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mc:AlternateContent xmlns:mc="http://schemas.openxmlformats.org/markup-compatibility/2006">
    <mc:Choice Requires="x15">
      <x15ac:absPath xmlns:x15ac="http://schemas.microsoft.com/office/spreadsheetml/2010/11/ac" url="Q:\LGF3\LGF3Data\CTB1 and CTB1(S)\October 2022\Release tables\To ecomms\"/>
    </mc:Choice>
  </mc:AlternateContent>
  <xr:revisionPtr revIDLastSave="0" documentId="13_ncr:1_{CB731997-E602-4402-88D9-EF656B54C1C6}" xr6:coauthVersionLast="47" xr6:coauthVersionMax="47" xr10:uidLastSave="{00000000-0000-0000-0000-000000000000}"/>
  <bookViews>
    <workbookView xWindow="-120" yWindow="-120" windowWidth="22770" windowHeight="13335" tabRatio="645" xr2:uid="{00000000-000D-0000-FFFF-FFFF00000000}"/>
  </bookViews>
  <sheets>
    <sheet name="Metadata" sheetId="18" r:id="rId1"/>
    <sheet name="CTB Form" sheetId="6" r:id="rId2"/>
    <sheet name="CTB Supplementary Form" sheetId="8" r:id="rId3"/>
    <sheet name="CT Support" sheetId="15" r:id="rId4"/>
    <sheet name="Family Annexe" sheetId="16" r:id="rId5"/>
    <sheet name="Flex Empty" sheetId="17" r:id="rId6"/>
    <sheet name="Data" sheetId="13" r:id="rId7"/>
    <sheet name="LA list" sheetId="14" state="hidden" r:id="rId8"/>
  </sheets>
  <externalReferences>
    <externalReference r:id="rId9"/>
    <externalReference r:id="rId10"/>
    <externalReference r:id="rId11"/>
    <externalReference r:id="rId12"/>
    <externalReference r:id="rId13"/>
    <externalReference r:id="rId14"/>
  </externalReferences>
  <definedNames>
    <definedName name="_">"CTS+Data!$A$712:$CF$1037"</definedName>
    <definedName name="_xlnm._FilterDatabase" localSheetId="6" hidden="1">Data!$A$6:$KY$314</definedName>
    <definedName name="_xlnm._FilterDatabase" localSheetId="7" hidden="1">'LA list'!$A$1:$A$316</definedName>
    <definedName name="_Order1" hidden="1">255</definedName>
    <definedName name="_Order2" hidden="1">0</definedName>
    <definedName name="_QRC4">#REF!</definedName>
    <definedName name="Adur" localSheetId="4">[1]DATA!#REF!</definedName>
    <definedName name="Adur">[1]DATA!#REF!</definedName>
    <definedName name="ALLCTB">Data!$A$6:$KW$319</definedName>
    <definedName name="ALLCTBS">Data!$A$330:$CF$643</definedName>
    <definedName name="AllCTS">Data!$A$654:$BU$967</definedName>
    <definedName name="AllFA">Data!$A$978:$X$1291</definedName>
    <definedName name="AllFE">Data!$A$1303:$LF$1616</definedName>
    <definedName name="BRprint1" localSheetId="4">#REF!</definedName>
    <definedName name="BRprint1">#REF!</definedName>
    <definedName name="BRprint2" localSheetId="4">#REF!</definedName>
    <definedName name="BRprint2">#REF!</definedName>
    <definedName name="CERDATA" localSheetId="4">'[2]Section A'!#REF!</definedName>
    <definedName name="CERDATA">'[2]Section A'!#REF!</definedName>
    <definedName name="cerdata1">'[2]Section A'!#REF!</definedName>
    <definedName name="CLASS_Data">#REF!</definedName>
    <definedName name="CONTACT">'CTB Form'!#REF!</definedName>
    <definedName name="Contact_info">#REF!</definedName>
    <definedName name="CTB" localSheetId="3">#REF!</definedName>
    <definedName name="CTB" localSheetId="4">#REF!</definedName>
    <definedName name="CTB" localSheetId="5">#REF!</definedName>
    <definedName name="CTB">'CTB Form'!#REF!</definedName>
    <definedName name="CTB1__November_2002__Calculation_of_Council_Tax_Base_for_Revenue_Support_Grant_Purposes_for_2003_04" localSheetId="3">#REF!</definedName>
    <definedName name="CTB1__November_2002__Calculation_of_Council_Tax_Base_for_Revenue_Support_Grant_Purposes_for_2003_04" localSheetId="4">#REF!</definedName>
    <definedName name="CTB1__November_2002__Calculation_of_Council_Tax_Base_for_Revenue_Support_Grant_Purposes_for_2003_04" localSheetId="5">#REF!</definedName>
    <definedName name="CTB1__November_2002__Calculation_of_Council_Tax_Base_for_Revenue_Support_Grant_Purposes_for_2003_04">#REF!</definedName>
    <definedName name="CTBS" localSheetId="3">#REF!</definedName>
    <definedName name="CTBS" localSheetId="4">#REF!</definedName>
    <definedName name="CTBS" localSheetId="5">#REF!</definedName>
    <definedName name="CTBs">'CTB Form'!#REF!</definedName>
    <definedName name="data">[3]Data!$A$8:$O$98</definedName>
    <definedName name="datar" localSheetId="3">[4]Data!$A$7:$C$334</definedName>
    <definedName name="datar" localSheetId="4">[4]Data!$A$7:$C$334</definedName>
    <definedName name="datar" localSheetId="5">[4]Data!$A$7:$C$334</definedName>
    <definedName name="datar">#REF!</definedName>
    <definedName name="datar1">[5]Data!$A$8:$AV$334</definedName>
    <definedName name="detruse" localSheetId="3">#REF!</definedName>
    <definedName name="detruse" localSheetId="1">'CTB Form'!$E$99:$AC$99</definedName>
    <definedName name="detruse" localSheetId="4">#REF!</definedName>
    <definedName name="detruse" localSheetId="5">#REF!</definedName>
    <definedName name="detruse">#REF!</definedName>
    <definedName name="dtlruse" localSheetId="4">#REF!</definedName>
    <definedName name="dtlruse">#REF!</definedName>
    <definedName name="LA" localSheetId="7">'LA list'!$A$1:$B$316</definedName>
    <definedName name="LA">'LA list'!$A$1:$A$316</definedName>
    <definedName name="LAcodes">#REF!</definedName>
    <definedName name="LAlist" localSheetId="3">[4]Data!$B$7:$B$333</definedName>
    <definedName name="LAlist" localSheetId="4">[4]Data!$B$7:$B$333</definedName>
    <definedName name="LAlist" localSheetId="5">[4]Data!$B$7:$B$333</definedName>
    <definedName name="LAlist">#REF!</definedName>
    <definedName name="LTE">Data!$D$6:$KA$314</definedName>
    <definedName name="NNDR1" localSheetId="4">#REF!</definedName>
    <definedName name="NNDR1">#REF!</definedName>
    <definedName name="NNDR1S" localSheetId="4">#REF!</definedName>
    <definedName name="NNDR1S">#REF!</definedName>
    <definedName name="numberherd1">#REF!</definedName>
    <definedName name="numberhered" localSheetId="4">#REF!</definedName>
    <definedName name="numberhered">#REF!</definedName>
    <definedName name="POWERS">Data!$D$330:$CF$646</definedName>
    <definedName name="_xlnm.Print_Area" localSheetId="3">'CT Support'!$A$1:$N$33</definedName>
    <definedName name="_xlnm.Print_Area" localSheetId="1">'CTB Form'!$A$1:$N$89</definedName>
    <definedName name="_xlnm.Print_Area" localSheetId="2">'CTB Supplementary Form'!$A$1:$M$124</definedName>
    <definedName name="_xlnm.Print_Area" localSheetId="4">'Family Annexe'!$A$1:$N$15</definedName>
    <definedName name="_xlnm.Print_Area" localSheetId="5">'Flex Empty'!$B$2:$Q$71</definedName>
    <definedName name="_xlnm.Print_Area">'[2]Section A'!#REF!</definedName>
    <definedName name="_xlnm.Print_Titles" localSheetId="1">'CTB Form'!$1:$7</definedName>
    <definedName name="Raw_Data">#REF!</definedName>
    <definedName name="Table">#REF!</definedName>
    <definedName name="table1">#REF!</definedName>
    <definedName name="Table2">[6]DATA!$A$8:$C$362</definedName>
    <definedName name="tiersplit">[5]TierSplit!$A$8:$K$334</definedName>
    <definedName name="Validation" localSheetId="4">#REF!</definedName>
    <definedName name="Validation">#REF!</definedName>
    <definedName name="Ver_1.0d">#REF!</definedName>
    <definedName name="Z_B2A4F95A_F424_435B_B885_6962F7092328_.wvu.PrintArea" localSheetId="3" hidden="1">'CT Support'!$A$1:$N$33</definedName>
    <definedName name="Z_B2A4F95A_F424_435B_B885_6962F7092328_.wvu.PrintArea" localSheetId="4" hidden="1">'Family Annexe'!$A$1:$N$15</definedName>
    <definedName name="Z_B2A4F95A_F424_435B_B885_6962F7092328_.wvu.PrintArea" localSheetId="5" hidden="1">'Flex Empty'!$B$2:$Q$71</definedName>
    <definedName name="zzz">#REF!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D111" i="8" l="1"/>
  <c r="AD112" i="8" s="1"/>
  <c r="AD113" i="8" s="1"/>
  <c r="AD114" i="8" s="1"/>
  <c r="AD115" i="8" s="1"/>
  <c r="AD116" i="8" s="1"/>
  <c r="AD117" i="8" s="1"/>
  <c r="AD118" i="8" s="1"/>
  <c r="AC111" i="8"/>
  <c r="AC112" i="8" s="1"/>
  <c r="AC113" i="8" s="1"/>
  <c r="AC114" i="8" s="1"/>
  <c r="AC115" i="8" s="1"/>
  <c r="AC116" i="8" s="1"/>
  <c r="AC117" i="8" s="1"/>
  <c r="AC118" i="8" s="1"/>
  <c r="AB112" i="8"/>
  <c r="AB113" i="8" s="1"/>
  <c r="AB114" i="8" s="1"/>
  <c r="AB115" i="8" s="1"/>
  <c r="AB116" i="8" s="1"/>
  <c r="AB117" i="8" s="1"/>
  <c r="AB118" i="8" s="1"/>
  <c r="AB111" i="8"/>
  <c r="AD97" i="8"/>
  <c r="AD98" i="8" s="1"/>
  <c r="AD99" i="8" s="1"/>
  <c r="AD100" i="8" s="1"/>
  <c r="AD101" i="8" s="1"/>
  <c r="AD102" i="8" s="1"/>
  <c r="AD103" i="8" s="1"/>
  <c r="AD104" i="8" s="1"/>
  <c r="AC97" i="8"/>
  <c r="AC98" i="8" s="1"/>
  <c r="AC99" i="8" s="1"/>
  <c r="AC100" i="8" s="1"/>
  <c r="AC101" i="8" s="1"/>
  <c r="AC102" i="8" s="1"/>
  <c r="AC103" i="8" s="1"/>
  <c r="AC104" i="8" s="1"/>
  <c r="AB98" i="8"/>
  <c r="AB99" i="8" s="1"/>
  <c r="AB100" i="8" s="1"/>
  <c r="AB101" i="8" s="1"/>
  <c r="AB102" i="8" s="1"/>
  <c r="AB103" i="8" s="1"/>
  <c r="AB104" i="8" s="1"/>
  <c r="AB97" i="8"/>
  <c r="AB2" i="8"/>
  <c r="AK9" i="17"/>
  <c r="AL9" i="17" s="1"/>
  <c r="AM9" i="17" s="1"/>
  <c r="AN9" i="17" s="1"/>
  <c r="AO9" i="17" s="1"/>
  <c r="AP9" i="17" s="1"/>
  <c r="AQ9" i="17" s="1"/>
  <c r="AI1" i="17"/>
  <c r="AA1" i="15"/>
  <c r="AA1" i="16"/>
  <c r="M10" i="16" s="1"/>
  <c r="H69" i="17" l="1"/>
  <c r="L69" i="17"/>
  <c r="J68" i="17"/>
  <c r="F68" i="17"/>
  <c r="E69" i="17"/>
  <c r="I69" i="17"/>
  <c r="D69" i="17"/>
  <c r="I68" i="17"/>
  <c r="E68" i="17"/>
  <c r="F69" i="17"/>
  <c r="J69" i="17"/>
  <c r="L68" i="17"/>
  <c r="H68" i="17"/>
  <c r="D68" i="17"/>
  <c r="G69" i="17"/>
  <c r="K69" i="17"/>
  <c r="K68" i="17"/>
  <c r="G68" i="17"/>
  <c r="C68" i="17"/>
  <c r="AR9" i="17"/>
  <c r="AI10" i="17" s="1"/>
  <c r="AJ10" i="17" s="1"/>
  <c r="AK10" i="17" s="1"/>
  <c r="E11" i="15"/>
  <c r="D9" i="15"/>
  <c r="L67" i="8"/>
  <c r="P77" i="8"/>
  <c r="J78" i="8" s="1"/>
  <c r="P79" i="8"/>
  <c r="J80" i="8" s="1"/>
  <c r="E102" i="8"/>
  <c r="E98" i="8"/>
  <c r="H102" i="8"/>
  <c r="H98" i="8"/>
  <c r="L104" i="8"/>
  <c r="L100" i="8"/>
  <c r="E96" i="8"/>
  <c r="E114" i="8"/>
  <c r="E118" i="8"/>
  <c r="H116" i="8"/>
  <c r="H112" i="8"/>
  <c r="L118" i="8"/>
  <c r="L114" i="8"/>
  <c r="E101" i="8"/>
  <c r="H97" i="8"/>
  <c r="L99" i="8"/>
  <c r="E117" i="8"/>
  <c r="E110" i="8"/>
  <c r="H115" i="8"/>
  <c r="H111" i="8"/>
  <c r="L113" i="8"/>
  <c r="E104" i="8"/>
  <c r="E100" i="8"/>
  <c r="H104" i="8"/>
  <c r="H100" i="8"/>
  <c r="H96" i="8"/>
  <c r="L102" i="8"/>
  <c r="L98" i="8"/>
  <c r="E116" i="8"/>
  <c r="E112" i="8"/>
  <c r="H118" i="8"/>
  <c r="H114" i="8"/>
  <c r="H110" i="8"/>
  <c r="L116" i="8"/>
  <c r="L112" i="8"/>
  <c r="L17" i="8"/>
  <c r="E97" i="8"/>
  <c r="H101" i="8"/>
  <c r="L103" i="8"/>
  <c r="E113" i="8"/>
  <c r="L117" i="8"/>
  <c r="E103" i="8"/>
  <c r="E99" i="8"/>
  <c r="H103" i="8"/>
  <c r="H99" i="8"/>
  <c r="L96" i="8"/>
  <c r="L101" i="8"/>
  <c r="L97" i="8"/>
  <c r="E115" i="8"/>
  <c r="E111" i="8"/>
  <c r="H117" i="8"/>
  <c r="H113" i="8"/>
  <c r="L110" i="8"/>
  <c r="L115" i="8"/>
  <c r="L111" i="8"/>
  <c r="L21" i="8"/>
  <c r="L29" i="8"/>
  <c r="L39" i="8"/>
  <c r="L49" i="8"/>
  <c r="L58" i="8"/>
  <c r="L32" i="8"/>
  <c r="L41" i="8"/>
  <c r="L62" i="8"/>
  <c r="L25" i="8"/>
  <c r="L35" i="8"/>
  <c r="L44" i="8"/>
  <c r="L53" i="8"/>
  <c r="L64" i="8"/>
  <c r="L23" i="8"/>
  <c r="L51" i="8"/>
  <c r="L19" i="8"/>
  <c r="L27" i="8"/>
  <c r="L37" i="8"/>
  <c r="L47" i="8"/>
  <c r="L55" i="8"/>
  <c r="F9" i="17"/>
  <c r="H9" i="17"/>
  <c r="D9" i="17"/>
  <c r="J9" i="17"/>
  <c r="K9" i="17"/>
  <c r="G9" i="17"/>
  <c r="I9" i="17"/>
  <c r="E9" i="17"/>
  <c r="M19" i="15"/>
  <c r="I19" i="15"/>
  <c r="E19" i="15"/>
  <c r="K20" i="15"/>
  <c r="G20" i="15"/>
  <c r="M21" i="15"/>
  <c r="I21" i="15"/>
  <c r="L19" i="15"/>
  <c r="H19" i="15"/>
  <c r="D20" i="15"/>
  <c r="J20" i="15"/>
  <c r="F20" i="15"/>
  <c r="L21" i="15"/>
  <c r="H21" i="15"/>
  <c r="D19" i="15"/>
  <c r="J19" i="15"/>
  <c r="L20" i="15"/>
  <c r="D21" i="15"/>
  <c r="F21" i="15"/>
  <c r="K19" i="15"/>
  <c r="G19" i="15"/>
  <c r="M20" i="15"/>
  <c r="I20" i="15"/>
  <c r="E20" i="15"/>
  <c r="K21" i="15"/>
  <c r="G21" i="15"/>
  <c r="F19" i="15"/>
  <c r="H20" i="15"/>
  <c r="J21" i="15"/>
  <c r="E21" i="15"/>
  <c r="J9" i="15"/>
  <c r="L10" i="15"/>
  <c r="G11" i="15"/>
  <c r="K9" i="15"/>
  <c r="G9" i="15"/>
  <c r="D10" i="15"/>
  <c r="I10" i="15"/>
  <c r="E10" i="15"/>
  <c r="L11" i="15"/>
  <c r="H11" i="15"/>
  <c r="M10" i="15"/>
  <c r="I9" i="15"/>
  <c r="E9" i="15"/>
  <c r="K10" i="15"/>
  <c r="G10" i="15"/>
  <c r="D11" i="15"/>
  <c r="J11" i="15"/>
  <c r="F11" i="15"/>
  <c r="F9" i="15"/>
  <c r="H10" i="15"/>
  <c r="K11" i="15"/>
  <c r="L9" i="15"/>
  <c r="H9" i="15"/>
  <c r="M9" i="15"/>
  <c r="J10" i="15"/>
  <c r="F10" i="15"/>
  <c r="M11" i="15"/>
  <c r="I11" i="15"/>
  <c r="E8" i="16"/>
  <c r="I8" i="16"/>
  <c r="M8" i="16"/>
  <c r="G10" i="16"/>
  <c r="K10" i="16"/>
  <c r="F8" i="16"/>
  <c r="J8" i="16"/>
  <c r="D10" i="16"/>
  <c r="H10" i="16"/>
  <c r="L10" i="16"/>
  <c r="D8" i="16"/>
  <c r="H8" i="16"/>
  <c r="L8" i="16"/>
  <c r="F10" i="16"/>
  <c r="J10" i="16"/>
  <c r="G8" i="16"/>
  <c r="K8" i="16"/>
  <c r="E10" i="16"/>
  <c r="I10" i="16"/>
  <c r="AP15" i="6"/>
  <c r="E16" i="6" s="1"/>
  <c r="D10" i="17" l="1"/>
  <c r="L9" i="17"/>
  <c r="AL10" i="17"/>
  <c r="E10" i="17"/>
  <c r="F16" i="6"/>
  <c r="E18" i="6"/>
  <c r="AM10" i="17" l="1"/>
  <c r="F10" i="17"/>
  <c r="AN10" i="17" l="1"/>
  <c r="G10" i="17"/>
  <c r="AB9" i="15"/>
  <c r="AC9" i="15" s="1"/>
  <c r="AD9" i="15" s="1"/>
  <c r="AE9" i="15" s="1"/>
  <c r="AF9" i="15" s="1"/>
  <c r="AG9" i="15" s="1"/>
  <c r="AH9" i="15" s="1"/>
  <c r="AI9" i="15" s="1"/>
  <c r="AJ9" i="15" s="1"/>
  <c r="AA10" i="15" s="1"/>
  <c r="AB10" i="15" s="1"/>
  <c r="AC10" i="15" s="1"/>
  <c r="AD10" i="15" s="1"/>
  <c r="AE10" i="15" s="1"/>
  <c r="AF10" i="15" s="1"/>
  <c r="AG10" i="15" s="1"/>
  <c r="AH10" i="15" s="1"/>
  <c r="AI10" i="15" s="1"/>
  <c r="AJ10" i="15" s="1"/>
  <c r="AA11" i="15" s="1"/>
  <c r="AB11" i="15" s="1"/>
  <c r="AC11" i="15" s="1"/>
  <c r="AD11" i="15" s="1"/>
  <c r="AE11" i="15" s="1"/>
  <c r="AF11" i="15" s="1"/>
  <c r="AG11" i="15" s="1"/>
  <c r="AH11" i="15" s="1"/>
  <c r="AI11" i="15" s="1"/>
  <c r="AJ11" i="15" s="1"/>
  <c r="AA14" i="15" s="1"/>
  <c r="AB14" i="15" s="1"/>
  <c r="AC14" i="15" s="1"/>
  <c r="AD14" i="15" s="1"/>
  <c r="AE14" i="15" s="1"/>
  <c r="AO10" i="17" l="1"/>
  <c r="H10" i="17"/>
  <c r="AF14" i="15"/>
  <c r="AG14" i="15" s="1"/>
  <c r="AH14" i="15" s="1"/>
  <c r="AI14" i="15" s="1"/>
  <c r="AP10" i="17" l="1"/>
  <c r="I10" i="17"/>
  <c r="AA19" i="15"/>
  <c r="AB19" i="15" s="1"/>
  <c r="AC19" i="15" s="1"/>
  <c r="AD19" i="15" s="1"/>
  <c r="AE19" i="15" s="1"/>
  <c r="AF19" i="15" s="1"/>
  <c r="AG19" i="15" s="1"/>
  <c r="AH19" i="15" s="1"/>
  <c r="AI19" i="15" s="1"/>
  <c r="AJ19" i="15" s="1"/>
  <c r="AA20" i="15" s="1"/>
  <c r="AB20" i="15" s="1"/>
  <c r="AC20" i="15" s="1"/>
  <c r="AD20" i="15" s="1"/>
  <c r="AE20" i="15" s="1"/>
  <c r="AF20" i="15" s="1"/>
  <c r="AG20" i="15" s="1"/>
  <c r="AH20" i="15" s="1"/>
  <c r="AI20" i="15" s="1"/>
  <c r="AJ20" i="15" s="1"/>
  <c r="AA21" i="15" s="1"/>
  <c r="AB21" i="15" s="1"/>
  <c r="AC21" i="15" s="1"/>
  <c r="AD21" i="15" s="1"/>
  <c r="AE21" i="15" s="1"/>
  <c r="AF21" i="15" s="1"/>
  <c r="AG21" i="15" s="1"/>
  <c r="AH21" i="15" s="1"/>
  <c r="AI21" i="15" s="1"/>
  <c r="AJ21" i="15" s="1"/>
  <c r="AQ10" i="17" l="1"/>
  <c r="J10" i="17"/>
  <c r="B2" i="16"/>
  <c r="AR10" i="17" l="1"/>
  <c r="K10" i="17"/>
  <c r="L13" i="15"/>
  <c r="K13" i="15"/>
  <c r="J13" i="15"/>
  <c r="I13" i="15"/>
  <c r="H13" i="15"/>
  <c r="G13" i="15"/>
  <c r="F13" i="15"/>
  <c r="E13" i="15"/>
  <c r="D13" i="15"/>
  <c r="AI11" i="17" l="1"/>
  <c r="AJ11" i="17" s="1"/>
  <c r="L10" i="17"/>
  <c r="AR16" i="6"/>
  <c r="D11" i="17" l="1"/>
  <c r="AK11" i="17"/>
  <c r="AS16" i="6"/>
  <c r="G16" i="6"/>
  <c r="AL11" i="17" l="1"/>
  <c r="E11" i="17"/>
  <c r="AT16" i="6"/>
  <c r="I16" i="6" s="1"/>
  <c r="H16" i="6"/>
  <c r="AM11" i="17" l="1"/>
  <c r="F11" i="17"/>
  <c r="AU16" i="6"/>
  <c r="AN11" i="17" l="1"/>
  <c r="G11" i="17"/>
  <c r="AV16" i="6"/>
  <c r="J16" i="6"/>
  <c r="AO11" i="17" l="1"/>
  <c r="H11" i="17"/>
  <c r="AW16" i="6"/>
  <c r="K16" i="6"/>
  <c r="AP11" i="17" l="1"/>
  <c r="I11" i="17"/>
  <c r="AX16" i="6"/>
  <c r="M16" i="6" s="1"/>
  <c r="L16" i="6"/>
  <c r="AQ11" i="17" l="1"/>
  <c r="J11" i="17"/>
  <c r="AQ18" i="6"/>
  <c r="AR11" i="17" l="1"/>
  <c r="K11" i="17"/>
  <c r="F18" i="6"/>
  <c r="AR18" i="6"/>
  <c r="AI12" i="17" l="1"/>
  <c r="AJ12" i="17" s="1"/>
  <c r="L11" i="17"/>
  <c r="G18" i="6"/>
  <c r="AS18" i="6"/>
  <c r="AK12" i="17" l="1"/>
  <c r="D12" i="17"/>
  <c r="H18" i="6"/>
  <c r="AT18" i="6"/>
  <c r="AL12" i="17" l="1"/>
  <c r="E12" i="17"/>
  <c r="I18" i="6"/>
  <c r="AU18" i="6"/>
  <c r="AM12" i="17" l="1"/>
  <c r="F12" i="17"/>
  <c r="J18" i="6"/>
  <c r="AV18" i="6"/>
  <c r="AN12" i="17" l="1"/>
  <c r="G12" i="17"/>
  <c r="K18" i="6"/>
  <c r="AW18" i="6"/>
  <c r="AO12" i="17" l="1"/>
  <c r="H12" i="17"/>
  <c r="L18" i="6"/>
  <c r="AX18" i="6"/>
  <c r="M18" i="6" s="1"/>
  <c r="AP12" i="17" l="1"/>
  <c r="I12" i="17"/>
  <c r="AP20" i="6"/>
  <c r="AQ12" i="17" l="1"/>
  <c r="J12" i="17"/>
  <c r="AQ20" i="6"/>
  <c r="E20" i="6"/>
  <c r="K12" i="17" l="1"/>
  <c r="AR12" i="17"/>
  <c r="AR20" i="6"/>
  <c r="G20" i="6" s="1"/>
  <c r="F20" i="6"/>
  <c r="AI13" i="17" l="1"/>
  <c r="AJ13" i="17" s="1"/>
  <c r="L12" i="17"/>
  <c r="AS20" i="6"/>
  <c r="AK13" i="17" l="1"/>
  <c r="D13" i="17"/>
  <c r="AT20" i="6"/>
  <c r="H20" i="6"/>
  <c r="AL13" i="17" l="1"/>
  <c r="E13" i="17"/>
  <c r="AU20" i="6"/>
  <c r="I20" i="6"/>
  <c r="AM13" i="17" l="1"/>
  <c r="F13" i="17"/>
  <c r="AV20" i="6"/>
  <c r="J20" i="6"/>
  <c r="AN13" i="17" l="1"/>
  <c r="G13" i="17"/>
  <c r="AW20" i="6"/>
  <c r="K20" i="6"/>
  <c r="AO13" i="17" l="1"/>
  <c r="H13" i="17"/>
  <c r="L20" i="6"/>
  <c r="AX20" i="6"/>
  <c r="AP13" i="17" l="1"/>
  <c r="I13" i="17"/>
  <c r="M20" i="6"/>
  <c r="AP22" i="6"/>
  <c r="AQ13" i="17" l="1"/>
  <c r="J13" i="17"/>
  <c r="E22" i="6"/>
  <c r="AQ22" i="6"/>
  <c r="AR13" i="17" l="1"/>
  <c r="K13" i="17"/>
  <c r="F22" i="6"/>
  <c r="AR22" i="6"/>
  <c r="AI14" i="17" l="1"/>
  <c r="L13" i="17"/>
  <c r="G22" i="6"/>
  <c r="AS22" i="6"/>
  <c r="AJ14" i="17" l="1"/>
  <c r="C14" i="17"/>
  <c r="H22" i="6"/>
  <c r="AT22" i="6"/>
  <c r="AK14" i="17" l="1"/>
  <c r="D14" i="17"/>
  <c r="I22" i="6"/>
  <c r="AU22" i="6"/>
  <c r="AL14" i="17" l="1"/>
  <c r="E14" i="17"/>
  <c r="J22" i="6"/>
  <c r="AV22" i="6"/>
  <c r="AM14" i="17" l="1"/>
  <c r="F14" i="17"/>
  <c r="K22" i="6"/>
  <c r="AW22" i="6"/>
  <c r="AN14" i="17" l="1"/>
  <c r="G14" i="17"/>
  <c r="L22" i="6"/>
  <c r="AX22" i="6"/>
  <c r="AO14" i="17" l="1"/>
  <c r="H14" i="17"/>
  <c r="M22" i="6"/>
  <c r="AP24" i="6"/>
  <c r="AP14" i="17" l="1"/>
  <c r="I14" i="17"/>
  <c r="E24" i="6"/>
  <c r="AQ24" i="6"/>
  <c r="AQ14" i="17" l="1"/>
  <c r="J14" i="17"/>
  <c r="F24" i="6"/>
  <c r="AR24" i="6"/>
  <c r="K14" i="17" l="1"/>
  <c r="AR14" i="17"/>
  <c r="G24" i="6"/>
  <c r="AS24" i="6"/>
  <c r="AJ15" i="17" l="1"/>
  <c r="L14" i="17"/>
  <c r="H24" i="6"/>
  <c r="AT24" i="6"/>
  <c r="AK15" i="17" l="1"/>
  <c r="D15" i="17"/>
  <c r="I24" i="6"/>
  <c r="AU24" i="6"/>
  <c r="AL15" i="17" l="1"/>
  <c r="E15" i="17"/>
  <c r="J24" i="6"/>
  <c r="AV24" i="6"/>
  <c r="AM15" i="17" l="1"/>
  <c r="F15" i="17"/>
  <c r="K24" i="6"/>
  <c r="AW24" i="6"/>
  <c r="AN15" i="17" l="1"/>
  <c r="G15" i="17"/>
  <c r="L24" i="6"/>
  <c r="AX24" i="6"/>
  <c r="AO15" i="17" l="1"/>
  <c r="H15" i="17"/>
  <c r="M24" i="6"/>
  <c r="AO26" i="6"/>
  <c r="AP15" i="17" l="1"/>
  <c r="I15" i="17"/>
  <c r="D26" i="6"/>
  <c r="AP26" i="6"/>
  <c r="AQ15" i="17" l="1"/>
  <c r="J15" i="17"/>
  <c r="E26" i="6"/>
  <c r="AQ26" i="6"/>
  <c r="AR15" i="17" l="1"/>
  <c r="K15" i="17"/>
  <c r="F26" i="6"/>
  <c r="AR26" i="6"/>
  <c r="AJ16" i="17" l="1"/>
  <c r="L15" i="17"/>
  <c r="G26" i="6"/>
  <c r="AS26" i="6"/>
  <c r="D16" i="17" l="1"/>
  <c r="AK16" i="17"/>
  <c r="H26" i="6"/>
  <c r="AT26" i="6"/>
  <c r="AL16" i="17" l="1"/>
  <c r="E16" i="17"/>
  <c r="I26" i="6"/>
  <c r="AU26" i="6"/>
  <c r="AM16" i="17" l="1"/>
  <c r="F16" i="17"/>
  <c r="J26" i="6"/>
  <c r="AV26" i="6"/>
  <c r="AN16" i="17" l="1"/>
  <c r="G16" i="17"/>
  <c r="K26" i="6"/>
  <c r="AW26" i="6"/>
  <c r="AO16" i="17" l="1"/>
  <c r="H16" i="17"/>
  <c r="AX26" i="6"/>
  <c r="AP16" i="17" l="1"/>
  <c r="I16" i="17"/>
  <c r="M26" i="6"/>
  <c r="AO28" i="6"/>
  <c r="AQ16" i="17" l="1"/>
  <c r="J16" i="17"/>
  <c r="D28" i="6"/>
  <c r="AP28" i="6"/>
  <c r="AR16" i="17" l="1"/>
  <c r="K16" i="17"/>
  <c r="E28" i="6"/>
  <c r="AQ28" i="6"/>
  <c r="AI26" i="17" l="1"/>
  <c r="AJ26" i="17" s="1"/>
  <c r="L16" i="17"/>
  <c r="F28" i="6"/>
  <c r="AR28" i="6"/>
  <c r="AK26" i="17" l="1"/>
  <c r="D26" i="17"/>
  <c r="G28" i="6"/>
  <c r="AS28" i="6"/>
  <c r="AL26" i="17" l="1"/>
  <c r="E26" i="17"/>
  <c r="H28" i="6"/>
  <c r="AT28" i="6"/>
  <c r="AM26" i="17" l="1"/>
  <c r="F26" i="17"/>
  <c r="I28" i="6"/>
  <c r="AU28" i="6"/>
  <c r="AN26" i="17" l="1"/>
  <c r="G26" i="17"/>
  <c r="J28" i="6"/>
  <c r="AV28" i="6"/>
  <c r="AO26" i="17" l="1"/>
  <c r="H26" i="17"/>
  <c r="K28" i="6"/>
  <c r="AW28" i="6"/>
  <c r="AP26" i="17" l="1"/>
  <c r="I26" i="17"/>
  <c r="L28" i="6"/>
  <c r="AX28" i="6"/>
  <c r="AQ26" i="17" l="1"/>
  <c r="J26" i="17"/>
  <c r="M28" i="6"/>
  <c r="AO30" i="6"/>
  <c r="AR26" i="17" l="1"/>
  <c r="K26" i="17"/>
  <c r="D30" i="6"/>
  <c r="AP30" i="6"/>
  <c r="AI27" i="17" l="1"/>
  <c r="AJ27" i="17" s="1"/>
  <c r="L26" i="17"/>
  <c r="E30" i="6"/>
  <c r="AQ30" i="6"/>
  <c r="AK27" i="17" l="1"/>
  <c r="D27" i="17"/>
  <c r="F30" i="6"/>
  <c r="AR30" i="6"/>
  <c r="AL27" i="17" l="1"/>
  <c r="E27" i="17"/>
  <c r="G30" i="6"/>
  <c r="AS30" i="6"/>
  <c r="AM27" i="17" l="1"/>
  <c r="F27" i="17"/>
  <c r="H30" i="6"/>
  <c r="AT30" i="6"/>
  <c r="AN27" i="17" l="1"/>
  <c r="G27" i="17"/>
  <c r="I30" i="6"/>
  <c r="AU30" i="6"/>
  <c r="AO27" i="17" l="1"/>
  <c r="H27" i="17"/>
  <c r="J30" i="6"/>
  <c r="AV30" i="6"/>
  <c r="AP27" i="17" l="1"/>
  <c r="I27" i="17"/>
  <c r="K30" i="6"/>
  <c r="AW30" i="6"/>
  <c r="AQ27" i="17" l="1"/>
  <c r="J27" i="17"/>
  <c r="L30" i="6"/>
  <c r="AX30" i="6"/>
  <c r="AR27" i="17" l="1"/>
  <c r="K27" i="17"/>
  <c r="M30" i="6"/>
  <c r="AO32" i="6"/>
  <c r="AI28" i="17" l="1"/>
  <c r="AJ28" i="17" s="1"/>
  <c r="L27" i="17"/>
  <c r="D32" i="6"/>
  <c r="AP32" i="6"/>
  <c r="AK28" i="17" l="1"/>
  <c r="D28" i="17"/>
  <c r="E32" i="6"/>
  <c r="AQ32" i="6"/>
  <c r="AL28" i="17" l="1"/>
  <c r="E28" i="17"/>
  <c r="F32" i="6"/>
  <c r="AR32" i="6"/>
  <c r="AM28" i="17" l="1"/>
  <c r="F28" i="17"/>
  <c r="G32" i="6"/>
  <c r="AS32" i="6"/>
  <c r="AN28" i="17" l="1"/>
  <c r="G28" i="17"/>
  <c r="H32" i="6"/>
  <c r="AT32" i="6"/>
  <c r="AO28" i="17" l="1"/>
  <c r="H28" i="17"/>
  <c r="I32" i="6"/>
  <c r="AU32" i="6"/>
  <c r="AP28" i="17" l="1"/>
  <c r="I28" i="17"/>
  <c r="J32" i="6"/>
  <c r="AV32" i="6"/>
  <c r="AQ28" i="17" l="1"/>
  <c r="J28" i="17"/>
  <c r="K32" i="6"/>
  <c r="AW32" i="6"/>
  <c r="AR28" i="17" l="1"/>
  <c r="K28" i="17"/>
  <c r="L32" i="6"/>
  <c r="AX32" i="6"/>
  <c r="AI29" i="17" l="1"/>
  <c r="AJ29" i="17" s="1"/>
  <c r="L28" i="17"/>
  <c r="M32" i="6"/>
  <c r="AO34" i="6"/>
  <c r="AK29" i="17" l="1"/>
  <c r="D29" i="17"/>
  <c r="D34" i="6"/>
  <c r="AP34" i="6"/>
  <c r="AL29" i="17" l="1"/>
  <c r="E29" i="17"/>
  <c r="E34" i="6"/>
  <c r="AQ34" i="6"/>
  <c r="AM29" i="17" l="1"/>
  <c r="F29" i="17"/>
  <c r="F34" i="6"/>
  <c r="AR34" i="6"/>
  <c r="AN29" i="17" l="1"/>
  <c r="G29" i="17"/>
  <c r="G34" i="6"/>
  <c r="AS34" i="6"/>
  <c r="AO29" i="17" l="1"/>
  <c r="H29" i="17"/>
  <c r="H34" i="6"/>
  <c r="AT34" i="6"/>
  <c r="AP29" i="17" l="1"/>
  <c r="I29" i="17"/>
  <c r="I34" i="6"/>
  <c r="AU34" i="6"/>
  <c r="AQ29" i="17" l="1"/>
  <c r="J29" i="17"/>
  <c r="J34" i="6"/>
  <c r="AV34" i="6"/>
  <c r="AR29" i="17" l="1"/>
  <c r="K29" i="17"/>
  <c r="K34" i="6"/>
  <c r="AW34" i="6"/>
  <c r="AI30" i="17" l="1"/>
  <c r="C30" i="17" s="1"/>
  <c r="L29" i="17"/>
  <c r="L34" i="6"/>
  <c r="AX34" i="6"/>
  <c r="AJ30" i="17" l="1"/>
  <c r="D30" i="17" s="1"/>
  <c r="M34" i="6"/>
  <c r="AP36" i="6"/>
  <c r="AK30" i="17" l="1"/>
  <c r="E30" i="17" s="1"/>
  <c r="E36" i="6"/>
  <c r="AQ36" i="6"/>
  <c r="AL30" i="17" l="1"/>
  <c r="F30" i="17" s="1"/>
  <c r="F36" i="6"/>
  <c r="AR36" i="6"/>
  <c r="AM30" i="17" l="1"/>
  <c r="G30" i="17" s="1"/>
  <c r="G36" i="6"/>
  <c r="AS36" i="6"/>
  <c r="AN30" i="17" l="1"/>
  <c r="H30" i="17" s="1"/>
  <c r="H36" i="6"/>
  <c r="AT36" i="6"/>
  <c r="AO30" i="17" l="1"/>
  <c r="I30" i="17" s="1"/>
  <c r="I36" i="6"/>
  <c r="AU36" i="6"/>
  <c r="AP30" i="17" l="1"/>
  <c r="J30" i="17" s="1"/>
  <c r="J36" i="6"/>
  <c r="AV36" i="6"/>
  <c r="AQ30" i="17" l="1"/>
  <c r="K30" i="17" s="1"/>
  <c r="K36" i="6"/>
  <c r="AW36" i="6"/>
  <c r="AR30" i="17" l="1"/>
  <c r="L30" i="17" s="1"/>
  <c r="L36" i="6"/>
  <c r="AX36" i="6"/>
  <c r="AJ31" i="17" l="1"/>
  <c r="M36" i="6"/>
  <c r="AP38" i="6"/>
  <c r="AK31" i="17" l="1"/>
  <c r="D31" i="17"/>
  <c r="AQ38" i="6"/>
  <c r="AR38" i="6" s="1"/>
  <c r="E38" i="6"/>
  <c r="AL31" i="17" l="1"/>
  <c r="E31" i="17"/>
  <c r="F38" i="6"/>
  <c r="AS38" i="6"/>
  <c r="G38" i="6"/>
  <c r="AM31" i="17" l="1"/>
  <c r="F31" i="17"/>
  <c r="AT38" i="6"/>
  <c r="H38" i="6"/>
  <c r="AN31" i="17" l="1"/>
  <c r="G31" i="17"/>
  <c r="AU38" i="6"/>
  <c r="I38" i="6"/>
  <c r="AO31" i="17" l="1"/>
  <c r="H31" i="17"/>
  <c r="AV38" i="6"/>
  <c r="J38" i="6"/>
  <c r="AP31" i="17" l="1"/>
  <c r="I31" i="17"/>
  <c r="AW38" i="6"/>
  <c r="K38" i="6"/>
  <c r="AQ31" i="17" l="1"/>
  <c r="J31" i="17"/>
  <c r="L38" i="6"/>
  <c r="AX38" i="6"/>
  <c r="AR31" i="17" l="1"/>
  <c r="AI39" i="17" s="1"/>
  <c r="K31" i="17"/>
  <c r="M38" i="6"/>
  <c r="AP40" i="6"/>
  <c r="L31" i="17" l="1"/>
  <c r="E40" i="6"/>
  <c r="AQ40" i="6"/>
  <c r="F40" i="6" l="1"/>
  <c r="AR40" i="6"/>
  <c r="G40" i="6" l="1"/>
  <c r="AS40" i="6"/>
  <c r="H40" i="6" l="1"/>
  <c r="AT40" i="6"/>
  <c r="I40" i="6" l="1"/>
  <c r="AU40" i="6"/>
  <c r="J40" i="6" l="1"/>
  <c r="AV40" i="6"/>
  <c r="K40" i="6" l="1"/>
  <c r="AW40" i="6"/>
  <c r="L40" i="6" l="1"/>
  <c r="AX40" i="6"/>
  <c r="M40" i="6" l="1"/>
  <c r="AP42" i="6"/>
  <c r="E42" i="6" l="1"/>
  <c r="AQ42" i="6"/>
  <c r="F42" i="6" l="1"/>
  <c r="AR42" i="6"/>
  <c r="G42" i="6" l="1"/>
  <c r="AS42" i="6"/>
  <c r="H42" i="6" l="1"/>
  <c r="AT42" i="6"/>
  <c r="I42" i="6" l="1"/>
  <c r="AU42" i="6"/>
  <c r="J42" i="6" l="1"/>
  <c r="AV42" i="6"/>
  <c r="K42" i="6" l="1"/>
  <c r="AW42" i="6"/>
  <c r="L42" i="6" l="1"/>
  <c r="AX42" i="6"/>
  <c r="M42" i="6" l="1"/>
  <c r="AP44" i="6"/>
  <c r="E44" i="6" l="1"/>
  <c r="AQ44" i="6"/>
  <c r="F44" i="6" l="1"/>
  <c r="AR44" i="6"/>
  <c r="G44" i="6" l="1"/>
  <c r="AS44" i="6"/>
  <c r="H44" i="6" l="1"/>
  <c r="AT44" i="6"/>
  <c r="I44" i="6" l="1"/>
  <c r="AU44" i="6"/>
  <c r="J44" i="6" l="1"/>
  <c r="AV44" i="6"/>
  <c r="K44" i="6" l="1"/>
  <c r="AW44" i="6"/>
  <c r="L44" i="6" l="1"/>
  <c r="AX44" i="6"/>
  <c r="M44" i="6" l="1"/>
  <c r="AP46" i="6"/>
  <c r="E46" i="6" l="1"/>
  <c r="AQ46" i="6"/>
  <c r="F46" i="6" l="1"/>
  <c r="AR46" i="6"/>
  <c r="G46" i="6" l="1"/>
  <c r="AS46" i="6"/>
  <c r="H46" i="6" l="1"/>
  <c r="AT46" i="6"/>
  <c r="I46" i="6" l="1"/>
  <c r="AU46" i="6"/>
  <c r="J46" i="6" l="1"/>
  <c r="AV46" i="6"/>
  <c r="K46" i="6" l="1"/>
  <c r="AW46" i="6"/>
  <c r="L46" i="6" l="1"/>
  <c r="AX46" i="6"/>
  <c r="M46" i="6" l="1"/>
  <c r="AP48" i="6"/>
  <c r="E48" i="6" l="1"/>
  <c r="AQ48" i="6"/>
  <c r="F48" i="6" l="1"/>
  <c r="AR48" i="6"/>
  <c r="G48" i="6" l="1"/>
  <c r="AS48" i="6"/>
  <c r="H48" i="6" l="1"/>
  <c r="AT48" i="6"/>
  <c r="I48" i="6" l="1"/>
  <c r="AU48" i="6"/>
  <c r="J48" i="6" l="1"/>
  <c r="AV48" i="6"/>
  <c r="K48" i="6" l="1"/>
  <c r="AW48" i="6"/>
  <c r="L48" i="6" l="1"/>
  <c r="AX48" i="6"/>
  <c r="AP50" i="6" l="1"/>
  <c r="M48" i="6"/>
  <c r="AQ50" i="6" l="1"/>
  <c r="E50" i="6"/>
  <c r="AR50" i="6"/>
  <c r="F50" i="6"/>
  <c r="AS50" i="6" l="1"/>
  <c r="G50" i="6"/>
  <c r="AT50" i="6" l="1"/>
  <c r="H50" i="6"/>
  <c r="AU50" i="6" l="1"/>
  <c r="I50" i="6"/>
  <c r="AV50" i="6" l="1"/>
  <c r="J50" i="6"/>
  <c r="K50" i="6" l="1"/>
  <c r="AW50" i="6"/>
  <c r="L50" i="6" l="1"/>
  <c r="AX50" i="6"/>
  <c r="M50" i="6" l="1"/>
  <c r="AP52" i="6"/>
  <c r="E52" i="6" l="1"/>
  <c r="AQ52" i="6"/>
  <c r="F52" i="6" l="1"/>
  <c r="AR52" i="6"/>
  <c r="G52" i="6" l="1"/>
  <c r="AS52" i="6"/>
  <c r="H52" i="6" l="1"/>
  <c r="AT52" i="6"/>
  <c r="I52" i="6" l="1"/>
  <c r="AU52" i="6"/>
  <c r="J52" i="6" l="1"/>
  <c r="AV52" i="6"/>
  <c r="K52" i="6" l="1"/>
  <c r="AW52" i="6"/>
  <c r="L52" i="6" l="1"/>
  <c r="AX52" i="6"/>
  <c r="M52" i="6" l="1"/>
  <c r="AP54" i="6"/>
  <c r="E54" i="6" l="1"/>
  <c r="AQ54" i="6"/>
  <c r="F54" i="6" l="1"/>
  <c r="AR54" i="6"/>
  <c r="G54" i="6" l="1"/>
  <c r="AS54" i="6"/>
  <c r="H54" i="6" l="1"/>
  <c r="AT54" i="6"/>
  <c r="I54" i="6" l="1"/>
  <c r="AU54" i="6"/>
  <c r="J54" i="6" l="1"/>
  <c r="AV54" i="6"/>
  <c r="K54" i="6" l="1"/>
  <c r="AW54" i="6"/>
  <c r="L54" i="6" l="1"/>
  <c r="AX54" i="6"/>
  <c r="M54" i="6" l="1"/>
  <c r="AO56" i="6"/>
  <c r="D56" i="6" l="1"/>
  <c r="AP56" i="6"/>
  <c r="E56" i="6" l="1"/>
  <c r="AQ56" i="6"/>
  <c r="F56" i="6" l="1"/>
  <c r="AR56" i="6"/>
  <c r="G56" i="6" l="1"/>
  <c r="AS56" i="6"/>
  <c r="H56" i="6" l="1"/>
  <c r="AT56" i="6"/>
  <c r="I56" i="6" l="1"/>
  <c r="AU56" i="6"/>
  <c r="J56" i="6" l="1"/>
  <c r="AV56" i="6"/>
  <c r="K56" i="6" l="1"/>
  <c r="AW56" i="6"/>
  <c r="L56" i="6" l="1"/>
  <c r="AX56" i="6"/>
  <c r="M56" i="6" l="1"/>
  <c r="AO58" i="6"/>
  <c r="D58" i="6" l="1"/>
  <c r="AP58" i="6"/>
  <c r="E58" i="6" l="1"/>
  <c r="AQ58" i="6"/>
  <c r="F58" i="6" l="1"/>
  <c r="AR58" i="6"/>
  <c r="G58" i="6" l="1"/>
  <c r="AS58" i="6"/>
  <c r="H58" i="6" l="1"/>
  <c r="AT58" i="6"/>
  <c r="I58" i="6" l="1"/>
  <c r="AU58" i="6"/>
  <c r="J58" i="6" l="1"/>
  <c r="AV58" i="6"/>
  <c r="K58" i="6" l="1"/>
  <c r="AW58" i="6"/>
  <c r="L58" i="6" l="1"/>
  <c r="AX58" i="6"/>
  <c r="M58" i="6" l="1"/>
  <c r="AO60" i="6"/>
  <c r="AP60" i="6" l="1"/>
  <c r="AQ60" i="6" s="1"/>
  <c r="D60" i="6"/>
  <c r="E60" i="6"/>
  <c r="AR60" i="6" l="1"/>
  <c r="F60" i="6"/>
  <c r="AS60" i="6" l="1"/>
  <c r="G60" i="6"/>
  <c r="AT60" i="6" l="1"/>
  <c r="H60" i="6"/>
  <c r="AU60" i="6" l="1"/>
  <c r="I60" i="6"/>
  <c r="J60" i="6" l="1"/>
  <c r="AV60" i="6"/>
  <c r="K60" i="6" l="1"/>
  <c r="AW60" i="6"/>
  <c r="L60" i="6" l="1"/>
  <c r="AX60" i="6"/>
  <c r="M60" i="6" l="1"/>
  <c r="AO62" i="6"/>
  <c r="D62" i="6" l="1"/>
  <c r="AP62" i="6"/>
  <c r="E62" i="6" l="1"/>
  <c r="AQ62" i="6"/>
  <c r="F62" i="6" l="1"/>
  <c r="AR62" i="6"/>
  <c r="G62" i="6" l="1"/>
  <c r="AS62" i="6"/>
  <c r="H62" i="6" l="1"/>
  <c r="AT62" i="6"/>
  <c r="I62" i="6" l="1"/>
  <c r="AU62" i="6"/>
  <c r="J62" i="6" l="1"/>
  <c r="AV62" i="6"/>
  <c r="K62" i="6" l="1"/>
  <c r="AW62" i="6"/>
  <c r="L62" i="6" l="1"/>
  <c r="AX62" i="6"/>
  <c r="M62" i="6" l="1"/>
  <c r="AO66" i="6"/>
  <c r="D66" i="6" l="1"/>
  <c r="AP66" i="6"/>
  <c r="E66" i="6" l="1"/>
  <c r="AQ66" i="6"/>
  <c r="F66" i="6" l="1"/>
  <c r="AR66" i="6"/>
  <c r="G66" i="6" l="1"/>
  <c r="AS66" i="6"/>
  <c r="H66" i="6" l="1"/>
  <c r="AT66" i="6"/>
  <c r="I66" i="6" l="1"/>
  <c r="AU66" i="6"/>
  <c r="J66" i="6" l="1"/>
  <c r="AV66" i="6"/>
  <c r="K66" i="6" l="1"/>
  <c r="AW66" i="6"/>
  <c r="L66" i="6" l="1"/>
  <c r="AX66" i="6"/>
  <c r="M66" i="6" l="1"/>
  <c r="AP68" i="6"/>
  <c r="AO75" i="6"/>
  <c r="AP75" i="6" l="1"/>
  <c r="D75" i="6"/>
  <c r="M68" i="6"/>
  <c r="AP70" i="6"/>
  <c r="M70" i="6" s="1"/>
  <c r="AQ75" i="6" l="1"/>
  <c r="E75" i="6"/>
  <c r="AR75" i="6" l="1"/>
  <c r="F75" i="6"/>
  <c r="AS75" i="6" l="1"/>
  <c r="G75" i="6"/>
  <c r="AT75" i="6" l="1"/>
  <c r="H75" i="6"/>
  <c r="I75" i="6" l="1"/>
  <c r="AU75" i="6"/>
  <c r="J75" i="6" l="1"/>
  <c r="AV75" i="6"/>
  <c r="K75" i="6" l="1"/>
  <c r="AW75" i="6"/>
  <c r="L75" i="6" l="1"/>
  <c r="AX75" i="6"/>
  <c r="M75" i="6" l="1"/>
  <c r="AO77" i="6"/>
  <c r="D77" i="6" l="1"/>
  <c r="AP77" i="6"/>
  <c r="E77" i="6" l="1"/>
  <c r="AQ77" i="6"/>
  <c r="F77" i="6" l="1"/>
  <c r="AR77" i="6"/>
  <c r="G77" i="6" l="1"/>
  <c r="AS77" i="6"/>
  <c r="H77" i="6" l="1"/>
  <c r="AT77" i="6"/>
  <c r="I77" i="6" l="1"/>
  <c r="AU77" i="6"/>
  <c r="J77" i="6" l="1"/>
  <c r="AV77" i="6"/>
  <c r="K77" i="6" l="1"/>
  <c r="AW77" i="6"/>
  <c r="L77" i="6" l="1"/>
  <c r="AX77" i="6"/>
  <c r="M77" i="6" l="1"/>
  <c r="AO79" i="6"/>
  <c r="D79" i="6" l="1"/>
  <c r="AP79" i="6"/>
  <c r="E79" i="6" l="1"/>
  <c r="AQ79" i="6"/>
  <c r="F79" i="6" l="1"/>
  <c r="AR79" i="6"/>
  <c r="G79" i="6" l="1"/>
  <c r="AS79" i="6"/>
  <c r="H79" i="6" l="1"/>
  <c r="AT79" i="6"/>
  <c r="I79" i="6" l="1"/>
  <c r="AU79" i="6"/>
  <c r="J79" i="6" l="1"/>
  <c r="AV79" i="6"/>
  <c r="K79" i="6" l="1"/>
  <c r="AW79" i="6"/>
  <c r="L79" i="6" l="1"/>
  <c r="AX79" i="6"/>
  <c r="M79" i="6" l="1"/>
  <c r="AO83" i="6"/>
  <c r="D83" i="6" l="1"/>
  <c r="AP83" i="6"/>
  <c r="E83" i="6" l="1"/>
  <c r="AQ83" i="6"/>
  <c r="F83" i="6" l="1"/>
  <c r="AR83" i="6"/>
  <c r="G83" i="6" l="1"/>
  <c r="AS83" i="6"/>
  <c r="H83" i="6" l="1"/>
  <c r="AT83" i="6"/>
  <c r="I83" i="6" l="1"/>
  <c r="AU83" i="6"/>
  <c r="J83" i="6" l="1"/>
  <c r="AV83" i="6"/>
  <c r="K83" i="6" l="1"/>
  <c r="AW83" i="6"/>
  <c r="Z56" i="6"/>
  <c r="L83" i="6" l="1"/>
  <c r="AX83" i="6"/>
  <c r="M83" i="6" l="1"/>
  <c r="AP85" i="6"/>
  <c r="M85" i="6" l="1"/>
  <c r="AP87" i="6"/>
  <c r="M87" i="6" s="1"/>
  <c r="I14" i="15"/>
  <c r="G14" i="15"/>
  <c r="L14" i="15"/>
  <c r="D14" i="15"/>
  <c r="F14" i="15"/>
  <c r="J14" i="15"/>
  <c r="K14" i="15"/>
  <c r="E14" i="15"/>
  <c r="H14" i="15"/>
  <c r="C16" i="15" s="1"/>
  <c r="AJ39" i="17" l="1"/>
  <c r="D39" i="17" s="1"/>
  <c r="AK39" i="17" l="1"/>
  <c r="E39" i="17" s="1"/>
  <c r="AL39" i="17"/>
  <c r="AM39" i="17" l="1"/>
  <c r="F39" i="17"/>
  <c r="G39" i="17" l="1"/>
  <c r="AN39" i="17"/>
  <c r="H39" i="17" l="1"/>
  <c r="AO39" i="17"/>
  <c r="I39" i="17" l="1"/>
  <c r="AP39" i="17"/>
  <c r="AQ39" i="17" l="1"/>
  <c r="J39" i="17"/>
  <c r="K39" i="17" l="1"/>
  <c r="AR39" i="17"/>
  <c r="AI40" i="17" l="1"/>
  <c r="AJ40" i="17" s="1"/>
  <c r="L39" i="17"/>
  <c r="D40" i="17" l="1"/>
  <c r="AK40" i="17"/>
  <c r="AL40" i="17" l="1"/>
  <c r="E40" i="17"/>
  <c r="AM40" i="17" l="1"/>
  <c r="F40" i="17"/>
  <c r="G40" i="17" l="1"/>
  <c r="AN40" i="17"/>
  <c r="H40" i="17" l="1"/>
  <c r="AO40" i="17"/>
  <c r="I40" i="17" l="1"/>
  <c r="AP40" i="17"/>
  <c r="AQ40" i="17" l="1"/>
  <c r="J40" i="17"/>
  <c r="AR40" i="17" l="1"/>
  <c r="AI41" i="17" s="1"/>
  <c r="AJ41" i="17" s="1"/>
  <c r="K40" i="17"/>
  <c r="AK41" i="17" l="1"/>
  <c r="D41" i="17"/>
  <c r="L40" i="17"/>
  <c r="AL41" i="17" l="1"/>
  <c r="E41" i="17"/>
  <c r="AM41" i="17" l="1"/>
  <c r="F41" i="17"/>
  <c r="AN41" i="17" l="1"/>
  <c r="G41" i="17"/>
  <c r="AO41" i="17" l="1"/>
  <c r="H41" i="17"/>
  <c r="AP41" i="17" l="1"/>
  <c r="I41" i="17"/>
  <c r="AQ41" i="17" l="1"/>
  <c r="J41" i="17"/>
  <c r="AR41" i="17" l="1"/>
  <c r="K41" i="17"/>
  <c r="AI42" i="17" l="1"/>
  <c r="AJ42" i="17" s="1"/>
  <c r="L41" i="17"/>
  <c r="D42" i="17" l="1"/>
  <c r="AK42" i="17"/>
  <c r="E42" i="17" l="1"/>
  <c r="AL42" i="17"/>
  <c r="F42" i="17" l="1"/>
  <c r="AM42" i="17"/>
  <c r="G42" i="17" l="1"/>
  <c r="AN42" i="17"/>
  <c r="AO42" i="17" l="1"/>
  <c r="H42" i="17"/>
  <c r="AP42" i="17" l="1"/>
  <c r="I42" i="17"/>
  <c r="AQ42" i="17" l="1"/>
  <c r="J42" i="17"/>
  <c r="K42" i="17" l="1"/>
  <c r="AR42" i="17"/>
  <c r="L42" i="17" l="1"/>
  <c r="AI43" i="17"/>
  <c r="AJ43" i="17" l="1"/>
  <c r="C43" i="17"/>
  <c r="D43" i="17"/>
  <c r="AK43" i="17"/>
  <c r="E43" i="17" l="1"/>
  <c r="AL43" i="17"/>
  <c r="AM43" i="17" l="1"/>
  <c r="F43" i="17"/>
  <c r="AN43" i="17" l="1"/>
  <c r="G43" i="17"/>
  <c r="AO43" i="17" l="1"/>
  <c r="H43" i="17"/>
  <c r="I43" i="17" l="1"/>
  <c r="AP43" i="17"/>
  <c r="J43" i="17" l="1"/>
  <c r="AQ43" i="17"/>
  <c r="K43" i="17" l="1"/>
  <c r="AR43" i="17"/>
  <c r="AJ44" i="17" l="1"/>
  <c r="L43" i="17"/>
  <c r="D44" i="17" l="1"/>
  <c r="AK44" i="17"/>
  <c r="E44" i="17" l="1"/>
  <c r="AL44" i="17"/>
  <c r="F44" i="17" l="1"/>
  <c r="AM44" i="17"/>
  <c r="G44" i="17" l="1"/>
  <c r="AN44" i="17"/>
  <c r="H44" i="17" l="1"/>
  <c r="AO44" i="17"/>
  <c r="I44" i="17" l="1"/>
  <c r="AP44" i="17"/>
  <c r="AQ44" i="17" l="1"/>
  <c r="J44" i="17"/>
  <c r="K44" i="17" l="1"/>
  <c r="AR44" i="17"/>
  <c r="L44" i="17" l="1"/>
  <c r="AI52" i="17"/>
  <c r="AJ52" i="17" s="1"/>
  <c r="D52" i="17" l="1"/>
  <c r="AK52" i="17"/>
  <c r="AL52" i="17" l="1"/>
  <c r="E52" i="17"/>
  <c r="F52" i="17" l="1"/>
  <c r="AM52" i="17"/>
  <c r="G52" i="17" l="1"/>
  <c r="AN52" i="17"/>
  <c r="AO52" i="17" l="1"/>
  <c r="H52" i="17"/>
  <c r="I52" i="17" l="1"/>
  <c r="AP52" i="17"/>
  <c r="AQ52" i="17" l="1"/>
  <c r="J52" i="17"/>
  <c r="AR52" i="17" l="1"/>
  <c r="K52" i="17"/>
  <c r="L52" i="17" l="1"/>
  <c r="AI53" i="17"/>
  <c r="AJ53" i="17" s="1"/>
  <c r="AK53" i="17" l="1"/>
  <c r="D53" i="17"/>
  <c r="AL53" i="17" l="1"/>
  <c r="E53" i="17"/>
  <c r="AM53" i="17" l="1"/>
  <c r="F53" i="17"/>
  <c r="AN53" i="17" l="1"/>
  <c r="G53" i="17"/>
  <c r="AO53" i="17" l="1"/>
  <c r="H53" i="17"/>
  <c r="AP53" i="17" l="1"/>
  <c r="I53" i="17"/>
  <c r="AQ53" i="17" l="1"/>
  <c r="J53" i="17"/>
  <c r="AR53" i="17" l="1"/>
  <c r="K53" i="17"/>
  <c r="AI54" i="17" l="1"/>
  <c r="AJ54" i="17" s="1"/>
  <c r="L53" i="17"/>
  <c r="AK54" i="17" l="1"/>
  <c r="D54" i="17"/>
  <c r="AL54" i="17" l="1"/>
  <c r="E54" i="17"/>
  <c r="AM54" i="17" l="1"/>
  <c r="F54" i="17"/>
  <c r="AN54" i="17" l="1"/>
  <c r="G54" i="17"/>
  <c r="AO54" i="17" l="1"/>
  <c r="H54" i="17"/>
  <c r="AP54" i="17" l="1"/>
  <c r="I54" i="17"/>
  <c r="AQ54" i="17" l="1"/>
  <c r="J54" i="17"/>
  <c r="AR54" i="17" l="1"/>
  <c r="K54" i="17"/>
  <c r="AI55" i="17" l="1"/>
  <c r="AJ55" i="17" s="1"/>
  <c r="L54" i="17"/>
  <c r="AK55" i="17" l="1"/>
  <c r="D55" i="17"/>
  <c r="AL55" i="17" l="1"/>
  <c r="E55" i="17"/>
  <c r="AM55" i="17" l="1"/>
  <c r="F55" i="17"/>
  <c r="AN55" i="17" l="1"/>
  <c r="G55" i="17"/>
  <c r="AO55" i="17" l="1"/>
  <c r="H55" i="17"/>
  <c r="AP55" i="17" l="1"/>
  <c r="I55" i="17"/>
  <c r="AQ55" i="17" l="1"/>
  <c r="J55" i="17"/>
  <c r="AR55" i="17" l="1"/>
  <c r="K55" i="17"/>
  <c r="AI56" i="17" l="1"/>
  <c r="AJ56" i="17" s="1"/>
  <c r="L55" i="17"/>
  <c r="AK56" i="17" l="1"/>
  <c r="D56" i="17"/>
  <c r="AL56" i="17" l="1"/>
  <c r="E56" i="17"/>
  <c r="AM56" i="17" l="1"/>
  <c r="F56" i="17"/>
  <c r="AN56" i="17" l="1"/>
  <c r="G56" i="17"/>
  <c r="AO56" i="17" l="1"/>
  <c r="H56" i="17"/>
  <c r="AP56" i="17" l="1"/>
  <c r="I56" i="17"/>
  <c r="AQ56" i="17" l="1"/>
  <c r="J56" i="17"/>
  <c r="AR56" i="17" l="1"/>
  <c r="K56" i="17"/>
  <c r="AI57" i="17" l="1"/>
  <c r="L56" i="17"/>
  <c r="AJ57" i="17" l="1"/>
  <c r="C57" i="17"/>
  <c r="AK57" i="17" l="1"/>
  <c r="D57" i="17"/>
  <c r="AL57" i="17" l="1"/>
  <c r="E57" i="17"/>
  <c r="AM57" i="17" l="1"/>
  <c r="F57" i="17"/>
  <c r="AN57" i="17" l="1"/>
  <c r="G57" i="17"/>
  <c r="AO57" i="17" l="1"/>
  <c r="H57" i="17"/>
  <c r="AP57" i="17" l="1"/>
  <c r="I57" i="17"/>
  <c r="AQ57" i="17" l="1"/>
  <c r="J57" i="17"/>
  <c r="AR57" i="17" l="1"/>
  <c r="K57" i="17"/>
  <c r="AJ58" i="17" l="1"/>
  <c r="L57" i="17"/>
  <c r="AK58" i="17" l="1"/>
  <c r="D58" i="17"/>
  <c r="AL58" i="17" l="1"/>
  <c r="E58" i="17"/>
  <c r="AM58" i="17" l="1"/>
  <c r="F58" i="17"/>
  <c r="AN58" i="17" l="1"/>
  <c r="G58" i="17"/>
  <c r="AO58" i="17" l="1"/>
  <c r="H58" i="17"/>
  <c r="AP58" i="17" l="1"/>
  <c r="I58" i="17"/>
  <c r="AQ58" i="17" l="1"/>
  <c r="J58" i="17"/>
  <c r="AR58" i="17" l="1"/>
  <c r="K58" i="17"/>
  <c r="AI65" i="17" l="1"/>
  <c r="AJ65" i="17" s="1"/>
  <c r="L58" i="17"/>
  <c r="AK65" i="17" l="1"/>
  <c r="D65" i="17"/>
  <c r="E65" i="17" l="1"/>
  <c r="AL65" i="17"/>
  <c r="F65" i="17" l="1"/>
  <c r="AM65" i="17"/>
  <c r="G65" i="17" l="1"/>
  <c r="AN65" i="17"/>
  <c r="AO65" i="17" l="1"/>
  <c r="H65" i="17"/>
  <c r="AP65" i="17" l="1"/>
  <c r="I65" i="17"/>
  <c r="J65" i="17" l="1"/>
  <c r="AQ65" i="17"/>
  <c r="K65" i="17" l="1"/>
  <c r="AR65" i="17"/>
  <c r="AI66" i="17" l="1"/>
  <c r="AJ66" i="17" s="1"/>
  <c r="L65" i="17"/>
  <c r="D66" i="17" l="1"/>
  <c r="AK66" i="17"/>
  <c r="E66" i="17" l="1"/>
  <c r="AL66" i="17"/>
  <c r="AM66" i="17" l="1"/>
  <c r="F66" i="17"/>
  <c r="G66" i="17" l="1"/>
  <c r="AN66" i="17"/>
  <c r="H66" i="17" l="1"/>
  <c r="AO66" i="17"/>
  <c r="I66" i="17" l="1"/>
  <c r="AP66" i="17"/>
  <c r="AQ66" i="17" l="1"/>
  <c r="J66" i="17"/>
  <c r="K66" i="17" l="1"/>
  <c r="AR66" i="17"/>
  <c r="L66" i="17" l="1"/>
  <c r="AI67" i="17"/>
  <c r="AJ67" i="17" s="1"/>
  <c r="AK67" i="17" l="1"/>
  <c r="D67" i="17"/>
  <c r="E67" i="17" l="1"/>
  <c r="AL67" i="17"/>
  <c r="F67" i="17" l="1"/>
  <c r="AM67" i="17"/>
  <c r="G67" i="17" l="1"/>
  <c r="AN67" i="17"/>
  <c r="H67" i="17" l="1"/>
  <c r="AO67" i="17"/>
  <c r="AP67" i="17" l="1"/>
  <c r="I67" i="17"/>
  <c r="J67" i="17" l="1"/>
  <c r="AQ67" i="17"/>
  <c r="K67" i="17" l="1"/>
  <c r="AR67" i="17"/>
  <c r="AI68" i="17" s="1"/>
  <c r="AJ68" i="17" s="1"/>
  <c r="AK68" i="17" l="1"/>
  <c r="L67" i="17"/>
  <c r="AL68" i="17" l="1"/>
  <c r="AM68" i="17" l="1"/>
  <c r="AN68" i="17" l="1"/>
  <c r="AO68" i="17" l="1"/>
  <c r="AP68" i="17" l="1"/>
  <c r="AQ68" i="17" l="1"/>
  <c r="AR68" i="17" l="1"/>
  <c r="AK69" i="17" l="1"/>
  <c r="AL69" i="17" l="1"/>
  <c r="AM69" i="17" l="1"/>
  <c r="AN69" i="17" l="1"/>
  <c r="AO69" i="17" l="1"/>
  <c r="AP69" i="17" l="1"/>
  <c r="AQ69" i="17" l="1"/>
  <c r="AR69" i="1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 Coleman</author>
  </authors>
  <commentList>
    <comment ref="BF321" authorId="0" shapeId="0" xr:uid="{38137E18-BFBD-49C2-ACE6-7A5E07C0B4FD}">
      <text>
        <r>
          <rPr>
            <b/>
            <sz val="9"/>
            <color indexed="81"/>
            <rFont val="Tahoma"/>
            <family val="2"/>
          </rPr>
          <t>Jo Coleman:</t>
        </r>
        <r>
          <rPr>
            <sz val="9"/>
            <color indexed="81"/>
            <rFont val="Tahoma"/>
            <family val="2"/>
          </rPr>
          <t xml:space="preserve">
SQL has brought in data that doesn't relate to this. Should all be zeros</t>
        </r>
      </text>
    </comment>
  </commentList>
</comments>
</file>

<file path=xl/sharedStrings.xml><?xml version="1.0" encoding="utf-8"?>
<sst xmlns="http://schemas.openxmlformats.org/spreadsheetml/2006/main" count="8062" uniqueCount="1347">
  <si>
    <t>Background</t>
  </si>
  <si>
    <t>https://www.gov.uk/government/collections/council-taxbase-statistics</t>
  </si>
  <si>
    <t>The workbook is split into 6 parts:</t>
  </si>
  <si>
    <t>CTB form</t>
  </si>
  <si>
    <r>
      <t>Number of dwellings in each authority as at 13</t>
    </r>
    <r>
      <rPr>
        <vertAlign val="superscript"/>
        <sz val="10"/>
        <rFont val="Arial"/>
        <family val="2"/>
      </rPr>
      <t>th</t>
    </r>
    <r>
      <rPr>
        <sz val="10"/>
        <rFont val="Arial"/>
        <family val="2"/>
      </rPr>
      <t xml:space="preserve"> September 2021, with details on exemptions, discounts and premiums as at 4</t>
    </r>
    <r>
      <rPr>
        <vertAlign val="superscript"/>
        <sz val="10"/>
        <rFont val="Arial"/>
        <family val="2"/>
      </rPr>
      <t>th</t>
    </r>
    <r>
      <rPr>
        <sz val="10"/>
        <rFont val="Arial"/>
        <family val="2"/>
      </rPr>
      <t xml:space="preserve"> October 2021.</t>
    </r>
  </si>
  <si>
    <t>CTB Supplementary form</t>
  </si>
  <si>
    <t>Breakdown of exemptions by Class B &amp; D-W.</t>
  </si>
  <si>
    <t>CT Support</t>
  </si>
  <si>
    <t>Reduction in taxbase due to Council Tax Support.</t>
  </si>
  <si>
    <t>Family Annexe</t>
  </si>
  <si>
    <t>Reduction in taxbase due to Family Annexe discount.</t>
  </si>
  <si>
    <t>Flex Empty</t>
  </si>
  <si>
    <t>Empty and Second homes subject to discounts and premiums.</t>
  </si>
  <si>
    <t>Data</t>
  </si>
  <si>
    <t>All data submitted by authorities.</t>
  </si>
  <si>
    <t>Definitions and uses of the data</t>
  </si>
  <si>
    <t>Definitions and uses of the data are described in the technical notes document on the Department’s website.</t>
  </si>
  <si>
    <t>Data Collection and quality</t>
  </si>
  <si>
    <t>Public Enquiries</t>
  </si>
  <si>
    <t>CTB(October 2021)</t>
  </si>
  <si>
    <t>Calculation of Council Tax Base</t>
  </si>
  <si>
    <t>Select local authority by clicking on the box below and using the drop-down button</t>
  </si>
  <si>
    <t>England</t>
  </si>
  <si>
    <t xml:space="preserve"> </t>
  </si>
  <si>
    <t>Dwellings shown on the Valuation List for the authority on Monday 13 September 2021</t>
  </si>
  <si>
    <t>Part 1</t>
  </si>
  <si>
    <t>Ecode</t>
  </si>
  <si>
    <t>1. Total number of dwellings on the Valuation List</t>
  </si>
  <si>
    <t>2. Number of dwellings on valuation list exempt on 4 October 2021 (Class B &amp; D to W exemptions)</t>
  </si>
  <si>
    <t>3. Number of demolished dwellings and dwellings outside area of authority on 4 October 2021</t>
  </si>
  <si>
    <t>4. Number of chargeable dwellings on 4 October 2021 (treating demolished dwellings etc as exempt) (lines 1-2-3)</t>
  </si>
  <si>
    <t>5. Number of chargeable dwellings in line 4 subject to disabled reduction on 4 October 2021</t>
  </si>
  <si>
    <t>6. Number of dwellings effectively subject to council tax for this band by virtue of disabled relief (line 5 after reduction)</t>
  </si>
  <si>
    <t>7. Number of chargeable dwellings adjusted in accordance with lines 5 and 6 (lines 4-5+6 or in the case of column 1, line 6)</t>
  </si>
  <si>
    <t>8. Number of dwellings in line 7 entitled to a single adult household 25% discount on 4 October 2021</t>
  </si>
  <si>
    <t>9. Number of dwellings in line 7 entitled to a 25% discount on 4 October 2021 due to all but one resident being disregarded for council tax purposes</t>
  </si>
  <si>
    <t>10. Number of dwellings in line 7 entitled to a 50% discount on 4 October 2021 due to all residents being disregarded for council tax purposes</t>
  </si>
  <si>
    <t>11. Number of dwellings in line 7 classed as second homes on 4 October 2021 (b/fwd from Flex Empty tab)</t>
  </si>
  <si>
    <t>12. Number of dwellings in line 7 classed as empty and receiving a zero% discount on 4 October 2021 (b/fwd from Flex Empty tab)</t>
  </si>
  <si>
    <t>13. Number of dwellings in line 7 classed as empty and receiving a discount on 4 October 2021 and not shown in line 12 (b/fwd from Flex Empty tab)</t>
  </si>
  <si>
    <t>14. Number of dwellings in line 7 classed as empty and being charged the Empty Homes Premium on 4 October 2021 (b/fwd from Flex Empty tab)</t>
  </si>
  <si>
    <t>15. Total number of dwellings in line 7 classed as empty on 4 October 2021 (lines 12, 13 &amp; 14).</t>
  </si>
  <si>
    <t>16. Number of dwellings that are classed as empty on 4 October 2021 and have been for more than 6 months.
NB These properties should have already been included in line 15 above.</t>
  </si>
  <si>
    <t>16a.  The number of dwellings included in line 16 above which are empty on 4 October 2021 because of the flooding that occurred between 1 December 2015 and 31 March 2016 and are only empty because of the flooding.</t>
  </si>
  <si>
    <t>16b.  The number of dwellings included in line 16 above which are empty on 4 October 2021 because of the flooding that occurred between November 2019 and February 2020 and are only empty because of the flooding.</t>
  </si>
  <si>
    <t>17. Number of dwellings that are classed as empty on 4 October 2021 and have been for more than 6 months and are eligible to be treated under empty homes discount class D (formerly Class A exemptions). NB These properties should have already been included in line 15 above.  Do NOT include any dwellings included in line 16a above.</t>
  </si>
  <si>
    <t>18. Number of dwellings that are classed as empty and have been empty for more than 6 months excluding those that are subject to empty homes discount class D or empty due to flooding (Line 16 - line 16a - line 16b - line 17) (equivalent to Line 18 in previous forms).</t>
  </si>
  <si>
    <t>19. Number of dwellings in line 7 where there is liability to pay 100% council tax before Family Annexe discount</t>
  </si>
  <si>
    <t>20. Number of dwellings in line 7 that are assumed to be subject to a discount or a premium before Family Annexe discount</t>
  </si>
  <si>
    <t>21. Reduction in taxbase as a result of the Family Annexe discount (b/fwd from Family Annexe tab)</t>
  </si>
  <si>
    <t>22. Number of dwellings equivalents after applying discounts and premiums to calculate taxbase</t>
  </si>
  <si>
    <t>23. Ratio to band D</t>
  </si>
  <si>
    <t>5/9</t>
  </si>
  <si>
    <t>6/9</t>
  </si>
  <si>
    <t>7/9</t>
  </si>
  <si>
    <t>8/9</t>
  </si>
  <si>
    <t>9/9</t>
  </si>
  <si>
    <t>11/9</t>
  </si>
  <si>
    <t>13/9</t>
  </si>
  <si>
    <t>15/9</t>
  </si>
  <si>
    <t>18/9</t>
  </si>
  <si>
    <t>25. Number of band D equivalents of contributions in lieu (in respect of Class O exempt dwellings) in 2021-22 (to 1 decimal place)</t>
  </si>
  <si>
    <t>26. Tax base (to 1 decimal place) (line 24 col 10 + line 25)</t>
  </si>
  <si>
    <t>Part 2</t>
  </si>
  <si>
    <t>27. Number of dwellings equivalents after applying discounts and premiums to calculate tax base (Line 22)</t>
  </si>
  <si>
    <t>28.Reduction in taxbase as a result of local council tax support (b/fwd from CT Support tab)</t>
  </si>
  <si>
    <t>29. Number of dwellings equivalents after applying discounts, premiums and local tax support to calculate taxbase</t>
  </si>
  <si>
    <t>30. Ratio to band D</t>
  </si>
  <si>
    <t>32. Number of band D equivalents of contributions in lieu (in respect of Class O exempt dwellings) in 2021-22 (to 1 decimal place)(line 25)</t>
  </si>
  <si>
    <t>33. Tax base after allowance for council tax support (to 1 decimal place) (line 31 col 10 + line 32)</t>
  </si>
  <si>
    <t>E3831</t>
  </si>
  <si>
    <t>Adur</t>
  </si>
  <si>
    <t>E0931</t>
  </si>
  <si>
    <t>Allerdale</t>
  </si>
  <si>
    <t>E1031</t>
  </si>
  <si>
    <t>Amber Valley</t>
  </si>
  <si>
    <t>E3832</t>
  </si>
  <si>
    <t>Arun</t>
  </si>
  <si>
    <t>E3031</t>
  </si>
  <si>
    <t>Ashfield</t>
  </si>
  <si>
    <t>E2231</t>
  </si>
  <si>
    <t>Ashford</t>
  </si>
  <si>
    <t>E3531</t>
  </si>
  <si>
    <t>Babergh</t>
  </si>
  <si>
    <t>E5030</t>
  </si>
  <si>
    <t>Barking and Dagenham</t>
  </si>
  <si>
    <t>E5031</t>
  </si>
  <si>
    <t>Barnet</t>
  </si>
  <si>
    <t>E4401</t>
  </si>
  <si>
    <t>Barnsley</t>
  </si>
  <si>
    <t>E0932</t>
  </si>
  <si>
    <t>Barrow-in-Furness</t>
  </si>
  <si>
    <t>E1531</t>
  </si>
  <si>
    <t>Basildon</t>
  </si>
  <si>
    <t>E1731</t>
  </si>
  <si>
    <t>E3032</t>
  </si>
  <si>
    <t>Bassetlaw</t>
  </si>
  <si>
    <t>E0101</t>
  </si>
  <si>
    <t>E0202</t>
  </si>
  <si>
    <t>E5032</t>
  </si>
  <si>
    <t>Bexley</t>
  </si>
  <si>
    <t>E4601</t>
  </si>
  <si>
    <t>Birmingham</t>
  </si>
  <si>
    <t>E2431</t>
  </si>
  <si>
    <t>Blaby</t>
  </si>
  <si>
    <t>E2301</t>
  </si>
  <si>
    <t>E2302</t>
  </si>
  <si>
    <t>E1032</t>
  </si>
  <si>
    <t>Bolsover</t>
  </si>
  <si>
    <t>E4201</t>
  </si>
  <si>
    <t>Bolton</t>
  </si>
  <si>
    <t>E2531</t>
  </si>
  <si>
    <t>Boston</t>
  </si>
  <si>
    <t>E1204</t>
  </si>
  <si>
    <t>E0301</t>
  </si>
  <si>
    <t>E4701</t>
  </si>
  <si>
    <t>Bradford</t>
  </si>
  <si>
    <t>E1532</t>
  </si>
  <si>
    <t>Braintree</t>
  </si>
  <si>
    <t>E2631</t>
  </si>
  <si>
    <t>Breckland</t>
  </si>
  <si>
    <t>E5033</t>
  </si>
  <si>
    <t>Brent</t>
  </si>
  <si>
    <t>E1533</t>
  </si>
  <si>
    <t>Brentwood</t>
  </si>
  <si>
    <t>E1401</t>
  </si>
  <si>
    <t>E0102</t>
  </si>
  <si>
    <t>E2632</t>
  </si>
  <si>
    <t>Broadland</t>
  </si>
  <si>
    <t>E5034</t>
  </si>
  <si>
    <t>Bromley</t>
  </si>
  <si>
    <t>E1831</t>
  </si>
  <si>
    <t>Bromsgrove</t>
  </si>
  <si>
    <t>E1931</t>
  </si>
  <si>
    <t>Broxbourne</t>
  </si>
  <si>
    <t>E3033</t>
  </si>
  <si>
    <t>Broxtowe</t>
  </si>
  <si>
    <t>E0402</t>
  </si>
  <si>
    <t>E2333</t>
  </si>
  <si>
    <t>Burnley</t>
  </si>
  <si>
    <t>E4202</t>
  </si>
  <si>
    <t>Bury</t>
  </si>
  <si>
    <t>E4702</t>
  </si>
  <si>
    <t>Calderdale</t>
  </si>
  <si>
    <t>E0531</t>
  </si>
  <si>
    <t>Cambridge</t>
  </si>
  <si>
    <t>E5011</t>
  </si>
  <si>
    <t>Camden</t>
  </si>
  <si>
    <t>E3431</t>
  </si>
  <si>
    <t>Cannock Chase</t>
  </si>
  <si>
    <t>E2232</t>
  </si>
  <si>
    <t>Canterbury</t>
  </si>
  <si>
    <t>E0933</t>
  </si>
  <si>
    <t>Carlisle</t>
  </si>
  <si>
    <t>E1534</t>
  </si>
  <si>
    <t>Castle Point</t>
  </si>
  <si>
    <t>E0203</t>
  </si>
  <si>
    <t>E2432</t>
  </si>
  <si>
    <t>Charnwood</t>
  </si>
  <si>
    <t>E1535</t>
  </si>
  <si>
    <t>Chelmsford</t>
  </si>
  <si>
    <t>E1631</t>
  </si>
  <si>
    <t>Cheltenham</t>
  </si>
  <si>
    <t>E3131</t>
  </si>
  <si>
    <t>Cherwell</t>
  </si>
  <si>
    <t>E0603</t>
  </si>
  <si>
    <t>E0604</t>
  </si>
  <si>
    <t>E1033</t>
  </si>
  <si>
    <t>Chesterfield</t>
  </si>
  <si>
    <t>E3833</t>
  </si>
  <si>
    <t>Chichester</t>
  </si>
  <si>
    <t>E2334</t>
  </si>
  <si>
    <t>Chorley</t>
  </si>
  <si>
    <t>E5010</t>
  </si>
  <si>
    <t>City of London</t>
  </si>
  <si>
    <t>E1536</t>
  </si>
  <si>
    <t>Colchester</t>
  </si>
  <si>
    <t>E0934</t>
  </si>
  <si>
    <t>Copeland</t>
  </si>
  <si>
    <t>E0801</t>
  </si>
  <si>
    <t>E1632</t>
  </si>
  <si>
    <t>Cotswold</t>
  </si>
  <si>
    <t>E4602</t>
  </si>
  <si>
    <t>Coventry</t>
  </si>
  <si>
    <t>E2731</t>
  </si>
  <si>
    <t>Craven</t>
  </si>
  <si>
    <t>E3834</t>
  </si>
  <si>
    <t>Crawley</t>
  </si>
  <si>
    <t>E5035</t>
  </si>
  <si>
    <t>Croydon</t>
  </si>
  <si>
    <t>E1932</t>
  </si>
  <si>
    <t>Dacorum</t>
  </si>
  <si>
    <t>E1301</t>
  </si>
  <si>
    <t>E2233</t>
  </si>
  <si>
    <t>Dartford</t>
  </si>
  <si>
    <t>E1001</t>
  </si>
  <si>
    <t>E1035</t>
  </si>
  <si>
    <t>Derbyshire Dales</t>
  </si>
  <si>
    <t>E4402</t>
  </si>
  <si>
    <t>Doncaster</t>
  </si>
  <si>
    <t>E1203</t>
  </si>
  <si>
    <t>E2234</t>
  </si>
  <si>
    <t>Dover</t>
  </si>
  <si>
    <t>E4603</t>
  </si>
  <si>
    <t>Dudley</t>
  </si>
  <si>
    <t>E1302</t>
  </si>
  <si>
    <t>E5036</t>
  </si>
  <si>
    <t>Ealing</t>
  </si>
  <si>
    <t>E0532</t>
  </si>
  <si>
    <t>East Cambridgeshire</t>
  </si>
  <si>
    <t>E1131</t>
  </si>
  <si>
    <t>East Devon</t>
  </si>
  <si>
    <t>E1732</t>
  </si>
  <si>
    <t>East Hampshire</t>
  </si>
  <si>
    <t>E1933</t>
  </si>
  <si>
    <t>East Hertfordshire</t>
  </si>
  <si>
    <t>E2532</t>
  </si>
  <si>
    <t>East Lindsey</t>
  </si>
  <si>
    <t>E2001</t>
  </si>
  <si>
    <t>E3432</t>
  </si>
  <si>
    <t>East Staffordshire</t>
  </si>
  <si>
    <t>E3538</t>
  </si>
  <si>
    <t>East Suffolk</t>
  </si>
  <si>
    <t>E1432</t>
  </si>
  <si>
    <t>Eastbourne</t>
  </si>
  <si>
    <t>E1733</t>
  </si>
  <si>
    <t>Eastleigh</t>
  </si>
  <si>
    <t>E0935</t>
  </si>
  <si>
    <t>Eden</t>
  </si>
  <si>
    <t>E3631</t>
  </si>
  <si>
    <t>Elmbridge</t>
  </si>
  <si>
    <t>E5037</t>
  </si>
  <si>
    <t>Enfield</t>
  </si>
  <si>
    <t>E1537</t>
  </si>
  <si>
    <t>Epping Forest</t>
  </si>
  <si>
    <t>E3632</t>
  </si>
  <si>
    <t>E1036</t>
  </si>
  <si>
    <t>Erewash</t>
  </si>
  <si>
    <t>E1132</t>
  </si>
  <si>
    <t>Exeter</t>
  </si>
  <si>
    <t>E1734</t>
  </si>
  <si>
    <t>Fareham</t>
  </si>
  <si>
    <t>E0533</t>
  </si>
  <si>
    <t>Fenland</t>
  </si>
  <si>
    <t>E2240</t>
  </si>
  <si>
    <t>E1633</t>
  </si>
  <si>
    <t>Forest of Dean</t>
  </si>
  <si>
    <t>E2335</t>
  </si>
  <si>
    <t>Fylde</t>
  </si>
  <si>
    <t>E4501</t>
  </si>
  <si>
    <t>Gateshead</t>
  </si>
  <si>
    <t>E3034</t>
  </si>
  <si>
    <t>Gedling</t>
  </si>
  <si>
    <t>E1634</t>
  </si>
  <si>
    <t>Gloucester</t>
  </si>
  <si>
    <t>E1735</t>
  </si>
  <si>
    <t>Gosport</t>
  </si>
  <si>
    <t>E2236</t>
  </si>
  <si>
    <t>Gravesham</t>
  </si>
  <si>
    <t>E2633</t>
  </si>
  <si>
    <t>Great Yarmouth</t>
  </si>
  <si>
    <t>E5012</t>
  </si>
  <si>
    <t>Greenwich</t>
  </si>
  <si>
    <t>E3633</t>
  </si>
  <si>
    <t>Guildford</t>
  </si>
  <si>
    <t>E5013</t>
  </si>
  <si>
    <t>Hackney</t>
  </si>
  <si>
    <t>E0601</t>
  </si>
  <si>
    <t>E2732</t>
  </si>
  <si>
    <t>Hambleton</t>
  </si>
  <si>
    <t>E5014</t>
  </si>
  <si>
    <t>Hammersmith and Fulham</t>
  </si>
  <si>
    <t>E2433</t>
  </si>
  <si>
    <t>Harborough</t>
  </si>
  <si>
    <t>E5038</t>
  </si>
  <si>
    <t>Haringey</t>
  </si>
  <si>
    <t>E1538</t>
  </si>
  <si>
    <t>Harlow</t>
  </si>
  <si>
    <t>E2753</t>
  </si>
  <si>
    <t>Harrogate</t>
  </si>
  <si>
    <t>E5039</t>
  </si>
  <si>
    <t>Harrow</t>
  </si>
  <si>
    <t>E1736</t>
  </si>
  <si>
    <t>Hart</t>
  </si>
  <si>
    <t>E0701</t>
  </si>
  <si>
    <t>E1433</t>
  </si>
  <si>
    <t>Hastings</t>
  </si>
  <si>
    <t>E5040</t>
  </si>
  <si>
    <t>Havering</t>
  </si>
  <si>
    <t>E1801</t>
  </si>
  <si>
    <t>E1934</t>
  </si>
  <si>
    <t>Hertsmere</t>
  </si>
  <si>
    <t>E1037</t>
  </si>
  <si>
    <t>High Peak</t>
  </si>
  <si>
    <t>E5041</t>
  </si>
  <si>
    <t>Hillingdon</t>
  </si>
  <si>
    <t>E2434</t>
  </si>
  <si>
    <t>Hinckley and Bosworth</t>
  </si>
  <si>
    <t>E3835</t>
  </si>
  <si>
    <t>Horsham</t>
  </si>
  <si>
    <t>E5042</t>
  </si>
  <si>
    <t>Hounslow</t>
  </si>
  <si>
    <t>E0551</t>
  </si>
  <si>
    <t>Huntingdonshire</t>
  </si>
  <si>
    <t>E2336</t>
  </si>
  <si>
    <t>Hyndburn</t>
  </si>
  <si>
    <t>E3533</t>
  </si>
  <si>
    <t>Ipswich</t>
  </si>
  <si>
    <t>E2101</t>
  </si>
  <si>
    <t>E4001</t>
  </si>
  <si>
    <t>Isles of Scilly</t>
  </si>
  <si>
    <t>E5015</t>
  </si>
  <si>
    <t>Islington</t>
  </si>
  <si>
    <t>E5016</t>
  </si>
  <si>
    <t>Kensington and Chelsea</t>
  </si>
  <si>
    <t>E2634</t>
  </si>
  <si>
    <t>E2002</t>
  </si>
  <si>
    <t>E5043</t>
  </si>
  <si>
    <t>Kingston upon Thames</t>
  </si>
  <si>
    <t>E4703</t>
  </si>
  <si>
    <t>Kirklees</t>
  </si>
  <si>
    <t>E4301</t>
  </si>
  <si>
    <t>Knowsley</t>
  </si>
  <si>
    <t>E5017</t>
  </si>
  <si>
    <t>Lambeth</t>
  </si>
  <si>
    <t>E2337</t>
  </si>
  <si>
    <t>Lancaster</t>
  </si>
  <si>
    <t>E4704</t>
  </si>
  <si>
    <t>Leeds</t>
  </si>
  <si>
    <t>E2401</t>
  </si>
  <si>
    <t>E1435</t>
  </si>
  <si>
    <t>Lewes</t>
  </si>
  <si>
    <t>E5018</t>
  </si>
  <si>
    <t>Lewisham</t>
  </si>
  <si>
    <t>E3433</t>
  </si>
  <si>
    <t>Lichfield</t>
  </si>
  <si>
    <t>E2533</t>
  </si>
  <si>
    <t>Lincoln</t>
  </si>
  <si>
    <t>E4302</t>
  </si>
  <si>
    <t>Liverpool</t>
  </si>
  <si>
    <t>E0201</t>
  </si>
  <si>
    <t>E2237</t>
  </si>
  <si>
    <t>Maidstone</t>
  </si>
  <si>
    <t>E1539</t>
  </si>
  <si>
    <t>Maldon</t>
  </si>
  <si>
    <t>E1851</t>
  </si>
  <si>
    <t>Malvern Hills</t>
  </si>
  <si>
    <t>E4203</t>
  </si>
  <si>
    <t>Manchester</t>
  </si>
  <si>
    <t>E3035</t>
  </si>
  <si>
    <t>Mansfield</t>
  </si>
  <si>
    <t>E2201</t>
  </si>
  <si>
    <t>E2436</t>
  </si>
  <si>
    <t>Melton</t>
  </si>
  <si>
    <t>E3331</t>
  </si>
  <si>
    <t>Mendip</t>
  </si>
  <si>
    <t>E5044</t>
  </si>
  <si>
    <t>Merton</t>
  </si>
  <si>
    <t>E1133</t>
  </si>
  <si>
    <t>Mid Devon</t>
  </si>
  <si>
    <t>E3534</t>
  </si>
  <si>
    <t>Mid Suffolk</t>
  </si>
  <si>
    <t>E3836</t>
  </si>
  <si>
    <t>Mid Sussex</t>
  </si>
  <si>
    <t>E0702</t>
  </si>
  <si>
    <t>E3634</t>
  </si>
  <si>
    <t>Mole Valley</t>
  </si>
  <si>
    <t>E1738</t>
  </si>
  <si>
    <t>New Forest</t>
  </si>
  <si>
    <t>E3036</t>
  </si>
  <si>
    <t>Newark and Sherwood</t>
  </si>
  <si>
    <t>E4502</t>
  </si>
  <si>
    <t>Newcastle upon Tyne</t>
  </si>
  <si>
    <t>E3434</t>
  </si>
  <si>
    <t>Newcastle-under-Lyme</t>
  </si>
  <si>
    <t>E5045</t>
  </si>
  <si>
    <t>Newham</t>
  </si>
  <si>
    <t>E1134</t>
  </si>
  <si>
    <t>North Devon</t>
  </si>
  <si>
    <t>E1038</t>
  </si>
  <si>
    <t>North East Derbyshire</t>
  </si>
  <si>
    <t>E2003</t>
  </si>
  <si>
    <t>E1935</t>
  </si>
  <si>
    <t>North Hertfordshire</t>
  </si>
  <si>
    <t>E2534</t>
  </si>
  <si>
    <t>North Kesteven</t>
  </si>
  <si>
    <t>E2004</t>
  </si>
  <si>
    <t>E2635</t>
  </si>
  <si>
    <t>North Norfolk</t>
  </si>
  <si>
    <t>E2801</t>
  </si>
  <si>
    <t>North Northamptonshire</t>
  </si>
  <si>
    <t>E0104</t>
  </si>
  <si>
    <t>E4503</t>
  </si>
  <si>
    <t>North Tyneside</t>
  </si>
  <si>
    <t>E3731</t>
  </si>
  <si>
    <t>North Warwickshire</t>
  </si>
  <si>
    <t>E2437</t>
  </si>
  <si>
    <t>North West Leicestershire</t>
  </si>
  <si>
    <t>E2901</t>
  </si>
  <si>
    <t>E2636</t>
  </si>
  <si>
    <t>Norwich</t>
  </si>
  <si>
    <t>E3001</t>
  </si>
  <si>
    <t>E3732</t>
  </si>
  <si>
    <t>Nuneaton and Bedworth</t>
  </si>
  <si>
    <t>E2438</t>
  </si>
  <si>
    <t>Oadby and Wigston</t>
  </si>
  <si>
    <t>E4204</t>
  </si>
  <si>
    <t>Oldham</t>
  </si>
  <si>
    <t>E3132</t>
  </si>
  <si>
    <t>Oxford</t>
  </si>
  <si>
    <t>E2338</t>
  </si>
  <si>
    <t>Pendle</t>
  </si>
  <si>
    <t>E0501</t>
  </si>
  <si>
    <t>E1101</t>
  </si>
  <si>
    <t>E1701</t>
  </si>
  <si>
    <t>E2339</t>
  </si>
  <si>
    <t>Preston</t>
  </si>
  <si>
    <t>E0303</t>
  </si>
  <si>
    <t>E5046</t>
  </si>
  <si>
    <t>Redbridge</t>
  </si>
  <si>
    <t>E0703</t>
  </si>
  <si>
    <t>E1835</t>
  </si>
  <si>
    <t>Redditch</t>
  </si>
  <si>
    <t>E3635</t>
  </si>
  <si>
    <t>Reigate and Banstead</t>
  </si>
  <si>
    <t>E2340</t>
  </si>
  <si>
    <t>Ribble Valley</t>
  </si>
  <si>
    <t>E5047</t>
  </si>
  <si>
    <t>Richmond upon Thames</t>
  </si>
  <si>
    <t>E2734</t>
  </si>
  <si>
    <t>Richmondshire</t>
  </si>
  <si>
    <t>E4205</t>
  </si>
  <si>
    <t>Rochdale</t>
  </si>
  <si>
    <t>E1540</t>
  </si>
  <si>
    <t>Rochford</t>
  </si>
  <si>
    <t>E2341</t>
  </si>
  <si>
    <t>Rossendale</t>
  </si>
  <si>
    <t>E1436</t>
  </si>
  <si>
    <t>Rother</t>
  </si>
  <si>
    <t>E4403</t>
  </si>
  <si>
    <t>Rotherham</t>
  </si>
  <si>
    <t>E3733</t>
  </si>
  <si>
    <t>Rugby</t>
  </si>
  <si>
    <t>E3636</t>
  </si>
  <si>
    <t>Runnymede</t>
  </si>
  <si>
    <t>E3038</t>
  </si>
  <si>
    <t>Rushcliffe</t>
  </si>
  <si>
    <t>E1740</t>
  </si>
  <si>
    <t>Rushmoor</t>
  </si>
  <si>
    <t>E2402</t>
  </si>
  <si>
    <t>E2755</t>
  </si>
  <si>
    <t>Ryedale</t>
  </si>
  <si>
    <t>E4206</t>
  </si>
  <si>
    <t>Salford</t>
  </si>
  <si>
    <t>E4604</t>
  </si>
  <si>
    <t>Sandwell</t>
  </si>
  <si>
    <t>E2736</t>
  </si>
  <si>
    <t>Scarborough</t>
  </si>
  <si>
    <t>E3332</t>
  </si>
  <si>
    <t>Sedgemoor</t>
  </si>
  <si>
    <t>E4304</t>
  </si>
  <si>
    <t>Sefton</t>
  </si>
  <si>
    <t>E2757</t>
  </si>
  <si>
    <t>Selby</t>
  </si>
  <si>
    <t>E2239</t>
  </si>
  <si>
    <t>Sevenoaks</t>
  </si>
  <si>
    <t>E4404</t>
  </si>
  <si>
    <t>Sheffield</t>
  </si>
  <si>
    <t>E3202</t>
  </si>
  <si>
    <t>E0304</t>
  </si>
  <si>
    <t>E4605</t>
  </si>
  <si>
    <t>Solihull</t>
  </si>
  <si>
    <t>E3336</t>
  </si>
  <si>
    <t>E0536</t>
  </si>
  <si>
    <t>South Cambridgeshire</t>
  </si>
  <si>
    <t>E1039</t>
  </si>
  <si>
    <t>South Derbyshire</t>
  </si>
  <si>
    <t>E0103</t>
  </si>
  <si>
    <t>E1136</t>
  </si>
  <si>
    <t>South Hams</t>
  </si>
  <si>
    <t>E2535</t>
  </si>
  <si>
    <t>South Holland</t>
  </si>
  <si>
    <t>E2536</t>
  </si>
  <si>
    <t>South Kesteven</t>
  </si>
  <si>
    <t>E0936</t>
  </si>
  <si>
    <t>South Lakeland</t>
  </si>
  <si>
    <t>E2637</t>
  </si>
  <si>
    <t>South Norfolk</t>
  </si>
  <si>
    <t>E3133</t>
  </si>
  <si>
    <t>South Oxfordshire</t>
  </si>
  <si>
    <t>E2342</t>
  </si>
  <si>
    <t>South Ribble</t>
  </si>
  <si>
    <t>E3334</t>
  </si>
  <si>
    <t>South Somerset</t>
  </si>
  <si>
    <t>E3435</t>
  </si>
  <si>
    <t>South Staffordshire</t>
  </si>
  <si>
    <t>E4504</t>
  </si>
  <si>
    <t>South Tyneside</t>
  </si>
  <si>
    <t>E1702</t>
  </si>
  <si>
    <t>E5019</t>
  </si>
  <si>
    <t>Southwark</t>
  </si>
  <si>
    <t>E3637</t>
  </si>
  <si>
    <t>Spelthorne</t>
  </si>
  <si>
    <t>E1936</t>
  </si>
  <si>
    <t>St Albans</t>
  </si>
  <si>
    <t>E4303</t>
  </si>
  <si>
    <t>St Helens</t>
  </si>
  <si>
    <t>E3436</t>
  </si>
  <si>
    <t>Stafford</t>
  </si>
  <si>
    <t>E3437</t>
  </si>
  <si>
    <t>Staffordshire Moorlands</t>
  </si>
  <si>
    <t>E1937</t>
  </si>
  <si>
    <t>Stevenage</t>
  </si>
  <si>
    <t>E4207</t>
  </si>
  <si>
    <t>Stockport</t>
  </si>
  <si>
    <t>E0704</t>
  </si>
  <si>
    <t>E3401</t>
  </si>
  <si>
    <t>E3734</t>
  </si>
  <si>
    <t>Stratford-on-Avon</t>
  </si>
  <si>
    <t>E1635</t>
  </si>
  <si>
    <t>Stroud</t>
  </si>
  <si>
    <t>E4505</t>
  </si>
  <si>
    <t>Sunderland</t>
  </si>
  <si>
    <t>E3638</t>
  </si>
  <si>
    <t>Surrey Heath</t>
  </si>
  <si>
    <t>E5048</t>
  </si>
  <si>
    <t>Sutton</t>
  </si>
  <si>
    <t>E2241</t>
  </si>
  <si>
    <t>Swale</t>
  </si>
  <si>
    <t>E3901</t>
  </si>
  <si>
    <t>E4208</t>
  </si>
  <si>
    <t>Tameside</t>
  </si>
  <si>
    <t>E3439</t>
  </si>
  <si>
    <t>Tamworth</t>
  </si>
  <si>
    <t>E3639</t>
  </si>
  <si>
    <t>Tandridge</t>
  </si>
  <si>
    <t>E1137</t>
  </si>
  <si>
    <t>Teignbridge</t>
  </si>
  <si>
    <t>E3201</t>
  </si>
  <si>
    <t>E1542</t>
  </si>
  <si>
    <t>Tendring</t>
  </si>
  <si>
    <t>E1742</t>
  </si>
  <si>
    <t>Test Valley</t>
  </si>
  <si>
    <t>E1636</t>
  </si>
  <si>
    <t>Tewkesbury</t>
  </si>
  <si>
    <t>E2242</t>
  </si>
  <si>
    <t>Thanet</t>
  </si>
  <si>
    <t>E1502</t>
  </si>
  <si>
    <t>E2243</t>
  </si>
  <si>
    <t>Tonbridge and Malling</t>
  </si>
  <si>
    <t>E1102</t>
  </si>
  <si>
    <t>E1139</t>
  </si>
  <si>
    <t>Torridge</t>
  </si>
  <si>
    <t>E5020</t>
  </si>
  <si>
    <t>Tower Hamlets</t>
  </si>
  <si>
    <t>E4209</t>
  </si>
  <si>
    <t>Trafford</t>
  </si>
  <si>
    <t>E2244</t>
  </si>
  <si>
    <t>Tunbridge Wells</t>
  </si>
  <si>
    <t>E1544</t>
  </si>
  <si>
    <t>Uttlesford</t>
  </si>
  <si>
    <t>E3134</t>
  </si>
  <si>
    <t>Vale of White Horse</t>
  </si>
  <si>
    <t>E4705</t>
  </si>
  <si>
    <t>Wakefield</t>
  </si>
  <si>
    <t>E4606</t>
  </si>
  <si>
    <t>Walsall</t>
  </si>
  <si>
    <t>E5049</t>
  </si>
  <si>
    <t>Waltham Forest</t>
  </si>
  <si>
    <t>E5021</t>
  </si>
  <si>
    <t>Wandsworth</t>
  </si>
  <si>
    <t>E0602</t>
  </si>
  <si>
    <t>E3735</t>
  </si>
  <si>
    <t>Warwick</t>
  </si>
  <si>
    <t>E3640</t>
  </si>
  <si>
    <t>Waverley</t>
  </si>
  <si>
    <t>E1437</t>
  </si>
  <si>
    <t>Wealden</t>
  </si>
  <si>
    <t>E1940</t>
  </si>
  <si>
    <t>Welwyn Hatfield</t>
  </si>
  <si>
    <t>E0302</t>
  </si>
  <si>
    <t>E1140</t>
  </si>
  <si>
    <t>West Devon</t>
  </si>
  <si>
    <t>E2343</t>
  </si>
  <si>
    <t>West Lancashire</t>
  </si>
  <si>
    <t>E2537</t>
  </si>
  <si>
    <t>West Lindsey</t>
  </si>
  <si>
    <t>E2802</t>
  </si>
  <si>
    <t>West Northamptonshire</t>
  </si>
  <si>
    <t>E3135</t>
  </si>
  <si>
    <t>West Oxfordshire</t>
  </si>
  <si>
    <t>E3539</t>
  </si>
  <si>
    <t>West Suffolk</t>
  </si>
  <si>
    <t>E5022</t>
  </si>
  <si>
    <t>Westminster</t>
  </si>
  <si>
    <t>E4210</t>
  </si>
  <si>
    <t>Wigan</t>
  </si>
  <si>
    <t>E3902</t>
  </si>
  <si>
    <t>E1743</t>
  </si>
  <si>
    <t>Winchester</t>
  </si>
  <si>
    <t>E0305</t>
  </si>
  <si>
    <t>E4305</t>
  </si>
  <si>
    <t>Wirral</t>
  </si>
  <si>
    <t>E3641</t>
  </si>
  <si>
    <t>Woking</t>
  </si>
  <si>
    <t>E0306</t>
  </si>
  <si>
    <t>E4607</t>
  </si>
  <si>
    <t>Wolverhampton</t>
  </si>
  <si>
    <t>E1837</t>
  </si>
  <si>
    <t>Worcester</t>
  </si>
  <si>
    <t>E3837</t>
  </si>
  <si>
    <t>Worthing</t>
  </si>
  <si>
    <t>E1838</t>
  </si>
  <si>
    <t>Wychavon</t>
  </si>
  <si>
    <t>E2344</t>
  </si>
  <si>
    <t>Wyre</t>
  </si>
  <si>
    <t>E1839</t>
  </si>
  <si>
    <t>Wyre Forest</t>
  </si>
  <si>
    <t>E2701</t>
  </si>
  <si>
    <t>CTB(Supplementary)(October 2021) form</t>
  </si>
  <si>
    <t xml:space="preserve">PART 1 - NUMBER OF DWELLINGS ON THE VALUATION LIST ON 13 SEPTEMBER 2021 THAT WERE IN EXEMPT CLASSES B &amp; D TO W ON 4 OCTOBER 2021
</t>
  </si>
  <si>
    <t>EXEMPTION CLASS</t>
  </si>
  <si>
    <t>B</t>
  </si>
  <si>
    <t>Unoccupied dwellings owned by a charity (up to six months).</t>
  </si>
  <si>
    <t>D</t>
  </si>
  <si>
    <t>A dwelling left unoccupied by people who are detained e.g. in prison.</t>
  </si>
  <si>
    <t>E</t>
  </si>
  <si>
    <t>An unoccupied dwelling which was previously the sole or main residence of a person who has moved into a hospital or care home.</t>
  </si>
  <si>
    <t>F</t>
  </si>
  <si>
    <t>Dwellings left empty by deceased persons.</t>
  </si>
  <si>
    <t>G</t>
  </si>
  <si>
    <t>An unoccupied dwelling where the occupation is prohibited by law.</t>
  </si>
  <si>
    <t>H</t>
  </si>
  <si>
    <t>Unoccupied clergy dwellings</t>
  </si>
  <si>
    <t>I</t>
  </si>
  <si>
    <t>An unoccupied dwelling which was previously the sole or main residence of a person who is the owner or tenant and has moved to receive personal care.</t>
  </si>
  <si>
    <t>J</t>
  </si>
  <si>
    <t>An unoccupied dwelling which was previously the sole or main residence of a person who is the owner or tenant and has moved to provide personal care to another person.</t>
  </si>
  <si>
    <t>K</t>
  </si>
  <si>
    <t>An unoccupied dwelling where the owner is a student who last lived in the dwelling as their main home.</t>
  </si>
  <si>
    <t>L</t>
  </si>
  <si>
    <t>An unoccupied dwelling which has been taken into possession by a mortgage lender.</t>
  </si>
  <si>
    <t>M</t>
  </si>
  <si>
    <t>A hall of residence provided predominantly for the accommodation of students.</t>
  </si>
  <si>
    <t>N</t>
  </si>
  <si>
    <t>A dwelling which is occupied only by students, the foreign spouses of students, or school and college leavers.</t>
  </si>
  <si>
    <t>O</t>
  </si>
  <si>
    <t>Armed forces' accommodation. (Included as exempt dwellings rather than chargeable dwellings because contributions in lieu will be paid in respect of them, allowed for in line 20 of the CTB form).</t>
  </si>
  <si>
    <t>P</t>
  </si>
  <si>
    <t>A dwelling where at least one person who would otherwise be liable has a relevant association with a Visiting Force.</t>
  </si>
  <si>
    <t>Q</t>
  </si>
  <si>
    <t>An unoccupied dwelling where the person who would otherwise be liable is a trustee in bankruptcy.</t>
  </si>
  <si>
    <t>R</t>
  </si>
  <si>
    <t>Empty caravan pitches and boat moorings.</t>
  </si>
  <si>
    <t>S</t>
  </si>
  <si>
    <t>A dwelling occupied only by a person, or persons, aged under 18.</t>
  </si>
  <si>
    <t>T</t>
  </si>
  <si>
    <t>A dwelling which forms part of a single property which includes another dwelling and may not be let separately from that dwelling, without a breach of planning control.</t>
  </si>
  <si>
    <t>U</t>
  </si>
  <si>
    <t>A dwelling occupied only by a person, or persons, who is or are severely mentally impaired who would otherwise be liable to pay the council tax or only by a one or more severely mentally impaired persons and one or more students, students' foreign spouses and school and college leavers.</t>
  </si>
  <si>
    <t>V</t>
  </si>
  <si>
    <t>A dwelling in which at least one person who would otherwise be liable is a diplomat.</t>
  </si>
  <si>
    <t>W</t>
  </si>
  <si>
    <t xml:space="preserve">A dwelling which forms part of a single property including at least one other dwelling and which is the sole or main residence of a dependent relative of a person who is resident in the other dwelling. </t>
  </si>
  <si>
    <t>PART 2     INFORMATION IN RESPECT OF SECTION 13A OF THE LOCAL GOVERNMENT FINANCE ACT 1992 TO REDUCE THE AMOUNT OF COUNCIL TAX PAYABLE, IN INDIVIDUAL CASES OR CLASSES OF CASE</t>
  </si>
  <si>
    <t xml:space="preserve">Section 13A of the Local Government Finance Act 1992 enables local authorities to reduce the amount of council tax payable in individual cases or classes of case (ie effectively to grant local council tax discount and exemptions).
Any decisions taken by local authorities  to reduce the amount of council tax payable or as to any classes of case in which the amount payable will be reduced, made by 1 October 2018, in respect of the financial year 2018-19, should be recorded below.  </t>
  </si>
  <si>
    <t>Has your local authority used this power to reduce the council tax payable between 1 April and 4 October 2021?</t>
  </si>
  <si>
    <t xml:space="preserve">Does your authority plan to use this power between the 6 October 2020 and 31 March 2021? </t>
  </si>
  <si>
    <t>PART 3 - NUMBER OF STUDENT EXEMPTIONS</t>
  </si>
  <si>
    <r>
      <t>1) Combined total of class M and class N exemptions</t>
    </r>
    <r>
      <rPr>
        <vertAlign val="superscript"/>
        <sz val="14"/>
        <rFont val="Arial"/>
        <family val="2"/>
      </rPr>
      <t xml:space="preserve"> (a) </t>
    </r>
    <r>
      <rPr>
        <sz val="14"/>
        <rFont val="Arial"/>
        <family val="2"/>
      </rPr>
      <t>as at 31 May 2021 in respect of dwellings on the valuation list on 31 May 2021.</t>
    </r>
  </si>
  <si>
    <t>Class M</t>
  </si>
  <si>
    <t>Class N</t>
  </si>
  <si>
    <t>Total M+N</t>
  </si>
  <si>
    <t>Band A</t>
  </si>
  <si>
    <t>Band B</t>
  </si>
  <si>
    <t>Band C</t>
  </si>
  <si>
    <t>Band D</t>
  </si>
  <si>
    <t>Band E</t>
  </si>
  <si>
    <t>Band F</t>
  </si>
  <si>
    <t>Band G</t>
  </si>
  <si>
    <t>Band H</t>
  </si>
  <si>
    <t>Total</t>
  </si>
  <si>
    <t xml:space="preserve">2) Estimated number of class M and class N exemptions as 4 October 2021 in respect of dwellings on the valuation list on 13 September 2021. </t>
  </si>
  <si>
    <r>
      <t>Total</t>
    </r>
    <r>
      <rPr>
        <vertAlign val="superscript"/>
        <sz val="14"/>
        <rFont val="Arial"/>
        <family val="2"/>
      </rPr>
      <t xml:space="preserve"> (b)</t>
    </r>
  </si>
  <si>
    <t>(a) A class M exemption relates to a hall of residence provided predominantly for the accommodation of students, and a class N exemption relates to a dwelling which is occupied only by students, the foreign spouses of students, or school and college leavers</t>
  </si>
  <si>
    <t xml:space="preserve">(b) The figure entered in the total cell should equal the sum of the amounts entered for class M and class N exemptions in Table 1 of the CTB(Supplementary)(October 2021) form. </t>
  </si>
  <si>
    <t>Class A</t>
  </si>
  <si>
    <t>Class C</t>
  </si>
  <si>
    <r>
      <t xml:space="preserve">The amount of council tax expected to be foregone in 2021-22 as a result of dwellings receiving council tax support. </t>
    </r>
    <r>
      <rPr>
        <vertAlign val="superscript"/>
        <sz val="10"/>
        <rFont val="Arial"/>
        <family val="2"/>
      </rPr>
      <t>(a)(b)</t>
    </r>
  </si>
  <si>
    <t>Amount ( £ ) of council tax forgone</t>
  </si>
  <si>
    <r>
      <t>Band A entitled to disabled relief reduction</t>
    </r>
    <r>
      <rPr>
        <sz val="10"/>
        <rFont val="Arial"/>
        <family val="2"/>
      </rPr>
      <t xml:space="preserve"> 
Column 1</t>
    </r>
  </si>
  <si>
    <r>
      <t xml:space="preserve">Band A 
</t>
    </r>
    <r>
      <rPr>
        <sz val="10"/>
        <rFont val="Arial"/>
        <family val="2"/>
      </rPr>
      <t>Column 2</t>
    </r>
  </si>
  <si>
    <r>
      <t xml:space="preserve">Band B 
</t>
    </r>
    <r>
      <rPr>
        <sz val="10"/>
        <rFont val="Arial"/>
        <family val="2"/>
      </rPr>
      <t>Column 3</t>
    </r>
  </si>
  <si>
    <r>
      <t xml:space="preserve">Band C 
</t>
    </r>
    <r>
      <rPr>
        <sz val="10"/>
        <rFont val="Arial"/>
        <family val="2"/>
      </rPr>
      <t>Column 4</t>
    </r>
  </si>
  <si>
    <r>
      <t>Band D</t>
    </r>
    <r>
      <rPr>
        <sz val="10"/>
        <rFont val="Arial"/>
        <family val="2"/>
      </rPr>
      <t xml:space="preserve"> 
Column 5</t>
    </r>
  </si>
  <si>
    <r>
      <t>Band E</t>
    </r>
    <r>
      <rPr>
        <sz val="10"/>
        <rFont val="Arial"/>
        <family val="2"/>
      </rPr>
      <t xml:space="preserve"> 
Column 6</t>
    </r>
  </si>
  <si>
    <r>
      <t xml:space="preserve">Band F 
</t>
    </r>
    <r>
      <rPr>
        <sz val="10"/>
        <rFont val="Arial"/>
        <family val="2"/>
      </rPr>
      <t>Column 7</t>
    </r>
  </si>
  <si>
    <r>
      <t xml:space="preserve">Band G 
</t>
    </r>
    <r>
      <rPr>
        <sz val="10"/>
        <rFont val="Arial"/>
        <family val="2"/>
      </rPr>
      <t>Column 8</t>
    </r>
  </si>
  <si>
    <r>
      <t xml:space="preserve">Band H 
</t>
    </r>
    <r>
      <rPr>
        <sz val="10"/>
        <rFont val="Arial"/>
        <family val="2"/>
      </rPr>
      <t>Column 9</t>
    </r>
  </si>
  <si>
    <r>
      <t>Total</t>
    </r>
    <r>
      <rPr>
        <sz val="10"/>
        <rFont val="Arial"/>
        <family val="2"/>
      </rPr>
      <t xml:space="preserve"> 
Column 10</t>
    </r>
  </si>
  <si>
    <t>Pensioners</t>
  </si>
  <si>
    <t>Working age people</t>
  </si>
  <si>
    <t>Total council tax forgone for Council Tax Support</t>
  </si>
  <si>
    <t>Ratio council tax band to Band D</t>
  </si>
  <si>
    <t>Average Band D council tax for area (inc Parish precepts) (£) is shown below</t>
  </si>
  <si>
    <t>Average Band D (inc parish precept) £</t>
  </si>
  <si>
    <t>Figures below are calculated in dwelling equivalents</t>
  </si>
  <si>
    <t>Reduction in council tax base due to council tax support - pensioners</t>
  </si>
  <si>
    <t>Reduction in council tax base due to council tax support - working age people</t>
  </si>
  <si>
    <t>Total reduction in tax base due to Council Tax Support
(to 2 dp)</t>
  </si>
  <si>
    <t>The figures in the bottom line are transferred to line 28 of part 2 of the main CTB(October 2021) form</t>
  </si>
  <si>
    <t>(b) Totals may not sum exactly due to rounding.</t>
  </si>
  <si>
    <t>A) The amount the council tax base will be reduced by in 2021-22 as a result of dwellings receiving the Family Annexe discount and 
B) The number dwellings in receipt of the Family Annexe discount as at 4 October 2021.</t>
  </si>
  <si>
    <t xml:space="preserve">As at 4 October 2021
</t>
  </si>
  <si>
    <r>
      <t>Band A entitled to disabled relief reduction</t>
    </r>
    <r>
      <rPr>
        <sz val="10"/>
        <rFont val="Arial"/>
        <family val="2"/>
      </rPr>
      <t xml:space="preserve"> Column 1</t>
    </r>
  </si>
  <si>
    <r>
      <t xml:space="preserve">Band A </t>
    </r>
    <r>
      <rPr>
        <sz val="10"/>
        <rFont val="Arial"/>
        <family val="2"/>
      </rPr>
      <t>Column 2</t>
    </r>
  </si>
  <si>
    <r>
      <t xml:space="preserve">Band B </t>
    </r>
    <r>
      <rPr>
        <sz val="10"/>
        <rFont val="Arial"/>
        <family val="2"/>
      </rPr>
      <t>Column 3</t>
    </r>
  </si>
  <si>
    <r>
      <t xml:space="preserve">Band C </t>
    </r>
    <r>
      <rPr>
        <sz val="10"/>
        <rFont val="Arial"/>
        <family val="2"/>
      </rPr>
      <t>Column 4</t>
    </r>
  </si>
  <si>
    <r>
      <t>Band D</t>
    </r>
    <r>
      <rPr>
        <sz val="10"/>
        <rFont val="Arial"/>
        <family val="2"/>
      </rPr>
      <t xml:space="preserve"> Column 5</t>
    </r>
  </si>
  <si>
    <r>
      <t>Band E</t>
    </r>
    <r>
      <rPr>
        <sz val="10"/>
        <rFont val="Arial"/>
        <family val="2"/>
      </rPr>
      <t xml:space="preserve"> Column 6</t>
    </r>
  </si>
  <si>
    <r>
      <t xml:space="preserve">Band F </t>
    </r>
    <r>
      <rPr>
        <sz val="10"/>
        <rFont val="Arial"/>
        <family val="2"/>
      </rPr>
      <t>Column 7</t>
    </r>
  </si>
  <si>
    <r>
      <t xml:space="preserve">Band G </t>
    </r>
    <r>
      <rPr>
        <sz val="10"/>
        <rFont val="Arial"/>
        <family val="2"/>
      </rPr>
      <t>Column 8</t>
    </r>
  </si>
  <si>
    <r>
      <t xml:space="preserve">Band H </t>
    </r>
    <r>
      <rPr>
        <sz val="10"/>
        <rFont val="Arial"/>
        <family val="2"/>
      </rPr>
      <t>Column 9</t>
    </r>
  </si>
  <si>
    <r>
      <t>Total</t>
    </r>
    <r>
      <rPr>
        <sz val="10"/>
        <rFont val="Arial"/>
        <family val="2"/>
      </rPr>
      <t xml:space="preserve"> Column 10</t>
    </r>
  </si>
  <si>
    <t>B.  Actual number of properties subject to the Family Annexe discount</t>
  </si>
  <si>
    <t>The figures in Part A are transferred to line 21 of part 1 of the main CTB(October 2021) form</t>
  </si>
  <si>
    <t>(a) Totals may not sum exactly due to rounding.</t>
  </si>
  <si>
    <t>Empty Property Council Tax Relief</t>
  </si>
  <si>
    <t>The number of dwellings that are empty as at 4 October 2021.</t>
  </si>
  <si>
    <t>Table A - Actual Dwelling numbers</t>
  </si>
  <si>
    <t>Percentage
Reduction</t>
  </si>
  <si>
    <t>A</t>
  </si>
  <si>
    <t>C</t>
  </si>
  <si>
    <t>Tot</t>
  </si>
  <si>
    <t xml:space="preserve"> Transferred to line 12 of CTB(October 2021)</t>
  </si>
  <si>
    <t>Total variable discount</t>
  </si>
  <si>
    <t xml:space="preserve"> Transferred to line 13 of CTB(October 2021)</t>
  </si>
  <si>
    <r>
      <t xml:space="preserve">Empty Property Council Tax Premium </t>
    </r>
    <r>
      <rPr>
        <b/>
        <vertAlign val="superscript"/>
        <sz val="12"/>
        <rFont val="Arial"/>
        <family val="2"/>
      </rPr>
      <t>(a)</t>
    </r>
  </si>
  <si>
    <t>Table B1 - Actual Dwelling numbers</t>
  </si>
  <si>
    <r>
      <t>The premium authority charges for dwellings that have been empty for</t>
    </r>
    <r>
      <rPr>
        <b/>
        <sz val="10"/>
        <rFont val="Arial"/>
        <family val="2"/>
      </rPr>
      <t xml:space="preserve"> between two and five years</t>
    </r>
    <r>
      <rPr>
        <sz val="10"/>
        <rFont val="Arial"/>
        <family val="2"/>
      </rPr>
      <t xml:space="preserve"> as at 4 October 2021 and not included in table above.</t>
    </r>
  </si>
  <si>
    <t>Percentage
Premium</t>
  </si>
  <si>
    <t xml:space="preserve"> Transferred to line 14 of CTB(October 2021)</t>
  </si>
  <si>
    <t>Table B2 - Actual Dwelling numbers</t>
  </si>
  <si>
    <r>
      <t>The premium authority charges for dwellings that have been empty for</t>
    </r>
    <r>
      <rPr>
        <b/>
        <sz val="10"/>
        <rFont val="Arial"/>
        <family val="2"/>
      </rPr>
      <t xml:space="preserve"> Between five and ten years</t>
    </r>
    <r>
      <rPr>
        <sz val="10"/>
        <rFont val="Arial"/>
        <family val="2"/>
      </rPr>
      <t xml:space="preserve"> as at 4 October 2021 and not included in table above.</t>
    </r>
  </si>
  <si>
    <t>Table B3 - Actual Dwelling numbers</t>
  </si>
  <si>
    <r>
      <t>The premium authority charges for dwellings that have been empty for</t>
    </r>
    <r>
      <rPr>
        <b/>
        <sz val="10"/>
        <rFont val="Arial"/>
        <family val="2"/>
      </rPr>
      <t xml:space="preserve"> more than ten years</t>
    </r>
    <r>
      <rPr>
        <sz val="10"/>
        <rFont val="Arial"/>
        <family val="2"/>
      </rPr>
      <t xml:space="preserve"> as at 4 October 2021 and not included in table above.</t>
    </r>
  </si>
  <si>
    <t>Second Homes</t>
  </si>
  <si>
    <t>The discount authority awards for dwellings registered as second homes.</t>
  </si>
  <si>
    <t>Table C - Actual Dwelling numbers</t>
  </si>
  <si>
    <t>Percentage
Discount</t>
  </si>
  <si>
    <t xml:space="preserve"> Transferred to line 11 of CTB(October 2021)</t>
  </si>
  <si>
    <t>Source:- CTB (2021)</t>
  </si>
  <si>
    <t xml:space="preserve">2. Number of dwellings on valuation list exempt on 4 October 2021 </t>
  </si>
  <si>
    <t xml:space="preserve">3. Number of demolished dwellings and dwellings outside area of authority on 4 October 2021 </t>
  </si>
  <si>
    <t>4. Number of chargeable dwellings on 4 October 2021</t>
  </si>
  <si>
    <t xml:space="preserve">6. Number of dwellings effectively subject to council tax for this band by virtue of disabled relief </t>
  </si>
  <si>
    <t xml:space="preserve">7. Number of chargeable dwellings adjusted in accordance with lines 5 and 6 </t>
  </si>
  <si>
    <t>8. Number of dwellings in line 7 entitled to a single adult household 25% discount on 4 october 2021</t>
  </si>
  <si>
    <t>11. Number of dwellings in line 7 classed as second homes on 4 October 2021</t>
  </si>
  <si>
    <t>12. Number of dwellings in line 7 classed as empty and receiving zero% discount on 4 October 2021</t>
  </si>
  <si>
    <t>13. Number of dwellings in line 7 classed as empty and receiving a discount on 4 october 2021</t>
  </si>
  <si>
    <t>14. Number of dwellings in line 7 classed as empty and being charged the Empty Homes Premium on 4 october 2021</t>
  </si>
  <si>
    <t>15. Total number of dwellings in line 7 classed as empty on 4 october 2021</t>
  </si>
  <si>
    <t>16. Number of dwellings that are classed as empty on 4 october 2021 and have been for more than 6 months.</t>
  </si>
  <si>
    <t>16a.  The number of dwellings included in line 16 above which are empty on 4 october 2021 because of the flooding that occurred between 1 December 2015 and 31 March 2016</t>
  </si>
  <si>
    <t>16b.  The number of dwellings included in line 16 above which are empty on 4 october 2021 because of the flooding that occurred between November 2019 and February 2020 and are only empty because of the flooding.</t>
  </si>
  <si>
    <t xml:space="preserve">17. Number of dwellings that are classed as empty on 4 october 2021 and have been for more than 6 months and are eligible to be treated under empty homes discount class D (formerly Class A exemptions). </t>
  </si>
  <si>
    <t>19. Number of dwellings in line 7 where there is liability to pay 100% council tax</t>
  </si>
  <si>
    <t>20. Number of dwellings in line 7 that are assumed to be subject to a discount or a premium</t>
  </si>
  <si>
    <t xml:space="preserve">21. Reduction in taxbase as a result of the Family Annex discount </t>
  </si>
  <si>
    <t>24. Total number of band D equivalents (line 22 x line 23)</t>
  </si>
  <si>
    <t>25. Number of band D equivalents of contributions in lieu</t>
  </si>
  <si>
    <t>26. Tax base</t>
  </si>
  <si>
    <t>27. Number of dwellings equivalents after applying discounts and premiums to calculate taxbase (line 22)</t>
  </si>
  <si>
    <t>28. Reduction in taxbase as a result of local council tax support</t>
  </si>
  <si>
    <t>31. Total number of band D equivalents after allowance for council tax support (line 29 x line 30)</t>
  </si>
  <si>
    <t>32. Number of band D equivalents of contributions in lieu (line 25)</t>
  </si>
  <si>
    <t>33. Tax base after allowance for council tax support</t>
  </si>
  <si>
    <t xml:space="preserve">Band A entitled to disabled relief reduction </t>
  </si>
  <si>
    <t>ONS code</t>
  </si>
  <si>
    <t>Region</t>
  </si>
  <si>
    <t>E07000223</t>
  </si>
  <si>
    <t>SE</t>
  </si>
  <si>
    <t>E07000026</t>
  </si>
  <si>
    <t>NW</t>
  </si>
  <si>
    <t>E07000032</t>
  </si>
  <si>
    <t>EM</t>
  </si>
  <si>
    <t>E07000224</t>
  </si>
  <si>
    <t>E07000170</t>
  </si>
  <si>
    <t>E07000105</t>
  </si>
  <si>
    <t>E07000200</t>
  </si>
  <si>
    <t>E09000002</t>
  </si>
  <si>
    <t>E09000003</t>
  </si>
  <si>
    <t>E08000016</t>
  </si>
  <si>
    <t>YH</t>
  </si>
  <si>
    <t>E07000027</t>
  </si>
  <si>
    <t>E07000066</t>
  </si>
  <si>
    <t>E07000084</t>
  </si>
  <si>
    <t>Basingstoke and Deane</t>
  </si>
  <si>
    <t>E07000171</t>
  </si>
  <si>
    <t>E06000022</t>
  </si>
  <si>
    <t>SW</t>
  </si>
  <si>
    <t>Bath and North East Somerset</t>
  </si>
  <si>
    <t>E06000055</t>
  </si>
  <si>
    <t>Bedford UA</t>
  </si>
  <si>
    <t>E09000004</t>
  </si>
  <si>
    <t>E08000025</t>
  </si>
  <si>
    <t>WM</t>
  </si>
  <si>
    <t>E07000129</t>
  </si>
  <si>
    <t>E06000008</t>
  </si>
  <si>
    <t>Blackburn with Darwen UA</t>
  </si>
  <si>
    <t>E06000009</t>
  </si>
  <si>
    <t>Blackpool UA</t>
  </si>
  <si>
    <t>E07000033</t>
  </si>
  <si>
    <t>E08000001</t>
  </si>
  <si>
    <t>E07000136</t>
  </si>
  <si>
    <t>E06000058</t>
  </si>
  <si>
    <t>Bournemouth, Christchurch and Poole</t>
  </si>
  <si>
    <t>E06000036</t>
  </si>
  <si>
    <t>Bracknell Forest UA</t>
  </si>
  <si>
    <t>E08000032</t>
  </si>
  <si>
    <t>E07000067</t>
  </si>
  <si>
    <t>E07000143</t>
  </si>
  <si>
    <t>E09000005</t>
  </si>
  <si>
    <t>E07000068</t>
  </si>
  <si>
    <t>E06000043</t>
  </si>
  <si>
    <t>Brighton and Hove</t>
  </si>
  <si>
    <t>E06000023</t>
  </si>
  <si>
    <t>Bristol</t>
  </si>
  <si>
    <t>E07000144</t>
  </si>
  <si>
    <t>E09000006</t>
  </si>
  <si>
    <t>E07000234</t>
  </si>
  <si>
    <t>E07000095</t>
  </si>
  <si>
    <t>E07000172</t>
  </si>
  <si>
    <t>E06000060</t>
  </si>
  <si>
    <t>Buckinghamshire UA</t>
  </si>
  <si>
    <t>E07000117</t>
  </si>
  <si>
    <t>E08000002</t>
  </si>
  <si>
    <t>E08000033</t>
  </si>
  <si>
    <t>E07000008</t>
  </si>
  <si>
    <t>E09000007</t>
  </si>
  <si>
    <t>E07000192</t>
  </si>
  <si>
    <t>E07000106</t>
  </si>
  <si>
    <t>E07000028</t>
  </si>
  <si>
    <t>E07000069</t>
  </si>
  <si>
    <t>E06000056</t>
  </si>
  <si>
    <t>Central Bedfordshire UA</t>
  </si>
  <si>
    <t>E07000130</t>
  </si>
  <si>
    <t>E07000070</t>
  </si>
  <si>
    <t>E07000078</t>
  </si>
  <si>
    <t>E07000177</t>
  </si>
  <si>
    <t>E06000049</t>
  </si>
  <si>
    <t>Cheshire East UA</t>
  </si>
  <si>
    <t>E06000050</t>
  </si>
  <si>
    <t>Cheshire West and Chester UA</t>
  </si>
  <si>
    <t>E07000034</t>
  </si>
  <si>
    <t>E07000225</t>
  </si>
  <si>
    <t>E07000118</t>
  </si>
  <si>
    <t>E09000001</t>
  </si>
  <si>
    <t>E07000071</t>
  </si>
  <si>
    <t>E07000029</t>
  </si>
  <si>
    <t>E06000052</t>
  </si>
  <si>
    <t>Cornwall UA</t>
  </si>
  <si>
    <t>E07000079</t>
  </si>
  <si>
    <t>E08000026</t>
  </si>
  <si>
    <t>E07000163</t>
  </si>
  <si>
    <t>E07000226</t>
  </si>
  <si>
    <t>E09000008</t>
  </si>
  <si>
    <t>E07000096</t>
  </si>
  <si>
    <t>E06000005</t>
  </si>
  <si>
    <t>NE</t>
  </si>
  <si>
    <t>Darlington UA</t>
  </si>
  <si>
    <t>E07000107</t>
  </si>
  <si>
    <t>E06000015</t>
  </si>
  <si>
    <t>Derby UA</t>
  </si>
  <si>
    <t>E07000035</t>
  </si>
  <si>
    <t>E08000017</t>
  </si>
  <si>
    <t>E06000059</t>
  </si>
  <si>
    <t>Dorset UA</t>
  </si>
  <si>
    <t>E07000108</t>
  </si>
  <si>
    <t>E08000027</t>
  </si>
  <si>
    <t>E06000047</t>
  </si>
  <si>
    <t>Durham UA</t>
  </si>
  <si>
    <t>E09000009</t>
  </si>
  <si>
    <r>
      <t xml:space="preserve">Ealing </t>
    </r>
    <r>
      <rPr>
        <vertAlign val="superscript"/>
        <sz val="10"/>
        <rFont val="Arial"/>
        <family val="2"/>
      </rPr>
      <t xml:space="preserve"> </t>
    </r>
  </si>
  <si>
    <t>E07000009</t>
  </si>
  <si>
    <t>E07000040</t>
  </si>
  <si>
    <t>E07000085</t>
  </si>
  <si>
    <t>E07000242</t>
  </si>
  <si>
    <t>E07000137</t>
  </si>
  <si>
    <t>E06000011</t>
  </si>
  <si>
    <t xml:space="preserve">East Riding of Yorkshire UA  </t>
  </si>
  <si>
    <t>E07000193</t>
  </si>
  <si>
    <t>E07000244</t>
  </si>
  <si>
    <t>E07000061</t>
  </si>
  <si>
    <t>E07000086</t>
  </si>
  <si>
    <t>E07000030</t>
  </si>
  <si>
    <t>E07000207</t>
  </si>
  <si>
    <t>E09000010</t>
  </si>
  <si>
    <t>E07000072</t>
  </si>
  <si>
    <t>E07000208</t>
  </si>
  <si>
    <t>Epsom and Ewell</t>
  </si>
  <si>
    <t>E07000036</t>
  </si>
  <si>
    <t>E07000041</t>
  </si>
  <si>
    <t>E07000087</t>
  </si>
  <si>
    <t>E07000010</t>
  </si>
  <si>
    <t>E07000112</t>
  </si>
  <si>
    <r>
      <t xml:space="preserve">Folkestone and Hythe </t>
    </r>
    <r>
      <rPr>
        <vertAlign val="superscript"/>
        <sz val="10"/>
        <rFont val="Arial"/>
        <family val="2"/>
      </rPr>
      <t xml:space="preserve"> </t>
    </r>
  </si>
  <si>
    <t>E07000080</t>
  </si>
  <si>
    <t>E07000119</t>
  </si>
  <si>
    <t>E08000037</t>
  </si>
  <si>
    <t>E07000173</t>
  </si>
  <si>
    <t>E07000081</t>
  </si>
  <si>
    <t>E07000088</t>
  </si>
  <si>
    <t>E07000109</t>
  </si>
  <si>
    <t>E07000145</t>
  </si>
  <si>
    <t>E09000011</t>
  </si>
  <si>
    <t>E07000209</t>
  </si>
  <si>
    <t>E09000012</t>
  </si>
  <si>
    <t>E06000006</t>
  </si>
  <si>
    <t>Halton UA</t>
  </si>
  <si>
    <t>E07000164</t>
  </si>
  <si>
    <t>E09000013</t>
  </si>
  <si>
    <t>E07000131</t>
  </si>
  <si>
    <t>E09000014</t>
  </si>
  <si>
    <t>E07000073</t>
  </si>
  <si>
    <t>E07000165</t>
  </si>
  <si>
    <t>E09000015</t>
  </si>
  <si>
    <t>E07000089</t>
  </si>
  <si>
    <t>E06000001</t>
  </si>
  <si>
    <t>Hartlepool UA</t>
  </si>
  <si>
    <t>E07000062</t>
  </si>
  <si>
    <t>E1737</t>
  </si>
  <si>
    <t>E07000090</t>
  </si>
  <si>
    <t>Havant</t>
  </si>
  <si>
    <t>E09000016</t>
  </si>
  <si>
    <t>E06000019</t>
  </si>
  <si>
    <t>Herefordshire UA</t>
  </si>
  <si>
    <t>E07000098</t>
  </si>
  <si>
    <t>E07000037</t>
  </si>
  <si>
    <t>E09000017</t>
  </si>
  <si>
    <t>E07000132</t>
  </si>
  <si>
    <t>E07000227</t>
  </si>
  <si>
    <t>E09000018</t>
  </si>
  <si>
    <t>E07000011</t>
  </si>
  <si>
    <t>E07000120</t>
  </si>
  <si>
    <t>E07000202</t>
  </si>
  <si>
    <t>E06000046</t>
  </si>
  <si>
    <t>Isle of Wight UA</t>
  </si>
  <si>
    <t>E06000053</t>
  </si>
  <si>
    <t>E09000019</t>
  </si>
  <si>
    <t>E09000020</t>
  </si>
  <si>
    <t>E07000146</t>
  </si>
  <si>
    <t>King's Lynn and West Norfolk</t>
  </si>
  <si>
    <t>E06000010</t>
  </si>
  <si>
    <t>Kingston upon Hull UA</t>
  </si>
  <si>
    <t>E09000021</t>
  </si>
  <si>
    <t>E08000034</t>
  </si>
  <si>
    <t>E08000011</t>
  </si>
  <si>
    <t>E09000022</t>
  </si>
  <si>
    <t>E07000121</t>
  </si>
  <si>
    <t>E08000035</t>
  </si>
  <si>
    <t>E06000016</t>
  </si>
  <si>
    <t>Leicester UA</t>
  </si>
  <si>
    <t>E07000063</t>
  </si>
  <si>
    <t>E09000023</t>
  </si>
  <si>
    <t>E07000194</t>
  </si>
  <si>
    <t>E07000138</t>
  </si>
  <si>
    <t>E08000012</t>
  </si>
  <si>
    <t>E06000032</t>
  </si>
  <si>
    <t>Luton UA</t>
  </si>
  <si>
    <t>E07000110</t>
  </si>
  <si>
    <t>E07000074</t>
  </si>
  <si>
    <t>E07000235</t>
  </si>
  <si>
    <t>E08000003</t>
  </si>
  <si>
    <t>E07000174</t>
  </si>
  <si>
    <t>E06000035</t>
  </si>
  <si>
    <t>Medway UA</t>
  </si>
  <si>
    <t>E07000133</t>
  </si>
  <si>
    <t>E07000187</t>
  </si>
  <si>
    <t>E09000024</t>
  </si>
  <si>
    <t>E07000042</t>
  </si>
  <si>
    <t>E07000203</t>
  </si>
  <si>
    <t>E07000228</t>
  </si>
  <si>
    <t>E06000002</t>
  </si>
  <si>
    <t>Middlesbrough UA</t>
  </si>
  <si>
    <t>E0401</t>
  </si>
  <si>
    <t>E06000042</t>
  </si>
  <si>
    <t>Milton Keynes UA</t>
  </si>
  <si>
    <t>E07000210</t>
  </si>
  <si>
    <t>E07000091</t>
  </si>
  <si>
    <t>E07000175</t>
  </si>
  <si>
    <t>E08000021</t>
  </si>
  <si>
    <t>E07000195</t>
  </si>
  <si>
    <t>E09000025</t>
  </si>
  <si>
    <t>E07000043</t>
  </si>
  <si>
    <t>E07000038</t>
  </si>
  <si>
    <t>E06000012</t>
  </si>
  <si>
    <t>North East Lincolnshire UA</t>
  </si>
  <si>
    <t>E07000099</t>
  </si>
  <si>
    <t>E07000139</t>
  </si>
  <si>
    <t>E06000013</t>
  </si>
  <si>
    <t>North Lincolnshire UA</t>
  </si>
  <si>
    <t>E07000147</t>
  </si>
  <si>
    <t>E06000061</t>
  </si>
  <si>
    <t>E06000024</t>
  </si>
  <si>
    <t>North Somerset UA</t>
  </si>
  <si>
    <t>E08000022</t>
  </si>
  <si>
    <t>E07000218</t>
  </si>
  <si>
    <t>E07000134</t>
  </si>
  <si>
    <t>E06000057</t>
  </si>
  <si>
    <t>Northumberland UA</t>
  </si>
  <si>
    <t>E07000148</t>
  </si>
  <si>
    <t>E06000018</t>
  </si>
  <si>
    <t>Nottingham UA</t>
  </si>
  <si>
    <t>E07000219</t>
  </si>
  <si>
    <t>E07000135</t>
  </si>
  <si>
    <t>E08000004</t>
  </si>
  <si>
    <t>E07000178</t>
  </si>
  <si>
    <t>E07000122</t>
  </si>
  <si>
    <t>E06000031</t>
  </si>
  <si>
    <t>Peterborough UA</t>
  </si>
  <si>
    <t>E06000026</t>
  </si>
  <si>
    <t>Plymouth UA</t>
  </si>
  <si>
    <t>E06000044</t>
  </si>
  <si>
    <t>Portsmouth UA</t>
  </si>
  <si>
    <t>E07000123</t>
  </si>
  <si>
    <t>E06000038</t>
  </si>
  <si>
    <t>Reading UA</t>
  </si>
  <si>
    <t>E09000026</t>
  </si>
  <si>
    <t>E06000003</t>
  </si>
  <si>
    <t>Redcar and Cleveland UA</t>
  </si>
  <si>
    <t>E07000236</t>
  </si>
  <si>
    <t>E07000211</t>
  </si>
  <si>
    <t>E07000124</t>
  </si>
  <si>
    <t>E09000027</t>
  </si>
  <si>
    <t>E07000166</t>
  </si>
  <si>
    <t>E08000005</t>
  </si>
  <si>
    <t>E07000075</t>
  </si>
  <si>
    <t>E07000125</t>
  </si>
  <si>
    <t>E07000064</t>
  </si>
  <si>
    <t>E08000018</t>
  </si>
  <si>
    <t>E07000220</t>
  </si>
  <si>
    <t>E07000212</t>
  </si>
  <si>
    <t>E07000176</t>
  </si>
  <si>
    <t>E07000092</t>
  </si>
  <si>
    <t>E06000017</t>
  </si>
  <si>
    <t>Rutland UA</t>
  </si>
  <si>
    <t>E07000167</t>
  </si>
  <si>
    <t>E08000006</t>
  </si>
  <si>
    <t>E08000028</t>
  </si>
  <si>
    <t>E07000168</t>
  </si>
  <si>
    <t>E07000188</t>
  </si>
  <si>
    <t>E08000014</t>
  </si>
  <si>
    <t>E07000169</t>
  </si>
  <si>
    <t>E07000111</t>
  </si>
  <si>
    <t>E08000019</t>
  </si>
  <si>
    <t>E06000051</t>
  </si>
  <si>
    <t>Shropshire UA</t>
  </si>
  <si>
    <t>E06000039</t>
  </si>
  <si>
    <t>Slough UA</t>
  </si>
  <si>
    <t>E08000029</t>
  </si>
  <si>
    <t>E07000246</t>
  </si>
  <si>
    <t>Somerset West and Taunton</t>
  </si>
  <si>
    <t>E07000012</t>
  </si>
  <si>
    <t>E07000039</t>
  </si>
  <si>
    <t>E06000025</t>
  </si>
  <si>
    <t>South Gloucestershire UA</t>
  </si>
  <si>
    <t>E07000044</t>
  </si>
  <si>
    <t>E07000140</t>
  </si>
  <si>
    <t>E07000141</t>
  </si>
  <si>
    <t>E07000031</t>
  </si>
  <si>
    <t>E07000149</t>
  </si>
  <si>
    <t>E07000179</t>
  </si>
  <si>
    <t>E07000126</t>
  </si>
  <si>
    <t>E07000189</t>
  </si>
  <si>
    <t>E07000196</t>
  </si>
  <si>
    <t>E08000023</t>
  </si>
  <si>
    <t>E06000045</t>
  </si>
  <si>
    <t>Southampton UA</t>
  </si>
  <si>
    <t>E1501</t>
  </si>
  <si>
    <t>E06000033</t>
  </si>
  <si>
    <t>Southend-on-Sea UA</t>
  </si>
  <si>
    <t>E09000028</t>
  </si>
  <si>
    <t>E07000213</t>
  </si>
  <si>
    <t>E07000240</t>
  </si>
  <si>
    <t>E08000013</t>
  </si>
  <si>
    <t>E07000197</t>
  </si>
  <si>
    <t>E07000198</t>
  </si>
  <si>
    <t>E07000243</t>
  </si>
  <si>
    <t>E08000007</t>
  </si>
  <si>
    <t>E06000004</t>
  </si>
  <si>
    <t>Stockton-on-Tees UA</t>
  </si>
  <si>
    <t>E06000021</t>
  </si>
  <si>
    <t>Stoke-on-Trent UA</t>
  </si>
  <si>
    <t>E07000221</t>
  </si>
  <si>
    <t>E07000082</t>
  </si>
  <si>
    <t>E08000024</t>
  </si>
  <si>
    <t>E07000214</t>
  </si>
  <si>
    <t>E09000029</t>
  </si>
  <si>
    <t>E07000113</t>
  </si>
  <si>
    <t>E06000030</t>
  </si>
  <si>
    <t>Swindon UA</t>
  </si>
  <si>
    <t>E08000008</t>
  </si>
  <si>
    <t>E07000199</t>
  </si>
  <si>
    <t>E07000215</t>
  </si>
  <si>
    <t>E07000045</t>
  </si>
  <si>
    <t>E06000020</t>
  </si>
  <si>
    <t>Telford and Wrekin UA</t>
  </si>
  <si>
    <t>E07000076</t>
  </si>
  <si>
    <t>E07000093</t>
  </si>
  <si>
    <t>E07000083</t>
  </si>
  <si>
    <t>E07000114</t>
  </si>
  <si>
    <t>E1938</t>
  </si>
  <si>
    <t>E07000102</t>
  </si>
  <si>
    <t>Three Rivers</t>
  </si>
  <si>
    <t>E06000034</t>
  </si>
  <si>
    <t>Thurrock UA</t>
  </si>
  <si>
    <t>E07000115</t>
  </si>
  <si>
    <t>E06000027</t>
  </si>
  <si>
    <t>Torbay UA</t>
  </si>
  <si>
    <t>E07000046</t>
  </si>
  <si>
    <t>E09000030</t>
  </si>
  <si>
    <t>E08000009</t>
  </si>
  <si>
    <t>E07000116</t>
  </si>
  <si>
    <t>E07000077</t>
  </si>
  <si>
    <t>E07000180</t>
  </si>
  <si>
    <t>E08000036</t>
  </si>
  <si>
    <t>E08000030</t>
  </si>
  <si>
    <t>E09000031</t>
  </si>
  <si>
    <t>E09000032</t>
  </si>
  <si>
    <t>E06000007</t>
  </si>
  <si>
    <t>Warrington UA</t>
  </si>
  <si>
    <t>E07000222</t>
  </si>
  <si>
    <t>E1939</t>
  </si>
  <si>
    <t>E07000103</t>
  </si>
  <si>
    <t>Watford</t>
  </si>
  <si>
    <t>E07000216</t>
  </si>
  <si>
    <t>E07000065</t>
  </si>
  <si>
    <t>E07000241</t>
  </si>
  <si>
    <t>E06000037</t>
  </si>
  <si>
    <t>West Berkshire UA</t>
  </si>
  <si>
    <t>E07000047</t>
  </si>
  <si>
    <t>E07000127</t>
  </si>
  <si>
    <t>E07000142</t>
  </si>
  <si>
    <t>E06000062</t>
  </si>
  <si>
    <t>E07000181</t>
  </si>
  <si>
    <t>E07000245</t>
  </si>
  <si>
    <t>E09000033</t>
  </si>
  <si>
    <t>E08000010</t>
  </si>
  <si>
    <t>E06000054</t>
  </si>
  <si>
    <t>Wiltshire UA</t>
  </si>
  <si>
    <t>E07000094</t>
  </si>
  <si>
    <t>E06000040</t>
  </si>
  <si>
    <t>Windsor and Maidenhead UA</t>
  </si>
  <si>
    <t>E08000015</t>
  </si>
  <si>
    <t>E07000217</t>
  </si>
  <si>
    <t>E06000041</t>
  </si>
  <si>
    <t>Wokingham UA</t>
  </si>
  <si>
    <t>E08000031</t>
  </si>
  <si>
    <t>E07000237</t>
  </si>
  <si>
    <t>E07000229</t>
  </si>
  <si>
    <t>E07000238</t>
  </si>
  <si>
    <t>E07000128</t>
  </si>
  <si>
    <t>E07000239</t>
  </si>
  <si>
    <t>E06000014</t>
  </si>
  <si>
    <t>York UA</t>
  </si>
  <si>
    <t>ENG</t>
  </si>
  <si>
    <t>CTBS</t>
  </si>
  <si>
    <t>Source:- CTBS (2021)</t>
  </si>
  <si>
    <t>NUMBER OF DWELLINGS ON THE VALUATION LIST ON 13 September 2021 THAT WERE IN EXEMPT CLASSES B, D to W</t>
  </si>
  <si>
    <t>REDUCED COUNCIL TAX DISCOUNT GRANTED</t>
  </si>
  <si>
    <t>Class M exemptions as at 31 May 2021</t>
  </si>
  <si>
    <t>Class M exemptions as at 4 Oct 2021</t>
  </si>
  <si>
    <t>Class N exemptions as at 31 May 2021</t>
  </si>
  <si>
    <t>Class N exemptions as at 4 Oct 2021</t>
  </si>
  <si>
    <t>Class M+N exemptions as at 31 May 2021</t>
  </si>
  <si>
    <t>Class M+N exemptions as at 4 Oct 2021</t>
  </si>
  <si>
    <t>Class B</t>
  </si>
  <si>
    <t>Class D</t>
  </si>
  <si>
    <t>Class E</t>
  </si>
  <si>
    <t>Class F</t>
  </si>
  <si>
    <t>Class G</t>
  </si>
  <si>
    <t>Class H</t>
  </si>
  <si>
    <t>Class I</t>
  </si>
  <si>
    <t>Class J</t>
  </si>
  <si>
    <t>Class K</t>
  </si>
  <si>
    <t>Class L</t>
  </si>
  <si>
    <t>Class O</t>
  </si>
  <si>
    <t>Class P</t>
  </si>
  <si>
    <t>Class Q</t>
  </si>
  <si>
    <t>Class R</t>
  </si>
  <si>
    <t>Class S</t>
  </si>
  <si>
    <t>Class T</t>
  </si>
  <si>
    <t>Class U</t>
  </si>
  <si>
    <t>Class V</t>
  </si>
  <si>
    <t>Class W</t>
  </si>
  <si>
    <t>Total Exemptions</t>
  </si>
  <si>
    <t>As LA used power to reduce CT between 1-4-21 &amp; 4-10-21</t>
  </si>
  <si>
    <t>Does auth plan to use power between  5-10-21 &amp; 31-03-22</t>
  </si>
  <si>
    <t>Number of class M Student Exemptions at 31 May Band A</t>
  </si>
  <si>
    <t>Number of class M Student Exemptions at 31 May Band B</t>
  </si>
  <si>
    <t>Number of class M Student Exemptions at 31 May Band C</t>
  </si>
  <si>
    <t>Number of class M Student Exemptions at 31 May Band D</t>
  </si>
  <si>
    <t>Number of class M Student Exemptions at 31 May Band E</t>
  </si>
  <si>
    <t>Number of class M Student Exemptions at 31 May Band F</t>
  </si>
  <si>
    <t>Number of class M Student Exemptions at 31 May Band G</t>
  </si>
  <si>
    <t>Number of class M Student Exemptions at 31 May Band H</t>
  </si>
  <si>
    <t>Number of class M Student Exemptions Total</t>
  </si>
  <si>
    <t>Number of class M Student Exemptions at 4 October Band A</t>
  </si>
  <si>
    <t>Number of class M Student Exemptions at 4 October Band B</t>
  </si>
  <si>
    <t>Number of class M Student Exemptions at 4 October Band C</t>
  </si>
  <si>
    <t>Number of class M Student Exemptions at 4 October Band D</t>
  </si>
  <si>
    <t>Number of class M Student Exemptions at 4 October Band E</t>
  </si>
  <si>
    <t>Number of class M Student Exemptions at 4 October Band F</t>
  </si>
  <si>
    <t>Number of class M Student Exemptions at 4 October Band G</t>
  </si>
  <si>
    <t>Number of class M Student Exemptions at 4 October Band H</t>
  </si>
  <si>
    <t>Number of class N Student Exemptions at 31 May Band A</t>
  </si>
  <si>
    <t>Number of class N Student Exemptions at 31 May Band B</t>
  </si>
  <si>
    <t>Number of class N Student Exemptions at 31 May Band C</t>
  </si>
  <si>
    <t>Number of class N Student Exemptions at 31 May Band D</t>
  </si>
  <si>
    <t>Number of class N Student Exemptions at 31 May Band E</t>
  </si>
  <si>
    <t>Number of class N Student Exemptions at 31 May Band F</t>
  </si>
  <si>
    <t>Number of class N Student Exemptions at 31 May Band G</t>
  </si>
  <si>
    <t>Number of class N Student Exemptions at 31 May Band H</t>
  </si>
  <si>
    <t>Number of class N Student Exemptions Total</t>
  </si>
  <si>
    <t>Number of class N Student Exemptions at 4 October Band A</t>
  </si>
  <si>
    <t>Number of class N Student Exemptions at 4 October Band B</t>
  </si>
  <si>
    <t>Number of class N Student Exemptions at 4 October Band C</t>
  </si>
  <si>
    <t>Number of class N Student Exemptions at 4 October Band D</t>
  </si>
  <si>
    <t>Number of class N Student Exemptions at 4 October Band E</t>
  </si>
  <si>
    <t>Number of class N Student Exemptions at 4 October Band F</t>
  </si>
  <si>
    <t>Number of class N Student Exemptions at 4 October Band G</t>
  </si>
  <si>
    <t>Number of class N Student Exemptions at 4 October Band H</t>
  </si>
  <si>
    <t>Number of class M+N Student Exemptions at 31 May Band A</t>
  </si>
  <si>
    <t>Number of class M+N Student Exemptions at 31 May Band B</t>
  </si>
  <si>
    <t>Number of class M+N Student Exemptions at 31 May Band C</t>
  </si>
  <si>
    <t>Number of class M+N Student Exemptions at 31 May Band D</t>
  </si>
  <si>
    <t>Number of class M+N Student Exemptions at 31 May Band E</t>
  </si>
  <si>
    <t>Number of class M+N Student Exemptions at 31 May Band F</t>
  </si>
  <si>
    <t>Number of class M+N Student Exemptions at 31 May Band G</t>
  </si>
  <si>
    <t>Number of class M+N Student Exemptions at 31 May Band H</t>
  </si>
  <si>
    <t>Number of class M+N Student Exemptions Total</t>
  </si>
  <si>
    <t>Number of class M+N Student Exemptions at 4 October Band A</t>
  </si>
  <si>
    <t>Number of class M+N Student Exemptions at 4 October Band B</t>
  </si>
  <si>
    <t>Number of class M+N Student Exemptions at 4 October Band C</t>
  </si>
  <si>
    <t>Number of class M+N Student Exemptions at 4 October Band D</t>
  </si>
  <si>
    <t>Number of class M+N Student Exemptions at 4 October Band E</t>
  </si>
  <si>
    <t>Number of class M+N Student Exemptions at 4 October Band F</t>
  </si>
  <si>
    <t>Number of class M+N Student Exemptions at 4 October Band G</t>
  </si>
  <si>
    <t>Number of class M+N Student Exemptions at 4 October Band H</t>
  </si>
  <si>
    <t xml:space="preserve">ONS code </t>
  </si>
  <si>
    <t xml:space="preserve">East Riding of Yorkshire UA </t>
  </si>
  <si>
    <t xml:space="preserve">Islington </t>
  </si>
  <si>
    <t xml:space="preserve">Teignbridge </t>
  </si>
  <si>
    <t>Source:- CT Support (2021)</t>
  </si>
  <si>
    <t xml:space="preserve">Total reduction in tax base due to Council Tax Support </t>
  </si>
  <si>
    <r>
      <t>Ealing</t>
    </r>
    <r>
      <rPr>
        <vertAlign val="superscript"/>
        <sz val="10"/>
        <rFont val="Arial"/>
        <family val="2"/>
      </rPr>
      <t xml:space="preserve"> </t>
    </r>
  </si>
  <si>
    <r>
      <t>East Riding of Yorkshire UA</t>
    </r>
    <r>
      <rPr>
        <sz val="10"/>
        <rFont val="Arial"/>
        <family val="2"/>
      </rPr>
      <t xml:space="preserve"> </t>
    </r>
  </si>
  <si>
    <r>
      <t>Folkestone and Hythe</t>
    </r>
    <r>
      <rPr>
        <vertAlign val="superscript"/>
        <sz val="10"/>
        <rFont val="Arial"/>
        <family val="2"/>
      </rPr>
      <t xml:space="preserve"> </t>
    </r>
  </si>
  <si>
    <t>Family Annexe Discount</t>
  </si>
  <si>
    <t>Source:- Family Annexe (2021)</t>
  </si>
  <si>
    <t>Reduction in taxbase as a result of the Family Annexe discount (show to 1dp)</t>
  </si>
  <si>
    <t xml:space="preserve"> Actual number of properties subject to the Family Annexe discount</t>
  </si>
  <si>
    <t>Source:- Empty Property Council Tax (2021)</t>
  </si>
  <si>
    <t>Empty Property Council Tax Relief          Table A          Line 1</t>
  </si>
  <si>
    <t>Empty Property Council Tax Relief          Table A          Line 2</t>
  </si>
  <si>
    <t>Empty Property Council Tax Relief          Table A          Line 3</t>
  </si>
  <si>
    <t>Empty Property Council Tax Relief          Table A          Line 4</t>
  </si>
  <si>
    <t>Empty Property Council Tax Relief          Table A          Line 5</t>
  </si>
  <si>
    <t xml:space="preserve">Empty Property Council Tax Relief          Table A          Line 6    </t>
  </si>
  <si>
    <t>Empty Property Council Tax Relief          Table A          Line 7          Total variable discount</t>
  </si>
  <si>
    <t xml:space="preserve">Empty Property Council Tax Relief          Table A          Line 8          Total </t>
  </si>
  <si>
    <t>Second Homes          Table C          Line 1</t>
  </si>
  <si>
    <t>Second Homes          Table C          Line 2</t>
  </si>
  <si>
    <t>Second Homes          Table C          Line 3</t>
  </si>
  <si>
    <t>Second Homes          Table C          Line 5</t>
  </si>
  <si>
    <t>Second Homes          Table C          Line 6          Total</t>
  </si>
  <si>
    <t>Variable</t>
  </si>
  <si>
    <t>East Riding of Yorkshire UA</t>
  </si>
  <si>
    <t>Folkestone and Hythe</t>
  </si>
  <si>
    <t xml:space="preserve">These tables provide local authority level data on the total number of dwellings, the number of dwellings that are exempt from council tax, and the number liable for council tax. For </t>
  </si>
  <si>
    <t>dwellings liable for council tax, it also gives summary figures for the number receiving different types of council tax discounts and those paying a premium.</t>
  </si>
  <si>
    <t>available on the Department’s website at:</t>
  </si>
  <si>
    <t xml:space="preserve">The information in this release is based on data returned to the Department for Levelling Up, Housing and Communities (DLUHC). All 309 local authorities in England completed </t>
  </si>
  <si>
    <t xml:space="preserve">the CTB form in October 2021. This has reduced from 314 as this reflects local government restructuring that came into effect at 1 April 2021. Figures are subjected to rigorous </t>
  </si>
  <si>
    <t xml:space="preserve">pre-defined validation tests both within the form itself, while the form is being completed by the authority and also by DLUHC as the data are received and stored. </t>
  </si>
  <si>
    <t>NULL</t>
  </si>
  <si>
    <t>-</t>
  </si>
  <si>
    <t>Empty Property Council Tax Premium (2-5 years, maximum premium 100%)          Table B1          Line 1</t>
  </si>
  <si>
    <t>Empty Property Council Tax Premium (2-5 years, maximum premium 100%)         Table B1          Line 2</t>
  </si>
  <si>
    <t>Empty Property Council Tax Premium (2-5 years, maximum premium 100%)          Table B1          Line 3</t>
  </si>
  <si>
    <t>Empty Property Council Tax Premium (2-5 years, maximum premium 100%)         Table B1          Line 4</t>
  </si>
  <si>
    <t>Empty Property Council Tax Premium (2-5 years, maximum premium 100%)         Table B1          Line 5</t>
  </si>
  <si>
    <t>Empty Property Council Tax Premium (2-5 years, maximum premium 100%)         Table B1          Line 6          Total</t>
  </si>
  <si>
    <t xml:space="preserve">Empty Property Council Tax Premium  (5-10 years, maximum premium 200%)        Table B2          Line 1 </t>
  </si>
  <si>
    <t xml:space="preserve">Empty Property Council Tax Premium (5-10 years, maximum premium 200%)         Table B2          Line 2 </t>
  </si>
  <si>
    <t xml:space="preserve">Empty Property Council Tax Premium (5-10 years, maximum premium 200%)         Table B2          Line 3 </t>
  </si>
  <si>
    <t>Empty Property Council Tax Premium (5-10 years, maximum premium 200%)         Table B2          Line 4</t>
  </si>
  <si>
    <t>Empty Property Council Tax Premium (5-10 years, maximum premium 200%)         Table B2          Line 5</t>
  </si>
  <si>
    <t>Empty Property Council Tax Premium (5-10 years, maximum premium 200%)         Table B2          Line 6          Total</t>
  </si>
  <si>
    <t>Empty Property Council Tax Premium (Over 10 years, maximum premium 300%)         Table B3          Line 1</t>
  </si>
  <si>
    <t>Empty Property Council Tax Premium (Over 10 years, maximum premium 300%)          Table B3          Line 2</t>
  </si>
  <si>
    <t>Empty Property Council Tax Premium (Over 10 years, maximum premium 300%)         Table B3          Line 3</t>
  </si>
  <si>
    <t>Empty Property Council Tax Premium (Over 10 years, maximum premium 300%)         Table B3          Line 4</t>
  </si>
  <si>
    <t>Empty Property Council Tax Premium (Over 10 years, maximum premium 300%)         Table B3          Line 5</t>
  </si>
  <si>
    <t>Empty Property Council Tax Premium (Over 10 years, maximum premium 300%)         Table B3          Line 6</t>
  </si>
  <si>
    <t>Empty Property Council Tax Premium (Over 10 years, maximum premium 300%)         Table B3          Line 7          Total</t>
  </si>
  <si>
    <t>Percentage Reduction (%)</t>
  </si>
  <si>
    <t>Additional percentage premium (%)</t>
  </si>
  <si>
    <t>(a) Hardship Fund reductions are a discretionary power, and as such should not have been included within the LCTS figures. However, caution should be taken as we are aware from validations in 2020, that some authorities had included them within the figures submitted. Although this is not expected in the 2021 figures, it is possible that authorities have continued to do so.</t>
  </si>
  <si>
    <t>TOTAL</t>
  </si>
  <si>
    <t>Amount of council tax foregone (£) - Pensioners claimants</t>
  </si>
  <si>
    <t>Amount of council tax foregone (£) - Working age claimants</t>
  </si>
  <si>
    <t>Total council tax forgone for Council Tax Support (£)</t>
  </si>
  <si>
    <t xml:space="preserve">Average Band D council tax for area (inc Parish precepts) (£) </t>
  </si>
  <si>
    <t>DO NOT DELETE COLUMNS AI - AR</t>
  </si>
  <si>
    <r>
      <t xml:space="preserve">A.  Reduction in taxbase as a result of the Family Annexe discount (show to 1dp) </t>
    </r>
    <r>
      <rPr>
        <vertAlign val="superscript"/>
        <sz val="10"/>
        <rFont val="Arial"/>
        <family val="2"/>
      </rPr>
      <t>(a)</t>
    </r>
  </si>
  <si>
    <r>
      <t xml:space="preserve">TOTAL 
</t>
    </r>
    <r>
      <rPr>
        <sz val="12"/>
        <rFont val="Arial"/>
        <family val="2"/>
      </rPr>
      <t>Column 10</t>
    </r>
  </si>
  <si>
    <r>
      <t xml:space="preserve">24. Total number of band D equivalents
</t>
    </r>
    <r>
      <rPr>
        <i/>
        <sz val="12"/>
        <rFont val="Arial"/>
        <family val="2"/>
      </rPr>
      <t>(to 1 decimal place)</t>
    </r>
    <r>
      <rPr>
        <sz val="12"/>
        <rFont val="Arial"/>
        <family val="2"/>
      </rPr>
      <t>(line 22 x line 23)</t>
    </r>
  </si>
  <si>
    <r>
      <t xml:space="preserve">31. Total number of band D equivalents after allowance for council tax support </t>
    </r>
    <r>
      <rPr>
        <i/>
        <sz val="12"/>
        <rFont val="Arial"/>
        <family val="2"/>
      </rPr>
      <t>(to 1 decimal place) (</t>
    </r>
    <r>
      <rPr>
        <sz val="12"/>
        <rFont val="Arial"/>
        <family val="2"/>
      </rPr>
      <t>line 29 x line 30)</t>
    </r>
  </si>
  <si>
    <r>
      <t xml:space="preserve">Band A entitled to disabled relief reduction 
</t>
    </r>
    <r>
      <rPr>
        <sz val="12"/>
        <rFont val="Arial"/>
        <family val="2"/>
      </rPr>
      <t>Column 1</t>
    </r>
  </si>
  <si>
    <r>
      <t xml:space="preserve">Band A 
</t>
    </r>
    <r>
      <rPr>
        <sz val="12"/>
        <rFont val="Arial"/>
        <family val="2"/>
      </rPr>
      <t>Column 2</t>
    </r>
  </si>
  <si>
    <r>
      <t xml:space="preserve">Band B 
</t>
    </r>
    <r>
      <rPr>
        <sz val="12"/>
        <rFont val="Arial"/>
        <family val="2"/>
      </rPr>
      <t>Column 3</t>
    </r>
  </si>
  <si>
    <r>
      <t xml:space="preserve">Band C 
</t>
    </r>
    <r>
      <rPr>
        <sz val="12"/>
        <rFont val="Arial"/>
        <family val="2"/>
      </rPr>
      <t>Column 4</t>
    </r>
  </si>
  <si>
    <r>
      <t xml:space="preserve">Band D 
</t>
    </r>
    <r>
      <rPr>
        <sz val="12"/>
        <rFont val="Arial"/>
        <family val="2"/>
      </rPr>
      <t>Column 5</t>
    </r>
  </si>
  <si>
    <r>
      <t xml:space="preserve">Band E 
</t>
    </r>
    <r>
      <rPr>
        <sz val="12"/>
        <rFont val="Arial"/>
        <family val="2"/>
      </rPr>
      <t>Column 6</t>
    </r>
  </si>
  <si>
    <r>
      <t xml:space="preserve">Band F
 </t>
    </r>
    <r>
      <rPr>
        <sz val="12"/>
        <rFont val="Arial"/>
        <family val="2"/>
      </rPr>
      <t>Column 7</t>
    </r>
  </si>
  <si>
    <r>
      <t xml:space="preserve">Band G 
</t>
    </r>
    <r>
      <rPr>
        <sz val="12"/>
        <rFont val="Arial"/>
        <family val="2"/>
      </rPr>
      <t>Column 8</t>
    </r>
  </si>
  <si>
    <r>
      <t xml:space="preserve">Band H 
</t>
    </r>
    <r>
      <rPr>
        <sz val="12"/>
        <rFont val="Arial"/>
        <family val="2"/>
      </rPr>
      <t>Column 9</t>
    </r>
  </si>
  <si>
    <r>
      <t>*</t>
    </r>
    <r>
      <rPr>
        <b/>
        <sz val="10"/>
        <color indexed="48"/>
        <rFont val="Arial"/>
        <family val="2"/>
      </rPr>
      <t>for supplementary data see tables below</t>
    </r>
  </si>
  <si>
    <t>Milton Keynes UA (Revised)</t>
  </si>
  <si>
    <t>Data from this workbook have been used to compile the statistics release "Local Authority Council Tax base England 2021" which was originally published on 10 November 2021. This is</t>
  </si>
  <si>
    <t>For enquiries about these data please contact: ctb.stats@levellingup.gov.uk</t>
  </si>
  <si>
    <r>
      <rPr>
        <b/>
        <sz val="10"/>
        <rFont val="Arial"/>
        <family val="2"/>
      </rPr>
      <t>(Original published</t>
    </r>
    <r>
      <rPr>
        <sz val="10"/>
        <rFont val="Arial"/>
        <family val="2"/>
      </rPr>
      <t>: 10 November 2021)</t>
    </r>
  </si>
  <si>
    <t>Metadata</t>
  </si>
  <si>
    <t>Note: Data has been revised in Lines 16, 17 and 18 for Milton Keynes and England. This is due to a correction received from Milton Keynes after the original publication.</t>
  </si>
  <si>
    <t>Original Published on: 10 November 2021</t>
  </si>
  <si>
    <t>DO NOT DELETE COLUMNS AO - AX</t>
  </si>
  <si>
    <t>DO NOT REMOVE AS NEED FOR DROP-DOWN BOX</t>
  </si>
  <si>
    <t>North Northamptonshire UA</t>
  </si>
  <si>
    <t>West Northamptonshire UA</t>
  </si>
  <si>
    <t>Data has been revised to reflect corrections to errors in the data in Lines 16, 17 and 18 submitted by Milton Keynes. This correction was received after the data had been originally published.</t>
  </si>
  <si>
    <t xml:space="preserve">England figures have also been revised for these lines but the changes do not impact on the figures contained in the statistical release tables. </t>
  </si>
  <si>
    <r>
      <rPr>
        <b/>
        <sz val="10"/>
        <rFont val="Arial"/>
        <family val="2"/>
      </rPr>
      <t>Published on</t>
    </r>
    <r>
      <rPr>
        <sz val="10"/>
        <rFont val="Arial"/>
        <family val="2"/>
      </rPr>
      <t>: 8 March 2022</t>
    </r>
  </si>
  <si>
    <r>
      <t xml:space="preserve">CTB*
</t>
    </r>
    <r>
      <rPr>
        <u/>
        <sz val="10"/>
        <color rgb="FF0000FF"/>
        <rFont val="Arial"/>
        <family val="2"/>
      </rPr>
      <t>[Note revised data in Lines 15, 16 &amp; 17 for Milton Keynes and England, published on 8 March 2022]</t>
    </r>
  </si>
  <si>
    <r>
      <t xml:space="preserve">Published on: </t>
    </r>
    <r>
      <rPr>
        <b/>
        <sz val="10"/>
        <rFont val="Arial"/>
        <family val="2"/>
      </rPr>
      <t>8 March 2022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</si>
</sst>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_);_(* \(#,##0.00\);_(* &quot;-&quot;??_);_(@_)"/>
    <numFmt numFmtId="165" formatCode="&quot;£&quot;#,##0"/>
    <numFmt numFmtId="166" formatCode="0_)"/>
    <numFmt numFmtId="167" formatCode="\ ?/9"/>
    <numFmt numFmtId="168" formatCode="#,##0.0"/>
    <numFmt numFmtId="169" formatCode="0.0"/>
    <numFmt numFmtId="170" formatCode="[$-F800]dddd\,\ mmmm\ dd\,\ yyyy"/>
  </numFmts>
  <fonts count="77" x14ac:knownFonts="1">
    <font>
      <sz val="10"/>
      <name val="Arial"/>
    </font>
    <font>
      <sz val="12"/>
      <color theme="1"/>
      <name val="Arial"/>
      <family val="2"/>
    </font>
    <font>
      <sz val="12"/>
      <color theme="1"/>
      <name val="Arial"/>
      <family val="2"/>
    </font>
    <font>
      <sz val="10"/>
      <name val="Arial"/>
      <family val="2"/>
    </font>
    <font>
      <sz val="10"/>
      <name val="Arial"/>
      <family val="2"/>
    </font>
    <font>
      <sz val="10"/>
      <color indexed="8"/>
      <name val="Arial"/>
      <family val="2"/>
    </font>
    <font>
      <b/>
      <sz val="16"/>
      <name val="Arial"/>
      <family val="2"/>
    </font>
    <font>
      <b/>
      <sz val="10"/>
      <name val="Arial"/>
      <family val="2"/>
    </font>
    <font>
      <b/>
      <sz val="12"/>
      <name val="Arial"/>
      <family val="2"/>
    </font>
    <font>
      <b/>
      <u/>
      <sz val="18"/>
      <name val="Arial"/>
      <family val="2"/>
    </font>
    <font>
      <b/>
      <sz val="14"/>
      <name val="Arial"/>
      <family val="2"/>
    </font>
    <font>
      <sz val="14"/>
      <name val="Arial"/>
      <family val="2"/>
    </font>
    <font>
      <sz val="11"/>
      <name val="Arial"/>
      <family val="2"/>
    </font>
    <font>
      <sz val="16"/>
      <name val="Arial"/>
      <family val="2"/>
    </font>
    <font>
      <sz val="12"/>
      <name val="Arial"/>
      <family val="2"/>
    </font>
    <font>
      <b/>
      <sz val="12"/>
      <color indexed="42"/>
      <name val="Arial"/>
      <family val="2"/>
    </font>
    <font>
      <sz val="8"/>
      <name val="Arial"/>
      <family val="2"/>
    </font>
    <font>
      <sz val="10"/>
      <color indexed="42"/>
      <name val="Arial"/>
      <family val="2"/>
    </font>
    <font>
      <sz val="10"/>
      <color indexed="43"/>
      <name val="Arial"/>
      <family val="2"/>
    </font>
    <font>
      <u/>
      <sz val="7.5"/>
      <color indexed="12"/>
      <name val="Arial"/>
      <family val="2"/>
    </font>
    <font>
      <sz val="10"/>
      <color indexed="23"/>
      <name val="Arial"/>
      <family val="2"/>
    </font>
    <font>
      <sz val="10"/>
      <color indexed="9"/>
      <name val="Arial"/>
      <family val="2"/>
    </font>
    <font>
      <b/>
      <sz val="12"/>
      <color indexed="10"/>
      <name val="Arial"/>
      <family val="2"/>
    </font>
    <font>
      <sz val="10"/>
      <color indexed="10"/>
      <name val="Arial"/>
      <family val="2"/>
    </font>
    <font>
      <b/>
      <sz val="10"/>
      <color indexed="10"/>
      <name val="Arial"/>
      <family val="2"/>
    </font>
    <font>
      <b/>
      <sz val="12"/>
      <color indexed="9"/>
      <name val="Arial"/>
      <family val="2"/>
    </font>
    <font>
      <b/>
      <sz val="10"/>
      <color indexed="9"/>
      <name val="Arial"/>
      <family val="2"/>
    </font>
    <font>
      <sz val="10"/>
      <name val="Courier"/>
      <family val="3"/>
    </font>
    <font>
      <b/>
      <sz val="10"/>
      <color indexed="48"/>
      <name val="Arial"/>
      <family val="2"/>
    </font>
    <font>
      <b/>
      <vertAlign val="superscript"/>
      <sz val="10"/>
      <color indexed="48"/>
      <name val="Arial"/>
      <family val="2"/>
    </font>
    <font>
      <sz val="16"/>
      <name val="Arial"/>
      <family val="2"/>
    </font>
    <font>
      <sz val="16"/>
      <color indexed="23"/>
      <name val="Arial"/>
      <family val="2"/>
    </font>
    <font>
      <sz val="16"/>
      <color indexed="9"/>
      <name val="Arial"/>
      <family val="2"/>
    </font>
    <font>
      <sz val="16"/>
      <color indexed="10"/>
      <name val="Arial"/>
      <family val="2"/>
    </font>
    <font>
      <b/>
      <sz val="16"/>
      <color indexed="10"/>
      <name val="Arial"/>
      <family val="2"/>
    </font>
    <font>
      <b/>
      <sz val="10"/>
      <color indexed="10"/>
      <name val="Courier"/>
      <family val="3"/>
    </font>
    <font>
      <sz val="10"/>
      <color theme="0"/>
      <name val="Arial"/>
      <family val="2"/>
    </font>
    <font>
      <b/>
      <sz val="12"/>
      <color rgb="FFFF0000"/>
      <name val="Arial"/>
      <family val="2"/>
    </font>
    <font>
      <b/>
      <sz val="11"/>
      <color rgb="FFFF0000"/>
      <name val="Arial"/>
      <family val="2"/>
    </font>
    <font>
      <u/>
      <sz val="10"/>
      <color theme="10"/>
      <name val="Arial"/>
      <family val="2"/>
    </font>
    <font>
      <sz val="11"/>
      <color indexed="19"/>
      <name val="Calibri"/>
      <family val="2"/>
    </font>
    <font>
      <sz val="11"/>
      <color theme="1"/>
      <name val="Calibri"/>
      <family val="2"/>
      <scheme val="minor"/>
    </font>
    <font>
      <b/>
      <sz val="10"/>
      <color rgb="FFFF0000"/>
      <name val="Arial"/>
      <family val="2"/>
    </font>
    <font>
      <b/>
      <u/>
      <sz val="16"/>
      <color indexed="12"/>
      <name val="Arial"/>
      <family val="2"/>
    </font>
    <font>
      <b/>
      <u/>
      <sz val="7.5"/>
      <color indexed="12"/>
      <name val="Arial"/>
      <family val="2"/>
    </font>
    <font>
      <b/>
      <sz val="14"/>
      <color indexed="10"/>
      <name val="Arial"/>
      <family val="2"/>
    </font>
    <font>
      <vertAlign val="superscript"/>
      <sz val="14"/>
      <name val="Arial"/>
      <family val="2"/>
    </font>
    <font>
      <sz val="12"/>
      <name val="Courier"/>
      <family val="3"/>
    </font>
    <font>
      <vertAlign val="superscript"/>
      <sz val="10"/>
      <name val="Arial"/>
      <family val="2"/>
    </font>
    <font>
      <u/>
      <sz val="10"/>
      <color indexed="12"/>
      <name val="Arial"/>
      <family val="2"/>
    </font>
    <font>
      <sz val="10"/>
      <color theme="1"/>
      <name val="Arial"/>
      <family val="2"/>
    </font>
    <font>
      <b/>
      <sz val="16"/>
      <color rgb="FFFF0000"/>
      <name val="Arial"/>
      <family val="2"/>
    </font>
    <font>
      <b/>
      <sz val="14"/>
      <color rgb="FFFF0000"/>
      <name val="Arial"/>
      <family val="2"/>
    </font>
    <font>
      <b/>
      <sz val="12"/>
      <color indexed="8"/>
      <name val="Arial"/>
      <family val="2"/>
    </font>
    <font>
      <sz val="10"/>
      <color rgb="FFFF0000"/>
      <name val="Arial"/>
      <family val="2"/>
    </font>
    <font>
      <sz val="10"/>
      <color theme="0"/>
      <name val="Courier"/>
      <family val="3"/>
    </font>
    <font>
      <sz val="16"/>
      <color theme="1"/>
      <name val="Arial"/>
      <family val="2"/>
    </font>
    <font>
      <b/>
      <sz val="14"/>
      <color theme="1"/>
      <name val="Arial"/>
      <family val="2"/>
    </font>
    <font>
      <sz val="10.5"/>
      <name val="Segoe UI"/>
      <family val="2"/>
    </font>
    <font>
      <b/>
      <vertAlign val="superscript"/>
      <sz val="12"/>
      <name val="Arial"/>
      <family val="2"/>
    </font>
    <font>
      <sz val="12"/>
      <color indexed="10"/>
      <name val="Arial"/>
      <family val="2"/>
    </font>
    <font>
      <b/>
      <sz val="20"/>
      <color rgb="FFFF0000"/>
      <name val="Arial"/>
      <family val="2"/>
    </font>
    <font>
      <b/>
      <sz val="22"/>
      <color rgb="FFFF0000"/>
      <name val="Arial"/>
      <family val="2"/>
    </font>
    <font>
      <sz val="9"/>
      <color indexed="81"/>
      <name val="Tahoma"/>
      <family val="2"/>
    </font>
    <font>
      <b/>
      <sz val="9"/>
      <color indexed="81"/>
      <name val="Tahoma"/>
      <family val="2"/>
    </font>
    <font>
      <sz val="10"/>
      <color rgb="FFFFFFCC"/>
      <name val="Arial"/>
      <family val="2"/>
    </font>
    <font>
      <b/>
      <sz val="10"/>
      <color indexed="8"/>
      <name val="Arial"/>
      <family val="2"/>
    </font>
    <font>
      <b/>
      <sz val="10"/>
      <color indexed="42"/>
      <name val="Arial"/>
      <family val="2"/>
    </font>
    <font>
      <b/>
      <u/>
      <sz val="14"/>
      <name val="Arial"/>
      <family val="2"/>
    </font>
    <font>
      <sz val="12"/>
      <color indexed="8"/>
      <name val="Arial"/>
      <family val="2"/>
    </font>
    <font>
      <u/>
      <sz val="12"/>
      <color indexed="12"/>
      <name val="Arial"/>
      <family val="2"/>
    </font>
    <font>
      <sz val="12"/>
      <color theme="0"/>
      <name val="Arial"/>
      <family val="2"/>
    </font>
    <font>
      <sz val="12"/>
      <color indexed="43"/>
      <name val="Arial"/>
      <family val="2"/>
    </font>
    <font>
      <i/>
      <sz val="12"/>
      <name val="Arial"/>
      <family val="2"/>
    </font>
    <font>
      <sz val="12"/>
      <color indexed="9"/>
      <name val="Arial"/>
      <family val="2"/>
    </font>
    <font>
      <sz val="12"/>
      <color rgb="FFFF0000"/>
      <name val="Arial"/>
      <family val="2"/>
    </font>
    <font>
      <u/>
      <sz val="10"/>
      <color rgb="FF0000FF"/>
      <name val="Arial"/>
      <family val="2"/>
    </font>
  </fonts>
  <fills count="22">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26"/>
        <bgColor indexed="64"/>
      </patternFill>
    </fill>
    <fill>
      <patternFill patternType="solid">
        <fgColor indexed="13"/>
        <bgColor indexed="64"/>
      </patternFill>
    </fill>
    <fill>
      <patternFill patternType="solid">
        <fgColor indexed="55"/>
        <bgColor indexed="64"/>
      </patternFill>
    </fill>
    <fill>
      <patternFill patternType="solid">
        <fgColor indexed="15"/>
        <bgColor indexed="64"/>
      </patternFill>
    </fill>
    <fill>
      <patternFill patternType="solid">
        <fgColor indexed="22"/>
        <bgColor indexed="64"/>
      </patternFill>
    </fill>
    <fill>
      <patternFill patternType="solid">
        <fgColor rgb="FFFFFFFF"/>
        <bgColor indexed="64"/>
      </patternFill>
    </fill>
    <fill>
      <patternFill patternType="solid">
        <fgColor rgb="FF696969"/>
        <bgColor indexed="64"/>
      </patternFill>
    </fill>
    <fill>
      <patternFill patternType="solid">
        <fgColor rgb="FFFFFFCC"/>
        <bgColor indexed="64"/>
      </patternFill>
    </fill>
    <fill>
      <patternFill patternType="solid">
        <fgColor theme="0"/>
        <bgColor indexed="64"/>
      </patternFill>
    </fill>
    <fill>
      <patternFill patternType="solid">
        <fgColor theme="6" tint="0.39997558519241921"/>
        <bgColor indexed="64"/>
      </patternFill>
    </fill>
    <fill>
      <patternFill patternType="solid">
        <fgColor indexed="43"/>
      </patternFill>
    </fill>
    <fill>
      <patternFill patternType="solid">
        <fgColor rgb="FFC4D79B"/>
        <bgColor indexed="64"/>
      </patternFill>
    </fill>
    <fill>
      <patternFill patternType="solid">
        <fgColor rgb="FFFFFFC0"/>
        <bgColor indexed="64"/>
      </patternFill>
    </fill>
    <fill>
      <patternFill patternType="solid">
        <fgColor rgb="FFCCFFFF"/>
        <bgColor indexed="64"/>
      </patternFill>
    </fill>
    <fill>
      <patternFill patternType="solid">
        <fgColor rgb="FFC0C0C0"/>
        <bgColor indexed="64"/>
      </patternFill>
    </fill>
    <fill>
      <patternFill patternType="solid">
        <fgColor rgb="FFCCFFCC"/>
        <bgColor indexed="64"/>
      </patternFill>
    </fill>
    <fill>
      <patternFill patternType="solid">
        <fgColor theme="0" tint="-0.249977111117893"/>
        <bgColor indexed="64"/>
      </patternFill>
    </fill>
    <fill>
      <patternFill patternType="solid">
        <fgColor rgb="FFFFFF00"/>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right/>
      <top/>
      <bottom style="medium">
        <color indexed="17"/>
      </bottom>
      <diagonal/>
    </border>
    <border>
      <left style="medium">
        <color indexed="64"/>
      </left>
      <right/>
      <top style="medium">
        <color indexed="64"/>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10"/>
      </bottom>
      <diagonal/>
    </border>
    <border>
      <left style="thin">
        <color indexed="64"/>
      </left>
      <right style="thin">
        <color indexed="64"/>
      </right>
      <top style="hair">
        <color indexed="64"/>
      </top>
      <bottom style="hair">
        <color indexed="64"/>
      </bottom>
      <diagonal/>
    </border>
    <border>
      <left/>
      <right style="medium">
        <color indexed="17"/>
      </right>
      <top style="medium">
        <color indexed="64"/>
      </top>
      <bottom style="medium">
        <color indexed="64"/>
      </bottom>
      <diagonal/>
    </border>
    <border>
      <left/>
      <right/>
      <top/>
      <bottom style="medium">
        <color auto="1"/>
      </bottom>
      <diagonal/>
    </border>
    <border>
      <left/>
      <right style="medium">
        <color auto="1"/>
      </right>
      <top/>
      <bottom style="medium">
        <color auto="1"/>
      </bottom>
      <diagonal/>
    </border>
    <border>
      <left style="medium">
        <color indexed="64"/>
      </left>
      <right style="medium">
        <color indexed="64"/>
      </right>
      <top/>
      <bottom style="medium">
        <color indexed="64"/>
      </bottom>
      <diagonal/>
    </border>
    <border>
      <left style="medium">
        <color auto="1"/>
      </left>
      <right/>
      <top/>
      <bottom style="medium">
        <color auto="1"/>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17"/>
      </left>
      <right/>
      <top style="medium">
        <color indexed="17"/>
      </top>
      <bottom style="medium">
        <color indexed="17"/>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indexed="17"/>
      </left>
      <right style="medium">
        <color indexed="17"/>
      </right>
      <top style="medium">
        <color indexed="17"/>
      </top>
      <bottom style="medium">
        <color indexed="17"/>
      </bottom>
      <diagonal/>
    </border>
    <border>
      <left style="medium">
        <color indexed="18"/>
      </left>
      <right style="medium">
        <color indexed="18"/>
      </right>
      <top style="medium">
        <color indexed="18"/>
      </top>
      <bottom style="medium">
        <color indexed="18"/>
      </bottom>
      <diagonal/>
    </border>
    <border>
      <left/>
      <right/>
      <top style="medium">
        <color indexed="17"/>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diagonal/>
    </border>
  </borders>
  <cellStyleXfs count="19">
    <xf numFmtId="0" fontId="0" fillId="0" borderId="0"/>
    <xf numFmtId="3" fontId="7" fillId="2" borderId="1">
      <alignment horizontal="right"/>
    </xf>
    <xf numFmtId="164" fontId="3" fillId="0" borderId="0" applyFont="0" applyFill="0" applyBorder="0" applyAlignment="0" applyProtection="0"/>
    <xf numFmtId="0" fontId="19" fillId="0" borderId="0" applyNumberFormat="0" applyFill="0" applyBorder="0" applyAlignment="0" applyProtection="0">
      <alignment vertical="top"/>
      <protection locked="0"/>
    </xf>
    <xf numFmtId="166" fontId="27" fillId="0" borderId="0"/>
    <xf numFmtId="3" fontId="3" fillId="2" borderId="25">
      <alignment horizontal="right"/>
    </xf>
    <xf numFmtId="3" fontId="3" fillId="2" borderId="25">
      <alignment horizontal="right"/>
    </xf>
    <xf numFmtId="3" fontId="3" fillId="2" borderId="1">
      <alignment horizontal="right"/>
    </xf>
    <xf numFmtId="3" fontId="3" fillId="2" borderId="1">
      <alignment horizontal="right"/>
    </xf>
    <xf numFmtId="164" fontId="3" fillId="0" borderId="0" applyFont="0" applyFill="0" applyBorder="0" applyAlignment="0" applyProtection="0"/>
    <xf numFmtId="164" fontId="3" fillId="0" borderId="0" applyFont="0" applyFill="0" applyBorder="0" applyAlignment="0" applyProtection="0"/>
    <xf numFmtId="0" fontId="39" fillId="0" borderId="0" applyNumberFormat="0" applyFill="0" applyBorder="0" applyAlignment="0" applyProtection="0"/>
    <xf numFmtId="0" fontId="40" fillId="14" borderId="0" applyNumberFormat="0" applyBorder="0" applyAlignment="0" applyProtection="0"/>
    <xf numFmtId="0" fontId="3" fillId="0" borderId="0"/>
    <xf numFmtId="0" fontId="2" fillId="0" borderId="0"/>
    <xf numFmtId="0" fontId="41" fillId="0" borderId="0"/>
    <xf numFmtId="9" fontId="3" fillId="0" borderId="0" applyFont="0" applyFill="0" applyBorder="0" applyAlignment="0" applyProtection="0"/>
    <xf numFmtId="0" fontId="1" fillId="0" borderId="0"/>
    <xf numFmtId="0" fontId="1" fillId="0" borderId="0"/>
  </cellStyleXfs>
  <cellXfs count="791">
    <xf numFmtId="0" fontId="0" fillId="0" borderId="0" xfId="0"/>
    <xf numFmtId="0" fontId="0" fillId="0" borderId="0" xfId="0" applyAlignment="1">
      <alignment horizontal="center"/>
    </xf>
    <xf numFmtId="0" fontId="0" fillId="4" borderId="0" xfId="0" applyFill="1"/>
    <xf numFmtId="0" fontId="0" fillId="4" borderId="2" xfId="0" applyFill="1" applyBorder="1"/>
    <xf numFmtId="0" fontId="0" fillId="4" borderId="3" xfId="0" applyFill="1" applyBorder="1"/>
    <xf numFmtId="0" fontId="0" fillId="4" borderId="4" xfId="0" applyFill="1" applyBorder="1"/>
    <xf numFmtId="0" fontId="0" fillId="4" borderId="5" xfId="0" applyFill="1" applyBorder="1"/>
    <xf numFmtId="0" fontId="0" fillId="4" borderId="6" xfId="0" applyFill="1" applyBorder="1"/>
    <xf numFmtId="0" fontId="8" fillId="4" borderId="0" xfId="0" applyFont="1" applyFill="1"/>
    <xf numFmtId="0" fontId="0" fillId="3" borderId="0" xfId="0" applyFill="1" applyAlignment="1">
      <alignment horizontal="center"/>
    </xf>
    <xf numFmtId="0" fontId="7" fillId="0" borderId="0" xfId="0" applyFont="1"/>
    <xf numFmtId="0" fontId="8" fillId="0" borderId="0" xfId="0" applyFont="1"/>
    <xf numFmtId="0" fontId="17" fillId="3" borderId="2" xfId="0" applyFont="1" applyFill="1" applyBorder="1"/>
    <xf numFmtId="0" fontId="8" fillId="3" borderId="5" xfId="0" applyFont="1" applyFill="1" applyBorder="1" applyAlignment="1">
      <alignment horizontal="center"/>
    </xf>
    <xf numFmtId="0" fontId="8" fillId="4" borderId="0" xfId="0" applyFont="1" applyFill="1" applyAlignment="1">
      <alignment wrapText="1"/>
    </xf>
    <xf numFmtId="0" fontId="17" fillId="3" borderId="3" xfId="0" applyFont="1" applyFill="1" applyBorder="1"/>
    <xf numFmtId="0" fontId="14" fillId="4" borderId="3" xfId="0" applyFont="1" applyFill="1" applyBorder="1"/>
    <xf numFmtId="0" fontId="12" fillId="4" borderId="3" xfId="0" applyFont="1" applyFill="1" applyBorder="1"/>
    <xf numFmtId="0" fontId="10" fillId="4" borderId="0" xfId="0" applyFont="1" applyFill="1"/>
    <xf numFmtId="0" fontId="0" fillId="4" borderId="0" xfId="0" applyFill="1" applyAlignment="1">
      <alignment horizontal="left"/>
    </xf>
    <xf numFmtId="0" fontId="0" fillId="0" borderId="0" xfId="0" applyAlignment="1">
      <alignment wrapText="1"/>
    </xf>
    <xf numFmtId="3" fontId="0" fillId="0" borderId="0" xfId="0" applyNumberFormat="1" applyAlignment="1">
      <alignment vertical="center"/>
    </xf>
    <xf numFmtId="3" fontId="0" fillId="0" borderId="0" xfId="0" applyNumberFormat="1" applyAlignment="1">
      <alignment horizontal="center"/>
    </xf>
    <xf numFmtId="4" fontId="0" fillId="0" borderId="0" xfId="0" applyNumberFormat="1" applyAlignment="1">
      <alignment horizontal="center"/>
    </xf>
    <xf numFmtId="168" fontId="0" fillId="0" borderId="0" xfId="0" applyNumberFormat="1" applyAlignment="1">
      <alignment vertical="center"/>
    </xf>
    <xf numFmtId="0" fontId="0" fillId="2" borderId="0" xfId="0" applyFill="1"/>
    <xf numFmtId="0" fontId="17" fillId="3" borderId="3" xfId="0" applyFont="1" applyFill="1" applyBorder="1" applyAlignment="1">
      <alignment horizontal="center"/>
    </xf>
    <xf numFmtId="0" fontId="17" fillId="3" borderId="2" xfId="0" applyFont="1" applyFill="1" applyBorder="1" applyAlignment="1">
      <alignment horizontal="center"/>
    </xf>
    <xf numFmtId="0" fontId="17" fillId="3" borderId="4" xfId="0" applyFont="1" applyFill="1" applyBorder="1" applyAlignment="1">
      <alignment horizontal="center"/>
    </xf>
    <xf numFmtId="3" fontId="0" fillId="0" borderId="0" xfId="0" applyNumberFormat="1" applyAlignment="1" applyProtection="1">
      <alignment horizontal="center" vertical="center"/>
      <protection locked="0"/>
    </xf>
    <xf numFmtId="3" fontId="0" fillId="0" borderId="0" xfId="0" applyNumberFormat="1" applyAlignment="1" applyProtection="1">
      <alignment horizontal="center"/>
      <protection locked="0"/>
    </xf>
    <xf numFmtId="0" fontId="0" fillId="0" borderId="0" xfId="0" applyProtection="1">
      <protection locked="0"/>
    </xf>
    <xf numFmtId="168" fontId="0" fillId="0" borderId="0" xfId="0" applyNumberFormat="1" applyAlignment="1" applyProtection="1">
      <alignment vertical="center"/>
      <protection locked="0"/>
    </xf>
    <xf numFmtId="0" fontId="0" fillId="0" borderId="0" xfId="0" applyAlignment="1">
      <alignment horizontal="right"/>
    </xf>
    <xf numFmtId="0" fontId="18" fillId="4" borderId="3" xfId="0" applyFont="1" applyFill="1" applyBorder="1"/>
    <xf numFmtId="0" fontId="18" fillId="4" borderId="2" xfId="0" applyFont="1" applyFill="1" applyBorder="1"/>
    <xf numFmtId="0" fontId="18" fillId="0" borderId="0" xfId="0" applyFont="1"/>
    <xf numFmtId="0" fontId="23" fillId="0" borderId="0" xfId="0" applyFont="1"/>
    <xf numFmtId="0" fontId="0" fillId="0" borderId="0" xfId="0" applyAlignment="1">
      <alignment vertical="center"/>
    </xf>
    <xf numFmtId="3" fontId="0" fillId="0" borderId="0" xfId="0" applyNumberFormat="1" applyAlignment="1">
      <alignment horizontal="right" indent="1"/>
    </xf>
    <xf numFmtId="0" fontId="0" fillId="2" borderId="0" xfId="0" applyFill="1" applyAlignment="1">
      <alignment vertical="center"/>
    </xf>
    <xf numFmtId="3" fontId="0" fillId="2" borderId="0" xfId="0" applyNumberFormat="1" applyFill="1" applyAlignment="1">
      <alignment vertical="center"/>
    </xf>
    <xf numFmtId="4" fontId="0" fillId="2" borderId="0" xfId="0" applyNumberFormat="1" applyFill="1" applyAlignment="1">
      <alignment horizontal="right" indent="1"/>
    </xf>
    <xf numFmtId="0" fontId="0" fillId="2" borderId="0" xfId="0" applyFill="1" applyAlignment="1">
      <alignment horizontal="right"/>
    </xf>
    <xf numFmtId="0" fontId="0" fillId="2" borderId="0" xfId="0" applyFill="1" applyAlignment="1">
      <alignment horizontal="right" indent="1"/>
    </xf>
    <xf numFmtId="0" fontId="7" fillId="2" borderId="0" xfId="0" applyFont="1" applyFill="1"/>
    <xf numFmtId="0" fontId="0" fillId="2" borderId="13" xfId="0" applyFill="1" applyBorder="1" applyAlignment="1">
      <alignment vertical="center"/>
    </xf>
    <xf numFmtId="0" fontId="23" fillId="0" borderId="0" xfId="0" applyFont="1" applyAlignment="1">
      <alignment wrapText="1"/>
    </xf>
    <xf numFmtId="3" fontId="23" fillId="0" borderId="0" xfId="0" applyNumberFormat="1" applyFont="1" applyAlignment="1" applyProtection="1">
      <alignment horizontal="center" vertical="center"/>
      <protection locked="0"/>
    </xf>
    <xf numFmtId="3" fontId="23" fillId="0" borderId="0" xfId="0" applyNumberFormat="1" applyFont="1" applyAlignment="1">
      <alignment horizontal="center"/>
    </xf>
    <xf numFmtId="4" fontId="7" fillId="0" borderId="0" xfId="0" applyNumberFormat="1" applyFont="1" applyAlignment="1">
      <alignment horizontal="left" vertical="center"/>
    </xf>
    <xf numFmtId="0" fontId="23" fillId="4" borderId="3" xfId="0" applyFont="1" applyFill="1" applyBorder="1"/>
    <xf numFmtId="0" fontId="23" fillId="4" borderId="2" xfId="0" applyFont="1" applyFill="1" applyBorder="1"/>
    <xf numFmtId="0" fontId="21" fillId="0" borderId="0" xfId="0" applyFont="1"/>
    <xf numFmtId="0" fontId="21" fillId="0" borderId="0" xfId="0" applyFont="1" applyAlignment="1">
      <alignment wrapText="1"/>
    </xf>
    <xf numFmtId="0" fontId="26" fillId="0" borderId="0" xfId="0" applyFont="1" applyAlignment="1">
      <alignment horizontal="center"/>
    </xf>
    <xf numFmtId="3" fontId="21" fillId="0" borderId="0" xfId="0" applyNumberFormat="1" applyFont="1" applyAlignment="1" applyProtection="1">
      <alignment horizontal="center" vertical="center"/>
      <protection locked="0"/>
    </xf>
    <xf numFmtId="3" fontId="21" fillId="0" borderId="0" xfId="0" applyNumberFormat="1" applyFont="1" applyAlignment="1">
      <alignment horizontal="center" vertical="center"/>
    </xf>
    <xf numFmtId="0" fontId="21" fillId="0" borderId="0" xfId="0" applyFont="1" applyAlignment="1">
      <alignment horizontal="center" vertical="center"/>
    </xf>
    <xf numFmtId="3" fontId="21" fillId="0" borderId="0" xfId="0" applyNumberFormat="1" applyFont="1" applyAlignment="1">
      <alignment horizontal="center"/>
    </xf>
    <xf numFmtId="168" fontId="21" fillId="0" borderId="0" xfId="0" applyNumberFormat="1" applyFont="1" applyAlignment="1">
      <alignment horizontal="center" vertical="center"/>
    </xf>
    <xf numFmtId="0" fontId="21" fillId="2" borderId="0" xfId="0" applyFont="1" applyFill="1"/>
    <xf numFmtId="0" fontId="7" fillId="3" borderId="6" xfId="0" applyFont="1" applyFill="1" applyBorder="1" applyAlignment="1">
      <alignment horizontal="right"/>
    </xf>
    <xf numFmtId="168" fontId="27" fillId="0" borderId="0" xfId="4" applyNumberFormat="1"/>
    <xf numFmtId="168" fontId="4" fillId="0" borderId="0" xfId="4" applyNumberFormat="1" applyFont="1" applyAlignment="1">
      <alignment horizontal="right"/>
    </xf>
    <xf numFmtId="168" fontId="4" fillId="0" borderId="0" xfId="4" applyNumberFormat="1" applyFont="1"/>
    <xf numFmtId="168" fontId="27" fillId="0" borderId="0" xfId="4" applyNumberFormat="1" applyAlignment="1">
      <alignment vertical="top" wrapText="1"/>
    </xf>
    <xf numFmtId="168" fontId="0" fillId="0" borderId="0" xfId="0" applyNumberFormat="1"/>
    <xf numFmtId="168" fontId="4" fillId="0" borderId="18" xfId="4" applyNumberFormat="1" applyFont="1" applyBorder="1" applyAlignment="1">
      <alignment horizontal="right"/>
    </xf>
    <xf numFmtId="168" fontId="7" fillId="2" borderId="0" xfId="2" applyNumberFormat="1" applyFont="1" applyFill="1" applyBorder="1" applyAlignment="1">
      <alignment horizontal="right"/>
    </xf>
    <xf numFmtId="168" fontId="27" fillId="0" borderId="0" xfId="4" applyNumberFormat="1" applyAlignment="1">
      <alignment horizontal="center"/>
    </xf>
    <xf numFmtId="0" fontId="26" fillId="2" borderId="0" xfId="0" applyFont="1" applyFill="1"/>
    <xf numFmtId="2" fontId="21" fillId="2" borderId="0" xfId="0" applyNumberFormat="1" applyFont="1" applyFill="1"/>
    <xf numFmtId="0" fontId="32" fillId="0" borderId="0" xfId="0" applyFont="1"/>
    <xf numFmtId="0" fontId="33" fillId="0" borderId="0" xfId="0" applyFont="1"/>
    <xf numFmtId="0" fontId="30" fillId="0" borderId="0" xfId="0" applyFont="1"/>
    <xf numFmtId="3" fontId="23" fillId="0" borderId="0" xfId="0" applyNumberFormat="1" applyFont="1" applyAlignment="1">
      <alignment horizontal="center" vertical="center"/>
    </xf>
    <xf numFmtId="0" fontId="23" fillId="0" borderId="0" xfId="0" applyFont="1" applyAlignment="1">
      <alignment horizontal="center" vertical="center"/>
    </xf>
    <xf numFmtId="0" fontId="23" fillId="2" borderId="0" xfId="0" applyFont="1" applyFill="1"/>
    <xf numFmtId="2" fontId="23" fillId="2" borderId="0" xfId="0" applyNumberFormat="1" applyFont="1" applyFill="1"/>
    <xf numFmtId="3" fontId="23" fillId="0" borderId="21" xfId="0" applyNumberFormat="1" applyFont="1" applyBorder="1" applyAlignment="1">
      <alignment horizontal="center" vertical="center"/>
    </xf>
    <xf numFmtId="3" fontId="23" fillId="0" borderId="22" xfId="0" applyNumberFormat="1" applyFont="1" applyBorder="1" applyAlignment="1">
      <alignment horizontal="center" vertical="center"/>
    </xf>
    <xf numFmtId="3" fontId="23" fillId="0" borderId="17" xfId="0" applyNumberFormat="1" applyFont="1" applyBorder="1" applyAlignment="1">
      <alignment horizontal="center" vertical="center"/>
    </xf>
    <xf numFmtId="0" fontId="21" fillId="0" borderId="18" xfId="0" applyFont="1" applyBorder="1" applyAlignment="1">
      <alignment horizontal="center" vertical="center"/>
    </xf>
    <xf numFmtId="3" fontId="23" fillId="0" borderId="18" xfId="0" applyNumberFormat="1" applyFont="1" applyBorder="1" applyAlignment="1">
      <alignment horizontal="center" vertical="center"/>
    </xf>
    <xf numFmtId="3" fontId="23" fillId="0" borderId="17" xfId="0" applyNumberFormat="1" applyFont="1" applyBorder="1" applyAlignment="1" applyProtection="1">
      <alignment horizontal="center" vertical="center"/>
      <protection locked="0"/>
    </xf>
    <xf numFmtId="3" fontId="21" fillId="0" borderId="18" xfId="0" applyNumberFormat="1" applyFont="1" applyBorder="1" applyAlignment="1">
      <alignment horizontal="center" vertical="center"/>
    </xf>
    <xf numFmtId="0" fontId="23" fillId="0" borderId="17" xfId="0" applyFont="1" applyBorder="1"/>
    <xf numFmtId="0" fontId="21" fillId="0" borderId="18" xfId="0" applyFont="1" applyBorder="1"/>
    <xf numFmtId="0" fontId="23" fillId="0" borderId="12" xfId="0" applyFont="1" applyBorder="1"/>
    <xf numFmtId="3" fontId="23" fillId="0" borderId="19" xfId="0" applyNumberFormat="1" applyFont="1" applyBorder="1" applyAlignment="1">
      <alignment horizontal="center" vertical="center"/>
    </xf>
    <xf numFmtId="0" fontId="21" fillId="0" borderId="19" xfId="0" applyFont="1" applyBorder="1"/>
    <xf numFmtId="0" fontId="23" fillId="0" borderId="18" xfId="0" applyFont="1" applyBorder="1"/>
    <xf numFmtId="0" fontId="23" fillId="0" borderId="20" xfId="0" applyFont="1" applyBorder="1"/>
    <xf numFmtId="0" fontId="24" fillId="0" borderId="0" xfId="0" applyFont="1" applyAlignment="1">
      <alignment horizontal="center"/>
    </xf>
    <xf numFmtId="3" fontId="24" fillId="0" borderId="0" xfId="0" applyNumberFormat="1" applyFont="1" applyAlignment="1" applyProtection="1">
      <alignment horizontal="center" vertical="center"/>
      <protection locked="0"/>
    </xf>
    <xf numFmtId="3" fontId="24" fillId="0" borderId="0" xfId="0" applyNumberFormat="1" applyFont="1" applyAlignment="1">
      <alignment horizontal="center" vertical="center"/>
    </xf>
    <xf numFmtId="3" fontId="23" fillId="5" borderId="16" xfId="0" applyNumberFormat="1" applyFont="1" applyFill="1" applyBorder="1" applyAlignment="1" applyProtection="1">
      <alignment horizontal="center" vertical="center"/>
      <protection locked="0"/>
    </xf>
    <xf numFmtId="3" fontId="23" fillId="5" borderId="17" xfId="0" applyNumberFormat="1" applyFont="1" applyFill="1" applyBorder="1" applyAlignment="1">
      <alignment horizontal="center" vertical="center"/>
    </xf>
    <xf numFmtId="0" fontId="23" fillId="5" borderId="17" xfId="0" applyFont="1" applyFill="1" applyBorder="1" applyAlignment="1">
      <alignment horizontal="center" vertical="center"/>
    </xf>
    <xf numFmtId="3" fontId="23" fillId="5" borderId="17" xfId="0" applyNumberFormat="1" applyFont="1" applyFill="1" applyBorder="1" applyAlignment="1" applyProtection="1">
      <alignment horizontal="center" vertical="center"/>
      <protection locked="0"/>
    </xf>
    <xf numFmtId="3" fontId="23" fillId="5" borderId="17" xfId="0" applyNumberFormat="1" applyFont="1" applyFill="1" applyBorder="1" applyAlignment="1">
      <alignment horizontal="center"/>
    </xf>
    <xf numFmtId="0" fontId="8" fillId="4" borderId="0" xfId="0" applyFont="1" applyFill="1" applyAlignment="1">
      <alignment horizontal="left" vertical="center"/>
    </xf>
    <xf numFmtId="0" fontId="0" fillId="2" borderId="7" xfId="0" applyFill="1" applyBorder="1"/>
    <xf numFmtId="0" fontId="10" fillId="2" borderId="7" xfId="0" applyFont="1" applyFill="1" applyBorder="1"/>
    <xf numFmtId="0" fontId="14" fillId="2" borderId="7" xfId="0" applyFont="1" applyFill="1" applyBorder="1"/>
    <xf numFmtId="0" fontId="12" fillId="2" borderId="7" xfId="0" applyFont="1" applyFill="1" applyBorder="1"/>
    <xf numFmtId="0" fontId="36" fillId="10" borderId="0" xfId="0" applyFont="1" applyFill="1"/>
    <xf numFmtId="0" fontId="36" fillId="0" borderId="0" xfId="0" applyFont="1"/>
    <xf numFmtId="0" fontId="13" fillId="4" borderId="0" xfId="0" applyFont="1" applyFill="1"/>
    <xf numFmtId="168" fontId="3" fillId="0" borderId="0" xfId="4" applyNumberFormat="1" applyFont="1" applyAlignment="1">
      <alignment horizontal="right"/>
    </xf>
    <xf numFmtId="168" fontId="7" fillId="0" borderId="0" xfId="0" applyNumberFormat="1" applyFont="1" applyAlignment="1">
      <alignment horizontal="center"/>
    </xf>
    <xf numFmtId="168" fontId="0" fillId="0" borderId="0" xfId="0" applyNumberFormat="1" applyAlignment="1">
      <alignment horizontal="center"/>
    </xf>
    <xf numFmtId="0" fontId="0" fillId="4" borderId="3" xfId="0" applyFill="1" applyBorder="1" applyAlignment="1">
      <alignment vertical="center"/>
    </xf>
    <xf numFmtId="0" fontId="0" fillId="4" borderId="2" xfId="0" applyFill="1" applyBorder="1" applyAlignment="1">
      <alignment vertical="center"/>
    </xf>
    <xf numFmtId="0" fontId="37" fillId="0" borderId="0" xfId="0" applyFont="1"/>
    <xf numFmtId="0" fontId="3" fillId="0" borderId="0" xfId="0" applyFont="1"/>
    <xf numFmtId="0" fontId="3" fillId="12" borderId="0" xfId="0" applyFont="1" applyFill="1"/>
    <xf numFmtId="168" fontId="0" fillId="2" borderId="0" xfId="0" applyNumberFormat="1" applyFill="1" applyAlignment="1">
      <alignment horizontal="right" indent="1"/>
    </xf>
    <xf numFmtId="0" fontId="0" fillId="0" borderId="16" xfId="0" applyBorder="1"/>
    <xf numFmtId="0" fontId="0" fillId="0" borderId="21" xfId="0" applyBorder="1"/>
    <xf numFmtId="0" fontId="0" fillId="0" borderId="22" xfId="0" applyBorder="1"/>
    <xf numFmtId="0" fontId="0" fillId="0" borderId="17" xfId="0" applyBorder="1"/>
    <xf numFmtId="0" fontId="0" fillId="0" borderId="18" xfId="0" applyBorder="1"/>
    <xf numFmtId="0" fontId="0" fillId="0" borderId="0" xfId="0" applyAlignment="1">
      <alignment horizontal="center" wrapText="1"/>
    </xf>
    <xf numFmtId="0" fontId="7" fillId="0" borderId="0" xfId="0" applyFont="1" applyAlignment="1">
      <alignment horizontal="left"/>
    </xf>
    <xf numFmtId="0" fontId="0" fillId="0" borderId="17" xfId="0" applyBorder="1" applyAlignment="1">
      <alignment vertical="center"/>
    </xf>
    <xf numFmtId="0" fontId="3" fillId="12" borderId="0" xfId="0" applyFont="1" applyFill="1" applyAlignment="1">
      <alignment vertical="center"/>
    </xf>
    <xf numFmtId="0" fontId="0" fillId="0" borderId="18" xfId="0" applyBorder="1" applyAlignment="1">
      <alignment vertical="center"/>
    </xf>
    <xf numFmtId="0" fontId="0" fillId="0" borderId="12" xfId="0" applyBorder="1"/>
    <xf numFmtId="0" fontId="0" fillId="0" borderId="19" xfId="0" applyBorder="1" applyAlignment="1">
      <alignment horizontal="center"/>
    </xf>
    <xf numFmtId="0" fontId="0" fillId="0" borderId="19" xfId="0" applyBorder="1"/>
    <xf numFmtId="0" fontId="0" fillId="0" borderId="20" xfId="0" applyBorder="1"/>
    <xf numFmtId="168" fontId="27" fillId="0" borderId="0" xfId="4" applyNumberFormat="1" applyAlignment="1">
      <alignment horizontal="right"/>
    </xf>
    <xf numFmtId="168" fontId="14" fillId="0" borderId="0" xfId="4" applyNumberFormat="1" applyFont="1" applyAlignment="1">
      <alignment horizontal="right"/>
    </xf>
    <xf numFmtId="168" fontId="3" fillId="12" borderId="0" xfId="4" applyNumberFormat="1" applyFont="1" applyFill="1" applyAlignment="1">
      <alignment horizontal="right"/>
    </xf>
    <xf numFmtId="169" fontId="3" fillId="0" borderId="0" xfId="4" applyNumberFormat="1" applyFont="1" applyAlignment="1">
      <alignment horizontal="right"/>
    </xf>
    <xf numFmtId="168" fontId="7" fillId="12" borderId="0" xfId="2" applyNumberFormat="1" applyFont="1" applyFill="1" applyBorder="1" applyAlignment="1">
      <alignment horizontal="right"/>
    </xf>
    <xf numFmtId="0" fontId="24" fillId="0" borderId="0" xfId="0" applyFont="1" applyAlignment="1">
      <alignment horizontal="center" vertical="center"/>
    </xf>
    <xf numFmtId="0" fontId="0" fillId="12" borderId="0" xfId="0" applyFill="1"/>
    <xf numFmtId="0" fontId="21" fillId="12" borderId="0" xfId="0" applyFont="1" applyFill="1"/>
    <xf numFmtId="3" fontId="14" fillId="4" borderId="5" xfId="0" applyNumberFormat="1" applyFont="1" applyFill="1" applyBorder="1" applyAlignment="1">
      <alignment vertical="center" wrapText="1"/>
    </xf>
    <xf numFmtId="168" fontId="14" fillId="4" borderId="7" xfId="0" applyNumberFormat="1" applyFont="1" applyFill="1" applyBorder="1" applyAlignment="1">
      <alignment vertical="center" wrapText="1"/>
    </xf>
    <xf numFmtId="168" fontId="14" fillId="4" borderId="0" xfId="0" applyNumberFormat="1" applyFont="1" applyFill="1" applyAlignment="1">
      <alignment vertical="center" wrapText="1"/>
    </xf>
    <xf numFmtId="0" fontId="10" fillId="4" borderId="0" xfId="0" applyFont="1" applyFill="1" applyAlignment="1">
      <alignment horizontal="left"/>
    </xf>
    <xf numFmtId="0" fontId="11" fillId="4" borderId="0" xfId="0" applyFont="1" applyFill="1"/>
    <xf numFmtId="0" fontId="10" fillId="4" borderId="0" xfId="0" applyFont="1" applyFill="1" applyAlignment="1">
      <alignment horizontal="center"/>
    </xf>
    <xf numFmtId="0" fontId="0" fillId="3" borderId="0" xfId="0" applyFill="1" applyAlignment="1">
      <alignment horizontal="right" indent="1"/>
    </xf>
    <xf numFmtId="0" fontId="8" fillId="3" borderId="5" xfId="0" applyFont="1" applyFill="1" applyBorder="1" applyAlignment="1">
      <alignment horizontal="right" indent="1"/>
    </xf>
    <xf numFmtId="0" fontId="0" fillId="4" borderId="0" xfId="0" applyFill="1" applyAlignment="1">
      <alignment horizontal="right" indent="1"/>
    </xf>
    <xf numFmtId="0" fontId="0" fillId="4" borderId="5" xfId="0" applyFill="1" applyBorder="1" applyAlignment="1">
      <alignment horizontal="right" indent="1"/>
    </xf>
    <xf numFmtId="0" fontId="10" fillId="4" borderId="0" xfId="0" applyFont="1" applyFill="1" applyAlignment="1">
      <alignment horizontal="right" wrapText="1" indent="1"/>
    </xf>
    <xf numFmtId="3" fontId="11" fillId="2" borderId="9" xfId="0" applyNumberFormat="1" applyFont="1" applyFill="1" applyBorder="1" applyAlignment="1">
      <alignment horizontal="right" wrapText="1" indent="1"/>
    </xf>
    <xf numFmtId="0" fontId="10" fillId="4" borderId="7" xfId="0" applyFont="1" applyFill="1" applyBorder="1" applyAlignment="1">
      <alignment horizontal="right" wrapText="1" indent="1"/>
    </xf>
    <xf numFmtId="0" fontId="11" fillId="4" borderId="0" xfId="0" applyFont="1" applyFill="1" applyAlignment="1">
      <alignment horizontal="right" indent="1"/>
    </xf>
    <xf numFmtId="0" fontId="45" fillId="4" borderId="5" xfId="0" applyFont="1" applyFill="1" applyBorder="1" applyAlignment="1">
      <alignment horizontal="right" indent="1"/>
    </xf>
    <xf numFmtId="0" fontId="12" fillId="2" borderId="7" xfId="0" applyFont="1" applyFill="1" applyBorder="1" applyAlignment="1">
      <alignment horizontal="right" indent="1"/>
    </xf>
    <xf numFmtId="0" fontId="22" fillId="4" borderId="0" xfId="0" quotePrefix="1" applyFont="1" applyFill="1" applyAlignment="1">
      <alignment horizontal="right" indent="1"/>
    </xf>
    <xf numFmtId="0" fontId="0" fillId="0" borderId="0" xfId="0" applyAlignment="1">
      <alignment horizontal="right" indent="1"/>
    </xf>
    <xf numFmtId="0" fontId="11" fillId="4" borderId="0" xfId="0" applyFont="1" applyFill="1" applyAlignment="1">
      <alignment horizontal="left"/>
    </xf>
    <xf numFmtId="0" fontId="11" fillId="16" borderId="0" xfId="0" applyFont="1" applyFill="1"/>
    <xf numFmtId="0" fontId="10" fillId="4" borderId="0" xfId="0" applyFont="1" applyFill="1" applyAlignment="1">
      <alignment vertical="center"/>
    </xf>
    <xf numFmtId="0" fontId="11" fillId="4" borderId="0" xfId="0" applyFont="1" applyFill="1" applyAlignment="1">
      <alignment vertical="center"/>
    </xf>
    <xf numFmtId="3" fontId="11" fillId="16" borderId="0" xfId="0" applyNumberFormat="1" applyFont="1" applyFill="1" applyAlignment="1">
      <alignment horizontal="right" vertical="center" wrapText="1" indent="1"/>
    </xf>
    <xf numFmtId="3" fontId="11" fillId="16" borderId="0" xfId="0" applyNumberFormat="1" applyFont="1" applyFill="1" applyAlignment="1">
      <alignment horizontal="right" vertical="center" wrapText="1"/>
    </xf>
    <xf numFmtId="3" fontId="11" fillId="0" borderId="9" xfId="0" applyNumberFormat="1" applyFont="1" applyBorder="1" applyAlignment="1">
      <alignment horizontal="right" vertical="center" indent="1"/>
    </xf>
    <xf numFmtId="0" fontId="11" fillId="4" borderId="0" xfId="0" applyFont="1" applyFill="1" applyAlignment="1">
      <alignment horizontal="left" vertical="center"/>
    </xf>
    <xf numFmtId="3" fontId="10" fillId="0" borderId="9" xfId="0" applyNumberFormat="1" applyFont="1" applyBorder="1" applyAlignment="1">
      <alignment horizontal="right" vertical="center" indent="1"/>
    </xf>
    <xf numFmtId="168" fontId="7" fillId="0" borderId="0" xfId="4" applyNumberFormat="1" applyFont="1"/>
    <xf numFmtId="3" fontId="3" fillId="17" borderId="8" xfId="4" applyNumberFormat="1" applyFont="1" applyFill="1" applyBorder="1" applyAlignment="1">
      <alignment horizontal="right"/>
    </xf>
    <xf numFmtId="3" fontId="3" fillId="0" borderId="8" xfId="4" applyNumberFormat="1" applyFont="1" applyBorder="1" applyAlignment="1">
      <alignment horizontal="right"/>
    </xf>
    <xf numFmtId="168" fontId="0" fillId="0" borderId="8" xfId="0" applyNumberFormat="1" applyBorder="1"/>
    <xf numFmtId="3" fontId="3" fillId="0" borderId="8" xfId="4" applyNumberFormat="1" applyFont="1" applyBorder="1"/>
    <xf numFmtId="3" fontId="27" fillId="0" borderId="8" xfId="4" applyNumberFormat="1" applyBorder="1"/>
    <xf numFmtId="3" fontId="44" fillId="0" borderId="8" xfId="3" applyNumberFormat="1" applyFont="1" applyBorder="1" applyAlignment="1" applyProtection="1">
      <alignment horizontal="right" wrapText="1"/>
    </xf>
    <xf numFmtId="3" fontId="35" fillId="0" borderId="0" xfId="4" applyNumberFormat="1" applyFont="1" applyAlignment="1">
      <alignment horizontal="center"/>
    </xf>
    <xf numFmtId="168" fontId="3" fillId="12" borderId="8" xfId="4" applyNumberFormat="1" applyFont="1" applyFill="1" applyBorder="1" applyAlignment="1">
      <alignment horizontal="right"/>
    </xf>
    <xf numFmtId="3" fontId="0" fillId="12" borderId="0" xfId="0" applyNumberFormat="1" applyFill="1" applyAlignment="1">
      <alignment horizontal="center"/>
    </xf>
    <xf numFmtId="3" fontId="0" fillId="12" borderId="0" xfId="0" applyNumberFormat="1" applyFill="1"/>
    <xf numFmtId="168" fontId="0" fillId="12" borderId="0" xfId="0" applyNumberFormat="1" applyFill="1"/>
    <xf numFmtId="168" fontId="7" fillId="12" borderId="0" xfId="2" applyNumberFormat="1" applyFont="1" applyFill="1" applyBorder="1" applyAlignment="1" applyProtection="1">
      <alignment horizontal="left"/>
    </xf>
    <xf numFmtId="168" fontId="0" fillId="12" borderId="0" xfId="0" applyNumberFormat="1" applyFill="1" applyAlignment="1">
      <alignment horizontal="center"/>
    </xf>
    <xf numFmtId="4" fontId="3" fillId="12" borderId="8" xfId="4" applyNumberFormat="1" applyFont="1" applyFill="1" applyBorder="1" applyAlignment="1">
      <alignment horizontal="right"/>
    </xf>
    <xf numFmtId="168" fontId="14" fillId="0" borderId="0" xfId="4" applyNumberFormat="1" applyFont="1"/>
    <xf numFmtId="168" fontId="47" fillId="0" borderId="0" xfId="4" applyNumberFormat="1" applyFont="1"/>
    <xf numFmtId="168" fontId="7" fillId="12" borderId="0" xfId="4" applyNumberFormat="1" applyFont="1" applyFill="1"/>
    <xf numFmtId="168" fontId="21" fillId="2" borderId="3" xfId="4" applyNumberFormat="1" applyFont="1" applyFill="1" applyBorder="1" applyAlignment="1">
      <alignment horizontal="left" wrapText="1"/>
    </xf>
    <xf numFmtId="168" fontId="21" fillId="2" borderId="0" xfId="4" applyNumberFormat="1" applyFont="1" applyFill="1" applyAlignment="1">
      <alignment horizontal="left"/>
    </xf>
    <xf numFmtId="3" fontId="24" fillId="0" borderId="0" xfId="0" applyNumberFormat="1" applyFont="1" applyAlignment="1">
      <alignment horizontal="center"/>
    </xf>
    <xf numFmtId="168" fontId="21" fillId="2" borderId="3" xfId="4" applyNumberFormat="1" applyFont="1" applyFill="1" applyBorder="1" applyAlignment="1">
      <alignment horizontal="right"/>
    </xf>
    <xf numFmtId="168" fontId="21" fillId="2" borderId="0" xfId="4" applyNumberFormat="1" applyFont="1" applyFill="1" applyAlignment="1">
      <alignment horizontal="right"/>
    </xf>
    <xf numFmtId="0" fontId="3" fillId="2" borderId="10" xfId="0" applyFont="1" applyFill="1" applyBorder="1" applyAlignment="1">
      <alignment vertical="center" wrapText="1"/>
    </xf>
    <xf numFmtId="0" fontId="36" fillId="4" borderId="3" xfId="0" applyFont="1" applyFill="1" applyBorder="1"/>
    <xf numFmtId="0" fontId="36" fillId="4" borderId="2" xfId="0" applyFont="1" applyFill="1" applyBorder="1"/>
    <xf numFmtId="3" fontId="36" fillId="0" borderId="17" xfId="0" applyNumberFormat="1" applyFont="1" applyBorder="1" applyAlignment="1">
      <alignment horizontal="center" vertical="center"/>
    </xf>
    <xf numFmtId="3" fontId="36" fillId="0" borderId="0" xfId="0" applyNumberFormat="1" applyFont="1" applyAlignment="1">
      <alignment horizontal="center" vertical="center"/>
    </xf>
    <xf numFmtId="3" fontId="36" fillId="0" borderId="18" xfId="0" applyNumberFormat="1" applyFont="1" applyBorder="1" applyAlignment="1">
      <alignment horizontal="center" vertical="center"/>
    </xf>
    <xf numFmtId="3" fontId="3" fillId="2" borderId="9" xfId="0" applyNumberFormat="1" applyFont="1" applyFill="1" applyBorder="1" applyAlignment="1">
      <alignment vertical="center" wrapText="1"/>
    </xf>
    <xf numFmtId="3" fontId="7" fillId="15" borderId="9" xfId="0" applyNumberFormat="1" applyFont="1" applyFill="1" applyBorder="1" applyAlignment="1">
      <alignment vertical="center" wrapText="1"/>
    </xf>
    <xf numFmtId="0" fontId="0" fillId="2" borderId="0" xfId="0" applyFill="1" applyAlignment="1">
      <alignment horizontal="right" vertical="center"/>
    </xf>
    <xf numFmtId="4" fontId="0" fillId="2" borderId="0" xfId="0" applyNumberFormat="1" applyFill="1" applyAlignment="1">
      <alignment horizontal="right" vertical="center"/>
    </xf>
    <xf numFmtId="4" fontId="3" fillId="15" borderId="9" xfId="0" applyNumberFormat="1" applyFont="1" applyFill="1" applyBorder="1" applyAlignment="1">
      <alignment horizontal="right" vertical="center" wrapText="1"/>
    </xf>
    <xf numFmtId="4" fontId="7" fillId="15" borderId="9" xfId="0" applyNumberFormat="1" applyFont="1" applyFill="1" applyBorder="1" applyAlignment="1">
      <alignment vertical="center" wrapText="1"/>
    </xf>
    <xf numFmtId="3" fontId="3" fillId="12" borderId="9" xfId="0" applyNumberFormat="1" applyFont="1" applyFill="1" applyBorder="1" applyAlignment="1">
      <alignment vertical="center" wrapText="1"/>
    </xf>
    <xf numFmtId="3" fontId="3" fillId="12" borderId="9" xfId="0" applyNumberFormat="1" applyFont="1" applyFill="1" applyBorder="1" applyAlignment="1">
      <alignment horizontal="center" vertical="center" wrapText="1"/>
    </xf>
    <xf numFmtId="0" fontId="3" fillId="0" borderId="0" xfId="0" applyFont="1" applyAlignment="1">
      <alignment vertical="center"/>
    </xf>
    <xf numFmtId="168" fontId="28" fillId="0" borderId="0" xfId="4" applyNumberFormat="1" applyFont="1" applyAlignment="1">
      <alignment horizontal="center"/>
    </xf>
    <xf numFmtId="0" fontId="7" fillId="2" borderId="0" xfId="0" applyFont="1" applyFill="1" applyAlignment="1">
      <alignment horizontal="left"/>
    </xf>
    <xf numFmtId="0" fontId="36" fillId="10" borderId="17" xfId="0" applyFont="1" applyFill="1" applyBorder="1"/>
    <xf numFmtId="0" fontId="36" fillId="10" borderId="18" xfId="0" applyFont="1" applyFill="1" applyBorder="1"/>
    <xf numFmtId="3" fontId="38" fillId="9" borderId="0" xfId="0" applyNumberFormat="1" applyFont="1" applyFill="1" applyAlignment="1" applyProtection="1">
      <alignment horizontal="right" vertical="center"/>
      <protection locked="0"/>
    </xf>
    <xf numFmtId="3" fontId="42" fillId="0" borderId="0" xfId="0" applyNumberFormat="1" applyFont="1" applyAlignment="1">
      <alignment horizontal="right" vertical="center"/>
    </xf>
    <xf numFmtId="0" fontId="42" fillId="0" borderId="0" xfId="0" applyFont="1" applyAlignment="1">
      <alignment horizontal="right"/>
    </xf>
    <xf numFmtId="0" fontId="42" fillId="2" borderId="0" xfId="0" applyFont="1" applyFill="1" applyAlignment="1">
      <alignment horizontal="right" vertical="center"/>
    </xf>
    <xf numFmtId="0" fontId="42" fillId="0" borderId="0" xfId="0" applyFont="1" applyAlignment="1">
      <alignment horizontal="right" vertical="center"/>
    </xf>
    <xf numFmtId="3" fontId="42" fillId="2" borderId="0" xfId="0" applyNumberFormat="1" applyFont="1" applyFill="1" applyAlignment="1">
      <alignment horizontal="right" vertical="center"/>
    </xf>
    <xf numFmtId="0" fontId="42" fillId="2" borderId="0" xfId="0" applyFont="1" applyFill="1" applyAlignment="1">
      <alignment horizontal="right"/>
    </xf>
    <xf numFmtId="0" fontId="0" fillId="12" borderId="3" xfId="0" applyFill="1" applyBorder="1"/>
    <xf numFmtId="0" fontId="0" fillId="12" borderId="2" xfId="0" applyFill="1" applyBorder="1"/>
    <xf numFmtId="0" fontId="7" fillId="12" borderId="0" xfId="0" applyFont="1" applyFill="1"/>
    <xf numFmtId="0" fontId="3" fillId="12" borderId="0" xfId="0" applyFont="1" applyFill="1" applyAlignment="1">
      <alignment vertical="center" wrapText="1"/>
    </xf>
    <xf numFmtId="0" fontId="3" fillId="12" borderId="2" xfId="0" applyFont="1" applyFill="1" applyBorder="1" applyAlignment="1">
      <alignment vertical="center" wrapText="1"/>
    </xf>
    <xf numFmtId="0" fontId="49" fillId="12" borderId="0" xfId="3" applyFont="1" applyFill="1" applyBorder="1" applyAlignment="1" applyProtection="1">
      <alignment vertical="center" wrapText="1"/>
    </xf>
    <xf numFmtId="0" fontId="49" fillId="12" borderId="0" xfId="3" applyFont="1" applyFill="1" applyBorder="1" applyAlignment="1" applyProtection="1"/>
    <xf numFmtId="0" fontId="0" fillId="12" borderId="0" xfId="0" applyFill="1" applyAlignment="1">
      <alignment wrapText="1"/>
    </xf>
    <xf numFmtId="0" fontId="0" fillId="12" borderId="2" xfId="0" applyFill="1" applyBorder="1" applyAlignment="1">
      <alignment vertical="top" wrapText="1"/>
    </xf>
    <xf numFmtId="0" fontId="0" fillId="12" borderId="27" xfId="0" applyFill="1" applyBorder="1"/>
    <xf numFmtId="0" fontId="0" fillId="12" borderId="28" xfId="0" applyFill="1" applyBorder="1"/>
    <xf numFmtId="0" fontId="3" fillId="8" borderId="8" xfId="0" applyFont="1" applyFill="1" applyBorder="1"/>
    <xf numFmtId="168" fontId="3" fillId="8" borderId="8" xfId="4" applyNumberFormat="1" applyFont="1" applyFill="1" applyBorder="1" applyAlignment="1">
      <alignment horizontal="right"/>
    </xf>
    <xf numFmtId="168" fontId="7" fillId="18" borderId="9" xfId="4" applyNumberFormat="1" applyFont="1" applyFill="1" applyBorder="1" applyAlignment="1">
      <alignment horizontal="left"/>
    </xf>
    <xf numFmtId="0" fontId="50" fillId="0" borderId="0" xfId="0" applyFont="1"/>
    <xf numFmtId="0" fontId="50" fillId="12" borderId="0" xfId="0" applyFont="1" applyFill="1"/>
    <xf numFmtId="4" fontId="7" fillId="12" borderId="0" xfId="0" applyNumberFormat="1" applyFont="1" applyFill="1" applyAlignment="1">
      <alignment vertical="center" wrapText="1"/>
    </xf>
    <xf numFmtId="0" fontId="7" fillId="12" borderId="0" xfId="0" applyFont="1" applyFill="1" applyAlignment="1">
      <alignment horizontal="right" vertical="top" wrapText="1"/>
    </xf>
    <xf numFmtId="4" fontId="3" fillId="12" borderId="0" xfId="4" applyNumberFormat="1" applyFont="1" applyFill="1" applyAlignment="1">
      <alignment horizontal="right"/>
    </xf>
    <xf numFmtId="4" fontId="7" fillId="12" borderId="0" xfId="2" applyNumberFormat="1" applyFont="1" applyFill="1" applyBorder="1" applyAlignment="1">
      <alignment horizontal="right"/>
    </xf>
    <xf numFmtId="0" fontId="8" fillId="12" borderId="0" xfId="0" applyFont="1" applyFill="1" applyAlignment="1">
      <alignment horizontal="center" vertical="top"/>
    </xf>
    <xf numFmtId="3" fontId="3" fillId="17" borderId="8" xfId="4" applyNumberFormat="1" applyFont="1" applyFill="1" applyBorder="1"/>
    <xf numFmtId="3" fontId="3" fillId="17" borderId="29" xfId="4" applyNumberFormat="1" applyFont="1" applyFill="1" applyBorder="1"/>
    <xf numFmtId="3" fontId="3" fillId="17" borderId="29" xfId="4" applyNumberFormat="1" applyFont="1" applyFill="1" applyBorder="1" applyAlignment="1">
      <alignment horizontal="right"/>
    </xf>
    <xf numFmtId="168" fontId="3" fillId="2" borderId="0" xfId="4" applyNumberFormat="1" applyFont="1" applyFill="1"/>
    <xf numFmtId="168" fontId="3" fillId="0" borderId="0" xfId="4" applyNumberFormat="1" applyFont="1"/>
    <xf numFmtId="168" fontId="3" fillId="0" borderId="0" xfId="4" applyNumberFormat="1" applyFont="1" applyAlignment="1">
      <alignment horizontal="left"/>
    </xf>
    <xf numFmtId="168" fontId="3" fillId="2" borderId="0" xfId="4" applyNumberFormat="1" applyFont="1" applyFill="1" applyAlignment="1">
      <alignment horizontal="center"/>
    </xf>
    <xf numFmtId="3" fontId="24" fillId="2" borderId="0" xfId="4" applyNumberFormat="1" applyFont="1" applyFill="1" applyAlignment="1">
      <alignment horizontal="center"/>
    </xf>
    <xf numFmtId="168" fontId="3" fillId="17" borderId="8" xfId="4" applyNumberFormat="1" applyFont="1" applyFill="1" applyBorder="1"/>
    <xf numFmtId="3" fontId="3" fillId="0" borderId="29" xfId="4" applyNumberFormat="1" applyFont="1" applyBorder="1" applyAlignment="1">
      <alignment horizontal="right"/>
    </xf>
    <xf numFmtId="168" fontId="7" fillId="18" borderId="29" xfId="2" applyNumberFormat="1" applyFont="1" applyFill="1" applyBorder="1" applyAlignment="1">
      <alignment horizontal="right"/>
    </xf>
    <xf numFmtId="168" fontId="3" fillId="12" borderId="0" xfId="4" applyNumberFormat="1" applyFont="1" applyFill="1" applyAlignment="1">
      <alignment horizontal="left"/>
    </xf>
    <xf numFmtId="168" fontId="3" fillId="0" borderId="3" xfId="4" applyNumberFormat="1" applyFont="1" applyBorder="1"/>
    <xf numFmtId="4" fontId="3" fillId="12" borderId="29" xfId="4" applyNumberFormat="1" applyFont="1" applyFill="1" applyBorder="1" applyAlignment="1">
      <alignment horizontal="right"/>
    </xf>
    <xf numFmtId="4" fontId="7" fillId="18" borderId="29" xfId="2" applyNumberFormat="1" applyFont="1" applyFill="1" applyBorder="1" applyAlignment="1">
      <alignment horizontal="right"/>
    </xf>
    <xf numFmtId="3" fontId="3" fillId="2" borderId="0" xfId="4" applyNumberFormat="1" applyFont="1" applyFill="1" applyAlignment="1">
      <alignment horizontal="center"/>
    </xf>
    <xf numFmtId="168" fontId="3" fillId="12" borderId="3" xfId="4" applyNumberFormat="1" applyFont="1" applyFill="1" applyBorder="1"/>
    <xf numFmtId="168" fontId="3" fillId="12" borderId="29" xfId="4" applyNumberFormat="1" applyFont="1" applyFill="1" applyBorder="1" applyAlignment="1">
      <alignment horizontal="right"/>
    </xf>
    <xf numFmtId="3" fontId="7" fillId="18" borderId="9" xfId="4" applyNumberFormat="1" applyFont="1" applyFill="1" applyBorder="1" applyAlignment="1">
      <alignment horizontal="left"/>
    </xf>
    <xf numFmtId="3" fontId="7" fillId="18" borderId="9" xfId="2" applyNumberFormat="1" applyFont="1" applyFill="1" applyBorder="1" applyAlignment="1">
      <alignment horizontal="right"/>
    </xf>
    <xf numFmtId="168" fontId="7" fillId="18" borderId="9" xfId="2" applyNumberFormat="1" applyFont="1" applyFill="1" applyBorder="1" applyAlignment="1">
      <alignment horizontal="right"/>
    </xf>
    <xf numFmtId="0" fontId="52" fillId="3" borderId="0" xfId="0" applyFont="1" applyFill="1"/>
    <xf numFmtId="0" fontId="37" fillId="0" borderId="0" xfId="0" applyFont="1" applyAlignment="1">
      <alignment horizontal="right"/>
    </xf>
    <xf numFmtId="0" fontId="37" fillId="0" borderId="18" xfId="0" applyFont="1" applyBorder="1"/>
    <xf numFmtId="3" fontId="0" fillId="0" borderId="0" xfId="0" applyNumberFormat="1"/>
    <xf numFmtId="0" fontId="11" fillId="4" borderId="0" xfId="0" applyFont="1" applyFill="1" applyAlignment="1">
      <alignment vertical="top" wrapText="1"/>
    </xf>
    <xf numFmtId="0" fontId="14" fillId="4" borderId="0" xfId="0" applyFont="1" applyFill="1" applyAlignment="1">
      <alignment vertical="top" wrapText="1"/>
    </xf>
    <xf numFmtId="0" fontId="11" fillId="4" borderId="0" xfId="0" applyFont="1" applyFill="1" applyAlignment="1">
      <alignment horizontal="center" vertical="center"/>
    </xf>
    <xf numFmtId="0" fontId="15" fillId="3" borderId="5" xfId="0" applyFont="1" applyFill="1" applyBorder="1" applyAlignment="1">
      <alignment horizontal="center"/>
    </xf>
    <xf numFmtId="0" fontId="9" fillId="3" borderId="0" xfId="0" applyFont="1" applyFill="1"/>
    <xf numFmtId="0" fontId="8" fillId="3" borderId="0" xfId="0" applyFont="1" applyFill="1"/>
    <xf numFmtId="0" fontId="11" fillId="4" borderId="0" xfId="0" applyFont="1" applyFill="1" applyAlignment="1">
      <alignment vertical="top"/>
    </xf>
    <xf numFmtId="168" fontId="21" fillId="2" borderId="0" xfId="4" applyNumberFormat="1" applyFont="1" applyFill="1" applyAlignment="1">
      <alignment horizontal="left" wrapText="1"/>
    </xf>
    <xf numFmtId="3" fontId="3" fillId="0" borderId="2" xfId="4" applyNumberFormat="1" applyFont="1" applyBorder="1" applyAlignment="1">
      <alignment horizontal="right"/>
    </xf>
    <xf numFmtId="3" fontId="3" fillId="0" borderId="0" xfId="4" applyNumberFormat="1" applyFont="1" applyAlignment="1">
      <alignment horizontal="right"/>
    </xf>
    <xf numFmtId="3" fontId="3" fillId="0" borderId="3" xfId="4" applyNumberFormat="1" applyFont="1" applyBorder="1" applyAlignment="1">
      <alignment horizontal="right"/>
    </xf>
    <xf numFmtId="168" fontId="3" fillId="12" borderId="2" xfId="4" applyNumberFormat="1" applyFont="1" applyFill="1" applyBorder="1" applyAlignment="1">
      <alignment horizontal="right"/>
    </xf>
    <xf numFmtId="0" fontId="12" fillId="12" borderId="0" xfId="0" applyFont="1" applyFill="1"/>
    <xf numFmtId="3" fontId="7" fillId="0" borderId="18" xfId="4" applyNumberFormat="1" applyFont="1" applyBorder="1" applyAlignment="1">
      <alignment horizontal="left"/>
    </xf>
    <xf numFmtId="166" fontId="3" fillId="0" borderId="0" xfId="4" applyFont="1" applyAlignment="1">
      <alignment horizontal="left"/>
    </xf>
    <xf numFmtId="3" fontId="7" fillId="0" borderId="0" xfId="4" applyNumberFormat="1" applyFont="1" applyAlignment="1">
      <alignment horizontal="left"/>
    </xf>
    <xf numFmtId="0" fontId="3" fillId="0" borderId="8" xfId="0" applyFont="1" applyBorder="1"/>
    <xf numFmtId="3" fontId="3" fillId="0" borderId="29" xfId="4" applyNumberFormat="1" applyFont="1" applyBorder="1"/>
    <xf numFmtId="3" fontId="27" fillId="0" borderId="29" xfId="4" applyNumberFormat="1" applyBorder="1"/>
    <xf numFmtId="168" fontId="3" fillId="8" borderId="29" xfId="4" applyNumberFormat="1" applyFont="1" applyFill="1" applyBorder="1" applyAlignment="1">
      <alignment horizontal="right"/>
    </xf>
    <xf numFmtId="3" fontId="0" fillId="0" borderId="3" xfId="0" applyNumberFormat="1" applyBorder="1"/>
    <xf numFmtId="168" fontId="27" fillId="0" borderId="21" xfId="4" applyNumberFormat="1" applyBorder="1"/>
    <xf numFmtId="168" fontId="3" fillId="0" borderId="21" xfId="4" applyNumberFormat="1" applyFont="1" applyBorder="1" applyAlignment="1">
      <alignment horizontal="right"/>
    </xf>
    <xf numFmtId="168" fontId="0" fillId="0" borderId="21" xfId="0" applyNumberFormat="1" applyBorder="1"/>
    <xf numFmtId="168" fontId="3" fillId="0" borderId="21" xfId="4" applyNumberFormat="1" applyFont="1" applyBorder="1"/>
    <xf numFmtId="4" fontId="3" fillId="12" borderId="2" xfId="4" applyNumberFormat="1" applyFont="1" applyFill="1" applyBorder="1" applyAlignment="1">
      <alignment horizontal="right"/>
    </xf>
    <xf numFmtId="168" fontId="3" fillId="0" borderId="8" xfId="4" applyNumberFormat="1" applyFont="1" applyBorder="1"/>
    <xf numFmtId="3" fontId="0" fillId="0" borderId="8" xfId="0" applyNumberFormat="1" applyBorder="1"/>
    <xf numFmtId="168" fontId="3" fillId="12" borderId="8" xfId="4" applyNumberFormat="1" applyFont="1" applyFill="1" applyBorder="1"/>
    <xf numFmtId="168" fontId="27" fillId="0" borderId="3" xfId="4" applyNumberFormat="1" applyBorder="1"/>
    <xf numFmtId="1" fontId="0" fillId="0" borderId="8" xfId="0" applyNumberFormat="1" applyBorder="1"/>
    <xf numFmtId="4" fontId="3" fillId="12" borderId="3" xfId="4" applyNumberFormat="1" applyFont="1" applyFill="1" applyBorder="1" applyAlignment="1">
      <alignment horizontal="right"/>
    </xf>
    <xf numFmtId="0" fontId="11" fillId="4" borderId="0" xfId="0" applyFont="1" applyFill="1" applyAlignment="1">
      <alignment horizontal="left" vertical="top" wrapText="1"/>
    </xf>
    <xf numFmtId="0" fontId="10" fillId="4" borderId="0" xfId="0" applyFont="1" applyFill="1" applyAlignment="1">
      <alignment horizontal="left" vertical="top" wrapText="1"/>
    </xf>
    <xf numFmtId="0" fontId="0" fillId="0" borderId="0" xfId="0" applyAlignment="1">
      <alignment vertical="top" wrapText="1"/>
    </xf>
    <xf numFmtId="0" fontId="54" fillId="0" borderId="0" xfId="0" applyFont="1"/>
    <xf numFmtId="0" fontId="42" fillId="12" borderId="0" xfId="0" applyFont="1" applyFill="1" applyAlignment="1">
      <alignment horizontal="center"/>
    </xf>
    <xf numFmtId="0" fontId="0" fillId="0" borderId="3" xfId="0" applyBorder="1" applyAlignment="1">
      <alignment horizontal="right"/>
    </xf>
    <xf numFmtId="3" fontId="0" fillId="0" borderId="3" xfId="0" applyNumberFormat="1" applyBorder="1" applyAlignment="1">
      <alignment horizontal="center"/>
    </xf>
    <xf numFmtId="0" fontId="7" fillId="0" borderId="9" xfId="0" applyFont="1" applyBorder="1" applyAlignment="1">
      <alignment horizontal="center" vertical="center" wrapText="1" shrinkToFit="1"/>
    </xf>
    <xf numFmtId="0" fontId="3" fillId="0" borderId="0" xfId="0" applyFont="1" applyAlignment="1">
      <alignment horizontal="right"/>
    </xf>
    <xf numFmtId="3" fontId="3" fillId="12" borderId="9" xfId="0" applyNumberFormat="1" applyFont="1" applyFill="1" applyBorder="1" applyAlignment="1">
      <alignment horizontal="right" vertical="center" wrapText="1"/>
    </xf>
    <xf numFmtId="3" fontId="7" fillId="15" borderId="9" xfId="0" applyNumberFormat="1" applyFont="1" applyFill="1" applyBorder="1" applyAlignment="1">
      <alignment horizontal="right" vertical="center" wrapText="1"/>
    </xf>
    <xf numFmtId="0" fontId="7" fillId="0" borderId="1" xfId="0" applyFont="1" applyBorder="1" applyAlignment="1">
      <alignment horizontal="center" vertical="center" wrapText="1"/>
    </xf>
    <xf numFmtId="0" fontId="7" fillId="0" borderId="11" xfId="0" applyFont="1" applyBorder="1" applyAlignment="1">
      <alignment horizontal="center" vertical="center" wrapText="1" shrinkToFit="1"/>
    </xf>
    <xf numFmtId="3" fontId="10" fillId="2" borderId="9" xfId="0" applyNumberFormat="1" applyFont="1" applyFill="1" applyBorder="1" applyAlignment="1">
      <alignment horizontal="right" wrapText="1" indent="1"/>
    </xf>
    <xf numFmtId="0" fontId="10" fillId="16" borderId="0" xfId="0" applyFont="1" applyFill="1" applyAlignment="1">
      <alignment horizontal="center"/>
    </xf>
    <xf numFmtId="0" fontId="10" fillId="16" borderId="0" xfId="0" applyFont="1" applyFill="1" applyAlignment="1">
      <alignment horizontal="right" indent="1"/>
    </xf>
    <xf numFmtId="3" fontId="10" fillId="16" borderId="0" xfId="0" applyNumberFormat="1" applyFont="1" applyFill="1" applyAlignment="1">
      <alignment horizontal="center" vertical="center" wrapText="1"/>
    </xf>
    <xf numFmtId="0" fontId="10" fillId="4" borderId="0" xfId="0" applyFont="1" applyFill="1" applyAlignment="1">
      <alignment horizontal="center" vertical="center" wrapText="1"/>
    </xf>
    <xf numFmtId="0" fontId="10" fillId="4" borderId="0" xfId="0" applyFont="1" applyFill="1" applyAlignment="1">
      <alignment horizontal="center" vertical="top" wrapText="1"/>
    </xf>
    <xf numFmtId="0" fontId="0" fillId="0" borderId="3" xfId="0" applyBorder="1"/>
    <xf numFmtId="0" fontId="10" fillId="0" borderId="0" xfId="0" applyFont="1"/>
    <xf numFmtId="0" fontId="11" fillId="0" borderId="0" xfId="0" applyFont="1"/>
    <xf numFmtId="0" fontId="45" fillId="0" borderId="0" xfId="0" applyFont="1" applyAlignment="1">
      <alignment horizontal="right" indent="1"/>
    </xf>
    <xf numFmtId="0" fontId="53" fillId="0" borderId="9" xfId="0" applyFont="1" applyBorder="1" applyAlignment="1" applyProtection="1">
      <alignment horizontal="left" vertical="center"/>
      <protection locked="0"/>
    </xf>
    <xf numFmtId="0" fontId="36" fillId="0" borderId="0" xfId="0" applyFont="1" applyAlignment="1">
      <alignment vertical="center"/>
    </xf>
    <xf numFmtId="0" fontId="57" fillId="19" borderId="0" xfId="0" applyFont="1" applyFill="1"/>
    <xf numFmtId="0" fontId="50" fillId="19" borderId="0" xfId="0" applyFont="1" applyFill="1"/>
    <xf numFmtId="0" fontId="50" fillId="19" borderId="0" xfId="0" applyFont="1" applyFill="1" applyAlignment="1">
      <alignment horizontal="right" indent="1"/>
    </xf>
    <xf numFmtId="3" fontId="11" fillId="4" borderId="0" xfId="0" applyNumberFormat="1" applyFont="1" applyFill="1"/>
    <xf numFmtId="0" fontId="58" fillId="0" borderId="0" xfId="0" applyFont="1"/>
    <xf numFmtId="0" fontId="49" fillId="12" borderId="0" xfId="3" applyFont="1" applyFill="1" applyBorder="1" applyAlignment="1" applyProtection="1">
      <alignment vertical="center"/>
    </xf>
    <xf numFmtId="168" fontId="5" fillId="2" borderId="2" xfId="4" applyNumberFormat="1" applyFont="1" applyFill="1" applyBorder="1" applyAlignment="1">
      <alignment horizontal="left"/>
    </xf>
    <xf numFmtId="168" fontId="5" fillId="0" borderId="2" xfId="4" applyNumberFormat="1" applyFont="1" applyBorder="1" applyAlignment="1">
      <alignment horizontal="left"/>
    </xf>
    <xf numFmtId="168" fontId="3" fillId="2" borderId="9" xfId="4" applyNumberFormat="1" applyFont="1" applyFill="1" applyBorder="1" applyAlignment="1">
      <alignment horizontal="left"/>
    </xf>
    <xf numFmtId="168" fontId="3" fillId="2" borderId="9" xfId="4" applyNumberFormat="1" applyFont="1" applyFill="1" applyBorder="1"/>
    <xf numFmtId="168" fontId="3" fillId="0" borderId="9" xfId="4" applyNumberFormat="1" applyFont="1" applyBorder="1"/>
    <xf numFmtId="0" fontId="56" fillId="0" borderId="0" xfId="0" applyFont="1"/>
    <xf numFmtId="168" fontId="7" fillId="0" borderId="0" xfId="2" applyNumberFormat="1" applyFont="1" applyFill="1" applyBorder="1" applyAlignment="1" applyProtection="1">
      <alignment horizontal="left"/>
    </xf>
    <xf numFmtId="168" fontId="7" fillId="0" borderId="0" xfId="2" applyNumberFormat="1" applyFont="1" applyFill="1" applyBorder="1" applyAlignment="1">
      <alignment horizontal="right"/>
    </xf>
    <xf numFmtId="4" fontId="3" fillId="0" borderId="0" xfId="0" applyNumberFormat="1" applyFont="1" applyAlignment="1">
      <alignment horizontal="center"/>
    </xf>
    <xf numFmtId="0" fontId="20" fillId="0" borderId="0" xfId="0" applyFont="1"/>
    <xf numFmtId="0" fontId="31" fillId="0" borderId="0" xfId="0" applyFont="1"/>
    <xf numFmtId="3" fontId="34" fillId="0" borderId="0" xfId="0" applyNumberFormat="1" applyFont="1" applyAlignment="1" applyProtection="1">
      <alignment horizontal="center" vertical="center"/>
      <protection locked="0"/>
    </xf>
    <xf numFmtId="2" fontId="21" fillId="0" borderId="0" xfId="0" applyNumberFormat="1" applyFont="1"/>
    <xf numFmtId="2" fontId="23" fillId="0" borderId="0" xfId="0" applyNumberFormat="1" applyFont="1"/>
    <xf numFmtId="3" fontId="3" fillId="20" borderId="8" xfId="4" applyNumberFormat="1" applyFont="1" applyFill="1" applyBorder="1" applyAlignment="1">
      <alignment horizontal="right"/>
    </xf>
    <xf numFmtId="3" fontId="3" fillId="20" borderId="29" xfId="4" applyNumberFormat="1" applyFont="1" applyFill="1" applyBorder="1" applyAlignment="1">
      <alignment horizontal="right"/>
    </xf>
    <xf numFmtId="3" fontId="3" fillId="8" borderId="3" xfId="4" applyNumberFormat="1" applyFont="1" applyFill="1" applyBorder="1" applyAlignment="1">
      <alignment horizontal="right"/>
    </xf>
    <xf numFmtId="168" fontId="27" fillId="0" borderId="2" xfId="4" applyNumberFormat="1" applyBorder="1"/>
    <xf numFmtId="3" fontId="7" fillId="17" borderId="9" xfId="0" applyNumberFormat="1" applyFont="1" applyFill="1" applyBorder="1" applyAlignment="1">
      <alignment horizontal="center" vertical="center" wrapText="1"/>
    </xf>
    <xf numFmtId="3" fontId="7" fillId="17" borderId="8" xfId="0" applyNumberFormat="1" applyFont="1" applyFill="1" applyBorder="1" applyAlignment="1">
      <alignment horizontal="center" wrapText="1"/>
    </xf>
    <xf numFmtId="3" fontId="7" fillId="0" borderId="0" xfId="0" applyNumberFormat="1" applyFont="1" applyAlignment="1">
      <alignment vertical="center" wrapText="1"/>
    </xf>
    <xf numFmtId="3" fontId="7" fillId="0" borderId="0" xfId="0" applyNumberFormat="1" applyFont="1" applyAlignment="1">
      <alignment horizontal="center" vertical="center" wrapText="1"/>
    </xf>
    <xf numFmtId="3" fontId="7" fillId="0" borderId="0" xfId="0" applyNumberFormat="1" applyFont="1" applyAlignment="1">
      <alignment horizontal="center" wrapText="1"/>
    </xf>
    <xf numFmtId="3" fontId="27" fillId="0" borderId="0" xfId="4" applyNumberFormat="1"/>
    <xf numFmtId="3" fontId="7" fillId="0" borderId="0" xfId="2" applyNumberFormat="1" applyFont="1" applyFill="1" applyBorder="1" applyAlignment="1">
      <alignment horizontal="right"/>
    </xf>
    <xf numFmtId="168" fontId="0" fillId="0" borderId="2" xfId="0" applyNumberFormat="1" applyBorder="1"/>
    <xf numFmtId="168" fontId="0" fillId="0" borderId="3" xfId="0" applyNumberFormat="1" applyBorder="1"/>
    <xf numFmtId="3" fontId="0" fillId="0" borderId="0" xfId="0" applyNumberFormat="1" applyAlignment="1">
      <alignment horizontal="right"/>
    </xf>
    <xf numFmtId="168" fontId="3" fillId="15" borderId="9" xfId="0" applyNumberFormat="1" applyFont="1" applyFill="1" applyBorder="1" applyAlignment="1">
      <alignment vertical="center" wrapText="1"/>
    </xf>
    <xf numFmtId="3" fontId="3" fillId="13" borderId="34" xfId="0" applyNumberFormat="1" applyFont="1" applyFill="1" applyBorder="1" applyAlignment="1">
      <alignment horizontal="center" vertical="center" wrapText="1"/>
    </xf>
    <xf numFmtId="168" fontId="3" fillId="12" borderId="3" xfId="4" applyNumberFormat="1" applyFont="1" applyFill="1" applyBorder="1" applyAlignment="1">
      <alignment horizontal="right"/>
    </xf>
    <xf numFmtId="0" fontId="7" fillId="0" borderId="0" xfId="0" applyFont="1" applyAlignment="1">
      <alignment vertical="center"/>
    </xf>
    <xf numFmtId="0" fontId="7" fillId="0" borderId="0" xfId="0" applyFont="1" applyAlignment="1">
      <alignment vertical="center" wrapText="1"/>
    </xf>
    <xf numFmtId="0" fontId="60" fillId="0" borderId="0" xfId="0" applyFont="1"/>
    <xf numFmtId="1" fontId="0" fillId="0" borderId="0" xfId="0" applyNumberFormat="1"/>
    <xf numFmtId="0" fontId="3" fillId="8" borderId="29" xfId="0" applyFont="1" applyFill="1" applyBorder="1"/>
    <xf numFmtId="0" fontId="0" fillId="12" borderId="35" xfId="0" applyFill="1" applyBorder="1"/>
    <xf numFmtId="0" fontId="0" fillId="12" borderId="36" xfId="0" applyFill="1" applyBorder="1"/>
    <xf numFmtId="0" fontId="0" fillId="12" borderId="37" xfId="0" applyFill="1" applyBorder="1"/>
    <xf numFmtId="0" fontId="0" fillId="12" borderId="30" xfId="0" applyFill="1" applyBorder="1"/>
    <xf numFmtId="0" fontId="7" fillId="3" borderId="27" xfId="0" applyFont="1" applyFill="1" applyBorder="1" applyAlignment="1">
      <alignment horizontal="right"/>
    </xf>
    <xf numFmtId="0" fontId="13" fillId="0" borderId="0" xfId="0" applyFont="1"/>
    <xf numFmtId="0" fontId="0" fillId="4" borderId="33" xfId="0" applyFill="1" applyBorder="1"/>
    <xf numFmtId="0" fontId="0" fillId="4" borderId="36" xfId="0" applyFill="1" applyBorder="1"/>
    <xf numFmtId="0" fontId="7" fillId="4" borderId="36" xfId="0" applyFont="1" applyFill="1" applyBorder="1" applyAlignment="1">
      <alignment horizontal="centerContinuous"/>
    </xf>
    <xf numFmtId="0" fontId="0" fillId="4" borderId="32" xfId="0" applyFill="1" applyBorder="1"/>
    <xf numFmtId="0" fontId="22" fillId="0" borderId="0" xfId="0" applyFont="1" applyAlignment="1">
      <alignment horizontal="center" wrapText="1"/>
    </xf>
    <xf numFmtId="0" fontId="17" fillId="3" borderId="33" xfId="0" applyFont="1" applyFill="1" applyBorder="1"/>
    <xf numFmtId="0" fontId="17" fillId="3" borderId="36" xfId="0" applyFont="1" applyFill="1" applyBorder="1"/>
    <xf numFmtId="0" fontId="17" fillId="3" borderId="36" xfId="0" applyFont="1" applyFill="1" applyBorder="1" applyAlignment="1">
      <alignment horizontal="right" indent="1"/>
    </xf>
    <xf numFmtId="0" fontId="17" fillId="3" borderId="32" xfId="0" applyFont="1" applyFill="1" applyBorder="1"/>
    <xf numFmtId="0" fontId="7" fillId="4" borderId="36" xfId="0" applyFont="1" applyFill="1" applyBorder="1" applyAlignment="1">
      <alignment horizontal="center"/>
    </xf>
    <xf numFmtId="0" fontId="8" fillId="4" borderId="36" xfId="0" applyFont="1" applyFill="1" applyBorder="1" applyAlignment="1">
      <alignment horizontal="center"/>
    </xf>
    <xf numFmtId="0" fontId="0" fillId="4" borderId="36" xfId="0" applyFill="1" applyBorder="1" applyAlignment="1">
      <alignment horizontal="right" indent="1"/>
    </xf>
    <xf numFmtId="0" fontId="10" fillId="4" borderId="36" xfId="0" applyFont="1" applyFill="1" applyBorder="1" applyAlignment="1">
      <alignment horizontal="right" wrapText="1" indent="1"/>
    </xf>
    <xf numFmtId="0" fontId="10" fillId="4" borderId="5" xfId="0" applyFont="1" applyFill="1" applyBorder="1" applyAlignment="1">
      <alignment horizontal="right" wrapText="1" indent="1"/>
    </xf>
    <xf numFmtId="0" fontId="11" fillId="4" borderId="36" xfId="0" applyFont="1" applyFill="1" applyBorder="1" applyAlignment="1">
      <alignment horizontal="right" indent="1"/>
    </xf>
    <xf numFmtId="0" fontId="11" fillId="4" borderId="5" xfId="0" applyFont="1" applyFill="1" applyBorder="1"/>
    <xf numFmtId="0" fontId="8" fillId="4" borderId="36" xfId="0" applyFont="1" applyFill="1" applyBorder="1"/>
    <xf numFmtId="0" fontId="14" fillId="4" borderId="36" xfId="0" applyFont="1" applyFill="1" applyBorder="1"/>
    <xf numFmtId="0" fontId="14" fillId="4" borderId="36" xfId="0" applyFont="1" applyFill="1" applyBorder="1" applyAlignment="1">
      <alignment horizontal="right" indent="1"/>
    </xf>
    <xf numFmtId="3" fontId="10" fillId="0" borderId="38" xfId="0" applyNumberFormat="1" applyFont="1" applyBorder="1" applyAlignment="1">
      <alignment horizontal="center" vertical="center" wrapText="1"/>
    </xf>
    <xf numFmtId="0" fontId="14" fillId="4" borderId="0" xfId="0" applyFont="1" applyFill="1"/>
    <xf numFmtId="0" fontId="14" fillId="4" borderId="0" xfId="0" applyFont="1" applyFill="1" applyAlignment="1">
      <alignment horizontal="right" indent="1"/>
    </xf>
    <xf numFmtId="0" fontId="12" fillId="4" borderId="33" xfId="0" applyFont="1" applyFill="1" applyBorder="1"/>
    <xf numFmtId="3" fontId="12" fillId="4" borderId="0" xfId="0" applyNumberFormat="1" applyFont="1" applyFill="1" applyAlignment="1">
      <alignment horizontal="right" indent="1"/>
    </xf>
    <xf numFmtId="3" fontId="11" fillId="4" borderId="31" xfId="0" applyNumberFormat="1" applyFont="1" applyFill="1" applyBorder="1" applyAlignment="1">
      <alignment horizontal="right" indent="1"/>
    </xf>
    <xf numFmtId="0" fontId="12" fillId="4" borderId="2" xfId="0" applyFont="1" applyFill="1" applyBorder="1" applyAlignment="1">
      <alignment horizontal="left"/>
    </xf>
    <xf numFmtId="0" fontId="3" fillId="4" borderId="4" xfId="0" applyFont="1" applyFill="1" applyBorder="1" applyAlignment="1">
      <alignment horizontal="right"/>
    </xf>
    <xf numFmtId="0" fontId="11" fillId="4" borderId="5" xfId="0" applyFont="1" applyFill="1" applyBorder="1" applyAlignment="1">
      <alignment vertical="top" wrapText="1"/>
    </xf>
    <xf numFmtId="0" fontId="3" fillId="4" borderId="6" xfId="0" applyFont="1" applyFill="1" applyBorder="1" applyAlignment="1">
      <alignment horizontal="right"/>
    </xf>
    <xf numFmtId="167" fontId="7" fillId="13" borderId="39" xfId="0" applyNumberFormat="1" applyFont="1" applyFill="1" applyBorder="1" applyAlignment="1">
      <alignment horizontal="center" vertical="center"/>
    </xf>
    <xf numFmtId="3" fontId="3" fillId="13" borderId="38" xfId="0" applyNumberFormat="1" applyFont="1" applyFill="1" applyBorder="1" applyAlignment="1">
      <alignment horizontal="center" vertical="center" wrapText="1"/>
    </xf>
    <xf numFmtId="3" fontId="7" fillId="13" borderId="38" xfId="0" applyNumberFormat="1" applyFont="1" applyFill="1" applyBorder="1" applyAlignment="1">
      <alignment horizontal="center" vertical="center"/>
    </xf>
    <xf numFmtId="3" fontId="7" fillId="17" borderId="41" xfId="0" applyNumberFormat="1" applyFont="1" applyFill="1" applyBorder="1" applyAlignment="1">
      <alignment horizontal="center" vertical="center" wrapText="1"/>
    </xf>
    <xf numFmtId="3" fontId="3" fillId="17" borderId="44" xfId="4" applyNumberFormat="1" applyFont="1" applyFill="1" applyBorder="1" applyAlignment="1">
      <alignment horizontal="right"/>
    </xf>
    <xf numFmtId="3" fontId="7" fillId="17" borderId="44" xfId="0" applyNumberFormat="1" applyFont="1" applyFill="1" applyBorder="1" applyAlignment="1">
      <alignment horizontal="center" wrapText="1"/>
    </xf>
    <xf numFmtId="3" fontId="7" fillId="20" borderId="44" xfId="0" applyNumberFormat="1" applyFont="1" applyFill="1" applyBorder="1" applyAlignment="1">
      <alignment horizontal="center" wrapText="1"/>
    </xf>
    <xf numFmtId="168" fontId="5" fillId="2" borderId="37" xfId="4" applyNumberFormat="1" applyFont="1" applyFill="1" applyBorder="1" applyAlignment="1">
      <alignment horizontal="left"/>
    </xf>
    <xf numFmtId="0" fontId="3" fillId="0" borderId="44" xfId="0" applyFont="1" applyBorder="1"/>
    <xf numFmtId="168" fontId="27" fillId="0" borderId="35" xfId="4" applyNumberFormat="1" applyBorder="1"/>
    <xf numFmtId="168" fontId="3" fillId="2" borderId="36" xfId="4" applyNumberFormat="1" applyFont="1" applyFill="1" applyBorder="1"/>
    <xf numFmtId="168" fontId="27" fillId="0" borderId="37" xfId="4" applyNumberFormat="1" applyBorder="1"/>
    <xf numFmtId="3" fontId="3" fillId="0" borderId="44" xfId="4" applyNumberFormat="1" applyFont="1" applyBorder="1"/>
    <xf numFmtId="168" fontId="0" fillId="0" borderId="44" xfId="0" applyNumberFormat="1" applyBorder="1"/>
    <xf numFmtId="3" fontId="3" fillId="0" borderId="44" xfId="4" applyNumberFormat="1" applyFont="1" applyBorder="1" applyAlignment="1">
      <alignment horizontal="right"/>
    </xf>
    <xf numFmtId="3" fontId="27" fillId="0" borderId="44" xfId="4" applyNumberFormat="1" applyBorder="1"/>
    <xf numFmtId="168" fontId="55" fillId="0" borderId="4" xfId="4" applyNumberFormat="1" applyFont="1" applyBorder="1"/>
    <xf numFmtId="168" fontId="3" fillId="2" borderId="5" xfId="4" applyNumberFormat="1" applyFont="1" applyFill="1" applyBorder="1"/>
    <xf numFmtId="168" fontId="27" fillId="0" borderId="6" xfId="4" applyNumberFormat="1" applyBorder="1" applyAlignment="1">
      <alignment horizontal="right"/>
    </xf>
    <xf numFmtId="168" fontId="3" fillId="17" borderId="44" xfId="4" applyNumberFormat="1" applyFont="1" applyFill="1" applyBorder="1" applyAlignment="1">
      <alignment vertical="top" wrapText="1"/>
    </xf>
    <xf numFmtId="0" fontId="3" fillId="8" borderId="44" xfId="0" applyFont="1" applyFill="1" applyBorder="1"/>
    <xf numFmtId="1" fontId="0" fillId="0" borderId="44" xfId="0" applyNumberFormat="1" applyBorder="1"/>
    <xf numFmtId="168" fontId="27" fillId="0" borderId="36" xfId="4" applyNumberFormat="1" applyBorder="1"/>
    <xf numFmtId="168" fontId="3" fillId="0" borderId="35" xfId="4" applyNumberFormat="1" applyFont="1" applyBorder="1"/>
    <xf numFmtId="168" fontId="3" fillId="8" borderId="44" xfId="4" applyNumberFormat="1" applyFont="1" applyFill="1" applyBorder="1" applyAlignment="1">
      <alignment horizontal="right"/>
    </xf>
    <xf numFmtId="3" fontId="3" fillId="8" borderId="35" xfId="4" applyNumberFormat="1" applyFont="1" applyFill="1" applyBorder="1" applyAlignment="1">
      <alignment horizontal="right"/>
    </xf>
    <xf numFmtId="1" fontId="0" fillId="0" borderId="36" xfId="0" applyNumberFormat="1" applyBorder="1"/>
    <xf numFmtId="1" fontId="0" fillId="0" borderId="37" xfId="0" applyNumberFormat="1" applyBorder="1"/>
    <xf numFmtId="168" fontId="3" fillId="0" borderId="4" xfId="4" applyNumberFormat="1" applyFont="1" applyBorder="1"/>
    <xf numFmtId="3" fontId="3" fillId="0" borderId="5" xfId="4" applyNumberFormat="1" applyFont="1" applyBorder="1" applyAlignment="1">
      <alignment horizontal="right"/>
    </xf>
    <xf numFmtId="3" fontId="3" fillId="8" borderId="4" xfId="4" applyNumberFormat="1" applyFont="1" applyFill="1" applyBorder="1" applyAlignment="1">
      <alignment horizontal="right"/>
    </xf>
    <xf numFmtId="3" fontId="3" fillId="0" borderId="6" xfId="4" applyNumberFormat="1" applyFont="1" applyBorder="1" applyAlignment="1">
      <alignment horizontal="right"/>
    </xf>
    <xf numFmtId="3" fontId="3" fillId="0" borderId="4" xfId="4" applyNumberFormat="1" applyFont="1" applyBorder="1" applyAlignment="1">
      <alignment horizontal="right"/>
    </xf>
    <xf numFmtId="3" fontId="7" fillId="0" borderId="5" xfId="0" applyNumberFormat="1" applyFont="1" applyBorder="1" applyAlignment="1">
      <alignment horizontal="center"/>
    </xf>
    <xf numFmtId="168" fontId="27" fillId="0" borderId="5" xfId="4" applyNumberFormat="1" applyBorder="1"/>
    <xf numFmtId="168" fontId="7" fillId="18" borderId="41" xfId="4" applyNumberFormat="1" applyFont="1" applyFill="1" applyBorder="1" applyAlignment="1">
      <alignment horizontal="left"/>
    </xf>
    <xf numFmtId="3" fontId="0" fillId="0" borderId="35" xfId="0" applyNumberFormat="1" applyBorder="1"/>
    <xf numFmtId="168" fontId="3" fillId="0" borderId="44" xfId="4" applyNumberFormat="1" applyFont="1" applyBorder="1"/>
    <xf numFmtId="4" fontId="3" fillId="12" borderId="5" xfId="4" applyNumberFormat="1" applyFont="1" applyFill="1" applyBorder="1" applyAlignment="1">
      <alignment horizontal="right"/>
    </xf>
    <xf numFmtId="4" fontId="3" fillId="12" borderId="4" xfId="4" applyNumberFormat="1" applyFont="1" applyFill="1" applyBorder="1" applyAlignment="1">
      <alignment horizontal="right"/>
    </xf>
    <xf numFmtId="168" fontId="3" fillId="12" borderId="44" xfId="4" applyNumberFormat="1" applyFont="1" applyFill="1" applyBorder="1"/>
    <xf numFmtId="168" fontId="3" fillId="12" borderId="5" xfId="4" applyNumberFormat="1" applyFont="1" applyFill="1" applyBorder="1" applyAlignment="1">
      <alignment horizontal="right"/>
    </xf>
    <xf numFmtId="168" fontId="3" fillId="12" borderId="6" xfId="4" applyNumberFormat="1" applyFont="1" applyFill="1" applyBorder="1" applyAlignment="1">
      <alignment horizontal="right"/>
    </xf>
    <xf numFmtId="168" fontId="27" fillId="0" borderId="6" xfId="4" applyNumberFormat="1" applyBorder="1"/>
    <xf numFmtId="168" fontId="3" fillId="12" borderId="44" xfId="4" applyNumberFormat="1" applyFont="1" applyFill="1" applyBorder="1" applyAlignment="1">
      <alignment horizontal="right"/>
    </xf>
    <xf numFmtId="168" fontId="3" fillId="12" borderId="4" xfId="4" applyNumberFormat="1" applyFont="1" applyFill="1" applyBorder="1" applyAlignment="1">
      <alignment horizontal="right"/>
    </xf>
    <xf numFmtId="0" fontId="3" fillId="12" borderId="0" xfId="0" applyFont="1" applyFill="1" applyAlignment="1">
      <alignment vertical="center" wrapText="1"/>
    </xf>
    <xf numFmtId="0" fontId="3" fillId="12" borderId="0" xfId="0" applyFont="1" applyFill="1" applyAlignment="1">
      <alignment vertical="top"/>
    </xf>
    <xf numFmtId="0" fontId="0" fillId="0" borderId="2" xfId="0" applyBorder="1" applyAlignment="1">
      <alignment vertical="center"/>
    </xf>
    <xf numFmtId="0" fontId="50" fillId="0" borderId="0" xfId="0" applyFont="1" applyAlignment="1"/>
    <xf numFmtId="0" fontId="0" fillId="12" borderId="2" xfId="0" applyFill="1" applyBorder="1" applyAlignment="1">
      <alignment vertical="top"/>
    </xf>
    <xf numFmtId="0" fontId="62" fillId="12" borderId="0" xfId="0" applyFont="1" applyFill="1"/>
    <xf numFmtId="0" fontId="51" fillId="3" borderId="0" xfId="0" applyFont="1" applyFill="1" applyAlignment="1">
      <alignment horizontal="left"/>
    </xf>
    <xf numFmtId="0" fontId="37" fillId="0" borderId="21" xfId="0" applyFont="1" applyBorder="1" applyAlignment="1">
      <alignment horizontal="left" vertical="top"/>
    </xf>
    <xf numFmtId="3" fontId="61" fillId="17" borderId="9" xfId="4" applyNumberFormat="1" applyFont="1" applyFill="1" applyBorder="1" applyAlignment="1">
      <alignment vertical="top" wrapText="1"/>
    </xf>
    <xf numFmtId="170" fontId="7" fillId="0" borderId="0" xfId="4" applyNumberFormat="1" applyFont="1" applyAlignment="1">
      <alignment horizontal="center"/>
    </xf>
    <xf numFmtId="0" fontId="7" fillId="0" borderId="0" xfId="0" applyFont="1" applyAlignment="1">
      <alignment horizontal="center" vertical="center"/>
    </xf>
    <xf numFmtId="168" fontId="3" fillId="17" borderId="8" xfId="4" applyNumberFormat="1" applyFont="1" applyFill="1" applyBorder="1" applyAlignment="1">
      <alignment horizontal="center"/>
    </xf>
    <xf numFmtId="168" fontId="3" fillId="17" borderId="29" xfId="4" applyNumberFormat="1" applyFont="1" applyFill="1" applyBorder="1" applyAlignment="1">
      <alignment horizontal="center"/>
    </xf>
    <xf numFmtId="168" fontId="3" fillId="17" borderId="44" xfId="4" applyNumberFormat="1" applyFont="1" applyFill="1" applyBorder="1" applyAlignment="1">
      <alignment horizontal="center"/>
    </xf>
    <xf numFmtId="168" fontId="3" fillId="0" borderId="0" xfId="4" applyNumberFormat="1" applyFont="1" applyFill="1"/>
    <xf numFmtId="168" fontId="5" fillId="0" borderId="37" xfId="4" applyNumberFormat="1" applyFont="1" applyFill="1" applyBorder="1" applyAlignment="1">
      <alignment horizontal="left"/>
    </xf>
    <xf numFmtId="0" fontId="3" fillId="0" borderId="44" xfId="0" applyFont="1" applyFill="1" applyBorder="1"/>
    <xf numFmtId="168" fontId="0" fillId="0" borderId="8" xfId="0" applyNumberFormat="1" applyFill="1" applyBorder="1"/>
    <xf numFmtId="168" fontId="0" fillId="0" borderId="0" xfId="0" applyNumberFormat="1" applyFill="1"/>
    <xf numFmtId="0" fontId="0" fillId="0" borderId="0" xfId="0" applyFill="1"/>
    <xf numFmtId="168" fontId="27" fillId="0" borderId="0" xfId="4" applyNumberFormat="1" applyFill="1"/>
    <xf numFmtId="168" fontId="5" fillId="0" borderId="2" xfId="4" applyNumberFormat="1" applyFont="1" applyFill="1" applyBorder="1" applyAlignment="1">
      <alignment horizontal="left"/>
    </xf>
    <xf numFmtId="0" fontId="3" fillId="0" borderId="8" xfId="0" applyFont="1" applyFill="1" applyBorder="1"/>
    <xf numFmtId="168" fontId="42" fillId="12" borderId="0" xfId="4" applyNumberFormat="1" applyFont="1" applyFill="1"/>
    <xf numFmtId="168" fontId="3" fillId="12" borderId="0" xfId="4" applyNumberFormat="1" applyFont="1" applyFill="1"/>
    <xf numFmtId="168" fontId="27" fillId="12" borderId="0" xfId="4" applyNumberFormat="1" applyFill="1"/>
    <xf numFmtId="0" fontId="3" fillId="12" borderId="0" xfId="4" applyNumberFormat="1" applyFont="1" applyFill="1" applyAlignment="1">
      <alignment horizontal="right"/>
    </xf>
    <xf numFmtId="169" fontId="3" fillId="12" borderId="0" xfId="4" applyNumberFormat="1" applyFont="1" applyFill="1" applyAlignment="1">
      <alignment horizontal="right"/>
    </xf>
    <xf numFmtId="3" fontId="0" fillId="12" borderId="8" xfId="0" applyNumberFormat="1" applyFill="1" applyBorder="1"/>
    <xf numFmtId="3" fontId="50" fillId="0" borderId="44" xfId="0" applyNumberFormat="1" applyFont="1" applyFill="1" applyBorder="1"/>
    <xf numFmtId="3" fontId="50" fillId="0" borderId="8" xfId="0" applyNumberFormat="1" applyFont="1" applyFill="1" applyBorder="1"/>
    <xf numFmtId="3" fontId="50" fillId="0" borderId="29" xfId="0" applyNumberFormat="1" applyFont="1" applyFill="1" applyBorder="1"/>
    <xf numFmtId="3" fontId="50" fillId="0" borderId="44" xfId="0" applyNumberFormat="1" applyFont="1" applyBorder="1"/>
    <xf numFmtId="3" fontId="50" fillId="0" borderId="8" xfId="0" applyNumberFormat="1" applyFont="1" applyBorder="1"/>
    <xf numFmtId="3" fontId="0" fillId="12" borderId="44" xfId="0" applyNumberFormat="1" applyFill="1" applyBorder="1"/>
    <xf numFmtId="3" fontId="0" fillId="12" borderId="29" xfId="0" applyNumberFormat="1" applyFill="1" applyBorder="1"/>
    <xf numFmtId="168" fontId="0" fillId="12" borderId="44" xfId="0" applyNumberFormat="1" applyFill="1" applyBorder="1"/>
    <xf numFmtId="168" fontId="0" fillId="12" borderId="8" xfId="0" applyNumberFormat="1" applyFill="1" applyBorder="1"/>
    <xf numFmtId="168" fontId="0" fillId="12" borderId="29" xfId="0" applyNumberFormat="1" applyFill="1" applyBorder="1"/>
    <xf numFmtId="0" fontId="3" fillId="0" borderId="0" xfId="0" applyFont="1" applyAlignment="1"/>
    <xf numFmtId="168" fontId="7" fillId="0" borderId="8" xfId="0" applyNumberFormat="1" applyFont="1" applyFill="1" applyBorder="1"/>
    <xf numFmtId="3" fontId="0" fillId="0" borderId="8" xfId="0" applyNumberFormat="1" applyFill="1" applyBorder="1"/>
    <xf numFmtId="3" fontId="7" fillId="0" borderId="8" xfId="0" applyNumberFormat="1" applyFont="1" applyFill="1" applyBorder="1"/>
    <xf numFmtId="3" fontId="0" fillId="20" borderId="8" xfId="0" applyNumberFormat="1" applyFill="1" applyBorder="1"/>
    <xf numFmtId="1" fontId="7" fillId="12" borderId="44" xfId="0" applyNumberFormat="1" applyFont="1" applyFill="1" applyBorder="1"/>
    <xf numFmtId="1" fontId="7" fillId="12" borderId="8" xfId="0" applyNumberFormat="1" applyFont="1" applyFill="1" applyBorder="1"/>
    <xf numFmtId="1" fontId="7" fillId="12" borderId="29" xfId="0" applyNumberFormat="1" applyFont="1" applyFill="1" applyBorder="1"/>
    <xf numFmtId="1" fontId="7" fillId="0" borderId="44" xfId="0" applyNumberFormat="1" applyFont="1" applyBorder="1"/>
    <xf numFmtId="3" fontId="7" fillId="0" borderId="8" xfId="4" applyNumberFormat="1" applyFont="1" applyBorder="1" applyAlignment="1">
      <alignment horizontal="right"/>
    </xf>
    <xf numFmtId="3" fontId="7" fillId="0" borderId="29" xfId="4" applyNumberFormat="1" applyFont="1" applyBorder="1" applyAlignment="1">
      <alignment horizontal="right"/>
    </xf>
    <xf numFmtId="3" fontId="3" fillId="8" borderId="44" xfId="0" applyNumberFormat="1" applyFont="1" applyFill="1" applyBorder="1"/>
    <xf numFmtId="3" fontId="7" fillId="12" borderId="44" xfId="0" applyNumberFormat="1" applyFont="1" applyFill="1" applyBorder="1"/>
    <xf numFmtId="3" fontId="3" fillId="8" borderId="8" xfId="0" applyNumberFormat="1" applyFont="1" applyFill="1" applyBorder="1"/>
    <xf numFmtId="3" fontId="7" fillId="12" borderId="8" xfId="0" applyNumberFormat="1" applyFont="1" applyFill="1" applyBorder="1"/>
    <xf numFmtId="3" fontId="3" fillId="8" borderId="29" xfId="0" applyNumberFormat="1" applyFont="1" applyFill="1" applyBorder="1"/>
    <xf numFmtId="3" fontId="7" fillId="12" borderId="29" xfId="0" applyNumberFormat="1" applyFont="1" applyFill="1" applyBorder="1"/>
    <xf numFmtId="168" fontId="7" fillId="12" borderId="44" xfId="0" applyNumberFormat="1" applyFont="1" applyFill="1" applyBorder="1"/>
    <xf numFmtId="168" fontId="7" fillId="12" borderId="8" xfId="0" applyNumberFormat="1" applyFont="1" applyFill="1" applyBorder="1"/>
    <xf numFmtId="168" fontId="7" fillId="12" borderId="29" xfId="0" applyNumberFormat="1" applyFont="1" applyFill="1" applyBorder="1"/>
    <xf numFmtId="3" fontId="0" fillId="17" borderId="44" xfId="0" applyNumberFormat="1" applyFill="1" applyBorder="1" applyAlignment="1">
      <alignment horizontal="center"/>
    </xf>
    <xf numFmtId="3" fontId="0" fillId="17" borderId="8" xfId="0" applyNumberFormat="1" applyFill="1" applyBorder="1" applyAlignment="1">
      <alignment horizontal="center"/>
    </xf>
    <xf numFmtId="3" fontId="0" fillId="17" borderId="29" xfId="0" applyNumberFormat="1" applyFill="1" applyBorder="1" applyAlignment="1">
      <alignment horizontal="center"/>
    </xf>
    <xf numFmtId="3" fontId="7" fillId="17" borderId="29" xfId="2" applyNumberFormat="1" applyFont="1" applyFill="1" applyBorder="1" applyAlignment="1">
      <alignment horizontal="center"/>
    </xf>
    <xf numFmtId="168" fontId="3" fillId="17" borderId="37" xfId="4" applyNumberFormat="1" applyFont="1" applyFill="1" applyBorder="1" applyAlignment="1">
      <alignment horizontal="center"/>
    </xf>
    <xf numFmtId="168" fontId="3" fillId="17" borderId="2" xfId="4" applyNumberFormat="1" applyFont="1" applyFill="1" applyBorder="1" applyAlignment="1">
      <alignment horizontal="center"/>
    </xf>
    <xf numFmtId="168" fontId="3" fillId="17" borderId="6" xfId="4" applyNumberFormat="1" applyFont="1" applyFill="1" applyBorder="1" applyAlignment="1">
      <alignment horizontal="center"/>
    </xf>
    <xf numFmtId="3" fontId="7" fillId="17" borderId="6" xfId="2" applyNumberFormat="1" applyFont="1" applyFill="1" applyBorder="1" applyAlignment="1">
      <alignment horizontal="center"/>
    </xf>
    <xf numFmtId="3" fontId="7" fillId="18" borderId="6" xfId="2" applyNumberFormat="1" applyFont="1" applyFill="1" applyBorder="1" applyAlignment="1">
      <alignment horizontal="center"/>
    </xf>
    <xf numFmtId="3" fontId="3" fillId="17" borderId="44" xfId="4" applyNumberFormat="1" applyFont="1" applyFill="1" applyBorder="1" applyAlignment="1">
      <alignment horizontal="center"/>
    </xf>
    <xf numFmtId="3" fontId="3" fillId="17" borderId="8" xfId="4" applyNumberFormat="1" applyFont="1" applyFill="1" applyBorder="1" applyAlignment="1">
      <alignment horizontal="center"/>
    </xf>
    <xf numFmtId="3" fontId="3" fillId="17" borderId="29" xfId="4" applyNumberFormat="1" applyFont="1" applyFill="1" applyBorder="1" applyAlignment="1">
      <alignment horizontal="center"/>
    </xf>
    <xf numFmtId="168" fontId="7" fillId="12" borderId="8" xfId="4" applyNumberFormat="1" applyFont="1" applyFill="1" applyBorder="1" applyAlignment="1">
      <alignment horizontal="right"/>
    </xf>
    <xf numFmtId="168" fontId="7" fillId="12" borderId="29" xfId="4" applyNumberFormat="1" applyFont="1" applyFill="1" applyBorder="1" applyAlignment="1">
      <alignment horizontal="right"/>
    </xf>
    <xf numFmtId="3" fontId="7" fillId="18" borderId="6" xfId="2" applyNumberFormat="1" applyFont="1" applyFill="1" applyBorder="1" applyAlignment="1">
      <alignment horizontal="right"/>
    </xf>
    <xf numFmtId="3" fontId="0" fillId="17" borderId="44" xfId="0" applyNumberFormat="1" applyFill="1" applyBorder="1"/>
    <xf numFmtId="3" fontId="0" fillId="17" borderId="8" xfId="0" applyNumberFormat="1" applyFill="1" applyBorder="1"/>
    <xf numFmtId="3" fontId="0" fillId="17" borderId="29" xfId="0" applyNumberFormat="1" applyFill="1" applyBorder="1"/>
    <xf numFmtId="3" fontId="7" fillId="17" borderId="6" xfId="2" applyNumberFormat="1" applyFont="1" applyFill="1" applyBorder="1" applyAlignment="1">
      <alignment horizontal="right"/>
    </xf>
    <xf numFmtId="3" fontId="7" fillId="13" borderId="9" xfId="0" applyNumberFormat="1" applyFont="1" applyFill="1" applyBorder="1" applyAlignment="1">
      <alignment horizontal="right" vertical="center" wrapText="1"/>
    </xf>
    <xf numFmtId="3" fontId="55" fillId="0" borderId="4" xfId="4" applyNumberFormat="1" applyFont="1" applyBorder="1"/>
    <xf numFmtId="3" fontId="3" fillId="2" borderId="5" xfId="4" applyNumberFormat="1" applyFont="1" applyFill="1" applyBorder="1"/>
    <xf numFmtId="3" fontId="27" fillId="0" borderId="5" xfId="4" applyNumberFormat="1" applyBorder="1"/>
    <xf numFmtId="3" fontId="7" fillId="18" borderId="41" xfId="4" applyNumberFormat="1" applyFont="1" applyFill="1" applyBorder="1" applyAlignment="1">
      <alignment horizontal="left"/>
    </xf>
    <xf numFmtId="0" fontId="0" fillId="11" borderId="0" xfId="0" applyFill="1"/>
    <xf numFmtId="0" fontId="65" fillId="11" borderId="0" xfId="0" applyFont="1" applyFill="1"/>
    <xf numFmtId="0" fontId="65" fillId="11" borderId="0" xfId="0" applyFont="1" applyFill="1" applyAlignment="1">
      <alignment horizontal="right"/>
    </xf>
    <xf numFmtId="0" fontId="65" fillId="11" borderId="0" xfId="0" applyFont="1" applyFill="1" applyAlignment="1">
      <alignment vertical="center"/>
    </xf>
    <xf numFmtId="0" fontId="3" fillId="11" borderId="0" xfId="0" applyFont="1" applyFill="1"/>
    <xf numFmtId="0" fontId="42" fillId="0" borderId="0" xfId="0" applyFont="1"/>
    <xf numFmtId="168" fontId="3" fillId="2" borderId="9" xfId="0" applyNumberFormat="1" applyFont="1" applyFill="1" applyBorder="1" applyAlignment="1">
      <alignment vertical="center" wrapText="1"/>
    </xf>
    <xf numFmtId="168" fontId="7" fillId="15" borderId="9" xfId="0" applyNumberFormat="1" applyFont="1" applyFill="1" applyBorder="1" applyAlignment="1">
      <alignment horizontal="right" vertical="center" wrapText="1"/>
    </xf>
    <xf numFmtId="168" fontId="42" fillId="9" borderId="0" xfId="0" applyNumberFormat="1" applyFont="1" applyFill="1" applyAlignment="1" applyProtection="1">
      <alignment horizontal="left" vertical="center"/>
      <protection locked="0"/>
    </xf>
    <xf numFmtId="3" fontId="3" fillId="0" borderId="0" xfId="0" applyNumberFormat="1" applyFont="1" applyAlignment="1">
      <alignment horizontal="right" vertical="center"/>
    </xf>
    <xf numFmtId="168" fontId="7" fillId="15" borderId="9" xfId="0" applyNumberFormat="1" applyFont="1" applyFill="1" applyBorder="1" applyAlignment="1">
      <alignment vertical="center" wrapText="1"/>
    </xf>
    <xf numFmtId="3" fontId="42" fillId="9" borderId="0" xfId="0" applyNumberFormat="1" applyFont="1" applyFill="1" applyAlignment="1" applyProtection="1">
      <alignment horizontal="left" vertical="center"/>
      <protection locked="0"/>
    </xf>
    <xf numFmtId="168" fontId="3" fillId="0" borderId="0" xfId="0" applyNumberFormat="1" applyFont="1" applyAlignment="1">
      <alignment horizontal="right"/>
    </xf>
    <xf numFmtId="0" fontId="3" fillId="3" borderId="35" xfId="0" quotePrefix="1" applyFont="1" applyFill="1" applyBorder="1" applyAlignment="1">
      <alignment horizontal="left"/>
    </xf>
    <xf numFmtId="0" fontId="3" fillId="3" borderId="36" xfId="0" quotePrefix="1" applyFont="1" applyFill="1" applyBorder="1" applyAlignment="1">
      <alignment horizontal="left"/>
    </xf>
    <xf numFmtId="0" fontId="3" fillId="3" borderId="37" xfId="0" quotePrefix="1" applyFont="1" applyFill="1" applyBorder="1" applyAlignment="1">
      <alignment horizontal="left"/>
    </xf>
    <xf numFmtId="0" fontId="3" fillId="3" borderId="3" xfId="0" applyFont="1" applyFill="1" applyBorder="1"/>
    <xf numFmtId="0" fontId="3" fillId="3" borderId="0" xfId="0" quotePrefix="1" applyFont="1" applyFill="1" applyAlignment="1">
      <alignment horizontal="left"/>
    </xf>
    <xf numFmtId="0" fontId="3" fillId="3" borderId="2" xfId="0" quotePrefix="1" applyFont="1" applyFill="1" applyBorder="1" applyAlignment="1">
      <alignment horizontal="left"/>
    </xf>
    <xf numFmtId="0" fontId="3" fillId="3" borderId="0" xfId="0" applyFont="1" applyFill="1" applyAlignment="1">
      <alignment horizontal="center"/>
    </xf>
    <xf numFmtId="0" fontId="3" fillId="3" borderId="0" xfId="0" applyFont="1" applyFill="1"/>
    <xf numFmtId="0" fontId="67" fillId="3" borderId="0" xfId="0" applyFont="1" applyFill="1" applyAlignment="1" applyProtection="1">
      <alignment horizontal="centerContinuous"/>
      <protection locked="0"/>
    </xf>
    <xf numFmtId="0" fontId="3" fillId="3" borderId="2" xfId="0" applyFont="1" applyFill="1" applyBorder="1"/>
    <xf numFmtId="0" fontId="3" fillId="3" borderId="30" xfId="0" applyFont="1" applyFill="1" applyBorder="1"/>
    <xf numFmtId="0" fontId="42" fillId="3" borderId="27" xfId="0" applyFont="1" applyFill="1" applyBorder="1" applyAlignment="1">
      <alignment horizontal="left"/>
    </xf>
    <xf numFmtId="0" fontId="7" fillId="3" borderId="27" xfId="0" applyFont="1" applyFill="1" applyBorder="1" applyAlignment="1">
      <alignment horizontal="left"/>
    </xf>
    <xf numFmtId="0" fontId="7" fillId="3" borderId="27" xfId="0" applyFont="1" applyFill="1" applyBorder="1" applyAlignment="1">
      <alignment horizontal="centerContinuous"/>
    </xf>
    <xf numFmtId="0" fontId="3" fillId="3" borderId="27" xfId="0" applyFont="1" applyFill="1" applyBorder="1"/>
    <xf numFmtId="0" fontId="3" fillId="3" borderId="28" xfId="0" applyFont="1" applyFill="1" applyBorder="1"/>
    <xf numFmtId="0" fontId="3" fillId="4" borderId="35" xfId="0" applyFont="1" applyFill="1" applyBorder="1"/>
    <xf numFmtId="0" fontId="3" fillId="4" borderId="0" xfId="0" applyFont="1" applyFill="1"/>
    <xf numFmtId="0" fontId="3" fillId="4" borderId="2" xfId="0" applyFont="1" applyFill="1" applyBorder="1"/>
    <xf numFmtId="0" fontId="3" fillId="4" borderId="3" xfId="0" applyFont="1" applyFill="1" applyBorder="1"/>
    <xf numFmtId="0" fontId="3" fillId="4" borderId="33" xfId="0" applyFont="1" applyFill="1" applyBorder="1"/>
    <xf numFmtId="0" fontId="3" fillId="4" borderId="32" xfId="0" applyFont="1" applyFill="1" applyBorder="1"/>
    <xf numFmtId="3" fontId="3" fillId="4" borderId="8" xfId="0" applyNumberFormat="1" applyFont="1" applyFill="1" applyBorder="1" applyAlignment="1" applyProtection="1">
      <alignment horizontal="center" vertical="center"/>
      <protection locked="0"/>
    </xf>
    <xf numFmtId="3" fontId="3" fillId="4" borderId="2" xfId="0" applyNumberFormat="1" applyFont="1" applyFill="1" applyBorder="1" applyAlignment="1" applyProtection="1">
      <alignment horizontal="center" vertical="center"/>
      <protection locked="0"/>
    </xf>
    <xf numFmtId="3" fontId="3" fillId="4" borderId="8" xfId="0" applyNumberFormat="1" applyFont="1" applyFill="1" applyBorder="1" applyAlignment="1">
      <alignment vertical="center"/>
    </xf>
    <xf numFmtId="3" fontId="3" fillId="4" borderId="2" xfId="0" applyNumberFormat="1" applyFont="1" applyFill="1" applyBorder="1" applyAlignment="1">
      <alignment vertical="center"/>
    </xf>
    <xf numFmtId="3" fontId="3" fillId="4" borderId="8" xfId="0" applyNumberFormat="1" applyFont="1" applyFill="1" applyBorder="1" applyAlignment="1" applyProtection="1">
      <alignment horizontal="center"/>
      <protection locked="0"/>
    </xf>
    <xf numFmtId="3" fontId="3" fillId="4" borderId="2" xfId="0" applyNumberFormat="1" applyFont="1" applyFill="1" applyBorder="1" applyAlignment="1" applyProtection="1">
      <alignment horizontal="center"/>
      <protection locked="0"/>
    </xf>
    <xf numFmtId="3" fontId="3" fillId="4" borderId="8" xfId="0" applyNumberFormat="1" applyFont="1" applyFill="1" applyBorder="1" applyAlignment="1">
      <alignment horizontal="center"/>
    </xf>
    <xf numFmtId="3" fontId="3" fillId="4" borderId="2" xfId="0" applyNumberFormat="1" applyFont="1" applyFill="1" applyBorder="1" applyAlignment="1">
      <alignment horizontal="center"/>
    </xf>
    <xf numFmtId="0" fontId="3" fillId="4" borderId="8" xfId="0" applyFont="1" applyFill="1" applyBorder="1" applyProtection="1">
      <protection locked="0"/>
    </xf>
    <xf numFmtId="0" fontId="3" fillId="4" borderId="2" xfId="0" applyFont="1" applyFill="1" applyBorder="1" applyProtection="1">
      <protection locked="0"/>
    </xf>
    <xf numFmtId="3" fontId="3" fillId="4" borderId="3" xfId="0" applyNumberFormat="1" applyFont="1" applyFill="1" applyBorder="1" applyAlignment="1" applyProtection="1">
      <alignment horizontal="center"/>
      <protection locked="0"/>
    </xf>
    <xf numFmtId="0" fontId="3" fillId="4" borderId="3" xfId="0" applyFont="1" applyFill="1" applyBorder="1" applyProtection="1">
      <protection locked="0"/>
    </xf>
    <xf numFmtId="4" fontId="3" fillId="4" borderId="8" xfId="0" applyNumberFormat="1" applyFont="1" applyFill="1" applyBorder="1" applyAlignment="1">
      <alignment horizontal="center"/>
    </xf>
    <xf numFmtId="4" fontId="3" fillId="4" borderId="2" xfId="0" applyNumberFormat="1" applyFont="1" applyFill="1" applyBorder="1" applyAlignment="1">
      <alignment horizontal="center"/>
    </xf>
    <xf numFmtId="168" fontId="3" fillId="4" borderId="8" xfId="0" applyNumberFormat="1" applyFont="1" applyFill="1" applyBorder="1" applyAlignment="1" applyProtection="1">
      <alignment vertical="center"/>
      <protection locked="0"/>
    </xf>
    <xf numFmtId="168" fontId="3" fillId="4" borderId="2" xfId="0" applyNumberFormat="1" applyFont="1" applyFill="1" applyBorder="1" applyAlignment="1" applyProtection="1">
      <alignment vertical="center"/>
      <protection locked="0"/>
    </xf>
    <xf numFmtId="168" fontId="3" fillId="4" borderId="8" xfId="0" applyNumberFormat="1" applyFont="1" applyFill="1" applyBorder="1" applyAlignment="1">
      <alignment vertical="center"/>
    </xf>
    <xf numFmtId="168" fontId="3" fillId="4" borderId="2" xfId="0" applyNumberFormat="1" applyFont="1" applyFill="1" applyBorder="1" applyAlignment="1">
      <alignment vertical="center"/>
    </xf>
    <xf numFmtId="0" fontId="3" fillId="4" borderId="4" xfId="0" applyFont="1" applyFill="1" applyBorder="1"/>
    <xf numFmtId="0" fontId="3" fillId="4" borderId="6" xfId="0" applyFont="1" applyFill="1" applyBorder="1"/>
    <xf numFmtId="0" fontId="3" fillId="2" borderId="0" xfId="0" applyFont="1" applyFill="1"/>
    <xf numFmtId="0" fontId="3" fillId="11" borderId="33" xfId="0" applyFont="1" applyFill="1" applyBorder="1"/>
    <xf numFmtId="0" fontId="3" fillId="11" borderId="32" xfId="0" applyFont="1" applyFill="1" applyBorder="1"/>
    <xf numFmtId="0" fontId="3" fillId="11" borderId="3" xfId="0" applyFont="1" applyFill="1" applyBorder="1"/>
    <xf numFmtId="0" fontId="3" fillId="11" borderId="2" xfId="0" applyFont="1" applyFill="1" applyBorder="1"/>
    <xf numFmtId="0" fontId="3" fillId="11" borderId="4" xfId="0" applyFont="1" applyFill="1" applyBorder="1"/>
    <xf numFmtId="0" fontId="3" fillId="11" borderId="5" xfId="0" applyFont="1" applyFill="1" applyBorder="1"/>
    <xf numFmtId="0" fontId="3" fillId="11" borderId="6" xfId="0" applyFont="1" applyFill="1" applyBorder="1"/>
    <xf numFmtId="168" fontId="7" fillId="12" borderId="0" xfId="0" applyNumberFormat="1" applyFont="1" applyFill="1" applyAlignment="1">
      <alignment vertical="center"/>
    </xf>
    <xf numFmtId="168" fontId="3" fillId="12" borderId="0" xfId="0" applyNumberFormat="1" applyFont="1" applyFill="1" applyAlignment="1">
      <alignment vertical="center"/>
    </xf>
    <xf numFmtId="168" fontId="7" fillId="12" borderId="0" xfId="0" quotePrefix="1" applyNumberFormat="1" applyFont="1" applyFill="1" applyAlignment="1">
      <alignment vertical="center"/>
    </xf>
    <xf numFmtId="0" fontId="8" fillId="4" borderId="0" xfId="0" applyFont="1" applyFill="1" applyAlignment="1">
      <alignment horizontal="centerContinuous"/>
    </xf>
    <xf numFmtId="0" fontId="14" fillId="11" borderId="0" xfId="0" applyFont="1" applyFill="1"/>
    <xf numFmtId="0" fontId="8" fillId="11" borderId="0" xfId="0" applyFont="1" applyFill="1"/>
    <xf numFmtId="0" fontId="53" fillId="4" borderId="0" xfId="0" applyFont="1" applyFill="1" applyAlignment="1">
      <alignment horizontal="left"/>
    </xf>
    <xf numFmtId="0" fontId="69" fillId="4" borderId="0" xfId="0" applyFont="1" applyFill="1"/>
    <xf numFmtId="0" fontId="69" fillId="4" borderId="36" xfId="0" applyFont="1" applyFill="1" applyBorder="1"/>
    <xf numFmtId="0" fontId="8" fillId="4" borderId="36" xfId="0" applyFont="1" applyFill="1" applyBorder="1" applyAlignment="1">
      <alignment horizontal="centerContinuous"/>
    </xf>
    <xf numFmtId="0" fontId="8" fillId="4" borderId="0" xfId="0" applyFont="1" applyFill="1" applyAlignment="1">
      <alignment horizontal="center" wrapText="1"/>
    </xf>
    <xf numFmtId="165" fontId="8" fillId="4" borderId="0" xfId="0" applyNumberFormat="1" applyFont="1" applyFill="1" applyAlignment="1">
      <alignment horizontal="center" wrapText="1"/>
    </xf>
    <xf numFmtId="0" fontId="14" fillId="4" borderId="0" xfId="0" applyFont="1" applyFill="1" applyAlignment="1">
      <alignment horizontal="center"/>
    </xf>
    <xf numFmtId="3" fontId="8" fillId="6" borderId="9" xfId="0" applyNumberFormat="1" applyFont="1" applyFill="1" applyBorder="1" applyAlignment="1" applyProtection="1">
      <alignment vertical="center"/>
      <protection locked="0"/>
    </xf>
    <xf numFmtId="3" fontId="8" fillId="2" borderId="9" xfId="0" applyNumberFormat="1" applyFont="1" applyFill="1" applyBorder="1" applyAlignment="1">
      <alignment vertical="center"/>
    </xf>
    <xf numFmtId="3" fontId="14" fillId="4" borderId="7" xfId="0" applyNumberFormat="1" applyFont="1" applyFill="1" applyBorder="1" applyAlignment="1">
      <alignment vertical="center"/>
    </xf>
    <xf numFmtId="3" fontId="14" fillId="4" borderId="0" xfId="0" applyNumberFormat="1" applyFont="1" applyFill="1" applyAlignment="1">
      <alignment vertical="center"/>
    </xf>
    <xf numFmtId="3" fontId="70" fillId="4" borderId="0" xfId="3" applyNumberFormat="1" applyFont="1" applyFill="1" applyBorder="1" applyAlignment="1" applyProtection="1">
      <alignment vertical="center"/>
    </xf>
    <xf numFmtId="3" fontId="14" fillId="4" borderId="7" xfId="0" applyNumberFormat="1" applyFont="1" applyFill="1" applyBorder="1" applyAlignment="1">
      <alignment vertical="center" wrapText="1"/>
    </xf>
    <xf numFmtId="3" fontId="14" fillId="4" borderId="0" xfId="0" applyNumberFormat="1" applyFont="1" applyFill="1" applyAlignment="1">
      <alignment vertical="center" wrapText="1"/>
    </xf>
    <xf numFmtId="3" fontId="8" fillId="4" borderId="0" xfId="0" applyNumberFormat="1" applyFont="1" applyFill="1" applyAlignment="1">
      <alignment vertical="center"/>
    </xf>
    <xf numFmtId="3" fontId="71" fillId="4" borderId="7" xfId="0" applyNumberFormat="1" applyFont="1" applyFill="1" applyBorder="1" applyAlignment="1">
      <alignment vertical="center" wrapText="1"/>
    </xf>
    <xf numFmtId="3" fontId="71" fillId="4" borderId="0" xfId="0" applyNumberFormat="1" applyFont="1" applyFill="1" applyAlignment="1">
      <alignment vertical="center" wrapText="1"/>
    </xf>
    <xf numFmtId="3" fontId="8" fillId="20" borderId="9" xfId="0" applyNumberFormat="1" applyFont="1" applyFill="1" applyBorder="1" applyAlignment="1">
      <alignment vertical="center"/>
    </xf>
    <xf numFmtId="3" fontId="72" fillId="4" borderId="0" xfId="3" quotePrefix="1" applyNumberFormat="1" applyFont="1" applyFill="1" applyBorder="1" applyAlignment="1" applyProtection="1">
      <alignment horizontal="center" vertical="center" wrapText="1"/>
    </xf>
    <xf numFmtId="168" fontId="72" fillId="4" borderId="0" xfId="3" quotePrefix="1" applyNumberFormat="1" applyFont="1" applyFill="1" applyBorder="1" applyAlignment="1" applyProtection="1">
      <alignment horizontal="center" vertical="center" wrapText="1"/>
    </xf>
    <xf numFmtId="3" fontId="72" fillId="4" borderId="7" xfId="0" applyNumberFormat="1" applyFont="1" applyFill="1" applyBorder="1" applyAlignment="1">
      <alignment vertical="center" wrapText="1"/>
    </xf>
    <xf numFmtId="3" fontId="72" fillId="4" borderId="0" xfId="0" applyNumberFormat="1" applyFont="1" applyFill="1" applyAlignment="1">
      <alignment vertical="center" wrapText="1"/>
    </xf>
    <xf numFmtId="3" fontId="14" fillId="4" borderId="0" xfId="3" quotePrefix="1" applyNumberFormat="1" applyFont="1" applyFill="1" applyBorder="1" applyAlignment="1" applyProtection="1">
      <alignment horizontal="center" vertical="center" wrapText="1"/>
      <protection locked="0"/>
    </xf>
    <xf numFmtId="3" fontId="72" fillId="4" borderId="36" xfId="0" applyNumberFormat="1" applyFont="1" applyFill="1" applyBorder="1" applyAlignment="1">
      <alignment vertical="center" wrapText="1"/>
    </xf>
    <xf numFmtId="3" fontId="14" fillId="4" borderId="0" xfId="3" quotePrefix="1" applyNumberFormat="1" applyFont="1" applyFill="1" applyBorder="1" applyAlignment="1" applyProtection="1">
      <alignment horizontal="center" wrapText="1"/>
    </xf>
    <xf numFmtId="168" fontId="14" fillId="4" borderId="0" xfId="3" quotePrefix="1" applyNumberFormat="1" applyFont="1" applyFill="1" applyBorder="1" applyAlignment="1" applyProtection="1">
      <alignment horizontal="center" wrapText="1"/>
    </xf>
    <xf numFmtId="3" fontId="14" fillId="4" borderId="36" xfId="0" applyNumberFormat="1" applyFont="1" applyFill="1" applyBorder="1" applyAlignment="1">
      <alignment vertical="center" wrapText="1"/>
    </xf>
    <xf numFmtId="3" fontId="60" fillId="4" borderId="0" xfId="0" quotePrefix="1" applyNumberFormat="1" applyFont="1" applyFill="1" applyAlignment="1">
      <alignment horizontal="center"/>
    </xf>
    <xf numFmtId="168" fontId="60" fillId="4" borderId="0" xfId="0" quotePrefix="1" applyNumberFormat="1" applyFont="1" applyFill="1" applyAlignment="1">
      <alignment horizontal="center"/>
    </xf>
    <xf numFmtId="168" fontId="8" fillId="2" borderId="9" xfId="0" applyNumberFormat="1" applyFont="1" applyFill="1" applyBorder="1" applyAlignment="1">
      <alignment vertical="center"/>
    </xf>
    <xf numFmtId="168" fontId="8" fillId="4" borderId="0" xfId="0" applyNumberFormat="1" applyFont="1" applyFill="1" applyAlignment="1">
      <alignment vertical="center"/>
    </xf>
    <xf numFmtId="0" fontId="8" fillId="11" borderId="0" xfId="0" quotePrefix="1" applyFont="1" applyFill="1" applyAlignment="1">
      <alignment horizontal="center" vertical="center"/>
    </xf>
    <xf numFmtId="3" fontId="8" fillId="4" borderId="14" xfId="0" applyNumberFormat="1" applyFont="1" applyFill="1" applyBorder="1" applyAlignment="1">
      <alignment vertical="center"/>
    </xf>
    <xf numFmtId="168" fontId="8" fillId="4" borderId="5" xfId="0" applyNumberFormat="1" applyFont="1" applyFill="1" applyBorder="1" applyAlignment="1">
      <alignment vertical="center"/>
    </xf>
    <xf numFmtId="168" fontId="74" fillId="4" borderId="36" xfId="0" quotePrefix="1" applyNumberFormat="1" applyFont="1" applyFill="1" applyBorder="1" applyAlignment="1">
      <alignment horizontal="center"/>
    </xf>
    <xf numFmtId="168" fontId="74" fillId="4" borderId="36" xfId="0" applyNumberFormat="1" applyFont="1" applyFill="1" applyBorder="1"/>
    <xf numFmtId="3" fontId="14" fillId="4" borderId="5" xfId="0" applyNumberFormat="1" applyFont="1" applyFill="1" applyBorder="1"/>
    <xf numFmtId="3" fontId="14" fillId="2" borderId="0" xfId="0" applyNumberFormat="1" applyFont="1" applyFill="1"/>
    <xf numFmtId="3" fontId="75" fillId="2" borderId="0" xfId="0" applyNumberFormat="1" applyFont="1" applyFill="1"/>
    <xf numFmtId="3" fontId="14" fillId="11" borderId="36" xfId="0" applyNumberFormat="1" applyFont="1" applyFill="1" applyBorder="1"/>
    <xf numFmtId="168" fontId="8" fillId="12" borderId="9" xfId="0" applyNumberFormat="1" applyFont="1" applyFill="1" applyBorder="1" applyAlignment="1">
      <alignment vertical="center"/>
    </xf>
    <xf numFmtId="168" fontId="14" fillId="11" borderId="0" xfId="0" applyNumberFormat="1" applyFont="1" applyFill="1"/>
    <xf numFmtId="3" fontId="14" fillId="11" borderId="0" xfId="0" applyNumberFormat="1" applyFont="1" applyFill="1"/>
    <xf numFmtId="3" fontId="8" fillId="11" borderId="0" xfId="0" applyNumberFormat="1" applyFont="1" applyFill="1" applyAlignment="1">
      <alignment vertical="center"/>
    </xf>
    <xf numFmtId="168" fontId="8" fillId="11" borderId="0" xfId="0" applyNumberFormat="1" applyFont="1" applyFill="1"/>
    <xf numFmtId="168" fontId="29" fillId="0" borderId="0" xfId="4" applyNumberFormat="1" applyFont="1" applyAlignment="1">
      <alignment horizontal="left" vertical="center"/>
    </xf>
    <xf numFmtId="0" fontId="3" fillId="0" borderId="0" xfId="4" applyNumberFormat="1" applyFont="1" applyAlignment="1">
      <alignment horizontal="right"/>
    </xf>
    <xf numFmtId="0" fontId="36" fillId="12" borderId="0" xfId="0" applyFont="1" applyFill="1"/>
    <xf numFmtId="0" fontId="0" fillId="21" borderId="0" xfId="0" applyFill="1"/>
    <xf numFmtId="0" fontId="8" fillId="4" borderId="0" xfId="0" applyFont="1" applyFill="1" applyAlignment="1">
      <alignment vertical="center" wrapText="1"/>
    </xf>
    <xf numFmtId="3" fontId="8" fillId="4" borderId="36" xfId="0" applyNumberFormat="1" applyFont="1" applyFill="1" applyBorder="1" applyAlignment="1">
      <alignment vertical="center" wrapText="1"/>
    </xf>
    <xf numFmtId="168" fontId="8" fillId="13" borderId="15" xfId="0" applyNumberFormat="1" applyFont="1" applyFill="1" applyBorder="1" applyAlignment="1">
      <alignment horizontal="left" vertical="center" wrapText="1"/>
    </xf>
    <xf numFmtId="168" fontId="8" fillId="13" borderId="7" xfId="0" applyNumberFormat="1" applyFont="1" applyFill="1" applyBorder="1" applyAlignment="1">
      <alignment horizontal="left" vertical="center" wrapText="1"/>
    </xf>
    <xf numFmtId="168" fontId="8" fillId="13" borderId="23" xfId="0" applyNumberFormat="1" applyFont="1" applyFill="1" applyBorder="1" applyAlignment="1">
      <alignment horizontal="left" vertical="center" wrapText="1"/>
    </xf>
    <xf numFmtId="3" fontId="8" fillId="4" borderId="5" xfId="3" quotePrefix="1" applyNumberFormat="1" applyFont="1" applyFill="1" applyBorder="1" applyAlignment="1" applyProtection="1">
      <alignment horizontal="center" wrapText="1"/>
    </xf>
    <xf numFmtId="168" fontId="14" fillId="13" borderId="15" xfId="0" applyNumberFormat="1" applyFont="1" applyFill="1" applyBorder="1" applyAlignment="1">
      <alignment horizontal="left" vertical="center" wrapText="1"/>
    </xf>
    <xf numFmtId="168" fontId="14" fillId="13" borderId="7" xfId="0" applyNumberFormat="1" applyFont="1" applyFill="1" applyBorder="1" applyAlignment="1">
      <alignment horizontal="left" vertical="center" wrapText="1"/>
    </xf>
    <xf numFmtId="3" fontId="14" fillId="11" borderId="0" xfId="0" applyNumberFormat="1" applyFont="1" applyFill="1" applyAlignment="1">
      <alignment vertical="center" wrapText="1"/>
    </xf>
    <xf numFmtId="168" fontId="14" fillId="13" borderId="15" xfId="0" applyNumberFormat="1" applyFont="1" applyFill="1" applyBorder="1" applyAlignment="1">
      <alignment vertical="center" wrapText="1"/>
    </xf>
    <xf numFmtId="168" fontId="14" fillId="13" borderId="7" xfId="0" applyNumberFormat="1" applyFont="1" applyFill="1" applyBorder="1" applyAlignment="1">
      <alignment vertical="center" wrapText="1"/>
    </xf>
    <xf numFmtId="3" fontId="14" fillId="13" borderId="15" xfId="0" applyNumberFormat="1" applyFont="1" applyFill="1" applyBorder="1" applyAlignment="1">
      <alignment vertical="center" wrapText="1"/>
    </xf>
    <xf numFmtId="3" fontId="14" fillId="13" borderId="7" xfId="0" applyNumberFormat="1" applyFont="1" applyFill="1" applyBorder="1" applyAlignment="1">
      <alignment vertical="center" wrapText="1"/>
    </xf>
    <xf numFmtId="168" fontId="8" fillId="13" borderId="26" xfId="0" applyNumberFormat="1" applyFont="1" applyFill="1" applyBorder="1" applyAlignment="1">
      <alignment horizontal="left" vertical="center" wrapText="1"/>
    </xf>
    <xf numFmtId="0" fontId="6" fillId="3" borderId="3" xfId="0" quotePrefix="1" applyFont="1" applyFill="1" applyBorder="1" applyAlignment="1">
      <alignment horizontal="center"/>
    </xf>
    <xf numFmtId="0" fontId="6" fillId="3" borderId="0" xfId="0" quotePrefix="1" applyFont="1" applyFill="1" applyAlignment="1">
      <alignment horizontal="center"/>
    </xf>
    <xf numFmtId="0" fontId="6" fillId="3" borderId="2" xfId="0" quotePrefix="1" applyFont="1" applyFill="1" applyBorder="1" applyAlignment="1">
      <alignment horizontal="center"/>
    </xf>
    <xf numFmtId="0" fontId="68" fillId="3" borderId="0" xfId="0" applyFont="1" applyFill="1" applyAlignment="1">
      <alignment horizontal="center"/>
    </xf>
    <xf numFmtId="0" fontId="68" fillId="3" borderId="2" xfId="0" applyFont="1" applyFill="1" applyBorder="1" applyAlignment="1">
      <alignment horizontal="center"/>
    </xf>
    <xf numFmtId="0" fontId="7" fillId="3" borderId="0" xfId="0" applyFont="1" applyFill="1" applyAlignment="1">
      <alignment horizontal="center"/>
    </xf>
    <xf numFmtId="0" fontId="7" fillId="3" borderId="2" xfId="0" applyFont="1" applyFill="1" applyBorder="1" applyAlignment="1">
      <alignment horizontal="center"/>
    </xf>
    <xf numFmtId="3" fontId="14" fillId="12" borderId="15" xfId="0" applyNumberFormat="1" applyFont="1" applyFill="1" applyBorder="1" applyAlignment="1" applyProtection="1">
      <alignment vertical="center" wrapText="1"/>
      <protection locked="0"/>
    </xf>
    <xf numFmtId="3" fontId="14" fillId="12" borderId="7" xfId="0" applyNumberFormat="1" applyFont="1" applyFill="1" applyBorder="1" applyAlignment="1" applyProtection="1">
      <alignment vertical="center" wrapText="1"/>
      <protection locked="0"/>
    </xf>
    <xf numFmtId="3" fontId="14" fillId="12" borderId="15" xfId="0" applyNumberFormat="1" applyFont="1" applyFill="1" applyBorder="1" applyAlignment="1">
      <alignment vertical="center" wrapText="1"/>
    </xf>
    <xf numFmtId="3" fontId="14" fillId="12" borderId="23" xfId="0" applyNumberFormat="1" applyFont="1" applyFill="1" applyBorder="1" applyAlignment="1">
      <alignment vertical="center" wrapText="1"/>
    </xf>
    <xf numFmtId="3" fontId="8" fillId="4" borderId="0" xfId="3" quotePrefix="1" applyNumberFormat="1" applyFont="1" applyFill="1" applyBorder="1" applyAlignment="1" applyProtection="1">
      <alignment horizontal="center" wrapText="1"/>
    </xf>
    <xf numFmtId="3" fontId="8" fillId="4" borderId="24" xfId="3" quotePrefix="1" applyNumberFormat="1" applyFont="1" applyFill="1" applyBorder="1" applyAlignment="1" applyProtection="1">
      <alignment horizontal="center" wrapText="1"/>
    </xf>
    <xf numFmtId="3" fontId="14" fillId="7" borderId="15" xfId="0" applyNumberFormat="1" applyFont="1" applyFill="1" applyBorder="1" applyAlignment="1" applyProtection="1">
      <alignment vertical="center" wrapText="1"/>
      <protection locked="0"/>
    </xf>
    <xf numFmtId="3" fontId="14" fillId="7" borderId="23" xfId="0" applyNumberFormat="1" applyFont="1" applyFill="1" applyBorder="1" applyAlignment="1">
      <alignment vertical="center" wrapText="1"/>
    </xf>
    <xf numFmtId="0" fontId="25" fillId="0" borderId="0" xfId="0" applyFont="1" applyAlignment="1">
      <alignment horizontal="center" wrapText="1"/>
    </xf>
    <xf numFmtId="3" fontId="72" fillId="4" borderId="7" xfId="0" applyNumberFormat="1" applyFont="1" applyFill="1" applyBorder="1" applyAlignment="1">
      <alignment vertical="center" wrapText="1"/>
    </xf>
    <xf numFmtId="3" fontId="14" fillId="4" borderId="7" xfId="0" applyNumberFormat="1" applyFont="1" applyFill="1" applyBorder="1" applyAlignment="1">
      <alignment horizontal="center" vertical="center" wrapText="1"/>
    </xf>
    <xf numFmtId="3" fontId="72" fillId="4" borderId="7" xfId="0" applyNumberFormat="1" applyFont="1" applyFill="1" applyBorder="1" applyAlignment="1">
      <alignment horizontal="center" vertical="center" wrapText="1"/>
    </xf>
    <xf numFmtId="3" fontId="72" fillId="4" borderId="7" xfId="0" applyNumberFormat="1" applyFont="1" applyFill="1" applyBorder="1" applyAlignment="1">
      <alignment horizontal="center" vertical="center"/>
    </xf>
    <xf numFmtId="0" fontId="8" fillId="4" borderId="0" xfId="0" applyFont="1" applyFill="1" applyAlignment="1">
      <alignment horizontal="center" vertical="top" wrapText="1"/>
    </xf>
    <xf numFmtId="0" fontId="8" fillId="4" borderId="27" xfId="0" applyFont="1" applyFill="1" applyBorder="1" applyAlignment="1">
      <alignment horizontal="center" vertical="top" wrapText="1"/>
    </xf>
    <xf numFmtId="3" fontId="14" fillId="7" borderId="15" xfId="0" applyNumberFormat="1" applyFont="1" applyFill="1" applyBorder="1" applyAlignment="1" applyProtection="1">
      <alignment horizontal="left" vertical="center" wrapText="1"/>
      <protection locked="0"/>
    </xf>
    <xf numFmtId="3" fontId="14" fillId="7" borderId="23" xfId="0" applyNumberFormat="1" applyFont="1" applyFill="1" applyBorder="1" applyAlignment="1">
      <alignment horizontal="left" vertical="center" wrapText="1"/>
    </xf>
    <xf numFmtId="3" fontId="14" fillId="4" borderId="0" xfId="0" applyNumberFormat="1" applyFont="1" applyFill="1" applyAlignment="1">
      <alignment vertical="center" wrapText="1"/>
    </xf>
    <xf numFmtId="168" fontId="14" fillId="12" borderId="15" xfId="0" applyNumberFormat="1" applyFont="1" applyFill="1" applyBorder="1" applyAlignment="1" applyProtection="1">
      <alignment vertical="center"/>
      <protection locked="0"/>
    </xf>
    <xf numFmtId="168" fontId="14" fillId="12" borderId="7" xfId="0" applyNumberFormat="1" applyFont="1" applyFill="1" applyBorder="1" applyAlignment="1" applyProtection="1">
      <alignment vertical="center"/>
      <protection locked="0"/>
    </xf>
    <xf numFmtId="168" fontId="14" fillId="12" borderId="23" xfId="0" applyNumberFormat="1" applyFont="1" applyFill="1" applyBorder="1" applyAlignment="1" applyProtection="1">
      <alignment vertical="center"/>
      <protection locked="0"/>
    </xf>
    <xf numFmtId="0" fontId="11" fillId="4" borderId="0" xfId="0" applyFont="1" applyFill="1" applyAlignment="1">
      <alignment horizontal="left" vertical="top" wrapText="1"/>
    </xf>
    <xf numFmtId="0" fontId="8" fillId="2" borderId="15" xfId="0" applyFont="1" applyFill="1" applyBorder="1" applyAlignment="1" applyProtection="1">
      <alignment horizontal="left" vertical="center"/>
      <protection locked="0"/>
    </xf>
    <xf numFmtId="0" fontId="8" fillId="2" borderId="7" xfId="0" applyFont="1" applyFill="1" applyBorder="1" applyAlignment="1" applyProtection="1">
      <alignment horizontal="left" vertical="center"/>
      <protection locked="0"/>
    </xf>
    <xf numFmtId="0" fontId="8" fillId="2" borderId="23" xfId="0" applyFont="1" applyFill="1" applyBorder="1" applyAlignment="1" applyProtection="1">
      <alignment horizontal="left" vertical="center"/>
      <protection locked="0"/>
    </xf>
    <xf numFmtId="0" fontId="10" fillId="4" borderId="0" xfId="0" applyFont="1" applyFill="1" applyAlignment="1">
      <alignment horizontal="left" vertical="top" wrapText="1"/>
    </xf>
    <xf numFmtId="0" fontId="11" fillId="4" borderId="0" xfId="0" applyFont="1" applyFill="1" applyAlignment="1">
      <alignment horizontal="left" vertical="center" wrapText="1" indent="2"/>
    </xf>
    <xf numFmtId="0" fontId="11" fillId="4" borderId="0" xfId="0" applyFont="1" applyFill="1" applyAlignment="1">
      <alignment horizontal="left" vertical="top" wrapText="1" indent="2"/>
    </xf>
    <xf numFmtId="0" fontId="11" fillId="4" borderId="0" xfId="0" applyFont="1" applyFill="1" applyAlignment="1">
      <alignment horizontal="left" vertical="center" wrapText="1"/>
    </xf>
    <xf numFmtId="0" fontId="11" fillId="4" borderId="5" xfId="0" applyFont="1" applyFill="1" applyBorder="1" applyAlignment="1">
      <alignment wrapText="1"/>
    </xf>
    <xf numFmtId="0" fontId="3" fillId="0" borderId="5" xfId="0" applyFont="1" applyBorder="1" applyAlignment="1">
      <alignment wrapText="1"/>
    </xf>
    <xf numFmtId="0" fontId="53" fillId="0" borderId="15" xfId="0" applyFont="1" applyBorder="1" applyAlignment="1" applyProtection="1">
      <alignment vertical="center"/>
      <protection locked="0"/>
    </xf>
    <xf numFmtId="0" fontId="14" fillId="0" borderId="23" xfId="0" applyFont="1" applyBorder="1" applyAlignment="1" applyProtection="1">
      <alignment vertical="center"/>
      <protection locked="0"/>
    </xf>
    <xf numFmtId="0" fontId="7" fillId="2" borderId="10" xfId="0" applyFont="1" applyFill="1" applyBorder="1" applyAlignment="1">
      <alignment vertical="center" wrapText="1"/>
    </xf>
    <xf numFmtId="0" fontId="0" fillId="2" borderId="13" xfId="0" applyFill="1" applyBorder="1" applyAlignment="1">
      <alignment vertical="center" wrapText="1"/>
    </xf>
    <xf numFmtId="0" fontId="3" fillId="12" borderId="0" xfId="0" applyFont="1" applyFill="1" applyAlignment="1">
      <alignment vertical="center" wrapText="1"/>
    </xf>
    <xf numFmtId="0" fontId="38" fillId="12" borderId="0" xfId="0" applyFont="1" applyFill="1" applyAlignment="1">
      <alignment horizontal="center"/>
    </xf>
    <xf numFmtId="0" fontId="7" fillId="0" borderId="0" xfId="0" applyFont="1" applyAlignment="1">
      <alignment horizontal="center" vertical="center"/>
    </xf>
    <xf numFmtId="0" fontId="0" fillId="0" borderId="0" xfId="0" applyAlignment="1">
      <alignment horizontal="center" vertical="center"/>
    </xf>
    <xf numFmtId="0" fontId="0" fillId="0" borderId="15" xfId="0" applyBorder="1" applyAlignment="1">
      <alignment vertical="center"/>
    </xf>
    <xf numFmtId="0" fontId="0" fillId="0" borderId="23" xfId="0" applyBorder="1" applyAlignment="1">
      <alignment vertical="center"/>
    </xf>
    <xf numFmtId="0" fontId="3" fillId="0" borderId="15" xfId="0" applyFont="1" applyBorder="1" applyAlignment="1">
      <alignment vertical="center"/>
    </xf>
    <xf numFmtId="0" fontId="7" fillId="0" borderId="15" xfId="0" applyFont="1" applyBorder="1" applyAlignment="1">
      <alignment vertical="center"/>
    </xf>
    <xf numFmtId="0" fontId="3" fillId="2" borderId="0" xfId="0" applyFont="1" applyFill="1" applyAlignment="1">
      <alignment vertical="top" wrapText="1"/>
    </xf>
    <xf numFmtId="0" fontId="0" fillId="2" borderId="0" xfId="0" applyFill="1" applyAlignment="1">
      <alignment vertical="top" wrapText="1"/>
    </xf>
    <xf numFmtId="0" fontId="3" fillId="2" borderId="10" xfId="0" applyFont="1" applyFill="1" applyBorder="1" applyAlignment="1">
      <alignment vertical="center" wrapText="1"/>
    </xf>
    <xf numFmtId="0" fontId="54" fillId="12" borderId="0" xfId="0" applyFont="1" applyFill="1" applyAlignment="1">
      <alignment horizontal="center"/>
    </xf>
    <xf numFmtId="0" fontId="66" fillId="0" borderId="15" xfId="0" applyFont="1" applyBorder="1" applyAlignment="1" applyProtection="1">
      <alignment vertical="center"/>
      <protection locked="0"/>
    </xf>
    <xf numFmtId="0" fontId="3" fillId="0" borderId="7" xfId="0" applyFont="1" applyBorder="1" applyAlignment="1" applyProtection="1">
      <alignment vertical="center"/>
      <protection locked="0"/>
    </xf>
    <xf numFmtId="0" fontId="3" fillId="0" borderId="23" xfId="0" applyFont="1" applyBorder="1" applyAlignment="1" applyProtection="1">
      <alignment vertical="center"/>
      <protection locked="0"/>
    </xf>
    <xf numFmtId="0" fontId="3" fillId="0" borderId="0" xfId="0" applyFont="1" applyAlignment="1">
      <alignment horizontal="left" vertical="top" wrapText="1"/>
    </xf>
    <xf numFmtId="0" fontId="7" fillId="0" borderId="5" xfId="0" applyFont="1" applyBorder="1" applyAlignment="1">
      <alignment horizontal="center" wrapText="1"/>
    </xf>
    <xf numFmtId="0" fontId="3" fillId="0" borderId="6" xfId="0" applyFont="1" applyBorder="1" applyAlignment="1">
      <alignment horizontal="center"/>
    </xf>
    <xf numFmtId="3" fontId="3" fillId="12" borderId="9" xfId="0" applyNumberFormat="1" applyFont="1" applyFill="1" applyBorder="1" applyAlignment="1" applyProtection="1">
      <alignment vertical="center" wrapText="1"/>
      <protection locked="0"/>
    </xf>
    <xf numFmtId="0" fontId="14" fillId="0" borderId="7" xfId="0" applyFont="1" applyBorder="1" applyAlignment="1" applyProtection="1">
      <alignment vertical="center"/>
      <protection locked="0"/>
    </xf>
    <xf numFmtId="0" fontId="3" fillId="0" borderId="0" xfId="0" applyFont="1" applyAlignment="1">
      <alignment vertical="top" wrapText="1"/>
    </xf>
    <xf numFmtId="0" fontId="42" fillId="12" borderId="0" xfId="0" applyFont="1" applyFill="1" applyAlignment="1">
      <alignment horizontal="center"/>
    </xf>
    <xf numFmtId="0" fontId="42" fillId="12" borderId="40" xfId="0" applyFont="1" applyFill="1" applyBorder="1" applyAlignment="1">
      <alignment horizontal="center"/>
    </xf>
    <xf numFmtId="0" fontId="3" fillId="0" borderId="19" xfId="0" applyFont="1" applyBorder="1" applyAlignment="1">
      <alignment vertical="top" wrapText="1"/>
    </xf>
    <xf numFmtId="0" fontId="7" fillId="17" borderId="44" xfId="0" applyFont="1" applyFill="1" applyBorder="1" applyAlignment="1">
      <alignment horizontal="center" vertical="center" wrapText="1"/>
    </xf>
    <xf numFmtId="0" fontId="7" fillId="17" borderId="29" xfId="0" applyFont="1" applyFill="1" applyBorder="1" applyAlignment="1">
      <alignment horizontal="center" vertical="center" wrapText="1"/>
    </xf>
    <xf numFmtId="0" fontId="7" fillId="17" borderId="8" xfId="0" applyFont="1" applyFill="1" applyBorder="1" applyAlignment="1">
      <alignment horizontal="center" vertical="center" wrapText="1"/>
    </xf>
    <xf numFmtId="0" fontId="7" fillId="17" borderId="35" xfId="0" applyFont="1" applyFill="1" applyBorder="1" applyAlignment="1">
      <alignment horizontal="center" vertical="center"/>
    </xf>
    <xf numFmtId="0" fontId="7" fillId="17" borderId="36" xfId="0" applyFont="1" applyFill="1" applyBorder="1" applyAlignment="1">
      <alignment horizontal="center" vertical="center"/>
    </xf>
    <xf numFmtId="0" fontId="7" fillId="17" borderId="37" xfId="0" applyFont="1" applyFill="1" applyBorder="1" applyAlignment="1">
      <alignment horizontal="center" vertical="center"/>
    </xf>
    <xf numFmtId="0" fontId="7" fillId="17" borderId="3" xfId="0" applyFont="1" applyFill="1" applyBorder="1" applyAlignment="1">
      <alignment horizontal="center" vertical="center"/>
    </xf>
    <xf numFmtId="0" fontId="7" fillId="17" borderId="0" xfId="0" applyFont="1" applyFill="1" applyAlignment="1">
      <alignment horizontal="center" vertical="center"/>
    </xf>
    <xf numFmtId="0" fontId="7" fillId="17" borderId="2" xfId="0" applyFont="1" applyFill="1" applyBorder="1" applyAlignment="1">
      <alignment horizontal="center" vertical="center"/>
    </xf>
    <xf numFmtId="0" fontId="7" fillId="17" borderId="4" xfId="0" applyFont="1" applyFill="1" applyBorder="1" applyAlignment="1">
      <alignment horizontal="center" vertical="center"/>
    </xf>
    <xf numFmtId="0" fontId="7" fillId="17" borderId="5" xfId="0" applyFont="1" applyFill="1" applyBorder="1" applyAlignment="1">
      <alignment horizontal="center" vertical="center"/>
    </xf>
    <xf numFmtId="0" fontId="7" fillId="17" borderId="6" xfId="0" applyFont="1" applyFill="1" applyBorder="1" applyAlignment="1">
      <alignment horizontal="center" vertical="center"/>
    </xf>
    <xf numFmtId="0" fontId="7" fillId="0" borderId="0" xfId="0" applyFont="1" applyAlignment="1">
      <alignment horizontal="center" vertical="center" wrapText="1"/>
    </xf>
    <xf numFmtId="0" fontId="7" fillId="17" borderId="35" xfId="0" applyFont="1" applyFill="1" applyBorder="1" applyAlignment="1">
      <alignment horizontal="center" vertical="center" wrapText="1"/>
    </xf>
    <xf numFmtId="0" fontId="7" fillId="17" borderId="3" xfId="0" applyFont="1" applyFill="1" applyBorder="1" applyAlignment="1">
      <alignment horizontal="center" vertical="center" wrapText="1"/>
    </xf>
    <xf numFmtId="0" fontId="7" fillId="17" borderId="4" xfId="0" applyFont="1" applyFill="1" applyBorder="1" applyAlignment="1">
      <alignment horizontal="center" vertical="center" wrapText="1"/>
    </xf>
    <xf numFmtId="3" fontId="7" fillId="17" borderId="41" xfId="0" applyNumberFormat="1" applyFont="1" applyFill="1" applyBorder="1" applyAlignment="1">
      <alignment horizontal="center" vertical="center" wrapText="1"/>
    </xf>
    <xf numFmtId="3" fontId="7" fillId="17" borderId="42" xfId="0" applyNumberFormat="1" applyFont="1" applyFill="1" applyBorder="1" applyAlignment="1">
      <alignment horizontal="center" vertical="center" wrapText="1"/>
    </xf>
    <xf numFmtId="3" fontId="7" fillId="17" borderId="43" xfId="0" applyNumberFormat="1" applyFont="1" applyFill="1" applyBorder="1" applyAlignment="1">
      <alignment horizontal="center" vertical="center" wrapText="1"/>
    </xf>
    <xf numFmtId="168" fontId="7" fillId="17" borderId="35" xfId="4" applyNumberFormat="1" applyFont="1" applyFill="1" applyBorder="1" applyAlignment="1">
      <alignment horizontal="center" vertical="center" wrapText="1"/>
    </xf>
    <xf numFmtId="168" fontId="7" fillId="17" borderId="36" xfId="4" applyNumberFormat="1" applyFont="1" applyFill="1" applyBorder="1" applyAlignment="1">
      <alignment horizontal="center" vertical="center" wrapText="1"/>
    </xf>
    <xf numFmtId="168" fontId="7" fillId="17" borderId="37" xfId="4" applyNumberFormat="1" applyFont="1" applyFill="1" applyBorder="1" applyAlignment="1">
      <alignment horizontal="center" vertical="center" wrapText="1"/>
    </xf>
    <xf numFmtId="168" fontId="7" fillId="17" borderId="4" xfId="4" applyNumberFormat="1" applyFont="1" applyFill="1" applyBorder="1" applyAlignment="1">
      <alignment horizontal="center" vertical="center" wrapText="1"/>
    </xf>
    <xf numFmtId="168" fontId="7" fillId="17" borderId="5" xfId="4" applyNumberFormat="1" applyFont="1" applyFill="1" applyBorder="1" applyAlignment="1">
      <alignment horizontal="center" vertical="center" wrapText="1"/>
    </xf>
    <xf numFmtId="168" fontId="7" fillId="17" borderId="6" xfId="4" applyNumberFormat="1" applyFont="1" applyFill="1" applyBorder="1" applyAlignment="1">
      <alignment horizontal="center" vertical="center" wrapText="1"/>
    </xf>
    <xf numFmtId="168" fontId="7" fillId="17" borderId="35" xfId="4" applyNumberFormat="1" applyFont="1" applyFill="1" applyBorder="1" applyAlignment="1">
      <alignment horizontal="center" vertical="center"/>
    </xf>
    <xf numFmtId="168" fontId="7" fillId="17" borderId="36" xfId="4" applyNumberFormat="1" applyFont="1" applyFill="1" applyBorder="1" applyAlignment="1">
      <alignment horizontal="center" vertical="center"/>
    </xf>
    <xf numFmtId="168" fontId="7" fillId="17" borderId="37" xfId="4" applyNumberFormat="1" applyFont="1" applyFill="1" applyBorder="1" applyAlignment="1">
      <alignment horizontal="center" vertical="center"/>
    </xf>
    <xf numFmtId="168" fontId="7" fillId="17" borderId="3" xfId="4" applyNumberFormat="1" applyFont="1" applyFill="1" applyBorder="1" applyAlignment="1">
      <alignment horizontal="center" vertical="center"/>
    </xf>
    <xf numFmtId="168" fontId="7" fillId="17" borderId="0" xfId="4" applyNumberFormat="1" applyFont="1" applyFill="1" applyAlignment="1">
      <alignment horizontal="center" vertical="center"/>
    </xf>
    <xf numFmtId="168" fontId="7" fillId="17" borderId="2" xfId="4" applyNumberFormat="1" applyFont="1" applyFill="1" applyBorder="1" applyAlignment="1">
      <alignment horizontal="center" vertical="center"/>
    </xf>
    <xf numFmtId="0" fontId="7" fillId="17" borderId="36" xfId="0" applyFont="1" applyFill="1" applyBorder="1" applyAlignment="1">
      <alignment horizontal="center" vertical="center" wrapText="1"/>
    </xf>
    <xf numFmtId="0" fontId="7" fillId="17" borderId="37" xfId="0" applyFont="1" applyFill="1" applyBorder="1" applyAlignment="1">
      <alignment horizontal="center" vertical="center" wrapText="1"/>
    </xf>
    <xf numFmtId="0" fontId="7" fillId="17" borderId="5" xfId="0" applyFont="1" applyFill="1" applyBorder="1" applyAlignment="1">
      <alignment horizontal="center" vertical="center" wrapText="1"/>
    </xf>
    <xf numFmtId="0" fontId="7" fillId="17" borderId="6" xfId="0" applyFont="1" applyFill="1" applyBorder="1" applyAlignment="1">
      <alignment horizontal="center" vertical="center" wrapText="1"/>
    </xf>
    <xf numFmtId="168" fontId="7" fillId="17" borderId="4" xfId="4" applyNumberFormat="1" applyFont="1" applyFill="1" applyBorder="1" applyAlignment="1">
      <alignment horizontal="center" vertical="center"/>
    </xf>
    <xf numFmtId="168" fontId="7" fillId="17" borderId="5" xfId="4" applyNumberFormat="1" applyFont="1" applyFill="1" applyBorder="1" applyAlignment="1">
      <alignment horizontal="center" vertical="center"/>
    </xf>
    <xf numFmtId="168" fontId="7" fillId="17" borderId="6" xfId="4" applyNumberFormat="1" applyFont="1" applyFill="1" applyBorder="1" applyAlignment="1">
      <alignment horizontal="center" vertical="center"/>
    </xf>
    <xf numFmtId="0" fontId="0" fillId="17" borderId="44" xfId="0" applyFill="1" applyBorder="1" applyAlignment="1">
      <alignment horizontal="center" vertical="center" wrapText="1"/>
    </xf>
    <xf numFmtId="0" fontId="0" fillId="17" borderId="8" xfId="0" applyFill="1" applyBorder="1" applyAlignment="1">
      <alignment horizontal="center" vertical="center" wrapText="1"/>
    </xf>
    <xf numFmtId="168" fontId="43" fillId="0" borderId="0" xfId="4" applyNumberFormat="1" applyFont="1" applyAlignment="1">
      <alignment horizontal="center" vertical="center" wrapText="1"/>
    </xf>
    <xf numFmtId="0" fontId="13" fillId="0" borderId="0" xfId="0" applyFont="1" applyAlignment="1">
      <alignment wrapText="1"/>
    </xf>
    <xf numFmtId="168" fontId="43" fillId="0" borderId="0" xfId="4" applyNumberFormat="1" applyFont="1" applyAlignment="1">
      <alignment horizontal="center" vertical="center"/>
    </xf>
    <xf numFmtId="3" fontId="7" fillId="17" borderId="9" xfId="0" applyNumberFormat="1" applyFont="1" applyFill="1" applyBorder="1" applyAlignment="1">
      <alignment horizontal="center" vertical="center" wrapText="1"/>
    </xf>
    <xf numFmtId="0" fontId="0" fillId="17" borderId="44" xfId="0" applyFill="1" applyBorder="1" applyAlignment="1">
      <alignment horizontal="center" vertical="center"/>
    </xf>
    <xf numFmtId="0" fontId="0" fillId="17" borderId="29" xfId="0" applyFill="1" applyBorder="1" applyAlignment="1">
      <alignment horizontal="center" vertical="center"/>
    </xf>
    <xf numFmtId="0" fontId="0" fillId="17" borderId="8" xfId="0" applyFill="1" applyBorder="1" applyAlignment="1">
      <alignment horizontal="center" vertical="center"/>
    </xf>
    <xf numFmtId="3" fontId="7" fillId="0" borderId="0" xfId="0" applyNumberFormat="1" applyFont="1" applyAlignment="1">
      <alignment horizontal="center" vertical="center" wrapText="1"/>
    </xf>
    <xf numFmtId="0" fontId="7" fillId="17" borderId="0" xfId="0" applyFont="1" applyFill="1" applyAlignment="1">
      <alignment horizontal="center" vertical="center" wrapText="1"/>
    </xf>
    <xf numFmtId="0" fontId="7" fillId="17" borderId="2" xfId="0" applyFont="1" applyFill="1" applyBorder="1" applyAlignment="1">
      <alignment horizontal="center" vertical="center" wrapText="1"/>
    </xf>
    <xf numFmtId="0" fontId="3" fillId="17" borderId="44" xfId="0" applyFont="1" applyFill="1" applyBorder="1" applyAlignment="1">
      <alignment horizontal="center" vertical="center" wrapText="1"/>
    </xf>
    <xf numFmtId="0" fontId="0" fillId="17" borderId="29" xfId="0" applyFill="1" applyBorder="1" applyAlignment="1">
      <alignment horizontal="center" vertical="center" wrapText="1"/>
    </xf>
    <xf numFmtId="0" fontId="7" fillId="17" borderId="44" xfId="0" applyFont="1" applyFill="1" applyBorder="1" applyAlignment="1">
      <alignment horizontal="center" vertical="center"/>
    </xf>
    <xf numFmtId="0" fontId="7" fillId="17" borderId="29" xfId="0" applyFont="1" applyFill="1" applyBorder="1" applyAlignment="1">
      <alignment horizontal="center" vertical="center"/>
    </xf>
    <xf numFmtId="168" fontId="3" fillId="17" borderId="8" xfId="4" applyNumberFormat="1" applyFont="1" applyFill="1" applyBorder="1" applyAlignment="1">
      <alignment horizontal="center"/>
    </xf>
    <xf numFmtId="168" fontId="3" fillId="17" borderId="29" xfId="4" applyNumberFormat="1" applyFont="1" applyFill="1" applyBorder="1" applyAlignment="1">
      <alignment horizontal="center"/>
    </xf>
    <xf numFmtId="168" fontId="3" fillId="17" borderId="44" xfId="4" applyNumberFormat="1" applyFont="1" applyFill="1" applyBorder="1" applyAlignment="1">
      <alignment horizontal="center" vertical="top" wrapText="1"/>
    </xf>
    <xf numFmtId="168" fontId="3" fillId="17" borderId="8" xfId="4" applyNumberFormat="1" applyFont="1" applyFill="1" applyBorder="1" applyAlignment="1">
      <alignment horizontal="center" vertical="top" wrapText="1"/>
    </xf>
    <xf numFmtId="168" fontId="3" fillId="17" borderId="29" xfId="4" applyNumberFormat="1" applyFont="1" applyFill="1" applyBorder="1" applyAlignment="1">
      <alignment horizontal="center" vertical="top" wrapText="1"/>
    </xf>
    <xf numFmtId="168" fontId="14" fillId="17" borderId="44" xfId="4" applyNumberFormat="1" applyFont="1" applyFill="1" applyBorder="1" applyAlignment="1">
      <alignment horizontal="center" vertical="top" wrapText="1"/>
    </xf>
    <xf numFmtId="168" fontId="14" fillId="17" borderId="8" xfId="4" applyNumberFormat="1" applyFont="1" applyFill="1" applyBorder="1" applyAlignment="1">
      <alignment horizontal="center" vertical="top" wrapText="1"/>
    </xf>
    <xf numFmtId="168" fontId="14" fillId="17" borderId="29" xfId="4" applyNumberFormat="1" applyFont="1" applyFill="1" applyBorder="1" applyAlignment="1">
      <alignment horizontal="center" vertical="top" wrapText="1"/>
    </xf>
    <xf numFmtId="168" fontId="3" fillId="17" borderId="44" xfId="4" applyNumberFormat="1" applyFont="1" applyFill="1" applyBorder="1" applyAlignment="1">
      <alignment horizontal="center"/>
    </xf>
    <xf numFmtId="3" fontId="3" fillId="0" borderId="0" xfId="4" applyNumberFormat="1" applyFont="1" applyAlignment="1">
      <alignment horizontal="left" wrapText="1"/>
    </xf>
    <xf numFmtId="0" fontId="0" fillId="0" borderId="0" xfId="0" applyAlignment="1">
      <alignment horizontal="left" wrapText="1"/>
    </xf>
    <xf numFmtId="168" fontId="43" fillId="0" borderId="0" xfId="4" applyNumberFormat="1" applyFont="1" applyAlignment="1">
      <alignment horizontal="left" vertical="top" wrapText="1"/>
    </xf>
    <xf numFmtId="168" fontId="43" fillId="0" borderId="0" xfId="4" applyNumberFormat="1" applyFont="1" applyAlignment="1">
      <alignment horizontal="left" vertical="top"/>
    </xf>
  </cellXfs>
  <cellStyles count="19">
    <cellStyle name="CellBAValue" xfId="5" xr:uid="{00000000-0005-0000-0000-000000000000}"/>
    <cellStyle name="CellBAValue 2" xfId="6" xr:uid="{00000000-0005-0000-0000-000001000000}"/>
    <cellStyle name="CellNationValue" xfId="1" xr:uid="{00000000-0005-0000-0000-000002000000}"/>
    <cellStyle name="CellUAValue" xfId="7" xr:uid="{00000000-0005-0000-0000-000003000000}"/>
    <cellStyle name="CellUAValue 2" xfId="8" xr:uid="{00000000-0005-0000-0000-000004000000}"/>
    <cellStyle name="Comma" xfId="2" builtinId="3"/>
    <cellStyle name="Comma 2" xfId="9" xr:uid="{00000000-0005-0000-0000-000006000000}"/>
    <cellStyle name="Comma 2 2" xfId="10" xr:uid="{00000000-0005-0000-0000-000007000000}"/>
    <cellStyle name="Hyperlink" xfId="3" builtinId="8"/>
    <cellStyle name="Hyperlink 2" xfId="11" xr:uid="{00000000-0005-0000-0000-000009000000}"/>
    <cellStyle name="Neutral 2" xfId="12" xr:uid="{00000000-0005-0000-0000-00000A000000}"/>
    <cellStyle name="Normal" xfId="0" builtinId="0"/>
    <cellStyle name="Normal 2" xfId="13" xr:uid="{00000000-0005-0000-0000-00000C000000}"/>
    <cellStyle name="Normal 3" xfId="14" xr:uid="{00000000-0005-0000-0000-00000D000000}"/>
    <cellStyle name="Normal 3 2" xfId="18" xr:uid="{00000000-0005-0000-0000-00000E000000}"/>
    <cellStyle name="Normal 4" xfId="17" xr:uid="{00000000-0005-0000-0000-00000F000000}"/>
    <cellStyle name="Normal 5" xfId="15" xr:uid="{00000000-0005-0000-0000-000010000000}"/>
    <cellStyle name="Normal_CTB Data down load" xfId="4" xr:uid="{00000000-0005-0000-0000-000012000000}"/>
    <cellStyle name="Percent 2" xfId="16" xr:uid="{00000000-0005-0000-0000-000013000000}"/>
  </cellStyles>
  <dxfs count="4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color indexed="10"/>
      </font>
    </dxf>
    <dxf>
      <fill>
        <patternFill>
          <bgColor indexed="13"/>
        </patternFill>
      </fill>
    </dxf>
    <dxf>
      <fill>
        <patternFill>
          <bgColor indexed="10"/>
        </patternFill>
      </fill>
    </dxf>
    <dxf>
      <fill>
        <patternFill>
          <bgColor indexed="10"/>
        </patternFill>
      </fill>
    </dxf>
    <dxf>
      <font>
        <b/>
        <i val="0"/>
        <condense val="0"/>
        <extend val="0"/>
        <u/>
        <color indexed="9"/>
      </font>
      <fill>
        <patternFill>
          <bgColor indexed="8"/>
        </patternFill>
      </fill>
    </dxf>
    <dxf>
      <font>
        <b val="0"/>
        <i val="0"/>
        <condense val="0"/>
        <extend val="0"/>
        <color indexed="8"/>
      </font>
    </dxf>
    <dxf>
      <font>
        <b/>
        <i val="0"/>
        <condense val="0"/>
        <extend val="0"/>
        <u/>
        <color indexed="9"/>
      </font>
      <fill>
        <patternFill>
          <bgColor indexed="8"/>
        </patternFill>
      </fill>
    </dxf>
    <dxf>
      <font>
        <b/>
        <i val="0"/>
        <condense val="0"/>
        <extend val="0"/>
        <u/>
        <color indexed="9"/>
      </font>
      <fill>
        <patternFill>
          <bgColor indexed="8"/>
        </patternFill>
      </fill>
    </dxf>
    <dxf>
      <font>
        <b val="0"/>
        <i val="0"/>
        <condense val="0"/>
        <extend val="0"/>
        <color indexed="8"/>
      </font>
    </dxf>
    <dxf>
      <font>
        <b/>
        <i val="0"/>
        <condense val="0"/>
        <extend val="0"/>
        <u/>
        <color indexed="9"/>
      </font>
      <fill>
        <patternFill>
          <bgColor indexed="8"/>
        </patternFill>
      </fill>
    </dxf>
    <dxf>
      <fill>
        <patternFill>
          <bgColor indexed="13"/>
        </patternFill>
      </fill>
    </dxf>
    <dxf>
      <fill>
        <patternFill patternType="none">
          <bgColor indexed="65"/>
        </patternFill>
      </fill>
    </dxf>
    <dxf>
      <fill>
        <patternFill>
          <bgColor indexed="10"/>
        </patternFill>
      </fill>
    </dxf>
    <dxf>
      <font>
        <b/>
        <i val="0"/>
        <condense val="0"/>
        <extend val="0"/>
        <u/>
        <color indexed="9"/>
      </font>
      <fill>
        <patternFill>
          <bgColor indexed="8"/>
        </patternFill>
      </fill>
    </dxf>
    <dxf>
      <font>
        <b val="0"/>
        <i val="0"/>
        <condense val="0"/>
        <extend val="0"/>
        <color indexed="8"/>
      </font>
    </dxf>
    <dxf>
      <font>
        <b/>
        <i val="0"/>
        <condense val="0"/>
        <extend val="0"/>
        <u/>
        <color indexed="9"/>
      </font>
      <fill>
        <patternFill>
          <bgColor indexed="8"/>
        </patternFill>
      </fill>
    </dxf>
    <dxf>
      <font>
        <b/>
        <i val="0"/>
        <condense val="0"/>
        <extend val="0"/>
        <u/>
        <color indexed="9"/>
      </font>
      <fill>
        <patternFill>
          <bgColor indexed="8"/>
        </patternFill>
      </fill>
    </dxf>
    <dxf>
      <font>
        <b val="0"/>
        <i val="0"/>
        <condense val="0"/>
        <extend val="0"/>
        <color indexed="8"/>
      </font>
    </dxf>
    <dxf>
      <font>
        <b/>
        <i val="0"/>
        <condense val="0"/>
        <extend val="0"/>
        <u/>
        <color indexed="9"/>
      </font>
      <fill>
        <patternFill>
          <bgColor indexed="8"/>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0"/>
        </patternFill>
      </fill>
    </dxf>
    <dxf>
      <font>
        <b/>
        <i val="0"/>
        <condense val="0"/>
        <extend val="0"/>
        <u/>
        <color indexed="9"/>
      </font>
      <fill>
        <patternFill>
          <bgColor indexed="8"/>
        </patternFill>
      </fill>
    </dxf>
    <dxf>
      <font>
        <b/>
        <i val="0"/>
        <condense val="0"/>
        <extend val="0"/>
        <u/>
        <color indexed="9"/>
      </font>
      <fill>
        <patternFill>
          <bgColor indexed="8"/>
        </patternFill>
      </fill>
    </dxf>
    <dxf>
      <font>
        <b/>
        <i val="0"/>
        <condense val="0"/>
        <extend val="0"/>
        <u/>
        <color indexed="9"/>
      </font>
      <fill>
        <patternFill>
          <bgColor indexed="8"/>
        </patternFill>
      </fill>
    </dxf>
    <dxf>
      <fill>
        <patternFill>
          <bgColor indexed="13"/>
        </patternFill>
      </fill>
    </dxf>
    <dxf>
      <fill>
        <patternFill patternType="none">
          <bgColor indexed="65"/>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ont>
        <b/>
        <i val="0"/>
        <condense val="0"/>
        <extend val="0"/>
        <u/>
        <color indexed="9"/>
      </font>
      <fill>
        <patternFill>
          <bgColor indexed="8"/>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color rgb="FFCCFFFF"/>
      <color rgb="FFFFFFC0"/>
      <color rgb="FFCCFFCC"/>
      <color rgb="FFC0C0C0"/>
      <color rgb="FFC4D79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2.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2</xdr:colOff>
      <xdr:row>2</xdr:row>
      <xdr:rowOff>7</xdr:rowOff>
    </xdr:from>
    <xdr:to>
      <xdr:col>7</xdr:col>
      <xdr:colOff>254094</xdr:colOff>
      <xdr:row>8</xdr:row>
      <xdr:rowOff>125453</xdr:rowOff>
    </xdr:to>
    <xdr:pic>
      <xdr:nvPicPr>
        <xdr:cNvPr id="3" name="Picture 2" descr="Statistics produced by the Department for Levelling Up, Housing and Communities">
          <a:extLst>
            <a:ext uri="{FF2B5EF4-FFF2-40B4-BE49-F238E27FC236}">
              <a16:creationId xmlns:a16="http://schemas.microsoft.com/office/drawing/2014/main" id="{38CA6414-5BD6-4267-A9FA-79B965F0A2F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8152" y="333382"/>
          <a:ext cx="4292692" cy="12874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4038600</xdr:colOff>
      <xdr:row>12</xdr:row>
      <xdr:rowOff>0</xdr:rowOff>
    </xdr:from>
    <xdr:to>
      <xdr:col>2</xdr:col>
      <xdr:colOff>678180</xdr:colOff>
      <xdr:row>12</xdr:row>
      <xdr:rowOff>0</xdr:rowOff>
    </xdr:to>
    <xdr:sp macro="" textlink="">
      <xdr:nvSpPr>
        <xdr:cNvPr id="3350" name="Line 278">
          <a:extLst>
            <a:ext uri="{FF2B5EF4-FFF2-40B4-BE49-F238E27FC236}">
              <a16:creationId xmlns:a16="http://schemas.microsoft.com/office/drawing/2014/main" id="{00000000-0008-0000-0100-0000160D0000}"/>
            </a:ext>
            <a:ext uri="{C183D7F6-B498-43B3-948B-1728B52AA6E4}">
              <adec:decorative xmlns:adec="http://schemas.microsoft.com/office/drawing/2017/decorative" val="1"/>
            </a:ext>
          </a:extLst>
        </xdr:cNvPr>
        <xdr:cNvSpPr>
          <a:spLocks noChangeShapeType="1"/>
        </xdr:cNvSpPr>
      </xdr:nvSpPr>
      <xdr:spPr bwMode="auto">
        <a:xfrm>
          <a:off x="5303520" y="283464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xdr:colOff>
      <xdr:row>1</xdr:row>
      <xdr:rowOff>13606</xdr:rowOff>
    </xdr:from>
    <xdr:to>
      <xdr:col>1</xdr:col>
      <xdr:colOff>3631407</xdr:colOff>
      <xdr:row>6</xdr:row>
      <xdr:rowOff>106166</xdr:rowOff>
    </xdr:to>
    <xdr:pic>
      <xdr:nvPicPr>
        <xdr:cNvPr id="5" name="Picture 4">
          <a:extLst>
            <a:ext uri="{FF2B5EF4-FFF2-40B4-BE49-F238E27FC236}">
              <a16:creationId xmlns:a16="http://schemas.microsoft.com/office/drawing/2014/main" id="{E91D44D1-A72C-443A-A6BD-935F7C28748E}"/>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9358" y="68035"/>
          <a:ext cx="3631406" cy="107227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LGF3Data\NNDR%201%20-%203\NNDR1\2013-14\Docs%20to%20LAS\NNDR1%20Form%202013-14%20V1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temp\CER%2013-14_Version%2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LGF3Data/Pensions%20(SF3)/2014-15/To%20Pension%20Authorities/150807%20SF3%202014-15%20fina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LGF3Data/CLASS_Project/CTB/Access/2.%20LA_Form/CTB(October%202015)%20form%20v1.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LGF3Data/NNDR%201%20-%203/NNDR3/2013-14/To%20LAs/NNDR3%20Form%202013-14%20v1.0b.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temp\CTB1%20Supplementary%20form%202007-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NNDR1 Form"/>
      <sheetName val="Validation"/>
      <sheetName val="Supplementary Information"/>
      <sheetName val="Supplementary Validation"/>
      <sheetName val="Parameters"/>
      <sheetName val="DATA"/>
      <sheetName val="TierSplit"/>
      <sheetName val="Drop Downs and Lookups"/>
      <sheetName val="NNDR1_Form"/>
      <sheetName val="Supplementary_Information"/>
      <sheetName val="Supplementary_Validation"/>
      <sheetName val="NNDR1_Form1"/>
      <sheetName val="Supplementary_Information1"/>
      <sheetName val="Supplementary_Validation1"/>
      <sheetName val="Drop_Downs_and_Lookups"/>
      <sheetName val="NNDR1_Form2"/>
      <sheetName val="Supplementary_Information2"/>
      <sheetName val="Supplementary_Validation2"/>
      <sheetName val="Drop_Downs_and_Lookups1"/>
      <sheetName val="NNDR1_Form3"/>
      <sheetName val="Supplementary_Information3"/>
      <sheetName val="Supplementary_Validation3"/>
      <sheetName val="Drop_Downs_and_Lookups2"/>
      <sheetName val="NNDR1_Form4"/>
      <sheetName val="Supplementary_Information4"/>
      <sheetName val="Supplementary_Validation4"/>
      <sheetName val="Drop_Downs_and_Lookups3"/>
      <sheetName val="NNDR1_Form5"/>
      <sheetName val="Supplementary_Information5"/>
      <sheetName val="Supplementary_Validation5"/>
      <sheetName val="Drop_Downs_and_Lookups4"/>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ection A"/>
      <sheetName val="Memorandum, Sects B &amp; C"/>
      <sheetName val="Section D"/>
      <sheetName val="Section E"/>
      <sheetName val="PWLB CR"/>
      <sheetName val="Validation"/>
      <sheetName val="Data"/>
      <sheetName val="Section_A"/>
      <sheetName val="Memorandum,_Sects_B_&amp;_C"/>
      <sheetName val="Section_D"/>
      <sheetName val="Section_E"/>
      <sheetName val="PWLB_CR"/>
      <sheetName val="Section_A1"/>
      <sheetName val="Memorandum,_Sects_B_&amp;_C1"/>
      <sheetName val="Section_D1"/>
      <sheetName val="Section_E1"/>
      <sheetName val="PWLB_CR1"/>
      <sheetName val="Section_A2"/>
      <sheetName val="Memorandum,_Sects_B_&amp;_C2"/>
      <sheetName val="Section_D2"/>
      <sheetName val="Section_E2"/>
      <sheetName val="PWLB_CR2"/>
      <sheetName val="Section_A3"/>
      <sheetName val="Memorandum,_Sects_B_&amp;_C3"/>
      <sheetName val="Section_D3"/>
      <sheetName val="Section_E3"/>
      <sheetName val="PWLB_CR3"/>
      <sheetName val="Section_A4"/>
      <sheetName val="Memorandum,_Sects_B_&amp;_C4"/>
      <sheetName val="Section_D4"/>
      <sheetName val="Section_E4"/>
      <sheetName val="PWLB_CR4"/>
      <sheetName val="Section_A5"/>
      <sheetName val="Memorandum,_Sects_B_&amp;_C5"/>
      <sheetName val="Section_D5"/>
      <sheetName val="Section_E5"/>
      <sheetName val="PWLB_CR5"/>
    </sheetNames>
    <sheetDataSet>
      <sheetData sheetId="0" refreshError="1"/>
      <sheetData sheetId="1"/>
      <sheetData sheetId="2"/>
      <sheetData sheetId="3"/>
      <sheetData sheetId="4"/>
      <sheetData sheetId="5" refreshError="1"/>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F3 Expenditure &amp; Income"/>
      <sheetName val="All Memo items"/>
      <sheetName val="Main Validation"/>
      <sheetName val="Data"/>
      <sheetName val="Sheet1"/>
      <sheetName val="Info"/>
      <sheetName val="Access 1"/>
      <sheetName val="Access 2"/>
    </sheetNames>
    <sheetDataSet>
      <sheetData sheetId="0"/>
      <sheetData sheetId="1">
        <row r="17">
          <cell r="D17" t="str">
            <v>EZZZ</v>
          </cell>
        </row>
      </sheetData>
      <sheetData sheetId="2"/>
      <sheetData sheetId="3"/>
      <sheetData sheetId="4">
        <row r="8">
          <cell r="A8">
            <v>1</v>
          </cell>
          <cell r="B8" t="str">
            <v>Barking &amp; Dagenham</v>
          </cell>
          <cell r="C8" t="str">
            <v>E5030</v>
          </cell>
          <cell r="D8">
            <v>38474</v>
          </cell>
          <cell r="E8">
            <v>46511</v>
          </cell>
          <cell r="F8">
            <v>5710</v>
          </cell>
          <cell r="G8">
            <v>4992</v>
          </cell>
          <cell r="H8">
            <v>4904</v>
          </cell>
          <cell r="I8">
            <v>16</v>
          </cell>
          <cell r="J8">
            <v>10227</v>
          </cell>
          <cell r="K8">
            <v>30283</v>
          </cell>
          <cell r="L8">
            <v>6208</v>
          </cell>
          <cell r="M8">
            <v>667167</v>
          </cell>
          <cell r="N8">
            <v>0</v>
          </cell>
          <cell r="O8">
            <v>3067</v>
          </cell>
        </row>
        <row r="9">
          <cell r="A9">
            <v>2</v>
          </cell>
          <cell r="B9" t="str">
            <v>Barnet</v>
          </cell>
          <cell r="C9" t="str">
            <v>E5031</v>
          </cell>
          <cell r="D9">
            <v>51400</v>
          </cell>
          <cell r="E9">
            <v>54856</v>
          </cell>
          <cell r="F9">
            <v>7285</v>
          </cell>
          <cell r="G9">
            <v>6426</v>
          </cell>
          <cell r="H9">
            <v>8084</v>
          </cell>
          <cell r="I9">
            <v>0</v>
          </cell>
          <cell r="J9">
            <v>0</v>
          </cell>
          <cell r="K9">
            <v>42182</v>
          </cell>
          <cell r="L9">
            <v>25</v>
          </cell>
          <cell r="M9">
            <v>819561</v>
          </cell>
          <cell r="N9">
            <v>0</v>
          </cell>
          <cell r="O9">
            <v>2635</v>
          </cell>
        </row>
        <row r="10">
          <cell r="A10">
            <v>3</v>
          </cell>
          <cell r="B10" t="str">
            <v>Bath &amp; North East Somerset</v>
          </cell>
          <cell r="C10" t="str">
            <v>E0101</v>
          </cell>
          <cell r="D10">
            <v>176155</v>
          </cell>
          <cell r="E10">
            <v>191586</v>
          </cell>
          <cell r="F10">
            <v>34846</v>
          </cell>
          <cell r="G10">
            <v>25985</v>
          </cell>
          <cell r="H10">
            <v>35321</v>
          </cell>
          <cell r="I10">
            <v>58</v>
          </cell>
          <cell r="J10">
            <v>318704</v>
          </cell>
          <cell r="K10">
            <v>106941</v>
          </cell>
          <cell r="L10">
            <v>29092</v>
          </cell>
          <cell r="M10">
            <v>3346211</v>
          </cell>
          <cell r="N10">
            <v>6240</v>
          </cell>
          <cell r="O10">
            <v>19496</v>
          </cell>
        </row>
        <row r="11">
          <cell r="A11">
            <v>4</v>
          </cell>
          <cell r="B11" t="str">
            <v>Bedfordshire</v>
          </cell>
          <cell r="C11" t="str">
            <v>E0221</v>
          </cell>
          <cell r="D11">
            <v>88734</v>
          </cell>
          <cell r="E11">
            <v>106637</v>
          </cell>
          <cell r="F11">
            <v>18766</v>
          </cell>
          <cell r="G11">
            <v>13841</v>
          </cell>
          <cell r="H11">
            <v>20180</v>
          </cell>
          <cell r="I11">
            <v>43</v>
          </cell>
          <cell r="J11">
            <v>13239</v>
          </cell>
          <cell r="K11">
            <v>71732</v>
          </cell>
          <cell r="L11">
            <v>8424</v>
          </cell>
          <cell r="M11">
            <v>1544360</v>
          </cell>
          <cell r="N11">
            <v>38</v>
          </cell>
          <cell r="O11">
            <v>5568</v>
          </cell>
        </row>
        <row r="12">
          <cell r="A12">
            <v>5</v>
          </cell>
          <cell r="B12" t="str">
            <v>Bexley</v>
          </cell>
          <cell r="C12" t="str">
            <v>E5032</v>
          </cell>
          <cell r="D12">
            <v>32092</v>
          </cell>
          <cell r="E12">
            <v>33976</v>
          </cell>
          <cell r="F12">
            <v>4788</v>
          </cell>
          <cell r="G12">
            <v>4558</v>
          </cell>
          <cell r="H12">
            <v>3972</v>
          </cell>
          <cell r="I12">
            <v>6</v>
          </cell>
          <cell r="J12">
            <v>25180</v>
          </cell>
          <cell r="K12">
            <v>15237</v>
          </cell>
          <cell r="L12">
            <v>11976</v>
          </cell>
          <cell r="M12">
            <v>611023</v>
          </cell>
          <cell r="N12">
            <v>0</v>
          </cell>
          <cell r="O12">
            <v>2459</v>
          </cell>
        </row>
        <row r="13">
          <cell r="A13">
            <v>6</v>
          </cell>
          <cell r="B13" t="str">
            <v>Brent</v>
          </cell>
          <cell r="C13" t="str">
            <v>E5033</v>
          </cell>
          <cell r="D13">
            <v>41875</v>
          </cell>
          <cell r="E13">
            <v>48548</v>
          </cell>
          <cell r="F13">
            <v>5368</v>
          </cell>
          <cell r="G13">
            <v>5995</v>
          </cell>
          <cell r="H13">
            <v>7465</v>
          </cell>
          <cell r="I13">
            <v>2</v>
          </cell>
          <cell r="J13">
            <v>664</v>
          </cell>
          <cell r="K13">
            <v>36569</v>
          </cell>
          <cell r="L13">
            <v>2392</v>
          </cell>
          <cell r="M13">
            <v>584875</v>
          </cell>
          <cell r="N13">
            <v>41875</v>
          </cell>
          <cell r="O13">
            <v>3111</v>
          </cell>
        </row>
        <row r="14">
          <cell r="A14">
            <v>7</v>
          </cell>
          <cell r="B14" t="str">
            <v>Bromley</v>
          </cell>
          <cell r="C14" t="str">
            <v>E5034</v>
          </cell>
          <cell r="D14">
            <v>33278</v>
          </cell>
          <cell r="E14">
            <v>45499</v>
          </cell>
          <cell r="F14">
            <v>5254</v>
          </cell>
          <cell r="G14">
            <v>4862</v>
          </cell>
          <cell r="H14">
            <v>4819</v>
          </cell>
          <cell r="I14">
            <v>24</v>
          </cell>
          <cell r="J14">
            <v>133992</v>
          </cell>
          <cell r="K14">
            <v>23967</v>
          </cell>
          <cell r="L14">
            <v>10883</v>
          </cell>
          <cell r="M14">
            <v>625509</v>
          </cell>
          <cell r="N14">
            <v>1</v>
          </cell>
          <cell r="O14">
            <v>2413</v>
          </cell>
        </row>
        <row r="15">
          <cell r="A15">
            <v>8</v>
          </cell>
          <cell r="B15" t="str">
            <v>Buckinghamshire</v>
          </cell>
          <cell r="C15" t="str">
            <v>E0421</v>
          </cell>
          <cell r="D15">
            <v>105723</v>
          </cell>
          <cell r="E15">
            <v>220163</v>
          </cell>
          <cell r="F15">
            <v>22771</v>
          </cell>
          <cell r="G15">
            <v>15289</v>
          </cell>
          <cell r="H15">
            <v>21242</v>
          </cell>
          <cell r="I15">
            <v>147</v>
          </cell>
          <cell r="J15">
            <v>71383</v>
          </cell>
          <cell r="K15">
            <v>87000</v>
          </cell>
          <cell r="L15">
            <v>36375</v>
          </cell>
          <cell r="M15">
            <v>1919069</v>
          </cell>
          <cell r="N15">
            <v>4400</v>
          </cell>
          <cell r="O15">
            <v>7275</v>
          </cell>
        </row>
        <row r="16">
          <cell r="A16">
            <v>9</v>
          </cell>
          <cell r="B16" t="str">
            <v>Cambridgeshire</v>
          </cell>
          <cell r="C16" t="str">
            <v>E0521</v>
          </cell>
          <cell r="D16">
            <v>100334</v>
          </cell>
          <cell r="E16">
            <v>138526</v>
          </cell>
          <cell r="F16">
            <v>24854</v>
          </cell>
          <cell r="G16">
            <v>14828</v>
          </cell>
          <cell r="H16">
            <v>25793</v>
          </cell>
          <cell r="I16">
            <v>163</v>
          </cell>
          <cell r="J16">
            <v>115627</v>
          </cell>
          <cell r="K16">
            <v>76086</v>
          </cell>
          <cell r="L16">
            <v>34702</v>
          </cell>
          <cell r="M16">
            <v>2033180</v>
          </cell>
          <cell r="N16">
            <v>0</v>
          </cell>
          <cell r="O16">
            <v>7221</v>
          </cell>
        </row>
        <row r="17">
          <cell r="A17">
            <v>10</v>
          </cell>
          <cell r="B17" t="str">
            <v>Camden</v>
          </cell>
          <cell r="C17" t="str">
            <v>E5011</v>
          </cell>
          <cell r="D17">
            <v>62849</v>
          </cell>
          <cell r="E17">
            <v>69573</v>
          </cell>
          <cell r="F17">
            <v>4886</v>
          </cell>
          <cell r="G17">
            <v>6358</v>
          </cell>
          <cell r="H17">
            <v>7811</v>
          </cell>
          <cell r="I17">
            <v>37</v>
          </cell>
          <cell r="J17">
            <v>56858</v>
          </cell>
          <cell r="K17">
            <v>39992</v>
          </cell>
          <cell r="L17">
            <v>13804</v>
          </cell>
          <cell r="M17">
            <v>1163975</v>
          </cell>
          <cell r="N17">
            <v>0</v>
          </cell>
          <cell r="O17">
            <v>7184</v>
          </cell>
        </row>
        <row r="18">
          <cell r="A18">
            <v>11</v>
          </cell>
          <cell r="B18" t="str">
            <v>Cardiff UA</v>
          </cell>
          <cell r="C18" t="str">
            <v>W7601</v>
          </cell>
          <cell r="D18">
            <v>78831</v>
          </cell>
          <cell r="E18">
            <v>119256</v>
          </cell>
          <cell r="F18">
            <v>13424</v>
          </cell>
          <cell r="G18">
            <v>9764</v>
          </cell>
          <cell r="H18">
            <v>11534</v>
          </cell>
          <cell r="I18">
            <v>112</v>
          </cell>
          <cell r="J18">
            <v>23854</v>
          </cell>
          <cell r="K18">
            <v>58961</v>
          </cell>
          <cell r="L18">
            <v>12746</v>
          </cell>
          <cell r="M18">
            <v>1466125</v>
          </cell>
          <cell r="N18">
            <v>0</v>
          </cell>
          <cell r="O18">
            <v>5048</v>
          </cell>
        </row>
        <row r="19">
          <cell r="A19">
            <v>12</v>
          </cell>
          <cell r="B19" t="str">
            <v>Carmarthenshire UA</v>
          </cell>
          <cell r="C19" t="str">
            <v>W7102</v>
          </cell>
          <cell r="D19">
            <v>78779</v>
          </cell>
          <cell r="E19">
            <v>103807</v>
          </cell>
          <cell r="F19">
            <v>19292</v>
          </cell>
          <cell r="G19">
            <v>10230</v>
          </cell>
          <cell r="H19">
            <v>13051</v>
          </cell>
          <cell r="I19">
            <v>10</v>
          </cell>
          <cell r="J19">
            <v>47649</v>
          </cell>
          <cell r="K19">
            <v>50231</v>
          </cell>
          <cell r="L19">
            <v>32477</v>
          </cell>
          <cell r="M19">
            <v>1667440</v>
          </cell>
          <cell r="N19">
            <v>33</v>
          </cell>
          <cell r="O19">
            <v>3009</v>
          </cell>
        </row>
        <row r="20">
          <cell r="A20">
            <v>13</v>
          </cell>
          <cell r="B20" t="str">
            <v>Cheshire</v>
          </cell>
          <cell r="C20" t="str">
            <v>E0621</v>
          </cell>
          <cell r="D20">
            <v>182554</v>
          </cell>
          <cell r="E20">
            <v>199191</v>
          </cell>
          <cell r="F20">
            <v>31403</v>
          </cell>
          <cell r="G20">
            <v>24139</v>
          </cell>
          <cell r="H20">
            <v>24160</v>
          </cell>
          <cell r="I20">
            <v>180</v>
          </cell>
          <cell r="J20">
            <v>264202</v>
          </cell>
          <cell r="K20">
            <v>116792</v>
          </cell>
          <cell r="L20">
            <v>40608</v>
          </cell>
          <cell r="M20">
            <v>3555340</v>
          </cell>
          <cell r="N20">
            <v>202</v>
          </cell>
          <cell r="O20">
            <v>24699</v>
          </cell>
        </row>
        <row r="21">
          <cell r="A21">
            <v>14</v>
          </cell>
          <cell r="B21" t="str">
            <v>City of London</v>
          </cell>
          <cell r="C21" t="str">
            <v>E5010</v>
          </cell>
          <cell r="D21">
            <v>42635</v>
          </cell>
          <cell r="E21">
            <v>53989</v>
          </cell>
          <cell r="F21">
            <v>3984</v>
          </cell>
          <cell r="G21">
            <v>3541</v>
          </cell>
          <cell r="H21">
            <v>4111</v>
          </cell>
          <cell r="I21">
            <v>33</v>
          </cell>
          <cell r="J21">
            <v>25700</v>
          </cell>
          <cell r="K21">
            <v>19283</v>
          </cell>
          <cell r="L21">
            <v>23190</v>
          </cell>
          <cell r="M21">
            <v>746300</v>
          </cell>
          <cell r="N21">
            <v>2</v>
          </cell>
          <cell r="O21">
            <v>3805</v>
          </cell>
        </row>
        <row r="22">
          <cell r="A22">
            <v>15</v>
          </cell>
          <cell r="B22" t="str">
            <v>Cornwall</v>
          </cell>
          <cell r="C22" t="str">
            <v>E0820</v>
          </cell>
          <cell r="D22">
            <v>65286</v>
          </cell>
          <cell r="E22">
            <v>96516</v>
          </cell>
          <cell r="F22">
            <v>17303</v>
          </cell>
          <cell r="G22">
            <v>11101</v>
          </cell>
          <cell r="H22">
            <v>17035</v>
          </cell>
          <cell r="I22">
            <v>147</v>
          </cell>
          <cell r="J22">
            <v>221871</v>
          </cell>
          <cell r="K22">
            <v>51051</v>
          </cell>
          <cell r="L22">
            <v>26192</v>
          </cell>
          <cell r="M22">
            <v>1408716</v>
          </cell>
          <cell r="N22">
            <v>16</v>
          </cell>
          <cell r="O22">
            <v>3826</v>
          </cell>
        </row>
        <row r="23">
          <cell r="A23">
            <v>16</v>
          </cell>
          <cell r="B23" t="str">
            <v>Croydon</v>
          </cell>
          <cell r="C23" t="str">
            <v>E5035</v>
          </cell>
          <cell r="D23">
            <v>50572</v>
          </cell>
          <cell r="E23">
            <v>58867</v>
          </cell>
          <cell r="F23">
            <v>7605</v>
          </cell>
          <cell r="G23">
            <v>6578</v>
          </cell>
          <cell r="H23">
            <v>7600</v>
          </cell>
          <cell r="I23">
            <v>4</v>
          </cell>
          <cell r="J23">
            <v>39160</v>
          </cell>
          <cell r="K23">
            <v>39068</v>
          </cell>
          <cell r="L23">
            <v>6328</v>
          </cell>
          <cell r="M23">
            <v>741887</v>
          </cell>
          <cell r="N23">
            <v>0</v>
          </cell>
          <cell r="O23">
            <v>3749</v>
          </cell>
        </row>
        <row r="24">
          <cell r="A24">
            <v>17</v>
          </cell>
          <cell r="B24" t="str">
            <v>Cumbria</v>
          </cell>
          <cell r="C24" t="str">
            <v>E0920</v>
          </cell>
          <cell r="D24">
            <v>80154</v>
          </cell>
          <cell r="E24">
            <v>102588</v>
          </cell>
          <cell r="F24">
            <v>16776</v>
          </cell>
          <cell r="G24">
            <v>14117</v>
          </cell>
          <cell r="H24">
            <v>18103</v>
          </cell>
          <cell r="I24">
            <v>89</v>
          </cell>
          <cell r="J24">
            <v>93231</v>
          </cell>
          <cell r="K24">
            <v>52151</v>
          </cell>
          <cell r="L24">
            <v>31066</v>
          </cell>
          <cell r="M24">
            <v>1774730</v>
          </cell>
          <cell r="N24">
            <v>40</v>
          </cell>
          <cell r="O24">
            <v>4712</v>
          </cell>
        </row>
        <row r="25">
          <cell r="A25">
            <v>19</v>
          </cell>
          <cell r="B25" t="str">
            <v>Derbyshire</v>
          </cell>
          <cell r="C25" t="str">
            <v>E1021</v>
          </cell>
          <cell r="D25">
            <v>136566</v>
          </cell>
          <cell r="E25">
            <v>231319</v>
          </cell>
          <cell r="F25">
            <v>35287</v>
          </cell>
          <cell r="G25">
            <v>24458</v>
          </cell>
          <cell r="H25">
            <v>26559</v>
          </cell>
          <cell r="I25">
            <v>456</v>
          </cell>
          <cell r="J25">
            <v>54014</v>
          </cell>
          <cell r="K25">
            <v>107099</v>
          </cell>
          <cell r="L25">
            <v>82408</v>
          </cell>
          <cell r="M25">
            <v>3323275</v>
          </cell>
          <cell r="N25">
            <v>158</v>
          </cell>
          <cell r="O25">
            <v>6893</v>
          </cell>
        </row>
        <row r="26">
          <cell r="A26">
            <v>18</v>
          </cell>
          <cell r="B26" t="str">
            <v>Devon</v>
          </cell>
          <cell r="C26" t="str">
            <v>E1121</v>
          </cell>
          <cell r="D26">
            <v>166761</v>
          </cell>
          <cell r="E26">
            <v>196086</v>
          </cell>
          <cell r="F26">
            <v>36785</v>
          </cell>
          <cell r="G26">
            <v>27682</v>
          </cell>
          <cell r="H26">
            <v>29810</v>
          </cell>
          <cell r="I26">
            <v>431</v>
          </cell>
          <cell r="J26">
            <v>66862</v>
          </cell>
          <cell r="K26">
            <v>113847</v>
          </cell>
          <cell r="L26">
            <v>39628</v>
          </cell>
          <cell r="M26">
            <v>3139893</v>
          </cell>
          <cell r="N26">
            <v>12</v>
          </cell>
          <cell r="O26">
            <v>10075</v>
          </cell>
        </row>
        <row r="27">
          <cell r="A27">
            <v>20</v>
          </cell>
          <cell r="B27" t="str">
            <v>Dorset</v>
          </cell>
          <cell r="C27" t="str">
            <v>E1221</v>
          </cell>
          <cell r="D27">
            <v>101397</v>
          </cell>
          <cell r="E27">
            <v>142749</v>
          </cell>
          <cell r="F27">
            <v>24021</v>
          </cell>
          <cell r="G27">
            <v>17550</v>
          </cell>
          <cell r="H27">
            <v>19847</v>
          </cell>
          <cell r="I27">
            <v>268</v>
          </cell>
          <cell r="J27">
            <v>45654</v>
          </cell>
          <cell r="K27">
            <v>77757</v>
          </cell>
          <cell r="L27">
            <v>31649</v>
          </cell>
          <cell r="M27">
            <v>2091827</v>
          </cell>
          <cell r="N27">
            <v>85</v>
          </cell>
          <cell r="O27">
            <v>4269</v>
          </cell>
        </row>
        <row r="28">
          <cell r="A28">
            <v>21</v>
          </cell>
          <cell r="B28" t="str">
            <v>Durham</v>
          </cell>
          <cell r="C28" t="str">
            <v>E1321</v>
          </cell>
          <cell r="D28">
            <v>140283</v>
          </cell>
          <cell r="E28">
            <v>134688</v>
          </cell>
          <cell r="F28">
            <v>17454</v>
          </cell>
          <cell r="G28">
            <v>16700</v>
          </cell>
          <cell r="H28">
            <v>12983</v>
          </cell>
          <cell r="I28">
            <v>171</v>
          </cell>
          <cell r="J28">
            <v>44039</v>
          </cell>
          <cell r="K28">
            <v>75134</v>
          </cell>
          <cell r="L28">
            <v>30334</v>
          </cell>
          <cell r="M28">
            <v>2130855</v>
          </cell>
          <cell r="N28">
            <v>0</v>
          </cell>
          <cell r="O28">
            <v>6383</v>
          </cell>
        </row>
        <row r="29">
          <cell r="A29">
            <v>22</v>
          </cell>
          <cell r="B29" t="str">
            <v>Ealing</v>
          </cell>
          <cell r="C29" t="str">
            <v>E5036</v>
          </cell>
          <cell r="D29">
            <v>47274</v>
          </cell>
          <cell r="E29">
            <v>83096</v>
          </cell>
          <cell r="F29">
            <v>6565</v>
          </cell>
          <cell r="G29">
            <v>6511</v>
          </cell>
          <cell r="H29">
            <v>7232</v>
          </cell>
          <cell r="I29">
            <v>0</v>
          </cell>
          <cell r="J29">
            <v>47401</v>
          </cell>
          <cell r="K29">
            <v>39245</v>
          </cell>
          <cell r="L29">
            <v>31882</v>
          </cell>
          <cell r="M29">
            <v>867354</v>
          </cell>
          <cell r="N29">
            <v>0</v>
          </cell>
          <cell r="O29">
            <v>3529</v>
          </cell>
        </row>
        <row r="30">
          <cell r="A30">
            <v>23</v>
          </cell>
          <cell r="B30" t="str">
            <v>East Riding of Yorkshire UA</v>
          </cell>
          <cell r="C30" t="str">
            <v>E2001</v>
          </cell>
          <cell r="D30">
            <v>140404</v>
          </cell>
          <cell r="E30">
            <v>250477</v>
          </cell>
          <cell r="F30">
            <v>37175</v>
          </cell>
          <cell r="G30">
            <v>26626</v>
          </cell>
          <cell r="H30">
            <v>34403</v>
          </cell>
          <cell r="I30">
            <v>0</v>
          </cell>
          <cell r="J30">
            <v>60784</v>
          </cell>
          <cell r="K30">
            <v>128066</v>
          </cell>
          <cell r="L30">
            <v>83181</v>
          </cell>
          <cell r="M30">
            <v>3316466</v>
          </cell>
          <cell r="N30">
            <v>12562</v>
          </cell>
          <cell r="O30">
            <v>5026</v>
          </cell>
        </row>
        <row r="31">
          <cell r="A31">
            <v>24</v>
          </cell>
          <cell r="B31" t="str">
            <v>East Sussex</v>
          </cell>
          <cell r="C31" t="str">
            <v>E1421</v>
          </cell>
          <cell r="D31">
            <v>131625</v>
          </cell>
          <cell r="E31">
            <v>146139</v>
          </cell>
          <cell r="F31">
            <v>22881</v>
          </cell>
          <cell r="G31">
            <v>16981</v>
          </cell>
          <cell r="H31">
            <v>23896</v>
          </cell>
          <cell r="I31">
            <v>239</v>
          </cell>
          <cell r="J31">
            <v>144522</v>
          </cell>
          <cell r="K31">
            <v>85915</v>
          </cell>
          <cell r="L31">
            <v>23922</v>
          </cell>
          <cell r="M31">
            <v>2479540</v>
          </cell>
          <cell r="N31">
            <v>0</v>
          </cell>
          <cell r="O31">
            <v>9632</v>
          </cell>
        </row>
        <row r="32">
          <cell r="A32">
            <v>25</v>
          </cell>
          <cell r="B32" t="str">
            <v>Enfield</v>
          </cell>
          <cell r="C32" t="str">
            <v>E5037</v>
          </cell>
          <cell r="D32">
            <v>33404</v>
          </cell>
          <cell r="E32">
            <v>48991</v>
          </cell>
          <cell r="F32">
            <v>6868</v>
          </cell>
          <cell r="G32">
            <v>4427</v>
          </cell>
          <cell r="H32">
            <v>4887</v>
          </cell>
          <cell r="I32">
            <v>9</v>
          </cell>
          <cell r="J32">
            <v>27214</v>
          </cell>
          <cell r="K32">
            <v>29554</v>
          </cell>
          <cell r="L32">
            <v>8865</v>
          </cell>
          <cell r="M32">
            <v>774684</v>
          </cell>
          <cell r="N32">
            <v>0</v>
          </cell>
          <cell r="O32">
            <v>1969</v>
          </cell>
        </row>
        <row r="33">
          <cell r="A33">
            <v>26</v>
          </cell>
          <cell r="B33" t="str">
            <v>Essex</v>
          </cell>
          <cell r="C33" t="str">
            <v>E1521</v>
          </cell>
          <cell r="D33">
            <v>239001</v>
          </cell>
          <cell r="E33">
            <v>287428</v>
          </cell>
          <cell r="F33">
            <v>49516</v>
          </cell>
          <cell r="G33">
            <v>35254</v>
          </cell>
          <cell r="H33">
            <v>43693</v>
          </cell>
          <cell r="I33">
            <v>368</v>
          </cell>
          <cell r="J33">
            <v>94376</v>
          </cell>
          <cell r="K33">
            <v>164798</v>
          </cell>
          <cell r="L33">
            <v>63564</v>
          </cell>
          <cell r="M33">
            <v>4337374</v>
          </cell>
          <cell r="N33">
            <v>140</v>
          </cell>
          <cell r="O33">
            <v>22930</v>
          </cell>
        </row>
        <row r="34">
          <cell r="A34">
            <v>27</v>
          </cell>
          <cell r="B34" t="str">
            <v>Flintshire UA</v>
          </cell>
          <cell r="C34" t="str">
            <v>W7002</v>
          </cell>
          <cell r="D34">
            <v>70662</v>
          </cell>
          <cell r="E34">
            <v>75417</v>
          </cell>
          <cell r="F34">
            <v>16033</v>
          </cell>
          <cell r="G34">
            <v>10343</v>
          </cell>
          <cell r="H34">
            <v>8299</v>
          </cell>
          <cell r="I34">
            <v>22</v>
          </cell>
          <cell r="J34">
            <v>101922</v>
          </cell>
          <cell r="K34">
            <v>52289</v>
          </cell>
          <cell r="L34">
            <v>2721</v>
          </cell>
          <cell r="M34">
            <v>1215189</v>
          </cell>
          <cell r="N34">
            <v>4496</v>
          </cell>
          <cell r="O34">
            <v>7367</v>
          </cell>
        </row>
        <row r="35">
          <cell r="A35">
            <v>28</v>
          </cell>
          <cell r="B35" t="str">
            <v>Gloucestershire</v>
          </cell>
          <cell r="C35" t="str">
            <v>E1620</v>
          </cell>
          <cell r="D35">
            <v>88015</v>
          </cell>
          <cell r="E35">
            <v>118517</v>
          </cell>
          <cell r="F35">
            <v>17936</v>
          </cell>
          <cell r="G35">
            <v>13270</v>
          </cell>
          <cell r="H35">
            <v>16307</v>
          </cell>
          <cell r="I35">
            <v>176</v>
          </cell>
          <cell r="J35">
            <v>10235</v>
          </cell>
          <cell r="K35">
            <v>65866</v>
          </cell>
          <cell r="L35">
            <v>29003</v>
          </cell>
          <cell r="M35">
            <v>1506495</v>
          </cell>
          <cell r="N35">
            <v>118</v>
          </cell>
          <cell r="O35">
            <v>6673</v>
          </cell>
        </row>
        <row r="36">
          <cell r="A36">
            <v>29</v>
          </cell>
          <cell r="B36" t="str">
            <v>Greenwich</v>
          </cell>
          <cell r="C36" t="str">
            <v>E5012</v>
          </cell>
          <cell r="D36">
            <v>46859</v>
          </cell>
          <cell r="E36">
            <v>51968</v>
          </cell>
          <cell r="F36">
            <v>7694</v>
          </cell>
          <cell r="G36">
            <v>6126</v>
          </cell>
          <cell r="H36">
            <v>5143</v>
          </cell>
          <cell r="I36">
            <v>15</v>
          </cell>
          <cell r="J36">
            <v>42019</v>
          </cell>
          <cell r="K36">
            <v>30016</v>
          </cell>
          <cell r="L36">
            <v>7425</v>
          </cell>
          <cell r="M36">
            <v>936436</v>
          </cell>
          <cell r="N36">
            <v>14</v>
          </cell>
          <cell r="O36">
            <v>2180</v>
          </cell>
        </row>
        <row r="37">
          <cell r="A37">
            <v>30</v>
          </cell>
          <cell r="B37" t="str">
            <v>Gwynedd</v>
          </cell>
          <cell r="C37" t="str">
            <v>W7320</v>
          </cell>
          <cell r="D37">
            <v>55267</v>
          </cell>
          <cell r="E37">
            <v>83523</v>
          </cell>
          <cell r="F37">
            <v>15712</v>
          </cell>
          <cell r="G37">
            <v>7431</v>
          </cell>
          <cell r="H37">
            <v>9131</v>
          </cell>
          <cell r="I37">
            <v>147</v>
          </cell>
          <cell r="J37">
            <v>17669</v>
          </cell>
          <cell r="K37">
            <v>50908</v>
          </cell>
          <cell r="L37">
            <v>13993</v>
          </cell>
          <cell r="M37">
            <v>1309546</v>
          </cell>
          <cell r="N37">
            <v>1518</v>
          </cell>
          <cell r="O37">
            <v>8118</v>
          </cell>
        </row>
        <row r="38">
          <cell r="A38">
            <v>31</v>
          </cell>
          <cell r="B38" t="str">
            <v>Hackney</v>
          </cell>
          <cell r="C38" t="str">
            <v>E5013</v>
          </cell>
          <cell r="D38">
            <v>51896</v>
          </cell>
          <cell r="E38">
            <v>84073</v>
          </cell>
          <cell r="F38">
            <v>7056</v>
          </cell>
          <cell r="G38">
            <v>6043</v>
          </cell>
          <cell r="H38">
            <v>7515</v>
          </cell>
          <cell r="I38">
            <v>0</v>
          </cell>
          <cell r="J38">
            <v>22331</v>
          </cell>
          <cell r="K38">
            <v>54530</v>
          </cell>
          <cell r="L38">
            <v>13827</v>
          </cell>
          <cell r="M38">
            <v>1003589</v>
          </cell>
          <cell r="N38">
            <v>0</v>
          </cell>
          <cell r="O38">
            <v>3841</v>
          </cell>
        </row>
        <row r="39">
          <cell r="A39">
            <v>32</v>
          </cell>
          <cell r="B39" t="str">
            <v>Hammersmith &amp; Fulham</v>
          </cell>
          <cell r="C39" t="str">
            <v>E5014</v>
          </cell>
          <cell r="D39">
            <v>40642</v>
          </cell>
          <cell r="E39">
            <v>41866</v>
          </cell>
          <cell r="F39">
            <v>3963</v>
          </cell>
          <cell r="G39">
            <v>4463</v>
          </cell>
          <cell r="H39">
            <v>5785</v>
          </cell>
          <cell r="I39">
            <v>26</v>
          </cell>
          <cell r="J39">
            <v>33428</v>
          </cell>
          <cell r="K39">
            <v>22691</v>
          </cell>
          <cell r="L39">
            <v>9510</v>
          </cell>
          <cell r="M39">
            <v>762829</v>
          </cell>
          <cell r="N39">
            <v>0</v>
          </cell>
          <cell r="O39">
            <v>5548</v>
          </cell>
        </row>
        <row r="40">
          <cell r="A40">
            <v>33</v>
          </cell>
          <cell r="B40" t="str">
            <v>Hampshire</v>
          </cell>
          <cell r="C40" t="str">
            <v>E1721</v>
          </cell>
          <cell r="D40">
            <v>226596</v>
          </cell>
          <cell r="E40">
            <v>323719</v>
          </cell>
          <cell r="F40">
            <v>50683</v>
          </cell>
          <cell r="G40">
            <v>32858</v>
          </cell>
          <cell r="H40">
            <v>52459</v>
          </cell>
          <cell r="I40">
            <v>476</v>
          </cell>
          <cell r="J40">
            <v>148630</v>
          </cell>
          <cell r="K40">
            <v>168102</v>
          </cell>
          <cell r="L40">
            <v>89950</v>
          </cell>
          <cell r="M40">
            <v>4535717</v>
          </cell>
          <cell r="N40">
            <v>419</v>
          </cell>
          <cell r="O40">
            <v>13292</v>
          </cell>
        </row>
        <row r="41">
          <cell r="A41">
            <v>34</v>
          </cell>
          <cell r="B41" t="str">
            <v>Haringey</v>
          </cell>
          <cell r="C41" t="str">
            <v>E5038</v>
          </cell>
          <cell r="D41">
            <v>46154</v>
          </cell>
          <cell r="E41">
            <v>44027</v>
          </cell>
          <cell r="F41">
            <v>5838</v>
          </cell>
          <cell r="G41">
            <v>6891</v>
          </cell>
          <cell r="H41">
            <v>8336</v>
          </cell>
          <cell r="I41">
            <v>4</v>
          </cell>
          <cell r="J41">
            <v>38279</v>
          </cell>
          <cell r="K41">
            <v>30461</v>
          </cell>
          <cell r="L41">
            <v>2577</v>
          </cell>
          <cell r="M41">
            <v>899344</v>
          </cell>
          <cell r="N41">
            <v>0</v>
          </cell>
          <cell r="O41">
            <v>2460</v>
          </cell>
        </row>
        <row r="42">
          <cell r="A42">
            <v>35</v>
          </cell>
          <cell r="B42" t="str">
            <v>Harrow</v>
          </cell>
          <cell r="C42" t="str">
            <v>E5039</v>
          </cell>
          <cell r="D42">
            <v>33078</v>
          </cell>
          <cell r="E42">
            <v>36106</v>
          </cell>
          <cell r="F42">
            <v>5582</v>
          </cell>
          <cell r="G42">
            <v>5087</v>
          </cell>
          <cell r="H42">
            <v>6023</v>
          </cell>
          <cell r="I42">
            <v>11</v>
          </cell>
          <cell r="J42">
            <v>9682</v>
          </cell>
          <cell r="K42">
            <v>19142</v>
          </cell>
          <cell r="L42">
            <v>7468</v>
          </cell>
          <cell r="M42">
            <v>590817</v>
          </cell>
          <cell r="N42">
            <v>0</v>
          </cell>
          <cell r="O42">
            <v>745</v>
          </cell>
        </row>
        <row r="43">
          <cell r="A43">
            <v>36</v>
          </cell>
          <cell r="B43" t="str">
            <v>Havering</v>
          </cell>
          <cell r="C43" t="str">
            <v>E5040</v>
          </cell>
          <cell r="D43">
            <v>35527</v>
          </cell>
          <cell r="E43">
            <v>56544</v>
          </cell>
          <cell r="F43">
            <v>6206</v>
          </cell>
          <cell r="G43">
            <v>5641</v>
          </cell>
          <cell r="H43">
            <v>4874</v>
          </cell>
          <cell r="I43">
            <v>18</v>
          </cell>
          <cell r="J43">
            <v>32654</v>
          </cell>
          <cell r="K43">
            <v>38474</v>
          </cell>
          <cell r="L43">
            <v>9279</v>
          </cell>
          <cell r="M43">
            <v>506019</v>
          </cell>
          <cell r="N43">
            <v>8</v>
          </cell>
          <cell r="O43">
            <v>2011</v>
          </cell>
        </row>
        <row r="44">
          <cell r="A44">
            <v>37</v>
          </cell>
          <cell r="B44" t="str">
            <v>Hertfordshire</v>
          </cell>
          <cell r="C44" t="str">
            <v>E1920</v>
          </cell>
          <cell r="D44">
            <v>152343</v>
          </cell>
          <cell r="E44">
            <v>243451</v>
          </cell>
          <cell r="F44">
            <v>31771</v>
          </cell>
          <cell r="G44">
            <v>23436</v>
          </cell>
          <cell r="H44">
            <v>30729</v>
          </cell>
          <cell r="I44">
            <v>138</v>
          </cell>
          <cell r="J44">
            <v>200869</v>
          </cell>
          <cell r="K44">
            <v>136585</v>
          </cell>
          <cell r="L44">
            <v>68832</v>
          </cell>
          <cell r="M44">
            <v>3175783</v>
          </cell>
          <cell r="N44">
            <v>274</v>
          </cell>
          <cell r="O44">
            <v>13810</v>
          </cell>
        </row>
        <row r="45">
          <cell r="A45">
            <v>38</v>
          </cell>
          <cell r="B45" t="str">
            <v>Hillingdon</v>
          </cell>
          <cell r="C45" t="str">
            <v>E5041</v>
          </cell>
          <cell r="D45">
            <v>42017</v>
          </cell>
          <cell r="E45">
            <v>51395</v>
          </cell>
          <cell r="F45">
            <v>7517</v>
          </cell>
          <cell r="G45">
            <v>6003</v>
          </cell>
          <cell r="H45">
            <v>6311</v>
          </cell>
          <cell r="I45">
            <v>7</v>
          </cell>
          <cell r="J45">
            <v>32349</v>
          </cell>
          <cell r="K45">
            <v>26258</v>
          </cell>
          <cell r="L45">
            <v>15546</v>
          </cell>
          <cell r="M45">
            <v>726536</v>
          </cell>
          <cell r="N45">
            <v>0</v>
          </cell>
          <cell r="O45">
            <v>4379</v>
          </cell>
        </row>
        <row r="46">
          <cell r="A46">
            <v>39</v>
          </cell>
          <cell r="B46" t="str">
            <v>Hounslow</v>
          </cell>
          <cell r="C46" t="str">
            <v>E5042</v>
          </cell>
          <cell r="D46">
            <v>38165</v>
          </cell>
          <cell r="E46">
            <v>59455</v>
          </cell>
          <cell r="F46">
            <v>6519</v>
          </cell>
          <cell r="G46">
            <v>5800</v>
          </cell>
          <cell r="H46">
            <v>6923</v>
          </cell>
          <cell r="I46">
            <v>0</v>
          </cell>
          <cell r="J46">
            <v>26102</v>
          </cell>
          <cell r="K46">
            <v>25165</v>
          </cell>
          <cell r="L46">
            <v>22491</v>
          </cell>
          <cell r="M46">
            <v>722957</v>
          </cell>
          <cell r="N46">
            <v>1325</v>
          </cell>
          <cell r="O46">
            <v>3167</v>
          </cell>
        </row>
        <row r="47">
          <cell r="A47">
            <v>40</v>
          </cell>
          <cell r="B47" t="str">
            <v>Isle of Wight UA</v>
          </cell>
          <cell r="C47" t="str">
            <v>E2101</v>
          </cell>
          <cell r="D47">
            <v>21988</v>
          </cell>
          <cell r="E47">
            <v>27298</v>
          </cell>
          <cell r="F47">
            <v>4067</v>
          </cell>
          <cell r="G47">
            <v>3687</v>
          </cell>
          <cell r="H47">
            <v>5461</v>
          </cell>
          <cell r="I47">
            <v>15</v>
          </cell>
          <cell r="J47">
            <v>31502</v>
          </cell>
          <cell r="K47">
            <v>12818</v>
          </cell>
          <cell r="L47">
            <v>9620</v>
          </cell>
          <cell r="M47">
            <v>427398</v>
          </cell>
          <cell r="N47">
            <v>0</v>
          </cell>
          <cell r="O47">
            <v>2513</v>
          </cell>
        </row>
        <row r="48">
          <cell r="A48">
            <v>41</v>
          </cell>
          <cell r="B48" t="str">
            <v>Islington</v>
          </cell>
          <cell r="C48" t="str">
            <v>E5015</v>
          </cell>
          <cell r="D48">
            <v>55707</v>
          </cell>
          <cell r="E48">
            <v>73619</v>
          </cell>
          <cell r="F48">
            <v>6119</v>
          </cell>
          <cell r="G48">
            <v>5708</v>
          </cell>
          <cell r="H48">
            <v>7086</v>
          </cell>
          <cell r="I48">
            <v>46</v>
          </cell>
          <cell r="J48">
            <v>36999</v>
          </cell>
          <cell r="K48">
            <v>28963</v>
          </cell>
          <cell r="L48">
            <v>28531</v>
          </cell>
          <cell r="M48">
            <v>971714</v>
          </cell>
          <cell r="N48">
            <v>0</v>
          </cell>
          <cell r="O48">
            <v>2115</v>
          </cell>
        </row>
        <row r="49">
          <cell r="A49">
            <v>42</v>
          </cell>
          <cell r="B49" t="str">
            <v>Kensington &amp; Chelsea</v>
          </cell>
          <cell r="C49" t="str">
            <v>E5016</v>
          </cell>
          <cell r="D49">
            <v>32422</v>
          </cell>
          <cell r="E49">
            <v>42297</v>
          </cell>
          <cell r="F49">
            <v>3097</v>
          </cell>
          <cell r="G49">
            <v>2656</v>
          </cell>
          <cell r="H49">
            <v>3994</v>
          </cell>
          <cell r="I49">
            <v>8</v>
          </cell>
          <cell r="J49">
            <v>11683</v>
          </cell>
          <cell r="K49">
            <v>24409</v>
          </cell>
          <cell r="L49">
            <v>8167</v>
          </cell>
          <cell r="M49">
            <v>695662</v>
          </cell>
          <cell r="N49">
            <v>0</v>
          </cell>
          <cell r="O49">
            <v>3751</v>
          </cell>
        </row>
        <row r="50">
          <cell r="A50">
            <v>43</v>
          </cell>
          <cell r="B50" t="str">
            <v>Kent</v>
          </cell>
          <cell r="C50" t="str">
            <v>E2221</v>
          </cell>
          <cell r="D50">
            <v>225856</v>
          </cell>
          <cell r="E50">
            <v>311850</v>
          </cell>
          <cell r="F50">
            <v>45621</v>
          </cell>
          <cell r="G50">
            <v>34841</v>
          </cell>
          <cell r="H50">
            <v>36238</v>
          </cell>
          <cell r="I50">
            <v>71</v>
          </cell>
          <cell r="J50">
            <v>404190</v>
          </cell>
          <cell r="K50">
            <v>159612</v>
          </cell>
          <cell r="L50">
            <v>95214</v>
          </cell>
          <cell r="M50">
            <v>4137259</v>
          </cell>
          <cell r="N50">
            <v>60</v>
          </cell>
          <cell r="O50">
            <v>18732</v>
          </cell>
        </row>
        <row r="51">
          <cell r="A51">
            <v>44</v>
          </cell>
          <cell r="B51" t="str">
            <v>Kingston upon Thames</v>
          </cell>
          <cell r="C51" t="str">
            <v>E5043</v>
          </cell>
          <cell r="D51">
            <v>31157</v>
          </cell>
          <cell r="E51">
            <v>48140</v>
          </cell>
          <cell r="F51">
            <v>4366</v>
          </cell>
          <cell r="G51">
            <v>3603</v>
          </cell>
          <cell r="H51">
            <v>4483</v>
          </cell>
          <cell r="I51">
            <v>70</v>
          </cell>
          <cell r="J51">
            <v>30330</v>
          </cell>
          <cell r="K51">
            <v>24742</v>
          </cell>
          <cell r="L51">
            <v>7134</v>
          </cell>
          <cell r="M51">
            <v>548669</v>
          </cell>
          <cell r="N51">
            <v>0</v>
          </cell>
          <cell r="O51">
            <v>2824</v>
          </cell>
        </row>
        <row r="52">
          <cell r="A52">
            <v>45</v>
          </cell>
          <cell r="B52" t="str">
            <v>Lambeth</v>
          </cell>
          <cell r="C52" t="str">
            <v>E5017</v>
          </cell>
          <cell r="D52">
            <v>54096</v>
          </cell>
          <cell r="E52">
            <v>87553</v>
          </cell>
          <cell r="F52">
            <v>4834</v>
          </cell>
          <cell r="G52">
            <v>6525</v>
          </cell>
          <cell r="H52">
            <v>7832</v>
          </cell>
          <cell r="I52">
            <v>5</v>
          </cell>
          <cell r="J52">
            <v>16041</v>
          </cell>
          <cell r="K52">
            <v>45901</v>
          </cell>
          <cell r="L52">
            <v>29689</v>
          </cell>
          <cell r="M52">
            <v>1032163</v>
          </cell>
          <cell r="N52">
            <v>0</v>
          </cell>
          <cell r="O52">
            <v>3080</v>
          </cell>
        </row>
        <row r="53">
          <cell r="A53">
            <v>46</v>
          </cell>
          <cell r="B53" t="str">
            <v>Lancashire</v>
          </cell>
          <cell r="C53" t="str">
            <v>E2321</v>
          </cell>
          <cell r="D53">
            <v>252254</v>
          </cell>
          <cell r="E53">
            <v>326459</v>
          </cell>
          <cell r="F53">
            <v>54744</v>
          </cell>
          <cell r="G53">
            <v>41463</v>
          </cell>
          <cell r="H53">
            <v>53895</v>
          </cell>
          <cell r="I53">
            <v>815</v>
          </cell>
          <cell r="J53">
            <v>334338</v>
          </cell>
          <cell r="K53">
            <v>160000</v>
          </cell>
          <cell r="L53">
            <v>105311</v>
          </cell>
          <cell r="M53">
            <v>5188125</v>
          </cell>
          <cell r="N53">
            <v>859</v>
          </cell>
          <cell r="O53">
            <v>15795</v>
          </cell>
        </row>
        <row r="54">
          <cell r="A54">
            <v>47</v>
          </cell>
          <cell r="B54" t="str">
            <v>Leicestershire</v>
          </cell>
          <cell r="C54" t="str">
            <v>E2421</v>
          </cell>
          <cell r="D54">
            <v>135583</v>
          </cell>
          <cell r="E54">
            <v>168161</v>
          </cell>
          <cell r="F54">
            <v>32458</v>
          </cell>
          <cell r="G54">
            <v>21608</v>
          </cell>
          <cell r="H54">
            <v>26702</v>
          </cell>
          <cell r="I54">
            <v>751</v>
          </cell>
          <cell r="J54">
            <v>34301</v>
          </cell>
          <cell r="K54">
            <v>104161</v>
          </cell>
          <cell r="L54">
            <v>24494</v>
          </cell>
          <cell r="M54">
            <v>2739853</v>
          </cell>
          <cell r="N54">
            <v>0</v>
          </cell>
          <cell r="O54">
            <v>8439</v>
          </cell>
        </row>
        <row r="55">
          <cell r="A55">
            <v>48</v>
          </cell>
          <cell r="B55" t="str">
            <v>Lewisham</v>
          </cell>
          <cell r="C55" t="str">
            <v>E5018</v>
          </cell>
          <cell r="D55">
            <v>45066</v>
          </cell>
          <cell r="E55">
            <v>46517</v>
          </cell>
          <cell r="F55">
            <v>6817</v>
          </cell>
          <cell r="G55">
            <v>6827</v>
          </cell>
          <cell r="H55">
            <v>8306</v>
          </cell>
          <cell r="I55">
            <v>63</v>
          </cell>
          <cell r="J55">
            <v>36147</v>
          </cell>
          <cell r="K55">
            <v>29147</v>
          </cell>
          <cell r="L55">
            <v>5477</v>
          </cell>
          <cell r="M55">
            <v>904724</v>
          </cell>
          <cell r="N55">
            <v>0</v>
          </cell>
          <cell r="O55">
            <v>2303</v>
          </cell>
        </row>
        <row r="56">
          <cell r="A56">
            <v>49</v>
          </cell>
          <cell r="B56" t="str">
            <v>Lincolnshire</v>
          </cell>
          <cell r="C56" t="str">
            <v>E2520</v>
          </cell>
          <cell r="D56">
            <v>82082</v>
          </cell>
          <cell r="E56">
            <v>111529</v>
          </cell>
          <cell r="F56">
            <v>20628</v>
          </cell>
          <cell r="G56">
            <v>16390</v>
          </cell>
          <cell r="H56">
            <v>27004</v>
          </cell>
          <cell r="I56">
            <v>187</v>
          </cell>
          <cell r="J56">
            <v>58125</v>
          </cell>
          <cell r="K56">
            <v>59064</v>
          </cell>
          <cell r="L56">
            <v>27813</v>
          </cell>
          <cell r="M56">
            <v>1587507</v>
          </cell>
          <cell r="N56">
            <v>111</v>
          </cell>
          <cell r="O56">
            <v>4568</v>
          </cell>
        </row>
        <row r="57">
          <cell r="A57">
            <v>50</v>
          </cell>
          <cell r="B57" t="str">
            <v>London Pensions Fund Auth</v>
          </cell>
          <cell r="C57" t="str">
            <v>E6901</v>
          </cell>
          <cell r="D57">
            <v>312630</v>
          </cell>
          <cell r="E57">
            <v>238533</v>
          </cell>
          <cell r="F57">
            <v>18314</v>
          </cell>
          <cell r="G57">
            <v>35359</v>
          </cell>
          <cell r="H57">
            <v>27735</v>
          </cell>
          <cell r="I57">
            <v>131</v>
          </cell>
          <cell r="J57">
            <v>101520</v>
          </cell>
          <cell r="K57">
            <v>119341</v>
          </cell>
          <cell r="L57">
            <v>50202</v>
          </cell>
          <cell r="M57">
            <v>4891421</v>
          </cell>
          <cell r="N57">
            <v>0</v>
          </cell>
          <cell r="O57">
            <v>38314</v>
          </cell>
        </row>
        <row r="58">
          <cell r="A58">
            <v>51</v>
          </cell>
          <cell r="B58" t="str">
            <v>Merseyside Pension Fund</v>
          </cell>
          <cell r="C58" t="str">
            <v>E6902</v>
          </cell>
          <cell r="D58">
            <v>308201</v>
          </cell>
          <cell r="E58">
            <v>365957</v>
          </cell>
          <cell r="F58">
            <v>45573</v>
          </cell>
          <cell r="G58">
            <v>45748</v>
          </cell>
          <cell r="H58">
            <v>35786</v>
          </cell>
          <cell r="I58">
            <v>81</v>
          </cell>
          <cell r="J58">
            <v>144359</v>
          </cell>
          <cell r="K58">
            <v>194075</v>
          </cell>
          <cell r="L58">
            <v>108807</v>
          </cell>
          <cell r="M58">
            <v>6124293</v>
          </cell>
          <cell r="N58">
            <v>57</v>
          </cell>
          <cell r="O58">
            <v>16696</v>
          </cell>
        </row>
        <row r="59">
          <cell r="A59">
            <v>52</v>
          </cell>
          <cell r="B59" t="str">
            <v>Merton</v>
          </cell>
          <cell r="C59" t="str">
            <v>E5044</v>
          </cell>
          <cell r="D59">
            <v>23164</v>
          </cell>
          <cell r="E59">
            <v>31140</v>
          </cell>
          <cell r="F59">
            <v>3224</v>
          </cell>
          <cell r="G59">
            <v>3367</v>
          </cell>
          <cell r="H59">
            <v>3344</v>
          </cell>
          <cell r="I59">
            <v>41</v>
          </cell>
          <cell r="J59">
            <v>9048</v>
          </cell>
          <cell r="K59">
            <v>16069</v>
          </cell>
          <cell r="L59">
            <v>9512</v>
          </cell>
          <cell r="M59">
            <v>469950</v>
          </cell>
          <cell r="N59">
            <v>18</v>
          </cell>
          <cell r="O59">
            <v>1375</v>
          </cell>
        </row>
        <row r="60">
          <cell r="A60">
            <v>53</v>
          </cell>
          <cell r="B60" t="str">
            <v>Middlesbrough UA</v>
          </cell>
          <cell r="C60" t="str">
            <v>E0702</v>
          </cell>
          <cell r="D60">
            <v>119663</v>
          </cell>
          <cell r="E60">
            <v>210051</v>
          </cell>
          <cell r="F60">
            <v>23734</v>
          </cell>
          <cell r="G60">
            <v>20591</v>
          </cell>
          <cell r="H60">
            <v>22144</v>
          </cell>
          <cell r="I60">
            <v>57</v>
          </cell>
          <cell r="J60">
            <v>45382</v>
          </cell>
          <cell r="K60">
            <v>63432</v>
          </cell>
          <cell r="L60">
            <v>84045</v>
          </cell>
          <cell r="M60">
            <v>3049227</v>
          </cell>
          <cell r="N60">
            <v>0</v>
          </cell>
          <cell r="O60">
            <v>2848</v>
          </cell>
        </row>
        <row r="61">
          <cell r="A61">
            <v>54</v>
          </cell>
          <cell r="B61" t="str">
            <v>Newham</v>
          </cell>
          <cell r="C61" t="str">
            <v>E5045</v>
          </cell>
          <cell r="D61">
            <v>55846</v>
          </cell>
          <cell r="E61">
            <v>65610</v>
          </cell>
          <cell r="F61">
            <v>7203</v>
          </cell>
          <cell r="G61">
            <v>6746</v>
          </cell>
          <cell r="H61">
            <v>8730</v>
          </cell>
          <cell r="I61">
            <v>0</v>
          </cell>
          <cell r="J61">
            <v>40883</v>
          </cell>
          <cell r="K61">
            <v>39006</v>
          </cell>
          <cell r="L61">
            <v>12649</v>
          </cell>
          <cell r="M61">
            <v>904244</v>
          </cell>
          <cell r="N61">
            <v>0</v>
          </cell>
          <cell r="O61">
            <v>3832</v>
          </cell>
        </row>
        <row r="62">
          <cell r="A62">
            <v>55</v>
          </cell>
          <cell r="B62" t="str">
            <v>Norfolk</v>
          </cell>
          <cell r="C62" t="str">
            <v>E2620</v>
          </cell>
          <cell r="D62">
            <v>139139</v>
          </cell>
          <cell r="E62">
            <v>175146</v>
          </cell>
          <cell r="F62">
            <v>26781</v>
          </cell>
          <cell r="G62">
            <v>20323</v>
          </cell>
          <cell r="H62">
            <v>27025</v>
          </cell>
          <cell r="I62">
            <v>563</v>
          </cell>
          <cell r="J62">
            <v>108375</v>
          </cell>
          <cell r="K62">
            <v>87449</v>
          </cell>
          <cell r="L62">
            <v>55281</v>
          </cell>
          <cell r="M62">
            <v>2670148</v>
          </cell>
          <cell r="N62">
            <v>44</v>
          </cell>
          <cell r="O62">
            <v>15345</v>
          </cell>
        </row>
        <row r="63">
          <cell r="A63">
            <v>56</v>
          </cell>
          <cell r="B63" t="str">
            <v>North Yorkshire</v>
          </cell>
          <cell r="C63" t="str">
            <v>E2721</v>
          </cell>
          <cell r="D63">
            <v>99517</v>
          </cell>
          <cell r="E63">
            <v>143638</v>
          </cell>
          <cell r="F63">
            <v>31501</v>
          </cell>
          <cell r="G63">
            <v>17668</v>
          </cell>
          <cell r="H63">
            <v>29490</v>
          </cell>
          <cell r="I63">
            <v>82</v>
          </cell>
          <cell r="J63">
            <v>118311</v>
          </cell>
          <cell r="K63">
            <v>84976</v>
          </cell>
          <cell r="L63">
            <v>22895</v>
          </cell>
          <cell r="M63">
            <v>2083216</v>
          </cell>
          <cell r="N63">
            <v>13</v>
          </cell>
          <cell r="O63">
            <v>7624</v>
          </cell>
        </row>
        <row r="64">
          <cell r="A64">
            <v>57</v>
          </cell>
          <cell r="B64" t="str">
            <v>Northamptonshire</v>
          </cell>
          <cell r="C64" t="str">
            <v>E2820</v>
          </cell>
          <cell r="D64">
            <v>88230</v>
          </cell>
          <cell r="E64">
            <v>128756</v>
          </cell>
          <cell r="F64">
            <v>18334</v>
          </cell>
          <cell r="G64">
            <v>14137</v>
          </cell>
          <cell r="H64">
            <v>20887</v>
          </cell>
          <cell r="I64">
            <v>18</v>
          </cell>
          <cell r="J64">
            <v>100539</v>
          </cell>
          <cell r="K64">
            <v>76606</v>
          </cell>
          <cell r="L64">
            <v>28819</v>
          </cell>
          <cell r="M64">
            <v>1659847</v>
          </cell>
          <cell r="N64">
            <v>0</v>
          </cell>
          <cell r="O64">
            <v>5472</v>
          </cell>
        </row>
        <row r="65">
          <cell r="A65">
            <v>58</v>
          </cell>
          <cell r="B65" t="str">
            <v>Northumberland</v>
          </cell>
          <cell r="C65" t="str">
            <v>E2920</v>
          </cell>
          <cell r="D65">
            <v>50776</v>
          </cell>
          <cell r="E65">
            <v>45862</v>
          </cell>
          <cell r="F65">
            <v>8288</v>
          </cell>
          <cell r="G65">
            <v>7604</v>
          </cell>
          <cell r="H65">
            <v>7875</v>
          </cell>
          <cell r="I65">
            <v>45</v>
          </cell>
          <cell r="J65">
            <v>34713</v>
          </cell>
          <cell r="K65">
            <v>34041</v>
          </cell>
          <cell r="L65">
            <v>2257</v>
          </cell>
          <cell r="M65">
            <v>944221</v>
          </cell>
          <cell r="N65">
            <v>73</v>
          </cell>
          <cell r="O65">
            <v>2930</v>
          </cell>
        </row>
        <row r="66">
          <cell r="A66">
            <v>59</v>
          </cell>
          <cell r="B66" t="str">
            <v>Nottinghamshire</v>
          </cell>
          <cell r="C66" t="str">
            <v>E3021</v>
          </cell>
          <cell r="D66">
            <v>180877</v>
          </cell>
          <cell r="E66">
            <v>276949</v>
          </cell>
          <cell r="F66">
            <v>39151</v>
          </cell>
          <cell r="G66">
            <v>30824</v>
          </cell>
          <cell r="H66">
            <v>36311</v>
          </cell>
          <cell r="I66">
            <v>83</v>
          </cell>
          <cell r="J66">
            <v>67605</v>
          </cell>
          <cell r="K66">
            <v>123905</v>
          </cell>
          <cell r="L66">
            <v>105388</v>
          </cell>
          <cell r="M66">
            <v>3733145</v>
          </cell>
          <cell r="N66">
            <v>49</v>
          </cell>
          <cell r="O66">
            <v>5811</v>
          </cell>
        </row>
        <row r="67">
          <cell r="A67">
            <v>60</v>
          </cell>
          <cell r="B67" t="str">
            <v>Oxfordshire</v>
          </cell>
          <cell r="C67" t="str">
            <v>E3120</v>
          </cell>
          <cell r="D67">
            <v>79602</v>
          </cell>
          <cell r="E67">
            <v>109440</v>
          </cell>
          <cell r="F67">
            <v>18591</v>
          </cell>
          <cell r="G67">
            <v>12879</v>
          </cell>
          <cell r="H67">
            <v>20091</v>
          </cell>
          <cell r="I67">
            <v>185</v>
          </cell>
          <cell r="J67">
            <v>34570</v>
          </cell>
          <cell r="K67">
            <v>61190</v>
          </cell>
          <cell r="L67">
            <v>23132</v>
          </cell>
          <cell r="M67">
            <v>1631211</v>
          </cell>
          <cell r="N67">
            <v>535</v>
          </cell>
          <cell r="O67">
            <v>5080</v>
          </cell>
        </row>
        <row r="68">
          <cell r="A68">
            <v>61</v>
          </cell>
          <cell r="B68" t="str">
            <v>Powys UA</v>
          </cell>
          <cell r="C68" t="str">
            <v>W7501</v>
          </cell>
          <cell r="D68">
            <v>28733</v>
          </cell>
          <cell r="E68">
            <v>29572</v>
          </cell>
          <cell r="F68">
            <v>6459</v>
          </cell>
          <cell r="G68">
            <v>3823</v>
          </cell>
          <cell r="H68">
            <v>5652</v>
          </cell>
          <cell r="I68">
            <v>15</v>
          </cell>
          <cell r="J68">
            <v>21683</v>
          </cell>
          <cell r="K68">
            <v>20009</v>
          </cell>
          <cell r="L68">
            <v>3687</v>
          </cell>
          <cell r="M68">
            <v>445481</v>
          </cell>
          <cell r="N68">
            <v>0</v>
          </cell>
          <cell r="O68">
            <v>3147</v>
          </cell>
        </row>
        <row r="69">
          <cell r="A69">
            <v>62</v>
          </cell>
          <cell r="B69" t="str">
            <v>Redbridge</v>
          </cell>
          <cell r="C69" t="str">
            <v>E5046</v>
          </cell>
          <cell r="D69">
            <v>32982</v>
          </cell>
          <cell r="E69">
            <v>46003</v>
          </cell>
          <cell r="F69">
            <v>5414</v>
          </cell>
          <cell r="G69">
            <v>4369</v>
          </cell>
          <cell r="H69">
            <v>4861</v>
          </cell>
          <cell r="I69">
            <v>14</v>
          </cell>
          <cell r="J69">
            <v>8564</v>
          </cell>
          <cell r="K69">
            <v>23859</v>
          </cell>
          <cell r="L69">
            <v>12431</v>
          </cell>
          <cell r="M69">
            <v>556597</v>
          </cell>
          <cell r="N69">
            <v>0</v>
          </cell>
          <cell r="O69">
            <v>2276</v>
          </cell>
        </row>
        <row r="70">
          <cell r="A70">
            <v>63</v>
          </cell>
          <cell r="B70" t="str">
            <v>Rhondda Cynon Taff UA</v>
          </cell>
          <cell r="C70" t="str">
            <v>W7404</v>
          </cell>
          <cell r="D70">
            <v>123579</v>
          </cell>
          <cell r="E70">
            <v>189838</v>
          </cell>
          <cell r="F70">
            <v>27668</v>
          </cell>
          <cell r="G70">
            <v>17926</v>
          </cell>
          <cell r="H70">
            <v>19276</v>
          </cell>
          <cell r="I70">
            <v>102</v>
          </cell>
          <cell r="J70">
            <v>49950</v>
          </cell>
          <cell r="K70">
            <v>89373</v>
          </cell>
          <cell r="L70">
            <v>56127</v>
          </cell>
          <cell r="M70">
            <v>2237112</v>
          </cell>
          <cell r="N70">
            <v>0</v>
          </cell>
          <cell r="O70">
            <v>7675</v>
          </cell>
        </row>
        <row r="71">
          <cell r="A71">
            <v>64</v>
          </cell>
          <cell r="B71" t="str">
            <v>Richmond upon Thames</v>
          </cell>
          <cell r="C71" t="str">
            <v>E5047</v>
          </cell>
          <cell r="D71">
            <v>23325</v>
          </cell>
          <cell r="E71">
            <v>32595</v>
          </cell>
          <cell r="F71">
            <v>3320</v>
          </cell>
          <cell r="G71">
            <v>3373</v>
          </cell>
          <cell r="H71">
            <v>4426</v>
          </cell>
          <cell r="I71">
            <v>51</v>
          </cell>
          <cell r="J71">
            <v>12284</v>
          </cell>
          <cell r="K71">
            <v>19078</v>
          </cell>
          <cell r="L71">
            <v>7463</v>
          </cell>
          <cell r="M71">
            <v>537397</v>
          </cell>
          <cell r="N71">
            <v>0</v>
          </cell>
          <cell r="O71">
            <v>1703</v>
          </cell>
        </row>
        <row r="72">
          <cell r="A72">
            <v>65</v>
          </cell>
          <cell r="B72" t="str">
            <v>Shropshire</v>
          </cell>
          <cell r="C72" t="str">
            <v>E3221</v>
          </cell>
          <cell r="D72">
            <v>73982</v>
          </cell>
          <cell r="E72">
            <v>81773</v>
          </cell>
          <cell r="F72">
            <v>15417</v>
          </cell>
          <cell r="G72">
            <v>8970</v>
          </cell>
          <cell r="H72">
            <v>13669</v>
          </cell>
          <cell r="I72">
            <v>54</v>
          </cell>
          <cell r="J72">
            <v>134046</v>
          </cell>
          <cell r="K72">
            <v>45077</v>
          </cell>
          <cell r="L72">
            <v>19823</v>
          </cell>
          <cell r="M72">
            <v>1339203</v>
          </cell>
          <cell r="N72">
            <v>64</v>
          </cell>
          <cell r="O72">
            <v>11688</v>
          </cell>
        </row>
        <row r="73">
          <cell r="A73">
            <v>66</v>
          </cell>
          <cell r="B73" t="str">
            <v>Somerset</v>
          </cell>
          <cell r="C73" t="str">
            <v>E3320</v>
          </cell>
          <cell r="D73">
            <v>82124</v>
          </cell>
          <cell r="E73">
            <v>130082</v>
          </cell>
          <cell r="F73">
            <v>20567</v>
          </cell>
          <cell r="G73">
            <v>13662</v>
          </cell>
          <cell r="H73">
            <v>20295</v>
          </cell>
          <cell r="I73">
            <v>334</v>
          </cell>
          <cell r="J73">
            <v>54300</v>
          </cell>
          <cell r="K73">
            <v>53060</v>
          </cell>
          <cell r="L73">
            <v>50732</v>
          </cell>
          <cell r="M73">
            <v>1469656</v>
          </cell>
          <cell r="N73">
            <v>5</v>
          </cell>
          <cell r="O73">
            <v>5015</v>
          </cell>
        </row>
        <row r="74">
          <cell r="A74">
            <v>67</v>
          </cell>
          <cell r="B74" t="str">
            <v>South Yorkshire Pensions Fund</v>
          </cell>
          <cell r="C74" t="str">
            <v>E6903</v>
          </cell>
          <cell r="D74">
            <v>255272</v>
          </cell>
          <cell r="E74">
            <v>379966</v>
          </cell>
          <cell r="F74">
            <v>49568</v>
          </cell>
          <cell r="G74">
            <v>41777</v>
          </cell>
          <cell r="H74">
            <v>45927</v>
          </cell>
          <cell r="I74">
            <v>806</v>
          </cell>
          <cell r="J74">
            <v>78480</v>
          </cell>
          <cell r="K74">
            <v>153934</v>
          </cell>
          <cell r="L74">
            <v>148168</v>
          </cell>
          <cell r="M74">
            <v>5550963</v>
          </cell>
          <cell r="N74">
            <v>24</v>
          </cell>
          <cell r="O74">
            <v>5770</v>
          </cell>
        </row>
        <row r="75">
          <cell r="A75">
            <v>68</v>
          </cell>
          <cell r="B75" t="str">
            <v>South Yorkshire PTA</v>
          </cell>
          <cell r="C75" t="str">
            <v>E6344</v>
          </cell>
          <cell r="D75">
            <v>11191</v>
          </cell>
          <cell r="E75">
            <v>9717</v>
          </cell>
          <cell r="F75">
            <v>251</v>
          </cell>
          <cell r="G75">
            <v>1445</v>
          </cell>
          <cell r="H75">
            <v>443</v>
          </cell>
          <cell r="I75">
            <v>0</v>
          </cell>
          <cell r="J75">
            <v>12633</v>
          </cell>
          <cell r="K75">
            <v>3849</v>
          </cell>
          <cell r="L75">
            <v>5438</v>
          </cell>
          <cell r="M75">
            <v>196662</v>
          </cell>
          <cell r="N75">
            <v>0</v>
          </cell>
          <cell r="O75">
            <v>817</v>
          </cell>
        </row>
        <row r="76">
          <cell r="A76">
            <v>69</v>
          </cell>
          <cell r="B76" t="str">
            <v>Southwark</v>
          </cell>
          <cell r="C76" t="str">
            <v>E5019</v>
          </cell>
          <cell r="D76">
            <v>55983</v>
          </cell>
          <cell r="E76">
            <v>63633</v>
          </cell>
          <cell r="F76">
            <v>6812</v>
          </cell>
          <cell r="G76">
            <v>6781</v>
          </cell>
          <cell r="H76">
            <v>7569</v>
          </cell>
          <cell r="I76">
            <v>126</v>
          </cell>
          <cell r="J76">
            <v>9863</v>
          </cell>
          <cell r="K76">
            <v>37299</v>
          </cell>
          <cell r="L76">
            <v>12345</v>
          </cell>
          <cell r="M76">
            <v>1048701</v>
          </cell>
          <cell r="N76">
            <v>0</v>
          </cell>
          <cell r="O76">
            <v>4881</v>
          </cell>
        </row>
        <row r="77">
          <cell r="A77">
            <v>70</v>
          </cell>
          <cell r="B77" t="str">
            <v>Staffordshire</v>
          </cell>
          <cell r="C77" t="str">
            <v>E3421</v>
          </cell>
          <cell r="D77">
            <v>162022</v>
          </cell>
          <cell r="E77">
            <v>215988</v>
          </cell>
          <cell r="F77">
            <v>36215</v>
          </cell>
          <cell r="G77">
            <v>27810</v>
          </cell>
          <cell r="H77">
            <v>36495</v>
          </cell>
          <cell r="I77">
            <v>111</v>
          </cell>
          <cell r="J77">
            <v>118846</v>
          </cell>
          <cell r="K77">
            <v>113599</v>
          </cell>
          <cell r="L77">
            <v>57186</v>
          </cell>
          <cell r="M77">
            <v>3293354</v>
          </cell>
          <cell r="N77">
            <v>79</v>
          </cell>
          <cell r="O77">
            <v>12465</v>
          </cell>
        </row>
        <row r="78">
          <cell r="A78">
            <v>71</v>
          </cell>
          <cell r="B78" t="str">
            <v>Suffolk</v>
          </cell>
          <cell r="C78" t="str">
            <v>E3520</v>
          </cell>
          <cell r="D78">
            <v>89086</v>
          </cell>
          <cell r="E78">
            <v>123086</v>
          </cell>
          <cell r="F78">
            <v>18796</v>
          </cell>
          <cell r="G78">
            <v>13368</v>
          </cell>
          <cell r="H78">
            <v>17793</v>
          </cell>
          <cell r="I78">
            <v>0</v>
          </cell>
          <cell r="J78">
            <v>49231</v>
          </cell>
          <cell r="K78">
            <v>71995</v>
          </cell>
          <cell r="L78">
            <v>28436</v>
          </cell>
          <cell r="M78">
            <v>1884722</v>
          </cell>
          <cell r="N78">
            <v>0</v>
          </cell>
          <cell r="O78">
            <v>8647</v>
          </cell>
        </row>
        <row r="79">
          <cell r="A79">
            <v>72</v>
          </cell>
          <cell r="B79" t="str">
            <v>Surrey</v>
          </cell>
          <cell r="C79" t="str">
            <v>E3620</v>
          </cell>
          <cell r="D79">
            <v>138762</v>
          </cell>
          <cell r="E79">
            <v>212124</v>
          </cell>
          <cell r="F79">
            <v>32530</v>
          </cell>
          <cell r="G79">
            <v>21598</v>
          </cell>
          <cell r="H79">
            <v>30639</v>
          </cell>
          <cell r="I79">
            <v>0</v>
          </cell>
          <cell r="J79">
            <v>111294</v>
          </cell>
          <cell r="K79">
            <v>115440</v>
          </cell>
          <cell r="L79">
            <v>47758</v>
          </cell>
          <cell r="M79">
            <v>2807500</v>
          </cell>
          <cell r="N79">
            <v>0</v>
          </cell>
          <cell r="O79">
            <v>13284</v>
          </cell>
        </row>
        <row r="80">
          <cell r="A80">
            <v>73</v>
          </cell>
          <cell r="B80" t="str">
            <v>Sutton</v>
          </cell>
          <cell r="C80" t="str">
            <v>E5048</v>
          </cell>
          <cell r="D80">
            <v>25945</v>
          </cell>
          <cell r="E80">
            <v>33311</v>
          </cell>
          <cell r="F80">
            <v>4112</v>
          </cell>
          <cell r="G80">
            <v>3181</v>
          </cell>
          <cell r="H80">
            <v>3891</v>
          </cell>
          <cell r="I80">
            <v>0</v>
          </cell>
          <cell r="J80">
            <v>4341</v>
          </cell>
          <cell r="K80">
            <v>19568</v>
          </cell>
          <cell r="L80">
            <v>6272</v>
          </cell>
          <cell r="M80">
            <v>447876</v>
          </cell>
          <cell r="N80">
            <v>6</v>
          </cell>
          <cell r="O80">
            <v>1575</v>
          </cell>
        </row>
        <row r="81">
          <cell r="A81">
            <v>74</v>
          </cell>
          <cell r="B81" t="str">
            <v>Swansea UA</v>
          </cell>
          <cell r="C81" t="str">
            <v>W7702</v>
          </cell>
          <cell r="D81">
            <v>82531</v>
          </cell>
          <cell r="E81">
            <v>105121</v>
          </cell>
          <cell r="F81">
            <v>15576</v>
          </cell>
          <cell r="G81">
            <v>10833</v>
          </cell>
          <cell r="H81">
            <v>9663</v>
          </cell>
          <cell r="I81">
            <v>107</v>
          </cell>
          <cell r="J81">
            <v>43192</v>
          </cell>
          <cell r="K81">
            <v>58554</v>
          </cell>
          <cell r="L81">
            <v>26519</v>
          </cell>
          <cell r="M81">
            <v>1375589</v>
          </cell>
          <cell r="N81">
            <v>0</v>
          </cell>
          <cell r="O81">
            <v>12601</v>
          </cell>
        </row>
        <row r="82">
          <cell r="A82">
            <v>75</v>
          </cell>
          <cell r="B82" t="str">
            <v>Tameside</v>
          </cell>
          <cell r="C82" t="str">
            <v>E4208</v>
          </cell>
          <cell r="D82">
            <v>560514</v>
          </cell>
          <cell r="E82">
            <v>691630</v>
          </cell>
          <cell r="F82">
            <v>92426</v>
          </cell>
          <cell r="G82">
            <v>94581</v>
          </cell>
          <cell r="H82">
            <v>99872</v>
          </cell>
          <cell r="I82">
            <v>0</v>
          </cell>
          <cell r="J82">
            <v>573401</v>
          </cell>
          <cell r="K82">
            <v>299286</v>
          </cell>
          <cell r="L82">
            <v>272276</v>
          </cell>
          <cell r="M82">
            <v>13284054</v>
          </cell>
          <cell r="N82">
            <v>77</v>
          </cell>
          <cell r="O82">
            <v>17526</v>
          </cell>
        </row>
        <row r="83">
          <cell r="A83">
            <v>76</v>
          </cell>
          <cell r="B83" t="str">
            <v>Torfaen UA</v>
          </cell>
          <cell r="C83" t="str">
            <v>W7204</v>
          </cell>
          <cell r="D83">
            <v>105677</v>
          </cell>
          <cell r="E83">
            <v>135807</v>
          </cell>
          <cell r="F83">
            <v>22256</v>
          </cell>
          <cell r="G83">
            <v>14641</v>
          </cell>
          <cell r="H83">
            <v>14359</v>
          </cell>
          <cell r="I83">
            <v>179</v>
          </cell>
          <cell r="J83">
            <v>116605</v>
          </cell>
          <cell r="K83">
            <v>74261</v>
          </cell>
          <cell r="L83">
            <v>26088</v>
          </cell>
          <cell r="M83">
            <v>2072987</v>
          </cell>
          <cell r="N83">
            <v>1197</v>
          </cell>
          <cell r="O83">
            <v>7621</v>
          </cell>
        </row>
        <row r="84">
          <cell r="A84">
            <v>77</v>
          </cell>
          <cell r="B84" t="str">
            <v>Tower Hamlets</v>
          </cell>
          <cell r="C84" t="str">
            <v>E5020</v>
          </cell>
          <cell r="D84">
            <v>50094</v>
          </cell>
          <cell r="E84">
            <v>67040</v>
          </cell>
          <cell r="F84">
            <v>6792</v>
          </cell>
          <cell r="G84">
            <v>5221</v>
          </cell>
          <cell r="H84">
            <v>6664</v>
          </cell>
          <cell r="I84">
            <v>0</v>
          </cell>
          <cell r="J84">
            <v>22195</v>
          </cell>
          <cell r="K84">
            <v>42401</v>
          </cell>
          <cell r="L84">
            <v>11130</v>
          </cell>
          <cell r="M84">
            <v>991348</v>
          </cell>
          <cell r="N84">
            <v>0</v>
          </cell>
          <cell r="O84">
            <v>3451</v>
          </cell>
        </row>
        <row r="85">
          <cell r="A85">
            <v>78</v>
          </cell>
          <cell r="B85" t="str">
            <v>Tyne and Wear Superannuation Fund</v>
          </cell>
          <cell r="C85" t="str">
            <v>E6904</v>
          </cell>
          <cell r="D85">
            <v>273599</v>
          </cell>
          <cell r="E85">
            <v>384414</v>
          </cell>
          <cell r="F85">
            <v>44064</v>
          </cell>
          <cell r="G85">
            <v>41777</v>
          </cell>
          <cell r="H85">
            <v>35440</v>
          </cell>
          <cell r="I85">
            <v>109</v>
          </cell>
          <cell r="J85">
            <v>225698</v>
          </cell>
          <cell r="K85">
            <v>230862</v>
          </cell>
          <cell r="L85">
            <v>95404</v>
          </cell>
          <cell r="M85">
            <v>5735729</v>
          </cell>
          <cell r="N85">
            <v>204</v>
          </cell>
          <cell r="O85">
            <v>12097</v>
          </cell>
        </row>
        <row r="86">
          <cell r="A86">
            <v>79</v>
          </cell>
          <cell r="B86" t="str">
            <v>Waltham Forest</v>
          </cell>
          <cell r="C86" t="str">
            <v>E5049</v>
          </cell>
          <cell r="D86">
            <v>47332</v>
          </cell>
          <cell r="E86">
            <v>50030</v>
          </cell>
          <cell r="F86">
            <v>6613</v>
          </cell>
          <cell r="G86">
            <v>6448</v>
          </cell>
          <cell r="H86">
            <v>4517</v>
          </cell>
          <cell r="I86">
            <v>13</v>
          </cell>
          <cell r="J86">
            <v>54588</v>
          </cell>
          <cell r="K86">
            <v>30367</v>
          </cell>
          <cell r="L86">
            <v>9399</v>
          </cell>
          <cell r="M86">
            <v>655704</v>
          </cell>
          <cell r="N86">
            <v>4</v>
          </cell>
          <cell r="O86">
            <v>8497</v>
          </cell>
        </row>
        <row r="87">
          <cell r="A87">
            <v>80</v>
          </cell>
          <cell r="B87" t="str">
            <v>Wandsworth</v>
          </cell>
          <cell r="C87" t="str">
            <v>E5021</v>
          </cell>
          <cell r="D87">
            <v>48105</v>
          </cell>
          <cell r="E87">
            <v>57556</v>
          </cell>
          <cell r="F87">
            <v>5189</v>
          </cell>
          <cell r="G87">
            <v>5006</v>
          </cell>
          <cell r="H87">
            <v>7401</v>
          </cell>
          <cell r="I87">
            <v>52</v>
          </cell>
          <cell r="J87">
            <v>56744</v>
          </cell>
          <cell r="K87">
            <v>24262</v>
          </cell>
          <cell r="L87">
            <v>22033</v>
          </cell>
          <cell r="M87">
            <v>1057083</v>
          </cell>
          <cell r="N87">
            <v>0</v>
          </cell>
          <cell r="O87">
            <v>3357</v>
          </cell>
        </row>
        <row r="88">
          <cell r="A88">
            <v>81</v>
          </cell>
          <cell r="B88" t="str">
            <v>Warwickshire</v>
          </cell>
          <cell r="C88" t="str">
            <v>E3720</v>
          </cell>
          <cell r="D88">
            <v>74527</v>
          </cell>
          <cell r="E88">
            <v>92483</v>
          </cell>
          <cell r="F88">
            <v>16502</v>
          </cell>
          <cell r="G88">
            <v>11032</v>
          </cell>
          <cell r="H88">
            <v>14367</v>
          </cell>
          <cell r="I88">
            <v>0</v>
          </cell>
          <cell r="J88">
            <v>64807</v>
          </cell>
          <cell r="K88">
            <v>48980</v>
          </cell>
          <cell r="L88">
            <v>21343</v>
          </cell>
          <cell r="M88">
            <v>1479200</v>
          </cell>
          <cell r="N88">
            <v>1135</v>
          </cell>
          <cell r="O88">
            <v>7392</v>
          </cell>
        </row>
        <row r="89">
          <cell r="A89">
            <v>82</v>
          </cell>
          <cell r="B89" t="str">
            <v>West Midlands Pension Fund</v>
          </cell>
          <cell r="C89" t="str">
            <v>E6905</v>
          </cell>
          <cell r="D89">
            <v>508604</v>
          </cell>
          <cell r="E89">
            <v>574285</v>
          </cell>
          <cell r="F89">
            <v>99771</v>
          </cell>
          <cell r="G89">
            <v>79966</v>
          </cell>
          <cell r="H89">
            <v>90008</v>
          </cell>
          <cell r="I89">
            <v>585</v>
          </cell>
          <cell r="J89">
            <v>103853</v>
          </cell>
          <cell r="K89">
            <v>309381</v>
          </cell>
          <cell r="L89">
            <v>134733</v>
          </cell>
          <cell r="M89">
            <v>10144434</v>
          </cell>
          <cell r="N89">
            <v>7196</v>
          </cell>
          <cell r="O89">
            <v>15983</v>
          </cell>
        </row>
        <row r="90">
          <cell r="A90">
            <v>83</v>
          </cell>
          <cell r="B90" t="str">
            <v>West Midlands PTA</v>
          </cell>
          <cell r="C90" t="str">
            <v>E6346</v>
          </cell>
          <cell r="D90">
            <v>28018</v>
          </cell>
          <cell r="E90">
            <v>13292</v>
          </cell>
          <cell r="F90">
            <v>586</v>
          </cell>
          <cell r="G90">
            <v>3556</v>
          </cell>
          <cell r="H90">
            <v>938</v>
          </cell>
          <cell r="I90">
            <v>146</v>
          </cell>
          <cell r="J90">
            <v>958</v>
          </cell>
          <cell r="K90">
            <v>9412</v>
          </cell>
          <cell r="L90">
            <v>1</v>
          </cell>
          <cell r="M90">
            <v>431760</v>
          </cell>
          <cell r="N90">
            <v>6</v>
          </cell>
          <cell r="O90">
            <v>694</v>
          </cell>
        </row>
        <row r="91">
          <cell r="A91">
            <v>84</v>
          </cell>
          <cell r="B91" t="str">
            <v>West Sussex</v>
          </cell>
          <cell r="C91" t="str">
            <v>E3820</v>
          </cell>
          <cell r="D91">
            <v>109182</v>
          </cell>
          <cell r="E91">
            <v>159696</v>
          </cell>
          <cell r="F91">
            <v>22533</v>
          </cell>
          <cell r="G91">
            <v>16734</v>
          </cell>
          <cell r="H91">
            <v>23747</v>
          </cell>
          <cell r="I91">
            <v>193</v>
          </cell>
          <cell r="J91">
            <v>13866</v>
          </cell>
          <cell r="K91">
            <v>83003</v>
          </cell>
          <cell r="L91">
            <v>48931</v>
          </cell>
          <cell r="M91">
            <v>2617177</v>
          </cell>
          <cell r="N91">
            <v>1356</v>
          </cell>
          <cell r="O91">
            <v>9411</v>
          </cell>
        </row>
        <row r="92">
          <cell r="A92">
            <v>85</v>
          </cell>
          <cell r="B92" t="str">
            <v>West Yorkshire Superannuation Fund</v>
          </cell>
          <cell r="C92" t="str">
            <v>E6906</v>
          </cell>
          <cell r="D92">
            <v>439193</v>
          </cell>
          <cell r="E92">
            <v>652551</v>
          </cell>
          <cell r="F92">
            <v>89965</v>
          </cell>
          <cell r="G92">
            <v>71618</v>
          </cell>
          <cell r="H92">
            <v>87736</v>
          </cell>
          <cell r="I92">
            <v>2064</v>
          </cell>
          <cell r="J92">
            <v>160909</v>
          </cell>
          <cell r="K92">
            <v>256768</v>
          </cell>
          <cell r="L92">
            <v>263406</v>
          </cell>
          <cell r="M92">
            <v>10372276</v>
          </cell>
          <cell r="N92">
            <v>761</v>
          </cell>
          <cell r="O92">
            <v>6988</v>
          </cell>
        </row>
        <row r="93">
          <cell r="A93">
            <v>86</v>
          </cell>
          <cell r="B93" t="str">
            <v>Westminster</v>
          </cell>
          <cell r="C93" t="str">
            <v>E5022</v>
          </cell>
          <cell r="D93">
            <v>52256</v>
          </cell>
          <cell r="E93">
            <v>78978</v>
          </cell>
          <cell r="F93">
            <v>3862</v>
          </cell>
          <cell r="G93">
            <v>5307</v>
          </cell>
          <cell r="H93">
            <v>6335</v>
          </cell>
          <cell r="I93">
            <v>3</v>
          </cell>
          <cell r="J93">
            <v>110919</v>
          </cell>
          <cell r="K93">
            <v>52381</v>
          </cell>
          <cell r="L93">
            <v>15337</v>
          </cell>
          <cell r="M93">
            <v>964420</v>
          </cell>
          <cell r="N93">
            <v>0</v>
          </cell>
          <cell r="O93">
            <v>3778</v>
          </cell>
        </row>
        <row r="94">
          <cell r="A94">
            <v>87</v>
          </cell>
          <cell r="B94" t="str">
            <v>Wiltshire</v>
          </cell>
          <cell r="C94" t="str">
            <v>E3921</v>
          </cell>
          <cell r="D94">
            <v>86137</v>
          </cell>
          <cell r="E94">
            <v>100407</v>
          </cell>
          <cell r="F94">
            <v>21655</v>
          </cell>
          <cell r="G94">
            <v>13708</v>
          </cell>
          <cell r="H94">
            <v>22262</v>
          </cell>
          <cell r="I94">
            <v>21</v>
          </cell>
          <cell r="J94">
            <v>136981</v>
          </cell>
          <cell r="K94">
            <v>61477</v>
          </cell>
          <cell r="L94">
            <v>18377</v>
          </cell>
          <cell r="M94">
            <v>1645164</v>
          </cell>
          <cell r="N94">
            <v>1012</v>
          </cell>
          <cell r="O94">
            <v>4679</v>
          </cell>
        </row>
        <row r="95">
          <cell r="A95">
            <v>88</v>
          </cell>
          <cell r="B95" t="str">
            <v>Windsor &amp; Maidenhead UA</v>
          </cell>
          <cell r="C95" t="str">
            <v>E0305</v>
          </cell>
          <cell r="D95">
            <v>93608</v>
          </cell>
          <cell r="E95">
            <v>105726</v>
          </cell>
          <cell r="F95">
            <v>22276</v>
          </cell>
          <cell r="G95">
            <v>14254</v>
          </cell>
          <cell r="H95">
            <v>20960</v>
          </cell>
          <cell r="I95">
            <v>6</v>
          </cell>
          <cell r="J95">
            <v>40079</v>
          </cell>
          <cell r="K95">
            <v>60200</v>
          </cell>
          <cell r="L95">
            <v>15928</v>
          </cell>
          <cell r="M95">
            <v>1569967</v>
          </cell>
          <cell r="N95">
            <v>47</v>
          </cell>
          <cell r="O95">
            <v>4559</v>
          </cell>
        </row>
        <row r="96">
          <cell r="A96">
            <v>89</v>
          </cell>
          <cell r="B96" t="str">
            <v>Worcestershire</v>
          </cell>
          <cell r="C96" t="str">
            <v>E1821</v>
          </cell>
          <cell r="D96">
            <v>100929</v>
          </cell>
          <cell r="E96">
            <v>141965</v>
          </cell>
          <cell r="F96">
            <v>20739</v>
          </cell>
          <cell r="G96">
            <v>15308</v>
          </cell>
          <cell r="H96">
            <v>16829</v>
          </cell>
          <cell r="I96">
            <v>31</v>
          </cell>
          <cell r="J96">
            <v>108617</v>
          </cell>
          <cell r="K96">
            <v>68042</v>
          </cell>
          <cell r="L96">
            <v>42226</v>
          </cell>
          <cell r="M96">
            <v>1775208</v>
          </cell>
          <cell r="N96">
            <v>102</v>
          </cell>
          <cell r="O96">
            <v>6040</v>
          </cell>
        </row>
        <row r="97">
          <cell r="A97">
            <v>90</v>
          </cell>
          <cell r="B97" t="str">
            <v>ZZZ</v>
          </cell>
          <cell r="C97" t="str">
            <v>EZZZ</v>
          </cell>
          <cell r="D97">
            <v>0</v>
          </cell>
          <cell r="E97">
            <v>0</v>
          </cell>
          <cell r="F97">
            <v>0</v>
          </cell>
          <cell r="G97">
            <v>0</v>
          </cell>
          <cell r="H97">
            <v>0</v>
          </cell>
          <cell r="I97">
            <v>0</v>
          </cell>
          <cell r="J97">
            <v>0</v>
          </cell>
          <cell r="K97">
            <v>0</v>
          </cell>
          <cell r="L97">
            <v>0</v>
          </cell>
          <cell r="M97">
            <v>0</v>
          </cell>
          <cell r="N97">
            <v>0</v>
          </cell>
          <cell r="O97">
            <v>0</v>
          </cell>
        </row>
        <row r="98">
          <cell r="D98">
            <v>0</v>
          </cell>
          <cell r="E98">
            <v>0</v>
          </cell>
          <cell r="F98">
            <v>0</v>
          </cell>
          <cell r="G98">
            <v>0</v>
          </cell>
          <cell r="H98">
            <v>0</v>
          </cell>
          <cell r="I98">
            <v>0</v>
          </cell>
          <cell r="J98">
            <v>0</v>
          </cell>
          <cell r="K98">
            <v>0</v>
          </cell>
          <cell r="L98">
            <v>0</v>
          </cell>
          <cell r="M98">
            <v>0</v>
          </cell>
          <cell r="N98">
            <v>0</v>
          </cell>
          <cell r="O98">
            <v>0</v>
          </cell>
        </row>
      </sheetData>
      <sheetData sheetId="5"/>
      <sheetData sheetId="6"/>
      <sheetData sheetId="7"/>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CTB Form"/>
      <sheetName val="CTB Supplementary Form"/>
      <sheetName val="Validation"/>
      <sheetName val="CT Support"/>
      <sheetName val="Family Annexe"/>
      <sheetName val="Flex Empty"/>
      <sheetName val="Data"/>
      <sheetName val="Access_CTB"/>
      <sheetName val="Access_CTBS1"/>
      <sheetName val="Access_CTBS2"/>
      <sheetName val="Access_CTBS3"/>
      <sheetName val="Access_CTS"/>
      <sheetName val="Access_FAD"/>
      <sheetName val="Access_EPTCR"/>
      <sheetName val="Sheet1"/>
    </sheetNames>
    <sheetDataSet>
      <sheetData sheetId="0" refreshError="1"/>
      <sheetData sheetId="1">
        <row r="4">
          <cell r="G4">
            <v>327</v>
          </cell>
        </row>
      </sheetData>
      <sheetData sheetId="2" refreshError="1"/>
      <sheetData sheetId="3" refreshError="1"/>
      <sheetData sheetId="4" refreshError="1"/>
      <sheetData sheetId="5" refreshError="1"/>
      <sheetData sheetId="6" refreshError="1"/>
      <sheetData sheetId="7">
        <row r="7">
          <cell r="A7">
            <v>1</v>
          </cell>
          <cell r="B7" t="str">
            <v>Adur</v>
          </cell>
          <cell r="C7" t="str">
            <v>E3831</v>
          </cell>
        </row>
        <row r="8">
          <cell r="A8">
            <v>2</v>
          </cell>
          <cell r="B8" t="str">
            <v>Allerdale</v>
          </cell>
          <cell r="C8" t="str">
            <v>E0931</v>
          </cell>
        </row>
        <row r="9">
          <cell r="A9">
            <v>3</v>
          </cell>
          <cell r="B9" t="str">
            <v>Amber Valley</v>
          </cell>
          <cell r="C9" t="str">
            <v>E1031</v>
          </cell>
        </row>
        <row r="10">
          <cell r="A10">
            <v>4</v>
          </cell>
          <cell r="B10" t="str">
            <v>Arun</v>
          </cell>
          <cell r="C10" t="str">
            <v>E3832</v>
          </cell>
        </row>
        <row r="11">
          <cell r="A11">
            <v>5</v>
          </cell>
          <cell r="B11" t="str">
            <v>Ashfield</v>
          </cell>
          <cell r="C11" t="str">
            <v>E3031</v>
          </cell>
        </row>
        <row r="12">
          <cell r="A12">
            <v>6</v>
          </cell>
          <cell r="B12" t="str">
            <v>Ashford</v>
          </cell>
          <cell r="C12" t="str">
            <v>E2231</v>
          </cell>
        </row>
        <row r="13">
          <cell r="A13">
            <v>7</v>
          </cell>
          <cell r="B13" t="str">
            <v>Aylesbury Vale</v>
          </cell>
          <cell r="C13" t="str">
            <v>E0431</v>
          </cell>
        </row>
        <row r="14">
          <cell r="A14">
            <v>8</v>
          </cell>
          <cell r="B14" t="str">
            <v>Babergh</v>
          </cell>
          <cell r="C14" t="str">
            <v>E3531</v>
          </cell>
        </row>
        <row r="15">
          <cell r="A15">
            <v>9</v>
          </cell>
          <cell r="B15" t="str">
            <v>Barking and Dagenham</v>
          </cell>
          <cell r="C15" t="str">
            <v>E5030</v>
          </cell>
        </row>
        <row r="16">
          <cell r="A16">
            <v>10</v>
          </cell>
          <cell r="B16" t="str">
            <v>Barnet</v>
          </cell>
          <cell r="C16" t="str">
            <v>E5031</v>
          </cell>
        </row>
        <row r="17">
          <cell r="A17">
            <v>11</v>
          </cell>
          <cell r="B17" t="str">
            <v>Barnsley</v>
          </cell>
          <cell r="C17" t="str">
            <v>E4401</v>
          </cell>
        </row>
        <row r="18">
          <cell r="A18">
            <v>12</v>
          </cell>
          <cell r="B18" t="str">
            <v>Barrow-in-Furness</v>
          </cell>
          <cell r="C18" t="str">
            <v>E0932</v>
          </cell>
        </row>
        <row r="19">
          <cell r="A19">
            <v>13</v>
          </cell>
          <cell r="B19" t="str">
            <v>Basildon</v>
          </cell>
          <cell r="C19" t="str">
            <v>E1531</v>
          </cell>
        </row>
        <row r="20">
          <cell r="A20">
            <v>14</v>
          </cell>
          <cell r="B20" t="str">
            <v>Basingstoke &amp; Deane</v>
          </cell>
          <cell r="C20" t="str">
            <v>E1731</v>
          </cell>
        </row>
        <row r="21">
          <cell r="A21">
            <v>15</v>
          </cell>
          <cell r="B21" t="str">
            <v>Bassetlaw</v>
          </cell>
          <cell r="C21" t="str">
            <v>E3032</v>
          </cell>
        </row>
        <row r="22">
          <cell r="A22">
            <v>16</v>
          </cell>
          <cell r="B22" t="str">
            <v>Bath &amp; North East Somerset</v>
          </cell>
          <cell r="C22" t="str">
            <v>E0101</v>
          </cell>
        </row>
        <row r="23">
          <cell r="A23">
            <v>17</v>
          </cell>
          <cell r="B23" t="str">
            <v>Bedford UA</v>
          </cell>
          <cell r="C23" t="str">
            <v>E0202</v>
          </cell>
        </row>
        <row r="24">
          <cell r="A24">
            <v>18</v>
          </cell>
          <cell r="B24" t="str">
            <v>Bexley</v>
          </cell>
          <cell r="C24" t="str">
            <v>E5032</v>
          </cell>
        </row>
        <row r="25">
          <cell r="A25">
            <v>19</v>
          </cell>
          <cell r="B25" t="str">
            <v>Birmingham</v>
          </cell>
          <cell r="C25" t="str">
            <v>E4601</v>
          </cell>
        </row>
        <row r="26">
          <cell r="A26">
            <v>20</v>
          </cell>
          <cell r="B26" t="str">
            <v>Blaby</v>
          </cell>
          <cell r="C26" t="str">
            <v>E2431</v>
          </cell>
        </row>
        <row r="27">
          <cell r="A27">
            <v>21</v>
          </cell>
          <cell r="B27" t="str">
            <v>Blackburn with Darwen</v>
          </cell>
          <cell r="C27" t="str">
            <v>E2301</v>
          </cell>
        </row>
        <row r="28">
          <cell r="A28">
            <v>22</v>
          </cell>
          <cell r="B28" t="str">
            <v>Blackpool</v>
          </cell>
          <cell r="C28" t="str">
            <v>E2302</v>
          </cell>
        </row>
        <row r="29">
          <cell r="A29">
            <v>23</v>
          </cell>
          <cell r="B29" t="str">
            <v>Bolsover</v>
          </cell>
          <cell r="C29" t="str">
            <v>E1032</v>
          </cell>
        </row>
        <row r="30">
          <cell r="A30">
            <v>24</v>
          </cell>
          <cell r="B30" t="str">
            <v>Bolton</v>
          </cell>
          <cell r="C30" t="str">
            <v>E4201</v>
          </cell>
        </row>
        <row r="31">
          <cell r="A31">
            <v>25</v>
          </cell>
          <cell r="B31" t="str">
            <v>Boston</v>
          </cell>
          <cell r="C31" t="str">
            <v>E2531</v>
          </cell>
        </row>
        <row r="32">
          <cell r="A32">
            <v>26</v>
          </cell>
          <cell r="B32" t="str">
            <v>Bournemouth</v>
          </cell>
          <cell r="C32" t="str">
            <v>E1202</v>
          </cell>
        </row>
        <row r="33">
          <cell r="A33">
            <v>27</v>
          </cell>
          <cell r="B33" t="str">
            <v>Bracknell Forest</v>
          </cell>
          <cell r="C33" t="str">
            <v>E0301</v>
          </cell>
        </row>
        <row r="34">
          <cell r="A34">
            <v>28</v>
          </cell>
          <cell r="B34" t="str">
            <v>Bradford</v>
          </cell>
          <cell r="C34" t="str">
            <v>E4701</v>
          </cell>
        </row>
        <row r="35">
          <cell r="A35">
            <v>29</v>
          </cell>
          <cell r="B35" t="str">
            <v>Braintree</v>
          </cell>
          <cell r="C35" t="str">
            <v>E1532</v>
          </cell>
        </row>
        <row r="36">
          <cell r="A36">
            <v>30</v>
          </cell>
          <cell r="B36" t="str">
            <v>Breckland</v>
          </cell>
          <cell r="C36" t="str">
            <v>E2631</v>
          </cell>
        </row>
        <row r="37">
          <cell r="A37">
            <v>31</v>
          </cell>
          <cell r="B37" t="str">
            <v>Brent</v>
          </cell>
          <cell r="C37" t="str">
            <v>E5033</v>
          </cell>
        </row>
        <row r="38">
          <cell r="A38">
            <v>32</v>
          </cell>
          <cell r="B38" t="str">
            <v>Brentwood</v>
          </cell>
          <cell r="C38" t="str">
            <v>E1533</v>
          </cell>
        </row>
        <row r="39">
          <cell r="A39">
            <v>33</v>
          </cell>
          <cell r="B39" t="str">
            <v>Brighton &amp; Hove</v>
          </cell>
          <cell r="C39" t="str">
            <v>E1401</v>
          </cell>
        </row>
        <row r="40">
          <cell r="A40">
            <v>34</v>
          </cell>
          <cell r="B40" t="str">
            <v>Bristol</v>
          </cell>
          <cell r="C40" t="str">
            <v>E0102</v>
          </cell>
        </row>
        <row r="41">
          <cell r="A41">
            <v>35</v>
          </cell>
          <cell r="B41" t="str">
            <v>Broadland</v>
          </cell>
          <cell r="C41" t="str">
            <v>E2632</v>
          </cell>
        </row>
        <row r="42">
          <cell r="A42">
            <v>36</v>
          </cell>
          <cell r="B42" t="str">
            <v>Bromley</v>
          </cell>
          <cell r="C42" t="str">
            <v>E5034</v>
          </cell>
        </row>
        <row r="43">
          <cell r="A43">
            <v>37</v>
          </cell>
          <cell r="B43" t="str">
            <v>Bromsgrove</v>
          </cell>
          <cell r="C43" t="str">
            <v>E1831</v>
          </cell>
        </row>
        <row r="44">
          <cell r="A44">
            <v>38</v>
          </cell>
          <cell r="B44" t="str">
            <v>Broxbourne</v>
          </cell>
          <cell r="C44" t="str">
            <v>E1931</v>
          </cell>
        </row>
        <row r="45">
          <cell r="A45">
            <v>39</v>
          </cell>
          <cell r="B45" t="str">
            <v>Broxtowe</v>
          </cell>
          <cell r="C45" t="str">
            <v>E3033</v>
          </cell>
        </row>
        <row r="46">
          <cell r="A46">
            <v>40</v>
          </cell>
          <cell r="B46" t="str">
            <v>Burnley</v>
          </cell>
          <cell r="C46" t="str">
            <v>E2333</v>
          </cell>
        </row>
        <row r="47">
          <cell r="A47">
            <v>41</v>
          </cell>
          <cell r="B47" t="str">
            <v>Bury</v>
          </cell>
          <cell r="C47" t="str">
            <v>E4202</v>
          </cell>
        </row>
        <row r="48">
          <cell r="A48">
            <v>42</v>
          </cell>
          <cell r="B48" t="str">
            <v>Calderdale</v>
          </cell>
          <cell r="C48" t="str">
            <v>E4702</v>
          </cell>
        </row>
        <row r="49">
          <cell r="A49">
            <v>43</v>
          </cell>
          <cell r="B49" t="str">
            <v>Cambridge</v>
          </cell>
          <cell r="C49" t="str">
            <v>E0531</v>
          </cell>
        </row>
        <row r="50">
          <cell r="A50">
            <v>44</v>
          </cell>
          <cell r="B50" t="str">
            <v>Camden</v>
          </cell>
          <cell r="C50" t="str">
            <v>E5011</v>
          </cell>
        </row>
        <row r="51">
          <cell r="A51">
            <v>45</v>
          </cell>
          <cell r="B51" t="str">
            <v>Cannock Chase</v>
          </cell>
          <cell r="C51" t="str">
            <v>E3431</v>
          </cell>
        </row>
        <row r="52">
          <cell r="A52">
            <v>46</v>
          </cell>
          <cell r="B52" t="str">
            <v>Canterbury</v>
          </cell>
          <cell r="C52" t="str">
            <v>E2232</v>
          </cell>
        </row>
        <row r="53">
          <cell r="A53">
            <v>47</v>
          </cell>
          <cell r="B53" t="str">
            <v>Carlisle</v>
          </cell>
          <cell r="C53" t="str">
            <v>E0933</v>
          </cell>
        </row>
        <row r="54">
          <cell r="A54">
            <v>48</v>
          </cell>
          <cell r="B54" t="str">
            <v>Castle Point</v>
          </cell>
          <cell r="C54" t="str">
            <v>E1534</v>
          </cell>
        </row>
        <row r="55">
          <cell r="A55">
            <v>49</v>
          </cell>
          <cell r="B55" t="str">
            <v>Central Bedfordshire UA</v>
          </cell>
          <cell r="C55" t="str">
            <v>E0203</v>
          </cell>
        </row>
        <row r="56">
          <cell r="A56">
            <v>50</v>
          </cell>
          <cell r="B56" t="str">
            <v>Charnwood</v>
          </cell>
          <cell r="C56" t="str">
            <v>E2432</v>
          </cell>
        </row>
        <row r="57">
          <cell r="A57">
            <v>51</v>
          </cell>
          <cell r="B57" t="str">
            <v>Chelmsford</v>
          </cell>
          <cell r="C57" t="str">
            <v>E1535</v>
          </cell>
        </row>
        <row r="58">
          <cell r="A58">
            <v>52</v>
          </cell>
          <cell r="B58" t="str">
            <v>Cheltenham</v>
          </cell>
          <cell r="C58" t="str">
            <v>E1631</v>
          </cell>
        </row>
        <row r="59">
          <cell r="A59">
            <v>53</v>
          </cell>
          <cell r="B59" t="str">
            <v>Cherwell</v>
          </cell>
          <cell r="C59" t="str">
            <v>E3131</v>
          </cell>
        </row>
        <row r="60">
          <cell r="A60">
            <v>54</v>
          </cell>
          <cell r="B60" t="str">
            <v>Cheshire East UA</v>
          </cell>
          <cell r="C60" t="str">
            <v>E0603</v>
          </cell>
        </row>
        <row r="61">
          <cell r="A61">
            <v>55</v>
          </cell>
          <cell r="B61" t="str">
            <v>Cheshire West and Chester UA</v>
          </cell>
          <cell r="C61" t="str">
            <v>E0604</v>
          </cell>
        </row>
        <row r="62">
          <cell r="A62">
            <v>56</v>
          </cell>
          <cell r="B62" t="str">
            <v>Chesterfield</v>
          </cell>
          <cell r="C62" t="str">
            <v>E1033</v>
          </cell>
        </row>
        <row r="63">
          <cell r="A63">
            <v>57</v>
          </cell>
          <cell r="B63" t="str">
            <v>Chichester</v>
          </cell>
          <cell r="C63" t="str">
            <v>E3833</v>
          </cell>
        </row>
        <row r="64">
          <cell r="A64">
            <v>58</v>
          </cell>
          <cell r="B64" t="str">
            <v>Chiltern</v>
          </cell>
          <cell r="C64" t="str">
            <v>E0432</v>
          </cell>
        </row>
        <row r="65">
          <cell r="A65">
            <v>59</v>
          </cell>
          <cell r="B65" t="str">
            <v>Chorley</v>
          </cell>
          <cell r="C65" t="str">
            <v>E2334</v>
          </cell>
        </row>
        <row r="66">
          <cell r="A66">
            <v>60</v>
          </cell>
          <cell r="B66" t="str">
            <v>Christchurch</v>
          </cell>
          <cell r="C66" t="str">
            <v>E1232</v>
          </cell>
        </row>
        <row r="67">
          <cell r="A67">
            <v>61</v>
          </cell>
          <cell r="B67" t="str">
            <v>City of London</v>
          </cell>
          <cell r="C67" t="str">
            <v>E5010</v>
          </cell>
        </row>
        <row r="68">
          <cell r="A68">
            <v>62</v>
          </cell>
          <cell r="B68" t="str">
            <v>Colchester</v>
          </cell>
          <cell r="C68" t="str">
            <v>E1536</v>
          </cell>
        </row>
        <row r="69">
          <cell r="A69">
            <v>63</v>
          </cell>
          <cell r="B69" t="str">
            <v>Copeland</v>
          </cell>
          <cell r="C69" t="str">
            <v>E0934</v>
          </cell>
        </row>
        <row r="70">
          <cell r="A70">
            <v>64</v>
          </cell>
          <cell r="B70" t="str">
            <v>Corby</v>
          </cell>
          <cell r="C70" t="str">
            <v>E2831</v>
          </cell>
        </row>
        <row r="71">
          <cell r="A71">
            <v>65</v>
          </cell>
          <cell r="B71" t="str">
            <v>Cornwall UA</v>
          </cell>
          <cell r="C71" t="str">
            <v>E0801</v>
          </cell>
        </row>
        <row r="72">
          <cell r="A72">
            <v>66</v>
          </cell>
          <cell r="B72" t="str">
            <v>Cotswold</v>
          </cell>
          <cell r="C72" t="str">
            <v>E1632</v>
          </cell>
        </row>
        <row r="73">
          <cell r="A73">
            <v>67</v>
          </cell>
          <cell r="B73" t="str">
            <v>Coventry</v>
          </cell>
          <cell r="C73" t="str">
            <v>E4602</v>
          </cell>
        </row>
        <row r="74">
          <cell r="A74">
            <v>68</v>
          </cell>
          <cell r="B74" t="str">
            <v>Craven</v>
          </cell>
          <cell r="C74" t="str">
            <v>E2731</v>
          </cell>
        </row>
        <row r="75">
          <cell r="A75">
            <v>69</v>
          </cell>
          <cell r="B75" t="str">
            <v>Crawley</v>
          </cell>
          <cell r="C75" t="str">
            <v>E3834</v>
          </cell>
        </row>
        <row r="76">
          <cell r="A76">
            <v>70</v>
          </cell>
          <cell r="B76" t="str">
            <v>Croydon</v>
          </cell>
          <cell r="C76" t="str">
            <v>E5035</v>
          </cell>
        </row>
        <row r="77">
          <cell r="A77">
            <v>71</v>
          </cell>
          <cell r="B77" t="str">
            <v>Dacorum</v>
          </cell>
          <cell r="C77" t="str">
            <v>E1932</v>
          </cell>
        </row>
        <row r="78">
          <cell r="A78">
            <v>72</v>
          </cell>
          <cell r="B78" t="str">
            <v>Darlington</v>
          </cell>
          <cell r="C78" t="str">
            <v>E1301</v>
          </cell>
        </row>
        <row r="79">
          <cell r="A79">
            <v>73</v>
          </cell>
          <cell r="B79" t="str">
            <v>Dartford</v>
          </cell>
          <cell r="C79" t="str">
            <v>E2233</v>
          </cell>
        </row>
        <row r="80">
          <cell r="A80">
            <v>74</v>
          </cell>
          <cell r="B80" t="str">
            <v>Daventry</v>
          </cell>
          <cell r="C80" t="str">
            <v>E2832</v>
          </cell>
        </row>
        <row r="81">
          <cell r="A81">
            <v>75</v>
          </cell>
          <cell r="B81" t="str">
            <v>Derby</v>
          </cell>
          <cell r="C81" t="str">
            <v>E1001</v>
          </cell>
        </row>
        <row r="82">
          <cell r="A82">
            <v>76</v>
          </cell>
          <cell r="B82" t="str">
            <v>Derbyshire Dales</v>
          </cell>
          <cell r="C82" t="str">
            <v>E1035</v>
          </cell>
        </row>
        <row r="83">
          <cell r="A83">
            <v>77</v>
          </cell>
          <cell r="B83" t="str">
            <v>Doncaster</v>
          </cell>
          <cell r="C83" t="str">
            <v>E4402</v>
          </cell>
        </row>
        <row r="84">
          <cell r="A84">
            <v>78</v>
          </cell>
          <cell r="B84" t="str">
            <v>Dover</v>
          </cell>
          <cell r="C84" t="str">
            <v>E2234</v>
          </cell>
        </row>
        <row r="85">
          <cell r="A85">
            <v>79</v>
          </cell>
          <cell r="B85" t="str">
            <v>Dudley</v>
          </cell>
          <cell r="C85" t="str">
            <v>E4603</v>
          </cell>
        </row>
        <row r="86">
          <cell r="A86">
            <v>80</v>
          </cell>
          <cell r="B86" t="str">
            <v>Durham UA</v>
          </cell>
          <cell r="C86" t="str">
            <v>E1302</v>
          </cell>
        </row>
        <row r="87">
          <cell r="A87">
            <v>81</v>
          </cell>
          <cell r="B87" t="str">
            <v>Ealing</v>
          </cell>
          <cell r="C87" t="str">
            <v>E5036</v>
          </cell>
        </row>
        <row r="88">
          <cell r="A88">
            <v>82</v>
          </cell>
          <cell r="B88" t="str">
            <v>East Cambridgeshire</v>
          </cell>
          <cell r="C88" t="str">
            <v>E0532</v>
          </cell>
        </row>
        <row r="89">
          <cell r="A89">
            <v>83</v>
          </cell>
          <cell r="B89" t="str">
            <v>East Devon</v>
          </cell>
          <cell r="C89" t="str">
            <v>E1131</v>
          </cell>
        </row>
        <row r="90">
          <cell r="A90">
            <v>84</v>
          </cell>
          <cell r="B90" t="str">
            <v>East Dorset</v>
          </cell>
          <cell r="C90" t="str">
            <v>E1233</v>
          </cell>
        </row>
        <row r="91">
          <cell r="A91">
            <v>85</v>
          </cell>
          <cell r="B91" t="str">
            <v>East Hampshire</v>
          </cell>
          <cell r="C91" t="str">
            <v>E1732</v>
          </cell>
        </row>
        <row r="92">
          <cell r="A92">
            <v>86</v>
          </cell>
          <cell r="B92" t="str">
            <v>East Hertfordshire</v>
          </cell>
          <cell r="C92" t="str">
            <v>E1933</v>
          </cell>
        </row>
        <row r="93">
          <cell r="A93">
            <v>87</v>
          </cell>
          <cell r="B93" t="str">
            <v>East Lindsey</v>
          </cell>
          <cell r="C93" t="str">
            <v>E2532</v>
          </cell>
        </row>
        <row r="94">
          <cell r="A94">
            <v>88</v>
          </cell>
          <cell r="B94" t="str">
            <v>East Northamptonshire</v>
          </cell>
          <cell r="C94" t="str">
            <v>E2833</v>
          </cell>
        </row>
        <row r="95">
          <cell r="A95">
            <v>89</v>
          </cell>
          <cell r="B95" t="str">
            <v>East Riding of Yorkshire</v>
          </cell>
          <cell r="C95" t="str">
            <v>E2001</v>
          </cell>
        </row>
        <row r="96">
          <cell r="A96">
            <v>90</v>
          </cell>
          <cell r="B96" t="str">
            <v>East Staffordshire</v>
          </cell>
          <cell r="C96" t="str">
            <v>E3432</v>
          </cell>
        </row>
        <row r="97">
          <cell r="A97">
            <v>91</v>
          </cell>
          <cell r="B97" t="str">
            <v>Eastbourne</v>
          </cell>
          <cell r="C97" t="str">
            <v>E1432</v>
          </cell>
        </row>
        <row r="98">
          <cell r="A98">
            <v>92</v>
          </cell>
          <cell r="B98" t="str">
            <v>Eastleigh</v>
          </cell>
          <cell r="C98" t="str">
            <v>E1733</v>
          </cell>
        </row>
        <row r="99">
          <cell r="A99">
            <v>93</v>
          </cell>
          <cell r="B99" t="str">
            <v>Eden</v>
          </cell>
          <cell r="C99" t="str">
            <v>E0935</v>
          </cell>
        </row>
        <row r="100">
          <cell r="A100">
            <v>94</v>
          </cell>
          <cell r="B100" t="str">
            <v>Elmbridge</v>
          </cell>
          <cell r="C100" t="str">
            <v>E3631</v>
          </cell>
        </row>
        <row r="101">
          <cell r="A101">
            <v>95</v>
          </cell>
          <cell r="B101" t="str">
            <v>Enfield</v>
          </cell>
          <cell r="C101" t="str">
            <v>E5037</v>
          </cell>
        </row>
        <row r="102">
          <cell r="A102">
            <v>96</v>
          </cell>
          <cell r="B102" t="str">
            <v>Epping Forest</v>
          </cell>
          <cell r="C102" t="str">
            <v>E1537</v>
          </cell>
        </row>
        <row r="103">
          <cell r="A103">
            <v>97</v>
          </cell>
          <cell r="B103" t="str">
            <v>Epsom &amp; Ewell</v>
          </cell>
          <cell r="C103" t="str">
            <v>E3632</v>
          </cell>
        </row>
        <row r="104">
          <cell r="A104">
            <v>98</v>
          </cell>
          <cell r="B104" t="str">
            <v>Erewash</v>
          </cell>
          <cell r="C104" t="str">
            <v>E1036</v>
          </cell>
        </row>
        <row r="105">
          <cell r="A105">
            <v>99</v>
          </cell>
          <cell r="B105" t="str">
            <v>Exeter</v>
          </cell>
          <cell r="C105" t="str">
            <v>E1132</v>
          </cell>
        </row>
        <row r="106">
          <cell r="A106">
            <v>100</v>
          </cell>
          <cell r="B106" t="str">
            <v>Fareham</v>
          </cell>
          <cell r="C106" t="str">
            <v>E1734</v>
          </cell>
        </row>
        <row r="107">
          <cell r="A107">
            <v>101</v>
          </cell>
          <cell r="B107" t="str">
            <v>Fenland</v>
          </cell>
          <cell r="C107" t="str">
            <v>E0533</v>
          </cell>
        </row>
        <row r="108">
          <cell r="A108">
            <v>102</v>
          </cell>
          <cell r="B108" t="str">
            <v>Forest Heath</v>
          </cell>
          <cell r="C108" t="str">
            <v>E3532</v>
          </cell>
        </row>
        <row r="109">
          <cell r="A109">
            <v>103</v>
          </cell>
          <cell r="B109" t="str">
            <v>Forest of Dean</v>
          </cell>
          <cell r="C109" t="str">
            <v>E1633</v>
          </cell>
        </row>
        <row r="110">
          <cell r="A110">
            <v>104</v>
          </cell>
          <cell r="B110" t="str">
            <v>Fylde</v>
          </cell>
          <cell r="C110" t="str">
            <v>E2335</v>
          </cell>
        </row>
        <row r="111">
          <cell r="A111">
            <v>105</v>
          </cell>
          <cell r="B111" t="str">
            <v>Gateshead</v>
          </cell>
          <cell r="C111" t="str">
            <v>E4501</v>
          </cell>
        </row>
        <row r="112">
          <cell r="A112">
            <v>106</v>
          </cell>
          <cell r="B112" t="str">
            <v>Gedling</v>
          </cell>
          <cell r="C112" t="str">
            <v>E3034</v>
          </cell>
        </row>
        <row r="113">
          <cell r="A113">
            <v>107</v>
          </cell>
          <cell r="B113" t="str">
            <v>Gloucester</v>
          </cell>
          <cell r="C113" t="str">
            <v>E1634</v>
          </cell>
        </row>
        <row r="114">
          <cell r="A114">
            <v>108</v>
          </cell>
          <cell r="B114" t="str">
            <v>Gosport</v>
          </cell>
          <cell r="C114" t="str">
            <v>E1735</v>
          </cell>
        </row>
        <row r="115">
          <cell r="A115">
            <v>109</v>
          </cell>
          <cell r="B115" t="str">
            <v>Gravesham</v>
          </cell>
          <cell r="C115" t="str">
            <v>E2236</v>
          </cell>
        </row>
        <row r="116">
          <cell r="A116">
            <v>110</v>
          </cell>
          <cell r="B116" t="str">
            <v>Great Yarmouth</v>
          </cell>
          <cell r="C116" t="str">
            <v>E2633</v>
          </cell>
        </row>
        <row r="117">
          <cell r="A117">
            <v>111</v>
          </cell>
          <cell r="B117" t="str">
            <v>Greenwich</v>
          </cell>
          <cell r="C117" t="str">
            <v>E5012</v>
          </cell>
        </row>
        <row r="118">
          <cell r="A118">
            <v>112</v>
          </cell>
          <cell r="B118" t="str">
            <v>Guildford</v>
          </cell>
          <cell r="C118" t="str">
            <v>E3633</v>
          </cell>
        </row>
        <row r="119">
          <cell r="A119">
            <v>113</v>
          </cell>
          <cell r="B119" t="str">
            <v>Hackney</v>
          </cell>
          <cell r="C119" t="str">
            <v>E5013</v>
          </cell>
        </row>
        <row r="120">
          <cell r="A120">
            <v>114</v>
          </cell>
          <cell r="B120" t="str">
            <v>Halton</v>
          </cell>
          <cell r="C120" t="str">
            <v>E0601</v>
          </cell>
        </row>
        <row r="121">
          <cell r="A121">
            <v>115</v>
          </cell>
          <cell r="B121" t="str">
            <v>Hambleton</v>
          </cell>
          <cell r="C121" t="str">
            <v>E2732</v>
          </cell>
        </row>
        <row r="122">
          <cell r="A122">
            <v>116</v>
          </cell>
          <cell r="B122" t="str">
            <v>Hammersmith and Fulham</v>
          </cell>
          <cell r="C122" t="str">
            <v>E5014</v>
          </cell>
        </row>
        <row r="123">
          <cell r="A123">
            <v>117</v>
          </cell>
          <cell r="B123" t="str">
            <v>Harborough</v>
          </cell>
          <cell r="C123" t="str">
            <v>E2433</v>
          </cell>
        </row>
        <row r="124">
          <cell r="A124">
            <v>118</v>
          </cell>
          <cell r="B124" t="str">
            <v>Haringey</v>
          </cell>
          <cell r="C124" t="str">
            <v>E5038</v>
          </cell>
        </row>
        <row r="125">
          <cell r="A125">
            <v>119</v>
          </cell>
          <cell r="B125" t="str">
            <v>Harlow</v>
          </cell>
          <cell r="C125" t="str">
            <v>E1538</v>
          </cell>
        </row>
        <row r="126">
          <cell r="A126">
            <v>120</v>
          </cell>
          <cell r="B126" t="str">
            <v>Harrogate</v>
          </cell>
          <cell r="C126" t="str">
            <v>E2753</v>
          </cell>
        </row>
        <row r="127">
          <cell r="A127">
            <v>121</v>
          </cell>
          <cell r="B127" t="str">
            <v>Harrow</v>
          </cell>
          <cell r="C127" t="str">
            <v>E5039</v>
          </cell>
        </row>
        <row r="128">
          <cell r="A128">
            <v>122</v>
          </cell>
          <cell r="B128" t="str">
            <v>Hart</v>
          </cell>
          <cell r="C128" t="str">
            <v>E1736</v>
          </cell>
        </row>
        <row r="129">
          <cell r="A129">
            <v>123</v>
          </cell>
          <cell r="B129" t="str">
            <v>Hartlepool</v>
          </cell>
          <cell r="C129" t="str">
            <v>E0701</v>
          </cell>
        </row>
        <row r="130">
          <cell r="A130">
            <v>124</v>
          </cell>
          <cell r="B130" t="str">
            <v>Hastings</v>
          </cell>
          <cell r="C130" t="str">
            <v>E1433</v>
          </cell>
        </row>
        <row r="131">
          <cell r="A131">
            <v>125</v>
          </cell>
          <cell r="B131" t="str">
            <v>Havant</v>
          </cell>
          <cell r="C131" t="str">
            <v>E1737</v>
          </cell>
        </row>
        <row r="132">
          <cell r="A132">
            <v>126</v>
          </cell>
          <cell r="B132" t="str">
            <v>Havering</v>
          </cell>
          <cell r="C132" t="str">
            <v>E5040</v>
          </cell>
        </row>
        <row r="133">
          <cell r="A133">
            <v>127</v>
          </cell>
          <cell r="B133" t="str">
            <v>Herefordshire</v>
          </cell>
          <cell r="C133" t="str">
            <v>E1801</v>
          </cell>
        </row>
        <row r="134">
          <cell r="A134">
            <v>128</v>
          </cell>
          <cell r="B134" t="str">
            <v>Hertsmere</v>
          </cell>
          <cell r="C134" t="str">
            <v>E1934</v>
          </cell>
        </row>
        <row r="135">
          <cell r="A135">
            <v>129</v>
          </cell>
          <cell r="B135" t="str">
            <v>High Peak</v>
          </cell>
          <cell r="C135" t="str">
            <v>E1037</v>
          </cell>
        </row>
        <row r="136">
          <cell r="A136">
            <v>130</v>
          </cell>
          <cell r="B136" t="str">
            <v>Hillingdon</v>
          </cell>
          <cell r="C136" t="str">
            <v>E5041</v>
          </cell>
        </row>
        <row r="137">
          <cell r="A137">
            <v>131</v>
          </cell>
          <cell r="B137" t="str">
            <v>Hinckley and Bosworth</v>
          </cell>
          <cell r="C137" t="str">
            <v>E2434</v>
          </cell>
        </row>
        <row r="138">
          <cell r="A138">
            <v>132</v>
          </cell>
          <cell r="B138" t="str">
            <v>Horsham</v>
          </cell>
          <cell r="C138" t="str">
            <v>E3835</v>
          </cell>
        </row>
        <row r="139">
          <cell r="A139">
            <v>133</v>
          </cell>
          <cell r="B139" t="str">
            <v>Hounslow</v>
          </cell>
          <cell r="C139" t="str">
            <v>E5042</v>
          </cell>
        </row>
        <row r="140">
          <cell r="A140">
            <v>134</v>
          </cell>
          <cell r="B140" t="str">
            <v>Huntingdonshire</v>
          </cell>
          <cell r="C140" t="str">
            <v>E0551</v>
          </cell>
        </row>
        <row r="141">
          <cell r="A141">
            <v>135</v>
          </cell>
          <cell r="B141" t="str">
            <v>Hyndburn</v>
          </cell>
          <cell r="C141" t="str">
            <v>E2336</v>
          </cell>
        </row>
        <row r="142">
          <cell r="A142">
            <v>136</v>
          </cell>
          <cell r="B142" t="str">
            <v>Ipswich</v>
          </cell>
          <cell r="C142" t="str">
            <v>E3533</v>
          </cell>
        </row>
        <row r="143">
          <cell r="A143">
            <v>137</v>
          </cell>
          <cell r="B143" t="str">
            <v>Isle of Wight Council</v>
          </cell>
          <cell r="C143" t="str">
            <v>E2101</v>
          </cell>
        </row>
        <row r="144">
          <cell r="A144">
            <v>138</v>
          </cell>
          <cell r="B144" t="str">
            <v>Isles of Scilly</v>
          </cell>
          <cell r="C144" t="str">
            <v>E4001</v>
          </cell>
        </row>
        <row r="145">
          <cell r="A145">
            <v>139</v>
          </cell>
          <cell r="B145" t="str">
            <v>Islington</v>
          </cell>
          <cell r="C145" t="str">
            <v>E5015</v>
          </cell>
        </row>
        <row r="146">
          <cell r="A146">
            <v>140</v>
          </cell>
          <cell r="B146" t="str">
            <v>Kensington and Chelsea</v>
          </cell>
          <cell r="C146" t="str">
            <v>E5016</v>
          </cell>
        </row>
        <row r="147">
          <cell r="A147">
            <v>141</v>
          </cell>
          <cell r="B147" t="str">
            <v>Kettering</v>
          </cell>
          <cell r="C147" t="str">
            <v>E2834</v>
          </cell>
        </row>
        <row r="148">
          <cell r="A148">
            <v>142</v>
          </cell>
          <cell r="B148" t="str">
            <v>Kings Lynn and West Norfolk</v>
          </cell>
          <cell r="C148" t="str">
            <v>E2634</v>
          </cell>
        </row>
        <row r="149">
          <cell r="A149">
            <v>143</v>
          </cell>
          <cell r="B149" t="str">
            <v>Kingston upon Hull</v>
          </cell>
          <cell r="C149" t="str">
            <v>E2002</v>
          </cell>
        </row>
        <row r="150">
          <cell r="A150">
            <v>144</v>
          </cell>
          <cell r="B150" t="str">
            <v>Kingston upon Thames</v>
          </cell>
          <cell r="C150" t="str">
            <v>E5043</v>
          </cell>
        </row>
        <row r="151">
          <cell r="A151">
            <v>145</v>
          </cell>
          <cell r="B151" t="str">
            <v>Kirklees</v>
          </cell>
          <cell r="C151" t="str">
            <v>E4703</v>
          </cell>
        </row>
        <row r="152">
          <cell r="A152">
            <v>146</v>
          </cell>
          <cell r="B152" t="str">
            <v>Knowsley</v>
          </cell>
          <cell r="C152" t="str">
            <v>E4301</v>
          </cell>
        </row>
        <row r="153">
          <cell r="A153">
            <v>147</v>
          </cell>
          <cell r="B153" t="str">
            <v>Lambeth</v>
          </cell>
          <cell r="C153" t="str">
            <v>E5017</v>
          </cell>
        </row>
        <row r="154">
          <cell r="A154">
            <v>148</v>
          </cell>
          <cell r="B154" t="str">
            <v>Lancaster</v>
          </cell>
          <cell r="C154" t="str">
            <v>E2337</v>
          </cell>
        </row>
        <row r="155">
          <cell r="A155">
            <v>149</v>
          </cell>
          <cell r="B155" t="str">
            <v>Leeds</v>
          </cell>
          <cell r="C155" t="str">
            <v>E4704</v>
          </cell>
        </row>
        <row r="156">
          <cell r="A156">
            <v>150</v>
          </cell>
          <cell r="B156" t="str">
            <v>Leicester</v>
          </cell>
          <cell r="C156" t="str">
            <v>E2401</v>
          </cell>
        </row>
        <row r="157">
          <cell r="A157">
            <v>151</v>
          </cell>
          <cell r="B157" t="str">
            <v>Lewes</v>
          </cell>
          <cell r="C157" t="str">
            <v>E1435</v>
          </cell>
        </row>
        <row r="158">
          <cell r="A158">
            <v>152</v>
          </cell>
          <cell r="B158" t="str">
            <v>Lewisham</v>
          </cell>
          <cell r="C158" t="str">
            <v>E5018</v>
          </cell>
        </row>
        <row r="159">
          <cell r="A159">
            <v>153</v>
          </cell>
          <cell r="B159" t="str">
            <v>Lichfield</v>
          </cell>
          <cell r="C159" t="str">
            <v>E3433</v>
          </cell>
        </row>
        <row r="160">
          <cell r="A160">
            <v>154</v>
          </cell>
          <cell r="B160" t="str">
            <v>Lincoln</v>
          </cell>
          <cell r="C160" t="str">
            <v>E2533</v>
          </cell>
        </row>
        <row r="161">
          <cell r="A161">
            <v>155</v>
          </cell>
          <cell r="B161" t="str">
            <v>Liverpool</v>
          </cell>
          <cell r="C161" t="str">
            <v>E4302</v>
          </cell>
        </row>
        <row r="162">
          <cell r="A162">
            <v>156</v>
          </cell>
          <cell r="B162" t="str">
            <v>Luton</v>
          </cell>
          <cell r="C162" t="str">
            <v>E0201</v>
          </cell>
        </row>
        <row r="163">
          <cell r="A163">
            <v>157</v>
          </cell>
          <cell r="B163" t="str">
            <v>Maidstone</v>
          </cell>
          <cell r="C163" t="str">
            <v>E2237</v>
          </cell>
        </row>
        <row r="164">
          <cell r="A164">
            <v>158</v>
          </cell>
          <cell r="B164" t="str">
            <v>Maldon</v>
          </cell>
          <cell r="C164" t="str">
            <v>E1539</v>
          </cell>
        </row>
        <row r="165">
          <cell r="A165">
            <v>159</v>
          </cell>
          <cell r="B165" t="str">
            <v>Malvern Hills</v>
          </cell>
          <cell r="C165" t="str">
            <v>E1851</v>
          </cell>
        </row>
        <row r="166">
          <cell r="A166">
            <v>160</v>
          </cell>
          <cell r="B166" t="str">
            <v>Manchester</v>
          </cell>
          <cell r="C166" t="str">
            <v>E4203</v>
          </cell>
        </row>
        <row r="167">
          <cell r="A167">
            <v>161</v>
          </cell>
          <cell r="B167" t="str">
            <v>Mansfield</v>
          </cell>
          <cell r="C167" t="str">
            <v>E3035</v>
          </cell>
        </row>
        <row r="168">
          <cell r="A168">
            <v>162</v>
          </cell>
          <cell r="B168" t="str">
            <v>Medway</v>
          </cell>
          <cell r="C168" t="str">
            <v>E2201</v>
          </cell>
        </row>
        <row r="169">
          <cell r="A169">
            <v>163</v>
          </cell>
          <cell r="B169" t="str">
            <v>Melton</v>
          </cell>
          <cell r="C169" t="str">
            <v>E2436</v>
          </cell>
        </row>
        <row r="170">
          <cell r="A170">
            <v>164</v>
          </cell>
          <cell r="B170" t="str">
            <v>Mendip</v>
          </cell>
          <cell r="C170" t="str">
            <v>E3331</v>
          </cell>
        </row>
        <row r="171">
          <cell r="A171">
            <v>165</v>
          </cell>
          <cell r="B171" t="str">
            <v>Merton</v>
          </cell>
          <cell r="C171" t="str">
            <v>E5044</v>
          </cell>
        </row>
        <row r="172">
          <cell r="A172">
            <v>166</v>
          </cell>
          <cell r="B172" t="str">
            <v>Mid Devon</v>
          </cell>
          <cell r="C172" t="str">
            <v>E1133</v>
          </cell>
        </row>
        <row r="173">
          <cell r="A173">
            <v>167</v>
          </cell>
          <cell r="B173" t="str">
            <v>Mid Suffolk</v>
          </cell>
          <cell r="C173" t="str">
            <v>E3534</v>
          </cell>
        </row>
        <row r="174">
          <cell r="A174">
            <v>168</v>
          </cell>
          <cell r="B174" t="str">
            <v>Mid Sussex</v>
          </cell>
          <cell r="C174" t="str">
            <v>E3836</v>
          </cell>
        </row>
        <row r="175">
          <cell r="A175">
            <v>169</v>
          </cell>
          <cell r="B175" t="str">
            <v>Middlesbrough</v>
          </cell>
          <cell r="C175" t="str">
            <v>E0702</v>
          </cell>
        </row>
        <row r="176">
          <cell r="A176">
            <v>170</v>
          </cell>
          <cell r="B176" t="str">
            <v>Milton Keynes</v>
          </cell>
          <cell r="C176" t="str">
            <v>E0401</v>
          </cell>
        </row>
        <row r="177">
          <cell r="A177">
            <v>171</v>
          </cell>
          <cell r="B177" t="str">
            <v>Mole Valley</v>
          </cell>
          <cell r="C177" t="str">
            <v>E3634</v>
          </cell>
        </row>
        <row r="178">
          <cell r="A178">
            <v>172</v>
          </cell>
          <cell r="B178" t="str">
            <v>New Forest</v>
          </cell>
          <cell r="C178" t="str">
            <v>E1738</v>
          </cell>
        </row>
        <row r="179">
          <cell r="A179">
            <v>173</v>
          </cell>
          <cell r="B179" t="str">
            <v>Newark and Sherwood</v>
          </cell>
          <cell r="C179" t="str">
            <v>E3036</v>
          </cell>
        </row>
        <row r="180">
          <cell r="A180">
            <v>174</v>
          </cell>
          <cell r="B180" t="str">
            <v>Newcastle upon Tyne</v>
          </cell>
          <cell r="C180" t="str">
            <v>E4502</v>
          </cell>
        </row>
        <row r="181">
          <cell r="A181">
            <v>175</v>
          </cell>
          <cell r="B181" t="str">
            <v>Newcastle-under-Lyme</v>
          </cell>
          <cell r="C181" t="str">
            <v>E3434</v>
          </cell>
        </row>
        <row r="182">
          <cell r="A182">
            <v>176</v>
          </cell>
          <cell r="B182" t="str">
            <v>Newham</v>
          </cell>
          <cell r="C182" t="str">
            <v>E5045</v>
          </cell>
        </row>
        <row r="183">
          <cell r="A183">
            <v>177</v>
          </cell>
          <cell r="B183" t="str">
            <v>North Devon</v>
          </cell>
          <cell r="C183" t="str">
            <v>E1134</v>
          </cell>
        </row>
        <row r="184">
          <cell r="A184">
            <v>178</v>
          </cell>
          <cell r="B184" t="str">
            <v>North Dorset</v>
          </cell>
          <cell r="C184" t="str">
            <v>E1234</v>
          </cell>
        </row>
        <row r="185">
          <cell r="A185">
            <v>179</v>
          </cell>
          <cell r="B185" t="str">
            <v>North East Derbyshire</v>
          </cell>
          <cell r="C185" t="str">
            <v>E1038</v>
          </cell>
        </row>
        <row r="186">
          <cell r="A186">
            <v>180</v>
          </cell>
          <cell r="B186" t="str">
            <v>North East Lincolnshire</v>
          </cell>
          <cell r="C186" t="str">
            <v>E2003</v>
          </cell>
        </row>
        <row r="187">
          <cell r="A187">
            <v>181</v>
          </cell>
          <cell r="B187" t="str">
            <v>North Hertfordshire</v>
          </cell>
          <cell r="C187" t="str">
            <v>E1935</v>
          </cell>
        </row>
        <row r="188">
          <cell r="A188">
            <v>182</v>
          </cell>
          <cell r="B188" t="str">
            <v>North Kesteven</v>
          </cell>
          <cell r="C188" t="str">
            <v>E2534</v>
          </cell>
        </row>
        <row r="189">
          <cell r="A189">
            <v>183</v>
          </cell>
          <cell r="B189" t="str">
            <v>North Lincolnshire</v>
          </cell>
          <cell r="C189" t="str">
            <v>E2004</v>
          </cell>
        </row>
        <row r="190">
          <cell r="A190">
            <v>184</v>
          </cell>
          <cell r="B190" t="str">
            <v>North Norfolk</v>
          </cell>
          <cell r="C190" t="str">
            <v>E2635</v>
          </cell>
        </row>
        <row r="191">
          <cell r="A191">
            <v>185</v>
          </cell>
          <cell r="B191" t="str">
            <v>North Somerset</v>
          </cell>
          <cell r="C191" t="str">
            <v>E0104</v>
          </cell>
        </row>
        <row r="192">
          <cell r="A192">
            <v>186</v>
          </cell>
          <cell r="B192" t="str">
            <v>North Tyneside</v>
          </cell>
          <cell r="C192" t="str">
            <v>E4503</v>
          </cell>
        </row>
        <row r="193">
          <cell r="A193">
            <v>187</v>
          </cell>
          <cell r="B193" t="str">
            <v>North Warwickshire</v>
          </cell>
          <cell r="C193" t="str">
            <v>E3731</v>
          </cell>
        </row>
        <row r="194">
          <cell r="A194">
            <v>188</v>
          </cell>
          <cell r="B194" t="str">
            <v>North West Leicestershire</v>
          </cell>
          <cell r="C194" t="str">
            <v>E2437</v>
          </cell>
        </row>
        <row r="195">
          <cell r="A195">
            <v>189</v>
          </cell>
          <cell r="B195" t="str">
            <v>Northampton</v>
          </cell>
          <cell r="C195" t="str">
            <v>E2835</v>
          </cell>
        </row>
        <row r="196">
          <cell r="A196">
            <v>190</v>
          </cell>
          <cell r="B196" t="str">
            <v>Northumberland UA</v>
          </cell>
          <cell r="C196" t="str">
            <v>E2901</v>
          </cell>
        </row>
        <row r="197">
          <cell r="A197">
            <v>191</v>
          </cell>
          <cell r="B197" t="str">
            <v>Norwich</v>
          </cell>
          <cell r="C197" t="str">
            <v>E2636</v>
          </cell>
        </row>
        <row r="198">
          <cell r="A198">
            <v>192</v>
          </cell>
          <cell r="B198" t="str">
            <v>Nottingham</v>
          </cell>
          <cell r="C198" t="str">
            <v>E3001</v>
          </cell>
        </row>
        <row r="199">
          <cell r="A199">
            <v>193</v>
          </cell>
          <cell r="B199" t="str">
            <v>Nuneaton and Bedworth</v>
          </cell>
          <cell r="C199" t="str">
            <v>E3732</v>
          </cell>
        </row>
        <row r="200">
          <cell r="A200">
            <v>194</v>
          </cell>
          <cell r="B200" t="str">
            <v>Oadby and Wigston</v>
          </cell>
          <cell r="C200" t="str">
            <v>E2438</v>
          </cell>
        </row>
        <row r="201">
          <cell r="A201">
            <v>195</v>
          </cell>
          <cell r="B201" t="str">
            <v>Oldham</v>
          </cell>
          <cell r="C201" t="str">
            <v>E4204</v>
          </cell>
        </row>
        <row r="202">
          <cell r="A202">
            <v>196</v>
          </cell>
          <cell r="B202" t="str">
            <v>Oxford</v>
          </cell>
          <cell r="C202" t="str">
            <v>E3132</v>
          </cell>
        </row>
        <row r="203">
          <cell r="A203">
            <v>197</v>
          </cell>
          <cell r="B203" t="str">
            <v>Pendle</v>
          </cell>
          <cell r="C203" t="str">
            <v>E2338</v>
          </cell>
        </row>
        <row r="204">
          <cell r="A204">
            <v>198</v>
          </cell>
          <cell r="B204" t="str">
            <v>Peterborough</v>
          </cell>
          <cell r="C204" t="str">
            <v>E0501</v>
          </cell>
        </row>
        <row r="205">
          <cell r="A205">
            <v>199</v>
          </cell>
          <cell r="B205" t="str">
            <v>Plymouth</v>
          </cell>
          <cell r="C205" t="str">
            <v>E1101</v>
          </cell>
        </row>
        <row r="206">
          <cell r="A206">
            <v>200</v>
          </cell>
          <cell r="B206" t="str">
            <v>Poole</v>
          </cell>
          <cell r="C206" t="str">
            <v>E1201</v>
          </cell>
        </row>
        <row r="207">
          <cell r="A207">
            <v>201</v>
          </cell>
          <cell r="B207" t="str">
            <v>Portsmouth</v>
          </cell>
          <cell r="C207" t="str">
            <v>E1701</v>
          </cell>
        </row>
        <row r="208">
          <cell r="A208">
            <v>202</v>
          </cell>
          <cell r="B208" t="str">
            <v>Preston</v>
          </cell>
          <cell r="C208" t="str">
            <v>E2339</v>
          </cell>
        </row>
        <row r="209">
          <cell r="A209">
            <v>203</v>
          </cell>
          <cell r="B209" t="str">
            <v>Purbeck</v>
          </cell>
          <cell r="C209" t="str">
            <v>E1236</v>
          </cell>
        </row>
        <row r="210">
          <cell r="A210">
            <v>204</v>
          </cell>
          <cell r="B210" t="str">
            <v>Reading</v>
          </cell>
          <cell r="C210" t="str">
            <v>E0303</v>
          </cell>
        </row>
        <row r="211">
          <cell r="A211">
            <v>205</v>
          </cell>
          <cell r="B211" t="str">
            <v>Redbridge</v>
          </cell>
          <cell r="C211" t="str">
            <v>E5046</v>
          </cell>
        </row>
        <row r="212">
          <cell r="A212">
            <v>206</v>
          </cell>
          <cell r="B212" t="str">
            <v>Redcar and Cleveland</v>
          </cell>
          <cell r="C212" t="str">
            <v>E0703</v>
          </cell>
        </row>
        <row r="213">
          <cell r="A213">
            <v>207</v>
          </cell>
          <cell r="B213" t="str">
            <v>Redditch</v>
          </cell>
          <cell r="C213" t="str">
            <v>E1835</v>
          </cell>
        </row>
        <row r="214">
          <cell r="A214">
            <v>208</v>
          </cell>
          <cell r="B214" t="str">
            <v>Reigate and Banstead</v>
          </cell>
          <cell r="C214" t="str">
            <v>E3635</v>
          </cell>
        </row>
        <row r="215">
          <cell r="A215">
            <v>209</v>
          </cell>
          <cell r="B215" t="str">
            <v>Ribble Valley</v>
          </cell>
          <cell r="C215" t="str">
            <v>E2340</v>
          </cell>
        </row>
        <row r="216">
          <cell r="A216">
            <v>210</v>
          </cell>
          <cell r="B216" t="str">
            <v>Richmond upon Thames</v>
          </cell>
          <cell r="C216" t="str">
            <v>E5047</v>
          </cell>
        </row>
        <row r="217">
          <cell r="A217">
            <v>211</v>
          </cell>
          <cell r="B217" t="str">
            <v>Richmondshire</v>
          </cell>
          <cell r="C217" t="str">
            <v>E2734</v>
          </cell>
        </row>
        <row r="218">
          <cell r="A218">
            <v>212</v>
          </cell>
          <cell r="B218" t="str">
            <v>Rochdale</v>
          </cell>
          <cell r="C218" t="str">
            <v>E4205</v>
          </cell>
        </row>
        <row r="219">
          <cell r="A219">
            <v>213</v>
          </cell>
          <cell r="B219" t="str">
            <v>Rochford</v>
          </cell>
          <cell r="C219" t="str">
            <v>E1540</v>
          </cell>
        </row>
        <row r="220">
          <cell r="A220">
            <v>214</v>
          </cell>
          <cell r="B220" t="str">
            <v>Rossendale</v>
          </cell>
          <cell r="C220" t="str">
            <v>E2341</v>
          </cell>
        </row>
        <row r="221">
          <cell r="A221">
            <v>215</v>
          </cell>
          <cell r="B221" t="str">
            <v>Rother</v>
          </cell>
          <cell r="C221" t="str">
            <v>E1436</v>
          </cell>
        </row>
        <row r="222">
          <cell r="A222">
            <v>216</v>
          </cell>
          <cell r="B222" t="str">
            <v>Rotherham</v>
          </cell>
          <cell r="C222" t="str">
            <v>E4403</v>
          </cell>
        </row>
        <row r="223">
          <cell r="A223">
            <v>217</v>
          </cell>
          <cell r="B223" t="str">
            <v>Rugby</v>
          </cell>
          <cell r="C223" t="str">
            <v>E3733</v>
          </cell>
        </row>
        <row r="224">
          <cell r="A224">
            <v>218</v>
          </cell>
          <cell r="B224" t="str">
            <v>Runnymede</v>
          </cell>
          <cell r="C224" t="str">
            <v>E3636</v>
          </cell>
        </row>
        <row r="225">
          <cell r="A225">
            <v>219</v>
          </cell>
          <cell r="B225" t="str">
            <v>Rushcliffe</v>
          </cell>
          <cell r="C225" t="str">
            <v>E3038</v>
          </cell>
        </row>
        <row r="226">
          <cell r="A226">
            <v>220</v>
          </cell>
          <cell r="B226" t="str">
            <v>Rushmoor</v>
          </cell>
          <cell r="C226" t="str">
            <v>E1740</v>
          </cell>
        </row>
        <row r="227">
          <cell r="A227">
            <v>221</v>
          </cell>
          <cell r="B227" t="str">
            <v>Rutland</v>
          </cell>
          <cell r="C227" t="str">
            <v>E2402</v>
          </cell>
        </row>
        <row r="228">
          <cell r="A228">
            <v>222</v>
          </cell>
          <cell r="B228" t="str">
            <v>Ryedale</v>
          </cell>
          <cell r="C228" t="str">
            <v>E2755</v>
          </cell>
        </row>
        <row r="229">
          <cell r="A229">
            <v>223</v>
          </cell>
          <cell r="B229" t="str">
            <v>Salford</v>
          </cell>
          <cell r="C229" t="str">
            <v>E4206</v>
          </cell>
        </row>
        <row r="230">
          <cell r="A230">
            <v>224</v>
          </cell>
          <cell r="B230" t="str">
            <v>Sandwell</v>
          </cell>
          <cell r="C230" t="str">
            <v>E4604</v>
          </cell>
        </row>
        <row r="231">
          <cell r="A231">
            <v>225</v>
          </cell>
          <cell r="B231" t="str">
            <v>Scarborough</v>
          </cell>
          <cell r="C231" t="str">
            <v>E2736</v>
          </cell>
        </row>
        <row r="232">
          <cell r="A232">
            <v>226</v>
          </cell>
          <cell r="B232" t="str">
            <v>Sedgemoor</v>
          </cell>
          <cell r="C232" t="str">
            <v>E3332</v>
          </cell>
        </row>
        <row r="233">
          <cell r="A233">
            <v>227</v>
          </cell>
          <cell r="B233" t="str">
            <v>Sefton</v>
          </cell>
          <cell r="C233" t="str">
            <v>E4304</v>
          </cell>
        </row>
        <row r="234">
          <cell r="A234">
            <v>228</v>
          </cell>
          <cell r="B234" t="str">
            <v>Selby</v>
          </cell>
          <cell r="C234" t="str">
            <v>E2757</v>
          </cell>
        </row>
        <row r="235">
          <cell r="A235">
            <v>229</v>
          </cell>
          <cell r="B235" t="str">
            <v>Sevenoaks</v>
          </cell>
          <cell r="C235" t="str">
            <v>E2239</v>
          </cell>
        </row>
        <row r="236">
          <cell r="A236">
            <v>230</v>
          </cell>
          <cell r="B236" t="str">
            <v>Sheffield</v>
          </cell>
          <cell r="C236" t="str">
            <v>E4404</v>
          </cell>
        </row>
        <row r="237">
          <cell r="A237">
            <v>231</v>
          </cell>
          <cell r="B237" t="str">
            <v>Shepway</v>
          </cell>
          <cell r="C237" t="str">
            <v>E2240</v>
          </cell>
        </row>
        <row r="238">
          <cell r="A238">
            <v>232</v>
          </cell>
          <cell r="B238" t="str">
            <v>Shropshire UA</v>
          </cell>
          <cell r="C238" t="str">
            <v>E3202</v>
          </cell>
        </row>
        <row r="239">
          <cell r="A239">
            <v>233</v>
          </cell>
          <cell r="B239" t="str">
            <v>Slough</v>
          </cell>
          <cell r="C239" t="str">
            <v>E0304</v>
          </cell>
        </row>
        <row r="240">
          <cell r="A240">
            <v>234</v>
          </cell>
          <cell r="B240" t="str">
            <v>Solihull</v>
          </cell>
          <cell r="C240" t="str">
            <v>E4605</v>
          </cell>
        </row>
        <row r="241">
          <cell r="A241">
            <v>235</v>
          </cell>
          <cell r="B241" t="str">
            <v>South Bucks</v>
          </cell>
          <cell r="C241" t="str">
            <v>E0434</v>
          </cell>
        </row>
        <row r="242">
          <cell r="A242">
            <v>236</v>
          </cell>
          <cell r="B242" t="str">
            <v>South Cambridgeshire</v>
          </cell>
          <cell r="C242" t="str">
            <v>E0536</v>
          </cell>
        </row>
        <row r="243">
          <cell r="A243">
            <v>237</v>
          </cell>
          <cell r="B243" t="str">
            <v>South Derbyshire</v>
          </cell>
          <cell r="C243" t="str">
            <v>E1039</v>
          </cell>
        </row>
        <row r="244">
          <cell r="A244">
            <v>238</v>
          </cell>
          <cell r="B244" t="str">
            <v>South Gloucestershire</v>
          </cell>
          <cell r="C244" t="str">
            <v>E0103</v>
          </cell>
        </row>
        <row r="245">
          <cell r="A245">
            <v>239</v>
          </cell>
          <cell r="B245" t="str">
            <v>South Hams</v>
          </cell>
          <cell r="C245" t="str">
            <v>E1136</v>
          </cell>
        </row>
        <row r="246">
          <cell r="A246">
            <v>240</v>
          </cell>
          <cell r="B246" t="str">
            <v>South Holland</v>
          </cell>
          <cell r="C246" t="str">
            <v>E2535</v>
          </cell>
        </row>
        <row r="247">
          <cell r="A247">
            <v>241</v>
          </cell>
          <cell r="B247" t="str">
            <v>South Kesteven</v>
          </cell>
          <cell r="C247" t="str">
            <v>E2536</v>
          </cell>
        </row>
        <row r="248">
          <cell r="A248">
            <v>242</v>
          </cell>
          <cell r="B248" t="str">
            <v>South Lakeland</v>
          </cell>
          <cell r="C248" t="str">
            <v>E0936</v>
          </cell>
        </row>
        <row r="249">
          <cell r="A249">
            <v>243</v>
          </cell>
          <cell r="B249" t="str">
            <v>South Norfolk</v>
          </cell>
          <cell r="C249" t="str">
            <v>E2637</v>
          </cell>
        </row>
        <row r="250">
          <cell r="A250">
            <v>244</v>
          </cell>
          <cell r="B250" t="str">
            <v>South Northamptonshire</v>
          </cell>
          <cell r="C250" t="str">
            <v>E2836</v>
          </cell>
        </row>
        <row r="251">
          <cell r="A251">
            <v>245</v>
          </cell>
          <cell r="B251" t="str">
            <v>South Oxfordshire</v>
          </cell>
          <cell r="C251" t="str">
            <v>E3133</v>
          </cell>
        </row>
        <row r="252">
          <cell r="A252">
            <v>246</v>
          </cell>
          <cell r="B252" t="str">
            <v>South Ribble</v>
          </cell>
          <cell r="C252" t="str">
            <v>E2342</v>
          </cell>
        </row>
        <row r="253">
          <cell r="A253">
            <v>247</v>
          </cell>
          <cell r="B253" t="str">
            <v>South Somerset</v>
          </cell>
          <cell r="C253" t="str">
            <v>E3334</v>
          </cell>
        </row>
        <row r="254">
          <cell r="A254">
            <v>248</v>
          </cell>
          <cell r="B254" t="str">
            <v>South Staffordshire</v>
          </cell>
          <cell r="C254" t="str">
            <v>E3435</v>
          </cell>
        </row>
        <row r="255">
          <cell r="A255">
            <v>249</v>
          </cell>
          <cell r="B255" t="str">
            <v>South Tyneside</v>
          </cell>
          <cell r="C255" t="str">
            <v>E4504</v>
          </cell>
        </row>
        <row r="256">
          <cell r="A256">
            <v>250</v>
          </cell>
          <cell r="B256" t="str">
            <v>Southampton</v>
          </cell>
          <cell r="C256" t="str">
            <v>E1702</v>
          </cell>
        </row>
        <row r="257">
          <cell r="A257">
            <v>251</v>
          </cell>
          <cell r="B257" t="str">
            <v>Southend-on-Sea</v>
          </cell>
          <cell r="C257" t="str">
            <v>E1501</v>
          </cell>
        </row>
        <row r="258">
          <cell r="A258">
            <v>252</v>
          </cell>
          <cell r="B258" t="str">
            <v>Southwark</v>
          </cell>
          <cell r="C258" t="str">
            <v>E5019</v>
          </cell>
        </row>
        <row r="259">
          <cell r="A259">
            <v>253</v>
          </cell>
          <cell r="B259" t="str">
            <v>Spelthorne</v>
          </cell>
          <cell r="C259" t="str">
            <v>E3637</v>
          </cell>
        </row>
        <row r="260">
          <cell r="A260">
            <v>254</v>
          </cell>
          <cell r="B260" t="str">
            <v>St Albans</v>
          </cell>
          <cell r="C260" t="str">
            <v>E1936</v>
          </cell>
        </row>
        <row r="261">
          <cell r="A261">
            <v>255</v>
          </cell>
          <cell r="B261" t="str">
            <v>St Edmundsbury</v>
          </cell>
          <cell r="C261" t="str">
            <v>E3535</v>
          </cell>
        </row>
        <row r="262">
          <cell r="A262">
            <v>256</v>
          </cell>
          <cell r="B262" t="str">
            <v>St Helens</v>
          </cell>
          <cell r="C262" t="str">
            <v>E4303</v>
          </cell>
        </row>
        <row r="263">
          <cell r="A263">
            <v>257</v>
          </cell>
          <cell r="B263" t="str">
            <v>Stafford</v>
          </cell>
          <cell r="C263" t="str">
            <v>E3436</v>
          </cell>
        </row>
        <row r="264">
          <cell r="A264">
            <v>258</v>
          </cell>
          <cell r="B264" t="str">
            <v>Staffordshire Moorlands</v>
          </cell>
          <cell r="C264" t="str">
            <v>E3437</v>
          </cell>
        </row>
        <row r="265">
          <cell r="A265">
            <v>259</v>
          </cell>
          <cell r="B265" t="str">
            <v>Stevenage</v>
          </cell>
          <cell r="C265" t="str">
            <v>E1937</v>
          </cell>
        </row>
        <row r="266">
          <cell r="A266">
            <v>260</v>
          </cell>
          <cell r="B266" t="str">
            <v>Stockport</v>
          </cell>
          <cell r="C266" t="str">
            <v>E4207</v>
          </cell>
        </row>
        <row r="267">
          <cell r="A267">
            <v>261</v>
          </cell>
          <cell r="B267" t="str">
            <v>Stockton-on-Tees</v>
          </cell>
          <cell r="C267" t="str">
            <v>E0704</v>
          </cell>
        </row>
        <row r="268">
          <cell r="A268">
            <v>262</v>
          </cell>
          <cell r="B268" t="str">
            <v>Stoke-on-Trent</v>
          </cell>
          <cell r="C268" t="str">
            <v>E3401</v>
          </cell>
        </row>
        <row r="269">
          <cell r="A269">
            <v>263</v>
          </cell>
          <cell r="B269" t="str">
            <v>Stratford-on-Avon</v>
          </cell>
          <cell r="C269" t="str">
            <v>E3734</v>
          </cell>
        </row>
        <row r="270">
          <cell r="A270">
            <v>264</v>
          </cell>
          <cell r="B270" t="str">
            <v>Stroud</v>
          </cell>
          <cell r="C270" t="str">
            <v>E1635</v>
          </cell>
        </row>
        <row r="271">
          <cell r="A271">
            <v>265</v>
          </cell>
          <cell r="B271" t="str">
            <v>Suffolk Coastal</v>
          </cell>
          <cell r="C271" t="str">
            <v>E3536</v>
          </cell>
        </row>
        <row r="272">
          <cell r="A272">
            <v>266</v>
          </cell>
          <cell r="B272" t="str">
            <v>Sunderland</v>
          </cell>
          <cell r="C272" t="str">
            <v>E4505</v>
          </cell>
        </row>
        <row r="273">
          <cell r="A273">
            <v>267</v>
          </cell>
          <cell r="B273" t="str">
            <v>Surrey Heath</v>
          </cell>
          <cell r="C273" t="str">
            <v>E3638</v>
          </cell>
        </row>
        <row r="274">
          <cell r="A274">
            <v>268</v>
          </cell>
          <cell r="B274" t="str">
            <v>Sutton</v>
          </cell>
          <cell r="C274" t="str">
            <v>E5048</v>
          </cell>
        </row>
        <row r="275">
          <cell r="A275">
            <v>269</v>
          </cell>
          <cell r="B275" t="str">
            <v>Swale</v>
          </cell>
          <cell r="C275" t="str">
            <v>E2241</v>
          </cell>
        </row>
        <row r="276">
          <cell r="A276">
            <v>270</v>
          </cell>
          <cell r="B276" t="str">
            <v>Swindon</v>
          </cell>
          <cell r="C276" t="str">
            <v>E3901</v>
          </cell>
        </row>
        <row r="277">
          <cell r="A277">
            <v>271</v>
          </cell>
          <cell r="B277" t="str">
            <v>Tameside</v>
          </cell>
          <cell r="C277" t="str">
            <v>E4208</v>
          </cell>
        </row>
        <row r="278">
          <cell r="A278">
            <v>272</v>
          </cell>
          <cell r="B278" t="str">
            <v>Tamworth</v>
          </cell>
          <cell r="C278" t="str">
            <v>E3439</v>
          </cell>
        </row>
        <row r="279">
          <cell r="A279">
            <v>273</v>
          </cell>
          <cell r="B279" t="str">
            <v>Tandridge</v>
          </cell>
          <cell r="C279" t="str">
            <v>E3639</v>
          </cell>
        </row>
        <row r="280">
          <cell r="A280">
            <v>274</v>
          </cell>
          <cell r="B280" t="str">
            <v>Taunton Deane</v>
          </cell>
          <cell r="C280" t="str">
            <v>E3333</v>
          </cell>
        </row>
        <row r="281">
          <cell r="A281">
            <v>275</v>
          </cell>
          <cell r="B281" t="str">
            <v>Teignbridge</v>
          </cell>
          <cell r="C281" t="str">
            <v>E1137</v>
          </cell>
        </row>
        <row r="282">
          <cell r="A282">
            <v>276</v>
          </cell>
          <cell r="B282" t="str">
            <v>Telford and the Wrekin</v>
          </cell>
          <cell r="C282" t="str">
            <v>E3201</v>
          </cell>
        </row>
        <row r="283">
          <cell r="A283">
            <v>277</v>
          </cell>
          <cell r="B283" t="str">
            <v>Tendring</v>
          </cell>
          <cell r="C283" t="str">
            <v>E1542</v>
          </cell>
        </row>
        <row r="284">
          <cell r="A284">
            <v>278</v>
          </cell>
          <cell r="B284" t="str">
            <v>Test Valley</v>
          </cell>
          <cell r="C284" t="str">
            <v>E1742</v>
          </cell>
        </row>
        <row r="285">
          <cell r="A285">
            <v>279</v>
          </cell>
          <cell r="B285" t="str">
            <v>Tewkesbury</v>
          </cell>
          <cell r="C285" t="str">
            <v>E1636</v>
          </cell>
        </row>
        <row r="286">
          <cell r="A286">
            <v>280</v>
          </cell>
          <cell r="B286" t="str">
            <v>Thanet</v>
          </cell>
          <cell r="C286" t="str">
            <v>E2242</v>
          </cell>
        </row>
        <row r="287">
          <cell r="A287">
            <v>281</v>
          </cell>
          <cell r="B287" t="str">
            <v>Three Rivers</v>
          </cell>
          <cell r="C287" t="str">
            <v>E1938</v>
          </cell>
        </row>
        <row r="288">
          <cell r="A288">
            <v>282</v>
          </cell>
          <cell r="B288" t="str">
            <v>Thurrock</v>
          </cell>
          <cell r="C288" t="str">
            <v>E1502</v>
          </cell>
        </row>
        <row r="289">
          <cell r="A289">
            <v>283</v>
          </cell>
          <cell r="B289" t="str">
            <v>Tonbridge and Malling</v>
          </cell>
          <cell r="C289" t="str">
            <v>E2243</v>
          </cell>
        </row>
        <row r="290">
          <cell r="A290">
            <v>284</v>
          </cell>
          <cell r="B290" t="str">
            <v>Torbay</v>
          </cell>
          <cell r="C290" t="str">
            <v>E1102</v>
          </cell>
        </row>
        <row r="291">
          <cell r="A291">
            <v>285</v>
          </cell>
          <cell r="B291" t="str">
            <v>Torridge</v>
          </cell>
          <cell r="C291" t="str">
            <v>E1139</v>
          </cell>
        </row>
        <row r="292">
          <cell r="A292">
            <v>286</v>
          </cell>
          <cell r="B292" t="str">
            <v>Tower Hamlets</v>
          </cell>
          <cell r="C292" t="str">
            <v>E5020</v>
          </cell>
        </row>
        <row r="293">
          <cell r="A293">
            <v>287</v>
          </cell>
          <cell r="B293" t="str">
            <v>Trafford</v>
          </cell>
          <cell r="C293" t="str">
            <v>E4209</v>
          </cell>
        </row>
        <row r="294">
          <cell r="A294">
            <v>288</v>
          </cell>
          <cell r="B294" t="str">
            <v>Tunbridge Wells</v>
          </cell>
          <cell r="C294" t="str">
            <v>E2244</v>
          </cell>
        </row>
        <row r="295">
          <cell r="A295">
            <v>289</v>
          </cell>
          <cell r="B295" t="str">
            <v>Uttlesford</v>
          </cell>
          <cell r="C295" t="str">
            <v>E1544</v>
          </cell>
        </row>
        <row r="296">
          <cell r="A296">
            <v>290</v>
          </cell>
          <cell r="B296" t="str">
            <v>Vale of White Horse</v>
          </cell>
          <cell r="C296" t="str">
            <v>E3134</v>
          </cell>
        </row>
        <row r="297">
          <cell r="A297">
            <v>291</v>
          </cell>
          <cell r="B297" t="str">
            <v>Wakefield</v>
          </cell>
          <cell r="C297" t="str">
            <v>E4705</v>
          </cell>
        </row>
        <row r="298">
          <cell r="A298">
            <v>292</v>
          </cell>
          <cell r="B298" t="str">
            <v>Walsall</v>
          </cell>
          <cell r="C298" t="str">
            <v>E4606</v>
          </cell>
        </row>
        <row r="299">
          <cell r="A299">
            <v>293</v>
          </cell>
          <cell r="B299" t="str">
            <v>Waltham Forest</v>
          </cell>
          <cell r="C299" t="str">
            <v>E5049</v>
          </cell>
        </row>
        <row r="300">
          <cell r="A300">
            <v>294</v>
          </cell>
          <cell r="B300" t="str">
            <v>Wandsworth</v>
          </cell>
          <cell r="C300" t="str">
            <v>E5021</v>
          </cell>
        </row>
        <row r="301">
          <cell r="A301">
            <v>295</v>
          </cell>
          <cell r="B301" t="str">
            <v>Warrington</v>
          </cell>
          <cell r="C301" t="str">
            <v>E0602</v>
          </cell>
        </row>
        <row r="302">
          <cell r="A302">
            <v>296</v>
          </cell>
          <cell r="B302" t="str">
            <v>Warwick</v>
          </cell>
          <cell r="C302" t="str">
            <v>E3735</v>
          </cell>
        </row>
        <row r="303">
          <cell r="A303">
            <v>297</v>
          </cell>
          <cell r="B303" t="str">
            <v>Watford</v>
          </cell>
          <cell r="C303" t="str">
            <v>E1939</v>
          </cell>
        </row>
        <row r="304">
          <cell r="A304">
            <v>298</v>
          </cell>
          <cell r="B304" t="str">
            <v>Waveney</v>
          </cell>
          <cell r="C304" t="str">
            <v>E3537</v>
          </cell>
        </row>
        <row r="305">
          <cell r="A305">
            <v>299</v>
          </cell>
          <cell r="B305" t="str">
            <v>Waverley</v>
          </cell>
          <cell r="C305" t="str">
            <v>E3640</v>
          </cell>
        </row>
        <row r="306">
          <cell r="A306">
            <v>300</v>
          </cell>
          <cell r="B306" t="str">
            <v>Wealden</v>
          </cell>
          <cell r="C306" t="str">
            <v>E1437</v>
          </cell>
        </row>
        <row r="307">
          <cell r="A307">
            <v>301</v>
          </cell>
          <cell r="B307" t="str">
            <v>Wellingborough</v>
          </cell>
          <cell r="C307" t="str">
            <v>E2837</v>
          </cell>
        </row>
        <row r="308">
          <cell r="A308">
            <v>302</v>
          </cell>
          <cell r="B308" t="str">
            <v>Welwyn Hatfield</v>
          </cell>
          <cell r="C308" t="str">
            <v>E1940</v>
          </cell>
        </row>
        <row r="309">
          <cell r="A309">
            <v>303</v>
          </cell>
          <cell r="B309" t="str">
            <v>West Berkshire</v>
          </cell>
          <cell r="C309" t="str">
            <v>E0302</v>
          </cell>
        </row>
        <row r="310">
          <cell r="A310">
            <v>304</v>
          </cell>
          <cell r="B310" t="str">
            <v>West Devon</v>
          </cell>
          <cell r="C310" t="str">
            <v>E1140</v>
          </cell>
        </row>
        <row r="311">
          <cell r="A311">
            <v>305</v>
          </cell>
          <cell r="B311" t="str">
            <v>West Dorset</v>
          </cell>
          <cell r="C311" t="str">
            <v>E1237</v>
          </cell>
        </row>
        <row r="312">
          <cell r="A312">
            <v>306</v>
          </cell>
          <cell r="B312" t="str">
            <v>West Lancashire</v>
          </cell>
          <cell r="C312" t="str">
            <v>E2343</v>
          </cell>
        </row>
        <row r="313">
          <cell r="A313">
            <v>307</v>
          </cell>
          <cell r="B313" t="str">
            <v>West Lindsey</v>
          </cell>
          <cell r="C313" t="str">
            <v>E2537</v>
          </cell>
        </row>
        <row r="314">
          <cell r="A314">
            <v>308</v>
          </cell>
          <cell r="B314" t="str">
            <v>West Oxfordshire</v>
          </cell>
          <cell r="C314" t="str">
            <v>E3135</v>
          </cell>
        </row>
        <row r="315">
          <cell r="A315">
            <v>309</v>
          </cell>
          <cell r="B315" t="str">
            <v>West Somerset</v>
          </cell>
          <cell r="C315" t="str">
            <v>E3335</v>
          </cell>
        </row>
        <row r="316">
          <cell r="A316">
            <v>310</v>
          </cell>
          <cell r="B316" t="str">
            <v>Westminster</v>
          </cell>
          <cell r="C316" t="str">
            <v>E5022</v>
          </cell>
        </row>
        <row r="317">
          <cell r="A317">
            <v>311</v>
          </cell>
          <cell r="B317" t="str">
            <v>Weymouth and Portland</v>
          </cell>
          <cell r="C317" t="str">
            <v>E1238</v>
          </cell>
        </row>
        <row r="318">
          <cell r="A318">
            <v>312</v>
          </cell>
          <cell r="B318" t="str">
            <v>Wigan</v>
          </cell>
          <cell r="C318" t="str">
            <v>E4210</v>
          </cell>
        </row>
        <row r="319">
          <cell r="A319">
            <v>313</v>
          </cell>
          <cell r="B319" t="str">
            <v>Wiltshire UA</v>
          </cell>
          <cell r="C319" t="str">
            <v>E3902</v>
          </cell>
        </row>
        <row r="320">
          <cell r="A320">
            <v>314</v>
          </cell>
          <cell r="B320" t="str">
            <v>Winchester</v>
          </cell>
          <cell r="C320" t="str">
            <v>E1743</v>
          </cell>
        </row>
        <row r="321">
          <cell r="A321">
            <v>315</v>
          </cell>
          <cell r="B321" t="str">
            <v>Windsor and Maidenhead</v>
          </cell>
          <cell r="C321" t="str">
            <v>E0305</v>
          </cell>
        </row>
        <row r="322">
          <cell r="A322">
            <v>316</v>
          </cell>
          <cell r="B322" t="str">
            <v>Wirral</v>
          </cell>
          <cell r="C322" t="str">
            <v>E4305</v>
          </cell>
        </row>
        <row r="323">
          <cell r="A323">
            <v>317</v>
          </cell>
          <cell r="B323" t="str">
            <v>Woking</v>
          </cell>
          <cell r="C323" t="str">
            <v>E3641</v>
          </cell>
        </row>
        <row r="324">
          <cell r="A324">
            <v>318</v>
          </cell>
          <cell r="B324" t="str">
            <v>Wokingham</v>
          </cell>
          <cell r="C324" t="str">
            <v>E0306</v>
          </cell>
        </row>
        <row r="325">
          <cell r="A325">
            <v>319</v>
          </cell>
          <cell r="B325" t="str">
            <v>Wolverhampton</v>
          </cell>
          <cell r="C325" t="str">
            <v>E4607</v>
          </cell>
        </row>
        <row r="326">
          <cell r="A326">
            <v>320</v>
          </cell>
          <cell r="B326" t="str">
            <v>Worcester</v>
          </cell>
          <cell r="C326" t="str">
            <v>E1837</v>
          </cell>
        </row>
        <row r="327">
          <cell r="A327">
            <v>321</v>
          </cell>
          <cell r="B327" t="str">
            <v>Worthing</v>
          </cell>
          <cell r="C327" t="str">
            <v>E3837</v>
          </cell>
        </row>
        <row r="328">
          <cell r="A328">
            <v>322</v>
          </cell>
          <cell r="B328" t="str">
            <v>Wychavon</v>
          </cell>
          <cell r="C328" t="str">
            <v>E1838</v>
          </cell>
        </row>
        <row r="329">
          <cell r="A329">
            <v>323</v>
          </cell>
          <cell r="B329" t="str">
            <v>Wycombe</v>
          </cell>
          <cell r="C329" t="str">
            <v>E0435</v>
          </cell>
        </row>
        <row r="330">
          <cell r="A330">
            <v>324</v>
          </cell>
          <cell r="B330" t="str">
            <v>Wyre</v>
          </cell>
          <cell r="C330" t="str">
            <v>E2344</v>
          </cell>
        </row>
        <row r="331">
          <cell r="A331">
            <v>325</v>
          </cell>
          <cell r="B331" t="str">
            <v>Wyre Forest</v>
          </cell>
          <cell r="C331" t="str">
            <v>E1839</v>
          </cell>
        </row>
        <row r="332">
          <cell r="A332">
            <v>326</v>
          </cell>
          <cell r="B332" t="str">
            <v>York</v>
          </cell>
          <cell r="C332" t="str">
            <v>E2701</v>
          </cell>
        </row>
        <row r="333">
          <cell r="A333">
            <v>327</v>
          </cell>
          <cell r="B333" t="str">
            <v>ZZZZ</v>
          </cell>
          <cell r="C333" t="str">
            <v>EZZZZ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Part 1"/>
      <sheetName val="Part 2"/>
      <sheetName val="Part 3"/>
      <sheetName val="Part 4"/>
      <sheetName val="Part 5"/>
      <sheetName val="Validation"/>
      <sheetName val="Parameters"/>
      <sheetName val="TierSplit"/>
      <sheetName val="Data"/>
      <sheetName val="Sheet1"/>
    </sheetNames>
    <sheetDataSet>
      <sheetData sheetId="0"/>
      <sheetData sheetId="1">
        <row r="21">
          <cell r="L21" t="str">
            <v>EZZZZ</v>
          </cell>
        </row>
      </sheetData>
      <sheetData sheetId="2">
        <row r="17">
          <cell r="J17">
            <v>0</v>
          </cell>
        </row>
      </sheetData>
      <sheetData sheetId="3">
        <row r="17">
          <cell r="V17">
            <v>0</v>
          </cell>
        </row>
      </sheetData>
      <sheetData sheetId="4">
        <row r="17">
          <cell r="V17">
            <v>0</v>
          </cell>
        </row>
      </sheetData>
      <sheetData sheetId="5">
        <row r="20">
          <cell r="K20">
            <v>0</v>
          </cell>
        </row>
      </sheetData>
      <sheetData sheetId="6"/>
      <sheetData sheetId="7"/>
      <sheetData sheetId="8">
        <row r="8">
          <cell r="A8">
            <v>1</v>
          </cell>
          <cell r="B8" t="str">
            <v>E3831</v>
          </cell>
          <cell r="C8" t="str">
            <v>Adur</v>
          </cell>
          <cell r="D8">
            <v>0.8</v>
          </cell>
          <cell r="E8" t="str">
            <v>E3820</v>
          </cell>
          <cell r="F8" t="str">
            <v>West Sussex</v>
          </cell>
          <cell r="G8">
            <v>0.2</v>
          </cell>
          <cell r="H8" t="str">
            <v>NA</v>
          </cell>
          <cell r="I8" t="str">
            <v>County</v>
          </cell>
          <cell r="J8">
            <v>0</v>
          </cell>
          <cell r="K8">
            <v>1</v>
          </cell>
        </row>
        <row r="9">
          <cell r="A9">
            <v>2</v>
          </cell>
          <cell r="B9" t="str">
            <v>E0931</v>
          </cell>
          <cell r="C9" t="str">
            <v>Allerdale</v>
          </cell>
          <cell r="D9">
            <v>0.8</v>
          </cell>
          <cell r="E9" t="str">
            <v>E0920</v>
          </cell>
          <cell r="F9" t="str">
            <v>Cumbria</v>
          </cell>
          <cell r="G9">
            <v>0.2</v>
          </cell>
          <cell r="H9" t="str">
            <v>NA</v>
          </cell>
          <cell r="I9" t="str">
            <v>County</v>
          </cell>
          <cell r="J9">
            <v>0</v>
          </cell>
          <cell r="K9">
            <v>1</v>
          </cell>
        </row>
        <row r="10">
          <cell r="A10">
            <v>3</v>
          </cell>
          <cell r="B10" t="str">
            <v>E1031</v>
          </cell>
          <cell r="C10" t="str">
            <v>Amber Valley</v>
          </cell>
          <cell r="D10">
            <v>0.8</v>
          </cell>
          <cell r="E10" t="str">
            <v>E1021</v>
          </cell>
          <cell r="F10" t="str">
            <v>Derbyshire</v>
          </cell>
          <cell r="G10">
            <v>0.18</v>
          </cell>
          <cell r="H10" t="str">
            <v>E6110</v>
          </cell>
          <cell r="I10" t="str">
            <v>Derbyshire Fire Authority</v>
          </cell>
          <cell r="J10">
            <v>0.02</v>
          </cell>
          <cell r="K10">
            <v>1</v>
          </cell>
        </row>
        <row r="11">
          <cell r="A11">
            <v>4</v>
          </cell>
          <cell r="B11" t="str">
            <v>E3832</v>
          </cell>
          <cell r="C11" t="str">
            <v>Arun</v>
          </cell>
          <cell r="D11">
            <v>0.8</v>
          </cell>
          <cell r="E11" t="str">
            <v>E3820</v>
          </cell>
          <cell r="F11" t="str">
            <v>West Sussex</v>
          </cell>
          <cell r="G11">
            <v>0.2</v>
          </cell>
          <cell r="H11" t="str">
            <v>NA</v>
          </cell>
          <cell r="I11" t="str">
            <v>County</v>
          </cell>
          <cell r="J11">
            <v>0</v>
          </cell>
          <cell r="K11">
            <v>1</v>
          </cell>
        </row>
        <row r="12">
          <cell r="A12">
            <v>5</v>
          </cell>
          <cell r="B12" t="str">
            <v>E3031</v>
          </cell>
          <cell r="C12" t="str">
            <v>Ashfield</v>
          </cell>
          <cell r="D12">
            <v>0.8</v>
          </cell>
          <cell r="E12" t="str">
            <v>E3021</v>
          </cell>
          <cell r="F12" t="str">
            <v>Nottinghamshire</v>
          </cell>
          <cell r="G12">
            <v>0.18</v>
          </cell>
          <cell r="H12" t="str">
            <v>E6130</v>
          </cell>
          <cell r="I12" t="str">
            <v>Nottinghamshire Fire Authority</v>
          </cell>
          <cell r="J12">
            <v>0.02</v>
          </cell>
          <cell r="K12">
            <v>1</v>
          </cell>
        </row>
        <row r="13">
          <cell r="A13">
            <v>6</v>
          </cell>
          <cell r="B13" t="str">
            <v>E2231</v>
          </cell>
          <cell r="C13" t="str">
            <v>Ashford</v>
          </cell>
          <cell r="D13">
            <v>0.8</v>
          </cell>
          <cell r="E13" t="str">
            <v>E2221</v>
          </cell>
          <cell r="F13" t="str">
            <v>Kent</v>
          </cell>
          <cell r="G13">
            <v>0.18</v>
          </cell>
          <cell r="H13" t="str">
            <v>E6122</v>
          </cell>
          <cell r="I13" t="str">
            <v>Kent Fire Authority</v>
          </cell>
          <cell r="J13">
            <v>0.02</v>
          </cell>
          <cell r="K13">
            <v>1</v>
          </cell>
        </row>
        <row r="14">
          <cell r="A14">
            <v>7</v>
          </cell>
          <cell r="B14" t="str">
            <v>E0431</v>
          </cell>
          <cell r="C14" t="str">
            <v>Aylesbury Vale</v>
          </cell>
          <cell r="D14">
            <v>0.8</v>
          </cell>
          <cell r="E14" t="str">
            <v>E0421</v>
          </cell>
          <cell r="F14" t="str">
            <v>Buckinghamshire</v>
          </cell>
          <cell r="G14">
            <v>0.18</v>
          </cell>
          <cell r="H14" t="str">
            <v>E6104</v>
          </cell>
          <cell r="I14" t="str">
            <v>Buckinghamshire Fire Authority</v>
          </cell>
          <cell r="J14">
            <v>0.02</v>
          </cell>
          <cell r="K14">
            <v>1</v>
          </cell>
        </row>
        <row r="15">
          <cell r="A15">
            <v>8</v>
          </cell>
          <cell r="B15" t="str">
            <v>E3531</v>
          </cell>
          <cell r="C15" t="str">
            <v>Babergh</v>
          </cell>
          <cell r="D15">
            <v>0.8</v>
          </cell>
          <cell r="E15" t="str">
            <v>E3520</v>
          </cell>
          <cell r="F15" t="str">
            <v>Suffolk</v>
          </cell>
          <cell r="G15">
            <v>0.2</v>
          </cell>
          <cell r="H15" t="str">
            <v>NA</v>
          </cell>
          <cell r="I15" t="str">
            <v>County</v>
          </cell>
          <cell r="J15">
            <v>0</v>
          </cell>
          <cell r="K15">
            <v>1</v>
          </cell>
        </row>
        <row r="16">
          <cell r="A16">
            <v>9</v>
          </cell>
          <cell r="B16" t="str">
            <v>E5030</v>
          </cell>
          <cell r="C16" t="str">
            <v>Barking &amp; Dagenham</v>
          </cell>
          <cell r="D16">
            <v>0.6</v>
          </cell>
          <cell r="E16" t="str">
            <v>E5100</v>
          </cell>
          <cell r="F16" t="str">
            <v>Greater London Authority</v>
          </cell>
          <cell r="G16">
            <v>0.4</v>
          </cell>
          <cell r="H16" t="str">
            <v>NA</v>
          </cell>
          <cell r="I16" t="str">
            <v>NA</v>
          </cell>
          <cell r="J16">
            <v>0</v>
          </cell>
          <cell r="K16">
            <v>1</v>
          </cell>
        </row>
        <row r="17">
          <cell r="A17">
            <v>10</v>
          </cell>
          <cell r="B17" t="str">
            <v>E5031</v>
          </cell>
          <cell r="C17" t="str">
            <v>Barnet</v>
          </cell>
          <cell r="D17">
            <v>0.6</v>
          </cell>
          <cell r="E17" t="str">
            <v>E5100</v>
          </cell>
          <cell r="F17" t="str">
            <v>Greater London Authority</v>
          </cell>
          <cell r="G17">
            <v>0.4</v>
          </cell>
          <cell r="H17" t="str">
            <v>NA</v>
          </cell>
          <cell r="I17" t="str">
            <v>NA</v>
          </cell>
          <cell r="J17">
            <v>0</v>
          </cell>
          <cell r="K17">
            <v>1</v>
          </cell>
        </row>
        <row r="18">
          <cell r="A18">
            <v>11</v>
          </cell>
          <cell r="B18" t="str">
            <v>E4401</v>
          </cell>
          <cell r="C18" t="str">
            <v>Barnsley</v>
          </cell>
          <cell r="D18">
            <v>0.98</v>
          </cell>
          <cell r="E18" t="str">
            <v>NA</v>
          </cell>
          <cell r="F18" t="str">
            <v>MD</v>
          </cell>
          <cell r="G18">
            <v>0</v>
          </cell>
          <cell r="H18" t="str">
            <v>E6144</v>
          </cell>
          <cell r="I18" t="str">
            <v>South Yorkshire Fire</v>
          </cell>
          <cell r="J18">
            <v>0.02</v>
          </cell>
          <cell r="K18">
            <v>1</v>
          </cell>
        </row>
        <row r="19">
          <cell r="A19">
            <v>12</v>
          </cell>
          <cell r="B19" t="str">
            <v>E0932</v>
          </cell>
          <cell r="C19" t="str">
            <v>Barrow-in-Furness</v>
          </cell>
          <cell r="D19">
            <v>0.8</v>
          </cell>
          <cell r="E19" t="str">
            <v>E0920</v>
          </cell>
          <cell r="F19" t="str">
            <v>Cumbria</v>
          </cell>
          <cell r="G19">
            <v>0.2</v>
          </cell>
          <cell r="H19" t="str">
            <v>NA</v>
          </cell>
          <cell r="I19" t="str">
            <v>County</v>
          </cell>
          <cell r="J19">
            <v>0</v>
          </cell>
          <cell r="K19">
            <v>1</v>
          </cell>
        </row>
        <row r="20">
          <cell r="A20">
            <v>13</v>
          </cell>
          <cell r="B20" t="str">
            <v>E1531</v>
          </cell>
          <cell r="C20" t="str">
            <v>Basildon</v>
          </cell>
          <cell r="D20">
            <v>0.8</v>
          </cell>
          <cell r="E20" t="str">
            <v>E1521</v>
          </cell>
          <cell r="F20" t="str">
            <v>Essex</v>
          </cell>
          <cell r="G20">
            <v>0.18</v>
          </cell>
          <cell r="H20" t="str">
            <v>E6115</v>
          </cell>
          <cell r="I20" t="str">
            <v>Essex Fire Authority</v>
          </cell>
          <cell r="J20">
            <v>0.02</v>
          </cell>
          <cell r="K20">
            <v>1</v>
          </cell>
        </row>
        <row r="21">
          <cell r="A21">
            <v>14</v>
          </cell>
          <cell r="B21" t="str">
            <v>E1731</v>
          </cell>
          <cell r="C21" t="str">
            <v>Basingstoke &amp; Deane</v>
          </cell>
          <cell r="D21">
            <v>0.8</v>
          </cell>
          <cell r="E21" t="str">
            <v>E1721</v>
          </cell>
          <cell r="F21" t="str">
            <v>Hampshire</v>
          </cell>
          <cell r="G21">
            <v>0.18</v>
          </cell>
          <cell r="H21" t="str">
            <v>E6117</v>
          </cell>
          <cell r="I21" t="str">
            <v>Hampshire Fire Authority</v>
          </cell>
          <cell r="J21">
            <v>0.02</v>
          </cell>
          <cell r="K21">
            <v>1</v>
          </cell>
        </row>
        <row r="22">
          <cell r="A22">
            <v>15</v>
          </cell>
          <cell r="B22" t="str">
            <v>E3032</v>
          </cell>
          <cell r="C22" t="str">
            <v>Bassetlaw</v>
          </cell>
          <cell r="D22">
            <v>0.8</v>
          </cell>
          <cell r="E22" t="str">
            <v>E3021</v>
          </cell>
          <cell r="F22" t="str">
            <v>Nottinghamshire</v>
          </cell>
          <cell r="G22">
            <v>0.18</v>
          </cell>
          <cell r="H22" t="str">
            <v>E6130</v>
          </cell>
          <cell r="I22" t="str">
            <v>Nottinghamshire Fire Authority</v>
          </cell>
          <cell r="J22">
            <v>0.02</v>
          </cell>
          <cell r="K22">
            <v>1</v>
          </cell>
        </row>
        <row r="23">
          <cell r="A23">
            <v>16</v>
          </cell>
          <cell r="B23" t="str">
            <v>E0101</v>
          </cell>
          <cell r="C23" t="str">
            <v>Bath &amp; North East Somerset</v>
          </cell>
          <cell r="D23">
            <v>0.98</v>
          </cell>
          <cell r="E23" t="str">
            <v>NA</v>
          </cell>
          <cell r="F23" t="str">
            <v>UA</v>
          </cell>
          <cell r="G23">
            <v>0</v>
          </cell>
          <cell r="H23" t="str">
            <v>E6101</v>
          </cell>
          <cell r="I23" t="str">
            <v>Avon Fire Authority</v>
          </cell>
          <cell r="J23">
            <v>0.02</v>
          </cell>
          <cell r="K23">
            <v>1</v>
          </cell>
        </row>
        <row r="24">
          <cell r="A24">
            <v>17</v>
          </cell>
          <cell r="B24" t="str">
            <v>E0202</v>
          </cell>
          <cell r="C24" t="str">
            <v>Bedford UA</v>
          </cell>
          <cell r="D24">
            <v>0.98</v>
          </cell>
          <cell r="E24" t="str">
            <v>NA</v>
          </cell>
          <cell r="F24" t="str">
            <v>UA</v>
          </cell>
          <cell r="G24">
            <v>0</v>
          </cell>
          <cell r="H24" t="str">
            <v>E6102</v>
          </cell>
          <cell r="I24" t="str">
            <v>Bedfordshire Fire Authority</v>
          </cell>
          <cell r="J24">
            <v>0.02</v>
          </cell>
          <cell r="K24">
            <v>1</v>
          </cell>
        </row>
        <row r="25">
          <cell r="A25">
            <v>18</v>
          </cell>
          <cell r="B25" t="str">
            <v>E5032</v>
          </cell>
          <cell r="C25" t="str">
            <v>Bexley</v>
          </cell>
          <cell r="D25">
            <v>0.6</v>
          </cell>
          <cell r="E25" t="str">
            <v>E5100</v>
          </cell>
          <cell r="F25" t="str">
            <v>Greater London Authority</v>
          </cell>
          <cell r="G25">
            <v>0.4</v>
          </cell>
          <cell r="H25" t="str">
            <v>NA</v>
          </cell>
          <cell r="I25" t="str">
            <v>NA</v>
          </cell>
          <cell r="J25">
            <v>0</v>
          </cell>
          <cell r="K25">
            <v>1</v>
          </cell>
        </row>
        <row r="26">
          <cell r="A26">
            <v>19</v>
          </cell>
          <cell r="B26" t="str">
            <v>E4601</v>
          </cell>
          <cell r="C26" t="str">
            <v>Birmingham</v>
          </cell>
          <cell r="D26">
            <v>0.98</v>
          </cell>
          <cell r="E26" t="str">
            <v>NA</v>
          </cell>
          <cell r="F26" t="str">
            <v>MD</v>
          </cell>
          <cell r="G26">
            <v>0</v>
          </cell>
          <cell r="H26" t="str">
            <v>E6146</v>
          </cell>
          <cell r="I26" t="str">
            <v>West Midlands Fire</v>
          </cell>
          <cell r="J26">
            <v>0.02</v>
          </cell>
          <cell r="K26">
            <v>1</v>
          </cell>
        </row>
        <row r="27">
          <cell r="A27">
            <v>20</v>
          </cell>
          <cell r="B27" t="str">
            <v>E2431</v>
          </cell>
          <cell r="C27" t="str">
            <v>Blaby</v>
          </cell>
          <cell r="D27">
            <v>0.8</v>
          </cell>
          <cell r="E27" t="str">
            <v>E2421</v>
          </cell>
          <cell r="F27" t="str">
            <v>Leicestershire</v>
          </cell>
          <cell r="G27">
            <v>0.18</v>
          </cell>
          <cell r="H27" t="str">
            <v>E6124</v>
          </cell>
          <cell r="I27" t="str">
            <v>Leicestershire Fire Authority</v>
          </cell>
          <cell r="J27">
            <v>0.02</v>
          </cell>
          <cell r="K27">
            <v>1</v>
          </cell>
        </row>
        <row r="28">
          <cell r="A28">
            <v>21</v>
          </cell>
          <cell r="B28" t="str">
            <v>E2301</v>
          </cell>
          <cell r="C28" t="str">
            <v>Blackburn with Darwen</v>
          </cell>
          <cell r="D28">
            <v>0.98</v>
          </cell>
          <cell r="E28" t="str">
            <v>NA</v>
          </cell>
          <cell r="F28" t="str">
            <v>UA</v>
          </cell>
          <cell r="G28">
            <v>0</v>
          </cell>
          <cell r="H28" t="str">
            <v>E6123</v>
          </cell>
          <cell r="I28" t="str">
            <v>Lancashire Fire Authority</v>
          </cell>
          <cell r="J28">
            <v>0.02</v>
          </cell>
          <cell r="K28">
            <v>1</v>
          </cell>
        </row>
        <row r="29">
          <cell r="A29">
            <v>22</v>
          </cell>
          <cell r="B29" t="str">
            <v>E2302</v>
          </cell>
          <cell r="C29" t="str">
            <v>Blackpool</v>
          </cell>
          <cell r="D29">
            <v>0.98</v>
          </cell>
          <cell r="E29" t="str">
            <v>NA</v>
          </cell>
          <cell r="F29" t="str">
            <v>UA</v>
          </cell>
          <cell r="G29">
            <v>0</v>
          </cell>
          <cell r="H29" t="str">
            <v>E6123</v>
          </cell>
          <cell r="I29" t="str">
            <v>Lancashire Fire Authority</v>
          </cell>
          <cell r="J29">
            <v>0.02</v>
          </cell>
          <cell r="K29">
            <v>1</v>
          </cell>
        </row>
        <row r="30">
          <cell r="A30">
            <v>23</v>
          </cell>
          <cell r="B30" t="str">
            <v>E1032</v>
          </cell>
          <cell r="C30" t="str">
            <v>Bolsover</v>
          </cell>
          <cell r="D30">
            <v>0.8</v>
          </cell>
          <cell r="E30" t="str">
            <v>E1021</v>
          </cell>
          <cell r="F30" t="str">
            <v>Derbyshire</v>
          </cell>
          <cell r="G30">
            <v>0.18</v>
          </cell>
          <cell r="H30" t="str">
            <v>E6110</v>
          </cell>
          <cell r="I30" t="str">
            <v>Derbyshire Fire Authority</v>
          </cell>
          <cell r="J30">
            <v>0.02</v>
          </cell>
          <cell r="K30">
            <v>1</v>
          </cell>
        </row>
        <row r="31">
          <cell r="A31">
            <v>24</v>
          </cell>
          <cell r="B31" t="str">
            <v>E4201</v>
          </cell>
          <cell r="C31" t="str">
            <v>Bolton</v>
          </cell>
          <cell r="D31">
            <v>0.98</v>
          </cell>
          <cell r="E31" t="str">
            <v>NA</v>
          </cell>
          <cell r="F31" t="str">
            <v>MD</v>
          </cell>
          <cell r="G31">
            <v>0</v>
          </cell>
          <cell r="H31" t="str">
            <v>E6142</v>
          </cell>
          <cell r="I31" t="str">
            <v>Greater Manchester Fire</v>
          </cell>
          <cell r="J31">
            <v>0.02</v>
          </cell>
          <cell r="K31">
            <v>1</v>
          </cell>
        </row>
        <row r="32">
          <cell r="A32">
            <v>25</v>
          </cell>
          <cell r="B32" t="str">
            <v>E2531</v>
          </cell>
          <cell r="C32" t="str">
            <v>Boston</v>
          </cell>
          <cell r="D32">
            <v>0.8</v>
          </cell>
          <cell r="E32" t="str">
            <v>E2520</v>
          </cell>
          <cell r="F32" t="str">
            <v>Lincolnshire</v>
          </cell>
          <cell r="G32">
            <v>0.2</v>
          </cell>
          <cell r="H32" t="str">
            <v>NA</v>
          </cell>
          <cell r="I32" t="str">
            <v>County</v>
          </cell>
          <cell r="J32">
            <v>0</v>
          </cell>
          <cell r="K32">
            <v>1</v>
          </cell>
        </row>
        <row r="33">
          <cell r="A33">
            <v>26</v>
          </cell>
          <cell r="B33" t="str">
            <v>E1202</v>
          </cell>
          <cell r="C33" t="str">
            <v>Bournemouth</v>
          </cell>
          <cell r="D33">
            <v>0.98</v>
          </cell>
          <cell r="E33" t="str">
            <v>NA</v>
          </cell>
          <cell r="F33" t="str">
            <v>UA</v>
          </cell>
          <cell r="G33">
            <v>0</v>
          </cell>
          <cell r="H33" t="str">
            <v>E6112</v>
          </cell>
          <cell r="I33" t="str">
            <v>Dorset Fire Authority</v>
          </cell>
          <cell r="J33">
            <v>0.02</v>
          </cell>
          <cell r="K33">
            <v>1</v>
          </cell>
        </row>
        <row r="34">
          <cell r="A34">
            <v>27</v>
          </cell>
          <cell r="B34" t="str">
            <v>E0301</v>
          </cell>
          <cell r="C34" t="str">
            <v>Bracknell Forest</v>
          </cell>
          <cell r="D34">
            <v>0.98</v>
          </cell>
          <cell r="E34" t="str">
            <v>NA</v>
          </cell>
          <cell r="F34" t="str">
            <v>UA</v>
          </cell>
          <cell r="G34">
            <v>0</v>
          </cell>
          <cell r="H34" t="str">
            <v>E6103</v>
          </cell>
          <cell r="I34" t="str">
            <v>Berkshire Fire Authority</v>
          </cell>
          <cell r="J34">
            <v>0.02</v>
          </cell>
          <cell r="K34">
            <v>1</v>
          </cell>
        </row>
        <row r="35">
          <cell r="A35">
            <v>28</v>
          </cell>
          <cell r="B35" t="str">
            <v>E4701</v>
          </cell>
          <cell r="C35" t="str">
            <v>Bradford</v>
          </cell>
          <cell r="D35">
            <v>0.98</v>
          </cell>
          <cell r="E35" t="str">
            <v>NA</v>
          </cell>
          <cell r="F35" t="str">
            <v>MD</v>
          </cell>
          <cell r="G35">
            <v>0</v>
          </cell>
          <cell r="H35" t="str">
            <v>E6147</v>
          </cell>
          <cell r="I35" t="str">
            <v>West Yorkshire Fire</v>
          </cell>
          <cell r="J35">
            <v>0.02</v>
          </cell>
          <cell r="K35">
            <v>1</v>
          </cell>
        </row>
        <row r="36">
          <cell r="A36">
            <v>29</v>
          </cell>
          <cell r="B36" t="str">
            <v>E1532</v>
          </cell>
          <cell r="C36" t="str">
            <v>Braintree</v>
          </cell>
          <cell r="D36">
            <v>0.8</v>
          </cell>
          <cell r="E36" t="str">
            <v>E1521</v>
          </cell>
          <cell r="F36" t="str">
            <v>Essex</v>
          </cell>
          <cell r="G36">
            <v>0.18</v>
          </cell>
          <cell r="H36" t="str">
            <v>E6115</v>
          </cell>
          <cell r="I36" t="str">
            <v>Essex Fire Authority</v>
          </cell>
          <cell r="J36">
            <v>0.02</v>
          </cell>
          <cell r="K36">
            <v>1</v>
          </cell>
        </row>
        <row r="37">
          <cell r="A37">
            <v>30</v>
          </cell>
          <cell r="B37" t="str">
            <v>E2631</v>
          </cell>
          <cell r="C37" t="str">
            <v>Breckland</v>
          </cell>
          <cell r="D37">
            <v>0.8</v>
          </cell>
          <cell r="E37" t="str">
            <v>E2620</v>
          </cell>
          <cell r="F37" t="str">
            <v>Norfolk</v>
          </cell>
          <cell r="G37">
            <v>0.2</v>
          </cell>
          <cell r="H37" t="str">
            <v>NA</v>
          </cell>
          <cell r="I37" t="str">
            <v>County</v>
          </cell>
          <cell r="J37">
            <v>0</v>
          </cell>
          <cell r="K37">
            <v>1</v>
          </cell>
        </row>
        <row r="38">
          <cell r="A38">
            <v>31</v>
          </cell>
          <cell r="B38" t="str">
            <v>E5033</v>
          </cell>
          <cell r="C38" t="str">
            <v>Brent</v>
          </cell>
          <cell r="D38">
            <v>0.6</v>
          </cell>
          <cell r="E38" t="str">
            <v>E5100</v>
          </cell>
          <cell r="F38" t="str">
            <v>Greater London Authority</v>
          </cell>
          <cell r="G38">
            <v>0.4</v>
          </cell>
          <cell r="H38" t="str">
            <v>NA</v>
          </cell>
          <cell r="I38" t="str">
            <v>NA</v>
          </cell>
          <cell r="J38">
            <v>0</v>
          </cell>
          <cell r="K38">
            <v>1</v>
          </cell>
        </row>
        <row r="39">
          <cell r="A39">
            <v>32</v>
          </cell>
          <cell r="B39" t="str">
            <v>E1533</v>
          </cell>
          <cell r="C39" t="str">
            <v>Brentwood</v>
          </cell>
          <cell r="D39">
            <v>0.8</v>
          </cell>
          <cell r="E39" t="str">
            <v>E1521</v>
          </cell>
          <cell r="F39" t="str">
            <v>Essex</v>
          </cell>
          <cell r="G39">
            <v>0.18</v>
          </cell>
          <cell r="H39" t="str">
            <v>E6115</v>
          </cell>
          <cell r="I39" t="str">
            <v>Essex Fire Authority</v>
          </cell>
          <cell r="J39">
            <v>0.02</v>
          </cell>
          <cell r="K39">
            <v>1</v>
          </cell>
        </row>
        <row r="40">
          <cell r="A40">
            <v>33</v>
          </cell>
          <cell r="B40" t="str">
            <v>E1401</v>
          </cell>
          <cell r="C40" t="str">
            <v>Brighton &amp; Hove</v>
          </cell>
          <cell r="D40">
            <v>0.98</v>
          </cell>
          <cell r="E40" t="str">
            <v>NA</v>
          </cell>
          <cell r="F40" t="str">
            <v>UA</v>
          </cell>
          <cell r="G40">
            <v>0</v>
          </cell>
          <cell r="H40" t="str">
            <v>E6114</v>
          </cell>
          <cell r="I40" t="str">
            <v>East Sussex Fire Authority</v>
          </cell>
          <cell r="J40">
            <v>0.02</v>
          </cell>
          <cell r="K40">
            <v>1</v>
          </cell>
        </row>
        <row r="41">
          <cell r="A41">
            <v>34</v>
          </cell>
          <cell r="B41" t="str">
            <v>E0102</v>
          </cell>
          <cell r="C41" t="str">
            <v>Bristol</v>
          </cell>
          <cell r="D41">
            <v>0.98</v>
          </cell>
          <cell r="E41" t="str">
            <v>NA</v>
          </cell>
          <cell r="F41" t="str">
            <v>UA</v>
          </cell>
          <cell r="G41">
            <v>0</v>
          </cell>
          <cell r="H41" t="str">
            <v>E6101</v>
          </cell>
          <cell r="I41" t="str">
            <v>Avon Fire Authority</v>
          </cell>
          <cell r="J41">
            <v>0.02</v>
          </cell>
          <cell r="K41">
            <v>1</v>
          </cell>
        </row>
        <row r="42">
          <cell r="A42">
            <v>35</v>
          </cell>
          <cell r="B42" t="str">
            <v>E2632</v>
          </cell>
          <cell r="C42" t="str">
            <v>Broadland</v>
          </cell>
          <cell r="D42">
            <v>0.8</v>
          </cell>
          <cell r="E42" t="str">
            <v>E2620</v>
          </cell>
          <cell r="F42" t="str">
            <v>Norfolk</v>
          </cell>
          <cell r="G42">
            <v>0.2</v>
          </cell>
          <cell r="H42" t="str">
            <v>NA</v>
          </cell>
          <cell r="I42" t="str">
            <v>County</v>
          </cell>
          <cell r="J42">
            <v>0</v>
          </cell>
          <cell r="K42">
            <v>1</v>
          </cell>
        </row>
        <row r="43">
          <cell r="A43">
            <v>36</v>
          </cell>
          <cell r="B43" t="str">
            <v>E5034</v>
          </cell>
          <cell r="C43" t="str">
            <v>Bromley</v>
          </cell>
          <cell r="D43">
            <v>0.6</v>
          </cell>
          <cell r="E43" t="str">
            <v>E5100</v>
          </cell>
          <cell r="F43" t="str">
            <v>Greater London Authority</v>
          </cell>
          <cell r="G43">
            <v>0.4</v>
          </cell>
          <cell r="H43" t="str">
            <v>NA</v>
          </cell>
          <cell r="I43" t="str">
            <v>NA</v>
          </cell>
          <cell r="J43">
            <v>0</v>
          </cell>
          <cell r="K43">
            <v>1</v>
          </cell>
        </row>
        <row r="44">
          <cell r="A44">
            <v>37</v>
          </cell>
          <cell r="B44" t="str">
            <v>E1831</v>
          </cell>
          <cell r="C44" t="str">
            <v>Bromsgrove</v>
          </cell>
          <cell r="D44">
            <v>0.8</v>
          </cell>
          <cell r="E44" t="str">
            <v>E1821</v>
          </cell>
          <cell r="F44" t="str">
            <v>Worcestershire</v>
          </cell>
          <cell r="G44">
            <v>0.18</v>
          </cell>
          <cell r="H44" t="str">
            <v>E6118</v>
          </cell>
          <cell r="I44" t="str">
            <v>Hereford and Worcester Fire Authority</v>
          </cell>
          <cell r="J44">
            <v>0.02</v>
          </cell>
          <cell r="K44">
            <v>1</v>
          </cell>
        </row>
        <row r="45">
          <cell r="A45">
            <v>38</v>
          </cell>
          <cell r="B45" t="str">
            <v>E1931</v>
          </cell>
          <cell r="C45" t="str">
            <v>Broxbourne</v>
          </cell>
          <cell r="D45">
            <v>0.8</v>
          </cell>
          <cell r="E45" t="str">
            <v>E1920</v>
          </cell>
          <cell r="F45" t="str">
            <v>Hertfordshire</v>
          </cell>
          <cell r="G45">
            <v>0.2</v>
          </cell>
          <cell r="H45" t="str">
            <v>NA</v>
          </cell>
          <cell r="I45" t="str">
            <v>County</v>
          </cell>
          <cell r="J45">
            <v>0</v>
          </cell>
          <cell r="K45">
            <v>1</v>
          </cell>
        </row>
        <row r="46">
          <cell r="A46">
            <v>39</v>
          </cell>
          <cell r="B46" t="str">
            <v>E3033</v>
          </cell>
          <cell r="C46" t="str">
            <v>Broxtowe</v>
          </cell>
          <cell r="D46">
            <v>0.8</v>
          </cell>
          <cell r="E46" t="str">
            <v>E3021</v>
          </cell>
          <cell r="F46" t="str">
            <v>Nottinghamshire</v>
          </cell>
          <cell r="G46">
            <v>0.18</v>
          </cell>
          <cell r="H46" t="str">
            <v>E6130</v>
          </cell>
          <cell r="I46" t="str">
            <v>Nottinghamshire Fire Authority</v>
          </cell>
          <cell r="J46">
            <v>0.02</v>
          </cell>
          <cell r="K46">
            <v>1</v>
          </cell>
        </row>
        <row r="47">
          <cell r="A47">
            <v>40</v>
          </cell>
          <cell r="B47" t="str">
            <v>E2333</v>
          </cell>
          <cell r="C47" t="str">
            <v>Burnley</v>
          </cell>
          <cell r="D47">
            <v>0.8</v>
          </cell>
          <cell r="E47" t="str">
            <v>E2321</v>
          </cell>
          <cell r="F47" t="str">
            <v>Lancashire</v>
          </cell>
          <cell r="G47">
            <v>0.18</v>
          </cell>
          <cell r="H47" t="str">
            <v>E6123</v>
          </cell>
          <cell r="I47" t="str">
            <v>Lancashire Fire Authority</v>
          </cell>
          <cell r="J47">
            <v>0.02</v>
          </cell>
          <cell r="K47">
            <v>1</v>
          </cell>
        </row>
        <row r="48">
          <cell r="A48">
            <v>41</v>
          </cell>
          <cell r="B48" t="str">
            <v>E4202</v>
          </cell>
          <cell r="C48" t="str">
            <v>Bury</v>
          </cell>
          <cell r="D48">
            <v>0.98</v>
          </cell>
          <cell r="E48" t="str">
            <v>NA</v>
          </cell>
          <cell r="F48" t="str">
            <v>MD</v>
          </cell>
          <cell r="G48">
            <v>0</v>
          </cell>
          <cell r="H48" t="str">
            <v>E6142</v>
          </cell>
          <cell r="I48" t="str">
            <v>Greater Manchester Fire</v>
          </cell>
          <cell r="J48">
            <v>0.02</v>
          </cell>
          <cell r="K48">
            <v>1</v>
          </cell>
        </row>
        <row r="49">
          <cell r="A49">
            <v>42</v>
          </cell>
          <cell r="B49" t="str">
            <v>E4702</v>
          </cell>
          <cell r="C49" t="str">
            <v>Calderdale</v>
          </cell>
          <cell r="D49">
            <v>0.98</v>
          </cell>
          <cell r="E49" t="str">
            <v>NA</v>
          </cell>
          <cell r="F49" t="str">
            <v>MD</v>
          </cell>
          <cell r="G49">
            <v>0</v>
          </cell>
          <cell r="H49" t="str">
            <v>E6147</v>
          </cell>
          <cell r="I49" t="str">
            <v>West Yorkshire Fire</v>
          </cell>
          <cell r="J49">
            <v>0.02</v>
          </cell>
          <cell r="K49">
            <v>1</v>
          </cell>
        </row>
        <row r="50">
          <cell r="A50">
            <v>43</v>
          </cell>
          <cell r="B50" t="str">
            <v>E0531</v>
          </cell>
          <cell r="C50" t="str">
            <v>Cambridge</v>
          </cell>
          <cell r="D50">
            <v>0.8</v>
          </cell>
          <cell r="E50" t="str">
            <v>E0521</v>
          </cell>
          <cell r="F50" t="str">
            <v>Cambridgeshire</v>
          </cell>
          <cell r="G50">
            <v>0.18</v>
          </cell>
          <cell r="H50" t="str">
            <v>E6105</v>
          </cell>
          <cell r="I50" t="str">
            <v>Cambridgeshire Fire Authority</v>
          </cell>
          <cell r="J50">
            <v>0.02</v>
          </cell>
          <cell r="K50">
            <v>1</v>
          </cell>
        </row>
        <row r="51">
          <cell r="A51">
            <v>44</v>
          </cell>
          <cell r="B51" t="str">
            <v>E5011</v>
          </cell>
          <cell r="C51" t="str">
            <v>Camden</v>
          </cell>
          <cell r="D51">
            <v>0.6</v>
          </cell>
          <cell r="E51" t="str">
            <v>E5100</v>
          </cell>
          <cell r="F51" t="str">
            <v>Greater London Authority</v>
          </cell>
          <cell r="G51">
            <v>0.4</v>
          </cell>
          <cell r="H51" t="str">
            <v>NA</v>
          </cell>
          <cell r="I51" t="str">
            <v>NA</v>
          </cell>
          <cell r="J51">
            <v>0</v>
          </cell>
          <cell r="K51">
            <v>1</v>
          </cell>
        </row>
        <row r="52">
          <cell r="A52">
            <v>45</v>
          </cell>
          <cell r="B52" t="str">
            <v>E3431</v>
          </cell>
          <cell r="C52" t="str">
            <v>Cannock Chase</v>
          </cell>
          <cell r="D52">
            <v>0.8</v>
          </cell>
          <cell r="E52" t="str">
            <v>E3421</v>
          </cell>
          <cell r="F52" t="str">
            <v>Staffordshire</v>
          </cell>
          <cell r="G52">
            <v>0.18</v>
          </cell>
          <cell r="H52" t="str">
            <v>E6134</v>
          </cell>
          <cell r="I52" t="str">
            <v>Staffordshire Fire Authority</v>
          </cell>
          <cell r="J52">
            <v>0.02</v>
          </cell>
          <cell r="K52">
            <v>1</v>
          </cell>
        </row>
        <row r="53">
          <cell r="A53">
            <v>46</v>
          </cell>
          <cell r="B53" t="str">
            <v>E2232</v>
          </cell>
          <cell r="C53" t="str">
            <v>Canterbury</v>
          </cell>
          <cell r="D53">
            <v>0.8</v>
          </cell>
          <cell r="E53" t="str">
            <v>E2221</v>
          </cell>
          <cell r="F53" t="str">
            <v>Kent</v>
          </cell>
          <cell r="G53">
            <v>0.18</v>
          </cell>
          <cell r="H53" t="str">
            <v>E6122</v>
          </cell>
          <cell r="I53" t="str">
            <v>Kent Fire Authority</v>
          </cell>
          <cell r="J53">
            <v>0.02</v>
          </cell>
          <cell r="K53">
            <v>1</v>
          </cell>
        </row>
        <row r="54">
          <cell r="A54">
            <v>47</v>
          </cell>
          <cell r="B54" t="str">
            <v>E0933</v>
          </cell>
          <cell r="C54" t="str">
            <v>Carlisle</v>
          </cell>
          <cell r="D54">
            <v>0.8</v>
          </cell>
          <cell r="E54" t="str">
            <v>E0920</v>
          </cell>
          <cell r="F54" t="str">
            <v>Cumbria</v>
          </cell>
          <cell r="G54">
            <v>0.2</v>
          </cell>
          <cell r="H54" t="str">
            <v>NA</v>
          </cell>
          <cell r="I54" t="str">
            <v>County</v>
          </cell>
          <cell r="J54">
            <v>0</v>
          </cell>
          <cell r="K54">
            <v>1</v>
          </cell>
        </row>
        <row r="55">
          <cell r="A55">
            <v>48</v>
          </cell>
          <cell r="B55" t="str">
            <v>E1534</v>
          </cell>
          <cell r="C55" t="str">
            <v>Castle Point</v>
          </cell>
          <cell r="D55">
            <v>0.8</v>
          </cell>
          <cell r="E55" t="str">
            <v>E1521</v>
          </cell>
          <cell r="F55" t="str">
            <v>Essex</v>
          </cell>
          <cell r="G55">
            <v>0.18</v>
          </cell>
          <cell r="H55" t="str">
            <v>E6115</v>
          </cell>
          <cell r="I55" t="str">
            <v>Essex Fire Authority</v>
          </cell>
          <cell r="J55">
            <v>0.02</v>
          </cell>
          <cell r="K55">
            <v>1</v>
          </cell>
        </row>
        <row r="56">
          <cell r="A56">
            <v>49</v>
          </cell>
          <cell r="B56" t="str">
            <v>E0203</v>
          </cell>
          <cell r="C56" t="str">
            <v>Central Bedfordshire UA</v>
          </cell>
          <cell r="D56">
            <v>0.98</v>
          </cell>
          <cell r="E56" t="str">
            <v>NA</v>
          </cell>
          <cell r="F56" t="str">
            <v>UA</v>
          </cell>
          <cell r="G56">
            <v>0</v>
          </cell>
          <cell r="H56" t="str">
            <v>E6102</v>
          </cell>
          <cell r="I56" t="str">
            <v>Bedfordshire Fire Authority</v>
          </cell>
          <cell r="J56">
            <v>0.02</v>
          </cell>
          <cell r="K56">
            <v>1</v>
          </cell>
        </row>
        <row r="57">
          <cell r="A57">
            <v>50</v>
          </cell>
          <cell r="B57" t="str">
            <v>E2432</v>
          </cell>
          <cell r="C57" t="str">
            <v>Charnwood</v>
          </cell>
          <cell r="D57">
            <v>0.8</v>
          </cell>
          <cell r="E57" t="str">
            <v>E2421</v>
          </cell>
          <cell r="F57" t="str">
            <v>Leicestershire</v>
          </cell>
          <cell r="G57">
            <v>0.18</v>
          </cell>
          <cell r="H57" t="str">
            <v>E6124</v>
          </cell>
          <cell r="I57" t="str">
            <v>Leicestershire Fire Authority</v>
          </cell>
          <cell r="J57">
            <v>0.02</v>
          </cell>
          <cell r="K57">
            <v>1</v>
          </cell>
        </row>
        <row r="58">
          <cell r="A58">
            <v>51</v>
          </cell>
          <cell r="B58" t="str">
            <v>E1535</v>
          </cell>
          <cell r="C58" t="str">
            <v>Chelmsford</v>
          </cell>
          <cell r="D58">
            <v>0.8</v>
          </cell>
          <cell r="E58" t="str">
            <v>E1521</v>
          </cell>
          <cell r="F58" t="str">
            <v>Essex</v>
          </cell>
          <cell r="G58">
            <v>0.18</v>
          </cell>
          <cell r="H58" t="str">
            <v>E6115</v>
          </cell>
          <cell r="I58" t="str">
            <v>Essex Fire Authority</v>
          </cell>
          <cell r="J58">
            <v>0.02</v>
          </cell>
          <cell r="K58">
            <v>1</v>
          </cell>
        </row>
        <row r="59">
          <cell r="A59">
            <v>52</v>
          </cell>
          <cell r="B59" t="str">
            <v>E1631</v>
          </cell>
          <cell r="C59" t="str">
            <v>Cheltenham</v>
          </cell>
          <cell r="D59">
            <v>0.8</v>
          </cell>
          <cell r="E59" t="str">
            <v>E1620</v>
          </cell>
          <cell r="F59" t="str">
            <v>Gloucestershire</v>
          </cell>
          <cell r="G59">
            <v>0.2</v>
          </cell>
          <cell r="H59" t="str">
            <v>NA</v>
          </cell>
          <cell r="I59" t="str">
            <v>County</v>
          </cell>
          <cell r="J59">
            <v>0</v>
          </cell>
          <cell r="K59">
            <v>1</v>
          </cell>
        </row>
        <row r="60">
          <cell r="A60">
            <v>53</v>
          </cell>
          <cell r="B60" t="str">
            <v>E3131</v>
          </cell>
          <cell r="C60" t="str">
            <v>Cherwell</v>
          </cell>
          <cell r="D60">
            <v>0.8</v>
          </cell>
          <cell r="E60" t="str">
            <v>E3120</v>
          </cell>
          <cell r="F60" t="str">
            <v>Oxfordshire</v>
          </cell>
          <cell r="G60">
            <v>0.2</v>
          </cell>
          <cell r="H60" t="str">
            <v>NA</v>
          </cell>
          <cell r="I60" t="str">
            <v>County</v>
          </cell>
          <cell r="J60">
            <v>0</v>
          </cell>
          <cell r="K60">
            <v>1</v>
          </cell>
        </row>
        <row r="61">
          <cell r="A61">
            <v>54</v>
          </cell>
          <cell r="B61" t="str">
            <v>E0603</v>
          </cell>
          <cell r="C61" t="str">
            <v>Cheshire East UA</v>
          </cell>
          <cell r="D61">
            <v>0.98</v>
          </cell>
          <cell r="E61" t="str">
            <v>NA</v>
          </cell>
          <cell r="F61" t="str">
            <v>UA</v>
          </cell>
          <cell r="G61">
            <v>0</v>
          </cell>
          <cell r="H61" t="str">
            <v>E6106</v>
          </cell>
          <cell r="I61" t="str">
            <v>Cheshire Fire Authority</v>
          </cell>
          <cell r="J61">
            <v>0.02</v>
          </cell>
          <cell r="K61">
            <v>1</v>
          </cell>
        </row>
        <row r="62">
          <cell r="A62">
            <v>55</v>
          </cell>
          <cell r="B62" t="str">
            <v>E0604</v>
          </cell>
          <cell r="C62" t="str">
            <v>Cheshire West and Chester</v>
          </cell>
          <cell r="D62">
            <v>0.98</v>
          </cell>
          <cell r="E62" t="str">
            <v>NA</v>
          </cell>
          <cell r="F62" t="str">
            <v>UA</v>
          </cell>
          <cell r="G62">
            <v>0</v>
          </cell>
          <cell r="H62" t="str">
            <v>E6106</v>
          </cell>
          <cell r="I62" t="str">
            <v>Cheshire Fire Authority</v>
          </cell>
          <cell r="J62">
            <v>0.02</v>
          </cell>
          <cell r="K62">
            <v>1</v>
          </cell>
        </row>
        <row r="63">
          <cell r="A63">
            <v>56</v>
          </cell>
          <cell r="B63" t="str">
            <v>E1033</v>
          </cell>
          <cell r="C63" t="str">
            <v>Chesterfield</v>
          </cell>
          <cell r="D63">
            <v>0.8</v>
          </cell>
          <cell r="E63" t="str">
            <v>E1021</v>
          </cell>
          <cell r="F63" t="str">
            <v>Derbyshire</v>
          </cell>
          <cell r="G63">
            <v>0.18</v>
          </cell>
          <cell r="H63" t="str">
            <v>E6110</v>
          </cell>
          <cell r="I63" t="str">
            <v>Derbyshire Fire Authority</v>
          </cell>
          <cell r="J63">
            <v>0.02</v>
          </cell>
          <cell r="K63">
            <v>1</v>
          </cell>
        </row>
        <row r="64">
          <cell r="A64">
            <v>57</v>
          </cell>
          <cell r="B64" t="str">
            <v>E3833</v>
          </cell>
          <cell r="C64" t="str">
            <v>Chichester</v>
          </cell>
          <cell r="D64">
            <v>0.8</v>
          </cell>
          <cell r="E64" t="str">
            <v>E3820</v>
          </cell>
          <cell r="F64" t="str">
            <v>West Sussex</v>
          </cell>
          <cell r="G64">
            <v>0.2</v>
          </cell>
          <cell r="H64" t="str">
            <v>NA</v>
          </cell>
          <cell r="I64" t="str">
            <v>County</v>
          </cell>
          <cell r="J64">
            <v>0</v>
          </cell>
          <cell r="K64">
            <v>1</v>
          </cell>
        </row>
        <row r="65">
          <cell r="A65">
            <v>58</v>
          </cell>
          <cell r="B65" t="str">
            <v>E0432</v>
          </cell>
          <cell r="C65" t="str">
            <v>Chiltern</v>
          </cell>
          <cell r="D65">
            <v>0.8</v>
          </cell>
          <cell r="E65" t="str">
            <v>E0421</v>
          </cell>
          <cell r="F65" t="str">
            <v>Buckinghamshire</v>
          </cell>
          <cell r="G65">
            <v>0.18</v>
          </cell>
          <cell r="H65" t="str">
            <v>E6104</v>
          </cell>
          <cell r="I65" t="str">
            <v>Buckinghamshire Fire Authority</v>
          </cell>
          <cell r="J65">
            <v>0.02</v>
          </cell>
          <cell r="K65">
            <v>1</v>
          </cell>
        </row>
        <row r="66">
          <cell r="A66">
            <v>59</v>
          </cell>
          <cell r="B66" t="str">
            <v>E2334</v>
          </cell>
          <cell r="C66" t="str">
            <v>Chorley</v>
          </cell>
          <cell r="D66">
            <v>0.8</v>
          </cell>
          <cell r="E66" t="str">
            <v>E2321</v>
          </cell>
          <cell r="F66" t="str">
            <v>Lancashire</v>
          </cell>
          <cell r="G66">
            <v>0.18</v>
          </cell>
          <cell r="H66" t="str">
            <v>E6123</v>
          </cell>
          <cell r="I66" t="str">
            <v>Lancashire Fire Authority</v>
          </cell>
          <cell r="J66">
            <v>0.02</v>
          </cell>
          <cell r="K66">
            <v>1</v>
          </cell>
        </row>
        <row r="67">
          <cell r="A67">
            <v>60</v>
          </cell>
          <cell r="B67" t="str">
            <v>E1232</v>
          </cell>
          <cell r="C67" t="str">
            <v>Christchurch</v>
          </cell>
          <cell r="D67">
            <v>0.8</v>
          </cell>
          <cell r="E67" t="str">
            <v>E1221</v>
          </cell>
          <cell r="F67" t="str">
            <v>Dorset</v>
          </cell>
          <cell r="G67">
            <v>0.18</v>
          </cell>
          <cell r="H67" t="str">
            <v>E6112</v>
          </cell>
          <cell r="I67" t="str">
            <v>Dorset Fire Authority</v>
          </cell>
          <cell r="J67">
            <v>0.02</v>
          </cell>
          <cell r="K67">
            <v>1</v>
          </cell>
        </row>
        <row r="68">
          <cell r="A68">
            <v>61</v>
          </cell>
          <cell r="B68" t="str">
            <v>E5010</v>
          </cell>
          <cell r="C68" t="str">
            <v>City of London</v>
          </cell>
          <cell r="D68">
            <v>0.6</v>
          </cell>
          <cell r="E68" t="str">
            <v>E51np</v>
          </cell>
          <cell r="F68" t="str">
            <v>GLA - functions exc police</v>
          </cell>
          <cell r="G68">
            <v>0.4</v>
          </cell>
          <cell r="H68" t="str">
            <v>NA</v>
          </cell>
          <cell r="I68" t="str">
            <v>NA</v>
          </cell>
          <cell r="J68">
            <v>0</v>
          </cell>
          <cell r="K68">
            <v>1</v>
          </cell>
        </row>
        <row r="69">
          <cell r="A69">
            <v>62</v>
          </cell>
          <cell r="B69" t="str">
            <v>E1536</v>
          </cell>
          <cell r="C69" t="str">
            <v>Colchester</v>
          </cell>
          <cell r="D69">
            <v>0.8</v>
          </cell>
          <cell r="E69" t="str">
            <v>E1521</v>
          </cell>
          <cell r="F69" t="str">
            <v>Essex</v>
          </cell>
          <cell r="G69">
            <v>0.18</v>
          </cell>
          <cell r="H69" t="str">
            <v>E6115</v>
          </cell>
          <cell r="I69" t="str">
            <v>Essex Fire Authority</v>
          </cell>
          <cell r="J69">
            <v>0.02</v>
          </cell>
          <cell r="K69">
            <v>1</v>
          </cell>
        </row>
        <row r="70">
          <cell r="A70">
            <v>63</v>
          </cell>
          <cell r="B70" t="str">
            <v>E0934</v>
          </cell>
          <cell r="C70" t="str">
            <v>Copeland</v>
          </cell>
          <cell r="D70">
            <v>0.8</v>
          </cell>
          <cell r="E70" t="str">
            <v>E0920</v>
          </cell>
          <cell r="F70" t="str">
            <v>Cumbria</v>
          </cell>
          <cell r="G70">
            <v>0.2</v>
          </cell>
          <cell r="H70" t="str">
            <v>NA</v>
          </cell>
          <cell r="I70" t="str">
            <v>County</v>
          </cell>
          <cell r="J70">
            <v>0</v>
          </cell>
          <cell r="K70">
            <v>1</v>
          </cell>
        </row>
        <row r="71">
          <cell r="A71">
            <v>64</v>
          </cell>
          <cell r="B71" t="str">
            <v>E2831</v>
          </cell>
          <cell r="C71" t="str">
            <v>Corby</v>
          </cell>
          <cell r="D71">
            <v>0.8</v>
          </cell>
          <cell r="E71" t="str">
            <v>E2820</v>
          </cell>
          <cell r="F71" t="str">
            <v>Northamptonshire</v>
          </cell>
          <cell r="G71">
            <v>0.2</v>
          </cell>
          <cell r="H71" t="str">
            <v>NA</v>
          </cell>
          <cell r="I71" t="str">
            <v>County</v>
          </cell>
          <cell r="J71">
            <v>0</v>
          </cell>
          <cell r="K71">
            <v>1</v>
          </cell>
        </row>
        <row r="72">
          <cell r="A72">
            <v>65</v>
          </cell>
          <cell r="B72" t="str">
            <v>E0801</v>
          </cell>
          <cell r="C72" t="str">
            <v>Cornwall UA</v>
          </cell>
          <cell r="D72">
            <v>1</v>
          </cell>
          <cell r="E72" t="str">
            <v>NA</v>
          </cell>
          <cell r="F72" t="str">
            <v>UA</v>
          </cell>
          <cell r="G72">
            <v>0</v>
          </cell>
          <cell r="H72" t="str">
            <v>NA</v>
          </cell>
          <cell r="I72" t="str">
            <v>County</v>
          </cell>
          <cell r="J72">
            <v>0</v>
          </cell>
          <cell r="K72">
            <v>1</v>
          </cell>
        </row>
        <row r="73">
          <cell r="A73">
            <v>66</v>
          </cell>
          <cell r="B73" t="str">
            <v>E1632</v>
          </cell>
          <cell r="C73" t="str">
            <v>Cotswold</v>
          </cell>
          <cell r="D73">
            <v>0.8</v>
          </cell>
          <cell r="E73" t="str">
            <v>E1620</v>
          </cell>
          <cell r="F73" t="str">
            <v>Gloucestershire</v>
          </cell>
          <cell r="G73">
            <v>0.2</v>
          </cell>
          <cell r="H73" t="str">
            <v>NA</v>
          </cell>
          <cell r="I73" t="str">
            <v>County</v>
          </cell>
          <cell r="J73">
            <v>0</v>
          </cell>
          <cell r="K73">
            <v>1</v>
          </cell>
        </row>
        <row r="74">
          <cell r="A74">
            <v>67</v>
          </cell>
          <cell r="B74" t="str">
            <v>E4602</v>
          </cell>
          <cell r="C74" t="str">
            <v>Coventry</v>
          </cell>
          <cell r="D74">
            <v>0.98</v>
          </cell>
          <cell r="E74" t="str">
            <v>NA</v>
          </cell>
          <cell r="F74" t="str">
            <v>MD</v>
          </cell>
          <cell r="G74">
            <v>0</v>
          </cell>
          <cell r="H74" t="str">
            <v>E6146</v>
          </cell>
          <cell r="I74" t="str">
            <v>West Midlands Fire</v>
          </cell>
          <cell r="J74">
            <v>0.02</v>
          </cell>
          <cell r="K74">
            <v>1</v>
          </cell>
        </row>
        <row r="75">
          <cell r="A75">
            <v>68</v>
          </cell>
          <cell r="B75" t="str">
            <v>E2731</v>
          </cell>
          <cell r="C75" t="str">
            <v>Craven</v>
          </cell>
          <cell r="D75">
            <v>0.8</v>
          </cell>
          <cell r="E75" t="str">
            <v>E2721</v>
          </cell>
          <cell r="F75" t="str">
            <v>North Yorkshire</v>
          </cell>
          <cell r="G75">
            <v>0.18</v>
          </cell>
          <cell r="H75" t="str">
            <v>E6127</v>
          </cell>
          <cell r="I75" t="str">
            <v>North Yorkshire Fire Authority</v>
          </cell>
          <cell r="J75">
            <v>0.02</v>
          </cell>
          <cell r="K75">
            <v>1</v>
          </cell>
        </row>
        <row r="76">
          <cell r="A76">
            <v>69</v>
          </cell>
          <cell r="B76" t="str">
            <v>E3834</v>
          </cell>
          <cell r="C76" t="str">
            <v>Crawley</v>
          </cell>
          <cell r="D76">
            <v>0.8</v>
          </cell>
          <cell r="E76" t="str">
            <v>E3820</v>
          </cell>
          <cell r="F76" t="str">
            <v>West Sussex</v>
          </cell>
          <cell r="G76">
            <v>0.2</v>
          </cell>
          <cell r="H76" t="str">
            <v>NA</v>
          </cell>
          <cell r="I76" t="str">
            <v>County</v>
          </cell>
          <cell r="J76">
            <v>0</v>
          </cell>
          <cell r="K76">
            <v>1</v>
          </cell>
        </row>
        <row r="77">
          <cell r="A77">
            <v>70</v>
          </cell>
          <cell r="B77" t="str">
            <v>E5035</v>
          </cell>
          <cell r="C77" t="str">
            <v>Croydon</v>
          </cell>
          <cell r="D77">
            <v>0.6</v>
          </cell>
          <cell r="E77" t="str">
            <v>E5100</v>
          </cell>
          <cell r="F77" t="str">
            <v>Greater London Authority</v>
          </cell>
          <cell r="G77">
            <v>0.4</v>
          </cell>
          <cell r="H77" t="str">
            <v>NA</v>
          </cell>
          <cell r="I77" t="str">
            <v>NA</v>
          </cell>
          <cell r="J77">
            <v>0</v>
          </cell>
          <cell r="K77">
            <v>1</v>
          </cell>
        </row>
        <row r="78">
          <cell r="A78">
            <v>71</v>
          </cell>
          <cell r="B78" t="str">
            <v>E1932</v>
          </cell>
          <cell r="C78" t="str">
            <v>Dacorum</v>
          </cell>
          <cell r="D78">
            <v>0.8</v>
          </cell>
          <cell r="E78" t="str">
            <v>E1920</v>
          </cell>
          <cell r="F78" t="str">
            <v>Hertfordshire</v>
          </cell>
          <cell r="G78">
            <v>0.2</v>
          </cell>
          <cell r="H78" t="str">
            <v>NA</v>
          </cell>
          <cell r="I78" t="str">
            <v>County</v>
          </cell>
          <cell r="J78">
            <v>0</v>
          </cell>
          <cell r="K78">
            <v>1</v>
          </cell>
        </row>
        <row r="79">
          <cell r="A79">
            <v>72</v>
          </cell>
          <cell r="B79" t="str">
            <v>E1301</v>
          </cell>
          <cell r="C79" t="str">
            <v>Darlington</v>
          </cell>
          <cell r="D79">
            <v>0.98</v>
          </cell>
          <cell r="E79" t="str">
            <v>NA</v>
          </cell>
          <cell r="F79" t="str">
            <v>UA</v>
          </cell>
          <cell r="G79">
            <v>0</v>
          </cell>
          <cell r="H79" t="str">
            <v>E6113</v>
          </cell>
          <cell r="I79" t="str">
            <v>Durham Fire Authority</v>
          </cell>
          <cell r="J79">
            <v>0.02</v>
          </cell>
          <cell r="K79">
            <v>1</v>
          </cell>
        </row>
        <row r="80">
          <cell r="A80">
            <v>73</v>
          </cell>
          <cell r="B80" t="str">
            <v>E2233</v>
          </cell>
          <cell r="C80" t="str">
            <v>Dartford</v>
          </cell>
          <cell r="D80">
            <v>0.8</v>
          </cell>
          <cell r="E80" t="str">
            <v>E2221</v>
          </cell>
          <cell r="F80" t="str">
            <v>Kent</v>
          </cell>
          <cell r="G80">
            <v>0.18</v>
          </cell>
          <cell r="H80" t="str">
            <v>E6122</v>
          </cell>
          <cell r="I80" t="str">
            <v>Kent Fire Authority</v>
          </cell>
          <cell r="J80">
            <v>0.02</v>
          </cell>
          <cell r="K80">
            <v>1</v>
          </cell>
        </row>
        <row r="81">
          <cell r="A81">
            <v>74</v>
          </cell>
          <cell r="B81" t="str">
            <v>E2832</v>
          </cell>
          <cell r="C81" t="str">
            <v>Daventry</v>
          </cell>
          <cell r="D81">
            <v>0.8</v>
          </cell>
          <cell r="E81" t="str">
            <v>E2820</v>
          </cell>
          <cell r="F81" t="str">
            <v>Northamptonshire</v>
          </cell>
          <cell r="G81">
            <v>0.2</v>
          </cell>
          <cell r="H81" t="str">
            <v>NA</v>
          </cell>
          <cell r="I81" t="str">
            <v>County</v>
          </cell>
          <cell r="J81">
            <v>0</v>
          </cell>
          <cell r="K81">
            <v>1</v>
          </cell>
        </row>
        <row r="82">
          <cell r="A82">
            <v>75</v>
          </cell>
          <cell r="B82" t="str">
            <v>E1001</v>
          </cell>
          <cell r="C82" t="str">
            <v>Derby</v>
          </cell>
          <cell r="D82">
            <v>0.98</v>
          </cell>
          <cell r="E82" t="str">
            <v>NA</v>
          </cell>
          <cell r="F82" t="str">
            <v>UA</v>
          </cell>
          <cell r="G82">
            <v>0</v>
          </cell>
          <cell r="H82" t="str">
            <v>E6110</v>
          </cell>
          <cell r="I82" t="str">
            <v>Derbyshire Fire Authority</v>
          </cell>
          <cell r="J82">
            <v>0.02</v>
          </cell>
          <cell r="K82">
            <v>1</v>
          </cell>
        </row>
        <row r="83">
          <cell r="A83">
            <v>76</v>
          </cell>
          <cell r="B83" t="str">
            <v>E1035</v>
          </cell>
          <cell r="C83" t="str">
            <v>Derbyshire Dales</v>
          </cell>
          <cell r="D83">
            <v>0.8</v>
          </cell>
          <cell r="E83" t="str">
            <v>E1021</v>
          </cell>
          <cell r="F83" t="str">
            <v>Derbyshire</v>
          </cell>
          <cell r="G83">
            <v>0.18</v>
          </cell>
          <cell r="H83" t="str">
            <v>E6110</v>
          </cell>
          <cell r="I83" t="str">
            <v>Derbyshire Fire Authority</v>
          </cell>
          <cell r="J83">
            <v>0.02</v>
          </cell>
          <cell r="K83">
            <v>1</v>
          </cell>
        </row>
        <row r="84">
          <cell r="A84">
            <v>77</v>
          </cell>
          <cell r="B84" t="str">
            <v>E4402</v>
          </cell>
          <cell r="C84" t="str">
            <v>Doncaster</v>
          </cell>
          <cell r="D84">
            <v>0.98</v>
          </cell>
          <cell r="E84" t="str">
            <v>NA</v>
          </cell>
          <cell r="F84" t="str">
            <v>MD</v>
          </cell>
          <cell r="G84">
            <v>0</v>
          </cell>
          <cell r="H84" t="str">
            <v>E6144</v>
          </cell>
          <cell r="I84" t="str">
            <v>South Yorkshire Fire</v>
          </cell>
          <cell r="J84">
            <v>0.02</v>
          </cell>
          <cell r="K84">
            <v>1</v>
          </cell>
        </row>
        <row r="85">
          <cell r="A85">
            <v>78</v>
          </cell>
          <cell r="B85" t="str">
            <v>E2234</v>
          </cell>
          <cell r="C85" t="str">
            <v>Dover</v>
          </cell>
          <cell r="D85">
            <v>0.8</v>
          </cell>
          <cell r="E85" t="str">
            <v>E2221</v>
          </cell>
          <cell r="F85" t="str">
            <v>Kent</v>
          </cell>
          <cell r="G85">
            <v>0.18</v>
          </cell>
          <cell r="H85" t="str">
            <v>E6122</v>
          </cell>
          <cell r="I85" t="str">
            <v>Kent Fire Authority</v>
          </cell>
          <cell r="J85">
            <v>0.02</v>
          </cell>
          <cell r="K85">
            <v>1</v>
          </cell>
        </row>
        <row r="86">
          <cell r="A86">
            <v>79</v>
          </cell>
          <cell r="B86" t="str">
            <v>E4603</v>
          </cell>
          <cell r="C86" t="str">
            <v>Dudley</v>
          </cell>
          <cell r="D86">
            <v>0.98</v>
          </cell>
          <cell r="E86" t="str">
            <v>NA</v>
          </cell>
          <cell r="F86" t="str">
            <v>MD</v>
          </cell>
          <cell r="G86">
            <v>0</v>
          </cell>
          <cell r="H86" t="str">
            <v>E6146</v>
          </cell>
          <cell r="I86" t="str">
            <v>West Midlands Fire</v>
          </cell>
          <cell r="J86">
            <v>0.02</v>
          </cell>
          <cell r="K86">
            <v>1</v>
          </cell>
        </row>
        <row r="87">
          <cell r="A87">
            <v>80</v>
          </cell>
          <cell r="B87" t="str">
            <v>E1302</v>
          </cell>
          <cell r="C87" t="str">
            <v>Durham UA</v>
          </cell>
          <cell r="D87">
            <v>0.98</v>
          </cell>
          <cell r="E87" t="str">
            <v>NA</v>
          </cell>
          <cell r="F87" t="str">
            <v>UA</v>
          </cell>
          <cell r="G87">
            <v>0</v>
          </cell>
          <cell r="H87" t="str">
            <v>E6113</v>
          </cell>
          <cell r="I87" t="str">
            <v>Durham Fire Authority</v>
          </cell>
          <cell r="J87">
            <v>0.02</v>
          </cell>
          <cell r="K87">
            <v>1</v>
          </cell>
        </row>
        <row r="88">
          <cell r="A88">
            <v>81</v>
          </cell>
          <cell r="B88" t="str">
            <v>E5036</v>
          </cell>
          <cell r="C88" t="str">
            <v>Ealing</v>
          </cell>
          <cell r="D88">
            <v>0.6</v>
          </cell>
          <cell r="E88" t="str">
            <v>E5100</v>
          </cell>
          <cell r="F88" t="str">
            <v>Greater London Authority</v>
          </cell>
          <cell r="G88">
            <v>0.4</v>
          </cell>
          <cell r="H88" t="str">
            <v>NA</v>
          </cell>
          <cell r="I88" t="str">
            <v>NA</v>
          </cell>
          <cell r="J88">
            <v>0</v>
          </cell>
          <cell r="K88">
            <v>1</v>
          </cell>
        </row>
        <row r="89">
          <cell r="A89">
            <v>82</v>
          </cell>
          <cell r="B89" t="str">
            <v>E0532</v>
          </cell>
          <cell r="C89" t="str">
            <v>East Cambridgeshire</v>
          </cell>
          <cell r="D89">
            <v>0.8</v>
          </cell>
          <cell r="E89" t="str">
            <v>E0521</v>
          </cell>
          <cell r="F89" t="str">
            <v>Cambridgeshire</v>
          </cell>
          <cell r="G89">
            <v>0.18</v>
          </cell>
          <cell r="H89" t="str">
            <v>E6105</v>
          </cell>
          <cell r="I89" t="str">
            <v>Cambridgeshire Fire Authority</v>
          </cell>
          <cell r="J89">
            <v>0.02</v>
          </cell>
          <cell r="K89">
            <v>1</v>
          </cell>
        </row>
        <row r="90">
          <cell r="A90">
            <v>83</v>
          </cell>
          <cell r="B90" t="str">
            <v>E1131</v>
          </cell>
          <cell r="C90" t="str">
            <v>East Devon</v>
          </cell>
          <cell r="D90">
            <v>0.8</v>
          </cell>
          <cell r="E90" t="str">
            <v>E1121</v>
          </cell>
          <cell r="F90" t="str">
            <v>Devon</v>
          </cell>
          <cell r="G90">
            <v>0.18</v>
          </cell>
          <cell r="H90" t="str">
            <v>E6161</v>
          </cell>
          <cell r="I90" t="str">
            <v>Devon and Somerset Fire Authority</v>
          </cell>
          <cell r="J90">
            <v>0.02</v>
          </cell>
          <cell r="K90">
            <v>1</v>
          </cell>
        </row>
        <row r="91">
          <cell r="A91">
            <v>84</v>
          </cell>
          <cell r="B91" t="str">
            <v>E1233</v>
          </cell>
          <cell r="C91" t="str">
            <v>East Dorset</v>
          </cell>
          <cell r="D91">
            <v>0.8</v>
          </cell>
          <cell r="E91" t="str">
            <v>E1221</v>
          </cell>
          <cell r="F91" t="str">
            <v>Dorset</v>
          </cell>
          <cell r="G91">
            <v>0.18</v>
          </cell>
          <cell r="H91" t="str">
            <v>E6112</v>
          </cell>
          <cell r="I91" t="str">
            <v>Dorset Fire Authority</v>
          </cell>
          <cell r="J91">
            <v>0.02</v>
          </cell>
          <cell r="K91">
            <v>1</v>
          </cell>
        </row>
        <row r="92">
          <cell r="A92">
            <v>85</v>
          </cell>
          <cell r="B92" t="str">
            <v>E1732</v>
          </cell>
          <cell r="C92" t="str">
            <v>East Hampshire</v>
          </cell>
          <cell r="D92">
            <v>0.8</v>
          </cell>
          <cell r="E92" t="str">
            <v>E1721</v>
          </cell>
          <cell r="F92" t="str">
            <v>Hampshire</v>
          </cell>
          <cell r="G92">
            <v>0.18</v>
          </cell>
          <cell r="H92" t="str">
            <v>E6117</v>
          </cell>
          <cell r="I92" t="str">
            <v>Hampshire Fire Authority</v>
          </cell>
          <cell r="J92">
            <v>0.02</v>
          </cell>
          <cell r="K92">
            <v>1</v>
          </cell>
        </row>
        <row r="93">
          <cell r="A93">
            <v>86</v>
          </cell>
          <cell r="B93" t="str">
            <v>E1933</v>
          </cell>
          <cell r="C93" t="str">
            <v>East Hertfordshire</v>
          </cell>
          <cell r="D93">
            <v>0.8</v>
          </cell>
          <cell r="E93" t="str">
            <v>E1920</v>
          </cell>
          <cell r="F93" t="str">
            <v>Hertfordshire</v>
          </cell>
          <cell r="G93">
            <v>0.2</v>
          </cell>
          <cell r="H93" t="str">
            <v>NA</v>
          </cell>
          <cell r="I93" t="str">
            <v>County</v>
          </cell>
          <cell r="J93">
            <v>0</v>
          </cell>
          <cell r="K93">
            <v>1</v>
          </cell>
        </row>
        <row r="94">
          <cell r="A94">
            <v>87</v>
          </cell>
          <cell r="B94" t="str">
            <v>E2532</v>
          </cell>
          <cell r="C94" t="str">
            <v>East Lindsey</v>
          </cell>
          <cell r="D94">
            <v>0.8</v>
          </cell>
          <cell r="E94" t="str">
            <v>E2520</v>
          </cell>
          <cell r="F94" t="str">
            <v>Lincolnshire</v>
          </cell>
          <cell r="G94">
            <v>0.2</v>
          </cell>
          <cell r="H94" t="str">
            <v>NA</v>
          </cell>
          <cell r="I94" t="str">
            <v>County</v>
          </cell>
          <cell r="J94">
            <v>0</v>
          </cell>
          <cell r="K94">
            <v>1</v>
          </cell>
        </row>
        <row r="95">
          <cell r="A95">
            <v>88</v>
          </cell>
          <cell r="B95" t="str">
            <v>E2833</v>
          </cell>
          <cell r="C95" t="str">
            <v>East Northamptonshire</v>
          </cell>
          <cell r="D95">
            <v>0.8</v>
          </cell>
          <cell r="E95" t="str">
            <v>E2820</v>
          </cell>
          <cell r="F95" t="str">
            <v>Northamptonshire</v>
          </cell>
          <cell r="G95">
            <v>0.2</v>
          </cell>
          <cell r="H95" t="str">
            <v>NA</v>
          </cell>
          <cell r="I95" t="str">
            <v>County</v>
          </cell>
          <cell r="J95">
            <v>0</v>
          </cell>
          <cell r="K95">
            <v>1</v>
          </cell>
        </row>
        <row r="96">
          <cell r="A96">
            <v>89</v>
          </cell>
          <cell r="B96" t="str">
            <v>E2001</v>
          </cell>
          <cell r="C96" t="str">
            <v>East Riding of Yorkshire</v>
          </cell>
          <cell r="D96">
            <v>0.98</v>
          </cell>
          <cell r="E96" t="str">
            <v>NA</v>
          </cell>
          <cell r="F96" t="str">
            <v>UA</v>
          </cell>
          <cell r="G96">
            <v>0</v>
          </cell>
          <cell r="H96" t="str">
            <v>E6120</v>
          </cell>
          <cell r="I96" t="str">
            <v>Humberside Fire Authority</v>
          </cell>
          <cell r="J96">
            <v>0.02</v>
          </cell>
          <cell r="K96">
            <v>1</v>
          </cell>
        </row>
        <row r="97">
          <cell r="A97">
            <v>90</v>
          </cell>
          <cell r="B97" t="str">
            <v>E3432</v>
          </cell>
          <cell r="C97" t="str">
            <v>East Staffordshire</v>
          </cell>
          <cell r="D97">
            <v>0.8</v>
          </cell>
          <cell r="E97" t="str">
            <v>E3421</v>
          </cell>
          <cell r="F97" t="str">
            <v>Staffordshire</v>
          </cell>
          <cell r="G97">
            <v>0.18</v>
          </cell>
          <cell r="H97" t="str">
            <v>E6134</v>
          </cell>
          <cell r="I97" t="str">
            <v>Staffordshire Fire Authority</v>
          </cell>
          <cell r="J97">
            <v>0.02</v>
          </cell>
          <cell r="K97">
            <v>1</v>
          </cell>
        </row>
        <row r="98">
          <cell r="A98">
            <v>91</v>
          </cell>
          <cell r="B98" t="str">
            <v>E1432</v>
          </cell>
          <cell r="C98" t="str">
            <v>Eastbourne</v>
          </cell>
          <cell r="D98">
            <v>0.8</v>
          </cell>
          <cell r="E98" t="str">
            <v>E1421</v>
          </cell>
          <cell r="F98" t="str">
            <v>East Sussex</v>
          </cell>
          <cell r="G98">
            <v>0.18</v>
          </cell>
          <cell r="H98" t="str">
            <v>E6114</v>
          </cell>
          <cell r="I98" t="str">
            <v>East Sussex Fire Authority</v>
          </cell>
          <cell r="J98">
            <v>0.02</v>
          </cell>
          <cell r="K98">
            <v>1</v>
          </cell>
        </row>
        <row r="99">
          <cell r="A99">
            <v>92</v>
          </cell>
          <cell r="B99" t="str">
            <v>E1733</v>
          </cell>
          <cell r="C99" t="str">
            <v>Eastleigh</v>
          </cell>
          <cell r="D99">
            <v>0.8</v>
          </cell>
          <cell r="E99" t="str">
            <v>E1721</v>
          </cell>
          <cell r="F99" t="str">
            <v>Hampshire</v>
          </cell>
          <cell r="G99">
            <v>0.18</v>
          </cell>
          <cell r="H99" t="str">
            <v>E6117</v>
          </cell>
          <cell r="I99" t="str">
            <v>Hampshire Fire Authority</v>
          </cell>
          <cell r="J99">
            <v>0.02</v>
          </cell>
          <cell r="K99">
            <v>1</v>
          </cell>
        </row>
        <row r="100">
          <cell r="A100">
            <v>93</v>
          </cell>
          <cell r="B100" t="str">
            <v>E0935</v>
          </cell>
          <cell r="C100" t="str">
            <v>Eden</v>
          </cell>
          <cell r="D100">
            <v>0.8</v>
          </cell>
          <cell r="E100" t="str">
            <v>E0920</v>
          </cell>
          <cell r="F100" t="str">
            <v>Cumbria</v>
          </cell>
          <cell r="G100">
            <v>0.2</v>
          </cell>
          <cell r="H100" t="str">
            <v>NA</v>
          </cell>
          <cell r="I100" t="str">
            <v>County</v>
          </cell>
          <cell r="J100">
            <v>0</v>
          </cell>
          <cell r="K100">
            <v>1</v>
          </cell>
        </row>
        <row r="101">
          <cell r="A101">
            <v>94</v>
          </cell>
          <cell r="B101" t="str">
            <v>E3631</v>
          </cell>
          <cell r="C101" t="str">
            <v>Elmbridge</v>
          </cell>
          <cell r="D101">
            <v>0.8</v>
          </cell>
          <cell r="E101" t="str">
            <v>E3620</v>
          </cell>
          <cell r="F101" t="str">
            <v>Surrey</v>
          </cell>
          <cell r="G101">
            <v>0.2</v>
          </cell>
          <cell r="H101" t="str">
            <v>NA</v>
          </cell>
          <cell r="I101" t="str">
            <v>County</v>
          </cell>
          <cell r="J101">
            <v>0</v>
          </cell>
          <cell r="K101">
            <v>1</v>
          </cell>
        </row>
        <row r="102">
          <cell r="A102">
            <v>95</v>
          </cell>
          <cell r="B102" t="str">
            <v>E5037</v>
          </cell>
          <cell r="C102" t="str">
            <v>Enfield</v>
          </cell>
          <cell r="D102">
            <v>0.6</v>
          </cell>
          <cell r="E102" t="str">
            <v>E5100</v>
          </cell>
          <cell r="F102" t="str">
            <v>Greater London Authority</v>
          </cell>
          <cell r="G102">
            <v>0.4</v>
          </cell>
          <cell r="H102" t="str">
            <v>NA</v>
          </cell>
          <cell r="I102" t="str">
            <v>NA</v>
          </cell>
          <cell r="J102">
            <v>0</v>
          </cell>
          <cell r="K102">
            <v>1</v>
          </cell>
        </row>
        <row r="103">
          <cell r="A103">
            <v>96</v>
          </cell>
          <cell r="B103" t="str">
            <v>E1537</v>
          </cell>
          <cell r="C103" t="str">
            <v>Epping Forest</v>
          </cell>
          <cell r="D103">
            <v>0.8</v>
          </cell>
          <cell r="E103" t="str">
            <v>E1521</v>
          </cell>
          <cell r="F103" t="str">
            <v>Essex</v>
          </cell>
          <cell r="G103">
            <v>0.18</v>
          </cell>
          <cell r="H103" t="str">
            <v>E6115</v>
          </cell>
          <cell r="I103" t="str">
            <v>Essex Fire Authority</v>
          </cell>
          <cell r="J103">
            <v>0.02</v>
          </cell>
          <cell r="K103">
            <v>1</v>
          </cell>
        </row>
        <row r="104">
          <cell r="A104">
            <v>97</v>
          </cell>
          <cell r="B104" t="str">
            <v>E3632</v>
          </cell>
          <cell r="C104" t="str">
            <v>Epsom &amp; Ewell</v>
          </cell>
          <cell r="D104">
            <v>0.8</v>
          </cell>
          <cell r="E104" t="str">
            <v>E3620</v>
          </cell>
          <cell r="F104" t="str">
            <v>Surrey</v>
          </cell>
          <cell r="G104">
            <v>0.2</v>
          </cell>
          <cell r="H104" t="str">
            <v>NA</v>
          </cell>
          <cell r="I104" t="str">
            <v>County</v>
          </cell>
          <cell r="J104">
            <v>0</v>
          </cell>
          <cell r="K104">
            <v>1</v>
          </cell>
        </row>
        <row r="105">
          <cell r="A105">
            <v>98</v>
          </cell>
          <cell r="B105" t="str">
            <v>E1036</v>
          </cell>
          <cell r="C105" t="str">
            <v>Erewash</v>
          </cell>
          <cell r="D105">
            <v>0.8</v>
          </cell>
          <cell r="E105" t="str">
            <v>E1021</v>
          </cell>
          <cell r="F105" t="str">
            <v>Derbyshire</v>
          </cell>
          <cell r="G105">
            <v>0.18</v>
          </cell>
          <cell r="H105" t="str">
            <v>E6110</v>
          </cell>
          <cell r="I105" t="str">
            <v>Derbyshire Fire Authority</v>
          </cell>
          <cell r="J105">
            <v>0.02</v>
          </cell>
          <cell r="K105">
            <v>1</v>
          </cell>
        </row>
        <row r="106">
          <cell r="A106">
            <v>99</v>
          </cell>
          <cell r="B106" t="str">
            <v>E1132</v>
          </cell>
          <cell r="C106" t="str">
            <v>Exeter</v>
          </cell>
          <cell r="D106">
            <v>0.8</v>
          </cell>
          <cell r="E106" t="str">
            <v>E1121</v>
          </cell>
          <cell r="F106" t="str">
            <v>Devon</v>
          </cell>
          <cell r="G106">
            <v>0.18</v>
          </cell>
          <cell r="H106" t="str">
            <v>E6161</v>
          </cell>
          <cell r="I106" t="str">
            <v>Devon and Somerset Fire Authority</v>
          </cell>
          <cell r="J106">
            <v>0.02</v>
          </cell>
          <cell r="K106">
            <v>1</v>
          </cell>
        </row>
        <row r="107">
          <cell r="A107">
            <v>100</v>
          </cell>
          <cell r="B107" t="str">
            <v>E1734</v>
          </cell>
          <cell r="C107" t="str">
            <v>Fareham</v>
          </cell>
          <cell r="D107">
            <v>0.8</v>
          </cell>
          <cell r="E107" t="str">
            <v>E1721</v>
          </cell>
          <cell r="F107" t="str">
            <v>Hampshire</v>
          </cell>
          <cell r="G107">
            <v>0.18</v>
          </cell>
          <cell r="H107" t="str">
            <v>E6117</v>
          </cell>
          <cell r="I107" t="str">
            <v>Hampshire Fire Authority</v>
          </cell>
          <cell r="J107">
            <v>0.02</v>
          </cell>
          <cell r="K107">
            <v>1</v>
          </cell>
        </row>
        <row r="108">
          <cell r="A108">
            <v>101</v>
          </cell>
          <cell r="B108" t="str">
            <v>E0533</v>
          </cell>
          <cell r="C108" t="str">
            <v>Fenland</v>
          </cell>
          <cell r="D108">
            <v>0.8</v>
          </cell>
          <cell r="E108" t="str">
            <v>E0521</v>
          </cell>
          <cell r="F108" t="str">
            <v>Cambridgeshire</v>
          </cell>
          <cell r="G108">
            <v>0.18</v>
          </cell>
          <cell r="H108" t="str">
            <v>E6105</v>
          </cell>
          <cell r="I108" t="str">
            <v>Cambridgeshire Fire Authority</v>
          </cell>
          <cell r="J108">
            <v>0.02</v>
          </cell>
          <cell r="K108">
            <v>1</v>
          </cell>
        </row>
        <row r="109">
          <cell r="A109">
            <v>102</v>
          </cell>
          <cell r="B109" t="str">
            <v>E3532</v>
          </cell>
          <cell r="C109" t="str">
            <v>Forest Heath</v>
          </cell>
          <cell r="D109">
            <v>0.8</v>
          </cell>
          <cell r="E109" t="str">
            <v>E3520</v>
          </cell>
          <cell r="F109" t="str">
            <v>Suffolk</v>
          </cell>
          <cell r="G109">
            <v>0.2</v>
          </cell>
          <cell r="H109" t="str">
            <v>NA</v>
          </cell>
          <cell r="I109" t="str">
            <v>County</v>
          </cell>
          <cell r="J109">
            <v>0</v>
          </cell>
          <cell r="K109">
            <v>1</v>
          </cell>
        </row>
        <row r="110">
          <cell r="A110">
            <v>103</v>
          </cell>
          <cell r="B110" t="str">
            <v>E1633</v>
          </cell>
          <cell r="C110" t="str">
            <v>Forest of Dean</v>
          </cell>
          <cell r="D110">
            <v>0.8</v>
          </cell>
          <cell r="E110" t="str">
            <v>E1620</v>
          </cell>
          <cell r="F110" t="str">
            <v>Gloucestershire</v>
          </cell>
          <cell r="G110">
            <v>0.2</v>
          </cell>
          <cell r="H110" t="str">
            <v>NA</v>
          </cell>
          <cell r="I110" t="str">
            <v>County</v>
          </cell>
          <cell r="J110">
            <v>0</v>
          </cell>
          <cell r="K110">
            <v>1</v>
          </cell>
        </row>
        <row r="111">
          <cell r="A111">
            <v>104</v>
          </cell>
          <cell r="B111" t="str">
            <v>E2335</v>
          </cell>
          <cell r="C111" t="str">
            <v>Fylde</v>
          </cell>
          <cell r="D111">
            <v>0.8</v>
          </cell>
          <cell r="E111" t="str">
            <v>E2321</v>
          </cell>
          <cell r="F111" t="str">
            <v>Lancashire</v>
          </cell>
          <cell r="G111">
            <v>0.18</v>
          </cell>
          <cell r="H111" t="str">
            <v>E6123</v>
          </cell>
          <cell r="I111" t="str">
            <v>Lancashire Fire Authority</v>
          </cell>
          <cell r="J111">
            <v>0.02</v>
          </cell>
          <cell r="K111">
            <v>1</v>
          </cell>
        </row>
        <row r="112">
          <cell r="A112">
            <v>105</v>
          </cell>
          <cell r="B112" t="str">
            <v>E4501</v>
          </cell>
          <cell r="C112" t="str">
            <v>Gateshead</v>
          </cell>
          <cell r="D112">
            <v>0.98</v>
          </cell>
          <cell r="E112" t="str">
            <v>NA</v>
          </cell>
          <cell r="F112" t="str">
            <v>MD</v>
          </cell>
          <cell r="G112">
            <v>0</v>
          </cell>
          <cell r="H112" t="str">
            <v>E6145</v>
          </cell>
          <cell r="I112" t="str">
            <v>Tyne and Wear Fire</v>
          </cell>
          <cell r="J112">
            <v>0.02</v>
          </cell>
          <cell r="K112">
            <v>1</v>
          </cell>
        </row>
        <row r="113">
          <cell r="A113">
            <v>106</v>
          </cell>
          <cell r="B113" t="str">
            <v>E3034</v>
          </cell>
          <cell r="C113" t="str">
            <v>Gedling</v>
          </cell>
          <cell r="D113">
            <v>0.8</v>
          </cell>
          <cell r="E113" t="str">
            <v>E3021</v>
          </cell>
          <cell r="F113" t="str">
            <v>Nottinghamshire</v>
          </cell>
          <cell r="G113">
            <v>0.18</v>
          </cell>
          <cell r="H113" t="str">
            <v>E6130</v>
          </cell>
          <cell r="I113" t="str">
            <v>Nottinghamshire Fire Authority</v>
          </cell>
          <cell r="J113">
            <v>0.02</v>
          </cell>
          <cell r="K113">
            <v>1</v>
          </cell>
        </row>
        <row r="114">
          <cell r="A114">
            <v>107</v>
          </cell>
          <cell r="B114" t="str">
            <v>E1634</v>
          </cell>
          <cell r="C114" t="str">
            <v>Gloucester</v>
          </cell>
          <cell r="D114">
            <v>0.8</v>
          </cell>
          <cell r="E114" t="str">
            <v>E1620</v>
          </cell>
          <cell r="F114" t="str">
            <v>Gloucestershire</v>
          </cell>
          <cell r="G114">
            <v>0.2</v>
          </cell>
          <cell r="H114" t="str">
            <v>NA</v>
          </cell>
          <cell r="I114" t="str">
            <v>County</v>
          </cell>
          <cell r="J114">
            <v>0</v>
          </cell>
          <cell r="K114">
            <v>1</v>
          </cell>
        </row>
        <row r="115">
          <cell r="A115">
            <v>108</v>
          </cell>
          <cell r="B115" t="str">
            <v>E1735</v>
          </cell>
          <cell r="C115" t="str">
            <v>Gosport</v>
          </cell>
          <cell r="D115">
            <v>0.8</v>
          </cell>
          <cell r="E115" t="str">
            <v>E1721</v>
          </cell>
          <cell r="F115" t="str">
            <v>Hampshire</v>
          </cell>
          <cell r="G115">
            <v>0.18</v>
          </cell>
          <cell r="H115" t="str">
            <v>E6117</v>
          </cell>
          <cell r="I115" t="str">
            <v>Hampshire Fire Authority</v>
          </cell>
          <cell r="J115">
            <v>0.02</v>
          </cell>
          <cell r="K115">
            <v>1</v>
          </cell>
        </row>
        <row r="116">
          <cell r="A116">
            <v>109</v>
          </cell>
          <cell r="B116" t="str">
            <v>E2236</v>
          </cell>
          <cell r="C116" t="str">
            <v>Gravesham</v>
          </cell>
          <cell r="D116">
            <v>0.8</v>
          </cell>
          <cell r="E116" t="str">
            <v>E2221</v>
          </cell>
          <cell r="F116" t="str">
            <v>Kent</v>
          </cell>
          <cell r="G116">
            <v>0.18</v>
          </cell>
          <cell r="H116" t="str">
            <v>E6122</v>
          </cell>
          <cell r="I116" t="str">
            <v>Kent Fire Authority</v>
          </cell>
          <cell r="J116">
            <v>0.02</v>
          </cell>
          <cell r="K116">
            <v>1</v>
          </cell>
        </row>
        <row r="117">
          <cell r="A117">
            <v>110</v>
          </cell>
          <cell r="B117" t="str">
            <v>E2633</v>
          </cell>
          <cell r="C117" t="str">
            <v>Great Yarmouth</v>
          </cell>
          <cell r="D117">
            <v>0.8</v>
          </cell>
          <cell r="E117" t="str">
            <v>E2620</v>
          </cell>
          <cell r="F117" t="str">
            <v>Norfolk</v>
          </cell>
          <cell r="G117">
            <v>0.2</v>
          </cell>
          <cell r="H117" t="str">
            <v>NA</v>
          </cell>
          <cell r="I117" t="str">
            <v>County</v>
          </cell>
          <cell r="J117">
            <v>0</v>
          </cell>
          <cell r="K117">
            <v>1</v>
          </cell>
        </row>
        <row r="118">
          <cell r="A118">
            <v>111</v>
          </cell>
          <cell r="B118" t="str">
            <v>E5012</v>
          </cell>
          <cell r="C118" t="str">
            <v>Greenwich</v>
          </cell>
          <cell r="D118">
            <v>0.6</v>
          </cell>
          <cell r="E118" t="str">
            <v>E5100</v>
          </cell>
          <cell r="F118" t="str">
            <v>Greater London Authority</v>
          </cell>
          <cell r="G118">
            <v>0.4</v>
          </cell>
          <cell r="H118" t="str">
            <v>NA</v>
          </cell>
          <cell r="I118" t="str">
            <v>NA</v>
          </cell>
          <cell r="J118">
            <v>0</v>
          </cell>
          <cell r="K118">
            <v>1</v>
          </cell>
        </row>
        <row r="119">
          <cell r="A119">
            <v>112</v>
          </cell>
          <cell r="B119" t="str">
            <v>E3633</v>
          </cell>
          <cell r="C119" t="str">
            <v>Guildford</v>
          </cell>
          <cell r="D119">
            <v>0.8</v>
          </cell>
          <cell r="E119" t="str">
            <v>E3620</v>
          </cell>
          <cell r="F119" t="str">
            <v>Surrey</v>
          </cell>
          <cell r="G119">
            <v>0.2</v>
          </cell>
          <cell r="H119" t="str">
            <v>NA</v>
          </cell>
          <cell r="I119" t="str">
            <v>County</v>
          </cell>
          <cell r="J119">
            <v>0</v>
          </cell>
          <cell r="K119">
            <v>1</v>
          </cell>
        </row>
        <row r="120">
          <cell r="A120">
            <v>113</v>
          </cell>
          <cell r="B120" t="str">
            <v>E5013</v>
          </cell>
          <cell r="C120" t="str">
            <v>Hackney</v>
          </cell>
          <cell r="D120">
            <v>0.6</v>
          </cell>
          <cell r="E120" t="str">
            <v>E5100</v>
          </cell>
          <cell r="F120" t="str">
            <v>Greater London Authority</v>
          </cell>
          <cell r="G120">
            <v>0.4</v>
          </cell>
          <cell r="H120" t="str">
            <v>NA</v>
          </cell>
          <cell r="I120" t="str">
            <v>NA</v>
          </cell>
          <cell r="J120">
            <v>0</v>
          </cell>
          <cell r="K120">
            <v>1</v>
          </cell>
        </row>
        <row r="121">
          <cell r="A121">
            <v>114</v>
          </cell>
          <cell r="B121" t="str">
            <v>E0601</v>
          </cell>
          <cell r="C121" t="str">
            <v>Halton</v>
          </cell>
          <cell r="D121">
            <v>0.98</v>
          </cell>
          <cell r="E121" t="str">
            <v>NA</v>
          </cell>
          <cell r="F121" t="str">
            <v>UA</v>
          </cell>
          <cell r="G121">
            <v>0</v>
          </cell>
          <cell r="H121" t="str">
            <v>E6106</v>
          </cell>
          <cell r="I121" t="str">
            <v>Cheshire Fire Authority</v>
          </cell>
          <cell r="J121">
            <v>0.02</v>
          </cell>
          <cell r="K121">
            <v>1</v>
          </cell>
        </row>
        <row r="122">
          <cell r="A122">
            <v>115</v>
          </cell>
          <cell r="B122" t="str">
            <v>E2732</v>
          </cell>
          <cell r="C122" t="str">
            <v>Hambleton</v>
          </cell>
          <cell r="D122">
            <v>0.8</v>
          </cell>
          <cell r="E122" t="str">
            <v>E2721</v>
          </cell>
          <cell r="F122" t="str">
            <v>North Yorkshire</v>
          </cell>
          <cell r="G122">
            <v>0.18</v>
          </cell>
          <cell r="H122" t="str">
            <v>E6127</v>
          </cell>
          <cell r="I122" t="str">
            <v>North Yorkshire Fire Authority</v>
          </cell>
          <cell r="J122">
            <v>0.02</v>
          </cell>
          <cell r="K122">
            <v>1</v>
          </cell>
        </row>
        <row r="123">
          <cell r="A123">
            <v>116</v>
          </cell>
          <cell r="B123" t="str">
            <v>E5014</v>
          </cell>
          <cell r="C123" t="str">
            <v>Hammersmith &amp; Fulham</v>
          </cell>
          <cell r="D123">
            <v>0.6</v>
          </cell>
          <cell r="E123" t="str">
            <v>E5100</v>
          </cell>
          <cell r="F123" t="str">
            <v>Greater London Authority</v>
          </cell>
          <cell r="G123">
            <v>0.4</v>
          </cell>
          <cell r="H123" t="str">
            <v>NA</v>
          </cell>
          <cell r="I123" t="str">
            <v>NA</v>
          </cell>
          <cell r="J123">
            <v>0</v>
          </cell>
          <cell r="K123">
            <v>1</v>
          </cell>
        </row>
        <row r="124">
          <cell r="A124">
            <v>117</v>
          </cell>
          <cell r="B124" t="str">
            <v>E2433</v>
          </cell>
          <cell r="C124" t="str">
            <v>Harborough</v>
          </cell>
          <cell r="D124">
            <v>0.8</v>
          </cell>
          <cell r="E124" t="str">
            <v>E2421</v>
          </cell>
          <cell r="F124" t="str">
            <v>Leicestershire</v>
          </cell>
          <cell r="G124">
            <v>0.18</v>
          </cell>
          <cell r="H124" t="str">
            <v>E6124</v>
          </cell>
          <cell r="I124" t="str">
            <v>Leicestershire Fire Authority</v>
          </cell>
          <cell r="J124">
            <v>0.02</v>
          </cell>
          <cell r="K124">
            <v>1</v>
          </cell>
        </row>
        <row r="125">
          <cell r="A125">
            <v>118</v>
          </cell>
          <cell r="B125" t="str">
            <v>E5038</v>
          </cell>
          <cell r="C125" t="str">
            <v>Haringey</v>
          </cell>
          <cell r="D125">
            <v>0.6</v>
          </cell>
          <cell r="E125" t="str">
            <v>E5100</v>
          </cell>
          <cell r="F125" t="str">
            <v>Greater London Authority</v>
          </cell>
          <cell r="G125">
            <v>0.4</v>
          </cell>
          <cell r="H125" t="str">
            <v>NA</v>
          </cell>
          <cell r="I125" t="str">
            <v>NA</v>
          </cell>
          <cell r="J125">
            <v>0</v>
          </cell>
          <cell r="K125">
            <v>1</v>
          </cell>
        </row>
        <row r="126">
          <cell r="A126">
            <v>119</v>
          </cell>
          <cell r="B126" t="str">
            <v>E1538</v>
          </cell>
          <cell r="C126" t="str">
            <v>Harlow</v>
          </cell>
          <cell r="D126">
            <v>0.8</v>
          </cell>
          <cell r="E126" t="str">
            <v>E1521</v>
          </cell>
          <cell r="F126" t="str">
            <v>Essex</v>
          </cell>
          <cell r="G126">
            <v>0.18</v>
          </cell>
          <cell r="H126" t="str">
            <v>E6115</v>
          </cell>
          <cell r="I126" t="str">
            <v>Essex Fire Authority</v>
          </cell>
          <cell r="J126">
            <v>0.02</v>
          </cell>
          <cell r="K126">
            <v>1</v>
          </cell>
        </row>
        <row r="127">
          <cell r="A127">
            <v>120</v>
          </cell>
          <cell r="B127" t="str">
            <v>E2753</v>
          </cell>
          <cell r="C127" t="str">
            <v>Harrogate</v>
          </cell>
          <cell r="D127">
            <v>0.8</v>
          </cell>
          <cell r="E127" t="str">
            <v>E2721</v>
          </cell>
          <cell r="F127" t="str">
            <v>North Yorkshire</v>
          </cell>
          <cell r="G127">
            <v>0.18</v>
          </cell>
          <cell r="H127" t="str">
            <v>E6127</v>
          </cell>
          <cell r="I127" t="str">
            <v>North Yorkshire Fire Authority</v>
          </cell>
          <cell r="J127">
            <v>0.02</v>
          </cell>
          <cell r="K127">
            <v>1</v>
          </cell>
        </row>
        <row r="128">
          <cell r="A128">
            <v>121</v>
          </cell>
          <cell r="B128" t="str">
            <v>E5039</v>
          </cell>
          <cell r="C128" t="str">
            <v>Harrow</v>
          </cell>
          <cell r="D128">
            <v>0.6</v>
          </cell>
          <cell r="E128" t="str">
            <v>E5100</v>
          </cell>
          <cell r="F128" t="str">
            <v>Greater London Authority</v>
          </cell>
          <cell r="G128">
            <v>0.4</v>
          </cell>
          <cell r="H128" t="str">
            <v>NA</v>
          </cell>
          <cell r="I128" t="str">
            <v>NA</v>
          </cell>
          <cell r="J128">
            <v>0</v>
          </cell>
          <cell r="K128">
            <v>1</v>
          </cell>
        </row>
        <row r="129">
          <cell r="A129">
            <v>122</v>
          </cell>
          <cell r="B129" t="str">
            <v>E1736</v>
          </cell>
          <cell r="C129" t="str">
            <v>Hart</v>
          </cell>
          <cell r="D129">
            <v>0.8</v>
          </cell>
          <cell r="E129" t="str">
            <v>E1721</v>
          </cell>
          <cell r="F129" t="str">
            <v>Hampshire</v>
          </cell>
          <cell r="G129">
            <v>0.18</v>
          </cell>
          <cell r="H129" t="str">
            <v>E6117</v>
          </cell>
          <cell r="I129" t="str">
            <v>Hampshire Fire Authority</v>
          </cell>
          <cell r="J129">
            <v>0.02</v>
          </cell>
          <cell r="K129">
            <v>1</v>
          </cell>
        </row>
        <row r="130">
          <cell r="A130">
            <v>123</v>
          </cell>
          <cell r="B130" t="str">
            <v>E0701</v>
          </cell>
          <cell r="C130" t="str">
            <v>Hartlepool</v>
          </cell>
          <cell r="D130">
            <v>0.98</v>
          </cell>
          <cell r="E130" t="str">
            <v>NA</v>
          </cell>
          <cell r="F130" t="str">
            <v>UA</v>
          </cell>
          <cell r="G130">
            <v>0</v>
          </cell>
          <cell r="H130" t="str">
            <v>E6107</v>
          </cell>
          <cell r="I130" t="str">
            <v>Cleveland Fire Authority</v>
          </cell>
          <cell r="J130">
            <v>0.02</v>
          </cell>
          <cell r="K130">
            <v>1</v>
          </cell>
        </row>
        <row r="131">
          <cell r="A131">
            <v>124</v>
          </cell>
          <cell r="B131" t="str">
            <v>E1433</v>
          </cell>
          <cell r="C131" t="str">
            <v>Hastings</v>
          </cell>
          <cell r="D131">
            <v>0.8</v>
          </cell>
          <cell r="E131" t="str">
            <v>E1421</v>
          </cell>
          <cell r="F131" t="str">
            <v>East Sussex</v>
          </cell>
          <cell r="G131">
            <v>0.18</v>
          </cell>
          <cell r="H131" t="str">
            <v>E6114</v>
          </cell>
          <cell r="I131" t="str">
            <v>East Sussex Fire Authority</v>
          </cell>
          <cell r="J131">
            <v>0.02</v>
          </cell>
          <cell r="K131">
            <v>1</v>
          </cell>
        </row>
        <row r="132">
          <cell r="A132">
            <v>125</v>
          </cell>
          <cell r="B132" t="str">
            <v>E1737</v>
          </cell>
          <cell r="C132" t="str">
            <v>Havant</v>
          </cell>
          <cell r="D132">
            <v>0.8</v>
          </cell>
          <cell r="E132" t="str">
            <v>E1721</v>
          </cell>
          <cell r="F132" t="str">
            <v>Hampshire</v>
          </cell>
          <cell r="G132">
            <v>0.18</v>
          </cell>
          <cell r="H132" t="str">
            <v>E6117</v>
          </cell>
          <cell r="I132" t="str">
            <v>Hampshire Fire Authority</v>
          </cell>
          <cell r="J132">
            <v>0.02</v>
          </cell>
          <cell r="K132">
            <v>1</v>
          </cell>
        </row>
        <row r="133">
          <cell r="A133">
            <v>126</v>
          </cell>
          <cell r="B133" t="str">
            <v>E5040</v>
          </cell>
          <cell r="C133" t="str">
            <v>Havering</v>
          </cell>
          <cell r="D133">
            <v>0.6</v>
          </cell>
          <cell r="E133" t="str">
            <v>E5100</v>
          </cell>
          <cell r="F133" t="str">
            <v>Greater London Authority</v>
          </cell>
          <cell r="G133">
            <v>0.4</v>
          </cell>
          <cell r="H133" t="str">
            <v>NA</v>
          </cell>
          <cell r="I133" t="str">
            <v>NA</v>
          </cell>
          <cell r="J133">
            <v>0</v>
          </cell>
          <cell r="K133">
            <v>1</v>
          </cell>
        </row>
        <row r="134">
          <cell r="A134">
            <v>127</v>
          </cell>
          <cell r="B134" t="str">
            <v>E1801</v>
          </cell>
          <cell r="C134" t="str">
            <v>Herefordshire</v>
          </cell>
          <cell r="D134">
            <v>0.98</v>
          </cell>
          <cell r="E134" t="str">
            <v>NA</v>
          </cell>
          <cell r="F134" t="str">
            <v>UA</v>
          </cell>
          <cell r="G134">
            <v>0</v>
          </cell>
          <cell r="H134" t="str">
            <v>E6118</v>
          </cell>
          <cell r="I134" t="str">
            <v>Hereford and Worcester Fire Authority</v>
          </cell>
          <cell r="J134">
            <v>0.02</v>
          </cell>
          <cell r="K134">
            <v>1</v>
          </cell>
        </row>
        <row r="135">
          <cell r="A135">
            <v>128</v>
          </cell>
          <cell r="B135" t="str">
            <v>E1934</v>
          </cell>
          <cell r="C135" t="str">
            <v>Hertsmere</v>
          </cell>
          <cell r="D135">
            <v>0.8</v>
          </cell>
          <cell r="E135" t="str">
            <v>E1920</v>
          </cell>
          <cell r="F135" t="str">
            <v>Hertfordshire</v>
          </cell>
          <cell r="G135">
            <v>0.2</v>
          </cell>
          <cell r="H135" t="str">
            <v>NA</v>
          </cell>
          <cell r="I135" t="str">
            <v>County</v>
          </cell>
          <cell r="J135">
            <v>0</v>
          </cell>
          <cell r="K135">
            <v>1</v>
          </cell>
        </row>
        <row r="136">
          <cell r="A136">
            <v>129</v>
          </cell>
          <cell r="B136" t="str">
            <v>E1037</v>
          </cell>
          <cell r="C136" t="str">
            <v>High Peak</v>
          </cell>
          <cell r="D136">
            <v>0.8</v>
          </cell>
          <cell r="E136" t="str">
            <v>E1021</v>
          </cell>
          <cell r="F136" t="str">
            <v>Derbyshire</v>
          </cell>
          <cell r="G136">
            <v>0.18</v>
          </cell>
          <cell r="H136" t="str">
            <v>E6110</v>
          </cell>
          <cell r="I136" t="str">
            <v>Derbyshire Fire Authority</v>
          </cell>
          <cell r="J136">
            <v>0.02</v>
          </cell>
          <cell r="K136">
            <v>1</v>
          </cell>
        </row>
        <row r="137">
          <cell r="A137">
            <v>130</v>
          </cell>
          <cell r="B137" t="str">
            <v>E5041</v>
          </cell>
          <cell r="C137" t="str">
            <v>Hillingdon</v>
          </cell>
          <cell r="D137">
            <v>0.6</v>
          </cell>
          <cell r="E137" t="str">
            <v>E5100</v>
          </cell>
          <cell r="F137" t="str">
            <v>Greater London Authority</v>
          </cell>
          <cell r="G137">
            <v>0.4</v>
          </cell>
          <cell r="H137" t="str">
            <v>NA</v>
          </cell>
          <cell r="I137" t="str">
            <v>NA</v>
          </cell>
          <cell r="J137">
            <v>0</v>
          </cell>
          <cell r="K137">
            <v>1</v>
          </cell>
        </row>
        <row r="138">
          <cell r="A138">
            <v>131</v>
          </cell>
          <cell r="B138" t="str">
            <v>E2434</v>
          </cell>
          <cell r="C138" t="str">
            <v>Hinckley &amp; Bosworth</v>
          </cell>
          <cell r="D138">
            <v>0.8</v>
          </cell>
          <cell r="E138" t="str">
            <v>E2421</v>
          </cell>
          <cell r="F138" t="str">
            <v>Leicestershire</v>
          </cell>
          <cell r="G138">
            <v>0.18</v>
          </cell>
          <cell r="H138" t="str">
            <v>E6124</v>
          </cell>
          <cell r="I138" t="str">
            <v>Leicestershire Fire Authority</v>
          </cell>
          <cell r="J138">
            <v>0.02</v>
          </cell>
          <cell r="K138">
            <v>1</v>
          </cell>
        </row>
        <row r="139">
          <cell r="A139">
            <v>132</v>
          </cell>
          <cell r="B139" t="str">
            <v>E3835</v>
          </cell>
          <cell r="C139" t="str">
            <v>Horsham</v>
          </cell>
          <cell r="D139">
            <v>0.8</v>
          </cell>
          <cell r="E139" t="str">
            <v>E3820</v>
          </cell>
          <cell r="F139" t="str">
            <v>West Sussex</v>
          </cell>
          <cell r="G139">
            <v>0.2</v>
          </cell>
          <cell r="H139" t="str">
            <v>NA</v>
          </cell>
          <cell r="I139" t="str">
            <v>County</v>
          </cell>
          <cell r="J139">
            <v>0</v>
          </cell>
          <cell r="K139">
            <v>1</v>
          </cell>
        </row>
        <row r="140">
          <cell r="A140">
            <v>133</v>
          </cell>
          <cell r="B140" t="str">
            <v>E5042</v>
          </cell>
          <cell r="C140" t="str">
            <v>Hounslow</v>
          </cell>
          <cell r="D140">
            <v>0.6</v>
          </cell>
          <cell r="E140" t="str">
            <v>E5100</v>
          </cell>
          <cell r="F140" t="str">
            <v>Greater London Authority</v>
          </cell>
          <cell r="G140">
            <v>0.4</v>
          </cell>
          <cell r="H140" t="str">
            <v>NA</v>
          </cell>
          <cell r="I140" t="str">
            <v>NA</v>
          </cell>
          <cell r="J140">
            <v>0</v>
          </cell>
          <cell r="K140">
            <v>1</v>
          </cell>
        </row>
        <row r="141">
          <cell r="A141">
            <v>134</v>
          </cell>
          <cell r="B141" t="str">
            <v>E0551</v>
          </cell>
          <cell r="C141" t="str">
            <v>Huntingdonshire</v>
          </cell>
          <cell r="D141">
            <v>0.8</v>
          </cell>
          <cell r="E141" t="str">
            <v>E0521</v>
          </cell>
          <cell r="F141" t="str">
            <v>Cambridgeshire</v>
          </cell>
          <cell r="G141">
            <v>0.18</v>
          </cell>
          <cell r="H141" t="str">
            <v>E6105</v>
          </cell>
          <cell r="I141" t="str">
            <v>Cambridgeshire Fire Authority</v>
          </cell>
          <cell r="J141">
            <v>0.02</v>
          </cell>
          <cell r="K141">
            <v>1</v>
          </cell>
        </row>
        <row r="142">
          <cell r="A142">
            <v>135</v>
          </cell>
          <cell r="B142" t="str">
            <v>E2336</v>
          </cell>
          <cell r="C142" t="str">
            <v>Hyndburn</v>
          </cell>
          <cell r="D142">
            <v>0.8</v>
          </cell>
          <cell r="E142" t="str">
            <v>E2321</v>
          </cell>
          <cell r="F142" t="str">
            <v>Lancashire</v>
          </cell>
          <cell r="G142">
            <v>0.18</v>
          </cell>
          <cell r="H142" t="str">
            <v>E6123</v>
          </cell>
          <cell r="I142" t="str">
            <v>Lancashire Fire Authority</v>
          </cell>
          <cell r="J142">
            <v>0.02</v>
          </cell>
          <cell r="K142">
            <v>1</v>
          </cell>
        </row>
        <row r="143">
          <cell r="A143">
            <v>136</v>
          </cell>
          <cell r="B143" t="str">
            <v>E3533</v>
          </cell>
          <cell r="C143" t="str">
            <v>Ipswich</v>
          </cell>
          <cell r="D143">
            <v>0.8</v>
          </cell>
          <cell r="E143" t="str">
            <v>E3520</v>
          </cell>
          <cell r="F143" t="str">
            <v>Suffolk</v>
          </cell>
          <cell r="G143">
            <v>0.2</v>
          </cell>
          <cell r="H143" t="str">
            <v>NA</v>
          </cell>
          <cell r="I143" t="str">
            <v>County</v>
          </cell>
          <cell r="J143">
            <v>0</v>
          </cell>
          <cell r="K143">
            <v>1</v>
          </cell>
        </row>
        <row r="144">
          <cell r="A144">
            <v>137</v>
          </cell>
          <cell r="B144" t="str">
            <v>E2101</v>
          </cell>
          <cell r="C144" t="str">
            <v>Isle of Wight Council</v>
          </cell>
          <cell r="D144">
            <v>1</v>
          </cell>
          <cell r="E144" t="str">
            <v>NA</v>
          </cell>
          <cell r="F144" t="str">
            <v>UA</v>
          </cell>
          <cell r="G144">
            <v>0</v>
          </cell>
          <cell r="H144" t="str">
            <v>NA</v>
          </cell>
          <cell r="I144" t="str">
            <v>County</v>
          </cell>
          <cell r="J144">
            <v>0</v>
          </cell>
          <cell r="K144">
            <v>1</v>
          </cell>
        </row>
        <row r="145">
          <cell r="A145">
            <v>138</v>
          </cell>
          <cell r="B145" t="str">
            <v>E4001</v>
          </cell>
          <cell r="C145" t="str">
            <v>Isles of Scilly</v>
          </cell>
          <cell r="D145">
            <v>1</v>
          </cell>
          <cell r="E145" t="str">
            <v>NA</v>
          </cell>
          <cell r="F145" t="str">
            <v>UA</v>
          </cell>
          <cell r="G145">
            <v>0</v>
          </cell>
          <cell r="H145" t="str">
            <v>NA</v>
          </cell>
          <cell r="I145" t="str">
            <v>County</v>
          </cell>
          <cell r="J145">
            <v>0</v>
          </cell>
          <cell r="K145">
            <v>1</v>
          </cell>
        </row>
        <row r="146">
          <cell r="A146">
            <v>139</v>
          </cell>
          <cell r="B146" t="str">
            <v>E5015</v>
          </cell>
          <cell r="C146" t="str">
            <v>Islington</v>
          </cell>
          <cell r="D146">
            <v>0.6</v>
          </cell>
          <cell r="E146" t="str">
            <v>E5100</v>
          </cell>
          <cell r="F146" t="str">
            <v>Greater London Authority</v>
          </cell>
          <cell r="G146">
            <v>0.4</v>
          </cell>
          <cell r="H146" t="str">
            <v>NA</v>
          </cell>
          <cell r="I146" t="str">
            <v>NA</v>
          </cell>
          <cell r="J146">
            <v>0</v>
          </cell>
          <cell r="K146">
            <v>1</v>
          </cell>
        </row>
        <row r="147">
          <cell r="A147">
            <v>140</v>
          </cell>
          <cell r="B147" t="str">
            <v>E5016</v>
          </cell>
          <cell r="C147" t="str">
            <v>Kensington &amp; Chelsea</v>
          </cell>
          <cell r="D147">
            <v>0.6</v>
          </cell>
          <cell r="E147" t="str">
            <v>E5100</v>
          </cell>
          <cell r="F147" t="str">
            <v>Greater London Authority</v>
          </cell>
          <cell r="G147">
            <v>0.4</v>
          </cell>
          <cell r="H147" t="str">
            <v>NA</v>
          </cell>
          <cell r="I147" t="str">
            <v>NA</v>
          </cell>
          <cell r="J147">
            <v>0</v>
          </cell>
          <cell r="K147">
            <v>1</v>
          </cell>
        </row>
        <row r="148">
          <cell r="A148">
            <v>141</v>
          </cell>
          <cell r="B148" t="str">
            <v>E2834</v>
          </cell>
          <cell r="C148" t="str">
            <v>Kettering</v>
          </cell>
          <cell r="D148">
            <v>0.8</v>
          </cell>
          <cell r="E148" t="str">
            <v>E2820</v>
          </cell>
          <cell r="F148" t="str">
            <v>Northamptonshire</v>
          </cell>
          <cell r="G148">
            <v>0.2</v>
          </cell>
          <cell r="H148" t="str">
            <v>NA</v>
          </cell>
          <cell r="I148" t="str">
            <v>County</v>
          </cell>
          <cell r="J148">
            <v>0</v>
          </cell>
          <cell r="K148">
            <v>1</v>
          </cell>
        </row>
        <row r="149">
          <cell r="A149">
            <v>142</v>
          </cell>
          <cell r="B149" t="str">
            <v>E2634</v>
          </cell>
          <cell r="C149" t="str">
            <v>King's Lynn &amp; West Norfolk</v>
          </cell>
          <cell r="D149">
            <v>0.8</v>
          </cell>
          <cell r="E149" t="str">
            <v>E2620</v>
          </cell>
          <cell r="F149" t="str">
            <v>Norfolk</v>
          </cell>
          <cell r="G149">
            <v>0.2</v>
          </cell>
          <cell r="H149" t="str">
            <v>NA</v>
          </cell>
          <cell r="I149" t="str">
            <v>County</v>
          </cell>
          <cell r="J149">
            <v>0</v>
          </cell>
          <cell r="K149">
            <v>1</v>
          </cell>
        </row>
        <row r="150">
          <cell r="A150">
            <v>143</v>
          </cell>
          <cell r="B150" t="str">
            <v>E2002</v>
          </cell>
          <cell r="C150" t="str">
            <v>Kingston-upon-Hull</v>
          </cell>
          <cell r="D150">
            <v>0.98</v>
          </cell>
          <cell r="E150" t="str">
            <v>NA</v>
          </cell>
          <cell r="F150" t="str">
            <v>UA</v>
          </cell>
          <cell r="G150">
            <v>0</v>
          </cell>
          <cell r="H150" t="str">
            <v>E6120</v>
          </cell>
          <cell r="I150" t="str">
            <v>Humberside Fire Authority</v>
          </cell>
          <cell r="J150">
            <v>0.02</v>
          </cell>
          <cell r="K150">
            <v>1</v>
          </cell>
        </row>
        <row r="151">
          <cell r="A151">
            <v>144</v>
          </cell>
          <cell r="B151" t="str">
            <v>E5043</v>
          </cell>
          <cell r="C151" t="str">
            <v>Kingston-upon-Thames</v>
          </cell>
          <cell r="D151">
            <v>0.6</v>
          </cell>
          <cell r="E151" t="str">
            <v>E5100</v>
          </cell>
          <cell r="F151" t="str">
            <v>Greater London Authority</v>
          </cell>
          <cell r="G151">
            <v>0.4</v>
          </cell>
          <cell r="H151" t="str">
            <v>NA</v>
          </cell>
          <cell r="I151" t="str">
            <v>NA</v>
          </cell>
          <cell r="J151">
            <v>0</v>
          </cell>
          <cell r="K151">
            <v>1</v>
          </cell>
        </row>
        <row r="152">
          <cell r="A152">
            <v>145</v>
          </cell>
          <cell r="B152" t="str">
            <v>E4703</v>
          </cell>
          <cell r="C152" t="str">
            <v>Kirklees</v>
          </cell>
          <cell r="D152">
            <v>0.98</v>
          </cell>
          <cell r="E152" t="str">
            <v>NA</v>
          </cell>
          <cell r="F152" t="str">
            <v>MD</v>
          </cell>
          <cell r="G152">
            <v>0</v>
          </cell>
          <cell r="H152" t="str">
            <v>E6147</v>
          </cell>
          <cell r="I152" t="str">
            <v>West Yorkshire Fire</v>
          </cell>
          <cell r="J152">
            <v>0.02</v>
          </cell>
          <cell r="K152">
            <v>1</v>
          </cell>
        </row>
        <row r="153">
          <cell r="A153">
            <v>146</v>
          </cell>
          <cell r="B153" t="str">
            <v>E4301</v>
          </cell>
          <cell r="C153" t="str">
            <v>Knowsley</v>
          </cell>
          <cell r="D153">
            <v>0.98</v>
          </cell>
          <cell r="E153" t="str">
            <v>NA</v>
          </cell>
          <cell r="F153" t="str">
            <v>MD</v>
          </cell>
          <cell r="G153">
            <v>0</v>
          </cell>
          <cell r="H153" t="str">
            <v>E6143</v>
          </cell>
          <cell r="I153" t="str">
            <v>Merseyside Fire</v>
          </cell>
          <cell r="J153">
            <v>0.02</v>
          </cell>
          <cell r="K153">
            <v>1</v>
          </cell>
        </row>
        <row r="154">
          <cell r="A154">
            <v>147</v>
          </cell>
          <cell r="B154" t="str">
            <v>E5017</v>
          </cell>
          <cell r="C154" t="str">
            <v>Lambeth</v>
          </cell>
          <cell r="D154">
            <v>0.6</v>
          </cell>
          <cell r="E154" t="str">
            <v>E5100</v>
          </cell>
          <cell r="F154" t="str">
            <v>Greater London Authority</v>
          </cell>
          <cell r="G154">
            <v>0.4</v>
          </cell>
          <cell r="H154" t="str">
            <v>NA</v>
          </cell>
          <cell r="I154" t="str">
            <v>NA</v>
          </cell>
          <cell r="J154">
            <v>0</v>
          </cell>
          <cell r="K154">
            <v>1</v>
          </cell>
        </row>
        <row r="155">
          <cell r="A155">
            <v>148</v>
          </cell>
          <cell r="B155" t="str">
            <v>E2337</v>
          </cell>
          <cell r="C155" t="str">
            <v>Lancaster</v>
          </cell>
          <cell r="D155">
            <v>0.8</v>
          </cell>
          <cell r="E155" t="str">
            <v>E2321</v>
          </cell>
          <cell r="F155" t="str">
            <v>Lancashire</v>
          </cell>
          <cell r="G155">
            <v>0.18</v>
          </cell>
          <cell r="H155" t="str">
            <v>E6123</v>
          </cell>
          <cell r="I155" t="str">
            <v>Lancashire Fire Authority</v>
          </cell>
          <cell r="J155">
            <v>0.02</v>
          </cell>
          <cell r="K155">
            <v>1</v>
          </cell>
        </row>
        <row r="156">
          <cell r="A156">
            <v>149</v>
          </cell>
          <cell r="B156" t="str">
            <v>E4704</v>
          </cell>
          <cell r="C156" t="str">
            <v>Leeds</v>
          </cell>
          <cell r="D156">
            <v>0.98</v>
          </cell>
          <cell r="E156" t="str">
            <v>NA</v>
          </cell>
          <cell r="F156" t="str">
            <v>MD</v>
          </cell>
          <cell r="G156">
            <v>0</v>
          </cell>
          <cell r="H156" t="str">
            <v>E6147</v>
          </cell>
          <cell r="I156" t="str">
            <v>West Yorkshire Fire</v>
          </cell>
          <cell r="J156">
            <v>0.02</v>
          </cell>
          <cell r="K156">
            <v>1</v>
          </cell>
        </row>
        <row r="157">
          <cell r="A157">
            <v>150</v>
          </cell>
          <cell r="B157" t="str">
            <v>E2401</v>
          </cell>
          <cell r="C157" t="str">
            <v>Leicester</v>
          </cell>
          <cell r="D157">
            <v>0.98</v>
          </cell>
          <cell r="E157" t="str">
            <v>NA</v>
          </cell>
          <cell r="F157" t="str">
            <v>UA</v>
          </cell>
          <cell r="G157">
            <v>0</v>
          </cell>
          <cell r="H157" t="str">
            <v>E6124</v>
          </cell>
          <cell r="I157" t="str">
            <v>Leicestershire Fire Authority</v>
          </cell>
          <cell r="J157">
            <v>0.02</v>
          </cell>
          <cell r="K157">
            <v>1</v>
          </cell>
        </row>
        <row r="158">
          <cell r="A158">
            <v>151</v>
          </cell>
          <cell r="B158" t="str">
            <v>E1435</v>
          </cell>
          <cell r="C158" t="str">
            <v>Lewes</v>
          </cell>
          <cell r="D158">
            <v>0.8</v>
          </cell>
          <cell r="E158" t="str">
            <v>E1421</v>
          </cell>
          <cell r="F158" t="str">
            <v>East Sussex</v>
          </cell>
          <cell r="G158">
            <v>0.18</v>
          </cell>
          <cell r="H158" t="str">
            <v>E6114</v>
          </cell>
          <cell r="I158" t="str">
            <v>East Sussex Fire Authority</v>
          </cell>
          <cell r="J158">
            <v>0.02</v>
          </cell>
          <cell r="K158">
            <v>1</v>
          </cell>
        </row>
        <row r="159">
          <cell r="A159">
            <v>152</v>
          </cell>
          <cell r="B159" t="str">
            <v>E5018</v>
          </cell>
          <cell r="C159" t="str">
            <v>Lewisham</v>
          </cell>
          <cell r="D159">
            <v>0.6</v>
          </cell>
          <cell r="E159" t="str">
            <v>E5100</v>
          </cell>
          <cell r="F159" t="str">
            <v>Greater London Authority</v>
          </cell>
          <cell r="G159">
            <v>0.4</v>
          </cell>
          <cell r="H159" t="str">
            <v>NA</v>
          </cell>
          <cell r="I159" t="str">
            <v>NA</v>
          </cell>
          <cell r="J159">
            <v>0</v>
          </cell>
          <cell r="K159">
            <v>1</v>
          </cell>
        </row>
        <row r="160">
          <cell r="A160">
            <v>153</v>
          </cell>
          <cell r="B160" t="str">
            <v>E3433</v>
          </cell>
          <cell r="C160" t="str">
            <v>Lichfield</v>
          </cell>
          <cell r="D160">
            <v>0.8</v>
          </cell>
          <cell r="E160" t="str">
            <v>E3421</v>
          </cell>
          <cell r="F160" t="str">
            <v>Staffordshire</v>
          </cell>
          <cell r="G160">
            <v>0.18</v>
          </cell>
          <cell r="H160" t="str">
            <v>E6134</v>
          </cell>
          <cell r="I160" t="str">
            <v>Staffordshire Fire Authority</v>
          </cell>
          <cell r="J160">
            <v>0.02</v>
          </cell>
          <cell r="K160">
            <v>1</v>
          </cell>
        </row>
        <row r="161">
          <cell r="A161">
            <v>154</v>
          </cell>
          <cell r="B161" t="str">
            <v>E2533</v>
          </cell>
          <cell r="C161" t="str">
            <v>Lincoln</v>
          </cell>
          <cell r="D161">
            <v>0.8</v>
          </cell>
          <cell r="E161" t="str">
            <v>E2520</v>
          </cell>
          <cell r="F161" t="str">
            <v>Lincolnshire</v>
          </cell>
          <cell r="G161">
            <v>0.2</v>
          </cell>
          <cell r="H161" t="str">
            <v>NA</v>
          </cell>
          <cell r="I161" t="str">
            <v>County</v>
          </cell>
          <cell r="J161">
            <v>0</v>
          </cell>
          <cell r="K161">
            <v>1</v>
          </cell>
        </row>
        <row r="162">
          <cell r="A162">
            <v>155</v>
          </cell>
          <cell r="B162" t="str">
            <v>E4302</v>
          </cell>
          <cell r="C162" t="str">
            <v>Liverpool</v>
          </cell>
          <cell r="D162">
            <v>0.98</v>
          </cell>
          <cell r="E162" t="str">
            <v>NA</v>
          </cell>
          <cell r="F162" t="str">
            <v>MD</v>
          </cell>
          <cell r="G162">
            <v>0</v>
          </cell>
          <cell r="H162" t="str">
            <v>E6143</v>
          </cell>
          <cell r="I162" t="str">
            <v>Merseyside Fire</v>
          </cell>
          <cell r="J162">
            <v>0.02</v>
          </cell>
          <cell r="K162">
            <v>1</v>
          </cell>
        </row>
        <row r="163">
          <cell r="A163">
            <v>156</v>
          </cell>
          <cell r="B163" t="str">
            <v>E0201</v>
          </cell>
          <cell r="C163" t="str">
            <v>Luton</v>
          </cell>
          <cell r="D163">
            <v>0.98</v>
          </cell>
          <cell r="E163" t="str">
            <v>NA</v>
          </cell>
          <cell r="F163" t="str">
            <v>UA</v>
          </cell>
          <cell r="G163">
            <v>0</v>
          </cell>
          <cell r="H163" t="str">
            <v>E6102</v>
          </cell>
          <cell r="I163" t="str">
            <v>Bedfordshire Fire Authority</v>
          </cell>
          <cell r="J163">
            <v>0.02</v>
          </cell>
          <cell r="K163">
            <v>1</v>
          </cell>
        </row>
        <row r="164">
          <cell r="A164">
            <v>157</v>
          </cell>
          <cell r="B164" t="str">
            <v>E2237</v>
          </cell>
          <cell r="C164" t="str">
            <v>Maidstone</v>
          </cell>
          <cell r="D164">
            <v>0.8</v>
          </cell>
          <cell r="E164" t="str">
            <v>E2221</v>
          </cell>
          <cell r="F164" t="str">
            <v>Kent</v>
          </cell>
          <cell r="G164">
            <v>0.18</v>
          </cell>
          <cell r="H164" t="str">
            <v>E6122</v>
          </cell>
          <cell r="I164" t="str">
            <v>Kent Fire Authority</v>
          </cell>
          <cell r="J164">
            <v>0.02</v>
          </cell>
          <cell r="K164">
            <v>1</v>
          </cell>
        </row>
        <row r="165">
          <cell r="A165">
            <v>158</v>
          </cell>
          <cell r="B165" t="str">
            <v>E1539</v>
          </cell>
          <cell r="C165" t="str">
            <v>Maldon</v>
          </cell>
          <cell r="D165">
            <v>0.8</v>
          </cell>
          <cell r="E165" t="str">
            <v>E1521</v>
          </cell>
          <cell r="F165" t="str">
            <v>Essex</v>
          </cell>
          <cell r="G165">
            <v>0.18</v>
          </cell>
          <cell r="H165" t="str">
            <v>E6115</v>
          </cell>
          <cell r="I165" t="str">
            <v>Essex Fire Authority</v>
          </cell>
          <cell r="J165">
            <v>0.02</v>
          </cell>
          <cell r="K165">
            <v>1</v>
          </cell>
        </row>
        <row r="166">
          <cell r="A166">
            <v>159</v>
          </cell>
          <cell r="B166" t="str">
            <v>E1851</v>
          </cell>
          <cell r="C166" t="str">
            <v>Malvern Hills</v>
          </cell>
          <cell r="D166">
            <v>0.8</v>
          </cell>
          <cell r="E166" t="str">
            <v>E1821</v>
          </cell>
          <cell r="F166" t="str">
            <v>Worcestershire</v>
          </cell>
          <cell r="G166">
            <v>0.18</v>
          </cell>
          <cell r="H166" t="str">
            <v>E6118</v>
          </cell>
          <cell r="I166" t="str">
            <v>Hereford and Worcester Fire Authority</v>
          </cell>
          <cell r="J166">
            <v>0.02</v>
          </cell>
          <cell r="K166">
            <v>1</v>
          </cell>
        </row>
        <row r="167">
          <cell r="A167">
            <v>160</v>
          </cell>
          <cell r="B167" t="str">
            <v>E4203</v>
          </cell>
          <cell r="C167" t="str">
            <v>Manchester</v>
          </cell>
          <cell r="D167">
            <v>0.98</v>
          </cell>
          <cell r="E167" t="str">
            <v>NA</v>
          </cell>
          <cell r="F167" t="str">
            <v>MD</v>
          </cell>
          <cell r="G167">
            <v>0</v>
          </cell>
          <cell r="H167" t="str">
            <v>E6142</v>
          </cell>
          <cell r="I167" t="str">
            <v>Greater Manchester Fire</v>
          </cell>
          <cell r="J167">
            <v>0.02</v>
          </cell>
          <cell r="K167">
            <v>1</v>
          </cell>
        </row>
        <row r="168">
          <cell r="A168">
            <v>161</v>
          </cell>
          <cell r="B168" t="str">
            <v>E3035</v>
          </cell>
          <cell r="C168" t="str">
            <v>Mansfield</v>
          </cell>
          <cell r="D168">
            <v>0.8</v>
          </cell>
          <cell r="E168" t="str">
            <v>E3021</v>
          </cell>
          <cell r="F168" t="str">
            <v>Nottinghamshire</v>
          </cell>
          <cell r="G168">
            <v>0.18</v>
          </cell>
          <cell r="H168" t="str">
            <v>E6130</v>
          </cell>
          <cell r="I168" t="str">
            <v>Nottinghamshire Fire Authority</v>
          </cell>
          <cell r="J168">
            <v>0.02</v>
          </cell>
          <cell r="K168">
            <v>1</v>
          </cell>
        </row>
        <row r="169">
          <cell r="A169">
            <v>162</v>
          </cell>
          <cell r="B169" t="str">
            <v>E2201</v>
          </cell>
          <cell r="C169" t="str">
            <v>Medway</v>
          </cell>
          <cell r="D169">
            <v>0.98</v>
          </cell>
          <cell r="E169" t="str">
            <v>NA</v>
          </cell>
          <cell r="F169" t="str">
            <v>UA</v>
          </cell>
          <cell r="G169">
            <v>0</v>
          </cell>
          <cell r="H169" t="str">
            <v>E6122</v>
          </cell>
          <cell r="I169" t="str">
            <v>Kent Fire Authority</v>
          </cell>
          <cell r="J169">
            <v>0.02</v>
          </cell>
          <cell r="K169">
            <v>1</v>
          </cell>
        </row>
        <row r="170">
          <cell r="A170">
            <v>163</v>
          </cell>
          <cell r="B170" t="str">
            <v>E2436</v>
          </cell>
          <cell r="C170" t="str">
            <v>Melton</v>
          </cell>
          <cell r="D170">
            <v>0.8</v>
          </cell>
          <cell r="E170" t="str">
            <v>E2421</v>
          </cell>
          <cell r="F170" t="str">
            <v>Leicestershire</v>
          </cell>
          <cell r="G170">
            <v>0.18</v>
          </cell>
          <cell r="H170" t="str">
            <v>E6124</v>
          </cell>
          <cell r="I170" t="str">
            <v>Leicestershire Fire Authority</v>
          </cell>
          <cell r="J170">
            <v>0.02</v>
          </cell>
          <cell r="K170">
            <v>1</v>
          </cell>
        </row>
        <row r="171">
          <cell r="A171">
            <v>164</v>
          </cell>
          <cell r="B171" t="str">
            <v>E3331</v>
          </cell>
          <cell r="C171" t="str">
            <v>Mendip</v>
          </cell>
          <cell r="D171">
            <v>0.8</v>
          </cell>
          <cell r="E171" t="str">
            <v>E3320</v>
          </cell>
          <cell r="F171" t="str">
            <v>Somerset</v>
          </cell>
          <cell r="G171">
            <v>0.18</v>
          </cell>
          <cell r="H171" t="str">
            <v>E6161</v>
          </cell>
          <cell r="I171" t="str">
            <v>Devon and Somerset Fire Authority</v>
          </cell>
          <cell r="J171">
            <v>0.02</v>
          </cell>
          <cell r="K171">
            <v>1</v>
          </cell>
        </row>
        <row r="172">
          <cell r="A172">
            <v>165</v>
          </cell>
          <cell r="B172" t="str">
            <v>E5044</v>
          </cell>
          <cell r="C172" t="str">
            <v>Merton</v>
          </cell>
          <cell r="D172">
            <v>0.6</v>
          </cell>
          <cell r="E172" t="str">
            <v>E5100</v>
          </cell>
          <cell r="F172" t="str">
            <v>Greater London Authority</v>
          </cell>
          <cell r="G172">
            <v>0.4</v>
          </cell>
          <cell r="H172" t="str">
            <v>NA</v>
          </cell>
          <cell r="I172" t="str">
            <v>NA</v>
          </cell>
          <cell r="J172">
            <v>0</v>
          </cell>
          <cell r="K172">
            <v>1</v>
          </cell>
        </row>
        <row r="173">
          <cell r="A173">
            <v>166</v>
          </cell>
          <cell r="B173" t="str">
            <v>E1133</v>
          </cell>
          <cell r="C173" t="str">
            <v>Mid Devon</v>
          </cell>
          <cell r="D173">
            <v>0.8</v>
          </cell>
          <cell r="E173" t="str">
            <v>E1121</v>
          </cell>
          <cell r="F173" t="str">
            <v>Devon</v>
          </cell>
          <cell r="G173">
            <v>0.18</v>
          </cell>
          <cell r="H173" t="str">
            <v>E6161</v>
          </cell>
          <cell r="I173" t="str">
            <v>Devon and Somerset Fire Authority</v>
          </cell>
          <cell r="J173">
            <v>0.02</v>
          </cell>
          <cell r="K173">
            <v>1</v>
          </cell>
        </row>
        <row r="174">
          <cell r="A174">
            <v>167</v>
          </cell>
          <cell r="B174" t="str">
            <v>E3534</v>
          </cell>
          <cell r="C174" t="str">
            <v>Mid Suffolk</v>
          </cell>
          <cell r="D174">
            <v>0.8</v>
          </cell>
          <cell r="E174" t="str">
            <v>E3520</v>
          </cell>
          <cell r="F174" t="str">
            <v>Suffolk</v>
          </cell>
          <cell r="G174">
            <v>0.2</v>
          </cell>
          <cell r="H174" t="str">
            <v>NA</v>
          </cell>
          <cell r="I174" t="str">
            <v>County</v>
          </cell>
          <cell r="J174">
            <v>0</v>
          </cell>
          <cell r="K174">
            <v>1</v>
          </cell>
        </row>
        <row r="175">
          <cell r="A175">
            <v>168</v>
          </cell>
          <cell r="B175" t="str">
            <v>E3836</v>
          </cell>
          <cell r="C175" t="str">
            <v>Mid Sussex</v>
          </cell>
          <cell r="D175">
            <v>0.8</v>
          </cell>
          <cell r="E175" t="str">
            <v>E3820</v>
          </cell>
          <cell r="F175" t="str">
            <v>West Sussex</v>
          </cell>
          <cell r="G175">
            <v>0.2</v>
          </cell>
          <cell r="H175" t="str">
            <v>NA</v>
          </cell>
          <cell r="I175" t="str">
            <v>County</v>
          </cell>
          <cell r="J175">
            <v>0</v>
          </cell>
          <cell r="K175">
            <v>1</v>
          </cell>
        </row>
        <row r="176">
          <cell r="A176">
            <v>169</v>
          </cell>
          <cell r="B176" t="str">
            <v>E0702</v>
          </cell>
          <cell r="C176" t="str">
            <v>Middlesbrough</v>
          </cell>
          <cell r="D176">
            <v>0.98</v>
          </cell>
          <cell r="E176" t="str">
            <v>NA</v>
          </cell>
          <cell r="F176" t="str">
            <v>UA</v>
          </cell>
          <cell r="G176">
            <v>0</v>
          </cell>
          <cell r="H176" t="str">
            <v>E6107</v>
          </cell>
          <cell r="I176" t="str">
            <v>Cleveland Fire Authority</v>
          </cell>
          <cell r="J176">
            <v>0.02</v>
          </cell>
          <cell r="K176">
            <v>1</v>
          </cell>
        </row>
        <row r="177">
          <cell r="A177">
            <v>170</v>
          </cell>
          <cell r="B177" t="str">
            <v>E0401</v>
          </cell>
          <cell r="C177" t="str">
            <v>Milton Keynes</v>
          </cell>
          <cell r="D177">
            <v>0.98</v>
          </cell>
          <cell r="E177" t="str">
            <v>NA</v>
          </cell>
          <cell r="F177" t="str">
            <v>UA</v>
          </cell>
          <cell r="G177">
            <v>0</v>
          </cell>
          <cell r="H177" t="str">
            <v>E6104</v>
          </cell>
          <cell r="I177" t="str">
            <v>Buckinghamshire Fire Authority</v>
          </cell>
          <cell r="J177">
            <v>0.02</v>
          </cell>
          <cell r="K177">
            <v>1</v>
          </cell>
        </row>
        <row r="178">
          <cell r="A178">
            <v>171</v>
          </cell>
          <cell r="B178" t="str">
            <v>E3634</v>
          </cell>
          <cell r="C178" t="str">
            <v>Mole Valley</v>
          </cell>
          <cell r="D178">
            <v>0.8</v>
          </cell>
          <cell r="E178" t="str">
            <v>E3620</v>
          </cell>
          <cell r="F178" t="str">
            <v>Surrey</v>
          </cell>
          <cell r="G178">
            <v>0.2</v>
          </cell>
          <cell r="H178" t="str">
            <v>NA</v>
          </cell>
          <cell r="I178" t="str">
            <v>County</v>
          </cell>
          <cell r="J178">
            <v>0</v>
          </cell>
          <cell r="K178">
            <v>1</v>
          </cell>
        </row>
        <row r="179">
          <cell r="A179">
            <v>172</v>
          </cell>
          <cell r="B179" t="str">
            <v>E1738</v>
          </cell>
          <cell r="C179" t="str">
            <v>New Forest</v>
          </cell>
          <cell r="D179">
            <v>0.8</v>
          </cell>
          <cell r="E179" t="str">
            <v>E1721</v>
          </cell>
          <cell r="F179" t="str">
            <v>Hampshire</v>
          </cell>
          <cell r="G179">
            <v>0.18</v>
          </cell>
          <cell r="H179" t="str">
            <v>E6117</v>
          </cell>
          <cell r="I179" t="str">
            <v>Hampshire Fire Authority</v>
          </cell>
          <cell r="J179">
            <v>0.02</v>
          </cell>
          <cell r="K179">
            <v>1</v>
          </cell>
        </row>
        <row r="180">
          <cell r="A180">
            <v>173</v>
          </cell>
          <cell r="B180" t="str">
            <v>E3036</v>
          </cell>
          <cell r="C180" t="str">
            <v>Newark &amp; Sherwood</v>
          </cell>
          <cell r="D180">
            <v>0.8</v>
          </cell>
          <cell r="E180" t="str">
            <v>E3021</v>
          </cell>
          <cell r="F180" t="str">
            <v>Nottinghamshire</v>
          </cell>
          <cell r="G180">
            <v>0.18</v>
          </cell>
          <cell r="H180" t="str">
            <v>E6130</v>
          </cell>
          <cell r="I180" t="str">
            <v>Nottinghamshire Fire Authority</v>
          </cell>
          <cell r="J180">
            <v>0.02</v>
          </cell>
          <cell r="K180">
            <v>1</v>
          </cell>
        </row>
        <row r="181">
          <cell r="A181">
            <v>174</v>
          </cell>
          <cell r="B181" t="str">
            <v>E4502</v>
          </cell>
          <cell r="C181" t="str">
            <v>Newcastle-upon-Tyne</v>
          </cell>
          <cell r="D181">
            <v>0.98</v>
          </cell>
          <cell r="E181" t="str">
            <v>NA</v>
          </cell>
          <cell r="F181" t="str">
            <v>MD</v>
          </cell>
          <cell r="G181">
            <v>0</v>
          </cell>
          <cell r="H181" t="str">
            <v>E6145</v>
          </cell>
          <cell r="I181" t="str">
            <v>Tyne and Wear Fire</v>
          </cell>
          <cell r="J181">
            <v>0.02</v>
          </cell>
          <cell r="K181">
            <v>1</v>
          </cell>
        </row>
        <row r="182">
          <cell r="A182">
            <v>175</v>
          </cell>
          <cell r="B182" t="str">
            <v>E3434</v>
          </cell>
          <cell r="C182" t="str">
            <v>Newcastle-under-Lyme</v>
          </cell>
          <cell r="D182">
            <v>0.8</v>
          </cell>
          <cell r="E182" t="str">
            <v>E3421</v>
          </cell>
          <cell r="F182" t="str">
            <v>Staffordshire</v>
          </cell>
          <cell r="G182">
            <v>0.18</v>
          </cell>
          <cell r="H182" t="str">
            <v>E6134</v>
          </cell>
          <cell r="I182" t="str">
            <v>Staffordshire Fire Authority</v>
          </cell>
          <cell r="J182">
            <v>0.02</v>
          </cell>
          <cell r="K182">
            <v>1</v>
          </cell>
        </row>
        <row r="183">
          <cell r="A183">
            <v>176</v>
          </cell>
          <cell r="B183" t="str">
            <v>E5045</v>
          </cell>
          <cell r="C183" t="str">
            <v>Newham</v>
          </cell>
          <cell r="D183">
            <v>0.6</v>
          </cell>
          <cell r="E183" t="str">
            <v>E5100</v>
          </cell>
          <cell r="F183" t="str">
            <v>Greater London Authority</v>
          </cell>
          <cell r="G183">
            <v>0.4</v>
          </cell>
          <cell r="H183" t="str">
            <v>NA</v>
          </cell>
          <cell r="I183" t="str">
            <v>NA</v>
          </cell>
          <cell r="J183">
            <v>0</v>
          </cell>
          <cell r="K183">
            <v>1</v>
          </cell>
        </row>
        <row r="184">
          <cell r="A184">
            <v>177</v>
          </cell>
          <cell r="B184" t="str">
            <v>E1134</v>
          </cell>
          <cell r="C184" t="str">
            <v>North Devon</v>
          </cell>
          <cell r="D184">
            <v>0.8</v>
          </cell>
          <cell r="E184" t="str">
            <v>E1121</v>
          </cell>
          <cell r="F184" t="str">
            <v>Devon</v>
          </cell>
          <cell r="G184">
            <v>0.18</v>
          </cell>
          <cell r="H184" t="str">
            <v>E6161</v>
          </cell>
          <cell r="I184" t="str">
            <v>Devon and Somerset Fire Authority</v>
          </cell>
          <cell r="J184">
            <v>0.02</v>
          </cell>
          <cell r="K184">
            <v>1</v>
          </cell>
        </row>
        <row r="185">
          <cell r="A185">
            <v>178</v>
          </cell>
          <cell r="B185" t="str">
            <v>E1234</v>
          </cell>
          <cell r="C185" t="str">
            <v>North Dorset</v>
          </cell>
          <cell r="D185">
            <v>0.8</v>
          </cell>
          <cell r="E185" t="str">
            <v>E1221</v>
          </cell>
          <cell r="F185" t="str">
            <v>Dorset</v>
          </cell>
          <cell r="G185">
            <v>0.18</v>
          </cell>
          <cell r="H185" t="str">
            <v>E6112</v>
          </cell>
          <cell r="I185" t="str">
            <v>Dorset Fire Authority</v>
          </cell>
          <cell r="J185">
            <v>0.02</v>
          </cell>
          <cell r="K185">
            <v>1</v>
          </cell>
        </row>
        <row r="186">
          <cell r="A186">
            <v>179</v>
          </cell>
          <cell r="B186" t="str">
            <v>E1038</v>
          </cell>
          <cell r="C186" t="str">
            <v>North East Derbyshire</v>
          </cell>
          <cell r="D186">
            <v>0.8</v>
          </cell>
          <cell r="E186" t="str">
            <v>E1021</v>
          </cell>
          <cell r="F186" t="str">
            <v>Derbyshire</v>
          </cell>
          <cell r="G186">
            <v>0.18</v>
          </cell>
          <cell r="H186" t="str">
            <v>E6110</v>
          </cell>
          <cell r="I186" t="str">
            <v>Derbyshire Fire Authority</v>
          </cell>
          <cell r="J186">
            <v>0.02</v>
          </cell>
          <cell r="K186">
            <v>1</v>
          </cell>
        </row>
        <row r="187">
          <cell r="A187">
            <v>180</v>
          </cell>
          <cell r="B187" t="str">
            <v>E2003</v>
          </cell>
          <cell r="C187" t="str">
            <v>North East Lincolnshire</v>
          </cell>
          <cell r="D187">
            <v>0.98</v>
          </cell>
          <cell r="E187" t="str">
            <v>NA</v>
          </cell>
          <cell r="F187" t="str">
            <v>UA</v>
          </cell>
          <cell r="G187">
            <v>0</v>
          </cell>
          <cell r="H187" t="str">
            <v>E6120</v>
          </cell>
          <cell r="I187" t="str">
            <v>Humberside Fire Authority</v>
          </cell>
          <cell r="J187">
            <v>0.02</v>
          </cell>
          <cell r="K187">
            <v>1</v>
          </cell>
        </row>
        <row r="188">
          <cell r="A188">
            <v>181</v>
          </cell>
          <cell r="B188" t="str">
            <v>E1935</v>
          </cell>
          <cell r="C188" t="str">
            <v>North Hertfordshire</v>
          </cell>
          <cell r="D188">
            <v>0.8</v>
          </cell>
          <cell r="E188" t="str">
            <v>E1920</v>
          </cell>
          <cell r="F188" t="str">
            <v>Hertfordshire</v>
          </cell>
          <cell r="G188">
            <v>0.2</v>
          </cell>
          <cell r="H188" t="str">
            <v>NA</v>
          </cell>
          <cell r="I188" t="str">
            <v>County</v>
          </cell>
          <cell r="J188">
            <v>0</v>
          </cell>
          <cell r="K188">
            <v>1</v>
          </cell>
        </row>
        <row r="189">
          <cell r="A189">
            <v>182</v>
          </cell>
          <cell r="B189" t="str">
            <v>E2534</v>
          </cell>
          <cell r="C189" t="str">
            <v>North Kesteven</v>
          </cell>
          <cell r="D189">
            <v>0.8</v>
          </cell>
          <cell r="E189" t="str">
            <v>E2520</v>
          </cell>
          <cell r="F189" t="str">
            <v>Lincolnshire</v>
          </cell>
          <cell r="G189">
            <v>0.2</v>
          </cell>
          <cell r="H189" t="str">
            <v>NA</v>
          </cell>
          <cell r="I189" t="str">
            <v>County</v>
          </cell>
          <cell r="J189">
            <v>0</v>
          </cell>
          <cell r="K189">
            <v>1</v>
          </cell>
        </row>
        <row r="190">
          <cell r="A190">
            <v>183</v>
          </cell>
          <cell r="B190" t="str">
            <v>E2004</v>
          </cell>
          <cell r="C190" t="str">
            <v>North Lincolnshire</v>
          </cell>
          <cell r="D190">
            <v>0.98</v>
          </cell>
          <cell r="E190" t="str">
            <v>NA</v>
          </cell>
          <cell r="F190" t="str">
            <v>UA</v>
          </cell>
          <cell r="G190">
            <v>0</v>
          </cell>
          <cell r="H190" t="str">
            <v>E6120</v>
          </cell>
          <cell r="I190" t="str">
            <v>Humberside Fire Authority</v>
          </cell>
          <cell r="J190">
            <v>0.02</v>
          </cell>
          <cell r="K190">
            <v>1</v>
          </cell>
        </row>
        <row r="191">
          <cell r="A191">
            <v>184</v>
          </cell>
          <cell r="B191" t="str">
            <v>E2635</v>
          </cell>
          <cell r="C191" t="str">
            <v>North Norfolk</v>
          </cell>
          <cell r="D191">
            <v>0.8</v>
          </cell>
          <cell r="E191" t="str">
            <v>E2620</v>
          </cell>
          <cell r="F191" t="str">
            <v>Norfolk</v>
          </cell>
          <cell r="G191">
            <v>0.2</v>
          </cell>
          <cell r="H191" t="str">
            <v>NA</v>
          </cell>
          <cell r="I191" t="str">
            <v>County</v>
          </cell>
          <cell r="J191">
            <v>0</v>
          </cell>
          <cell r="K191">
            <v>1</v>
          </cell>
        </row>
        <row r="192">
          <cell r="A192">
            <v>185</v>
          </cell>
          <cell r="B192" t="str">
            <v>E0104</v>
          </cell>
          <cell r="C192" t="str">
            <v>North Somerset</v>
          </cell>
          <cell r="D192">
            <v>0.98</v>
          </cell>
          <cell r="E192" t="str">
            <v>NA</v>
          </cell>
          <cell r="F192" t="str">
            <v>UA</v>
          </cell>
          <cell r="G192">
            <v>0</v>
          </cell>
          <cell r="H192" t="str">
            <v>E6101</v>
          </cell>
          <cell r="I192" t="str">
            <v>Avon Fire Authority</v>
          </cell>
          <cell r="J192">
            <v>0.02</v>
          </cell>
          <cell r="K192">
            <v>1</v>
          </cell>
        </row>
        <row r="193">
          <cell r="A193">
            <v>186</v>
          </cell>
          <cell r="B193" t="str">
            <v>E4503</v>
          </cell>
          <cell r="C193" t="str">
            <v>North Tyneside</v>
          </cell>
          <cell r="D193">
            <v>0.98</v>
          </cell>
          <cell r="E193" t="str">
            <v>NA</v>
          </cell>
          <cell r="F193" t="str">
            <v>MD</v>
          </cell>
          <cell r="G193">
            <v>0</v>
          </cell>
          <cell r="H193" t="str">
            <v>E6145</v>
          </cell>
          <cell r="I193" t="str">
            <v>Tyne and Wear Fire</v>
          </cell>
          <cell r="J193">
            <v>0.02</v>
          </cell>
          <cell r="K193">
            <v>1</v>
          </cell>
        </row>
        <row r="194">
          <cell r="A194">
            <v>187</v>
          </cell>
          <cell r="B194" t="str">
            <v>E3731</v>
          </cell>
          <cell r="C194" t="str">
            <v>North Warwickshire</v>
          </cell>
          <cell r="D194">
            <v>0.8</v>
          </cell>
          <cell r="E194" t="str">
            <v>E3720</v>
          </cell>
          <cell r="F194" t="str">
            <v>Warwickshire</v>
          </cell>
          <cell r="G194">
            <v>0.2</v>
          </cell>
          <cell r="H194" t="str">
            <v>NA</v>
          </cell>
          <cell r="I194" t="str">
            <v>County</v>
          </cell>
          <cell r="J194">
            <v>0</v>
          </cell>
          <cell r="K194">
            <v>1</v>
          </cell>
        </row>
        <row r="195">
          <cell r="A195">
            <v>188</v>
          </cell>
          <cell r="B195" t="str">
            <v>E2437</v>
          </cell>
          <cell r="C195" t="str">
            <v>North West Leicestershire</v>
          </cell>
          <cell r="D195">
            <v>0.8</v>
          </cell>
          <cell r="E195" t="str">
            <v>E2421</v>
          </cell>
          <cell r="F195" t="str">
            <v>Leicestershire</v>
          </cell>
          <cell r="G195">
            <v>0.18</v>
          </cell>
          <cell r="H195" t="str">
            <v>E6124</v>
          </cell>
          <cell r="I195" t="str">
            <v>Leicestershire Fire Authority</v>
          </cell>
          <cell r="J195">
            <v>0.02</v>
          </cell>
          <cell r="K195">
            <v>1</v>
          </cell>
        </row>
        <row r="196">
          <cell r="A196">
            <v>189</v>
          </cell>
          <cell r="B196" t="str">
            <v>E2835</v>
          </cell>
          <cell r="C196" t="str">
            <v>Northampton</v>
          </cell>
          <cell r="D196">
            <v>0.8</v>
          </cell>
          <cell r="E196" t="str">
            <v>E2820</v>
          </cell>
          <cell r="F196" t="str">
            <v>Northamptonshire</v>
          </cell>
          <cell r="G196">
            <v>0.2</v>
          </cell>
          <cell r="H196" t="str">
            <v>NA</v>
          </cell>
          <cell r="I196" t="str">
            <v>County</v>
          </cell>
          <cell r="J196">
            <v>0</v>
          </cell>
          <cell r="K196">
            <v>1</v>
          </cell>
        </row>
        <row r="197">
          <cell r="A197">
            <v>190</v>
          </cell>
          <cell r="B197" t="str">
            <v>E2901</v>
          </cell>
          <cell r="C197" t="str">
            <v>Northumberland UA</v>
          </cell>
          <cell r="D197">
            <v>1</v>
          </cell>
          <cell r="E197" t="str">
            <v>NA</v>
          </cell>
          <cell r="F197" t="str">
            <v>UA</v>
          </cell>
          <cell r="G197">
            <v>0</v>
          </cell>
          <cell r="H197" t="str">
            <v>NA</v>
          </cell>
          <cell r="I197" t="str">
            <v>County</v>
          </cell>
          <cell r="J197">
            <v>0</v>
          </cell>
          <cell r="K197">
            <v>1</v>
          </cell>
        </row>
        <row r="198">
          <cell r="A198">
            <v>191</v>
          </cell>
          <cell r="B198" t="str">
            <v>E2636</v>
          </cell>
          <cell r="C198" t="str">
            <v>Norwich</v>
          </cell>
          <cell r="D198">
            <v>0.8</v>
          </cell>
          <cell r="E198" t="str">
            <v>E2620</v>
          </cell>
          <cell r="F198" t="str">
            <v>Norfolk</v>
          </cell>
          <cell r="G198">
            <v>0.2</v>
          </cell>
          <cell r="H198" t="str">
            <v>NA</v>
          </cell>
          <cell r="I198" t="str">
            <v>County</v>
          </cell>
          <cell r="J198">
            <v>0</v>
          </cell>
          <cell r="K198">
            <v>1</v>
          </cell>
        </row>
        <row r="199">
          <cell r="A199">
            <v>192</v>
          </cell>
          <cell r="B199" t="str">
            <v>E3001</v>
          </cell>
          <cell r="C199" t="str">
            <v>Nottingham</v>
          </cell>
          <cell r="D199">
            <v>0.98</v>
          </cell>
          <cell r="E199" t="str">
            <v>NA</v>
          </cell>
          <cell r="F199" t="str">
            <v>UA</v>
          </cell>
          <cell r="G199">
            <v>0</v>
          </cell>
          <cell r="H199" t="str">
            <v>E6130</v>
          </cell>
          <cell r="I199" t="str">
            <v>Nottinghamshire Fire Authority</v>
          </cell>
          <cell r="J199">
            <v>0.02</v>
          </cell>
          <cell r="K199">
            <v>1</v>
          </cell>
        </row>
        <row r="200">
          <cell r="A200">
            <v>193</v>
          </cell>
          <cell r="B200" t="str">
            <v>E3732</v>
          </cell>
          <cell r="C200" t="str">
            <v>Nuneaton &amp; Bedworth</v>
          </cell>
          <cell r="D200">
            <v>0.8</v>
          </cell>
          <cell r="E200" t="str">
            <v>E3720</v>
          </cell>
          <cell r="F200" t="str">
            <v>Warwickshire</v>
          </cell>
          <cell r="G200">
            <v>0.2</v>
          </cell>
          <cell r="H200" t="str">
            <v>NA</v>
          </cell>
          <cell r="I200" t="str">
            <v>County</v>
          </cell>
          <cell r="J200">
            <v>0</v>
          </cell>
          <cell r="K200">
            <v>1</v>
          </cell>
        </row>
        <row r="201">
          <cell r="A201">
            <v>194</v>
          </cell>
          <cell r="B201" t="str">
            <v>E2438</v>
          </cell>
          <cell r="C201" t="str">
            <v>Oadby &amp; Wigston</v>
          </cell>
          <cell r="D201">
            <v>0.8</v>
          </cell>
          <cell r="E201" t="str">
            <v>E2421</v>
          </cell>
          <cell r="F201" t="str">
            <v>Leicestershire</v>
          </cell>
          <cell r="G201">
            <v>0.18</v>
          </cell>
          <cell r="H201" t="str">
            <v>E6124</v>
          </cell>
          <cell r="I201" t="str">
            <v>Leicestershire Fire Authority</v>
          </cell>
          <cell r="J201">
            <v>0.02</v>
          </cell>
          <cell r="K201">
            <v>1</v>
          </cell>
        </row>
        <row r="202">
          <cell r="A202">
            <v>195</v>
          </cell>
          <cell r="B202" t="str">
            <v>E4204</v>
          </cell>
          <cell r="C202" t="str">
            <v>Oldham</v>
          </cell>
          <cell r="D202">
            <v>0.98</v>
          </cell>
          <cell r="E202" t="str">
            <v>NA</v>
          </cell>
          <cell r="F202" t="str">
            <v>MD</v>
          </cell>
          <cell r="G202">
            <v>0</v>
          </cell>
          <cell r="H202" t="str">
            <v>E6142</v>
          </cell>
          <cell r="I202" t="str">
            <v>Greater Manchester Fire</v>
          </cell>
          <cell r="J202">
            <v>0.02</v>
          </cell>
          <cell r="K202">
            <v>1</v>
          </cell>
        </row>
        <row r="203">
          <cell r="A203">
            <v>196</v>
          </cell>
          <cell r="B203" t="str">
            <v>E3132</v>
          </cell>
          <cell r="C203" t="str">
            <v>Oxford</v>
          </cell>
          <cell r="D203">
            <v>0.8</v>
          </cell>
          <cell r="E203" t="str">
            <v>E3120</v>
          </cell>
          <cell r="F203" t="str">
            <v>Oxfordshire</v>
          </cell>
          <cell r="G203">
            <v>0.2</v>
          </cell>
          <cell r="H203" t="str">
            <v>NA</v>
          </cell>
          <cell r="I203" t="str">
            <v>County</v>
          </cell>
          <cell r="J203">
            <v>0</v>
          </cell>
          <cell r="K203">
            <v>1</v>
          </cell>
        </row>
        <row r="204">
          <cell r="A204">
            <v>197</v>
          </cell>
          <cell r="B204" t="str">
            <v>E2338</v>
          </cell>
          <cell r="C204" t="str">
            <v>Pendle</v>
          </cell>
          <cell r="D204">
            <v>0.8</v>
          </cell>
          <cell r="E204" t="str">
            <v>E2321</v>
          </cell>
          <cell r="F204" t="str">
            <v>Lancashire</v>
          </cell>
          <cell r="G204">
            <v>0.18</v>
          </cell>
          <cell r="H204" t="str">
            <v>E6123</v>
          </cell>
          <cell r="I204" t="str">
            <v>Lancashire Fire Authority</v>
          </cell>
          <cell r="J204">
            <v>0.02</v>
          </cell>
          <cell r="K204">
            <v>1</v>
          </cell>
        </row>
        <row r="205">
          <cell r="A205">
            <v>198</v>
          </cell>
          <cell r="B205" t="str">
            <v>E0501</v>
          </cell>
          <cell r="C205" t="str">
            <v>Peterborough</v>
          </cell>
          <cell r="D205">
            <v>0.98</v>
          </cell>
          <cell r="E205" t="str">
            <v>NA</v>
          </cell>
          <cell r="F205" t="str">
            <v>UA</v>
          </cell>
          <cell r="G205">
            <v>0</v>
          </cell>
          <cell r="H205" t="str">
            <v>E6105</v>
          </cell>
          <cell r="I205" t="str">
            <v>Cambridgeshire Fire Authority</v>
          </cell>
          <cell r="J205">
            <v>0.02</v>
          </cell>
          <cell r="K205">
            <v>1</v>
          </cell>
        </row>
        <row r="206">
          <cell r="A206">
            <v>199</v>
          </cell>
          <cell r="B206" t="str">
            <v>E1101</v>
          </cell>
          <cell r="C206" t="str">
            <v>Plymouth</v>
          </cell>
          <cell r="D206">
            <v>0.98</v>
          </cell>
          <cell r="E206" t="str">
            <v>NA</v>
          </cell>
          <cell r="F206" t="str">
            <v>UA</v>
          </cell>
          <cell r="G206">
            <v>0</v>
          </cell>
          <cell r="H206" t="str">
            <v>E6161</v>
          </cell>
          <cell r="I206" t="str">
            <v>Devon and Somerset Fire Authority</v>
          </cell>
          <cell r="J206">
            <v>0.02</v>
          </cell>
          <cell r="K206">
            <v>1</v>
          </cell>
        </row>
        <row r="207">
          <cell r="A207">
            <v>200</v>
          </cell>
          <cell r="B207" t="str">
            <v>E1201</v>
          </cell>
          <cell r="C207" t="str">
            <v>Poole</v>
          </cell>
          <cell r="D207">
            <v>0.98</v>
          </cell>
          <cell r="E207" t="str">
            <v>NA</v>
          </cell>
          <cell r="F207" t="str">
            <v>UA</v>
          </cell>
          <cell r="G207">
            <v>0</v>
          </cell>
          <cell r="H207" t="str">
            <v>E6112</v>
          </cell>
          <cell r="I207" t="str">
            <v>Dorset Fire Authority</v>
          </cell>
          <cell r="J207">
            <v>0.02</v>
          </cell>
          <cell r="K207">
            <v>1</v>
          </cell>
        </row>
        <row r="208">
          <cell r="A208">
            <v>201</v>
          </cell>
          <cell r="B208" t="str">
            <v>E1701</v>
          </cell>
          <cell r="C208" t="str">
            <v>Portsmouth</v>
          </cell>
          <cell r="D208">
            <v>0.98</v>
          </cell>
          <cell r="E208" t="str">
            <v>NA</v>
          </cell>
          <cell r="F208" t="str">
            <v>UA</v>
          </cell>
          <cell r="G208">
            <v>0</v>
          </cell>
          <cell r="H208" t="str">
            <v>E6117</v>
          </cell>
          <cell r="I208" t="str">
            <v>Hampshire Fire Authority</v>
          </cell>
          <cell r="J208">
            <v>0.02</v>
          </cell>
          <cell r="K208">
            <v>1</v>
          </cell>
        </row>
        <row r="209">
          <cell r="A209">
            <v>202</v>
          </cell>
          <cell r="B209" t="str">
            <v>E2339</v>
          </cell>
          <cell r="C209" t="str">
            <v>Preston</v>
          </cell>
          <cell r="D209">
            <v>0.8</v>
          </cell>
          <cell r="E209" t="str">
            <v>E2321</v>
          </cell>
          <cell r="F209" t="str">
            <v>Lancashire</v>
          </cell>
          <cell r="G209">
            <v>0.18</v>
          </cell>
          <cell r="H209" t="str">
            <v>E6123</v>
          </cell>
          <cell r="I209" t="str">
            <v>Lancashire Fire Authority</v>
          </cell>
          <cell r="J209">
            <v>0.02</v>
          </cell>
          <cell r="K209">
            <v>1</v>
          </cell>
        </row>
        <row r="210">
          <cell r="A210">
            <v>203</v>
          </cell>
          <cell r="B210" t="str">
            <v>E1236</v>
          </cell>
          <cell r="C210" t="str">
            <v>Purbeck</v>
          </cell>
          <cell r="D210">
            <v>0.8</v>
          </cell>
          <cell r="E210" t="str">
            <v>E1221</v>
          </cell>
          <cell r="F210" t="str">
            <v>Dorset</v>
          </cell>
          <cell r="G210">
            <v>0.18</v>
          </cell>
          <cell r="H210" t="str">
            <v>E6112</v>
          </cell>
          <cell r="I210" t="str">
            <v>Dorset Fire Authority</v>
          </cell>
          <cell r="J210">
            <v>0.02</v>
          </cell>
          <cell r="K210">
            <v>1</v>
          </cell>
        </row>
        <row r="211">
          <cell r="A211">
            <v>204</v>
          </cell>
          <cell r="B211" t="str">
            <v>E0303</v>
          </cell>
          <cell r="C211" t="str">
            <v>Reading</v>
          </cell>
          <cell r="D211">
            <v>0.98</v>
          </cell>
          <cell r="E211" t="str">
            <v>NA</v>
          </cell>
          <cell r="F211" t="str">
            <v>UA</v>
          </cell>
          <cell r="G211">
            <v>0</v>
          </cell>
          <cell r="H211" t="str">
            <v>E6103</v>
          </cell>
          <cell r="I211" t="str">
            <v>Berkshire Fire Authority</v>
          </cell>
          <cell r="J211">
            <v>0.02</v>
          </cell>
          <cell r="K211">
            <v>1</v>
          </cell>
        </row>
        <row r="212">
          <cell r="A212">
            <v>205</v>
          </cell>
          <cell r="B212" t="str">
            <v>E5046</v>
          </cell>
          <cell r="C212" t="str">
            <v>Redbridge</v>
          </cell>
          <cell r="D212">
            <v>0.6</v>
          </cell>
          <cell r="E212" t="str">
            <v>E5100</v>
          </cell>
          <cell r="F212" t="str">
            <v>Greater London Authority</v>
          </cell>
          <cell r="G212">
            <v>0.4</v>
          </cell>
          <cell r="H212" t="str">
            <v>NA</v>
          </cell>
          <cell r="I212" t="str">
            <v>NA</v>
          </cell>
          <cell r="J212">
            <v>0</v>
          </cell>
          <cell r="K212">
            <v>1</v>
          </cell>
        </row>
        <row r="213">
          <cell r="A213">
            <v>206</v>
          </cell>
          <cell r="B213" t="str">
            <v>E0703</v>
          </cell>
          <cell r="C213" t="str">
            <v>Redcar &amp; Cleveland</v>
          </cell>
          <cell r="D213">
            <v>0.98</v>
          </cell>
          <cell r="E213" t="str">
            <v>NA</v>
          </cell>
          <cell r="F213" t="str">
            <v>UA</v>
          </cell>
          <cell r="G213">
            <v>0</v>
          </cell>
          <cell r="H213" t="str">
            <v>E6107</v>
          </cell>
          <cell r="I213" t="str">
            <v>Cleveland Fire Authority</v>
          </cell>
          <cell r="J213">
            <v>0.02</v>
          </cell>
          <cell r="K213">
            <v>1</v>
          </cell>
        </row>
        <row r="214">
          <cell r="A214">
            <v>207</v>
          </cell>
          <cell r="B214" t="str">
            <v>E1835</v>
          </cell>
          <cell r="C214" t="str">
            <v>Redditch</v>
          </cell>
          <cell r="D214">
            <v>0.8</v>
          </cell>
          <cell r="E214" t="str">
            <v>E1821</v>
          </cell>
          <cell r="F214" t="str">
            <v>Worcestershire</v>
          </cell>
          <cell r="G214">
            <v>0.18</v>
          </cell>
          <cell r="H214" t="str">
            <v>E6118</v>
          </cell>
          <cell r="I214" t="str">
            <v>Hereford and Worcester Fire Authority</v>
          </cell>
          <cell r="J214">
            <v>0.02</v>
          </cell>
          <cell r="K214">
            <v>1</v>
          </cell>
        </row>
        <row r="215">
          <cell r="A215">
            <v>208</v>
          </cell>
          <cell r="B215" t="str">
            <v>E3635</v>
          </cell>
          <cell r="C215" t="str">
            <v>Reigate &amp; Banstead</v>
          </cell>
          <cell r="D215">
            <v>0.8</v>
          </cell>
          <cell r="E215" t="str">
            <v>E3620</v>
          </cell>
          <cell r="F215" t="str">
            <v>Surrey</v>
          </cell>
          <cell r="G215">
            <v>0.2</v>
          </cell>
          <cell r="H215" t="str">
            <v>NA</v>
          </cell>
          <cell r="I215" t="str">
            <v>County</v>
          </cell>
          <cell r="J215">
            <v>0</v>
          </cell>
          <cell r="K215">
            <v>1</v>
          </cell>
        </row>
        <row r="216">
          <cell r="A216">
            <v>209</v>
          </cell>
          <cell r="B216" t="str">
            <v>E2340</v>
          </cell>
          <cell r="C216" t="str">
            <v>Ribble Valley</v>
          </cell>
          <cell r="D216">
            <v>0.8</v>
          </cell>
          <cell r="E216" t="str">
            <v>E2321</v>
          </cell>
          <cell r="F216" t="str">
            <v>Lancashire</v>
          </cell>
          <cell r="G216">
            <v>0.18</v>
          </cell>
          <cell r="H216" t="str">
            <v>E6123</v>
          </cell>
          <cell r="I216" t="str">
            <v>Lancashire Fire Authority</v>
          </cell>
          <cell r="J216">
            <v>0.02</v>
          </cell>
          <cell r="K216">
            <v>1</v>
          </cell>
        </row>
        <row r="217">
          <cell r="A217">
            <v>210</v>
          </cell>
          <cell r="B217" t="str">
            <v>E5047</v>
          </cell>
          <cell r="C217" t="str">
            <v>Richmond-upon-Thames</v>
          </cell>
          <cell r="D217">
            <v>0.6</v>
          </cell>
          <cell r="E217" t="str">
            <v>E5100</v>
          </cell>
          <cell r="F217" t="str">
            <v>Greater London Authority</v>
          </cell>
          <cell r="G217">
            <v>0.4</v>
          </cell>
          <cell r="H217" t="str">
            <v>NA</v>
          </cell>
          <cell r="I217" t="str">
            <v>NA</v>
          </cell>
          <cell r="J217">
            <v>0</v>
          </cell>
          <cell r="K217">
            <v>1</v>
          </cell>
        </row>
        <row r="218">
          <cell r="A218">
            <v>211</v>
          </cell>
          <cell r="B218" t="str">
            <v>E2734</v>
          </cell>
          <cell r="C218" t="str">
            <v>Richmondshire</v>
          </cell>
          <cell r="D218">
            <v>0.8</v>
          </cell>
          <cell r="E218" t="str">
            <v>E2721</v>
          </cell>
          <cell r="F218" t="str">
            <v>North Yorkshire</v>
          </cell>
          <cell r="G218">
            <v>0.18</v>
          </cell>
          <cell r="H218" t="str">
            <v>E6127</v>
          </cell>
          <cell r="I218" t="str">
            <v>North Yorkshire Fire Authority</v>
          </cell>
          <cell r="J218">
            <v>0.02</v>
          </cell>
          <cell r="K218">
            <v>1</v>
          </cell>
        </row>
        <row r="219">
          <cell r="A219">
            <v>212</v>
          </cell>
          <cell r="B219" t="str">
            <v>E4205</v>
          </cell>
          <cell r="C219" t="str">
            <v>Rochdale</v>
          </cell>
          <cell r="D219">
            <v>0.98</v>
          </cell>
          <cell r="E219" t="str">
            <v>NA</v>
          </cell>
          <cell r="F219" t="str">
            <v>MD</v>
          </cell>
          <cell r="G219">
            <v>0</v>
          </cell>
          <cell r="H219" t="str">
            <v>E6142</v>
          </cell>
          <cell r="I219" t="str">
            <v>Greater Manchester Fire</v>
          </cell>
          <cell r="J219">
            <v>0.02</v>
          </cell>
          <cell r="K219">
            <v>1</v>
          </cell>
        </row>
        <row r="220">
          <cell r="A220">
            <v>213</v>
          </cell>
          <cell r="B220" t="str">
            <v>E1540</v>
          </cell>
          <cell r="C220" t="str">
            <v>Rochford</v>
          </cell>
          <cell r="D220">
            <v>0.8</v>
          </cell>
          <cell r="E220" t="str">
            <v>E1521</v>
          </cell>
          <cell r="F220" t="str">
            <v>Essex</v>
          </cell>
          <cell r="G220">
            <v>0.18</v>
          </cell>
          <cell r="H220" t="str">
            <v>E6115</v>
          </cell>
          <cell r="I220" t="str">
            <v>Essex Fire Authority</v>
          </cell>
          <cell r="J220">
            <v>0.02</v>
          </cell>
          <cell r="K220">
            <v>1</v>
          </cell>
        </row>
        <row r="221">
          <cell r="A221">
            <v>214</v>
          </cell>
          <cell r="B221" t="str">
            <v>E2341</v>
          </cell>
          <cell r="C221" t="str">
            <v>Rossendale</v>
          </cell>
          <cell r="D221">
            <v>0.8</v>
          </cell>
          <cell r="E221" t="str">
            <v>E2321</v>
          </cell>
          <cell r="F221" t="str">
            <v>Lancashire</v>
          </cell>
          <cell r="G221">
            <v>0.18</v>
          </cell>
          <cell r="H221" t="str">
            <v>E6123</v>
          </cell>
          <cell r="I221" t="str">
            <v>Lancashire Fire Authority</v>
          </cell>
          <cell r="J221">
            <v>0.02</v>
          </cell>
          <cell r="K221">
            <v>1</v>
          </cell>
        </row>
        <row r="222">
          <cell r="A222">
            <v>215</v>
          </cell>
          <cell r="B222" t="str">
            <v>E1436</v>
          </cell>
          <cell r="C222" t="str">
            <v>Rother</v>
          </cell>
          <cell r="D222">
            <v>0.8</v>
          </cell>
          <cell r="E222" t="str">
            <v>E1421</v>
          </cell>
          <cell r="F222" t="str">
            <v>East Sussex</v>
          </cell>
          <cell r="G222">
            <v>0.18</v>
          </cell>
          <cell r="H222" t="str">
            <v>E6114</v>
          </cell>
          <cell r="I222" t="str">
            <v>East Sussex Fire Authority</v>
          </cell>
          <cell r="J222">
            <v>0.02</v>
          </cell>
          <cell r="K222">
            <v>1</v>
          </cell>
        </row>
        <row r="223">
          <cell r="A223">
            <v>216</v>
          </cell>
          <cell r="B223" t="str">
            <v>E4403</v>
          </cell>
          <cell r="C223" t="str">
            <v>Rotherham</v>
          </cell>
          <cell r="D223">
            <v>0.98</v>
          </cell>
          <cell r="E223" t="str">
            <v>NA</v>
          </cell>
          <cell r="F223" t="str">
            <v>MD</v>
          </cell>
          <cell r="G223">
            <v>0</v>
          </cell>
          <cell r="H223" t="str">
            <v>E6144</v>
          </cell>
          <cell r="I223" t="str">
            <v>South Yorkshire Fire</v>
          </cell>
          <cell r="J223">
            <v>0.02</v>
          </cell>
          <cell r="K223">
            <v>1</v>
          </cell>
        </row>
        <row r="224">
          <cell r="A224">
            <v>217</v>
          </cell>
          <cell r="B224" t="str">
            <v>E3733</v>
          </cell>
          <cell r="C224" t="str">
            <v>Rugby</v>
          </cell>
          <cell r="D224">
            <v>0.8</v>
          </cell>
          <cell r="E224" t="str">
            <v>E3720</v>
          </cell>
          <cell r="F224" t="str">
            <v>Warwickshire</v>
          </cell>
          <cell r="G224">
            <v>0.2</v>
          </cell>
          <cell r="H224" t="str">
            <v>NA</v>
          </cell>
          <cell r="I224" t="str">
            <v>County</v>
          </cell>
          <cell r="J224">
            <v>0</v>
          </cell>
          <cell r="K224">
            <v>1</v>
          </cell>
        </row>
        <row r="225">
          <cell r="A225">
            <v>218</v>
          </cell>
          <cell r="B225" t="str">
            <v>E3636</v>
          </cell>
          <cell r="C225" t="str">
            <v>Runnymede</v>
          </cell>
          <cell r="D225">
            <v>0.8</v>
          </cell>
          <cell r="E225" t="str">
            <v>E3620</v>
          </cell>
          <cell r="F225" t="str">
            <v>Surrey</v>
          </cell>
          <cell r="G225">
            <v>0.2</v>
          </cell>
          <cell r="H225" t="str">
            <v>NA</v>
          </cell>
          <cell r="I225" t="str">
            <v>County</v>
          </cell>
          <cell r="J225">
            <v>0</v>
          </cell>
          <cell r="K225">
            <v>1</v>
          </cell>
        </row>
        <row r="226">
          <cell r="A226">
            <v>219</v>
          </cell>
          <cell r="B226" t="str">
            <v>E3038</v>
          </cell>
          <cell r="C226" t="str">
            <v>Rushcliffe</v>
          </cell>
          <cell r="D226">
            <v>0.8</v>
          </cell>
          <cell r="E226" t="str">
            <v>E3021</v>
          </cell>
          <cell r="F226" t="str">
            <v>Nottinghamshire</v>
          </cell>
          <cell r="G226">
            <v>0.18</v>
          </cell>
          <cell r="H226" t="str">
            <v>E6130</v>
          </cell>
          <cell r="I226" t="str">
            <v>Nottinghamshire Fire Authority</v>
          </cell>
          <cell r="J226">
            <v>0.02</v>
          </cell>
          <cell r="K226">
            <v>1</v>
          </cell>
        </row>
        <row r="227">
          <cell r="A227">
            <v>220</v>
          </cell>
          <cell r="B227" t="str">
            <v>E1740</v>
          </cell>
          <cell r="C227" t="str">
            <v>Rushmoor</v>
          </cell>
          <cell r="D227">
            <v>0.8</v>
          </cell>
          <cell r="E227" t="str">
            <v>E1721</v>
          </cell>
          <cell r="F227" t="str">
            <v>Hampshire</v>
          </cell>
          <cell r="G227">
            <v>0.18</v>
          </cell>
          <cell r="H227" t="str">
            <v>E6117</v>
          </cell>
          <cell r="I227" t="str">
            <v>Hampshire Fire Authority</v>
          </cell>
          <cell r="J227">
            <v>0.02</v>
          </cell>
          <cell r="K227">
            <v>1</v>
          </cell>
        </row>
        <row r="228">
          <cell r="A228">
            <v>221</v>
          </cell>
          <cell r="B228" t="str">
            <v>E2402</v>
          </cell>
          <cell r="C228" t="str">
            <v>Rutland</v>
          </cell>
          <cell r="D228">
            <v>0.98</v>
          </cell>
          <cell r="E228" t="str">
            <v>NA</v>
          </cell>
          <cell r="F228" t="str">
            <v>UA</v>
          </cell>
          <cell r="G228">
            <v>0</v>
          </cell>
          <cell r="H228" t="str">
            <v>E6124</v>
          </cell>
          <cell r="I228" t="str">
            <v>Leicestershire Fire Authority</v>
          </cell>
          <cell r="J228">
            <v>0.02</v>
          </cell>
          <cell r="K228">
            <v>1</v>
          </cell>
        </row>
        <row r="229">
          <cell r="A229">
            <v>222</v>
          </cell>
          <cell r="B229" t="str">
            <v>E2755</v>
          </cell>
          <cell r="C229" t="str">
            <v>Ryedale</v>
          </cell>
          <cell r="D229">
            <v>0.8</v>
          </cell>
          <cell r="E229" t="str">
            <v>E2721</v>
          </cell>
          <cell r="F229" t="str">
            <v>North Yorkshire</v>
          </cell>
          <cell r="G229">
            <v>0.18</v>
          </cell>
          <cell r="H229" t="str">
            <v>E6127</v>
          </cell>
          <cell r="I229" t="str">
            <v>North Yorkshire Fire Authority</v>
          </cell>
          <cell r="J229">
            <v>0.02</v>
          </cell>
          <cell r="K229">
            <v>1</v>
          </cell>
        </row>
        <row r="230">
          <cell r="A230">
            <v>223</v>
          </cell>
          <cell r="B230" t="str">
            <v>E4206</v>
          </cell>
          <cell r="C230" t="str">
            <v>Salford</v>
          </cell>
          <cell r="D230">
            <v>0.98</v>
          </cell>
          <cell r="E230" t="str">
            <v>NA</v>
          </cell>
          <cell r="F230" t="str">
            <v>MD</v>
          </cell>
          <cell r="G230">
            <v>0</v>
          </cell>
          <cell r="H230" t="str">
            <v>E6142</v>
          </cell>
          <cell r="I230" t="str">
            <v>Greater Manchester Fire</v>
          </cell>
          <cell r="J230">
            <v>0.02</v>
          </cell>
          <cell r="K230">
            <v>1</v>
          </cell>
        </row>
        <row r="231">
          <cell r="A231">
            <v>224</v>
          </cell>
          <cell r="B231" t="str">
            <v>E4604</v>
          </cell>
          <cell r="C231" t="str">
            <v>Sandwell</v>
          </cell>
          <cell r="D231">
            <v>0.98</v>
          </cell>
          <cell r="E231" t="str">
            <v>NA</v>
          </cell>
          <cell r="F231" t="str">
            <v>MD</v>
          </cell>
          <cell r="G231">
            <v>0</v>
          </cell>
          <cell r="H231" t="str">
            <v>E6146</v>
          </cell>
          <cell r="I231" t="str">
            <v>West Midlands Fire</v>
          </cell>
          <cell r="J231">
            <v>0.02</v>
          </cell>
          <cell r="K231">
            <v>1</v>
          </cell>
        </row>
        <row r="232">
          <cell r="A232">
            <v>225</v>
          </cell>
          <cell r="B232" t="str">
            <v>E2736</v>
          </cell>
          <cell r="C232" t="str">
            <v>Scarborough</v>
          </cell>
          <cell r="D232">
            <v>0.8</v>
          </cell>
          <cell r="E232" t="str">
            <v>E2721</v>
          </cell>
          <cell r="F232" t="str">
            <v>North Yorkshire</v>
          </cell>
          <cell r="G232">
            <v>0.18</v>
          </cell>
          <cell r="H232" t="str">
            <v>E6127</v>
          </cell>
          <cell r="I232" t="str">
            <v>North Yorkshire Fire Authority</v>
          </cell>
          <cell r="J232">
            <v>0.02</v>
          </cell>
          <cell r="K232">
            <v>1</v>
          </cell>
        </row>
        <row r="233">
          <cell r="A233">
            <v>226</v>
          </cell>
          <cell r="B233" t="str">
            <v>E3332</v>
          </cell>
          <cell r="C233" t="str">
            <v>Sedgemoor</v>
          </cell>
          <cell r="D233">
            <v>0.8</v>
          </cell>
          <cell r="E233" t="str">
            <v>E3320</v>
          </cell>
          <cell r="F233" t="str">
            <v>Somerset</v>
          </cell>
          <cell r="G233">
            <v>0.18</v>
          </cell>
          <cell r="H233" t="str">
            <v>E6161</v>
          </cell>
          <cell r="I233" t="str">
            <v>Devon and Somerset Fire Authority</v>
          </cell>
          <cell r="J233">
            <v>0.02</v>
          </cell>
          <cell r="K233">
            <v>1</v>
          </cell>
        </row>
        <row r="234">
          <cell r="A234">
            <v>227</v>
          </cell>
          <cell r="B234" t="str">
            <v>E4304</v>
          </cell>
          <cell r="C234" t="str">
            <v>Sefton</v>
          </cell>
          <cell r="D234">
            <v>0.98</v>
          </cell>
          <cell r="E234" t="str">
            <v>NA</v>
          </cell>
          <cell r="F234" t="str">
            <v>MD</v>
          </cell>
          <cell r="G234">
            <v>0</v>
          </cell>
          <cell r="H234" t="str">
            <v>E6143</v>
          </cell>
          <cell r="I234" t="str">
            <v>Merseyside Fire</v>
          </cell>
          <cell r="J234">
            <v>0.02</v>
          </cell>
          <cell r="K234">
            <v>1</v>
          </cell>
        </row>
        <row r="235">
          <cell r="A235">
            <v>228</v>
          </cell>
          <cell r="B235" t="str">
            <v>E2757</v>
          </cell>
          <cell r="C235" t="str">
            <v>Selby</v>
          </cell>
          <cell r="D235">
            <v>0.8</v>
          </cell>
          <cell r="E235" t="str">
            <v>E2721</v>
          </cell>
          <cell r="F235" t="str">
            <v>North Yorkshire</v>
          </cell>
          <cell r="G235">
            <v>0.18</v>
          </cell>
          <cell r="H235" t="str">
            <v>E6127</v>
          </cell>
          <cell r="I235" t="str">
            <v>North Yorkshire Fire Authority</v>
          </cell>
          <cell r="J235">
            <v>0.02</v>
          </cell>
          <cell r="K235">
            <v>1</v>
          </cell>
        </row>
        <row r="236">
          <cell r="A236">
            <v>229</v>
          </cell>
          <cell r="B236" t="str">
            <v>E2239</v>
          </cell>
          <cell r="C236" t="str">
            <v>Sevenoaks</v>
          </cell>
          <cell r="D236">
            <v>0.8</v>
          </cell>
          <cell r="E236" t="str">
            <v>E2221</v>
          </cell>
          <cell r="F236" t="str">
            <v>Kent</v>
          </cell>
          <cell r="G236">
            <v>0.18</v>
          </cell>
          <cell r="H236" t="str">
            <v>E6122</v>
          </cell>
          <cell r="I236" t="str">
            <v>Kent Fire Authority</v>
          </cell>
          <cell r="J236">
            <v>0.02</v>
          </cell>
          <cell r="K236">
            <v>1</v>
          </cell>
        </row>
        <row r="237">
          <cell r="A237">
            <v>230</v>
          </cell>
          <cell r="B237" t="str">
            <v>E4404</v>
          </cell>
          <cell r="C237" t="str">
            <v>Sheffield</v>
          </cell>
          <cell r="D237">
            <v>0.98</v>
          </cell>
          <cell r="E237" t="str">
            <v>NA</v>
          </cell>
          <cell r="F237" t="str">
            <v>MD</v>
          </cell>
          <cell r="G237">
            <v>0</v>
          </cell>
          <cell r="H237" t="str">
            <v>E6144</v>
          </cell>
          <cell r="I237" t="str">
            <v>South Yorkshire Fire</v>
          </cell>
          <cell r="J237">
            <v>0.02</v>
          </cell>
          <cell r="K237">
            <v>1</v>
          </cell>
        </row>
        <row r="238">
          <cell r="A238">
            <v>231</v>
          </cell>
          <cell r="B238" t="str">
            <v>E2240</v>
          </cell>
          <cell r="C238" t="str">
            <v>Shepway</v>
          </cell>
          <cell r="D238">
            <v>0.8</v>
          </cell>
          <cell r="E238" t="str">
            <v>E2221</v>
          </cell>
          <cell r="F238" t="str">
            <v>Kent</v>
          </cell>
          <cell r="G238">
            <v>0.18</v>
          </cell>
          <cell r="H238" t="str">
            <v>E6122</v>
          </cell>
          <cell r="I238" t="str">
            <v>Kent Fire Authority</v>
          </cell>
          <cell r="J238">
            <v>0.02</v>
          </cell>
          <cell r="K238">
            <v>1</v>
          </cell>
        </row>
        <row r="239">
          <cell r="A239">
            <v>232</v>
          </cell>
          <cell r="B239" t="str">
            <v>E3202</v>
          </cell>
          <cell r="C239" t="str">
            <v>Shropshire UA</v>
          </cell>
          <cell r="D239">
            <v>0.98</v>
          </cell>
          <cell r="E239" t="str">
            <v>NA</v>
          </cell>
          <cell r="F239" t="str">
            <v>UA</v>
          </cell>
          <cell r="G239">
            <v>0</v>
          </cell>
          <cell r="H239" t="str">
            <v>E6132</v>
          </cell>
          <cell r="I239" t="str">
            <v>Shropshire Fire Authority</v>
          </cell>
          <cell r="J239">
            <v>0.02</v>
          </cell>
          <cell r="K239">
            <v>1</v>
          </cell>
        </row>
        <row r="240">
          <cell r="A240">
            <v>233</v>
          </cell>
          <cell r="B240" t="str">
            <v>E0304</v>
          </cell>
          <cell r="C240" t="str">
            <v>Slough</v>
          </cell>
          <cell r="D240">
            <v>0.98</v>
          </cell>
          <cell r="E240" t="str">
            <v>NA</v>
          </cell>
          <cell r="F240" t="str">
            <v>UA</v>
          </cell>
          <cell r="G240">
            <v>0</v>
          </cell>
          <cell r="H240" t="str">
            <v>E6103</v>
          </cell>
          <cell r="I240" t="str">
            <v>Berkshire Fire Authority</v>
          </cell>
          <cell r="J240">
            <v>0.02</v>
          </cell>
          <cell r="K240">
            <v>1</v>
          </cell>
        </row>
        <row r="241">
          <cell r="A241">
            <v>234</v>
          </cell>
          <cell r="B241" t="str">
            <v>E4605</v>
          </cell>
          <cell r="C241" t="str">
            <v>Solihull</v>
          </cell>
          <cell r="D241">
            <v>0.98</v>
          </cell>
          <cell r="E241" t="str">
            <v>NA</v>
          </cell>
          <cell r="F241" t="str">
            <v>MD</v>
          </cell>
          <cell r="G241">
            <v>0</v>
          </cell>
          <cell r="H241" t="str">
            <v>E6146</v>
          </cell>
          <cell r="I241" t="str">
            <v>West Midlands Fire</v>
          </cell>
          <cell r="J241">
            <v>0.02</v>
          </cell>
          <cell r="K241">
            <v>1</v>
          </cell>
        </row>
        <row r="242">
          <cell r="A242">
            <v>235</v>
          </cell>
          <cell r="B242" t="str">
            <v>E0434</v>
          </cell>
          <cell r="C242" t="str">
            <v>South Bucks</v>
          </cell>
          <cell r="D242">
            <v>0.8</v>
          </cell>
          <cell r="E242" t="str">
            <v>E0421</v>
          </cell>
          <cell r="F242" t="str">
            <v>Buckinghamshire</v>
          </cell>
          <cell r="G242">
            <v>0.18</v>
          </cell>
          <cell r="H242" t="str">
            <v>E6104</v>
          </cell>
          <cell r="I242" t="str">
            <v>Buckinghamshire Fire Authority</v>
          </cell>
          <cell r="J242">
            <v>0.02</v>
          </cell>
          <cell r="K242">
            <v>1</v>
          </cell>
        </row>
        <row r="243">
          <cell r="A243">
            <v>236</v>
          </cell>
          <cell r="B243" t="str">
            <v>E0536</v>
          </cell>
          <cell r="C243" t="str">
            <v>South Cambridgeshire</v>
          </cell>
          <cell r="D243">
            <v>0.8</v>
          </cell>
          <cell r="E243" t="str">
            <v>E0521</v>
          </cell>
          <cell r="F243" t="str">
            <v>Cambridgeshire</v>
          </cell>
          <cell r="G243">
            <v>0.18</v>
          </cell>
          <cell r="H243" t="str">
            <v>E6105</v>
          </cell>
          <cell r="I243" t="str">
            <v>Cambridgeshire Fire Authority</v>
          </cell>
          <cell r="J243">
            <v>0.02</v>
          </cell>
          <cell r="K243">
            <v>1</v>
          </cell>
        </row>
        <row r="244">
          <cell r="A244">
            <v>237</v>
          </cell>
          <cell r="B244" t="str">
            <v>E1039</v>
          </cell>
          <cell r="C244" t="str">
            <v>South Derbyshire</v>
          </cell>
          <cell r="D244">
            <v>0.8</v>
          </cell>
          <cell r="E244" t="str">
            <v>E1021</v>
          </cell>
          <cell r="F244" t="str">
            <v>Derbyshire</v>
          </cell>
          <cell r="G244">
            <v>0.18</v>
          </cell>
          <cell r="H244" t="str">
            <v>E6110</v>
          </cell>
          <cell r="I244" t="str">
            <v>Derbyshire Fire Authority</v>
          </cell>
          <cell r="J244">
            <v>0.02</v>
          </cell>
          <cell r="K244">
            <v>1</v>
          </cell>
        </row>
        <row r="245">
          <cell r="A245">
            <v>238</v>
          </cell>
          <cell r="B245" t="str">
            <v>E0103</v>
          </cell>
          <cell r="C245" t="str">
            <v>South Gloucestershire</v>
          </cell>
          <cell r="D245">
            <v>0.98</v>
          </cell>
          <cell r="E245" t="str">
            <v>NA</v>
          </cell>
          <cell r="F245" t="str">
            <v>UA</v>
          </cell>
          <cell r="G245">
            <v>0</v>
          </cell>
          <cell r="H245" t="str">
            <v>E6101</v>
          </cell>
          <cell r="I245" t="str">
            <v>Avon Fire Authority</v>
          </cell>
          <cell r="J245">
            <v>0.02</v>
          </cell>
          <cell r="K245">
            <v>1</v>
          </cell>
        </row>
        <row r="246">
          <cell r="A246">
            <v>239</v>
          </cell>
          <cell r="B246" t="str">
            <v>E1136</v>
          </cell>
          <cell r="C246" t="str">
            <v>South Hams</v>
          </cell>
          <cell r="D246">
            <v>0.8</v>
          </cell>
          <cell r="E246" t="str">
            <v>E1121</v>
          </cell>
          <cell r="F246" t="str">
            <v>Devon</v>
          </cell>
          <cell r="G246">
            <v>0.18</v>
          </cell>
          <cell r="H246" t="str">
            <v>E6161</v>
          </cell>
          <cell r="I246" t="str">
            <v>Devon and Somerset Fire Authority</v>
          </cell>
          <cell r="J246">
            <v>0.02</v>
          </cell>
          <cell r="K246">
            <v>1</v>
          </cell>
        </row>
        <row r="247">
          <cell r="A247">
            <v>240</v>
          </cell>
          <cell r="B247" t="str">
            <v>E2535</v>
          </cell>
          <cell r="C247" t="str">
            <v>South Holland</v>
          </cell>
          <cell r="D247">
            <v>0.8</v>
          </cell>
          <cell r="E247" t="str">
            <v>E2520</v>
          </cell>
          <cell r="F247" t="str">
            <v>Lincolnshire</v>
          </cell>
          <cell r="G247">
            <v>0.2</v>
          </cell>
          <cell r="H247" t="str">
            <v>NA</v>
          </cell>
          <cell r="I247" t="str">
            <v>County</v>
          </cell>
          <cell r="J247">
            <v>0</v>
          </cell>
          <cell r="K247">
            <v>1</v>
          </cell>
        </row>
        <row r="248">
          <cell r="A248">
            <v>241</v>
          </cell>
          <cell r="B248" t="str">
            <v>E2536</v>
          </cell>
          <cell r="C248" t="str">
            <v>South Kesteven</v>
          </cell>
          <cell r="D248">
            <v>0.8</v>
          </cell>
          <cell r="E248" t="str">
            <v>E2520</v>
          </cell>
          <cell r="F248" t="str">
            <v>Lincolnshire</v>
          </cell>
          <cell r="G248">
            <v>0.2</v>
          </cell>
          <cell r="H248" t="str">
            <v>NA</v>
          </cell>
          <cell r="I248" t="str">
            <v>County</v>
          </cell>
          <cell r="J248">
            <v>0</v>
          </cell>
          <cell r="K248">
            <v>1</v>
          </cell>
        </row>
        <row r="249">
          <cell r="A249">
            <v>242</v>
          </cell>
          <cell r="B249" t="str">
            <v>E0936</v>
          </cell>
          <cell r="C249" t="str">
            <v>South Lakeland</v>
          </cell>
          <cell r="D249">
            <v>0.8</v>
          </cell>
          <cell r="E249" t="str">
            <v>E0920</v>
          </cell>
          <cell r="F249" t="str">
            <v>Cumbria</v>
          </cell>
          <cell r="G249">
            <v>0.2</v>
          </cell>
          <cell r="H249" t="str">
            <v>NA</v>
          </cell>
          <cell r="I249" t="str">
            <v>County</v>
          </cell>
          <cell r="J249">
            <v>0</v>
          </cell>
          <cell r="K249">
            <v>1</v>
          </cell>
        </row>
        <row r="250">
          <cell r="A250">
            <v>243</v>
          </cell>
          <cell r="B250" t="str">
            <v>E2637</v>
          </cell>
          <cell r="C250" t="str">
            <v>South Norfolk</v>
          </cell>
          <cell r="D250">
            <v>0.8</v>
          </cell>
          <cell r="E250" t="str">
            <v>E2620</v>
          </cell>
          <cell r="F250" t="str">
            <v>Norfolk</v>
          </cell>
          <cell r="G250">
            <v>0.2</v>
          </cell>
          <cell r="H250" t="str">
            <v>NA</v>
          </cell>
          <cell r="I250" t="str">
            <v>County</v>
          </cell>
          <cell r="J250">
            <v>0</v>
          </cell>
          <cell r="K250">
            <v>1</v>
          </cell>
        </row>
        <row r="251">
          <cell r="A251">
            <v>244</v>
          </cell>
          <cell r="B251" t="str">
            <v>E2836</v>
          </cell>
          <cell r="C251" t="str">
            <v>South Northamptonshire</v>
          </cell>
          <cell r="D251">
            <v>0.8</v>
          </cell>
          <cell r="E251" t="str">
            <v>E2820</v>
          </cell>
          <cell r="F251" t="str">
            <v>Northamptonshire</v>
          </cell>
          <cell r="G251">
            <v>0.2</v>
          </cell>
          <cell r="H251" t="str">
            <v>NA</v>
          </cell>
          <cell r="I251" t="str">
            <v>County</v>
          </cell>
          <cell r="J251">
            <v>0</v>
          </cell>
          <cell r="K251">
            <v>1</v>
          </cell>
        </row>
        <row r="252">
          <cell r="A252">
            <v>245</v>
          </cell>
          <cell r="B252" t="str">
            <v>E3133</v>
          </cell>
          <cell r="C252" t="str">
            <v>South Oxfordshire</v>
          </cell>
          <cell r="D252">
            <v>0.8</v>
          </cell>
          <cell r="E252" t="str">
            <v>E3120</v>
          </cell>
          <cell r="F252" t="str">
            <v>Oxfordshire</v>
          </cell>
          <cell r="G252">
            <v>0.2</v>
          </cell>
          <cell r="H252" t="str">
            <v>NA</v>
          </cell>
          <cell r="I252" t="str">
            <v>County</v>
          </cell>
          <cell r="J252">
            <v>0</v>
          </cell>
          <cell r="K252">
            <v>1</v>
          </cell>
        </row>
        <row r="253">
          <cell r="A253">
            <v>246</v>
          </cell>
          <cell r="B253" t="str">
            <v>E2342</v>
          </cell>
          <cell r="C253" t="str">
            <v>South Ribble</v>
          </cell>
          <cell r="D253">
            <v>0.8</v>
          </cell>
          <cell r="E253" t="str">
            <v>E2321</v>
          </cell>
          <cell r="F253" t="str">
            <v>Lancashire</v>
          </cell>
          <cell r="G253">
            <v>0.18</v>
          </cell>
          <cell r="H253" t="str">
            <v>E6123</v>
          </cell>
          <cell r="I253" t="str">
            <v>Lancashire Fire Authority</v>
          </cell>
          <cell r="J253">
            <v>0.02</v>
          </cell>
          <cell r="K253">
            <v>1</v>
          </cell>
        </row>
        <row r="254">
          <cell r="A254">
            <v>247</v>
          </cell>
          <cell r="B254" t="str">
            <v>E3334</v>
          </cell>
          <cell r="C254" t="str">
            <v>South Somerset</v>
          </cell>
          <cell r="D254">
            <v>0.8</v>
          </cell>
          <cell r="E254" t="str">
            <v>E3320</v>
          </cell>
          <cell r="F254" t="str">
            <v>Somerset</v>
          </cell>
          <cell r="G254">
            <v>0.18</v>
          </cell>
          <cell r="H254" t="str">
            <v>E6161</v>
          </cell>
          <cell r="I254" t="str">
            <v>Devon and Somerset Fire Authority</v>
          </cell>
          <cell r="J254">
            <v>0.02</v>
          </cell>
          <cell r="K254">
            <v>1</v>
          </cell>
        </row>
        <row r="255">
          <cell r="A255">
            <v>248</v>
          </cell>
          <cell r="B255" t="str">
            <v>E3435</v>
          </cell>
          <cell r="C255" t="str">
            <v>South Staffordshire</v>
          </cell>
          <cell r="D255">
            <v>0.8</v>
          </cell>
          <cell r="E255" t="str">
            <v>E3421</v>
          </cell>
          <cell r="F255" t="str">
            <v>Staffordshire</v>
          </cell>
          <cell r="G255">
            <v>0.18</v>
          </cell>
          <cell r="H255" t="str">
            <v>E6134</v>
          </cell>
          <cell r="I255" t="str">
            <v>Staffordshire Fire Authority</v>
          </cell>
          <cell r="J255">
            <v>0.02</v>
          </cell>
          <cell r="K255">
            <v>1</v>
          </cell>
        </row>
        <row r="256">
          <cell r="A256">
            <v>249</v>
          </cell>
          <cell r="B256" t="str">
            <v>E4504</v>
          </cell>
          <cell r="C256" t="str">
            <v>South Tyneside</v>
          </cell>
          <cell r="D256">
            <v>0.98</v>
          </cell>
          <cell r="E256" t="str">
            <v>NA</v>
          </cell>
          <cell r="F256" t="str">
            <v>MD</v>
          </cell>
          <cell r="G256">
            <v>0</v>
          </cell>
          <cell r="H256" t="str">
            <v>E6145</v>
          </cell>
          <cell r="I256" t="str">
            <v>Tyne and Wear Fire</v>
          </cell>
          <cell r="J256">
            <v>0.02</v>
          </cell>
          <cell r="K256">
            <v>1</v>
          </cell>
        </row>
        <row r="257">
          <cell r="A257">
            <v>250</v>
          </cell>
          <cell r="B257" t="str">
            <v>E1702</v>
          </cell>
          <cell r="C257" t="str">
            <v>Southampton</v>
          </cell>
          <cell r="D257">
            <v>0.98</v>
          </cell>
          <cell r="E257" t="str">
            <v>NA</v>
          </cell>
          <cell r="F257" t="str">
            <v>UA</v>
          </cell>
          <cell r="G257">
            <v>0</v>
          </cell>
          <cell r="H257" t="str">
            <v>E6117</v>
          </cell>
          <cell r="I257" t="str">
            <v>Hampshire Fire Authority</v>
          </cell>
          <cell r="J257">
            <v>0.02</v>
          </cell>
          <cell r="K257">
            <v>1</v>
          </cell>
        </row>
        <row r="258">
          <cell r="A258">
            <v>251</v>
          </cell>
          <cell r="B258" t="str">
            <v>E1501</v>
          </cell>
          <cell r="C258" t="str">
            <v>Southend-on-Sea</v>
          </cell>
          <cell r="D258">
            <v>0.98</v>
          </cell>
          <cell r="E258" t="str">
            <v>NA</v>
          </cell>
          <cell r="F258" t="str">
            <v>UA</v>
          </cell>
          <cell r="G258">
            <v>0</v>
          </cell>
          <cell r="H258" t="str">
            <v>E6115</v>
          </cell>
          <cell r="I258" t="str">
            <v>Essex Fire Authority</v>
          </cell>
          <cell r="J258">
            <v>0.02</v>
          </cell>
          <cell r="K258">
            <v>1</v>
          </cell>
        </row>
        <row r="259">
          <cell r="A259">
            <v>252</v>
          </cell>
          <cell r="B259" t="str">
            <v>E5019</v>
          </cell>
          <cell r="C259" t="str">
            <v>Southwark</v>
          </cell>
          <cell r="D259">
            <v>0.6</v>
          </cell>
          <cell r="E259" t="str">
            <v>E5100</v>
          </cell>
          <cell r="F259" t="str">
            <v>Greater London Authority</v>
          </cell>
          <cell r="G259">
            <v>0.4</v>
          </cell>
          <cell r="H259" t="str">
            <v>NA</v>
          </cell>
          <cell r="I259" t="str">
            <v>NA</v>
          </cell>
          <cell r="J259">
            <v>0</v>
          </cell>
          <cell r="K259">
            <v>1</v>
          </cell>
        </row>
        <row r="260">
          <cell r="A260">
            <v>253</v>
          </cell>
          <cell r="B260" t="str">
            <v>E3637</v>
          </cell>
          <cell r="C260" t="str">
            <v>Spelthorne</v>
          </cell>
          <cell r="D260">
            <v>0.8</v>
          </cell>
          <cell r="E260" t="str">
            <v>E3620</v>
          </cell>
          <cell r="F260" t="str">
            <v>Surrey</v>
          </cell>
          <cell r="G260">
            <v>0.2</v>
          </cell>
          <cell r="H260" t="str">
            <v>NA</v>
          </cell>
          <cell r="I260" t="str">
            <v>County</v>
          </cell>
          <cell r="J260">
            <v>0</v>
          </cell>
          <cell r="K260">
            <v>1</v>
          </cell>
        </row>
        <row r="261">
          <cell r="A261">
            <v>254</v>
          </cell>
          <cell r="B261" t="str">
            <v>E1936</v>
          </cell>
          <cell r="C261" t="str">
            <v>St Albans</v>
          </cell>
          <cell r="D261">
            <v>0.8</v>
          </cell>
          <cell r="E261" t="str">
            <v>E1920</v>
          </cell>
          <cell r="F261" t="str">
            <v>Hertfordshire</v>
          </cell>
          <cell r="G261">
            <v>0.2</v>
          </cell>
          <cell r="H261" t="str">
            <v>NA</v>
          </cell>
          <cell r="I261" t="str">
            <v>County</v>
          </cell>
          <cell r="J261">
            <v>0</v>
          </cell>
          <cell r="K261">
            <v>1</v>
          </cell>
        </row>
        <row r="262">
          <cell r="A262">
            <v>255</v>
          </cell>
          <cell r="B262" t="str">
            <v>E3535</v>
          </cell>
          <cell r="C262" t="str">
            <v>St Edmundsbury</v>
          </cell>
          <cell r="D262">
            <v>0.8</v>
          </cell>
          <cell r="E262" t="str">
            <v>E3520</v>
          </cell>
          <cell r="F262" t="str">
            <v>Suffolk</v>
          </cell>
          <cell r="G262">
            <v>0.2</v>
          </cell>
          <cell r="H262" t="str">
            <v>NA</v>
          </cell>
          <cell r="I262" t="str">
            <v>County</v>
          </cell>
          <cell r="J262">
            <v>0</v>
          </cell>
          <cell r="K262">
            <v>1</v>
          </cell>
        </row>
        <row r="263">
          <cell r="A263">
            <v>256</v>
          </cell>
          <cell r="B263" t="str">
            <v>E4303</v>
          </cell>
          <cell r="C263" t="str">
            <v>St Helens</v>
          </cell>
          <cell r="D263">
            <v>0.98</v>
          </cell>
          <cell r="E263" t="str">
            <v>NA</v>
          </cell>
          <cell r="F263" t="str">
            <v>MD</v>
          </cell>
          <cell r="G263">
            <v>0</v>
          </cell>
          <cell r="H263" t="str">
            <v>E6143</v>
          </cell>
          <cell r="I263" t="str">
            <v>Merseyside Fire</v>
          </cell>
          <cell r="J263">
            <v>0.02</v>
          </cell>
          <cell r="K263">
            <v>1</v>
          </cell>
        </row>
        <row r="264">
          <cell r="A264">
            <v>257</v>
          </cell>
          <cell r="B264" t="str">
            <v>E3436</v>
          </cell>
          <cell r="C264" t="str">
            <v>Stafford</v>
          </cell>
          <cell r="D264">
            <v>0.8</v>
          </cell>
          <cell r="E264" t="str">
            <v>E3421</v>
          </cell>
          <cell r="F264" t="str">
            <v>Staffordshire</v>
          </cell>
          <cell r="G264">
            <v>0.18</v>
          </cell>
          <cell r="H264" t="str">
            <v>E6134</v>
          </cell>
          <cell r="I264" t="str">
            <v>Staffordshire Fire Authority</v>
          </cell>
          <cell r="J264">
            <v>0.02</v>
          </cell>
          <cell r="K264">
            <v>1</v>
          </cell>
        </row>
        <row r="265">
          <cell r="A265">
            <v>258</v>
          </cell>
          <cell r="B265" t="str">
            <v>E3437</v>
          </cell>
          <cell r="C265" t="str">
            <v>Staffordshire Moorlands</v>
          </cell>
          <cell r="D265">
            <v>0.8</v>
          </cell>
          <cell r="E265" t="str">
            <v>E3421</v>
          </cell>
          <cell r="F265" t="str">
            <v>Staffordshire</v>
          </cell>
          <cell r="G265">
            <v>0.18</v>
          </cell>
          <cell r="H265" t="str">
            <v>E6134</v>
          </cell>
          <cell r="I265" t="str">
            <v>Staffordshire Fire Authority</v>
          </cell>
          <cell r="J265">
            <v>0.02</v>
          </cell>
          <cell r="K265">
            <v>1</v>
          </cell>
        </row>
        <row r="266">
          <cell r="A266">
            <v>259</v>
          </cell>
          <cell r="B266" t="str">
            <v>E1937</v>
          </cell>
          <cell r="C266" t="str">
            <v>Stevenage</v>
          </cell>
          <cell r="D266">
            <v>0.8</v>
          </cell>
          <cell r="E266" t="str">
            <v>E1920</v>
          </cell>
          <cell r="F266" t="str">
            <v>Hertfordshire</v>
          </cell>
          <cell r="G266">
            <v>0.2</v>
          </cell>
          <cell r="H266" t="str">
            <v>NA</v>
          </cell>
          <cell r="I266" t="str">
            <v>County</v>
          </cell>
          <cell r="J266">
            <v>0</v>
          </cell>
          <cell r="K266">
            <v>1</v>
          </cell>
        </row>
        <row r="267">
          <cell r="A267">
            <v>260</v>
          </cell>
          <cell r="B267" t="str">
            <v>E4207</v>
          </cell>
          <cell r="C267" t="str">
            <v>Stockport</v>
          </cell>
          <cell r="D267">
            <v>0.98</v>
          </cell>
          <cell r="E267" t="str">
            <v>NA</v>
          </cell>
          <cell r="F267" t="str">
            <v>MD</v>
          </cell>
          <cell r="G267">
            <v>0</v>
          </cell>
          <cell r="H267" t="str">
            <v>E6142</v>
          </cell>
          <cell r="I267" t="str">
            <v>Greater Manchester Fire</v>
          </cell>
          <cell r="J267">
            <v>0.02</v>
          </cell>
          <cell r="K267">
            <v>1</v>
          </cell>
        </row>
        <row r="268">
          <cell r="A268">
            <v>261</v>
          </cell>
          <cell r="B268" t="str">
            <v>E0704</v>
          </cell>
          <cell r="C268" t="str">
            <v>Stockton-on-Tees</v>
          </cell>
          <cell r="D268">
            <v>0.98</v>
          </cell>
          <cell r="E268" t="str">
            <v>NA</v>
          </cell>
          <cell r="F268" t="str">
            <v>UA</v>
          </cell>
          <cell r="G268">
            <v>0</v>
          </cell>
          <cell r="H268" t="str">
            <v>E6107</v>
          </cell>
          <cell r="I268" t="str">
            <v>Cleveland Fire Authority</v>
          </cell>
          <cell r="J268">
            <v>0.02</v>
          </cell>
          <cell r="K268">
            <v>1</v>
          </cell>
        </row>
        <row r="269">
          <cell r="A269">
            <v>262</v>
          </cell>
          <cell r="B269" t="str">
            <v>E3401</v>
          </cell>
          <cell r="C269" t="str">
            <v>Stoke-on-Trent</v>
          </cell>
          <cell r="D269">
            <v>0.98</v>
          </cell>
          <cell r="E269" t="str">
            <v>NA</v>
          </cell>
          <cell r="F269" t="str">
            <v>UA</v>
          </cell>
          <cell r="G269">
            <v>0</v>
          </cell>
          <cell r="H269" t="str">
            <v>E6134</v>
          </cell>
          <cell r="I269" t="str">
            <v>Staffordshire Fire Authority</v>
          </cell>
          <cell r="J269">
            <v>0.02</v>
          </cell>
          <cell r="K269">
            <v>1</v>
          </cell>
        </row>
        <row r="270">
          <cell r="A270">
            <v>263</v>
          </cell>
          <cell r="B270" t="str">
            <v>E3734</v>
          </cell>
          <cell r="C270" t="str">
            <v>Stratford-on-Avon</v>
          </cell>
          <cell r="D270">
            <v>0.8</v>
          </cell>
          <cell r="E270" t="str">
            <v>E3720</v>
          </cell>
          <cell r="F270" t="str">
            <v>Warwickshire</v>
          </cell>
          <cell r="G270">
            <v>0.2</v>
          </cell>
          <cell r="H270" t="str">
            <v>NA</v>
          </cell>
          <cell r="I270" t="str">
            <v>County</v>
          </cell>
          <cell r="J270">
            <v>0</v>
          </cell>
          <cell r="K270">
            <v>1</v>
          </cell>
        </row>
        <row r="271">
          <cell r="A271">
            <v>264</v>
          </cell>
          <cell r="B271" t="str">
            <v>E1635</v>
          </cell>
          <cell r="C271" t="str">
            <v>Stroud</v>
          </cell>
          <cell r="D271">
            <v>0.8</v>
          </cell>
          <cell r="E271" t="str">
            <v>E1620</v>
          </cell>
          <cell r="F271" t="str">
            <v>Gloucestershire</v>
          </cell>
          <cell r="G271">
            <v>0.2</v>
          </cell>
          <cell r="H271" t="str">
            <v>NA</v>
          </cell>
          <cell r="I271" t="str">
            <v>County</v>
          </cell>
          <cell r="J271">
            <v>0</v>
          </cell>
          <cell r="K271">
            <v>1</v>
          </cell>
        </row>
        <row r="272">
          <cell r="A272">
            <v>265</v>
          </cell>
          <cell r="B272" t="str">
            <v>E3536</v>
          </cell>
          <cell r="C272" t="str">
            <v>Suffolk Coastal</v>
          </cell>
          <cell r="D272">
            <v>0.8</v>
          </cell>
          <cell r="E272" t="str">
            <v>E3520</v>
          </cell>
          <cell r="F272" t="str">
            <v>Suffolk</v>
          </cell>
          <cell r="G272">
            <v>0.2</v>
          </cell>
          <cell r="H272" t="str">
            <v>NA</v>
          </cell>
          <cell r="I272" t="str">
            <v>County</v>
          </cell>
          <cell r="J272">
            <v>0</v>
          </cell>
          <cell r="K272">
            <v>1</v>
          </cell>
        </row>
        <row r="273">
          <cell r="A273">
            <v>266</v>
          </cell>
          <cell r="B273" t="str">
            <v>E4505</v>
          </cell>
          <cell r="C273" t="str">
            <v>Sunderland</v>
          </cell>
          <cell r="D273">
            <v>0.98</v>
          </cell>
          <cell r="E273" t="str">
            <v>NA</v>
          </cell>
          <cell r="F273" t="str">
            <v>MD</v>
          </cell>
          <cell r="G273">
            <v>0</v>
          </cell>
          <cell r="H273" t="str">
            <v>E6145</v>
          </cell>
          <cell r="I273" t="str">
            <v>Tyne and Wear Fire</v>
          </cell>
          <cell r="J273">
            <v>0.02</v>
          </cell>
          <cell r="K273">
            <v>1</v>
          </cell>
        </row>
        <row r="274">
          <cell r="A274">
            <v>267</v>
          </cell>
          <cell r="B274" t="str">
            <v>E3638</v>
          </cell>
          <cell r="C274" t="str">
            <v>Surrey Heath</v>
          </cell>
          <cell r="D274">
            <v>0.8</v>
          </cell>
          <cell r="E274" t="str">
            <v>E3620</v>
          </cell>
          <cell r="F274" t="str">
            <v>Surrey</v>
          </cell>
          <cell r="G274">
            <v>0.2</v>
          </cell>
          <cell r="H274" t="str">
            <v>NA</v>
          </cell>
          <cell r="I274" t="str">
            <v>County</v>
          </cell>
          <cell r="J274">
            <v>0</v>
          </cell>
          <cell r="K274">
            <v>1</v>
          </cell>
        </row>
        <row r="275">
          <cell r="A275">
            <v>268</v>
          </cell>
          <cell r="B275" t="str">
            <v>E5048</v>
          </cell>
          <cell r="C275" t="str">
            <v>Sutton</v>
          </cell>
          <cell r="D275">
            <v>0.6</v>
          </cell>
          <cell r="E275" t="str">
            <v>E5100</v>
          </cell>
          <cell r="F275" t="str">
            <v>Greater London Authority</v>
          </cell>
          <cell r="G275">
            <v>0.4</v>
          </cell>
          <cell r="H275" t="str">
            <v>NA</v>
          </cell>
          <cell r="I275" t="str">
            <v>NA</v>
          </cell>
          <cell r="J275">
            <v>0</v>
          </cell>
          <cell r="K275">
            <v>1</v>
          </cell>
        </row>
        <row r="276">
          <cell r="A276">
            <v>269</v>
          </cell>
          <cell r="B276" t="str">
            <v>E2241</v>
          </cell>
          <cell r="C276" t="str">
            <v>Swale</v>
          </cell>
          <cell r="D276">
            <v>0.8</v>
          </cell>
          <cell r="E276" t="str">
            <v>E2221</v>
          </cell>
          <cell r="F276" t="str">
            <v>Kent</v>
          </cell>
          <cell r="G276">
            <v>0.18</v>
          </cell>
          <cell r="H276" t="str">
            <v>E6122</v>
          </cell>
          <cell r="I276" t="str">
            <v>Kent Fire Authority</v>
          </cell>
          <cell r="J276">
            <v>0.02</v>
          </cell>
          <cell r="K276">
            <v>1</v>
          </cell>
        </row>
        <row r="277">
          <cell r="A277">
            <v>270</v>
          </cell>
          <cell r="B277" t="str">
            <v>E3901</v>
          </cell>
          <cell r="C277" t="str">
            <v>Swindon</v>
          </cell>
          <cell r="D277">
            <v>0.98</v>
          </cell>
          <cell r="E277" t="str">
            <v>NA</v>
          </cell>
          <cell r="F277" t="str">
            <v>UA</v>
          </cell>
          <cell r="G277">
            <v>0</v>
          </cell>
          <cell r="H277" t="str">
            <v>E6139</v>
          </cell>
          <cell r="I277" t="str">
            <v>Wiltshire Fire Authority</v>
          </cell>
          <cell r="J277">
            <v>0.02</v>
          </cell>
          <cell r="K277">
            <v>1</v>
          </cell>
        </row>
        <row r="278">
          <cell r="A278">
            <v>271</v>
          </cell>
          <cell r="B278" t="str">
            <v>E4208</v>
          </cell>
          <cell r="C278" t="str">
            <v>Tameside</v>
          </cell>
          <cell r="D278">
            <v>0.98</v>
          </cell>
          <cell r="E278" t="str">
            <v>NA</v>
          </cell>
          <cell r="F278" t="str">
            <v>MD</v>
          </cell>
          <cell r="G278">
            <v>0</v>
          </cell>
          <cell r="H278" t="str">
            <v>E6142</v>
          </cell>
          <cell r="I278" t="str">
            <v>Greater Manchester Fire</v>
          </cell>
          <cell r="J278">
            <v>0.02</v>
          </cell>
          <cell r="K278">
            <v>1</v>
          </cell>
        </row>
        <row r="279">
          <cell r="A279">
            <v>272</v>
          </cell>
          <cell r="B279" t="str">
            <v>E3439</v>
          </cell>
          <cell r="C279" t="str">
            <v>Tamworth</v>
          </cell>
          <cell r="D279">
            <v>0.8</v>
          </cell>
          <cell r="E279" t="str">
            <v>E3421</v>
          </cell>
          <cell r="F279" t="str">
            <v>Staffordshire</v>
          </cell>
          <cell r="G279">
            <v>0.18</v>
          </cell>
          <cell r="H279" t="str">
            <v>E6134</v>
          </cell>
          <cell r="I279" t="str">
            <v>Staffordshire Fire Authority</v>
          </cell>
          <cell r="J279">
            <v>0.02</v>
          </cell>
          <cell r="K279">
            <v>1</v>
          </cell>
        </row>
        <row r="280">
          <cell r="A280">
            <v>273</v>
          </cell>
          <cell r="B280" t="str">
            <v>E3639</v>
          </cell>
          <cell r="C280" t="str">
            <v>Tandridge</v>
          </cell>
          <cell r="D280">
            <v>0.8</v>
          </cell>
          <cell r="E280" t="str">
            <v>E3620</v>
          </cell>
          <cell r="F280" t="str">
            <v>Surrey</v>
          </cell>
          <cell r="G280">
            <v>0.2</v>
          </cell>
          <cell r="H280" t="str">
            <v>NA</v>
          </cell>
          <cell r="I280" t="str">
            <v>County</v>
          </cell>
          <cell r="J280">
            <v>0</v>
          </cell>
          <cell r="K280">
            <v>1</v>
          </cell>
        </row>
        <row r="281">
          <cell r="A281">
            <v>274</v>
          </cell>
          <cell r="B281" t="str">
            <v>E3333</v>
          </cell>
          <cell r="C281" t="str">
            <v>Taunton Deane</v>
          </cell>
          <cell r="D281">
            <v>0.8</v>
          </cell>
          <cell r="E281" t="str">
            <v>E3320</v>
          </cell>
          <cell r="F281" t="str">
            <v>Somerset</v>
          </cell>
          <cell r="G281">
            <v>0.18</v>
          </cell>
          <cell r="H281" t="str">
            <v>E6161</v>
          </cell>
          <cell r="I281" t="str">
            <v>Devon and Somerset Fire Authority</v>
          </cell>
          <cell r="J281">
            <v>0.02</v>
          </cell>
          <cell r="K281">
            <v>1</v>
          </cell>
        </row>
        <row r="282">
          <cell r="A282">
            <v>275</v>
          </cell>
          <cell r="B282" t="str">
            <v>E1137</v>
          </cell>
          <cell r="C282" t="str">
            <v>Teignbridge</v>
          </cell>
          <cell r="D282">
            <v>0.8</v>
          </cell>
          <cell r="E282" t="str">
            <v>E1121</v>
          </cell>
          <cell r="F282" t="str">
            <v>Devon</v>
          </cell>
          <cell r="G282">
            <v>0.18</v>
          </cell>
          <cell r="H282" t="str">
            <v>E6161</v>
          </cell>
          <cell r="I282" t="str">
            <v>Devon and Somerset Fire Authority</v>
          </cell>
          <cell r="J282">
            <v>0.02</v>
          </cell>
          <cell r="K282">
            <v>1</v>
          </cell>
        </row>
        <row r="283">
          <cell r="A283">
            <v>276</v>
          </cell>
          <cell r="B283" t="str">
            <v>E3201</v>
          </cell>
          <cell r="C283" t="str">
            <v>Telford &amp; Wrekin</v>
          </cell>
          <cell r="D283">
            <v>0.98</v>
          </cell>
          <cell r="E283" t="str">
            <v>NA</v>
          </cell>
          <cell r="F283" t="str">
            <v>UA</v>
          </cell>
          <cell r="G283">
            <v>0</v>
          </cell>
          <cell r="H283" t="str">
            <v>E6132</v>
          </cell>
          <cell r="I283" t="str">
            <v>Shropshire Fire Authority</v>
          </cell>
          <cell r="J283">
            <v>0.02</v>
          </cell>
          <cell r="K283">
            <v>1</v>
          </cell>
        </row>
        <row r="284">
          <cell r="A284">
            <v>277</v>
          </cell>
          <cell r="B284" t="str">
            <v>E1542</v>
          </cell>
          <cell r="C284" t="str">
            <v>Tendring</v>
          </cell>
          <cell r="D284">
            <v>0.8</v>
          </cell>
          <cell r="E284" t="str">
            <v>E1521</v>
          </cell>
          <cell r="F284" t="str">
            <v>Essex</v>
          </cell>
          <cell r="G284">
            <v>0.18</v>
          </cell>
          <cell r="H284" t="str">
            <v>E6115</v>
          </cell>
          <cell r="I284" t="str">
            <v>Essex Fire Authority</v>
          </cell>
          <cell r="J284">
            <v>0.02</v>
          </cell>
          <cell r="K284">
            <v>1</v>
          </cell>
        </row>
        <row r="285">
          <cell r="A285">
            <v>278</v>
          </cell>
          <cell r="B285" t="str">
            <v>E1742</v>
          </cell>
          <cell r="C285" t="str">
            <v>Test Valley</v>
          </cell>
          <cell r="D285">
            <v>0.8</v>
          </cell>
          <cell r="E285" t="str">
            <v>E1721</v>
          </cell>
          <cell r="F285" t="str">
            <v>Hampshire</v>
          </cell>
          <cell r="G285">
            <v>0.18</v>
          </cell>
          <cell r="H285" t="str">
            <v>E6117</v>
          </cell>
          <cell r="I285" t="str">
            <v>Hampshire Fire Authority</v>
          </cell>
          <cell r="J285">
            <v>0.02</v>
          </cell>
          <cell r="K285">
            <v>1</v>
          </cell>
        </row>
        <row r="286">
          <cell r="A286">
            <v>279</v>
          </cell>
          <cell r="B286" t="str">
            <v>E1636</v>
          </cell>
          <cell r="C286" t="str">
            <v>Tewkesbury</v>
          </cell>
          <cell r="D286">
            <v>0.8</v>
          </cell>
          <cell r="E286" t="str">
            <v>E1620</v>
          </cell>
          <cell r="F286" t="str">
            <v>Gloucestershire</v>
          </cell>
          <cell r="G286">
            <v>0.2</v>
          </cell>
          <cell r="H286" t="str">
            <v>NA</v>
          </cell>
          <cell r="I286" t="str">
            <v>County</v>
          </cell>
          <cell r="J286">
            <v>0</v>
          </cell>
          <cell r="K286">
            <v>1</v>
          </cell>
        </row>
        <row r="287">
          <cell r="A287">
            <v>280</v>
          </cell>
          <cell r="B287" t="str">
            <v>E2242</v>
          </cell>
          <cell r="C287" t="str">
            <v>Thanet</v>
          </cell>
          <cell r="D287">
            <v>0.8</v>
          </cell>
          <cell r="E287" t="str">
            <v>E2221</v>
          </cell>
          <cell r="F287" t="str">
            <v>Kent</v>
          </cell>
          <cell r="G287">
            <v>0.18</v>
          </cell>
          <cell r="H287" t="str">
            <v>E6122</v>
          </cell>
          <cell r="I287" t="str">
            <v>Kent Fire Authority</v>
          </cell>
          <cell r="J287">
            <v>0.02</v>
          </cell>
          <cell r="K287">
            <v>1</v>
          </cell>
        </row>
        <row r="288">
          <cell r="A288">
            <v>281</v>
          </cell>
          <cell r="B288" t="str">
            <v>E1938</v>
          </cell>
          <cell r="C288" t="str">
            <v>Three Rivers</v>
          </cell>
          <cell r="D288">
            <v>0.8</v>
          </cell>
          <cell r="E288" t="str">
            <v>E1920</v>
          </cell>
          <cell r="F288" t="str">
            <v>Hertfordshire</v>
          </cell>
          <cell r="G288">
            <v>0.2</v>
          </cell>
          <cell r="H288" t="str">
            <v>NA</v>
          </cell>
          <cell r="I288" t="str">
            <v>County</v>
          </cell>
          <cell r="J288">
            <v>0</v>
          </cell>
          <cell r="K288">
            <v>1</v>
          </cell>
        </row>
        <row r="289">
          <cell r="A289">
            <v>282</v>
          </cell>
          <cell r="B289" t="str">
            <v>E1502</v>
          </cell>
          <cell r="C289" t="str">
            <v>Thurrock</v>
          </cell>
          <cell r="D289">
            <v>0.98</v>
          </cell>
          <cell r="E289" t="str">
            <v>NA</v>
          </cell>
          <cell r="F289" t="str">
            <v>UA</v>
          </cell>
          <cell r="G289">
            <v>0</v>
          </cell>
          <cell r="H289" t="str">
            <v>E6115</v>
          </cell>
          <cell r="I289" t="str">
            <v>Essex Fire Authority</v>
          </cell>
          <cell r="J289">
            <v>0.02</v>
          </cell>
          <cell r="K289">
            <v>1</v>
          </cell>
        </row>
        <row r="290">
          <cell r="A290">
            <v>283</v>
          </cell>
          <cell r="B290" t="str">
            <v>E2243</v>
          </cell>
          <cell r="C290" t="str">
            <v>Tonbridge &amp; Malling</v>
          </cell>
          <cell r="D290">
            <v>0.8</v>
          </cell>
          <cell r="E290" t="str">
            <v>E2221</v>
          </cell>
          <cell r="F290" t="str">
            <v>Kent</v>
          </cell>
          <cell r="G290">
            <v>0.18</v>
          </cell>
          <cell r="H290" t="str">
            <v>E6122</v>
          </cell>
          <cell r="I290" t="str">
            <v>Kent Fire Authority</v>
          </cell>
          <cell r="J290">
            <v>0.02</v>
          </cell>
          <cell r="K290">
            <v>1</v>
          </cell>
        </row>
        <row r="291">
          <cell r="A291">
            <v>284</v>
          </cell>
          <cell r="B291" t="str">
            <v>E1102</v>
          </cell>
          <cell r="C291" t="str">
            <v>Torbay</v>
          </cell>
          <cell r="D291">
            <v>0.98</v>
          </cell>
          <cell r="E291" t="str">
            <v>NA</v>
          </cell>
          <cell r="F291" t="str">
            <v>UA</v>
          </cell>
          <cell r="G291">
            <v>0</v>
          </cell>
          <cell r="H291" t="str">
            <v>E6161</v>
          </cell>
          <cell r="I291" t="str">
            <v>Devon and Somerset Fire Authority</v>
          </cell>
          <cell r="J291">
            <v>0.02</v>
          </cell>
          <cell r="K291">
            <v>1</v>
          </cell>
        </row>
        <row r="292">
          <cell r="A292">
            <v>285</v>
          </cell>
          <cell r="B292" t="str">
            <v>E1139</v>
          </cell>
          <cell r="C292" t="str">
            <v>Torridge</v>
          </cell>
          <cell r="D292">
            <v>0.8</v>
          </cell>
          <cell r="E292" t="str">
            <v>E1121</v>
          </cell>
          <cell r="F292" t="str">
            <v>Devon</v>
          </cell>
          <cell r="G292">
            <v>0.18</v>
          </cell>
          <cell r="H292" t="str">
            <v>E6161</v>
          </cell>
          <cell r="I292" t="str">
            <v>Devon and Somerset Fire Authority</v>
          </cell>
          <cell r="J292">
            <v>0.02</v>
          </cell>
          <cell r="K292">
            <v>1</v>
          </cell>
        </row>
        <row r="293">
          <cell r="A293">
            <v>286</v>
          </cell>
          <cell r="B293" t="str">
            <v>E5020</v>
          </cell>
          <cell r="C293" t="str">
            <v>Tower Hamlets</v>
          </cell>
          <cell r="D293">
            <v>0.6</v>
          </cell>
          <cell r="E293" t="str">
            <v>E5100</v>
          </cell>
          <cell r="F293" t="str">
            <v>Greater London Authority</v>
          </cell>
          <cell r="G293">
            <v>0.4</v>
          </cell>
          <cell r="H293" t="str">
            <v>NA</v>
          </cell>
          <cell r="I293" t="str">
            <v>NA</v>
          </cell>
          <cell r="J293">
            <v>0</v>
          </cell>
          <cell r="K293">
            <v>1</v>
          </cell>
        </row>
        <row r="294">
          <cell r="A294">
            <v>287</v>
          </cell>
          <cell r="B294" t="str">
            <v>E4209</v>
          </cell>
          <cell r="C294" t="str">
            <v>Trafford</v>
          </cell>
          <cell r="D294">
            <v>0.98</v>
          </cell>
          <cell r="E294" t="str">
            <v>NA</v>
          </cell>
          <cell r="F294" t="str">
            <v>MD</v>
          </cell>
          <cell r="G294">
            <v>0</v>
          </cell>
          <cell r="H294" t="str">
            <v>E6142</v>
          </cell>
          <cell r="I294" t="str">
            <v>Greater Manchester Fire</v>
          </cell>
          <cell r="J294">
            <v>0.02</v>
          </cell>
          <cell r="K294">
            <v>1</v>
          </cell>
        </row>
        <row r="295">
          <cell r="A295">
            <v>288</v>
          </cell>
          <cell r="B295" t="str">
            <v>E2244</v>
          </cell>
          <cell r="C295" t="str">
            <v>Tunbridge Wells</v>
          </cell>
          <cell r="D295">
            <v>0.8</v>
          </cell>
          <cell r="E295" t="str">
            <v>E2221</v>
          </cell>
          <cell r="F295" t="str">
            <v>Kent</v>
          </cell>
          <cell r="G295">
            <v>0.18</v>
          </cell>
          <cell r="H295" t="str">
            <v>E6122</v>
          </cell>
          <cell r="I295" t="str">
            <v>Kent Fire Authority</v>
          </cell>
          <cell r="J295">
            <v>0.02</v>
          </cell>
          <cell r="K295">
            <v>1</v>
          </cell>
        </row>
        <row r="296">
          <cell r="A296">
            <v>289</v>
          </cell>
          <cell r="B296" t="str">
            <v>E1544</v>
          </cell>
          <cell r="C296" t="str">
            <v>Uttlesford</v>
          </cell>
          <cell r="D296">
            <v>0.8</v>
          </cell>
          <cell r="E296" t="str">
            <v>E1521</v>
          </cell>
          <cell r="F296" t="str">
            <v>Essex</v>
          </cell>
          <cell r="G296">
            <v>0.18</v>
          </cell>
          <cell r="H296" t="str">
            <v>E6115</v>
          </cell>
          <cell r="I296" t="str">
            <v>Essex Fire Authority</v>
          </cell>
          <cell r="J296">
            <v>0.02</v>
          </cell>
          <cell r="K296">
            <v>1</v>
          </cell>
        </row>
        <row r="297">
          <cell r="A297">
            <v>290</v>
          </cell>
          <cell r="B297" t="str">
            <v>E3134</v>
          </cell>
          <cell r="C297" t="str">
            <v>Vale of White Horse</v>
          </cell>
          <cell r="D297">
            <v>0.8</v>
          </cell>
          <cell r="E297" t="str">
            <v>E3120</v>
          </cell>
          <cell r="F297" t="str">
            <v>Oxfordshire</v>
          </cell>
          <cell r="G297">
            <v>0.2</v>
          </cell>
          <cell r="H297" t="str">
            <v>NA</v>
          </cell>
          <cell r="I297" t="str">
            <v>County</v>
          </cell>
          <cell r="J297">
            <v>0</v>
          </cell>
          <cell r="K297">
            <v>1</v>
          </cell>
        </row>
        <row r="298">
          <cell r="A298">
            <v>291</v>
          </cell>
          <cell r="B298" t="str">
            <v>E4705</v>
          </cell>
          <cell r="C298" t="str">
            <v>Wakefield</v>
          </cell>
          <cell r="D298">
            <v>0.98</v>
          </cell>
          <cell r="E298" t="str">
            <v>NA</v>
          </cell>
          <cell r="F298" t="str">
            <v>MD</v>
          </cell>
          <cell r="G298">
            <v>0</v>
          </cell>
          <cell r="H298" t="str">
            <v>E6147</v>
          </cell>
          <cell r="I298" t="str">
            <v>West Yorkshire Fire</v>
          </cell>
          <cell r="J298">
            <v>0.02</v>
          </cell>
          <cell r="K298">
            <v>1</v>
          </cell>
        </row>
        <row r="299">
          <cell r="A299">
            <v>292</v>
          </cell>
          <cell r="B299" t="str">
            <v>E4606</v>
          </cell>
          <cell r="C299" t="str">
            <v>Walsall</v>
          </cell>
          <cell r="D299">
            <v>0.98</v>
          </cell>
          <cell r="E299" t="str">
            <v>NA</v>
          </cell>
          <cell r="F299" t="str">
            <v>MD</v>
          </cell>
          <cell r="G299">
            <v>0</v>
          </cell>
          <cell r="H299" t="str">
            <v>E6146</v>
          </cell>
          <cell r="I299" t="str">
            <v>West Midlands Fire</v>
          </cell>
          <cell r="J299">
            <v>0.02</v>
          </cell>
          <cell r="K299">
            <v>1</v>
          </cell>
        </row>
        <row r="300">
          <cell r="A300">
            <v>293</v>
          </cell>
          <cell r="B300" t="str">
            <v>E5049</v>
          </cell>
          <cell r="C300" t="str">
            <v>Waltham Forest</v>
          </cell>
          <cell r="D300">
            <v>0.6</v>
          </cell>
          <cell r="E300" t="str">
            <v>E5100</v>
          </cell>
          <cell r="F300" t="str">
            <v>Greater London Authority</v>
          </cell>
          <cell r="G300">
            <v>0.4</v>
          </cell>
          <cell r="H300" t="str">
            <v>NA</v>
          </cell>
          <cell r="I300" t="str">
            <v>NA</v>
          </cell>
          <cell r="J300">
            <v>0</v>
          </cell>
          <cell r="K300">
            <v>1</v>
          </cell>
        </row>
        <row r="301">
          <cell r="A301">
            <v>294</v>
          </cell>
          <cell r="B301" t="str">
            <v>E5021</v>
          </cell>
          <cell r="C301" t="str">
            <v>Wandsworth</v>
          </cell>
          <cell r="D301">
            <v>0.6</v>
          </cell>
          <cell r="E301" t="str">
            <v>E5100</v>
          </cell>
          <cell r="F301" t="str">
            <v>Greater London Authority</v>
          </cell>
          <cell r="G301">
            <v>0.4</v>
          </cell>
          <cell r="H301" t="str">
            <v>NA</v>
          </cell>
          <cell r="I301" t="str">
            <v>NA</v>
          </cell>
          <cell r="J301">
            <v>0</v>
          </cell>
          <cell r="K301">
            <v>1</v>
          </cell>
        </row>
        <row r="302">
          <cell r="A302">
            <v>295</v>
          </cell>
          <cell r="B302" t="str">
            <v>E0602</v>
          </cell>
          <cell r="C302" t="str">
            <v>Warrington</v>
          </cell>
          <cell r="D302">
            <v>0.98</v>
          </cell>
          <cell r="E302" t="str">
            <v>NA</v>
          </cell>
          <cell r="F302" t="str">
            <v>UA</v>
          </cell>
          <cell r="G302">
            <v>0</v>
          </cell>
          <cell r="H302" t="str">
            <v>E6106</v>
          </cell>
          <cell r="I302" t="str">
            <v>Cheshire Fire Authority</v>
          </cell>
          <cell r="J302">
            <v>0.02</v>
          </cell>
          <cell r="K302">
            <v>1</v>
          </cell>
        </row>
        <row r="303">
          <cell r="A303">
            <v>296</v>
          </cell>
          <cell r="B303" t="str">
            <v>E3735</v>
          </cell>
          <cell r="C303" t="str">
            <v>Warwick</v>
          </cell>
          <cell r="D303">
            <v>0.8</v>
          </cell>
          <cell r="E303" t="str">
            <v>E3720</v>
          </cell>
          <cell r="F303" t="str">
            <v>Warwickshire</v>
          </cell>
          <cell r="G303">
            <v>0.2</v>
          </cell>
          <cell r="H303" t="str">
            <v>NA</v>
          </cell>
          <cell r="I303" t="str">
            <v>County</v>
          </cell>
          <cell r="J303">
            <v>0</v>
          </cell>
          <cell r="K303">
            <v>1</v>
          </cell>
        </row>
        <row r="304">
          <cell r="A304">
            <v>297</v>
          </cell>
          <cell r="B304" t="str">
            <v>E1939</v>
          </cell>
          <cell r="C304" t="str">
            <v>Watford</v>
          </cell>
          <cell r="D304">
            <v>0.8</v>
          </cell>
          <cell r="E304" t="str">
            <v>E1920</v>
          </cell>
          <cell r="F304" t="str">
            <v>Hertfordshire</v>
          </cell>
          <cell r="G304">
            <v>0.2</v>
          </cell>
          <cell r="H304" t="str">
            <v>NA</v>
          </cell>
          <cell r="I304" t="str">
            <v>County</v>
          </cell>
          <cell r="J304">
            <v>0</v>
          </cell>
          <cell r="K304">
            <v>1</v>
          </cell>
        </row>
        <row r="305">
          <cell r="A305">
            <v>298</v>
          </cell>
          <cell r="B305" t="str">
            <v>E3537</v>
          </cell>
          <cell r="C305" t="str">
            <v>Waveney</v>
          </cell>
          <cell r="D305">
            <v>0.8</v>
          </cell>
          <cell r="E305" t="str">
            <v>E3520</v>
          </cell>
          <cell r="F305" t="str">
            <v>Suffolk</v>
          </cell>
          <cell r="G305">
            <v>0.2</v>
          </cell>
          <cell r="H305" t="str">
            <v>NA</v>
          </cell>
          <cell r="I305" t="str">
            <v>County</v>
          </cell>
          <cell r="J305">
            <v>0</v>
          </cell>
          <cell r="K305">
            <v>1</v>
          </cell>
        </row>
        <row r="306">
          <cell r="A306">
            <v>299</v>
          </cell>
          <cell r="B306" t="str">
            <v>E3640</v>
          </cell>
          <cell r="C306" t="str">
            <v>Waverley</v>
          </cell>
          <cell r="D306">
            <v>0.8</v>
          </cell>
          <cell r="E306" t="str">
            <v>E3620</v>
          </cell>
          <cell r="F306" t="str">
            <v>Surrey</v>
          </cell>
          <cell r="G306">
            <v>0.2</v>
          </cell>
          <cell r="H306" t="str">
            <v>NA</v>
          </cell>
          <cell r="I306" t="str">
            <v>County</v>
          </cell>
          <cell r="J306">
            <v>0</v>
          </cell>
          <cell r="K306">
            <v>1</v>
          </cell>
        </row>
        <row r="307">
          <cell r="A307">
            <v>300</v>
          </cell>
          <cell r="B307" t="str">
            <v>E1437</v>
          </cell>
          <cell r="C307" t="str">
            <v>Wealden</v>
          </cell>
          <cell r="D307">
            <v>0.8</v>
          </cell>
          <cell r="E307" t="str">
            <v>E1421</v>
          </cell>
          <cell r="F307" t="str">
            <v>East Sussex</v>
          </cell>
          <cell r="G307">
            <v>0.18</v>
          </cell>
          <cell r="H307" t="str">
            <v>E6114</v>
          </cell>
          <cell r="I307" t="str">
            <v>East Sussex Fire Authority</v>
          </cell>
          <cell r="J307">
            <v>0.02</v>
          </cell>
          <cell r="K307">
            <v>1</v>
          </cell>
        </row>
        <row r="308">
          <cell r="A308">
            <v>301</v>
          </cell>
          <cell r="B308" t="str">
            <v>E2837</v>
          </cell>
          <cell r="C308" t="str">
            <v>Wellingborough</v>
          </cell>
          <cell r="D308">
            <v>0.8</v>
          </cell>
          <cell r="E308" t="str">
            <v>E2820</v>
          </cell>
          <cell r="F308" t="str">
            <v>Northamptonshire</v>
          </cell>
          <cell r="G308">
            <v>0.2</v>
          </cell>
          <cell r="H308" t="str">
            <v>NA</v>
          </cell>
          <cell r="I308" t="str">
            <v>County</v>
          </cell>
          <cell r="J308">
            <v>0</v>
          </cell>
          <cell r="K308">
            <v>1</v>
          </cell>
        </row>
        <row r="309">
          <cell r="A309">
            <v>302</v>
          </cell>
          <cell r="B309" t="str">
            <v>E1940</v>
          </cell>
          <cell r="C309" t="str">
            <v>Welwyn Hatfield</v>
          </cell>
          <cell r="D309">
            <v>0.8</v>
          </cell>
          <cell r="E309" t="str">
            <v>E1920</v>
          </cell>
          <cell r="F309" t="str">
            <v>Hertfordshire</v>
          </cell>
          <cell r="G309">
            <v>0.2</v>
          </cell>
          <cell r="H309" t="str">
            <v>NA</v>
          </cell>
          <cell r="I309" t="str">
            <v>County</v>
          </cell>
          <cell r="J309">
            <v>0</v>
          </cell>
          <cell r="K309">
            <v>1</v>
          </cell>
        </row>
        <row r="310">
          <cell r="A310">
            <v>303</v>
          </cell>
          <cell r="B310" t="str">
            <v>E0302</v>
          </cell>
          <cell r="C310" t="str">
            <v>West Berkshire</v>
          </cell>
          <cell r="D310">
            <v>0.98</v>
          </cell>
          <cell r="E310" t="str">
            <v>NA</v>
          </cell>
          <cell r="F310" t="str">
            <v>UA</v>
          </cell>
          <cell r="G310">
            <v>0</v>
          </cell>
          <cell r="H310" t="str">
            <v>E6103</v>
          </cell>
          <cell r="I310" t="str">
            <v>Berkshire Fire Authority</v>
          </cell>
          <cell r="J310">
            <v>0.02</v>
          </cell>
          <cell r="K310">
            <v>1</v>
          </cell>
        </row>
        <row r="311">
          <cell r="A311">
            <v>304</v>
          </cell>
          <cell r="B311" t="str">
            <v>E1140</v>
          </cell>
          <cell r="C311" t="str">
            <v>West Devon</v>
          </cell>
          <cell r="D311">
            <v>0.8</v>
          </cell>
          <cell r="E311" t="str">
            <v>E1121</v>
          </cell>
          <cell r="F311" t="str">
            <v>Devon</v>
          </cell>
          <cell r="G311">
            <v>0.18</v>
          </cell>
          <cell r="H311" t="str">
            <v>E6161</v>
          </cell>
          <cell r="I311" t="str">
            <v>Devon and Somerset Fire Authority</v>
          </cell>
          <cell r="J311">
            <v>0.02</v>
          </cell>
          <cell r="K311">
            <v>1</v>
          </cell>
        </row>
        <row r="312">
          <cell r="A312">
            <v>305</v>
          </cell>
          <cell r="B312" t="str">
            <v>E1237</v>
          </cell>
          <cell r="C312" t="str">
            <v>West Dorset</v>
          </cell>
          <cell r="D312">
            <v>0.8</v>
          </cell>
          <cell r="E312" t="str">
            <v>E1221</v>
          </cell>
          <cell r="F312" t="str">
            <v>Dorset</v>
          </cell>
          <cell r="G312">
            <v>0.18</v>
          </cell>
          <cell r="H312" t="str">
            <v>E6112</v>
          </cell>
          <cell r="I312" t="str">
            <v>Dorset Fire Authority</v>
          </cell>
          <cell r="J312">
            <v>0.02</v>
          </cell>
          <cell r="K312">
            <v>1</v>
          </cell>
        </row>
        <row r="313">
          <cell r="A313">
            <v>306</v>
          </cell>
          <cell r="B313" t="str">
            <v>E2343</v>
          </cell>
          <cell r="C313" t="str">
            <v>West Lancashire</v>
          </cell>
          <cell r="D313">
            <v>0.8</v>
          </cell>
          <cell r="E313" t="str">
            <v>E2321</v>
          </cell>
          <cell r="F313" t="str">
            <v>Lancashire</v>
          </cell>
          <cell r="G313">
            <v>0.18</v>
          </cell>
          <cell r="H313" t="str">
            <v>E6123</v>
          </cell>
          <cell r="I313" t="str">
            <v>Lancashire Fire Authority</v>
          </cell>
          <cell r="J313">
            <v>0.02</v>
          </cell>
          <cell r="K313">
            <v>1</v>
          </cell>
        </row>
        <row r="314">
          <cell r="A314">
            <v>307</v>
          </cell>
          <cell r="B314" t="str">
            <v>E2537</v>
          </cell>
          <cell r="C314" t="str">
            <v>West Lindsey</v>
          </cell>
          <cell r="D314">
            <v>0.8</v>
          </cell>
          <cell r="E314" t="str">
            <v>E2520</v>
          </cell>
          <cell r="F314" t="str">
            <v>Lincolnshire</v>
          </cell>
          <cell r="G314">
            <v>0.2</v>
          </cell>
          <cell r="H314" t="str">
            <v>NA</v>
          </cell>
          <cell r="I314" t="str">
            <v>County</v>
          </cell>
          <cell r="J314">
            <v>0</v>
          </cell>
          <cell r="K314">
            <v>1</v>
          </cell>
        </row>
        <row r="315">
          <cell r="A315">
            <v>308</v>
          </cell>
          <cell r="B315" t="str">
            <v>E3135</v>
          </cell>
          <cell r="C315" t="str">
            <v>West Oxfordshire</v>
          </cell>
          <cell r="D315">
            <v>0.8</v>
          </cell>
          <cell r="E315" t="str">
            <v>E3120</v>
          </cell>
          <cell r="F315" t="str">
            <v>Oxfordshire</v>
          </cell>
          <cell r="G315">
            <v>0.2</v>
          </cell>
          <cell r="H315" t="str">
            <v>NA</v>
          </cell>
          <cell r="I315" t="str">
            <v>County</v>
          </cell>
          <cell r="J315">
            <v>0</v>
          </cell>
          <cell r="K315">
            <v>1</v>
          </cell>
        </row>
        <row r="316">
          <cell r="A316">
            <v>309</v>
          </cell>
          <cell r="B316" t="str">
            <v>E3335</v>
          </cell>
          <cell r="C316" t="str">
            <v>West Somerset</v>
          </cell>
          <cell r="D316">
            <v>0.8</v>
          </cell>
          <cell r="E316" t="str">
            <v>E3320</v>
          </cell>
          <cell r="F316" t="str">
            <v>Somerset</v>
          </cell>
          <cell r="G316">
            <v>0.18</v>
          </cell>
          <cell r="H316" t="str">
            <v>E6161</v>
          </cell>
          <cell r="I316" t="str">
            <v>Devon and Somerset Fire Authority</v>
          </cell>
          <cell r="J316">
            <v>0.02</v>
          </cell>
          <cell r="K316">
            <v>1</v>
          </cell>
        </row>
        <row r="317">
          <cell r="A317">
            <v>310</v>
          </cell>
          <cell r="B317" t="str">
            <v>E5022</v>
          </cell>
          <cell r="C317" t="str">
            <v>Westminster</v>
          </cell>
          <cell r="D317">
            <v>0.6</v>
          </cell>
          <cell r="E317" t="str">
            <v>E5100</v>
          </cell>
          <cell r="F317" t="str">
            <v>Greater London Authority</v>
          </cell>
          <cell r="G317">
            <v>0.4</v>
          </cell>
          <cell r="H317" t="str">
            <v>NA</v>
          </cell>
          <cell r="I317" t="str">
            <v>NA</v>
          </cell>
          <cell r="J317">
            <v>0</v>
          </cell>
          <cell r="K317">
            <v>1</v>
          </cell>
        </row>
        <row r="318">
          <cell r="A318">
            <v>311</v>
          </cell>
          <cell r="B318" t="str">
            <v>E1238</v>
          </cell>
          <cell r="C318" t="str">
            <v>Weymouth &amp; Portland</v>
          </cell>
          <cell r="D318">
            <v>0.8</v>
          </cell>
          <cell r="E318" t="str">
            <v>E1221</v>
          </cell>
          <cell r="F318" t="str">
            <v>Dorset</v>
          </cell>
          <cell r="G318">
            <v>0.18</v>
          </cell>
          <cell r="H318" t="str">
            <v>E6112</v>
          </cell>
          <cell r="I318" t="str">
            <v>Dorset Fire Authority</v>
          </cell>
          <cell r="J318">
            <v>0.02</v>
          </cell>
          <cell r="K318">
            <v>1</v>
          </cell>
        </row>
        <row r="319">
          <cell r="A319">
            <v>312</v>
          </cell>
          <cell r="B319" t="str">
            <v>E4210</v>
          </cell>
          <cell r="C319" t="str">
            <v>Wigan</v>
          </cell>
          <cell r="D319">
            <v>0.98</v>
          </cell>
          <cell r="E319" t="str">
            <v>NA</v>
          </cell>
          <cell r="F319" t="str">
            <v>MD</v>
          </cell>
          <cell r="G319">
            <v>0</v>
          </cell>
          <cell r="H319" t="str">
            <v>E6142</v>
          </cell>
          <cell r="I319" t="str">
            <v>Greater Manchester Fire</v>
          </cell>
          <cell r="J319">
            <v>0.02</v>
          </cell>
          <cell r="K319">
            <v>1</v>
          </cell>
        </row>
        <row r="320">
          <cell r="A320">
            <v>313</v>
          </cell>
          <cell r="B320" t="str">
            <v>E3902</v>
          </cell>
          <cell r="C320" t="str">
            <v>Wiltshire UA</v>
          </cell>
          <cell r="D320">
            <v>0.98</v>
          </cell>
          <cell r="E320" t="str">
            <v>NA</v>
          </cell>
          <cell r="F320" t="str">
            <v>UA</v>
          </cell>
          <cell r="G320">
            <v>0</v>
          </cell>
          <cell r="H320" t="str">
            <v>E6139</v>
          </cell>
          <cell r="I320" t="str">
            <v>Wiltshire Fire Authority</v>
          </cell>
          <cell r="J320">
            <v>0.02</v>
          </cell>
          <cell r="K320">
            <v>1</v>
          </cell>
        </row>
        <row r="321">
          <cell r="A321">
            <v>314</v>
          </cell>
          <cell r="B321" t="str">
            <v>E1743</v>
          </cell>
          <cell r="C321" t="str">
            <v>Winchester</v>
          </cell>
          <cell r="D321">
            <v>0.8</v>
          </cell>
          <cell r="E321" t="str">
            <v>E1721</v>
          </cell>
          <cell r="F321" t="str">
            <v>Hampshire</v>
          </cell>
          <cell r="G321">
            <v>0.18</v>
          </cell>
          <cell r="H321" t="str">
            <v>E6117</v>
          </cell>
          <cell r="I321" t="str">
            <v>Hampshire Fire Authority</v>
          </cell>
          <cell r="J321">
            <v>0.02</v>
          </cell>
          <cell r="K321">
            <v>1</v>
          </cell>
        </row>
        <row r="322">
          <cell r="A322">
            <v>315</v>
          </cell>
          <cell r="B322" t="str">
            <v>E0305</v>
          </cell>
          <cell r="C322" t="str">
            <v>Windsor &amp; Maidenhead</v>
          </cell>
          <cell r="D322">
            <v>0.98</v>
          </cell>
          <cell r="E322" t="str">
            <v>NA</v>
          </cell>
          <cell r="F322" t="str">
            <v>UA</v>
          </cell>
          <cell r="G322">
            <v>0</v>
          </cell>
          <cell r="H322" t="str">
            <v>E6103</v>
          </cell>
          <cell r="I322" t="str">
            <v>Berkshire Fire Authority</v>
          </cell>
          <cell r="J322">
            <v>0.02</v>
          </cell>
          <cell r="K322">
            <v>1</v>
          </cell>
        </row>
        <row r="323">
          <cell r="A323">
            <v>316</v>
          </cell>
          <cell r="B323" t="str">
            <v>E4305</v>
          </cell>
          <cell r="C323" t="str">
            <v>Wirral</v>
          </cell>
          <cell r="D323">
            <v>0.98</v>
          </cell>
          <cell r="E323" t="str">
            <v>NA</v>
          </cell>
          <cell r="F323" t="str">
            <v>MD</v>
          </cell>
          <cell r="G323">
            <v>0</v>
          </cell>
          <cell r="H323" t="str">
            <v>E6143</v>
          </cell>
          <cell r="I323" t="str">
            <v>Merseyside Fire</v>
          </cell>
          <cell r="J323">
            <v>0.02</v>
          </cell>
          <cell r="K323">
            <v>1</v>
          </cell>
        </row>
        <row r="324">
          <cell r="A324">
            <v>317</v>
          </cell>
          <cell r="B324" t="str">
            <v>E3641</v>
          </cell>
          <cell r="C324" t="str">
            <v>Woking</v>
          </cell>
          <cell r="D324">
            <v>0.8</v>
          </cell>
          <cell r="E324" t="str">
            <v>E3620</v>
          </cell>
          <cell r="F324" t="str">
            <v>Surrey</v>
          </cell>
          <cell r="G324">
            <v>0.2</v>
          </cell>
          <cell r="H324" t="str">
            <v>NA</v>
          </cell>
          <cell r="I324" t="str">
            <v>County</v>
          </cell>
          <cell r="J324">
            <v>0</v>
          </cell>
          <cell r="K324">
            <v>1</v>
          </cell>
        </row>
        <row r="325">
          <cell r="A325">
            <v>318</v>
          </cell>
          <cell r="B325" t="str">
            <v>E0306</v>
          </cell>
          <cell r="C325" t="str">
            <v>Wokingham</v>
          </cell>
          <cell r="D325">
            <v>0.98</v>
          </cell>
          <cell r="E325" t="str">
            <v>NA</v>
          </cell>
          <cell r="F325" t="str">
            <v>UA</v>
          </cell>
          <cell r="G325">
            <v>0</v>
          </cell>
          <cell r="H325" t="str">
            <v>E6103</v>
          </cell>
          <cell r="I325" t="str">
            <v>Berkshire Fire Authority</v>
          </cell>
          <cell r="J325">
            <v>0.02</v>
          </cell>
          <cell r="K325">
            <v>1</v>
          </cell>
        </row>
        <row r="326">
          <cell r="A326">
            <v>319</v>
          </cell>
          <cell r="B326" t="str">
            <v>E4607</v>
          </cell>
          <cell r="C326" t="str">
            <v>Wolverhampton</v>
          </cell>
          <cell r="D326">
            <v>0.98</v>
          </cell>
          <cell r="E326" t="str">
            <v>NA</v>
          </cell>
          <cell r="F326" t="str">
            <v>MD</v>
          </cell>
          <cell r="G326">
            <v>0</v>
          </cell>
          <cell r="H326" t="str">
            <v>E6146</v>
          </cell>
          <cell r="I326" t="str">
            <v>West Midlands Fire</v>
          </cell>
          <cell r="J326">
            <v>0.02</v>
          </cell>
          <cell r="K326">
            <v>1</v>
          </cell>
        </row>
        <row r="327">
          <cell r="A327">
            <v>320</v>
          </cell>
          <cell r="B327" t="str">
            <v>E1837</v>
          </cell>
          <cell r="C327" t="str">
            <v>Worcester</v>
          </cell>
          <cell r="D327">
            <v>0.8</v>
          </cell>
          <cell r="E327" t="str">
            <v>E1821</v>
          </cell>
          <cell r="F327" t="str">
            <v>Worcestershire</v>
          </cell>
          <cell r="G327">
            <v>0.18</v>
          </cell>
          <cell r="H327" t="str">
            <v>E6118</v>
          </cell>
          <cell r="I327" t="str">
            <v>Hereford and Worcester Fire Authority</v>
          </cell>
          <cell r="J327">
            <v>0.02</v>
          </cell>
          <cell r="K327">
            <v>1</v>
          </cell>
        </row>
        <row r="328">
          <cell r="A328">
            <v>321</v>
          </cell>
          <cell r="B328" t="str">
            <v>E3837</v>
          </cell>
          <cell r="C328" t="str">
            <v>Worthing</v>
          </cell>
          <cell r="D328">
            <v>0.8</v>
          </cell>
          <cell r="E328" t="str">
            <v>E3820</v>
          </cell>
          <cell r="F328" t="str">
            <v>West Sussex</v>
          </cell>
          <cell r="G328">
            <v>0.2</v>
          </cell>
          <cell r="H328" t="str">
            <v>NA</v>
          </cell>
          <cell r="I328" t="str">
            <v>County</v>
          </cell>
          <cell r="J328">
            <v>0</v>
          </cell>
          <cell r="K328">
            <v>1</v>
          </cell>
        </row>
        <row r="329">
          <cell r="A329">
            <v>322</v>
          </cell>
          <cell r="B329" t="str">
            <v>E1838</v>
          </cell>
          <cell r="C329" t="str">
            <v>Wychavon</v>
          </cell>
          <cell r="D329">
            <v>0.8</v>
          </cell>
          <cell r="E329" t="str">
            <v>E1821</v>
          </cell>
          <cell r="F329" t="str">
            <v>Worcestershire</v>
          </cell>
          <cell r="G329">
            <v>0.18</v>
          </cell>
          <cell r="H329" t="str">
            <v>E6118</v>
          </cell>
          <cell r="I329" t="str">
            <v>Hereford and Worcester Fire Authority</v>
          </cell>
          <cell r="J329">
            <v>0.02</v>
          </cell>
          <cell r="K329">
            <v>1</v>
          </cell>
        </row>
        <row r="330">
          <cell r="A330">
            <v>323</v>
          </cell>
          <cell r="B330" t="str">
            <v>E0435</v>
          </cell>
          <cell r="C330" t="str">
            <v>Wycombe</v>
          </cell>
          <cell r="D330">
            <v>0.8</v>
          </cell>
          <cell r="E330" t="str">
            <v>E0421</v>
          </cell>
          <cell r="F330" t="str">
            <v>Buckinghamshire</v>
          </cell>
          <cell r="G330">
            <v>0.18</v>
          </cell>
          <cell r="H330" t="str">
            <v>E6104</v>
          </cell>
          <cell r="I330" t="str">
            <v>Buckinghamshire Fire Authority</v>
          </cell>
          <cell r="J330">
            <v>0.02</v>
          </cell>
          <cell r="K330">
            <v>1</v>
          </cell>
        </row>
        <row r="331">
          <cell r="A331">
            <v>324</v>
          </cell>
          <cell r="B331" t="str">
            <v>E2344</v>
          </cell>
          <cell r="C331" t="str">
            <v>Wyre</v>
          </cell>
          <cell r="D331">
            <v>0.8</v>
          </cell>
          <cell r="E331" t="str">
            <v>E2321</v>
          </cell>
          <cell r="F331" t="str">
            <v>Lancashire</v>
          </cell>
          <cell r="G331">
            <v>0.18</v>
          </cell>
          <cell r="H331" t="str">
            <v>E6123</v>
          </cell>
          <cell r="I331" t="str">
            <v>Lancashire Fire Authority</v>
          </cell>
          <cell r="J331">
            <v>0.02</v>
          </cell>
          <cell r="K331">
            <v>1</v>
          </cell>
        </row>
        <row r="332">
          <cell r="A332">
            <v>325</v>
          </cell>
          <cell r="B332" t="str">
            <v>E1839</v>
          </cell>
          <cell r="C332" t="str">
            <v>Wyre Forest</v>
          </cell>
          <cell r="D332">
            <v>0.8</v>
          </cell>
          <cell r="E332" t="str">
            <v>E1821</v>
          </cell>
          <cell r="F332" t="str">
            <v>Worcestershire</v>
          </cell>
          <cell r="G332">
            <v>0.18</v>
          </cell>
          <cell r="H332" t="str">
            <v>E6118</v>
          </cell>
          <cell r="I332" t="str">
            <v>Hereford and Worcester Fire Authority</v>
          </cell>
          <cell r="J332">
            <v>0.02</v>
          </cell>
          <cell r="K332">
            <v>1</v>
          </cell>
        </row>
        <row r="333">
          <cell r="A333">
            <v>326</v>
          </cell>
          <cell r="B333" t="str">
            <v>E2701</v>
          </cell>
          <cell r="C333" t="str">
            <v>York</v>
          </cell>
          <cell r="D333">
            <v>0.98</v>
          </cell>
          <cell r="E333" t="str">
            <v>NA</v>
          </cell>
          <cell r="F333" t="str">
            <v>UA</v>
          </cell>
          <cell r="G333">
            <v>0</v>
          </cell>
          <cell r="H333" t="str">
            <v>E6127</v>
          </cell>
          <cell r="I333" t="str">
            <v>North Yorkshire Fire Authority</v>
          </cell>
          <cell r="J333">
            <v>0.02</v>
          </cell>
          <cell r="K333">
            <v>1</v>
          </cell>
        </row>
        <row r="334">
          <cell r="A334">
            <v>327</v>
          </cell>
          <cell r="B334" t="str">
            <v>E9999</v>
          </cell>
          <cell r="C334">
            <v>0</v>
          </cell>
          <cell r="D334">
            <v>0</v>
          </cell>
          <cell r="E334">
            <v>0</v>
          </cell>
          <cell r="F334">
            <v>0</v>
          </cell>
          <cell r="G334">
            <v>0</v>
          </cell>
          <cell r="H334">
            <v>0</v>
          </cell>
          <cell r="I334">
            <v>0</v>
          </cell>
          <cell r="J334">
            <v>0</v>
          </cell>
          <cell r="K334">
            <v>0</v>
          </cell>
        </row>
      </sheetData>
      <sheetData sheetId="9">
        <row r="8">
          <cell r="A8">
            <v>1</v>
          </cell>
          <cell r="B8" t="str">
            <v>Adur</v>
          </cell>
          <cell r="C8" t="str">
            <v>E3831</v>
          </cell>
          <cell r="D8">
            <v>84623</v>
          </cell>
          <cell r="E8">
            <v>0</v>
          </cell>
          <cell r="F8">
            <v>0</v>
          </cell>
          <cell r="G8">
            <v>0</v>
          </cell>
          <cell r="H8">
            <v>0</v>
          </cell>
          <cell r="I8">
            <v>0</v>
          </cell>
          <cell r="J8">
            <v>0</v>
          </cell>
          <cell r="K8">
            <v>0</v>
          </cell>
          <cell r="L8">
            <v>0</v>
          </cell>
          <cell r="M8">
            <v>0</v>
          </cell>
          <cell r="N8">
            <v>240295</v>
          </cell>
          <cell r="O8">
            <v>192236</v>
          </cell>
          <cell r="P8">
            <v>48059</v>
          </cell>
          <cell r="Q8">
            <v>0</v>
          </cell>
          <cell r="R8">
            <v>70972.95</v>
          </cell>
          <cell r="S8">
            <v>0</v>
          </cell>
          <cell r="T8">
            <v>0</v>
          </cell>
          <cell r="U8">
            <v>158699.64000000001</v>
          </cell>
          <cell r="V8">
            <v>0</v>
          </cell>
          <cell r="W8">
            <v>0</v>
          </cell>
          <cell r="X8">
            <v>0</v>
          </cell>
          <cell r="Y8">
            <v>0</v>
          </cell>
          <cell r="Z8">
            <v>0</v>
          </cell>
          <cell r="AA8">
            <v>0</v>
          </cell>
          <cell r="AB8">
            <v>0</v>
          </cell>
          <cell r="AC8">
            <v>0</v>
          </cell>
          <cell r="AD8">
            <v>0</v>
          </cell>
          <cell r="AE8">
            <v>0</v>
          </cell>
          <cell r="AF8">
            <v>7852402</v>
          </cell>
          <cell r="AG8">
            <v>6281922</v>
          </cell>
          <cell r="AH8">
            <v>1570480</v>
          </cell>
          <cell r="AI8">
            <v>0</v>
          </cell>
          <cell r="AJ8">
            <v>255962.07</v>
          </cell>
          <cell r="AK8">
            <v>1040134.06</v>
          </cell>
          <cell r="AL8">
            <v>1150949.42</v>
          </cell>
          <cell r="AM8">
            <v>62463.87</v>
          </cell>
          <cell r="AN8">
            <v>0</v>
          </cell>
          <cell r="AO8">
            <v>923.84</v>
          </cell>
          <cell r="AP8">
            <v>363408.41</v>
          </cell>
          <cell r="AQ8">
            <v>7974.49</v>
          </cell>
          <cell r="AR8">
            <v>7357.5</v>
          </cell>
          <cell r="AS8">
            <v>9.7899999999999991</v>
          </cell>
          <cell r="AT8">
            <v>0</v>
          </cell>
          <cell r="AU8">
            <v>0</v>
          </cell>
          <cell r="AV8">
            <v>0</v>
          </cell>
        </row>
        <row r="9">
          <cell r="A9">
            <v>2</v>
          </cell>
          <cell r="B9" t="str">
            <v>Allerdale</v>
          </cell>
          <cell r="C9" t="str">
            <v>E0931</v>
          </cell>
          <cell r="D9">
            <v>182676</v>
          </cell>
          <cell r="E9">
            <v>0</v>
          </cell>
          <cell r="F9">
            <v>0</v>
          </cell>
          <cell r="G9">
            <v>0</v>
          </cell>
          <cell r="H9">
            <v>0</v>
          </cell>
          <cell r="I9">
            <v>0</v>
          </cell>
          <cell r="J9">
            <v>0</v>
          </cell>
          <cell r="K9">
            <v>0</v>
          </cell>
          <cell r="L9">
            <v>0</v>
          </cell>
          <cell r="M9">
            <v>0</v>
          </cell>
          <cell r="N9">
            <v>639807</v>
          </cell>
          <cell r="O9">
            <v>511845.60000000003</v>
          </cell>
          <cell r="P9">
            <v>127961.40000000001</v>
          </cell>
          <cell r="Q9">
            <v>0</v>
          </cell>
          <cell r="R9">
            <v>175867.28</v>
          </cell>
          <cell r="S9">
            <v>0</v>
          </cell>
          <cell r="T9">
            <v>0</v>
          </cell>
          <cell r="U9">
            <v>210568.2</v>
          </cell>
          <cell r="V9">
            <v>0</v>
          </cell>
          <cell r="W9">
            <v>0</v>
          </cell>
          <cell r="X9">
            <v>0</v>
          </cell>
          <cell r="Y9">
            <v>0</v>
          </cell>
          <cell r="Z9">
            <v>0</v>
          </cell>
          <cell r="AA9">
            <v>0</v>
          </cell>
          <cell r="AB9">
            <v>0</v>
          </cell>
          <cell r="AC9">
            <v>0</v>
          </cell>
          <cell r="AD9">
            <v>0</v>
          </cell>
          <cell r="AE9">
            <v>0</v>
          </cell>
          <cell r="AF9">
            <v>12332000</v>
          </cell>
          <cell r="AG9">
            <v>9865600</v>
          </cell>
          <cell r="AH9">
            <v>2466400</v>
          </cell>
          <cell r="AI9">
            <v>0</v>
          </cell>
          <cell r="AJ9">
            <v>427672.19</v>
          </cell>
          <cell r="AK9">
            <v>2769318.18</v>
          </cell>
          <cell r="AL9">
            <v>1348757.14</v>
          </cell>
          <cell r="AM9">
            <v>64612.82</v>
          </cell>
          <cell r="AN9">
            <v>36686.46</v>
          </cell>
          <cell r="AO9">
            <v>0</v>
          </cell>
          <cell r="AP9">
            <v>697522.26</v>
          </cell>
          <cell r="AQ9">
            <v>28393.26</v>
          </cell>
          <cell r="AR9">
            <v>62899.58</v>
          </cell>
          <cell r="AS9">
            <v>286.25</v>
          </cell>
          <cell r="AT9">
            <v>1482.87</v>
          </cell>
          <cell r="AU9">
            <v>0</v>
          </cell>
          <cell r="AV9">
            <v>0</v>
          </cell>
        </row>
        <row r="10">
          <cell r="A10">
            <v>3</v>
          </cell>
          <cell r="B10" t="str">
            <v>Amber Valley</v>
          </cell>
          <cell r="C10" t="str">
            <v>E1031</v>
          </cell>
          <cell r="D10">
            <v>154747</v>
          </cell>
          <cell r="E10">
            <v>0</v>
          </cell>
          <cell r="F10">
            <v>0</v>
          </cell>
          <cell r="G10">
            <v>0</v>
          </cell>
          <cell r="H10">
            <v>0</v>
          </cell>
          <cell r="I10">
            <v>0</v>
          </cell>
          <cell r="J10">
            <v>0</v>
          </cell>
          <cell r="K10">
            <v>0</v>
          </cell>
          <cell r="L10">
            <v>0</v>
          </cell>
          <cell r="M10">
            <v>0</v>
          </cell>
          <cell r="N10">
            <v>534579</v>
          </cell>
          <cell r="O10">
            <v>427663.2</v>
          </cell>
          <cell r="P10">
            <v>96224.22</v>
          </cell>
          <cell r="Q10">
            <v>10691.58</v>
          </cell>
          <cell r="R10">
            <v>48245</v>
          </cell>
          <cell r="S10">
            <v>0</v>
          </cell>
          <cell r="T10">
            <v>0</v>
          </cell>
          <cell r="U10">
            <v>361566</v>
          </cell>
          <cell r="V10">
            <v>0</v>
          </cell>
          <cell r="W10">
            <v>0</v>
          </cell>
          <cell r="X10">
            <v>0</v>
          </cell>
          <cell r="Y10">
            <v>0</v>
          </cell>
          <cell r="Z10">
            <v>0</v>
          </cell>
          <cell r="AA10">
            <v>0</v>
          </cell>
          <cell r="AB10">
            <v>0</v>
          </cell>
          <cell r="AC10">
            <v>0</v>
          </cell>
          <cell r="AD10">
            <v>0</v>
          </cell>
          <cell r="AE10">
            <v>0</v>
          </cell>
          <cell r="AF10">
            <v>14450263</v>
          </cell>
          <cell r="AG10">
            <v>11560210</v>
          </cell>
          <cell r="AH10">
            <v>2601047</v>
          </cell>
          <cell r="AI10">
            <v>289005</v>
          </cell>
          <cell r="AJ10">
            <v>510951.99</v>
          </cell>
          <cell r="AK10">
            <v>2350579.19</v>
          </cell>
          <cell r="AL10">
            <v>1512533.93</v>
          </cell>
          <cell r="AM10">
            <v>38655.199999999997</v>
          </cell>
          <cell r="AN10">
            <v>18725.59</v>
          </cell>
          <cell r="AO10">
            <v>56207.93</v>
          </cell>
          <cell r="AP10">
            <v>1435867.21</v>
          </cell>
          <cell r="AQ10">
            <v>11250.05</v>
          </cell>
          <cell r="AR10">
            <v>45825.32</v>
          </cell>
          <cell r="AS10">
            <v>0</v>
          </cell>
          <cell r="AT10">
            <v>13760.7</v>
          </cell>
          <cell r="AU10">
            <v>1492.04</v>
          </cell>
          <cell r="AV10">
            <v>0</v>
          </cell>
        </row>
        <row r="11">
          <cell r="A11">
            <v>4</v>
          </cell>
          <cell r="B11" t="str">
            <v>Arun</v>
          </cell>
          <cell r="C11" t="str">
            <v>E3832</v>
          </cell>
          <cell r="D11">
            <v>173257</v>
          </cell>
          <cell r="E11">
            <v>0</v>
          </cell>
          <cell r="F11">
            <v>0</v>
          </cell>
          <cell r="G11">
            <v>0</v>
          </cell>
          <cell r="H11">
            <v>0</v>
          </cell>
          <cell r="I11">
            <v>0</v>
          </cell>
          <cell r="J11">
            <v>0</v>
          </cell>
          <cell r="K11">
            <v>0</v>
          </cell>
          <cell r="L11">
            <v>0</v>
          </cell>
          <cell r="M11">
            <v>0</v>
          </cell>
          <cell r="N11">
            <v>644847</v>
          </cell>
          <cell r="O11">
            <v>515877.60000000003</v>
          </cell>
          <cell r="P11">
            <v>128969.40000000001</v>
          </cell>
          <cell r="Q11">
            <v>0</v>
          </cell>
          <cell r="R11">
            <v>9266.19</v>
          </cell>
          <cell r="S11">
            <v>0</v>
          </cell>
          <cell r="T11">
            <v>0</v>
          </cell>
          <cell r="U11">
            <v>311241.88</v>
          </cell>
          <cell r="V11">
            <v>0</v>
          </cell>
          <cell r="W11">
            <v>0</v>
          </cell>
          <cell r="X11">
            <v>0</v>
          </cell>
          <cell r="Y11">
            <v>0</v>
          </cell>
          <cell r="Z11">
            <v>0</v>
          </cell>
          <cell r="AA11">
            <v>0</v>
          </cell>
          <cell r="AB11">
            <v>0</v>
          </cell>
          <cell r="AC11">
            <v>0</v>
          </cell>
          <cell r="AD11">
            <v>0</v>
          </cell>
          <cell r="AE11">
            <v>0</v>
          </cell>
          <cell r="AF11">
            <v>16089703</v>
          </cell>
          <cell r="AG11">
            <v>12871762</v>
          </cell>
          <cell r="AH11">
            <v>3217941</v>
          </cell>
          <cell r="AI11">
            <v>0</v>
          </cell>
          <cell r="AJ11">
            <v>503447.26</v>
          </cell>
          <cell r="AK11">
            <v>2770985.69</v>
          </cell>
          <cell r="AL11">
            <v>1999832.11</v>
          </cell>
          <cell r="AM11">
            <v>77224.56</v>
          </cell>
          <cell r="AN11">
            <v>7242.33</v>
          </cell>
          <cell r="AO11">
            <v>7985.62</v>
          </cell>
          <cell r="AP11">
            <v>859091.12</v>
          </cell>
          <cell r="AQ11">
            <v>23845.53</v>
          </cell>
          <cell r="AR11">
            <v>9844.58</v>
          </cell>
          <cell r="AS11">
            <v>131.75</v>
          </cell>
          <cell r="AT11">
            <v>2928.02</v>
          </cell>
          <cell r="AU11">
            <v>0</v>
          </cell>
          <cell r="AV11">
            <v>0</v>
          </cell>
        </row>
        <row r="12">
          <cell r="A12">
            <v>5</v>
          </cell>
          <cell r="B12" t="str">
            <v>Ashfield</v>
          </cell>
          <cell r="C12" t="str">
            <v>E3031</v>
          </cell>
          <cell r="D12">
            <v>127890</v>
          </cell>
          <cell r="E12">
            <v>0</v>
          </cell>
          <cell r="F12">
            <v>0</v>
          </cell>
          <cell r="G12">
            <v>0</v>
          </cell>
          <cell r="H12">
            <v>0</v>
          </cell>
          <cell r="I12">
            <v>0</v>
          </cell>
          <cell r="J12">
            <v>0</v>
          </cell>
          <cell r="K12">
            <v>0</v>
          </cell>
          <cell r="L12">
            <v>0</v>
          </cell>
          <cell r="M12">
            <v>0</v>
          </cell>
          <cell r="N12">
            <v>370903</v>
          </cell>
          <cell r="O12">
            <v>296722.40000000002</v>
          </cell>
          <cell r="P12">
            <v>66762.539999999994</v>
          </cell>
          <cell r="Q12">
            <v>7418.06</v>
          </cell>
          <cell r="R12">
            <v>-11036.7</v>
          </cell>
          <cell r="S12">
            <v>0</v>
          </cell>
          <cell r="T12">
            <v>0</v>
          </cell>
          <cell r="U12">
            <v>330923</v>
          </cell>
          <cell r="V12">
            <v>0</v>
          </cell>
          <cell r="W12">
            <v>0</v>
          </cell>
          <cell r="X12">
            <v>0</v>
          </cell>
          <cell r="Y12">
            <v>0</v>
          </cell>
          <cell r="Z12">
            <v>0</v>
          </cell>
          <cell r="AA12">
            <v>0</v>
          </cell>
          <cell r="AB12">
            <v>0</v>
          </cell>
          <cell r="AC12">
            <v>0</v>
          </cell>
          <cell r="AD12">
            <v>0</v>
          </cell>
          <cell r="AE12">
            <v>0</v>
          </cell>
          <cell r="AF12">
            <v>15666967</v>
          </cell>
          <cell r="AG12">
            <v>12533573</v>
          </cell>
          <cell r="AH12">
            <v>2820054</v>
          </cell>
          <cell r="AI12">
            <v>313339</v>
          </cell>
          <cell r="AJ12">
            <v>542261.25</v>
          </cell>
          <cell r="AK12">
            <v>1585909.54</v>
          </cell>
          <cell r="AL12">
            <v>1137375.52</v>
          </cell>
          <cell r="AM12">
            <v>3813.67</v>
          </cell>
          <cell r="AN12">
            <v>13533.91</v>
          </cell>
          <cell r="AO12">
            <v>30142.46</v>
          </cell>
          <cell r="AP12">
            <v>823987.29</v>
          </cell>
          <cell r="AQ12">
            <v>65941.59</v>
          </cell>
          <cell r="AR12">
            <v>-297987.17</v>
          </cell>
          <cell r="AS12">
            <v>0</v>
          </cell>
          <cell r="AT12">
            <v>6153.02</v>
          </cell>
          <cell r="AU12">
            <v>3076.08</v>
          </cell>
          <cell r="AV12">
            <v>0</v>
          </cell>
        </row>
        <row r="13">
          <cell r="A13">
            <v>6</v>
          </cell>
          <cell r="B13" t="str">
            <v>Ashford</v>
          </cell>
          <cell r="C13" t="str">
            <v>E2231</v>
          </cell>
          <cell r="D13">
            <v>179047</v>
          </cell>
          <cell r="E13">
            <v>0</v>
          </cell>
          <cell r="F13">
            <v>0</v>
          </cell>
          <cell r="G13">
            <v>0</v>
          </cell>
          <cell r="H13">
            <v>0</v>
          </cell>
          <cell r="I13">
            <v>0</v>
          </cell>
          <cell r="J13">
            <v>0</v>
          </cell>
          <cell r="K13">
            <v>0</v>
          </cell>
          <cell r="L13">
            <v>0</v>
          </cell>
          <cell r="M13">
            <v>0</v>
          </cell>
          <cell r="N13">
            <v>485571</v>
          </cell>
          <cell r="O13">
            <v>388456.80000000005</v>
          </cell>
          <cell r="P13">
            <v>87402.78</v>
          </cell>
          <cell r="Q13">
            <v>9711.42</v>
          </cell>
          <cell r="R13">
            <v>11103.75</v>
          </cell>
          <cell r="S13">
            <v>0</v>
          </cell>
          <cell r="T13">
            <v>0</v>
          </cell>
          <cell r="U13">
            <v>550000</v>
          </cell>
          <cell r="V13">
            <v>0</v>
          </cell>
          <cell r="W13">
            <v>0</v>
          </cell>
          <cell r="X13">
            <v>0</v>
          </cell>
          <cell r="Y13">
            <v>0</v>
          </cell>
          <cell r="Z13">
            <v>0</v>
          </cell>
          <cell r="AA13">
            <v>0</v>
          </cell>
          <cell r="AB13">
            <v>0</v>
          </cell>
          <cell r="AC13">
            <v>0</v>
          </cell>
          <cell r="AD13">
            <v>0</v>
          </cell>
          <cell r="AE13">
            <v>0</v>
          </cell>
          <cell r="AF13">
            <v>22269411</v>
          </cell>
          <cell r="AG13">
            <v>17815529</v>
          </cell>
          <cell r="AH13">
            <v>4008494</v>
          </cell>
          <cell r="AI13">
            <v>445388</v>
          </cell>
          <cell r="AJ13">
            <v>794157.21</v>
          </cell>
          <cell r="AK13">
            <v>2106197.09</v>
          </cell>
          <cell r="AL13">
            <v>2604141.12</v>
          </cell>
          <cell r="AM13">
            <v>79367.64</v>
          </cell>
          <cell r="AN13">
            <v>37755.370000000003</v>
          </cell>
          <cell r="AO13">
            <v>44274.16</v>
          </cell>
          <cell r="AP13">
            <v>2480411.17</v>
          </cell>
          <cell r="AQ13">
            <v>42747.93</v>
          </cell>
          <cell r="AR13">
            <v>87807.78</v>
          </cell>
          <cell r="AS13">
            <v>3624.26</v>
          </cell>
          <cell r="AT13">
            <v>11153.69</v>
          </cell>
          <cell r="AU13">
            <v>38459.629999999997</v>
          </cell>
          <cell r="AV13">
            <v>0</v>
          </cell>
        </row>
        <row r="14">
          <cell r="A14">
            <v>7</v>
          </cell>
          <cell r="B14" t="str">
            <v>Aylesbury Vale</v>
          </cell>
          <cell r="C14" t="str">
            <v>E0431</v>
          </cell>
          <cell r="D14">
            <v>223664</v>
          </cell>
          <cell r="E14">
            <v>0</v>
          </cell>
          <cell r="F14">
            <v>0</v>
          </cell>
          <cell r="G14">
            <v>0</v>
          </cell>
          <cell r="H14">
            <v>0</v>
          </cell>
          <cell r="I14">
            <v>0</v>
          </cell>
          <cell r="J14">
            <v>0</v>
          </cell>
          <cell r="K14">
            <v>0</v>
          </cell>
          <cell r="L14">
            <v>0</v>
          </cell>
          <cell r="M14">
            <v>0</v>
          </cell>
          <cell r="N14">
            <v>623227</v>
          </cell>
          <cell r="O14">
            <v>498581.60000000003</v>
          </cell>
          <cell r="P14">
            <v>112180.86</v>
          </cell>
          <cell r="Q14">
            <v>12464.54</v>
          </cell>
          <cell r="R14">
            <v>-66922</v>
          </cell>
          <cell r="S14">
            <v>0</v>
          </cell>
          <cell r="T14">
            <v>0</v>
          </cell>
          <cell r="U14">
            <v>150000</v>
          </cell>
          <cell r="V14">
            <v>0</v>
          </cell>
          <cell r="W14">
            <v>0</v>
          </cell>
          <cell r="X14">
            <v>0</v>
          </cell>
          <cell r="Y14">
            <v>0</v>
          </cell>
          <cell r="Z14">
            <v>0</v>
          </cell>
          <cell r="AA14">
            <v>0</v>
          </cell>
          <cell r="AB14">
            <v>0</v>
          </cell>
          <cell r="AC14">
            <v>0</v>
          </cell>
          <cell r="AD14">
            <v>0</v>
          </cell>
          <cell r="AE14">
            <v>0</v>
          </cell>
          <cell r="AF14">
            <v>24244942</v>
          </cell>
          <cell r="AG14">
            <v>19395954</v>
          </cell>
          <cell r="AH14">
            <v>4364090</v>
          </cell>
          <cell r="AI14">
            <v>484899</v>
          </cell>
          <cell r="AJ14">
            <v>839827.82</v>
          </cell>
          <cell r="AK14">
            <v>2640510.27</v>
          </cell>
          <cell r="AL14">
            <v>3172258.5</v>
          </cell>
          <cell r="AM14">
            <v>18761.509999999998</v>
          </cell>
          <cell r="AN14">
            <v>56237.48</v>
          </cell>
          <cell r="AO14">
            <v>64398.14</v>
          </cell>
          <cell r="AP14">
            <v>2749943.86</v>
          </cell>
          <cell r="AQ14">
            <v>31466.16</v>
          </cell>
          <cell r="AR14">
            <v>328466</v>
          </cell>
          <cell r="AS14">
            <v>50.27</v>
          </cell>
          <cell r="AT14">
            <v>0</v>
          </cell>
          <cell r="AU14">
            <v>0</v>
          </cell>
          <cell r="AV14">
            <v>0</v>
          </cell>
        </row>
        <row r="15">
          <cell r="A15">
            <v>8</v>
          </cell>
          <cell r="B15" t="str">
            <v>Babergh</v>
          </cell>
          <cell r="C15" t="str">
            <v>E3531</v>
          </cell>
          <cell r="D15">
            <v>126602</v>
          </cell>
          <cell r="E15">
            <v>0</v>
          </cell>
          <cell r="F15">
            <v>0</v>
          </cell>
          <cell r="G15">
            <v>0</v>
          </cell>
          <cell r="H15">
            <v>0</v>
          </cell>
          <cell r="I15">
            <v>0</v>
          </cell>
          <cell r="J15">
            <v>0</v>
          </cell>
          <cell r="K15">
            <v>0</v>
          </cell>
          <cell r="L15">
            <v>0</v>
          </cell>
          <cell r="M15">
            <v>0</v>
          </cell>
          <cell r="N15">
            <v>425855</v>
          </cell>
          <cell r="O15">
            <v>340684</v>
          </cell>
          <cell r="P15">
            <v>85171</v>
          </cell>
          <cell r="Q15">
            <v>0</v>
          </cell>
          <cell r="R15">
            <v>93935.05</v>
          </cell>
          <cell r="S15">
            <v>0</v>
          </cell>
          <cell r="T15">
            <v>0</v>
          </cell>
          <cell r="U15">
            <v>209923</v>
          </cell>
          <cell r="V15">
            <v>0</v>
          </cell>
          <cell r="W15">
            <v>0</v>
          </cell>
          <cell r="X15">
            <v>0</v>
          </cell>
          <cell r="Y15">
            <v>0</v>
          </cell>
          <cell r="Z15">
            <v>0</v>
          </cell>
          <cell r="AA15">
            <v>0</v>
          </cell>
          <cell r="AB15">
            <v>0</v>
          </cell>
          <cell r="AC15">
            <v>0</v>
          </cell>
          <cell r="AD15">
            <v>0</v>
          </cell>
          <cell r="AE15">
            <v>0</v>
          </cell>
          <cell r="AF15">
            <v>11006237</v>
          </cell>
          <cell r="AG15">
            <v>8804990</v>
          </cell>
          <cell r="AH15">
            <v>2201247</v>
          </cell>
          <cell r="AI15">
            <v>0</v>
          </cell>
          <cell r="AJ15">
            <v>371440.17</v>
          </cell>
          <cell r="AK15">
            <v>1817944.98</v>
          </cell>
          <cell r="AL15">
            <v>1478711.59</v>
          </cell>
          <cell r="AM15">
            <v>50863.69</v>
          </cell>
          <cell r="AN15">
            <v>89318.1</v>
          </cell>
          <cell r="AO15">
            <v>25932.37</v>
          </cell>
          <cell r="AP15">
            <v>808531.34</v>
          </cell>
          <cell r="AQ15">
            <v>9567.66</v>
          </cell>
          <cell r="AR15">
            <v>2014.92</v>
          </cell>
          <cell r="AS15">
            <v>1670.79</v>
          </cell>
          <cell r="AT15">
            <v>56268.46</v>
          </cell>
          <cell r="AU15">
            <v>15656.99</v>
          </cell>
          <cell r="AV15">
            <v>0</v>
          </cell>
        </row>
        <row r="16">
          <cell r="A16">
            <v>9</v>
          </cell>
          <cell r="B16" t="str">
            <v>Barking and Dagenham</v>
          </cell>
          <cell r="C16" t="str">
            <v>E5030</v>
          </cell>
          <cell r="D16">
            <v>205809</v>
          </cell>
          <cell r="E16">
            <v>0</v>
          </cell>
          <cell r="F16">
            <v>0</v>
          </cell>
          <cell r="G16">
            <v>0</v>
          </cell>
          <cell r="H16">
            <v>0</v>
          </cell>
          <cell r="I16">
            <v>0</v>
          </cell>
          <cell r="J16">
            <v>0</v>
          </cell>
          <cell r="K16">
            <v>0</v>
          </cell>
          <cell r="L16">
            <v>0</v>
          </cell>
          <cell r="M16">
            <v>0</v>
          </cell>
          <cell r="N16">
            <v>471431</v>
          </cell>
          <cell r="O16">
            <v>282858.59999999998</v>
          </cell>
          <cell r="P16">
            <v>188572.40000000002</v>
          </cell>
          <cell r="Q16">
            <v>0</v>
          </cell>
          <cell r="R16">
            <v>-1528503.5</v>
          </cell>
          <cell r="S16">
            <v>0</v>
          </cell>
          <cell r="T16">
            <v>0</v>
          </cell>
          <cell r="U16">
            <v>1080000</v>
          </cell>
          <cell r="V16">
            <v>0</v>
          </cell>
          <cell r="W16">
            <v>0</v>
          </cell>
          <cell r="X16">
            <v>0</v>
          </cell>
          <cell r="Y16">
            <v>0</v>
          </cell>
          <cell r="Z16">
            <v>0</v>
          </cell>
          <cell r="AA16">
            <v>0</v>
          </cell>
          <cell r="AB16">
            <v>0</v>
          </cell>
          <cell r="AC16">
            <v>0</v>
          </cell>
          <cell r="AD16">
            <v>0</v>
          </cell>
          <cell r="AE16">
            <v>0</v>
          </cell>
          <cell r="AF16">
            <v>29662951</v>
          </cell>
          <cell r="AG16">
            <v>17797770</v>
          </cell>
          <cell r="AH16">
            <v>11865180</v>
          </cell>
          <cell r="AI16">
            <v>0</v>
          </cell>
          <cell r="AJ16">
            <v>983240.56</v>
          </cell>
          <cell r="AK16">
            <v>2093846.9</v>
          </cell>
          <cell r="AL16">
            <v>2093552.63</v>
          </cell>
          <cell r="AM16">
            <v>29128.799999999999</v>
          </cell>
          <cell r="AN16">
            <v>0</v>
          </cell>
          <cell r="AO16">
            <v>774730.44</v>
          </cell>
          <cell r="AP16">
            <v>3021716.86</v>
          </cell>
          <cell r="AQ16">
            <v>60499.27</v>
          </cell>
          <cell r="AR16">
            <v>23772.53</v>
          </cell>
          <cell r="AS16">
            <v>1820.55</v>
          </cell>
          <cell r="AT16">
            <v>0</v>
          </cell>
          <cell r="AU16">
            <v>0</v>
          </cell>
          <cell r="AV16">
            <v>0</v>
          </cell>
        </row>
        <row r="17">
          <cell r="A17">
            <v>10</v>
          </cell>
          <cell r="B17" t="str">
            <v>Barnet</v>
          </cell>
          <cell r="C17" t="str">
            <v>E5031</v>
          </cell>
          <cell r="D17">
            <v>419218</v>
          </cell>
          <cell r="E17">
            <v>0</v>
          </cell>
          <cell r="F17">
            <v>0</v>
          </cell>
          <cell r="G17">
            <v>0</v>
          </cell>
          <cell r="H17">
            <v>0</v>
          </cell>
          <cell r="I17">
            <v>0</v>
          </cell>
          <cell r="J17">
            <v>0</v>
          </cell>
          <cell r="K17">
            <v>0</v>
          </cell>
          <cell r="L17">
            <v>0</v>
          </cell>
          <cell r="M17">
            <v>0</v>
          </cell>
          <cell r="N17">
            <v>689642</v>
          </cell>
          <cell r="O17">
            <v>413785.2</v>
          </cell>
          <cell r="P17">
            <v>275856.8</v>
          </cell>
          <cell r="Q17">
            <v>0</v>
          </cell>
          <cell r="R17">
            <v>634495.89</v>
          </cell>
          <cell r="S17">
            <v>0</v>
          </cell>
          <cell r="T17">
            <v>0</v>
          </cell>
          <cell r="U17">
            <v>1500000</v>
          </cell>
          <cell r="V17">
            <v>0</v>
          </cell>
          <cell r="W17">
            <v>0</v>
          </cell>
          <cell r="X17">
            <v>0</v>
          </cell>
          <cell r="Y17">
            <v>0</v>
          </cell>
          <cell r="Z17">
            <v>0</v>
          </cell>
          <cell r="AA17">
            <v>0</v>
          </cell>
          <cell r="AB17">
            <v>0</v>
          </cell>
          <cell r="AC17">
            <v>0</v>
          </cell>
          <cell r="AD17">
            <v>0</v>
          </cell>
          <cell r="AE17">
            <v>0</v>
          </cell>
          <cell r="AF17">
            <v>56013351</v>
          </cell>
          <cell r="AG17">
            <v>33608010</v>
          </cell>
          <cell r="AH17">
            <v>22405340</v>
          </cell>
          <cell r="AI17">
            <v>0</v>
          </cell>
          <cell r="AJ17">
            <v>1816219.39</v>
          </cell>
          <cell r="AK17">
            <v>2963978.92</v>
          </cell>
          <cell r="AL17">
            <v>9697922.8599999994</v>
          </cell>
          <cell r="AM17">
            <v>216121.04</v>
          </cell>
          <cell r="AN17">
            <v>0</v>
          </cell>
          <cell r="AO17">
            <v>0</v>
          </cell>
          <cell r="AP17">
            <v>2113112.65</v>
          </cell>
          <cell r="AQ17">
            <v>185993.64</v>
          </cell>
          <cell r="AR17">
            <v>73985.240000000005</v>
          </cell>
          <cell r="AS17">
            <v>0</v>
          </cell>
          <cell r="AT17">
            <v>0</v>
          </cell>
          <cell r="AU17">
            <v>0</v>
          </cell>
          <cell r="AV17">
            <v>0</v>
          </cell>
        </row>
        <row r="18">
          <cell r="A18">
            <v>11</v>
          </cell>
          <cell r="B18" t="str">
            <v>Barnsley</v>
          </cell>
          <cell r="C18" t="str">
            <v>E4401</v>
          </cell>
          <cell r="D18">
            <v>271283</v>
          </cell>
          <cell r="E18">
            <v>0</v>
          </cell>
          <cell r="F18">
            <v>366400</v>
          </cell>
          <cell r="G18">
            <v>0</v>
          </cell>
          <cell r="H18">
            <v>0</v>
          </cell>
          <cell r="I18">
            <v>0</v>
          </cell>
          <cell r="J18">
            <v>110000</v>
          </cell>
          <cell r="K18">
            <v>0</v>
          </cell>
          <cell r="L18">
            <v>0</v>
          </cell>
          <cell r="M18">
            <v>0</v>
          </cell>
          <cell r="N18">
            <v>930514</v>
          </cell>
          <cell r="O18">
            <v>911903.72</v>
          </cell>
          <cell r="P18">
            <v>0</v>
          </cell>
          <cell r="Q18">
            <v>18610.28</v>
          </cell>
          <cell r="R18">
            <v>115756</v>
          </cell>
          <cell r="S18">
            <v>0</v>
          </cell>
          <cell r="T18">
            <v>0</v>
          </cell>
          <cell r="U18">
            <v>783880.79</v>
          </cell>
          <cell r="V18">
            <v>0</v>
          </cell>
          <cell r="W18">
            <v>0</v>
          </cell>
          <cell r="X18">
            <v>0</v>
          </cell>
          <cell r="Y18">
            <v>0</v>
          </cell>
          <cell r="Z18">
            <v>0</v>
          </cell>
          <cell r="AA18">
            <v>0</v>
          </cell>
          <cell r="AB18">
            <v>0</v>
          </cell>
          <cell r="AC18">
            <v>0</v>
          </cell>
          <cell r="AD18">
            <v>0</v>
          </cell>
          <cell r="AE18">
            <v>0</v>
          </cell>
          <cell r="AF18">
            <v>24680577</v>
          </cell>
          <cell r="AG18">
            <v>24294765</v>
          </cell>
          <cell r="AH18">
            <v>0</v>
          </cell>
          <cell r="AI18">
            <v>495812</v>
          </cell>
          <cell r="AJ18">
            <v>894624.32</v>
          </cell>
          <cell r="AK18">
            <v>4103419.74</v>
          </cell>
          <cell r="AL18">
            <v>2603019.65</v>
          </cell>
          <cell r="AM18">
            <v>51909.72</v>
          </cell>
          <cell r="AN18">
            <v>6035.01</v>
          </cell>
          <cell r="AO18">
            <v>175167.96</v>
          </cell>
          <cell r="AP18">
            <v>1995478.79</v>
          </cell>
          <cell r="AQ18">
            <v>65299.8</v>
          </cell>
          <cell r="AR18">
            <v>28065.32</v>
          </cell>
          <cell r="AS18">
            <v>0</v>
          </cell>
          <cell r="AT18">
            <v>1846.31</v>
          </cell>
          <cell r="AU18">
            <v>0</v>
          </cell>
          <cell r="AV18">
            <v>0</v>
          </cell>
        </row>
        <row r="19">
          <cell r="A19">
            <v>12</v>
          </cell>
          <cell r="B19" t="str">
            <v>Barrow-in-Furness</v>
          </cell>
          <cell r="C19" t="str">
            <v>E0932</v>
          </cell>
          <cell r="D19">
            <v>99249</v>
          </cell>
          <cell r="E19">
            <v>0</v>
          </cell>
          <cell r="F19">
            <v>0</v>
          </cell>
          <cell r="G19">
            <v>0</v>
          </cell>
          <cell r="H19">
            <v>0</v>
          </cell>
          <cell r="I19">
            <v>0</v>
          </cell>
          <cell r="J19">
            <v>0</v>
          </cell>
          <cell r="K19">
            <v>0</v>
          </cell>
          <cell r="L19">
            <v>0</v>
          </cell>
          <cell r="M19">
            <v>0</v>
          </cell>
          <cell r="N19">
            <v>263796</v>
          </cell>
          <cell r="O19">
            <v>211036.80000000002</v>
          </cell>
          <cell r="P19">
            <v>52759.200000000004</v>
          </cell>
          <cell r="Q19">
            <v>0</v>
          </cell>
          <cell r="R19">
            <v>210651.16</v>
          </cell>
          <cell r="S19">
            <v>0</v>
          </cell>
          <cell r="T19">
            <v>0</v>
          </cell>
          <cell r="U19">
            <v>230733.79</v>
          </cell>
          <cell r="V19">
            <v>0</v>
          </cell>
          <cell r="W19">
            <v>0</v>
          </cell>
          <cell r="X19">
            <v>0</v>
          </cell>
          <cell r="Y19">
            <v>0</v>
          </cell>
          <cell r="Z19">
            <v>0</v>
          </cell>
          <cell r="AA19">
            <v>0</v>
          </cell>
          <cell r="AB19">
            <v>0</v>
          </cell>
          <cell r="AC19">
            <v>0</v>
          </cell>
          <cell r="AD19">
            <v>0</v>
          </cell>
          <cell r="AE19">
            <v>0</v>
          </cell>
          <cell r="AF19">
            <v>11526648</v>
          </cell>
          <cell r="AG19">
            <v>9221318</v>
          </cell>
          <cell r="AH19">
            <v>2305330</v>
          </cell>
          <cell r="AI19">
            <v>0</v>
          </cell>
          <cell r="AJ19">
            <v>408362.12</v>
          </cell>
          <cell r="AK19">
            <v>1169929.3700000001</v>
          </cell>
          <cell r="AL19">
            <v>1248933.42</v>
          </cell>
          <cell r="AM19">
            <v>86719.4</v>
          </cell>
          <cell r="AN19">
            <v>687</v>
          </cell>
          <cell r="AO19">
            <v>350846.76</v>
          </cell>
          <cell r="AP19">
            <v>508568.38</v>
          </cell>
          <cell r="AQ19">
            <v>14431.51</v>
          </cell>
          <cell r="AR19">
            <v>57380.92</v>
          </cell>
          <cell r="AS19">
            <v>5145.16</v>
          </cell>
          <cell r="AT19">
            <v>515.25</v>
          </cell>
          <cell r="AU19">
            <v>0</v>
          </cell>
          <cell r="AV19">
            <v>0</v>
          </cell>
        </row>
        <row r="20">
          <cell r="A20">
            <v>13</v>
          </cell>
          <cell r="B20" t="str">
            <v>Basildon</v>
          </cell>
          <cell r="C20" t="str">
            <v>E1531</v>
          </cell>
          <cell r="D20">
            <v>236652</v>
          </cell>
          <cell r="E20">
            <v>0</v>
          </cell>
          <cell r="F20">
            <v>0</v>
          </cell>
          <cell r="G20">
            <v>0</v>
          </cell>
          <cell r="H20">
            <v>0</v>
          </cell>
          <cell r="I20">
            <v>0</v>
          </cell>
          <cell r="J20">
            <v>0</v>
          </cell>
          <cell r="K20">
            <v>0</v>
          </cell>
          <cell r="L20">
            <v>0</v>
          </cell>
          <cell r="M20">
            <v>0</v>
          </cell>
          <cell r="N20">
            <v>464515</v>
          </cell>
          <cell r="O20">
            <v>371612</v>
          </cell>
          <cell r="P20">
            <v>83612.7</v>
          </cell>
          <cell r="Q20">
            <v>9290.3000000000011</v>
          </cell>
          <cell r="R20">
            <v>-239147.82</v>
          </cell>
          <cell r="S20">
            <v>0</v>
          </cell>
          <cell r="T20">
            <v>0</v>
          </cell>
          <cell r="U20">
            <v>1650108.41</v>
          </cell>
          <cell r="V20">
            <v>0</v>
          </cell>
          <cell r="W20">
            <v>0</v>
          </cell>
          <cell r="X20">
            <v>0</v>
          </cell>
          <cell r="Y20">
            <v>0</v>
          </cell>
          <cell r="Z20">
            <v>0</v>
          </cell>
          <cell r="AA20">
            <v>0</v>
          </cell>
          <cell r="AB20">
            <v>0</v>
          </cell>
          <cell r="AC20">
            <v>0</v>
          </cell>
          <cell r="AD20">
            <v>0</v>
          </cell>
          <cell r="AE20">
            <v>0</v>
          </cell>
          <cell r="AF20">
            <v>35499106</v>
          </cell>
          <cell r="AG20">
            <v>28399284</v>
          </cell>
          <cell r="AH20">
            <v>6389839</v>
          </cell>
          <cell r="AI20">
            <v>709982</v>
          </cell>
          <cell r="AJ20">
            <v>1374767.64</v>
          </cell>
          <cell r="AK20">
            <v>2012754.09</v>
          </cell>
          <cell r="AL20">
            <v>3118131.49</v>
          </cell>
          <cell r="AM20">
            <v>29387.06</v>
          </cell>
          <cell r="AN20">
            <v>3228.9</v>
          </cell>
          <cell r="AO20">
            <v>1346.82</v>
          </cell>
          <cell r="AP20">
            <v>3787955.73</v>
          </cell>
          <cell r="AQ20">
            <v>4969.17</v>
          </cell>
          <cell r="AR20">
            <v>17923.53</v>
          </cell>
          <cell r="AS20">
            <v>0</v>
          </cell>
          <cell r="AT20">
            <v>0</v>
          </cell>
          <cell r="AU20">
            <v>0</v>
          </cell>
          <cell r="AV20">
            <v>0</v>
          </cell>
        </row>
        <row r="21">
          <cell r="A21">
            <v>14</v>
          </cell>
          <cell r="B21" t="str">
            <v>Basingstoke &amp; Deane</v>
          </cell>
          <cell r="C21" t="str">
            <v>E1731</v>
          </cell>
          <cell r="D21">
            <v>206499</v>
          </cell>
          <cell r="E21">
            <v>0</v>
          </cell>
          <cell r="F21">
            <v>0</v>
          </cell>
          <cell r="G21">
            <v>0</v>
          </cell>
          <cell r="H21">
            <v>0</v>
          </cell>
          <cell r="I21">
            <v>0</v>
          </cell>
          <cell r="J21">
            <v>0</v>
          </cell>
          <cell r="K21">
            <v>0</v>
          </cell>
          <cell r="L21">
            <v>0</v>
          </cell>
          <cell r="M21">
            <v>0</v>
          </cell>
          <cell r="N21">
            <v>322158</v>
          </cell>
          <cell r="O21">
            <v>257726.40000000002</v>
          </cell>
          <cell r="P21">
            <v>57988.439999999995</v>
          </cell>
          <cell r="Q21">
            <v>6443.16</v>
          </cell>
          <cell r="R21">
            <v>837254.6</v>
          </cell>
          <cell r="S21">
            <v>0</v>
          </cell>
          <cell r="T21">
            <v>0</v>
          </cell>
          <cell r="U21">
            <v>1079684</v>
          </cell>
          <cell r="V21">
            <v>0</v>
          </cell>
          <cell r="W21">
            <v>0</v>
          </cell>
          <cell r="X21">
            <v>0</v>
          </cell>
          <cell r="Y21">
            <v>0</v>
          </cell>
          <cell r="Z21">
            <v>0</v>
          </cell>
          <cell r="AA21">
            <v>0</v>
          </cell>
          <cell r="AB21">
            <v>0</v>
          </cell>
          <cell r="AC21">
            <v>0</v>
          </cell>
          <cell r="AD21">
            <v>0</v>
          </cell>
          <cell r="AE21">
            <v>0</v>
          </cell>
          <cell r="AF21">
            <v>35765010</v>
          </cell>
          <cell r="AG21">
            <v>28612008</v>
          </cell>
          <cell r="AH21">
            <v>6437702</v>
          </cell>
          <cell r="AI21">
            <v>715300</v>
          </cell>
          <cell r="AJ21">
            <v>1296738.82</v>
          </cell>
          <cell r="AK21">
            <v>1392831.31</v>
          </cell>
          <cell r="AL21">
            <v>2678903.39</v>
          </cell>
          <cell r="AM21">
            <v>10229.459999999999</v>
          </cell>
          <cell r="AN21">
            <v>37079.769999999997</v>
          </cell>
          <cell r="AO21">
            <v>630692.28</v>
          </cell>
          <cell r="AP21">
            <v>3282445.04</v>
          </cell>
          <cell r="AQ21">
            <v>83513.460000000006</v>
          </cell>
          <cell r="AR21">
            <v>108072.45</v>
          </cell>
          <cell r="AS21">
            <v>639.34</v>
          </cell>
          <cell r="AT21">
            <v>24345.33</v>
          </cell>
          <cell r="AU21">
            <v>49444.37</v>
          </cell>
          <cell r="AV21">
            <v>0</v>
          </cell>
        </row>
        <row r="22">
          <cell r="A22">
            <v>15</v>
          </cell>
          <cell r="B22" t="str">
            <v>Bassetlaw</v>
          </cell>
          <cell r="C22" t="str">
            <v>E3032</v>
          </cell>
          <cell r="D22">
            <v>167257</v>
          </cell>
          <cell r="E22">
            <v>0</v>
          </cell>
          <cell r="F22">
            <v>0</v>
          </cell>
          <cell r="G22">
            <v>0</v>
          </cell>
          <cell r="H22">
            <v>0</v>
          </cell>
          <cell r="I22">
            <v>0</v>
          </cell>
          <cell r="J22">
            <v>0</v>
          </cell>
          <cell r="K22">
            <v>0</v>
          </cell>
          <cell r="L22">
            <v>0</v>
          </cell>
          <cell r="M22">
            <v>0</v>
          </cell>
          <cell r="N22">
            <v>232938</v>
          </cell>
          <cell r="O22">
            <v>186350.40000000002</v>
          </cell>
          <cell r="P22">
            <v>41928.839999999997</v>
          </cell>
          <cell r="Q22">
            <v>4658.76</v>
          </cell>
          <cell r="R22">
            <v>1702753</v>
          </cell>
          <cell r="S22">
            <v>0</v>
          </cell>
          <cell r="T22">
            <v>0</v>
          </cell>
          <cell r="U22">
            <v>481144</v>
          </cell>
          <cell r="V22">
            <v>0</v>
          </cell>
          <cell r="W22">
            <v>0</v>
          </cell>
          <cell r="X22">
            <v>0</v>
          </cell>
          <cell r="Y22">
            <v>0</v>
          </cell>
          <cell r="Z22">
            <v>0</v>
          </cell>
          <cell r="AA22">
            <v>0</v>
          </cell>
          <cell r="AB22">
            <v>0</v>
          </cell>
          <cell r="AC22">
            <v>0</v>
          </cell>
          <cell r="AD22">
            <v>0</v>
          </cell>
          <cell r="AE22">
            <v>0</v>
          </cell>
          <cell r="AF22">
            <v>22818533</v>
          </cell>
          <cell r="AG22">
            <v>18254826</v>
          </cell>
          <cell r="AH22">
            <v>4107336</v>
          </cell>
          <cell r="AI22">
            <v>456371</v>
          </cell>
          <cell r="AJ22">
            <v>787347.1</v>
          </cell>
          <cell r="AK22">
            <v>2009604.17</v>
          </cell>
          <cell r="AL22">
            <v>2729704.12</v>
          </cell>
          <cell r="AM22">
            <v>4122</v>
          </cell>
          <cell r="AN22">
            <v>35591.19</v>
          </cell>
          <cell r="AO22">
            <v>1415586.66</v>
          </cell>
          <cell r="AP22">
            <v>1360992.15</v>
          </cell>
          <cell r="AQ22">
            <v>25474.04</v>
          </cell>
          <cell r="AR22">
            <v>82678.850000000006</v>
          </cell>
          <cell r="AS22">
            <v>257.63</v>
          </cell>
          <cell r="AT22">
            <v>28666.46</v>
          </cell>
          <cell r="AU22">
            <v>7089.32</v>
          </cell>
          <cell r="AV22">
            <v>0</v>
          </cell>
        </row>
        <row r="23">
          <cell r="A23">
            <v>16</v>
          </cell>
          <cell r="B23" t="str">
            <v>Bath &amp; North East Somerset</v>
          </cell>
          <cell r="C23" t="str">
            <v>E0101</v>
          </cell>
          <cell r="D23">
            <v>260612</v>
          </cell>
          <cell r="E23">
            <v>0</v>
          </cell>
          <cell r="F23">
            <v>0</v>
          </cell>
          <cell r="G23">
            <v>0</v>
          </cell>
          <cell r="H23">
            <v>0</v>
          </cell>
          <cell r="I23">
            <v>0</v>
          </cell>
          <cell r="J23">
            <v>0</v>
          </cell>
          <cell r="K23">
            <v>0</v>
          </cell>
          <cell r="L23">
            <v>0</v>
          </cell>
          <cell r="M23">
            <v>0</v>
          </cell>
          <cell r="N23">
            <v>739624</v>
          </cell>
          <cell r="O23">
            <v>724831.52</v>
          </cell>
          <cell r="P23">
            <v>0</v>
          </cell>
          <cell r="Q23">
            <v>14792.48</v>
          </cell>
          <cell r="R23">
            <v>266204.37</v>
          </cell>
          <cell r="S23">
            <v>0</v>
          </cell>
          <cell r="T23">
            <v>0</v>
          </cell>
          <cell r="U23">
            <v>722122.46</v>
          </cell>
          <cell r="V23">
            <v>0</v>
          </cell>
          <cell r="W23">
            <v>0</v>
          </cell>
          <cell r="X23">
            <v>0</v>
          </cell>
          <cell r="Y23">
            <v>0</v>
          </cell>
          <cell r="Z23">
            <v>0</v>
          </cell>
          <cell r="AA23">
            <v>0</v>
          </cell>
          <cell r="AB23">
            <v>0</v>
          </cell>
          <cell r="AC23">
            <v>0</v>
          </cell>
          <cell r="AD23">
            <v>0</v>
          </cell>
          <cell r="AE23">
            <v>0</v>
          </cell>
          <cell r="AF23">
            <v>30336871</v>
          </cell>
          <cell r="AG23">
            <v>29730133</v>
          </cell>
          <cell r="AH23">
            <v>0</v>
          </cell>
          <cell r="AI23">
            <v>606737</v>
          </cell>
          <cell r="AJ23">
            <v>1142308.75</v>
          </cell>
          <cell r="AK23">
            <v>3191054.49</v>
          </cell>
          <cell r="AL23">
            <v>5937063.2999999998</v>
          </cell>
          <cell r="AM23">
            <v>141967.17000000001</v>
          </cell>
          <cell r="AN23">
            <v>19940.349999999999</v>
          </cell>
          <cell r="AO23">
            <v>10722.43</v>
          </cell>
          <cell r="AP23">
            <v>3198588.28</v>
          </cell>
          <cell r="AQ23">
            <v>16767.59</v>
          </cell>
          <cell r="AR23">
            <v>19472.650000000001</v>
          </cell>
          <cell r="AS23">
            <v>4988.0200000000004</v>
          </cell>
          <cell r="AT23">
            <v>7111.25</v>
          </cell>
          <cell r="AU23">
            <v>24935.8</v>
          </cell>
          <cell r="AV23">
            <v>0</v>
          </cell>
        </row>
        <row r="24">
          <cell r="A24">
            <v>17</v>
          </cell>
          <cell r="B24" t="str">
            <v>Bedford UA</v>
          </cell>
          <cell r="C24" t="str">
            <v>E0202</v>
          </cell>
          <cell r="D24">
            <v>233924</v>
          </cell>
          <cell r="E24">
            <v>0</v>
          </cell>
          <cell r="F24">
            <v>0</v>
          </cell>
          <cell r="G24">
            <v>0</v>
          </cell>
          <cell r="H24">
            <v>0</v>
          </cell>
          <cell r="I24">
            <v>0</v>
          </cell>
          <cell r="J24">
            <v>0</v>
          </cell>
          <cell r="K24">
            <v>0</v>
          </cell>
          <cell r="L24">
            <v>0</v>
          </cell>
          <cell r="M24">
            <v>0</v>
          </cell>
          <cell r="N24">
            <v>596162</v>
          </cell>
          <cell r="O24">
            <v>584238.76</v>
          </cell>
          <cell r="P24">
            <v>0</v>
          </cell>
          <cell r="Q24">
            <v>11923.24</v>
          </cell>
          <cell r="R24">
            <v>769599.67</v>
          </cell>
          <cell r="S24">
            <v>0</v>
          </cell>
          <cell r="T24">
            <v>0</v>
          </cell>
          <cell r="U24">
            <v>670000</v>
          </cell>
          <cell r="V24">
            <v>0</v>
          </cell>
          <cell r="W24">
            <v>0</v>
          </cell>
          <cell r="X24">
            <v>0</v>
          </cell>
          <cell r="Y24">
            <v>0</v>
          </cell>
          <cell r="Z24">
            <v>0</v>
          </cell>
          <cell r="AA24">
            <v>0</v>
          </cell>
          <cell r="AB24">
            <v>0</v>
          </cell>
          <cell r="AC24">
            <v>0</v>
          </cell>
          <cell r="AD24">
            <v>0</v>
          </cell>
          <cell r="AE24">
            <v>0</v>
          </cell>
          <cell r="AF24">
            <v>30336287</v>
          </cell>
          <cell r="AG24">
            <v>29729561</v>
          </cell>
          <cell r="AH24">
            <v>0</v>
          </cell>
          <cell r="AI24">
            <v>606726</v>
          </cell>
          <cell r="AJ24">
            <v>1132517.8600000001</v>
          </cell>
          <cell r="AK24">
            <v>2582565.77</v>
          </cell>
          <cell r="AL24">
            <v>4201885.96</v>
          </cell>
          <cell r="AM24">
            <v>145192.10999999999</v>
          </cell>
          <cell r="AN24">
            <v>39222.31</v>
          </cell>
          <cell r="AO24">
            <v>750255.4</v>
          </cell>
          <cell r="AP24">
            <v>2689690.57</v>
          </cell>
          <cell r="AQ24">
            <v>26954.5</v>
          </cell>
          <cell r="AR24">
            <v>18338.95</v>
          </cell>
          <cell r="AS24">
            <v>261.83</v>
          </cell>
          <cell r="AT24">
            <v>25788.86</v>
          </cell>
          <cell r="AU24">
            <v>19084.05</v>
          </cell>
          <cell r="AV24">
            <v>0</v>
          </cell>
        </row>
        <row r="25">
          <cell r="A25">
            <v>18</v>
          </cell>
          <cell r="B25" t="str">
            <v>Bexley</v>
          </cell>
          <cell r="C25" t="str">
            <v>E5032</v>
          </cell>
          <cell r="D25">
            <v>263898</v>
          </cell>
          <cell r="E25">
            <v>0</v>
          </cell>
          <cell r="F25">
            <v>0</v>
          </cell>
          <cell r="G25">
            <v>0</v>
          </cell>
          <cell r="H25">
            <v>0</v>
          </cell>
          <cell r="I25">
            <v>0</v>
          </cell>
          <cell r="J25">
            <v>0</v>
          </cell>
          <cell r="K25">
            <v>0</v>
          </cell>
          <cell r="L25">
            <v>0</v>
          </cell>
          <cell r="M25">
            <v>0</v>
          </cell>
          <cell r="N25">
            <v>808321</v>
          </cell>
          <cell r="O25">
            <v>484992.6</v>
          </cell>
          <cell r="P25">
            <v>323328.40000000002</v>
          </cell>
          <cell r="Q25">
            <v>0</v>
          </cell>
          <cell r="R25">
            <v>-304775.07</v>
          </cell>
          <cell r="S25">
            <v>0</v>
          </cell>
          <cell r="T25">
            <v>0</v>
          </cell>
          <cell r="U25">
            <v>1073970.46</v>
          </cell>
          <cell r="V25">
            <v>0</v>
          </cell>
          <cell r="W25">
            <v>0</v>
          </cell>
          <cell r="X25">
            <v>0</v>
          </cell>
          <cell r="Y25">
            <v>0</v>
          </cell>
          <cell r="Z25">
            <v>0</v>
          </cell>
          <cell r="AA25">
            <v>0</v>
          </cell>
          <cell r="AB25">
            <v>0</v>
          </cell>
          <cell r="AC25">
            <v>0</v>
          </cell>
          <cell r="AD25">
            <v>0</v>
          </cell>
          <cell r="AE25">
            <v>0</v>
          </cell>
          <cell r="AF25">
            <v>32838575</v>
          </cell>
          <cell r="AG25">
            <v>19703145</v>
          </cell>
          <cell r="AH25">
            <v>13135430</v>
          </cell>
          <cell r="AI25">
            <v>0</v>
          </cell>
          <cell r="AJ25">
            <v>1158664.56</v>
          </cell>
          <cell r="AK25">
            <v>3530745.89</v>
          </cell>
          <cell r="AL25">
            <v>5376933.3399999999</v>
          </cell>
          <cell r="AM25">
            <v>93651.839999999997</v>
          </cell>
          <cell r="AN25">
            <v>0</v>
          </cell>
          <cell r="AO25">
            <v>98566.58</v>
          </cell>
          <cell r="AP25">
            <v>2686055.99</v>
          </cell>
          <cell r="AQ25">
            <v>0</v>
          </cell>
          <cell r="AR25">
            <v>0</v>
          </cell>
          <cell r="AS25">
            <v>0</v>
          </cell>
          <cell r="AT25">
            <v>0</v>
          </cell>
          <cell r="AU25">
            <v>0</v>
          </cell>
          <cell r="AV25">
            <v>0</v>
          </cell>
        </row>
        <row r="26">
          <cell r="A26">
            <v>19</v>
          </cell>
          <cell r="B26" t="str">
            <v>Birmingham</v>
          </cell>
          <cell r="C26" t="str">
            <v>E4601</v>
          </cell>
          <cell r="D26">
            <v>1925174</v>
          </cell>
          <cell r="E26">
            <v>0</v>
          </cell>
          <cell r="F26">
            <v>1800000</v>
          </cell>
          <cell r="G26">
            <v>0</v>
          </cell>
          <cell r="H26">
            <v>187552.41</v>
          </cell>
          <cell r="I26">
            <v>0</v>
          </cell>
          <cell r="J26">
            <v>191030.87</v>
          </cell>
          <cell r="K26">
            <v>0</v>
          </cell>
          <cell r="L26">
            <v>0</v>
          </cell>
          <cell r="M26">
            <v>0</v>
          </cell>
          <cell r="N26">
            <v>4061473</v>
          </cell>
          <cell r="O26">
            <v>3980243.54</v>
          </cell>
          <cell r="P26">
            <v>0</v>
          </cell>
          <cell r="Q26">
            <v>81229.460000000006</v>
          </cell>
          <cell r="R26">
            <v>-1134009.5900000001</v>
          </cell>
          <cell r="S26">
            <v>0</v>
          </cell>
          <cell r="T26">
            <v>0</v>
          </cell>
          <cell r="U26">
            <v>8521964.5399999991</v>
          </cell>
          <cell r="V26">
            <v>0</v>
          </cell>
          <cell r="W26">
            <v>0</v>
          </cell>
          <cell r="X26">
            <v>0</v>
          </cell>
          <cell r="Y26">
            <v>0</v>
          </cell>
          <cell r="Z26">
            <v>0</v>
          </cell>
          <cell r="AA26">
            <v>0</v>
          </cell>
          <cell r="AB26">
            <v>0</v>
          </cell>
          <cell r="AC26">
            <v>0</v>
          </cell>
          <cell r="AD26">
            <v>0</v>
          </cell>
          <cell r="AE26">
            <v>0</v>
          </cell>
          <cell r="AF26">
            <v>195246944.13</v>
          </cell>
          <cell r="AG26">
            <v>191529216</v>
          </cell>
          <cell r="AH26">
            <v>0</v>
          </cell>
          <cell r="AI26">
            <v>3908760</v>
          </cell>
          <cell r="AJ26">
            <v>7324961.3700000001</v>
          </cell>
          <cell r="AK26">
            <v>17833495.739999998</v>
          </cell>
          <cell r="AL26">
            <v>24047641.989999998</v>
          </cell>
          <cell r="AM26">
            <v>126319.71</v>
          </cell>
          <cell r="AN26">
            <v>0</v>
          </cell>
          <cell r="AO26">
            <v>444131.23</v>
          </cell>
          <cell r="AP26">
            <v>25590091.460000001</v>
          </cell>
          <cell r="AQ26">
            <v>5846.02</v>
          </cell>
          <cell r="AR26">
            <v>566321.35</v>
          </cell>
          <cell r="AS26">
            <v>0</v>
          </cell>
          <cell r="AT26">
            <v>0</v>
          </cell>
          <cell r="AU26">
            <v>0</v>
          </cell>
          <cell r="AV26">
            <v>232099.79</v>
          </cell>
        </row>
        <row r="27">
          <cell r="A27">
            <v>20</v>
          </cell>
          <cell r="B27" t="str">
            <v>Blaby</v>
          </cell>
          <cell r="C27" t="str">
            <v>E2431</v>
          </cell>
          <cell r="D27">
            <v>101281</v>
          </cell>
          <cell r="E27">
            <v>0</v>
          </cell>
          <cell r="F27">
            <v>0</v>
          </cell>
          <cell r="G27">
            <v>0</v>
          </cell>
          <cell r="H27">
            <v>0</v>
          </cell>
          <cell r="I27">
            <v>0</v>
          </cell>
          <cell r="J27">
            <v>0</v>
          </cell>
          <cell r="K27">
            <v>0</v>
          </cell>
          <cell r="L27">
            <v>0</v>
          </cell>
          <cell r="M27">
            <v>0</v>
          </cell>
          <cell r="N27">
            <v>232032</v>
          </cell>
          <cell r="O27">
            <v>185625.60000000001</v>
          </cell>
          <cell r="P27">
            <v>41765.760000000002</v>
          </cell>
          <cell r="Q27">
            <v>4640.6400000000003</v>
          </cell>
          <cell r="R27">
            <v>-125791</v>
          </cell>
          <cell r="S27">
            <v>0</v>
          </cell>
          <cell r="T27">
            <v>0</v>
          </cell>
          <cell r="U27">
            <v>119700</v>
          </cell>
          <cell r="V27">
            <v>0</v>
          </cell>
          <cell r="W27">
            <v>0</v>
          </cell>
          <cell r="X27">
            <v>0</v>
          </cell>
          <cell r="Y27">
            <v>0</v>
          </cell>
          <cell r="Z27">
            <v>0</v>
          </cell>
          <cell r="AA27">
            <v>0</v>
          </cell>
          <cell r="AB27">
            <v>0</v>
          </cell>
          <cell r="AC27">
            <v>0</v>
          </cell>
          <cell r="AD27">
            <v>0</v>
          </cell>
          <cell r="AE27">
            <v>0</v>
          </cell>
          <cell r="AF27">
            <v>19421081</v>
          </cell>
          <cell r="AG27">
            <v>15536864</v>
          </cell>
          <cell r="AH27">
            <v>3495794</v>
          </cell>
          <cell r="AI27">
            <v>388422</v>
          </cell>
          <cell r="AJ27">
            <v>698619.81</v>
          </cell>
          <cell r="AK27">
            <v>1004493.26</v>
          </cell>
          <cell r="AL27">
            <v>676127.8</v>
          </cell>
          <cell r="AM27">
            <v>27010.11</v>
          </cell>
          <cell r="AN27">
            <v>996.16</v>
          </cell>
          <cell r="AO27">
            <v>294736.67</v>
          </cell>
          <cell r="AP27">
            <v>629574.71</v>
          </cell>
          <cell r="AQ27">
            <v>11759.67</v>
          </cell>
          <cell r="AR27">
            <v>8785.7000000000007</v>
          </cell>
          <cell r="AS27">
            <v>825.3</v>
          </cell>
          <cell r="AT27">
            <v>0</v>
          </cell>
          <cell r="AU27">
            <v>0</v>
          </cell>
          <cell r="AV27">
            <v>0</v>
          </cell>
        </row>
        <row r="28">
          <cell r="A28">
            <v>21</v>
          </cell>
          <cell r="B28" t="str">
            <v>Blackburn with Darwen</v>
          </cell>
          <cell r="C28" t="str">
            <v>E2301</v>
          </cell>
          <cell r="D28">
            <v>252639</v>
          </cell>
          <cell r="E28">
            <v>0</v>
          </cell>
          <cell r="F28">
            <v>0</v>
          </cell>
          <cell r="G28">
            <v>0</v>
          </cell>
          <cell r="H28">
            <v>0</v>
          </cell>
          <cell r="I28">
            <v>0</v>
          </cell>
          <cell r="J28">
            <v>0</v>
          </cell>
          <cell r="K28">
            <v>0</v>
          </cell>
          <cell r="L28">
            <v>0</v>
          </cell>
          <cell r="M28">
            <v>0</v>
          </cell>
          <cell r="N28">
            <v>987464</v>
          </cell>
          <cell r="O28">
            <v>967714.72</v>
          </cell>
          <cell r="P28">
            <v>0</v>
          </cell>
          <cell r="Q28">
            <v>19749.28</v>
          </cell>
          <cell r="R28">
            <v>141357.04</v>
          </cell>
          <cell r="S28">
            <v>0</v>
          </cell>
          <cell r="T28">
            <v>0</v>
          </cell>
          <cell r="U28">
            <v>544281.74</v>
          </cell>
          <cell r="V28">
            <v>0</v>
          </cell>
          <cell r="W28">
            <v>0</v>
          </cell>
          <cell r="X28">
            <v>0</v>
          </cell>
          <cell r="Y28">
            <v>0</v>
          </cell>
          <cell r="Z28">
            <v>0</v>
          </cell>
          <cell r="AA28">
            <v>0</v>
          </cell>
          <cell r="AB28">
            <v>0</v>
          </cell>
          <cell r="AC28">
            <v>0</v>
          </cell>
          <cell r="AD28">
            <v>0</v>
          </cell>
          <cell r="AE28">
            <v>0</v>
          </cell>
          <cell r="AF28">
            <v>22214500</v>
          </cell>
          <cell r="AG28">
            <v>21770210</v>
          </cell>
          <cell r="AH28">
            <v>0</v>
          </cell>
          <cell r="AI28">
            <v>444290</v>
          </cell>
          <cell r="AJ28">
            <v>859129.09</v>
          </cell>
          <cell r="AK28">
            <v>4135616.89</v>
          </cell>
          <cell r="AL28">
            <v>2989404.1600000001</v>
          </cell>
          <cell r="AM28">
            <v>70941.64</v>
          </cell>
          <cell r="AN28">
            <v>2599.15</v>
          </cell>
          <cell r="AO28">
            <v>152678.72</v>
          </cell>
          <cell r="AP28">
            <v>3452092.12</v>
          </cell>
          <cell r="AQ28">
            <v>12874.5</v>
          </cell>
          <cell r="AR28">
            <v>7232.02</v>
          </cell>
          <cell r="AS28">
            <v>-142.54</v>
          </cell>
          <cell r="AT28">
            <v>974.69</v>
          </cell>
          <cell r="AU28">
            <v>0</v>
          </cell>
          <cell r="AV28">
            <v>0</v>
          </cell>
        </row>
        <row r="29">
          <cell r="A29">
            <v>22</v>
          </cell>
          <cell r="B29" t="str">
            <v>Blackpool</v>
          </cell>
          <cell r="C29" t="str">
            <v>E2302</v>
          </cell>
          <cell r="D29">
            <v>279753</v>
          </cell>
          <cell r="E29">
            <v>0</v>
          </cell>
          <cell r="F29">
            <v>0</v>
          </cell>
          <cell r="G29">
            <v>0</v>
          </cell>
          <cell r="H29">
            <v>0</v>
          </cell>
          <cell r="I29">
            <v>0</v>
          </cell>
          <cell r="J29">
            <v>0</v>
          </cell>
          <cell r="K29">
            <v>0</v>
          </cell>
          <cell r="L29">
            <v>0</v>
          </cell>
          <cell r="M29">
            <v>0</v>
          </cell>
          <cell r="N29">
            <v>1276203</v>
          </cell>
          <cell r="O29">
            <v>1250678.94</v>
          </cell>
          <cell r="P29">
            <v>0</v>
          </cell>
          <cell r="Q29">
            <v>25524.06</v>
          </cell>
          <cell r="R29">
            <v>349495.11</v>
          </cell>
          <cell r="S29">
            <v>0</v>
          </cell>
          <cell r="T29">
            <v>0</v>
          </cell>
          <cell r="U29">
            <v>1891680.86</v>
          </cell>
          <cell r="V29">
            <v>0</v>
          </cell>
          <cell r="W29">
            <v>0</v>
          </cell>
          <cell r="X29">
            <v>0</v>
          </cell>
          <cell r="Y29">
            <v>0</v>
          </cell>
          <cell r="Z29">
            <v>0</v>
          </cell>
          <cell r="AA29">
            <v>0</v>
          </cell>
          <cell r="AB29">
            <v>0</v>
          </cell>
          <cell r="AC29">
            <v>0</v>
          </cell>
          <cell r="AD29">
            <v>0</v>
          </cell>
          <cell r="AE29">
            <v>0</v>
          </cell>
          <cell r="AF29">
            <v>24165423</v>
          </cell>
          <cell r="AG29">
            <v>23682115</v>
          </cell>
          <cell r="AH29">
            <v>0</v>
          </cell>
          <cell r="AI29">
            <v>483308</v>
          </cell>
          <cell r="AJ29">
            <v>856443.72</v>
          </cell>
          <cell r="AK29">
            <v>5400498.1100000003</v>
          </cell>
          <cell r="AL29">
            <v>2048686.5</v>
          </cell>
          <cell r="AM29">
            <v>0</v>
          </cell>
          <cell r="AN29">
            <v>0</v>
          </cell>
          <cell r="AO29">
            <v>5183.4399999999996</v>
          </cell>
          <cell r="AP29">
            <v>1899666.57</v>
          </cell>
          <cell r="AQ29">
            <v>1665.36</v>
          </cell>
          <cell r="AR29">
            <v>28633.19</v>
          </cell>
          <cell r="AS29">
            <v>0</v>
          </cell>
          <cell r="AT29">
            <v>0</v>
          </cell>
          <cell r="AU29">
            <v>0</v>
          </cell>
          <cell r="AV29">
            <v>0</v>
          </cell>
        </row>
        <row r="30">
          <cell r="A30">
            <v>23</v>
          </cell>
          <cell r="B30" t="str">
            <v>Bolsover</v>
          </cell>
          <cell r="C30" t="str">
            <v>E1032</v>
          </cell>
          <cell r="D30">
            <v>93264</v>
          </cell>
          <cell r="E30">
            <v>0</v>
          </cell>
          <cell r="F30">
            <v>0</v>
          </cell>
          <cell r="G30">
            <v>0</v>
          </cell>
          <cell r="H30">
            <v>0</v>
          </cell>
          <cell r="I30">
            <v>0</v>
          </cell>
          <cell r="J30">
            <v>0</v>
          </cell>
          <cell r="K30">
            <v>0</v>
          </cell>
          <cell r="L30">
            <v>0</v>
          </cell>
          <cell r="M30">
            <v>0</v>
          </cell>
          <cell r="N30">
            <v>248034</v>
          </cell>
          <cell r="O30">
            <v>198427.2</v>
          </cell>
          <cell r="P30">
            <v>44646.119999999995</v>
          </cell>
          <cell r="Q30">
            <v>4960.68</v>
          </cell>
          <cell r="R30">
            <v>-105762.59</v>
          </cell>
          <cell r="S30">
            <v>0</v>
          </cell>
          <cell r="T30">
            <v>0</v>
          </cell>
          <cell r="U30">
            <v>211810.53</v>
          </cell>
          <cell r="V30">
            <v>0</v>
          </cell>
          <cell r="W30">
            <v>0</v>
          </cell>
          <cell r="X30">
            <v>0</v>
          </cell>
          <cell r="Y30">
            <v>0</v>
          </cell>
          <cell r="Z30">
            <v>0</v>
          </cell>
          <cell r="AA30">
            <v>0</v>
          </cell>
          <cell r="AB30">
            <v>0</v>
          </cell>
          <cell r="AC30">
            <v>0</v>
          </cell>
          <cell r="AD30">
            <v>0</v>
          </cell>
          <cell r="AE30">
            <v>0</v>
          </cell>
          <cell r="AF30">
            <v>10293612</v>
          </cell>
          <cell r="AG30">
            <v>8234889</v>
          </cell>
          <cell r="AH30">
            <v>1852850</v>
          </cell>
          <cell r="AI30">
            <v>205872</v>
          </cell>
          <cell r="AJ30">
            <v>339637.64</v>
          </cell>
          <cell r="AK30">
            <v>1082302.3999999999</v>
          </cell>
          <cell r="AL30">
            <v>366189.76</v>
          </cell>
          <cell r="AM30">
            <v>0</v>
          </cell>
          <cell r="AN30">
            <v>16249.47</v>
          </cell>
          <cell r="AO30">
            <v>30969.8</v>
          </cell>
          <cell r="AP30">
            <v>610141.21</v>
          </cell>
          <cell r="AQ30">
            <v>30.92</v>
          </cell>
          <cell r="AR30">
            <v>19639.79</v>
          </cell>
          <cell r="AS30">
            <v>0</v>
          </cell>
          <cell r="AT30">
            <v>0</v>
          </cell>
          <cell r="AU30">
            <v>0</v>
          </cell>
          <cell r="AV30">
            <v>0</v>
          </cell>
        </row>
        <row r="31">
          <cell r="A31">
            <v>24</v>
          </cell>
          <cell r="B31" t="str">
            <v>Bolton</v>
          </cell>
          <cell r="C31" t="str">
            <v>E4201</v>
          </cell>
          <cell r="D31">
            <v>407353</v>
          </cell>
          <cell r="E31">
            <v>0</v>
          </cell>
          <cell r="F31">
            <v>0</v>
          </cell>
          <cell r="G31">
            <v>0</v>
          </cell>
          <cell r="H31">
            <v>0</v>
          </cell>
          <cell r="I31">
            <v>0</v>
          </cell>
          <cell r="J31">
            <v>0</v>
          </cell>
          <cell r="K31">
            <v>0</v>
          </cell>
          <cell r="L31">
            <v>0</v>
          </cell>
          <cell r="M31">
            <v>0</v>
          </cell>
          <cell r="N31">
            <v>1501552</v>
          </cell>
          <cell r="O31">
            <v>1471520.96</v>
          </cell>
          <cell r="P31">
            <v>0</v>
          </cell>
          <cell r="Q31">
            <v>30031.040000000001</v>
          </cell>
          <cell r="R31">
            <v>443405.91</v>
          </cell>
          <cell r="S31">
            <v>0</v>
          </cell>
          <cell r="T31">
            <v>0</v>
          </cell>
          <cell r="U31">
            <v>1302605.31</v>
          </cell>
          <cell r="V31">
            <v>0</v>
          </cell>
          <cell r="W31">
            <v>0</v>
          </cell>
          <cell r="X31">
            <v>0</v>
          </cell>
          <cell r="Y31">
            <v>0</v>
          </cell>
          <cell r="Z31">
            <v>0</v>
          </cell>
          <cell r="AA31">
            <v>0</v>
          </cell>
          <cell r="AB31">
            <v>0</v>
          </cell>
          <cell r="AC31">
            <v>0</v>
          </cell>
          <cell r="AD31">
            <v>0</v>
          </cell>
          <cell r="AE31">
            <v>0</v>
          </cell>
          <cell r="AF31">
            <v>41556642</v>
          </cell>
          <cell r="AG31">
            <v>40725509</v>
          </cell>
          <cell r="AH31">
            <v>0</v>
          </cell>
          <cell r="AI31">
            <v>831133</v>
          </cell>
          <cell r="AJ31">
            <v>1590490.41</v>
          </cell>
          <cell r="AK31">
            <v>6498757.29</v>
          </cell>
          <cell r="AL31">
            <v>5423412.9299999997</v>
          </cell>
          <cell r="AM31">
            <v>96716.9</v>
          </cell>
          <cell r="AN31">
            <v>0</v>
          </cell>
          <cell r="AO31">
            <v>161096.74</v>
          </cell>
          <cell r="AP31">
            <v>3994289.84</v>
          </cell>
          <cell r="AQ31">
            <v>178035.45</v>
          </cell>
          <cell r="AR31">
            <v>200851.22</v>
          </cell>
          <cell r="AS31">
            <v>1018.26</v>
          </cell>
          <cell r="AT31">
            <v>0</v>
          </cell>
          <cell r="AU31">
            <v>0</v>
          </cell>
          <cell r="AV31">
            <v>0</v>
          </cell>
        </row>
        <row r="32">
          <cell r="A32">
            <v>25</v>
          </cell>
          <cell r="B32" t="str">
            <v>Boston</v>
          </cell>
          <cell r="C32" t="str">
            <v>E2531</v>
          </cell>
          <cell r="D32">
            <v>87470</v>
          </cell>
          <cell r="E32">
            <v>0</v>
          </cell>
          <cell r="F32">
            <v>0</v>
          </cell>
          <cell r="G32">
            <v>0</v>
          </cell>
          <cell r="H32">
            <v>0</v>
          </cell>
          <cell r="I32">
            <v>0</v>
          </cell>
          <cell r="J32">
            <v>0</v>
          </cell>
          <cell r="K32">
            <v>0</v>
          </cell>
          <cell r="L32">
            <v>0</v>
          </cell>
          <cell r="M32">
            <v>0</v>
          </cell>
          <cell r="N32">
            <v>271925</v>
          </cell>
          <cell r="O32">
            <v>217540</v>
          </cell>
          <cell r="P32">
            <v>54385</v>
          </cell>
          <cell r="Q32">
            <v>0</v>
          </cell>
          <cell r="R32">
            <v>12987.73</v>
          </cell>
          <cell r="S32">
            <v>0</v>
          </cell>
          <cell r="T32">
            <v>0</v>
          </cell>
          <cell r="U32">
            <v>199500</v>
          </cell>
          <cell r="V32">
            <v>0</v>
          </cell>
          <cell r="W32">
            <v>0</v>
          </cell>
          <cell r="X32">
            <v>0</v>
          </cell>
          <cell r="Y32">
            <v>0</v>
          </cell>
          <cell r="Z32">
            <v>0</v>
          </cell>
          <cell r="AA32">
            <v>0</v>
          </cell>
          <cell r="AB32">
            <v>0</v>
          </cell>
          <cell r="AC32">
            <v>0</v>
          </cell>
          <cell r="AD32">
            <v>0</v>
          </cell>
          <cell r="AE32">
            <v>0</v>
          </cell>
          <cell r="AF32">
            <v>9311457</v>
          </cell>
          <cell r="AG32">
            <v>7449166</v>
          </cell>
          <cell r="AH32">
            <v>1862291</v>
          </cell>
          <cell r="AI32">
            <v>0</v>
          </cell>
          <cell r="AJ32">
            <v>330816.64000000001</v>
          </cell>
          <cell r="AK32">
            <v>1195135.3799999999</v>
          </cell>
          <cell r="AL32">
            <v>1205080.02</v>
          </cell>
          <cell r="AM32">
            <v>42819.59</v>
          </cell>
          <cell r="AN32">
            <v>22929.09</v>
          </cell>
          <cell r="AO32">
            <v>51400.84</v>
          </cell>
          <cell r="AP32">
            <v>777271.66</v>
          </cell>
          <cell r="AQ32">
            <v>14350.65</v>
          </cell>
          <cell r="AR32">
            <v>30662.62</v>
          </cell>
          <cell r="AS32">
            <v>2676.23</v>
          </cell>
          <cell r="AT32">
            <v>1298.8599999999999</v>
          </cell>
          <cell r="AU32">
            <v>0</v>
          </cell>
          <cell r="AV32">
            <v>0</v>
          </cell>
        </row>
        <row r="33">
          <cell r="A33">
            <v>26</v>
          </cell>
          <cell r="B33" t="str">
            <v>Bournemouth</v>
          </cell>
          <cell r="C33" t="str">
            <v>E1202</v>
          </cell>
          <cell r="D33">
            <v>305765</v>
          </cell>
          <cell r="E33">
            <v>0</v>
          </cell>
          <cell r="F33">
            <v>0</v>
          </cell>
          <cell r="G33">
            <v>0</v>
          </cell>
          <cell r="H33">
            <v>0</v>
          </cell>
          <cell r="I33">
            <v>0</v>
          </cell>
          <cell r="J33">
            <v>0</v>
          </cell>
          <cell r="K33">
            <v>0</v>
          </cell>
          <cell r="L33">
            <v>0</v>
          </cell>
          <cell r="M33">
            <v>0</v>
          </cell>
          <cell r="N33">
            <v>937089</v>
          </cell>
          <cell r="O33">
            <v>918347.22</v>
          </cell>
          <cell r="P33">
            <v>0</v>
          </cell>
          <cell r="Q33">
            <v>18741.78</v>
          </cell>
          <cell r="R33">
            <v>91368.19</v>
          </cell>
          <cell r="S33">
            <v>0</v>
          </cell>
          <cell r="T33">
            <v>0</v>
          </cell>
          <cell r="U33">
            <v>758182.84</v>
          </cell>
          <cell r="V33">
            <v>0</v>
          </cell>
          <cell r="W33">
            <v>0</v>
          </cell>
          <cell r="X33">
            <v>0</v>
          </cell>
          <cell r="Y33">
            <v>0</v>
          </cell>
          <cell r="Z33">
            <v>0</v>
          </cell>
          <cell r="AA33">
            <v>0</v>
          </cell>
          <cell r="AB33">
            <v>0</v>
          </cell>
          <cell r="AC33">
            <v>0</v>
          </cell>
          <cell r="AD33">
            <v>0</v>
          </cell>
          <cell r="AE33">
            <v>0</v>
          </cell>
          <cell r="AF33">
            <v>32407499</v>
          </cell>
          <cell r="AG33">
            <v>31759349</v>
          </cell>
          <cell r="AH33">
            <v>0</v>
          </cell>
          <cell r="AI33">
            <v>648150</v>
          </cell>
          <cell r="AJ33">
            <v>1151850.6499999999</v>
          </cell>
          <cell r="AK33">
            <v>3984338.58</v>
          </cell>
          <cell r="AL33">
            <v>4414477.68</v>
          </cell>
          <cell r="AM33">
            <v>106256</v>
          </cell>
          <cell r="AN33">
            <v>0</v>
          </cell>
          <cell r="AO33">
            <v>5883.9</v>
          </cell>
          <cell r="AP33">
            <v>2305837.88</v>
          </cell>
          <cell r="AQ33">
            <v>41311.99</v>
          </cell>
          <cell r="AR33">
            <v>24840.71</v>
          </cell>
          <cell r="AS33">
            <v>4097.7</v>
          </cell>
          <cell r="AT33">
            <v>0</v>
          </cell>
          <cell r="AU33">
            <v>0</v>
          </cell>
          <cell r="AV33">
            <v>0</v>
          </cell>
        </row>
        <row r="34">
          <cell r="A34">
            <v>27</v>
          </cell>
          <cell r="B34" t="str">
            <v>Bracknell Forest</v>
          </cell>
          <cell r="C34" t="str">
            <v>E0301</v>
          </cell>
          <cell r="D34">
            <v>143520</v>
          </cell>
          <cell r="E34">
            <v>0</v>
          </cell>
          <cell r="F34">
            <v>0</v>
          </cell>
          <cell r="G34">
            <v>0</v>
          </cell>
          <cell r="H34">
            <v>10000</v>
          </cell>
          <cell r="I34">
            <v>0</v>
          </cell>
          <cell r="J34">
            <v>0</v>
          </cell>
          <cell r="K34">
            <v>0</v>
          </cell>
          <cell r="L34">
            <v>0</v>
          </cell>
          <cell r="M34">
            <v>0</v>
          </cell>
          <cell r="N34">
            <v>175944</v>
          </cell>
          <cell r="O34">
            <v>172425.12</v>
          </cell>
          <cell r="P34">
            <v>0</v>
          </cell>
          <cell r="Q34">
            <v>3518.88</v>
          </cell>
          <cell r="R34">
            <v>72374.880000000005</v>
          </cell>
          <cell r="S34">
            <v>0</v>
          </cell>
          <cell r="T34">
            <v>0</v>
          </cell>
          <cell r="U34">
            <v>1500000</v>
          </cell>
          <cell r="V34">
            <v>0</v>
          </cell>
          <cell r="W34">
            <v>0</v>
          </cell>
          <cell r="X34">
            <v>0</v>
          </cell>
          <cell r="Y34">
            <v>0</v>
          </cell>
          <cell r="Z34">
            <v>0</v>
          </cell>
          <cell r="AA34">
            <v>0</v>
          </cell>
          <cell r="AB34">
            <v>0</v>
          </cell>
          <cell r="AC34">
            <v>0</v>
          </cell>
          <cell r="AD34">
            <v>0</v>
          </cell>
          <cell r="AE34">
            <v>0</v>
          </cell>
          <cell r="AF34">
            <v>26743402</v>
          </cell>
          <cell r="AG34">
            <v>26208533</v>
          </cell>
          <cell r="AH34">
            <v>0</v>
          </cell>
          <cell r="AI34">
            <v>534868</v>
          </cell>
          <cell r="AJ34">
            <v>993336.3</v>
          </cell>
          <cell r="AK34">
            <v>737091.39</v>
          </cell>
          <cell r="AL34">
            <v>1758717.91</v>
          </cell>
          <cell r="AM34">
            <v>3260.96</v>
          </cell>
          <cell r="AN34">
            <v>0</v>
          </cell>
          <cell r="AO34">
            <v>335967.98</v>
          </cell>
          <cell r="AP34">
            <v>1605731.28</v>
          </cell>
          <cell r="AQ34">
            <v>16494.82</v>
          </cell>
          <cell r="AR34">
            <v>45496.69</v>
          </cell>
          <cell r="AS34">
            <v>0</v>
          </cell>
          <cell r="AT34">
            <v>0</v>
          </cell>
          <cell r="AU34">
            <v>0</v>
          </cell>
          <cell r="AV34">
            <v>0</v>
          </cell>
        </row>
        <row r="35">
          <cell r="A35">
            <v>28</v>
          </cell>
          <cell r="B35" t="str">
            <v>Bradford</v>
          </cell>
          <cell r="C35" t="str">
            <v>E4701</v>
          </cell>
          <cell r="D35">
            <v>734055</v>
          </cell>
          <cell r="E35">
            <v>0</v>
          </cell>
          <cell r="F35">
            <v>0</v>
          </cell>
          <cell r="G35">
            <v>0</v>
          </cell>
          <cell r="H35">
            <v>0</v>
          </cell>
          <cell r="I35">
            <v>0</v>
          </cell>
          <cell r="J35">
            <v>0</v>
          </cell>
          <cell r="K35">
            <v>0</v>
          </cell>
          <cell r="L35">
            <v>0</v>
          </cell>
          <cell r="M35">
            <v>0</v>
          </cell>
          <cell r="N35">
            <v>2868117</v>
          </cell>
          <cell r="O35">
            <v>2810754.66</v>
          </cell>
          <cell r="P35">
            <v>0</v>
          </cell>
          <cell r="Q35">
            <v>57362.340000000004</v>
          </cell>
          <cell r="R35">
            <v>448074.18</v>
          </cell>
          <cell r="S35">
            <v>0</v>
          </cell>
          <cell r="T35">
            <v>0</v>
          </cell>
          <cell r="U35">
            <v>2531848.91</v>
          </cell>
          <cell r="V35">
            <v>0</v>
          </cell>
          <cell r="W35">
            <v>0</v>
          </cell>
          <cell r="X35">
            <v>0</v>
          </cell>
          <cell r="Y35">
            <v>0</v>
          </cell>
          <cell r="Z35">
            <v>0</v>
          </cell>
          <cell r="AA35">
            <v>0</v>
          </cell>
          <cell r="AB35">
            <v>0</v>
          </cell>
          <cell r="AC35">
            <v>0</v>
          </cell>
          <cell r="AD35">
            <v>0</v>
          </cell>
          <cell r="AE35">
            <v>0</v>
          </cell>
          <cell r="AF35">
            <v>67974588</v>
          </cell>
          <cell r="AG35">
            <v>66615096</v>
          </cell>
          <cell r="AH35">
            <v>0</v>
          </cell>
          <cell r="AI35">
            <v>1359492</v>
          </cell>
          <cell r="AJ35">
            <v>2506480.2200000002</v>
          </cell>
          <cell r="AK35">
            <v>12359941.439999999</v>
          </cell>
          <cell r="AL35">
            <v>9733260.0800000001</v>
          </cell>
          <cell r="AM35">
            <v>135072.81</v>
          </cell>
          <cell r="AN35">
            <v>11332.58</v>
          </cell>
          <cell r="AO35">
            <v>326017.84999999998</v>
          </cell>
          <cell r="AP35">
            <v>8434319.5199999996</v>
          </cell>
          <cell r="AQ35">
            <v>5409.25</v>
          </cell>
          <cell r="AR35">
            <v>413693.36</v>
          </cell>
          <cell r="AS35">
            <v>1385.45</v>
          </cell>
          <cell r="AT35">
            <v>0</v>
          </cell>
          <cell r="AU35">
            <v>5419.18</v>
          </cell>
          <cell r="AV35">
            <v>0</v>
          </cell>
        </row>
        <row r="36">
          <cell r="A36">
            <v>29</v>
          </cell>
          <cell r="B36" t="str">
            <v>Braintree</v>
          </cell>
          <cell r="C36" t="str">
            <v>E1532</v>
          </cell>
          <cell r="D36">
            <v>186394</v>
          </cell>
          <cell r="E36">
            <v>0</v>
          </cell>
          <cell r="F36">
            <v>0</v>
          </cell>
          <cell r="G36">
            <v>0</v>
          </cell>
          <cell r="H36">
            <v>0</v>
          </cell>
          <cell r="I36">
            <v>0</v>
          </cell>
          <cell r="J36">
            <v>0</v>
          </cell>
          <cell r="K36">
            <v>0</v>
          </cell>
          <cell r="L36">
            <v>0</v>
          </cell>
          <cell r="M36">
            <v>0</v>
          </cell>
          <cell r="N36">
            <v>587016</v>
          </cell>
          <cell r="O36">
            <v>469612.80000000005</v>
          </cell>
          <cell r="P36">
            <v>105662.87999999999</v>
          </cell>
          <cell r="Q36">
            <v>11740.32</v>
          </cell>
          <cell r="R36">
            <v>111747.54</v>
          </cell>
          <cell r="S36">
            <v>0</v>
          </cell>
          <cell r="T36">
            <v>0</v>
          </cell>
          <cell r="U36">
            <v>638630</v>
          </cell>
          <cell r="V36">
            <v>0</v>
          </cell>
          <cell r="W36">
            <v>0</v>
          </cell>
          <cell r="X36">
            <v>0</v>
          </cell>
          <cell r="Y36">
            <v>0</v>
          </cell>
          <cell r="Z36">
            <v>0</v>
          </cell>
          <cell r="AA36">
            <v>0</v>
          </cell>
          <cell r="AB36">
            <v>0</v>
          </cell>
          <cell r="AC36">
            <v>0</v>
          </cell>
          <cell r="AD36">
            <v>0</v>
          </cell>
          <cell r="AE36">
            <v>0</v>
          </cell>
          <cell r="AF36">
            <v>19335204</v>
          </cell>
          <cell r="AG36">
            <v>15468163</v>
          </cell>
          <cell r="AH36">
            <v>3480337</v>
          </cell>
          <cell r="AI36">
            <v>386704</v>
          </cell>
          <cell r="AJ36">
            <v>679700.39</v>
          </cell>
          <cell r="AK36">
            <v>2521247.5299999998</v>
          </cell>
          <cell r="AL36">
            <v>2065119.9</v>
          </cell>
          <cell r="AM36">
            <v>94502.29</v>
          </cell>
          <cell r="AN36">
            <v>13051.65</v>
          </cell>
          <cell r="AO36">
            <v>158179.10999999999</v>
          </cell>
          <cell r="AP36">
            <v>1826635.13</v>
          </cell>
          <cell r="AQ36">
            <v>33121.199999999997</v>
          </cell>
          <cell r="AR36">
            <v>184405.1</v>
          </cell>
          <cell r="AS36">
            <v>924.59</v>
          </cell>
          <cell r="AT36">
            <v>1411.6</v>
          </cell>
          <cell r="AU36">
            <v>0</v>
          </cell>
          <cell r="AV36">
            <v>0</v>
          </cell>
        </row>
        <row r="37">
          <cell r="A37">
            <v>30</v>
          </cell>
          <cell r="B37" t="str">
            <v>Breckland</v>
          </cell>
          <cell r="C37" t="str">
            <v>E2631</v>
          </cell>
          <cell r="D37">
            <v>167038</v>
          </cell>
          <cell r="E37">
            <v>0</v>
          </cell>
          <cell r="F37">
            <v>0</v>
          </cell>
          <cell r="G37">
            <v>0</v>
          </cell>
          <cell r="H37">
            <v>0</v>
          </cell>
          <cell r="I37">
            <v>0</v>
          </cell>
          <cell r="J37">
            <v>0</v>
          </cell>
          <cell r="K37">
            <v>0</v>
          </cell>
          <cell r="L37">
            <v>0</v>
          </cell>
          <cell r="M37">
            <v>0</v>
          </cell>
          <cell r="N37">
            <v>575820</v>
          </cell>
          <cell r="O37">
            <v>460656</v>
          </cell>
          <cell r="P37">
            <v>115164</v>
          </cell>
          <cell r="Q37">
            <v>0</v>
          </cell>
          <cell r="R37">
            <v>129540.21</v>
          </cell>
          <cell r="S37">
            <v>0</v>
          </cell>
          <cell r="T37">
            <v>0</v>
          </cell>
          <cell r="U37">
            <v>299250</v>
          </cell>
          <cell r="V37">
            <v>0</v>
          </cell>
          <cell r="W37">
            <v>0</v>
          </cell>
          <cell r="X37">
            <v>0</v>
          </cell>
          <cell r="Y37">
            <v>0</v>
          </cell>
          <cell r="Z37">
            <v>0</v>
          </cell>
          <cell r="AA37">
            <v>0</v>
          </cell>
          <cell r="AB37">
            <v>0</v>
          </cell>
          <cell r="AC37">
            <v>0</v>
          </cell>
          <cell r="AD37">
            <v>0</v>
          </cell>
          <cell r="AE37">
            <v>0</v>
          </cell>
          <cell r="AF37">
            <v>14004622</v>
          </cell>
          <cell r="AG37">
            <v>11203697</v>
          </cell>
          <cell r="AH37">
            <v>2800924</v>
          </cell>
          <cell r="AI37">
            <v>0</v>
          </cell>
          <cell r="AJ37">
            <v>471446.17</v>
          </cell>
          <cell r="AK37">
            <v>2493010.36</v>
          </cell>
          <cell r="AL37">
            <v>1331066.99</v>
          </cell>
          <cell r="AM37">
            <v>27958.3</v>
          </cell>
          <cell r="AN37">
            <v>77199.149999999994</v>
          </cell>
          <cell r="AO37">
            <v>153750.28</v>
          </cell>
          <cell r="AP37">
            <v>1072665.98</v>
          </cell>
          <cell r="AQ37">
            <v>15350.06</v>
          </cell>
          <cell r="AR37">
            <v>4110.53</v>
          </cell>
          <cell r="AS37">
            <v>177.8</v>
          </cell>
          <cell r="AT37">
            <v>7479.98</v>
          </cell>
          <cell r="AU37">
            <v>-763.16</v>
          </cell>
          <cell r="AV37">
            <v>0</v>
          </cell>
        </row>
        <row r="38">
          <cell r="A38">
            <v>31</v>
          </cell>
          <cell r="B38" t="str">
            <v>Brent</v>
          </cell>
          <cell r="C38" t="str">
            <v>E5033</v>
          </cell>
          <cell r="D38">
            <v>416951</v>
          </cell>
          <cell r="E38">
            <v>0</v>
          </cell>
          <cell r="F38">
            <v>0</v>
          </cell>
          <cell r="G38">
            <v>0</v>
          </cell>
          <cell r="H38">
            <v>0</v>
          </cell>
          <cell r="I38">
            <v>0</v>
          </cell>
          <cell r="J38">
            <v>0</v>
          </cell>
          <cell r="K38">
            <v>0</v>
          </cell>
          <cell r="L38">
            <v>0</v>
          </cell>
          <cell r="M38">
            <v>0</v>
          </cell>
          <cell r="N38">
            <v>829910</v>
          </cell>
          <cell r="O38">
            <v>497946</v>
          </cell>
          <cell r="P38">
            <v>331964</v>
          </cell>
          <cell r="Q38">
            <v>0</v>
          </cell>
          <cell r="R38">
            <v>289651.32</v>
          </cell>
          <cell r="S38">
            <v>0</v>
          </cell>
          <cell r="T38">
            <v>0</v>
          </cell>
          <cell r="U38">
            <v>2100000</v>
          </cell>
          <cell r="V38">
            <v>0</v>
          </cell>
          <cell r="W38">
            <v>0</v>
          </cell>
          <cell r="X38">
            <v>0</v>
          </cell>
          <cell r="Y38">
            <v>0</v>
          </cell>
          <cell r="Z38">
            <v>0</v>
          </cell>
          <cell r="AA38">
            <v>0</v>
          </cell>
          <cell r="AB38">
            <v>0</v>
          </cell>
          <cell r="AC38">
            <v>0</v>
          </cell>
          <cell r="AD38">
            <v>0</v>
          </cell>
          <cell r="AE38">
            <v>0</v>
          </cell>
          <cell r="AF38">
            <v>53153524</v>
          </cell>
          <cell r="AG38">
            <v>31892114</v>
          </cell>
          <cell r="AH38">
            <v>21261410</v>
          </cell>
          <cell r="AI38">
            <v>0</v>
          </cell>
          <cell r="AJ38">
            <v>1756910.63</v>
          </cell>
          <cell r="AK38">
            <v>3638521.56</v>
          </cell>
          <cell r="AL38">
            <v>6618907.0700000003</v>
          </cell>
          <cell r="AM38">
            <v>23687.759999999998</v>
          </cell>
          <cell r="AN38">
            <v>0</v>
          </cell>
          <cell r="AO38">
            <v>26031.17</v>
          </cell>
          <cell r="AP38">
            <v>5062837.1100000003</v>
          </cell>
          <cell r="AQ38">
            <v>113451.28</v>
          </cell>
          <cell r="AR38">
            <v>66049.740000000005</v>
          </cell>
          <cell r="AS38">
            <v>585.1</v>
          </cell>
          <cell r="AT38">
            <v>0</v>
          </cell>
          <cell r="AU38">
            <v>0</v>
          </cell>
          <cell r="AV38">
            <v>0</v>
          </cell>
        </row>
        <row r="39">
          <cell r="A39">
            <v>32</v>
          </cell>
          <cell r="B39" t="str">
            <v>Brentwood</v>
          </cell>
          <cell r="C39" t="str">
            <v>E1533</v>
          </cell>
          <cell r="D39">
            <v>104553</v>
          </cell>
          <cell r="E39">
            <v>0</v>
          </cell>
          <cell r="F39">
            <v>0</v>
          </cell>
          <cell r="G39">
            <v>0</v>
          </cell>
          <cell r="H39">
            <v>0</v>
          </cell>
          <cell r="I39">
            <v>0</v>
          </cell>
          <cell r="J39">
            <v>0</v>
          </cell>
          <cell r="K39">
            <v>0</v>
          </cell>
          <cell r="L39">
            <v>0</v>
          </cell>
          <cell r="M39">
            <v>0</v>
          </cell>
          <cell r="N39">
            <v>222814</v>
          </cell>
          <cell r="O39">
            <v>178251.2</v>
          </cell>
          <cell r="P39">
            <v>40106.519999999997</v>
          </cell>
          <cell r="Q39">
            <v>4456.28</v>
          </cell>
          <cell r="R39">
            <v>42658.71</v>
          </cell>
          <cell r="S39">
            <v>0</v>
          </cell>
          <cell r="T39">
            <v>0</v>
          </cell>
          <cell r="U39">
            <v>305506.28999999998</v>
          </cell>
          <cell r="V39">
            <v>0</v>
          </cell>
          <cell r="W39">
            <v>0</v>
          </cell>
          <cell r="X39">
            <v>0</v>
          </cell>
          <cell r="Y39">
            <v>0</v>
          </cell>
          <cell r="Z39">
            <v>0</v>
          </cell>
          <cell r="AA39">
            <v>0</v>
          </cell>
          <cell r="AB39">
            <v>0</v>
          </cell>
          <cell r="AC39">
            <v>0</v>
          </cell>
          <cell r="AD39">
            <v>0</v>
          </cell>
          <cell r="AE39">
            <v>0</v>
          </cell>
          <cell r="AF39">
            <v>14335392</v>
          </cell>
          <cell r="AG39">
            <v>11468313</v>
          </cell>
          <cell r="AH39">
            <v>2580370</v>
          </cell>
          <cell r="AI39">
            <v>286708</v>
          </cell>
          <cell r="AJ39">
            <v>527509.09</v>
          </cell>
          <cell r="AK39">
            <v>809265.15</v>
          </cell>
          <cell r="AL39">
            <v>2168673.56</v>
          </cell>
          <cell r="AM39">
            <v>40578.800000000003</v>
          </cell>
          <cell r="AN39">
            <v>3945.15</v>
          </cell>
          <cell r="AO39">
            <v>1820.78</v>
          </cell>
          <cell r="AP39">
            <v>1060147.48</v>
          </cell>
          <cell r="AQ39">
            <v>47863.41</v>
          </cell>
          <cell r="AR39">
            <v>-12368.52</v>
          </cell>
          <cell r="AS39">
            <v>1268.0899999999999</v>
          </cell>
          <cell r="AT39">
            <v>2260.56</v>
          </cell>
          <cell r="AU39">
            <v>7862.99</v>
          </cell>
          <cell r="AV39">
            <v>0</v>
          </cell>
        </row>
        <row r="40">
          <cell r="A40">
            <v>33</v>
          </cell>
          <cell r="B40" t="str">
            <v>Brighton &amp; Hove</v>
          </cell>
          <cell r="C40" t="str">
            <v>E1401</v>
          </cell>
          <cell r="D40">
            <v>417809</v>
          </cell>
          <cell r="E40">
            <v>0</v>
          </cell>
          <cell r="F40">
            <v>0</v>
          </cell>
          <cell r="G40">
            <v>0</v>
          </cell>
          <cell r="H40">
            <v>0</v>
          </cell>
          <cell r="I40">
            <v>0</v>
          </cell>
          <cell r="J40">
            <v>0</v>
          </cell>
          <cell r="K40">
            <v>0</v>
          </cell>
          <cell r="L40">
            <v>0</v>
          </cell>
          <cell r="M40">
            <v>0</v>
          </cell>
          <cell r="N40">
            <v>1248092</v>
          </cell>
          <cell r="O40">
            <v>1223130.1599999999</v>
          </cell>
          <cell r="P40">
            <v>0</v>
          </cell>
          <cell r="Q40">
            <v>24961.84</v>
          </cell>
          <cell r="R40">
            <v>122852.89</v>
          </cell>
          <cell r="S40">
            <v>0</v>
          </cell>
          <cell r="T40">
            <v>0</v>
          </cell>
          <cell r="U40">
            <v>748475.14</v>
          </cell>
          <cell r="V40">
            <v>0</v>
          </cell>
          <cell r="W40">
            <v>0</v>
          </cell>
          <cell r="X40">
            <v>0</v>
          </cell>
          <cell r="Y40">
            <v>0</v>
          </cell>
          <cell r="Z40">
            <v>0</v>
          </cell>
          <cell r="AA40">
            <v>0</v>
          </cell>
          <cell r="AB40">
            <v>0</v>
          </cell>
          <cell r="AC40">
            <v>0</v>
          </cell>
          <cell r="AD40">
            <v>0</v>
          </cell>
          <cell r="AE40">
            <v>0</v>
          </cell>
          <cell r="AF40">
            <v>43096369</v>
          </cell>
          <cell r="AG40">
            <v>42234441</v>
          </cell>
          <cell r="AH40">
            <v>0</v>
          </cell>
          <cell r="AI40">
            <v>861927</v>
          </cell>
          <cell r="AJ40">
            <v>1789465.32</v>
          </cell>
          <cell r="AK40">
            <v>5401913.6200000001</v>
          </cell>
          <cell r="AL40">
            <v>7482895.75</v>
          </cell>
          <cell r="AM40">
            <v>50669.29</v>
          </cell>
          <cell r="AN40">
            <v>0</v>
          </cell>
          <cell r="AO40">
            <v>66269.37</v>
          </cell>
          <cell r="AP40">
            <v>2930242.48</v>
          </cell>
          <cell r="AQ40">
            <v>23243.75</v>
          </cell>
          <cell r="AR40">
            <v>37029.51</v>
          </cell>
          <cell r="AS40">
            <v>779.78</v>
          </cell>
          <cell r="AT40">
            <v>0</v>
          </cell>
          <cell r="AU40">
            <v>0</v>
          </cell>
          <cell r="AV40">
            <v>0</v>
          </cell>
        </row>
        <row r="41">
          <cell r="A41">
            <v>34</v>
          </cell>
          <cell r="B41" t="str">
            <v>Bristol</v>
          </cell>
          <cell r="C41" t="str">
            <v>E0102</v>
          </cell>
          <cell r="D41">
            <v>720617</v>
          </cell>
          <cell r="E41">
            <v>0</v>
          </cell>
          <cell r="F41">
            <v>0</v>
          </cell>
          <cell r="G41">
            <v>0</v>
          </cell>
          <cell r="H41">
            <v>0</v>
          </cell>
          <cell r="I41">
            <v>0</v>
          </cell>
          <cell r="J41">
            <v>1000000</v>
          </cell>
          <cell r="K41">
            <v>0</v>
          </cell>
          <cell r="L41">
            <v>0</v>
          </cell>
          <cell r="M41">
            <v>0</v>
          </cell>
          <cell r="N41">
            <v>1625909</v>
          </cell>
          <cell r="O41">
            <v>1593390.82</v>
          </cell>
          <cell r="P41">
            <v>0</v>
          </cell>
          <cell r="Q41">
            <v>32518.18</v>
          </cell>
          <cell r="R41">
            <v>3052424</v>
          </cell>
          <cell r="S41">
            <v>0</v>
          </cell>
          <cell r="T41">
            <v>0</v>
          </cell>
          <cell r="U41">
            <v>3700000</v>
          </cell>
          <cell r="V41">
            <v>0</v>
          </cell>
          <cell r="W41">
            <v>0</v>
          </cell>
          <cell r="X41">
            <v>0</v>
          </cell>
          <cell r="Y41">
            <v>0</v>
          </cell>
          <cell r="Z41">
            <v>0</v>
          </cell>
          <cell r="AA41">
            <v>0</v>
          </cell>
          <cell r="AB41">
            <v>0</v>
          </cell>
          <cell r="AC41">
            <v>0</v>
          </cell>
          <cell r="AD41">
            <v>0</v>
          </cell>
          <cell r="AE41">
            <v>0</v>
          </cell>
          <cell r="AF41">
            <v>98520882</v>
          </cell>
          <cell r="AG41">
            <v>97530464</v>
          </cell>
          <cell r="AH41">
            <v>0</v>
          </cell>
          <cell r="AI41">
            <v>1990418</v>
          </cell>
          <cell r="AJ41">
            <v>3732699.85</v>
          </cell>
          <cell r="AK41">
            <v>7100824.0300000003</v>
          </cell>
          <cell r="AL41">
            <v>14106247.17</v>
          </cell>
          <cell r="AM41">
            <v>126062.55</v>
          </cell>
          <cell r="AN41">
            <v>0</v>
          </cell>
          <cell r="AO41">
            <v>1125492.57</v>
          </cell>
          <cell r="AP41">
            <v>11556801.720000001</v>
          </cell>
          <cell r="AQ41">
            <v>75393.88</v>
          </cell>
          <cell r="AR41">
            <v>491308.14</v>
          </cell>
          <cell r="AS41">
            <v>-370.58</v>
          </cell>
          <cell r="AT41">
            <v>0</v>
          </cell>
          <cell r="AU41">
            <v>0</v>
          </cell>
          <cell r="AV41">
            <v>0</v>
          </cell>
        </row>
        <row r="42">
          <cell r="A42">
            <v>35</v>
          </cell>
          <cell r="B42" t="str">
            <v>Broadland</v>
          </cell>
          <cell r="C42" t="str">
            <v>E2632</v>
          </cell>
          <cell r="D42">
            <v>136365</v>
          </cell>
          <cell r="E42">
            <v>0</v>
          </cell>
          <cell r="F42">
            <v>0</v>
          </cell>
          <cell r="G42">
            <v>0</v>
          </cell>
          <cell r="H42">
            <v>3297</v>
          </cell>
          <cell r="I42">
            <v>0</v>
          </cell>
          <cell r="J42">
            <v>0</v>
          </cell>
          <cell r="K42">
            <v>0</v>
          </cell>
          <cell r="L42">
            <v>0</v>
          </cell>
          <cell r="M42">
            <v>0</v>
          </cell>
          <cell r="N42">
            <v>503887</v>
          </cell>
          <cell r="O42">
            <v>403109.60000000003</v>
          </cell>
          <cell r="P42">
            <v>100777.40000000001</v>
          </cell>
          <cell r="Q42">
            <v>0</v>
          </cell>
          <cell r="R42">
            <v>-29596.03</v>
          </cell>
          <cell r="S42">
            <v>0</v>
          </cell>
          <cell r="T42">
            <v>0</v>
          </cell>
          <cell r="U42">
            <v>150000</v>
          </cell>
          <cell r="V42">
            <v>0</v>
          </cell>
          <cell r="W42">
            <v>0</v>
          </cell>
          <cell r="X42">
            <v>0</v>
          </cell>
          <cell r="Y42">
            <v>0</v>
          </cell>
          <cell r="Z42">
            <v>0</v>
          </cell>
          <cell r="AA42">
            <v>0</v>
          </cell>
          <cell r="AB42">
            <v>0</v>
          </cell>
          <cell r="AC42">
            <v>0</v>
          </cell>
          <cell r="AD42">
            <v>0</v>
          </cell>
          <cell r="AE42">
            <v>0</v>
          </cell>
          <cell r="AF42">
            <v>13994050</v>
          </cell>
          <cell r="AG42">
            <v>11195240</v>
          </cell>
          <cell r="AH42">
            <v>2798810</v>
          </cell>
          <cell r="AI42">
            <v>0</v>
          </cell>
          <cell r="AJ42">
            <v>476112.93</v>
          </cell>
          <cell r="AK42">
            <v>2160235.75</v>
          </cell>
          <cell r="AL42">
            <v>1043375.39</v>
          </cell>
          <cell r="AM42">
            <v>37468.43</v>
          </cell>
          <cell r="AN42">
            <v>50771.57</v>
          </cell>
          <cell r="AO42">
            <v>48147.65</v>
          </cell>
          <cell r="AP42">
            <v>700103.57</v>
          </cell>
          <cell r="AQ42">
            <v>3143.39</v>
          </cell>
          <cell r="AR42">
            <v>35587.85</v>
          </cell>
          <cell r="AS42">
            <v>0</v>
          </cell>
          <cell r="AT42">
            <v>38078.54</v>
          </cell>
          <cell r="AU42">
            <v>6303.88</v>
          </cell>
          <cell r="AV42">
            <v>0</v>
          </cell>
        </row>
        <row r="43">
          <cell r="A43">
            <v>36</v>
          </cell>
          <cell r="B43" t="str">
            <v>Bromley</v>
          </cell>
          <cell r="C43" t="str">
            <v>E5034</v>
          </cell>
          <cell r="D43">
            <v>347530</v>
          </cell>
          <cell r="E43">
            <v>0</v>
          </cell>
          <cell r="F43">
            <v>0</v>
          </cell>
          <cell r="G43">
            <v>0</v>
          </cell>
          <cell r="H43">
            <v>0</v>
          </cell>
          <cell r="I43">
            <v>0</v>
          </cell>
          <cell r="J43">
            <v>0</v>
          </cell>
          <cell r="K43">
            <v>0</v>
          </cell>
          <cell r="L43">
            <v>0</v>
          </cell>
          <cell r="M43">
            <v>0</v>
          </cell>
          <cell r="N43">
            <v>935491</v>
          </cell>
          <cell r="O43">
            <v>561294.6</v>
          </cell>
          <cell r="P43">
            <v>374196.4</v>
          </cell>
          <cell r="Q43">
            <v>0</v>
          </cell>
          <cell r="R43">
            <v>-187673.04</v>
          </cell>
          <cell r="S43">
            <v>0</v>
          </cell>
          <cell r="T43">
            <v>0</v>
          </cell>
          <cell r="U43">
            <v>856166.13</v>
          </cell>
          <cell r="V43">
            <v>0</v>
          </cell>
          <cell r="W43">
            <v>0</v>
          </cell>
          <cell r="X43">
            <v>0</v>
          </cell>
          <cell r="Y43">
            <v>0</v>
          </cell>
          <cell r="Z43">
            <v>0</v>
          </cell>
          <cell r="AA43">
            <v>0</v>
          </cell>
          <cell r="AB43">
            <v>0</v>
          </cell>
          <cell r="AC43">
            <v>0</v>
          </cell>
          <cell r="AD43">
            <v>0</v>
          </cell>
          <cell r="AE43">
            <v>0</v>
          </cell>
          <cell r="AF43">
            <v>42110008</v>
          </cell>
          <cell r="AG43">
            <v>25266005</v>
          </cell>
          <cell r="AH43">
            <v>16844003</v>
          </cell>
          <cell r="AI43">
            <v>0</v>
          </cell>
          <cell r="AJ43">
            <v>1394295.85</v>
          </cell>
          <cell r="AK43">
            <v>4070126.81</v>
          </cell>
          <cell r="AL43">
            <v>7322334.7699999996</v>
          </cell>
          <cell r="AM43">
            <v>156060.76</v>
          </cell>
          <cell r="AN43">
            <v>0</v>
          </cell>
          <cell r="AO43">
            <v>773.06</v>
          </cell>
          <cell r="AP43">
            <v>3347664.59</v>
          </cell>
          <cell r="AQ43">
            <v>51016.45</v>
          </cell>
          <cell r="AR43">
            <v>134121.44</v>
          </cell>
          <cell r="AS43">
            <v>9792.42</v>
          </cell>
          <cell r="AT43">
            <v>0</v>
          </cell>
          <cell r="AU43">
            <v>0</v>
          </cell>
          <cell r="AV43">
            <v>0</v>
          </cell>
        </row>
        <row r="44">
          <cell r="A44">
            <v>37</v>
          </cell>
          <cell r="B44" t="str">
            <v>Bromsgrove</v>
          </cell>
          <cell r="C44" t="str">
            <v>E1831</v>
          </cell>
          <cell r="D44">
            <v>124548</v>
          </cell>
          <cell r="E44">
            <v>0</v>
          </cell>
          <cell r="F44">
            <v>0</v>
          </cell>
          <cell r="G44">
            <v>0</v>
          </cell>
          <cell r="H44">
            <v>0</v>
          </cell>
          <cell r="I44">
            <v>0</v>
          </cell>
          <cell r="J44">
            <v>0</v>
          </cell>
          <cell r="K44">
            <v>0</v>
          </cell>
          <cell r="L44">
            <v>0</v>
          </cell>
          <cell r="M44">
            <v>0</v>
          </cell>
          <cell r="N44">
            <v>376202</v>
          </cell>
          <cell r="O44">
            <v>300961.60000000003</v>
          </cell>
          <cell r="P44">
            <v>67716.36</v>
          </cell>
          <cell r="Q44">
            <v>7524.04</v>
          </cell>
          <cell r="R44">
            <v>145751.6</v>
          </cell>
          <cell r="S44">
            <v>0</v>
          </cell>
          <cell r="T44">
            <v>0</v>
          </cell>
          <cell r="U44">
            <v>276376.93</v>
          </cell>
          <cell r="V44">
            <v>0</v>
          </cell>
          <cell r="W44">
            <v>0</v>
          </cell>
          <cell r="X44">
            <v>0</v>
          </cell>
          <cell r="Y44">
            <v>0</v>
          </cell>
          <cell r="Z44">
            <v>0</v>
          </cell>
          <cell r="AA44">
            <v>0</v>
          </cell>
          <cell r="AB44">
            <v>0</v>
          </cell>
          <cell r="AC44">
            <v>0</v>
          </cell>
          <cell r="AD44">
            <v>0</v>
          </cell>
          <cell r="AE44">
            <v>0</v>
          </cell>
          <cell r="AF44">
            <v>13395901</v>
          </cell>
          <cell r="AG44">
            <v>10716720</v>
          </cell>
          <cell r="AH44">
            <v>2411262</v>
          </cell>
          <cell r="AI44">
            <v>267918</v>
          </cell>
          <cell r="AJ44">
            <v>448600.98</v>
          </cell>
          <cell r="AK44">
            <v>1633039.58</v>
          </cell>
          <cell r="AL44">
            <v>1673580.92</v>
          </cell>
          <cell r="AM44">
            <v>14729.28</v>
          </cell>
          <cell r="AN44">
            <v>3217.45</v>
          </cell>
          <cell r="AO44">
            <v>0</v>
          </cell>
          <cell r="AP44">
            <v>1120563.02</v>
          </cell>
          <cell r="AQ44">
            <v>28762.97</v>
          </cell>
          <cell r="AR44">
            <v>96766.22</v>
          </cell>
          <cell r="AS44">
            <v>832.42</v>
          </cell>
          <cell r="AT44">
            <v>1099.2</v>
          </cell>
          <cell r="AU44">
            <v>0</v>
          </cell>
          <cell r="AV44">
            <v>0</v>
          </cell>
        </row>
        <row r="45">
          <cell r="A45">
            <v>38</v>
          </cell>
          <cell r="B45" t="str">
            <v>Broxbourne</v>
          </cell>
          <cell r="C45" t="str">
            <v>E1931</v>
          </cell>
          <cell r="D45">
            <v>116696</v>
          </cell>
          <cell r="E45">
            <v>0</v>
          </cell>
          <cell r="F45">
            <v>0</v>
          </cell>
          <cell r="G45">
            <v>0</v>
          </cell>
          <cell r="H45">
            <v>0</v>
          </cell>
          <cell r="I45">
            <v>0</v>
          </cell>
          <cell r="J45">
            <v>0</v>
          </cell>
          <cell r="K45">
            <v>0</v>
          </cell>
          <cell r="L45">
            <v>0</v>
          </cell>
          <cell r="M45">
            <v>0</v>
          </cell>
          <cell r="N45">
            <v>232096</v>
          </cell>
          <cell r="O45">
            <v>185676.80000000002</v>
          </cell>
          <cell r="P45">
            <v>46419.200000000004</v>
          </cell>
          <cell r="Q45">
            <v>0</v>
          </cell>
          <cell r="R45">
            <v>-688650</v>
          </cell>
          <cell r="S45">
            <v>0</v>
          </cell>
          <cell r="T45">
            <v>0</v>
          </cell>
          <cell r="U45">
            <v>500000</v>
          </cell>
          <cell r="V45">
            <v>0</v>
          </cell>
          <cell r="W45">
            <v>0</v>
          </cell>
          <cell r="X45">
            <v>0</v>
          </cell>
          <cell r="Y45">
            <v>0</v>
          </cell>
          <cell r="Z45">
            <v>0</v>
          </cell>
          <cell r="AA45">
            <v>0</v>
          </cell>
          <cell r="AB45">
            <v>0</v>
          </cell>
          <cell r="AC45">
            <v>0</v>
          </cell>
          <cell r="AD45">
            <v>0</v>
          </cell>
          <cell r="AE45">
            <v>0</v>
          </cell>
          <cell r="AF45">
            <v>19220274</v>
          </cell>
          <cell r="AG45">
            <v>15376219</v>
          </cell>
          <cell r="AH45">
            <v>3844055</v>
          </cell>
          <cell r="AI45">
            <v>0</v>
          </cell>
          <cell r="AJ45">
            <v>678405.91</v>
          </cell>
          <cell r="AK45">
            <v>1143834.29</v>
          </cell>
          <cell r="AL45">
            <v>1618714.19</v>
          </cell>
          <cell r="AM45">
            <v>68571.759999999995</v>
          </cell>
          <cell r="AN45">
            <v>0</v>
          </cell>
          <cell r="AO45">
            <v>253340.79</v>
          </cell>
          <cell r="AP45">
            <v>934203.49</v>
          </cell>
          <cell r="AQ45">
            <v>23275.360000000001</v>
          </cell>
          <cell r="AR45">
            <v>6801.71</v>
          </cell>
          <cell r="AS45">
            <v>0</v>
          </cell>
          <cell r="AT45">
            <v>0</v>
          </cell>
          <cell r="AU45">
            <v>0</v>
          </cell>
          <cell r="AV45">
            <v>0</v>
          </cell>
        </row>
        <row r="46">
          <cell r="A46">
            <v>39</v>
          </cell>
          <cell r="B46" t="str">
            <v>Broxtowe</v>
          </cell>
          <cell r="C46" t="str">
            <v>E3033</v>
          </cell>
          <cell r="D46">
            <v>108209</v>
          </cell>
          <cell r="E46">
            <v>0</v>
          </cell>
          <cell r="F46">
            <v>0</v>
          </cell>
          <cell r="G46">
            <v>0</v>
          </cell>
          <cell r="H46">
            <v>0</v>
          </cell>
          <cell r="I46">
            <v>0</v>
          </cell>
          <cell r="J46">
            <v>0</v>
          </cell>
          <cell r="K46">
            <v>0</v>
          </cell>
          <cell r="L46">
            <v>0</v>
          </cell>
          <cell r="M46">
            <v>0</v>
          </cell>
          <cell r="N46">
            <v>321665</v>
          </cell>
          <cell r="O46">
            <v>257332</v>
          </cell>
          <cell r="P46">
            <v>57899.7</v>
          </cell>
          <cell r="Q46">
            <v>6433.3</v>
          </cell>
          <cell r="R46">
            <v>102105.66</v>
          </cell>
          <cell r="S46">
            <v>0</v>
          </cell>
          <cell r="T46">
            <v>0</v>
          </cell>
          <cell r="U46">
            <v>393342.4</v>
          </cell>
          <cell r="V46">
            <v>0</v>
          </cell>
          <cell r="W46">
            <v>0</v>
          </cell>
          <cell r="X46">
            <v>0</v>
          </cell>
          <cell r="Y46">
            <v>0</v>
          </cell>
          <cell r="Z46">
            <v>0</v>
          </cell>
          <cell r="AA46">
            <v>0</v>
          </cell>
          <cell r="AB46">
            <v>0</v>
          </cell>
          <cell r="AC46">
            <v>0</v>
          </cell>
          <cell r="AD46">
            <v>0</v>
          </cell>
          <cell r="AE46">
            <v>0</v>
          </cell>
          <cell r="AF46">
            <v>12374182</v>
          </cell>
          <cell r="AG46">
            <v>9899346</v>
          </cell>
          <cell r="AH46">
            <v>2227353</v>
          </cell>
          <cell r="AI46">
            <v>247484</v>
          </cell>
          <cell r="AJ46">
            <v>409170.32</v>
          </cell>
          <cell r="AK46">
            <v>1391030.25</v>
          </cell>
          <cell r="AL46">
            <v>871216.54</v>
          </cell>
          <cell r="AM46">
            <v>0</v>
          </cell>
          <cell r="AN46">
            <v>2758.28</v>
          </cell>
          <cell r="AO46">
            <v>87318.62</v>
          </cell>
          <cell r="AP46">
            <v>752426.29</v>
          </cell>
          <cell r="AQ46">
            <v>9674.94</v>
          </cell>
          <cell r="AR46">
            <v>47458.3</v>
          </cell>
          <cell r="AS46">
            <v>0</v>
          </cell>
          <cell r="AT46">
            <v>2131.6</v>
          </cell>
          <cell r="AU46">
            <v>0</v>
          </cell>
          <cell r="AV46">
            <v>0</v>
          </cell>
        </row>
        <row r="47">
          <cell r="A47">
            <v>40</v>
          </cell>
          <cell r="B47" t="str">
            <v>Burnley</v>
          </cell>
          <cell r="C47" t="str">
            <v>E2333</v>
          </cell>
          <cell r="D47">
            <v>147506</v>
          </cell>
          <cell r="E47">
            <v>0</v>
          </cell>
          <cell r="F47">
            <v>0</v>
          </cell>
          <cell r="G47">
            <v>0</v>
          </cell>
          <cell r="H47">
            <v>0</v>
          </cell>
          <cell r="I47">
            <v>0</v>
          </cell>
          <cell r="J47">
            <v>0</v>
          </cell>
          <cell r="K47">
            <v>0</v>
          </cell>
          <cell r="L47">
            <v>0</v>
          </cell>
          <cell r="M47">
            <v>0</v>
          </cell>
          <cell r="N47">
            <v>512609</v>
          </cell>
          <cell r="O47">
            <v>410087.2</v>
          </cell>
          <cell r="P47">
            <v>92269.62</v>
          </cell>
          <cell r="Q47">
            <v>10252.18</v>
          </cell>
          <cell r="R47">
            <v>112120.41</v>
          </cell>
          <cell r="S47">
            <v>0</v>
          </cell>
          <cell r="T47">
            <v>0</v>
          </cell>
          <cell r="U47">
            <v>300000</v>
          </cell>
          <cell r="V47">
            <v>0</v>
          </cell>
          <cell r="W47">
            <v>0</v>
          </cell>
          <cell r="X47">
            <v>0</v>
          </cell>
          <cell r="Y47">
            <v>0</v>
          </cell>
          <cell r="Z47">
            <v>0</v>
          </cell>
          <cell r="AA47">
            <v>0</v>
          </cell>
          <cell r="AB47">
            <v>0</v>
          </cell>
          <cell r="AC47">
            <v>0</v>
          </cell>
          <cell r="AD47">
            <v>0</v>
          </cell>
          <cell r="AE47">
            <v>0</v>
          </cell>
          <cell r="AF47">
            <v>13179886</v>
          </cell>
          <cell r="AG47">
            <v>10543909</v>
          </cell>
          <cell r="AH47">
            <v>2372379</v>
          </cell>
          <cell r="AI47">
            <v>263598</v>
          </cell>
          <cell r="AJ47">
            <v>481370.81</v>
          </cell>
          <cell r="AK47">
            <v>2197587.27</v>
          </cell>
          <cell r="AL47">
            <v>1741602.79</v>
          </cell>
          <cell r="AM47">
            <v>20829.84</v>
          </cell>
          <cell r="AN47">
            <v>2598.35</v>
          </cell>
          <cell r="AO47">
            <v>45064.31</v>
          </cell>
          <cell r="AP47">
            <v>1596144.45</v>
          </cell>
          <cell r="AQ47">
            <v>8936.5400000000009</v>
          </cell>
          <cell r="AR47">
            <v>43440.75</v>
          </cell>
          <cell r="AS47">
            <v>0</v>
          </cell>
          <cell r="AT47">
            <v>0</v>
          </cell>
          <cell r="AU47">
            <v>0</v>
          </cell>
          <cell r="AV47">
            <v>0</v>
          </cell>
        </row>
        <row r="48">
          <cell r="A48">
            <v>41</v>
          </cell>
          <cell r="B48" t="str">
            <v>Bury</v>
          </cell>
          <cell r="C48" t="str">
            <v>E4202</v>
          </cell>
          <cell r="D48">
            <v>240185</v>
          </cell>
          <cell r="E48">
            <v>0</v>
          </cell>
          <cell r="F48">
            <v>0</v>
          </cell>
          <cell r="G48">
            <v>0</v>
          </cell>
          <cell r="H48">
            <v>0</v>
          </cell>
          <cell r="I48">
            <v>0</v>
          </cell>
          <cell r="J48">
            <v>0</v>
          </cell>
          <cell r="K48">
            <v>0</v>
          </cell>
          <cell r="L48">
            <v>0</v>
          </cell>
          <cell r="M48">
            <v>0</v>
          </cell>
          <cell r="N48">
            <v>886019</v>
          </cell>
          <cell r="O48">
            <v>868298.62</v>
          </cell>
          <cell r="P48">
            <v>0</v>
          </cell>
          <cell r="Q48">
            <v>17720.38</v>
          </cell>
          <cell r="R48">
            <v>92707.71</v>
          </cell>
          <cell r="S48">
            <v>0</v>
          </cell>
          <cell r="T48">
            <v>0</v>
          </cell>
          <cell r="U48">
            <v>763353.27</v>
          </cell>
          <cell r="V48">
            <v>0</v>
          </cell>
          <cell r="W48">
            <v>0</v>
          </cell>
          <cell r="X48">
            <v>0</v>
          </cell>
          <cell r="Y48">
            <v>0</v>
          </cell>
          <cell r="Z48">
            <v>0</v>
          </cell>
          <cell r="AA48">
            <v>0</v>
          </cell>
          <cell r="AB48">
            <v>0</v>
          </cell>
          <cell r="AC48">
            <v>0</v>
          </cell>
          <cell r="AD48">
            <v>0</v>
          </cell>
          <cell r="AE48">
            <v>0</v>
          </cell>
          <cell r="AF48">
            <v>25109787</v>
          </cell>
          <cell r="AG48">
            <v>24607591</v>
          </cell>
          <cell r="AH48">
            <v>0</v>
          </cell>
          <cell r="AI48">
            <v>502196</v>
          </cell>
          <cell r="AJ48">
            <v>851391.1</v>
          </cell>
          <cell r="AK48">
            <v>3791144.82</v>
          </cell>
          <cell r="AL48">
            <v>1924672.46</v>
          </cell>
          <cell r="AM48">
            <v>87243.85</v>
          </cell>
          <cell r="AN48">
            <v>0</v>
          </cell>
          <cell r="AO48">
            <v>3408.85</v>
          </cell>
          <cell r="AP48">
            <v>1447318.84</v>
          </cell>
          <cell r="AQ48">
            <v>73915.7</v>
          </cell>
          <cell r="AR48">
            <v>51139.94</v>
          </cell>
          <cell r="AS48">
            <v>7106.82</v>
          </cell>
          <cell r="AT48">
            <v>0</v>
          </cell>
          <cell r="AU48">
            <v>0</v>
          </cell>
          <cell r="AV48">
            <v>0</v>
          </cell>
        </row>
        <row r="49">
          <cell r="A49">
            <v>42</v>
          </cell>
          <cell r="B49" t="str">
            <v>Calderdale</v>
          </cell>
          <cell r="C49" t="str">
            <v>E4702</v>
          </cell>
          <cell r="D49">
            <v>350658</v>
          </cell>
          <cell r="E49">
            <v>0</v>
          </cell>
          <cell r="F49">
            <v>0</v>
          </cell>
          <cell r="G49">
            <v>0</v>
          </cell>
          <cell r="H49">
            <v>0</v>
          </cell>
          <cell r="I49">
            <v>0</v>
          </cell>
          <cell r="J49">
            <v>0</v>
          </cell>
          <cell r="K49">
            <v>0</v>
          </cell>
          <cell r="L49">
            <v>0</v>
          </cell>
          <cell r="M49">
            <v>0</v>
          </cell>
          <cell r="N49">
            <v>1296927</v>
          </cell>
          <cell r="O49">
            <v>1270988.46</v>
          </cell>
          <cell r="P49">
            <v>0</v>
          </cell>
          <cell r="Q49">
            <v>25938.54</v>
          </cell>
          <cell r="R49">
            <v>94084.79</v>
          </cell>
          <cell r="S49">
            <v>0</v>
          </cell>
          <cell r="T49">
            <v>0</v>
          </cell>
          <cell r="U49">
            <v>929343</v>
          </cell>
          <cell r="V49">
            <v>0</v>
          </cell>
          <cell r="W49">
            <v>0</v>
          </cell>
          <cell r="X49">
            <v>0</v>
          </cell>
          <cell r="Y49">
            <v>0</v>
          </cell>
          <cell r="Z49">
            <v>0</v>
          </cell>
          <cell r="AA49">
            <v>0</v>
          </cell>
          <cell r="AB49">
            <v>0</v>
          </cell>
          <cell r="AC49">
            <v>0</v>
          </cell>
          <cell r="AD49">
            <v>0</v>
          </cell>
          <cell r="AE49">
            <v>0</v>
          </cell>
          <cell r="AF49">
            <v>28394051</v>
          </cell>
          <cell r="AG49">
            <v>27826169</v>
          </cell>
          <cell r="AH49">
            <v>0</v>
          </cell>
          <cell r="AI49">
            <v>567881</v>
          </cell>
          <cell r="AJ49">
            <v>927990.8</v>
          </cell>
          <cell r="AK49">
            <v>5558061.3300000001</v>
          </cell>
          <cell r="AL49">
            <v>2896264</v>
          </cell>
          <cell r="AM49">
            <v>136916.71</v>
          </cell>
          <cell r="AN49">
            <v>9278.6200000000008</v>
          </cell>
          <cell r="AO49">
            <v>146909.87</v>
          </cell>
          <cell r="AP49">
            <v>10554.02</v>
          </cell>
          <cell r="AQ49">
            <v>56992.81</v>
          </cell>
          <cell r="AR49">
            <v>219971.19</v>
          </cell>
          <cell r="AS49">
            <v>0</v>
          </cell>
          <cell r="AT49">
            <v>0</v>
          </cell>
          <cell r="AU49">
            <v>12987.59</v>
          </cell>
          <cell r="AV49">
            <v>0</v>
          </cell>
        </row>
        <row r="50">
          <cell r="A50">
            <v>43</v>
          </cell>
          <cell r="B50" t="str">
            <v>Cambridge</v>
          </cell>
          <cell r="C50" t="str">
            <v>E0531</v>
          </cell>
          <cell r="D50">
            <v>227587</v>
          </cell>
          <cell r="E50">
            <v>0</v>
          </cell>
          <cell r="F50">
            <v>0</v>
          </cell>
          <cell r="G50">
            <v>0</v>
          </cell>
          <cell r="H50">
            <v>0</v>
          </cell>
          <cell r="I50">
            <v>0</v>
          </cell>
          <cell r="J50">
            <v>0</v>
          </cell>
          <cell r="K50">
            <v>0</v>
          </cell>
          <cell r="L50">
            <v>0</v>
          </cell>
          <cell r="M50">
            <v>0</v>
          </cell>
          <cell r="N50">
            <v>259404</v>
          </cell>
          <cell r="O50">
            <v>207523.20000000001</v>
          </cell>
          <cell r="P50">
            <v>46692.72</v>
          </cell>
          <cell r="Q50">
            <v>5188.08</v>
          </cell>
          <cell r="R50">
            <v>-2699.95</v>
          </cell>
          <cell r="S50">
            <v>0</v>
          </cell>
          <cell r="T50">
            <v>0</v>
          </cell>
          <cell r="U50">
            <v>500000</v>
          </cell>
          <cell r="V50">
            <v>0</v>
          </cell>
          <cell r="W50">
            <v>0</v>
          </cell>
          <cell r="X50">
            <v>0</v>
          </cell>
          <cell r="Y50">
            <v>0</v>
          </cell>
          <cell r="Z50">
            <v>0</v>
          </cell>
          <cell r="AA50">
            <v>0</v>
          </cell>
          <cell r="AB50">
            <v>0</v>
          </cell>
          <cell r="AC50">
            <v>0</v>
          </cell>
          <cell r="AD50">
            <v>0</v>
          </cell>
          <cell r="AE50">
            <v>0</v>
          </cell>
          <cell r="AF50">
            <v>46636342</v>
          </cell>
          <cell r="AG50">
            <v>37309074</v>
          </cell>
          <cell r="AH50">
            <v>8394542</v>
          </cell>
          <cell r="AI50">
            <v>932727</v>
          </cell>
          <cell r="AJ50">
            <v>1979393.61</v>
          </cell>
          <cell r="AK50">
            <v>1200865.17</v>
          </cell>
          <cell r="AL50">
            <v>18835197.780000001</v>
          </cell>
          <cell r="AM50">
            <v>16469.68</v>
          </cell>
          <cell r="AN50">
            <v>0</v>
          </cell>
          <cell r="AO50">
            <v>96990.29</v>
          </cell>
          <cell r="AP50">
            <v>2491911.04</v>
          </cell>
          <cell r="AQ50">
            <v>40293.269999999997</v>
          </cell>
          <cell r="AR50">
            <v>2642.66</v>
          </cell>
          <cell r="AS50">
            <v>866.76</v>
          </cell>
          <cell r="AT50">
            <v>0</v>
          </cell>
          <cell r="AU50">
            <v>0</v>
          </cell>
          <cell r="AV50">
            <v>0</v>
          </cell>
        </row>
        <row r="51">
          <cell r="A51">
            <v>44</v>
          </cell>
          <cell r="B51" t="str">
            <v>Camden</v>
          </cell>
          <cell r="C51" t="str">
            <v>E5011</v>
          </cell>
          <cell r="D51">
            <v>1202147</v>
          </cell>
          <cell r="E51">
            <v>0</v>
          </cell>
          <cell r="F51">
            <v>0</v>
          </cell>
          <cell r="G51">
            <v>0</v>
          </cell>
          <cell r="H51">
            <v>0</v>
          </cell>
          <cell r="I51">
            <v>0</v>
          </cell>
          <cell r="J51">
            <v>0</v>
          </cell>
          <cell r="K51">
            <v>0</v>
          </cell>
          <cell r="L51">
            <v>0</v>
          </cell>
          <cell r="M51">
            <v>0</v>
          </cell>
          <cell r="N51">
            <v>585428</v>
          </cell>
          <cell r="O51">
            <v>351256.8</v>
          </cell>
          <cell r="P51">
            <v>234171.2</v>
          </cell>
          <cell r="Q51">
            <v>0</v>
          </cell>
          <cell r="R51">
            <v>2220851.12</v>
          </cell>
          <cell r="S51">
            <v>0</v>
          </cell>
          <cell r="T51">
            <v>0</v>
          </cell>
          <cell r="U51">
            <v>3104708.67</v>
          </cell>
          <cell r="V51">
            <v>0</v>
          </cell>
          <cell r="W51">
            <v>0</v>
          </cell>
          <cell r="X51">
            <v>0</v>
          </cell>
          <cell r="Y51">
            <v>0</v>
          </cell>
          <cell r="Z51">
            <v>0</v>
          </cell>
          <cell r="AA51">
            <v>0</v>
          </cell>
          <cell r="AB51">
            <v>0</v>
          </cell>
          <cell r="AC51">
            <v>0</v>
          </cell>
          <cell r="AD51">
            <v>0</v>
          </cell>
          <cell r="AE51">
            <v>0</v>
          </cell>
          <cell r="AF51">
            <v>245700977</v>
          </cell>
          <cell r="AG51">
            <v>147420586</v>
          </cell>
          <cell r="AH51">
            <v>98280391</v>
          </cell>
          <cell r="AI51">
            <v>0</v>
          </cell>
          <cell r="AJ51">
            <v>9249199.5800000001</v>
          </cell>
          <cell r="AK51">
            <v>2496261.77</v>
          </cell>
          <cell r="AL51">
            <v>50991782.469999999</v>
          </cell>
          <cell r="AM51">
            <v>13098.8</v>
          </cell>
          <cell r="AN51">
            <v>0</v>
          </cell>
          <cell r="AO51">
            <v>760381.6</v>
          </cell>
          <cell r="AP51">
            <v>18600511.609999999</v>
          </cell>
          <cell r="AQ51">
            <v>41639.040000000001</v>
          </cell>
          <cell r="AR51">
            <v>0</v>
          </cell>
          <cell r="AS51">
            <v>0</v>
          </cell>
          <cell r="AT51">
            <v>0</v>
          </cell>
          <cell r="AU51">
            <v>0</v>
          </cell>
          <cell r="AV51">
            <v>0</v>
          </cell>
        </row>
        <row r="52">
          <cell r="A52">
            <v>45</v>
          </cell>
          <cell r="B52" t="str">
            <v>Cannock Chase</v>
          </cell>
          <cell r="C52" t="str">
            <v>E3431</v>
          </cell>
          <cell r="D52">
            <v>138250</v>
          </cell>
          <cell r="E52">
            <v>0</v>
          </cell>
          <cell r="F52">
            <v>0</v>
          </cell>
          <cell r="G52">
            <v>0</v>
          </cell>
          <cell r="H52">
            <v>0</v>
          </cell>
          <cell r="I52">
            <v>0</v>
          </cell>
          <cell r="J52">
            <v>0</v>
          </cell>
          <cell r="K52">
            <v>0</v>
          </cell>
          <cell r="L52">
            <v>0</v>
          </cell>
          <cell r="M52">
            <v>0</v>
          </cell>
          <cell r="N52">
            <v>477622</v>
          </cell>
          <cell r="O52">
            <v>382097.60000000003</v>
          </cell>
          <cell r="P52">
            <v>85971.959999999992</v>
          </cell>
          <cell r="Q52">
            <v>9552.44</v>
          </cell>
          <cell r="R52">
            <v>1022301.87</v>
          </cell>
          <cell r="S52">
            <v>0</v>
          </cell>
          <cell r="T52">
            <v>0</v>
          </cell>
          <cell r="U52">
            <v>250000</v>
          </cell>
          <cell r="V52">
            <v>0</v>
          </cell>
          <cell r="W52">
            <v>0</v>
          </cell>
          <cell r="X52">
            <v>0</v>
          </cell>
          <cell r="Y52">
            <v>0</v>
          </cell>
          <cell r="Z52">
            <v>0</v>
          </cell>
          <cell r="AA52">
            <v>0</v>
          </cell>
          <cell r="AB52">
            <v>0</v>
          </cell>
          <cell r="AC52">
            <v>0</v>
          </cell>
          <cell r="AD52">
            <v>0</v>
          </cell>
          <cell r="AE52">
            <v>0</v>
          </cell>
          <cell r="AF52">
            <v>16668564</v>
          </cell>
          <cell r="AG52">
            <v>13334851</v>
          </cell>
          <cell r="AH52">
            <v>3000342</v>
          </cell>
          <cell r="AI52">
            <v>333371</v>
          </cell>
          <cell r="AJ52">
            <v>562318.77</v>
          </cell>
          <cell r="AK52">
            <v>2037509.99</v>
          </cell>
          <cell r="AL52">
            <v>1281879.3899999999</v>
          </cell>
          <cell r="AM52">
            <v>1128.26</v>
          </cell>
          <cell r="AN52">
            <v>0</v>
          </cell>
          <cell r="AO52">
            <v>0</v>
          </cell>
          <cell r="AP52">
            <v>1188323.6000000001</v>
          </cell>
          <cell r="AQ52">
            <v>11880.68</v>
          </cell>
          <cell r="AR52">
            <v>7556.39</v>
          </cell>
          <cell r="AS52">
            <v>12.31</v>
          </cell>
          <cell r="AT52">
            <v>0</v>
          </cell>
          <cell r="AU52">
            <v>0</v>
          </cell>
          <cell r="AV52">
            <v>0</v>
          </cell>
        </row>
        <row r="53">
          <cell r="A53">
            <v>46</v>
          </cell>
          <cell r="B53" t="str">
            <v>Canterbury</v>
          </cell>
          <cell r="C53" t="str">
            <v>E2232</v>
          </cell>
          <cell r="D53">
            <v>229695</v>
          </cell>
          <cell r="E53">
            <v>0</v>
          </cell>
          <cell r="F53">
            <v>0</v>
          </cell>
          <cell r="G53">
            <v>0</v>
          </cell>
          <cell r="H53">
            <v>0</v>
          </cell>
          <cell r="I53">
            <v>0</v>
          </cell>
          <cell r="J53">
            <v>0</v>
          </cell>
          <cell r="K53">
            <v>0</v>
          </cell>
          <cell r="L53">
            <v>0</v>
          </cell>
          <cell r="M53">
            <v>0</v>
          </cell>
          <cell r="N53">
            <v>647252</v>
          </cell>
          <cell r="O53">
            <v>517801.60000000003</v>
          </cell>
          <cell r="P53">
            <v>116505.36</v>
          </cell>
          <cell r="Q53">
            <v>12945.04</v>
          </cell>
          <cell r="R53">
            <v>113572.78</v>
          </cell>
          <cell r="S53">
            <v>0</v>
          </cell>
          <cell r="T53">
            <v>0</v>
          </cell>
          <cell r="U53">
            <v>528733.88</v>
          </cell>
          <cell r="V53">
            <v>0</v>
          </cell>
          <cell r="W53">
            <v>0</v>
          </cell>
          <cell r="X53">
            <v>0</v>
          </cell>
          <cell r="Y53">
            <v>0</v>
          </cell>
          <cell r="Z53">
            <v>0</v>
          </cell>
          <cell r="AA53">
            <v>0</v>
          </cell>
          <cell r="AB53">
            <v>0</v>
          </cell>
          <cell r="AC53">
            <v>0</v>
          </cell>
          <cell r="AD53">
            <v>0</v>
          </cell>
          <cell r="AE53">
            <v>0</v>
          </cell>
          <cell r="AF53">
            <v>25058490</v>
          </cell>
          <cell r="AG53">
            <v>20046792</v>
          </cell>
          <cell r="AH53">
            <v>4510528</v>
          </cell>
          <cell r="AI53">
            <v>501170</v>
          </cell>
          <cell r="AJ53">
            <v>935017.36</v>
          </cell>
          <cell r="AK53">
            <v>2763401.45</v>
          </cell>
          <cell r="AL53">
            <v>6094563.9299999997</v>
          </cell>
          <cell r="AM53">
            <v>94609.43</v>
          </cell>
          <cell r="AN53">
            <v>14913.86</v>
          </cell>
          <cell r="AO53">
            <v>6249.65</v>
          </cell>
          <cell r="AP53">
            <v>1345079.62</v>
          </cell>
          <cell r="AQ53">
            <v>59624.79</v>
          </cell>
          <cell r="AR53">
            <v>46552.69</v>
          </cell>
          <cell r="AS53">
            <v>1079.74</v>
          </cell>
          <cell r="AT53">
            <v>0</v>
          </cell>
          <cell r="AU53">
            <v>7681.88</v>
          </cell>
          <cell r="AV53">
            <v>0</v>
          </cell>
        </row>
        <row r="54">
          <cell r="A54">
            <v>47</v>
          </cell>
          <cell r="B54" t="str">
            <v>Carlisle</v>
          </cell>
          <cell r="C54" t="str">
            <v>E0933</v>
          </cell>
          <cell r="D54">
            <v>180543</v>
          </cell>
          <cell r="E54">
            <v>0</v>
          </cell>
          <cell r="F54">
            <v>0</v>
          </cell>
          <cell r="G54">
            <v>0</v>
          </cell>
          <cell r="H54">
            <v>0</v>
          </cell>
          <cell r="I54">
            <v>0</v>
          </cell>
          <cell r="J54">
            <v>0</v>
          </cell>
          <cell r="K54">
            <v>0</v>
          </cell>
          <cell r="L54">
            <v>0</v>
          </cell>
          <cell r="M54">
            <v>0</v>
          </cell>
          <cell r="N54">
            <v>486634</v>
          </cell>
          <cell r="O54">
            <v>389307.2</v>
          </cell>
          <cell r="P54">
            <v>97326.8</v>
          </cell>
          <cell r="Q54">
            <v>0</v>
          </cell>
          <cell r="R54">
            <v>131098.35999999999</v>
          </cell>
          <cell r="S54">
            <v>0</v>
          </cell>
          <cell r="T54">
            <v>0</v>
          </cell>
          <cell r="U54">
            <v>421458.42</v>
          </cell>
          <cell r="V54">
            <v>0</v>
          </cell>
          <cell r="W54">
            <v>0</v>
          </cell>
          <cell r="X54">
            <v>0</v>
          </cell>
          <cell r="Y54">
            <v>0</v>
          </cell>
          <cell r="Z54">
            <v>0</v>
          </cell>
          <cell r="AA54">
            <v>0</v>
          </cell>
          <cell r="AB54">
            <v>0</v>
          </cell>
          <cell r="AC54">
            <v>0</v>
          </cell>
          <cell r="AD54">
            <v>0</v>
          </cell>
          <cell r="AE54">
            <v>0</v>
          </cell>
          <cell r="AF54">
            <v>19456496</v>
          </cell>
          <cell r="AG54">
            <v>15565197</v>
          </cell>
          <cell r="AH54">
            <v>3891299</v>
          </cell>
          <cell r="AI54">
            <v>0</v>
          </cell>
          <cell r="AJ54">
            <v>719661.99</v>
          </cell>
          <cell r="AK54">
            <v>2108888.7000000002</v>
          </cell>
          <cell r="AL54">
            <v>3030839.74</v>
          </cell>
          <cell r="AM54">
            <v>86195.6</v>
          </cell>
          <cell r="AN54">
            <v>33393.230000000003</v>
          </cell>
          <cell r="AO54">
            <v>13349.25</v>
          </cell>
          <cell r="AP54">
            <v>1837536.08</v>
          </cell>
          <cell r="AQ54">
            <v>13631.57</v>
          </cell>
          <cell r="AR54">
            <v>26826.36</v>
          </cell>
          <cell r="AS54">
            <v>841.39</v>
          </cell>
          <cell r="AT54">
            <v>0</v>
          </cell>
          <cell r="AU54">
            <v>1361.81</v>
          </cell>
          <cell r="AV54">
            <v>0</v>
          </cell>
        </row>
        <row r="55">
          <cell r="A55">
            <v>48</v>
          </cell>
          <cell r="B55" t="str">
            <v>Castle Point</v>
          </cell>
          <cell r="C55" t="str">
            <v>E1534</v>
          </cell>
          <cell r="D55">
            <v>81864</v>
          </cell>
          <cell r="E55">
            <v>0</v>
          </cell>
          <cell r="F55">
            <v>0</v>
          </cell>
          <cell r="G55">
            <v>0</v>
          </cell>
          <cell r="H55">
            <v>0</v>
          </cell>
          <cell r="I55">
            <v>0</v>
          </cell>
          <cell r="J55">
            <v>0</v>
          </cell>
          <cell r="K55">
            <v>0</v>
          </cell>
          <cell r="L55">
            <v>0</v>
          </cell>
          <cell r="M55">
            <v>0</v>
          </cell>
          <cell r="N55">
            <v>369105</v>
          </cell>
          <cell r="O55">
            <v>295284</v>
          </cell>
          <cell r="P55">
            <v>66438.899999999994</v>
          </cell>
          <cell r="Q55">
            <v>7382.1</v>
          </cell>
          <cell r="R55">
            <v>127268.31</v>
          </cell>
          <cell r="S55">
            <v>0</v>
          </cell>
          <cell r="T55">
            <v>0</v>
          </cell>
          <cell r="U55">
            <v>152000</v>
          </cell>
          <cell r="V55">
            <v>0</v>
          </cell>
          <cell r="W55">
            <v>0</v>
          </cell>
          <cell r="X55">
            <v>0</v>
          </cell>
          <cell r="Y55">
            <v>0</v>
          </cell>
          <cell r="Z55">
            <v>0</v>
          </cell>
          <cell r="AA55">
            <v>0</v>
          </cell>
          <cell r="AB55">
            <v>0</v>
          </cell>
          <cell r="AC55">
            <v>0</v>
          </cell>
          <cell r="AD55">
            <v>0</v>
          </cell>
          <cell r="AE55">
            <v>0</v>
          </cell>
          <cell r="AF55">
            <v>7409541</v>
          </cell>
          <cell r="AG55">
            <v>5927633</v>
          </cell>
          <cell r="AH55">
            <v>1333717</v>
          </cell>
          <cell r="AI55">
            <v>148191</v>
          </cell>
          <cell r="AJ55">
            <v>242486.71</v>
          </cell>
          <cell r="AK55">
            <v>1570438.25</v>
          </cell>
          <cell r="AL55">
            <v>1177547.26</v>
          </cell>
          <cell r="AM55">
            <v>8683.68</v>
          </cell>
          <cell r="AN55">
            <v>0</v>
          </cell>
          <cell r="AO55">
            <v>0</v>
          </cell>
          <cell r="AP55">
            <v>284333.58</v>
          </cell>
          <cell r="AQ55">
            <v>13826.6</v>
          </cell>
          <cell r="AR55">
            <v>22727.72</v>
          </cell>
          <cell r="AS55">
            <v>542.73</v>
          </cell>
          <cell r="AT55">
            <v>0</v>
          </cell>
          <cell r="AU55">
            <v>0</v>
          </cell>
          <cell r="AV55">
            <v>0</v>
          </cell>
        </row>
        <row r="56">
          <cell r="A56">
            <v>49</v>
          </cell>
          <cell r="B56" t="str">
            <v>Central Bedfordshire UA</v>
          </cell>
          <cell r="C56" t="str">
            <v>E0203</v>
          </cell>
          <cell r="D56">
            <v>315029</v>
          </cell>
          <cell r="E56">
            <v>0</v>
          </cell>
          <cell r="F56">
            <v>0</v>
          </cell>
          <cell r="G56">
            <v>0</v>
          </cell>
          <cell r="H56">
            <v>0</v>
          </cell>
          <cell r="I56">
            <v>0</v>
          </cell>
          <cell r="J56">
            <v>0</v>
          </cell>
          <cell r="K56">
            <v>0</v>
          </cell>
          <cell r="L56">
            <v>0</v>
          </cell>
          <cell r="M56">
            <v>0</v>
          </cell>
          <cell r="N56">
            <v>888091</v>
          </cell>
          <cell r="O56">
            <v>870329.17999999993</v>
          </cell>
          <cell r="P56">
            <v>0</v>
          </cell>
          <cell r="Q56">
            <v>17761.82</v>
          </cell>
          <cell r="R56">
            <v>387145.44</v>
          </cell>
          <cell r="S56">
            <v>0</v>
          </cell>
          <cell r="T56">
            <v>0</v>
          </cell>
          <cell r="U56">
            <v>825000</v>
          </cell>
          <cell r="V56">
            <v>0</v>
          </cell>
          <cell r="W56">
            <v>0</v>
          </cell>
          <cell r="X56">
            <v>0</v>
          </cell>
          <cell r="Y56">
            <v>0</v>
          </cell>
          <cell r="Z56">
            <v>0</v>
          </cell>
          <cell r="AA56">
            <v>0</v>
          </cell>
          <cell r="AB56">
            <v>0</v>
          </cell>
          <cell r="AC56">
            <v>0</v>
          </cell>
          <cell r="AD56">
            <v>0</v>
          </cell>
          <cell r="AE56">
            <v>0</v>
          </cell>
          <cell r="AF56">
            <v>38193332</v>
          </cell>
          <cell r="AG56">
            <v>37429465</v>
          </cell>
          <cell r="AH56">
            <v>0</v>
          </cell>
          <cell r="AI56">
            <v>763867</v>
          </cell>
          <cell r="AJ56">
            <v>1332477.55</v>
          </cell>
          <cell r="AK56">
            <v>3776863.16</v>
          </cell>
          <cell r="AL56">
            <v>5225911.1399999997</v>
          </cell>
          <cell r="AM56">
            <v>107393.18</v>
          </cell>
          <cell r="AN56">
            <v>52070.01</v>
          </cell>
          <cell r="AO56">
            <v>492501.98</v>
          </cell>
          <cell r="AP56">
            <v>3210787.94</v>
          </cell>
          <cell r="AQ56">
            <v>76762.7</v>
          </cell>
          <cell r="AR56">
            <v>68146.36</v>
          </cell>
          <cell r="AS56">
            <v>0</v>
          </cell>
          <cell r="AT56">
            <v>22183.7</v>
          </cell>
          <cell r="AU56">
            <v>10753.52</v>
          </cell>
          <cell r="AV56">
            <v>0</v>
          </cell>
        </row>
        <row r="57">
          <cell r="A57">
            <v>50</v>
          </cell>
          <cell r="B57" t="str">
            <v>Charnwood</v>
          </cell>
          <cell r="C57" t="str">
            <v>E2432</v>
          </cell>
          <cell r="D57">
            <v>194292</v>
          </cell>
          <cell r="E57">
            <v>0</v>
          </cell>
          <cell r="F57">
            <v>0</v>
          </cell>
          <cell r="G57">
            <v>0</v>
          </cell>
          <cell r="H57">
            <v>0</v>
          </cell>
          <cell r="I57">
            <v>0</v>
          </cell>
          <cell r="J57">
            <v>0</v>
          </cell>
          <cell r="K57">
            <v>0</v>
          </cell>
          <cell r="L57">
            <v>0</v>
          </cell>
          <cell r="M57">
            <v>0</v>
          </cell>
          <cell r="N57">
            <v>639155</v>
          </cell>
          <cell r="O57">
            <v>511324</v>
          </cell>
          <cell r="P57">
            <v>115047.9</v>
          </cell>
          <cell r="Q57">
            <v>12783.1</v>
          </cell>
          <cell r="R57">
            <v>73587.11</v>
          </cell>
          <cell r="S57">
            <v>0</v>
          </cell>
          <cell r="T57">
            <v>0</v>
          </cell>
          <cell r="U57">
            <v>455052.52</v>
          </cell>
          <cell r="V57">
            <v>0</v>
          </cell>
          <cell r="W57">
            <v>0</v>
          </cell>
          <cell r="X57">
            <v>0</v>
          </cell>
          <cell r="Y57">
            <v>0</v>
          </cell>
          <cell r="Z57">
            <v>0</v>
          </cell>
          <cell r="AA57">
            <v>0</v>
          </cell>
          <cell r="AB57">
            <v>0</v>
          </cell>
          <cell r="AC57">
            <v>0</v>
          </cell>
          <cell r="AD57">
            <v>0</v>
          </cell>
          <cell r="AE57">
            <v>0</v>
          </cell>
          <cell r="AF57">
            <v>21677954</v>
          </cell>
          <cell r="AG57">
            <v>17342363</v>
          </cell>
          <cell r="AH57">
            <v>3902032</v>
          </cell>
          <cell r="AI57">
            <v>433559</v>
          </cell>
          <cell r="AJ57">
            <v>787701.47</v>
          </cell>
          <cell r="AK57">
            <v>2802842.98</v>
          </cell>
          <cell r="AL57">
            <v>4894267.93</v>
          </cell>
          <cell r="AM57">
            <v>14861.09</v>
          </cell>
          <cell r="AN57">
            <v>1109.19</v>
          </cell>
          <cell r="AO57">
            <v>2121806.66</v>
          </cell>
          <cell r="AP57">
            <v>1372372.34</v>
          </cell>
          <cell r="AQ57">
            <v>15597.39</v>
          </cell>
          <cell r="AR57">
            <v>126537.59</v>
          </cell>
          <cell r="AS57">
            <v>97.9</v>
          </cell>
          <cell r="AT57">
            <v>0</v>
          </cell>
          <cell r="AU57">
            <v>291.35000000000002</v>
          </cell>
          <cell r="AV57">
            <v>0</v>
          </cell>
        </row>
        <row r="58">
          <cell r="A58">
            <v>51</v>
          </cell>
          <cell r="B58" t="str">
            <v>Chelmsford</v>
          </cell>
          <cell r="C58" t="str">
            <v>E1535</v>
          </cell>
          <cell r="D58">
            <v>224329</v>
          </cell>
          <cell r="E58">
            <v>0</v>
          </cell>
          <cell r="F58">
            <v>0</v>
          </cell>
          <cell r="G58">
            <v>0</v>
          </cell>
          <cell r="H58">
            <v>0</v>
          </cell>
          <cell r="I58">
            <v>0</v>
          </cell>
          <cell r="J58">
            <v>0</v>
          </cell>
          <cell r="K58">
            <v>0</v>
          </cell>
          <cell r="L58">
            <v>0</v>
          </cell>
          <cell r="M58">
            <v>0</v>
          </cell>
          <cell r="N58">
            <v>479235</v>
          </cell>
          <cell r="O58">
            <v>383388</v>
          </cell>
          <cell r="P58">
            <v>86262.3</v>
          </cell>
          <cell r="Q58">
            <v>9584.7000000000007</v>
          </cell>
          <cell r="R58">
            <v>102144.46</v>
          </cell>
          <cell r="S58">
            <v>0</v>
          </cell>
          <cell r="T58">
            <v>0</v>
          </cell>
          <cell r="U58">
            <v>1148351</v>
          </cell>
          <cell r="V58">
            <v>0</v>
          </cell>
          <cell r="W58">
            <v>0</v>
          </cell>
          <cell r="X58">
            <v>0</v>
          </cell>
          <cell r="Y58">
            <v>0</v>
          </cell>
          <cell r="Z58">
            <v>0</v>
          </cell>
          <cell r="AA58">
            <v>0</v>
          </cell>
          <cell r="AB58">
            <v>0</v>
          </cell>
          <cell r="AC58">
            <v>0</v>
          </cell>
          <cell r="AD58">
            <v>0</v>
          </cell>
          <cell r="AE58">
            <v>0</v>
          </cell>
          <cell r="AF58">
            <v>37906631</v>
          </cell>
          <cell r="AG58">
            <v>30325304</v>
          </cell>
          <cell r="AH58">
            <v>6823193</v>
          </cell>
          <cell r="AI58">
            <v>758133</v>
          </cell>
          <cell r="AJ58">
            <v>1364565.65</v>
          </cell>
          <cell r="AK58">
            <v>2079785.38</v>
          </cell>
          <cell r="AL58">
            <v>4013947.9</v>
          </cell>
          <cell r="AM58">
            <v>30687.66</v>
          </cell>
          <cell r="AN58">
            <v>9251.65</v>
          </cell>
          <cell r="AO58">
            <v>28138.14</v>
          </cell>
          <cell r="AP58">
            <v>2792705.69</v>
          </cell>
          <cell r="AQ58">
            <v>1501.32</v>
          </cell>
          <cell r="AR58">
            <v>65254.74</v>
          </cell>
          <cell r="AS58">
            <v>0</v>
          </cell>
          <cell r="AT58">
            <v>1097.48</v>
          </cell>
          <cell r="AU58">
            <v>5793.25</v>
          </cell>
          <cell r="AV58">
            <v>0</v>
          </cell>
        </row>
        <row r="59">
          <cell r="A59">
            <v>52</v>
          </cell>
          <cell r="B59" t="str">
            <v>Cheltenham</v>
          </cell>
          <cell r="C59" t="str">
            <v>E1631</v>
          </cell>
          <cell r="D59">
            <v>183813</v>
          </cell>
          <cell r="E59">
            <v>0</v>
          </cell>
          <cell r="F59">
            <v>0</v>
          </cell>
          <cell r="G59">
            <v>0</v>
          </cell>
          <cell r="H59">
            <v>0</v>
          </cell>
          <cell r="I59">
            <v>0</v>
          </cell>
          <cell r="J59">
            <v>0</v>
          </cell>
          <cell r="K59">
            <v>0</v>
          </cell>
          <cell r="L59">
            <v>0</v>
          </cell>
          <cell r="M59">
            <v>0</v>
          </cell>
          <cell r="N59">
            <v>446496</v>
          </cell>
          <cell r="O59">
            <v>357196.80000000005</v>
          </cell>
          <cell r="P59">
            <v>89299.200000000012</v>
          </cell>
          <cell r="Q59">
            <v>0</v>
          </cell>
          <cell r="R59">
            <v>-522.29999999999995</v>
          </cell>
          <cell r="S59">
            <v>0</v>
          </cell>
          <cell r="T59">
            <v>0</v>
          </cell>
          <cell r="U59">
            <v>544539</v>
          </cell>
          <cell r="V59">
            <v>0</v>
          </cell>
          <cell r="W59">
            <v>0</v>
          </cell>
          <cell r="X59">
            <v>0</v>
          </cell>
          <cell r="Y59">
            <v>0</v>
          </cell>
          <cell r="Z59">
            <v>0</v>
          </cell>
          <cell r="AA59">
            <v>0</v>
          </cell>
          <cell r="AB59">
            <v>0</v>
          </cell>
          <cell r="AC59">
            <v>0</v>
          </cell>
          <cell r="AD59">
            <v>0</v>
          </cell>
          <cell r="AE59">
            <v>0</v>
          </cell>
          <cell r="AF59">
            <v>25745364</v>
          </cell>
          <cell r="AG59">
            <v>20596291</v>
          </cell>
          <cell r="AH59">
            <v>5149073</v>
          </cell>
          <cell r="AI59">
            <v>0</v>
          </cell>
          <cell r="AJ59">
            <v>959211.33</v>
          </cell>
          <cell r="AK59">
            <v>1964818.37</v>
          </cell>
          <cell r="AL59">
            <v>3448594.31</v>
          </cell>
          <cell r="AM59">
            <v>25613.759999999998</v>
          </cell>
          <cell r="AN59">
            <v>0</v>
          </cell>
          <cell r="AO59">
            <v>42359.57</v>
          </cell>
          <cell r="AP59">
            <v>2765863.69</v>
          </cell>
          <cell r="AQ59">
            <v>3616.48</v>
          </cell>
          <cell r="AR59">
            <v>13057.61</v>
          </cell>
          <cell r="AS59">
            <v>0</v>
          </cell>
          <cell r="AT59">
            <v>0</v>
          </cell>
          <cell r="AU59">
            <v>0</v>
          </cell>
          <cell r="AV59">
            <v>0</v>
          </cell>
        </row>
        <row r="60">
          <cell r="A60">
            <v>53</v>
          </cell>
          <cell r="B60" t="str">
            <v>Cherwell</v>
          </cell>
          <cell r="C60" t="str">
            <v>E3131</v>
          </cell>
          <cell r="D60">
            <v>218671</v>
          </cell>
          <cell r="E60">
            <v>0</v>
          </cell>
          <cell r="F60">
            <v>0</v>
          </cell>
          <cell r="G60">
            <v>0</v>
          </cell>
          <cell r="H60">
            <v>0</v>
          </cell>
          <cell r="I60">
            <v>0</v>
          </cell>
          <cell r="J60">
            <v>0</v>
          </cell>
          <cell r="K60">
            <v>0</v>
          </cell>
          <cell r="L60">
            <v>0</v>
          </cell>
          <cell r="M60">
            <v>0</v>
          </cell>
          <cell r="N60">
            <v>391443</v>
          </cell>
          <cell r="O60">
            <v>313154.40000000002</v>
          </cell>
          <cell r="P60">
            <v>78288.600000000006</v>
          </cell>
          <cell r="Q60">
            <v>0</v>
          </cell>
          <cell r="R60">
            <v>48943.75</v>
          </cell>
          <cell r="S60">
            <v>0</v>
          </cell>
          <cell r="T60">
            <v>0</v>
          </cell>
          <cell r="U60">
            <v>714348</v>
          </cell>
          <cell r="V60">
            <v>0</v>
          </cell>
          <cell r="W60">
            <v>0</v>
          </cell>
          <cell r="X60">
            <v>0</v>
          </cell>
          <cell r="Y60">
            <v>0</v>
          </cell>
          <cell r="Z60">
            <v>0</v>
          </cell>
          <cell r="AA60">
            <v>0</v>
          </cell>
          <cell r="AB60">
            <v>0</v>
          </cell>
          <cell r="AC60">
            <v>0</v>
          </cell>
          <cell r="AD60">
            <v>0</v>
          </cell>
          <cell r="AE60">
            <v>0</v>
          </cell>
          <cell r="AF60">
            <v>33836830</v>
          </cell>
          <cell r="AG60">
            <v>27069464</v>
          </cell>
          <cell r="AH60">
            <v>6767366</v>
          </cell>
          <cell r="AI60">
            <v>0</v>
          </cell>
          <cell r="AJ60">
            <v>1179430.79</v>
          </cell>
          <cell r="AK60">
            <v>1686940.8</v>
          </cell>
          <cell r="AL60">
            <v>2153668.4300000002</v>
          </cell>
          <cell r="AM60">
            <v>57376.09</v>
          </cell>
          <cell r="AN60">
            <v>50483</v>
          </cell>
          <cell r="AO60">
            <v>122317.12</v>
          </cell>
          <cell r="AP60">
            <v>2261541.3199999998</v>
          </cell>
          <cell r="AQ60">
            <v>15606.85</v>
          </cell>
          <cell r="AR60">
            <v>34133.68</v>
          </cell>
          <cell r="AS60">
            <v>0</v>
          </cell>
          <cell r="AT60">
            <v>35262.47</v>
          </cell>
          <cell r="AU60">
            <v>11680.71</v>
          </cell>
          <cell r="AV60">
            <v>0</v>
          </cell>
        </row>
        <row r="61">
          <cell r="A61">
            <v>54</v>
          </cell>
          <cell r="B61" t="str">
            <v>Cheshire East UA</v>
          </cell>
          <cell r="C61" t="str">
            <v>E0603</v>
          </cell>
          <cell r="D61">
            <v>562256</v>
          </cell>
          <cell r="E61">
            <v>0</v>
          </cell>
          <cell r="F61">
            <v>0</v>
          </cell>
          <cell r="G61">
            <v>0</v>
          </cell>
          <cell r="H61">
            <v>0</v>
          </cell>
          <cell r="I61">
            <v>0</v>
          </cell>
          <cell r="J61">
            <v>0</v>
          </cell>
          <cell r="K61">
            <v>0</v>
          </cell>
          <cell r="L61">
            <v>0</v>
          </cell>
          <cell r="M61">
            <v>0</v>
          </cell>
          <cell r="N61">
            <v>1661607</v>
          </cell>
          <cell r="O61">
            <v>1628374.8599999999</v>
          </cell>
          <cell r="P61">
            <v>0</v>
          </cell>
          <cell r="Q61">
            <v>33232.14</v>
          </cell>
          <cell r="R61">
            <v>24118.75</v>
          </cell>
          <cell r="S61">
            <v>0</v>
          </cell>
          <cell r="T61">
            <v>0</v>
          </cell>
          <cell r="U61">
            <v>1500000</v>
          </cell>
          <cell r="V61">
            <v>0</v>
          </cell>
          <cell r="W61">
            <v>0</v>
          </cell>
          <cell r="X61">
            <v>0</v>
          </cell>
          <cell r="Y61">
            <v>0</v>
          </cell>
          <cell r="Z61">
            <v>0</v>
          </cell>
          <cell r="AA61">
            <v>0</v>
          </cell>
          <cell r="AB61">
            <v>0</v>
          </cell>
          <cell r="AC61">
            <v>0</v>
          </cell>
          <cell r="AD61">
            <v>0</v>
          </cell>
          <cell r="AE61">
            <v>0</v>
          </cell>
          <cell r="AF61">
            <v>69508658</v>
          </cell>
          <cell r="AG61">
            <v>68118484</v>
          </cell>
          <cell r="AH61">
            <v>0</v>
          </cell>
          <cell r="AI61">
            <v>1390173</v>
          </cell>
          <cell r="AJ61">
            <v>2317782.6</v>
          </cell>
          <cell r="AK61">
            <v>7008408.6699999999</v>
          </cell>
          <cell r="AL61">
            <v>5388604.0899999999</v>
          </cell>
          <cell r="AM61">
            <v>79945.320000000007</v>
          </cell>
          <cell r="AN61">
            <v>25515.96</v>
          </cell>
          <cell r="AO61">
            <v>749317.57</v>
          </cell>
          <cell r="AP61">
            <v>5104564.29</v>
          </cell>
          <cell r="AQ61">
            <v>43977.52</v>
          </cell>
          <cell r="AR61">
            <v>45556.38</v>
          </cell>
          <cell r="AS61">
            <v>3376.92</v>
          </cell>
          <cell r="AT61">
            <v>21458.91</v>
          </cell>
          <cell r="AU61">
            <v>10806.41</v>
          </cell>
          <cell r="AV61">
            <v>0</v>
          </cell>
        </row>
        <row r="62">
          <cell r="A62">
            <v>55</v>
          </cell>
          <cell r="B62" t="str">
            <v>Cheshire West &amp; Chester UA</v>
          </cell>
          <cell r="C62" t="str">
            <v>E0604</v>
          </cell>
          <cell r="D62">
            <v>504181</v>
          </cell>
          <cell r="E62">
            <v>0</v>
          </cell>
          <cell r="F62">
            <v>0</v>
          </cell>
          <cell r="G62">
            <v>0</v>
          </cell>
          <cell r="H62">
            <v>0</v>
          </cell>
          <cell r="I62">
            <v>0</v>
          </cell>
          <cell r="J62">
            <v>0</v>
          </cell>
          <cell r="K62">
            <v>0</v>
          </cell>
          <cell r="L62">
            <v>0</v>
          </cell>
          <cell r="M62">
            <v>0</v>
          </cell>
          <cell r="N62">
            <v>1200756</v>
          </cell>
          <cell r="O62">
            <v>1176740.8799999999</v>
          </cell>
          <cell r="P62">
            <v>0</v>
          </cell>
          <cell r="Q62">
            <v>24015.119999999999</v>
          </cell>
          <cell r="R62">
            <v>175068.56</v>
          </cell>
          <cell r="S62">
            <v>0</v>
          </cell>
          <cell r="T62">
            <v>0</v>
          </cell>
          <cell r="U62">
            <v>2000000</v>
          </cell>
          <cell r="V62">
            <v>0</v>
          </cell>
          <cell r="W62">
            <v>0</v>
          </cell>
          <cell r="X62">
            <v>0</v>
          </cell>
          <cell r="Y62">
            <v>0</v>
          </cell>
          <cell r="Z62">
            <v>0</v>
          </cell>
          <cell r="AA62">
            <v>0</v>
          </cell>
          <cell r="AB62">
            <v>0</v>
          </cell>
          <cell r="AC62">
            <v>0</v>
          </cell>
          <cell r="AD62">
            <v>0</v>
          </cell>
          <cell r="AE62">
            <v>0</v>
          </cell>
          <cell r="AF62">
            <v>74963414</v>
          </cell>
          <cell r="AG62">
            <v>73464146</v>
          </cell>
          <cell r="AH62">
            <v>0</v>
          </cell>
          <cell r="AI62">
            <v>1499268</v>
          </cell>
          <cell r="AJ62">
            <v>2735862.5</v>
          </cell>
          <cell r="AK62">
            <v>5336623.04</v>
          </cell>
          <cell r="AL62">
            <v>6849968.0700000003</v>
          </cell>
          <cell r="AM62">
            <v>54787.79</v>
          </cell>
          <cell r="AN62">
            <v>58314.05</v>
          </cell>
          <cell r="AO62">
            <v>669053.43999999994</v>
          </cell>
          <cell r="AP62">
            <v>7332551.3700000001</v>
          </cell>
          <cell r="AQ62">
            <v>181593.84</v>
          </cell>
          <cell r="AR62">
            <v>652506.82999999996</v>
          </cell>
          <cell r="AS62">
            <v>2730.43</v>
          </cell>
          <cell r="AT62">
            <v>43925.68</v>
          </cell>
          <cell r="AU62">
            <v>20637.75</v>
          </cell>
          <cell r="AV62">
            <v>0</v>
          </cell>
        </row>
        <row r="63">
          <cell r="A63">
            <v>56</v>
          </cell>
          <cell r="B63" t="str">
            <v>Chesterfield</v>
          </cell>
          <cell r="C63" t="str">
            <v>E1033</v>
          </cell>
          <cell r="D63">
            <v>165425</v>
          </cell>
          <cell r="E63">
            <v>0</v>
          </cell>
          <cell r="F63">
            <v>0</v>
          </cell>
          <cell r="G63">
            <v>0</v>
          </cell>
          <cell r="H63">
            <v>0</v>
          </cell>
          <cell r="I63">
            <v>0</v>
          </cell>
          <cell r="J63">
            <v>0</v>
          </cell>
          <cell r="K63">
            <v>0</v>
          </cell>
          <cell r="L63">
            <v>0</v>
          </cell>
          <cell r="M63">
            <v>0</v>
          </cell>
          <cell r="N63">
            <v>532786</v>
          </cell>
          <cell r="O63">
            <v>426228.80000000005</v>
          </cell>
          <cell r="P63">
            <v>95901.48</v>
          </cell>
          <cell r="Q63">
            <v>10655.72</v>
          </cell>
          <cell r="R63">
            <v>-77497.240000000005</v>
          </cell>
          <cell r="S63">
            <v>0</v>
          </cell>
          <cell r="T63">
            <v>0</v>
          </cell>
          <cell r="U63">
            <v>405698.71</v>
          </cell>
          <cell r="V63">
            <v>0</v>
          </cell>
          <cell r="W63">
            <v>0</v>
          </cell>
          <cell r="X63">
            <v>0</v>
          </cell>
          <cell r="Y63">
            <v>0</v>
          </cell>
          <cell r="Z63">
            <v>0</v>
          </cell>
          <cell r="AA63">
            <v>0</v>
          </cell>
          <cell r="AB63">
            <v>0</v>
          </cell>
          <cell r="AC63">
            <v>0</v>
          </cell>
          <cell r="AD63">
            <v>0</v>
          </cell>
          <cell r="AE63">
            <v>0</v>
          </cell>
          <cell r="AF63">
            <v>17170636</v>
          </cell>
          <cell r="AG63">
            <v>13736508</v>
          </cell>
          <cell r="AH63">
            <v>3090714</v>
          </cell>
          <cell r="AI63">
            <v>343413</v>
          </cell>
          <cell r="AJ63">
            <v>577438.79</v>
          </cell>
          <cell r="AK63">
            <v>2331549.9700000002</v>
          </cell>
          <cell r="AL63">
            <v>1208906.73</v>
          </cell>
          <cell r="AM63">
            <v>13930.87</v>
          </cell>
          <cell r="AN63">
            <v>3068.6</v>
          </cell>
          <cell r="AO63">
            <v>13653.36</v>
          </cell>
          <cell r="AP63">
            <v>1189729.33</v>
          </cell>
          <cell r="AQ63">
            <v>8358.99</v>
          </cell>
          <cell r="AR63">
            <v>15592.5</v>
          </cell>
          <cell r="AS63">
            <v>183.66</v>
          </cell>
          <cell r="AT63">
            <v>0</v>
          </cell>
          <cell r="AU63">
            <v>0</v>
          </cell>
          <cell r="AV63">
            <v>0</v>
          </cell>
        </row>
        <row r="64">
          <cell r="A64">
            <v>57</v>
          </cell>
          <cell r="B64" t="str">
            <v>Chichester</v>
          </cell>
          <cell r="C64" t="str">
            <v>E3833</v>
          </cell>
          <cell r="D64">
            <v>191836</v>
          </cell>
          <cell r="E64">
            <v>0</v>
          </cell>
          <cell r="F64">
            <v>0</v>
          </cell>
          <cell r="G64">
            <v>0</v>
          </cell>
          <cell r="H64">
            <v>0</v>
          </cell>
          <cell r="I64">
            <v>0</v>
          </cell>
          <cell r="J64">
            <v>0</v>
          </cell>
          <cell r="K64">
            <v>0</v>
          </cell>
          <cell r="L64">
            <v>0</v>
          </cell>
          <cell r="M64">
            <v>0</v>
          </cell>
          <cell r="N64">
            <v>579771</v>
          </cell>
          <cell r="O64">
            <v>463816.80000000005</v>
          </cell>
          <cell r="P64">
            <v>115954.20000000001</v>
          </cell>
          <cell r="Q64">
            <v>0</v>
          </cell>
          <cell r="R64">
            <v>25421.66</v>
          </cell>
          <cell r="S64">
            <v>0</v>
          </cell>
          <cell r="T64">
            <v>0</v>
          </cell>
          <cell r="U64">
            <v>443017.68</v>
          </cell>
          <cell r="V64">
            <v>0</v>
          </cell>
          <cell r="W64">
            <v>0</v>
          </cell>
          <cell r="X64">
            <v>0</v>
          </cell>
          <cell r="Y64">
            <v>0</v>
          </cell>
          <cell r="Z64">
            <v>0</v>
          </cell>
          <cell r="AA64">
            <v>0</v>
          </cell>
          <cell r="AB64">
            <v>0</v>
          </cell>
          <cell r="AC64">
            <v>0</v>
          </cell>
          <cell r="AD64">
            <v>0</v>
          </cell>
          <cell r="AE64">
            <v>0</v>
          </cell>
          <cell r="AF64">
            <v>20784512</v>
          </cell>
          <cell r="AG64">
            <v>16627610</v>
          </cell>
          <cell r="AH64">
            <v>4156902</v>
          </cell>
          <cell r="AI64">
            <v>0</v>
          </cell>
          <cell r="AJ64">
            <v>725757.67</v>
          </cell>
          <cell r="AK64">
            <v>2518106.9500000002</v>
          </cell>
          <cell r="AL64">
            <v>2823157.03</v>
          </cell>
          <cell r="AM64">
            <v>29320.73</v>
          </cell>
          <cell r="AN64">
            <v>41503.599999999999</v>
          </cell>
          <cell r="AO64">
            <v>5647.67</v>
          </cell>
          <cell r="AP64">
            <v>973030.6</v>
          </cell>
          <cell r="AQ64">
            <v>2954.41</v>
          </cell>
          <cell r="AR64">
            <v>6732.01</v>
          </cell>
          <cell r="AS64">
            <v>0</v>
          </cell>
          <cell r="AT64">
            <v>38907.980000000003</v>
          </cell>
          <cell r="AU64">
            <v>-554.16999999999996</v>
          </cell>
          <cell r="AV64">
            <v>0</v>
          </cell>
        </row>
        <row r="65">
          <cell r="A65">
            <v>58</v>
          </cell>
          <cell r="B65" t="str">
            <v>Chiltern</v>
          </cell>
          <cell r="C65" t="str">
            <v>E0432</v>
          </cell>
          <cell r="D65">
            <v>117534</v>
          </cell>
          <cell r="E65">
            <v>0</v>
          </cell>
          <cell r="F65">
            <v>0</v>
          </cell>
          <cell r="G65">
            <v>0</v>
          </cell>
          <cell r="H65">
            <v>0</v>
          </cell>
          <cell r="I65">
            <v>0</v>
          </cell>
          <cell r="J65">
            <v>0</v>
          </cell>
          <cell r="K65">
            <v>0</v>
          </cell>
          <cell r="L65">
            <v>0</v>
          </cell>
          <cell r="M65">
            <v>0</v>
          </cell>
          <cell r="N65">
            <v>284264</v>
          </cell>
          <cell r="O65">
            <v>227411.20000000001</v>
          </cell>
          <cell r="P65">
            <v>51167.519999999997</v>
          </cell>
          <cell r="Q65">
            <v>5685.28</v>
          </cell>
          <cell r="R65">
            <v>27564.07</v>
          </cell>
          <cell r="S65">
            <v>0</v>
          </cell>
          <cell r="T65">
            <v>0</v>
          </cell>
          <cell r="U65">
            <v>215273.17</v>
          </cell>
          <cell r="V65">
            <v>0</v>
          </cell>
          <cell r="W65">
            <v>0</v>
          </cell>
          <cell r="X65">
            <v>0</v>
          </cell>
          <cell r="Y65">
            <v>0</v>
          </cell>
          <cell r="Z65">
            <v>0</v>
          </cell>
          <cell r="AA65">
            <v>0</v>
          </cell>
          <cell r="AB65">
            <v>0</v>
          </cell>
          <cell r="AC65">
            <v>0</v>
          </cell>
          <cell r="AD65">
            <v>0</v>
          </cell>
          <cell r="AE65">
            <v>0</v>
          </cell>
          <cell r="AF65">
            <v>10332630</v>
          </cell>
          <cell r="AG65">
            <v>8266104</v>
          </cell>
          <cell r="AH65">
            <v>1859873</v>
          </cell>
          <cell r="AI65">
            <v>206653</v>
          </cell>
          <cell r="AJ65">
            <v>343168.12</v>
          </cell>
          <cell r="AK65">
            <v>1220096.79</v>
          </cell>
          <cell r="AL65">
            <v>2122381.2000000002</v>
          </cell>
          <cell r="AM65">
            <v>32014.2</v>
          </cell>
          <cell r="AN65">
            <v>19254.75</v>
          </cell>
          <cell r="AO65">
            <v>1572.97</v>
          </cell>
          <cell r="AP65">
            <v>788606.4</v>
          </cell>
          <cell r="AQ65">
            <v>25230.59</v>
          </cell>
          <cell r="AR65">
            <v>30439.46</v>
          </cell>
          <cell r="AS65">
            <v>1352.01</v>
          </cell>
          <cell r="AT65">
            <v>5374.44</v>
          </cell>
          <cell r="AU65">
            <v>0</v>
          </cell>
          <cell r="AV65">
            <v>0</v>
          </cell>
        </row>
        <row r="66">
          <cell r="A66">
            <v>59</v>
          </cell>
          <cell r="B66" t="str">
            <v>Chorley</v>
          </cell>
          <cell r="C66" t="str">
            <v>E2334</v>
          </cell>
          <cell r="D66">
            <v>133847</v>
          </cell>
          <cell r="E66">
            <v>0</v>
          </cell>
          <cell r="F66">
            <v>0</v>
          </cell>
          <cell r="G66">
            <v>0</v>
          </cell>
          <cell r="H66">
            <v>0</v>
          </cell>
          <cell r="I66">
            <v>0</v>
          </cell>
          <cell r="J66">
            <v>0</v>
          </cell>
          <cell r="K66">
            <v>0</v>
          </cell>
          <cell r="L66">
            <v>0</v>
          </cell>
          <cell r="M66">
            <v>0</v>
          </cell>
          <cell r="N66">
            <v>481631</v>
          </cell>
          <cell r="O66">
            <v>385304.80000000005</v>
          </cell>
          <cell r="P66">
            <v>86693.58</v>
          </cell>
          <cell r="Q66">
            <v>9632.6200000000008</v>
          </cell>
          <cell r="R66">
            <v>81695.100000000006</v>
          </cell>
          <cell r="S66">
            <v>0</v>
          </cell>
          <cell r="T66">
            <v>0</v>
          </cell>
          <cell r="U66">
            <v>350000</v>
          </cell>
          <cell r="V66">
            <v>0</v>
          </cell>
          <cell r="W66">
            <v>0</v>
          </cell>
          <cell r="X66">
            <v>0</v>
          </cell>
          <cell r="Y66">
            <v>0</v>
          </cell>
          <cell r="Z66">
            <v>0</v>
          </cell>
          <cell r="AA66">
            <v>0</v>
          </cell>
          <cell r="AB66">
            <v>0</v>
          </cell>
          <cell r="AC66">
            <v>0</v>
          </cell>
          <cell r="AD66">
            <v>0</v>
          </cell>
          <cell r="AE66">
            <v>0</v>
          </cell>
          <cell r="AF66">
            <v>13013512</v>
          </cell>
          <cell r="AG66">
            <v>10410810</v>
          </cell>
          <cell r="AH66">
            <v>2342432</v>
          </cell>
          <cell r="AI66">
            <v>260270</v>
          </cell>
          <cell r="AJ66">
            <v>457575.02</v>
          </cell>
          <cell r="AK66">
            <v>2067524.73</v>
          </cell>
          <cell r="AL66">
            <v>1811503.74</v>
          </cell>
          <cell r="AM66">
            <v>26793.14</v>
          </cell>
          <cell r="AN66">
            <v>6010.1</v>
          </cell>
          <cell r="AO66">
            <v>1244.49</v>
          </cell>
          <cell r="AP66">
            <v>737422.15</v>
          </cell>
          <cell r="AQ66">
            <v>2088.48</v>
          </cell>
          <cell r="AR66">
            <v>2614.2399999999998</v>
          </cell>
          <cell r="AS66">
            <v>0</v>
          </cell>
          <cell r="AT66">
            <v>0</v>
          </cell>
          <cell r="AU66">
            <v>0</v>
          </cell>
          <cell r="AV66">
            <v>0</v>
          </cell>
        </row>
        <row r="67">
          <cell r="A67">
            <v>60</v>
          </cell>
          <cell r="B67" t="str">
            <v>Christchurch</v>
          </cell>
          <cell r="C67" t="str">
            <v>E1232</v>
          </cell>
          <cell r="D67">
            <v>75078</v>
          </cell>
          <cell r="E67">
            <v>0</v>
          </cell>
          <cell r="F67">
            <v>0</v>
          </cell>
          <cell r="G67">
            <v>0</v>
          </cell>
          <cell r="H67">
            <v>0</v>
          </cell>
          <cell r="I67">
            <v>0</v>
          </cell>
          <cell r="J67">
            <v>0</v>
          </cell>
          <cell r="K67">
            <v>0</v>
          </cell>
          <cell r="L67">
            <v>0</v>
          </cell>
          <cell r="M67">
            <v>0</v>
          </cell>
          <cell r="N67">
            <v>237853</v>
          </cell>
          <cell r="O67">
            <v>190282.40000000002</v>
          </cell>
          <cell r="P67">
            <v>42813.54</v>
          </cell>
          <cell r="Q67">
            <v>4757.0600000000004</v>
          </cell>
          <cell r="R67">
            <v>-15890.1</v>
          </cell>
          <cell r="S67">
            <v>0</v>
          </cell>
          <cell r="T67">
            <v>0</v>
          </cell>
          <cell r="U67">
            <v>611989.14</v>
          </cell>
          <cell r="V67">
            <v>0</v>
          </cell>
          <cell r="W67">
            <v>0</v>
          </cell>
          <cell r="X67">
            <v>0</v>
          </cell>
          <cell r="Y67">
            <v>0</v>
          </cell>
          <cell r="Z67">
            <v>0</v>
          </cell>
          <cell r="AA67">
            <v>0</v>
          </cell>
          <cell r="AB67">
            <v>0</v>
          </cell>
          <cell r="AC67">
            <v>0</v>
          </cell>
          <cell r="AD67">
            <v>0</v>
          </cell>
          <cell r="AE67">
            <v>0</v>
          </cell>
          <cell r="AF67">
            <v>8782432</v>
          </cell>
          <cell r="AG67">
            <v>7025945</v>
          </cell>
          <cell r="AH67">
            <v>1580838</v>
          </cell>
          <cell r="AI67">
            <v>175649</v>
          </cell>
          <cell r="AJ67">
            <v>303541.82</v>
          </cell>
          <cell r="AK67">
            <v>1035223.91</v>
          </cell>
          <cell r="AL67">
            <v>598525.44999999995</v>
          </cell>
          <cell r="AM67">
            <v>30999.17</v>
          </cell>
          <cell r="AN67">
            <v>1558.39</v>
          </cell>
          <cell r="AO67">
            <v>66288.25</v>
          </cell>
          <cell r="AP67">
            <v>470050.19</v>
          </cell>
          <cell r="AQ67">
            <v>1206.71</v>
          </cell>
          <cell r="AR67">
            <v>32912.58</v>
          </cell>
          <cell r="AS67">
            <v>732.8</v>
          </cell>
          <cell r="AT67">
            <v>0</v>
          </cell>
          <cell r="AU67">
            <v>0</v>
          </cell>
          <cell r="AV67">
            <v>0</v>
          </cell>
        </row>
        <row r="68">
          <cell r="A68">
            <v>61</v>
          </cell>
          <cell r="B68" t="str">
            <v>City of London</v>
          </cell>
          <cell r="C68" t="str">
            <v>E5010</v>
          </cell>
          <cell r="D68">
            <v>1663453</v>
          </cell>
          <cell r="E68">
            <v>10538000</v>
          </cell>
          <cell r="F68">
            <v>0</v>
          </cell>
          <cell r="G68">
            <v>0</v>
          </cell>
          <cell r="H68">
            <v>0</v>
          </cell>
          <cell r="I68">
            <v>0</v>
          </cell>
          <cell r="J68">
            <v>0</v>
          </cell>
          <cell r="K68">
            <v>0</v>
          </cell>
          <cell r="L68">
            <v>0</v>
          </cell>
          <cell r="M68">
            <v>0</v>
          </cell>
          <cell r="N68">
            <v>79085</v>
          </cell>
          <cell r="O68">
            <v>47451</v>
          </cell>
          <cell r="P68">
            <v>31634</v>
          </cell>
          <cell r="Q68">
            <v>0</v>
          </cell>
          <cell r="R68">
            <v>314954.32</v>
          </cell>
          <cell r="S68">
            <v>0</v>
          </cell>
          <cell r="T68">
            <v>0</v>
          </cell>
          <cell r="U68">
            <v>10534529.619999999</v>
          </cell>
          <cell r="V68">
            <v>0</v>
          </cell>
          <cell r="W68">
            <v>0</v>
          </cell>
          <cell r="X68">
            <v>0</v>
          </cell>
          <cell r="Y68">
            <v>0</v>
          </cell>
          <cell r="Z68">
            <v>0</v>
          </cell>
          <cell r="AA68">
            <v>0</v>
          </cell>
          <cell r="AB68">
            <v>0</v>
          </cell>
          <cell r="AC68">
            <v>0</v>
          </cell>
          <cell r="AD68">
            <v>0</v>
          </cell>
          <cell r="AE68">
            <v>0</v>
          </cell>
          <cell r="AF68">
            <v>358358465</v>
          </cell>
          <cell r="AG68">
            <v>215015079</v>
          </cell>
          <cell r="AH68">
            <v>143343386</v>
          </cell>
          <cell r="AI68">
            <v>0</v>
          </cell>
          <cell r="AJ68">
            <v>14218036.92</v>
          </cell>
          <cell r="AK68">
            <v>353801.98</v>
          </cell>
          <cell r="AL68">
            <v>8927783.8200000003</v>
          </cell>
          <cell r="AM68">
            <v>0</v>
          </cell>
          <cell r="AN68">
            <v>0</v>
          </cell>
          <cell r="AO68">
            <v>363790.43</v>
          </cell>
          <cell r="AP68">
            <v>36885906.009999998</v>
          </cell>
          <cell r="AQ68">
            <v>29194.44</v>
          </cell>
          <cell r="AR68">
            <v>698068.7</v>
          </cell>
          <cell r="AS68">
            <v>0</v>
          </cell>
          <cell r="AT68">
            <v>0</v>
          </cell>
          <cell r="AU68">
            <v>0</v>
          </cell>
          <cell r="AV68">
            <v>0</v>
          </cell>
        </row>
        <row r="69">
          <cell r="A69">
            <v>62</v>
          </cell>
          <cell r="B69" t="str">
            <v>Colchester</v>
          </cell>
          <cell r="C69" t="str">
            <v>E1536</v>
          </cell>
          <cell r="D69">
            <v>240916</v>
          </cell>
          <cell r="E69">
            <v>0</v>
          </cell>
          <cell r="F69">
            <v>0</v>
          </cell>
          <cell r="G69">
            <v>0</v>
          </cell>
          <cell r="H69">
            <v>0</v>
          </cell>
          <cell r="I69">
            <v>0</v>
          </cell>
          <cell r="J69">
            <v>0</v>
          </cell>
          <cell r="K69">
            <v>0</v>
          </cell>
          <cell r="L69">
            <v>0</v>
          </cell>
          <cell r="M69">
            <v>0</v>
          </cell>
          <cell r="N69">
            <v>580188</v>
          </cell>
          <cell r="O69">
            <v>464150.4</v>
          </cell>
          <cell r="P69">
            <v>104433.84</v>
          </cell>
          <cell r="Q69">
            <v>11603.76</v>
          </cell>
          <cell r="R69">
            <v>54652.57</v>
          </cell>
          <cell r="S69">
            <v>0</v>
          </cell>
          <cell r="T69">
            <v>0</v>
          </cell>
          <cell r="U69">
            <v>779135</v>
          </cell>
          <cell r="V69">
            <v>0</v>
          </cell>
          <cell r="W69">
            <v>0</v>
          </cell>
          <cell r="X69">
            <v>0</v>
          </cell>
          <cell r="Y69">
            <v>0</v>
          </cell>
          <cell r="Z69">
            <v>0</v>
          </cell>
          <cell r="AA69">
            <v>0</v>
          </cell>
          <cell r="AB69">
            <v>0</v>
          </cell>
          <cell r="AC69">
            <v>0</v>
          </cell>
          <cell r="AD69">
            <v>0</v>
          </cell>
          <cell r="AE69">
            <v>0</v>
          </cell>
          <cell r="AF69">
            <v>28781637</v>
          </cell>
          <cell r="AG69">
            <v>23025310</v>
          </cell>
          <cell r="AH69">
            <v>5180695</v>
          </cell>
          <cell r="AI69">
            <v>575633</v>
          </cell>
          <cell r="AJ69">
            <v>1082189.1100000001</v>
          </cell>
          <cell r="AK69">
            <v>2512298.4500000002</v>
          </cell>
          <cell r="AL69">
            <v>4136023.33</v>
          </cell>
          <cell r="AM69">
            <v>53533.05</v>
          </cell>
          <cell r="AN69">
            <v>19329.04</v>
          </cell>
          <cell r="AO69">
            <v>92856.81</v>
          </cell>
          <cell r="AP69">
            <v>2973227.75</v>
          </cell>
          <cell r="AQ69">
            <v>35842.199999999997</v>
          </cell>
          <cell r="AR69">
            <v>19734.77</v>
          </cell>
          <cell r="AS69">
            <v>3339.61</v>
          </cell>
          <cell r="AT69">
            <v>14496.78</v>
          </cell>
          <cell r="AU69">
            <v>146.49</v>
          </cell>
          <cell r="AV69">
            <v>0</v>
          </cell>
        </row>
        <row r="70">
          <cell r="A70">
            <v>63</v>
          </cell>
          <cell r="B70" t="str">
            <v>Copeland</v>
          </cell>
          <cell r="C70" t="str">
            <v>E0934</v>
          </cell>
          <cell r="D70">
            <v>113008</v>
          </cell>
          <cell r="E70">
            <v>0</v>
          </cell>
          <cell r="F70">
            <v>0</v>
          </cell>
          <cell r="G70">
            <v>0</v>
          </cell>
          <cell r="H70">
            <v>0</v>
          </cell>
          <cell r="I70">
            <v>0</v>
          </cell>
          <cell r="J70">
            <v>0</v>
          </cell>
          <cell r="K70">
            <v>0</v>
          </cell>
          <cell r="L70">
            <v>0</v>
          </cell>
          <cell r="M70">
            <v>0</v>
          </cell>
          <cell r="N70">
            <v>278850</v>
          </cell>
          <cell r="O70">
            <v>223080</v>
          </cell>
          <cell r="P70">
            <v>55770</v>
          </cell>
          <cell r="Q70">
            <v>0</v>
          </cell>
          <cell r="R70">
            <v>86014.76</v>
          </cell>
          <cell r="S70">
            <v>0</v>
          </cell>
          <cell r="T70">
            <v>0</v>
          </cell>
          <cell r="U70">
            <v>220000</v>
          </cell>
          <cell r="V70">
            <v>0</v>
          </cell>
          <cell r="W70">
            <v>0</v>
          </cell>
          <cell r="X70">
            <v>0</v>
          </cell>
          <cell r="Y70">
            <v>0</v>
          </cell>
          <cell r="Z70">
            <v>0</v>
          </cell>
          <cell r="AA70">
            <v>0</v>
          </cell>
          <cell r="AB70">
            <v>0</v>
          </cell>
          <cell r="AC70">
            <v>0</v>
          </cell>
          <cell r="AD70">
            <v>0</v>
          </cell>
          <cell r="AE70">
            <v>0</v>
          </cell>
          <cell r="AF70">
            <v>16882415</v>
          </cell>
          <cell r="AG70">
            <v>13505932</v>
          </cell>
          <cell r="AH70">
            <v>3376483</v>
          </cell>
          <cell r="AI70">
            <v>0</v>
          </cell>
          <cell r="AJ70">
            <v>705427.22</v>
          </cell>
          <cell r="AK70">
            <v>1214041.27</v>
          </cell>
          <cell r="AL70">
            <v>1100682.6599999999</v>
          </cell>
          <cell r="AM70">
            <v>62361.279999999999</v>
          </cell>
          <cell r="AN70">
            <v>25183.06</v>
          </cell>
          <cell r="AO70">
            <v>1019.59</v>
          </cell>
          <cell r="AP70">
            <v>289802.32</v>
          </cell>
          <cell r="AQ70">
            <v>0</v>
          </cell>
          <cell r="AR70">
            <v>0</v>
          </cell>
          <cell r="AS70">
            <v>0</v>
          </cell>
          <cell r="AT70">
            <v>79.349999999999994</v>
          </cell>
          <cell r="AU70">
            <v>0</v>
          </cell>
          <cell r="AV70">
            <v>0</v>
          </cell>
        </row>
        <row r="71">
          <cell r="A71">
            <v>64</v>
          </cell>
          <cell r="B71" t="str">
            <v>Corby</v>
          </cell>
          <cell r="C71" t="str">
            <v>E2831</v>
          </cell>
          <cell r="D71">
            <v>86849</v>
          </cell>
          <cell r="E71">
            <v>0</v>
          </cell>
          <cell r="F71">
            <v>0</v>
          </cell>
          <cell r="G71">
            <v>0</v>
          </cell>
          <cell r="H71">
            <v>0</v>
          </cell>
          <cell r="I71">
            <v>0</v>
          </cell>
          <cell r="J71">
            <v>0</v>
          </cell>
          <cell r="K71">
            <v>0</v>
          </cell>
          <cell r="L71">
            <v>0</v>
          </cell>
          <cell r="M71">
            <v>0</v>
          </cell>
          <cell r="N71">
            <v>97559</v>
          </cell>
          <cell r="O71">
            <v>78047.199999999997</v>
          </cell>
          <cell r="P71">
            <v>19511.8</v>
          </cell>
          <cell r="Q71">
            <v>0</v>
          </cell>
          <cell r="R71">
            <v>-364611.3</v>
          </cell>
          <cell r="S71">
            <v>0</v>
          </cell>
          <cell r="T71">
            <v>0</v>
          </cell>
          <cell r="U71">
            <v>336926</v>
          </cell>
          <cell r="V71">
            <v>0</v>
          </cell>
          <cell r="W71">
            <v>0</v>
          </cell>
          <cell r="X71">
            <v>0</v>
          </cell>
          <cell r="Y71">
            <v>0</v>
          </cell>
          <cell r="Z71">
            <v>0</v>
          </cell>
          <cell r="AA71">
            <v>0</v>
          </cell>
          <cell r="AB71">
            <v>0</v>
          </cell>
          <cell r="AC71">
            <v>0</v>
          </cell>
          <cell r="AD71">
            <v>0</v>
          </cell>
          <cell r="AE71">
            <v>0</v>
          </cell>
          <cell r="AF71">
            <v>16878627</v>
          </cell>
          <cell r="AG71">
            <v>13502902</v>
          </cell>
          <cell r="AH71">
            <v>3375725</v>
          </cell>
          <cell r="AI71">
            <v>0</v>
          </cell>
          <cell r="AJ71">
            <v>591643.32999999996</v>
          </cell>
          <cell r="AK71">
            <v>867329.67</v>
          </cell>
          <cell r="AL71">
            <v>1601095.82</v>
          </cell>
          <cell r="AM71">
            <v>0</v>
          </cell>
          <cell r="AN71">
            <v>503.8</v>
          </cell>
          <cell r="AO71">
            <v>598059.07999999996</v>
          </cell>
          <cell r="AP71">
            <v>1919272.06</v>
          </cell>
          <cell r="AQ71">
            <v>8217.5</v>
          </cell>
          <cell r="AR71">
            <v>19980.14</v>
          </cell>
          <cell r="AS71">
            <v>0</v>
          </cell>
          <cell r="AT71">
            <v>0</v>
          </cell>
          <cell r="AU71">
            <v>0</v>
          </cell>
          <cell r="AV71">
            <v>0</v>
          </cell>
        </row>
        <row r="72">
          <cell r="A72">
            <v>65</v>
          </cell>
          <cell r="B72" t="str">
            <v>Cornwall UA</v>
          </cell>
          <cell r="C72" t="str">
            <v>E0801</v>
          </cell>
          <cell r="D72">
            <v>1101516</v>
          </cell>
          <cell r="E72">
            <v>0</v>
          </cell>
          <cell r="F72">
            <v>0</v>
          </cell>
          <cell r="G72">
            <v>0</v>
          </cell>
          <cell r="H72">
            <v>0</v>
          </cell>
          <cell r="I72">
            <v>0</v>
          </cell>
          <cell r="J72">
            <v>114347.75</v>
          </cell>
          <cell r="K72">
            <v>0</v>
          </cell>
          <cell r="L72">
            <v>0</v>
          </cell>
          <cell r="M72">
            <v>0</v>
          </cell>
          <cell r="N72">
            <v>4247426</v>
          </cell>
          <cell r="O72">
            <v>4247426</v>
          </cell>
          <cell r="P72">
            <v>0</v>
          </cell>
          <cell r="Q72">
            <v>0</v>
          </cell>
          <cell r="R72">
            <v>1964527.38</v>
          </cell>
          <cell r="S72">
            <v>0</v>
          </cell>
          <cell r="T72">
            <v>0</v>
          </cell>
          <cell r="U72">
            <v>1692110.11</v>
          </cell>
          <cell r="V72">
            <v>0</v>
          </cell>
          <cell r="W72">
            <v>0</v>
          </cell>
          <cell r="X72">
            <v>0</v>
          </cell>
          <cell r="Y72">
            <v>0</v>
          </cell>
          <cell r="Z72">
            <v>0</v>
          </cell>
          <cell r="AA72">
            <v>0</v>
          </cell>
          <cell r="AB72">
            <v>0</v>
          </cell>
          <cell r="AC72">
            <v>0</v>
          </cell>
          <cell r="AD72">
            <v>0</v>
          </cell>
          <cell r="AE72">
            <v>0</v>
          </cell>
          <cell r="AF72">
            <v>76935957.25</v>
          </cell>
          <cell r="AG72">
            <v>77050305</v>
          </cell>
          <cell r="AH72">
            <v>0</v>
          </cell>
          <cell r="AI72">
            <v>0</v>
          </cell>
          <cell r="AJ72">
            <v>2471050.94</v>
          </cell>
          <cell r="AK72">
            <v>18186089.210000001</v>
          </cell>
          <cell r="AL72">
            <v>11745931.710000001</v>
          </cell>
          <cell r="AM72">
            <v>183254.33</v>
          </cell>
          <cell r="AN72">
            <v>246180.67</v>
          </cell>
          <cell r="AO72">
            <v>66737.08</v>
          </cell>
          <cell r="AP72">
            <v>3531132.61</v>
          </cell>
          <cell r="AQ72">
            <v>236515.22</v>
          </cell>
          <cell r="AR72">
            <v>412409.42</v>
          </cell>
          <cell r="AS72">
            <v>1207.9100000000001</v>
          </cell>
          <cell r="AT72">
            <v>88134.16</v>
          </cell>
          <cell r="AU72">
            <v>27855.5</v>
          </cell>
          <cell r="AV72">
            <v>110102.86</v>
          </cell>
        </row>
        <row r="73">
          <cell r="A73">
            <v>66</v>
          </cell>
          <cell r="B73" t="str">
            <v>Cotswold</v>
          </cell>
          <cell r="C73" t="str">
            <v>E1632</v>
          </cell>
          <cell r="D73">
            <v>179896</v>
          </cell>
          <cell r="E73">
            <v>0</v>
          </cell>
          <cell r="F73">
            <v>0</v>
          </cell>
          <cell r="G73">
            <v>0</v>
          </cell>
          <cell r="H73">
            <v>0</v>
          </cell>
          <cell r="I73">
            <v>0</v>
          </cell>
          <cell r="J73">
            <v>0</v>
          </cell>
          <cell r="K73">
            <v>0</v>
          </cell>
          <cell r="L73">
            <v>0</v>
          </cell>
          <cell r="M73">
            <v>0</v>
          </cell>
          <cell r="N73">
            <v>533478</v>
          </cell>
          <cell r="O73">
            <v>426782.4</v>
          </cell>
          <cell r="P73">
            <v>106695.6</v>
          </cell>
          <cell r="Q73">
            <v>0</v>
          </cell>
          <cell r="R73">
            <v>348749.67</v>
          </cell>
          <cell r="S73">
            <v>0</v>
          </cell>
          <cell r="T73">
            <v>0</v>
          </cell>
          <cell r="U73">
            <v>200099.65</v>
          </cell>
          <cell r="V73">
            <v>0</v>
          </cell>
          <cell r="W73">
            <v>0</v>
          </cell>
          <cell r="X73">
            <v>0</v>
          </cell>
          <cell r="Y73">
            <v>0</v>
          </cell>
          <cell r="Z73">
            <v>0</v>
          </cell>
          <cell r="AA73">
            <v>0</v>
          </cell>
          <cell r="AB73">
            <v>0</v>
          </cell>
          <cell r="AC73">
            <v>0</v>
          </cell>
          <cell r="AD73">
            <v>0</v>
          </cell>
          <cell r="AE73">
            <v>0</v>
          </cell>
          <cell r="AF73">
            <v>14356096</v>
          </cell>
          <cell r="AG73">
            <v>11484876</v>
          </cell>
          <cell r="AH73">
            <v>2871219</v>
          </cell>
          <cell r="AI73">
            <v>0</v>
          </cell>
          <cell r="AJ73">
            <v>449115.32</v>
          </cell>
          <cell r="AK73">
            <v>2191116.2400000002</v>
          </cell>
          <cell r="AL73">
            <v>1568320.32</v>
          </cell>
          <cell r="AM73">
            <v>105332.99</v>
          </cell>
          <cell r="AN73">
            <v>38799.89</v>
          </cell>
          <cell r="AO73">
            <v>32193.99</v>
          </cell>
          <cell r="AP73">
            <v>1005727.2</v>
          </cell>
          <cell r="AQ73">
            <v>4277.6000000000004</v>
          </cell>
          <cell r="AR73">
            <v>6159.92</v>
          </cell>
          <cell r="AS73">
            <v>18.09</v>
          </cell>
          <cell r="AT73">
            <v>7005.49</v>
          </cell>
          <cell r="AU73">
            <v>0</v>
          </cell>
          <cell r="AV73">
            <v>0</v>
          </cell>
        </row>
        <row r="74">
          <cell r="A74">
            <v>67</v>
          </cell>
          <cell r="B74" t="str">
            <v>Coventry</v>
          </cell>
          <cell r="C74" t="str">
            <v>E4602</v>
          </cell>
          <cell r="D74">
            <v>379768</v>
          </cell>
          <cell r="E74">
            <v>0</v>
          </cell>
          <cell r="F74">
            <v>0</v>
          </cell>
          <cell r="G74">
            <v>0</v>
          </cell>
          <cell r="H74">
            <v>0</v>
          </cell>
          <cell r="I74">
            <v>0</v>
          </cell>
          <cell r="J74">
            <v>0</v>
          </cell>
          <cell r="K74">
            <v>0</v>
          </cell>
          <cell r="L74">
            <v>0</v>
          </cell>
          <cell r="M74">
            <v>0</v>
          </cell>
          <cell r="N74">
            <v>1021278</v>
          </cell>
          <cell r="O74">
            <v>1000852.44</v>
          </cell>
          <cell r="P74">
            <v>0</v>
          </cell>
          <cell r="Q74">
            <v>20425.560000000001</v>
          </cell>
          <cell r="R74">
            <v>20038.560000000001</v>
          </cell>
          <cell r="S74">
            <v>0</v>
          </cell>
          <cell r="T74">
            <v>0</v>
          </cell>
          <cell r="U74">
            <v>1669928.84</v>
          </cell>
          <cell r="V74">
            <v>0</v>
          </cell>
          <cell r="W74">
            <v>0</v>
          </cell>
          <cell r="X74">
            <v>0</v>
          </cell>
          <cell r="Y74">
            <v>0</v>
          </cell>
          <cell r="Z74">
            <v>0</v>
          </cell>
          <cell r="AA74">
            <v>0</v>
          </cell>
          <cell r="AB74">
            <v>0</v>
          </cell>
          <cell r="AC74">
            <v>0</v>
          </cell>
          <cell r="AD74">
            <v>0</v>
          </cell>
          <cell r="AE74">
            <v>0</v>
          </cell>
          <cell r="AF74">
            <v>54138847</v>
          </cell>
          <cell r="AG74">
            <v>53056070</v>
          </cell>
          <cell r="AH74">
            <v>0</v>
          </cell>
          <cell r="AI74">
            <v>1082777</v>
          </cell>
          <cell r="AJ74">
            <v>2142473.4700000002</v>
          </cell>
          <cell r="AK74">
            <v>4495016.82</v>
          </cell>
          <cell r="AL74">
            <v>10645519.15</v>
          </cell>
          <cell r="AM74">
            <v>40945.199999999997</v>
          </cell>
          <cell r="AN74">
            <v>0</v>
          </cell>
          <cell r="AO74">
            <v>240438.14</v>
          </cell>
          <cell r="AP74">
            <v>2625256.9300000002</v>
          </cell>
          <cell r="AQ74">
            <v>192224.53</v>
          </cell>
          <cell r="AR74">
            <v>208362.54</v>
          </cell>
          <cell r="AS74">
            <v>2559.06</v>
          </cell>
          <cell r="AT74">
            <v>0</v>
          </cell>
          <cell r="AU74">
            <v>0</v>
          </cell>
          <cell r="AV74">
            <v>0</v>
          </cell>
        </row>
        <row r="75">
          <cell r="A75">
            <v>68</v>
          </cell>
          <cell r="B75" t="str">
            <v>Craven</v>
          </cell>
          <cell r="C75" t="str">
            <v>E2731</v>
          </cell>
          <cell r="D75">
            <v>119382</v>
          </cell>
          <cell r="E75">
            <v>0</v>
          </cell>
          <cell r="F75">
            <v>0</v>
          </cell>
          <cell r="G75">
            <v>0</v>
          </cell>
          <cell r="H75">
            <v>0</v>
          </cell>
          <cell r="I75">
            <v>0</v>
          </cell>
          <cell r="J75">
            <v>0</v>
          </cell>
          <cell r="K75">
            <v>0</v>
          </cell>
          <cell r="L75">
            <v>0</v>
          </cell>
          <cell r="M75">
            <v>0</v>
          </cell>
          <cell r="N75">
            <v>298103</v>
          </cell>
          <cell r="O75">
            <v>238482.40000000002</v>
          </cell>
          <cell r="P75">
            <v>53658.54</v>
          </cell>
          <cell r="Q75">
            <v>5962.06</v>
          </cell>
          <cell r="R75">
            <v>47767.73</v>
          </cell>
          <cell r="S75">
            <v>0</v>
          </cell>
          <cell r="T75">
            <v>0</v>
          </cell>
          <cell r="U75">
            <v>191538.91</v>
          </cell>
          <cell r="V75">
            <v>0</v>
          </cell>
          <cell r="W75">
            <v>0</v>
          </cell>
          <cell r="X75">
            <v>0</v>
          </cell>
          <cell r="Y75">
            <v>0</v>
          </cell>
          <cell r="Z75">
            <v>0</v>
          </cell>
          <cell r="AA75">
            <v>0</v>
          </cell>
          <cell r="AB75">
            <v>0</v>
          </cell>
          <cell r="AC75">
            <v>0</v>
          </cell>
          <cell r="AD75">
            <v>0</v>
          </cell>
          <cell r="AE75">
            <v>0</v>
          </cell>
          <cell r="AF75">
            <v>9361336</v>
          </cell>
          <cell r="AG75">
            <v>7489068</v>
          </cell>
          <cell r="AH75">
            <v>1685040</v>
          </cell>
          <cell r="AI75">
            <v>187227</v>
          </cell>
          <cell r="AJ75">
            <v>282304.53999999998</v>
          </cell>
          <cell r="AK75">
            <v>1890482.47</v>
          </cell>
          <cell r="AL75">
            <v>1062607.6100000001</v>
          </cell>
          <cell r="AM75">
            <v>21587.24</v>
          </cell>
          <cell r="AN75">
            <v>37104.29</v>
          </cell>
          <cell r="AO75">
            <v>39791.32</v>
          </cell>
          <cell r="AP75">
            <v>644975.43999999994</v>
          </cell>
          <cell r="AQ75">
            <v>5096.83</v>
          </cell>
          <cell r="AR75">
            <v>5851.9</v>
          </cell>
          <cell r="AS75">
            <v>0</v>
          </cell>
          <cell r="AT75">
            <v>24297.759999999998</v>
          </cell>
          <cell r="AU75">
            <v>0</v>
          </cell>
          <cell r="AV75">
            <v>0</v>
          </cell>
        </row>
        <row r="76">
          <cell r="A76">
            <v>69</v>
          </cell>
          <cell r="B76" t="str">
            <v>Crawley</v>
          </cell>
          <cell r="C76" t="str">
            <v>E3834</v>
          </cell>
          <cell r="D76">
            <v>215934</v>
          </cell>
          <cell r="E76">
            <v>0</v>
          </cell>
          <cell r="F76">
            <v>0</v>
          </cell>
          <cell r="G76">
            <v>0</v>
          </cell>
          <cell r="H76">
            <v>0</v>
          </cell>
          <cell r="I76">
            <v>0</v>
          </cell>
          <cell r="J76">
            <v>0</v>
          </cell>
          <cell r="K76">
            <v>0</v>
          </cell>
          <cell r="L76">
            <v>0</v>
          </cell>
          <cell r="M76">
            <v>0</v>
          </cell>
          <cell r="N76">
            <v>159282</v>
          </cell>
          <cell r="O76">
            <v>127425.60000000001</v>
          </cell>
          <cell r="P76">
            <v>31856.400000000001</v>
          </cell>
          <cell r="Q76">
            <v>0</v>
          </cell>
          <cell r="R76">
            <v>-30218.69</v>
          </cell>
          <cell r="S76">
            <v>0</v>
          </cell>
          <cell r="T76">
            <v>0</v>
          </cell>
          <cell r="U76">
            <v>1000000</v>
          </cell>
          <cell r="V76">
            <v>0</v>
          </cell>
          <cell r="W76">
            <v>0</v>
          </cell>
          <cell r="X76">
            <v>0</v>
          </cell>
          <cell r="Y76">
            <v>0</v>
          </cell>
          <cell r="Z76">
            <v>0</v>
          </cell>
          <cell r="AA76">
            <v>0</v>
          </cell>
          <cell r="AB76">
            <v>0</v>
          </cell>
          <cell r="AC76">
            <v>0</v>
          </cell>
          <cell r="AD76">
            <v>0</v>
          </cell>
          <cell r="AE76">
            <v>0</v>
          </cell>
          <cell r="AF76">
            <v>52522663</v>
          </cell>
          <cell r="AG76">
            <v>42018130</v>
          </cell>
          <cell r="AH76">
            <v>10504533</v>
          </cell>
          <cell r="AI76">
            <v>0</v>
          </cell>
          <cell r="AJ76">
            <v>1999220.93</v>
          </cell>
          <cell r="AK76">
            <v>674706.62</v>
          </cell>
          <cell r="AL76">
            <v>2359218.1</v>
          </cell>
          <cell r="AM76">
            <v>26822.54</v>
          </cell>
          <cell r="AN76">
            <v>0</v>
          </cell>
          <cell r="AO76">
            <v>117047.16</v>
          </cell>
          <cell r="AP76">
            <v>5099228.92</v>
          </cell>
          <cell r="AQ76">
            <v>54244.6</v>
          </cell>
          <cell r="AR76">
            <v>-12225.38</v>
          </cell>
          <cell r="AS76">
            <v>390.73</v>
          </cell>
          <cell r="AT76">
            <v>0</v>
          </cell>
          <cell r="AU76">
            <v>0</v>
          </cell>
          <cell r="AV76">
            <v>0</v>
          </cell>
        </row>
        <row r="77">
          <cell r="A77">
            <v>70</v>
          </cell>
          <cell r="B77" t="str">
            <v>Croydon</v>
          </cell>
          <cell r="C77" t="str">
            <v>E5035</v>
          </cell>
          <cell r="D77">
            <v>435172</v>
          </cell>
          <cell r="E77">
            <v>0</v>
          </cell>
          <cell r="F77">
            <v>0</v>
          </cell>
          <cell r="G77">
            <v>0</v>
          </cell>
          <cell r="H77">
            <v>0</v>
          </cell>
          <cell r="I77">
            <v>0</v>
          </cell>
          <cell r="J77">
            <v>0</v>
          </cell>
          <cell r="K77">
            <v>0</v>
          </cell>
          <cell r="L77">
            <v>0</v>
          </cell>
          <cell r="M77">
            <v>0</v>
          </cell>
          <cell r="N77">
            <v>1137955</v>
          </cell>
          <cell r="O77">
            <v>682773</v>
          </cell>
          <cell r="P77">
            <v>455182</v>
          </cell>
          <cell r="Q77">
            <v>0</v>
          </cell>
          <cell r="R77">
            <v>-316338</v>
          </cell>
          <cell r="S77">
            <v>0</v>
          </cell>
          <cell r="T77">
            <v>0</v>
          </cell>
          <cell r="U77">
            <v>2026000</v>
          </cell>
          <cell r="V77">
            <v>0</v>
          </cell>
          <cell r="W77">
            <v>0</v>
          </cell>
          <cell r="X77">
            <v>0</v>
          </cell>
          <cell r="Y77">
            <v>0</v>
          </cell>
          <cell r="Z77">
            <v>0</v>
          </cell>
          <cell r="AA77">
            <v>0</v>
          </cell>
          <cell r="AB77">
            <v>0</v>
          </cell>
          <cell r="AC77">
            <v>0</v>
          </cell>
          <cell r="AD77">
            <v>0</v>
          </cell>
          <cell r="AE77">
            <v>0</v>
          </cell>
          <cell r="AF77">
            <v>55285930</v>
          </cell>
          <cell r="AG77">
            <v>33171558</v>
          </cell>
          <cell r="AH77">
            <v>22114372</v>
          </cell>
          <cell r="AI77">
            <v>0</v>
          </cell>
          <cell r="AJ77">
            <v>2010704.78</v>
          </cell>
          <cell r="AK77">
            <v>4981525.9000000004</v>
          </cell>
          <cell r="AL77">
            <v>7728812.2800000003</v>
          </cell>
          <cell r="AM77">
            <v>121518.39</v>
          </cell>
          <cell r="AN77">
            <v>0</v>
          </cell>
          <cell r="AO77">
            <v>201455.76</v>
          </cell>
          <cell r="AP77">
            <v>8245645.7199999997</v>
          </cell>
          <cell r="AQ77">
            <v>34742.42</v>
          </cell>
          <cell r="AR77">
            <v>47567.21</v>
          </cell>
          <cell r="AS77">
            <v>0</v>
          </cell>
          <cell r="AT77">
            <v>0</v>
          </cell>
          <cell r="AU77">
            <v>0</v>
          </cell>
          <cell r="AV77">
            <v>0</v>
          </cell>
        </row>
        <row r="78">
          <cell r="A78">
            <v>71</v>
          </cell>
          <cell r="B78" t="str">
            <v>Dacorum</v>
          </cell>
          <cell r="C78" t="str">
            <v>E1932</v>
          </cell>
          <cell r="D78">
            <v>218506</v>
          </cell>
          <cell r="E78">
            <v>0</v>
          </cell>
          <cell r="F78">
            <v>0</v>
          </cell>
          <cell r="G78">
            <v>0</v>
          </cell>
          <cell r="H78">
            <v>0</v>
          </cell>
          <cell r="I78">
            <v>0</v>
          </cell>
          <cell r="J78">
            <v>0</v>
          </cell>
          <cell r="K78">
            <v>0</v>
          </cell>
          <cell r="L78">
            <v>0</v>
          </cell>
          <cell r="M78">
            <v>0</v>
          </cell>
          <cell r="N78">
            <v>203675</v>
          </cell>
          <cell r="O78">
            <v>162940</v>
          </cell>
          <cell r="P78">
            <v>40735</v>
          </cell>
          <cell r="Q78">
            <v>0</v>
          </cell>
          <cell r="R78">
            <v>-536167.13</v>
          </cell>
          <cell r="S78">
            <v>0</v>
          </cell>
          <cell r="T78">
            <v>0</v>
          </cell>
          <cell r="U78">
            <v>578626.11</v>
          </cell>
          <cell r="V78">
            <v>0</v>
          </cell>
          <cell r="W78">
            <v>0</v>
          </cell>
          <cell r="X78">
            <v>0</v>
          </cell>
          <cell r="Y78">
            <v>0</v>
          </cell>
          <cell r="Z78">
            <v>0</v>
          </cell>
          <cell r="AA78">
            <v>0</v>
          </cell>
          <cell r="AB78">
            <v>0</v>
          </cell>
          <cell r="AC78">
            <v>0</v>
          </cell>
          <cell r="AD78">
            <v>0</v>
          </cell>
          <cell r="AE78">
            <v>0</v>
          </cell>
          <cell r="AF78">
            <v>30631350</v>
          </cell>
          <cell r="AG78">
            <v>24505080</v>
          </cell>
          <cell r="AH78">
            <v>6126270</v>
          </cell>
          <cell r="AI78">
            <v>0</v>
          </cell>
          <cell r="AJ78">
            <v>1103404.53</v>
          </cell>
          <cell r="AK78">
            <v>1848977.23</v>
          </cell>
          <cell r="AL78">
            <v>3491844.28</v>
          </cell>
          <cell r="AM78">
            <v>76663.81</v>
          </cell>
          <cell r="AN78">
            <v>3801.4</v>
          </cell>
          <cell r="AO78">
            <v>109941.64</v>
          </cell>
          <cell r="AP78">
            <v>2538064.89</v>
          </cell>
          <cell r="AQ78">
            <v>49957.02</v>
          </cell>
          <cell r="AR78">
            <v>14128.75</v>
          </cell>
          <cell r="AS78">
            <v>237.88</v>
          </cell>
          <cell r="AT78">
            <v>0</v>
          </cell>
          <cell r="AU78">
            <v>138.35</v>
          </cell>
          <cell r="AV78">
            <v>0</v>
          </cell>
        </row>
        <row r="79">
          <cell r="A79">
            <v>72</v>
          </cell>
          <cell r="B79" t="str">
            <v>Darlington</v>
          </cell>
          <cell r="C79" t="str">
            <v>E1301</v>
          </cell>
          <cell r="D79">
            <v>148432</v>
          </cell>
          <cell r="E79">
            <v>0</v>
          </cell>
          <cell r="F79">
            <v>0</v>
          </cell>
          <cell r="G79">
            <v>0</v>
          </cell>
          <cell r="H79">
            <v>0</v>
          </cell>
          <cell r="I79">
            <v>0</v>
          </cell>
          <cell r="J79">
            <v>0</v>
          </cell>
          <cell r="K79">
            <v>0</v>
          </cell>
          <cell r="L79">
            <v>0</v>
          </cell>
          <cell r="M79">
            <v>0</v>
          </cell>
          <cell r="N79">
            <v>446208</v>
          </cell>
          <cell r="O79">
            <v>437283.83999999997</v>
          </cell>
          <cell r="P79">
            <v>0</v>
          </cell>
          <cell r="Q79">
            <v>8924.16</v>
          </cell>
          <cell r="R79">
            <v>-23258.91</v>
          </cell>
          <cell r="S79">
            <v>0</v>
          </cell>
          <cell r="T79">
            <v>0</v>
          </cell>
          <cell r="U79">
            <v>383956.81</v>
          </cell>
          <cell r="V79">
            <v>0</v>
          </cell>
          <cell r="W79">
            <v>0</v>
          </cell>
          <cell r="X79">
            <v>0</v>
          </cell>
          <cell r="Y79">
            <v>0</v>
          </cell>
          <cell r="Z79">
            <v>0</v>
          </cell>
          <cell r="AA79">
            <v>0</v>
          </cell>
          <cell r="AB79">
            <v>0</v>
          </cell>
          <cell r="AC79">
            <v>0</v>
          </cell>
          <cell r="AD79">
            <v>0</v>
          </cell>
          <cell r="AE79">
            <v>0</v>
          </cell>
          <cell r="AF79">
            <v>16565702</v>
          </cell>
          <cell r="AG79">
            <v>16234388</v>
          </cell>
          <cell r="AH79">
            <v>0</v>
          </cell>
          <cell r="AI79">
            <v>331314</v>
          </cell>
          <cell r="AJ79">
            <v>589597.27</v>
          </cell>
          <cell r="AK79">
            <v>1888738.35</v>
          </cell>
          <cell r="AL79">
            <v>2358629.86</v>
          </cell>
          <cell r="AM79">
            <v>36918.46</v>
          </cell>
          <cell r="AN79">
            <v>3190.02</v>
          </cell>
          <cell r="AO79">
            <v>61517.02</v>
          </cell>
          <cell r="AP79">
            <v>1581407.12</v>
          </cell>
          <cell r="AQ79">
            <v>6578.24</v>
          </cell>
          <cell r="AR79">
            <v>362.81</v>
          </cell>
          <cell r="AS79">
            <v>0</v>
          </cell>
          <cell r="AT79">
            <v>0</v>
          </cell>
          <cell r="AU79">
            <v>0</v>
          </cell>
          <cell r="AV79">
            <v>0</v>
          </cell>
        </row>
        <row r="80">
          <cell r="A80">
            <v>73</v>
          </cell>
          <cell r="B80" t="str">
            <v>Dartford</v>
          </cell>
          <cell r="C80" t="str">
            <v>E2233</v>
          </cell>
          <cell r="D80">
            <v>175930</v>
          </cell>
          <cell r="E80">
            <v>0</v>
          </cell>
          <cell r="F80">
            <v>0</v>
          </cell>
          <cell r="G80">
            <v>0</v>
          </cell>
          <cell r="H80">
            <v>0</v>
          </cell>
          <cell r="I80">
            <v>0</v>
          </cell>
          <cell r="J80">
            <v>0</v>
          </cell>
          <cell r="K80">
            <v>0</v>
          </cell>
          <cell r="L80">
            <v>0</v>
          </cell>
          <cell r="M80">
            <v>0</v>
          </cell>
          <cell r="N80">
            <v>293080</v>
          </cell>
          <cell r="O80">
            <v>234464</v>
          </cell>
          <cell r="P80">
            <v>52754.400000000001</v>
          </cell>
          <cell r="Q80">
            <v>5861.6</v>
          </cell>
          <cell r="R80">
            <v>32765.39</v>
          </cell>
          <cell r="S80">
            <v>0</v>
          </cell>
          <cell r="T80">
            <v>0</v>
          </cell>
          <cell r="U80">
            <v>850000</v>
          </cell>
          <cell r="V80">
            <v>0</v>
          </cell>
          <cell r="W80">
            <v>0</v>
          </cell>
          <cell r="X80">
            <v>0</v>
          </cell>
          <cell r="Y80">
            <v>0</v>
          </cell>
          <cell r="Z80">
            <v>0</v>
          </cell>
          <cell r="AA80">
            <v>0</v>
          </cell>
          <cell r="AB80">
            <v>0</v>
          </cell>
          <cell r="AC80">
            <v>0</v>
          </cell>
          <cell r="AD80">
            <v>0</v>
          </cell>
          <cell r="AE80">
            <v>0</v>
          </cell>
          <cell r="AF80">
            <v>39128852</v>
          </cell>
          <cell r="AG80">
            <v>31303081</v>
          </cell>
          <cell r="AH80">
            <v>7043193</v>
          </cell>
          <cell r="AI80">
            <v>782577</v>
          </cell>
          <cell r="AJ80">
            <v>1480557.93</v>
          </cell>
          <cell r="AK80">
            <v>1252774.8999999999</v>
          </cell>
          <cell r="AL80">
            <v>2112589.27</v>
          </cell>
          <cell r="AM80">
            <v>48155.95</v>
          </cell>
          <cell r="AN80">
            <v>629.75</v>
          </cell>
          <cell r="AO80">
            <v>377005.75</v>
          </cell>
          <cell r="AP80">
            <v>2593227.12</v>
          </cell>
          <cell r="AQ80">
            <v>10470.65</v>
          </cell>
          <cell r="AR80">
            <v>2417.36</v>
          </cell>
          <cell r="AS80">
            <v>1854.9</v>
          </cell>
          <cell r="AT80">
            <v>0</v>
          </cell>
          <cell r="AU80">
            <v>1616.89</v>
          </cell>
          <cell r="AV80">
            <v>0</v>
          </cell>
        </row>
        <row r="81">
          <cell r="A81">
            <v>74</v>
          </cell>
          <cell r="B81" t="str">
            <v>Daventry</v>
          </cell>
          <cell r="C81" t="str">
            <v>E2832</v>
          </cell>
          <cell r="D81">
            <v>116811</v>
          </cell>
          <cell r="E81">
            <v>0</v>
          </cell>
          <cell r="F81">
            <v>0</v>
          </cell>
          <cell r="G81">
            <v>0</v>
          </cell>
          <cell r="H81">
            <v>0</v>
          </cell>
          <cell r="I81">
            <v>0</v>
          </cell>
          <cell r="J81">
            <v>0</v>
          </cell>
          <cell r="K81">
            <v>0</v>
          </cell>
          <cell r="L81">
            <v>0</v>
          </cell>
          <cell r="M81">
            <v>0</v>
          </cell>
          <cell r="N81">
            <v>284285</v>
          </cell>
          <cell r="O81">
            <v>227428</v>
          </cell>
          <cell r="P81">
            <v>56857</v>
          </cell>
          <cell r="Q81">
            <v>0</v>
          </cell>
          <cell r="R81">
            <v>41221.769999999997</v>
          </cell>
          <cell r="S81">
            <v>0</v>
          </cell>
          <cell r="T81">
            <v>0</v>
          </cell>
          <cell r="U81">
            <v>400170.88</v>
          </cell>
          <cell r="V81">
            <v>0</v>
          </cell>
          <cell r="W81">
            <v>0</v>
          </cell>
          <cell r="X81">
            <v>0</v>
          </cell>
          <cell r="Y81">
            <v>0</v>
          </cell>
          <cell r="Z81">
            <v>0</v>
          </cell>
          <cell r="AA81">
            <v>0</v>
          </cell>
          <cell r="AB81">
            <v>0</v>
          </cell>
          <cell r="AC81">
            <v>0</v>
          </cell>
          <cell r="AD81">
            <v>0</v>
          </cell>
          <cell r="AE81">
            <v>0</v>
          </cell>
          <cell r="AF81">
            <v>19017378</v>
          </cell>
          <cell r="AG81">
            <v>15213902</v>
          </cell>
          <cell r="AH81">
            <v>3803476</v>
          </cell>
          <cell r="AI81">
            <v>0</v>
          </cell>
          <cell r="AJ81">
            <v>673607.65</v>
          </cell>
          <cell r="AK81">
            <v>1251005.83</v>
          </cell>
          <cell r="AL81">
            <v>1363437.63</v>
          </cell>
          <cell r="AM81">
            <v>25055.1</v>
          </cell>
          <cell r="AN81">
            <v>34544.54</v>
          </cell>
          <cell r="AO81">
            <v>193224.18</v>
          </cell>
          <cell r="AP81">
            <v>1687848.8</v>
          </cell>
          <cell r="AQ81">
            <v>12409.22</v>
          </cell>
          <cell r="AR81">
            <v>38253.03</v>
          </cell>
          <cell r="AS81">
            <v>186.14</v>
          </cell>
          <cell r="AT81">
            <v>1811.28</v>
          </cell>
          <cell r="AU81">
            <v>2815.04</v>
          </cell>
          <cell r="AV81">
            <v>0</v>
          </cell>
        </row>
        <row r="82">
          <cell r="A82">
            <v>75</v>
          </cell>
          <cell r="B82" t="str">
            <v>Derby</v>
          </cell>
          <cell r="C82" t="str">
            <v>E1001</v>
          </cell>
          <cell r="D82">
            <v>314703</v>
          </cell>
          <cell r="E82">
            <v>0</v>
          </cell>
          <cell r="F82">
            <v>0</v>
          </cell>
          <cell r="G82">
            <v>0</v>
          </cell>
          <cell r="H82">
            <v>0</v>
          </cell>
          <cell r="I82">
            <v>0</v>
          </cell>
          <cell r="J82">
            <v>0</v>
          </cell>
          <cell r="K82">
            <v>0</v>
          </cell>
          <cell r="L82">
            <v>0</v>
          </cell>
          <cell r="M82">
            <v>0</v>
          </cell>
          <cell r="N82">
            <v>806282</v>
          </cell>
          <cell r="O82">
            <v>790156.36</v>
          </cell>
          <cell r="P82">
            <v>0</v>
          </cell>
          <cell r="Q82">
            <v>16125.640000000001</v>
          </cell>
          <cell r="R82">
            <v>80407.740000000005</v>
          </cell>
          <cell r="S82">
            <v>0</v>
          </cell>
          <cell r="T82">
            <v>0</v>
          </cell>
          <cell r="U82">
            <v>1426872</v>
          </cell>
          <cell r="V82">
            <v>0</v>
          </cell>
          <cell r="W82">
            <v>0</v>
          </cell>
          <cell r="X82">
            <v>0</v>
          </cell>
          <cell r="Y82">
            <v>0</v>
          </cell>
          <cell r="Z82">
            <v>0</v>
          </cell>
          <cell r="AA82">
            <v>0</v>
          </cell>
          <cell r="AB82">
            <v>0</v>
          </cell>
          <cell r="AC82">
            <v>0</v>
          </cell>
          <cell r="AD82">
            <v>0</v>
          </cell>
          <cell r="AE82">
            <v>0</v>
          </cell>
          <cell r="AF82">
            <v>38539127</v>
          </cell>
          <cell r="AG82">
            <v>37768344</v>
          </cell>
          <cell r="AH82">
            <v>0</v>
          </cell>
          <cell r="AI82">
            <v>770783</v>
          </cell>
          <cell r="AJ82">
            <v>1499091.54</v>
          </cell>
          <cell r="AK82">
            <v>3567294.99</v>
          </cell>
          <cell r="AL82">
            <v>4847162.6500000004</v>
          </cell>
          <cell r="AM82">
            <v>32767.7</v>
          </cell>
          <cell r="AN82">
            <v>0</v>
          </cell>
          <cell r="AO82">
            <v>311451.28000000003</v>
          </cell>
          <cell r="AP82">
            <v>3114015.29</v>
          </cell>
          <cell r="AQ82">
            <v>14733.46</v>
          </cell>
          <cell r="AR82">
            <v>127068.71</v>
          </cell>
          <cell r="AS82">
            <v>2047.98</v>
          </cell>
          <cell r="AT82">
            <v>0</v>
          </cell>
          <cell r="AU82">
            <v>0</v>
          </cell>
          <cell r="AV82">
            <v>0</v>
          </cell>
        </row>
        <row r="83">
          <cell r="A83">
            <v>76</v>
          </cell>
          <cell r="B83" t="str">
            <v>Derbyshire Dales</v>
          </cell>
          <cell r="C83" t="str">
            <v>E1035</v>
          </cell>
          <cell r="D83">
            <v>146324</v>
          </cell>
          <cell r="E83">
            <v>0</v>
          </cell>
          <cell r="F83">
            <v>0</v>
          </cell>
          <cell r="G83">
            <v>0</v>
          </cell>
          <cell r="H83">
            <v>0</v>
          </cell>
          <cell r="I83">
            <v>0</v>
          </cell>
          <cell r="J83">
            <v>0</v>
          </cell>
          <cell r="K83">
            <v>0</v>
          </cell>
          <cell r="L83">
            <v>0</v>
          </cell>
          <cell r="M83">
            <v>0</v>
          </cell>
          <cell r="N83">
            <v>496174</v>
          </cell>
          <cell r="O83">
            <v>396939.2</v>
          </cell>
          <cell r="P83">
            <v>89311.319999999992</v>
          </cell>
          <cell r="Q83">
            <v>9923.48</v>
          </cell>
          <cell r="R83">
            <v>76495.759999999995</v>
          </cell>
          <cell r="S83">
            <v>0</v>
          </cell>
          <cell r="T83">
            <v>0</v>
          </cell>
          <cell r="U83">
            <v>211747.74</v>
          </cell>
          <cell r="V83">
            <v>0</v>
          </cell>
          <cell r="W83">
            <v>0</v>
          </cell>
          <cell r="X83">
            <v>0</v>
          </cell>
          <cell r="Y83">
            <v>0</v>
          </cell>
          <cell r="Z83">
            <v>0</v>
          </cell>
          <cell r="AA83">
            <v>0</v>
          </cell>
          <cell r="AB83">
            <v>0</v>
          </cell>
          <cell r="AC83">
            <v>0</v>
          </cell>
          <cell r="AD83">
            <v>0</v>
          </cell>
          <cell r="AE83">
            <v>0</v>
          </cell>
          <cell r="AF83">
            <v>8264408</v>
          </cell>
          <cell r="AG83">
            <v>6611526</v>
          </cell>
          <cell r="AH83">
            <v>1487593</v>
          </cell>
          <cell r="AI83">
            <v>165288</v>
          </cell>
          <cell r="AJ83">
            <v>249508.25</v>
          </cell>
          <cell r="AK83">
            <v>2203300.15</v>
          </cell>
          <cell r="AL83">
            <v>966367.54</v>
          </cell>
          <cell r="AM83">
            <v>43894.22</v>
          </cell>
          <cell r="AN83">
            <v>56248.84</v>
          </cell>
          <cell r="AO83">
            <v>20828.63</v>
          </cell>
          <cell r="AP83">
            <v>410976.54</v>
          </cell>
          <cell r="AQ83">
            <v>31408.92</v>
          </cell>
          <cell r="AR83">
            <v>92811.41</v>
          </cell>
          <cell r="AS83">
            <v>1071.69</v>
          </cell>
          <cell r="AT83">
            <v>41770.300000000003</v>
          </cell>
          <cell r="AU83">
            <v>8431.5499999999993</v>
          </cell>
          <cell r="AV83">
            <v>0</v>
          </cell>
        </row>
        <row r="84">
          <cell r="A84">
            <v>77</v>
          </cell>
          <cell r="B84" t="str">
            <v>Doncaster</v>
          </cell>
          <cell r="C84" t="str">
            <v>E4402</v>
          </cell>
          <cell r="D84">
            <v>367877</v>
          </cell>
          <cell r="E84">
            <v>0</v>
          </cell>
          <cell r="F84">
            <v>0</v>
          </cell>
          <cell r="G84">
            <v>0</v>
          </cell>
          <cell r="H84">
            <v>0</v>
          </cell>
          <cell r="I84">
            <v>0</v>
          </cell>
          <cell r="J84">
            <v>0</v>
          </cell>
          <cell r="K84">
            <v>0</v>
          </cell>
          <cell r="L84">
            <v>0</v>
          </cell>
          <cell r="M84">
            <v>0</v>
          </cell>
          <cell r="N84">
            <v>1186336</v>
          </cell>
          <cell r="O84">
            <v>1162609.28</v>
          </cell>
          <cell r="P84">
            <v>0</v>
          </cell>
          <cell r="Q84">
            <v>23726.720000000001</v>
          </cell>
          <cell r="R84">
            <v>114639.14</v>
          </cell>
          <cell r="S84">
            <v>0</v>
          </cell>
          <cell r="T84">
            <v>0</v>
          </cell>
          <cell r="U84">
            <v>1355510.85</v>
          </cell>
          <cell r="V84">
            <v>0</v>
          </cell>
          <cell r="W84">
            <v>0</v>
          </cell>
          <cell r="X84">
            <v>0</v>
          </cell>
          <cell r="Y84">
            <v>0</v>
          </cell>
          <cell r="Z84">
            <v>0</v>
          </cell>
          <cell r="AA84">
            <v>0</v>
          </cell>
          <cell r="AB84">
            <v>0</v>
          </cell>
          <cell r="AC84">
            <v>0</v>
          </cell>
          <cell r="AD84">
            <v>0</v>
          </cell>
          <cell r="AE84">
            <v>0</v>
          </cell>
          <cell r="AF84">
            <v>42994672</v>
          </cell>
          <cell r="AG84">
            <v>42134778</v>
          </cell>
          <cell r="AH84">
            <v>0</v>
          </cell>
          <cell r="AI84">
            <v>859893</v>
          </cell>
          <cell r="AJ84">
            <v>1553461.92</v>
          </cell>
          <cell r="AK84">
            <v>5185330.84</v>
          </cell>
          <cell r="AL84">
            <v>4984073</v>
          </cell>
          <cell r="AM84">
            <v>27644.880000000001</v>
          </cell>
          <cell r="AN84">
            <v>9178.5300000000007</v>
          </cell>
          <cell r="AO84">
            <v>796589.11</v>
          </cell>
          <cell r="AP84">
            <v>3042505.02</v>
          </cell>
          <cell r="AQ84">
            <v>60451.11</v>
          </cell>
          <cell r="AR84">
            <v>59954.89</v>
          </cell>
          <cell r="AS84">
            <v>0</v>
          </cell>
          <cell r="AT84">
            <v>532.42999999999995</v>
          </cell>
          <cell r="AU84">
            <v>0</v>
          </cell>
          <cell r="AV84">
            <v>0</v>
          </cell>
        </row>
        <row r="85">
          <cell r="A85">
            <v>78</v>
          </cell>
          <cell r="B85" t="str">
            <v>Dover</v>
          </cell>
          <cell r="C85" t="str">
            <v>E2234</v>
          </cell>
          <cell r="D85">
            <v>151686</v>
          </cell>
          <cell r="E85">
            <v>0</v>
          </cell>
          <cell r="F85">
            <v>0</v>
          </cell>
          <cell r="G85">
            <v>0</v>
          </cell>
          <cell r="H85">
            <v>0</v>
          </cell>
          <cell r="I85">
            <v>0</v>
          </cell>
          <cell r="J85">
            <v>37549.53</v>
          </cell>
          <cell r="K85">
            <v>0</v>
          </cell>
          <cell r="L85">
            <v>0</v>
          </cell>
          <cell r="M85">
            <v>0</v>
          </cell>
          <cell r="N85">
            <v>437259</v>
          </cell>
          <cell r="O85">
            <v>349807.2</v>
          </cell>
          <cell r="P85">
            <v>78706.62</v>
          </cell>
          <cell r="Q85">
            <v>8745.18</v>
          </cell>
          <cell r="R85">
            <v>-311295.61</v>
          </cell>
          <cell r="S85">
            <v>0</v>
          </cell>
          <cell r="T85">
            <v>0</v>
          </cell>
          <cell r="U85">
            <v>3233875</v>
          </cell>
          <cell r="V85">
            <v>0</v>
          </cell>
          <cell r="W85">
            <v>0</v>
          </cell>
          <cell r="X85">
            <v>0</v>
          </cell>
          <cell r="Y85">
            <v>0</v>
          </cell>
          <cell r="Z85">
            <v>0</v>
          </cell>
          <cell r="AA85">
            <v>0</v>
          </cell>
          <cell r="AB85">
            <v>0</v>
          </cell>
          <cell r="AC85">
            <v>0</v>
          </cell>
          <cell r="AD85">
            <v>0</v>
          </cell>
          <cell r="AE85">
            <v>0</v>
          </cell>
          <cell r="AF85">
            <v>14499798.470000001</v>
          </cell>
          <cell r="AG85">
            <v>11629878</v>
          </cell>
          <cell r="AH85">
            <v>2616723</v>
          </cell>
          <cell r="AI85">
            <v>290747</v>
          </cell>
          <cell r="AJ85">
            <v>625282.55000000005</v>
          </cell>
          <cell r="AK85">
            <v>1910302.15</v>
          </cell>
          <cell r="AL85">
            <v>1939153.19</v>
          </cell>
          <cell r="AM85">
            <v>57789.8</v>
          </cell>
          <cell r="AN85">
            <v>27510.400000000001</v>
          </cell>
          <cell r="AO85">
            <v>680091.28</v>
          </cell>
          <cell r="AP85">
            <v>2673205.79</v>
          </cell>
          <cell r="AQ85">
            <v>36222.160000000003</v>
          </cell>
          <cell r="AR85">
            <v>30549.26</v>
          </cell>
          <cell r="AS85">
            <v>0</v>
          </cell>
          <cell r="AT85">
            <v>0</v>
          </cell>
          <cell r="AU85">
            <v>0</v>
          </cell>
          <cell r="AV85">
            <v>36531.31</v>
          </cell>
        </row>
        <row r="86">
          <cell r="A86">
            <v>79</v>
          </cell>
          <cell r="B86" t="str">
            <v>Dudley</v>
          </cell>
          <cell r="C86" t="str">
            <v>E4603</v>
          </cell>
          <cell r="D86">
            <v>439101</v>
          </cell>
          <cell r="E86">
            <v>0</v>
          </cell>
          <cell r="F86">
            <v>0</v>
          </cell>
          <cell r="G86">
            <v>0</v>
          </cell>
          <cell r="H86">
            <v>0</v>
          </cell>
          <cell r="I86">
            <v>0</v>
          </cell>
          <cell r="J86">
            <v>0</v>
          </cell>
          <cell r="K86">
            <v>0</v>
          </cell>
          <cell r="L86">
            <v>0</v>
          </cell>
          <cell r="M86">
            <v>0</v>
          </cell>
          <cell r="N86">
            <v>1325063</v>
          </cell>
          <cell r="O86">
            <v>1298561.74</v>
          </cell>
          <cell r="P86">
            <v>0</v>
          </cell>
          <cell r="Q86">
            <v>26501.260000000002</v>
          </cell>
          <cell r="R86">
            <v>99036.64</v>
          </cell>
          <cell r="S86">
            <v>0</v>
          </cell>
          <cell r="T86">
            <v>0</v>
          </cell>
          <cell r="U86">
            <v>1415997.29</v>
          </cell>
          <cell r="V86">
            <v>0</v>
          </cell>
          <cell r="W86">
            <v>0</v>
          </cell>
          <cell r="X86">
            <v>0</v>
          </cell>
          <cell r="Y86">
            <v>0</v>
          </cell>
          <cell r="Z86">
            <v>0</v>
          </cell>
          <cell r="AA86">
            <v>0</v>
          </cell>
          <cell r="AB86">
            <v>0</v>
          </cell>
          <cell r="AC86">
            <v>0</v>
          </cell>
          <cell r="AD86">
            <v>0</v>
          </cell>
          <cell r="AE86">
            <v>0</v>
          </cell>
          <cell r="AF86">
            <v>44707692</v>
          </cell>
          <cell r="AG86">
            <v>43813538</v>
          </cell>
          <cell r="AH86">
            <v>0</v>
          </cell>
          <cell r="AI86">
            <v>894154</v>
          </cell>
          <cell r="AJ86">
            <v>1643805.67</v>
          </cell>
          <cell r="AK86">
            <v>5849199.7800000003</v>
          </cell>
          <cell r="AL86">
            <v>4032002.33</v>
          </cell>
          <cell r="AM86">
            <v>27022</v>
          </cell>
          <cell r="AN86">
            <v>0</v>
          </cell>
          <cell r="AO86">
            <v>229630.55</v>
          </cell>
          <cell r="AP86">
            <v>4727484.42</v>
          </cell>
          <cell r="AQ86">
            <v>119332.12</v>
          </cell>
          <cell r="AR86">
            <v>50852.07</v>
          </cell>
          <cell r="AS86">
            <v>1688.88</v>
          </cell>
          <cell r="AT86">
            <v>0</v>
          </cell>
          <cell r="AU86">
            <v>0</v>
          </cell>
          <cell r="AV86">
            <v>0</v>
          </cell>
        </row>
        <row r="87">
          <cell r="A87">
            <v>80</v>
          </cell>
          <cell r="B87" t="str">
            <v>Durham UA</v>
          </cell>
          <cell r="C87" t="str">
            <v>E1302</v>
          </cell>
          <cell r="D87">
            <v>603811</v>
          </cell>
          <cell r="E87">
            <v>0</v>
          </cell>
          <cell r="F87">
            <v>0</v>
          </cell>
          <cell r="G87">
            <v>0</v>
          </cell>
          <cell r="H87">
            <v>0</v>
          </cell>
          <cell r="I87">
            <v>0</v>
          </cell>
          <cell r="J87">
            <v>0</v>
          </cell>
          <cell r="K87">
            <v>0</v>
          </cell>
          <cell r="L87">
            <v>0</v>
          </cell>
          <cell r="M87">
            <v>0</v>
          </cell>
          <cell r="N87">
            <v>1894871</v>
          </cell>
          <cell r="O87">
            <v>1856973.58</v>
          </cell>
          <cell r="P87">
            <v>0</v>
          </cell>
          <cell r="Q87">
            <v>37897.42</v>
          </cell>
          <cell r="R87">
            <v>347571.4</v>
          </cell>
          <cell r="S87">
            <v>0</v>
          </cell>
          <cell r="T87">
            <v>0</v>
          </cell>
          <cell r="U87">
            <v>1751980.77</v>
          </cell>
          <cell r="V87">
            <v>0</v>
          </cell>
          <cell r="W87">
            <v>0</v>
          </cell>
          <cell r="X87">
            <v>0</v>
          </cell>
          <cell r="Y87">
            <v>0</v>
          </cell>
          <cell r="Z87">
            <v>0</v>
          </cell>
          <cell r="AA87">
            <v>0</v>
          </cell>
          <cell r="AB87">
            <v>0</v>
          </cell>
          <cell r="AC87">
            <v>0</v>
          </cell>
          <cell r="AD87">
            <v>0</v>
          </cell>
          <cell r="AE87">
            <v>0</v>
          </cell>
          <cell r="AF87">
            <v>54037347</v>
          </cell>
          <cell r="AG87">
            <v>52956600</v>
          </cell>
          <cell r="AH87">
            <v>0</v>
          </cell>
          <cell r="AI87">
            <v>1080747</v>
          </cell>
          <cell r="AJ87">
            <v>1965362.75</v>
          </cell>
          <cell r="AK87">
            <v>8160974.3799999999</v>
          </cell>
          <cell r="AL87">
            <v>8528458.8699999992</v>
          </cell>
          <cell r="AM87">
            <v>199578.93</v>
          </cell>
          <cell r="AN87">
            <v>92210.69</v>
          </cell>
          <cell r="AO87">
            <v>236699.74</v>
          </cell>
          <cell r="AP87">
            <v>4715049.5599999996</v>
          </cell>
          <cell r="AQ87">
            <v>100971.3</v>
          </cell>
          <cell r="AR87">
            <v>31262.65</v>
          </cell>
          <cell r="AS87">
            <v>0</v>
          </cell>
          <cell r="AT87">
            <v>13123.91</v>
          </cell>
          <cell r="AU87">
            <v>5606.3</v>
          </cell>
          <cell r="AV87">
            <v>0</v>
          </cell>
        </row>
        <row r="88">
          <cell r="A88">
            <v>81</v>
          </cell>
          <cell r="B88" t="str">
            <v>Ealing</v>
          </cell>
          <cell r="C88" t="str">
            <v>E5036</v>
          </cell>
          <cell r="D88">
            <v>493133</v>
          </cell>
          <cell r="E88">
            <v>0</v>
          </cell>
          <cell r="F88">
            <v>0</v>
          </cell>
          <cell r="G88">
            <v>0</v>
          </cell>
          <cell r="H88">
            <v>0</v>
          </cell>
          <cell r="I88">
            <v>0</v>
          </cell>
          <cell r="J88">
            <v>0</v>
          </cell>
          <cell r="K88">
            <v>0</v>
          </cell>
          <cell r="L88">
            <v>0</v>
          </cell>
          <cell r="M88">
            <v>0</v>
          </cell>
          <cell r="N88">
            <v>851328</v>
          </cell>
          <cell r="O88">
            <v>510796.79999999999</v>
          </cell>
          <cell r="P88">
            <v>340531.20000000001</v>
          </cell>
          <cell r="Q88">
            <v>0</v>
          </cell>
          <cell r="R88">
            <v>103464.09</v>
          </cell>
          <cell r="S88">
            <v>0</v>
          </cell>
          <cell r="T88">
            <v>0</v>
          </cell>
          <cell r="U88">
            <v>2543741.2799999998</v>
          </cell>
          <cell r="V88">
            <v>0</v>
          </cell>
          <cell r="W88">
            <v>0</v>
          </cell>
          <cell r="X88">
            <v>0</v>
          </cell>
          <cell r="Y88">
            <v>0</v>
          </cell>
          <cell r="Z88">
            <v>0</v>
          </cell>
          <cell r="AA88">
            <v>0</v>
          </cell>
          <cell r="AB88">
            <v>0</v>
          </cell>
          <cell r="AC88">
            <v>0</v>
          </cell>
          <cell r="AD88">
            <v>0</v>
          </cell>
          <cell r="AE88">
            <v>0</v>
          </cell>
          <cell r="AF88">
            <v>63830660</v>
          </cell>
          <cell r="AG88">
            <v>38298396</v>
          </cell>
          <cell r="AH88">
            <v>25532264</v>
          </cell>
          <cell r="AI88">
            <v>0</v>
          </cell>
          <cell r="AJ88">
            <v>2363244.2200000002</v>
          </cell>
          <cell r="AK88">
            <v>3671931.94</v>
          </cell>
          <cell r="AL88">
            <v>6337982.4500000002</v>
          </cell>
          <cell r="AM88">
            <v>68256.66</v>
          </cell>
          <cell r="AN88">
            <v>0</v>
          </cell>
          <cell r="AO88">
            <v>391456.47</v>
          </cell>
          <cell r="AP88">
            <v>5760491.1900000004</v>
          </cell>
          <cell r="AQ88">
            <v>8103.41</v>
          </cell>
          <cell r="AR88">
            <v>-106305.14</v>
          </cell>
          <cell r="AS88">
            <v>0</v>
          </cell>
          <cell r="AT88">
            <v>0</v>
          </cell>
          <cell r="AU88">
            <v>0</v>
          </cell>
          <cell r="AV88">
            <v>0</v>
          </cell>
        </row>
        <row r="89">
          <cell r="A89">
            <v>82</v>
          </cell>
          <cell r="B89" t="str">
            <v>East Cambridgeshire</v>
          </cell>
          <cell r="C89" t="str">
            <v>E0532</v>
          </cell>
          <cell r="D89">
            <v>92008</v>
          </cell>
          <cell r="E89">
            <v>0</v>
          </cell>
          <cell r="F89">
            <v>0</v>
          </cell>
          <cell r="G89">
            <v>0</v>
          </cell>
          <cell r="H89">
            <v>0</v>
          </cell>
          <cell r="I89">
            <v>0</v>
          </cell>
          <cell r="J89">
            <v>0</v>
          </cell>
          <cell r="K89">
            <v>0</v>
          </cell>
          <cell r="L89">
            <v>0</v>
          </cell>
          <cell r="M89">
            <v>0</v>
          </cell>
          <cell r="N89">
            <v>317611</v>
          </cell>
          <cell r="O89">
            <v>254088.80000000002</v>
          </cell>
          <cell r="P89">
            <v>57169.979999999996</v>
          </cell>
          <cell r="Q89">
            <v>6352.22</v>
          </cell>
          <cell r="R89">
            <v>39976.1</v>
          </cell>
          <cell r="S89">
            <v>0</v>
          </cell>
          <cell r="T89">
            <v>0</v>
          </cell>
          <cell r="U89">
            <v>177000</v>
          </cell>
          <cell r="V89">
            <v>0</v>
          </cell>
          <cell r="W89">
            <v>0</v>
          </cell>
          <cell r="X89">
            <v>0</v>
          </cell>
          <cell r="Y89">
            <v>0</v>
          </cell>
          <cell r="Z89">
            <v>0</v>
          </cell>
          <cell r="AA89">
            <v>0</v>
          </cell>
          <cell r="AB89">
            <v>0</v>
          </cell>
          <cell r="AC89">
            <v>0</v>
          </cell>
          <cell r="AD89">
            <v>0</v>
          </cell>
          <cell r="AE89">
            <v>0</v>
          </cell>
          <cell r="AF89">
            <v>8575161</v>
          </cell>
          <cell r="AG89">
            <v>6860129</v>
          </cell>
          <cell r="AH89">
            <v>1543529</v>
          </cell>
          <cell r="AI89">
            <v>171503</v>
          </cell>
          <cell r="AJ89">
            <v>295975.84999999998</v>
          </cell>
          <cell r="AK89">
            <v>1383589.47</v>
          </cell>
          <cell r="AL89">
            <v>1342426.01</v>
          </cell>
          <cell r="AM89">
            <v>41568.080000000002</v>
          </cell>
          <cell r="AN89">
            <v>33234.46</v>
          </cell>
          <cell r="AO89">
            <v>28073.98</v>
          </cell>
          <cell r="AP89">
            <v>554406.34</v>
          </cell>
          <cell r="AQ89">
            <v>24041.27</v>
          </cell>
          <cell r="AR89">
            <v>4592.99</v>
          </cell>
          <cell r="AS89">
            <v>1075.1600000000001</v>
          </cell>
          <cell r="AT89">
            <v>11194.66</v>
          </cell>
          <cell r="AU89">
            <v>0</v>
          </cell>
          <cell r="AV89">
            <v>0</v>
          </cell>
        </row>
        <row r="90">
          <cell r="A90">
            <v>83</v>
          </cell>
          <cell r="B90" t="str">
            <v>East Devon</v>
          </cell>
          <cell r="C90" t="str">
            <v>E1131</v>
          </cell>
          <cell r="D90">
            <v>227639</v>
          </cell>
          <cell r="E90">
            <v>0</v>
          </cell>
          <cell r="F90">
            <v>0</v>
          </cell>
          <cell r="G90">
            <v>0</v>
          </cell>
          <cell r="H90">
            <v>14322</v>
          </cell>
          <cell r="I90">
            <v>0</v>
          </cell>
          <cell r="J90">
            <v>0</v>
          </cell>
          <cell r="K90">
            <v>0</v>
          </cell>
          <cell r="L90">
            <v>0</v>
          </cell>
          <cell r="M90">
            <v>0</v>
          </cell>
          <cell r="N90">
            <v>821028</v>
          </cell>
          <cell r="O90">
            <v>656822.4</v>
          </cell>
          <cell r="P90">
            <v>147785.04</v>
          </cell>
          <cell r="Q90">
            <v>16420.560000000001</v>
          </cell>
          <cell r="R90">
            <v>494496.01</v>
          </cell>
          <cell r="S90">
            <v>0</v>
          </cell>
          <cell r="T90">
            <v>0</v>
          </cell>
          <cell r="U90">
            <v>295629.96000000002</v>
          </cell>
          <cell r="V90">
            <v>0</v>
          </cell>
          <cell r="W90">
            <v>0</v>
          </cell>
          <cell r="X90">
            <v>0</v>
          </cell>
          <cell r="Y90">
            <v>0</v>
          </cell>
          <cell r="Z90">
            <v>0</v>
          </cell>
          <cell r="AA90">
            <v>0</v>
          </cell>
          <cell r="AB90">
            <v>0</v>
          </cell>
          <cell r="AC90">
            <v>0</v>
          </cell>
          <cell r="AD90">
            <v>0</v>
          </cell>
          <cell r="AE90">
            <v>0</v>
          </cell>
          <cell r="AF90">
            <v>16164899</v>
          </cell>
          <cell r="AG90">
            <v>12931919</v>
          </cell>
          <cell r="AH90">
            <v>2909682</v>
          </cell>
          <cell r="AI90">
            <v>323298</v>
          </cell>
          <cell r="AJ90">
            <v>490265.92</v>
          </cell>
          <cell r="AK90">
            <v>3491230.44</v>
          </cell>
          <cell r="AL90">
            <v>2092270.09</v>
          </cell>
          <cell r="AM90">
            <v>121598.26</v>
          </cell>
          <cell r="AN90">
            <v>45771.87</v>
          </cell>
          <cell r="AO90">
            <v>49535.34</v>
          </cell>
          <cell r="AP90">
            <v>677103.67</v>
          </cell>
          <cell r="AQ90">
            <v>32050.3</v>
          </cell>
          <cell r="AR90">
            <v>6166.59</v>
          </cell>
          <cell r="AS90">
            <v>4265.5200000000004</v>
          </cell>
          <cell r="AT90">
            <v>14063.46</v>
          </cell>
          <cell r="AU90">
            <v>427.42</v>
          </cell>
          <cell r="AV90">
            <v>0</v>
          </cell>
        </row>
        <row r="91">
          <cell r="A91">
            <v>84</v>
          </cell>
          <cell r="B91" t="str">
            <v>East Dorset</v>
          </cell>
          <cell r="C91" t="str">
            <v>E1233</v>
          </cell>
          <cell r="D91">
            <v>108712</v>
          </cell>
          <cell r="E91">
            <v>0</v>
          </cell>
          <cell r="F91">
            <v>0</v>
          </cell>
          <cell r="G91">
            <v>0</v>
          </cell>
          <cell r="H91">
            <v>0</v>
          </cell>
          <cell r="I91">
            <v>0</v>
          </cell>
          <cell r="J91">
            <v>0</v>
          </cell>
          <cell r="K91">
            <v>0</v>
          </cell>
          <cell r="L91">
            <v>0</v>
          </cell>
          <cell r="M91">
            <v>0</v>
          </cell>
          <cell r="N91">
            <v>388750</v>
          </cell>
          <cell r="O91">
            <v>311000</v>
          </cell>
          <cell r="P91">
            <v>69975</v>
          </cell>
          <cell r="Q91">
            <v>7775</v>
          </cell>
          <cell r="R91">
            <v>-47097.760000000002</v>
          </cell>
          <cell r="S91">
            <v>0</v>
          </cell>
          <cell r="T91">
            <v>0</v>
          </cell>
          <cell r="U91">
            <v>840863.97</v>
          </cell>
          <cell r="V91">
            <v>0</v>
          </cell>
          <cell r="W91">
            <v>0</v>
          </cell>
          <cell r="X91">
            <v>0</v>
          </cell>
          <cell r="Y91">
            <v>0</v>
          </cell>
          <cell r="Z91">
            <v>0</v>
          </cell>
          <cell r="AA91">
            <v>0</v>
          </cell>
          <cell r="AB91">
            <v>0</v>
          </cell>
          <cell r="AC91">
            <v>0</v>
          </cell>
          <cell r="AD91">
            <v>0</v>
          </cell>
          <cell r="AE91">
            <v>0</v>
          </cell>
          <cell r="AF91">
            <v>10419289</v>
          </cell>
          <cell r="AG91">
            <v>8335431</v>
          </cell>
          <cell r="AH91">
            <v>1875472</v>
          </cell>
          <cell r="AI91">
            <v>208386</v>
          </cell>
          <cell r="AJ91">
            <v>333146.65999999997</v>
          </cell>
          <cell r="AK91">
            <v>1675421.23</v>
          </cell>
          <cell r="AL91">
            <v>700534.26</v>
          </cell>
          <cell r="AM91">
            <v>33950.620000000003</v>
          </cell>
          <cell r="AN91">
            <v>12777.22</v>
          </cell>
          <cell r="AO91">
            <v>20148.75</v>
          </cell>
          <cell r="AP91">
            <v>550673.43000000005</v>
          </cell>
          <cell r="AQ91">
            <v>7542.57</v>
          </cell>
          <cell r="AR91">
            <v>-12946.74</v>
          </cell>
          <cell r="AS91">
            <v>0</v>
          </cell>
          <cell r="AT91">
            <v>6492.15</v>
          </cell>
          <cell r="AU91">
            <v>2661.71</v>
          </cell>
          <cell r="AV91">
            <v>0</v>
          </cell>
        </row>
        <row r="92">
          <cell r="A92">
            <v>85</v>
          </cell>
          <cell r="B92" t="str">
            <v>East Hampshire</v>
          </cell>
          <cell r="C92" t="str">
            <v>E1732</v>
          </cell>
          <cell r="D92">
            <v>151002</v>
          </cell>
          <cell r="E92">
            <v>0</v>
          </cell>
          <cell r="F92">
            <v>0</v>
          </cell>
          <cell r="G92">
            <v>0</v>
          </cell>
          <cell r="H92">
            <v>0</v>
          </cell>
          <cell r="I92">
            <v>0</v>
          </cell>
          <cell r="J92">
            <v>0</v>
          </cell>
          <cell r="K92">
            <v>0</v>
          </cell>
          <cell r="L92">
            <v>0</v>
          </cell>
          <cell r="M92">
            <v>0</v>
          </cell>
          <cell r="N92">
            <v>255631</v>
          </cell>
          <cell r="O92">
            <v>204504.80000000002</v>
          </cell>
          <cell r="P92">
            <v>46013.58</v>
          </cell>
          <cell r="Q92">
            <v>5112.62</v>
          </cell>
          <cell r="R92">
            <v>83764.240000000005</v>
          </cell>
          <cell r="S92">
            <v>0</v>
          </cell>
          <cell r="T92">
            <v>0</v>
          </cell>
          <cell r="U92">
            <v>220000</v>
          </cell>
          <cell r="V92">
            <v>0</v>
          </cell>
          <cell r="W92">
            <v>0</v>
          </cell>
          <cell r="X92">
            <v>0</v>
          </cell>
          <cell r="Y92">
            <v>0</v>
          </cell>
          <cell r="Z92">
            <v>0</v>
          </cell>
          <cell r="AA92">
            <v>0</v>
          </cell>
          <cell r="AB92">
            <v>0</v>
          </cell>
          <cell r="AC92">
            <v>0</v>
          </cell>
          <cell r="AD92">
            <v>0</v>
          </cell>
          <cell r="AE92">
            <v>0</v>
          </cell>
          <cell r="AF92">
            <v>14153764</v>
          </cell>
          <cell r="AG92">
            <v>11323011</v>
          </cell>
          <cell r="AH92">
            <v>2547678</v>
          </cell>
          <cell r="AI92">
            <v>283075</v>
          </cell>
          <cell r="AJ92">
            <v>469105.32</v>
          </cell>
          <cell r="AK92">
            <v>2172460.66</v>
          </cell>
          <cell r="AL92">
            <v>2050257.49</v>
          </cell>
          <cell r="AM92">
            <v>59672.67</v>
          </cell>
          <cell r="AN92">
            <v>30227.65</v>
          </cell>
          <cell r="AO92">
            <v>29478.48</v>
          </cell>
          <cell r="AP92">
            <v>1385798.78</v>
          </cell>
          <cell r="AQ92">
            <v>30742.49</v>
          </cell>
          <cell r="AR92">
            <v>1572.25</v>
          </cell>
          <cell r="AS92">
            <v>1869.99</v>
          </cell>
          <cell r="AT92">
            <v>28816.29</v>
          </cell>
          <cell r="AU92">
            <v>0</v>
          </cell>
          <cell r="AV92">
            <v>0</v>
          </cell>
        </row>
        <row r="93">
          <cell r="A93">
            <v>86</v>
          </cell>
          <cell r="B93" t="str">
            <v>East Hertfordshire</v>
          </cell>
          <cell r="C93" t="str">
            <v>E1933</v>
          </cell>
          <cell r="D93">
            <v>196026</v>
          </cell>
          <cell r="E93">
            <v>0</v>
          </cell>
          <cell r="F93">
            <v>0</v>
          </cell>
          <cell r="G93">
            <v>0</v>
          </cell>
          <cell r="H93">
            <v>0</v>
          </cell>
          <cell r="I93">
            <v>0</v>
          </cell>
          <cell r="J93">
            <v>0</v>
          </cell>
          <cell r="K93">
            <v>0</v>
          </cell>
          <cell r="L93">
            <v>0</v>
          </cell>
          <cell r="M93">
            <v>0</v>
          </cell>
          <cell r="N93">
            <v>493827</v>
          </cell>
          <cell r="O93">
            <v>395061.60000000003</v>
          </cell>
          <cell r="P93">
            <v>98765.400000000009</v>
          </cell>
          <cell r="Q93">
            <v>0</v>
          </cell>
          <cell r="R93">
            <v>112413.63</v>
          </cell>
          <cell r="S93">
            <v>0</v>
          </cell>
          <cell r="T93">
            <v>0</v>
          </cell>
          <cell r="U93">
            <v>458770.29</v>
          </cell>
          <cell r="V93">
            <v>0</v>
          </cell>
          <cell r="W93">
            <v>0</v>
          </cell>
          <cell r="X93">
            <v>0</v>
          </cell>
          <cell r="Y93">
            <v>0</v>
          </cell>
          <cell r="Z93">
            <v>0</v>
          </cell>
          <cell r="AA93">
            <v>0</v>
          </cell>
          <cell r="AB93">
            <v>0</v>
          </cell>
          <cell r="AC93">
            <v>0</v>
          </cell>
          <cell r="AD93">
            <v>0</v>
          </cell>
          <cell r="AE93">
            <v>0</v>
          </cell>
          <cell r="AF93">
            <v>21543804</v>
          </cell>
          <cell r="AG93">
            <v>17235043</v>
          </cell>
          <cell r="AH93">
            <v>4308761</v>
          </cell>
          <cell r="AI93">
            <v>0</v>
          </cell>
          <cell r="AJ93">
            <v>781834.36</v>
          </cell>
          <cell r="AK93">
            <v>2184798.25</v>
          </cell>
          <cell r="AL93">
            <v>3523017.26</v>
          </cell>
          <cell r="AM93">
            <v>90815.49</v>
          </cell>
          <cell r="AN93">
            <v>52820.01</v>
          </cell>
          <cell r="AO93">
            <v>46763.8</v>
          </cell>
          <cell r="AP93">
            <v>2376099.29</v>
          </cell>
          <cell r="AQ93">
            <v>36713.25</v>
          </cell>
          <cell r="AR93">
            <v>20106.68</v>
          </cell>
          <cell r="AS93">
            <v>53.17</v>
          </cell>
          <cell r="AT93">
            <v>15767.3</v>
          </cell>
          <cell r="AU93">
            <v>538.42999999999995</v>
          </cell>
          <cell r="AV93">
            <v>0</v>
          </cell>
        </row>
        <row r="94">
          <cell r="A94">
            <v>87</v>
          </cell>
          <cell r="B94" t="str">
            <v>East Lindsey</v>
          </cell>
          <cell r="C94" t="str">
            <v>E2532</v>
          </cell>
          <cell r="D94">
            <v>270768</v>
          </cell>
          <cell r="E94">
            <v>0</v>
          </cell>
          <cell r="F94">
            <v>0</v>
          </cell>
          <cell r="G94">
            <v>0</v>
          </cell>
          <cell r="H94">
            <v>0</v>
          </cell>
          <cell r="I94">
            <v>0</v>
          </cell>
          <cell r="J94">
            <v>0</v>
          </cell>
          <cell r="K94">
            <v>0</v>
          </cell>
          <cell r="L94">
            <v>0</v>
          </cell>
          <cell r="M94">
            <v>0</v>
          </cell>
          <cell r="N94">
            <v>926141</v>
          </cell>
          <cell r="O94">
            <v>740912.8</v>
          </cell>
          <cell r="P94">
            <v>185228.2</v>
          </cell>
          <cell r="Q94">
            <v>0</v>
          </cell>
          <cell r="R94">
            <v>127704.1</v>
          </cell>
          <cell r="S94">
            <v>0</v>
          </cell>
          <cell r="T94">
            <v>0</v>
          </cell>
          <cell r="U94">
            <v>689734.1</v>
          </cell>
          <cell r="V94">
            <v>0</v>
          </cell>
          <cell r="W94">
            <v>0</v>
          </cell>
          <cell r="X94">
            <v>0</v>
          </cell>
          <cell r="Y94">
            <v>0</v>
          </cell>
          <cell r="Z94">
            <v>0</v>
          </cell>
          <cell r="AA94">
            <v>0</v>
          </cell>
          <cell r="AB94">
            <v>0</v>
          </cell>
          <cell r="AC94">
            <v>0</v>
          </cell>
          <cell r="AD94">
            <v>0</v>
          </cell>
          <cell r="AE94">
            <v>0</v>
          </cell>
          <cell r="AF94">
            <v>15900934</v>
          </cell>
          <cell r="AG94">
            <v>12720747</v>
          </cell>
          <cell r="AH94">
            <v>3180187</v>
          </cell>
          <cell r="AI94">
            <v>0</v>
          </cell>
          <cell r="AJ94">
            <v>519758.37</v>
          </cell>
          <cell r="AK94">
            <v>4040133.09</v>
          </cell>
          <cell r="AL94">
            <v>1736586.25</v>
          </cell>
          <cell r="AM94">
            <v>67927.11</v>
          </cell>
          <cell r="AN94">
            <v>107026.32</v>
          </cell>
          <cell r="AO94">
            <v>0</v>
          </cell>
          <cell r="AP94">
            <v>760559.09</v>
          </cell>
          <cell r="AQ94">
            <v>15231.22</v>
          </cell>
          <cell r="AR94">
            <v>6786.88</v>
          </cell>
          <cell r="AS94">
            <v>1878.73</v>
          </cell>
          <cell r="AT94">
            <v>15595.73</v>
          </cell>
          <cell r="AU94">
            <v>0</v>
          </cell>
          <cell r="AV94">
            <v>0</v>
          </cell>
        </row>
        <row r="95">
          <cell r="A95">
            <v>88</v>
          </cell>
          <cell r="B95" t="str">
            <v>East Northamptonshire</v>
          </cell>
          <cell r="C95" t="str">
            <v>E2833</v>
          </cell>
          <cell r="D95">
            <v>99141</v>
          </cell>
          <cell r="E95">
            <v>0</v>
          </cell>
          <cell r="F95">
            <v>0</v>
          </cell>
          <cell r="G95">
            <v>0</v>
          </cell>
          <cell r="H95">
            <v>0</v>
          </cell>
          <cell r="I95">
            <v>0</v>
          </cell>
          <cell r="J95">
            <v>0</v>
          </cell>
          <cell r="K95">
            <v>0</v>
          </cell>
          <cell r="L95">
            <v>0</v>
          </cell>
          <cell r="M95">
            <v>0</v>
          </cell>
          <cell r="N95">
            <v>450596</v>
          </cell>
          <cell r="O95">
            <v>360476.80000000005</v>
          </cell>
          <cell r="P95">
            <v>90119.200000000012</v>
          </cell>
          <cell r="Q95">
            <v>0</v>
          </cell>
          <cell r="R95">
            <v>1612.41</v>
          </cell>
          <cell r="S95">
            <v>0</v>
          </cell>
          <cell r="T95">
            <v>0</v>
          </cell>
          <cell r="U95">
            <v>213556</v>
          </cell>
          <cell r="V95">
            <v>0</v>
          </cell>
          <cell r="W95">
            <v>0</v>
          </cell>
          <cell r="X95">
            <v>0</v>
          </cell>
          <cell r="Y95">
            <v>0</v>
          </cell>
          <cell r="Z95">
            <v>0</v>
          </cell>
          <cell r="AA95">
            <v>0</v>
          </cell>
          <cell r="AB95">
            <v>0</v>
          </cell>
          <cell r="AC95">
            <v>0</v>
          </cell>
          <cell r="AD95">
            <v>0</v>
          </cell>
          <cell r="AE95">
            <v>0</v>
          </cell>
          <cell r="AF95">
            <v>10650844</v>
          </cell>
          <cell r="AG95">
            <v>8520675</v>
          </cell>
          <cell r="AH95">
            <v>2130169</v>
          </cell>
          <cell r="AI95">
            <v>0</v>
          </cell>
          <cell r="AJ95">
            <v>361086.1</v>
          </cell>
          <cell r="AK95">
            <v>1641611.52</v>
          </cell>
          <cell r="AL95">
            <v>1390367.22</v>
          </cell>
          <cell r="AM95">
            <v>20158.29</v>
          </cell>
          <cell r="AN95">
            <v>28684.02</v>
          </cell>
          <cell r="AO95">
            <v>126328</v>
          </cell>
          <cell r="AP95">
            <v>825268.88</v>
          </cell>
          <cell r="AQ95">
            <v>22379.8</v>
          </cell>
          <cell r="AR95">
            <v>82769.899999999994</v>
          </cell>
          <cell r="AS95">
            <v>1259.8900000000001</v>
          </cell>
          <cell r="AT95">
            <v>13884.94</v>
          </cell>
          <cell r="AU95">
            <v>37871.65</v>
          </cell>
          <cell r="AV95">
            <v>0</v>
          </cell>
        </row>
        <row r="96">
          <cell r="A96">
            <v>89</v>
          </cell>
          <cell r="B96" t="str">
            <v>East Riding of Yorkshire</v>
          </cell>
          <cell r="C96" t="str">
            <v>E2001</v>
          </cell>
          <cell r="D96">
            <v>434464</v>
          </cell>
          <cell r="E96">
            <v>0</v>
          </cell>
          <cell r="F96">
            <v>0</v>
          </cell>
          <cell r="G96">
            <v>0</v>
          </cell>
          <cell r="H96">
            <v>344672.64</v>
          </cell>
          <cell r="I96">
            <v>0</v>
          </cell>
          <cell r="J96">
            <v>150018.75</v>
          </cell>
          <cell r="K96">
            <v>0</v>
          </cell>
          <cell r="L96">
            <v>0</v>
          </cell>
          <cell r="M96">
            <v>0</v>
          </cell>
          <cell r="N96">
            <v>1468166</v>
          </cell>
          <cell r="O96">
            <v>1438802.68</v>
          </cell>
          <cell r="P96">
            <v>0</v>
          </cell>
          <cell r="Q96">
            <v>29363.32</v>
          </cell>
          <cell r="R96">
            <v>1567140.66</v>
          </cell>
          <cell r="S96">
            <v>0</v>
          </cell>
          <cell r="T96">
            <v>0</v>
          </cell>
          <cell r="U96">
            <v>611000</v>
          </cell>
          <cell r="V96">
            <v>0</v>
          </cell>
          <cell r="W96">
            <v>0</v>
          </cell>
          <cell r="X96">
            <v>0</v>
          </cell>
          <cell r="Y96">
            <v>0</v>
          </cell>
          <cell r="Z96">
            <v>0</v>
          </cell>
          <cell r="AA96">
            <v>0</v>
          </cell>
          <cell r="AB96">
            <v>0</v>
          </cell>
          <cell r="AC96">
            <v>0</v>
          </cell>
          <cell r="AD96">
            <v>0</v>
          </cell>
          <cell r="AE96">
            <v>0</v>
          </cell>
          <cell r="AF96">
            <v>46672079.25</v>
          </cell>
          <cell r="AG96">
            <v>45885656</v>
          </cell>
          <cell r="AH96">
            <v>0</v>
          </cell>
          <cell r="AI96">
            <v>936442</v>
          </cell>
          <cell r="AJ96">
            <v>1502166.36</v>
          </cell>
          <cell r="AK96">
            <v>6554951.5700000003</v>
          </cell>
          <cell r="AL96">
            <v>2803968.63</v>
          </cell>
          <cell r="AM96">
            <v>38116.400000000001</v>
          </cell>
          <cell r="AN96">
            <v>113660.61</v>
          </cell>
          <cell r="AO96">
            <v>224008.65</v>
          </cell>
          <cell r="AP96">
            <v>2809300.47</v>
          </cell>
          <cell r="AQ96">
            <v>38639.269999999997</v>
          </cell>
          <cell r="AR96">
            <v>213296.4</v>
          </cell>
          <cell r="AS96">
            <v>1180.03</v>
          </cell>
          <cell r="AT96">
            <v>52945.86</v>
          </cell>
          <cell r="AU96">
            <v>111692.01</v>
          </cell>
          <cell r="AV96">
            <v>111637.5</v>
          </cell>
        </row>
        <row r="97">
          <cell r="A97">
            <v>90</v>
          </cell>
          <cell r="B97" t="str">
            <v>East Staffordshire</v>
          </cell>
          <cell r="C97" t="str">
            <v>E3432</v>
          </cell>
          <cell r="D97">
            <v>181017</v>
          </cell>
          <cell r="E97">
            <v>0</v>
          </cell>
          <cell r="F97">
            <v>0</v>
          </cell>
          <cell r="G97">
            <v>0</v>
          </cell>
          <cell r="H97">
            <v>0</v>
          </cell>
          <cell r="I97">
            <v>0</v>
          </cell>
          <cell r="J97">
            <v>0</v>
          </cell>
          <cell r="K97">
            <v>0</v>
          </cell>
          <cell r="L97">
            <v>0</v>
          </cell>
          <cell r="M97">
            <v>0</v>
          </cell>
          <cell r="N97">
            <v>246494</v>
          </cell>
          <cell r="O97">
            <v>197195.2</v>
          </cell>
          <cell r="P97">
            <v>44368.92</v>
          </cell>
          <cell r="Q97">
            <v>4929.88</v>
          </cell>
          <cell r="R97">
            <v>11737.83</v>
          </cell>
          <cell r="S97">
            <v>0</v>
          </cell>
          <cell r="T97">
            <v>0</v>
          </cell>
          <cell r="U97">
            <v>522169.06</v>
          </cell>
          <cell r="V97">
            <v>0</v>
          </cell>
          <cell r="W97">
            <v>0</v>
          </cell>
          <cell r="X97">
            <v>0</v>
          </cell>
          <cell r="Y97">
            <v>0</v>
          </cell>
          <cell r="Z97">
            <v>0</v>
          </cell>
          <cell r="AA97">
            <v>0</v>
          </cell>
          <cell r="AB97">
            <v>0</v>
          </cell>
          <cell r="AC97">
            <v>0</v>
          </cell>
          <cell r="AD97">
            <v>0</v>
          </cell>
          <cell r="AE97">
            <v>0</v>
          </cell>
          <cell r="AF97">
            <v>26935450</v>
          </cell>
          <cell r="AG97">
            <v>21548360</v>
          </cell>
          <cell r="AH97">
            <v>4848381</v>
          </cell>
          <cell r="AI97">
            <v>538709</v>
          </cell>
          <cell r="AJ97">
            <v>926551.67</v>
          </cell>
          <cell r="AK97">
            <v>2179712.1800000002</v>
          </cell>
          <cell r="AL97">
            <v>1613374.31</v>
          </cell>
          <cell r="AM97">
            <v>50715.15</v>
          </cell>
          <cell r="AN97">
            <v>8984.94</v>
          </cell>
          <cell r="AO97">
            <v>447292.4</v>
          </cell>
          <cell r="AP97">
            <v>2260871.12</v>
          </cell>
          <cell r="AQ97">
            <v>27801.35</v>
          </cell>
          <cell r="AR97">
            <v>84429.1</v>
          </cell>
          <cell r="AS97">
            <v>5898.01</v>
          </cell>
          <cell r="AT97">
            <v>8175.39</v>
          </cell>
          <cell r="AU97">
            <v>1506.07</v>
          </cell>
          <cell r="AV97">
            <v>0</v>
          </cell>
        </row>
        <row r="98">
          <cell r="A98">
            <v>91</v>
          </cell>
          <cell r="B98" t="str">
            <v>Eastbourne</v>
          </cell>
          <cell r="C98" t="str">
            <v>E1432</v>
          </cell>
          <cell r="D98">
            <v>127360</v>
          </cell>
          <cell r="E98">
            <v>0</v>
          </cell>
          <cell r="F98">
            <v>0</v>
          </cell>
          <cell r="G98">
            <v>0</v>
          </cell>
          <cell r="H98">
            <v>0</v>
          </cell>
          <cell r="I98">
            <v>0</v>
          </cell>
          <cell r="J98">
            <v>0</v>
          </cell>
          <cell r="K98">
            <v>0</v>
          </cell>
          <cell r="L98">
            <v>0</v>
          </cell>
          <cell r="M98">
            <v>0</v>
          </cell>
          <cell r="N98">
            <v>395102</v>
          </cell>
          <cell r="O98">
            <v>316081.60000000003</v>
          </cell>
          <cell r="P98">
            <v>71118.36</v>
          </cell>
          <cell r="Q98">
            <v>7902.04</v>
          </cell>
          <cell r="R98">
            <v>-35235.79</v>
          </cell>
          <cell r="S98">
            <v>0</v>
          </cell>
          <cell r="T98">
            <v>0</v>
          </cell>
          <cell r="U98">
            <v>300000</v>
          </cell>
          <cell r="V98">
            <v>0</v>
          </cell>
          <cell r="W98">
            <v>0</v>
          </cell>
          <cell r="X98">
            <v>0</v>
          </cell>
          <cell r="Y98">
            <v>0</v>
          </cell>
          <cell r="Z98">
            <v>0</v>
          </cell>
          <cell r="AA98">
            <v>0</v>
          </cell>
          <cell r="AB98">
            <v>0</v>
          </cell>
          <cell r="AC98">
            <v>0</v>
          </cell>
          <cell r="AD98">
            <v>0</v>
          </cell>
          <cell r="AE98">
            <v>0</v>
          </cell>
          <cell r="AF98">
            <v>16849320</v>
          </cell>
          <cell r="AG98">
            <v>13479456</v>
          </cell>
          <cell r="AH98">
            <v>3032878</v>
          </cell>
          <cell r="AI98">
            <v>336986</v>
          </cell>
          <cell r="AJ98">
            <v>563942.85</v>
          </cell>
          <cell r="AK98">
            <v>1711412.68</v>
          </cell>
          <cell r="AL98">
            <v>2107586.6800000002</v>
          </cell>
          <cell r="AM98">
            <v>72244.92</v>
          </cell>
          <cell r="AN98">
            <v>0</v>
          </cell>
          <cell r="AO98">
            <v>7981.85</v>
          </cell>
          <cell r="AP98">
            <v>763540.37</v>
          </cell>
          <cell r="AQ98">
            <v>9803.82</v>
          </cell>
          <cell r="AR98">
            <v>0</v>
          </cell>
          <cell r="AS98">
            <v>0</v>
          </cell>
          <cell r="AT98">
            <v>0</v>
          </cell>
          <cell r="AU98">
            <v>0</v>
          </cell>
          <cell r="AV98">
            <v>0</v>
          </cell>
        </row>
        <row r="99">
          <cell r="A99">
            <v>92</v>
          </cell>
          <cell r="B99" t="str">
            <v>Eastleigh</v>
          </cell>
          <cell r="C99" t="str">
            <v>E1733</v>
          </cell>
          <cell r="D99">
            <v>151492</v>
          </cell>
          <cell r="E99">
            <v>0</v>
          </cell>
          <cell r="F99">
            <v>0</v>
          </cell>
          <cell r="G99">
            <v>0</v>
          </cell>
          <cell r="H99">
            <v>0</v>
          </cell>
          <cell r="I99">
            <v>0</v>
          </cell>
          <cell r="J99">
            <v>0</v>
          </cell>
          <cell r="K99">
            <v>0</v>
          </cell>
          <cell r="L99">
            <v>0</v>
          </cell>
          <cell r="M99">
            <v>0</v>
          </cell>
          <cell r="N99">
            <v>322929</v>
          </cell>
          <cell r="O99">
            <v>258343.2</v>
          </cell>
          <cell r="P99">
            <v>58127.22</v>
          </cell>
          <cell r="Q99">
            <v>6458.58</v>
          </cell>
          <cell r="R99">
            <v>87196</v>
          </cell>
          <cell r="S99">
            <v>0</v>
          </cell>
          <cell r="T99">
            <v>0</v>
          </cell>
          <cell r="U99">
            <v>300000</v>
          </cell>
          <cell r="V99">
            <v>0</v>
          </cell>
          <cell r="W99">
            <v>0</v>
          </cell>
          <cell r="X99">
            <v>0</v>
          </cell>
          <cell r="Y99">
            <v>0</v>
          </cell>
          <cell r="Z99">
            <v>0</v>
          </cell>
          <cell r="AA99">
            <v>0</v>
          </cell>
          <cell r="AB99">
            <v>0</v>
          </cell>
          <cell r="AC99">
            <v>0</v>
          </cell>
          <cell r="AD99">
            <v>0</v>
          </cell>
          <cell r="AE99">
            <v>0</v>
          </cell>
          <cell r="AF99">
            <v>26325461</v>
          </cell>
          <cell r="AG99">
            <v>21060368</v>
          </cell>
          <cell r="AH99">
            <v>4738583</v>
          </cell>
          <cell r="AI99">
            <v>526509</v>
          </cell>
          <cell r="AJ99">
            <v>962674.49</v>
          </cell>
          <cell r="AK99">
            <v>1345560.95</v>
          </cell>
          <cell r="AL99">
            <v>1728989.47</v>
          </cell>
          <cell r="AM99">
            <v>0</v>
          </cell>
          <cell r="AN99">
            <v>0</v>
          </cell>
          <cell r="AO99">
            <v>163118.21</v>
          </cell>
          <cell r="AP99">
            <v>1543177.16</v>
          </cell>
          <cell r="AQ99">
            <v>11176.78</v>
          </cell>
          <cell r="AR99">
            <v>98461.22</v>
          </cell>
          <cell r="AS99">
            <v>0</v>
          </cell>
          <cell r="AT99">
            <v>0</v>
          </cell>
          <cell r="AU99">
            <v>0</v>
          </cell>
          <cell r="AV99">
            <v>0</v>
          </cell>
        </row>
        <row r="100">
          <cell r="A100">
            <v>93</v>
          </cell>
          <cell r="B100" t="str">
            <v>Eden</v>
          </cell>
          <cell r="C100" t="str">
            <v>E0935</v>
          </cell>
          <cell r="D100">
            <v>127959</v>
          </cell>
          <cell r="E100">
            <v>0</v>
          </cell>
          <cell r="F100">
            <v>0</v>
          </cell>
          <cell r="G100">
            <v>0</v>
          </cell>
          <cell r="H100">
            <v>0</v>
          </cell>
          <cell r="I100">
            <v>0</v>
          </cell>
          <cell r="J100">
            <v>0</v>
          </cell>
          <cell r="K100">
            <v>0</v>
          </cell>
          <cell r="L100">
            <v>0</v>
          </cell>
          <cell r="M100">
            <v>0</v>
          </cell>
          <cell r="N100">
            <v>427676</v>
          </cell>
          <cell r="O100">
            <v>342140.80000000005</v>
          </cell>
          <cell r="P100">
            <v>85535.200000000012</v>
          </cell>
          <cell r="Q100">
            <v>0</v>
          </cell>
          <cell r="R100">
            <v>181144.48</v>
          </cell>
          <cell r="S100">
            <v>0</v>
          </cell>
          <cell r="T100">
            <v>0</v>
          </cell>
          <cell r="U100">
            <v>307818.05</v>
          </cell>
          <cell r="V100">
            <v>0</v>
          </cell>
          <cell r="W100">
            <v>0</v>
          </cell>
          <cell r="X100">
            <v>0</v>
          </cell>
          <cell r="Y100">
            <v>0</v>
          </cell>
          <cell r="Z100">
            <v>0</v>
          </cell>
          <cell r="AA100">
            <v>0</v>
          </cell>
          <cell r="AB100">
            <v>0</v>
          </cell>
          <cell r="AC100">
            <v>0</v>
          </cell>
          <cell r="AD100">
            <v>0</v>
          </cell>
          <cell r="AE100">
            <v>0</v>
          </cell>
          <cell r="AF100">
            <v>9970381</v>
          </cell>
          <cell r="AG100">
            <v>7976305</v>
          </cell>
          <cell r="AH100">
            <v>1994076</v>
          </cell>
          <cell r="AI100">
            <v>0</v>
          </cell>
          <cell r="AJ100">
            <v>320394.51</v>
          </cell>
          <cell r="AK100">
            <v>1824227.3</v>
          </cell>
          <cell r="AL100">
            <v>1195517.42</v>
          </cell>
          <cell r="AM100">
            <v>70541.16</v>
          </cell>
          <cell r="AN100">
            <v>62127.71</v>
          </cell>
          <cell r="AO100">
            <v>5346.13</v>
          </cell>
          <cell r="AP100">
            <v>384116.2</v>
          </cell>
          <cell r="AQ100">
            <v>12268.04</v>
          </cell>
          <cell r="AR100">
            <v>28293.22</v>
          </cell>
          <cell r="AS100">
            <v>491.83</v>
          </cell>
          <cell r="AT100">
            <v>13861.66</v>
          </cell>
          <cell r="AU100">
            <v>2475.56</v>
          </cell>
          <cell r="AV100">
            <v>0</v>
          </cell>
        </row>
        <row r="101">
          <cell r="A101">
            <v>94</v>
          </cell>
          <cell r="B101" t="str">
            <v>Elmbridge</v>
          </cell>
          <cell r="C101" t="str">
            <v>E3631</v>
          </cell>
          <cell r="D101">
            <v>183258</v>
          </cell>
          <cell r="E101">
            <v>0</v>
          </cell>
          <cell r="F101">
            <v>0</v>
          </cell>
          <cell r="G101">
            <v>0</v>
          </cell>
          <cell r="H101">
            <v>0</v>
          </cell>
          <cell r="I101">
            <v>0</v>
          </cell>
          <cell r="J101">
            <v>0</v>
          </cell>
          <cell r="K101">
            <v>0</v>
          </cell>
          <cell r="L101">
            <v>0</v>
          </cell>
          <cell r="M101">
            <v>0</v>
          </cell>
          <cell r="N101">
            <v>373371</v>
          </cell>
          <cell r="O101">
            <v>298696.8</v>
          </cell>
          <cell r="P101">
            <v>74674.2</v>
          </cell>
          <cell r="Q101">
            <v>0</v>
          </cell>
          <cell r="R101">
            <v>46292.26</v>
          </cell>
          <cell r="S101">
            <v>0</v>
          </cell>
          <cell r="T101">
            <v>0</v>
          </cell>
          <cell r="U101">
            <v>534450</v>
          </cell>
          <cell r="V101">
            <v>0</v>
          </cell>
          <cell r="W101">
            <v>0</v>
          </cell>
          <cell r="X101">
            <v>0</v>
          </cell>
          <cell r="Y101">
            <v>0</v>
          </cell>
          <cell r="Z101">
            <v>0</v>
          </cell>
          <cell r="AA101">
            <v>0</v>
          </cell>
          <cell r="AB101">
            <v>0</v>
          </cell>
          <cell r="AC101">
            <v>0</v>
          </cell>
          <cell r="AD101">
            <v>0</v>
          </cell>
          <cell r="AE101">
            <v>0</v>
          </cell>
          <cell r="AF101">
            <v>25437673</v>
          </cell>
          <cell r="AG101">
            <v>20350138</v>
          </cell>
          <cell r="AH101">
            <v>5087535</v>
          </cell>
          <cell r="AI101">
            <v>0</v>
          </cell>
          <cell r="AJ101">
            <v>924191.32</v>
          </cell>
          <cell r="AK101">
            <v>1661904.74</v>
          </cell>
          <cell r="AL101">
            <v>2879151.85</v>
          </cell>
          <cell r="AM101">
            <v>51625.760000000002</v>
          </cell>
          <cell r="AN101">
            <v>0</v>
          </cell>
          <cell r="AO101">
            <v>28189.45</v>
          </cell>
          <cell r="AP101">
            <v>1476954.63</v>
          </cell>
          <cell r="AQ101">
            <v>23232.1</v>
          </cell>
          <cell r="AR101">
            <v>243336.05</v>
          </cell>
          <cell r="AS101">
            <v>0</v>
          </cell>
          <cell r="AT101">
            <v>0</v>
          </cell>
          <cell r="AU101">
            <v>0</v>
          </cell>
          <cell r="AV101">
            <v>0</v>
          </cell>
        </row>
        <row r="102">
          <cell r="A102">
            <v>95</v>
          </cell>
          <cell r="B102" t="str">
            <v>Enfield</v>
          </cell>
          <cell r="C102" t="str">
            <v>E5037</v>
          </cell>
          <cell r="D102">
            <v>350511</v>
          </cell>
          <cell r="E102">
            <v>0</v>
          </cell>
          <cell r="F102">
            <v>0</v>
          </cell>
          <cell r="G102">
            <v>0</v>
          </cell>
          <cell r="H102">
            <v>0</v>
          </cell>
          <cell r="I102">
            <v>0</v>
          </cell>
          <cell r="J102">
            <v>0</v>
          </cell>
          <cell r="K102">
            <v>0</v>
          </cell>
          <cell r="L102">
            <v>0</v>
          </cell>
          <cell r="M102">
            <v>0</v>
          </cell>
          <cell r="N102">
            <v>793551</v>
          </cell>
          <cell r="O102">
            <v>476130.6</v>
          </cell>
          <cell r="P102">
            <v>317420.40000000002</v>
          </cell>
          <cell r="Q102">
            <v>0</v>
          </cell>
          <cell r="R102">
            <v>843424.28</v>
          </cell>
          <cell r="S102">
            <v>0</v>
          </cell>
          <cell r="T102">
            <v>0</v>
          </cell>
          <cell r="U102">
            <v>2173843.04</v>
          </cell>
          <cell r="V102">
            <v>0</v>
          </cell>
          <cell r="W102">
            <v>0</v>
          </cell>
          <cell r="X102">
            <v>0</v>
          </cell>
          <cell r="Y102">
            <v>0</v>
          </cell>
          <cell r="Z102">
            <v>0</v>
          </cell>
          <cell r="AA102">
            <v>0</v>
          </cell>
          <cell r="AB102">
            <v>0</v>
          </cell>
          <cell r="AC102">
            <v>0</v>
          </cell>
          <cell r="AD102">
            <v>0</v>
          </cell>
          <cell r="AE102">
            <v>0</v>
          </cell>
          <cell r="AF102">
            <v>53137251</v>
          </cell>
          <cell r="AG102">
            <v>31882351</v>
          </cell>
          <cell r="AH102">
            <v>21254900</v>
          </cell>
          <cell r="AI102">
            <v>0</v>
          </cell>
          <cell r="AJ102">
            <v>1711874.81</v>
          </cell>
          <cell r="AK102">
            <v>3380415.05</v>
          </cell>
          <cell r="AL102">
            <v>4399010.33</v>
          </cell>
          <cell r="AM102">
            <v>109297.12</v>
          </cell>
          <cell r="AN102">
            <v>0</v>
          </cell>
          <cell r="AO102">
            <v>26350.27</v>
          </cell>
          <cell r="AP102">
            <v>3830253.02</v>
          </cell>
          <cell r="AQ102">
            <v>41690.160000000003</v>
          </cell>
          <cell r="AR102">
            <v>132252.71</v>
          </cell>
          <cell r="AS102">
            <v>0</v>
          </cell>
          <cell r="AT102">
            <v>0</v>
          </cell>
          <cell r="AU102">
            <v>0</v>
          </cell>
          <cell r="AV102">
            <v>0</v>
          </cell>
        </row>
        <row r="103">
          <cell r="A103">
            <v>96</v>
          </cell>
          <cell r="B103" t="str">
            <v>Epping Forest</v>
          </cell>
          <cell r="C103" t="str">
            <v>E1537</v>
          </cell>
          <cell r="D103">
            <v>171117</v>
          </cell>
          <cell r="E103">
            <v>0</v>
          </cell>
          <cell r="F103">
            <v>0</v>
          </cell>
          <cell r="G103">
            <v>0</v>
          </cell>
          <cell r="H103">
            <v>0</v>
          </cell>
          <cell r="I103">
            <v>0</v>
          </cell>
          <cell r="J103">
            <v>0</v>
          </cell>
          <cell r="K103">
            <v>0</v>
          </cell>
          <cell r="L103">
            <v>0</v>
          </cell>
          <cell r="M103">
            <v>0</v>
          </cell>
          <cell r="N103">
            <v>468610</v>
          </cell>
          <cell r="O103">
            <v>374888</v>
          </cell>
          <cell r="P103">
            <v>84349.8</v>
          </cell>
          <cell r="Q103">
            <v>9372.2000000000007</v>
          </cell>
          <cell r="R103">
            <v>207363.1</v>
          </cell>
          <cell r="S103">
            <v>0</v>
          </cell>
          <cell r="T103">
            <v>0</v>
          </cell>
          <cell r="U103">
            <v>600000</v>
          </cell>
          <cell r="V103">
            <v>0</v>
          </cell>
          <cell r="W103">
            <v>0</v>
          </cell>
          <cell r="X103">
            <v>0</v>
          </cell>
          <cell r="Y103">
            <v>0</v>
          </cell>
          <cell r="Z103">
            <v>0</v>
          </cell>
          <cell r="AA103">
            <v>0</v>
          </cell>
          <cell r="AB103">
            <v>0</v>
          </cell>
          <cell r="AC103">
            <v>0</v>
          </cell>
          <cell r="AD103">
            <v>0</v>
          </cell>
          <cell r="AE103">
            <v>0</v>
          </cell>
          <cell r="AF103">
            <v>15948690</v>
          </cell>
          <cell r="AG103">
            <v>12758952</v>
          </cell>
          <cell r="AH103">
            <v>2870764</v>
          </cell>
          <cell r="AI103">
            <v>318974</v>
          </cell>
          <cell r="AJ103">
            <v>545924.41</v>
          </cell>
          <cell r="AK103">
            <v>2047854.21</v>
          </cell>
          <cell r="AL103">
            <v>2038657.72</v>
          </cell>
          <cell r="AM103">
            <v>17990.240000000002</v>
          </cell>
          <cell r="AN103">
            <v>8018.35</v>
          </cell>
          <cell r="AO103">
            <v>0</v>
          </cell>
          <cell r="AP103">
            <v>1067503.6000000001</v>
          </cell>
          <cell r="AQ103">
            <v>3030.29</v>
          </cell>
          <cell r="AR103">
            <v>41224.19</v>
          </cell>
          <cell r="AS103">
            <v>0</v>
          </cell>
          <cell r="AT103">
            <v>3608.27</v>
          </cell>
          <cell r="AU103">
            <v>8429.17</v>
          </cell>
          <cell r="AV103">
            <v>0</v>
          </cell>
        </row>
        <row r="104">
          <cell r="A104">
            <v>97</v>
          </cell>
          <cell r="B104" t="str">
            <v>Epsom &amp; Ewell</v>
          </cell>
          <cell r="C104" t="str">
            <v>E3632</v>
          </cell>
          <cell r="D104">
            <v>87849</v>
          </cell>
          <cell r="E104">
            <v>0</v>
          </cell>
          <cell r="F104">
            <v>0</v>
          </cell>
          <cell r="G104">
            <v>0</v>
          </cell>
          <cell r="H104">
            <v>0</v>
          </cell>
          <cell r="I104">
            <v>0</v>
          </cell>
          <cell r="J104">
            <v>0</v>
          </cell>
          <cell r="K104">
            <v>0</v>
          </cell>
          <cell r="L104">
            <v>0</v>
          </cell>
          <cell r="M104">
            <v>0</v>
          </cell>
          <cell r="N104">
            <v>197420</v>
          </cell>
          <cell r="O104">
            <v>157936</v>
          </cell>
          <cell r="P104">
            <v>39484</v>
          </cell>
          <cell r="Q104">
            <v>0</v>
          </cell>
          <cell r="R104">
            <v>39120.49</v>
          </cell>
          <cell r="S104">
            <v>0</v>
          </cell>
          <cell r="T104">
            <v>0</v>
          </cell>
          <cell r="U104">
            <v>240217.28</v>
          </cell>
          <cell r="V104">
            <v>0</v>
          </cell>
          <cell r="W104">
            <v>0</v>
          </cell>
          <cell r="X104">
            <v>0</v>
          </cell>
          <cell r="Y104">
            <v>0</v>
          </cell>
          <cell r="Z104">
            <v>0</v>
          </cell>
          <cell r="AA104">
            <v>0</v>
          </cell>
          <cell r="AB104">
            <v>0</v>
          </cell>
          <cell r="AC104">
            <v>0</v>
          </cell>
          <cell r="AD104">
            <v>0</v>
          </cell>
          <cell r="AE104">
            <v>0</v>
          </cell>
          <cell r="AF104">
            <v>11514526</v>
          </cell>
          <cell r="AG104">
            <v>9211620</v>
          </cell>
          <cell r="AH104">
            <v>2302905</v>
          </cell>
          <cell r="AI104">
            <v>0</v>
          </cell>
          <cell r="AJ104">
            <v>428306.24</v>
          </cell>
          <cell r="AK104">
            <v>877200.17</v>
          </cell>
          <cell r="AL104">
            <v>2378777.52</v>
          </cell>
          <cell r="AM104">
            <v>46441.2</v>
          </cell>
          <cell r="AN104">
            <v>0</v>
          </cell>
          <cell r="AO104">
            <v>33416.81</v>
          </cell>
          <cell r="AP104">
            <v>973014.38</v>
          </cell>
          <cell r="AQ104">
            <v>16942.97</v>
          </cell>
          <cell r="AR104">
            <v>411.08</v>
          </cell>
          <cell r="AS104">
            <v>2035.93</v>
          </cell>
          <cell r="AT104">
            <v>0</v>
          </cell>
          <cell r="AU104">
            <v>0</v>
          </cell>
          <cell r="AV104">
            <v>0</v>
          </cell>
        </row>
        <row r="105">
          <cell r="A105">
            <v>98</v>
          </cell>
          <cell r="B105" t="str">
            <v>Erewash</v>
          </cell>
          <cell r="C105" t="str">
            <v>E1036</v>
          </cell>
          <cell r="D105">
            <v>137569</v>
          </cell>
          <cell r="E105">
            <v>0</v>
          </cell>
          <cell r="F105">
            <v>0</v>
          </cell>
          <cell r="G105">
            <v>0</v>
          </cell>
          <cell r="H105">
            <v>0</v>
          </cell>
          <cell r="I105">
            <v>0</v>
          </cell>
          <cell r="J105">
            <v>0</v>
          </cell>
          <cell r="K105">
            <v>0</v>
          </cell>
          <cell r="L105">
            <v>0</v>
          </cell>
          <cell r="M105">
            <v>0</v>
          </cell>
          <cell r="N105">
            <v>506466</v>
          </cell>
          <cell r="O105">
            <v>405172.80000000005</v>
          </cell>
          <cell r="P105">
            <v>91163.87999999999</v>
          </cell>
          <cell r="Q105">
            <v>10129.32</v>
          </cell>
          <cell r="R105">
            <v>-7140.07</v>
          </cell>
          <cell r="S105">
            <v>0</v>
          </cell>
          <cell r="T105">
            <v>0</v>
          </cell>
          <cell r="U105">
            <v>256000</v>
          </cell>
          <cell r="V105">
            <v>0</v>
          </cell>
          <cell r="W105">
            <v>0</v>
          </cell>
          <cell r="X105">
            <v>0</v>
          </cell>
          <cell r="Y105">
            <v>0</v>
          </cell>
          <cell r="Z105">
            <v>0</v>
          </cell>
          <cell r="AA105">
            <v>0</v>
          </cell>
          <cell r="AB105">
            <v>0</v>
          </cell>
          <cell r="AC105">
            <v>0</v>
          </cell>
          <cell r="AD105">
            <v>0</v>
          </cell>
          <cell r="AE105">
            <v>0</v>
          </cell>
          <cell r="AF105">
            <v>11890643</v>
          </cell>
          <cell r="AG105">
            <v>9512514</v>
          </cell>
          <cell r="AH105">
            <v>2140316</v>
          </cell>
          <cell r="AI105">
            <v>237813</v>
          </cell>
          <cell r="AJ105">
            <v>394505.87</v>
          </cell>
          <cell r="AK105">
            <v>2174325.41</v>
          </cell>
          <cell r="AL105">
            <v>1426116.92</v>
          </cell>
          <cell r="AM105">
            <v>77476.11</v>
          </cell>
          <cell r="AN105">
            <v>1477.05</v>
          </cell>
          <cell r="AO105">
            <v>31950.18</v>
          </cell>
          <cell r="AP105">
            <v>680057.96</v>
          </cell>
          <cell r="AQ105">
            <v>5664.64</v>
          </cell>
          <cell r="AR105">
            <v>51686.47</v>
          </cell>
          <cell r="AS105">
            <v>0</v>
          </cell>
          <cell r="AT105">
            <v>850.16</v>
          </cell>
          <cell r="AU105">
            <v>8079.45</v>
          </cell>
          <cell r="AV105">
            <v>0</v>
          </cell>
        </row>
        <row r="106">
          <cell r="A106">
            <v>99</v>
          </cell>
          <cell r="B106" t="str">
            <v>Exeter</v>
          </cell>
          <cell r="C106" t="str">
            <v>E1132</v>
          </cell>
          <cell r="D106">
            <v>224450</v>
          </cell>
          <cell r="E106">
            <v>0</v>
          </cell>
          <cell r="F106">
            <v>0</v>
          </cell>
          <cell r="G106">
            <v>0</v>
          </cell>
          <cell r="H106">
            <v>0</v>
          </cell>
          <cell r="I106">
            <v>0</v>
          </cell>
          <cell r="J106">
            <v>0</v>
          </cell>
          <cell r="K106">
            <v>0</v>
          </cell>
          <cell r="L106">
            <v>0</v>
          </cell>
          <cell r="M106">
            <v>0</v>
          </cell>
          <cell r="N106">
            <v>406866</v>
          </cell>
          <cell r="O106">
            <v>325492.80000000005</v>
          </cell>
          <cell r="P106">
            <v>73235.87999999999</v>
          </cell>
          <cell r="Q106">
            <v>8137.3200000000006</v>
          </cell>
          <cell r="R106">
            <v>174877.15</v>
          </cell>
          <cell r="S106">
            <v>0</v>
          </cell>
          <cell r="T106">
            <v>0</v>
          </cell>
          <cell r="U106">
            <v>786183.64</v>
          </cell>
          <cell r="V106">
            <v>0</v>
          </cell>
          <cell r="W106">
            <v>0</v>
          </cell>
          <cell r="X106">
            <v>0</v>
          </cell>
          <cell r="Y106">
            <v>0</v>
          </cell>
          <cell r="Z106">
            <v>0</v>
          </cell>
          <cell r="AA106">
            <v>0</v>
          </cell>
          <cell r="AB106">
            <v>0</v>
          </cell>
          <cell r="AC106">
            <v>0</v>
          </cell>
          <cell r="AD106">
            <v>0</v>
          </cell>
          <cell r="AE106">
            <v>0</v>
          </cell>
          <cell r="AF106">
            <v>38139497</v>
          </cell>
          <cell r="AG106">
            <v>30511598</v>
          </cell>
          <cell r="AH106">
            <v>6865109</v>
          </cell>
          <cell r="AI106">
            <v>762790</v>
          </cell>
          <cell r="AJ106">
            <v>1356549.15</v>
          </cell>
          <cell r="AK106">
            <v>1796707.79</v>
          </cell>
          <cell r="AL106">
            <v>4514784.59</v>
          </cell>
          <cell r="AM106">
            <v>31114.14</v>
          </cell>
          <cell r="AN106">
            <v>0</v>
          </cell>
          <cell r="AO106">
            <v>9979.0300000000007</v>
          </cell>
          <cell r="AP106">
            <v>2584468.61</v>
          </cell>
          <cell r="AQ106">
            <v>36902.199999999997</v>
          </cell>
          <cell r="AR106">
            <v>256754.25</v>
          </cell>
          <cell r="AS106">
            <v>148.9</v>
          </cell>
          <cell r="AT106">
            <v>0</v>
          </cell>
          <cell r="AU106">
            <v>0</v>
          </cell>
          <cell r="AV106">
            <v>0</v>
          </cell>
        </row>
        <row r="107">
          <cell r="A107">
            <v>100</v>
          </cell>
          <cell r="B107" t="str">
            <v>Fareham</v>
          </cell>
          <cell r="C107" t="str">
            <v>E1734</v>
          </cell>
          <cell r="D107">
            <v>142973</v>
          </cell>
          <cell r="E107">
            <v>0</v>
          </cell>
          <cell r="F107">
            <v>0</v>
          </cell>
          <cell r="G107">
            <v>0</v>
          </cell>
          <cell r="H107">
            <v>0</v>
          </cell>
          <cell r="I107">
            <v>0</v>
          </cell>
          <cell r="J107">
            <v>130413.7</v>
          </cell>
          <cell r="K107">
            <v>0</v>
          </cell>
          <cell r="L107">
            <v>0</v>
          </cell>
          <cell r="M107">
            <v>0</v>
          </cell>
          <cell r="N107">
            <v>324775</v>
          </cell>
          <cell r="O107">
            <v>259820</v>
          </cell>
          <cell r="P107">
            <v>58459.5</v>
          </cell>
          <cell r="Q107">
            <v>6495.5</v>
          </cell>
          <cell r="R107">
            <v>90465.43</v>
          </cell>
          <cell r="S107">
            <v>0</v>
          </cell>
          <cell r="T107">
            <v>0</v>
          </cell>
          <cell r="U107">
            <v>284014.40000000002</v>
          </cell>
          <cell r="V107">
            <v>0</v>
          </cell>
          <cell r="W107">
            <v>0</v>
          </cell>
          <cell r="X107">
            <v>0</v>
          </cell>
          <cell r="Y107">
            <v>0</v>
          </cell>
          <cell r="Z107">
            <v>0</v>
          </cell>
          <cell r="AA107">
            <v>0</v>
          </cell>
          <cell r="AB107">
            <v>0</v>
          </cell>
          <cell r="AC107">
            <v>0</v>
          </cell>
          <cell r="AD107">
            <v>0</v>
          </cell>
          <cell r="AE107">
            <v>0</v>
          </cell>
          <cell r="AF107">
            <v>17954585.300000001</v>
          </cell>
          <cell r="AG107">
            <v>14467999</v>
          </cell>
          <cell r="AH107">
            <v>3255300</v>
          </cell>
          <cell r="AI107">
            <v>361700</v>
          </cell>
          <cell r="AJ107">
            <v>780876.78</v>
          </cell>
          <cell r="AK107">
            <v>1381096.87</v>
          </cell>
          <cell r="AL107">
            <v>2454953.87</v>
          </cell>
          <cell r="AM107">
            <v>0</v>
          </cell>
          <cell r="AN107">
            <v>0</v>
          </cell>
          <cell r="AO107">
            <v>80628</v>
          </cell>
          <cell r="AP107">
            <v>1266207.6100000001</v>
          </cell>
          <cell r="AQ107">
            <v>34013.78</v>
          </cell>
          <cell r="AR107">
            <v>182307.35</v>
          </cell>
          <cell r="AS107">
            <v>0</v>
          </cell>
          <cell r="AT107">
            <v>0</v>
          </cell>
          <cell r="AU107">
            <v>0</v>
          </cell>
          <cell r="AV107">
            <v>68169.81</v>
          </cell>
        </row>
        <row r="108">
          <cell r="A108">
            <v>101</v>
          </cell>
          <cell r="B108" t="str">
            <v>Fenland</v>
          </cell>
          <cell r="C108" t="str">
            <v>E0533</v>
          </cell>
          <cell r="D108">
            <v>126613</v>
          </cell>
          <cell r="E108">
            <v>0</v>
          </cell>
          <cell r="F108">
            <v>0</v>
          </cell>
          <cell r="G108">
            <v>0</v>
          </cell>
          <cell r="H108">
            <v>0</v>
          </cell>
          <cell r="I108">
            <v>0</v>
          </cell>
          <cell r="J108">
            <v>0</v>
          </cell>
          <cell r="K108">
            <v>0</v>
          </cell>
          <cell r="L108">
            <v>0</v>
          </cell>
          <cell r="M108">
            <v>0</v>
          </cell>
          <cell r="N108">
            <v>443761</v>
          </cell>
          <cell r="O108">
            <v>355008.80000000005</v>
          </cell>
          <cell r="P108">
            <v>79876.98</v>
          </cell>
          <cell r="Q108">
            <v>8875.2199999999993</v>
          </cell>
          <cell r="R108">
            <v>417273.66</v>
          </cell>
          <cell r="S108">
            <v>0</v>
          </cell>
          <cell r="T108">
            <v>0</v>
          </cell>
          <cell r="U108">
            <v>248255.35</v>
          </cell>
          <cell r="V108">
            <v>0</v>
          </cell>
          <cell r="W108">
            <v>0</v>
          </cell>
          <cell r="X108">
            <v>0</v>
          </cell>
          <cell r="Y108">
            <v>0</v>
          </cell>
          <cell r="Z108">
            <v>0</v>
          </cell>
          <cell r="AA108">
            <v>0</v>
          </cell>
          <cell r="AB108">
            <v>0</v>
          </cell>
          <cell r="AC108">
            <v>0</v>
          </cell>
          <cell r="AD108">
            <v>0</v>
          </cell>
          <cell r="AE108">
            <v>0</v>
          </cell>
          <cell r="AF108">
            <v>11676177</v>
          </cell>
          <cell r="AG108">
            <v>9340941</v>
          </cell>
          <cell r="AH108">
            <v>2101712</v>
          </cell>
          <cell r="AI108">
            <v>233524</v>
          </cell>
          <cell r="AJ108">
            <v>399915.68</v>
          </cell>
          <cell r="AK108">
            <v>1926855.58</v>
          </cell>
          <cell r="AL108">
            <v>1275286.31</v>
          </cell>
          <cell r="AM108">
            <v>26890.97</v>
          </cell>
          <cell r="AN108">
            <v>29202.62</v>
          </cell>
          <cell r="AO108">
            <v>642.55999999999995</v>
          </cell>
          <cell r="AP108">
            <v>585239.35</v>
          </cell>
          <cell r="AQ108">
            <v>6899.4</v>
          </cell>
          <cell r="AR108">
            <v>44580.98</v>
          </cell>
          <cell r="AS108">
            <v>0</v>
          </cell>
          <cell r="AT108">
            <v>21901.95</v>
          </cell>
          <cell r="AU108">
            <v>16431.52</v>
          </cell>
          <cell r="AV108">
            <v>0</v>
          </cell>
        </row>
        <row r="109">
          <cell r="A109">
            <v>102</v>
          </cell>
          <cell r="B109" t="str">
            <v>Forest Heath</v>
          </cell>
          <cell r="C109" t="str">
            <v>E3532</v>
          </cell>
          <cell r="D109">
            <v>90531</v>
          </cell>
          <cell r="E109">
            <v>0</v>
          </cell>
          <cell r="F109">
            <v>0</v>
          </cell>
          <cell r="G109">
            <v>0</v>
          </cell>
          <cell r="H109">
            <v>0</v>
          </cell>
          <cell r="I109">
            <v>0</v>
          </cell>
          <cell r="J109">
            <v>0</v>
          </cell>
          <cell r="K109">
            <v>0</v>
          </cell>
          <cell r="L109">
            <v>0</v>
          </cell>
          <cell r="M109">
            <v>0</v>
          </cell>
          <cell r="N109">
            <v>267209</v>
          </cell>
          <cell r="O109">
            <v>213767.2</v>
          </cell>
          <cell r="P109">
            <v>53441.8</v>
          </cell>
          <cell r="Q109">
            <v>0</v>
          </cell>
          <cell r="R109">
            <v>25909.41</v>
          </cell>
          <cell r="S109">
            <v>0</v>
          </cell>
          <cell r="T109">
            <v>0</v>
          </cell>
          <cell r="U109">
            <v>256404</v>
          </cell>
          <cell r="V109">
            <v>0</v>
          </cell>
          <cell r="W109">
            <v>0</v>
          </cell>
          <cell r="X109">
            <v>0</v>
          </cell>
          <cell r="Y109">
            <v>0</v>
          </cell>
          <cell r="Z109">
            <v>0</v>
          </cell>
          <cell r="AA109">
            <v>0</v>
          </cell>
          <cell r="AB109">
            <v>0</v>
          </cell>
          <cell r="AC109">
            <v>0</v>
          </cell>
          <cell r="AD109">
            <v>0</v>
          </cell>
          <cell r="AE109">
            <v>0</v>
          </cell>
          <cell r="AF109">
            <v>10801570</v>
          </cell>
          <cell r="AG109">
            <v>8641256</v>
          </cell>
          <cell r="AH109">
            <v>2160314</v>
          </cell>
          <cell r="AI109">
            <v>0</v>
          </cell>
          <cell r="AJ109">
            <v>361317.3</v>
          </cell>
          <cell r="AK109">
            <v>1155164.53</v>
          </cell>
          <cell r="AL109">
            <v>841135.33</v>
          </cell>
          <cell r="AM109">
            <v>10074.17</v>
          </cell>
          <cell r="AN109">
            <v>17656.28</v>
          </cell>
          <cell r="AO109">
            <v>62477.01</v>
          </cell>
          <cell r="AP109">
            <v>558404.18000000005</v>
          </cell>
          <cell r="AQ109">
            <v>3242.71</v>
          </cell>
          <cell r="AR109">
            <v>443.67</v>
          </cell>
          <cell r="AS109">
            <v>116.04</v>
          </cell>
          <cell r="AT109">
            <v>1417.42</v>
          </cell>
          <cell r="AU109">
            <v>0</v>
          </cell>
          <cell r="AV109">
            <v>0</v>
          </cell>
        </row>
        <row r="110">
          <cell r="A110">
            <v>103</v>
          </cell>
          <cell r="B110" t="str">
            <v>Forest of Dean</v>
          </cell>
          <cell r="C110" t="str">
            <v>E1633</v>
          </cell>
          <cell r="D110">
            <v>119683</v>
          </cell>
          <cell r="E110">
            <v>0</v>
          </cell>
          <cell r="F110">
            <v>0</v>
          </cell>
          <cell r="G110">
            <v>0</v>
          </cell>
          <cell r="H110">
            <v>0</v>
          </cell>
          <cell r="I110">
            <v>0</v>
          </cell>
          <cell r="J110">
            <v>0</v>
          </cell>
          <cell r="K110">
            <v>0</v>
          </cell>
          <cell r="L110">
            <v>0</v>
          </cell>
          <cell r="M110">
            <v>0</v>
          </cell>
          <cell r="N110">
            <v>439319</v>
          </cell>
          <cell r="O110">
            <v>351455.2</v>
          </cell>
          <cell r="P110">
            <v>87863.8</v>
          </cell>
          <cell r="Q110">
            <v>0</v>
          </cell>
          <cell r="R110">
            <v>104055.72</v>
          </cell>
          <cell r="S110">
            <v>0</v>
          </cell>
          <cell r="T110">
            <v>0</v>
          </cell>
          <cell r="U110">
            <v>121266.36</v>
          </cell>
          <cell r="V110">
            <v>0</v>
          </cell>
          <cell r="W110">
            <v>0</v>
          </cell>
          <cell r="X110">
            <v>0</v>
          </cell>
          <cell r="Y110">
            <v>0</v>
          </cell>
          <cell r="Z110">
            <v>0</v>
          </cell>
          <cell r="AA110">
            <v>0</v>
          </cell>
          <cell r="AB110">
            <v>0</v>
          </cell>
          <cell r="AC110">
            <v>0</v>
          </cell>
          <cell r="AD110">
            <v>0</v>
          </cell>
          <cell r="AE110">
            <v>0</v>
          </cell>
          <cell r="AF110">
            <v>5653360</v>
          </cell>
          <cell r="AG110">
            <v>4522688</v>
          </cell>
          <cell r="AH110">
            <v>1130672</v>
          </cell>
          <cell r="AI110">
            <v>0</v>
          </cell>
          <cell r="AJ110">
            <v>190770.64</v>
          </cell>
          <cell r="AK110">
            <v>1891538.37</v>
          </cell>
          <cell r="AL110">
            <v>1353967.38</v>
          </cell>
          <cell r="AM110">
            <v>2617.94</v>
          </cell>
          <cell r="AN110">
            <v>47727.11</v>
          </cell>
          <cell r="AO110">
            <v>5474.1</v>
          </cell>
          <cell r="AP110">
            <v>403622.9</v>
          </cell>
          <cell r="AQ110">
            <v>16542.560000000001</v>
          </cell>
          <cell r="AR110">
            <v>53706.94</v>
          </cell>
          <cell r="AS110">
            <v>95.61</v>
          </cell>
          <cell r="AT110">
            <v>35770.879999999997</v>
          </cell>
          <cell r="AU110">
            <v>0</v>
          </cell>
          <cell r="AV110">
            <v>0</v>
          </cell>
        </row>
        <row r="111">
          <cell r="A111">
            <v>104</v>
          </cell>
          <cell r="B111" t="str">
            <v>Fylde</v>
          </cell>
          <cell r="C111" t="str">
            <v>E2335</v>
          </cell>
          <cell r="D111">
            <v>110662</v>
          </cell>
          <cell r="E111">
            <v>0</v>
          </cell>
          <cell r="F111">
            <v>53063</v>
          </cell>
          <cell r="G111">
            <v>0</v>
          </cell>
          <cell r="H111">
            <v>0</v>
          </cell>
          <cell r="I111">
            <v>0</v>
          </cell>
          <cell r="J111">
            <v>0</v>
          </cell>
          <cell r="K111">
            <v>0</v>
          </cell>
          <cell r="L111">
            <v>0</v>
          </cell>
          <cell r="M111">
            <v>0</v>
          </cell>
          <cell r="N111">
            <v>398682</v>
          </cell>
          <cell r="O111">
            <v>318945.60000000003</v>
          </cell>
          <cell r="P111">
            <v>71762.759999999995</v>
          </cell>
          <cell r="Q111">
            <v>7973.64</v>
          </cell>
          <cell r="R111">
            <v>185217.6</v>
          </cell>
          <cell r="S111">
            <v>0</v>
          </cell>
          <cell r="T111">
            <v>0</v>
          </cell>
          <cell r="U111">
            <v>345275.59</v>
          </cell>
          <cell r="V111">
            <v>0</v>
          </cell>
          <cell r="W111">
            <v>0</v>
          </cell>
          <cell r="X111">
            <v>0</v>
          </cell>
          <cell r="Y111">
            <v>0</v>
          </cell>
          <cell r="Z111">
            <v>0</v>
          </cell>
          <cell r="AA111">
            <v>0</v>
          </cell>
          <cell r="AB111">
            <v>0</v>
          </cell>
          <cell r="AC111">
            <v>0</v>
          </cell>
          <cell r="AD111">
            <v>0</v>
          </cell>
          <cell r="AE111">
            <v>0</v>
          </cell>
          <cell r="AF111">
            <v>12067566</v>
          </cell>
          <cell r="AG111">
            <v>9654053</v>
          </cell>
          <cell r="AH111">
            <v>2172162</v>
          </cell>
          <cell r="AI111">
            <v>241351</v>
          </cell>
          <cell r="AJ111">
            <v>406918.08</v>
          </cell>
          <cell r="AK111">
            <v>1686038.96</v>
          </cell>
          <cell r="AL111">
            <v>1002803.19</v>
          </cell>
          <cell r="AM111">
            <v>5234.6000000000004</v>
          </cell>
          <cell r="AN111">
            <v>3053.72</v>
          </cell>
          <cell r="AO111">
            <v>50230</v>
          </cell>
          <cell r="AP111">
            <v>658251.09</v>
          </cell>
          <cell r="AQ111">
            <v>13057.62</v>
          </cell>
          <cell r="AR111">
            <v>16995.150000000001</v>
          </cell>
          <cell r="AS111">
            <v>181.5</v>
          </cell>
          <cell r="AT111">
            <v>2181.2199999999998</v>
          </cell>
          <cell r="AU111">
            <v>3375</v>
          </cell>
          <cell r="AV111">
            <v>0</v>
          </cell>
        </row>
        <row r="112">
          <cell r="A112">
            <v>105</v>
          </cell>
          <cell r="B112" t="str">
            <v>Gateshead</v>
          </cell>
          <cell r="C112" t="str">
            <v>E4501</v>
          </cell>
          <cell r="D112">
            <v>294393</v>
          </cell>
          <cell r="E112">
            <v>0</v>
          </cell>
          <cell r="F112">
            <v>0</v>
          </cell>
          <cell r="G112">
            <v>9486.65</v>
          </cell>
          <cell r="H112">
            <v>0</v>
          </cell>
          <cell r="I112">
            <v>0</v>
          </cell>
          <cell r="J112">
            <v>0</v>
          </cell>
          <cell r="K112">
            <v>0</v>
          </cell>
          <cell r="L112">
            <v>0</v>
          </cell>
          <cell r="M112">
            <v>0</v>
          </cell>
          <cell r="N112">
            <v>771099</v>
          </cell>
          <cell r="O112">
            <v>755677.02</v>
          </cell>
          <cell r="P112">
            <v>0</v>
          </cell>
          <cell r="Q112">
            <v>15421.98</v>
          </cell>
          <cell r="R112">
            <v>68234.720000000001</v>
          </cell>
          <cell r="S112">
            <v>0</v>
          </cell>
          <cell r="T112">
            <v>0</v>
          </cell>
          <cell r="U112">
            <v>1235556.6399999999</v>
          </cell>
          <cell r="V112">
            <v>0</v>
          </cell>
          <cell r="W112">
            <v>0</v>
          </cell>
          <cell r="X112">
            <v>0</v>
          </cell>
          <cell r="Y112">
            <v>0</v>
          </cell>
          <cell r="Z112">
            <v>0</v>
          </cell>
          <cell r="AA112">
            <v>0</v>
          </cell>
          <cell r="AB112">
            <v>0</v>
          </cell>
          <cell r="AC112">
            <v>0</v>
          </cell>
          <cell r="AD112">
            <v>0</v>
          </cell>
          <cell r="AE112">
            <v>0</v>
          </cell>
          <cell r="AF112">
            <v>42959946</v>
          </cell>
          <cell r="AG112">
            <v>42100747</v>
          </cell>
          <cell r="AH112">
            <v>0</v>
          </cell>
          <cell r="AI112">
            <v>859199</v>
          </cell>
          <cell r="AJ112">
            <v>1503717.86</v>
          </cell>
          <cell r="AK112">
            <v>3341238.75</v>
          </cell>
          <cell r="AL112">
            <v>3334311.71</v>
          </cell>
          <cell r="AM112">
            <v>91382.77</v>
          </cell>
          <cell r="AN112">
            <v>10687.61</v>
          </cell>
          <cell r="AO112">
            <v>329864.46000000002</v>
          </cell>
          <cell r="AP112">
            <v>3183034.25</v>
          </cell>
          <cell r="AQ112">
            <v>31048.46</v>
          </cell>
          <cell r="AR112">
            <v>39857.24</v>
          </cell>
          <cell r="AS112">
            <v>0</v>
          </cell>
          <cell r="AT112">
            <v>0</v>
          </cell>
          <cell r="AU112">
            <v>0</v>
          </cell>
          <cell r="AV112">
            <v>0</v>
          </cell>
        </row>
        <row r="113">
          <cell r="A113">
            <v>106</v>
          </cell>
          <cell r="B113" t="str">
            <v>Gedling</v>
          </cell>
          <cell r="C113" t="str">
            <v>E3034</v>
          </cell>
          <cell r="D113">
            <v>102089</v>
          </cell>
          <cell r="E113">
            <v>0</v>
          </cell>
          <cell r="F113">
            <v>0</v>
          </cell>
          <cell r="G113">
            <v>0</v>
          </cell>
          <cell r="H113">
            <v>0</v>
          </cell>
          <cell r="I113">
            <v>0</v>
          </cell>
          <cell r="J113">
            <v>0</v>
          </cell>
          <cell r="K113">
            <v>0</v>
          </cell>
          <cell r="L113">
            <v>0</v>
          </cell>
          <cell r="M113">
            <v>0</v>
          </cell>
          <cell r="N113">
            <v>333465</v>
          </cell>
          <cell r="O113">
            <v>266772</v>
          </cell>
          <cell r="P113">
            <v>60023.7</v>
          </cell>
          <cell r="Q113">
            <v>6669.3</v>
          </cell>
          <cell r="R113">
            <v>61654.76</v>
          </cell>
          <cell r="S113">
            <v>0</v>
          </cell>
          <cell r="T113">
            <v>0</v>
          </cell>
          <cell r="U113">
            <v>190000</v>
          </cell>
          <cell r="V113">
            <v>0</v>
          </cell>
          <cell r="W113">
            <v>0</v>
          </cell>
          <cell r="X113">
            <v>0</v>
          </cell>
          <cell r="Y113">
            <v>0</v>
          </cell>
          <cell r="Z113">
            <v>0</v>
          </cell>
          <cell r="AA113">
            <v>0</v>
          </cell>
          <cell r="AB113">
            <v>0</v>
          </cell>
          <cell r="AC113">
            <v>0</v>
          </cell>
          <cell r="AD113">
            <v>0</v>
          </cell>
          <cell r="AE113">
            <v>0</v>
          </cell>
          <cell r="AF113">
            <v>10380415</v>
          </cell>
          <cell r="AG113">
            <v>8304332</v>
          </cell>
          <cell r="AH113">
            <v>1868475</v>
          </cell>
          <cell r="AI113">
            <v>207608</v>
          </cell>
          <cell r="AJ113">
            <v>342458.65</v>
          </cell>
          <cell r="AK113">
            <v>1435663.07</v>
          </cell>
          <cell r="AL113">
            <v>1014385.33</v>
          </cell>
          <cell r="AM113">
            <v>45891.6</v>
          </cell>
          <cell r="AN113">
            <v>2032.39</v>
          </cell>
          <cell r="AO113">
            <v>41924.49</v>
          </cell>
          <cell r="AP113">
            <v>400775.12</v>
          </cell>
          <cell r="AQ113">
            <v>19940.490000000002</v>
          </cell>
          <cell r="AR113">
            <v>31941.14</v>
          </cell>
          <cell r="AS113">
            <v>1379.73</v>
          </cell>
          <cell r="AT113">
            <v>4370.0200000000004</v>
          </cell>
          <cell r="AU113">
            <v>0</v>
          </cell>
          <cell r="AV113">
            <v>0</v>
          </cell>
        </row>
        <row r="114">
          <cell r="A114">
            <v>107</v>
          </cell>
          <cell r="B114" t="str">
            <v>Gloucester</v>
          </cell>
          <cell r="C114" t="str">
            <v>E1634</v>
          </cell>
          <cell r="D114">
            <v>179973</v>
          </cell>
          <cell r="E114">
            <v>0</v>
          </cell>
          <cell r="F114">
            <v>0</v>
          </cell>
          <cell r="G114">
            <v>0</v>
          </cell>
          <cell r="H114">
            <v>0</v>
          </cell>
          <cell r="I114">
            <v>0</v>
          </cell>
          <cell r="J114">
            <v>0</v>
          </cell>
          <cell r="K114">
            <v>0</v>
          </cell>
          <cell r="L114">
            <v>0</v>
          </cell>
          <cell r="M114">
            <v>0</v>
          </cell>
          <cell r="N114">
            <v>361906</v>
          </cell>
          <cell r="O114">
            <v>289524.8</v>
          </cell>
          <cell r="P114">
            <v>72381.2</v>
          </cell>
          <cell r="Q114">
            <v>0</v>
          </cell>
          <cell r="R114">
            <v>48089.97</v>
          </cell>
          <cell r="S114">
            <v>0</v>
          </cell>
          <cell r="T114">
            <v>0</v>
          </cell>
          <cell r="U114">
            <v>501375.06</v>
          </cell>
          <cell r="V114">
            <v>0</v>
          </cell>
          <cell r="W114">
            <v>0</v>
          </cell>
          <cell r="X114">
            <v>0</v>
          </cell>
          <cell r="Y114">
            <v>0</v>
          </cell>
          <cell r="Z114">
            <v>0</v>
          </cell>
          <cell r="AA114">
            <v>0</v>
          </cell>
          <cell r="AB114">
            <v>0</v>
          </cell>
          <cell r="AC114">
            <v>0</v>
          </cell>
          <cell r="AD114">
            <v>0</v>
          </cell>
          <cell r="AE114">
            <v>0</v>
          </cell>
          <cell r="AF114">
            <v>24799647</v>
          </cell>
          <cell r="AG114">
            <v>19839718</v>
          </cell>
          <cell r="AH114">
            <v>4959929</v>
          </cell>
          <cell r="AI114">
            <v>0</v>
          </cell>
          <cell r="AJ114">
            <v>893500.12</v>
          </cell>
          <cell r="AK114">
            <v>1584614.32</v>
          </cell>
          <cell r="AL114">
            <v>2750149.05</v>
          </cell>
          <cell r="AM114">
            <v>35485.949999999997</v>
          </cell>
          <cell r="AN114">
            <v>0</v>
          </cell>
          <cell r="AO114">
            <v>98639.86</v>
          </cell>
          <cell r="AP114">
            <v>2024029.38</v>
          </cell>
          <cell r="AQ114">
            <v>555.33000000000004</v>
          </cell>
          <cell r="AR114">
            <v>36644.1</v>
          </cell>
          <cell r="AS114">
            <v>0</v>
          </cell>
          <cell r="AT114">
            <v>0</v>
          </cell>
          <cell r="AU114">
            <v>0</v>
          </cell>
          <cell r="AV114">
            <v>0</v>
          </cell>
        </row>
        <row r="115">
          <cell r="A115">
            <v>108</v>
          </cell>
          <cell r="B115" t="str">
            <v>Gosport</v>
          </cell>
          <cell r="C115" t="str">
            <v>E1735</v>
          </cell>
          <cell r="D115">
            <v>81989</v>
          </cell>
          <cell r="E115">
            <v>0</v>
          </cell>
          <cell r="F115">
            <v>0</v>
          </cell>
          <cell r="G115">
            <v>0</v>
          </cell>
          <cell r="H115">
            <v>0</v>
          </cell>
          <cell r="I115">
            <v>0</v>
          </cell>
          <cell r="J115">
            <v>100000</v>
          </cell>
          <cell r="K115">
            <v>0</v>
          </cell>
          <cell r="L115">
            <v>0</v>
          </cell>
          <cell r="M115">
            <v>0</v>
          </cell>
          <cell r="N115">
            <v>265907</v>
          </cell>
          <cell r="O115">
            <v>212725.6</v>
          </cell>
          <cell r="P115">
            <v>47863.259999999995</v>
          </cell>
          <cell r="Q115">
            <v>5318.14</v>
          </cell>
          <cell r="R115">
            <v>99535.96</v>
          </cell>
          <cell r="S115">
            <v>0</v>
          </cell>
          <cell r="T115">
            <v>0</v>
          </cell>
          <cell r="U115">
            <v>200000</v>
          </cell>
          <cell r="V115">
            <v>0</v>
          </cell>
          <cell r="W115">
            <v>0</v>
          </cell>
          <cell r="X115">
            <v>0</v>
          </cell>
          <cell r="Y115">
            <v>0</v>
          </cell>
          <cell r="Z115">
            <v>0</v>
          </cell>
          <cell r="AA115">
            <v>0</v>
          </cell>
          <cell r="AB115">
            <v>0</v>
          </cell>
          <cell r="AC115">
            <v>0</v>
          </cell>
          <cell r="AD115">
            <v>0</v>
          </cell>
          <cell r="AE115">
            <v>0</v>
          </cell>
          <cell r="AF115">
            <v>5415260</v>
          </cell>
          <cell r="AG115">
            <v>4412208</v>
          </cell>
          <cell r="AH115">
            <v>992747</v>
          </cell>
          <cell r="AI115">
            <v>110305</v>
          </cell>
          <cell r="AJ115">
            <v>250125.68</v>
          </cell>
          <cell r="AK115">
            <v>1148823.03</v>
          </cell>
          <cell r="AL115">
            <v>944451.74</v>
          </cell>
          <cell r="AM115">
            <v>14820.88</v>
          </cell>
          <cell r="AN115">
            <v>0</v>
          </cell>
          <cell r="AO115">
            <v>0</v>
          </cell>
          <cell r="AP115">
            <v>291484.88</v>
          </cell>
          <cell r="AQ115">
            <v>17535.12</v>
          </cell>
          <cell r="AR115">
            <v>53506.71</v>
          </cell>
          <cell r="AS115">
            <v>0</v>
          </cell>
          <cell r="AT115">
            <v>0</v>
          </cell>
          <cell r="AU115">
            <v>0</v>
          </cell>
          <cell r="AV115">
            <v>31586.05</v>
          </cell>
        </row>
        <row r="116">
          <cell r="A116">
            <v>109</v>
          </cell>
          <cell r="B116" t="str">
            <v>Gravesham</v>
          </cell>
          <cell r="C116" t="str">
            <v>E2236</v>
          </cell>
          <cell r="D116">
            <v>98428</v>
          </cell>
          <cell r="E116">
            <v>0</v>
          </cell>
          <cell r="F116">
            <v>0</v>
          </cell>
          <cell r="G116">
            <v>0</v>
          </cell>
          <cell r="H116">
            <v>0</v>
          </cell>
          <cell r="I116">
            <v>0</v>
          </cell>
          <cell r="J116">
            <v>0</v>
          </cell>
          <cell r="K116">
            <v>0</v>
          </cell>
          <cell r="L116">
            <v>0</v>
          </cell>
          <cell r="M116">
            <v>0</v>
          </cell>
          <cell r="N116">
            <v>289370</v>
          </cell>
          <cell r="O116">
            <v>231496</v>
          </cell>
          <cell r="P116">
            <v>52086.6</v>
          </cell>
          <cell r="Q116">
            <v>5787.4000000000005</v>
          </cell>
          <cell r="R116">
            <v>67983.31</v>
          </cell>
          <cell r="S116">
            <v>0</v>
          </cell>
          <cell r="T116">
            <v>0</v>
          </cell>
          <cell r="U116">
            <v>486658.45</v>
          </cell>
          <cell r="V116">
            <v>0</v>
          </cell>
          <cell r="W116">
            <v>0</v>
          </cell>
          <cell r="X116">
            <v>0</v>
          </cell>
          <cell r="Y116">
            <v>0</v>
          </cell>
          <cell r="Z116">
            <v>0</v>
          </cell>
          <cell r="AA116">
            <v>0</v>
          </cell>
          <cell r="AB116">
            <v>0</v>
          </cell>
          <cell r="AC116">
            <v>0</v>
          </cell>
          <cell r="AD116">
            <v>0</v>
          </cell>
          <cell r="AE116">
            <v>0</v>
          </cell>
          <cell r="AF116">
            <v>11167515</v>
          </cell>
          <cell r="AG116">
            <v>8934012</v>
          </cell>
          <cell r="AH116">
            <v>2010153</v>
          </cell>
          <cell r="AI116">
            <v>223350</v>
          </cell>
          <cell r="AJ116">
            <v>391629.46</v>
          </cell>
          <cell r="AK116">
            <v>1245685.5900000001</v>
          </cell>
          <cell r="AL116">
            <v>2032956.96</v>
          </cell>
          <cell r="AM116">
            <v>35495</v>
          </cell>
          <cell r="AN116">
            <v>8241.52</v>
          </cell>
          <cell r="AO116">
            <v>165984.21</v>
          </cell>
          <cell r="AP116">
            <v>872746.29</v>
          </cell>
          <cell r="AQ116">
            <v>23820.16</v>
          </cell>
          <cell r="AR116">
            <v>1308.9100000000001</v>
          </cell>
          <cell r="AS116">
            <v>52.1</v>
          </cell>
          <cell r="AT116">
            <v>0</v>
          </cell>
          <cell r="AU116">
            <v>1288.4000000000001</v>
          </cell>
          <cell r="AV116">
            <v>0</v>
          </cell>
        </row>
        <row r="117">
          <cell r="A117">
            <v>110</v>
          </cell>
          <cell r="B117" t="str">
            <v>Great Yarmouth</v>
          </cell>
          <cell r="C117" t="str">
            <v>E2633</v>
          </cell>
          <cell r="D117">
            <v>185992</v>
          </cell>
          <cell r="E117">
            <v>0</v>
          </cell>
          <cell r="F117">
            <v>0</v>
          </cell>
          <cell r="G117">
            <v>0</v>
          </cell>
          <cell r="H117">
            <v>0</v>
          </cell>
          <cell r="I117">
            <v>0</v>
          </cell>
          <cell r="J117">
            <v>200383.6</v>
          </cell>
          <cell r="K117">
            <v>0</v>
          </cell>
          <cell r="L117">
            <v>0</v>
          </cell>
          <cell r="M117">
            <v>0</v>
          </cell>
          <cell r="N117">
            <v>534489</v>
          </cell>
          <cell r="O117">
            <v>427591.2</v>
          </cell>
          <cell r="P117">
            <v>106897.8</v>
          </cell>
          <cell r="Q117">
            <v>0</v>
          </cell>
          <cell r="R117">
            <v>-564326.80000000005</v>
          </cell>
          <cell r="S117">
            <v>0</v>
          </cell>
          <cell r="T117">
            <v>0</v>
          </cell>
          <cell r="U117">
            <v>263274.71999999997</v>
          </cell>
          <cell r="V117">
            <v>0</v>
          </cell>
          <cell r="W117">
            <v>0</v>
          </cell>
          <cell r="X117">
            <v>0</v>
          </cell>
          <cell r="Y117">
            <v>0</v>
          </cell>
          <cell r="Z117">
            <v>0</v>
          </cell>
          <cell r="AA117">
            <v>0</v>
          </cell>
          <cell r="AB117">
            <v>0</v>
          </cell>
          <cell r="AC117">
            <v>0</v>
          </cell>
          <cell r="AD117">
            <v>0</v>
          </cell>
          <cell r="AE117">
            <v>0</v>
          </cell>
          <cell r="AF117">
            <v>13632374.4</v>
          </cell>
          <cell r="AG117">
            <v>11066206</v>
          </cell>
          <cell r="AH117">
            <v>2766552</v>
          </cell>
          <cell r="AI117">
            <v>0</v>
          </cell>
          <cell r="AJ117">
            <v>483696.65</v>
          </cell>
          <cell r="AK117">
            <v>2289563.4300000002</v>
          </cell>
          <cell r="AL117">
            <v>1380054.94</v>
          </cell>
          <cell r="AM117">
            <v>18320</v>
          </cell>
          <cell r="AN117">
            <v>1747.27</v>
          </cell>
          <cell r="AO117">
            <v>133078.42000000001</v>
          </cell>
          <cell r="AP117">
            <v>1067786.08</v>
          </cell>
          <cell r="AQ117">
            <v>25719.67</v>
          </cell>
          <cell r="AR117">
            <v>25045.4</v>
          </cell>
          <cell r="AS117">
            <v>0</v>
          </cell>
          <cell r="AT117">
            <v>558.19000000000005</v>
          </cell>
          <cell r="AU117">
            <v>0</v>
          </cell>
          <cell r="AV117">
            <v>96640.39</v>
          </cell>
        </row>
        <row r="118">
          <cell r="A118">
            <v>111</v>
          </cell>
          <cell r="B118" t="str">
            <v>Greenwich</v>
          </cell>
          <cell r="C118" t="str">
            <v>E5012</v>
          </cell>
          <cell r="D118">
            <v>275906</v>
          </cell>
          <cell r="E118">
            <v>0</v>
          </cell>
          <cell r="F118">
            <v>0</v>
          </cell>
          <cell r="G118">
            <v>0</v>
          </cell>
          <cell r="H118">
            <v>0</v>
          </cell>
          <cell r="I118">
            <v>0</v>
          </cell>
          <cell r="J118">
            <v>0</v>
          </cell>
          <cell r="K118">
            <v>0</v>
          </cell>
          <cell r="L118">
            <v>0</v>
          </cell>
          <cell r="M118">
            <v>0</v>
          </cell>
          <cell r="N118">
            <v>671378</v>
          </cell>
          <cell r="O118">
            <v>402826.8</v>
          </cell>
          <cell r="P118">
            <v>268551.2</v>
          </cell>
          <cell r="Q118">
            <v>0</v>
          </cell>
          <cell r="R118">
            <v>24385.31</v>
          </cell>
          <cell r="S118">
            <v>0</v>
          </cell>
          <cell r="T118">
            <v>0</v>
          </cell>
          <cell r="U118">
            <v>922870</v>
          </cell>
          <cell r="V118">
            <v>0</v>
          </cell>
          <cell r="W118">
            <v>0</v>
          </cell>
          <cell r="X118">
            <v>0</v>
          </cell>
          <cell r="Y118">
            <v>0</v>
          </cell>
          <cell r="Z118">
            <v>0</v>
          </cell>
          <cell r="AA118">
            <v>0</v>
          </cell>
          <cell r="AB118">
            <v>0</v>
          </cell>
          <cell r="AC118">
            <v>0</v>
          </cell>
          <cell r="AD118">
            <v>0</v>
          </cell>
          <cell r="AE118">
            <v>0</v>
          </cell>
          <cell r="AF118">
            <v>29717449</v>
          </cell>
          <cell r="AG118">
            <v>17830469</v>
          </cell>
          <cell r="AH118">
            <v>11886979</v>
          </cell>
          <cell r="AI118">
            <v>0</v>
          </cell>
          <cell r="AJ118">
            <v>1141582.8500000001</v>
          </cell>
          <cell r="AK118">
            <v>2921657.62</v>
          </cell>
          <cell r="AL118">
            <v>6646644.5700000003</v>
          </cell>
          <cell r="AM118">
            <v>129339.2</v>
          </cell>
          <cell r="AN118">
            <v>0</v>
          </cell>
          <cell r="AO118">
            <v>179223.25</v>
          </cell>
          <cell r="AP118">
            <v>2502706.77</v>
          </cell>
          <cell r="AQ118">
            <v>123062.35</v>
          </cell>
          <cell r="AR118">
            <v>43462.87</v>
          </cell>
          <cell r="AS118">
            <v>0</v>
          </cell>
          <cell r="AT118">
            <v>0</v>
          </cell>
          <cell r="AU118">
            <v>0</v>
          </cell>
          <cell r="AV118">
            <v>0</v>
          </cell>
        </row>
        <row r="119">
          <cell r="A119">
            <v>112</v>
          </cell>
          <cell r="B119" t="str">
            <v>Guildford</v>
          </cell>
          <cell r="C119" t="str">
            <v>E3633</v>
          </cell>
          <cell r="D119">
            <v>237981</v>
          </cell>
          <cell r="E119">
            <v>0</v>
          </cell>
          <cell r="F119">
            <v>0</v>
          </cell>
          <cell r="G119">
            <v>0</v>
          </cell>
          <cell r="H119">
            <v>0</v>
          </cell>
          <cell r="I119">
            <v>0</v>
          </cell>
          <cell r="J119">
            <v>0</v>
          </cell>
          <cell r="K119">
            <v>0</v>
          </cell>
          <cell r="L119">
            <v>0</v>
          </cell>
          <cell r="M119">
            <v>0</v>
          </cell>
          <cell r="N119">
            <v>341913</v>
          </cell>
          <cell r="O119">
            <v>273530.40000000002</v>
          </cell>
          <cell r="P119">
            <v>68382.600000000006</v>
          </cell>
          <cell r="Q119">
            <v>0</v>
          </cell>
          <cell r="R119">
            <v>-148637.56</v>
          </cell>
          <cell r="S119">
            <v>0</v>
          </cell>
          <cell r="T119">
            <v>0</v>
          </cell>
          <cell r="U119">
            <v>811769.1</v>
          </cell>
          <cell r="V119">
            <v>0</v>
          </cell>
          <cell r="W119">
            <v>0</v>
          </cell>
          <cell r="X119">
            <v>0</v>
          </cell>
          <cell r="Y119">
            <v>0</v>
          </cell>
          <cell r="Z119">
            <v>0</v>
          </cell>
          <cell r="AA119">
            <v>0</v>
          </cell>
          <cell r="AB119">
            <v>0</v>
          </cell>
          <cell r="AC119">
            <v>0</v>
          </cell>
          <cell r="AD119">
            <v>0</v>
          </cell>
          <cell r="AE119">
            <v>0</v>
          </cell>
          <cell r="AF119">
            <v>37691421</v>
          </cell>
          <cell r="AG119">
            <v>30153137</v>
          </cell>
          <cell r="AH119">
            <v>7538284</v>
          </cell>
          <cell r="AI119">
            <v>0</v>
          </cell>
          <cell r="AJ119">
            <v>1438759.68</v>
          </cell>
          <cell r="AK119">
            <v>1476936.29</v>
          </cell>
          <cell r="AL119">
            <v>7053963.2199999997</v>
          </cell>
          <cell r="AM119">
            <v>65594.759999999995</v>
          </cell>
          <cell r="AN119">
            <v>21497.38</v>
          </cell>
          <cell r="AO119">
            <v>55210.64</v>
          </cell>
          <cell r="AP119">
            <v>2413015.44</v>
          </cell>
          <cell r="AQ119">
            <v>31584.69</v>
          </cell>
          <cell r="AR119">
            <v>-7503.03</v>
          </cell>
          <cell r="AS119">
            <v>0</v>
          </cell>
          <cell r="AT119">
            <v>16123.03</v>
          </cell>
          <cell r="AU119">
            <v>14748.75</v>
          </cell>
          <cell r="AV119">
            <v>0</v>
          </cell>
        </row>
        <row r="120">
          <cell r="A120">
            <v>113</v>
          </cell>
          <cell r="B120" t="str">
            <v>Hackney</v>
          </cell>
          <cell r="C120" t="str">
            <v>E5013</v>
          </cell>
          <cell r="D120">
            <v>506812</v>
          </cell>
          <cell r="E120">
            <v>0</v>
          </cell>
          <cell r="F120">
            <v>0</v>
          </cell>
          <cell r="G120">
            <v>0</v>
          </cell>
          <cell r="H120">
            <v>0</v>
          </cell>
          <cell r="I120">
            <v>0</v>
          </cell>
          <cell r="J120">
            <v>0</v>
          </cell>
          <cell r="K120">
            <v>0</v>
          </cell>
          <cell r="L120">
            <v>0</v>
          </cell>
          <cell r="M120">
            <v>0</v>
          </cell>
          <cell r="N120">
            <v>1080742</v>
          </cell>
          <cell r="O120">
            <v>648445.19999999995</v>
          </cell>
          <cell r="P120">
            <v>432296.80000000005</v>
          </cell>
          <cell r="Q120">
            <v>0</v>
          </cell>
          <cell r="R120">
            <v>-1529309.32</v>
          </cell>
          <cell r="S120">
            <v>0</v>
          </cell>
          <cell r="T120">
            <v>0</v>
          </cell>
          <cell r="U120">
            <v>926004.92</v>
          </cell>
          <cell r="V120">
            <v>0</v>
          </cell>
          <cell r="W120">
            <v>0</v>
          </cell>
          <cell r="X120">
            <v>0</v>
          </cell>
          <cell r="Y120">
            <v>0</v>
          </cell>
          <cell r="Z120">
            <v>0</v>
          </cell>
          <cell r="AA120">
            <v>0</v>
          </cell>
          <cell r="AB120">
            <v>0</v>
          </cell>
          <cell r="AC120">
            <v>0</v>
          </cell>
          <cell r="AD120">
            <v>0</v>
          </cell>
          <cell r="AE120">
            <v>0</v>
          </cell>
          <cell r="AF120">
            <v>46509843</v>
          </cell>
          <cell r="AG120">
            <v>27905906</v>
          </cell>
          <cell r="AH120">
            <v>18603937</v>
          </cell>
          <cell r="AI120">
            <v>0</v>
          </cell>
          <cell r="AJ120">
            <v>1408363.05</v>
          </cell>
          <cell r="AK120">
            <v>4531387.24</v>
          </cell>
          <cell r="AL120">
            <v>9867546.2599999998</v>
          </cell>
          <cell r="AM120">
            <v>0</v>
          </cell>
          <cell r="AN120">
            <v>0</v>
          </cell>
          <cell r="AO120">
            <v>5310.17</v>
          </cell>
          <cell r="AP120">
            <v>3071057.9199999999</v>
          </cell>
          <cell r="AQ120">
            <v>61976.85</v>
          </cell>
          <cell r="AR120">
            <v>24355.93</v>
          </cell>
          <cell r="AS120">
            <v>0</v>
          </cell>
          <cell r="AT120">
            <v>0</v>
          </cell>
          <cell r="AU120">
            <v>0</v>
          </cell>
          <cell r="AV120">
            <v>0</v>
          </cell>
        </row>
        <row r="121">
          <cell r="A121">
            <v>114</v>
          </cell>
          <cell r="B121" t="str">
            <v>Halton</v>
          </cell>
          <cell r="C121" t="str">
            <v>E0601</v>
          </cell>
          <cell r="D121">
            <v>166596</v>
          </cell>
          <cell r="E121">
            <v>0</v>
          </cell>
          <cell r="F121">
            <v>0</v>
          </cell>
          <cell r="G121">
            <v>0</v>
          </cell>
          <cell r="H121">
            <v>0</v>
          </cell>
          <cell r="I121">
            <v>0</v>
          </cell>
          <cell r="J121">
            <v>81786.37</v>
          </cell>
          <cell r="K121">
            <v>0</v>
          </cell>
          <cell r="L121">
            <v>0</v>
          </cell>
          <cell r="M121">
            <v>0</v>
          </cell>
          <cell r="N121">
            <v>360240</v>
          </cell>
          <cell r="O121">
            <v>353035.2</v>
          </cell>
          <cell r="P121">
            <v>0</v>
          </cell>
          <cell r="Q121">
            <v>7204.8</v>
          </cell>
          <cell r="R121">
            <v>1226384.83</v>
          </cell>
          <cell r="S121">
            <v>0</v>
          </cell>
          <cell r="T121">
            <v>0</v>
          </cell>
          <cell r="U121">
            <v>600000</v>
          </cell>
          <cell r="V121">
            <v>0</v>
          </cell>
          <cell r="W121">
            <v>0</v>
          </cell>
          <cell r="X121">
            <v>0</v>
          </cell>
          <cell r="Y121">
            <v>0</v>
          </cell>
          <cell r="Z121">
            <v>0</v>
          </cell>
          <cell r="AA121">
            <v>0</v>
          </cell>
          <cell r="AB121">
            <v>0</v>
          </cell>
          <cell r="AC121">
            <v>0</v>
          </cell>
          <cell r="AD121">
            <v>0</v>
          </cell>
          <cell r="AE121">
            <v>0</v>
          </cell>
          <cell r="AF121">
            <v>24871263.629999999</v>
          </cell>
          <cell r="AG121">
            <v>24453989</v>
          </cell>
          <cell r="AH121">
            <v>0</v>
          </cell>
          <cell r="AI121">
            <v>499061</v>
          </cell>
          <cell r="AJ121">
            <v>931896.01</v>
          </cell>
          <cell r="AK121">
            <v>1595375.09</v>
          </cell>
          <cell r="AL121">
            <v>1851081.48</v>
          </cell>
          <cell r="AM121">
            <v>54646.58</v>
          </cell>
          <cell r="AN121">
            <v>1465.6</v>
          </cell>
          <cell r="AO121">
            <v>117381.2</v>
          </cell>
          <cell r="AP121">
            <v>2664828.2000000002</v>
          </cell>
          <cell r="AQ121">
            <v>16056.24</v>
          </cell>
          <cell r="AR121">
            <v>155771.79999999999</v>
          </cell>
          <cell r="AS121">
            <v>2744.25</v>
          </cell>
          <cell r="AT121">
            <v>0</v>
          </cell>
          <cell r="AU121">
            <v>0</v>
          </cell>
          <cell r="AV121">
            <v>79485.08</v>
          </cell>
        </row>
        <row r="122">
          <cell r="A122">
            <v>115</v>
          </cell>
          <cell r="B122" t="str">
            <v>Hambleton</v>
          </cell>
          <cell r="C122" t="str">
            <v>E2732</v>
          </cell>
          <cell r="D122">
            <v>154279</v>
          </cell>
          <cell r="E122">
            <v>0</v>
          </cell>
          <cell r="F122">
            <v>0</v>
          </cell>
          <cell r="G122">
            <v>0</v>
          </cell>
          <cell r="H122">
            <v>0</v>
          </cell>
          <cell r="I122">
            <v>0</v>
          </cell>
          <cell r="J122">
            <v>0</v>
          </cell>
          <cell r="K122">
            <v>0</v>
          </cell>
          <cell r="L122">
            <v>0</v>
          </cell>
          <cell r="M122">
            <v>0</v>
          </cell>
          <cell r="N122">
            <v>503113</v>
          </cell>
          <cell r="O122">
            <v>402490.4</v>
          </cell>
          <cell r="P122">
            <v>90560.34</v>
          </cell>
          <cell r="Q122">
            <v>10062.26</v>
          </cell>
          <cell r="R122">
            <v>62999.1</v>
          </cell>
          <cell r="S122">
            <v>0</v>
          </cell>
          <cell r="T122">
            <v>0</v>
          </cell>
          <cell r="U122">
            <v>411581</v>
          </cell>
          <cell r="V122">
            <v>0</v>
          </cell>
          <cell r="W122">
            <v>0</v>
          </cell>
          <cell r="X122">
            <v>0</v>
          </cell>
          <cell r="Y122">
            <v>0</v>
          </cell>
          <cell r="Z122">
            <v>0</v>
          </cell>
          <cell r="AA122">
            <v>0</v>
          </cell>
          <cell r="AB122">
            <v>0</v>
          </cell>
          <cell r="AC122">
            <v>0</v>
          </cell>
          <cell r="AD122">
            <v>0</v>
          </cell>
          <cell r="AE122">
            <v>0</v>
          </cell>
          <cell r="AF122">
            <v>13394200</v>
          </cell>
          <cell r="AG122">
            <v>10715360</v>
          </cell>
          <cell r="AH122">
            <v>2410956</v>
          </cell>
          <cell r="AI122">
            <v>267884</v>
          </cell>
          <cell r="AJ122">
            <v>405822.95</v>
          </cell>
          <cell r="AK122">
            <v>2171719.9</v>
          </cell>
          <cell r="AL122">
            <v>734443.91</v>
          </cell>
          <cell r="AM122">
            <v>91828.65</v>
          </cell>
          <cell r="AN122">
            <v>61033.52</v>
          </cell>
          <cell r="AO122">
            <v>1777.35</v>
          </cell>
          <cell r="AP122">
            <v>440001.53</v>
          </cell>
          <cell r="AQ122">
            <v>16655.75</v>
          </cell>
          <cell r="AR122">
            <v>16997.79</v>
          </cell>
          <cell r="AS122">
            <v>309.29000000000002</v>
          </cell>
          <cell r="AT122">
            <v>11594.72</v>
          </cell>
          <cell r="AU122">
            <v>260.62</v>
          </cell>
          <cell r="AV122">
            <v>0</v>
          </cell>
        </row>
        <row r="123">
          <cell r="A123">
            <v>116</v>
          </cell>
          <cell r="B123" t="str">
            <v>Hammersmith and Fulham</v>
          </cell>
          <cell r="C123" t="str">
            <v>E5014</v>
          </cell>
          <cell r="D123">
            <v>574203</v>
          </cell>
          <cell r="E123">
            <v>0</v>
          </cell>
          <cell r="F123">
            <v>0</v>
          </cell>
          <cell r="G123">
            <v>0</v>
          </cell>
          <cell r="H123">
            <v>0</v>
          </cell>
          <cell r="I123">
            <v>0</v>
          </cell>
          <cell r="J123">
            <v>0</v>
          </cell>
          <cell r="K123">
            <v>0</v>
          </cell>
          <cell r="L123">
            <v>0</v>
          </cell>
          <cell r="M123">
            <v>0</v>
          </cell>
          <cell r="N123">
            <v>413178</v>
          </cell>
          <cell r="O123">
            <v>247906.8</v>
          </cell>
          <cell r="P123">
            <v>165271.20000000001</v>
          </cell>
          <cell r="Q123">
            <v>0</v>
          </cell>
          <cell r="R123">
            <v>287347</v>
          </cell>
          <cell r="S123">
            <v>0</v>
          </cell>
          <cell r="T123">
            <v>0</v>
          </cell>
          <cell r="U123">
            <v>4880000</v>
          </cell>
          <cell r="V123">
            <v>0</v>
          </cell>
          <cell r="W123">
            <v>0</v>
          </cell>
          <cell r="X123">
            <v>0</v>
          </cell>
          <cell r="Y123">
            <v>0</v>
          </cell>
          <cell r="Z123">
            <v>0</v>
          </cell>
          <cell r="AA123">
            <v>0</v>
          </cell>
          <cell r="AB123">
            <v>0</v>
          </cell>
          <cell r="AC123">
            <v>0</v>
          </cell>
          <cell r="AD123">
            <v>0</v>
          </cell>
          <cell r="AE123">
            <v>0</v>
          </cell>
          <cell r="AF123">
            <v>82101160</v>
          </cell>
          <cell r="AG123">
            <v>49260696</v>
          </cell>
          <cell r="AH123">
            <v>32840464</v>
          </cell>
          <cell r="AI123">
            <v>0</v>
          </cell>
          <cell r="AJ123">
            <v>3171789.15</v>
          </cell>
          <cell r="AK123">
            <v>1808355.6</v>
          </cell>
          <cell r="AL123">
            <v>8082893.8700000001</v>
          </cell>
          <cell r="AM123">
            <v>0</v>
          </cell>
          <cell r="AN123">
            <v>0</v>
          </cell>
          <cell r="AO123">
            <v>108263.52</v>
          </cell>
          <cell r="AP123">
            <v>3928326.91</v>
          </cell>
          <cell r="AQ123">
            <v>11371.49</v>
          </cell>
          <cell r="AR123">
            <v>56894.37</v>
          </cell>
          <cell r="AS123">
            <v>0</v>
          </cell>
          <cell r="AT123">
            <v>0</v>
          </cell>
          <cell r="AU123">
            <v>0</v>
          </cell>
          <cell r="AV123">
            <v>0</v>
          </cell>
        </row>
        <row r="124">
          <cell r="A124">
            <v>117</v>
          </cell>
          <cell r="B124" t="str">
            <v>Harborough</v>
          </cell>
          <cell r="C124" t="str">
            <v>E2433</v>
          </cell>
          <cell r="D124">
            <v>123350</v>
          </cell>
          <cell r="E124">
            <v>0</v>
          </cell>
          <cell r="F124">
            <v>0</v>
          </cell>
          <cell r="G124">
            <v>0</v>
          </cell>
          <cell r="H124">
            <v>0</v>
          </cell>
          <cell r="I124">
            <v>0</v>
          </cell>
          <cell r="J124">
            <v>0</v>
          </cell>
          <cell r="K124">
            <v>0</v>
          </cell>
          <cell r="L124">
            <v>0</v>
          </cell>
          <cell r="M124">
            <v>0</v>
          </cell>
          <cell r="N124">
            <v>327406</v>
          </cell>
          <cell r="O124">
            <v>261924.80000000002</v>
          </cell>
          <cell r="P124">
            <v>58933.079999999994</v>
          </cell>
          <cell r="Q124">
            <v>6548.12</v>
          </cell>
          <cell r="R124">
            <v>19998.23</v>
          </cell>
          <cell r="S124">
            <v>0</v>
          </cell>
          <cell r="T124">
            <v>0</v>
          </cell>
          <cell r="U124">
            <v>354000</v>
          </cell>
          <cell r="V124">
            <v>0</v>
          </cell>
          <cell r="W124">
            <v>0</v>
          </cell>
          <cell r="X124">
            <v>0</v>
          </cell>
          <cell r="Y124">
            <v>0</v>
          </cell>
          <cell r="Z124">
            <v>0</v>
          </cell>
          <cell r="AA124">
            <v>0</v>
          </cell>
          <cell r="AB124">
            <v>0</v>
          </cell>
          <cell r="AC124">
            <v>0</v>
          </cell>
          <cell r="AD124">
            <v>0</v>
          </cell>
          <cell r="AE124">
            <v>0</v>
          </cell>
          <cell r="AF124">
            <v>17758607</v>
          </cell>
          <cell r="AG124">
            <v>14206886</v>
          </cell>
          <cell r="AH124">
            <v>3196549</v>
          </cell>
          <cell r="AI124">
            <v>355172</v>
          </cell>
          <cell r="AJ124">
            <v>607594.51</v>
          </cell>
          <cell r="AK124">
            <v>1441042.42</v>
          </cell>
          <cell r="AL124">
            <v>1371121.91</v>
          </cell>
          <cell r="AM124">
            <v>38085.71</v>
          </cell>
          <cell r="AN124">
            <v>30186.87</v>
          </cell>
          <cell r="AO124">
            <v>476924.64</v>
          </cell>
          <cell r="AP124">
            <v>787787.35</v>
          </cell>
          <cell r="AQ124">
            <v>5163.49</v>
          </cell>
          <cell r="AR124">
            <v>24510.3</v>
          </cell>
          <cell r="AS124">
            <v>2380.36</v>
          </cell>
          <cell r="AT124">
            <v>23454.69</v>
          </cell>
          <cell r="AU124">
            <v>0</v>
          </cell>
          <cell r="AV124">
            <v>0</v>
          </cell>
        </row>
        <row r="125">
          <cell r="A125">
            <v>118</v>
          </cell>
          <cell r="B125" t="str">
            <v>Haringey</v>
          </cell>
          <cell r="C125" t="str">
            <v>E5038</v>
          </cell>
          <cell r="D125">
            <v>309107</v>
          </cell>
          <cell r="E125">
            <v>0</v>
          </cell>
          <cell r="F125">
            <v>0</v>
          </cell>
          <cell r="G125">
            <v>0</v>
          </cell>
          <cell r="H125">
            <v>0</v>
          </cell>
          <cell r="I125">
            <v>0</v>
          </cell>
          <cell r="J125">
            <v>0</v>
          </cell>
          <cell r="K125">
            <v>0</v>
          </cell>
          <cell r="L125">
            <v>0</v>
          </cell>
          <cell r="M125">
            <v>0</v>
          </cell>
          <cell r="N125">
            <v>821679</v>
          </cell>
          <cell r="O125">
            <v>493007.39999999997</v>
          </cell>
          <cell r="P125">
            <v>328671.60000000003</v>
          </cell>
          <cell r="Q125">
            <v>0</v>
          </cell>
          <cell r="R125">
            <v>229694.68</v>
          </cell>
          <cell r="S125">
            <v>0</v>
          </cell>
          <cell r="T125">
            <v>0</v>
          </cell>
          <cell r="U125">
            <v>1582062.25</v>
          </cell>
          <cell r="V125">
            <v>0</v>
          </cell>
          <cell r="W125">
            <v>0</v>
          </cell>
          <cell r="X125">
            <v>0</v>
          </cell>
          <cell r="Y125">
            <v>0</v>
          </cell>
          <cell r="Z125">
            <v>0</v>
          </cell>
          <cell r="AA125">
            <v>0</v>
          </cell>
          <cell r="AB125">
            <v>0</v>
          </cell>
          <cell r="AC125">
            <v>0</v>
          </cell>
          <cell r="AD125">
            <v>0</v>
          </cell>
          <cell r="AE125">
            <v>0</v>
          </cell>
          <cell r="AF125">
            <v>30961933</v>
          </cell>
          <cell r="AG125">
            <v>18577160</v>
          </cell>
          <cell r="AH125">
            <v>12384773</v>
          </cell>
          <cell r="AI125">
            <v>0</v>
          </cell>
          <cell r="AJ125">
            <v>976415.12</v>
          </cell>
          <cell r="AK125">
            <v>3577741.02</v>
          </cell>
          <cell r="AL125">
            <v>3971749.75</v>
          </cell>
          <cell r="AM125">
            <v>22515.279999999999</v>
          </cell>
          <cell r="AN125">
            <v>0</v>
          </cell>
          <cell r="AO125">
            <v>78170.92</v>
          </cell>
          <cell r="AP125">
            <v>1909593.3</v>
          </cell>
          <cell r="AQ125">
            <v>108252.29</v>
          </cell>
          <cell r="AR125">
            <v>120814.66</v>
          </cell>
          <cell r="AS125">
            <v>0</v>
          </cell>
          <cell r="AT125">
            <v>0</v>
          </cell>
          <cell r="AU125">
            <v>0</v>
          </cell>
          <cell r="AV125">
            <v>0</v>
          </cell>
        </row>
        <row r="126">
          <cell r="A126">
            <v>119</v>
          </cell>
          <cell r="B126" t="str">
            <v>Harlow</v>
          </cell>
          <cell r="C126" t="str">
            <v>E1538</v>
          </cell>
          <cell r="D126">
            <v>124428</v>
          </cell>
          <cell r="E126">
            <v>0</v>
          </cell>
          <cell r="F126">
            <v>0</v>
          </cell>
          <cell r="G126">
            <v>0</v>
          </cell>
          <cell r="H126">
            <v>0</v>
          </cell>
          <cell r="I126">
            <v>0</v>
          </cell>
          <cell r="J126">
            <v>0</v>
          </cell>
          <cell r="K126">
            <v>0</v>
          </cell>
          <cell r="L126">
            <v>0</v>
          </cell>
          <cell r="M126">
            <v>0</v>
          </cell>
          <cell r="N126">
            <v>174540</v>
          </cell>
          <cell r="O126">
            <v>139632</v>
          </cell>
          <cell r="P126">
            <v>31417.199999999997</v>
          </cell>
          <cell r="Q126">
            <v>3490.8</v>
          </cell>
          <cell r="R126">
            <v>-81232.149999999994</v>
          </cell>
          <cell r="S126">
            <v>0</v>
          </cell>
          <cell r="T126">
            <v>0</v>
          </cell>
          <cell r="U126">
            <v>455959</v>
          </cell>
          <cell r="V126">
            <v>0</v>
          </cell>
          <cell r="W126">
            <v>0</v>
          </cell>
          <cell r="X126">
            <v>0</v>
          </cell>
          <cell r="Y126">
            <v>0</v>
          </cell>
          <cell r="Z126">
            <v>0</v>
          </cell>
          <cell r="AA126">
            <v>0</v>
          </cell>
          <cell r="AB126">
            <v>0</v>
          </cell>
          <cell r="AC126">
            <v>0</v>
          </cell>
          <cell r="AD126">
            <v>0</v>
          </cell>
          <cell r="AE126">
            <v>0</v>
          </cell>
          <cell r="AF126">
            <v>22388828</v>
          </cell>
          <cell r="AG126">
            <v>17911062</v>
          </cell>
          <cell r="AH126">
            <v>4029989</v>
          </cell>
          <cell r="AI126">
            <v>447777</v>
          </cell>
          <cell r="AJ126">
            <v>830150.84</v>
          </cell>
          <cell r="AK126">
            <v>747587.11</v>
          </cell>
          <cell r="AL126">
            <v>2342405.71</v>
          </cell>
          <cell r="AM126">
            <v>65494</v>
          </cell>
          <cell r="AN126">
            <v>0</v>
          </cell>
          <cell r="AO126">
            <v>58884.08</v>
          </cell>
          <cell r="AP126">
            <v>2736413.64</v>
          </cell>
          <cell r="AQ126">
            <v>8290.3799999999992</v>
          </cell>
          <cell r="AR126">
            <v>2497.5</v>
          </cell>
          <cell r="AS126">
            <v>0</v>
          </cell>
          <cell r="AT126">
            <v>0</v>
          </cell>
          <cell r="AU126">
            <v>0</v>
          </cell>
          <cell r="AV126">
            <v>0</v>
          </cell>
        </row>
        <row r="127">
          <cell r="A127">
            <v>120</v>
          </cell>
          <cell r="B127" t="str">
            <v>Harrogate</v>
          </cell>
          <cell r="C127" t="str">
            <v>E2753</v>
          </cell>
          <cell r="D127">
            <v>284541</v>
          </cell>
          <cell r="E127">
            <v>0</v>
          </cell>
          <cell r="F127">
            <v>0</v>
          </cell>
          <cell r="G127">
            <v>0</v>
          </cell>
          <cell r="H127">
            <v>0</v>
          </cell>
          <cell r="I127">
            <v>0</v>
          </cell>
          <cell r="J127">
            <v>0</v>
          </cell>
          <cell r="K127">
            <v>0</v>
          </cell>
          <cell r="L127">
            <v>0</v>
          </cell>
          <cell r="M127">
            <v>0</v>
          </cell>
          <cell r="N127">
            <v>914816</v>
          </cell>
          <cell r="O127">
            <v>731852.80000000005</v>
          </cell>
          <cell r="P127">
            <v>164666.88</v>
          </cell>
          <cell r="Q127">
            <v>18296.32</v>
          </cell>
          <cell r="R127">
            <v>76921.850000000006</v>
          </cell>
          <cell r="S127">
            <v>0</v>
          </cell>
          <cell r="T127">
            <v>0</v>
          </cell>
          <cell r="U127">
            <v>612153.81000000006</v>
          </cell>
          <cell r="V127">
            <v>0</v>
          </cell>
          <cell r="W127">
            <v>0</v>
          </cell>
          <cell r="X127">
            <v>0</v>
          </cell>
          <cell r="Y127">
            <v>0</v>
          </cell>
          <cell r="Z127">
            <v>0</v>
          </cell>
          <cell r="AA127">
            <v>0</v>
          </cell>
          <cell r="AB127">
            <v>0</v>
          </cell>
          <cell r="AC127">
            <v>0</v>
          </cell>
          <cell r="AD127">
            <v>0</v>
          </cell>
          <cell r="AE127">
            <v>0</v>
          </cell>
          <cell r="AF127">
            <v>29394151</v>
          </cell>
          <cell r="AG127">
            <v>23515320</v>
          </cell>
          <cell r="AH127">
            <v>5290947</v>
          </cell>
          <cell r="AI127">
            <v>587883</v>
          </cell>
          <cell r="AJ127">
            <v>1087957.78</v>
          </cell>
          <cell r="AK127">
            <v>3902879.31</v>
          </cell>
          <cell r="AL127">
            <v>2839216.33</v>
          </cell>
          <cell r="AM127">
            <v>110119.01</v>
          </cell>
          <cell r="AN127">
            <v>58811.26</v>
          </cell>
          <cell r="AO127">
            <v>68493.100000000006</v>
          </cell>
          <cell r="AP127">
            <v>1703504.91</v>
          </cell>
          <cell r="AQ127">
            <v>8543.77</v>
          </cell>
          <cell r="AR127">
            <v>89335.35</v>
          </cell>
          <cell r="AS127">
            <v>22.62</v>
          </cell>
          <cell r="AT127">
            <v>10893.13</v>
          </cell>
          <cell r="AU127">
            <v>27980.79</v>
          </cell>
          <cell r="AV127">
            <v>0</v>
          </cell>
        </row>
        <row r="128">
          <cell r="A128">
            <v>121</v>
          </cell>
          <cell r="B128" t="str">
            <v>Harrow</v>
          </cell>
          <cell r="C128" t="str">
            <v>E5039</v>
          </cell>
          <cell r="D128">
            <v>255455</v>
          </cell>
          <cell r="E128">
            <v>0</v>
          </cell>
          <cell r="F128">
            <v>0</v>
          </cell>
          <cell r="G128">
            <v>0</v>
          </cell>
          <cell r="H128">
            <v>0</v>
          </cell>
          <cell r="I128">
            <v>0</v>
          </cell>
          <cell r="J128">
            <v>0</v>
          </cell>
          <cell r="K128">
            <v>0</v>
          </cell>
          <cell r="L128">
            <v>0</v>
          </cell>
          <cell r="M128">
            <v>0</v>
          </cell>
          <cell r="N128">
            <v>580240</v>
          </cell>
          <cell r="O128">
            <v>348144</v>
          </cell>
          <cell r="P128">
            <v>232096</v>
          </cell>
          <cell r="Q128">
            <v>0</v>
          </cell>
          <cell r="R128">
            <v>67000</v>
          </cell>
          <cell r="S128">
            <v>0</v>
          </cell>
          <cell r="T128">
            <v>0</v>
          </cell>
          <cell r="U128">
            <v>1000000</v>
          </cell>
          <cell r="V128">
            <v>0</v>
          </cell>
          <cell r="W128">
            <v>0</v>
          </cell>
          <cell r="X128">
            <v>0</v>
          </cell>
          <cell r="Y128">
            <v>0</v>
          </cell>
          <cell r="Z128">
            <v>0</v>
          </cell>
          <cell r="AA128">
            <v>0</v>
          </cell>
          <cell r="AB128">
            <v>0</v>
          </cell>
          <cell r="AC128">
            <v>0</v>
          </cell>
          <cell r="AD128">
            <v>0</v>
          </cell>
          <cell r="AE128">
            <v>0</v>
          </cell>
          <cell r="AF128">
            <v>24541620</v>
          </cell>
          <cell r="AG128">
            <v>14724972</v>
          </cell>
          <cell r="AH128">
            <v>9816648</v>
          </cell>
          <cell r="AI128">
            <v>0</v>
          </cell>
          <cell r="AJ128">
            <v>744702.5</v>
          </cell>
          <cell r="AK128">
            <v>2535265.02</v>
          </cell>
          <cell r="AL128">
            <v>3877024.21</v>
          </cell>
          <cell r="AM128">
            <v>156432.85</v>
          </cell>
          <cell r="AN128">
            <v>0</v>
          </cell>
          <cell r="AO128">
            <v>1871.76</v>
          </cell>
          <cell r="AP128">
            <v>1495161.18</v>
          </cell>
          <cell r="AQ128">
            <v>15270.29</v>
          </cell>
          <cell r="AR128">
            <v>30230.05</v>
          </cell>
          <cell r="AS128">
            <v>0</v>
          </cell>
          <cell r="AT128">
            <v>0</v>
          </cell>
          <cell r="AU128">
            <v>0</v>
          </cell>
          <cell r="AV128">
            <v>0</v>
          </cell>
        </row>
        <row r="129">
          <cell r="A129">
            <v>122</v>
          </cell>
          <cell r="B129" t="str">
            <v>Hart</v>
          </cell>
          <cell r="C129" t="str">
            <v>E1736</v>
          </cell>
          <cell r="D129">
            <v>100079</v>
          </cell>
          <cell r="E129">
            <v>0</v>
          </cell>
          <cell r="F129">
            <v>0</v>
          </cell>
          <cell r="G129">
            <v>0</v>
          </cell>
          <cell r="H129">
            <v>0</v>
          </cell>
          <cell r="I129">
            <v>0</v>
          </cell>
          <cell r="J129">
            <v>0</v>
          </cell>
          <cell r="K129">
            <v>0</v>
          </cell>
          <cell r="L129">
            <v>0</v>
          </cell>
          <cell r="M129">
            <v>0</v>
          </cell>
          <cell r="N129">
            <v>212128</v>
          </cell>
          <cell r="O129">
            <v>169702.40000000002</v>
          </cell>
          <cell r="P129">
            <v>38183.040000000001</v>
          </cell>
          <cell r="Q129">
            <v>4242.5600000000004</v>
          </cell>
          <cell r="R129">
            <v>75402.7</v>
          </cell>
          <cell r="S129">
            <v>0</v>
          </cell>
          <cell r="T129">
            <v>0</v>
          </cell>
          <cell r="U129">
            <v>306553.71000000002</v>
          </cell>
          <cell r="V129">
            <v>0</v>
          </cell>
          <cell r="W129">
            <v>0</v>
          </cell>
          <cell r="X129">
            <v>0</v>
          </cell>
          <cell r="Y129">
            <v>0</v>
          </cell>
          <cell r="Z129">
            <v>0</v>
          </cell>
          <cell r="AA129">
            <v>0</v>
          </cell>
          <cell r="AB129">
            <v>0</v>
          </cell>
          <cell r="AC129">
            <v>0</v>
          </cell>
          <cell r="AD129">
            <v>0</v>
          </cell>
          <cell r="AE129">
            <v>0</v>
          </cell>
          <cell r="AF129">
            <v>14259707</v>
          </cell>
          <cell r="AG129">
            <v>11407766</v>
          </cell>
          <cell r="AH129">
            <v>2566747</v>
          </cell>
          <cell r="AI129">
            <v>285194</v>
          </cell>
          <cell r="AJ129">
            <v>497151.13</v>
          </cell>
          <cell r="AK129">
            <v>901796.86</v>
          </cell>
          <cell r="AL129">
            <v>1220875.68</v>
          </cell>
          <cell r="AM129">
            <v>30429.52</v>
          </cell>
          <cell r="AN129">
            <v>2667.85</v>
          </cell>
          <cell r="AO129">
            <v>15443.73</v>
          </cell>
          <cell r="AP129">
            <v>1488092.51</v>
          </cell>
          <cell r="AQ129">
            <v>12976.52</v>
          </cell>
          <cell r="AR129">
            <v>16837.53</v>
          </cell>
          <cell r="AS129">
            <v>0</v>
          </cell>
          <cell r="AT129">
            <v>2000.89</v>
          </cell>
          <cell r="AU129">
            <v>0</v>
          </cell>
          <cell r="AV129">
            <v>0</v>
          </cell>
        </row>
        <row r="130">
          <cell r="A130">
            <v>123</v>
          </cell>
          <cell r="B130" t="str">
            <v>Hartlepool</v>
          </cell>
          <cell r="C130" t="str">
            <v>E0701</v>
          </cell>
          <cell r="D130">
            <v>124827</v>
          </cell>
          <cell r="E130">
            <v>0</v>
          </cell>
          <cell r="F130">
            <v>48663</v>
          </cell>
          <cell r="G130">
            <v>0</v>
          </cell>
          <cell r="H130">
            <v>0</v>
          </cell>
          <cell r="I130">
            <v>0</v>
          </cell>
          <cell r="J130">
            <v>48663</v>
          </cell>
          <cell r="K130">
            <v>0</v>
          </cell>
          <cell r="L130">
            <v>0</v>
          </cell>
          <cell r="M130">
            <v>0</v>
          </cell>
          <cell r="N130">
            <v>381119</v>
          </cell>
          <cell r="O130">
            <v>373496.62</v>
          </cell>
          <cell r="P130">
            <v>0</v>
          </cell>
          <cell r="Q130">
            <v>7622.38</v>
          </cell>
          <cell r="R130">
            <v>9578317.6300000008</v>
          </cell>
          <cell r="S130">
            <v>0</v>
          </cell>
          <cell r="T130">
            <v>0</v>
          </cell>
          <cell r="U130">
            <v>341265.77</v>
          </cell>
          <cell r="V130">
            <v>0</v>
          </cell>
          <cell r="W130">
            <v>0</v>
          </cell>
          <cell r="X130">
            <v>0</v>
          </cell>
          <cell r="Y130">
            <v>0</v>
          </cell>
          <cell r="Z130">
            <v>0</v>
          </cell>
          <cell r="AA130">
            <v>0</v>
          </cell>
          <cell r="AB130">
            <v>0</v>
          </cell>
          <cell r="AC130">
            <v>0</v>
          </cell>
          <cell r="AD130">
            <v>0</v>
          </cell>
          <cell r="AE130">
            <v>0</v>
          </cell>
          <cell r="AF130">
            <v>17497552</v>
          </cell>
          <cell r="AG130">
            <v>17195290</v>
          </cell>
          <cell r="AH130">
            <v>0</v>
          </cell>
          <cell r="AI130">
            <v>350924</v>
          </cell>
          <cell r="AJ130">
            <v>705180.36</v>
          </cell>
          <cell r="AK130">
            <v>1657661.82</v>
          </cell>
          <cell r="AL130">
            <v>1631783.94</v>
          </cell>
          <cell r="AM130">
            <v>40633.17</v>
          </cell>
          <cell r="AN130">
            <v>0</v>
          </cell>
          <cell r="AO130">
            <v>89200.39</v>
          </cell>
          <cell r="AP130">
            <v>1380346.01</v>
          </cell>
          <cell r="AQ130">
            <v>37063.47</v>
          </cell>
          <cell r="AR130">
            <v>33107.67</v>
          </cell>
          <cell r="AS130">
            <v>582.53</v>
          </cell>
          <cell r="AT130">
            <v>0</v>
          </cell>
          <cell r="AU130">
            <v>400.79</v>
          </cell>
          <cell r="AV130">
            <v>38220.46</v>
          </cell>
        </row>
        <row r="131">
          <cell r="A131">
            <v>124</v>
          </cell>
          <cell r="B131" t="str">
            <v>Hastings</v>
          </cell>
          <cell r="C131" t="str">
            <v>E1433</v>
          </cell>
          <cell r="D131">
            <v>123130</v>
          </cell>
          <cell r="E131">
            <v>0</v>
          </cell>
          <cell r="F131">
            <v>0</v>
          </cell>
          <cell r="G131">
            <v>0</v>
          </cell>
          <cell r="H131">
            <v>0</v>
          </cell>
          <cell r="I131">
            <v>0</v>
          </cell>
          <cell r="J131">
            <v>0</v>
          </cell>
          <cell r="K131">
            <v>0</v>
          </cell>
          <cell r="L131">
            <v>0</v>
          </cell>
          <cell r="M131">
            <v>0</v>
          </cell>
          <cell r="N131">
            <v>544815</v>
          </cell>
          <cell r="O131">
            <v>435852</v>
          </cell>
          <cell r="P131">
            <v>98066.7</v>
          </cell>
          <cell r="Q131">
            <v>10896.300000000001</v>
          </cell>
          <cell r="R131">
            <v>116000</v>
          </cell>
          <cell r="S131">
            <v>0</v>
          </cell>
          <cell r="T131">
            <v>0</v>
          </cell>
          <cell r="U131">
            <v>212398</v>
          </cell>
          <cell r="V131">
            <v>0</v>
          </cell>
          <cell r="W131">
            <v>0</v>
          </cell>
          <cell r="X131">
            <v>0</v>
          </cell>
          <cell r="Y131">
            <v>0</v>
          </cell>
          <cell r="Z131">
            <v>0</v>
          </cell>
          <cell r="AA131">
            <v>0</v>
          </cell>
          <cell r="AB131">
            <v>0</v>
          </cell>
          <cell r="AC131">
            <v>0</v>
          </cell>
          <cell r="AD131">
            <v>0</v>
          </cell>
          <cell r="AE131">
            <v>0</v>
          </cell>
          <cell r="AF131">
            <v>10510135</v>
          </cell>
          <cell r="AG131">
            <v>8408108</v>
          </cell>
          <cell r="AH131">
            <v>1891824</v>
          </cell>
          <cell r="AI131">
            <v>210203</v>
          </cell>
          <cell r="AJ131">
            <v>371094.32</v>
          </cell>
          <cell r="AK131">
            <v>1992725.38</v>
          </cell>
          <cell r="AL131">
            <v>1714342.83</v>
          </cell>
          <cell r="AM131">
            <v>33727.120000000003</v>
          </cell>
          <cell r="AN131">
            <v>0</v>
          </cell>
          <cell r="AO131">
            <v>0</v>
          </cell>
          <cell r="AP131">
            <v>677330.12</v>
          </cell>
          <cell r="AQ131">
            <v>40411.910000000003</v>
          </cell>
          <cell r="AR131">
            <v>94793.62</v>
          </cell>
          <cell r="AS131">
            <v>2107.9499999999998</v>
          </cell>
          <cell r="AT131">
            <v>0</v>
          </cell>
          <cell r="AU131">
            <v>0</v>
          </cell>
          <cell r="AV131">
            <v>0</v>
          </cell>
        </row>
        <row r="132">
          <cell r="A132">
            <v>125</v>
          </cell>
          <cell r="B132" t="str">
            <v>Havant</v>
          </cell>
          <cell r="C132" t="str">
            <v>E1737</v>
          </cell>
          <cell r="D132">
            <v>140839</v>
          </cell>
          <cell r="E132">
            <v>0</v>
          </cell>
          <cell r="F132">
            <v>0</v>
          </cell>
          <cell r="G132">
            <v>0</v>
          </cell>
          <cell r="H132">
            <v>0</v>
          </cell>
          <cell r="I132">
            <v>0</v>
          </cell>
          <cell r="J132">
            <v>0</v>
          </cell>
          <cell r="K132">
            <v>0</v>
          </cell>
          <cell r="L132">
            <v>0</v>
          </cell>
          <cell r="M132">
            <v>0</v>
          </cell>
          <cell r="N132">
            <v>394587</v>
          </cell>
          <cell r="O132">
            <v>315669.60000000003</v>
          </cell>
          <cell r="P132">
            <v>71025.66</v>
          </cell>
          <cell r="Q132">
            <v>7891.74</v>
          </cell>
          <cell r="R132">
            <v>115823.49</v>
          </cell>
          <cell r="S132">
            <v>0</v>
          </cell>
          <cell r="T132">
            <v>0</v>
          </cell>
          <cell r="U132">
            <v>333830.76</v>
          </cell>
          <cell r="V132">
            <v>0</v>
          </cell>
          <cell r="W132">
            <v>0</v>
          </cell>
          <cell r="X132">
            <v>0</v>
          </cell>
          <cell r="Y132">
            <v>0</v>
          </cell>
          <cell r="Z132">
            <v>0</v>
          </cell>
          <cell r="AA132">
            <v>0</v>
          </cell>
          <cell r="AB132">
            <v>0</v>
          </cell>
          <cell r="AC132">
            <v>0</v>
          </cell>
          <cell r="AD132">
            <v>0</v>
          </cell>
          <cell r="AE132">
            <v>0</v>
          </cell>
          <cell r="AF132">
            <v>15623824</v>
          </cell>
          <cell r="AG132">
            <v>12499059</v>
          </cell>
          <cell r="AH132">
            <v>2812288</v>
          </cell>
          <cell r="AI132">
            <v>312476</v>
          </cell>
          <cell r="AJ132">
            <v>540487.86</v>
          </cell>
          <cell r="AK132">
            <v>1698792.35</v>
          </cell>
          <cell r="AL132">
            <v>1754991.37</v>
          </cell>
          <cell r="AM132">
            <v>650.36</v>
          </cell>
          <cell r="AN132">
            <v>1798.96</v>
          </cell>
          <cell r="AO132">
            <v>233113.31</v>
          </cell>
          <cell r="AP132">
            <v>768222.89</v>
          </cell>
          <cell r="AQ132">
            <v>23151.85</v>
          </cell>
          <cell r="AR132">
            <v>63734.42</v>
          </cell>
          <cell r="AS132">
            <v>0</v>
          </cell>
          <cell r="AT132">
            <v>1349.22</v>
          </cell>
          <cell r="AU132">
            <v>0</v>
          </cell>
          <cell r="AV132">
            <v>0</v>
          </cell>
        </row>
        <row r="133">
          <cell r="A133">
            <v>126</v>
          </cell>
          <cell r="B133" t="str">
            <v>Havering</v>
          </cell>
          <cell r="C133" t="str">
            <v>E5040</v>
          </cell>
          <cell r="D133">
            <v>274180</v>
          </cell>
          <cell r="E133">
            <v>0</v>
          </cell>
          <cell r="F133">
            <v>0</v>
          </cell>
          <cell r="G133">
            <v>0</v>
          </cell>
          <cell r="H133">
            <v>0</v>
          </cell>
          <cell r="I133">
            <v>0</v>
          </cell>
          <cell r="J133">
            <v>0</v>
          </cell>
          <cell r="K133">
            <v>0</v>
          </cell>
          <cell r="L133">
            <v>0</v>
          </cell>
          <cell r="M133">
            <v>0</v>
          </cell>
          <cell r="N133">
            <v>657910</v>
          </cell>
          <cell r="O133">
            <v>394746</v>
          </cell>
          <cell r="P133">
            <v>263164</v>
          </cell>
          <cell r="Q133">
            <v>0</v>
          </cell>
          <cell r="R133">
            <v>-218031.97</v>
          </cell>
          <cell r="S133">
            <v>0</v>
          </cell>
          <cell r="T133">
            <v>0</v>
          </cell>
          <cell r="U133">
            <v>1271855.07</v>
          </cell>
          <cell r="V133">
            <v>0</v>
          </cell>
          <cell r="W133">
            <v>0</v>
          </cell>
          <cell r="X133">
            <v>0</v>
          </cell>
          <cell r="Y133">
            <v>0</v>
          </cell>
          <cell r="Z133">
            <v>0</v>
          </cell>
          <cell r="AA133">
            <v>0</v>
          </cell>
          <cell r="AB133">
            <v>0</v>
          </cell>
          <cell r="AC133">
            <v>0</v>
          </cell>
          <cell r="AD133">
            <v>0</v>
          </cell>
          <cell r="AE133">
            <v>0</v>
          </cell>
          <cell r="AF133">
            <v>34569179</v>
          </cell>
          <cell r="AG133">
            <v>20741507</v>
          </cell>
          <cell r="AH133">
            <v>13827671</v>
          </cell>
          <cell r="AI133">
            <v>0</v>
          </cell>
          <cell r="AJ133">
            <v>1186814.95</v>
          </cell>
          <cell r="AK133">
            <v>2880606.43</v>
          </cell>
          <cell r="AL133">
            <v>3974338.21</v>
          </cell>
          <cell r="AM133">
            <v>307299.68</v>
          </cell>
          <cell r="AN133">
            <v>0</v>
          </cell>
          <cell r="AO133">
            <v>4168.8</v>
          </cell>
          <cell r="AP133">
            <v>3320548.78</v>
          </cell>
          <cell r="AQ133">
            <v>102838.31</v>
          </cell>
          <cell r="AR133">
            <v>-5428.64</v>
          </cell>
          <cell r="AS133">
            <v>17163.55</v>
          </cell>
          <cell r="AT133">
            <v>0</v>
          </cell>
          <cell r="AU133">
            <v>0</v>
          </cell>
          <cell r="AV133">
            <v>0</v>
          </cell>
        </row>
        <row r="134">
          <cell r="A134">
            <v>127</v>
          </cell>
          <cell r="B134" t="str">
            <v>Herefordshire</v>
          </cell>
          <cell r="C134" t="str">
            <v>E1801</v>
          </cell>
          <cell r="D134">
            <v>298886</v>
          </cell>
          <cell r="E134">
            <v>0</v>
          </cell>
          <cell r="F134">
            <v>0</v>
          </cell>
          <cell r="G134">
            <v>0</v>
          </cell>
          <cell r="H134">
            <v>14676</v>
          </cell>
          <cell r="I134">
            <v>0</v>
          </cell>
          <cell r="J134">
            <v>56781.57</v>
          </cell>
          <cell r="K134">
            <v>0</v>
          </cell>
          <cell r="L134">
            <v>0</v>
          </cell>
          <cell r="M134">
            <v>0</v>
          </cell>
          <cell r="N134">
            <v>1034303</v>
          </cell>
          <cell r="O134">
            <v>1013616.94</v>
          </cell>
          <cell r="P134">
            <v>0</v>
          </cell>
          <cell r="Q134">
            <v>20686.060000000001</v>
          </cell>
          <cell r="R134">
            <v>139251</v>
          </cell>
          <cell r="S134">
            <v>0</v>
          </cell>
          <cell r="T134">
            <v>0</v>
          </cell>
          <cell r="U134">
            <v>525643</v>
          </cell>
          <cell r="V134">
            <v>0</v>
          </cell>
          <cell r="W134">
            <v>0</v>
          </cell>
          <cell r="X134">
            <v>0</v>
          </cell>
          <cell r="Y134">
            <v>0</v>
          </cell>
          <cell r="Z134">
            <v>0</v>
          </cell>
          <cell r="AA134">
            <v>0</v>
          </cell>
          <cell r="AB134">
            <v>0</v>
          </cell>
          <cell r="AC134">
            <v>0</v>
          </cell>
          <cell r="AD134">
            <v>0</v>
          </cell>
          <cell r="AE134">
            <v>0</v>
          </cell>
          <cell r="AF134">
            <v>23117741.43</v>
          </cell>
          <cell r="AG134">
            <v>22711033</v>
          </cell>
          <cell r="AH134">
            <v>0</v>
          </cell>
          <cell r="AI134">
            <v>463490</v>
          </cell>
          <cell r="AJ134">
            <v>767989.46</v>
          </cell>
          <cell r="AK134">
            <v>4483891.12</v>
          </cell>
          <cell r="AL134">
            <v>3796287.98</v>
          </cell>
          <cell r="AM134">
            <v>87291.35</v>
          </cell>
          <cell r="AN134">
            <v>89848.46</v>
          </cell>
          <cell r="AO134">
            <v>8800.5300000000007</v>
          </cell>
          <cell r="AP134">
            <v>1973227.21</v>
          </cell>
          <cell r="AQ134">
            <v>111725.21</v>
          </cell>
          <cell r="AR134">
            <v>83171.990000000005</v>
          </cell>
          <cell r="AS134">
            <v>4182.47</v>
          </cell>
          <cell r="AT134">
            <v>46591.85</v>
          </cell>
          <cell r="AU134">
            <v>-2255.14</v>
          </cell>
          <cell r="AV134">
            <v>58836.5</v>
          </cell>
        </row>
        <row r="135">
          <cell r="A135">
            <v>128</v>
          </cell>
          <cell r="B135" t="str">
            <v>Hertsmere</v>
          </cell>
          <cell r="C135" t="str">
            <v>E1934</v>
          </cell>
          <cell r="D135">
            <v>146387</v>
          </cell>
          <cell r="E135">
            <v>0</v>
          </cell>
          <cell r="F135">
            <v>0</v>
          </cell>
          <cell r="G135">
            <v>0</v>
          </cell>
          <cell r="H135">
            <v>0</v>
          </cell>
          <cell r="I135">
            <v>0</v>
          </cell>
          <cell r="J135">
            <v>0</v>
          </cell>
          <cell r="K135">
            <v>0</v>
          </cell>
          <cell r="L135">
            <v>0</v>
          </cell>
          <cell r="M135">
            <v>0</v>
          </cell>
          <cell r="N135">
            <v>286509</v>
          </cell>
          <cell r="O135">
            <v>229207.2</v>
          </cell>
          <cell r="P135">
            <v>57301.8</v>
          </cell>
          <cell r="Q135">
            <v>0</v>
          </cell>
          <cell r="R135">
            <v>44285.43</v>
          </cell>
          <cell r="S135">
            <v>0</v>
          </cell>
          <cell r="T135">
            <v>0</v>
          </cell>
          <cell r="U135">
            <v>718427.45</v>
          </cell>
          <cell r="V135">
            <v>0</v>
          </cell>
          <cell r="W135">
            <v>0</v>
          </cell>
          <cell r="X135">
            <v>0</v>
          </cell>
          <cell r="Y135">
            <v>0</v>
          </cell>
          <cell r="Z135">
            <v>0</v>
          </cell>
          <cell r="AA135">
            <v>0</v>
          </cell>
          <cell r="AB135">
            <v>0</v>
          </cell>
          <cell r="AC135">
            <v>0</v>
          </cell>
          <cell r="AD135">
            <v>0</v>
          </cell>
          <cell r="AE135">
            <v>0</v>
          </cell>
          <cell r="AF135">
            <v>21242341</v>
          </cell>
          <cell r="AG135">
            <v>16993873</v>
          </cell>
          <cell r="AH135">
            <v>4248468</v>
          </cell>
          <cell r="AI135">
            <v>0</v>
          </cell>
          <cell r="AJ135">
            <v>812992.65</v>
          </cell>
          <cell r="AK135">
            <v>1310750.27</v>
          </cell>
          <cell r="AL135">
            <v>3899212.7</v>
          </cell>
          <cell r="AM135">
            <v>53770.46</v>
          </cell>
          <cell r="AN135">
            <v>0</v>
          </cell>
          <cell r="AO135">
            <v>179639.17</v>
          </cell>
          <cell r="AP135">
            <v>1742719.97</v>
          </cell>
          <cell r="AQ135">
            <v>19977.990000000002</v>
          </cell>
          <cell r="AR135">
            <v>30745.42</v>
          </cell>
          <cell r="AS135">
            <v>0</v>
          </cell>
          <cell r="AT135">
            <v>0</v>
          </cell>
          <cell r="AU135">
            <v>0</v>
          </cell>
          <cell r="AV135">
            <v>0</v>
          </cell>
        </row>
        <row r="136">
          <cell r="A136">
            <v>129</v>
          </cell>
          <cell r="B136" t="str">
            <v>High Peak</v>
          </cell>
          <cell r="C136" t="str">
            <v>E1037</v>
          </cell>
          <cell r="D136">
            <v>135442</v>
          </cell>
          <cell r="E136">
            <v>0</v>
          </cell>
          <cell r="F136">
            <v>0</v>
          </cell>
          <cell r="G136">
            <v>0</v>
          </cell>
          <cell r="H136">
            <v>0</v>
          </cell>
          <cell r="I136">
            <v>0</v>
          </cell>
          <cell r="J136">
            <v>0</v>
          </cell>
          <cell r="K136">
            <v>0</v>
          </cell>
          <cell r="L136">
            <v>0</v>
          </cell>
          <cell r="M136">
            <v>0</v>
          </cell>
          <cell r="N136">
            <v>510655</v>
          </cell>
          <cell r="O136">
            <v>408524</v>
          </cell>
          <cell r="P136">
            <v>91917.9</v>
          </cell>
          <cell r="Q136">
            <v>10213.1</v>
          </cell>
          <cell r="R136">
            <v>93653.07</v>
          </cell>
          <cell r="S136">
            <v>0</v>
          </cell>
          <cell r="T136">
            <v>0</v>
          </cell>
          <cell r="U136">
            <v>243609.9</v>
          </cell>
          <cell r="V136">
            <v>0</v>
          </cell>
          <cell r="W136">
            <v>0</v>
          </cell>
          <cell r="X136">
            <v>0</v>
          </cell>
          <cell r="Y136">
            <v>0</v>
          </cell>
          <cell r="Z136">
            <v>0</v>
          </cell>
          <cell r="AA136">
            <v>0</v>
          </cell>
          <cell r="AB136">
            <v>0</v>
          </cell>
          <cell r="AC136">
            <v>0</v>
          </cell>
          <cell r="AD136">
            <v>0</v>
          </cell>
          <cell r="AE136">
            <v>0</v>
          </cell>
          <cell r="AF136">
            <v>11574859</v>
          </cell>
          <cell r="AG136">
            <v>9259887</v>
          </cell>
          <cell r="AH136">
            <v>2083475</v>
          </cell>
          <cell r="AI136">
            <v>231497</v>
          </cell>
          <cell r="AJ136">
            <v>377727.95</v>
          </cell>
          <cell r="AK136">
            <v>2222692.6</v>
          </cell>
          <cell r="AL136">
            <v>835540.31</v>
          </cell>
          <cell r="AM136">
            <v>66278.039999999994</v>
          </cell>
          <cell r="AN136">
            <v>13545.37</v>
          </cell>
          <cell r="AO136">
            <v>18500.25</v>
          </cell>
          <cell r="AP136">
            <v>617774.19999999995</v>
          </cell>
          <cell r="AQ136">
            <v>126269.91</v>
          </cell>
          <cell r="AR136">
            <v>5212.0600000000004</v>
          </cell>
          <cell r="AS136">
            <v>1215.99</v>
          </cell>
          <cell r="AT136">
            <v>1068.74</v>
          </cell>
          <cell r="AU136">
            <v>0</v>
          </cell>
          <cell r="AV136">
            <v>0</v>
          </cell>
        </row>
        <row r="137">
          <cell r="A137">
            <v>130</v>
          </cell>
          <cell r="B137" t="str">
            <v>Hillingdon</v>
          </cell>
          <cell r="C137" t="str">
            <v>E5041</v>
          </cell>
          <cell r="D137">
            <v>598040</v>
          </cell>
          <cell r="E137">
            <v>0</v>
          </cell>
          <cell r="F137">
            <v>0</v>
          </cell>
          <cell r="G137">
            <v>0</v>
          </cell>
          <cell r="H137">
            <v>0</v>
          </cell>
          <cell r="I137">
            <v>0</v>
          </cell>
          <cell r="J137">
            <v>0</v>
          </cell>
          <cell r="K137">
            <v>0</v>
          </cell>
          <cell r="L137">
            <v>0</v>
          </cell>
          <cell r="M137">
            <v>0</v>
          </cell>
          <cell r="N137">
            <v>615339</v>
          </cell>
          <cell r="O137">
            <v>369203.39999999997</v>
          </cell>
          <cell r="P137">
            <v>246135.6</v>
          </cell>
          <cell r="Q137">
            <v>0</v>
          </cell>
          <cell r="R137">
            <v>95171.93</v>
          </cell>
          <cell r="S137">
            <v>0</v>
          </cell>
          <cell r="T137">
            <v>0</v>
          </cell>
          <cell r="U137">
            <v>4360521.04</v>
          </cell>
          <cell r="V137">
            <v>0</v>
          </cell>
          <cell r="W137">
            <v>0</v>
          </cell>
          <cell r="X137">
            <v>0</v>
          </cell>
          <cell r="Y137">
            <v>0</v>
          </cell>
          <cell r="Z137">
            <v>0</v>
          </cell>
          <cell r="AA137">
            <v>0</v>
          </cell>
          <cell r="AB137">
            <v>0</v>
          </cell>
          <cell r="AC137">
            <v>0</v>
          </cell>
          <cell r="AD137">
            <v>0</v>
          </cell>
          <cell r="AE137">
            <v>0</v>
          </cell>
          <cell r="AF137">
            <v>165662411</v>
          </cell>
          <cell r="AG137">
            <v>99397446</v>
          </cell>
          <cell r="AH137">
            <v>66264964</v>
          </cell>
          <cell r="AI137">
            <v>0</v>
          </cell>
          <cell r="AJ137">
            <v>5860968.2599999998</v>
          </cell>
          <cell r="AK137">
            <v>2682810.69</v>
          </cell>
          <cell r="AL137">
            <v>6850465.7599999998</v>
          </cell>
          <cell r="AM137">
            <v>38224.36</v>
          </cell>
          <cell r="AN137">
            <v>0</v>
          </cell>
          <cell r="AO137">
            <v>638973.81999999995</v>
          </cell>
          <cell r="AP137">
            <v>12603685.810000001</v>
          </cell>
          <cell r="AQ137">
            <v>50508.7</v>
          </cell>
          <cell r="AR137">
            <v>-20776.939999999999</v>
          </cell>
          <cell r="AS137">
            <v>0</v>
          </cell>
          <cell r="AT137">
            <v>0</v>
          </cell>
          <cell r="AU137">
            <v>0</v>
          </cell>
          <cell r="AV137">
            <v>0</v>
          </cell>
        </row>
        <row r="138">
          <cell r="A138">
            <v>131</v>
          </cell>
          <cell r="B138" t="str">
            <v>Hinckley and Bosworth</v>
          </cell>
          <cell r="C138" t="str">
            <v>E2434</v>
          </cell>
          <cell r="D138">
            <v>123176</v>
          </cell>
          <cell r="E138">
            <v>0</v>
          </cell>
          <cell r="F138">
            <v>24147.8</v>
          </cell>
          <cell r="G138">
            <v>0</v>
          </cell>
          <cell r="H138">
            <v>0</v>
          </cell>
          <cell r="I138">
            <v>0</v>
          </cell>
          <cell r="J138">
            <v>0</v>
          </cell>
          <cell r="K138">
            <v>0</v>
          </cell>
          <cell r="L138">
            <v>0</v>
          </cell>
          <cell r="M138">
            <v>0</v>
          </cell>
          <cell r="N138">
            <v>448923</v>
          </cell>
          <cell r="O138">
            <v>359138.4</v>
          </cell>
          <cell r="P138">
            <v>80806.14</v>
          </cell>
          <cell r="Q138">
            <v>8978.4600000000009</v>
          </cell>
          <cell r="R138">
            <v>8739.49</v>
          </cell>
          <cell r="S138">
            <v>0</v>
          </cell>
          <cell r="T138">
            <v>0</v>
          </cell>
          <cell r="U138">
            <v>282991.2</v>
          </cell>
          <cell r="V138">
            <v>0</v>
          </cell>
          <cell r="W138">
            <v>0</v>
          </cell>
          <cell r="X138">
            <v>0</v>
          </cell>
          <cell r="Y138">
            <v>0</v>
          </cell>
          <cell r="Z138">
            <v>0</v>
          </cell>
          <cell r="AA138">
            <v>0</v>
          </cell>
          <cell r="AB138">
            <v>0</v>
          </cell>
          <cell r="AC138">
            <v>0</v>
          </cell>
          <cell r="AD138">
            <v>0</v>
          </cell>
          <cell r="AE138">
            <v>0</v>
          </cell>
          <cell r="AF138">
            <v>13615525</v>
          </cell>
          <cell r="AG138">
            <v>10892420</v>
          </cell>
          <cell r="AH138">
            <v>2450795</v>
          </cell>
          <cell r="AI138">
            <v>272311</v>
          </cell>
          <cell r="AJ138">
            <v>476802.99</v>
          </cell>
          <cell r="AK138">
            <v>1956262.97</v>
          </cell>
          <cell r="AL138">
            <v>1382469.67</v>
          </cell>
          <cell r="AM138">
            <v>5715.84</v>
          </cell>
          <cell r="AN138">
            <v>9655</v>
          </cell>
          <cell r="AO138">
            <v>129571.15</v>
          </cell>
          <cell r="AP138">
            <v>574238.71999999997</v>
          </cell>
          <cell r="AQ138">
            <v>17451.21</v>
          </cell>
          <cell r="AR138">
            <v>64674.16</v>
          </cell>
          <cell r="AS138">
            <v>357.24</v>
          </cell>
          <cell r="AT138">
            <v>0</v>
          </cell>
          <cell r="AU138">
            <v>0</v>
          </cell>
          <cell r="AV138">
            <v>0</v>
          </cell>
        </row>
        <row r="139">
          <cell r="A139">
            <v>132</v>
          </cell>
          <cell r="B139" t="str">
            <v>Horsham</v>
          </cell>
          <cell r="C139" t="str">
            <v>E3835</v>
          </cell>
          <cell r="D139">
            <v>177362</v>
          </cell>
          <cell r="E139">
            <v>0</v>
          </cell>
          <cell r="F139">
            <v>0</v>
          </cell>
          <cell r="G139">
            <v>0</v>
          </cell>
          <cell r="H139">
            <v>0</v>
          </cell>
          <cell r="I139">
            <v>0</v>
          </cell>
          <cell r="J139">
            <v>0</v>
          </cell>
          <cell r="K139">
            <v>0</v>
          </cell>
          <cell r="L139">
            <v>0</v>
          </cell>
          <cell r="M139">
            <v>0</v>
          </cell>
          <cell r="N139">
            <v>507566</v>
          </cell>
          <cell r="O139">
            <v>406052.80000000005</v>
          </cell>
          <cell r="P139">
            <v>101513.20000000001</v>
          </cell>
          <cell r="Q139">
            <v>0</v>
          </cell>
          <cell r="R139">
            <v>978404.48</v>
          </cell>
          <cell r="S139">
            <v>0</v>
          </cell>
          <cell r="T139">
            <v>0</v>
          </cell>
          <cell r="U139">
            <v>380000</v>
          </cell>
          <cell r="V139">
            <v>0</v>
          </cell>
          <cell r="W139">
            <v>0</v>
          </cell>
          <cell r="X139">
            <v>0</v>
          </cell>
          <cell r="Y139">
            <v>0</v>
          </cell>
          <cell r="Z139">
            <v>0</v>
          </cell>
          <cell r="AA139">
            <v>0</v>
          </cell>
          <cell r="AB139">
            <v>0</v>
          </cell>
          <cell r="AC139">
            <v>0</v>
          </cell>
          <cell r="AD139">
            <v>0</v>
          </cell>
          <cell r="AE139">
            <v>0</v>
          </cell>
          <cell r="AF139">
            <v>19031821</v>
          </cell>
          <cell r="AG139">
            <v>15225457</v>
          </cell>
          <cell r="AH139">
            <v>3806364</v>
          </cell>
          <cell r="AI139">
            <v>0</v>
          </cell>
          <cell r="AJ139">
            <v>652623.41</v>
          </cell>
          <cell r="AK139">
            <v>2214016.41</v>
          </cell>
          <cell r="AL139">
            <v>2584398.15</v>
          </cell>
          <cell r="AM139">
            <v>53631.42</v>
          </cell>
          <cell r="AN139">
            <v>16476.87</v>
          </cell>
          <cell r="AO139">
            <v>41730.21</v>
          </cell>
          <cell r="AP139">
            <v>1026899.64</v>
          </cell>
          <cell r="AQ139">
            <v>20732.5</v>
          </cell>
          <cell r="AR139">
            <v>320715.07</v>
          </cell>
          <cell r="AS139">
            <v>776.55</v>
          </cell>
          <cell r="AT139">
            <v>2099.39</v>
          </cell>
          <cell r="AU139">
            <v>0</v>
          </cell>
          <cell r="AV139">
            <v>0</v>
          </cell>
        </row>
        <row r="140">
          <cell r="A140">
            <v>133</v>
          </cell>
          <cell r="B140" t="str">
            <v>Hounslow</v>
          </cell>
          <cell r="C140" t="str">
            <v>E5042</v>
          </cell>
          <cell r="D140">
            <v>401106</v>
          </cell>
          <cell r="E140">
            <v>0</v>
          </cell>
          <cell r="F140">
            <v>0</v>
          </cell>
          <cell r="G140">
            <v>0</v>
          </cell>
          <cell r="H140">
            <v>0</v>
          </cell>
          <cell r="I140">
            <v>0</v>
          </cell>
          <cell r="J140">
            <v>0</v>
          </cell>
          <cell r="K140">
            <v>0</v>
          </cell>
          <cell r="L140">
            <v>0</v>
          </cell>
          <cell r="M140">
            <v>0</v>
          </cell>
          <cell r="N140">
            <v>521210</v>
          </cell>
          <cell r="O140">
            <v>312726</v>
          </cell>
          <cell r="P140">
            <v>208484</v>
          </cell>
          <cell r="Q140">
            <v>0</v>
          </cell>
          <cell r="R140">
            <v>518834.01</v>
          </cell>
          <cell r="S140">
            <v>0</v>
          </cell>
          <cell r="T140">
            <v>0</v>
          </cell>
          <cell r="U140">
            <v>2069298.51</v>
          </cell>
          <cell r="V140">
            <v>0</v>
          </cell>
          <cell r="W140">
            <v>0</v>
          </cell>
          <cell r="X140">
            <v>0</v>
          </cell>
          <cell r="Y140">
            <v>0</v>
          </cell>
          <cell r="Z140">
            <v>0</v>
          </cell>
          <cell r="AA140">
            <v>0</v>
          </cell>
          <cell r="AB140">
            <v>0</v>
          </cell>
          <cell r="AC140">
            <v>0</v>
          </cell>
          <cell r="AD140">
            <v>0</v>
          </cell>
          <cell r="AE140">
            <v>0</v>
          </cell>
          <cell r="AF140">
            <v>69682469</v>
          </cell>
          <cell r="AG140">
            <v>41809481</v>
          </cell>
          <cell r="AH140">
            <v>27872987</v>
          </cell>
          <cell r="AI140">
            <v>0</v>
          </cell>
          <cell r="AJ140">
            <v>2621964.42</v>
          </cell>
          <cell r="AK140">
            <v>2303511.66</v>
          </cell>
          <cell r="AL140">
            <v>4455727.8</v>
          </cell>
          <cell r="AM140">
            <v>42905.440000000002</v>
          </cell>
          <cell r="AN140">
            <v>0</v>
          </cell>
          <cell r="AO140">
            <v>111052.37</v>
          </cell>
          <cell r="AP140">
            <v>6359874.8799999999</v>
          </cell>
          <cell r="AQ140">
            <v>82385.100000000006</v>
          </cell>
          <cell r="AR140">
            <v>364905.83</v>
          </cell>
          <cell r="AS140">
            <v>508.38</v>
          </cell>
          <cell r="AT140">
            <v>0</v>
          </cell>
          <cell r="AU140">
            <v>0</v>
          </cell>
          <cell r="AV140">
            <v>0</v>
          </cell>
        </row>
        <row r="141">
          <cell r="A141">
            <v>134</v>
          </cell>
          <cell r="B141" t="str">
            <v>Huntingdonshire</v>
          </cell>
          <cell r="C141" t="str">
            <v>E0551</v>
          </cell>
          <cell r="D141">
            <v>221475</v>
          </cell>
          <cell r="E141">
            <v>0</v>
          </cell>
          <cell r="F141">
            <v>6302.11</v>
          </cell>
          <cell r="G141">
            <v>0</v>
          </cell>
          <cell r="H141">
            <v>0</v>
          </cell>
          <cell r="I141">
            <v>0</v>
          </cell>
          <cell r="J141">
            <v>603303.41</v>
          </cell>
          <cell r="K141">
            <v>0</v>
          </cell>
          <cell r="L141">
            <v>0</v>
          </cell>
          <cell r="M141">
            <v>0</v>
          </cell>
          <cell r="N141">
            <v>579736</v>
          </cell>
          <cell r="O141">
            <v>463788.80000000005</v>
          </cell>
          <cell r="P141">
            <v>104352.48</v>
          </cell>
          <cell r="Q141">
            <v>11594.72</v>
          </cell>
          <cell r="R141">
            <v>121144.61</v>
          </cell>
          <cell r="S141">
            <v>0</v>
          </cell>
          <cell r="T141">
            <v>0</v>
          </cell>
          <cell r="U141">
            <v>560991.22</v>
          </cell>
          <cell r="V141">
            <v>0</v>
          </cell>
          <cell r="W141">
            <v>0</v>
          </cell>
          <cell r="X141">
            <v>0</v>
          </cell>
          <cell r="Y141">
            <v>0</v>
          </cell>
          <cell r="Z141">
            <v>0</v>
          </cell>
          <cell r="AA141">
            <v>0</v>
          </cell>
          <cell r="AB141">
            <v>0</v>
          </cell>
          <cell r="AC141">
            <v>0</v>
          </cell>
          <cell r="AD141">
            <v>0</v>
          </cell>
          <cell r="AE141">
            <v>0</v>
          </cell>
          <cell r="AF141">
            <v>28674260.59</v>
          </cell>
          <cell r="AG141">
            <v>23422051</v>
          </cell>
          <cell r="AH141">
            <v>5269961</v>
          </cell>
          <cell r="AI141">
            <v>585551</v>
          </cell>
          <cell r="AJ141">
            <v>973736.81</v>
          </cell>
          <cell r="AK141">
            <v>2503225.0299999998</v>
          </cell>
          <cell r="AL141">
            <v>2327524.04</v>
          </cell>
          <cell r="AM141">
            <v>178698.84</v>
          </cell>
          <cell r="AN141">
            <v>46986.43</v>
          </cell>
          <cell r="AO141">
            <v>162822.18</v>
          </cell>
          <cell r="AP141">
            <v>2635332.54</v>
          </cell>
          <cell r="AQ141">
            <v>414.47</v>
          </cell>
          <cell r="AR141">
            <v>45919.01</v>
          </cell>
          <cell r="AS141">
            <v>0</v>
          </cell>
          <cell r="AT141">
            <v>17040.82</v>
          </cell>
          <cell r="AU141">
            <v>283.39</v>
          </cell>
          <cell r="AV141">
            <v>561698.6</v>
          </cell>
        </row>
        <row r="142">
          <cell r="A142">
            <v>135</v>
          </cell>
          <cell r="B142" t="str">
            <v>Hyndburn</v>
          </cell>
          <cell r="C142" t="str">
            <v>E2336</v>
          </cell>
          <cell r="D142">
            <v>133530</v>
          </cell>
          <cell r="E142">
            <v>0</v>
          </cell>
          <cell r="F142">
            <v>0</v>
          </cell>
          <cell r="G142">
            <v>0</v>
          </cell>
          <cell r="H142">
            <v>0</v>
          </cell>
          <cell r="I142">
            <v>0</v>
          </cell>
          <cell r="J142">
            <v>0</v>
          </cell>
          <cell r="K142">
            <v>0</v>
          </cell>
          <cell r="L142">
            <v>0</v>
          </cell>
          <cell r="M142">
            <v>0</v>
          </cell>
          <cell r="N142">
            <v>454088</v>
          </cell>
          <cell r="O142">
            <v>363270.40000000002</v>
          </cell>
          <cell r="P142">
            <v>81735.839999999997</v>
          </cell>
          <cell r="Q142">
            <v>9081.76</v>
          </cell>
          <cell r="R142">
            <v>143848.87</v>
          </cell>
          <cell r="S142">
            <v>0</v>
          </cell>
          <cell r="T142">
            <v>0</v>
          </cell>
          <cell r="U142">
            <v>390000</v>
          </cell>
          <cell r="V142">
            <v>0</v>
          </cell>
          <cell r="W142">
            <v>0</v>
          </cell>
          <cell r="X142">
            <v>0</v>
          </cell>
          <cell r="Y142">
            <v>0</v>
          </cell>
          <cell r="Z142">
            <v>0</v>
          </cell>
          <cell r="AA142">
            <v>0</v>
          </cell>
          <cell r="AB142">
            <v>0</v>
          </cell>
          <cell r="AC142">
            <v>0</v>
          </cell>
          <cell r="AD142">
            <v>0</v>
          </cell>
          <cell r="AE142">
            <v>0</v>
          </cell>
          <cell r="AF142">
            <v>10459422</v>
          </cell>
          <cell r="AG142">
            <v>8367538</v>
          </cell>
          <cell r="AH142">
            <v>1882696</v>
          </cell>
          <cell r="AI142">
            <v>209188</v>
          </cell>
          <cell r="AJ142">
            <v>386975.88</v>
          </cell>
          <cell r="AK142">
            <v>1977432.08</v>
          </cell>
          <cell r="AL142">
            <v>1074660.72</v>
          </cell>
          <cell r="AM142">
            <v>32701.200000000001</v>
          </cell>
          <cell r="AN142">
            <v>0</v>
          </cell>
          <cell r="AO142">
            <v>108427.69</v>
          </cell>
          <cell r="AP142">
            <v>2416563.83</v>
          </cell>
          <cell r="AQ142">
            <v>25240.95</v>
          </cell>
          <cell r="AR142">
            <v>84311.08</v>
          </cell>
          <cell r="AS142">
            <v>0</v>
          </cell>
          <cell r="AT142">
            <v>0</v>
          </cell>
          <cell r="AU142">
            <v>0</v>
          </cell>
          <cell r="AV142">
            <v>0</v>
          </cell>
        </row>
        <row r="143">
          <cell r="A143">
            <v>136</v>
          </cell>
          <cell r="B143" t="str">
            <v>Ipswich</v>
          </cell>
          <cell r="C143" t="str">
            <v>E3533</v>
          </cell>
          <cell r="D143">
            <v>192368</v>
          </cell>
          <cell r="E143">
            <v>0</v>
          </cell>
          <cell r="F143">
            <v>0</v>
          </cell>
          <cell r="G143">
            <v>0</v>
          </cell>
          <cell r="H143">
            <v>0</v>
          </cell>
          <cell r="I143">
            <v>0</v>
          </cell>
          <cell r="J143">
            <v>0</v>
          </cell>
          <cell r="K143">
            <v>0</v>
          </cell>
          <cell r="L143">
            <v>0</v>
          </cell>
          <cell r="M143">
            <v>0</v>
          </cell>
          <cell r="N143">
            <v>452722</v>
          </cell>
          <cell r="O143">
            <v>362177.60000000003</v>
          </cell>
          <cell r="P143">
            <v>90544.400000000009</v>
          </cell>
          <cell r="Q143">
            <v>0</v>
          </cell>
          <cell r="R143">
            <v>166495.66</v>
          </cell>
          <cell r="S143">
            <v>0</v>
          </cell>
          <cell r="T143">
            <v>0</v>
          </cell>
          <cell r="U143">
            <v>525080</v>
          </cell>
          <cell r="V143">
            <v>0</v>
          </cell>
          <cell r="W143">
            <v>0</v>
          </cell>
          <cell r="X143">
            <v>0</v>
          </cell>
          <cell r="Y143">
            <v>0</v>
          </cell>
          <cell r="Z143">
            <v>0</v>
          </cell>
          <cell r="AA143">
            <v>0</v>
          </cell>
          <cell r="AB143">
            <v>0</v>
          </cell>
          <cell r="AC143">
            <v>0</v>
          </cell>
          <cell r="AD143">
            <v>0</v>
          </cell>
          <cell r="AE143">
            <v>0</v>
          </cell>
          <cell r="AF143">
            <v>26326505</v>
          </cell>
          <cell r="AG143">
            <v>21061204</v>
          </cell>
          <cell r="AH143">
            <v>5265301</v>
          </cell>
          <cell r="AI143">
            <v>0</v>
          </cell>
          <cell r="AJ143">
            <v>928845</v>
          </cell>
          <cell r="AK143">
            <v>1956906.63</v>
          </cell>
          <cell r="AL143">
            <v>2760331.3</v>
          </cell>
          <cell r="AM143">
            <v>89035.199999999997</v>
          </cell>
          <cell r="AN143">
            <v>0</v>
          </cell>
          <cell r="AO143">
            <v>40691.17</v>
          </cell>
          <cell r="AP143">
            <v>2175831.58</v>
          </cell>
          <cell r="AQ143">
            <v>28074.82</v>
          </cell>
          <cell r="AR143">
            <v>40442.79</v>
          </cell>
          <cell r="AS143">
            <v>0</v>
          </cell>
          <cell r="AT143">
            <v>0</v>
          </cell>
          <cell r="AU143">
            <v>0</v>
          </cell>
          <cell r="AV143">
            <v>0</v>
          </cell>
        </row>
        <row r="144">
          <cell r="A144">
            <v>137</v>
          </cell>
          <cell r="B144" t="str">
            <v>Isle of Wight Council</v>
          </cell>
          <cell r="C144" t="str">
            <v>E2101</v>
          </cell>
          <cell r="D144">
            <v>250493</v>
          </cell>
          <cell r="E144">
            <v>0</v>
          </cell>
          <cell r="F144">
            <v>0</v>
          </cell>
          <cell r="G144">
            <v>0</v>
          </cell>
          <cell r="H144">
            <v>0</v>
          </cell>
          <cell r="I144">
            <v>0</v>
          </cell>
          <cell r="J144">
            <v>0</v>
          </cell>
          <cell r="K144">
            <v>0</v>
          </cell>
          <cell r="L144">
            <v>0</v>
          </cell>
          <cell r="M144">
            <v>0</v>
          </cell>
          <cell r="N144">
            <v>913958</v>
          </cell>
          <cell r="O144">
            <v>913958</v>
          </cell>
          <cell r="P144">
            <v>0</v>
          </cell>
          <cell r="Q144">
            <v>0</v>
          </cell>
          <cell r="R144">
            <v>208000.12</v>
          </cell>
          <cell r="S144">
            <v>0</v>
          </cell>
          <cell r="T144">
            <v>0</v>
          </cell>
          <cell r="U144">
            <v>500000</v>
          </cell>
          <cell r="V144">
            <v>0</v>
          </cell>
          <cell r="W144">
            <v>0</v>
          </cell>
          <cell r="X144">
            <v>0</v>
          </cell>
          <cell r="Y144">
            <v>0</v>
          </cell>
          <cell r="Z144">
            <v>0</v>
          </cell>
          <cell r="AA144">
            <v>0</v>
          </cell>
          <cell r="AB144">
            <v>0</v>
          </cell>
          <cell r="AC144">
            <v>0</v>
          </cell>
          <cell r="AD144">
            <v>0</v>
          </cell>
          <cell r="AE144">
            <v>0</v>
          </cell>
          <cell r="AF144">
            <v>16882953</v>
          </cell>
          <cell r="AG144">
            <v>16882953</v>
          </cell>
          <cell r="AH144">
            <v>0</v>
          </cell>
          <cell r="AI144">
            <v>0</v>
          </cell>
          <cell r="AJ144">
            <v>547022.93000000005</v>
          </cell>
          <cell r="AK144">
            <v>3868977.44</v>
          </cell>
          <cell r="AL144">
            <v>2045714.36</v>
          </cell>
          <cell r="AM144">
            <v>82476.639999999999</v>
          </cell>
          <cell r="AN144">
            <v>14815.91</v>
          </cell>
          <cell r="AO144">
            <v>25834.91</v>
          </cell>
          <cell r="AP144">
            <v>965308.14</v>
          </cell>
          <cell r="AQ144">
            <v>16470.45</v>
          </cell>
          <cell r="AR144">
            <v>38630.11</v>
          </cell>
          <cell r="AS144">
            <v>870.2</v>
          </cell>
          <cell r="AT144">
            <v>7085.33</v>
          </cell>
          <cell r="AU144">
            <v>6360.08</v>
          </cell>
          <cell r="AV144">
            <v>0</v>
          </cell>
        </row>
        <row r="145">
          <cell r="A145">
            <v>138</v>
          </cell>
          <cell r="B145" t="str">
            <v>Isles of Scilly</v>
          </cell>
          <cell r="C145" t="str">
            <v>E4001</v>
          </cell>
          <cell r="D145">
            <v>24797</v>
          </cell>
          <cell r="E145">
            <v>0</v>
          </cell>
          <cell r="F145">
            <v>0</v>
          </cell>
          <cell r="G145">
            <v>0</v>
          </cell>
          <cell r="H145">
            <v>0</v>
          </cell>
          <cell r="I145">
            <v>0</v>
          </cell>
          <cell r="J145">
            <v>0</v>
          </cell>
          <cell r="K145">
            <v>0</v>
          </cell>
          <cell r="L145">
            <v>0</v>
          </cell>
          <cell r="M145">
            <v>0</v>
          </cell>
          <cell r="N145">
            <v>57243</v>
          </cell>
          <cell r="O145">
            <v>57243</v>
          </cell>
          <cell r="P145">
            <v>0</v>
          </cell>
          <cell r="Q145">
            <v>0</v>
          </cell>
          <cell r="R145">
            <v>23647</v>
          </cell>
          <cell r="S145">
            <v>0</v>
          </cell>
          <cell r="T145">
            <v>0</v>
          </cell>
          <cell r="U145">
            <v>33900</v>
          </cell>
          <cell r="V145">
            <v>0</v>
          </cell>
          <cell r="W145">
            <v>0</v>
          </cell>
          <cell r="X145">
            <v>0</v>
          </cell>
          <cell r="Y145">
            <v>0</v>
          </cell>
          <cell r="Z145">
            <v>0</v>
          </cell>
          <cell r="AA145">
            <v>0</v>
          </cell>
          <cell r="AB145">
            <v>0</v>
          </cell>
          <cell r="AC145">
            <v>0</v>
          </cell>
          <cell r="AD145">
            <v>0</v>
          </cell>
          <cell r="AE145">
            <v>0</v>
          </cell>
          <cell r="AF145">
            <v>827919</v>
          </cell>
          <cell r="AG145">
            <v>827919</v>
          </cell>
          <cell r="AH145">
            <v>0</v>
          </cell>
          <cell r="AI145">
            <v>0</v>
          </cell>
          <cell r="AJ145">
            <v>24059.09</v>
          </cell>
          <cell r="AK145">
            <v>279814.52</v>
          </cell>
          <cell r="AL145">
            <v>14060.6</v>
          </cell>
          <cell r="AM145">
            <v>6054.76</v>
          </cell>
          <cell r="AN145">
            <v>1290.6199999999999</v>
          </cell>
          <cell r="AO145">
            <v>0</v>
          </cell>
          <cell r="AP145">
            <v>2212.63</v>
          </cell>
          <cell r="AQ145">
            <v>528.99</v>
          </cell>
          <cell r="AR145">
            <v>3599.98</v>
          </cell>
          <cell r="AS145">
            <v>333.2</v>
          </cell>
          <cell r="AT145">
            <v>674.5</v>
          </cell>
          <cell r="AU145">
            <v>0</v>
          </cell>
          <cell r="AV145">
            <v>0</v>
          </cell>
        </row>
        <row r="146">
          <cell r="A146">
            <v>139</v>
          </cell>
          <cell r="B146" t="str">
            <v>Islington</v>
          </cell>
          <cell r="C146" t="str">
            <v>E5015</v>
          </cell>
          <cell r="D146">
            <v>656470</v>
          </cell>
          <cell r="E146">
            <v>0</v>
          </cell>
          <cell r="F146">
            <v>0</v>
          </cell>
          <cell r="G146">
            <v>0</v>
          </cell>
          <cell r="H146">
            <v>0</v>
          </cell>
          <cell r="I146">
            <v>0</v>
          </cell>
          <cell r="J146">
            <v>0</v>
          </cell>
          <cell r="K146">
            <v>0</v>
          </cell>
          <cell r="L146">
            <v>0</v>
          </cell>
          <cell r="M146">
            <v>0</v>
          </cell>
          <cell r="N146">
            <v>625120</v>
          </cell>
          <cell r="O146">
            <v>375072</v>
          </cell>
          <cell r="P146">
            <v>250048</v>
          </cell>
          <cell r="Q146">
            <v>0</v>
          </cell>
          <cell r="R146">
            <v>873035.47</v>
          </cell>
          <cell r="S146">
            <v>0</v>
          </cell>
          <cell r="T146">
            <v>0</v>
          </cell>
          <cell r="U146">
            <v>2515152.46</v>
          </cell>
          <cell r="V146">
            <v>0</v>
          </cell>
          <cell r="W146">
            <v>0</v>
          </cell>
          <cell r="X146">
            <v>0</v>
          </cell>
          <cell r="Y146">
            <v>0</v>
          </cell>
          <cell r="Z146">
            <v>0</v>
          </cell>
          <cell r="AA146">
            <v>0</v>
          </cell>
          <cell r="AB146">
            <v>0</v>
          </cell>
          <cell r="AC146">
            <v>0</v>
          </cell>
          <cell r="AD146">
            <v>0</v>
          </cell>
          <cell r="AE146">
            <v>0</v>
          </cell>
          <cell r="AF146">
            <v>91409142</v>
          </cell>
          <cell r="AG146">
            <v>54845485</v>
          </cell>
          <cell r="AH146">
            <v>36563657</v>
          </cell>
          <cell r="AI146">
            <v>0</v>
          </cell>
          <cell r="AJ146">
            <v>3381383.98</v>
          </cell>
          <cell r="AK146">
            <v>2539697.9500000002</v>
          </cell>
          <cell r="AL146">
            <v>18332278.82</v>
          </cell>
          <cell r="AM146">
            <v>0</v>
          </cell>
          <cell r="AN146">
            <v>0</v>
          </cell>
          <cell r="AO146">
            <v>222825.02</v>
          </cell>
          <cell r="AP146">
            <v>7065216.4199999999</v>
          </cell>
          <cell r="AQ146">
            <v>126583.42</v>
          </cell>
          <cell r="AR146">
            <v>214561.71</v>
          </cell>
          <cell r="AS146">
            <v>0</v>
          </cell>
          <cell r="AT146">
            <v>0</v>
          </cell>
          <cell r="AU146">
            <v>0</v>
          </cell>
          <cell r="AV146">
            <v>0</v>
          </cell>
        </row>
        <row r="147">
          <cell r="A147">
            <v>140</v>
          </cell>
          <cell r="B147" t="str">
            <v>Kensington and Chelsea</v>
          </cell>
          <cell r="C147" t="str">
            <v>E5016</v>
          </cell>
          <cell r="D147">
            <v>619513</v>
          </cell>
          <cell r="E147">
            <v>0</v>
          </cell>
          <cell r="F147">
            <v>0</v>
          </cell>
          <cell r="G147">
            <v>0</v>
          </cell>
          <cell r="H147">
            <v>0</v>
          </cell>
          <cell r="I147">
            <v>0</v>
          </cell>
          <cell r="J147">
            <v>0</v>
          </cell>
          <cell r="K147">
            <v>0</v>
          </cell>
          <cell r="L147">
            <v>0</v>
          </cell>
          <cell r="M147">
            <v>0</v>
          </cell>
          <cell r="N147">
            <v>267422</v>
          </cell>
          <cell r="O147">
            <v>160453.19999999998</v>
          </cell>
          <cell r="P147">
            <v>106968.8</v>
          </cell>
          <cell r="Q147">
            <v>0</v>
          </cell>
          <cell r="R147">
            <v>1245859.3799999999</v>
          </cell>
          <cell r="S147">
            <v>0</v>
          </cell>
          <cell r="T147">
            <v>0</v>
          </cell>
          <cell r="U147">
            <v>3759813.82</v>
          </cell>
          <cell r="V147">
            <v>0</v>
          </cell>
          <cell r="W147">
            <v>0</v>
          </cell>
          <cell r="X147">
            <v>0</v>
          </cell>
          <cell r="Y147">
            <v>0</v>
          </cell>
          <cell r="Z147">
            <v>0</v>
          </cell>
          <cell r="AA147">
            <v>0</v>
          </cell>
          <cell r="AB147">
            <v>0</v>
          </cell>
          <cell r="AC147">
            <v>0</v>
          </cell>
          <cell r="AD147">
            <v>0</v>
          </cell>
          <cell r="AE147">
            <v>0</v>
          </cell>
          <cell r="AF147">
            <v>130911141</v>
          </cell>
          <cell r="AG147">
            <v>78546685</v>
          </cell>
          <cell r="AH147">
            <v>52364456</v>
          </cell>
          <cell r="AI147">
            <v>0</v>
          </cell>
          <cell r="AJ147">
            <v>4995359.07</v>
          </cell>
          <cell r="AK147">
            <v>1172810.02</v>
          </cell>
          <cell r="AL147">
            <v>15046556.060000001</v>
          </cell>
          <cell r="AM147">
            <v>0</v>
          </cell>
          <cell r="AN147">
            <v>0</v>
          </cell>
          <cell r="AO147">
            <v>107561.31</v>
          </cell>
          <cell r="AP147">
            <v>8361146.5800000001</v>
          </cell>
          <cell r="AQ147">
            <v>27729.58</v>
          </cell>
          <cell r="AR147">
            <v>153066.54</v>
          </cell>
          <cell r="AS147">
            <v>0</v>
          </cell>
          <cell r="AT147">
            <v>0</v>
          </cell>
          <cell r="AU147">
            <v>0</v>
          </cell>
          <cell r="AV147">
            <v>0</v>
          </cell>
        </row>
        <row r="148">
          <cell r="A148">
            <v>141</v>
          </cell>
          <cell r="B148" t="str">
            <v>Kettering</v>
          </cell>
          <cell r="C148" t="str">
            <v>E2834</v>
          </cell>
          <cell r="D148">
            <v>110894</v>
          </cell>
          <cell r="E148">
            <v>0</v>
          </cell>
          <cell r="F148">
            <v>0</v>
          </cell>
          <cell r="G148">
            <v>0</v>
          </cell>
          <cell r="H148">
            <v>0</v>
          </cell>
          <cell r="I148">
            <v>0</v>
          </cell>
          <cell r="J148">
            <v>0</v>
          </cell>
          <cell r="K148">
            <v>0</v>
          </cell>
          <cell r="L148">
            <v>0</v>
          </cell>
          <cell r="M148">
            <v>0</v>
          </cell>
          <cell r="N148">
            <v>333181</v>
          </cell>
          <cell r="O148">
            <v>266544.8</v>
          </cell>
          <cell r="P148">
            <v>66636.2</v>
          </cell>
          <cell r="Q148">
            <v>0</v>
          </cell>
          <cell r="R148">
            <v>-220999</v>
          </cell>
          <cell r="S148">
            <v>0</v>
          </cell>
          <cell r="T148">
            <v>0</v>
          </cell>
          <cell r="U148">
            <v>300000</v>
          </cell>
          <cell r="V148">
            <v>0</v>
          </cell>
          <cell r="W148">
            <v>0</v>
          </cell>
          <cell r="X148">
            <v>0</v>
          </cell>
          <cell r="Y148">
            <v>0</v>
          </cell>
          <cell r="Z148">
            <v>0</v>
          </cell>
          <cell r="AA148">
            <v>0</v>
          </cell>
          <cell r="AB148">
            <v>0</v>
          </cell>
          <cell r="AC148">
            <v>0</v>
          </cell>
          <cell r="AD148">
            <v>0</v>
          </cell>
          <cell r="AE148">
            <v>0</v>
          </cell>
          <cell r="AF148">
            <v>14497451</v>
          </cell>
          <cell r="AG148">
            <v>11597961</v>
          </cell>
          <cell r="AH148">
            <v>2899490</v>
          </cell>
          <cell r="AI148">
            <v>0</v>
          </cell>
          <cell r="AJ148">
            <v>524350.4</v>
          </cell>
          <cell r="AK148">
            <v>1426913.61</v>
          </cell>
          <cell r="AL148">
            <v>1914412.05</v>
          </cell>
          <cell r="AM148">
            <v>65219.199999999997</v>
          </cell>
          <cell r="AN148">
            <v>11161.85</v>
          </cell>
          <cell r="AO148">
            <v>18889.5</v>
          </cell>
          <cell r="AP148">
            <v>706759.02</v>
          </cell>
          <cell r="AQ148">
            <v>4500.04</v>
          </cell>
          <cell r="AR148">
            <v>19822.650000000001</v>
          </cell>
          <cell r="AS148">
            <v>1374.97</v>
          </cell>
          <cell r="AT148">
            <v>1400.51</v>
          </cell>
          <cell r="AU148">
            <v>-4138.96</v>
          </cell>
          <cell r="AV148">
            <v>0</v>
          </cell>
        </row>
        <row r="149">
          <cell r="A149">
            <v>142</v>
          </cell>
          <cell r="B149" t="str">
            <v>Kings Lynn and West Norfolk</v>
          </cell>
          <cell r="C149" t="str">
            <v>E2634</v>
          </cell>
          <cell r="D149">
            <v>217154</v>
          </cell>
          <cell r="E149">
            <v>0</v>
          </cell>
          <cell r="F149">
            <v>0</v>
          </cell>
          <cell r="G149">
            <v>0</v>
          </cell>
          <cell r="H149">
            <v>0</v>
          </cell>
          <cell r="I149">
            <v>0</v>
          </cell>
          <cell r="J149">
            <v>0</v>
          </cell>
          <cell r="K149">
            <v>0</v>
          </cell>
          <cell r="L149">
            <v>0</v>
          </cell>
          <cell r="M149">
            <v>0</v>
          </cell>
          <cell r="N149">
            <v>534953</v>
          </cell>
          <cell r="O149">
            <v>427962.4</v>
          </cell>
          <cell r="P149">
            <v>106990.6</v>
          </cell>
          <cell r="Q149">
            <v>0</v>
          </cell>
          <cell r="R149">
            <v>550604.79</v>
          </cell>
          <cell r="S149">
            <v>0</v>
          </cell>
          <cell r="T149">
            <v>0</v>
          </cell>
          <cell r="U149">
            <v>386478.81</v>
          </cell>
          <cell r="V149">
            <v>0</v>
          </cell>
          <cell r="W149">
            <v>0</v>
          </cell>
          <cell r="X149">
            <v>0</v>
          </cell>
          <cell r="Y149">
            <v>0</v>
          </cell>
          <cell r="Z149">
            <v>0</v>
          </cell>
          <cell r="AA149">
            <v>0</v>
          </cell>
          <cell r="AB149">
            <v>0</v>
          </cell>
          <cell r="AC149">
            <v>0</v>
          </cell>
          <cell r="AD149">
            <v>0</v>
          </cell>
          <cell r="AE149">
            <v>0</v>
          </cell>
          <cell r="AF149">
            <v>19871181</v>
          </cell>
          <cell r="AG149">
            <v>15896945</v>
          </cell>
          <cell r="AH149">
            <v>3974236</v>
          </cell>
          <cell r="AI149">
            <v>0</v>
          </cell>
          <cell r="AJ149">
            <v>686844.09</v>
          </cell>
          <cell r="AK149">
            <v>2853718.26</v>
          </cell>
          <cell r="AL149">
            <v>1657410.83</v>
          </cell>
          <cell r="AM149">
            <v>22344</v>
          </cell>
          <cell r="AN149">
            <v>72869.52</v>
          </cell>
          <cell r="AO149">
            <v>28514.82</v>
          </cell>
          <cell r="AP149">
            <v>1226426.49</v>
          </cell>
          <cell r="AQ149">
            <v>21126.080000000002</v>
          </cell>
          <cell r="AR149">
            <v>42578.77</v>
          </cell>
          <cell r="AS149">
            <v>0</v>
          </cell>
          <cell r="AT149">
            <v>23618.15</v>
          </cell>
          <cell r="AU149">
            <v>17953.62</v>
          </cell>
          <cell r="AV149">
            <v>0</v>
          </cell>
        </row>
        <row r="150">
          <cell r="A150">
            <v>143</v>
          </cell>
          <cell r="B150" t="str">
            <v>Kingston upon Hull</v>
          </cell>
          <cell r="C150" t="str">
            <v>E2002</v>
          </cell>
          <cell r="D150">
            <v>377352</v>
          </cell>
          <cell r="E150">
            <v>0</v>
          </cell>
          <cell r="F150">
            <v>44457.5</v>
          </cell>
          <cell r="G150">
            <v>0</v>
          </cell>
          <cell r="H150">
            <v>0</v>
          </cell>
          <cell r="I150">
            <v>0</v>
          </cell>
          <cell r="J150">
            <v>0</v>
          </cell>
          <cell r="K150">
            <v>0</v>
          </cell>
          <cell r="L150">
            <v>0</v>
          </cell>
          <cell r="M150">
            <v>0</v>
          </cell>
          <cell r="N150">
            <v>1093731</v>
          </cell>
          <cell r="O150">
            <v>1071856.3799999999</v>
          </cell>
          <cell r="P150">
            <v>0</v>
          </cell>
          <cell r="Q150">
            <v>21874.62</v>
          </cell>
          <cell r="R150">
            <v>-162870.24</v>
          </cell>
          <cell r="S150">
            <v>0</v>
          </cell>
          <cell r="T150">
            <v>0</v>
          </cell>
          <cell r="U150">
            <v>3788366.41</v>
          </cell>
          <cell r="V150">
            <v>0</v>
          </cell>
          <cell r="W150">
            <v>0</v>
          </cell>
          <cell r="X150">
            <v>0</v>
          </cell>
          <cell r="Y150">
            <v>0</v>
          </cell>
          <cell r="Z150">
            <v>0</v>
          </cell>
          <cell r="AA150">
            <v>0</v>
          </cell>
          <cell r="AB150">
            <v>0</v>
          </cell>
          <cell r="AC150">
            <v>0</v>
          </cell>
          <cell r="AD150">
            <v>0</v>
          </cell>
          <cell r="AE150">
            <v>0</v>
          </cell>
          <cell r="AF150">
            <v>42177066</v>
          </cell>
          <cell r="AG150">
            <v>41333524</v>
          </cell>
          <cell r="AH150">
            <v>0</v>
          </cell>
          <cell r="AI150">
            <v>843541</v>
          </cell>
          <cell r="AJ150">
            <v>1578113.72</v>
          </cell>
          <cell r="AK150">
            <v>4684886.8099999996</v>
          </cell>
          <cell r="AL150">
            <v>4791318.49</v>
          </cell>
          <cell r="AM150">
            <v>0</v>
          </cell>
          <cell r="AN150">
            <v>0</v>
          </cell>
          <cell r="AO150">
            <v>31370.03</v>
          </cell>
          <cell r="AP150">
            <v>3748533.12</v>
          </cell>
          <cell r="AQ150">
            <v>263.35000000000002</v>
          </cell>
          <cell r="AR150">
            <v>5070.5200000000004</v>
          </cell>
          <cell r="AS150">
            <v>0</v>
          </cell>
          <cell r="AT150">
            <v>0</v>
          </cell>
          <cell r="AU150">
            <v>0</v>
          </cell>
          <cell r="AV150">
            <v>0</v>
          </cell>
        </row>
        <row r="151">
          <cell r="A151">
            <v>144</v>
          </cell>
          <cell r="B151" t="str">
            <v>Kingston upon Thames</v>
          </cell>
          <cell r="C151" t="str">
            <v>E5043</v>
          </cell>
          <cell r="D151">
            <v>257892</v>
          </cell>
          <cell r="E151">
            <v>0</v>
          </cell>
          <cell r="F151">
            <v>0</v>
          </cell>
          <cell r="G151">
            <v>0</v>
          </cell>
          <cell r="H151">
            <v>0</v>
          </cell>
          <cell r="I151">
            <v>0</v>
          </cell>
          <cell r="J151">
            <v>0</v>
          </cell>
          <cell r="K151">
            <v>0</v>
          </cell>
          <cell r="L151">
            <v>0</v>
          </cell>
          <cell r="M151">
            <v>0</v>
          </cell>
          <cell r="N151">
            <v>487380</v>
          </cell>
          <cell r="O151">
            <v>292428</v>
          </cell>
          <cell r="P151">
            <v>194952</v>
          </cell>
          <cell r="Q151">
            <v>0</v>
          </cell>
          <cell r="R151">
            <v>-7857.93</v>
          </cell>
          <cell r="S151">
            <v>0</v>
          </cell>
          <cell r="T151">
            <v>0</v>
          </cell>
          <cell r="U151">
            <v>1200000</v>
          </cell>
          <cell r="V151">
            <v>0</v>
          </cell>
          <cell r="W151">
            <v>0</v>
          </cell>
          <cell r="X151">
            <v>0</v>
          </cell>
          <cell r="Y151">
            <v>0</v>
          </cell>
          <cell r="Z151">
            <v>0</v>
          </cell>
          <cell r="AA151">
            <v>0</v>
          </cell>
          <cell r="AB151">
            <v>0</v>
          </cell>
          <cell r="AC151">
            <v>0</v>
          </cell>
          <cell r="AD151">
            <v>0</v>
          </cell>
          <cell r="AE151">
            <v>0</v>
          </cell>
          <cell r="AF151">
            <v>37969238</v>
          </cell>
          <cell r="AG151">
            <v>22781543</v>
          </cell>
          <cell r="AH151">
            <v>15187695</v>
          </cell>
          <cell r="AI151">
            <v>0</v>
          </cell>
          <cell r="AJ151">
            <v>1419342.73</v>
          </cell>
          <cell r="AK151">
            <v>2110512.73</v>
          </cell>
          <cell r="AL151">
            <v>5452128.4100000001</v>
          </cell>
          <cell r="AM151">
            <v>64328.74</v>
          </cell>
          <cell r="AN151">
            <v>0</v>
          </cell>
          <cell r="AO151">
            <v>54632.5</v>
          </cell>
          <cell r="AP151">
            <v>2437772.64</v>
          </cell>
          <cell r="AQ151">
            <v>9246.5499999999993</v>
          </cell>
          <cell r="AR151">
            <v>278942.52</v>
          </cell>
          <cell r="AS151">
            <v>0</v>
          </cell>
          <cell r="AT151">
            <v>0</v>
          </cell>
          <cell r="AU151">
            <v>0</v>
          </cell>
          <cell r="AV151">
            <v>0</v>
          </cell>
        </row>
        <row r="152">
          <cell r="A152">
            <v>145</v>
          </cell>
          <cell r="B152" t="str">
            <v>Kirklees</v>
          </cell>
          <cell r="C152" t="str">
            <v>E4703</v>
          </cell>
          <cell r="D152">
            <v>614074</v>
          </cell>
          <cell r="E152">
            <v>0</v>
          </cell>
          <cell r="F152">
            <v>0</v>
          </cell>
          <cell r="G152">
            <v>0</v>
          </cell>
          <cell r="H152">
            <v>0</v>
          </cell>
          <cell r="I152">
            <v>0</v>
          </cell>
          <cell r="J152">
            <v>0</v>
          </cell>
          <cell r="K152">
            <v>0</v>
          </cell>
          <cell r="L152">
            <v>0</v>
          </cell>
          <cell r="M152">
            <v>0</v>
          </cell>
          <cell r="N152">
            <v>2406189</v>
          </cell>
          <cell r="O152">
            <v>2358065.2199999997</v>
          </cell>
          <cell r="P152">
            <v>0</v>
          </cell>
          <cell r="Q152">
            <v>48123.78</v>
          </cell>
          <cell r="R152">
            <v>312391.39</v>
          </cell>
          <cell r="S152">
            <v>0</v>
          </cell>
          <cell r="T152">
            <v>0</v>
          </cell>
          <cell r="U152">
            <v>1500000</v>
          </cell>
          <cell r="V152">
            <v>0</v>
          </cell>
          <cell r="W152">
            <v>0</v>
          </cell>
          <cell r="X152">
            <v>0</v>
          </cell>
          <cell r="Y152">
            <v>0</v>
          </cell>
          <cell r="Z152">
            <v>0</v>
          </cell>
          <cell r="AA152">
            <v>0</v>
          </cell>
          <cell r="AB152">
            <v>0</v>
          </cell>
          <cell r="AC152">
            <v>0</v>
          </cell>
          <cell r="AD152">
            <v>0</v>
          </cell>
          <cell r="AE152">
            <v>0</v>
          </cell>
          <cell r="AF152">
            <v>52222258</v>
          </cell>
          <cell r="AG152">
            <v>51177812</v>
          </cell>
          <cell r="AH152">
            <v>0</v>
          </cell>
          <cell r="AI152">
            <v>1044445</v>
          </cell>
          <cell r="AJ152">
            <v>1827569.75</v>
          </cell>
          <cell r="AK152">
            <v>10427633.800000001</v>
          </cell>
          <cell r="AL152">
            <v>5223656.5999999996</v>
          </cell>
          <cell r="AM152">
            <v>145580.46</v>
          </cell>
          <cell r="AN152">
            <v>3893</v>
          </cell>
          <cell r="AO152">
            <v>30935.81</v>
          </cell>
          <cell r="AP152">
            <v>5677421.0800000001</v>
          </cell>
          <cell r="AQ152">
            <v>55229.18</v>
          </cell>
          <cell r="AR152">
            <v>68858.86</v>
          </cell>
          <cell r="AS152">
            <v>277.08999999999997</v>
          </cell>
          <cell r="AT152">
            <v>2022.36</v>
          </cell>
          <cell r="AU152">
            <v>86609.32</v>
          </cell>
          <cell r="AV152">
            <v>0</v>
          </cell>
        </row>
        <row r="153">
          <cell r="A153">
            <v>146</v>
          </cell>
          <cell r="B153" t="str">
            <v>Knowsley</v>
          </cell>
          <cell r="C153" t="str">
            <v>E4301</v>
          </cell>
          <cell r="D153">
            <v>135691</v>
          </cell>
          <cell r="E153">
            <v>0</v>
          </cell>
          <cell r="F153">
            <v>0</v>
          </cell>
          <cell r="G153">
            <v>0</v>
          </cell>
          <cell r="H153">
            <v>0</v>
          </cell>
          <cell r="I153">
            <v>0</v>
          </cell>
          <cell r="J153">
            <v>0</v>
          </cell>
          <cell r="K153">
            <v>0</v>
          </cell>
          <cell r="L153">
            <v>0</v>
          </cell>
          <cell r="M153">
            <v>0</v>
          </cell>
          <cell r="N153">
            <v>332815</v>
          </cell>
          <cell r="O153">
            <v>326158.7</v>
          </cell>
          <cell r="P153">
            <v>0</v>
          </cell>
          <cell r="Q153">
            <v>6656.3</v>
          </cell>
          <cell r="R153">
            <v>2642.14</v>
          </cell>
          <cell r="S153">
            <v>0</v>
          </cell>
          <cell r="T153">
            <v>0</v>
          </cell>
          <cell r="U153">
            <v>611500</v>
          </cell>
          <cell r="V153">
            <v>0</v>
          </cell>
          <cell r="W153">
            <v>0</v>
          </cell>
          <cell r="X153">
            <v>0</v>
          </cell>
          <cell r="Y153">
            <v>0</v>
          </cell>
          <cell r="Z153">
            <v>0</v>
          </cell>
          <cell r="AA153">
            <v>0</v>
          </cell>
          <cell r="AB153">
            <v>0</v>
          </cell>
          <cell r="AC153">
            <v>0</v>
          </cell>
          <cell r="AD153">
            <v>0</v>
          </cell>
          <cell r="AE153">
            <v>0</v>
          </cell>
          <cell r="AF153">
            <v>19726676</v>
          </cell>
          <cell r="AG153">
            <v>19332142</v>
          </cell>
          <cell r="AH153">
            <v>0</v>
          </cell>
          <cell r="AI153">
            <v>394534</v>
          </cell>
          <cell r="AJ153">
            <v>736085.21</v>
          </cell>
          <cell r="AK153">
            <v>1474636.96</v>
          </cell>
          <cell r="AL153">
            <v>1900366.21</v>
          </cell>
          <cell r="AM153">
            <v>14271.28</v>
          </cell>
          <cell r="AN153">
            <v>0</v>
          </cell>
          <cell r="AO153">
            <v>237061.7</v>
          </cell>
          <cell r="AP153">
            <v>1990460.89</v>
          </cell>
          <cell r="AQ153">
            <v>62362.54</v>
          </cell>
          <cell r="AR153">
            <v>31285.69</v>
          </cell>
          <cell r="AS153">
            <v>113.36</v>
          </cell>
          <cell r="AT153">
            <v>0</v>
          </cell>
          <cell r="AU153">
            <v>0</v>
          </cell>
          <cell r="AV153">
            <v>0</v>
          </cell>
        </row>
        <row r="154">
          <cell r="A154">
            <v>147</v>
          </cell>
          <cell r="B154" t="str">
            <v>Lambeth</v>
          </cell>
          <cell r="C154" t="str">
            <v>E5017</v>
          </cell>
          <cell r="D154">
            <v>480534</v>
          </cell>
          <cell r="E154">
            <v>0</v>
          </cell>
          <cell r="F154">
            <v>0</v>
          </cell>
          <cell r="G154">
            <v>0</v>
          </cell>
          <cell r="H154">
            <v>0</v>
          </cell>
          <cell r="I154">
            <v>0</v>
          </cell>
          <cell r="J154">
            <v>0</v>
          </cell>
          <cell r="K154">
            <v>0</v>
          </cell>
          <cell r="L154">
            <v>0</v>
          </cell>
          <cell r="M154">
            <v>0</v>
          </cell>
          <cell r="N154">
            <v>1092517</v>
          </cell>
          <cell r="O154">
            <v>655510.19999999995</v>
          </cell>
          <cell r="P154">
            <v>437006.80000000005</v>
          </cell>
          <cell r="Q154">
            <v>0</v>
          </cell>
          <cell r="R154">
            <v>738692.32</v>
          </cell>
          <cell r="S154">
            <v>0</v>
          </cell>
          <cell r="T154">
            <v>0</v>
          </cell>
          <cell r="U154">
            <v>1621505.14</v>
          </cell>
          <cell r="V154">
            <v>0</v>
          </cell>
          <cell r="W154">
            <v>0</v>
          </cell>
          <cell r="X154">
            <v>0</v>
          </cell>
          <cell r="Y154">
            <v>0</v>
          </cell>
          <cell r="Z154">
            <v>0</v>
          </cell>
          <cell r="AA154">
            <v>0</v>
          </cell>
          <cell r="AB154">
            <v>0</v>
          </cell>
          <cell r="AC154">
            <v>0</v>
          </cell>
          <cell r="AD154">
            <v>0</v>
          </cell>
          <cell r="AE154">
            <v>0</v>
          </cell>
          <cell r="AF154">
            <v>56076483</v>
          </cell>
          <cell r="AG154">
            <v>33645890</v>
          </cell>
          <cell r="AH154">
            <v>22430593</v>
          </cell>
          <cell r="AI154">
            <v>0</v>
          </cell>
          <cell r="AJ154">
            <v>2119815.04</v>
          </cell>
          <cell r="AK154">
            <v>4755967.01</v>
          </cell>
          <cell r="AL154">
            <v>14415259.65</v>
          </cell>
          <cell r="AM154">
            <v>7236.4</v>
          </cell>
          <cell r="AN154">
            <v>0</v>
          </cell>
          <cell r="AO154">
            <v>174638.27</v>
          </cell>
          <cell r="AP154">
            <v>2611286.87</v>
          </cell>
          <cell r="AQ154">
            <v>48693.86</v>
          </cell>
          <cell r="AR154">
            <v>242362.42</v>
          </cell>
          <cell r="AS154">
            <v>0</v>
          </cell>
          <cell r="AT154">
            <v>0</v>
          </cell>
          <cell r="AU154">
            <v>0</v>
          </cell>
          <cell r="AV154">
            <v>0</v>
          </cell>
        </row>
        <row r="155">
          <cell r="A155">
            <v>148</v>
          </cell>
          <cell r="B155" t="str">
            <v>Lancaster</v>
          </cell>
          <cell r="C155" t="str">
            <v>E2337</v>
          </cell>
          <cell r="D155">
            <v>233004</v>
          </cell>
          <cell r="E155">
            <v>0</v>
          </cell>
          <cell r="F155">
            <v>0</v>
          </cell>
          <cell r="G155">
            <v>0</v>
          </cell>
          <cell r="H155">
            <v>169560</v>
          </cell>
          <cell r="I155">
            <v>42390</v>
          </cell>
          <cell r="J155">
            <v>0</v>
          </cell>
          <cell r="K155">
            <v>0</v>
          </cell>
          <cell r="L155">
            <v>0</v>
          </cell>
          <cell r="M155">
            <v>0</v>
          </cell>
          <cell r="N155">
            <v>684117</v>
          </cell>
          <cell r="O155">
            <v>547293.6</v>
          </cell>
          <cell r="P155">
            <v>123141.06</v>
          </cell>
          <cell r="Q155">
            <v>13682.34</v>
          </cell>
          <cell r="R155">
            <v>19804662.59</v>
          </cell>
          <cell r="S155">
            <v>0</v>
          </cell>
          <cell r="T155">
            <v>0</v>
          </cell>
          <cell r="U155">
            <v>1035000</v>
          </cell>
          <cell r="V155">
            <v>0</v>
          </cell>
          <cell r="W155">
            <v>0</v>
          </cell>
          <cell r="X155">
            <v>0</v>
          </cell>
          <cell r="Y155">
            <v>0</v>
          </cell>
          <cell r="Z155">
            <v>0</v>
          </cell>
          <cell r="AA155">
            <v>0</v>
          </cell>
          <cell r="AB155">
            <v>0</v>
          </cell>
          <cell r="AC155">
            <v>0</v>
          </cell>
          <cell r="AD155">
            <v>0</v>
          </cell>
          <cell r="AE155">
            <v>0</v>
          </cell>
          <cell r="AF155">
            <v>30931082</v>
          </cell>
          <cell r="AG155">
            <v>24744865</v>
          </cell>
          <cell r="AH155">
            <v>5567595</v>
          </cell>
          <cell r="AI155">
            <v>618622</v>
          </cell>
          <cell r="AJ155">
            <v>1168710.5</v>
          </cell>
          <cell r="AK155">
            <v>2886726.86</v>
          </cell>
          <cell r="AL155">
            <v>3088881.7</v>
          </cell>
          <cell r="AM155">
            <v>40621.519999999997</v>
          </cell>
          <cell r="AN155">
            <v>29878.89</v>
          </cell>
          <cell r="AO155">
            <v>70714.320000000007</v>
          </cell>
          <cell r="AP155">
            <v>1507938.55</v>
          </cell>
          <cell r="AQ155">
            <v>25021.27</v>
          </cell>
          <cell r="AR155">
            <v>21773.69</v>
          </cell>
          <cell r="AS155">
            <v>577.66</v>
          </cell>
          <cell r="AT155">
            <v>4704</v>
          </cell>
          <cell r="AU155">
            <v>0</v>
          </cell>
          <cell r="AV155">
            <v>0</v>
          </cell>
        </row>
        <row r="156">
          <cell r="A156">
            <v>149</v>
          </cell>
          <cell r="B156" t="str">
            <v>Leeds</v>
          </cell>
          <cell r="C156" t="str">
            <v>E4704</v>
          </cell>
          <cell r="D156">
            <v>1234002</v>
          </cell>
          <cell r="E156">
            <v>0</v>
          </cell>
          <cell r="F156">
            <v>150019</v>
          </cell>
          <cell r="G156">
            <v>0</v>
          </cell>
          <cell r="H156">
            <v>0</v>
          </cell>
          <cell r="I156">
            <v>0</v>
          </cell>
          <cell r="J156">
            <v>150000</v>
          </cell>
          <cell r="K156">
            <v>0</v>
          </cell>
          <cell r="L156">
            <v>0</v>
          </cell>
          <cell r="M156">
            <v>0</v>
          </cell>
          <cell r="N156">
            <v>3271716</v>
          </cell>
          <cell r="O156">
            <v>3206281.68</v>
          </cell>
          <cell r="P156">
            <v>0</v>
          </cell>
          <cell r="Q156">
            <v>65434.32</v>
          </cell>
          <cell r="R156">
            <v>770205.2</v>
          </cell>
          <cell r="S156">
            <v>0</v>
          </cell>
          <cell r="T156">
            <v>0</v>
          </cell>
          <cell r="U156">
            <v>4882352.9800000004</v>
          </cell>
          <cell r="V156">
            <v>0</v>
          </cell>
          <cell r="W156">
            <v>0</v>
          </cell>
          <cell r="X156">
            <v>0</v>
          </cell>
          <cell r="Y156">
            <v>0</v>
          </cell>
          <cell r="Z156">
            <v>0</v>
          </cell>
          <cell r="AA156">
            <v>0</v>
          </cell>
          <cell r="AB156">
            <v>0</v>
          </cell>
          <cell r="AC156">
            <v>0</v>
          </cell>
          <cell r="AD156">
            <v>0</v>
          </cell>
          <cell r="AE156">
            <v>0</v>
          </cell>
          <cell r="AF156">
            <v>178723643</v>
          </cell>
          <cell r="AG156">
            <v>175296170</v>
          </cell>
          <cell r="AH156">
            <v>0</v>
          </cell>
          <cell r="AI156">
            <v>3577473</v>
          </cell>
          <cell r="AJ156">
            <v>6575528</v>
          </cell>
          <cell r="AK156">
            <v>14015692.82</v>
          </cell>
          <cell r="AL156">
            <v>20224388.640000001</v>
          </cell>
          <cell r="AM156">
            <v>276074.89</v>
          </cell>
          <cell r="AN156">
            <v>10579.8</v>
          </cell>
          <cell r="AO156">
            <v>1327529.81</v>
          </cell>
          <cell r="AP156">
            <v>23628858.16</v>
          </cell>
          <cell r="AQ156">
            <v>12083.5</v>
          </cell>
          <cell r="AR156">
            <v>305947.88</v>
          </cell>
          <cell r="AS156">
            <v>4654.4799999999996</v>
          </cell>
          <cell r="AT156">
            <v>4465.5</v>
          </cell>
          <cell r="AU156">
            <v>4719.07</v>
          </cell>
          <cell r="AV156">
            <v>55009.919999999998</v>
          </cell>
        </row>
        <row r="157">
          <cell r="A157">
            <v>150</v>
          </cell>
          <cell r="B157" t="str">
            <v>Leicester</v>
          </cell>
          <cell r="C157" t="str">
            <v>E2401</v>
          </cell>
          <cell r="D157">
            <v>488470</v>
          </cell>
          <cell r="E157">
            <v>0</v>
          </cell>
          <cell r="F157">
            <v>0</v>
          </cell>
          <cell r="G157">
            <v>0</v>
          </cell>
          <cell r="H157">
            <v>0</v>
          </cell>
          <cell r="I157">
            <v>0</v>
          </cell>
          <cell r="J157">
            <v>0</v>
          </cell>
          <cell r="K157">
            <v>0</v>
          </cell>
          <cell r="L157">
            <v>0</v>
          </cell>
          <cell r="M157">
            <v>0</v>
          </cell>
          <cell r="N157">
            <v>1663681</v>
          </cell>
          <cell r="O157">
            <v>1630407.38</v>
          </cell>
          <cell r="P157">
            <v>0</v>
          </cell>
          <cell r="Q157">
            <v>33273.620000000003</v>
          </cell>
          <cell r="R157">
            <v>-44911.12</v>
          </cell>
          <cell r="S157">
            <v>0</v>
          </cell>
          <cell r="T157">
            <v>0</v>
          </cell>
          <cell r="U157">
            <v>1608924.67</v>
          </cell>
          <cell r="V157">
            <v>0</v>
          </cell>
          <cell r="W157">
            <v>0</v>
          </cell>
          <cell r="X157">
            <v>0</v>
          </cell>
          <cell r="Y157">
            <v>0</v>
          </cell>
          <cell r="Z157">
            <v>0</v>
          </cell>
          <cell r="AA157">
            <v>0</v>
          </cell>
          <cell r="AB157">
            <v>0</v>
          </cell>
          <cell r="AC157">
            <v>0</v>
          </cell>
          <cell r="AD157">
            <v>0</v>
          </cell>
          <cell r="AE157">
            <v>0</v>
          </cell>
          <cell r="AF157">
            <v>46914408</v>
          </cell>
          <cell r="AG157">
            <v>45976119</v>
          </cell>
          <cell r="AH157">
            <v>0</v>
          </cell>
          <cell r="AI157">
            <v>938288</v>
          </cell>
          <cell r="AJ157">
            <v>1738621.31</v>
          </cell>
          <cell r="AK157">
            <v>7154709.2699999996</v>
          </cell>
          <cell r="AL157">
            <v>7148192.7300000004</v>
          </cell>
          <cell r="AM157">
            <v>37865.32</v>
          </cell>
          <cell r="AN157">
            <v>0</v>
          </cell>
          <cell r="AO157">
            <v>59607.89</v>
          </cell>
          <cell r="AP157">
            <v>4362735.16</v>
          </cell>
          <cell r="AQ157">
            <v>80539.91</v>
          </cell>
          <cell r="AR157">
            <v>154274.78</v>
          </cell>
          <cell r="AS157">
            <v>0</v>
          </cell>
          <cell r="AT157">
            <v>0</v>
          </cell>
          <cell r="AU157">
            <v>0</v>
          </cell>
          <cell r="AV157">
            <v>0</v>
          </cell>
        </row>
        <row r="158">
          <cell r="A158">
            <v>151</v>
          </cell>
          <cell r="B158" t="str">
            <v>Lewes</v>
          </cell>
          <cell r="C158" t="str">
            <v>E1435</v>
          </cell>
          <cell r="D158">
            <v>128276</v>
          </cell>
          <cell r="E158">
            <v>0</v>
          </cell>
          <cell r="F158">
            <v>0</v>
          </cell>
          <cell r="G158">
            <v>0</v>
          </cell>
          <cell r="H158">
            <v>0</v>
          </cell>
          <cell r="I158">
            <v>0</v>
          </cell>
          <cell r="J158">
            <v>0</v>
          </cell>
          <cell r="K158">
            <v>0</v>
          </cell>
          <cell r="L158">
            <v>0</v>
          </cell>
          <cell r="M158">
            <v>0</v>
          </cell>
          <cell r="N158">
            <v>427754</v>
          </cell>
          <cell r="O158">
            <v>342203.2</v>
          </cell>
          <cell r="P158">
            <v>76995.72</v>
          </cell>
          <cell r="Q158">
            <v>8555.08</v>
          </cell>
          <cell r="R158">
            <v>172100.08</v>
          </cell>
          <cell r="S158">
            <v>0</v>
          </cell>
          <cell r="T158">
            <v>0</v>
          </cell>
          <cell r="U158">
            <v>180000</v>
          </cell>
          <cell r="V158">
            <v>0</v>
          </cell>
          <cell r="W158">
            <v>0</v>
          </cell>
          <cell r="X158">
            <v>0</v>
          </cell>
          <cell r="Y158">
            <v>0</v>
          </cell>
          <cell r="Z158">
            <v>0</v>
          </cell>
          <cell r="AA158">
            <v>0</v>
          </cell>
          <cell r="AB158">
            <v>0</v>
          </cell>
          <cell r="AC158">
            <v>0</v>
          </cell>
          <cell r="AD158">
            <v>0</v>
          </cell>
          <cell r="AE158">
            <v>0</v>
          </cell>
          <cell r="AF158">
            <v>11652804</v>
          </cell>
          <cell r="AG158">
            <v>9322243</v>
          </cell>
          <cell r="AH158">
            <v>2097505</v>
          </cell>
          <cell r="AI158">
            <v>233056</v>
          </cell>
          <cell r="AJ158">
            <v>395110.8</v>
          </cell>
          <cell r="AK158">
            <v>1890422.22</v>
          </cell>
          <cell r="AL158">
            <v>1778183.37</v>
          </cell>
          <cell r="AM158">
            <v>79174.16</v>
          </cell>
          <cell r="AN158">
            <v>11983.7</v>
          </cell>
          <cell r="AO158">
            <v>3457.75</v>
          </cell>
          <cell r="AP158">
            <v>815889.02</v>
          </cell>
          <cell r="AQ158">
            <v>37760.39</v>
          </cell>
          <cell r="AR158">
            <v>8734.85</v>
          </cell>
          <cell r="AS158">
            <v>125.95</v>
          </cell>
          <cell r="AT158">
            <v>0</v>
          </cell>
          <cell r="AU158">
            <v>0</v>
          </cell>
          <cell r="AV158">
            <v>0</v>
          </cell>
        </row>
        <row r="159">
          <cell r="A159">
            <v>152</v>
          </cell>
          <cell r="B159" t="str">
            <v>Lewisham</v>
          </cell>
          <cell r="C159" t="str">
            <v>E5018</v>
          </cell>
          <cell r="D159">
            <v>306296</v>
          </cell>
          <cell r="E159">
            <v>0</v>
          </cell>
          <cell r="F159">
            <v>0</v>
          </cell>
          <cell r="G159">
            <v>0</v>
          </cell>
          <cell r="H159">
            <v>0</v>
          </cell>
          <cell r="I159">
            <v>0</v>
          </cell>
          <cell r="J159">
            <v>0</v>
          </cell>
          <cell r="K159">
            <v>0</v>
          </cell>
          <cell r="L159">
            <v>0</v>
          </cell>
          <cell r="M159">
            <v>0</v>
          </cell>
          <cell r="N159">
            <v>979749</v>
          </cell>
          <cell r="O159">
            <v>587849.4</v>
          </cell>
          <cell r="P159">
            <v>391899.60000000003</v>
          </cell>
          <cell r="Q159">
            <v>0</v>
          </cell>
          <cell r="R159">
            <v>84562.44</v>
          </cell>
          <cell r="S159">
            <v>0</v>
          </cell>
          <cell r="T159">
            <v>0</v>
          </cell>
          <cell r="U159">
            <v>777148.49</v>
          </cell>
          <cell r="V159">
            <v>0</v>
          </cell>
          <cell r="W159">
            <v>0</v>
          </cell>
          <cell r="X159">
            <v>0</v>
          </cell>
          <cell r="Y159">
            <v>0</v>
          </cell>
          <cell r="Z159">
            <v>0</v>
          </cell>
          <cell r="AA159">
            <v>0</v>
          </cell>
          <cell r="AB159">
            <v>0</v>
          </cell>
          <cell r="AC159">
            <v>0</v>
          </cell>
          <cell r="AD159">
            <v>0</v>
          </cell>
          <cell r="AE159">
            <v>0</v>
          </cell>
          <cell r="AF159">
            <v>24095067</v>
          </cell>
          <cell r="AG159">
            <v>14457040</v>
          </cell>
          <cell r="AH159">
            <v>9638027</v>
          </cell>
          <cell r="AI159">
            <v>0</v>
          </cell>
          <cell r="AJ159">
            <v>795910.91</v>
          </cell>
          <cell r="AK159">
            <v>4253276.07</v>
          </cell>
          <cell r="AL159">
            <v>5320314.8</v>
          </cell>
          <cell r="AM159">
            <v>0</v>
          </cell>
          <cell r="AN159">
            <v>0</v>
          </cell>
          <cell r="AO159">
            <v>8118.49</v>
          </cell>
          <cell r="AP159">
            <v>1495026.78</v>
          </cell>
          <cell r="AQ159">
            <v>70959.820000000007</v>
          </cell>
          <cell r="AR159">
            <v>24620.63</v>
          </cell>
          <cell r="AS159">
            <v>0</v>
          </cell>
          <cell r="AT159">
            <v>0</v>
          </cell>
          <cell r="AU159">
            <v>0</v>
          </cell>
          <cell r="AV159">
            <v>0</v>
          </cell>
        </row>
        <row r="160">
          <cell r="A160">
            <v>153</v>
          </cell>
          <cell r="B160" t="str">
            <v>Lichfield</v>
          </cell>
          <cell r="C160" t="str">
            <v>E3433</v>
          </cell>
          <cell r="D160">
            <v>125090</v>
          </cell>
          <cell r="E160">
            <v>0</v>
          </cell>
          <cell r="F160">
            <v>0</v>
          </cell>
          <cell r="G160">
            <v>0</v>
          </cell>
          <cell r="H160">
            <v>0</v>
          </cell>
          <cell r="I160">
            <v>0</v>
          </cell>
          <cell r="J160">
            <v>0</v>
          </cell>
          <cell r="K160">
            <v>0</v>
          </cell>
          <cell r="L160">
            <v>0</v>
          </cell>
          <cell r="M160">
            <v>0</v>
          </cell>
          <cell r="N160">
            <v>292748</v>
          </cell>
          <cell r="O160">
            <v>234198.40000000002</v>
          </cell>
          <cell r="P160">
            <v>52694.64</v>
          </cell>
          <cell r="Q160">
            <v>5854.96</v>
          </cell>
          <cell r="R160">
            <v>-2290082.94</v>
          </cell>
          <cell r="S160">
            <v>0</v>
          </cell>
          <cell r="T160">
            <v>0</v>
          </cell>
          <cell r="U160">
            <v>347200.77</v>
          </cell>
          <cell r="V160">
            <v>0</v>
          </cell>
          <cell r="W160">
            <v>0</v>
          </cell>
          <cell r="X160">
            <v>0</v>
          </cell>
          <cell r="Y160">
            <v>0</v>
          </cell>
          <cell r="Z160">
            <v>0</v>
          </cell>
          <cell r="AA160">
            <v>0</v>
          </cell>
          <cell r="AB160">
            <v>0</v>
          </cell>
          <cell r="AC160">
            <v>0</v>
          </cell>
          <cell r="AD160">
            <v>0</v>
          </cell>
          <cell r="AE160">
            <v>0</v>
          </cell>
          <cell r="AF160">
            <v>15757861</v>
          </cell>
          <cell r="AG160">
            <v>12606288</v>
          </cell>
          <cell r="AH160">
            <v>2836415</v>
          </cell>
          <cell r="AI160">
            <v>315157</v>
          </cell>
          <cell r="AJ160">
            <v>557314</v>
          </cell>
          <cell r="AK160">
            <v>1409857</v>
          </cell>
          <cell r="AL160">
            <v>860293</v>
          </cell>
          <cell r="AM160">
            <v>52480</v>
          </cell>
          <cell r="AN160">
            <v>6109</v>
          </cell>
          <cell r="AO160">
            <v>254105</v>
          </cell>
          <cell r="AP160">
            <v>1590531</v>
          </cell>
          <cell r="AQ160">
            <v>7715</v>
          </cell>
          <cell r="AR160">
            <v>26557</v>
          </cell>
          <cell r="AS160">
            <v>0</v>
          </cell>
          <cell r="AT160">
            <v>2748</v>
          </cell>
          <cell r="AU160">
            <v>0</v>
          </cell>
          <cell r="AV160">
            <v>0</v>
          </cell>
        </row>
        <row r="161">
          <cell r="A161">
            <v>154</v>
          </cell>
          <cell r="B161" t="str">
            <v>Lincoln</v>
          </cell>
          <cell r="C161" t="str">
            <v>E2533</v>
          </cell>
          <cell r="D161">
            <v>151340</v>
          </cell>
          <cell r="E161">
            <v>0</v>
          </cell>
          <cell r="F161">
            <v>0</v>
          </cell>
          <cell r="G161">
            <v>0</v>
          </cell>
          <cell r="H161">
            <v>0</v>
          </cell>
          <cell r="I161">
            <v>0</v>
          </cell>
          <cell r="J161">
            <v>0</v>
          </cell>
          <cell r="K161">
            <v>0</v>
          </cell>
          <cell r="L161">
            <v>0</v>
          </cell>
          <cell r="M161">
            <v>0</v>
          </cell>
          <cell r="N161">
            <v>381594</v>
          </cell>
          <cell r="O161">
            <v>305275.2</v>
          </cell>
          <cell r="P161">
            <v>76318.8</v>
          </cell>
          <cell r="Q161">
            <v>0</v>
          </cell>
          <cell r="R161">
            <v>1872.95</v>
          </cell>
          <cell r="S161">
            <v>0</v>
          </cell>
          <cell r="T161">
            <v>0</v>
          </cell>
          <cell r="U161">
            <v>389559</v>
          </cell>
          <cell r="V161">
            <v>0</v>
          </cell>
          <cell r="W161">
            <v>0</v>
          </cell>
          <cell r="X161">
            <v>0</v>
          </cell>
          <cell r="Y161">
            <v>0</v>
          </cell>
          <cell r="Z161">
            <v>0</v>
          </cell>
          <cell r="AA161">
            <v>0</v>
          </cell>
          <cell r="AB161">
            <v>0</v>
          </cell>
          <cell r="AC161">
            <v>0</v>
          </cell>
          <cell r="AD161">
            <v>0</v>
          </cell>
          <cell r="AE161">
            <v>0</v>
          </cell>
          <cell r="AF161">
            <v>20598333</v>
          </cell>
          <cell r="AG161">
            <v>16478666</v>
          </cell>
          <cell r="AH161">
            <v>4119667</v>
          </cell>
          <cell r="AI161">
            <v>0</v>
          </cell>
          <cell r="AJ161">
            <v>742772.1</v>
          </cell>
          <cell r="AK161">
            <v>1655976.11</v>
          </cell>
          <cell r="AL161">
            <v>3453343.16</v>
          </cell>
          <cell r="AM161">
            <v>73525.97</v>
          </cell>
          <cell r="AN161">
            <v>0</v>
          </cell>
          <cell r="AO161">
            <v>2617.75</v>
          </cell>
          <cell r="AP161">
            <v>1402699.98</v>
          </cell>
          <cell r="AQ161">
            <v>8196.0499999999993</v>
          </cell>
          <cell r="AR161">
            <v>211.07</v>
          </cell>
          <cell r="AS161">
            <v>883.25</v>
          </cell>
          <cell r="AT161">
            <v>0</v>
          </cell>
          <cell r="AU161">
            <v>0</v>
          </cell>
          <cell r="AV161">
            <v>0</v>
          </cell>
        </row>
        <row r="162">
          <cell r="A162">
            <v>155</v>
          </cell>
          <cell r="B162" t="str">
            <v>Liverpool</v>
          </cell>
          <cell r="C162" t="str">
            <v>E4302</v>
          </cell>
          <cell r="D162">
            <v>762931</v>
          </cell>
          <cell r="E162">
            <v>0</v>
          </cell>
          <cell r="F162">
            <v>0</v>
          </cell>
          <cell r="G162">
            <v>0</v>
          </cell>
          <cell r="H162">
            <v>0</v>
          </cell>
          <cell r="I162">
            <v>0</v>
          </cell>
          <cell r="J162">
            <v>0</v>
          </cell>
          <cell r="K162">
            <v>0</v>
          </cell>
          <cell r="L162">
            <v>0</v>
          </cell>
          <cell r="M162">
            <v>0</v>
          </cell>
          <cell r="N162">
            <v>1785344</v>
          </cell>
          <cell r="O162">
            <v>1749637.1199999999</v>
          </cell>
          <cell r="P162">
            <v>0</v>
          </cell>
          <cell r="Q162">
            <v>35706.879999999997</v>
          </cell>
          <cell r="R162">
            <v>1145148.3999999999</v>
          </cell>
          <cell r="S162">
            <v>0</v>
          </cell>
          <cell r="T162">
            <v>0</v>
          </cell>
          <cell r="U162">
            <v>4840332.68</v>
          </cell>
          <cell r="V162">
            <v>0</v>
          </cell>
          <cell r="W162">
            <v>0</v>
          </cell>
          <cell r="X162">
            <v>0</v>
          </cell>
          <cell r="Y162">
            <v>0</v>
          </cell>
          <cell r="Z162">
            <v>0</v>
          </cell>
          <cell r="AA162">
            <v>0</v>
          </cell>
          <cell r="AB162">
            <v>0</v>
          </cell>
          <cell r="AC162">
            <v>0</v>
          </cell>
          <cell r="AD162">
            <v>0</v>
          </cell>
          <cell r="AE162">
            <v>0</v>
          </cell>
          <cell r="AF162">
            <v>94089811</v>
          </cell>
          <cell r="AG162">
            <v>92208014</v>
          </cell>
          <cell r="AH162">
            <v>0</v>
          </cell>
          <cell r="AI162">
            <v>1881796</v>
          </cell>
          <cell r="AJ162">
            <v>3717868.52</v>
          </cell>
          <cell r="AK162">
            <v>6812059.8300000001</v>
          </cell>
          <cell r="AL162">
            <v>14906830.189999999</v>
          </cell>
          <cell r="AM162">
            <v>0</v>
          </cell>
          <cell r="AN162">
            <v>0</v>
          </cell>
          <cell r="AO162">
            <v>187931.04</v>
          </cell>
          <cell r="AP162">
            <v>17858751.52</v>
          </cell>
          <cell r="AQ162">
            <v>16132.22</v>
          </cell>
          <cell r="AR162">
            <v>140243.10999999999</v>
          </cell>
          <cell r="AS162">
            <v>0</v>
          </cell>
          <cell r="AT162">
            <v>0</v>
          </cell>
          <cell r="AU162">
            <v>0</v>
          </cell>
          <cell r="AV162">
            <v>0</v>
          </cell>
        </row>
        <row r="163">
          <cell r="A163">
            <v>156</v>
          </cell>
          <cell r="B163" t="str">
            <v>Luton</v>
          </cell>
          <cell r="C163" t="str">
            <v>E0201</v>
          </cell>
          <cell r="D163">
            <v>259196</v>
          </cell>
          <cell r="E163">
            <v>0</v>
          </cell>
          <cell r="F163">
            <v>0</v>
          </cell>
          <cell r="G163">
            <v>0</v>
          </cell>
          <cell r="H163">
            <v>0</v>
          </cell>
          <cell r="I163">
            <v>0</v>
          </cell>
          <cell r="J163">
            <v>0</v>
          </cell>
          <cell r="K163">
            <v>0</v>
          </cell>
          <cell r="L163">
            <v>0</v>
          </cell>
          <cell r="M163">
            <v>0</v>
          </cell>
          <cell r="N163">
            <v>551283</v>
          </cell>
          <cell r="O163">
            <v>540257.34</v>
          </cell>
          <cell r="P163">
            <v>0</v>
          </cell>
          <cell r="Q163">
            <v>11025.66</v>
          </cell>
          <cell r="R163">
            <v>1754423.91</v>
          </cell>
          <cell r="S163">
            <v>0</v>
          </cell>
          <cell r="T163">
            <v>0</v>
          </cell>
          <cell r="U163">
            <v>1425798.3</v>
          </cell>
          <cell r="V163">
            <v>0</v>
          </cell>
          <cell r="W163">
            <v>0</v>
          </cell>
          <cell r="X163">
            <v>0</v>
          </cell>
          <cell r="Y163">
            <v>0</v>
          </cell>
          <cell r="Z163">
            <v>0</v>
          </cell>
          <cell r="AA163">
            <v>0</v>
          </cell>
          <cell r="AB163">
            <v>0</v>
          </cell>
          <cell r="AC163">
            <v>0</v>
          </cell>
          <cell r="AD163">
            <v>0</v>
          </cell>
          <cell r="AE163">
            <v>0</v>
          </cell>
          <cell r="AF163">
            <v>31703707</v>
          </cell>
          <cell r="AG163">
            <v>31069632</v>
          </cell>
          <cell r="AH163">
            <v>0</v>
          </cell>
          <cell r="AI163">
            <v>634074</v>
          </cell>
          <cell r="AJ163">
            <v>1198111.93</v>
          </cell>
          <cell r="AK163">
            <v>2335132.48</v>
          </cell>
          <cell r="AL163">
            <v>4251653.6399999997</v>
          </cell>
          <cell r="AM163">
            <v>37519.360000000001</v>
          </cell>
          <cell r="AN163">
            <v>0</v>
          </cell>
          <cell r="AO163">
            <v>18812.82</v>
          </cell>
          <cell r="AP163">
            <v>2366186.14</v>
          </cell>
          <cell r="AQ163">
            <v>30381.13</v>
          </cell>
          <cell r="AR163">
            <v>50475.66</v>
          </cell>
          <cell r="AS163">
            <v>36.93</v>
          </cell>
          <cell r="AT163">
            <v>0</v>
          </cell>
          <cell r="AU163">
            <v>0</v>
          </cell>
          <cell r="AV163">
            <v>0</v>
          </cell>
        </row>
        <row r="164">
          <cell r="A164">
            <v>157</v>
          </cell>
          <cell r="B164" t="str">
            <v>Maidstone</v>
          </cell>
          <cell r="C164" t="str">
            <v>E2237</v>
          </cell>
          <cell r="D164">
            <v>206754</v>
          </cell>
          <cell r="E164">
            <v>0</v>
          </cell>
          <cell r="F164">
            <v>0</v>
          </cell>
          <cell r="G164">
            <v>0</v>
          </cell>
          <cell r="H164">
            <v>0</v>
          </cell>
          <cell r="I164">
            <v>0</v>
          </cell>
          <cell r="J164">
            <v>0</v>
          </cell>
          <cell r="K164">
            <v>0</v>
          </cell>
          <cell r="L164">
            <v>0</v>
          </cell>
          <cell r="M164">
            <v>0</v>
          </cell>
          <cell r="N164">
            <v>438045</v>
          </cell>
          <cell r="O164">
            <v>350436</v>
          </cell>
          <cell r="P164">
            <v>78848.099999999991</v>
          </cell>
          <cell r="Q164">
            <v>8760.9</v>
          </cell>
          <cell r="R164">
            <v>-34149.919999999998</v>
          </cell>
          <cell r="S164">
            <v>0</v>
          </cell>
          <cell r="T164">
            <v>0</v>
          </cell>
          <cell r="U164">
            <v>587378.55000000005</v>
          </cell>
          <cell r="V164">
            <v>0</v>
          </cell>
          <cell r="W164">
            <v>0</v>
          </cell>
          <cell r="X164">
            <v>0</v>
          </cell>
          <cell r="Y164">
            <v>0</v>
          </cell>
          <cell r="Z164">
            <v>0</v>
          </cell>
          <cell r="AA164">
            <v>0</v>
          </cell>
          <cell r="AB164">
            <v>0</v>
          </cell>
          <cell r="AC164">
            <v>0</v>
          </cell>
          <cell r="AD164">
            <v>0</v>
          </cell>
          <cell r="AE164">
            <v>0</v>
          </cell>
          <cell r="AF164">
            <v>27457771</v>
          </cell>
          <cell r="AG164">
            <v>21966217</v>
          </cell>
          <cell r="AH164">
            <v>4942399</v>
          </cell>
          <cell r="AI164">
            <v>549155</v>
          </cell>
          <cell r="AJ164">
            <v>984580.26</v>
          </cell>
          <cell r="AK164">
            <v>1922274.31</v>
          </cell>
          <cell r="AL164">
            <v>3530470.55</v>
          </cell>
          <cell r="AM164">
            <v>76806.16</v>
          </cell>
          <cell r="AN164">
            <v>5971.17</v>
          </cell>
          <cell r="AO164">
            <v>105016.98</v>
          </cell>
          <cell r="AP164">
            <v>2296043.0499999998</v>
          </cell>
          <cell r="AQ164">
            <v>27752.25</v>
          </cell>
          <cell r="AR164">
            <v>7553.21</v>
          </cell>
          <cell r="AS164">
            <v>721.35</v>
          </cell>
          <cell r="AT164">
            <v>3005.62</v>
          </cell>
          <cell r="AU164">
            <v>0</v>
          </cell>
          <cell r="AV164">
            <v>0</v>
          </cell>
        </row>
        <row r="165">
          <cell r="A165">
            <v>158</v>
          </cell>
          <cell r="B165" t="str">
            <v>Maldon</v>
          </cell>
          <cell r="C165" t="str">
            <v>E1539</v>
          </cell>
          <cell r="D165">
            <v>92237</v>
          </cell>
          <cell r="E165">
            <v>0</v>
          </cell>
          <cell r="F165">
            <v>0</v>
          </cell>
          <cell r="G165">
            <v>0</v>
          </cell>
          <cell r="H165">
            <v>0</v>
          </cell>
          <cell r="I165">
            <v>0</v>
          </cell>
          <cell r="J165">
            <v>0</v>
          </cell>
          <cell r="K165">
            <v>0</v>
          </cell>
          <cell r="L165">
            <v>0</v>
          </cell>
          <cell r="M165">
            <v>0</v>
          </cell>
          <cell r="N165">
            <v>352747</v>
          </cell>
          <cell r="O165">
            <v>282197.60000000003</v>
          </cell>
          <cell r="P165">
            <v>63494.46</v>
          </cell>
          <cell r="Q165">
            <v>7054.9400000000005</v>
          </cell>
          <cell r="R165">
            <v>48794.95</v>
          </cell>
          <cell r="S165">
            <v>0</v>
          </cell>
          <cell r="T165">
            <v>0</v>
          </cell>
          <cell r="U165">
            <v>227803</v>
          </cell>
          <cell r="V165">
            <v>0</v>
          </cell>
          <cell r="W165">
            <v>0</v>
          </cell>
          <cell r="X165">
            <v>0</v>
          </cell>
          <cell r="Y165">
            <v>0</v>
          </cell>
          <cell r="Z165">
            <v>0</v>
          </cell>
          <cell r="AA165">
            <v>0</v>
          </cell>
          <cell r="AB165">
            <v>0</v>
          </cell>
          <cell r="AC165">
            <v>0</v>
          </cell>
          <cell r="AD165">
            <v>0</v>
          </cell>
          <cell r="AE165">
            <v>0</v>
          </cell>
          <cell r="AF165">
            <v>6367427</v>
          </cell>
          <cell r="AG165">
            <v>5093941</v>
          </cell>
          <cell r="AH165">
            <v>1146137</v>
          </cell>
          <cell r="AI165">
            <v>127349</v>
          </cell>
          <cell r="AJ165">
            <v>196773.48</v>
          </cell>
          <cell r="AK165">
            <v>1532236.51</v>
          </cell>
          <cell r="AL165">
            <v>732308.97</v>
          </cell>
          <cell r="AM165">
            <v>23458.76</v>
          </cell>
          <cell r="AN165">
            <v>15353.67</v>
          </cell>
          <cell r="AO165">
            <v>16641.849999999999</v>
          </cell>
          <cell r="AP165">
            <v>409703.62</v>
          </cell>
          <cell r="AQ165">
            <v>7684.01</v>
          </cell>
          <cell r="AR165">
            <v>14202.5</v>
          </cell>
          <cell r="AS165">
            <v>33.21</v>
          </cell>
          <cell r="AT165">
            <v>1594.34</v>
          </cell>
          <cell r="AU165">
            <v>0</v>
          </cell>
          <cell r="AV165">
            <v>0</v>
          </cell>
        </row>
        <row r="166">
          <cell r="A166">
            <v>159</v>
          </cell>
          <cell r="B166" t="str">
            <v>Malvern Hills</v>
          </cell>
          <cell r="C166" t="str">
            <v>E1851</v>
          </cell>
          <cell r="D166">
            <v>107953</v>
          </cell>
          <cell r="E166">
            <v>0</v>
          </cell>
          <cell r="F166">
            <v>0</v>
          </cell>
          <cell r="G166">
            <v>0</v>
          </cell>
          <cell r="H166">
            <v>0</v>
          </cell>
          <cell r="I166">
            <v>0</v>
          </cell>
          <cell r="J166">
            <v>0</v>
          </cell>
          <cell r="K166">
            <v>0</v>
          </cell>
          <cell r="L166">
            <v>0</v>
          </cell>
          <cell r="M166">
            <v>0</v>
          </cell>
          <cell r="N166">
            <v>407453</v>
          </cell>
          <cell r="O166">
            <v>325962.40000000002</v>
          </cell>
          <cell r="P166">
            <v>73341.539999999994</v>
          </cell>
          <cell r="Q166">
            <v>8149.06</v>
          </cell>
          <cell r="R166">
            <v>79193.53</v>
          </cell>
          <cell r="S166">
            <v>0</v>
          </cell>
          <cell r="T166">
            <v>0</v>
          </cell>
          <cell r="U166">
            <v>154996</v>
          </cell>
          <cell r="V166">
            <v>0</v>
          </cell>
          <cell r="W166">
            <v>0</v>
          </cell>
          <cell r="X166">
            <v>0</v>
          </cell>
          <cell r="Y166">
            <v>0</v>
          </cell>
          <cell r="Z166">
            <v>0</v>
          </cell>
          <cell r="AA166">
            <v>0</v>
          </cell>
          <cell r="AB166">
            <v>0</v>
          </cell>
          <cell r="AC166">
            <v>0</v>
          </cell>
          <cell r="AD166">
            <v>0</v>
          </cell>
          <cell r="AE166">
            <v>0</v>
          </cell>
          <cell r="AF166">
            <v>7657926</v>
          </cell>
          <cell r="AG166">
            <v>6126341</v>
          </cell>
          <cell r="AH166">
            <v>1378427</v>
          </cell>
          <cell r="AI166">
            <v>153159</v>
          </cell>
          <cell r="AJ166">
            <v>254162.06</v>
          </cell>
          <cell r="AK166">
            <v>1781874.98</v>
          </cell>
          <cell r="AL166">
            <v>1534410.01</v>
          </cell>
          <cell r="AM166">
            <v>40112.5</v>
          </cell>
          <cell r="AN166">
            <v>55953.29</v>
          </cell>
          <cell r="AO166">
            <v>5213.46</v>
          </cell>
          <cell r="AP166">
            <v>338785.3</v>
          </cell>
          <cell r="AQ166">
            <v>19067.21</v>
          </cell>
          <cell r="AR166">
            <v>44606.16</v>
          </cell>
          <cell r="AS166">
            <v>2487.35</v>
          </cell>
          <cell r="AT166">
            <v>26329.61</v>
          </cell>
          <cell r="AU166">
            <v>16704.66</v>
          </cell>
          <cell r="AV166">
            <v>0</v>
          </cell>
        </row>
        <row r="167">
          <cell r="A167">
            <v>160</v>
          </cell>
          <cell r="B167" t="str">
            <v>Manchester</v>
          </cell>
          <cell r="C167" t="str">
            <v>E4203</v>
          </cell>
          <cell r="D167">
            <v>1108164</v>
          </cell>
          <cell r="E167">
            <v>0</v>
          </cell>
          <cell r="F167">
            <v>0</v>
          </cell>
          <cell r="G167">
            <v>0</v>
          </cell>
          <cell r="H167">
            <v>0</v>
          </cell>
          <cell r="I167">
            <v>0</v>
          </cell>
          <cell r="J167">
            <v>40152.75</v>
          </cell>
          <cell r="K167">
            <v>0</v>
          </cell>
          <cell r="L167">
            <v>0</v>
          </cell>
          <cell r="M167">
            <v>0</v>
          </cell>
          <cell r="N167">
            <v>1765791</v>
          </cell>
          <cell r="O167">
            <v>1730475.18</v>
          </cell>
          <cell r="P167">
            <v>0</v>
          </cell>
          <cell r="Q167">
            <v>35315.82</v>
          </cell>
          <cell r="R167">
            <v>982316.22</v>
          </cell>
          <cell r="S167">
            <v>0</v>
          </cell>
          <cell r="T167">
            <v>0</v>
          </cell>
          <cell r="U167">
            <v>6243777.5599999996</v>
          </cell>
          <cell r="V167">
            <v>0</v>
          </cell>
          <cell r="W167">
            <v>0</v>
          </cell>
          <cell r="X167">
            <v>0</v>
          </cell>
          <cell r="Y167">
            <v>0</v>
          </cell>
          <cell r="Z167">
            <v>0</v>
          </cell>
          <cell r="AA167">
            <v>0</v>
          </cell>
          <cell r="AB167">
            <v>0</v>
          </cell>
          <cell r="AC167">
            <v>0</v>
          </cell>
          <cell r="AD167">
            <v>0</v>
          </cell>
          <cell r="AE167">
            <v>0</v>
          </cell>
          <cell r="AF167">
            <v>140951201.25</v>
          </cell>
          <cell r="AG167">
            <v>138171527</v>
          </cell>
          <cell r="AH167">
            <v>0</v>
          </cell>
          <cell r="AI167">
            <v>2819827</v>
          </cell>
          <cell r="AJ167">
            <v>6210979.9299999997</v>
          </cell>
          <cell r="AK167">
            <v>7856047.7599999998</v>
          </cell>
          <cell r="AL167">
            <v>23922635.510000002</v>
          </cell>
          <cell r="AM167">
            <v>101943.47</v>
          </cell>
          <cell r="AN167">
            <v>0</v>
          </cell>
          <cell r="AO167">
            <v>443803.62</v>
          </cell>
          <cell r="AP167">
            <v>28172480.309999999</v>
          </cell>
          <cell r="AQ167">
            <v>149478.85</v>
          </cell>
          <cell r="AR167">
            <v>580624.4</v>
          </cell>
          <cell r="AS167">
            <v>0</v>
          </cell>
          <cell r="AT167">
            <v>0</v>
          </cell>
          <cell r="AU167">
            <v>0</v>
          </cell>
          <cell r="AV167">
            <v>45055.58</v>
          </cell>
        </row>
        <row r="168">
          <cell r="A168">
            <v>161</v>
          </cell>
          <cell r="B168" t="str">
            <v>Mansfield</v>
          </cell>
          <cell r="C168" t="str">
            <v>E3035</v>
          </cell>
          <cell r="D168">
            <v>129143</v>
          </cell>
          <cell r="E168">
            <v>0</v>
          </cell>
          <cell r="F168">
            <v>0</v>
          </cell>
          <cell r="G168">
            <v>0</v>
          </cell>
          <cell r="H168">
            <v>0</v>
          </cell>
          <cell r="I168">
            <v>0</v>
          </cell>
          <cell r="J168">
            <v>0</v>
          </cell>
          <cell r="K168">
            <v>0</v>
          </cell>
          <cell r="L168">
            <v>0</v>
          </cell>
          <cell r="M168">
            <v>0</v>
          </cell>
          <cell r="N168">
            <v>161865</v>
          </cell>
          <cell r="O168">
            <v>129492</v>
          </cell>
          <cell r="P168">
            <v>29135.7</v>
          </cell>
          <cell r="Q168">
            <v>3237.3</v>
          </cell>
          <cell r="R168">
            <v>-108538.99</v>
          </cell>
          <cell r="S168">
            <v>0</v>
          </cell>
          <cell r="T168">
            <v>0</v>
          </cell>
          <cell r="U168">
            <v>118616</v>
          </cell>
          <cell r="V168">
            <v>0</v>
          </cell>
          <cell r="W168">
            <v>0</v>
          </cell>
          <cell r="X168">
            <v>0</v>
          </cell>
          <cell r="Y168">
            <v>0</v>
          </cell>
          <cell r="Z168">
            <v>0</v>
          </cell>
          <cell r="AA168">
            <v>0</v>
          </cell>
          <cell r="AB168">
            <v>0</v>
          </cell>
          <cell r="AC168">
            <v>0</v>
          </cell>
          <cell r="AD168">
            <v>0</v>
          </cell>
          <cell r="AE168">
            <v>0</v>
          </cell>
          <cell r="AF168">
            <v>14747924</v>
          </cell>
          <cell r="AG168">
            <v>11798339</v>
          </cell>
          <cell r="AH168">
            <v>2654626</v>
          </cell>
          <cell r="AI168">
            <v>294958</v>
          </cell>
          <cell r="AJ168">
            <v>488186.93</v>
          </cell>
          <cell r="AK168">
            <v>1439989.36</v>
          </cell>
          <cell r="AL168">
            <v>1700320.06</v>
          </cell>
          <cell r="AM168">
            <v>14656</v>
          </cell>
          <cell r="AN168">
            <v>0</v>
          </cell>
          <cell r="AO168">
            <v>10672.19</v>
          </cell>
          <cell r="AP168">
            <v>1167063.19</v>
          </cell>
          <cell r="AQ168">
            <v>1310.56</v>
          </cell>
          <cell r="AR168">
            <v>59501.25</v>
          </cell>
          <cell r="AS168">
            <v>0</v>
          </cell>
          <cell r="AT168">
            <v>0</v>
          </cell>
          <cell r="AU168">
            <v>0</v>
          </cell>
          <cell r="AV168">
            <v>0</v>
          </cell>
        </row>
        <row r="169">
          <cell r="A169">
            <v>162</v>
          </cell>
          <cell r="B169" t="str">
            <v>Medway</v>
          </cell>
          <cell r="C169" t="str">
            <v>E2201</v>
          </cell>
          <cell r="D169">
            <v>292567</v>
          </cell>
          <cell r="E169">
            <v>0</v>
          </cell>
          <cell r="F169">
            <v>0</v>
          </cell>
          <cell r="G169">
            <v>0</v>
          </cell>
          <cell r="H169">
            <v>0</v>
          </cell>
          <cell r="I169">
            <v>0</v>
          </cell>
          <cell r="J169">
            <v>0</v>
          </cell>
          <cell r="K169">
            <v>0</v>
          </cell>
          <cell r="L169">
            <v>0</v>
          </cell>
          <cell r="M169">
            <v>0</v>
          </cell>
          <cell r="N169">
            <v>767187</v>
          </cell>
          <cell r="O169">
            <v>751843.26</v>
          </cell>
          <cell r="P169">
            <v>0</v>
          </cell>
          <cell r="Q169">
            <v>15343.74</v>
          </cell>
          <cell r="R169">
            <v>2061330.29</v>
          </cell>
          <cell r="S169">
            <v>0</v>
          </cell>
          <cell r="T169">
            <v>0</v>
          </cell>
          <cell r="U169">
            <v>871102.15</v>
          </cell>
          <cell r="V169">
            <v>0</v>
          </cell>
          <cell r="W169">
            <v>0</v>
          </cell>
          <cell r="X169">
            <v>0</v>
          </cell>
          <cell r="Y169">
            <v>0</v>
          </cell>
          <cell r="Z169">
            <v>0</v>
          </cell>
          <cell r="AA169">
            <v>0</v>
          </cell>
          <cell r="AB169">
            <v>0</v>
          </cell>
          <cell r="AC169">
            <v>0</v>
          </cell>
          <cell r="AD169">
            <v>0</v>
          </cell>
          <cell r="AE169">
            <v>0</v>
          </cell>
          <cell r="AF169">
            <v>40648084</v>
          </cell>
          <cell r="AG169">
            <v>39835122</v>
          </cell>
          <cell r="AH169">
            <v>0</v>
          </cell>
          <cell r="AI169">
            <v>812962</v>
          </cell>
          <cell r="AJ169">
            <v>1742928.86</v>
          </cell>
          <cell r="AK169">
            <v>3277778.17</v>
          </cell>
          <cell r="AL169">
            <v>5821244.1200000001</v>
          </cell>
          <cell r="AM169">
            <v>114177.07</v>
          </cell>
          <cell r="AN169">
            <v>6802.75</v>
          </cell>
          <cell r="AO169">
            <v>1135026.02</v>
          </cell>
          <cell r="AP169">
            <v>4293598.12</v>
          </cell>
          <cell r="AQ169">
            <v>59838.33</v>
          </cell>
          <cell r="AR169">
            <v>137923.91</v>
          </cell>
          <cell r="AS169">
            <v>6347.89</v>
          </cell>
          <cell r="AT169">
            <v>1687.5</v>
          </cell>
          <cell r="AU169">
            <v>0</v>
          </cell>
          <cell r="AV169">
            <v>0</v>
          </cell>
        </row>
        <row r="170">
          <cell r="A170">
            <v>163</v>
          </cell>
          <cell r="B170" t="str">
            <v>Melton</v>
          </cell>
          <cell r="C170" t="str">
            <v>E2436</v>
          </cell>
          <cell r="D170">
            <v>61924</v>
          </cell>
          <cell r="E170">
            <v>0</v>
          </cell>
          <cell r="F170">
            <v>0</v>
          </cell>
          <cell r="G170">
            <v>0</v>
          </cell>
          <cell r="H170">
            <v>0</v>
          </cell>
          <cell r="I170">
            <v>0</v>
          </cell>
          <cell r="J170">
            <v>0</v>
          </cell>
          <cell r="K170">
            <v>0</v>
          </cell>
          <cell r="L170">
            <v>0</v>
          </cell>
          <cell r="M170">
            <v>0</v>
          </cell>
          <cell r="N170">
            <v>209495</v>
          </cell>
          <cell r="O170">
            <v>167596</v>
          </cell>
          <cell r="P170">
            <v>37709.1</v>
          </cell>
          <cell r="Q170">
            <v>4189.8999999999996</v>
          </cell>
          <cell r="R170">
            <v>65490.61</v>
          </cell>
          <cell r="S170">
            <v>0</v>
          </cell>
          <cell r="T170">
            <v>0</v>
          </cell>
          <cell r="U170">
            <v>130865.29</v>
          </cell>
          <cell r="V170">
            <v>0</v>
          </cell>
          <cell r="W170">
            <v>0</v>
          </cell>
          <cell r="X170">
            <v>0</v>
          </cell>
          <cell r="Y170">
            <v>0</v>
          </cell>
          <cell r="Z170">
            <v>0</v>
          </cell>
          <cell r="AA170">
            <v>0</v>
          </cell>
          <cell r="AB170">
            <v>0</v>
          </cell>
          <cell r="AC170">
            <v>0</v>
          </cell>
          <cell r="AD170">
            <v>0</v>
          </cell>
          <cell r="AE170">
            <v>0</v>
          </cell>
          <cell r="AF170">
            <v>6405581</v>
          </cell>
          <cell r="AG170">
            <v>5124465</v>
          </cell>
          <cell r="AH170">
            <v>1153005</v>
          </cell>
          <cell r="AI170">
            <v>128112</v>
          </cell>
          <cell r="AJ170">
            <v>217195.71</v>
          </cell>
          <cell r="AK170">
            <v>904987.49</v>
          </cell>
          <cell r="AL170">
            <v>790255.21</v>
          </cell>
          <cell r="AM170">
            <v>34066.49</v>
          </cell>
          <cell r="AN170">
            <v>23981.5</v>
          </cell>
          <cell r="AO170">
            <v>24330.83</v>
          </cell>
          <cell r="AP170">
            <v>446328.36</v>
          </cell>
          <cell r="AQ170">
            <v>3577.68</v>
          </cell>
          <cell r="AR170">
            <v>8967.32</v>
          </cell>
          <cell r="AS170">
            <v>22.9</v>
          </cell>
          <cell r="AT170">
            <v>6264.42</v>
          </cell>
          <cell r="AU170">
            <v>852.19</v>
          </cell>
          <cell r="AV170">
            <v>0</v>
          </cell>
        </row>
        <row r="171">
          <cell r="A171">
            <v>164</v>
          </cell>
          <cell r="B171" t="str">
            <v>Mendip</v>
          </cell>
          <cell r="C171" t="str">
            <v>E3331</v>
          </cell>
          <cell r="D171">
            <v>162142</v>
          </cell>
          <cell r="E171">
            <v>0</v>
          </cell>
          <cell r="F171">
            <v>0</v>
          </cell>
          <cell r="G171">
            <v>0</v>
          </cell>
          <cell r="H171">
            <v>0</v>
          </cell>
          <cell r="I171">
            <v>0</v>
          </cell>
          <cell r="J171">
            <v>0</v>
          </cell>
          <cell r="K171">
            <v>0</v>
          </cell>
          <cell r="L171">
            <v>0</v>
          </cell>
          <cell r="M171">
            <v>0</v>
          </cell>
          <cell r="N171">
            <v>580101</v>
          </cell>
          <cell r="O171">
            <v>464080.80000000005</v>
          </cell>
          <cell r="P171">
            <v>104418.18</v>
          </cell>
          <cell r="Q171">
            <v>11602.02</v>
          </cell>
          <cell r="R171">
            <v>226080.68</v>
          </cell>
          <cell r="S171">
            <v>0</v>
          </cell>
          <cell r="T171">
            <v>0</v>
          </cell>
          <cell r="U171">
            <v>321097.38</v>
          </cell>
          <cell r="V171">
            <v>0</v>
          </cell>
          <cell r="W171">
            <v>0</v>
          </cell>
          <cell r="X171">
            <v>0</v>
          </cell>
          <cell r="Y171">
            <v>0</v>
          </cell>
          <cell r="Z171">
            <v>0</v>
          </cell>
          <cell r="AA171">
            <v>0</v>
          </cell>
          <cell r="AB171">
            <v>0</v>
          </cell>
          <cell r="AC171">
            <v>0</v>
          </cell>
          <cell r="AD171">
            <v>0</v>
          </cell>
          <cell r="AE171">
            <v>0</v>
          </cell>
          <cell r="AF171">
            <v>15813250</v>
          </cell>
          <cell r="AG171">
            <v>12650600</v>
          </cell>
          <cell r="AH171">
            <v>2846385</v>
          </cell>
          <cell r="AI171">
            <v>316265</v>
          </cell>
          <cell r="AJ171">
            <v>526939.93000000005</v>
          </cell>
          <cell r="AK171">
            <v>2528239.6800000002</v>
          </cell>
          <cell r="AL171">
            <v>2596964.36</v>
          </cell>
          <cell r="AM171">
            <v>76160.240000000005</v>
          </cell>
          <cell r="AN171">
            <v>28171.67</v>
          </cell>
          <cell r="AO171">
            <v>0</v>
          </cell>
          <cell r="AP171">
            <v>1153827.52</v>
          </cell>
          <cell r="AQ171">
            <v>8624.4</v>
          </cell>
          <cell r="AR171">
            <v>16965.21</v>
          </cell>
          <cell r="AS171">
            <v>640.39</v>
          </cell>
          <cell r="AT171">
            <v>5958.41</v>
          </cell>
          <cell r="AU171">
            <v>5588.86</v>
          </cell>
          <cell r="AV171">
            <v>0</v>
          </cell>
        </row>
        <row r="172">
          <cell r="A172">
            <v>165</v>
          </cell>
          <cell r="B172" t="str">
            <v>Merton</v>
          </cell>
          <cell r="C172" t="str">
            <v>E5044</v>
          </cell>
          <cell r="D172">
            <v>280580</v>
          </cell>
          <cell r="E172">
            <v>0</v>
          </cell>
          <cell r="F172">
            <v>0</v>
          </cell>
          <cell r="G172">
            <v>0</v>
          </cell>
          <cell r="H172">
            <v>0</v>
          </cell>
          <cell r="I172">
            <v>0</v>
          </cell>
          <cell r="J172">
            <v>0</v>
          </cell>
          <cell r="K172">
            <v>0</v>
          </cell>
          <cell r="L172">
            <v>0</v>
          </cell>
          <cell r="M172">
            <v>0</v>
          </cell>
          <cell r="N172">
            <v>576434</v>
          </cell>
          <cell r="O172">
            <v>345860.39999999997</v>
          </cell>
          <cell r="P172">
            <v>230573.6</v>
          </cell>
          <cell r="Q172">
            <v>0</v>
          </cell>
          <cell r="R172">
            <v>98736.11</v>
          </cell>
          <cell r="S172">
            <v>0</v>
          </cell>
          <cell r="T172">
            <v>0</v>
          </cell>
          <cell r="U172">
            <v>1310651</v>
          </cell>
          <cell r="V172">
            <v>0</v>
          </cell>
          <cell r="W172">
            <v>0</v>
          </cell>
          <cell r="X172">
            <v>0</v>
          </cell>
          <cell r="Y172">
            <v>0</v>
          </cell>
          <cell r="Z172">
            <v>0</v>
          </cell>
          <cell r="AA172">
            <v>0</v>
          </cell>
          <cell r="AB172">
            <v>0</v>
          </cell>
          <cell r="AC172">
            <v>0</v>
          </cell>
          <cell r="AD172">
            <v>0</v>
          </cell>
          <cell r="AE172">
            <v>0</v>
          </cell>
          <cell r="AF172">
            <v>40787499</v>
          </cell>
          <cell r="AG172">
            <v>24472499</v>
          </cell>
          <cell r="AH172">
            <v>16314999</v>
          </cell>
          <cell r="AI172">
            <v>0</v>
          </cell>
          <cell r="AJ172">
            <v>1412309.67</v>
          </cell>
          <cell r="AK172">
            <v>2444777.92</v>
          </cell>
          <cell r="AL172">
            <v>4643480.42</v>
          </cell>
          <cell r="AM172">
            <v>95795.28</v>
          </cell>
          <cell r="AN172">
            <v>0</v>
          </cell>
          <cell r="AO172">
            <v>0</v>
          </cell>
          <cell r="AP172">
            <v>1864607.07</v>
          </cell>
          <cell r="AQ172">
            <v>110446.55</v>
          </cell>
          <cell r="AR172">
            <v>70685.89</v>
          </cell>
          <cell r="AS172">
            <v>44.66</v>
          </cell>
          <cell r="AT172">
            <v>0</v>
          </cell>
          <cell r="AU172">
            <v>0</v>
          </cell>
          <cell r="AV172">
            <v>0</v>
          </cell>
        </row>
        <row r="173">
          <cell r="A173">
            <v>166</v>
          </cell>
          <cell r="B173" t="str">
            <v>Mid Devon</v>
          </cell>
          <cell r="C173" t="str">
            <v>E1133</v>
          </cell>
          <cell r="D173">
            <v>106404</v>
          </cell>
          <cell r="E173">
            <v>0</v>
          </cell>
          <cell r="F173">
            <v>0</v>
          </cell>
          <cell r="G173">
            <v>0</v>
          </cell>
          <cell r="H173">
            <v>23100</v>
          </cell>
          <cell r="I173">
            <v>0</v>
          </cell>
          <cell r="J173">
            <v>0</v>
          </cell>
          <cell r="K173">
            <v>0</v>
          </cell>
          <cell r="L173">
            <v>0</v>
          </cell>
          <cell r="M173">
            <v>0</v>
          </cell>
          <cell r="N173">
            <v>397210</v>
          </cell>
          <cell r="O173">
            <v>317768</v>
          </cell>
          <cell r="P173">
            <v>71497.8</v>
          </cell>
          <cell r="Q173">
            <v>7944.2</v>
          </cell>
          <cell r="R173">
            <v>56246.8</v>
          </cell>
          <cell r="S173">
            <v>0</v>
          </cell>
          <cell r="T173">
            <v>0</v>
          </cell>
          <cell r="U173">
            <v>150469.38</v>
          </cell>
          <cell r="V173">
            <v>0</v>
          </cell>
          <cell r="W173">
            <v>0</v>
          </cell>
          <cell r="X173">
            <v>0</v>
          </cell>
          <cell r="Y173">
            <v>0</v>
          </cell>
          <cell r="Z173">
            <v>0</v>
          </cell>
          <cell r="AA173">
            <v>0</v>
          </cell>
          <cell r="AB173">
            <v>0</v>
          </cell>
          <cell r="AC173">
            <v>0</v>
          </cell>
          <cell r="AD173">
            <v>0</v>
          </cell>
          <cell r="AE173">
            <v>0</v>
          </cell>
          <cell r="AF173">
            <v>7271215</v>
          </cell>
          <cell r="AG173">
            <v>5816972</v>
          </cell>
          <cell r="AH173">
            <v>1308819</v>
          </cell>
          <cell r="AI173">
            <v>145424</v>
          </cell>
          <cell r="AJ173">
            <v>266313.90000000002</v>
          </cell>
          <cell r="AK173">
            <v>1651361.96</v>
          </cell>
          <cell r="AL173">
            <v>1055674.82</v>
          </cell>
          <cell r="AM173">
            <v>29969.759999999998</v>
          </cell>
          <cell r="AN173">
            <v>24537.22</v>
          </cell>
          <cell r="AO173">
            <v>11226.96</v>
          </cell>
          <cell r="AP173">
            <v>624429.6</v>
          </cell>
          <cell r="AQ173">
            <v>12229.36</v>
          </cell>
          <cell r="AR173">
            <v>13116.58</v>
          </cell>
          <cell r="AS173">
            <v>5481.21</v>
          </cell>
          <cell r="AT173">
            <v>8.58</v>
          </cell>
          <cell r="AU173">
            <v>0</v>
          </cell>
          <cell r="AV173">
            <v>0</v>
          </cell>
        </row>
        <row r="174">
          <cell r="A174">
            <v>167</v>
          </cell>
          <cell r="B174" t="str">
            <v>Mid Suffolk</v>
          </cell>
          <cell r="C174" t="str">
            <v>E3534</v>
          </cell>
          <cell r="D174">
            <v>128540</v>
          </cell>
          <cell r="E174">
            <v>0</v>
          </cell>
          <cell r="F174">
            <v>0</v>
          </cell>
          <cell r="G174">
            <v>0</v>
          </cell>
          <cell r="H174">
            <v>0</v>
          </cell>
          <cell r="I174">
            <v>0</v>
          </cell>
          <cell r="J174">
            <v>0</v>
          </cell>
          <cell r="K174">
            <v>0</v>
          </cell>
          <cell r="L174">
            <v>0</v>
          </cell>
          <cell r="M174">
            <v>0</v>
          </cell>
          <cell r="N174">
            <v>339728</v>
          </cell>
          <cell r="O174">
            <v>271782.40000000002</v>
          </cell>
          <cell r="P174">
            <v>67945.600000000006</v>
          </cell>
          <cell r="Q174">
            <v>0</v>
          </cell>
          <cell r="R174">
            <v>80438.179999999993</v>
          </cell>
          <cell r="S174">
            <v>0</v>
          </cell>
          <cell r="T174">
            <v>0</v>
          </cell>
          <cell r="U174">
            <v>207306</v>
          </cell>
          <cell r="V174">
            <v>0</v>
          </cell>
          <cell r="W174">
            <v>0</v>
          </cell>
          <cell r="X174">
            <v>0</v>
          </cell>
          <cell r="Y174">
            <v>0</v>
          </cell>
          <cell r="Z174">
            <v>0</v>
          </cell>
          <cell r="AA174">
            <v>0</v>
          </cell>
          <cell r="AB174">
            <v>0</v>
          </cell>
          <cell r="AC174">
            <v>0</v>
          </cell>
          <cell r="AD174">
            <v>0</v>
          </cell>
          <cell r="AE174">
            <v>0</v>
          </cell>
          <cell r="AF174">
            <v>10375640</v>
          </cell>
          <cell r="AG174">
            <v>8300512</v>
          </cell>
          <cell r="AH174">
            <v>2075128</v>
          </cell>
          <cell r="AI174">
            <v>0</v>
          </cell>
          <cell r="AJ174">
            <v>328078.87</v>
          </cell>
          <cell r="AK174">
            <v>1491902.6</v>
          </cell>
          <cell r="AL174">
            <v>831319.36</v>
          </cell>
          <cell r="AM174">
            <v>35326.46</v>
          </cell>
          <cell r="AN174">
            <v>90932.37</v>
          </cell>
          <cell r="AO174">
            <v>4110.71</v>
          </cell>
          <cell r="AP174">
            <v>553831.92000000004</v>
          </cell>
          <cell r="AQ174">
            <v>38517.29</v>
          </cell>
          <cell r="AR174">
            <v>39410.910000000003</v>
          </cell>
          <cell r="AS174">
            <v>1575.86</v>
          </cell>
          <cell r="AT174">
            <v>70665.58</v>
          </cell>
          <cell r="AU174">
            <v>65521.29</v>
          </cell>
          <cell r="AV174">
            <v>0</v>
          </cell>
        </row>
        <row r="175">
          <cell r="A175">
            <v>168</v>
          </cell>
          <cell r="B175" t="str">
            <v>Mid Sussex</v>
          </cell>
          <cell r="C175" t="str">
            <v>E3836</v>
          </cell>
          <cell r="D175">
            <v>172028</v>
          </cell>
          <cell r="E175">
            <v>0</v>
          </cell>
          <cell r="F175">
            <v>0</v>
          </cell>
          <cell r="G175">
            <v>0</v>
          </cell>
          <cell r="H175">
            <v>0</v>
          </cell>
          <cell r="I175">
            <v>0</v>
          </cell>
          <cell r="J175">
            <v>0</v>
          </cell>
          <cell r="K175">
            <v>0</v>
          </cell>
          <cell r="L175">
            <v>0</v>
          </cell>
          <cell r="M175">
            <v>0</v>
          </cell>
          <cell r="N175">
            <v>443045</v>
          </cell>
          <cell r="O175">
            <v>354436</v>
          </cell>
          <cell r="P175">
            <v>88609</v>
          </cell>
          <cell r="Q175">
            <v>0</v>
          </cell>
          <cell r="R175">
            <v>66731.759999999995</v>
          </cell>
          <cell r="S175">
            <v>0</v>
          </cell>
          <cell r="T175">
            <v>0</v>
          </cell>
          <cell r="U175">
            <v>420426.71</v>
          </cell>
          <cell r="V175">
            <v>0</v>
          </cell>
          <cell r="W175">
            <v>0</v>
          </cell>
          <cell r="X175">
            <v>0</v>
          </cell>
          <cell r="Y175">
            <v>0</v>
          </cell>
          <cell r="Z175">
            <v>0</v>
          </cell>
          <cell r="AA175">
            <v>0</v>
          </cell>
          <cell r="AB175">
            <v>0</v>
          </cell>
          <cell r="AC175">
            <v>0</v>
          </cell>
          <cell r="AD175">
            <v>0</v>
          </cell>
          <cell r="AE175">
            <v>0</v>
          </cell>
          <cell r="AF175">
            <v>20197032</v>
          </cell>
          <cell r="AG175">
            <v>16157626</v>
          </cell>
          <cell r="AH175">
            <v>4039406</v>
          </cell>
          <cell r="AI175">
            <v>0</v>
          </cell>
          <cell r="AJ175">
            <v>704376.21</v>
          </cell>
          <cell r="AK175">
            <v>1962452.92</v>
          </cell>
          <cell r="AL175">
            <v>3672978.96</v>
          </cell>
          <cell r="AM175">
            <v>55766.080000000002</v>
          </cell>
          <cell r="AN175">
            <v>6178.77</v>
          </cell>
          <cell r="AO175">
            <v>5838.16</v>
          </cell>
          <cell r="AP175">
            <v>757119.25</v>
          </cell>
          <cell r="AQ175">
            <v>19224.580000000002</v>
          </cell>
          <cell r="AR175">
            <v>37247.26</v>
          </cell>
          <cell r="AS175">
            <v>743.11</v>
          </cell>
          <cell r="AT175">
            <v>4312.05</v>
          </cell>
          <cell r="AU175">
            <v>0</v>
          </cell>
          <cell r="AV175">
            <v>0</v>
          </cell>
        </row>
        <row r="176">
          <cell r="A176">
            <v>169</v>
          </cell>
          <cell r="B176" t="str">
            <v>Middlesbrough</v>
          </cell>
          <cell r="C176" t="str">
            <v>E0702</v>
          </cell>
          <cell r="D176">
            <v>179446</v>
          </cell>
          <cell r="E176">
            <v>0</v>
          </cell>
          <cell r="F176">
            <v>0</v>
          </cell>
          <cell r="G176">
            <v>0</v>
          </cell>
          <cell r="H176">
            <v>0</v>
          </cell>
          <cell r="I176">
            <v>0</v>
          </cell>
          <cell r="J176">
            <v>0</v>
          </cell>
          <cell r="K176">
            <v>0</v>
          </cell>
          <cell r="L176">
            <v>0</v>
          </cell>
          <cell r="M176">
            <v>0</v>
          </cell>
          <cell r="N176">
            <v>475547</v>
          </cell>
          <cell r="O176">
            <v>466036.06</v>
          </cell>
          <cell r="P176">
            <v>0</v>
          </cell>
          <cell r="Q176">
            <v>9510.94</v>
          </cell>
          <cell r="R176">
            <v>1276.95</v>
          </cell>
          <cell r="S176">
            <v>0</v>
          </cell>
          <cell r="T176">
            <v>0</v>
          </cell>
          <cell r="U176">
            <v>670000</v>
          </cell>
          <cell r="V176">
            <v>0</v>
          </cell>
          <cell r="W176">
            <v>0</v>
          </cell>
          <cell r="X176">
            <v>0</v>
          </cell>
          <cell r="Y176">
            <v>0</v>
          </cell>
          <cell r="Z176">
            <v>0</v>
          </cell>
          <cell r="AA176">
            <v>0</v>
          </cell>
          <cell r="AB176">
            <v>0</v>
          </cell>
          <cell r="AC176">
            <v>0</v>
          </cell>
          <cell r="AD176">
            <v>0</v>
          </cell>
          <cell r="AE176">
            <v>0</v>
          </cell>
          <cell r="AF176">
            <v>19282169</v>
          </cell>
          <cell r="AG176">
            <v>18896526</v>
          </cell>
          <cell r="AH176">
            <v>0</v>
          </cell>
          <cell r="AI176">
            <v>385643</v>
          </cell>
          <cell r="AJ176">
            <v>773765.3</v>
          </cell>
          <cell r="AK176">
            <v>1976187.44</v>
          </cell>
          <cell r="AL176">
            <v>4115130.63</v>
          </cell>
          <cell r="AM176">
            <v>30536.799999999999</v>
          </cell>
          <cell r="AN176">
            <v>0</v>
          </cell>
          <cell r="AO176">
            <v>431.07</v>
          </cell>
          <cell r="AP176">
            <v>2890215.77</v>
          </cell>
          <cell r="AQ176">
            <v>1720.19</v>
          </cell>
          <cell r="AR176">
            <v>28376.15</v>
          </cell>
          <cell r="AS176">
            <v>1825.2</v>
          </cell>
          <cell r="AT176">
            <v>0</v>
          </cell>
          <cell r="AU176">
            <v>0</v>
          </cell>
          <cell r="AV176">
            <v>0</v>
          </cell>
        </row>
        <row r="177">
          <cell r="A177">
            <v>170</v>
          </cell>
          <cell r="B177" t="str">
            <v>Milton Keynes</v>
          </cell>
          <cell r="C177" t="str">
            <v>E0401</v>
          </cell>
          <cell r="D177">
            <v>373542</v>
          </cell>
          <cell r="E177">
            <v>0</v>
          </cell>
          <cell r="F177">
            <v>0</v>
          </cell>
          <cell r="G177">
            <v>0</v>
          </cell>
          <cell r="H177">
            <v>0</v>
          </cell>
          <cell r="I177">
            <v>0</v>
          </cell>
          <cell r="J177">
            <v>0</v>
          </cell>
          <cell r="K177">
            <v>0</v>
          </cell>
          <cell r="L177">
            <v>0</v>
          </cell>
          <cell r="M177">
            <v>0</v>
          </cell>
          <cell r="N177">
            <v>609364</v>
          </cell>
          <cell r="O177">
            <v>597176.72</v>
          </cell>
          <cell r="P177">
            <v>0</v>
          </cell>
          <cell r="Q177">
            <v>12187.28</v>
          </cell>
          <cell r="R177">
            <v>-376512.64</v>
          </cell>
          <cell r="S177">
            <v>0</v>
          </cell>
          <cell r="T177">
            <v>0</v>
          </cell>
          <cell r="U177">
            <v>1640344</v>
          </cell>
          <cell r="V177">
            <v>0</v>
          </cell>
          <cell r="W177">
            <v>0</v>
          </cell>
          <cell r="X177">
            <v>0</v>
          </cell>
          <cell r="Y177">
            <v>0</v>
          </cell>
          <cell r="Z177">
            <v>0</v>
          </cell>
          <cell r="AA177">
            <v>0</v>
          </cell>
          <cell r="AB177">
            <v>0</v>
          </cell>
          <cell r="AC177">
            <v>0</v>
          </cell>
          <cell r="AD177">
            <v>0</v>
          </cell>
          <cell r="AE177">
            <v>0</v>
          </cell>
          <cell r="AF177">
            <v>69300212</v>
          </cell>
          <cell r="AG177">
            <v>67914208</v>
          </cell>
          <cell r="AH177">
            <v>0</v>
          </cell>
          <cell r="AI177">
            <v>1386004</v>
          </cell>
          <cell r="AJ177">
            <v>2625952.2200000002</v>
          </cell>
          <cell r="AK177">
            <v>2780938</v>
          </cell>
          <cell r="AL177">
            <v>7042294.8300000001</v>
          </cell>
          <cell r="AM177">
            <v>47729.82</v>
          </cell>
          <cell r="AN177">
            <v>12177.08</v>
          </cell>
          <cell r="AO177">
            <v>46479.39</v>
          </cell>
          <cell r="AP177">
            <v>5923612.3899999997</v>
          </cell>
          <cell r="AQ177">
            <v>42856.4</v>
          </cell>
          <cell r="AR177">
            <v>-362675.41</v>
          </cell>
          <cell r="AS177">
            <v>0</v>
          </cell>
          <cell r="AT177">
            <v>0</v>
          </cell>
          <cell r="AU177">
            <v>0</v>
          </cell>
          <cell r="AV177">
            <v>0</v>
          </cell>
        </row>
        <row r="178">
          <cell r="A178">
            <v>171</v>
          </cell>
          <cell r="B178" t="str">
            <v>Mole Valley</v>
          </cell>
          <cell r="C178" t="str">
            <v>E3634</v>
          </cell>
          <cell r="D178">
            <v>152970</v>
          </cell>
          <cell r="E178">
            <v>0</v>
          </cell>
          <cell r="F178">
            <v>0</v>
          </cell>
          <cell r="G178">
            <v>0</v>
          </cell>
          <cell r="H178">
            <v>0</v>
          </cell>
          <cell r="I178">
            <v>0</v>
          </cell>
          <cell r="J178">
            <v>0</v>
          </cell>
          <cell r="K178">
            <v>0</v>
          </cell>
          <cell r="L178">
            <v>0</v>
          </cell>
          <cell r="M178">
            <v>0</v>
          </cell>
          <cell r="N178">
            <v>339167</v>
          </cell>
          <cell r="O178">
            <v>271333.60000000003</v>
          </cell>
          <cell r="P178">
            <v>67833.400000000009</v>
          </cell>
          <cell r="Q178">
            <v>0</v>
          </cell>
          <cell r="R178">
            <v>27860.52</v>
          </cell>
          <cell r="S178">
            <v>0</v>
          </cell>
          <cell r="T178">
            <v>0</v>
          </cell>
          <cell r="U178">
            <v>360000</v>
          </cell>
          <cell r="V178">
            <v>0</v>
          </cell>
          <cell r="W178">
            <v>0</v>
          </cell>
          <cell r="X178">
            <v>0</v>
          </cell>
          <cell r="Y178">
            <v>0</v>
          </cell>
          <cell r="Z178">
            <v>0</v>
          </cell>
          <cell r="AA178">
            <v>0</v>
          </cell>
          <cell r="AB178">
            <v>0</v>
          </cell>
          <cell r="AC178">
            <v>0</v>
          </cell>
          <cell r="AD178">
            <v>0</v>
          </cell>
          <cell r="AE178">
            <v>0</v>
          </cell>
          <cell r="AF178">
            <v>17539484</v>
          </cell>
          <cell r="AG178">
            <v>14031587</v>
          </cell>
          <cell r="AH178">
            <v>3507897</v>
          </cell>
          <cell r="AI178">
            <v>0</v>
          </cell>
          <cell r="AJ178">
            <v>620702.62</v>
          </cell>
          <cell r="AK178">
            <v>1492867.72</v>
          </cell>
          <cell r="AL178">
            <v>1886959.98</v>
          </cell>
          <cell r="AM178">
            <v>26701.4</v>
          </cell>
          <cell r="AN178">
            <v>10854.6</v>
          </cell>
          <cell r="AO178">
            <v>27039.11</v>
          </cell>
          <cell r="AP178">
            <v>1054355.4099999999</v>
          </cell>
          <cell r="AQ178">
            <v>5319.93</v>
          </cell>
          <cell r="AR178">
            <v>3380.99</v>
          </cell>
          <cell r="AS178">
            <v>263</v>
          </cell>
          <cell r="AT178">
            <v>7196.33</v>
          </cell>
          <cell r="AU178">
            <v>15163.61</v>
          </cell>
          <cell r="AV178">
            <v>0</v>
          </cell>
        </row>
        <row r="179">
          <cell r="A179">
            <v>172</v>
          </cell>
          <cell r="B179" t="str">
            <v>New Forest</v>
          </cell>
          <cell r="C179" t="str">
            <v>E1738</v>
          </cell>
          <cell r="D179">
            <v>286160</v>
          </cell>
          <cell r="E179">
            <v>0</v>
          </cell>
          <cell r="F179">
            <v>0</v>
          </cell>
          <cell r="G179">
            <v>0</v>
          </cell>
          <cell r="H179">
            <v>0</v>
          </cell>
          <cell r="I179">
            <v>0</v>
          </cell>
          <cell r="J179">
            <v>0</v>
          </cell>
          <cell r="K179">
            <v>0</v>
          </cell>
          <cell r="L179">
            <v>0</v>
          </cell>
          <cell r="M179">
            <v>0</v>
          </cell>
          <cell r="N179">
            <v>880010</v>
          </cell>
          <cell r="O179">
            <v>704008</v>
          </cell>
          <cell r="P179">
            <v>158401.79999999999</v>
          </cell>
          <cell r="Q179">
            <v>17600.2</v>
          </cell>
          <cell r="R179">
            <v>1000086.57</v>
          </cell>
          <cell r="S179">
            <v>0</v>
          </cell>
          <cell r="T179">
            <v>0</v>
          </cell>
          <cell r="U179">
            <v>551759.34</v>
          </cell>
          <cell r="V179">
            <v>0</v>
          </cell>
          <cell r="W179">
            <v>0</v>
          </cell>
          <cell r="X179">
            <v>0</v>
          </cell>
          <cell r="Y179">
            <v>0</v>
          </cell>
          <cell r="Z179">
            <v>0</v>
          </cell>
          <cell r="AA179">
            <v>0</v>
          </cell>
          <cell r="AB179">
            <v>0</v>
          </cell>
          <cell r="AC179">
            <v>0</v>
          </cell>
          <cell r="AD179">
            <v>0</v>
          </cell>
          <cell r="AE179">
            <v>0</v>
          </cell>
          <cell r="AF179">
            <v>28281813</v>
          </cell>
          <cell r="AG179">
            <v>22625450</v>
          </cell>
          <cell r="AH179">
            <v>5090726</v>
          </cell>
          <cell r="AI179">
            <v>565636</v>
          </cell>
          <cell r="AJ179">
            <v>1058106.0900000001</v>
          </cell>
          <cell r="AK179">
            <v>3776532.59</v>
          </cell>
          <cell r="AL179">
            <v>2867380.54</v>
          </cell>
          <cell r="AM179">
            <v>121379.16</v>
          </cell>
          <cell r="AN179">
            <v>18705.34</v>
          </cell>
          <cell r="AO179">
            <v>223463.24</v>
          </cell>
          <cell r="AP179">
            <v>1134727.8899999999</v>
          </cell>
          <cell r="AQ179">
            <v>21801.78</v>
          </cell>
          <cell r="AR179">
            <v>63911.6</v>
          </cell>
          <cell r="AS179">
            <v>0</v>
          </cell>
          <cell r="AT179">
            <v>6313.23</v>
          </cell>
          <cell r="AU179">
            <v>3796.88</v>
          </cell>
          <cell r="AV179">
            <v>0</v>
          </cell>
        </row>
        <row r="180">
          <cell r="A180">
            <v>173</v>
          </cell>
          <cell r="B180" t="str">
            <v>Newark and Sherwood</v>
          </cell>
          <cell r="C180" t="str">
            <v>E3036</v>
          </cell>
          <cell r="D180">
            <v>164324</v>
          </cell>
          <cell r="E180">
            <v>0</v>
          </cell>
          <cell r="F180">
            <v>0</v>
          </cell>
          <cell r="G180">
            <v>0</v>
          </cell>
          <cell r="H180">
            <v>0</v>
          </cell>
          <cell r="I180">
            <v>0</v>
          </cell>
          <cell r="J180">
            <v>0</v>
          </cell>
          <cell r="K180">
            <v>0</v>
          </cell>
          <cell r="L180">
            <v>0</v>
          </cell>
          <cell r="M180">
            <v>0</v>
          </cell>
          <cell r="N180">
            <v>486330</v>
          </cell>
          <cell r="O180">
            <v>389064</v>
          </cell>
          <cell r="P180">
            <v>87539.4</v>
          </cell>
          <cell r="Q180">
            <v>9726.6</v>
          </cell>
          <cell r="R180">
            <v>50710.85</v>
          </cell>
          <cell r="S180">
            <v>0</v>
          </cell>
          <cell r="T180">
            <v>0</v>
          </cell>
          <cell r="U180">
            <v>222464</v>
          </cell>
          <cell r="V180">
            <v>0</v>
          </cell>
          <cell r="W180">
            <v>0</v>
          </cell>
          <cell r="X180">
            <v>0</v>
          </cell>
          <cell r="Y180">
            <v>0</v>
          </cell>
          <cell r="Z180">
            <v>0</v>
          </cell>
          <cell r="AA180">
            <v>0</v>
          </cell>
          <cell r="AB180">
            <v>0</v>
          </cell>
          <cell r="AC180">
            <v>0</v>
          </cell>
          <cell r="AD180">
            <v>0</v>
          </cell>
          <cell r="AE180">
            <v>0</v>
          </cell>
          <cell r="AF180">
            <v>19050606</v>
          </cell>
          <cell r="AG180">
            <v>15240485</v>
          </cell>
          <cell r="AH180">
            <v>3429109</v>
          </cell>
          <cell r="AI180">
            <v>381012</v>
          </cell>
          <cell r="AJ180">
            <v>625918.43999999994</v>
          </cell>
          <cell r="AK180">
            <v>2103369.75</v>
          </cell>
          <cell r="AL180">
            <v>1300230.67</v>
          </cell>
          <cell r="AM180">
            <v>71947.740000000005</v>
          </cell>
          <cell r="AN180">
            <v>24099.18</v>
          </cell>
          <cell r="AO180">
            <v>16979.03</v>
          </cell>
          <cell r="AP180">
            <v>888266.72</v>
          </cell>
          <cell r="AQ180">
            <v>18730.060000000001</v>
          </cell>
          <cell r="AR180">
            <v>2505.9</v>
          </cell>
          <cell r="AS180">
            <v>0</v>
          </cell>
          <cell r="AT180">
            <v>2742.84</v>
          </cell>
          <cell r="AU180">
            <v>0</v>
          </cell>
          <cell r="AV180">
            <v>0</v>
          </cell>
        </row>
        <row r="181">
          <cell r="A181">
            <v>174</v>
          </cell>
          <cell r="B181" t="str">
            <v>Newcastle-upon-Tyne</v>
          </cell>
          <cell r="C181" t="str">
            <v>E4502</v>
          </cell>
          <cell r="D181">
            <v>461240</v>
          </cell>
          <cell r="E181">
            <v>0</v>
          </cell>
          <cell r="F181">
            <v>164850</v>
          </cell>
          <cell r="G181">
            <v>0</v>
          </cell>
          <cell r="H181">
            <v>0</v>
          </cell>
          <cell r="I181">
            <v>0</v>
          </cell>
          <cell r="J181">
            <v>0</v>
          </cell>
          <cell r="K181">
            <v>0</v>
          </cell>
          <cell r="L181">
            <v>0</v>
          </cell>
          <cell r="M181">
            <v>0</v>
          </cell>
          <cell r="N181">
            <v>946064</v>
          </cell>
          <cell r="O181">
            <v>927142.72</v>
          </cell>
          <cell r="P181">
            <v>0</v>
          </cell>
          <cell r="Q181">
            <v>18921.28</v>
          </cell>
          <cell r="R181">
            <v>148786.37</v>
          </cell>
          <cell r="S181">
            <v>0</v>
          </cell>
          <cell r="T181">
            <v>0</v>
          </cell>
          <cell r="U181">
            <v>2178992.12</v>
          </cell>
          <cell r="V181">
            <v>0</v>
          </cell>
          <cell r="W181">
            <v>0</v>
          </cell>
          <cell r="X181">
            <v>0</v>
          </cell>
          <cell r="Y181">
            <v>0</v>
          </cell>
          <cell r="Z181">
            <v>0</v>
          </cell>
          <cell r="AA181">
            <v>0</v>
          </cell>
          <cell r="AB181">
            <v>0</v>
          </cell>
          <cell r="AC181">
            <v>0</v>
          </cell>
          <cell r="AD181">
            <v>0</v>
          </cell>
          <cell r="AE181">
            <v>0</v>
          </cell>
          <cell r="AF181">
            <v>72124081</v>
          </cell>
          <cell r="AG181">
            <v>70681599</v>
          </cell>
          <cell r="AH181">
            <v>0</v>
          </cell>
          <cell r="AI181">
            <v>1442482</v>
          </cell>
          <cell r="AJ181">
            <v>2806063.86</v>
          </cell>
          <cell r="AK181">
            <v>4159422.06</v>
          </cell>
          <cell r="AL181">
            <v>11644206.109999999</v>
          </cell>
          <cell r="AM181">
            <v>119451.06</v>
          </cell>
          <cell r="AN181">
            <v>2049.5500000000002</v>
          </cell>
          <cell r="AO181">
            <v>196341.05</v>
          </cell>
          <cell r="AP181">
            <v>9917845.1400000006</v>
          </cell>
          <cell r="AQ181">
            <v>78613.3</v>
          </cell>
          <cell r="AR181">
            <v>301098.96999999997</v>
          </cell>
          <cell r="AS181">
            <v>3256.24</v>
          </cell>
          <cell r="AT181">
            <v>0</v>
          </cell>
          <cell r="AU181">
            <v>0</v>
          </cell>
          <cell r="AV181">
            <v>0</v>
          </cell>
        </row>
        <row r="182">
          <cell r="A182">
            <v>175</v>
          </cell>
          <cell r="B182" t="str">
            <v>Newcastle-under-Lyme</v>
          </cell>
          <cell r="C182" t="str">
            <v>E3434</v>
          </cell>
          <cell r="D182">
            <v>141676</v>
          </cell>
          <cell r="E182">
            <v>0</v>
          </cell>
          <cell r="F182">
            <v>0</v>
          </cell>
          <cell r="G182">
            <v>0</v>
          </cell>
          <cell r="H182">
            <v>0</v>
          </cell>
          <cell r="I182">
            <v>0</v>
          </cell>
          <cell r="J182">
            <v>0</v>
          </cell>
          <cell r="K182">
            <v>0</v>
          </cell>
          <cell r="L182">
            <v>0</v>
          </cell>
          <cell r="M182">
            <v>0</v>
          </cell>
          <cell r="N182">
            <v>421047</v>
          </cell>
          <cell r="O182">
            <v>336837.60000000003</v>
          </cell>
          <cell r="P182">
            <v>75788.459999999992</v>
          </cell>
          <cell r="Q182">
            <v>8420.94</v>
          </cell>
          <cell r="R182">
            <v>-129478.6</v>
          </cell>
          <cell r="S182">
            <v>0</v>
          </cell>
          <cell r="T182">
            <v>0</v>
          </cell>
          <cell r="U182">
            <v>350000</v>
          </cell>
          <cell r="V182">
            <v>0</v>
          </cell>
          <cell r="W182">
            <v>0</v>
          </cell>
          <cell r="X182">
            <v>0</v>
          </cell>
          <cell r="Y182">
            <v>0</v>
          </cell>
          <cell r="Z182">
            <v>0</v>
          </cell>
          <cell r="AA182">
            <v>0</v>
          </cell>
          <cell r="AB182">
            <v>0</v>
          </cell>
          <cell r="AC182">
            <v>0</v>
          </cell>
          <cell r="AD182">
            <v>0</v>
          </cell>
          <cell r="AE182">
            <v>0</v>
          </cell>
          <cell r="AF182">
            <v>17186039</v>
          </cell>
          <cell r="AG182">
            <v>13748831</v>
          </cell>
          <cell r="AH182">
            <v>3093487</v>
          </cell>
          <cell r="AI182">
            <v>343721</v>
          </cell>
          <cell r="AJ182">
            <v>558937.97</v>
          </cell>
          <cell r="AK182">
            <v>1839678.54</v>
          </cell>
          <cell r="AL182">
            <v>2214625.5099999998</v>
          </cell>
          <cell r="AM182">
            <v>13721.68</v>
          </cell>
          <cell r="AN182">
            <v>13909.91</v>
          </cell>
          <cell r="AO182">
            <v>267172.56</v>
          </cell>
          <cell r="AP182">
            <v>906919.41</v>
          </cell>
          <cell r="AQ182">
            <v>7550.22</v>
          </cell>
          <cell r="AR182">
            <v>53281.86</v>
          </cell>
          <cell r="AS182">
            <v>0</v>
          </cell>
          <cell r="AT182">
            <v>0</v>
          </cell>
          <cell r="AU182">
            <v>0</v>
          </cell>
          <cell r="AV182">
            <v>0</v>
          </cell>
        </row>
        <row r="183">
          <cell r="A183">
            <v>176</v>
          </cell>
          <cell r="B183" t="str">
            <v>Newham</v>
          </cell>
          <cell r="C183" t="str">
            <v>E5045</v>
          </cell>
          <cell r="D183">
            <v>387053</v>
          </cell>
          <cell r="E183">
            <v>0</v>
          </cell>
          <cell r="F183">
            <v>0</v>
          </cell>
          <cell r="G183">
            <v>0</v>
          </cell>
          <cell r="H183">
            <v>0</v>
          </cell>
          <cell r="I183">
            <v>0</v>
          </cell>
          <cell r="J183">
            <v>151484.78</v>
          </cell>
          <cell r="K183">
            <v>0</v>
          </cell>
          <cell r="L183">
            <v>0</v>
          </cell>
          <cell r="M183">
            <v>0</v>
          </cell>
          <cell r="N183">
            <v>411732</v>
          </cell>
          <cell r="O183">
            <v>247039.19999999998</v>
          </cell>
          <cell r="P183">
            <v>164692.80000000002</v>
          </cell>
          <cell r="Q183">
            <v>0</v>
          </cell>
          <cell r="R183">
            <v>1350226.34</v>
          </cell>
          <cell r="S183">
            <v>0</v>
          </cell>
          <cell r="T183">
            <v>0</v>
          </cell>
          <cell r="U183">
            <v>2232473.58</v>
          </cell>
          <cell r="V183">
            <v>0</v>
          </cell>
          <cell r="W183">
            <v>0</v>
          </cell>
          <cell r="X183">
            <v>0</v>
          </cell>
          <cell r="Y183">
            <v>0</v>
          </cell>
          <cell r="Z183">
            <v>0</v>
          </cell>
          <cell r="AA183">
            <v>0</v>
          </cell>
          <cell r="AB183">
            <v>0</v>
          </cell>
          <cell r="AC183">
            <v>0</v>
          </cell>
          <cell r="AD183">
            <v>0</v>
          </cell>
          <cell r="AE183">
            <v>0</v>
          </cell>
          <cell r="AF183">
            <v>64333351.219999999</v>
          </cell>
          <cell r="AG183">
            <v>38690902</v>
          </cell>
          <cell r="AH183">
            <v>25793934</v>
          </cell>
          <cell r="AI183">
            <v>0</v>
          </cell>
          <cell r="AJ183">
            <v>2294956.69</v>
          </cell>
          <cell r="AK183">
            <v>3545849.85</v>
          </cell>
          <cell r="AL183">
            <v>7500269.21</v>
          </cell>
          <cell r="AM183">
            <v>0</v>
          </cell>
          <cell r="AN183">
            <v>0</v>
          </cell>
          <cell r="AO183">
            <v>102368.36</v>
          </cell>
          <cell r="AP183">
            <v>9226455.8200000003</v>
          </cell>
          <cell r="AQ183">
            <v>0</v>
          </cell>
          <cell r="AR183">
            <v>0</v>
          </cell>
          <cell r="AS183">
            <v>0</v>
          </cell>
          <cell r="AT183">
            <v>0</v>
          </cell>
          <cell r="AU183">
            <v>0</v>
          </cell>
          <cell r="AV183">
            <v>151484.74</v>
          </cell>
        </row>
        <row r="184">
          <cell r="A184">
            <v>177</v>
          </cell>
          <cell r="B184" t="str">
            <v>North Devon</v>
          </cell>
          <cell r="C184" t="str">
            <v>E1134</v>
          </cell>
          <cell r="D184">
            <v>202305</v>
          </cell>
          <cell r="E184">
            <v>0</v>
          </cell>
          <cell r="F184">
            <v>0</v>
          </cell>
          <cell r="G184">
            <v>0</v>
          </cell>
          <cell r="H184">
            <v>0</v>
          </cell>
          <cell r="I184">
            <v>0</v>
          </cell>
          <cell r="J184">
            <v>0</v>
          </cell>
          <cell r="K184">
            <v>0</v>
          </cell>
          <cell r="L184">
            <v>0</v>
          </cell>
          <cell r="M184">
            <v>0</v>
          </cell>
          <cell r="N184">
            <v>794361</v>
          </cell>
          <cell r="O184">
            <v>635488.80000000005</v>
          </cell>
          <cell r="P184">
            <v>142984.97999999998</v>
          </cell>
          <cell r="Q184">
            <v>15887.220000000001</v>
          </cell>
          <cell r="R184">
            <v>254836.18</v>
          </cell>
          <cell r="S184">
            <v>0</v>
          </cell>
          <cell r="T184">
            <v>0</v>
          </cell>
          <cell r="U184">
            <v>332570.32</v>
          </cell>
          <cell r="V184">
            <v>0</v>
          </cell>
          <cell r="W184">
            <v>0</v>
          </cell>
          <cell r="X184">
            <v>0</v>
          </cell>
          <cell r="Y184">
            <v>0</v>
          </cell>
          <cell r="Z184">
            <v>0</v>
          </cell>
          <cell r="AA184">
            <v>0</v>
          </cell>
          <cell r="AB184">
            <v>0</v>
          </cell>
          <cell r="AC184">
            <v>0</v>
          </cell>
          <cell r="AD184">
            <v>0</v>
          </cell>
          <cell r="AE184">
            <v>0</v>
          </cell>
          <cell r="AF184">
            <v>16491820</v>
          </cell>
          <cell r="AG184">
            <v>13193456</v>
          </cell>
          <cell r="AH184">
            <v>2968528</v>
          </cell>
          <cell r="AI184">
            <v>329836</v>
          </cell>
          <cell r="AJ184">
            <v>507097.83</v>
          </cell>
          <cell r="AK184">
            <v>3406167.45</v>
          </cell>
          <cell r="AL184">
            <v>1573870.89</v>
          </cell>
          <cell r="AM184">
            <v>109536.64</v>
          </cell>
          <cell r="AN184">
            <v>35604.639999999999</v>
          </cell>
          <cell r="AO184">
            <v>46244.67</v>
          </cell>
          <cell r="AP184">
            <v>871230.66</v>
          </cell>
          <cell r="AQ184">
            <v>25840.77</v>
          </cell>
          <cell r="AR184">
            <v>142181</v>
          </cell>
          <cell r="AS184">
            <v>2374.92</v>
          </cell>
          <cell r="AT184">
            <v>10022.06</v>
          </cell>
          <cell r="AU184">
            <v>6886.82</v>
          </cell>
          <cell r="AV184">
            <v>0</v>
          </cell>
        </row>
        <row r="185">
          <cell r="A185">
            <v>178</v>
          </cell>
          <cell r="B185" t="str">
            <v>North Dorset</v>
          </cell>
          <cell r="C185" t="str">
            <v>E1234</v>
          </cell>
          <cell r="D185">
            <v>91750</v>
          </cell>
          <cell r="E185">
            <v>0</v>
          </cell>
          <cell r="F185">
            <v>0</v>
          </cell>
          <cell r="G185">
            <v>0</v>
          </cell>
          <cell r="H185">
            <v>0</v>
          </cell>
          <cell r="I185">
            <v>0</v>
          </cell>
          <cell r="J185">
            <v>0</v>
          </cell>
          <cell r="K185">
            <v>0</v>
          </cell>
          <cell r="L185">
            <v>0</v>
          </cell>
          <cell r="M185">
            <v>0</v>
          </cell>
          <cell r="N185">
            <v>343964</v>
          </cell>
          <cell r="O185">
            <v>275171.20000000001</v>
          </cell>
          <cell r="P185">
            <v>61913.52</v>
          </cell>
          <cell r="Q185">
            <v>6879.28</v>
          </cell>
          <cell r="R185">
            <v>-77596.03</v>
          </cell>
          <cell r="S185">
            <v>0</v>
          </cell>
          <cell r="T185">
            <v>0</v>
          </cell>
          <cell r="U185">
            <v>138261.01999999999</v>
          </cell>
          <cell r="V185">
            <v>0</v>
          </cell>
          <cell r="W185">
            <v>0</v>
          </cell>
          <cell r="X185">
            <v>0</v>
          </cell>
          <cell r="Y185">
            <v>0</v>
          </cell>
          <cell r="Z185">
            <v>0</v>
          </cell>
          <cell r="AA185">
            <v>0</v>
          </cell>
          <cell r="AB185">
            <v>0</v>
          </cell>
          <cell r="AC185">
            <v>0</v>
          </cell>
          <cell r="AD185">
            <v>0</v>
          </cell>
          <cell r="AE185">
            <v>0</v>
          </cell>
          <cell r="AF185">
            <v>6598319</v>
          </cell>
          <cell r="AG185">
            <v>5278655</v>
          </cell>
          <cell r="AH185">
            <v>1187697</v>
          </cell>
          <cell r="AI185">
            <v>131966</v>
          </cell>
          <cell r="AJ185">
            <v>229554.48</v>
          </cell>
          <cell r="AK185">
            <v>1504118.42</v>
          </cell>
          <cell r="AL185">
            <v>2254748.56</v>
          </cell>
          <cell r="AM185">
            <v>0</v>
          </cell>
          <cell r="AN185">
            <v>41715.74</v>
          </cell>
          <cell r="AO185">
            <v>854.22</v>
          </cell>
          <cell r="AP185">
            <v>371817.19</v>
          </cell>
          <cell r="AQ185">
            <v>8688.19</v>
          </cell>
          <cell r="AR185">
            <v>7048.24</v>
          </cell>
          <cell r="AS185">
            <v>0</v>
          </cell>
          <cell r="AT185">
            <v>3786.96</v>
          </cell>
          <cell r="AU185">
            <v>0</v>
          </cell>
          <cell r="AV185">
            <v>0</v>
          </cell>
        </row>
        <row r="186">
          <cell r="A186">
            <v>179</v>
          </cell>
          <cell r="B186" t="str">
            <v>North East Derbyshire</v>
          </cell>
          <cell r="C186" t="str">
            <v>E1038</v>
          </cell>
          <cell r="D186">
            <v>97498</v>
          </cell>
          <cell r="E186">
            <v>0</v>
          </cell>
          <cell r="F186">
            <v>0</v>
          </cell>
          <cell r="G186">
            <v>0</v>
          </cell>
          <cell r="H186">
            <v>0</v>
          </cell>
          <cell r="I186">
            <v>0</v>
          </cell>
          <cell r="J186">
            <v>0</v>
          </cell>
          <cell r="K186">
            <v>0</v>
          </cell>
          <cell r="L186">
            <v>0</v>
          </cell>
          <cell r="M186">
            <v>0</v>
          </cell>
          <cell r="N186">
            <v>323231</v>
          </cell>
          <cell r="O186">
            <v>258584.80000000002</v>
          </cell>
          <cell r="P186">
            <v>58181.579999999994</v>
          </cell>
          <cell r="Q186">
            <v>6464.62</v>
          </cell>
          <cell r="R186">
            <v>65652.570000000007</v>
          </cell>
          <cell r="S186">
            <v>0</v>
          </cell>
          <cell r="T186">
            <v>0</v>
          </cell>
          <cell r="U186">
            <v>198472.77</v>
          </cell>
          <cell r="V186">
            <v>0</v>
          </cell>
          <cell r="W186">
            <v>0</v>
          </cell>
          <cell r="X186">
            <v>0</v>
          </cell>
          <cell r="Y186">
            <v>0</v>
          </cell>
          <cell r="Z186">
            <v>0</v>
          </cell>
          <cell r="AA186">
            <v>0</v>
          </cell>
          <cell r="AB186">
            <v>0</v>
          </cell>
          <cell r="AC186">
            <v>0</v>
          </cell>
          <cell r="AD186">
            <v>0</v>
          </cell>
          <cell r="AE186">
            <v>0</v>
          </cell>
          <cell r="AF186">
            <v>6980024</v>
          </cell>
          <cell r="AG186">
            <v>5584019</v>
          </cell>
          <cell r="AH186">
            <v>1256404</v>
          </cell>
          <cell r="AI186">
            <v>139600</v>
          </cell>
          <cell r="AJ186">
            <v>236785.49</v>
          </cell>
          <cell r="AK186">
            <v>1425026.09</v>
          </cell>
          <cell r="AL186">
            <v>391868.63</v>
          </cell>
          <cell r="AM186">
            <v>9782.8799999999992</v>
          </cell>
          <cell r="AN186">
            <v>8322.42</v>
          </cell>
          <cell r="AO186">
            <v>8946.35</v>
          </cell>
          <cell r="AP186">
            <v>760648.27</v>
          </cell>
          <cell r="AQ186">
            <v>6765.58</v>
          </cell>
          <cell r="AR186">
            <v>12374.72</v>
          </cell>
          <cell r="AS186">
            <v>52.67</v>
          </cell>
          <cell r="AT186">
            <v>880.22</v>
          </cell>
          <cell r="AU186">
            <v>0</v>
          </cell>
          <cell r="AV186">
            <v>0</v>
          </cell>
        </row>
        <row r="187">
          <cell r="A187">
            <v>180</v>
          </cell>
          <cell r="B187" t="str">
            <v>North East Lincolnshire</v>
          </cell>
          <cell r="C187" t="str">
            <v>E2003</v>
          </cell>
          <cell r="D187">
            <v>241084</v>
          </cell>
          <cell r="E187">
            <v>0</v>
          </cell>
          <cell r="F187">
            <v>0</v>
          </cell>
          <cell r="G187">
            <v>0</v>
          </cell>
          <cell r="H187">
            <v>0</v>
          </cell>
          <cell r="I187">
            <v>0</v>
          </cell>
          <cell r="J187">
            <v>0</v>
          </cell>
          <cell r="K187">
            <v>0</v>
          </cell>
          <cell r="L187">
            <v>0</v>
          </cell>
          <cell r="M187">
            <v>0</v>
          </cell>
          <cell r="N187">
            <v>638038</v>
          </cell>
          <cell r="O187">
            <v>625277.24</v>
          </cell>
          <cell r="P187">
            <v>0</v>
          </cell>
          <cell r="Q187">
            <v>12760.76</v>
          </cell>
          <cell r="R187">
            <v>672993.74</v>
          </cell>
          <cell r="S187">
            <v>0</v>
          </cell>
          <cell r="T187">
            <v>0</v>
          </cell>
          <cell r="U187">
            <v>686645</v>
          </cell>
          <cell r="V187">
            <v>0</v>
          </cell>
          <cell r="W187">
            <v>0</v>
          </cell>
          <cell r="X187">
            <v>0</v>
          </cell>
          <cell r="Y187">
            <v>0</v>
          </cell>
          <cell r="Z187">
            <v>0</v>
          </cell>
          <cell r="AA187">
            <v>0</v>
          </cell>
          <cell r="AB187">
            <v>0</v>
          </cell>
          <cell r="AC187">
            <v>0</v>
          </cell>
          <cell r="AD187">
            <v>0</v>
          </cell>
          <cell r="AE187">
            <v>0</v>
          </cell>
          <cell r="AF187">
            <v>31998982</v>
          </cell>
          <cell r="AG187">
            <v>31359002</v>
          </cell>
          <cell r="AH187">
            <v>0</v>
          </cell>
          <cell r="AI187">
            <v>639980</v>
          </cell>
          <cell r="AJ187">
            <v>1163830.23</v>
          </cell>
          <cell r="AK187">
            <v>2762316.87</v>
          </cell>
          <cell r="AL187">
            <v>2786379.4</v>
          </cell>
          <cell r="AM187">
            <v>85627.56</v>
          </cell>
          <cell r="AN187">
            <v>549.6</v>
          </cell>
          <cell r="AO187">
            <v>207148.97</v>
          </cell>
          <cell r="AP187">
            <v>1991195.69</v>
          </cell>
          <cell r="AQ187">
            <v>31960.799999999999</v>
          </cell>
          <cell r="AR187">
            <v>58149.41</v>
          </cell>
          <cell r="AS187">
            <v>963.23</v>
          </cell>
          <cell r="AT187">
            <v>412.2</v>
          </cell>
          <cell r="AU187">
            <v>0</v>
          </cell>
          <cell r="AV187">
            <v>0</v>
          </cell>
        </row>
        <row r="188">
          <cell r="A188">
            <v>181</v>
          </cell>
          <cell r="B188" t="str">
            <v>North Hertfordshire</v>
          </cell>
          <cell r="C188" t="str">
            <v>E1935</v>
          </cell>
          <cell r="D188">
            <v>182381</v>
          </cell>
          <cell r="E188">
            <v>0</v>
          </cell>
          <cell r="F188">
            <v>0</v>
          </cell>
          <cell r="G188">
            <v>0</v>
          </cell>
          <cell r="H188">
            <v>0</v>
          </cell>
          <cell r="I188">
            <v>0</v>
          </cell>
          <cell r="J188">
            <v>0</v>
          </cell>
          <cell r="K188">
            <v>0</v>
          </cell>
          <cell r="L188">
            <v>0</v>
          </cell>
          <cell r="M188">
            <v>0</v>
          </cell>
          <cell r="N188">
            <v>466033</v>
          </cell>
          <cell r="O188">
            <v>372826.4</v>
          </cell>
          <cell r="P188">
            <v>93206.6</v>
          </cell>
          <cell r="Q188">
            <v>0</v>
          </cell>
          <cell r="R188">
            <v>71696.100000000006</v>
          </cell>
          <cell r="S188">
            <v>0</v>
          </cell>
          <cell r="T188">
            <v>0</v>
          </cell>
          <cell r="U188">
            <v>1020000</v>
          </cell>
          <cell r="V188">
            <v>0</v>
          </cell>
          <cell r="W188">
            <v>0</v>
          </cell>
          <cell r="X188">
            <v>0</v>
          </cell>
          <cell r="Y188">
            <v>0</v>
          </cell>
          <cell r="Z188">
            <v>0</v>
          </cell>
          <cell r="AA188">
            <v>0</v>
          </cell>
          <cell r="AB188">
            <v>0</v>
          </cell>
          <cell r="AC188">
            <v>0</v>
          </cell>
          <cell r="AD188">
            <v>0</v>
          </cell>
          <cell r="AE188">
            <v>0</v>
          </cell>
          <cell r="AF188">
            <v>18572802</v>
          </cell>
          <cell r="AG188">
            <v>14858242</v>
          </cell>
          <cell r="AH188">
            <v>3714560</v>
          </cell>
          <cell r="AI188">
            <v>0</v>
          </cell>
          <cell r="AJ188">
            <v>629030.72</v>
          </cell>
          <cell r="AK188">
            <v>2011108.44</v>
          </cell>
          <cell r="AL188">
            <v>2286721.36</v>
          </cell>
          <cell r="AM188">
            <v>122744.75</v>
          </cell>
          <cell r="AN188">
            <v>12012.52</v>
          </cell>
          <cell r="AO188">
            <v>11412.31</v>
          </cell>
          <cell r="AP188">
            <v>1587322.94</v>
          </cell>
          <cell r="AQ188">
            <v>41712.720000000001</v>
          </cell>
          <cell r="AR188">
            <v>71804.639999999999</v>
          </cell>
          <cell r="AS188">
            <v>3742.79</v>
          </cell>
          <cell r="AT188">
            <v>7393.29</v>
          </cell>
          <cell r="AU188">
            <v>2409.31</v>
          </cell>
          <cell r="AV188">
            <v>0</v>
          </cell>
        </row>
        <row r="189">
          <cell r="A189">
            <v>182</v>
          </cell>
          <cell r="B189" t="str">
            <v>North Kesteven</v>
          </cell>
          <cell r="C189" t="str">
            <v>E2534</v>
          </cell>
          <cell r="D189">
            <v>122912</v>
          </cell>
          <cell r="E189">
            <v>0</v>
          </cell>
          <cell r="F189">
            <v>0</v>
          </cell>
          <cell r="G189">
            <v>0</v>
          </cell>
          <cell r="H189">
            <v>231000</v>
          </cell>
          <cell r="I189">
            <v>0</v>
          </cell>
          <cell r="J189">
            <v>0</v>
          </cell>
          <cell r="K189">
            <v>0</v>
          </cell>
          <cell r="L189">
            <v>0</v>
          </cell>
          <cell r="M189">
            <v>0</v>
          </cell>
          <cell r="N189">
            <v>460632</v>
          </cell>
          <cell r="O189">
            <v>368505.60000000003</v>
          </cell>
          <cell r="P189">
            <v>92126.400000000009</v>
          </cell>
          <cell r="Q189">
            <v>0</v>
          </cell>
          <cell r="R189">
            <v>59353.34</v>
          </cell>
          <cell r="S189">
            <v>0</v>
          </cell>
          <cell r="T189">
            <v>0</v>
          </cell>
          <cell r="U189">
            <v>227565.51</v>
          </cell>
          <cell r="V189">
            <v>0</v>
          </cell>
          <cell r="W189">
            <v>0</v>
          </cell>
          <cell r="X189">
            <v>0</v>
          </cell>
          <cell r="Y189">
            <v>0</v>
          </cell>
          <cell r="Z189">
            <v>0</v>
          </cell>
          <cell r="AA189">
            <v>0</v>
          </cell>
          <cell r="AB189">
            <v>0</v>
          </cell>
          <cell r="AC189">
            <v>0</v>
          </cell>
          <cell r="AD189">
            <v>0</v>
          </cell>
          <cell r="AE189">
            <v>0</v>
          </cell>
          <cell r="AF189">
            <v>11062837</v>
          </cell>
          <cell r="AG189">
            <v>8850270</v>
          </cell>
          <cell r="AH189">
            <v>2212567</v>
          </cell>
          <cell r="AI189">
            <v>0</v>
          </cell>
          <cell r="AJ189">
            <v>368673.45</v>
          </cell>
          <cell r="AK189">
            <v>1983249.6</v>
          </cell>
          <cell r="AL189">
            <v>1426334.88</v>
          </cell>
          <cell r="AM189">
            <v>42007.76</v>
          </cell>
          <cell r="AN189">
            <v>45901.31</v>
          </cell>
          <cell r="AO189">
            <v>5755.14</v>
          </cell>
          <cell r="AP189">
            <v>710218.04</v>
          </cell>
          <cell r="AQ189">
            <v>14517.71</v>
          </cell>
          <cell r="AR189">
            <v>-1860.2</v>
          </cell>
          <cell r="AS189">
            <v>0</v>
          </cell>
          <cell r="AT189">
            <v>7318.57</v>
          </cell>
          <cell r="AU189">
            <v>0</v>
          </cell>
          <cell r="AV189">
            <v>0</v>
          </cell>
        </row>
        <row r="190">
          <cell r="A190">
            <v>183</v>
          </cell>
          <cell r="B190" t="str">
            <v>North Lincolnshire</v>
          </cell>
          <cell r="C190" t="str">
            <v>E2004</v>
          </cell>
          <cell r="D190">
            <v>255809</v>
          </cell>
          <cell r="E190">
            <v>0</v>
          </cell>
          <cell r="F190">
            <v>0</v>
          </cell>
          <cell r="G190">
            <v>0</v>
          </cell>
          <cell r="H190">
            <v>0</v>
          </cell>
          <cell r="I190">
            <v>0</v>
          </cell>
          <cell r="J190">
            <v>0</v>
          </cell>
          <cell r="K190">
            <v>0</v>
          </cell>
          <cell r="L190">
            <v>0</v>
          </cell>
          <cell r="M190">
            <v>0</v>
          </cell>
          <cell r="N190">
            <v>680234</v>
          </cell>
          <cell r="O190">
            <v>666629.31999999995</v>
          </cell>
          <cell r="P190">
            <v>0</v>
          </cell>
          <cell r="Q190">
            <v>13604.68</v>
          </cell>
          <cell r="R190">
            <v>2892042.81</v>
          </cell>
          <cell r="S190">
            <v>0</v>
          </cell>
          <cell r="T190">
            <v>0</v>
          </cell>
          <cell r="U190">
            <v>910863</v>
          </cell>
          <cell r="V190">
            <v>0</v>
          </cell>
          <cell r="W190">
            <v>0</v>
          </cell>
          <cell r="X190">
            <v>0</v>
          </cell>
          <cell r="Y190">
            <v>0</v>
          </cell>
          <cell r="Z190">
            <v>0</v>
          </cell>
          <cell r="AA190">
            <v>0</v>
          </cell>
          <cell r="AB190">
            <v>0</v>
          </cell>
          <cell r="AC190">
            <v>0</v>
          </cell>
          <cell r="AD190">
            <v>0</v>
          </cell>
          <cell r="AE190">
            <v>0</v>
          </cell>
          <cell r="AF190">
            <v>40552216</v>
          </cell>
          <cell r="AG190">
            <v>39741172</v>
          </cell>
          <cell r="AH190">
            <v>0</v>
          </cell>
          <cell r="AI190">
            <v>811044</v>
          </cell>
          <cell r="AJ190">
            <v>1544606.81</v>
          </cell>
          <cell r="AK190">
            <v>2965481.56</v>
          </cell>
          <cell r="AL190">
            <v>1532197.63</v>
          </cell>
          <cell r="AM190">
            <v>32642.33</v>
          </cell>
          <cell r="AN190">
            <v>22247.3</v>
          </cell>
          <cell r="AO190">
            <v>1823075.73</v>
          </cell>
          <cell r="AP190">
            <v>2656154</v>
          </cell>
          <cell r="AQ190">
            <v>17530.310000000001</v>
          </cell>
          <cell r="AR190">
            <v>52383.62</v>
          </cell>
          <cell r="AS190">
            <v>918.05</v>
          </cell>
          <cell r="AT190">
            <v>17544.53</v>
          </cell>
          <cell r="AU190">
            <v>2500.75</v>
          </cell>
          <cell r="AV190">
            <v>0</v>
          </cell>
        </row>
        <row r="191">
          <cell r="A191">
            <v>184</v>
          </cell>
          <cell r="B191" t="str">
            <v>North Norfolk</v>
          </cell>
          <cell r="C191" t="str">
            <v>E2635</v>
          </cell>
          <cell r="D191">
            <v>230177</v>
          </cell>
          <cell r="E191">
            <v>0</v>
          </cell>
          <cell r="F191">
            <v>0</v>
          </cell>
          <cell r="G191">
            <v>0</v>
          </cell>
          <cell r="H191">
            <v>14784</v>
          </cell>
          <cell r="I191">
            <v>3696</v>
          </cell>
          <cell r="J191">
            <v>0</v>
          </cell>
          <cell r="K191">
            <v>0</v>
          </cell>
          <cell r="L191">
            <v>0</v>
          </cell>
          <cell r="M191">
            <v>0</v>
          </cell>
          <cell r="N191">
            <v>842458</v>
          </cell>
          <cell r="O191">
            <v>673966.4</v>
          </cell>
          <cell r="P191">
            <v>168491.6</v>
          </cell>
          <cell r="Q191">
            <v>0</v>
          </cell>
          <cell r="R191">
            <v>325868.95</v>
          </cell>
          <cell r="S191">
            <v>0</v>
          </cell>
          <cell r="T191">
            <v>0</v>
          </cell>
          <cell r="U191">
            <v>232247.11</v>
          </cell>
          <cell r="V191">
            <v>0</v>
          </cell>
          <cell r="W191">
            <v>0</v>
          </cell>
          <cell r="X191">
            <v>0</v>
          </cell>
          <cell r="Y191">
            <v>0</v>
          </cell>
          <cell r="Z191">
            <v>0</v>
          </cell>
          <cell r="AA191">
            <v>0</v>
          </cell>
          <cell r="AB191">
            <v>0</v>
          </cell>
          <cell r="AC191">
            <v>0</v>
          </cell>
          <cell r="AD191">
            <v>0</v>
          </cell>
          <cell r="AE191">
            <v>0</v>
          </cell>
          <cell r="AF191">
            <v>11738205</v>
          </cell>
          <cell r="AG191">
            <v>9390564</v>
          </cell>
          <cell r="AH191">
            <v>2347641</v>
          </cell>
          <cell r="AI191">
            <v>0</v>
          </cell>
          <cell r="AJ191">
            <v>348665</v>
          </cell>
          <cell r="AK191">
            <v>3520188.13</v>
          </cell>
          <cell r="AL191">
            <v>1191168.48</v>
          </cell>
          <cell r="AM191">
            <v>55601.2</v>
          </cell>
          <cell r="AN191">
            <v>93508.13</v>
          </cell>
          <cell r="AO191">
            <v>601.65</v>
          </cell>
          <cell r="AP191">
            <v>565101.9</v>
          </cell>
          <cell r="AQ191">
            <v>4413.51</v>
          </cell>
          <cell r="AR191">
            <v>120378.64</v>
          </cell>
          <cell r="AS191">
            <v>0</v>
          </cell>
          <cell r="AT191">
            <v>6667.23</v>
          </cell>
          <cell r="AU191">
            <v>211.28</v>
          </cell>
          <cell r="AV191">
            <v>0</v>
          </cell>
        </row>
        <row r="192">
          <cell r="A192">
            <v>185</v>
          </cell>
          <cell r="B192" t="str">
            <v>North Somerset</v>
          </cell>
          <cell r="C192" t="str">
            <v>E0104</v>
          </cell>
          <cell r="D192">
            <v>259620</v>
          </cell>
          <cell r="E192">
            <v>0</v>
          </cell>
          <cell r="F192">
            <v>0</v>
          </cell>
          <cell r="G192">
            <v>0</v>
          </cell>
          <cell r="H192">
            <v>0</v>
          </cell>
          <cell r="I192">
            <v>0</v>
          </cell>
          <cell r="J192">
            <v>0</v>
          </cell>
          <cell r="K192">
            <v>0</v>
          </cell>
          <cell r="L192">
            <v>0</v>
          </cell>
          <cell r="M192">
            <v>0</v>
          </cell>
          <cell r="N192">
            <v>778741</v>
          </cell>
          <cell r="O192">
            <v>763166.17999999993</v>
          </cell>
          <cell r="P192">
            <v>0</v>
          </cell>
          <cell r="Q192">
            <v>15574.82</v>
          </cell>
          <cell r="R192">
            <v>211165.1</v>
          </cell>
          <cell r="S192">
            <v>0</v>
          </cell>
          <cell r="T192">
            <v>0</v>
          </cell>
          <cell r="U192">
            <v>583197</v>
          </cell>
          <cell r="V192">
            <v>0</v>
          </cell>
          <cell r="W192">
            <v>0</v>
          </cell>
          <cell r="X192">
            <v>0</v>
          </cell>
          <cell r="Y192">
            <v>0</v>
          </cell>
          <cell r="Z192">
            <v>0</v>
          </cell>
          <cell r="AA192">
            <v>0</v>
          </cell>
          <cell r="AB192">
            <v>0</v>
          </cell>
          <cell r="AC192">
            <v>0</v>
          </cell>
          <cell r="AD192">
            <v>0</v>
          </cell>
          <cell r="AE192">
            <v>0</v>
          </cell>
          <cell r="AF192">
            <v>28018437</v>
          </cell>
          <cell r="AG192">
            <v>27458068</v>
          </cell>
          <cell r="AH192">
            <v>0</v>
          </cell>
          <cell r="AI192">
            <v>560369</v>
          </cell>
          <cell r="AJ192">
            <v>977677.71</v>
          </cell>
          <cell r="AK192">
            <v>3357113.65</v>
          </cell>
          <cell r="AL192">
            <v>3425048.48</v>
          </cell>
          <cell r="AM192">
            <v>100584.54</v>
          </cell>
          <cell r="AN192">
            <v>16795.78</v>
          </cell>
          <cell r="AO192">
            <v>80492.649999999994</v>
          </cell>
          <cell r="AP192">
            <v>2599843.31</v>
          </cell>
          <cell r="AQ192">
            <v>-2385.79</v>
          </cell>
          <cell r="AR192">
            <v>478115.75</v>
          </cell>
          <cell r="AS192">
            <v>0</v>
          </cell>
          <cell r="AT192">
            <v>3882.94</v>
          </cell>
          <cell r="AU192">
            <v>0</v>
          </cell>
          <cell r="AV192">
            <v>0</v>
          </cell>
        </row>
        <row r="193">
          <cell r="A193">
            <v>186</v>
          </cell>
          <cell r="B193" t="str">
            <v>North Tyneside</v>
          </cell>
          <cell r="C193" t="str">
            <v>E4503</v>
          </cell>
          <cell r="D193">
            <v>228416</v>
          </cell>
          <cell r="E193">
            <v>0</v>
          </cell>
          <cell r="F193">
            <v>13458.6</v>
          </cell>
          <cell r="G193">
            <v>0</v>
          </cell>
          <cell r="H193">
            <v>0</v>
          </cell>
          <cell r="I193">
            <v>0</v>
          </cell>
          <cell r="J193">
            <v>42390</v>
          </cell>
          <cell r="K193">
            <v>0</v>
          </cell>
          <cell r="L193">
            <v>0</v>
          </cell>
          <cell r="M193">
            <v>0</v>
          </cell>
          <cell r="N193">
            <v>684248</v>
          </cell>
          <cell r="O193">
            <v>670563.04</v>
          </cell>
          <cell r="P193">
            <v>0</v>
          </cell>
          <cell r="Q193">
            <v>13684.960000000001</v>
          </cell>
          <cell r="R193">
            <v>-11965.74</v>
          </cell>
          <cell r="S193">
            <v>0</v>
          </cell>
          <cell r="T193">
            <v>0</v>
          </cell>
          <cell r="U193">
            <v>861230</v>
          </cell>
          <cell r="V193">
            <v>0</v>
          </cell>
          <cell r="W193">
            <v>0</v>
          </cell>
          <cell r="X193">
            <v>0</v>
          </cell>
          <cell r="Y193">
            <v>0</v>
          </cell>
          <cell r="Z193">
            <v>0</v>
          </cell>
          <cell r="AA193">
            <v>0</v>
          </cell>
          <cell r="AB193">
            <v>0</v>
          </cell>
          <cell r="AC193">
            <v>0</v>
          </cell>
          <cell r="AD193">
            <v>0</v>
          </cell>
          <cell r="AE193">
            <v>0</v>
          </cell>
          <cell r="AF193">
            <v>28857369</v>
          </cell>
          <cell r="AG193">
            <v>28321763</v>
          </cell>
          <cell r="AH193">
            <v>0</v>
          </cell>
          <cell r="AI193">
            <v>577995</v>
          </cell>
          <cell r="AJ193">
            <v>1026865.96</v>
          </cell>
          <cell r="AK193">
            <v>2968505.35</v>
          </cell>
          <cell r="AL193">
            <v>3206980.27</v>
          </cell>
          <cell r="AM193">
            <v>55716.52</v>
          </cell>
          <cell r="AN193">
            <v>0</v>
          </cell>
          <cell r="AO193">
            <v>263381.56</v>
          </cell>
          <cell r="AP193">
            <v>2440318.0499999998</v>
          </cell>
          <cell r="AQ193">
            <v>63566.25</v>
          </cell>
          <cell r="AR193">
            <v>14991.08</v>
          </cell>
          <cell r="AS193">
            <v>3482.29</v>
          </cell>
          <cell r="AT193">
            <v>0</v>
          </cell>
          <cell r="AU193">
            <v>0</v>
          </cell>
          <cell r="AV193">
            <v>0</v>
          </cell>
        </row>
        <row r="194">
          <cell r="A194">
            <v>187</v>
          </cell>
          <cell r="B194" t="str">
            <v>North Warwickshire</v>
          </cell>
          <cell r="C194" t="str">
            <v>E3731</v>
          </cell>
          <cell r="D194">
            <v>110454</v>
          </cell>
          <cell r="E194">
            <v>0</v>
          </cell>
          <cell r="F194">
            <v>0</v>
          </cell>
          <cell r="G194">
            <v>0</v>
          </cell>
          <cell r="H194">
            <v>0</v>
          </cell>
          <cell r="I194">
            <v>0</v>
          </cell>
          <cell r="J194">
            <v>0</v>
          </cell>
          <cell r="K194">
            <v>0</v>
          </cell>
          <cell r="L194">
            <v>0</v>
          </cell>
          <cell r="M194">
            <v>0</v>
          </cell>
          <cell r="N194">
            <v>255678</v>
          </cell>
          <cell r="O194">
            <v>204542.40000000002</v>
          </cell>
          <cell r="P194">
            <v>51135.600000000006</v>
          </cell>
          <cell r="Q194">
            <v>0</v>
          </cell>
          <cell r="R194">
            <v>37964.910000000003</v>
          </cell>
          <cell r="S194">
            <v>0</v>
          </cell>
          <cell r="T194">
            <v>0</v>
          </cell>
          <cell r="U194">
            <v>132782.87</v>
          </cell>
          <cell r="V194">
            <v>0</v>
          </cell>
          <cell r="W194">
            <v>0</v>
          </cell>
          <cell r="X194">
            <v>0</v>
          </cell>
          <cell r="Y194">
            <v>0</v>
          </cell>
          <cell r="Z194">
            <v>0</v>
          </cell>
          <cell r="AA194">
            <v>0</v>
          </cell>
          <cell r="AB194">
            <v>0</v>
          </cell>
          <cell r="AC194">
            <v>0</v>
          </cell>
          <cell r="AD194">
            <v>0</v>
          </cell>
          <cell r="AE194">
            <v>0</v>
          </cell>
          <cell r="AF194">
            <v>19615051</v>
          </cell>
          <cell r="AG194">
            <v>15692041</v>
          </cell>
          <cell r="AH194">
            <v>3923010</v>
          </cell>
          <cell r="AI194">
            <v>0</v>
          </cell>
          <cell r="AJ194">
            <v>707564.1</v>
          </cell>
          <cell r="AK194">
            <v>1110318.3999999999</v>
          </cell>
          <cell r="AL194">
            <v>688808.9</v>
          </cell>
          <cell r="AM194">
            <v>26683.08</v>
          </cell>
          <cell r="AN194">
            <v>17359.14</v>
          </cell>
          <cell r="AO194">
            <v>306016.32</v>
          </cell>
          <cell r="AP194">
            <v>1217883.53</v>
          </cell>
          <cell r="AQ194">
            <v>7210.04</v>
          </cell>
          <cell r="AR194">
            <v>1653.75</v>
          </cell>
          <cell r="AS194">
            <v>325.73</v>
          </cell>
          <cell r="AT194">
            <v>6687.52</v>
          </cell>
          <cell r="AU194">
            <v>0</v>
          </cell>
          <cell r="AV194">
            <v>0</v>
          </cell>
        </row>
        <row r="195">
          <cell r="A195">
            <v>188</v>
          </cell>
          <cell r="B195" t="str">
            <v>North West Leicestershire</v>
          </cell>
          <cell r="C195" t="str">
            <v>E2437</v>
          </cell>
          <cell r="D195">
            <v>145672</v>
          </cell>
          <cell r="E195">
            <v>0</v>
          </cell>
          <cell r="F195">
            <v>0</v>
          </cell>
          <cell r="G195">
            <v>0</v>
          </cell>
          <cell r="H195">
            <v>0</v>
          </cell>
          <cell r="I195">
            <v>0</v>
          </cell>
          <cell r="J195">
            <v>0</v>
          </cell>
          <cell r="K195">
            <v>0</v>
          </cell>
          <cell r="L195">
            <v>0</v>
          </cell>
          <cell r="M195">
            <v>0</v>
          </cell>
          <cell r="N195">
            <v>381154</v>
          </cell>
          <cell r="O195">
            <v>304923.2</v>
          </cell>
          <cell r="P195">
            <v>68607.72</v>
          </cell>
          <cell r="Q195">
            <v>7623.08</v>
          </cell>
          <cell r="R195">
            <v>27147.09</v>
          </cell>
          <cell r="S195">
            <v>0</v>
          </cell>
          <cell r="T195">
            <v>0</v>
          </cell>
          <cell r="U195">
            <v>454000</v>
          </cell>
          <cell r="V195">
            <v>0</v>
          </cell>
          <cell r="W195">
            <v>0</v>
          </cell>
          <cell r="X195">
            <v>0</v>
          </cell>
          <cell r="Y195">
            <v>0</v>
          </cell>
          <cell r="Z195">
            <v>0</v>
          </cell>
          <cell r="AA195">
            <v>0</v>
          </cell>
          <cell r="AB195">
            <v>0</v>
          </cell>
          <cell r="AC195">
            <v>0</v>
          </cell>
          <cell r="AD195">
            <v>0</v>
          </cell>
          <cell r="AE195">
            <v>0</v>
          </cell>
          <cell r="AF195">
            <v>22554609</v>
          </cell>
          <cell r="AG195">
            <v>18043687</v>
          </cell>
          <cell r="AH195">
            <v>4059830</v>
          </cell>
          <cell r="AI195">
            <v>451092</v>
          </cell>
          <cell r="AJ195">
            <v>795516.59</v>
          </cell>
          <cell r="AK195">
            <v>1656990.2</v>
          </cell>
          <cell r="AL195">
            <v>897589.86</v>
          </cell>
          <cell r="AM195">
            <v>16084.96</v>
          </cell>
          <cell r="AN195">
            <v>11326.87</v>
          </cell>
          <cell r="AO195">
            <v>97103.51</v>
          </cell>
          <cell r="AP195">
            <v>1320162.6499999999</v>
          </cell>
          <cell r="AQ195">
            <v>9648.02</v>
          </cell>
          <cell r="AR195">
            <v>50006.86</v>
          </cell>
          <cell r="AS195">
            <v>374.13</v>
          </cell>
          <cell r="AT195">
            <v>9165.4</v>
          </cell>
          <cell r="AU195">
            <v>167.06</v>
          </cell>
          <cell r="AV195">
            <v>0</v>
          </cell>
        </row>
        <row r="196">
          <cell r="A196">
            <v>189</v>
          </cell>
          <cell r="B196" t="str">
            <v>Northampton</v>
          </cell>
          <cell r="C196" t="str">
            <v>E2835</v>
          </cell>
          <cell r="D196">
            <v>301115</v>
          </cell>
          <cell r="E196">
            <v>0</v>
          </cell>
          <cell r="F196">
            <v>0</v>
          </cell>
          <cell r="G196">
            <v>0</v>
          </cell>
          <cell r="H196">
            <v>0</v>
          </cell>
          <cell r="I196">
            <v>0</v>
          </cell>
          <cell r="J196">
            <v>1218999.7</v>
          </cell>
          <cell r="K196">
            <v>0</v>
          </cell>
          <cell r="L196">
            <v>0</v>
          </cell>
          <cell r="M196">
            <v>0</v>
          </cell>
          <cell r="N196">
            <v>707457</v>
          </cell>
          <cell r="O196">
            <v>565965.6</v>
          </cell>
          <cell r="P196">
            <v>141491.4</v>
          </cell>
          <cell r="Q196">
            <v>0</v>
          </cell>
          <cell r="R196">
            <v>-1955272.64</v>
          </cell>
          <cell r="S196">
            <v>0</v>
          </cell>
          <cell r="T196">
            <v>0</v>
          </cell>
          <cell r="U196">
            <v>1015749.13</v>
          </cell>
          <cell r="V196">
            <v>0</v>
          </cell>
          <cell r="W196">
            <v>0</v>
          </cell>
          <cell r="X196">
            <v>0</v>
          </cell>
          <cell r="Y196">
            <v>0</v>
          </cell>
          <cell r="Z196">
            <v>0</v>
          </cell>
          <cell r="AA196">
            <v>0</v>
          </cell>
          <cell r="AB196">
            <v>0</v>
          </cell>
          <cell r="AC196">
            <v>0</v>
          </cell>
          <cell r="AD196">
            <v>0</v>
          </cell>
          <cell r="AE196">
            <v>0</v>
          </cell>
          <cell r="AF196">
            <v>48888877.299999997</v>
          </cell>
          <cell r="AG196">
            <v>40086301</v>
          </cell>
          <cell r="AH196">
            <v>10021575</v>
          </cell>
          <cell r="AI196">
            <v>0</v>
          </cell>
          <cell r="AJ196">
            <v>1771775.9</v>
          </cell>
          <cell r="AK196">
            <v>3060930.67</v>
          </cell>
          <cell r="AL196">
            <v>5440661.1699999999</v>
          </cell>
          <cell r="AM196">
            <v>14656</v>
          </cell>
          <cell r="AN196">
            <v>0</v>
          </cell>
          <cell r="AO196">
            <v>672501.82</v>
          </cell>
          <cell r="AP196">
            <v>6376851.3600000003</v>
          </cell>
          <cell r="AQ196">
            <v>63665.62</v>
          </cell>
          <cell r="AR196">
            <v>174321.23</v>
          </cell>
          <cell r="AS196">
            <v>1734</v>
          </cell>
          <cell r="AT196">
            <v>0</v>
          </cell>
          <cell r="AU196">
            <v>0</v>
          </cell>
          <cell r="AV196">
            <v>1555139.7</v>
          </cell>
        </row>
        <row r="197">
          <cell r="A197">
            <v>190</v>
          </cell>
          <cell r="B197" t="str">
            <v>Northumberland UA</v>
          </cell>
          <cell r="C197" t="str">
            <v>E2901</v>
          </cell>
          <cell r="D197">
            <v>474143</v>
          </cell>
          <cell r="E197">
            <v>0</v>
          </cell>
          <cell r="F197">
            <v>314.75</v>
          </cell>
          <cell r="G197">
            <v>0</v>
          </cell>
          <cell r="H197">
            <v>777526.75</v>
          </cell>
          <cell r="I197">
            <v>0</v>
          </cell>
          <cell r="J197">
            <v>11421.75</v>
          </cell>
          <cell r="K197">
            <v>0</v>
          </cell>
          <cell r="L197">
            <v>0</v>
          </cell>
          <cell r="M197">
            <v>0</v>
          </cell>
          <cell r="N197">
            <v>1499303</v>
          </cell>
          <cell r="O197">
            <v>1499303</v>
          </cell>
          <cell r="P197">
            <v>0</v>
          </cell>
          <cell r="Q197">
            <v>0</v>
          </cell>
          <cell r="R197">
            <v>407186.3</v>
          </cell>
          <cell r="S197">
            <v>0</v>
          </cell>
          <cell r="T197">
            <v>0</v>
          </cell>
          <cell r="U197">
            <v>900000</v>
          </cell>
          <cell r="V197">
            <v>0</v>
          </cell>
          <cell r="W197">
            <v>0</v>
          </cell>
          <cell r="X197">
            <v>0</v>
          </cell>
          <cell r="Y197">
            <v>0</v>
          </cell>
          <cell r="Z197">
            <v>0</v>
          </cell>
          <cell r="AA197">
            <v>0</v>
          </cell>
          <cell r="AB197">
            <v>0</v>
          </cell>
          <cell r="AC197">
            <v>0</v>
          </cell>
          <cell r="AD197">
            <v>0</v>
          </cell>
          <cell r="AE197">
            <v>0</v>
          </cell>
          <cell r="AF197">
            <v>36390859.25</v>
          </cell>
          <cell r="AG197">
            <v>36402281</v>
          </cell>
          <cell r="AH197">
            <v>0</v>
          </cell>
          <cell r="AI197">
            <v>0</v>
          </cell>
          <cell r="AJ197">
            <v>1250443.52</v>
          </cell>
          <cell r="AK197">
            <v>6410892.1600000001</v>
          </cell>
          <cell r="AL197">
            <v>5170666.99</v>
          </cell>
          <cell r="AM197">
            <v>175597.49</v>
          </cell>
          <cell r="AN197">
            <v>95068.53</v>
          </cell>
          <cell r="AO197">
            <v>1284536.97</v>
          </cell>
          <cell r="AP197">
            <v>2398766.64</v>
          </cell>
          <cell r="AQ197">
            <v>190845.05</v>
          </cell>
          <cell r="AR197">
            <v>270621.63</v>
          </cell>
          <cell r="AS197">
            <v>4473.28</v>
          </cell>
          <cell r="AT197">
            <v>7221.3</v>
          </cell>
          <cell r="AU197">
            <v>6575.3</v>
          </cell>
          <cell r="AV197">
            <v>11106.5</v>
          </cell>
        </row>
        <row r="198">
          <cell r="A198">
            <v>191</v>
          </cell>
          <cell r="B198" t="str">
            <v>Norwich</v>
          </cell>
          <cell r="C198" t="str">
            <v>E2636</v>
          </cell>
          <cell r="D198">
            <v>268738</v>
          </cell>
          <cell r="E198">
            <v>0</v>
          </cell>
          <cell r="F198">
            <v>0</v>
          </cell>
          <cell r="G198">
            <v>0</v>
          </cell>
          <cell r="H198">
            <v>0</v>
          </cell>
          <cell r="I198">
            <v>0</v>
          </cell>
          <cell r="J198">
            <v>0</v>
          </cell>
          <cell r="K198">
            <v>0</v>
          </cell>
          <cell r="L198">
            <v>0</v>
          </cell>
          <cell r="M198">
            <v>0</v>
          </cell>
          <cell r="N198">
            <v>633977</v>
          </cell>
          <cell r="O198">
            <v>507181.60000000003</v>
          </cell>
          <cell r="P198">
            <v>126795.40000000001</v>
          </cell>
          <cell r="Q198">
            <v>0</v>
          </cell>
          <cell r="R198">
            <v>-21981.18</v>
          </cell>
          <cell r="S198">
            <v>0</v>
          </cell>
          <cell r="T198">
            <v>0</v>
          </cell>
          <cell r="U198">
            <v>800000</v>
          </cell>
          <cell r="V198">
            <v>0</v>
          </cell>
          <cell r="W198">
            <v>0</v>
          </cell>
          <cell r="X198">
            <v>0</v>
          </cell>
          <cell r="Y198">
            <v>0</v>
          </cell>
          <cell r="Z198">
            <v>0</v>
          </cell>
          <cell r="AA198">
            <v>0</v>
          </cell>
          <cell r="AB198">
            <v>0</v>
          </cell>
          <cell r="AC198">
            <v>0</v>
          </cell>
          <cell r="AD198">
            <v>0</v>
          </cell>
          <cell r="AE198">
            <v>0</v>
          </cell>
          <cell r="AF198">
            <v>37636740</v>
          </cell>
          <cell r="AG198">
            <v>30109392</v>
          </cell>
          <cell r="AH198">
            <v>7527348</v>
          </cell>
          <cell r="AI198">
            <v>0</v>
          </cell>
          <cell r="AJ198">
            <v>1395518.88</v>
          </cell>
          <cell r="AK198">
            <v>2754759.1</v>
          </cell>
          <cell r="AL198">
            <v>4660140.88</v>
          </cell>
          <cell r="AM198">
            <v>22790.080000000002</v>
          </cell>
          <cell r="AN198">
            <v>0</v>
          </cell>
          <cell r="AO198">
            <v>122281.91</v>
          </cell>
          <cell r="AP198">
            <v>3971305.97</v>
          </cell>
          <cell r="AQ198">
            <v>27917.84</v>
          </cell>
          <cell r="AR198">
            <v>23976.57</v>
          </cell>
          <cell r="AS198">
            <v>0</v>
          </cell>
          <cell r="AT198">
            <v>0</v>
          </cell>
          <cell r="AU198">
            <v>0</v>
          </cell>
          <cell r="AV198">
            <v>0</v>
          </cell>
        </row>
        <row r="199">
          <cell r="A199">
            <v>192</v>
          </cell>
          <cell r="B199" t="str">
            <v>Nottingham</v>
          </cell>
          <cell r="C199" t="str">
            <v>E3001</v>
          </cell>
          <cell r="D199">
            <v>497329</v>
          </cell>
          <cell r="E199">
            <v>0</v>
          </cell>
          <cell r="F199">
            <v>107501.96</v>
          </cell>
          <cell r="G199">
            <v>142738.46</v>
          </cell>
          <cell r="H199">
            <v>0</v>
          </cell>
          <cell r="I199">
            <v>0</v>
          </cell>
          <cell r="J199">
            <v>54000</v>
          </cell>
          <cell r="K199">
            <v>0</v>
          </cell>
          <cell r="L199">
            <v>0</v>
          </cell>
          <cell r="M199">
            <v>0</v>
          </cell>
          <cell r="N199">
            <v>1023208</v>
          </cell>
          <cell r="O199">
            <v>1002743.84</v>
          </cell>
          <cell r="P199">
            <v>0</v>
          </cell>
          <cell r="Q199">
            <v>20464.16</v>
          </cell>
          <cell r="R199">
            <v>-2630569.39</v>
          </cell>
          <cell r="S199">
            <v>0</v>
          </cell>
          <cell r="T199">
            <v>0</v>
          </cell>
          <cell r="U199">
            <v>1400000</v>
          </cell>
          <cell r="V199">
            <v>0</v>
          </cell>
          <cell r="W199">
            <v>0</v>
          </cell>
          <cell r="X199">
            <v>0</v>
          </cell>
          <cell r="Y199">
            <v>0</v>
          </cell>
          <cell r="Z199">
            <v>0</v>
          </cell>
          <cell r="AA199">
            <v>0</v>
          </cell>
          <cell r="AB199">
            <v>0</v>
          </cell>
          <cell r="AC199">
            <v>0</v>
          </cell>
          <cell r="AD199">
            <v>0</v>
          </cell>
          <cell r="AE199">
            <v>0</v>
          </cell>
          <cell r="AF199">
            <v>54793234</v>
          </cell>
          <cell r="AG199">
            <v>53750289</v>
          </cell>
          <cell r="AH199">
            <v>0</v>
          </cell>
          <cell r="AI199">
            <v>1096945</v>
          </cell>
          <cell r="AJ199">
            <v>2343770.65</v>
          </cell>
          <cell r="AK199">
            <v>4436476.53</v>
          </cell>
          <cell r="AL199">
            <v>11624818.439999999</v>
          </cell>
          <cell r="AM199">
            <v>42619.88</v>
          </cell>
          <cell r="AN199">
            <v>0</v>
          </cell>
          <cell r="AO199">
            <v>142359.22</v>
          </cell>
          <cell r="AP199">
            <v>6579211.3099999996</v>
          </cell>
          <cell r="AQ199">
            <v>37798.28</v>
          </cell>
          <cell r="AR199">
            <v>308197.81</v>
          </cell>
          <cell r="AS199">
            <v>194.75</v>
          </cell>
          <cell r="AT199">
            <v>0</v>
          </cell>
          <cell r="AU199">
            <v>0</v>
          </cell>
          <cell r="AV199">
            <v>0</v>
          </cell>
        </row>
        <row r="200">
          <cell r="A200">
            <v>193</v>
          </cell>
          <cell r="B200" t="str">
            <v>Nuneaton and Bedworth</v>
          </cell>
          <cell r="C200" t="str">
            <v>E3732</v>
          </cell>
          <cell r="D200">
            <v>136145</v>
          </cell>
          <cell r="E200">
            <v>0</v>
          </cell>
          <cell r="F200">
            <v>0</v>
          </cell>
          <cell r="G200">
            <v>0</v>
          </cell>
          <cell r="H200">
            <v>0</v>
          </cell>
          <cell r="I200">
            <v>0</v>
          </cell>
          <cell r="J200">
            <v>0</v>
          </cell>
          <cell r="K200">
            <v>0</v>
          </cell>
          <cell r="L200">
            <v>0</v>
          </cell>
          <cell r="M200">
            <v>0</v>
          </cell>
          <cell r="N200">
            <v>341665</v>
          </cell>
          <cell r="O200">
            <v>273332</v>
          </cell>
          <cell r="P200">
            <v>68333</v>
          </cell>
          <cell r="Q200">
            <v>0</v>
          </cell>
          <cell r="R200">
            <v>-19850.72</v>
          </cell>
          <cell r="S200">
            <v>0</v>
          </cell>
          <cell r="T200">
            <v>0</v>
          </cell>
          <cell r="U200">
            <v>722193.07</v>
          </cell>
          <cell r="V200">
            <v>0</v>
          </cell>
          <cell r="W200">
            <v>0</v>
          </cell>
          <cell r="X200">
            <v>0</v>
          </cell>
          <cell r="Y200">
            <v>0</v>
          </cell>
          <cell r="Z200">
            <v>0</v>
          </cell>
          <cell r="AA200">
            <v>0</v>
          </cell>
          <cell r="AB200">
            <v>0</v>
          </cell>
          <cell r="AC200">
            <v>0</v>
          </cell>
          <cell r="AD200">
            <v>0</v>
          </cell>
          <cell r="AE200">
            <v>0</v>
          </cell>
          <cell r="AF200">
            <v>16533258</v>
          </cell>
          <cell r="AG200">
            <v>13226606</v>
          </cell>
          <cell r="AH200">
            <v>3306652</v>
          </cell>
          <cell r="AI200">
            <v>0</v>
          </cell>
          <cell r="AJ200">
            <v>576685.77</v>
          </cell>
          <cell r="AK200">
            <v>1519469.36</v>
          </cell>
          <cell r="AL200">
            <v>1659291.46</v>
          </cell>
          <cell r="AM200">
            <v>7729.31</v>
          </cell>
          <cell r="AN200">
            <v>0</v>
          </cell>
          <cell r="AO200">
            <v>36052.550000000003</v>
          </cell>
          <cell r="AP200">
            <v>1532206.21</v>
          </cell>
          <cell r="AQ200">
            <v>26515.88</v>
          </cell>
          <cell r="AR200">
            <v>63204.44</v>
          </cell>
          <cell r="AS200">
            <v>0</v>
          </cell>
          <cell r="AT200">
            <v>0</v>
          </cell>
          <cell r="AU200">
            <v>0</v>
          </cell>
          <cell r="AV200">
            <v>0</v>
          </cell>
        </row>
        <row r="201">
          <cell r="A201">
            <v>194</v>
          </cell>
          <cell r="B201" t="str">
            <v>Oadby and Wigston</v>
          </cell>
          <cell r="C201" t="str">
            <v>E2438</v>
          </cell>
          <cell r="D201">
            <v>56189</v>
          </cell>
          <cell r="E201">
            <v>0</v>
          </cell>
          <cell r="F201">
            <v>0</v>
          </cell>
          <cell r="G201">
            <v>0</v>
          </cell>
          <cell r="H201">
            <v>0</v>
          </cell>
          <cell r="I201">
            <v>0</v>
          </cell>
          <cell r="J201">
            <v>0</v>
          </cell>
          <cell r="K201">
            <v>0</v>
          </cell>
          <cell r="L201">
            <v>0</v>
          </cell>
          <cell r="M201">
            <v>0</v>
          </cell>
          <cell r="N201">
            <v>193640</v>
          </cell>
          <cell r="O201">
            <v>154912</v>
          </cell>
          <cell r="P201">
            <v>34855.199999999997</v>
          </cell>
          <cell r="Q201">
            <v>3872.8</v>
          </cell>
          <cell r="R201">
            <v>5870.7</v>
          </cell>
          <cell r="S201">
            <v>0</v>
          </cell>
          <cell r="T201">
            <v>0</v>
          </cell>
          <cell r="U201">
            <v>124489</v>
          </cell>
          <cell r="V201">
            <v>0</v>
          </cell>
          <cell r="W201">
            <v>0</v>
          </cell>
          <cell r="X201">
            <v>0</v>
          </cell>
          <cell r="Y201">
            <v>0</v>
          </cell>
          <cell r="Z201">
            <v>0</v>
          </cell>
          <cell r="AA201">
            <v>0</v>
          </cell>
          <cell r="AB201">
            <v>0</v>
          </cell>
          <cell r="AC201">
            <v>0</v>
          </cell>
          <cell r="AD201">
            <v>0</v>
          </cell>
          <cell r="AE201">
            <v>0</v>
          </cell>
          <cell r="AF201">
            <v>5649062</v>
          </cell>
          <cell r="AG201">
            <v>4519250</v>
          </cell>
          <cell r="AH201">
            <v>1016831</v>
          </cell>
          <cell r="AI201">
            <v>112981</v>
          </cell>
          <cell r="AJ201">
            <v>202643.04</v>
          </cell>
          <cell r="AK201">
            <v>848396.79</v>
          </cell>
          <cell r="AL201">
            <v>900565.26</v>
          </cell>
          <cell r="AM201">
            <v>0</v>
          </cell>
          <cell r="AN201">
            <v>0</v>
          </cell>
          <cell r="AO201">
            <v>10574.45</v>
          </cell>
          <cell r="AP201">
            <v>328787.87</v>
          </cell>
          <cell r="AQ201">
            <v>13166.36</v>
          </cell>
          <cell r="AR201">
            <v>9426.3799999999992</v>
          </cell>
          <cell r="AS201">
            <v>0</v>
          </cell>
          <cell r="AT201">
            <v>0</v>
          </cell>
          <cell r="AU201">
            <v>0</v>
          </cell>
          <cell r="AV201">
            <v>0</v>
          </cell>
        </row>
        <row r="202">
          <cell r="A202">
            <v>195</v>
          </cell>
          <cell r="B202" t="str">
            <v>Oldham</v>
          </cell>
          <cell r="C202" t="str">
            <v>E4204</v>
          </cell>
          <cell r="D202">
            <v>309623</v>
          </cell>
          <cell r="E202">
            <v>0</v>
          </cell>
          <cell r="F202">
            <v>0</v>
          </cell>
          <cell r="G202">
            <v>0</v>
          </cell>
          <cell r="H202">
            <v>0</v>
          </cell>
          <cell r="I202">
            <v>0</v>
          </cell>
          <cell r="J202">
            <v>0</v>
          </cell>
          <cell r="K202">
            <v>0</v>
          </cell>
          <cell r="L202">
            <v>0</v>
          </cell>
          <cell r="M202">
            <v>0</v>
          </cell>
          <cell r="N202">
            <v>1123438</v>
          </cell>
          <cell r="O202">
            <v>1100969.24</v>
          </cell>
          <cell r="P202">
            <v>0</v>
          </cell>
          <cell r="Q202">
            <v>22468.760000000002</v>
          </cell>
          <cell r="R202">
            <v>80373.55</v>
          </cell>
          <cell r="S202">
            <v>0</v>
          </cell>
          <cell r="T202">
            <v>0</v>
          </cell>
          <cell r="U202">
            <v>1192521</v>
          </cell>
          <cell r="V202">
            <v>0</v>
          </cell>
          <cell r="W202">
            <v>0</v>
          </cell>
          <cell r="X202">
            <v>0</v>
          </cell>
          <cell r="Y202">
            <v>0</v>
          </cell>
          <cell r="Z202">
            <v>0</v>
          </cell>
          <cell r="AA202">
            <v>0</v>
          </cell>
          <cell r="AB202">
            <v>0</v>
          </cell>
          <cell r="AC202">
            <v>0</v>
          </cell>
          <cell r="AD202">
            <v>0</v>
          </cell>
          <cell r="AE202">
            <v>0</v>
          </cell>
          <cell r="AF202">
            <v>28305098</v>
          </cell>
          <cell r="AG202">
            <v>27738996</v>
          </cell>
          <cell r="AH202">
            <v>0</v>
          </cell>
          <cell r="AI202">
            <v>566102</v>
          </cell>
          <cell r="AJ202">
            <v>1022246.5</v>
          </cell>
          <cell r="AK202">
            <v>4895357.37</v>
          </cell>
          <cell r="AL202">
            <v>4038618.25</v>
          </cell>
          <cell r="AM202">
            <v>79719.48</v>
          </cell>
          <cell r="AN202">
            <v>11440.74</v>
          </cell>
          <cell r="AO202">
            <v>60843.13</v>
          </cell>
          <cell r="AP202">
            <v>3397646.23</v>
          </cell>
          <cell r="AQ202">
            <v>50238.3</v>
          </cell>
          <cell r="AR202">
            <v>49778.55</v>
          </cell>
          <cell r="AS202">
            <v>81.87</v>
          </cell>
          <cell r="AT202">
            <v>1185.08</v>
          </cell>
          <cell r="AU202">
            <v>0</v>
          </cell>
          <cell r="AV202">
            <v>0</v>
          </cell>
        </row>
        <row r="203">
          <cell r="A203">
            <v>196</v>
          </cell>
          <cell r="B203" t="str">
            <v>Oxford</v>
          </cell>
          <cell r="C203" t="str">
            <v>E3132</v>
          </cell>
          <cell r="D203">
            <v>220001</v>
          </cell>
          <cell r="E203">
            <v>0</v>
          </cell>
          <cell r="F203">
            <v>0</v>
          </cell>
          <cell r="G203">
            <v>0</v>
          </cell>
          <cell r="H203">
            <v>0</v>
          </cell>
          <cell r="I203">
            <v>0</v>
          </cell>
          <cell r="J203">
            <v>0</v>
          </cell>
          <cell r="K203">
            <v>0</v>
          </cell>
          <cell r="L203">
            <v>0</v>
          </cell>
          <cell r="M203">
            <v>0</v>
          </cell>
          <cell r="N203">
            <v>237443</v>
          </cell>
          <cell r="O203">
            <v>189954.40000000002</v>
          </cell>
          <cell r="P203">
            <v>47488.600000000006</v>
          </cell>
          <cell r="Q203">
            <v>0</v>
          </cell>
          <cell r="R203">
            <v>-3347.39</v>
          </cell>
          <cell r="S203">
            <v>0</v>
          </cell>
          <cell r="T203">
            <v>0</v>
          </cell>
          <cell r="U203">
            <v>851958.09</v>
          </cell>
          <cell r="V203">
            <v>0</v>
          </cell>
          <cell r="W203">
            <v>0</v>
          </cell>
          <cell r="X203">
            <v>0</v>
          </cell>
          <cell r="Y203">
            <v>0</v>
          </cell>
          <cell r="Z203">
            <v>0</v>
          </cell>
          <cell r="AA203">
            <v>0</v>
          </cell>
          <cell r="AB203">
            <v>0</v>
          </cell>
          <cell r="AC203">
            <v>0</v>
          </cell>
          <cell r="AD203">
            <v>0</v>
          </cell>
          <cell r="AE203">
            <v>0</v>
          </cell>
          <cell r="AF203">
            <v>40378830</v>
          </cell>
          <cell r="AG203">
            <v>32303064</v>
          </cell>
          <cell r="AH203">
            <v>8075766</v>
          </cell>
          <cell r="AI203">
            <v>0</v>
          </cell>
          <cell r="AJ203">
            <v>1741931.29</v>
          </cell>
          <cell r="AK203">
            <v>1044141.7</v>
          </cell>
          <cell r="AL203">
            <v>18868131.440000001</v>
          </cell>
          <cell r="AM203">
            <v>32261.52</v>
          </cell>
          <cell r="AN203">
            <v>0</v>
          </cell>
          <cell r="AO203">
            <v>195501.67</v>
          </cell>
          <cell r="AP203">
            <v>2298361.16</v>
          </cell>
          <cell r="AQ203">
            <v>0</v>
          </cell>
          <cell r="AR203">
            <v>38976.74</v>
          </cell>
          <cell r="AS203">
            <v>0</v>
          </cell>
          <cell r="AT203">
            <v>0</v>
          </cell>
          <cell r="AU203">
            <v>0</v>
          </cell>
          <cell r="AV203">
            <v>0</v>
          </cell>
        </row>
        <row r="204">
          <cell r="A204">
            <v>197</v>
          </cell>
          <cell r="B204" t="str">
            <v>Pendle</v>
          </cell>
          <cell r="C204" t="str">
            <v>E2338</v>
          </cell>
          <cell r="D204">
            <v>137523</v>
          </cell>
          <cell r="E204">
            <v>0</v>
          </cell>
          <cell r="F204">
            <v>0</v>
          </cell>
          <cell r="G204">
            <v>0</v>
          </cell>
          <cell r="H204">
            <v>0</v>
          </cell>
          <cell r="I204">
            <v>0</v>
          </cell>
          <cell r="J204">
            <v>0</v>
          </cell>
          <cell r="K204">
            <v>0</v>
          </cell>
          <cell r="L204">
            <v>0</v>
          </cell>
          <cell r="M204">
            <v>0</v>
          </cell>
          <cell r="N204">
            <v>510963</v>
          </cell>
          <cell r="O204">
            <v>408770.4</v>
          </cell>
          <cell r="P204">
            <v>91973.34</v>
          </cell>
          <cell r="Q204">
            <v>10219.26</v>
          </cell>
          <cell r="R204">
            <v>176521.94</v>
          </cell>
          <cell r="S204">
            <v>0</v>
          </cell>
          <cell r="T204">
            <v>0</v>
          </cell>
          <cell r="U204">
            <v>403613.3</v>
          </cell>
          <cell r="V204">
            <v>0</v>
          </cell>
          <cell r="W204">
            <v>0</v>
          </cell>
          <cell r="X204">
            <v>0</v>
          </cell>
          <cell r="Y204">
            <v>0</v>
          </cell>
          <cell r="Z204">
            <v>0</v>
          </cell>
          <cell r="AA204">
            <v>0</v>
          </cell>
          <cell r="AB204">
            <v>0</v>
          </cell>
          <cell r="AC204">
            <v>0</v>
          </cell>
          <cell r="AD204">
            <v>0</v>
          </cell>
          <cell r="AE204">
            <v>0</v>
          </cell>
          <cell r="AF204">
            <v>9015341</v>
          </cell>
          <cell r="AG204">
            <v>7212272</v>
          </cell>
          <cell r="AH204">
            <v>1622761</v>
          </cell>
          <cell r="AI204">
            <v>180307</v>
          </cell>
          <cell r="AJ204">
            <v>325809.65999999997</v>
          </cell>
          <cell r="AK204">
            <v>2233948.27</v>
          </cell>
          <cell r="AL204">
            <v>913693.2</v>
          </cell>
          <cell r="AM204">
            <v>0</v>
          </cell>
          <cell r="AN204">
            <v>568.71</v>
          </cell>
          <cell r="AO204">
            <v>3291.21</v>
          </cell>
          <cell r="AP204">
            <v>976150.75</v>
          </cell>
          <cell r="AQ204">
            <v>28349.61</v>
          </cell>
          <cell r="AR204">
            <v>79590.53</v>
          </cell>
          <cell r="AS204">
            <v>0</v>
          </cell>
          <cell r="AT204">
            <v>426.53</v>
          </cell>
          <cell r="AU204">
            <v>0</v>
          </cell>
          <cell r="AV204">
            <v>0</v>
          </cell>
        </row>
        <row r="205">
          <cell r="A205">
            <v>198</v>
          </cell>
          <cell r="B205" t="str">
            <v>Peterborough</v>
          </cell>
          <cell r="C205" t="str">
            <v>E0501</v>
          </cell>
          <cell r="D205">
            <v>275537</v>
          </cell>
          <cell r="E205">
            <v>0</v>
          </cell>
          <cell r="F205">
            <v>0</v>
          </cell>
          <cell r="G205">
            <v>0</v>
          </cell>
          <cell r="H205">
            <v>0</v>
          </cell>
          <cell r="I205">
            <v>0</v>
          </cell>
          <cell r="J205">
            <v>0</v>
          </cell>
          <cell r="K205">
            <v>0</v>
          </cell>
          <cell r="L205">
            <v>0</v>
          </cell>
          <cell r="M205">
            <v>0</v>
          </cell>
          <cell r="N205">
            <v>585955</v>
          </cell>
          <cell r="O205">
            <v>574235.9</v>
          </cell>
          <cell r="P205">
            <v>0</v>
          </cell>
          <cell r="Q205">
            <v>11719.1</v>
          </cell>
          <cell r="R205">
            <v>1469232.07</v>
          </cell>
          <cell r="S205">
            <v>0</v>
          </cell>
          <cell r="T205">
            <v>0</v>
          </cell>
          <cell r="U205">
            <v>1074463.17</v>
          </cell>
          <cell r="V205">
            <v>0</v>
          </cell>
          <cell r="W205">
            <v>0</v>
          </cell>
          <cell r="X205">
            <v>0</v>
          </cell>
          <cell r="Y205">
            <v>0</v>
          </cell>
          <cell r="Z205">
            <v>0</v>
          </cell>
          <cell r="AA205">
            <v>0</v>
          </cell>
          <cell r="AB205">
            <v>0</v>
          </cell>
          <cell r="AC205">
            <v>0</v>
          </cell>
          <cell r="AD205">
            <v>0</v>
          </cell>
          <cell r="AE205">
            <v>0</v>
          </cell>
          <cell r="AF205">
            <v>44010538</v>
          </cell>
          <cell r="AG205">
            <v>43130327</v>
          </cell>
          <cell r="AH205">
            <v>0</v>
          </cell>
          <cell r="AI205">
            <v>880211</v>
          </cell>
          <cell r="AJ205">
            <v>1662204.75</v>
          </cell>
          <cell r="AK205">
            <v>2574497</v>
          </cell>
          <cell r="AL205">
            <v>4623037.7300000004</v>
          </cell>
          <cell r="AM205">
            <v>52366.6</v>
          </cell>
          <cell r="AN205">
            <v>13781.37</v>
          </cell>
          <cell r="AO205">
            <v>52724.03</v>
          </cell>
          <cell r="AP205">
            <v>3007639.43</v>
          </cell>
          <cell r="AQ205">
            <v>65741.279999999999</v>
          </cell>
          <cell r="AR205">
            <v>37930.400000000001</v>
          </cell>
          <cell r="AS205">
            <v>615.44000000000005</v>
          </cell>
          <cell r="AT205">
            <v>3615.92</v>
          </cell>
          <cell r="AU205">
            <v>1371.59</v>
          </cell>
          <cell r="AV205">
            <v>0</v>
          </cell>
        </row>
        <row r="206">
          <cell r="A206">
            <v>199</v>
          </cell>
          <cell r="B206" t="str">
            <v>Plymouth</v>
          </cell>
          <cell r="C206" t="str">
            <v>E1101</v>
          </cell>
          <cell r="D206">
            <v>310279</v>
          </cell>
          <cell r="E206">
            <v>0</v>
          </cell>
          <cell r="F206">
            <v>0</v>
          </cell>
          <cell r="G206">
            <v>0</v>
          </cell>
          <cell r="H206">
            <v>0</v>
          </cell>
          <cell r="I206">
            <v>0</v>
          </cell>
          <cell r="J206">
            <v>0</v>
          </cell>
          <cell r="K206">
            <v>0</v>
          </cell>
          <cell r="L206">
            <v>0</v>
          </cell>
          <cell r="M206">
            <v>0</v>
          </cell>
          <cell r="N206">
            <v>863851</v>
          </cell>
          <cell r="O206">
            <v>846573.98</v>
          </cell>
          <cell r="P206">
            <v>0</v>
          </cell>
          <cell r="Q206">
            <v>17277.02</v>
          </cell>
          <cell r="R206">
            <v>-132445.12</v>
          </cell>
          <cell r="S206">
            <v>0</v>
          </cell>
          <cell r="T206">
            <v>0</v>
          </cell>
          <cell r="U206">
            <v>1078270.76</v>
          </cell>
          <cell r="V206">
            <v>0</v>
          </cell>
          <cell r="W206">
            <v>0</v>
          </cell>
          <cell r="X206">
            <v>0</v>
          </cell>
          <cell r="Y206">
            <v>0</v>
          </cell>
          <cell r="Z206">
            <v>0</v>
          </cell>
          <cell r="AA206">
            <v>0</v>
          </cell>
          <cell r="AB206">
            <v>0</v>
          </cell>
          <cell r="AC206">
            <v>0</v>
          </cell>
          <cell r="AD206">
            <v>0</v>
          </cell>
          <cell r="AE206">
            <v>0</v>
          </cell>
          <cell r="AF206">
            <v>42994017</v>
          </cell>
          <cell r="AG206">
            <v>42134137</v>
          </cell>
          <cell r="AH206">
            <v>0</v>
          </cell>
          <cell r="AI206">
            <v>859880</v>
          </cell>
          <cell r="AJ206">
            <v>1585665.03</v>
          </cell>
          <cell r="AK206">
            <v>3764602.21</v>
          </cell>
          <cell r="AL206">
            <v>8066464.6799999997</v>
          </cell>
          <cell r="AM206">
            <v>13261.8</v>
          </cell>
          <cell r="AN206">
            <v>0</v>
          </cell>
          <cell r="AO206">
            <v>219460.47</v>
          </cell>
          <cell r="AP206">
            <v>2563590.2200000002</v>
          </cell>
          <cell r="AQ206">
            <v>44888.56</v>
          </cell>
          <cell r="AR206">
            <v>1010505.56</v>
          </cell>
          <cell r="AS206">
            <v>0</v>
          </cell>
          <cell r="AT206">
            <v>0</v>
          </cell>
          <cell r="AU206">
            <v>0</v>
          </cell>
          <cell r="AV206">
            <v>0</v>
          </cell>
        </row>
        <row r="207">
          <cell r="A207">
            <v>200</v>
          </cell>
          <cell r="B207" t="str">
            <v>Poole</v>
          </cell>
          <cell r="C207" t="str">
            <v>E1201</v>
          </cell>
          <cell r="D207">
            <v>239641</v>
          </cell>
          <cell r="E207">
            <v>0</v>
          </cell>
          <cell r="F207">
            <v>0</v>
          </cell>
          <cell r="G207">
            <v>0</v>
          </cell>
          <cell r="H207">
            <v>0</v>
          </cell>
          <cell r="I207">
            <v>0</v>
          </cell>
          <cell r="J207">
            <v>0</v>
          </cell>
          <cell r="K207">
            <v>0</v>
          </cell>
          <cell r="L207">
            <v>0</v>
          </cell>
          <cell r="M207">
            <v>0</v>
          </cell>
          <cell r="N207">
            <v>610598</v>
          </cell>
          <cell r="O207">
            <v>598386.04</v>
          </cell>
          <cell r="P207">
            <v>0</v>
          </cell>
          <cell r="Q207">
            <v>12211.960000000001</v>
          </cell>
          <cell r="R207">
            <v>40741.370000000003</v>
          </cell>
          <cell r="S207">
            <v>0</v>
          </cell>
          <cell r="T207">
            <v>0</v>
          </cell>
          <cell r="U207">
            <v>575236</v>
          </cell>
          <cell r="V207">
            <v>0</v>
          </cell>
          <cell r="W207">
            <v>0</v>
          </cell>
          <cell r="X207">
            <v>0</v>
          </cell>
          <cell r="Y207">
            <v>0</v>
          </cell>
          <cell r="Z207">
            <v>0</v>
          </cell>
          <cell r="AA207">
            <v>0</v>
          </cell>
          <cell r="AB207">
            <v>0</v>
          </cell>
          <cell r="AC207">
            <v>0</v>
          </cell>
          <cell r="AD207">
            <v>0</v>
          </cell>
          <cell r="AE207">
            <v>0</v>
          </cell>
          <cell r="AF207">
            <v>29796814</v>
          </cell>
          <cell r="AG207">
            <v>29200877</v>
          </cell>
          <cell r="AH207">
            <v>0</v>
          </cell>
          <cell r="AI207">
            <v>595936</v>
          </cell>
          <cell r="AJ207">
            <v>1082998.1499999999</v>
          </cell>
          <cell r="AK207">
            <v>2652998.81</v>
          </cell>
          <cell r="AL207">
            <v>3972790.78</v>
          </cell>
          <cell r="AM207">
            <v>34373.17</v>
          </cell>
          <cell r="AN207">
            <v>0</v>
          </cell>
          <cell r="AO207">
            <v>219418.23</v>
          </cell>
          <cell r="AP207">
            <v>1977868.91</v>
          </cell>
          <cell r="AQ207">
            <v>60615.06</v>
          </cell>
          <cell r="AR207">
            <v>28747.65</v>
          </cell>
          <cell r="AS207">
            <v>651.66</v>
          </cell>
          <cell r="AT207">
            <v>0</v>
          </cell>
          <cell r="AU207">
            <v>0</v>
          </cell>
          <cell r="AV207">
            <v>0</v>
          </cell>
        </row>
        <row r="208">
          <cell r="A208">
            <v>201</v>
          </cell>
          <cell r="B208" t="str">
            <v>Portsmouth</v>
          </cell>
          <cell r="C208" t="str">
            <v>E1701</v>
          </cell>
          <cell r="D208">
            <v>280689</v>
          </cell>
          <cell r="E208">
            <v>0</v>
          </cell>
          <cell r="F208">
            <v>0</v>
          </cell>
          <cell r="G208">
            <v>0</v>
          </cell>
          <cell r="H208">
            <v>0</v>
          </cell>
          <cell r="I208">
            <v>0</v>
          </cell>
          <cell r="J208">
            <v>0</v>
          </cell>
          <cell r="K208">
            <v>0</v>
          </cell>
          <cell r="L208">
            <v>0</v>
          </cell>
          <cell r="M208">
            <v>0</v>
          </cell>
          <cell r="N208">
            <v>703072</v>
          </cell>
          <cell r="O208">
            <v>689010.55999999994</v>
          </cell>
          <cell r="P208">
            <v>0</v>
          </cell>
          <cell r="Q208">
            <v>14061.44</v>
          </cell>
          <cell r="R208">
            <v>46245.74</v>
          </cell>
          <cell r="S208">
            <v>0</v>
          </cell>
          <cell r="T208">
            <v>0</v>
          </cell>
          <cell r="U208">
            <v>845300</v>
          </cell>
          <cell r="V208">
            <v>0</v>
          </cell>
          <cell r="W208">
            <v>0</v>
          </cell>
          <cell r="X208">
            <v>0</v>
          </cell>
          <cell r="Y208">
            <v>0</v>
          </cell>
          <cell r="Z208">
            <v>0</v>
          </cell>
          <cell r="AA208">
            <v>0</v>
          </cell>
          <cell r="AB208">
            <v>0</v>
          </cell>
          <cell r="AC208">
            <v>0</v>
          </cell>
          <cell r="AD208">
            <v>0</v>
          </cell>
          <cell r="AE208">
            <v>0</v>
          </cell>
          <cell r="AF208">
            <v>39564908</v>
          </cell>
          <cell r="AG208">
            <v>38773610</v>
          </cell>
          <cell r="AH208">
            <v>0</v>
          </cell>
          <cell r="AI208">
            <v>791298</v>
          </cell>
          <cell r="AJ208">
            <v>1408837.42</v>
          </cell>
          <cell r="AK208">
            <v>2976411.61</v>
          </cell>
          <cell r="AL208">
            <v>5366441.4800000004</v>
          </cell>
          <cell r="AM208">
            <v>31162.32</v>
          </cell>
          <cell r="AN208">
            <v>0</v>
          </cell>
          <cell r="AO208">
            <v>20256.740000000002</v>
          </cell>
          <cell r="AP208">
            <v>2140018.29</v>
          </cell>
          <cell r="AQ208">
            <v>55697.43</v>
          </cell>
          <cell r="AR208">
            <v>5784.43</v>
          </cell>
          <cell r="AS208">
            <v>319.45999999999998</v>
          </cell>
          <cell r="AT208">
            <v>0</v>
          </cell>
          <cell r="AU208">
            <v>0</v>
          </cell>
          <cell r="AV208">
            <v>0</v>
          </cell>
        </row>
        <row r="209">
          <cell r="A209">
            <v>202</v>
          </cell>
          <cell r="B209" t="str">
            <v>Preston</v>
          </cell>
          <cell r="C209" t="str">
            <v>E2339</v>
          </cell>
          <cell r="D209">
            <v>239401</v>
          </cell>
          <cell r="E209">
            <v>0</v>
          </cell>
          <cell r="F209">
            <v>0</v>
          </cell>
          <cell r="G209">
            <v>0</v>
          </cell>
          <cell r="H209">
            <v>0</v>
          </cell>
          <cell r="I209">
            <v>0</v>
          </cell>
          <cell r="J209">
            <v>0</v>
          </cell>
          <cell r="K209">
            <v>0</v>
          </cell>
          <cell r="L209">
            <v>0</v>
          </cell>
          <cell r="M209">
            <v>0</v>
          </cell>
          <cell r="N209">
            <v>669333</v>
          </cell>
          <cell r="O209">
            <v>535466.4</v>
          </cell>
          <cell r="P209">
            <v>120479.94</v>
          </cell>
          <cell r="Q209">
            <v>13386.66</v>
          </cell>
          <cell r="R209">
            <v>310227.27</v>
          </cell>
          <cell r="S209">
            <v>0</v>
          </cell>
          <cell r="T209">
            <v>0</v>
          </cell>
          <cell r="U209">
            <v>798000</v>
          </cell>
          <cell r="V209">
            <v>0</v>
          </cell>
          <cell r="W209">
            <v>0</v>
          </cell>
          <cell r="X209">
            <v>0</v>
          </cell>
          <cell r="Y209">
            <v>0</v>
          </cell>
          <cell r="Z209">
            <v>0</v>
          </cell>
          <cell r="AA209">
            <v>0</v>
          </cell>
          <cell r="AB209">
            <v>0</v>
          </cell>
          <cell r="AC209">
            <v>0</v>
          </cell>
          <cell r="AD209">
            <v>0</v>
          </cell>
          <cell r="AE209">
            <v>0</v>
          </cell>
          <cell r="AF209">
            <v>31855892</v>
          </cell>
          <cell r="AG209">
            <v>25484714</v>
          </cell>
          <cell r="AH209">
            <v>5734061</v>
          </cell>
          <cell r="AI209">
            <v>637118</v>
          </cell>
          <cell r="AJ209">
            <v>1202748.0900000001</v>
          </cell>
          <cell r="AK209">
            <v>2817892.31</v>
          </cell>
          <cell r="AL209">
            <v>4190857.05</v>
          </cell>
          <cell r="AM209">
            <v>70032.83</v>
          </cell>
          <cell r="AN209">
            <v>2716.1</v>
          </cell>
          <cell r="AO209">
            <v>163076.01999999999</v>
          </cell>
          <cell r="AP209">
            <v>3257826.41</v>
          </cell>
          <cell r="AQ209">
            <v>17433.599999999999</v>
          </cell>
          <cell r="AR209">
            <v>16133.8</v>
          </cell>
          <cell r="AS209">
            <v>70.989999999999995</v>
          </cell>
          <cell r="AT209">
            <v>2037.08</v>
          </cell>
          <cell r="AU209">
            <v>0</v>
          </cell>
          <cell r="AV209">
            <v>0</v>
          </cell>
        </row>
        <row r="210">
          <cell r="A210">
            <v>203</v>
          </cell>
          <cell r="B210" t="str">
            <v>Purbeck</v>
          </cell>
          <cell r="C210" t="str">
            <v>E1236</v>
          </cell>
          <cell r="D210">
            <v>93946</v>
          </cell>
          <cell r="E210">
            <v>0</v>
          </cell>
          <cell r="F210">
            <v>0</v>
          </cell>
          <cell r="G210">
            <v>0</v>
          </cell>
          <cell r="H210">
            <v>0</v>
          </cell>
          <cell r="I210">
            <v>0</v>
          </cell>
          <cell r="J210">
            <v>0</v>
          </cell>
          <cell r="K210">
            <v>0</v>
          </cell>
          <cell r="L210">
            <v>0</v>
          </cell>
          <cell r="M210">
            <v>0</v>
          </cell>
          <cell r="N210">
            <v>330499</v>
          </cell>
          <cell r="O210">
            <v>264399.2</v>
          </cell>
          <cell r="P210">
            <v>59489.82</v>
          </cell>
          <cell r="Q210">
            <v>6609.9800000000005</v>
          </cell>
          <cell r="R210">
            <v>-63240.78</v>
          </cell>
          <cell r="S210">
            <v>0</v>
          </cell>
          <cell r="T210">
            <v>0</v>
          </cell>
          <cell r="U210">
            <v>180863.89</v>
          </cell>
          <cell r="V210">
            <v>0</v>
          </cell>
          <cell r="W210">
            <v>0</v>
          </cell>
          <cell r="X210">
            <v>0</v>
          </cell>
          <cell r="Y210">
            <v>0</v>
          </cell>
          <cell r="Z210">
            <v>0</v>
          </cell>
          <cell r="AA210">
            <v>0</v>
          </cell>
          <cell r="AB210">
            <v>0</v>
          </cell>
          <cell r="AC210">
            <v>0</v>
          </cell>
          <cell r="AD210">
            <v>0</v>
          </cell>
          <cell r="AE210">
            <v>0</v>
          </cell>
          <cell r="AF210">
            <v>8476825</v>
          </cell>
          <cell r="AG210">
            <v>6781460</v>
          </cell>
          <cell r="AH210">
            <v>1525828</v>
          </cell>
          <cell r="AI210">
            <v>169536</v>
          </cell>
          <cell r="AJ210">
            <v>250560</v>
          </cell>
          <cell r="AK210">
            <v>1460939</v>
          </cell>
          <cell r="AL210">
            <v>649146</v>
          </cell>
          <cell r="AM210">
            <v>42063</v>
          </cell>
          <cell r="AN210">
            <v>11747</v>
          </cell>
          <cell r="AO210">
            <v>0</v>
          </cell>
          <cell r="AP210">
            <v>162240</v>
          </cell>
          <cell r="AQ210">
            <v>3827</v>
          </cell>
          <cell r="AR210">
            <v>5565</v>
          </cell>
          <cell r="AS210">
            <v>383</v>
          </cell>
          <cell r="AT210">
            <v>6055</v>
          </cell>
          <cell r="AU210">
            <v>0</v>
          </cell>
          <cell r="AV210">
            <v>0</v>
          </cell>
        </row>
        <row r="211">
          <cell r="A211">
            <v>204</v>
          </cell>
          <cell r="B211" t="str">
            <v>Reading</v>
          </cell>
          <cell r="C211" t="str">
            <v>E0303</v>
          </cell>
          <cell r="D211">
            <v>269167</v>
          </cell>
          <cell r="E211">
            <v>0</v>
          </cell>
          <cell r="F211">
            <v>0</v>
          </cell>
          <cell r="G211">
            <v>0</v>
          </cell>
          <cell r="H211">
            <v>0</v>
          </cell>
          <cell r="I211">
            <v>0</v>
          </cell>
          <cell r="J211">
            <v>0</v>
          </cell>
          <cell r="K211">
            <v>0</v>
          </cell>
          <cell r="L211">
            <v>0</v>
          </cell>
          <cell r="M211">
            <v>0</v>
          </cell>
          <cell r="N211">
            <v>347675</v>
          </cell>
          <cell r="O211">
            <v>340721.5</v>
          </cell>
          <cell r="P211">
            <v>0</v>
          </cell>
          <cell r="Q211">
            <v>6953.5</v>
          </cell>
          <cell r="R211">
            <v>424989.87</v>
          </cell>
          <cell r="S211">
            <v>0</v>
          </cell>
          <cell r="T211">
            <v>0</v>
          </cell>
          <cell r="U211">
            <v>5788751.9699999997</v>
          </cell>
          <cell r="V211">
            <v>0</v>
          </cell>
          <cell r="W211">
            <v>0</v>
          </cell>
          <cell r="X211">
            <v>0</v>
          </cell>
          <cell r="Y211">
            <v>0</v>
          </cell>
          <cell r="Z211">
            <v>0</v>
          </cell>
          <cell r="AA211">
            <v>0</v>
          </cell>
          <cell r="AB211">
            <v>0</v>
          </cell>
          <cell r="AC211">
            <v>0</v>
          </cell>
          <cell r="AD211">
            <v>0</v>
          </cell>
          <cell r="AE211">
            <v>0</v>
          </cell>
          <cell r="AF211">
            <v>48942193</v>
          </cell>
          <cell r="AG211">
            <v>47963349</v>
          </cell>
          <cell r="AH211">
            <v>0</v>
          </cell>
          <cell r="AI211">
            <v>978844</v>
          </cell>
          <cell r="AJ211">
            <v>1791030.44</v>
          </cell>
          <cell r="AK211">
            <v>1455321.02</v>
          </cell>
          <cell r="AL211">
            <v>3653989.64</v>
          </cell>
          <cell r="AM211">
            <v>5033.43</v>
          </cell>
          <cell r="AN211">
            <v>0</v>
          </cell>
          <cell r="AO211">
            <v>136615.22</v>
          </cell>
          <cell r="AP211">
            <v>4218719.75</v>
          </cell>
          <cell r="AQ211">
            <v>18599.5</v>
          </cell>
          <cell r="AR211">
            <v>0</v>
          </cell>
          <cell r="AS211">
            <v>0</v>
          </cell>
          <cell r="AT211">
            <v>0</v>
          </cell>
          <cell r="AU211">
            <v>0</v>
          </cell>
          <cell r="AV211">
            <v>0</v>
          </cell>
        </row>
        <row r="212">
          <cell r="A212">
            <v>205</v>
          </cell>
          <cell r="B212" t="str">
            <v>Redbridge</v>
          </cell>
          <cell r="C212" t="str">
            <v>E5046</v>
          </cell>
          <cell r="D212">
            <v>278679</v>
          </cell>
          <cell r="E212">
            <v>0</v>
          </cell>
          <cell r="F212">
            <v>0</v>
          </cell>
          <cell r="G212">
            <v>0</v>
          </cell>
          <cell r="H212">
            <v>0</v>
          </cell>
          <cell r="I212">
            <v>0</v>
          </cell>
          <cell r="J212">
            <v>0</v>
          </cell>
          <cell r="K212">
            <v>0</v>
          </cell>
          <cell r="L212">
            <v>0</v>
          </cell>
          <cell r="M212">
            <v>0</v>
          </cell>
          <cell r="N212">
            <v>696852</v>
          </cell>
          <cell r="O212">
            <v>418111.2</v>
          </cell>
          <cell r="P212">
            <v>278740.8</v>
          </cell>
          <cell r="Q212">
            <v>0</v>
          </cell>
          <cell r="R212">
            <v>371201.48</v>
          </cell>
          <cell r="S212">
            <v>0</v>
          </cell>
          <cell r="T212">
            <v>0</v>
          </cell>
          <cell r="U212">
            <v>1120499</v>
          </cell>
          <cell r="V212">
            <v>0</v>
          </cell>
          <cell r="W212">
            <v>0</v>
          </cell>
          <cell r="X212">
            <v>0</v>
          </cell>
          <cell r="Y212">
            <v>0</v>
          </cell>
          <cell r="Z212">
            <v>0</v>
          </cell>
          <cell r="AA212">
            <v>0</v>
          </cell>
          <cell r="AB212">
            <v>0</v>
          </cell>
          <cell r="AC212">
            <v>0</v>
          </cell>
          <cell r="AD212">
            <v>0</v>
          </cell>
          <cell r="AE212">
            <v>0</v>
          </cell>
          <cell r="AF212">
            <v>25939225</v>
          </cell>
          <cell r="AG212">
            <v>15563535</v>
          </cell>
          <cell r="AH212">
            <v>10375690</v>
          </cell>
          <cell r="AI212">
            <v>0</v>
          </cell>
          <cell r="AJ212">
            <v>793167.63</v>
          </cell>
          <cell r="AK212">
            <v>2982485.69</v>
          </cell>
          <cell r="AL212">
            <v>3268034.2</v>
          </cell>
          <cell r="AM212">
            <v>37693.4</v>
          </cell>
          <cell r="AN212">
            <v>0</v>
          </cell>
          <cell r="AO212">
            <v>23738.31</v>
          </cell>
          <cell r="AP212">
            <v>2178196.2799999998</v>
          </cell>
          <cell r="AQ212">
            <v>0</v>
          </cell>
          <cell r="AR212">
            <v>11937.1</v>
          </cell>
          <cell r="AS212">
            <v>0</v>
          </cell>
          <cell r="AT212">
            <v>0</v>
          </cell>
          <cell r="AU212">
            <v>0</v>
          </cell>
          <cell r="AV212">
            <v>0</v>
          </cell>
        </row>
        <row r="213">
          <cell r="A213">
            <v>206</v>
          </cell>
          <cell r="B213" t="str">
            <v>Redcar and Cleveland</v>
          </cell>
          <cell r="C213" t="str">
            <v>E0703</v>
          </cell>
          <cell r="D213">
            <v>171732</v>
          </cell>
          <cell r="E213">
            <v>0</v>
          </cell>
          <cell r="F213">
            <v>6500</v>
          </cell>
          <cell r="G213">
            <v>0</v>
          </cell>
          <cell r="H213">
            <v>0</v>
          </cell>
          <cell r="I213">
            <v>0</v>
          </cell>
          <cell r="J213">
            <v>6500</v>
          </cell>
          <cell r="K213">
            <v>0</v>
          </cell>
          <cell r="L213">
            <v>0</v>
          </cell>
          <cell r="M213">
            <v>0</v>
          </cell>
          <cell r="N213">
            <v>486782</v>
          </cell>
          <cell r="O213">
            <v>477046.36</v>
          </cell>
          <cell r="P213">
            <v>0</v>
          </cell>
          <cell r="Q213">
            <v>9735.64</v>
          </cell>
          <cell r="R213">
            <v>598122.39</v>
          </cell>
          <cell r="S213">
            <v>0</v>
          </cell>
          <cell r="T213">
            <v>0</v>
          </cell>
          <cell r="U213">
            <v>8700000</v>
          </cell>
          <cell r="V213">
            <v>0</v>
          </cell>
          <cell r="W213">
            <v>0</v>
          </cell>
          <cell r="X213">
            <v>0</v>
          </cell>
          <cell r="Y213">
            <v>0</v>
          </cell>
          <cell r="Z213">
            <v>0</v>
          </cell>
          <cell r="AA213">
            <v>0</v>
          </cell>
          <cell r="AB213">
            <v>0</v>
          </cell>
          <cell r="AC213">
            <v>0</v>
          </cell>
          <cell r="AD213">
            <v>0</v>
          </cell>
          <cell r="AE213">
            <v>0</v>
          </cell>
          <cell r="AF213">
            <v>20236527</v>
          </cell>
          <cell r="AG213">
            <v>19838166</v>
          </cell>
          <cell r="AH213">
            <v>0</v>
          </cell>
          <cell r="AI213">
            <v>404861</v>
          </cell>
          <cell r="AJ213">
            <v>930031.39</v>
          </cell>
          <cell r="AK213">
            <v>2108642.12</v>
          </cell>
          <cell r="AL213">
            <v>2229626.9300000002</v>
          </cell>
          <cell r="AM213">
            <v>60237.99</v>
          </cell>
          <cell r="AN213">
            <v>5728.04</v>
          </cell>
          <cell r="AO213">
            <v>1149206.49</v>
          </cell>
          <cell r="AP213">
            <v>790873.68</v>
          </cell>
          <cell r="AQ213">
            <v>16216.79</v>
          </cell>
          <cell r="AR213">
            <v>19064.419999999998</v>
          </cell>
          <cell r="AS213">
            <v>0</v>
          </cell>
          <cell r="AT213">
            <v>2529.42</v>
          </cell>
          <cell r="AU213">
            <v>1071.56</v>
          </cell>
          <cell r="AV213">
            <v>0</v>
          </cell>
        </row>
        <row r="214">
          <cell r="A214">
            <v>207</v>
          </cell>
          <cell r="B214" t="str">
            <v>Redditch</v>
          </cell>
          <cell r="C214" t="str">
            <v>E1835</v>
          </cell>
          <cell r="D214">
            <v>111657</v>
          </cell>
          <cell r="E214">
            <v>0</v>
          </cell>
          <cell r="F214">
            <v>0</v>
          </cell>
          <cell r="G214">
            <v>0</v>
          </cell>
          <cell r="H214">
            <v>0</v>
          </cell>
          <cell r="I214">
            <v>0</v>
          </cell>
          <cell r="J214">
            <v>0</v>
          </cell>
          <cell r="K214">
            <v>0</v>
          </cell>
          <cell r="L214">
            <v>0</v>
          </cell>
          <cell r="M214">
            <v>0</v>
          </cell>
          <cell r="N214">
            <v>269074</v>
          </cell>
          <cell r="O214">
            <v>215259.2</v>
          </cell>
          <cell r="P214">
            <v>48433.32</v>
          </cell>
          <cell r="Q214">
            <v>5381.4800000000005</v>
          </cell>
          <cell r="R214">
            <v>23810.76</v>
          </cell>
          <cell r="S214">
            <v>0</v>
          </cell>
          <cell r="T214">
            <v>0</v>
          </cell>
          <cell r="U214">
            <v>369247.52</v>
          </cell>
          <cell r="V214">
            <v>0</v>
          </cell>
          <cell r="W214">
            <v>0</v>
          </cell>
          <cell r="X214">
            <v>0</v>
          </cell>
          <cell r="Y214">
            <v>0</v>
          </cell>
          <cell r="Z214">
            <v>0</v>
          </cell>
          <cell r="AA214">
            <v>0</v>
          </cell>
          <cell r="AB214">
            <v>0</v>
          </cell>
          <cell r="AC214">
            <v>0</v>
          </cell>
          <cell r="AD214">
            <v>0</v>
          </cell>
          <cell r="AE214">
            <v>0</v>
          </cell>
          <cell r="AF214">
            <v>17802959</v>
          </cell>
          <cell r="AG214">
            <v>14242367</v>
          </cell>
          <cell r="AH214">
            <v>3204533</v>
          </cell>
          <cell r="AI214">
            <v>356059</v>
          </cell>
          <cell r="AJ214">
            <v>613839.56999999995</v>
          </cell>
          <cell r="AK214">
            <v>1164735.8500000001</v>
          </cell>
          <cell r="AL214">
            <v>1056228.1000000001</v>
          </cell>
          <cell r="AM214">
            <v>12411.97</v>
          </cell>
          <cell r="AN214">
            <v>1305.3</v>
          </cell>
          <cell r="AO214">
            <v>101678.15</v>
          </cell>
          <cell r="AP214">
            <v>1272984.76</v>
          </cell>
          <cell r="AQ214">
            <v>11449.15</v>
          </cell>
          <cell r="AR214">
            <v>29251.040000000001</v>
          </cell>
          <cell r="AS214">
            <v>775.75</v>
          </cell>
          <cell r="AT214">
            <v>978.98</v>
          </cell>
          <cell r="AU214">
            <v>-313.56</v>
          </cell>
          <cell r="AV214">
            <v>0</v>
          </cell>
        </row>
        <row r="215">
          <cell r="A215">
            <v>208</v>
          </cell>
          <cell r="B215" t="str">
            <v>Reigate and Banstead</v>
          </cell>
          <cell r="C215" t="str">
            <v>E3635</v>
          </cell>
          <cell r="D215">
            <v>177701</v>
          </cell>
          <cell r="E215">
            <v>0</v>
          </cell>
          <cell r="F215">
            <v>0</v>
          </cell>
          <cell r="G215">
            <v>0</v>
          </cell>
          <cell r="H215">
            <v>0</v>
          </cell>
          <cell r="I215">
            <v>0</v>
          </cell>
          <cell r="J215">
            <v>0</v>
          </cell>
          <cell r="K215">
            <v>0</v>
          </cell>
          <cell r="L215">
            <v>0</v>
          </cell>
          <cell r="M215">
            <v>0</v>
          </cell>
          <cell r="N215">
            <v>404288</v>
          </cell>
          <cell r="O215">
            <v>323430.40000000002</v>
          </cell>
          <cell r="P215">
            <v>80857.600000000006</v>
          </cell>
          <cell r="Q215">
            <v>0</v>
          </cell>
          <cell r="R215">
            <v>4910.38</v>
          </cell>
          <cell r="S215">
            <v>0</v>
          </cell>
          <cell r="T215">
            <v>0</v>
          </cell>
          <cell r="U215">
            <v>514385.79</v>
          </cell>
          <cell r="V215">
            <v>0</v>
          </cell>
          <cell r="W215">
            <v>0</v>
          </cell>
          <cell r="X215">
            <v>0</v>
          </cell>
          <cell r="Y215">
            <v>0</v>
          </cell>
          <cell r="Z215">
            <v>0</v>
          </cell>
          <cell r="AA215">
            <v>0</v>
          </cell>
          <cell r="AB215">
            <v>0</v>
          </cell>
          <cell r="AC215">
            <v>0</v>
          </cell>
          <cell r="AD215">
            <v>0</v>
          </cell>
          <cell r="AE215">
            <v>0</v>
          </cell>
          <cell r="AF215">
            <v>24244885</v>
          </cell>
          <cell r="AG215">
            <v>19395908</v>
          </cell>
          <cell r="AH215">
            <v>4848977</v>
          </cell>
          <cell r="AI215">
            <v>0</v>
          </cell>
          <cell r="AJ215">
            <v>863703.31</v>
          </cell>
          <cell r="AK215">
            <v>1755226.7</v>
          </cell>
          <cell r="AL215">
            <v>3066308.71</v>
          </cell>
          <cell r="AM215">
            <v>61347.3</v>
          </cell>
          <cell r="AN215">
            <v>0</v>
          </cell>
          <cell r="AO215">
            <v>14324.9</v>
          </cell>
          <cell r="AP215">
            <v>1900109.08</v>
          </cell>
          <cell r="AQ215">
            <v>17160.939999999999</v>
          </cell>
          <cell r="AR215">
            <v>9109.5</v>
          </cell>
          <cell r="AS215">
            <v>0</v>
          </cell>
          <cell r="AT215">
            <v>4769.3</v>
          </cell>
          <cell r="AU215">
            <v>0</v>
          </cell>
          <cell r="AV215">
            <v>0</v>
          </cell>
        </row>
        <row r="216">
          <cell r="A216">
            <v>209</v>
          </cell>
          <cell r="B216" t="str">
            <v>Ribble Valley</v>
          </cell>
          <cell r="C216" t="str">
            <v>E2340</v>
          </cell>
          <cell r="D216">
            <v>85946</v>
          </cell>
          <cell r="E216">
            <v>0</v>
          </cell>
          <cell r="F216">
            <v>2997.2</v>
          </cell>
          <cell r="G216">
            <v>0</v>
          </cell>
          <cell r="H216">
            <v>0</v>
          </cell>
          <cell r="I216">
            <v>0</v>
          </cell>
          <cell r="J216">
            <v>0</v>
          </cell>
          <cell r="K216">
            <v>0</v>
          </cell>
          <cell r="L216">
            <v>0</v>
          </cell>
          <cell r="M216">
            <v>0</v>
          </cell>
          <cell r="N216">
            <v>380339</v>
          </cell>
          <cell r="O216">
            <v>304271.2</v>
          </cell>
          <cell r="P216">
            <v>68461.02</v>
          </cell>
          <cell r="Q216">
            <v>7606.78</v>
          </cell>
          <cell r="R216">
            <v>150986.04</v>
          </cell>
          <cell r="S216">
            <v>0</v>
          </cell>
          <cell r="T216">
            <v>0</v>
          </cell>
          <cell r="U216">
            <v>140359</v>
          </cell>
          <cell r="V216">
            <v>0</v>
          </cell>
          <cell r="W216">
            <v>0</v>
          </cell>
          <cell r="X216">
            <v>0</v>
          </cell>
          <cell r="Y216">
            <v>0</v>
          </cell>
          <cell r="Z216">
            <v>0</v>
          </cell>
          <cell r="AA216">
            <v>0</v>
          </cell>
          <cell r="AB216">
            <v>0</v>
          </cell>
          <cell r="AC216">
            <v>0</v>
          </cell>
          <cell r="AD216">
            <v>0</v>
          </cell>
          <cell r="AE216">
            <v>0</v>
          </cell>
          <cell r="AF216">
            <v>6800937</v>
          </cell>
          <cell r="AG216">
            <v>5440750</v>
          </cell>
          <cell r="AH216">
            <v>1224169</v>
          </cell>
          <cell r="AI216">
            <v>136019</v>
          </cell>
          <cell r="AJ216">
            <v>228935.22</v>
          </cell>
          <cell r="AK216">
            <v>1604772.95</v>
          </cell>
          <cell r="AL216">
            <v>854111.81</v>
          </cell>
          <cell r="AM216">
            <v>22909.16</v>
          </cell>
          <cell r="AN216">
            <v>21578.66</v>
          </cell>
          <cell r="AO216">
            <v>13301.17</v>
          </cell>
          <cell r="AP216">
            <v>456033.66</v>
          </cell>
          <cell r="AQ216">
            <v>6553.49</v>
          </cell>
          <cell r="AR216">
            <v>7267.5</v>
          </cell>
          <cell r="AS216">
            <v>0</v>
          </cell>
          <cell r="AT216">
            <v>4771.43</v>
          </cell>
          <cell r="AU216">
            <v>1139.06</v>
          </cell>
          <cell r="AV216">
            <v>0</v>
          </cell>
        </row>
        <row r="217">
          <cell r="A217">
            <v>210</v>
          </cell>
          <cell r="B217" t="str">
            <v>Richmond upon Thames</v>
          </cell>
          <cell r="C217" t="str">
            <v>E5047</v>
          </cell>
          <cell r="D217">
            <v>304564</v>
          </cell>
          <cell r="E217">
            <v>0</v>
          </cell>
          <cell r="F217">
            <v>0</v>
          </cell>
          <cell r="G217">
            <v>0</v>
          </cell>
          <cell r="H217">
            <v>0</v>
          </cell>
          <cell r="I217">
            <v>0</v>
          </cell>
          <cell r="J217">
            <v>0</v>
          </cell>
          <cell r="K217">
            <v>0</v>
          </cell>
          <cell r="L217">
            <v>0</v>
          </cell>
          <cell r="M217">
            <v>0</v>
          </cell>
          <cell r="N217">
            <v>458012</v>
          </cell>
          <cell r="O217">
            <v>274807.2</v>
          </cell>
          <cell r="P217">
            <v>183204.80000000002</v>
          </cell>
          <cell r="Q217">
            <v>0</v>
          </cell>
          <cell r="R217">
            <v>281725.69</v>
          </cell>
          <cell r="S217">
            <v>0</v>
          </cell>
          <cell r="T217">
            <v>0</v>
          </cell>
          <cell r="U217">
            <v>1257867</v>
          </cell>
          <cell r="V217">
            <v>0</v>
          </cell>
          <cell r="W217">
            <v>0</v>
          </cell>
          <cell r="X217">
            <v>0</v>
          </cell>
          <cell r="Y217">
            <v>0</v>
          </cell>
          <cell r="Z217">
            <v>0</v>
          </cell>
          <cell r="AA217">
            <v>0</v>
          </cell>
          <cell r="AB217">
            <v>0</v>
          </cell>
          <cell r="AC217">
            <v>0</v>
          </cell>
          <cell r="AD217">
            <v>0</v>
          </cell>
          <cell r="AE217">
            <v>0</v>
          </cell>
          <cell r="AF217">
            <v>39351242</v>
          </cell>
          <cell r="AG217">
            <v>23610745</v>
          </cell>
          <cell r="AH217">
            <v>15740497</v>
          </cell>
          <cell r="AI217">
            <v>0</v>
          </cell>
          <cell r="AJ217">
            <v>1340627.01</v>
          </cell>
          <cell r="AK217">
            <v>1960944.76</v>
          </cell>
          <cell r="AL217">
            <v>6900177.1699999999</v>
          </cell>
          <cell r="AM217">
            <v>49101.26</v>
          </cell>
          <cell r="AN217">
            <v>0</v>
          </cell>
          <cell r="AO217">
            <v>20245.88</v>
          </cell>
          <cell r="AP217">
            <v>2485214.1</v>
          </cell>
          <cell r="AQ217">
            <v>61104.87</v>
          </cell>
          <cell r="AR217">
            <v>118324.35</v>
          </cell>
          <cell r="AS217">
            <v>933.18</v>
          </cell>
          <cell r="AT217">
            <v>0</v>
          </cell>
          <cell r="AU217">
            <v>0</v>
          </cell>
          <cell r="AV217">
            <v>0</v>
          </cell>
        </row>
        <row r="218">
          <cell r="A218">
            <v>211</v>
          </cell>
          <cell r="B218" t="str">
            <v>Richmondshire</v>
          </cell>
          <cell r="C218" t="str">
            <v>E2734</v>
          </cell>
          <cell r="D218">
            <v>96435</v>
          </cell>
          <cell r="E218">
            <v>0</v>
          </cell>
          <cell r="F218">
            <v>0</v>
          </cell>
          <cell r="G218">
            <v>0</v>
          </cell>
          <cell r="H218">
            <v>0</v>
          </cell>
          <cell r="I218">
            <v>0</v>
          </cell>
          <cell r="J218">
            <v>0</v>
          </cell>
          <cell r="K218">
            <v>0</v>
          </cell>
          <cell r="L218">
            <v>0</v>
          </cell>
          <cell r="M218">
            <v>0</v>
          </cell>
          <cell r="N218">
            <v>352663</v>
          </cell>
          <cell r="O218">
            <v>282130.40000000002</v>
          </cell>
          <cell r="P218">
            <v>63479.34</v>
          </cell>
          <cell r="Q218">
            <v>7053.26</v>
          </cell>
          <cell r="R218">
            <v>16470.48</v>
          </cell>
          <cell r="S218">
            <v>0</v>
          </cell>
          <cell r="T218">
            <v>0</v>
          </cell>
          <cell r="U218">
            <v>197538</v>
          </cell>
          <cell r="V218">
            <v>0</v>
          </cell>
          <cell r="W218">
            <v>0</v>
          </cell>
          <cell r="X218">
            <v>0</v>
          </cell>
          <cell r="Y218">
            <v>0</v>
          </cell>
          <cell r="Z218">
            <v>0</v>
          </cell>
          <cell r="AA218">
            <v>0</v>
          </cell>
          <cell r="AB218">
            <v>0</v>
          </cell>
          <cell r="AC218">
            <v>0</v>
          </cell>
          <cell r="AD218">
            <v>0</v>
          </cell>
          <cell r="AE218">
            <v>0</v>
          </cell>
          <cell r="AF218">
            <v>6406816</v>
          </cell>
          <cell r="AG218">
            <v>5125453</v>
          </cell>
          <cell r="AH218">
            <v>1153227</v>
          </cell>
          <cell r="AI218">
            <v>128136</v>
          </cell>
          <cell r="AJ218">
            <v>194162.72</v>
          </cell>
          <cell r="AK218">
            <v>1524743.26</v>
          </cell>
          <cell r="AL218">
            <v>507701.59</v>
          </cell>
          <cell r="AM218">
            <v>37072.35</v>
          </cell>
          <cell r="AN218">
            <v>43304.01</v>
          </cell>
          <cell r="AO218">
            <v>7045.45</v>
          </cell>
          <cell r="AP218">
            <v>202150.01</v>
          </cell>
          <cell r="AQ218">
            <v>11076.05</v>
          </cell>
          <cell r="AR218">
            <v>4495.6099999999997</v>
          </cell>
          <cell r="AS218">
            <v>627.27</v>
          </cell>
          <cell r="AT218">
            <v>16956.23</v>
          </cell>
          <cell r="AU218">
            <v>571.64</v>
          </cell>
          <cell r="AV218">
            <v>0</v>
          </cell>
        </row>
        <row r="219">
          <cell r="A219">
            <v>212</v>
          </cell>
          <cell r="B219" t="str">
            <v>Rochdale</v>
          </cell>
          <cell r="C219" t="str">
            <v>E4205</v>
          </cell>
          <cell r="D219">
            <v>285612</v>
          </cell>
          <cell r="E219">
            <v>0</v>
          </cell>
          <cell r="F219">
            <v>0</v>
          </cell>
          <cell r="G219">
            <v>0</v>
          </cell>
          <cell r="H219">
            <v>0</v>
          </cell>
          <cell r="I219">
            <v>0</v>
          </cell>
          <cell r="J219">
            <v>0</v>
          </cell>
          <cell r="K219">
            <v>0</v>
          </cell>
          <cell r="L219">
            <v>0</v>
          </cell>
          <cell r="M219">
            <v>0</v>
          </cell>
          <cell r="N219">
            <v>978834</v>
          </cell>
          <cell r="O219">
            <v>959257.32</v>
          </cell>
          <cell r="P219">
            <v>0</v>
          </cell>
          <cell r="Q219">
            <v>19576.68</v>
          </cell>
          <cell r="R219">
            <v>247624.09</v>
          </cell>
          <cell r="S219">
            <v>0</v>
          </cell>
          <cell r="T219">
            <v>0</v>
          </cell>
          <cell r="U219">
            <v>1536000</v>
          </cell>
          <cell r="V219">
            <v>0</v>
          </cell>
          <cell r="W219">
            <v>0</v>
          </cell>
          <cell r="X219">
            <v>0</v>
          </cell>
          <cell r="Y219">
            <v>0</v>
          </cell>
          <cell r="Z219">
            <v>0</v>
          </cell>
          <cell r="AA219">
            <v>0</v>
          </cell>
          <cell r="AB219">
            <v>0</v>
          </cell>
          <cell r="AC219">
            <v>0</v>
          </cell>
          <cell r="AD219">
            <v>0</v>
          </cell>
          <cell r="AE219">
            <v>0</v>
          </cell>
          <cell r="AF219">
            <v>30161821</v>
          </cell>
          <cell r="AG219">
            <v>29558585</v>
          </cell>
          <cell r="AH219">
            <v>0</v>
          </cell>
          <cell r="AI219">
            <v>603236</v>
          </cell>
          <cell r="AJ219">
            <v>1117700.6100000001</v>
          </cell>
          <cell r="AK219">
            <v>4360824.59</v>
          </cell>
          <cell r="AL219">
            <v>2844335.08</v>
          </cell>
          <cell r="AM219">
            <v>86863.679999999993</v>
          </cell>
          <cell r="AN219">
            <v>0</v>
          </cell>
          <cell r="AO219">
            <v>205620.45</v>
          </cell>
          <cell r="AP219">
            <v>4468015.4400000004</v>
          </cell>
          <cell r="AQ219">
            <v>107608.83</v>
          </cell>
          <cell r="AR219">
            <v>67316.63</v>
          </cell>
          <cell r="AS219">
            <v>3517.17</v>
          </cell>
          <cell r="AT219">
            <v>0</v>
          </cell>
          <cell r="AU219">
            <v>0</v>
          </cell>
          <cell r="AV219">
            <v>0</v>
          </cell>
        </row>
        <row r="220">
          <cell r="A220">
            <v>213</v>
          </cell>
          <cell r="B220" t="str">
            <v>Rochford</v>
          </cell>
          <cell r="C220" t="str">
            <v>E1540</v>
          </cell>
          <cell r="D220">
            <v>85320</v>
          </cell>
          <cell r="E220">
            <v>0</v>
          </cell>
          <cell r="F220">
            <v>0</v>
          </cell>
          <cell r="G220">
            <v>0</v>
          </cell>
          <cell r="H220">
            <v>0</v>
          </cell>
          <cell r="I220">
            <v>0</v>
          </cell>
          <cell r="J220">
            <v>0</v>
          </cell>
          <cell r="K220">
            <v>0</v>
          </cell>
          <cell r="L220">
            <v>0</v>
          </cell>
          <cell r="M220">
            <v>0</v>
          </cell>
          <cell r="N220">
            <v>315733</v>
          </cell>
          <cell r="O220">
            <v>252586.40000000002</v>
          </cell>
          <cell r="P220">
            <v>56831.939999999995</v>
          </cell>
          <cell r="Q220">
            <v>6314.66</v>
          </cell>
          <cell r="R220">
            <v>31934.22</v>
          </cell>
          <cell r="S220">
            <v>0</v>
          </cell>
          <cell r="T220">
            <v>0</v>
          </cell>
          <cell r="U220">
            <v>164000</v>
          </cell>
          <cell r="V220">
            <v>0</v>
          </cell>
          <cell r="W220">
            <v>0</v>
          </cell>
          <cell r="X220">
            <v>0</v>
          </cell>
          <cell r="Y220">
            <v>0</v>
          </cell>
          <cell r="Z220">
            <v>0</v>
          </cell>
          <cell r="AA220">
            <v>0</v>
          </cell>
          <cell r="AB220">
            <v>0</v>
          </cell>
          <cell r="AC220">
            <v>0</v>
          </cell>
          <cell r="AD220">
            <v>0</v>
          </cell>
          <cell r="AE220">
            <v>0</v>
          </cell>
          <cell r="AF220">
            <v>7789997</v>
          </cell>
          <cell r="AG220">
            <v>6231997</v>
          </cell>
          <cell r="AH220">
            <v>1402199</v>
          </cell>
          <cell r="AI220">
            <v>155800</v>
          </cell>
          <cell r="AJ220">
            <v>249181.37</v>
          </cell>
          <cell r="AK220">
            <v>1346066.46</v>
          </cell>
          <cell r="AL220">
            <v>870401.37</v>
          </cell>
          <cell r="AM220">
            <v>11644.04</v>
          </cell>
          <cell r="AN220">
            <v>246.17</v>
          </cell>
          <cell r="AO220">
            <v>2409.02</v>
          </cell>
          <cell r="AP220">
            <v>438137.23</v>
          </cell>
          <cell r="AQ220">
            <v>5298</v>
          </cell>
          <cell r="AR220">
            <v>-0.02</v>
          </cell>
          <cell r="AS220">
            <v>11.86</v>
          </cell>
          <cell r="AT220">
            <v>0</v>
          </cell>
          <cell r="AU220">
            <v>0</v>
          </cell>
          <cell r="AV220">
            <v>0</v>
          </cell>
        </row>
        <row r="221">
          <cell r="A221">
            <v>214</v>
          </cell>
          <cell r="B221" t="str">
            <v>Rossendale</v>
          </cell>
          <cell r="C221" t="str">
            <v>E2341</v>
          </cell>
          <cell r="D221">
            <v>101007</v>
          </cell>
          <cell r="E221">
            <v>0</v>
          </cell>
          <cell r="F221">
            <v>0</v>
          </cell>
          <cell r="G221">
            <v>0</v>
          </cell>
          <cell r="H221">
            <v>0</v>
          </cell>
          <cell r="I221">
            <v>0</v>
          </cell>
          <cell r="J221">
            <v>0</v>
          </cell>
          <cell r="K221">
            <v>0</v>
          </cell>
          <cell r="L221">
            <v>0</v>
          </cell>
          <cell r="M221">
            <v>0</v>
          </cell>
          <cell r="N221">
            <v>416408</v>
          </cell>
          <cell r="O221">
            <v>333126.40000000002</v>
          </cell>
          <cell r="P221">
            <v>74953.440000000002</v>
          </cell>
          <cell r="Q221">
            <v>8328.16</v>
          </cell>
          <cell r="R221">
            <v>78904.95</v>
          </cell>
          <cell r="S221">
            <v>0</v>
          </cell>
          <cell r="T221">
            <v>0</v>
          </cell>
          <cell r="U221">
            <v>570000</v>
          </cell>
          <cell r="V221">
            <v>0</v>
          </cell>
          <cell r="W221">
            <v>0</v>
          </cell>
          <cell r="X221">
            <v>0</v>
          </cell>
          <cell r="Y221">
            <v>0</v>
          </cell>
          <cell r="Z221">
            <v>0</v>
          </cell>
          <cell r="AA221">
            <v>0</v>
          </cell>
          <cell r="AB221">
            <v>0</v>
          </cell>
          <cell r="AC221">
            <v>0</v>
          </cell>
          <cell r="AD221">
            <v>0</v>
          </cell>
          <cell r="AE221">
            <v>0</v>
          </cell>
          <cell r="AF221">
            <v>6251577</v>
          </cell>
          <cell r="AG221">
            <v>5001262</v>
          </cell>
          <cell r="AH221">
            <v>1125284</v>
          </cell>
          <cell r="AI221">
            <v>125032</v>
          </cell>
          <cell r="AJ221">
            <v>218867.58</v>
          </cell>
          <cell r="AK221">
            <v>1756497.02</v>
          </cell>
          <cell r="AL221">
            <v>402631.57</v>
          </cell>
          <cell r="AM221">
            <v>44368.7</v>
          </cell>
          <cell r="AN221">
            <v>0</v>
          </cell>
          <cell r="AO221">
            <v>4275.75</v>
          </cell>
          <cell r="AP221">
            <v>839910.05</v>
          </cell>
          <cell r="AQ221">
            <v>9130.6</v>
          </cell>
          <cell r="AR221">
            <v>20844.8</v>
          </cell>
          <cell r="AS221">
            <v>695.22</v>
          </cell>
          <cell r="AT221">
            <v>291.10000000000002</v>
          </cell>
          <cell r="AU221">
            <v>0</v>
          </cell>
          <cell r="AV221">
            <v>0</v>
          </cell>
        </row>
        <row r="222">
          <cell r="A222">
            <v>215</v>
          </cell>
          <cell r="B222" t="str">
            <v>Rother</v>
          </cell>
          <cell r="C222" t="str">
            <v>E1436</v>
          </cell>
          <cell r="D222">
            <v>136326</v>
          </cell>
          <cell r="E222">
            <v>0</v>
          </cell>
          <cell r="F222">
            <v>0</v>
          </cell>
          <cell r="G222">
            <v>0</v>
          </cell>
          <cell r="H222">
            <v>0</v>
          </cell>
          <cell r="I222">
            <v>0</v>
          </cell>
          <cell r="J222">
            <v>0</v>
          </cell>
          <cell r="K222">
            <v>0</v>
          </cell>
          <cell r="L222">
            <v>0</v>
          </cell>
          <cell r="M222">
            <v>0</v>
          </cell>
          <cell r="N222">
            <v>548178</v>
          </cell>
          <cell r="O222">
            <v>438542.4</v>
          </cell>
          <cell r="P222">
            <v>98672.04</v>
          </cell>
          <cell r="Q222">
            <v>10963.56</v>
          </cell>
          <cell r="R222">
            <v>72348.92</v>
          </cell>
          <cell r="S222">
            <v>0</v>
          </cell>
          <cell r="T222">
            <v>0</v>
          </cell>
          <cell r="U222">
            <v>148000</v>
          </cell>
          <cell r="V222">
            <v>0</v>
          </cell>
          <cell r="W222">
            <v>0</v>
          </cell>
          <cell r="X222">
            <v>0</v>
          </cell>
          <cell r="Y222">
            <v>0</v>
          </cell>
          <cell r="Z222">
            <v>0</v>
          </cell>
          <cell r="AA222">
            <v>0</v>
          </cell>
          <cell r="AB222">
            <v>0</v>
          </cell>
          <cell r="AC222">
            <v>0</v>
          </cell>
          <cell r="AD222">
            <v>0</v>
          </cell>
          <cell r="AE222">
            <v>0</v>
          </cell>
          <cell r="AF222">
            <v>8062588</v>
          </cell>
          <cell r="AG222">
            <v>6450070</v>
          </cell>
          <cell r="AH222">
            <v>1451266</v>
          </cell>
          <cell r="AI222">
            <v>161252</v>
          </cell>
          <cell r="AJ222">
            <v>261315.23</v>
          </cell>
          <cell r="AK222">
            <v>2352253.73</v>
          </cell>
          <cell r="AL222">
            <v>1620662.1</v>
          </cell>
          <cell r="AM222">
            <v>64687.92</v>
          </cell>
          <cell r="AN222">
            <v>31163.08</v>
          </cell>
          <cell r="AO222">
            <v>18283.259999999998</v>
          </cell>
          <cell r="AP222">
            <v>420790.97</v>
          </cell>
          <cell r="AQ222">
            <v>7215.63</v>
          </cell>
          <cell r="AR222">
            <v>0</v>
          </cell>
          <cell r="AS222">
            <v>1336.6</v>
          </cell>
          <cell r="AT222">
            <v>7488.83</v>
          </cell>
          <cell r="AU222">
            <v>0</v>
          </cell>
          <cell r="AV222">
            <v>0</v>
          </cell>
        </row>
        <row r="223">
          <cell r="A223">
            <v>216</v>
          </cell>
          <cell r="B223" t="str">
            <v>Rotherham</v>
          </cell>
          <cell r="C223" t="str">
            <v>E4403</v>
          </cell>
          <cell r="D223">
            <v>310277</v>
          </cell>
          <cell r="E223">
            <v>0</v>
          </cell>
          <cell r="F223">
            <v>88041.75</v>
          </cell>
          <cell r="G223">
            <v>0</v>
          </cell>
          <cell r="H223">
            <v>0</v>
          </cell>
          <cell r="I223">
            <v>0</v>
          </cell>
          <cell r="J223">
            <v>403811.77</v>
          </cell>
          <cell r="K223">
            <v>0</v>
          </cell>
          <cell r="L223">
            <v>0</v>
          </cell>
          <cell r="M223">
            <v>0</v>
          </cell>
          <cell r="N223">
            <v>997982</v>
          </cell>
          <cell r="O223">
            <v>978022.36</v>
          </cell>
          <cell r="P223">
            <v>0</v>
          </cell>
          <cell r="Q223">
            <v>19959.64</v>
          </cell>
          <cell r="R223">
            <v>74465.81</v>
          </cell>
          <cell r="S223">
            <v>0</v>
          </cell>
          <cell r="T223">
            <v>0</v>
          </cell>
          <cell r="U223">
            <v>750000</v>
          </cell>
          <cell r="V223">
            <v>0</v>
          </cell>
          <cell r="W223">
            <v>0</v>
          </cell>
          <cell r="X223">
            <v>0</v>
          </cell>
          <cell r="Y223">
            <v>0</v>
          </cell>
          <cell r="Z223">
            <v>0</v>
          </cell>
          <cell r="AA223">
            <v>0</v>
          </cell>
          <cell r="AB223">
            <v>0</v>
          </cell>
          <cell r="AC223">
            <v>0</v>
          </cell>
          <cell r="AD223">
            <v>0</v>
          </cell>
          <cell r="AE223">
            <v>0</v>
          </cell>
          <cell r="AF223">
            <v>35685985.229999997</v>
          </cell>
          <cell r="AG223">
            <v>35368001</v>
          </cell>
          <cell r="AH223">
            <v>0</v>
          </cell>
          <cell r="AI223">
            <v>721796</v>
          </cell>
          <cell r="AJ223">
            <v>1310383.28</v>
          </cell>
          <cell r="AK223">
            <v>4248735.6900000004</v>
          </cell>
          <cell r="AL223">
            <v>2975045.22</v>
          </cell>
          <cell r="AM223">
            <v>13075.94</v>
          </cell>
          <cell r="AN223">
            <v>15156.66</v>
          </cell>
          <cell r="AO223">
            <v>147366.04</v>
          </cell>
          <cell r="AP223">
            <v>2714276.52</v>
          </cell>
          <cell r="AQ223">
            <v>33343.620000000003</v>
          </cell>
          <cell r="AR223">
            <v>398929.02</v>
          </cell>
          <cell r="AS223">
            <v>693.53</v>
          </cell>
          <cell r="AT223">
            <v>0</v>
          </cell>
          <cell r="AU223">
            <v>0</v>
          </cell>
          <cell r="AV223">
            <v>377963.15</v>
          </cell>
        </row>
        <row r="224">
          <cell r="A224">
            <v>217</v>
          </cell>
          <cell r="B224" t="str">
            <v>Rugby</v>
          </cell>
          <cell r="C224" t="str">
            <v>E3733</v>
          </cell>
          <cell r="D224">
            <v>135187</v>
          </cell>
          <cell r="E224">
            <v>0</v>
          </cell>
          <cell r="F224">
            <v>0</v>
          </cell>
          <cell r="G224">
            <v>0</v>
          </cell>
          <cell r="H224">
            <v>0</v>
          </cell>
          <cell r="I224">
            <v>0</v>
          </cell>
          <cell r="J224">
            <v>0</v>
          </cell>
          <cell r="K224">
            <v>0</v>
          </cell>
          <cell r="L224">
            <v>0</v>
          </cell>
          <cell r="M224">
            <v>0</v>
          </cell>
          <cell r="N224">
            <v>287140</v>
          </cell>
          <cell r="O224">
            <v>229712</v>
          </cell>
          <cell r="P224">
            <v>57428</v>
          </cell>
          <cell r="Q224">
            <v>0</v>
          </cell>
          <cell r="R224">
            <v>47445.62</v>
          </cell>
          <cell r="S224">
            <v>0</v>
          </cell>
          <cell r="T224">
            <v>0</v>
          </cell>
          <cell r="U224">
            <v>421909.49</v>
          </cell>
          <cell r="V224">
            <v>0</v>
          </cell>
          <cell r="W224">
            <v>0</v>
          </cell>
          <cell r="X224">
            <v>0</v>
          </cell>
          <cell r="Y224">
            <v>0</v>
          </cell>
          <cell r="Z224">
            <v>0</v>
          </cell>
          <cell r="AA224">
            <v>0</v>
          </cell>
          <cell r="AB224">
            <v>0</v>
          </cell>
          <cell r="AC224">
            <v>0</v>
          </cell>
          <cell r="AD224">
            <v>0</v>
          </cell>
          <cell r="AE224">
            <v>0</v>
          </cell>
          <cell r="AF224">
            <v>20222121</v>
          </cell>
          <cell r="AG224">
            <v>16177697</v>
          </cell>
          <cell r="AH224">
            <v>4044424</v>
          </cell>
          <cell r="AI224">
            <v>0</v>
          </cell>
          <cell r="AJ224">
            <v>729306.96</v>
          </cell>
          <cell r="AK224">
            <v>1573796.43</v>
          </cell>
          <cell r="AL224">
            <v>2199877.09</v>
          </cell>
          <cell r="AM224">
            <v>66101.509999999995</v>
          </cell>
          <cell r="AN224">
            <v>9668.2800000000007</v>
          </cell>
          <cell r="AO224">
            <v>78054.69</v>
          </cell>
          <cell r="AP224">
            <v>2425298.52</v>
          </cell>
          <cell r="AQ224">
            <v>11473.58</v>
          </cell>
          <cell r="AR224">
            <v>78302.06</v>
          </cell>
          <cell r="AS224">
            <v>0</v>
          </cell>
          <cell r="AT224">
            <v>68.459999999999994</v>
          </cell>
          <cell r="AU224">
            <v>541.01</v>
          </cell>
          <cell r="AV224">
            <v>0</v>
          </cell>
        </row>
        <row r="225">
          <cell r="A225">
            <v>218</v>
          </cell>
          <cell r="B225" t="str">
            <v>Runnymede</v>
          </cell>
          <cell r="C225" t="str">
            <v>E3636</v>
          </cell>
          <cell r="D225">
            <v>128572</v>
          </cell>
          <cell r="E225">
            <v>0</v>
          </cell>
          <cell r="F225">
            <v>0</v>
          </cell>
          <cell r="G225">
            <v>0</v>
          </cell>
          <cell r="H225">
            <v>0</v>
          </cell>
          <cell r="I225">
            <v>0</v>
          </cell>
          <cell r="J225">
            <v>0</v>
          </cell>
          <cell r="K225">
            <v>0</v>
          </cell>
          <cell r="L225">
            <v>0</v>
          </cell>
          <cell r="M225">
            <v>0</v>
          </cell>
          <cell r="N225">
            <v>254450</v>
          </cell>
          <cell r="O225">
            <v>203560</v>
          </cell>
          <cell r="P225">
            <v>50890</v>
          </cell>
          <cell r="Q225">
            <v>0</v>
          </cell>
          <cell r="R225">
            <v>22964.45</v>
          </cell>
          <cell r="S225">
            <v>0</v>
          </cell>
          <cell r="T225">
            <v>0</v>
          </cell>
          <cell r="U225">
            <v>452445.52</v>
          </cell>
          <cell r="V225">
            <v>0</v>
          </cell>
          <cell r="W225">
            <v>0</v>
          </cell>
          <cell r="X225">
            <v>0</v>
          </cell>
          <cell r="Y225">
            <v>0</v>
          </cell>
          <cell r="Z225">
            <v>0</v>
          </cell>
          <cell r="AA225">
            <v>0</v>
          </cell>
          <cell r="AB225">
            <v>0</v>
          </cell>
          <cell r="AC225">
            <v>0</v>
          </cell>
          <cell r="AD225">
            <v>0</v>
          </cell>
          <cell r="AE225">
            <v>0</v>
          </cell>
          <cell r="AF225">
            <v>22116088</v>
          </cell>
          <cell r="AG225">
            <v>17692870</v>
          </cell>
          <cell r="AH225">
            <v>4423218</v>
          </cell>
          <cell r="AI225">
            <v>0</v>
          </cell>
          <cell r="AJ225">
            <v>758308.84</v>
          </cell>
          <cell r="AK225">
            <v>1188596.06</v>
          </cell>
          <cell r="AL225">
            <v>2693291.57</v>
          </cell>
          <cell r="AM225">
            <v>34762.25</v>
          </cell>
          <cell r="AN225">
            <v>1575</v>
          </cell>
          <cell r="AO225">
            <v>30915</v>
          </cell>
          <cell r="AP225">
            <v>1234641.8999999999</v>
          </cell>
          <cell r="AQ225">
            <v>5507.47</v>
          </cell>
          <cell r="AR225">
            <v>196.87</v>
          </cell>
          <cell r="AS225">
            <v>0</v>
          </cell>
          <cell r="AT225">
            <v>0</v>
          </cell>
          <cell r="AU225">
            <v>1723.14</v>
          </cell>
          <cell r="AV225">
            <v>0</v>
          </cell>
        </row>
        <row r="226">
          <cell r="A226">
            <v>219</v>
          </cell>
          <cell r="B226" t="str">
            <v>Rushcliffe</v>
          </cell>
          <cell r="C226" t="str">
            <v>E3038</v>
          </cell>
          <cell r="D226">
            <v>110790</v>
          </cell>
          <cell r="E226">
            <v>0</v>
          </cell>
          <cell r="F226">
            <v>0</v>
          </cell>
          <cell r="G226">
            <v>0</v>
          </cell>
          <cell r="H226">
            <v>0</v>
          </cell>
          <cell r="I226">
            <v>0</v>
          </cell>
          <cell r="J226">
            <v>0</v>
          </cell>
          <cell r="K226">
            <v>0</v>
          </cell>
          <cell r="L226">
            <v>0</v>
          </cell>
          <cell r="M226">
            <v>0</v>
          </cell>
          <cell r="N226">
            <v>374447</v>
          </cell>
          <cell r="O226">
            <v>299557.60000000003</v>
          </cell>
          <cell r="P226">
            <v>67400.459999999992</v>
          </cell>
          <cell r="Q226">
            <v>7488.9400000000005</v>
          </cell>
          <cell r="R226">
            <v>2853104.54</v>
          </cell>
          <cell r="S226">
            <v>0</v>
          </cell>
          <cell r="T226">
            <v>0</v>
          </cell>
          <cell r="U226">
            <v>429832.35</v>
          </cell>
          <cell r="V226">
            <v>0</v>
          </cell>
          <cell r="W226">
            <v>0</v>
          </cell>
          <cell r="X226">
            <v>0</v>
          </cell>
          <cell r="Y226">
            <v>0</v>
          </cell>
          <cell r="Z226">
            <v>0</v>
          </cell>
          <cell r="AA226">
            <v>0</v>
          </cell>
          <cell r="AB226">
            <v>0</v>
          </cell>
          <cell r="AC226">
            <v>0</v>
          </cell>
          <cell r="AD226">
            <v>0</v>
          </cell>
          <cell r="AE226">
            <v>0</v>
          </cell>
          <cell r="AF226">
            <v>13428688</v>
          </cell>
          <cell r="AG226">
            <v>10742950</v>
          </cell>
          <cell r="AH226">
            <v>2417164</v>
          </cell>
          <cell r="AI226">
            <v>268574</v>
          </cell>
          <cell r="AJ226">
            <v>449372.17</v>
          </cell>
          <cell r="AK226">
            <v>1620167.38</v>
          </cell>
          <cell r="AL226">
            <v>2342679.67</v>
          </cell>
          <cell r="AM226">
            <v>74425.73</v>
          </cell>
          <cell r="AN226">
            <v>10486.58</v>
          </cell>
          <cell r="AO226">
            <v>9502.41</v>
          </cell>
          <cell r="AP226">
            <v>289923.25</v>
          </cell>
          <cell r="AQ226">
            <v>7148.52</v>
          </cell>
          <cell r="AR226">
            <v>276656.8</v>
          </cell>
          <cell r="AS226">
            <v>0</v>
          </cell>
          <cell r="AT226">
            <v>1429.82</v>
          </cell>
          <cell r="AU226">
            <v>2256.1799999999998</v>
          </cell>
          <cell r="AV226">
            <v>0</v>
          </cell>
        </row>
        <row r="227">
          <cell r="A227">
            <v>220</v>
          </cell>
          <cell r="B227" t="str">
            <v>Rushmoor</v>
          </cell>
          <cell r="C227" t="str">
            <v>E1740</v>
          </cell>
          <cell r="D227">
            <v>124561</v>
          </cell>
          <cell r="E227">
            <v>0</v>
          </cell>
          <cell r="F227">
            <v>0</v>
          </cell>
          <cell r="G227">
            <v>0</v>
          </cell>
          <cell r="H227">
            <v>0</v>
          </cell>
          <cell r="I227">
            <v>0</v>
          </cell>
          <cell r="J227">
            <v>0</v>
          </cell>
          <cell r="K227">
            <v>0</v>
          </cell>
          <cell r="L227">
            <v>0</v>
          </cell>
          <cell r="M227">
            <v>0</v>
          </cell>
          <cell r="N227">
            <v>248128</v>
          </cell>
          <cell r="O227">
            <v>198502.40000000002</v>
          </cell>
          <cell r="P227">
            <v>44663.040000000001</v>
          </cell>
          <cell r="Q227">
            <v>4962.5600000000004</v>
          </cell>
          <cell r="R227">
            <v>-153084.93</v>
          </cell>
          <cell r="S227">
            <v>0</v>
          </cell>
          <cell r="T227">
            <v>0</v>
          </cell>
          <cell r="U227">
            <v>680993.56</v>
          </cell>
          <cell r="V227">
            <v>0</v>
          </cell>
          <cell r="W227">
            <v>0</v>
          </cell>
          <cell r="X227">
            <v>0</v>
          </cell>
          <cell r="Y227">
            <v>0</v>
          </cell>
          <cell r="Z227">
            <v>0</v>
          </cell>
          <cell r="AA227">
            <v>0</v>
          </cell>
          <cell r="AB227">
            <v>0</v>
          </cell>
          <cell r="AC227">
            <v>0</v>
          </cell>
          <cell r="AD227">
            <v>0</v>
          </cell>
          <cell r="AE227">
            <v>0</v>
          </cell>
          <cell r="AF227">
            <v>20998834</v>
          </cell>
          <cell r="AG227">
            <v>16799067</v>
          </cell>
          <cell r="AH227">
            <v>3779790</v>
          </cell>
          <cell r="AI227">
            <v>419977</v>
          </cell>
          <cell r="AJ227">
            <v>772562.37</v>
          </cell>
          <cell r="AK227">
            <v>1062738.1200000001</v>
          </cell>
          <cell r="AL227">
            <v>1379161.42</v>
          </cell>
          <cell r="AM227">
            <v>9269.92</v>
          </cell>
          <cell r="AN227">
            <v>0</v>
          </cell>
          <cell r="AO227">
            <v>250184.99</v>
          </cell>
          <cell r="AP227">
            <v>1389412.77</v>
          </cell>
          <cell r="AQ227">
            <v>13729.52</v>
          </cell>
          <cell r="AR227">
            <v>215767.57</v>
          </cell>
          <cell r="AS227">
            <v>579.37</v>
          </cell>
          <cell r="AT227">
            <v>0</v>
          </cell>
          <cell r="AU227">
            <v>0</v>
          </cell>
          <cell r="AV227">
            <v>0</v>
          </cell>
        </row>
        <row r="228">
          <cell r="A228">
            <v>221</v>
          </cell>
          <cell r="B228" t="str">
            <v>Rutland</v>
          </cell>
          <cell r="C228" t="str">
            <v>E2402</v>
          </cell>
          <cell r="D228">
            <v>53206</v>
          </cell>
          <cell r="E228">
            <v>0</v>
          </cell>
          <cell r="F228">
            <v>0</v>
          </cell>
          <cell r="G228">
            <v>0</v>
          </cell>
          <cell r="H228">
            <v>0</v>
          </cell>
          <cell r="I228">
            <v>0</v>
          </cell>
          <cell r="J228">
            <v>0</v>
          </cell>
          <cell r="K228">
            <v>0</v>
          </cell>
          <cell r="L228">
            <v>0</v>
          </cell>
          <cell r="M228">
            <v>0</v>
          </cell>
          <cell r="N228">
            <v>168715</v>
          </cell>
          <cell r="O228">
            <v>165340.69999999998</v>
          </cell>
          <cell r="P228">
            <v>0</v>
          </cell>
          <cell r="Q228">
            <v>3374.3</v>
          </cell>
          <cell r="R228">
            <v>16837.09</v>
          </cell>
          <cell r="S228">
            <v>0</v>
          </cell>
          <cell r="T228">
            <v>0</v>
          </cell>
          <cell r="U228">
            <v>108260.16</v>
          </cell>
          <cell r="V228">
            <v>0</v>
          </cell>
          <cell r="W228">
            <v>0</v>
          </cell>
          <cell r="X228">
            <v>0</v>
          </cell>
          <cell r="Y228">
            <v>0</v>
          </cell>
          <cell r="Z228">
            <v>0</v>
          </cell>
          <cell r="AA228">
            <v>0</v>
          </cell>
          <cell r="AB228">
            <v>0</v>
          </cell>
          <cell r="AC228">
            <v>0</v>
          </cell>
          <cell r="AD228">
            <v>0</v>
          </cell>
          <cell r="AE228">
            <v>0</v>
          </cell>
          <cell r="AF228">
            <v>4814001</v>
          </cell>
          <cell r="AG228">
            <v>4717721</v>
          </cell>
          <cell r="AH228">
            <v>0</v>
          </cell>
          <cell r="AI228">
            <v>96280</v>
          </cell>
          <cell r="AJ228">
            <v>158311.07</v>
          </cell>
          <cell r="AK228">
            <v>734681.89</v>
          </cell>
          <cell r="AL228">
            <v>979514.94</v>
          </cell>
          <cell r="AM228">
            <v>14198</v>
          </cell>
          <cell r="AN228">
            <v>10488.27</v>
          </cell>
          <cell r="AO228">
            <v>240242.33</v>
          </cell>
          <cell r="AP228">
            <v>256364.51</v>
          </cell>
          <cell r="AQ228">
            <v>10946.91</v>
          </cell>
          <cell r="AR228">
            <v>-1937.99</v>
          </cell>
          <cell r="AS228">
            <v>887.38</v>
          </cell>
          <cell r="AT228">
            <v>7866.18</v>
          </cell>
          <cell r="AU228">
            <v>1096.8800000000001</v>
          </cell>
          <cell r="AV228">
            <v>0</v>
          </cell>
        </row>
        <row r="229">
          <cell r="A229">
            <v>222</v>
          </cell>
          <cell r="B229" t="str">
            <v>Ryedale</v>
          </cell>
          <cell r="C229" t="str">
            <v>E2755</v>
          </cell>
          <cell r="D229">
            <v>111364</v>
          </cell>
          <cell r="E229">
            <v>0</v>
          </cell>
          <cell r="F229">
            <v>0</v>
          </cell>
          <cell r="G229">
            <v>0</v>
          </cell>
          <cell r="H229">
            <v>0</v>
          </cell>
          <cell r="I229">
            <v>0</v>
          </cell>
          <cell r="J229">
            <v>0</v>
          </cell>
          <cell r="K229">
            <v>0</v>
          </cell>
          <cell r="L229">
            <v>0</v>
          </cell>
          <cell r="M229">
            <v>0</v>
          </cell>
          <cell r="N229">
            <v>454185</v>
          </cell>
          <cell r="O229">
            <v>363348</v>
          </cell>
          <cell r="P229">
            <v>81753.3</v>
          </cell>
          <cell r="Q229">
            <v>9083.7000000000007</v>
          </cell>
          <cell r="R229">
            <v>181727</v>
          </cell>
          <cell r="S229">
            <v>0</v>
          </cell>
          <cell r="T229">
            <v>0</v>
          </cell>
          <cell r="U229">
            <v>249495</v>
          </cell>
          <cell r="V229">
            <v>0</v>
          </cell>
          <cell r="W229">
            <v>0</v>
          </cell>
          <cell r="X229">
            <v>0</v>
          </cell>
          <cell r="Y229">
            <v>0</v>
          </cell>
          <cell r="Z229">
            <v>0</v>
          </cell>
          <cell r="AA229">
            <v>0</v>
          </cell>
          <cell r="AB229">
            <v>0</v>
          </cell>
          <cell r="AC229">
            <v>0</v>
          </cell>
          <cell r="AD229">
            <v>0</v>
          </cell>
          <cell r="AE229">
            <v>0</v>
          </cell>
          <cell r="AF229">
            <v>8139038</v>
          </cell>
          <cell r="AG229">
            <v>6511230</v>
          </cell>
          <cell r="AH229">
            <v>1465027</v>
          </cell>
          <cell r="AI229">
            <v>162781</v>
          </cell>
          <cell r="AJ229">
            <v>253029.77</v>
          </cell>
          <cell r="AK229">
            <v>1864712.74</v>
          </cell>
          <cell r="AL229">
            <v>780013.97</v>
          </cell>
          <cell r="AM229">
            <v>24080</v>
          </cell>
          <cell r="AN229">
            <v>37854.31</v>
          </cell>
          <cell r="AO229">
            <v>2053.67</v>
          </cell>
          <cell r="AP229">
            <v>422922.76</v>
          </cell>
          <cell r="AQ229">
            <v>20187.95</v>
          </cell>
          <cell r="AR229">
            <v>-18956.12</v>
          </cell>
          <cell r="AS229">
            <v>0</v>
          </cell>
          <cell r="AT229">
            <v>6372.26</v>
          </cell>
          <cell r="AU229">
            <v>3872.81</v>
          </cell>
          <cell r="AV229">
            <v>0</v>
          </cell>
        </row>
        <row r="230">
          <cell r="A230">
            <v>223</v>
          </cell>
          <cell r="B230" t="str">
            <v>Salford</v>
          </cell>
          <cell r="C230" t="str">
            <v>E4206</v>
          </cell>
          <cell r="D230">
            <v>439400</v>
          </cell>
          <cell r="E230">
            <v>0</v>
          </cell>
          <cell r="F230">
            <v>0</v>
          </cell>
          <cell r="G230">
            <v>0</v>
          </cell>
          <cell r="H230">
            <v>0</v>
          </cell>
          <cell r="I230">
            <v>0</v>
          </cell>
          <cell r="J230">
            <v>0</v>
          </cell>
          <cell r="K230">
            <v>0</v>
          </cell>
          <cell r="L230">
            <v>0</v>
          </cell>
          <cell r="M230">
            <v>0</v>
          </cell>
          <cell r="N230">
            <v>847060</v>
          </cell>
          <cell r="O230">
            <v>830118.79999999993</v>
          </cell>
          <cell r="P230">
            <v>0</v>
          </cell>
          <cell r="Q230">
            <v>16941.2</v>
          </cell>
          <cell r="R230">
            <v>-234227.66</v>
          </cell>
          <cell r="S230">
            <v>0</v>
          </cell>
          <cell r="T230">
            <v>0</v>
          </cell>
          <cell r="U230">
            <v>2874333.29</v>
          </cell>
          <cell r="V230">
            <v>0</v>
          </cell>
          <cell r="W230">
            <v>0</v>
          </cell>
          <cell r="X230">
            <v>0</v>
          </cell>
          <cell r="Y230">
            <v>0</v>
          </cell>
          <cell r="Z230">
            <v>0</v>
          </cell>
          <cell r="AA230">
            <v>0</v>
          </cell>
          <cell r="AB230">
            <v>0</v>
          </cell>
          <cell r="AC230">
            <v>0</v>
          </cell>
          <cell r="AD230">
            <v>0</v>
          </cell>
          <cell r="AE230">
            <v>0</v>
          </cell>
          <cell r="AF230">
            <v>40774881</v>
          </cell>
          <cell r="AG230">
            <v>39959383</v>
          </cell>
          <cell r="AH230">
            <v>0</v>
          </cell>
          <cell r="AI230">
            <v>815498</v>
          </cell>
          <cell r="AJ230">
            <v>1640444.35</v>
          </cell>
          <cell r="AK230">
            <v>3657843.04</v>
          </cell>
          <cell r="AL230">
            <v>5609002.3200000003</v>
          </cell>
          <cell r="AM230">
            <v>77989.37</v>
          </cell>
          <cell r="AN230">
            <v>0</v>
          </cell>
          <cell r="AO230">
            <v>712722.84</v>
          </cell>
          <cell r="AP230">
            <v>5011443.4800000004</v>
          </cell>
          <cell r="AQ230">
            <v>132406.04</v>
          </cell>
          <cell r="AR230">
            <v>110966.24</v>
          </cell>
          <cell r="AS230">
            <v>1153.0899999999999</v>
          </cell>
          <cell r="AT230">
            <v>0</v>
          </cell>
          <cell r="AU230">
            <v>0</v>
          </cell>
          <cell r="AV230">
            <v>0</v>
          </cell>
        </row>
        <row r="231">
          <cell r="A231">
            <v>224</v>
          </cell>
          <cell r="B231" t="str">
            <v>Sandwell</v>
          </cell>
          <cell r="C231" t="str">
            <v>E4604</v>
          </cell>
          <cell r="D231">
            <v>438871</v>
          </cell>
          <cell r="E231">
            <v>0</v>
          </cell>
          <cell r="F231">
            <v>0</v>
          </cell>
          <cell r="G231">
            <v>0</v>
          </cell>
          <cell r="H231">
            <v>0</v>
          </cell>
          <cell r="I231">
            <v>0</v>
          </cell>
          <cell r="J231">
            <v>0</v>
          </cell>
          <cell r="K231">
            <v>0</v>
          </cell>
          <cell r="L231">
            <v>0</v>
          </cell>
          <cell r="M231">
            <v>0</v>
          </cell>
          <cell r="N231">
            <v>1318893</v>
          </cell>
          <cell r="O231">
            <v>1292515.1399999999</v>
          </cell>
          <cell r="P231">
            <v>0</v>
          </cell>
          <cell r="Q231">
            <v>26377.86</v>
          </cell>
          <cell r="R231">
            <v>-87388.28</v>
          </cell>
          <cell r="S231">
            <v>0</v>
          </cell>
          <cell r="T231">
            <v>0</v>
          </cell>
          <cell r="U231">
            <v>1613572.65</v>
          </cell>
          <cell r="V231">
            <v>0</v>
          </cell>
          <cell r="W231">
            <v>0</v>
          </cell>
          <cell r="X231">
            <v>0</v>
          </cell>
          <cell r="Y231">
            <v>0</v>
          </cell>
          <cell r="Z231">
            <v>0</v>
          </cell>
          <cell r="AA231">
            <v>0</v>
          </cell>
          <cell r="AB231">
            <v>0</v>
          </cell>
          <cell r="AC231">
            <v>0</v>
          </cell>
          <cell r="AD231">
            <v>0</v>
          </cell>
          <cell r="AE231">
            <v>0</v>
          </cell>
          <cell r="AF231">
            <v>48319194</v>
          </cell>
          <cell r="AG231">
            <v>47352810</v>
          </cell>
          <cell r="AH231">
            <v>0</v>
          </cell>
          <cell r="AI231">
            <v>966384</v>
          </cell>
          <cell r="AJ231">
            <v>1679356.9</v>
          </cell>
          <cell r="AK231">
            <v>6380784.2999999998</v>
          </cell>
          <cell r="AL231">
            <v>4040094.29</v>
          </cell>
          <cell r="AM231">
            <v>89016.88</v>
          </cell>
          <cell r="AN231">
            <v>0</v>
          </cell>
          <cell r="AO231">
            <v>385392.15</v>
          </cell>
          <cell r="AP231">
            <v>5430922.1699999999</v>
          </cell>
          <cell r="AQ231">
            <v>109185.49</v>
          </cell>
          <cell r="AR231">
            <v>104695.31</v>
          </cell>
          <cell r="AS231">
            <v>1874.37</v>
          </cell>
          <cell r="AT231">
            <v>0</v>
          </cell>
          <cell r="AU231">
            <v>0</v>
          </cell>
          <cell r="AV231">
            <v>0</v>
          </cell>
        </row>
        <row r="232">
          <cell r="A232">
            <v>225</v>
          </cell>
          <cell r="B232" t="str">
            <v>Scarborough</v>
          </cell>
          <cell r="C232" t="str">
            <v>E2736</v>
          </cell>
          <cell r="D232">
            <v>247588</v>
          </cell>
          <cell r="E232">
            <v>0</v>
          </cell>
          <cell r="F232">
            <v>0</v>
          </cell>
          <cell r="G232">
            <v>0</v>
          </cell>
          <cell r="H232">
            <v>0</v>
          </cell>
          <cell r="I232">
            <v>0</v>
          </cell>
          <cell r="J232">
            <v>0</v>
          </cell>
          <cell r="K232">
            <v>0</v>
          </cell>
          <cell r="L232">
            <v>0</v>
          </cell>
          <cell r="M232">
            <v>0</v>
          </cell>
          <cell r="N232">
            <v>1021650</v>
          </cell>
          <cell r="O232">
            <v>817320</v>
          </cell>
          <cell r="P232">
            <v>183897</v>
          </cell>
          <cell r="Q232">
            <v>20433</v>
          </cell>
          <cell r="R232">
            <v>312356.01</v>
          </cell>
          <cell r="S232">
            <v>0</v>
          </cell>
          <cell r="T232">
            <v>0</v>
          </cell>
          <cell r="U232">
            <v>479314.54</v>
          </cell>
          <cell r="V232">
            <v>0</v>
          </cell>
          <cell r="W232">
            <v>0</v>
          </cell>
          <cell r="X232">
            <v>0</v>
          </cell>
          <cell r="Y232">
            <v>0</v>
          </cell>
          <cell r="Z232">
            <v>0</v>
          </cell>
          <cell r="AA232">
            <v>0</v>
          </cell>
          <cell r="AB232">
            <v>0</v>
          </cell>
          <cell r="AC232">
            <v>0</v>
          </cell>
          <cell r="AD232">
            <v>0</v>
          </cell>
          <cell r="AE232">
            <v>0</v>
          </cell>
          <cell r="AF232">
            <v>15667706</v>
          </cell>
          <cell r="AG232">
            <v>12534165</v>
          </cell>
          <cell r="AH232">
            <v>2820187</v>
          </cell>
          <cell r="AI232">
            <v>313354</v>
          </cell>
          <cell r="AJ232">
            <v>512329.73</v>
          </cell>
          <cell r="AK232">
            <v>4301630.74</v>
          </cell>
          <cell r="AL232">
            <v>1391751.84</v>
          </cell>
          <cell r="AM232">
            <v>141631.6</v>
          </cell>
          <cell r="AN232">
            <v>25119.85</v>
          </cell>
          <cell r="AO232">
            <v>29119.94</v>
          </cell>
          <cell r="AP232">
            <v>820871.43</v>
          </cell>
          <cell r="AQ232">
            <v>29231.82</v>
          </cell>
          <cell r="AR232">
            <v>37832.559999999998</v>
          </cell>
          <cell r="AS232">
            <v>0</v>
          </cell>
          <cell r="AT232">
            <v>1414.4</v>
          </cell>
          <cell r="AU232">
            <v>0</v>
          </cell>
          <cell r="AV232">
            <v>0</v>
          </cell>
        </row>
        <row r="233">
          <cell r="A233">
            <v>226</v>
          </cell>
          <cell r="B233" t="str">
            <v>Sedgemoor</v>
          </cell>
          <cell r="C233" t="str">
            <v>E3332</v>
          </cell>
          <cell r="D233">
            <v>162353</v>
          </cell>
          <cell r="E233">
            <v>0</v>
          </cell>
          <cell r="F233">
            <v>0</v>
          </cell>
          <cell r="G233">
            <v>0</v>
          </cell>
          <cell r="H233">
            <v>9420</v>
          </cell>
          <cell r="I233">
            <v>0</v>
          </cell>
          <cell r="J233">
            <v>0</v>
          </cell>
          <cell r="K233">
            <v>0</v>
          </cell>
          <cell r="L233">
            <v>0</v>
          </cell>
          <cell r="M233">
            <v>0</v>
          </cell>
          <cell r="N233">
            <v>550116</v>
          </cell>
          <cell r="O233">
            <v>440092.80000000005</v>
          </cell>
          <cell r="P233">
            <v>99020.87999999999</v>
          </cell>
          <cell r="Q233">
            <v>11002.32</v>
          </cell>
          <cell r="R233">
            <v>151710.91</v>
          </cell>
          <cell r="S233">
            <v>0</v>
          </cell>
          <cell r="T233">
            <v>0</v>
          </cell>
          <cell r="U233">
            <v>371006.52</v>
          </cell>
          <cell r="V233">
            <v>0</v>
          </cell>
          <cell r="W233">
            <v>0</v>
          </cell>
          <cell r="X233">
            <v>0</v>
          </cell>
          <cell r="Y233">
            <v>0</v>
          </cell>
          <cell r="Z233">
            <v>0</v>
          </cell>
          <cell r="AA233">
            <v>0</v>
          </cell>
          <cell r="AB233">
            <v>0</v>
          </cell>
          <cell r="AC233">
            <v>0</v>
          </cell>
          <cell r="AD233">
            <v>0</v>
          </cell>
          <cell r="AE233">
            <v>0</v>
          </cell>
          <cell r="AF233">
            <v>16962506</v>
          </cell>
          <cell r="AG233">
            <v>13570005</v>
          </cell>
          <cell r="AH233">
            <v>3053251</v>
          </cell>
          <cell r="AI233">
            <v>339250</v>
          </cell>
          <cell r="AJ233">
            <v>593871.06999999995</v>
          </cell>
          <cell r="AK233">
            <v>2358720.5099999998</v>
          </cell>
          <cell r="AL233">
            <v>1733168.44</v>
          </cell>
          <cell r="AM233">
            <v>25045.88</v>
          </cell>
          <cell r="AN233">
            <v>67570.87</v>
          </cell>
          <cell r="AO233">
            <v>235040.31</v>
          </cell>
          <cell r="AP233">
            <v>1002486.96</v>
          </cell>
          <cell r="AQ233">
            <v>21982.97</v>
          </cell>
          <cell r="AR233">
            <v>212.37</v>
          </cell>
          <cell r="AS233">
            <v>0</v>
          </cell>
          <cell r="AT233">
            <v>28064.28</v>
          </cell>
          <cell r="AU233">
            <v>0</v>
          </cell>
          <cell r="AV233">
            <v>0</v>
          </cell>
        </row>
        <row r="234">
          <cell r="A234">
            <v>227</v>
          </cell>
          <cell r="B234" t="str">
            <v>Sefton</v>
          </cell>
          <cell r="C234" t="str">
            <v>E4304</v>
          </cell>
          <cell r="D234">
            <v>322252</v>
          </cell>
          <cell r="E234">
            <v>0</v>
          </cell>
          <cell r="F234">
            <v>0</v>
          </cell>
          <cell r="G234">
            <v>0</v>
          </cell>
          <cell r="H234">
            <v>0</v>
          </cell>
          <cell r="I234">
            <v>0</v>
          </cell>
          <cell r="J234">
            <v>0</v>
          </cell>
          <cell r="K234">
            <v>0</v>
          </cell>
          <cell r="L234">
            <v>0</v>
          </cell>
          <cell r="M234">
            <v>0</v>
          </cell>
          <cell r="N234">
            <v>1087884</v>
          </cell>
          <cell r="O234">
            <v>1066126.32</v>
          </cell>
          <cell r="P234">
            <v>0</v>
          </cell>
          <cell r="Q234">
            <v>21757.68</v>
          </cell>
          <cell r="R234">
            <v>-687447.69</v>
          </cell>
          <cell r="S234">
            <v>0</v>
          </cell>
          <cell r="T234">
            <v>0</v>
          </cell>
          <cell r="U234">
            <v>1142617.02</v>
          </cell>
          <cell r="V234">
            <v>0</v>
          </cell>
          <cell r="W234">
            <v>0</v>
          </cell>
          <cell r="X234">
            <v>0</v>
          </cell>
          <cell r="Y234">
            <v>0</v>
          </cell>
          <cell r="Z234">
            <v>0</v>
          </cell>
          <cell r="AA234">
            <v>0</v>
          </cell>
          <cell r="AB234">
            <v>0</v>
          </cell>
          <cell r="AC234">
            <v>0</v>
          </cell>
          <cell r="AD234">
            <v>0</v>
          </cell>
          <cell r="AE234">
            <v>0</v>
          </cell>
          <cell r="AF234">
            <v>32772619</v>
          </cell>
          <cell r="AG234">
            <v>32117167</v>
          </cell>
          <cell r="AH234">
            <v>0</v>
          </cell>
          <cell r="AI234">
            <v>655452</v>
          </cell>
          <cell r="AJ234">
            <v>1205955.82</v>
          </cell>
          <cell r="AK234">
            <v>4893520.6399999997</v>
          </cell>
          <cell r="AL234">
            <v>4365105.12</v>
          </cell>
          <cell r="AM234">
            <v>32528.03</v>
          </cell>
          <cell r="AN234">
            <v>1687.5</v>
          </cell>
          <cell r="AO234">
            <v>0</v>
          </cell>
          <cell r="AP234">
            <v>3857845.35</v>
          </cell>
          <cell r="AQ234">
            <v>62799.95</v>
          </cell>
          <cell r="AR234">
            <v>25927.37</v>
          </cell>
          <cell r="AS234">
            <v>0</v>
          </cell>
          <cell r="AT234">
            <v>0</v>
          </cell>
          <cell r="AU234">
            <v>0</v>
          </cell>
          <cell r="AV234">
            <v>0</v>
          </cell>
        </row>
        <row r="235">
          <cell r="A235">
            <v>228</v>
          </cell>
          <cell r="B235" t="str">
            <v>Selby</v>
          </cell>
          <cell r="C235" t="str">
            <v>E2757</v>
          </cell>
          <cell r="D235">
            <v>120601</v>
          </cell>
          <cell r="E235">
            <v>0</v>
          </cell>
          <cell r="F235">
            <v>0</v>
          </cell>
          <cell r="G235">
            <v>0</v>
          </cell>
          <cell r="H235">
            <v>0</v>
          </cell>
          <cell r="I235">
            <v>0</v>
          </cell>
          <cell r="J235">
            <v>0</v>
          </cell>
          <cell r="K235">
            <v>0</v>
          </cell>
          <cell r="L235">
            <v>0</v>
          </cell>
          <cell r="M235">
            <v>0</v>
          </cell>
          <cell r="N235">
            <v>314476</v>
          </cell>
          <cell r="O235">
            <v>251580.80000000002</v>
          </cell>
          <cell r="P235">
            <v>56605.68</v>
          </cell>
          <cell r="Q235">
            <v>6289.52</v>
          </cell>
          <cell r="R235">
            <v>1787444.74</v>
          </cell>
          <cell r="S235">
            <v>0</v>
          </cell>
          <cell r="T235">
            <v>0</v>
          </cell>
          <cell r="U235">
            <v>453444.02</v>
          </cell>
          <cell r="V235">
            <v>0</v>
          </cell>
          <cell r="W235">
            <v>0</v>
          </cell>
          <cell r="X235">
            <v>0</v>
          </cell>
          <cell r="Y235">
            <v>0</v>
          </cell>
          <cell r="Z235">
            <v>0</v>
          </cell>
          <cell r="AA235">
            <v>0</v>
          </cell>
          <cell r="AB235">
            <v>0</v>
          </cell>
          <cell r="AC235">
            <v>0</v>
          </cell>
          <cell r="AD235">
            <v>0</v>
          </cell>
          <cell r="AE235">
            <v>0</v>
          </cell>
          <cell r="AF235">
            <v>21941547</v>
          </cell>
          <cell r="AG235">
            <v>17553238</v>
          </cell>
          <cell r="AH235">
            <v>3949478</v>
          </cell>
          <cell r="AI235">
            <v>438831</v>
          </cell>
          <cell r="AJ235">
            <v>729662.47</v>
          </cell>
          <cell r="AK235">
            <v>1373262.48</v>
          </cell>
          <cell r="AL235">
            <v>862874.66</v>
          </cell>
          <cell r="AM235">
            <v>45866.7</v>
          </cell>
          <cell r="AN235">
            <v>30382</v>
          </cell>
          <cell r="AO235">
            <v>263431.86</v>
          </cell>
          <cell r="AP235">
            <v>909192.68</v>
          </cell>
          <cell r="AQ235">
            <v>11577.38</v>
          </cell>
          <cell r="AR235">
            <v>5886.66</v>
          </cell>
          <cell r="AS235">
            <v>254.76</v>
          </cell>
          <cell r="AT235">
            <v>9485.32</v>
          </cell>
          <cell r="AU235">
            <v>2320.89</v>
          </cell>
          <cell r="AV235">
            <v>0</v>
          </cell>
        </row>
        <row r="236">
          <cell r="A236">
            <v>229</v>
          </cell>
          <cell r="B236" t="str">
            <v>Sevenoaks</v>
          </cell>
          <cell r="C236" t="str">
            <v>E2239</v>
          </cell>
          <cell r="D236">
            <v>170087</v>
          </cell>
          <cell r="E236">
            <v>0</v>
          </cell>
          <cell r="F236">
            <v>0</v>
          </cell>
          <cell r="G236">
            <v>0</v>
          </cell>
          <cell r="H236">
            <v>0</v>
          </cell>
          <cell r="I236">
            <v>0</v>
          </cell>
          <cell r="J236">
            <v>0</v>
          </cell>
          <cell r="K236">
            <v>0</v>
          </cell>
          <cell r="L236">
            <v>0</v>
          </cell>
          <cell r="M236">
            <v>0</v>
          </cell>
          <cell r="N236">
            <v>467422</v>
          </cell>
          <cell r="O236">
            <v>373937.60000000003</v>
          </cell>
          <cell r="P236">
            <v>84135.959999999992</v>
          </cell>
          <cell r="Q236">
            <v>9348.44</v>
          </cell>
          <cell r="R236">
            <v>126299.11</v>
          </cell>
          <cell r="S236">
            <v>0</v>
          </cell>
          <cell r="T236">
            <v>0</v>
          </cell>
          <cell r="U236">
            <v>365000</v>
          </cell>
          <cell r="V236">
            <v>0</v>
          </cell>
          <cell r="W236">
            <v>0</v>
          </cell>
          <cell r="X236">
            <v>0</v>
          </cell>
          <cell r="Y236">
            <v>0</v>
          </cell>
          <cell r="Z236">
            <v>0</v>
          </cell>
          <cell r="AA236">
            <v>0</v>
          </cell>
          <cell r="AB236">
            <v>0</v>
          </cell>
          <cell r="AC236">
            <v>0</v>
          </cell>
          <cell r="AD236">
            <v>0</v>
          </cell>
          <cell r="AE236">
            <v>0</v>
          </cell>
          <cell r="AF236">
            <v>16838434</v>
          </cell>
          <cell r="AG236">
            <v>13470747</v>
          </cell>
          <cell r="AH236">
            <v>3030918</v>
          </cell>
          <cell r="AI236">
            <v>336769</v>
          </cell>
          <cell r="AJ236">
            <v>590429.16</v>
          </cell>
          <cell r="AK236">
            <v>2058436.99</v>
          </cell>
          <cell r="AL236">
            <v>2306847.2000000002</v>
          </cell>
          <cell r="AM236">
            <v>78878.33</v>
          </cell>
          <cell r="AN236">
            <v>15618.32</v>
          </cell>
          <cell r="AO236">
            <v>1452.73</v>
          </cell>
          <cell r="AP236">
            <v>818361.59</v>
          </cell>
          <cell r="AQ236">
            <v>30101.41</v>
          </cell>
          <cell r="AR236">
            <v>23514.32</v>
          </cell>
          <cell r="AS236">
            <v>17</v>
          </cell>
          <cell r="AT236">
            <v>0</v>
          </cell>
          <cell r="AU236">
            <v>5492.81</v>
          </cell>
          <cell r="AV236">
            <v>0</v>
          </cell>
        </row>
        <row r="237">
          <cell r="A237">
            <v>230</v>
          </cell>
          <cell r="B237" t="str">
            <v>Sheffield</v>
          </cell>
          <cell r="C237" t="str">
            <v>E4404</v>
          </cell>
          <cell r="D237">
            <v>774873</v>
          </cell>
          <cell r="E237">
            <v>0</v>
          </cell>
          <cell r="F237">
            <v>42556.3</v>
          </cell>
          <cell r="G237">
            <v>0</v>
          </cell>
          <cell r="H237">
            <v>0</v>
          </cell>
          <cell r="I237">
            <v>0</v>
          </cell>
          <cell r="J237">
            <v>55000</v>
          </cell>
          <cell r="K237">
            <v>0</v>
          </cell>
          <cell r="L237">
            <v>0</v>
          </cell>
          <cell r="M237">
            <v>0</v>
          </cell>
          <cell r="N237">
            <v>2257814</v>
          </cell>
          <cell r="O237">
            <v>2212657.7199999997</v>
          </cell>
          <cell r="P237">
            <v>0</v>
          </cell>
          <cell r="Q237">
            <v>45156.28</v>
          </cell>
          <cell r="R237">
            <v>113044.67</v>
          </cell>
          <cell r="S237">
            <v>0</v>
          </cell>
          <cell r="T237">
            <v>0</v>
          </cell>
          <cell r="U237">
            <v>2555936</v>
          </cell>
          <cell r="V237">
            <v>0</v>
          </cell>
          <cell r="W237">
            <v>0</v>
          </cell>
          <cell r="X237">
            <v>0</v>
          </cell>
          <cell r="Y237">
            <v>0</v>
          </cell>
          <cell r="Z237">
            <v>0</v>
          </cell>
          <cell r="AA237">
            <v>0</v>
          </cell>
          <cell r="AB237">
            <v>0</v>
          </cell>
          <cell r="AC237">
            <v>0</v>
          </cell>
          <cell r="AD237">
            <v>0</v>
          </cell>
          <cell r="AE237">
            <v>0</v>
          </cell>
          <cell r="AF237">
            <v>97153990</v>
          </cell>
          <cell r="AG237">
            <v>95264810</v>
          </cell>
          <cell r="AH237">
            <v>0</v>
          </cell>
          <cell r="AI237">
            <v>1944180</v>
          </cell>
          <cell r="AJ237">
            <v>3833725.28</v>
          </cell>
          <cell r="AK237">
            <v>9322463.0899999999</v>
          </cell>
          <cell r="AL237">
            <v>15033553.07</v>
          </cell>
          <cell r="AM237">
            <v>15253.2</v>
          </cell>
          <cell r="AN237">
            <v>0</v>
          </cell>
          <cell r="AO237">
            <v>775986.03</v>
          </cell>
          <cell r="AP237">
            <v>8547377.7799999993</v>
          </cell>
          <cell r="AQ237">
            <v>1540.03</v>
          </cell>
          <cell r="AR237">
            <v>416380.92</v>
          </cell>
          <cell r="AS237">
            <v>0</v>
          </cell>
          <cell r="AT237">
            <v>0</v>
          </cell>
          <cell r="AU237">
            <v>0</v>
          </cell>
          <cell r="AV237">
            <v>54910.54</v>
          </cell>
        </row>
        <row r="238">
          <cell r="A238">
            <v>231</v>
          </cell>
          <cell r="B238" t="str">
            <v>Shepway</v>
          </cell>
          <cell r="C238" t="str">
            <v>E2240</v>
          </cell>
          <cell r="D238">
            <v>152929</v>
          </cell>
          <cell r="E238">
            <v>0</v>
          </cell>
          <cell r="F238">
            <v>0</v>
          </cell>
          <cell r="G238">
            <v>0</v>
          </cell>
          <cell r="H238">
            <v>0</v>
          </cell>
          <cell r="I238">
            <v>0</v>
          </cell>
          <cell r="J238">
            <v>0</v>
          </cell>
          <cell r="K238">
            <v>0</v>
          </cell>
          <cell r="L238">
            <v>0</v>
          </cell>
          <cell r="M238">
            <v>0</v>
          </cell>
          <cell r="N238">
            <v>520170</v>
          </cell>
          <cell r="O238">
            <v>416136</v>
          </cell>
          <cell r="P238">
            <v>93630.599999999991</v>
          </cell>
          <cell r="Q238">
            <v>10403.4</v>
          </cell>
          <cell r="R238">
            <v>209057.4</v>
          </cell>
          <cell r="S238">
            <v>0</v>
          </cell>
          <cell r="T238">
            <v>0</v>
          </cell>
          <cell r="U238">
            <v>280896.82</v>
          </cell>
          <cell r="V238">
            <v>0</v>
          </cell>
          <cell r="W238">
            <v>0</v>
          </cell>
          <cell r="X238">
            <v>0</v>
          </cell>
          <cell r="Y238">
            <v>0</v>
          </cell>
          <cell r="Z238">
            <v>0</v>
          </cell>
          <cell r="AA238">
            <v>0</v>
          </cell>
          <cell r="AB238">
            <v>0</v>
          </cell>
          <cell r="AC238">
            <v>0</v>
          </cell>
          <cell r="AD238">
            <v>0</v>
          </cell>
          <cell r="AE238">
            <v>0</v>
          </cell>
          <cell r="AF238">
            <v>13048900</v>
          </cell>
          <cell r="AG238">
            <v>10439120</v>
          </cell>
          <cell r="AH238">
            <v>2348802</v>
          </cell>
          <cell r="AI238">
            <v>260978</v>
          </cell>
          <cell r="AJ238">
            <v>487099.38</v>
          </cell>
          <cell r="AK238">
            <v>2259535.81</v>
          </cell>
          <cell r="AL238">
            <v>2008995.61</v>
          </cell>
          <cell r="AM238">
            <v>89122.17</v>
          </cell>
          <cell r="AN238">
            <v>21712.560000000001</v>
          </cell>
          <cell r="AO238">
            <v>194844.27</v>
          </cell>
          <cell r="AP238">
            <v>902974.04</v>
          </cell>
          <cell r="AQ238">
            <v>11374.22</v>
          </cell>
          <cell r="AR238">
            <v>2013.87</v>
          </cell>
          <cell r="AS238">
            <v>598.54999999999995</v>
          </cell>
          <cell r="AT238">
            <v>0</v>
          </cell>
          <cell r="AU238">
            <v>0</v>
          </cell>
          <cell r="AV238">
            <v>0</v>
          </cell>
        </row>
        <row r="239">
          <cell r="A239">
            <v>232</v>
          </cell>
          <cell r="B239" t="str">
            <v>Shropshire UA</v>
          </cell>
          <cell r="C239" t="str">
            <v>E3202</v>
          </cell>
          <cell r="D239">
            <v>463653</v>
          </cell>
          <cell r="E239">
            <v>0</v>
          </cell>
          <cell r="F239">
            <v>0</v>
          </cell>
          <cell r="G239">
            <v>0</v>
          </cell>
          <cell r="H239">
            <v>0</v>
          </cell>
          <cell r="I239">
            <v>0</v>
          </cell>
          <cell r="J239">
            <v>0</v>
          </cell>
          <cell r="K239">
            <v>0</v>
          </cell>
          <cell r="L239">
            <v>0</v>
          </cell>
          <cell r="M239">
            <v>0</v>
          </cell>
          <cell r="N239">
            <v>1601167</v>
          </cell>
          <cell r="O239">
            <v>1569143.66</v>
          </cell>
          <cell r="P239">
            <v>0</v>
          </cell>
          <cell r="Q239">
            <v>32023.34</v>
          </cell>
          <cell r="R239">
            <v>177329.38</v>
          </cell>
          <cell r="S239">
            <v>0</v>
          </cell>
          <cell r="T239">
            <v>0</v>
          </cell>
          <cell r="U239">
            <v>927700</v>
          </cell>
          <cell r="V239">
            <v>0</v>
          </cell>
          <cell r="W239">
            <v>0</v>
          </cell>
          <cell r="X239">
            <v>0</v>
          </cell>
          <cell r="Y239">
            <v>0</v>
          </cell>
          <cell r="Z239">
            <v>0</v>
          </cell>
          <cell r="AA239">
            <v>0</v>
          </cell>
          <cell r="AB239">
            <v>0</v>
          </cell>
          <cell r="AC239">
            <v>0</v>
          </cell>
          <cell r="AD239">
            <v>0</v>
          </cell>
          <cell r="AE239">
            <v>0</v>
          </cell>
          <cell r="AF239">
            <v>38248922</v>
          </cell>
          <cell r="AG239">
            <v>37483944</v>
          </cell>
          <cell r="AH239">
            <v>0</v>
          </cell>
          <cell r="AI239">
            <v>764978</v>
          </cell>
          <cell r="AJ239">
            <v>1227431.8799999999</v>
          </cell>
          <cell r="AK239">
            <v>6920253.7599999998</v>
          </cell>
          <cell r="AL239">
            <v>4874464.1399999997</v>
          </cell>
          <cell r="AM239">
            <v>142875.88</v>
          </cell>
          <cell r="AN239">
            <v>111622.43</v>
          </cell>
          <cell r="AO239">
            <v>132794.70000000001</v>
          </cell>
          <cell r="AP239">
            <v>3116357.97</v>
          </cell>
          <cell r="AQ239">
            <v>102350.82</v>
          </cell>
          <cell r="AR239">
            <v>186831.98</v>
          </cell>
          <cell r="AS239">
            <v>5851.88</v>
          </cell>
          <cell r="AT239">
            <v>5459.77</v>
          </cell>
          <cell r="AU239">
            <v>0</v>
          </cell>
          <cell r="AV239">
            <v>0</v>
          </cell>
        </row>
        <row r="240">
          <cell r="A240">
            <v>233</v>
          </cell>
          <cell r="B240" t="str">
            <v>Slough</v>
          </cell>
          <cell r="C240" t="str">
            <v>E0304</v>
          </cell>
          <cell r="D240">
            <v>210291</v>
          </cell>
          <cell r="E240">
            <v>0</v>
          </cell>
          <cell r="F240">
            <v>0</v>
          </cell>
          <cell r="G240">
            <v>0</v>
          </cell>
          <cell r="H240">
            <v>0</v>
          </cell>
          <cell r="I240">
            <v>0</v>
          </cell>
          <cell r="J240">
            <v>0</v>
          </cell>
          <cell r="K240">
            <v>0</v>
          </cell>
          <cell r="L240">
            <v>0</v>
          </cell>
          <cell r="M240">
            <v>0</v>
          </cell>
          <cell r="N240">
            <v>215106</v>
          </cell>
          <cell r="O240">
            <v>210803.88</v>
          </cell>
          <cell r="P240">
            <v>0</v>
          </cell>
          <cell r="Q240">
            <v>4302.12</v>
          </cell>
          <cell r="R240">
            <v>-396873.64</v>
          </cell>
          <cell r="S240">
            <v>0</v>
          </cell>
          <cell r="T240">
            <v>0</v>
          </cell>
          <cell r="U240">
            <v>1921578.32</v>
          </cell>
          <cell r="V240">
            <v>0</v>
          </cell>
          <cell r="W240">
            <v>0</v>
          </cell>
          <cell r="X240">
            <v>0</v>
          </cell>
          <cell r="Y240">
            <v>0</v>
          </cell>
          <cell r="Z240">
            <v>0</v>
          </cell>
          <cell r="AA240">
            <v>0</v>
          </cell>
          <cell r="AB240">
            <v>0</v>
          </cell>
          <cell r="AC240">
            <v>0</v>
          </cell>
          <cell r="AD240">
            <v>0</v>
          </cell>
          <cell r="AE240">
            <v>0</v>
          </cell>
          <cell r="AF240">
            <v>44809675</v>
          </cell>
          <cell r="AG240">
            <v>43913481</v>
          </cell>
          <cell r="AH240">
            <v>0</v>
          </cell>
          <cell r="AI240">
            <v>896193</v>
          </cell>
          <cell r="AJ240">
            <v>1706785.66</v>
          </cell>
          <cell r="AK240">
            <v>949597.99</v>
          </cell>
          <cell r="AL240">
            <v>3226634.64</v>
          </cell>
          <cell r="AM240">
            <v>0</v>
          </cell>
          <cell r="AN240">
            <v>0</v>
          </cell>
          <cell r="AO240">
            <v>63331.360000000001</v>
          </cell>
          <cell r="AP240">
            <v>5146333.32</v>
          </cell>
          <cell r="AQ240">
            <v>86222.92</v>
          </cell>
          <cell r="AR240">
            <v>70678.05</v>
          </cell>
          <cell r="AS240">
            <v>0</v>
          </cell>
          <cell r="AT240">
            <v>0</v>
          </cell>
          <cell r="AU240">
            <v>0</v>
          </cell>
          <cell r="AV240">
            <v>0</v>
          </cell>
        </row>
        <row r="241">
          <cell r="A241">
            <v>234</v>
          </cell>
          <cell r="B241" t="str">
            <v>Solihull</v>
          </cell>
          <cell r="C241" t="str">
            <v>E4605</v>
          </cell>
          <cell r="D241">
            <v>242567</v>
          </cell>
          <cell r="E241">
            <v>0</v>
          </cell>
          <cell r="F241">
            <v>0</v>
          </cell>
          <cell r="G241">
            <v>0</v>
          </cell>
          <cell r="H241">
            <v>0</v>
          </cell>
          <cell r="I241">
            <v>0</v>
          </cell>
          <cell r="J241">
            <v>0</v>
          </cell>
          <cell r="K241">
            <v>0</v>
          </cell>
          <cell r="L241">
            <v>0</v>
          </cell>
          <cell r="M241">
            <v>0</v>
          </cell>
          <cell r="N241">
            <v>402901</v>
          </cell>
          <cell r="O241">
            <v>394842.98</v>
          </cell>
          <cell r="P241">
            <v>0</v>
          </cell>
          <cell r="Q241">
            <v>8058.02</v>
          </cell>
          <cell r="R241">
            <v>87675.74</v>
          </cell>
          <cell r="S241">
            <v>0</v>
          </cell>
          <cell r="T241">
            <v>0</v>
          </cell>
          <cell r="U241">
            <v>318000</v>
          </cell>
          <cell r="V241">
            <v>0</v>
          </cell>
          <cell r="W241">
            <v>0</v>
          </cell>
          <cell r="X241">
            <v>0</v>
          </cell>
          <cell r="Y241">
            <v>0</v>
          </cell>
          <cell r="Z241">
            <v>0</v>
          </cell>
          <cell r="AA241">
            <v>0</v>
          </cell>
          <cell r="AB241">
            <v>0</v>
          </cell>
          <cell r="AC241">
            <v>0</v>
          </cell>
          <cell r="AD241">
            <v>0</v>
          </cell>
          <cell r="AE241">
            <v>0</v>
          </cell>
          <cell r="AF241">
            <v>56075916</v>
          </cell>
          <cell r="AG241">
            <v>54954398</v>
          </cell>
          <cell r="AH241">
            <v>0</v>
          </cell>
          <cell r="AI241">
            <v>1121518</v>
          </cell>
          <cell r="AJ241">
            <v>1957016.14</v>
          </cell>
          <cell r="AK241">
            <v>1807877.3</v>
          </cell>
          <cell r="AL241">
            <v>3718301.42</v>
          </cell>
          <cell r="AM241">
            <v>74913.31</v>
          </cell>
          <cell r="AN241">
            <v>916</v>
          </cell>
          <cell r="AO241">
            <v>183858.44</v>
          </cell>
          <cell r="AP241">
            <v>4555098.9800000004</v>
          </cell>
          <cell r="AQ241">
            <v>12199.28</v>
          </cell>
          <cell r="AR241">
            <v>231455.63</v>
          </cell>
          <cell r="AS241">
            <v>0</v>
          </cell>
          <cell r="AT241">
            <v>0</v>
          </cell>
          <cell r="AU241">
            <v>0</v>
          </cell>
          <cell r="AV241">
            <v>0</v>
          </cell>
        </row>
        <row r="242">
          <cell r="A242">
            <v>235</v>
          </cell>
          <cell r="B242" t="str">
            <v>South Bucks</v>
          </cell>
          <cell r="C242" t="str">
            <v>E0434</v>
          </cell>
          <cell r="D242">
            <v>99868</v>
          </cell>
          <cell r="E242">
            <v>0</v>
          </cell>
          <cell r="F242">
            <v>0</v>
          </cell>
          <cell r="G242">
            <v>0</v>
          </cell>
          <cell r="H242">
            <v>0</v>
          </cell>
          <cell r="I242">
            <v>0</v>
          </cell>
          <cell r="J242">
            <v>0</v>
          </cell>
          <cell r="K242">
            <v>0</v>
          </cell>
          <cell r="L242">
            <v>0</v>
          </cell>
          <cell r="M242">
            <v>0</v>
          </cell>
          <cell r="N242">
            <v>181242</v>
          </cell>
          <cell r="O242">
            <v>144993.60000000001</v>
          </cell>
          <cell r="P242">
            <v>32623.559999999998</v>
          </cell>
          <cell r="Q242">
            <v>3624.84</v>
          </cell>
          <cell r="R242">
            <v>158975.71</v>
          </cell>
          <cell r="S242">
            <v>0</v>
          </cell>
          <cell r="T242">
            <v>0</v>
          </cell>
          <cell r="U242">
            <v>304916</v>
          </cell>
          <cell r="V242">
            <v>0</v>
          </cell>
          <cell r="W242">
            <v>0</v>
          </cell>
          <cell r="X242">
            <v>0</v>
          </cell>
          <cell r="Y242">
            <v>0</v>
          </cell>
          <cell r="Z242">
            <v>0</v>
          </cell>
          <cell r="AA242">
            <v>0</v>
          </cell>
          <cell r="AB242">
            <v>0</v>
          </cell>
          <cell r="AC242">
            <v>0</v>
          </cell>
          <cell r="AD242">
            <v>0</v>
          </cell>
          <cell r="AE242">
            <v>0</v>
          </cell>
          <cell r="AF242">
            <v>14540844</v>
          </cell>
          <cell r="AG242">
            <v>11632675</v>
          </cell>
          <cell r="AH242">
            <v>2617352</v>
          </cell>
          <cell r="AI242">
            <v>290817</v>
          </cell>
          <cell r="AJ242">
            <v>533355.06000000006</v>
          </cell>
          <cell r="AK242">
            <v>810082.13</v>
          </cell>
          <cell r="AL242">
            <v>1675777.8</v>
          </cell>
          <cell r="AM242">
            <v>55611.31</v>
          </cell>
          <cell r="AN242">
            <v>2633.5</v>
          </cell>
          <cell r="AO242">
            <v>14920.64</v>
          </cell>
          <cell r="AP242">
            <v>1708311.43</v>
          </cell>
          <cell r="AQ242">
            <v>3638.79</v>
          </cell>
          <cell r="AR242">
            <v>19788.330000000002</v>
          </cell>
          <cell r="AS242">
            <v>60.69</v>
          </cell>
          <cell r="AT242">
            <v>0</v>
          </cell>
          <cell r="AU242">
            <v>0</v>
          </cell>
          <cell r="AV242">
            <v>0</v>
          </cell>
        </row>
        <row r="243">
          <cell r="A243">
            <v>236</v>
          </cell>
          <cell r="B243" t="str">
            <v>South Cambridgeshire</v>
          </cell>
          <cell r="C243" t="str">
            <v>E0536</v>
          </cell>
          <cell r="D243">
            <v>218656</v>
          </cell>
          <cell r="E243">
            <v>0</v>
          </cell>
          <cell r="F243">
            <v>0</v>
          </cell>
          <cell r="G243">
            <v>0</v>
          </cell>
          <cell r="H243">
            <v>0</v>
          </cell>
          <cell r="I243">
            <v>0</v>
          </cell>
          <cell r="J243">
            <v>0</v>
          </cell>
          <cell r="K243">
            <v>0</v>
          </cell>
          <cell r="L243">
            <v>0</v>
          </cell>
          <cell r="M243">
            <v>0</v>
          </cell>
          <cell r="N243">
            <v>352234</v>
          </cell>
          <cell r="O243">
            <v>281787.2</v>
          </cell>
          <cell r="P243">
            <v>63402.119999999995</v>
          </cell>
          <cell r="Q243">
            <v>7044.68</v>
          </cell>
          <cell r="R243">
            <v>92926.96</v>
          </cell>
          <cell r="S243">
            <v>0</v>
          </cell>
          <cell r="T243">
            <v>0</v>
          </cell>
          <cell r="U243">
            <v>312250</v>
          </cell>
          <cell r="V243">
            <v>0</v>
          </cell>
          <cell r="W243">
            <v>0</v>
          </cell>
          <cell r="X243">
            <v>0</v>
          </cell>
          <cell r="Y243">
            <v>0</v>
          </cell>
          <cell r="Z243">
            <v>0</v>
          </cell>
          <cell r="AA243">
            <v>0</v>
          </cell>
          <cell r="AB243">
            <v>0</v>
          </cell>
          <cell r="AC243">
            <v>0</v>
          </cell>
          <cell r="AD243">
            <v>0</v>
          </cell>
          <cell r="AE243">
            <v>0</v>
          </cell>
          <cell r="AF243">
            <v>35060758</v>
          </cell>
          <cell r="AG243">
            <v>28048606</v>
          </cell>
          <cell r="AH243">
            <v>6310936</v>
          </cell>
          <cell r="AI243">
            <v>701215</v>
          </cell>
          <cell r="AJ243">
            <v>1264570.55</v>
          </cell>
          <cell r="AK243">
            <v>1974485.3</v>
          </cell>
          <cell r="AL243">
            <v>7961912.3399999999</v>
          </cell>
          <cell r="AM243">
            <v>35598.31</v>
          </cell>
          <cell r="AN243">
            <v>76142.679999999993</v>
          </cell>
          <cell r="AO243">
            <v>2344.46</v>
          </cell>
          <cell r="AP243">
            <v>1963280.76</v>
          </cell>
          <cell r="AQ243">
            <v>26259.5</v>
          </cell>
          <cell r="AR243">
            <v>12856.31</v>
          </cell>
          <cell r="AS243">
            <v>0</v>
          </cell>
          <cell r="AT243">
            <v>59286.33</v>
          </cell>
          <cell r="AU243">
            <v>41538.07</v>
          </cell>
          <cell r="AV243">
            <v>0</v>
          </cell>
        </row>
        <row r="244">
          <cell r="A244">
            <v>237</v>
          </cell>
          <cell r="B244" t="str">
            <v>South Derbyshire</v>
          </cell>
          <cell r="C244" t="str">
            <v>E1039</v>
          </cell>
          <cell r="D244">
            <v>90901</v>
          </cell>
          <cell r="E244">
            <v>0</v>
          </cell>
          <cell r="F244">
            <v>0</v>
          </cell>
          <cell r="G244">
            <v>0</v>
          </cell>
          <cell r="H244">
            <v>0</v>
          </cell>
          <cell r="I244">
            <v>0</v>
          </cell>
          <cell r="J244">
            <v>0</v>
          </cell>
          <cell r="K244">
            <v>0</v>
          </cell>
          <cell r="L244">
            <v>0</v>
          </cell>
          <cell r="M244">
            <v>0</v>
          </cell>
          <cell r="N244">
            <v>284646</v>
          </cell>
          <cell r="O244">
            <v>227716.80000000002</v>
          </cell>
          <cell r="P244">
            <v>51236.28</v>
          </cell>
          <cell r="Q244">
            <v>5692.92</v>
          </cell>
          <cell r="R244">
            <v>-27185.5</v>
          </cell>
          <cell r="S244">
            <v>0</v>
          </cell>
          <cell r="T244">
            <v>0</v>
          </cell>
          <cell r="U244">
            <v>1353182.78</v>
          </cell>
          <cell r="V244">
            <v>0</v>
          </cell>
          <cell r="W244">
            <v>0</v>
          </cell>
          <cell r="X244">
            <v>0</v>
          </cell>
          <cell r="Y244">
            <v>0</v>
          </cell>
          <cell r="Z244">
            <v>0</v>
          </cell>
          <cell r="AA244">
            <v>0</v>
          </cell>
          <cell r="AB244">
            <v>0</v>
          </cell>
          <cell r="AC244">
            <v>0</v>
          </cell>
          <cell r="AD244">
            <v>0</v>
          </cell>
          <cell r="AE244">
            <v>0</v>
          </cell>
          <cell r="AF244">
            <v>10365039</v>
          </cell>
          <cell r="AG244">
            <v>8292031</v>
          </cell>
          <cell r="AH244">
            <v>1865707</v>
          </cell>
          <cell r="AI244">
            <v>207301</v>
          </cell>
          <cell r="AJ244">
            <v>373102.49</v>
          </cell>
          <cell r="AK244">
            <v>1222018.82</v>
          </cell>
          <cell r="AL244">
            <v>948264.85</v>
          </cell>
          <cell r="AM244">
            <v>31776.04</v>
          </cell>
          <cell r="AN244">
            <v>24433.42</v>
          </cell>
          <cell r="AO244">
            <v>253641.65</v>
          </cell>
          <cell r="AP244">
            <v>651231.06000000006</v>
          </cell>
          <cell r="AQ244">
            <v>524.97</v>
          </cell>
          <cell r="AR244">
            <v>5856.88</v>
          </cell>
          <cell r="AS244">
            <v>0</v>
          </cell>
          <cell r="AT244">
            <v>0</v>
          </cell>
          <cell r="AU244">
            <v>2199.58</v>
          </cell>
          <cell r="AV244">
            <v>0</v>
          </cell>
        </row>
        <row r="245">
          <cell r="A245">
            <v>238</v>
          </cell>
          <cell r="B245" t="str">
            <v>South Gloucestershire</v>
          </cell>
          <cell r="C245" t="str">
            <v>E0103</v>
          </cell>
          <cell r="D245">
            <v>330468</v>
          </cell>
          <cell r="E245">
            <v>0</v>
          </cell>
          <cell r="F245">
            <v>0</v>
          </cell>
          <cell r="G245">
            <v>0</v>
          </cell>
          <cell r="H245">
            <v>0</v>
          </cell>
          <cell r="I245">
            <v>0</v>
          </cell>
          <cell r="J245">
            <v>0</v>
          </cell>
          <cell r="K245">
            <v>0</v>
          </cell>
          <cell r="L245">
            <v>0</v>
          </cell>
          <cell r="M245">
            <v>0</v>
          </cell>
          <cell r="N245">
            <v>708152</v>
          </cell>
          <cell r="O245">
            <v>693988.96</v>
          </cell>
          <cell r="P245">
            <v>0</v>
          </cell>
          <cell r="Q245">
            <v>14163.04</v>
          </cell>
          <cell r="R245">
            <v>524852.62</v>
          </cell>
          <cell r="S245">
            <v>0</v>
          </cell>
          <cell r="T245">
            <v>0</v>
          </cell>
          <cell r="U245">
            <v>1498383.77</v>
          </cell>
          <cell r="V245">
            <v>0</v>
          </cell>
          <cell r="W245">
            <v>0</v>
          </cell>
          <cell r="X245">
            <v>0</v>
          </cell>
          <cell r="Y245">
            <v>0</v>
          </cell>
          <cell r="Z245">
            <v>0</v>
          </cell>
          <cell r="AA245">
            <v>0</v>
          </cell>
          <cell r="AB245">
            <v>0</v>
          </cell>
          <cell r="AC245">
            <v>0</v>
          </cell>
          <cell r="AD245">
            <v>0</v>
          </cell>
          <cell r="AE245">
            <v>0</v>
          </cell>
          <cell r="AF245">
            <v>65097427</v>
          </cell>
          <cell r="AG245">
            <v>63795478</v>
          </cell>
          <cell r="AH245">
            <v>0</v>
          </cell>
          <cell r="AI245">
            <v>1301949</v>
          </cell>
          <cell r="AJ245">
            <v>2350447.9900000002</v>
          </cell>
          <cell r="AK245">
            <v>3024164.6</v>
          </cell>
          <cell r="AL245">
            <v>5160504.5999999996</v>
          </cell>
          <cell r="AM245">
            <v>85957.440000000002</v>
          </cell>
          <cell r="AN245">
            <v>25909.22</v>
          </cell>
          <cell r="AO245">
            <v>417319.71</v>
          </cell>
          <cell r="AP245">
            <v>5129863.72</v>
          </cell>
          <cell r="AQ245">
            <v>33689.519999999997</v>
          </cell>
          <cell r="AR245">
            <v>416830.16</v>
          </cell>
          <cell r="AS245">
            <v>0</v>
          </cell>
          <cell r="AT245">
            <v>34516.959999999999</v>
          </cell>
          <cell r="AU245">
            <v>0</v>
          </cell>
          <cell r="AV245">
            <v>0</v>
          </cell>
        </row>
        <row r="246">
          <cell r="A246">
            <v>239</v>
          </cell>
          <cell r="B246" t="str">
            <v>South Hams</v>
          </cell>
          <cell r="C246" t="str">
            <v>E1136</v>
          </cell>
          <cell r="D246">
            <v>206226</v>
          </cell>
          <cell r="E246">
            <v>0</v>
          </cell>
          <cell r="F246">
            <v>0</v>
          </cell>
          <cell r="G246">
            <v>0</v>
          </cell>
          <cell r="H246">
            <v>0</v>
          </cell>
          <cell r="I246">
            <v>0</v>
          </cell>
          <cell r="J246">
            <v>0</v>
          </cell>
          <cell r="K246">
            <v>0</v>
          </cell>
          <cell r="L246">
            <v>0</v>
          </cell>
          <cell r="M246">
            <v>0</v>
          </cell>
          <cell r="N246">
            <v>762743</v>
          </cell>
          <cell r="O246">
            <v>610194.4</v>
          </cell>
          <cell r="P246">
            <v>137293.74</v>
          </cell>
          <cell r="Q246">
            <v>15254.86</v>
          </cell>
          <cell r="R246">
            <v>2607566.73</v>
          </cell>
          <cell r="S246">
            <v>0</v>
          </cell>
          <cell r="T246">
            <v>0</v>
          </cell>
          <cell r="U246">
            <v>127522.89</v>
          </cell>
          <cell r="V246">
            <v>0</v>
          </cell>
          <cell r="W246">
            <v>0</v>
          </cell>
          <cell r="X246">
            <v>0</v>
          </cell>
          <cell r="Y246">
            <v>0</v>
          </cell>
          <cell r="Z246">
            <v>0</v>
          </cell>
          <cell r="AA246">
            <v>0</v>
          </cell>
          <cell r="AB246">
            <v>0</v>
          </cell>
          <cell r="AC246">
            <v>0</v>
          </cell>
          <cell r="AD246">
            <v>0</v>
          </cell>
          <cell r="AE246">
            <v>0</v>
          </cell>
          <cell r="AF246">
            <v>15784853</v>
          </cell>
          <cell r="AG246">
            <v>12627882</v>
          </cell>
          <cell r="AH246">
            <v>2841273</v>
          </cell>
          <cell r="AI246">
            <v>315697</v>
          </cell>
          <cell r="AJ246">
            <v>488990.74</v>
          </cell>
          <cell r="AK246">
            <v>3160464.45</v>
          </cell>
          <cell r="AL246">
            <v>1674297.41</v>
          </cell>
          <cell r="AM246">
            <v>88281.04</v>
          </cell>
          <cell r="AN246">
            <v>51771.72</v>
          </cell>
          <cell r="AO246">
            <v>118936.55</v>
          </cell>
          <cell r="AP246">
            <v>1026196.52</v>
          </cell>
          <cell r="AQ246">
            <v>45509</v>
          </cell>
          <cell r="AR246">
            <v>52212.26</v>
          </cell>
          <cell r="AS246">
            <v>0</v>
          </cell>
          <cell r="AT246">
            <v>6455.12</v>
          </cell>
          <cell r="AU246">
            <v>1771.88</v>
          </cell>
          <cell r="AV246">
            <v>0</v>
          </cell>
        </row>
        <row r="247">
          <cell r="A247">
            <v>240</v>
          </cell>
          <cell r="B247" t="str">
            <v>South Holland</v>
          </cell>
          <cell r="C247" t="str">
            <v>E2535</v>
          </cell>
          <cell r="D247">
            <v>113511</v>
          </cell>
          <cell r="E247">
            <v>0</v>
          </cell>
          <cell r="F247">
            <v>0</v>
          </cell>
          <cell r="G247">
            <v>0</v>
          </cell>
          <cell r="H247">
            <v>0</v>
          </cell>
          <cell r="I247">
            <v>0</v>
          </cell>
          <cell r="J247">
            <v>0</v>
          </cell>
          <cell r="K247">
            <v>0</v>
          </cell>
          <cell r="L247">
            <v>0</v>
          </cell>
          <cell r="M247">
            <v>0</v>
          </cell>
          <cell r="N247">
            <v>357703</v>
          </cell>
          <cell r="O247">
            <v>286162.40000000002</v>
          </cell>
          <cell r="P247">
            <v>71540.600000000006</v>
          </cell>
          <cell r="Q247">
            <v>0</v>
          </cell>
          <cell r="R247">
            <v>1548347.72</v>
          </cell>
          <cell r="S247">
            <v>0</v>
          </cell>
          <cell r="T247">
            <v>0</v>
          </cell>
          <cell r="U247">
            <v>528114.62</v>
          </cell>
          <cell r="V247">
            <v>0</v>
          </cell>
          <cell r="W247">
            <v>0</v>
          </cell>
          <cell r="X247">
            <v>0</v>
          </cell>
          <cell r="Y247">
            <v>0</v>
          </cell>
          <cell r="Z247">
            <v>0</v>
          </cell>
          <cell r="AA247">
            <v>0</v>
          </cell>
          <cell r="AB247">
            <v>0</v>
          </cell>
          <cell r="AC247">
            <v>0</v>
          </cell>
          <cell r="AD247">
            <v>0</v>
          </cell>
          <cell r="AE247">
            <v>0</v>
          </cell>
          <cell r="AF247">
            <v>12221910</v>
          </cell>
          <cell r="AG247">
            <v>9777528</v>
          </cell>
          <cell r="AH247">
            <v>2444382</v>
          </cell>
          <cell r="AI247">
            <v>0</v>
          </cell>
          <cell r="AJ247">
            <v>428043.14</v>
          </cell>
          <cell r="AK247">
            <v>1558174.55</v>
          </cell>
          <cell r="AL247">
            <v>924357.67</v>
          </cell>
          <cell r="AM247">
            <v>45897.1</v>
          </cell>
          <cell r="AN247">
            <v>31596.6</v>
          </cell>
          <cell r="AO247">
            <v>13846.64</v>
          </cell>
          <cell r="AP247">
            <v>457470.8</v>
          </cell>
          <cell r="AQ247">
            <v>15882.04</v>
          </cell>
          <cell r="AR247">
            <v>28951.200000000001</v>
          </cell>
          <cell r="AS247">
            <v>1345.15</v>
          </cell>
          <cell r="AT247">
            <v>24245.27</v>
          </cell>
          <cell r="AU247">
            <v>0</v>
          </cell>
          <cell r="AV247">
            <v>0</v>
          </cell>
        </row>
        <row r="248">
          <cell r="A248">
            <v>241</v>
          </cell>
          <cell r="B248" t="str">
            <v>South Kesteven</v>
          </cell>
          <cell r="C248" t="str">
            <v>E2536</v>
          </cell>
          <cell r="D248">
            <v>179287</v>
          </cell>
          <cell r="E248">
            <v>0</v>
          </cell>
          <cell r="F248">
            <v>0</v>
          </cell>
          <cell r="G248">
            <v>0</v>
          </cell>
          <cell r="H248">
            <v>0</v>
          </cell>
          <cell r="I248">
            <v>0</v>
          </cell>
          <cell r="J248">
            <v>0</v>
          </cell>
          <cell r="K248">
            <v>0</v>
          </cell>
          <cell r="L248">
            <v>0</v>
          </cell>
          <cell r="M248">
            <v>0</v>
          </cell>
          <cell r="N248">
            <v>500295</v>
          </cell>
          <cell r="O248">
            <v>400236</v>
          </cell>
          <cell r="P248">
            <v>100059</v>
          </cell>
          <cell r="Q248">
            <v>0</v>
          </cell>
          <cell r="R248">
            <v>106213</v>
          </cell>
          <cell r="S248">
            <v>0</v>
          </cell>
          <cell r="T248">
            <v>0</v>
          </cell>
          <cell r="U248">
            <v>490000</v>
          </cell>
          <cell r="V248">
            <v>0</v>
          </cell>
          <cell r="W248">
            <v>0</v>
          </cell>
          <cell r="X248">
            <v>0</v>
          </cell>
          <cell r="Y248">
            <v>0</v>
          </cell>
          <cell r="Z248">
            <v>0</v>
          </cell>
          <cell r="AA248">
            <v>0</v>
          </cell>
          <cell r="AB248">
            <v>0</v>
          </cell>
          <cell r="AC248">
            <v>0</v>
          </cell>
          <cell r="AD248">
            <v>0</v>
          </cell>
          <cell r="AE248">
            <v>0</v>
          </cell>
          <cell r="AF248">
            <v>18689270</v>
          </cell>
          <cell r="AG248">
            <v>14951416</v>
          </cell>
          <cell r="AH248">
            <v>3737854</v>
          </cell>
          <cell r="AI248">
            <v>0</v>
          </cell>
          <cell r="AJ248">
            <v>665258.41</v>
          </cell>
          <cell r="AK248">
            <v>2255737.73</v>
          </cell>
          <cell r="AL248">
            <v>2804261.82</v>
          </cell>
          <cell r="AM248">
            <v>134529.72</v>
          </cell>
          <cell r="AN248">
            <v>46644.38</v>
          </cell>
          <cell r="AO248">
            <v>0</v>
          </cell>
          <cell r="AP248">
            <v>1449036.04</v>
          </cell>
          <cell r="AQ248">
            <v>-2285.2600000000002</v>
          </cell>
          <cell r="AR248">
            <v>36449.919999999998</v>
          </cell>
          <cell r="AS248">
            <v>0</v>
          </cell>
          <cell r="AT248">
            <v>16684.22</v>
          </cell>
          <cell r="AU248">
            <v>-533.04</v>
          </cell>
          <cell r="AV248">
            <v>0</v>
          </cell>
        </row>
        <row r="249">
          <cell r="A249">
            <v>242</v>
          </cell>
          <cell r="B249" t="str">
            <v>South Lakeland</v>
          </cell>
          <cell r="C249" t="str">
            <v>E0936</v>
          </cell>
          <cell r="D249">
            <v>296593</v>
          </cell>
          <cell r="E249">
            <v>0</v>
          </cell>
          <cell r="F249">
            <v>0</v>
          </cell>
          <cell r="G249">
            <v>0</v>
          </cell>
          <cell r="H249">
            <v>0</v>
          </cell>
          <cell r="I249">
            <v>0</v>
          </cell>
          <cell r="J249">
            <v>0</v>
          </cell>
          <cell r="K249">
            <v>0</v>
          </cell>
          <cell r="L249">
            <v>0</v>
          </cell>
          <cell r="M249">
            <v>0</v>
          </cell>
          <cell r="N249">
            <v>1182916</v>
          </cell>
          <cell r="O249">
            <v>946332.8</v>
          </cell>
          <cell r="P249">
            <v>236583.2</v>
          </cell>
          <cell r="Q249">
            <v>0</v>
          </cell>
          <cell r="R249">
            <v>109673.78</v>
          </cell>
          <cell r="S249">
            <v>0</v>
          </cell>
          <cell r="T249">
            <v>0</v>
          </cell>
          <cell r="U249">
            <v>406776.14</v>
          </cell>
          <cell r="V249">
            <v>0</v>
          </cell>
          <cell r="W249">
            <v>0</v>
          </cell>
          <cell r="X249">
            <v>0</v>
          </cell>
          <cell r="Y249">
            <v>0</v>
          </cell>
          <cell r="Z249">
            <v>0</v>
          </cell>
          <cell r="AA249">
            <v>0</v>
          </cell>
          <cell r="AB249">
            <v>0</v>
          </cell>
          <cell r="AC249">
            <v>0</v>
          </cell>
          <cell r="AD249">
            <v>0</v>
          </cell>
          <cell r="AE249">
            <v>0</v>
          </cell>
          <cell r="AF249">
            <v>19275149</v>
          </cell>
          <cell r="AG249">
            <v>15420119</v>
          </cell>
          <cell r="AH249">
            <v>3855030</v>
          </cell>
          <cell r="AI249">
            <v>0</v>
          </cell>
          <cell r="AJ249">
            <v>607443.4</v>
          </cell>
          <cell r="AK249">
            <v>5070645.6900000004</v>
          </cell>
          <cell r="AL249">
            <v>2680531.37</v>
          </cell>
          <cell r="AM249">
            <v>83767.990000000005</v>
          </cell>
          <cell r="AN249">
            <v>23461.84</v>
          </cell>
          <cell r="AO249">
            <v>6674.89</v>
          </cell>
          <cell r="AP249">
            <v>804699.4</v>
          </cell>
          <cell r="AQ249">
            <v>12813.29</v>
          </cell>
          <cell r="AR249">
            <v>21881.13</v>
          </cell>
          <cell r="AS249">
            <v>2620.75</v>
          </cell>
          <cell r="AT249">
            <v>5925.2</v>
          </cell>
          <cell r="AU249">
            <v>8120.36</v>
          </cell>
          <cell r="AV249">
            <v>0</v>
          </cell>
        </row>
        <row r="250">
          <cell r="A250">
            <v>243</v>
          </cell>
          <cell r="B250" t="str">
            <v>South Norfolk</v>
          </cell>
          <cell r="C250" t="str">
            <v>E2637</v>
          </cell>
          <cell r="D250">
            <v>148821</v>
          </cell>
          <cell r="E250">
            <v>0</v>
          </cell>
          <cell r="F250">
            <v>0</v>
          </cell>
          <cell r="G250">
            <v>0</v>
          </cell>
          <cell r="H250">
            <v>20000</v>
          </cell>
          <cell r="I250">
            <v>0</v>
          </cell>
          <cell r="J250">
            <v>0</v>
          </cell>
          <cell r="K250">
            <v>0</v>
          </cell>
          <cell r="L250">
            <v>0</v>
          </cell>
          <cell r="M250">
            <v>0</v>
          </cell>
          <cell r="N250">
            <v>445273</v>
          </cell>
          <cell r="O250">
            <v>356218.4</v>
          </cell>
          <cell r="P250">
            <v>89054.6</v>
          </cell>
          <cell r="Q250">
            <v>0</v>
          </cell>
          <cell r="R250">
            <v>129747.63</v>
          </cell>
          <cell r="S250">
            <v>0</v>
          </cell>
          <cell r="T250">
            <v>0</v>
          </cell>
          <cell r="U250">
            <v>120000</v>
          </cell>
          <cell r="V250">
            <v>0</v>
          </cell>
          <cell r="W250">
            <v>0</v>
          </cell>
          <cell r="X250">
            <v>0</v>
          </cell>
          <cell r="Y250">
            <v>0</v>
          </cell>
          <cell r="Z250">
            <v>0</v>
          </cell>
          <cell r="AA250">
            <v>0</v>
          </cell>
          <cell r="AB250">
            <v>0</v>
          </cell>
          <cell r="AC250">
            <v>0</v>
          </cell>
          <cell r="AD250">
            <v>0</v>
          </cell>
          <cell r="AE250">
            <v>0</v>
          </cell>
          <cell r="AF250">
            <v>13781178</v>
          </cell>
          <cell r="AG250">
            <v>11024942</v>
          </cell>
          <cell r="AH250">
            <v>2756236</v>
          </cell>
          <cell r="AI250">
            <v>0</v>
          </cell>
          <cell r="AJ250">
            <v>480354.78</v>
          </cell>
          <cell r="AK250">
            <v>1936397.93</v>
          </cell>
          <cell r="AL250">
            <v>2903473.2</v>
          </cell>
          <cell r="AM250">
            <v>51195.24</v>
          </cell>
          <cell r="AN250">
            <v>83209.05</v>
          </cell>
          <cell r="AO250">
            <v>489.99</v>
          </cell>
          <cell r="AP250">
            <v>958393.42</v>
          </cell>
          <cell r="AQ250">
            <v>24521.66</v>
          </cell>
          <cell r="AR250">
            <v>68920.33</v>
          </cell>
          <cell r="AS250">
            <v>3083.56</v>
          </cell>
          <cell r="AT250">
            <v>30658.639999999999</v>
          </cell>
          <cell r="AU250">
            <v>20903.11</v>
          </cell>
          <cell r="AV250">
            <v>0</v>
          </cell>
        </row>
        <row r="251">
          <cell r="A251">
            <v>244</v>
          </cell>
          <cell r="B251" t="str">
            <v>South Northamptonshire</v>
          </cell>
          <cell r="C251" t="str">
            <v>E2836</v>
          </cell>
          <cell r="D251">
            <v>106988</v>
          </cell>
          <cell r="E251">
            <v>0</v>
          </cell>
          <cell r="F251">
            <v>0</v>
          </cell>
          <cell r="G251">
            <v>0</v>
          </cell>
          <cell r="H251">
            <v>0</v>
          </cell>
          <cell r="I251">
            <v>0</v>
          </cell>
          <cell r="J251">
            <v>0</v>
          </cell>
          <cell r="K251">
            <v>0</v>
          </cell>
          <cell r="L251">
            <v>0</v>
          </cell>
          <cell r="M251">
            <v>0</v>
          </cell>
          <cell r="N251">
            <v>336525</v>
          </cell>
          <cell r="O251">
            <v>269220</v>
          </cell>
          <cell r="P251">
            <v>67305</v>
          </cell>
          <cell r="Q251">
            <v>0</v>
          </cell>
          <cell r="R251">
            <v>23389.67</v>
          </cell>
          <cell r="S251">
            <v>0</v>
          </cell>
          <cell r="T251">
            <v>0</v>
          </cell>
          <cell r="U251">
            <v>100000</v>
          </cell>
          <cell r="V251">
            <v>0</v>
          </cell>
          <cell r="W251">
            <v>0</v>
          </cell>
          <cell r="X251">
            <v>0</v>
          </cell>
          <cell r="Y251">
            <v>0</v>
          </cell>
          <cell r="Z251">
            <v>0</v>
          </cell>
          <cell r="AA251">
            <v>0</v>
          </cell>
          <cell r="AB251">
            <v>0</v>
          </cell>
          <cell r="AC251">
            <v>0</v>
          </cell>
          <cell r="AD251">
            <v>0</v>
          </cell>
          <cell r="AE251">
            <v>0</v>
          </cell>
          <cell r="AF251">
            <v>10277567</v>
          </cell>
          <cell r="AG251">
            <v>8222053</v>
          </cell>
          <cell r="AH251">
            <v>2055513</v>
          </cell>
          <cell r="AI251">
            <v>0</v>
          </cell>
          <cell r="AJ251">
            <v>332596.15000000002</v>
          </cell>
          <cell r="AK251">
            <v>1489846.02</v>
          </cell>
          <cell r="AL251">
            <v>1268578.22</v>
          </cell>
          <cell r="AM251">
            <v>5880.72</v>
          </cell>
          <cell r="AN251">
            <v>50359.48</v>
          </cell>
          <cell r="AO251">
            <v>0</v>
          </cell>
          <cell r="AP251">
            <v>750408.38</v>
          </cell>
          <cell r="AQ251">
            <v>30643.7</v>
          </cell>
          <cell r="AR251">
            <v>99193.73</v>
          </cell>
          <cell r="AS251">
            <v>367.55</v>
          </cell>
          <cell r="AT251">
            <v>12371.66</v>
          </cell>
          <cell r="AU251">
            <v>894.38</v>
          </cell>
          <cell r="AV251">
            <v>0</v>
          </cell>
        </row>
        <row r="252">
          <cell r="A252">
            <v>245</v>
          </cell>
          <cell r="B252" t="str">
            <v>South Oxfordshire</v>
          </cell>
          <cell r="C252" t="str">
            <v>E3133</v>
          </cell>
          <cell r="D252">
            <v>186629</v>
          </cell>
          <cell r="E252">
            <v>0</v>
          </cell>
          <cell r="F252">
            <v>0</v>
          </cell>
          <cell r="G252">
            <v>0</v>
          </cell>
          <cell r="H252">
            <v>0</v>
          </cell>
          <cell r="I252">
            <v>0</v>
          </cell>
          <cell r="J252">
            <v>0</v>
          </cell>
          <cell r="K252">
            <v>0</v>
          </cell>
          <cell r="L252">
            <v>0</v>
          </cell>
          <cell r="M252">
            <v>0</v>
          </cell>
          <cell r="N252">
            <v>478515</v>
          </cell>
          <cell r="O252">
            <v>382812</v>
          </cell>
          <cell r="P252">
            <v>95703</v>
          </cell>
          <cell r="Q252">
            <v>0</v>
          </cell>
          <cell r="R252">
            <v>46576.95</v>
          </cell>
          <cell r="S252">
            <v>0</v>
          </cell>
          <cell r="T252">
            <v>0</v>
          </cell>
          <cell r="U252">
            <v>528873.94999999995</v>
          </cell>
          <cell r="V252">
            <v>0</v>
          </cell>
          <cell r="W252">
            <v>0</v>
          </cell>
          <cell r="X252">
            <v>0</v>
          </cell>
          <cell r="Y252">
            <v>0</v>
          </cell>
          <cell r="Z252">
            <v>0</v>
          </cell>
          <cell r="AA252">
            <v>0</v>
          </cell>
          <cell r="AB252">
            <v>0</v>
          </cell>
          <cell r="AC252">
            <v>0</v>
          </cell>
          <cell r="AD252">
            <v>0</v>
          </cell>
          <cell r="AE252">
            <v>0</v>
          </cell>
          <cell r="AF252">
            <v>20413714</v>
          </cell>
          <cell r="AG252">
            <v>16330971</v>
          </cell>
          <cell r="AH252">
            <v>4082743</v>
          </cell>
          <cell r="AI252">
            <v>0</v>
          </cell>
          <cell r="AJ252">
            <v>729527.35</v>
          </cell>
          <cell r="AK252">
            <v>2098527.61</v>
          </cell>
          <cell r="AL252">
            <v>3354974.53</v>
          </cell>
          <cell r="AM252">
            <v>72551.570000000007</v>
          </cell>
          <cell r="AN252">
            <v>42808.26</v>
          </cell>
          <cell r="AO252">
            <v>134814.87</v>
          </cell>
          <cell r="AP252">
            <v>1807334.55</v>
          </cell>
          <cell r="AQ252">
            <v>46651.59</v>
          </cell>
          <cell r="AR252">
            <v>8038.61</v>
          </cell>
          <cell r="AS252">
            <v>2267.23</v>
          </cell>
          <cell r="AT252">
            <v>16740.740000000002</v>
          </cell>
          <cell r="AU252">
            <v>-0.01</v>
          </cell>
          <cell r="AV252">
            <v>0</v>
          </cell>
        </row>
        <row r="253">
          <cell r="A253">
            <v>246</v>
          </cell>
          <cell r="B253" t="str">
            <v>South Ribble</v>
          </cell>
          <cell r="C253" t="str">
            <v>E2342</v>
          </cell>
          <cell r="D253">
            <v>124367</v>
          </cell>
          <cell r="E253">
            <v>0</v>
          </cell>
          <cell r="F253">
            <v>0</v>
          </cell>
          <cell r="G253">
            <v>0</v>
          </cell>
          <cell r="H253">
            <v>0</v>
          </cell>
          <cell r="I253">
            <v>0</v>
          </cell>
          <cell r="J253">
            <v>0</v>
          </cell>
          <cell r="K253">
            <v>0</v>
          </cell>
          <cell r="L253">
            <v>0</v>
          </cell>
          <cell r="M253">
            <v>0</v>
          </cell>
          <cell r="N253">
            <v>409149</v>
          </cell>
          <cell r="O253">
            <v>327319.2</v>
          </cell>
          <cell r="P253">
            <v>73646.819999999992</v>
          </cell>
          <cell r="Q253">
            <v>8182.9800000000005</v>
          </cell>
          <cell r="R253">
            <v>59186.37</v>
          </cell>
          <cell r="S253">
            <v>0</v>
          </cell>
          <cell r="T253">
            <v>0</v>
          </cell>
          <cell r="U253">
            <v>360000</v>
          </cell>
          <cell r="V253">
            <v>0</v>
          </cell>
          <cell r="W253">
            <v>0</v>
          </cell>
          <cell r="X253">
            <v>0</v>
          </cell>
          <cell r="Y253">
            <v>0</v>
          </cell>
          <cell r="Z253">
            <v>0</v>
          </cell>
          <cell r="AA253">
            <v>0</v>
          </cell>
          <cell r="AB253">
            <v>0</v>
          </cell>
          <cell r="AC253">
            <v>0</v>
          </cell>
          <cell r="AD253">
            <v>0</v>
          </cell>
          <cell r="AE253">
            <v>0</v>
          </cell>
          <cell r="AF253">
            <v>17339658</v>
          </cell>
          <cell r="AG253">
            <v>13871726</v>
          </cell>
          <cell r="AH253">
            <v>3121138</v>
          </cell>
          <cell r="AI253">
            <v>346793</v>
          </cell>
          <cell r="AJ253">
            <v>597245.93000000005</v>
          </cell>
          <cell r="AK253">
            <v>1771089.38</v>
          </cell>
          <cell r="AL253">
            <v>1451611.08</v>
          </cell>
          <cell r="AM253">
            <v>44096.34</v>
          </cell>
          <cell r="AN253">
            <v>4717.3999999999996</v>
          </cell>
          <cell r="AO253">
            <v>999.9</v>
          </cell>
          <cell r="AP253">
            <v>849806.88</v>
          </cell>
          <cell r="AQ253">
            <v>25284.39</v>
          </cell>
          <cell r="AR253">
            <v>18313.61</v>
          </cell>
          <cell r="AS253">
            <v>101.91</v>
          </cell>
          <cell r="AT253">
            <v>3538.05</v>
          </cell>
          <cell r="AU253">
            <v>0</v>
          </cell>
          <cell r="AV253">
            <v>0</v>
          </cell>
        </row>
        <row r="254">
          <cell r="A254">
            <v>247</v>
          </cell>
          <cell r="B254" t="str">
            <v>South Somerset</v>
          </cell>
          <cell r="C254" t="str">
            <v>E3334</v>
          </cell>
          <cell r="D254">
            <v>223390</v>
          </cell>
          <cell r="E254">
            <v>0</v>
          </cell>
          <cell r="F254">
            <v>0</v>
          </cell>
          <cell r="G254">
            <v>0</v>
          </cell>
          <cell r="H254">
            <v>20000</v>
          </cell>
          <cell r="I254">
            <v>0</v>
          </cell>
          <cell r="J254">
            <v>0</v>
          </cell>
          <cell r="K254">
            <v>0</v>
          </cell>
          <cell r="L254">
            <v>0</v>
          </cell>
          <cell r="M254">
            <v>0</v>
          </cell>
          <cell r="N254">
            <v>715537</v>
          </cell>
          <cell r="O254">
            <v>572429.6</v>
          </cell>
          <cell r="P254">
            <v>128796.65999999999</v>
          </cell>
          <cell r="Q254">
            <v>14310.74</v>
          </cell>
          <cell r="R254">
            <v>293918.23</v>
          </cell>
          <cell r="S254">
            <v>0</v>
          </cell>
          <cell r="T254">
            <v>0</v>
          </cell>
          <cell r="U254">
            <v>439703</v>
          </cell>
          <cell r="V254">
            <v>0</v>
          </cell>
          <cell r="W254">
            <v>0</v>
          </cell>
          <cell r="X254">
            <v>0</v>
          </cell>
          <cell r="Y254">
            <v>0</v>
          </cell>
          <cell r="Z254">
            <v>0</v>
          </cell>
          <cell r="AA254">
            <v>0</v>
          </cell>
          <cell r="AB254">
            <v>0</v>
          </cell>
          <cell r="AC254">
            <v>0</v>
          </cell>
          <cell r="AD254">
            <v>0</v>
          </cell>
          <cell r="AE254">
            <v>0</v>
          </cell>
          <cell r="AF254">
            <v>20800758</v>
          </cell>
          <cell r="AG254">
            <v>16640606</v>
          </cell>
          <cell r="AH254">
            <v>3744136</v>
          </cell>
          <cell r="AI254">
            <v>416015</v>
          </cell>
          <cell r="AJ254">
            <v>710442.28</v>
          </cell>
          <cell r="AK254">
            <v>3160448.15</v>
          </cell>
          <cell r="AL254">
            <v>3002508.74</v>
          </cell>
          <cell r="AM254">
            <v>26225.08</v>
          </cell>
          <cell r="AN254">
            <v>84582.67</v>
          </cell>
          <cell r="AO254">
            <v>2044.82</v>
          </cell>
          <cell r="AP254">
            <v>1479562.82</v>
          </cell>
          <cell r="AQ254">
            <v>36755.300000000003</v>
          </cell>
          <cell r="AR254">
            <v>99322.52</v>
          </cell>
          <cell r="AS254">
            <v>1742.78</v>
          </cell>
          <cell r="AT254">
            <v>27122.39</v>
          </cell>
          <cell r="AU254">
            <v>33130.800000000003</v>
          </cell>
          <cell r="AV254">
            <v>0</v>
          </cell>
        </row>
        <row r="255">
          <cell r="A255">
            <v>248</v>
          </cell>
          <cell r="B255" t="str">
            <v>South Staffordshire</v>
          </cell>
          <cell r="C255" t="str">
            <v>E3435</v>
          </cell>
          <cell r="D255">
            <v>103528</v>
          </cell>
          <cell r="E255">
            <v>0</v>
          </cell>
          <cell r="F255">
            <v>662064.67000000004</v>
          </cell>
          <cell r="G255">
            <v>0</v>
          </cell>
          <cell r="H255">
            <v>0</v>
          </cell>
          <cell r="I255">
            <v>0</v>
          </cell>
          <cell r="J255">
            <v>54035.33</v>
          </cell>
          <cell r="K255">
            <v>0</v>
          </cell>
          <cell r="L255">
            <v>0</v>
          </cell>
          <cell r="M255">
            <v>0</v>
          </cell>
          <cell r="N255">
            <v>407965</v>
          </cell>
          <cell r="O255">
            <v>326372</v>
          </cell>
          <cell r="P255">
            <v>73433.7</v>
          </cell>
          <cell r="Q255">
            <v>8159.3</v>
          </cell>
          <cell r="R255">
            <v>134434.09</v>
          </cell>
          <cell r="S255">
            <v>0</v>
          </cell>
          <cell r="T255">
            <v>0</v>
          </cell>
          <cell r="U255">
            <v>202085.17</v>
          </cell>
          <cell r="V255">
            <v>0</v>
          </cell>
          <cell r="W255">
            <v>0</v>
          </cell>
          <cell r="X255">
            <v>0</v>
          </cell>
          <cell r="Y255">
            <v>0</v>
          </cell>
          <cell r="Z255">
            <v>0</v>
          </cell>
          <cell r="AA255">
            <v>0</v>
          </cell>
          <cell r="AB255">
            <v>0</v>
          </cell>
          <cell r="AC255">
            <v>0</v>
          </cell>
          <cell r="AD255">
            <v>0</v>
          </cell>
          <cell r="AE255">
            <v>0</v>
          </cell>
          <cell r="AF255">
            <v>9515721.6699999999</v>
          </cell>
          <cell r="AG255">
            <v>7655805</v>
          </cell>
          <cell r="AH255">
            <v>1722556</v>
          </cell>
          <cell r="AI255">
            <v>191395</v>
          </cell>
          <cell r="AJ255">
            <v>345185.8</v>
          </cell>
          <cell r="AK255">
            <v>1761433.79</v>
          </cell>
          <cell r="AL255">
            <v>403393.5</v>
          </cell>
          <cell r="AM255">
            <v>18835.490000000002</v>
          </cell>
          <cell r="AN255">
            <v>9947.75</v>
          </cell>
          <cell r="AO255">
            <v>299435.06</v>
          </cell>
          <cell r="AP255">
            <v>434629.32</v>
          </cell>
          <cell r="AQ255">
            <v>8133.37</v>
          </cell>
          <cell r="AR255">
            <v>162511.64000000001</v>
          </cell>
          <cell r="AS255">
            <v>925.32</v>
          </cell>
          <cell r="AT255">
            <v>3957.11</v>
          </cell>
          <cell r="AU255">
            <v>0</v>
          </cell>
          <cell r="AV255">
            <v>54035.33</v>
          </cell>
        </row>
        <row r="256">
          <cell r="A256">
            <v>249</v>
          </cell>
          <cell r="B256" t="str">
            <v>South Tyneside</v>
          </cell>
          <cell r="C256" t="str">
            <v>E4504</v>
          </cell>
          <cell r="D256">
            <v>150312</v>
          </cell>
          <cell r="E256">
            <v>0</v>
          </cell>
          <cell r="F256">
            <v>0</v>
          </cell>
          <cell r="G256">
            <v>0</v>
          </cell>
          <cell r="H256">
            <v>0</v>
          </cell>
          <cell r="I256">
            <v>0</v>
          </cell>
          <cell r="J256">
            <v>0</v>
          </cell>
          <cell r="K256">
            <v>0</v>
          </cell>
          <cell r="L256">
            <v>0</v>
          </cell>
          <cell r="M256">
            <v>0</v>
          </cell>
          <cell r="N256">
            <v>515316</v>
          </cell>
          <cell r="O256">
            <v>505009.68</v>
          </cell>
          <cell r="P256">
            <v>0</v>
          </cell>
          <cell r="Q256">
            <v>10306.32</v>
          </cell>
          <cell r="R256">
            <v>73781.8</v>
          </cell>
          <cell r="S256">
            <v>0</v>
          </cell>
          <cell r="T256">
            <v>0</v>
          </cell>
          <cell r="U256">
            <v>600000</v>
          </cell>
          <cell r="V256">
            <v>0</v>
          </cell>
          <cell r="W256">
            <v>0</v>
          </cell>
          <cell r="X256">
            <v>0</v>
          </cell>
          <cell r="Y256">
            <v>0</v>
          </cell>
          <cell r="Z256">
            <v>0</v>
          </cell>
          <cell r="AA256">
            <v>0</v>
          </cell>
          <cell r="AB256">
            <v>0</v>
          </cell>
          <cell r="AC256">
            <v>0</v>
          </cell>
          <cell r="AD256">
            <v>0</v>
          </cell>
          <cell r="AE256">
            <v>0</v>
          </cell>
          <cell r="AF256">
            <v>15076716</v>
          </cell>
          <cell r="AG256">
            <v>14775182</v>
          </cell>
          <cell r="AH256">
            <v>0</v>
          </cell>
          <cell r="AI256">
            <v>301534</v>
          </cell>
          <cell r="AJ256">
            <v>538833.53</v>
          </cell>
          <cell r="AK256">
            <v>2223673.04</v>
          </cell>
          <cell r="AL256">
            <v>1682096.36</v>
          </cell>
          <cell r="AM256">
            <v>43859.199999999997</v>
          </cell>
          <cell r="AN256">
            <v>0</v>
          </cell>
          <cell r="AO256">
            <v>4751.7</v>
          </cell>
          <cell r="AP256">
            <v>1519322.07</v>
          </cell>
          <cell r="AQ256">
            <v>69773.990000000005</v>
          </cell>
          <cell r="AR256">
            <v>314450.27</v>
          </cell>
          <cell r="AS256">
            <v>69.989999999999995</v>
          </cell>
          <cell r="AT256">
            <v>0</v>
          </cell>
          <cell r="AU256">
            <v>0</v>
          </cell>
          <cell r="AV256">
            <v>0</v>
          </cell>
        </row>
        <row r="257">
          <cell r="A257">
            <v>250</v>
          </cell>
          <cell r="B257" t="str">
            <v>Southampton</v>
          </cell>
          <cell r="C257" t="str">
            <v>E1702</v>
          </cell>
          <cell r="D257">
            <v>321850</v>
          </cell>
          <cell r="E257">
            <v>0</v>
          </cell>
          <cell r="F257">
            <v>0</v>
          </cell>
          <cell r="G257">
            <v>0</v>
          </cell>
          <cell r="H257">
            <v>0</v>
          </cell>
          <cell r="I257">
            <v>0</v>
          </cell>
          <cell r="J257">
            <v>0</v>
          </cell>
          <cell r="K257">
            <v>0</v>
          </cell>
          <cell r="L257">
            <v>0</v>
          </cell>
          <cell r="M257">
            <v>0</v>
          </cell>
          <cell r="N257">
            <v>674612</v>
          </cell>
          <cell r="O257">
            <v>661119.76</v>
          </cell>
          <cell r="P257">
            <v>0</v>
          </cell>
          <cell r="Q257">
            <v>13492.24</v>
          </cell>
          <cell r="R257">
            <v>130416.48</v>
          </cell>
          <cell r="S257">
            <v>0</v>
          </cell>
          <cell r="T257">
            <v>0</v>
          </cell>
          <cell r="U257">
            <v>1414334.32</v>
          </cell>
          <cell r="V257">
            <v>0</v>
          </cell>
          <cell r="W257">
            <v>0</v>
          </cell>
          <cell r="X257">
            <v>0</v>
          </cell>
          <cell r="Y257">
            <v>0</v>
          </cell>
          <cell r="Z257">
            <v>0</v>
          </cell>
          <cell r="AA257">
            <v>0</v>
          </cell>
          <cell r="AB257">
            <v>0</v>
          </cell>
          <cell r="AC257">
            <v>0</v>
          </cell>
          <cell r="AD257">
            <v>0</v>
          </cell>
          <cell r="AE257">
            <v>0</v>
          </cell>
          <cell r="AF257">
            <v>50544925</v>
          </cell>
          <cell r="AG257">
            <v>49534027</v>
          </cell>
          <cell r="AH257">
            <v>0</v>
          </cell>
          <cell r="AI257">
            <v>1010899</v>
          </cell>
          <cell r="AJ257">
            <v>1876322.94</v>
          </cell>
          <cell r="AK257">
            <v>2945968.55</v>
          </cell>
          <cell r="AL257">
            <v>8095073.5700000003</v>
          </cell>
          <cell r="AM257">
            <v>48176.1</v>
          </cell>
          <cell r="AN257">
            <v>0</v>
          </cell>
          <cell r="AO257">
            <v>52459.81</v>
          </cell>
          <cell r="AP257">
            <v>3887632.49</v>
          </cell>
          <cell r="AQ257">
            <v>0</v>
          </cell>
          <cell r="AR257">
            <v>50539.21</v>
          </cell>
          <cell r="AS257">
            <v>0</v>
          </cell>
          <cell r="AT257">
            <v>0</v>
          </cell>
          <cell r="AU257">
            <v>0</v>
          </cell>
          <cell r="AV257">
            <v>0</v>
          </cell>
        </row>
        <row r="258">
          <cell r="A258">
            <v>251</v>
          </cell>
          <cell r="B258" t="str">
            <v>Southend-on-Sea</v>
          </cell>
          <cell r="C258" t="str">
            <v>E1501</v>
          </cell>
          <cell r="D258">
            <v>238667</v>
          </cell>
          <cell r="E258">
            <v>0</v>
          </cell>
          <cell r="F258">
            <v>0</v>
          </cell>
          <cell r="G258">
            <v>0</v>
          </cell>
          <cell r="H258">
            <v>0</v>
          </cell>
          <cell r="I258">
            <v>0</v>
          </cell>
          <cell r="J258">
            <v>0</v>
          </cell>
          <cell r="K258">
            <v>0</v>
          </cell>
          <cell r="L258">
            <v>0</v>
          </cell>
          <cell r="M258">
            <v>0</v>
          </cell>
          <cell r="N258">
            <v>988871</v>
          </cell>
          <cell r="O258">
            <v>969093.58</v>
          </cell>
          <cell r="P258">
            <v>0</v>
          </cell>
          <cell r="Q258">
            <v>19777.420000000002</v>
          </cell>
          <cell r="R258">
            <v>80743.73</v>
          </cell>
          <cell r="S258">
            <v>0</v>
          </cell>
          <cell r="T258">
            <v>0</v>
          </cell>
          <cell r="U258">
            <v>932240.6</v>
          </cell>
          <cell r="V258">
            <v>0</v>
          </cell>
          <cell r="W258">
            <v>0</v>
          </cell>
          <cell r="X258">
            <v>0</v>
          </cell>
          <cell r="Y258">
            <v>0</v>
          </cell>
          <cell r="Z258">
            <v>0</v>
          </cell>
          <cell r="AA258">
            <v>0</v>
          </cell>
          <cell r="AB258">
            <v>0</v>
          </cell>
          <cell r="AC258">
            <v>0</v>
          </cell>
          <cell r="AD258">
            <v>0</v>
          </cell>
          <cell r="AE258">
            <v>0</v>
          </cell>
          <cell r="AF258">
            <v>21169741</v>
          </cell>
          <cell r="AG258">
            <v>20746346</v>
          </cell>
          <cell r="AH258">
            <v>0</v>
          </cell>
          <cell r="AI258">
            <v>423395</v>
          </cell>
          <cell r="AJ258">
            <v>756275.41</v>
          </cell>
          <cell r="AK258">
            <v>4238301.38</v>
          </cell>
          <cell r="AL258">
            <v>2988841.5</v>
          </cell>
          <cell r="AM258">
            <v>39513.339999999997</v>
          </cell>
          <cell r="AN258">
            <v>0</v>
          </cell>
          <cell r="AO258">
            <v>2361.9299999999998</v>
          </cell>
          <cell r="AP258">
            <v>1526009.62</v>
          </cell>
          <cell r="AQ258">
            <v>15289.52</v>
          </cell>
          <cell r="AR258">
            <v>173313.65</v>
          </cell>
          <cell r="AS258">
            <v>881.65</v>
          </cell>
          <cell r="AT258">
            <v>0</v>
          </cell>
          <cell r="AU258">
            <v>0</v>
          </cell>
          <cell r="AV258">
            <v>0</v>
          </cell>
        </row>
        <row r="259">
          <cell r="A259">
            <v>252</v>
          </cell>
          <cell r="B259" t="str">
            <v>Southwark</v>
          </cell>
          <cell r="C259" t="str">
            <v>E5019</v>
          </cell>
          <cell r="D259">
            <v>655771</v>
          </cell>
          <cell r="E259">
            <v>0</v>
          </cell>
          <cell r="F259">
            <v>0</v>
          </cell>
          <cell r="G259">
            <v>0</v>
          </cell>
          <cell r="H259">
            <v>0</v>
          </cell>
          <cell r="I259">
            <v>0</v>
          </cell>
          <cell r="J259">
            <v>0</v>
          </cell>
          <cell r="K259">
            <v>0</v>
          </cell>
          <cell r="L259">
            <v>0</v>
          </cell>
          <cell r="M259">
            <v>0</v>
          </cell>
          <cell r="N259">
            <v>1060526</v>
          </cell>
          <cell r="O259">
            <v>636315.6</v>
          </cell>
          <cell r="P259">
            <v>424210.4</v>
          </cell>
          <cell r="Q259">
            <v>0</v>
          </cell>
          <cell r="R259">
            <v>485473.26</v>
          </cell>
          <cell r="S259">
            <v>0</v>
          </cell>
          <cell r="T259">
            <v>0</v>
          </cell>
          <cell r="U259">
            <v>4196370.62</v>
          </cell>
          <cell r="V259">
            <v>0</v>
          </cell>
          <cell r="W259">
            <v>0</v>
          </cell>
          <cell r="X259">
            <v>0</v>
          </cell>
          <cell r="Y259">
            <v>0</v>
          </cell>
          <cell r="Z259">
            <v>0</v>
          </cell>
          <cell r="AA259">
            <v>0</v>
          </cell>
          <cell r="AB259">
            <v>0</v>
          </cell>
          <cell r="AC259">
            <v>0</v>
          </cell>
          <cell r="AD259">
            <v>0</v>
          </cell>
          <cell r="AE259">
            <v>0</v>
          </cell>
          <cell r="AF259">
            <v>95292701</v>
          </cell>
          <cell r="AG259">
            <v>57175620</v>
          </cell>
          <cell r="AH259">
            <v>38117080</v>
          </cell>
          <cell r="AI259">
            <v>0</v>
          </cell>
          <cell r="AJ259">
            <v>3624765.2</v>
          </cell>
          <cell r="AK259">
            <v>4631901.6900000004</v>
          </cell>
          <cell r="AL259">
            <v>22366436.129999999</v>
          </cell>
          <cell r="AM259">
            <v>50472.800000000003</v>
          </cell>
          <cell r="AN259">
            <v>0</v>
          </cell>
          <cell r="AO259">
            <v>63123.39</v>
          </cell>
          <cell r="AP259">
            <v>6464110.2400000002</v>
          </cell>
          <cell r="AQ259">
            <v>88572.73</v>
          </cell>
          <cell r="AR259">
            <v>37987.519999999997</v>
          </cell>
          <cell r="AS259">
            <v>12656.34</v>
          </cell>
          <cell r="AT259">
            <v>0</v>
          </cell>
          <cell r="AU259">
            <v>0</v>
          </cell>
          <cell r="AV259">
            <v>0</v>
          </cell>
        </row>
        <row r="260">
          <cell r="A260">
            <v>253</v>
          </cell>
          <cell r="B260" t="str">
            <v>Spelthorne</v>
          </cell>
          <cell r="C260" t="str">
            <v>E3637</v>
          </cell>
          <cell r="D260">
            <v>132328</v>
          </cell>
          <cell r="E260">
            <v>0</v>
          </cell>
          <cell r="F260">
            <v>0</v>
          </cell>
          <cell r="G260">
            <v>0</v>
          </cell>
          <cell r="H260">
            <v>0</v>
          </cell>
          <cell r="I260">
            <v>0</v>
          </cell>
          <cell r="J260">
            <v>0</v>
          </cell>
          <cell r="K260">
            <v>0</v>
          </cell>
          <cell r="L260">
            <v>0</v>
          </cell>
          <cell r="M260">
            <v>0</v>
          </cell>
          <cell r="N260">
            <v>246744</v>
          </cell>
          <cell r="O260">
            <v>197395.20000000001</v>
          </cell>
          <cell r="P260">
            <v>49348.800000000003</v>
          </cell>
          <cell r="Q260">
            <v>0</v>
          </cell>
          <cell r="R260">
            <v>-43280.57</v>
          </cell>
          <cell r="S260">
            <v>0</v>
          </cell>
          <cell r="T260">
            <v>0</v>
          </cell>
          <cell r="U260">
            <v>450894.18</v>
          </cell>
          <cell r="V260">
            <v>0</v>
          </cell>
          <cell r="W260">
            <v>0</v>
          </cell>
          <cell r="X260">
            <v>0</v>
          </cell>
          <cell r="Y260">
            <v>0</v>
          </cell>
          <cell r="Z260">
            <v>0</v>
          </cell>
          <cell r="AA260">
            <v>0</v>
          </cell>
          <cell r="AB260">
            <v>0</v>
          </cell>
          <cell r="AC260">
            <v>0</v>
          </cell>
          <cell r="AD260">
            <v>0</v>
          </cell>
          <cell r="AE260">
            <v>0</v>
          </cell>
          <cell r="AF260">
            <v>21174788</v>
          </cell>
          <cell r="AG260">
            <v>16939830</v>
          </cell>
          <cell r="AH260">
            <v>4234958</v>
          </cell>
          <cell r="AI260">
            <v>0</v>
          </cell>
          <cell r="AJ260">
            <v>744199.39</v>
          </cell>
          <cell r="AK260">
            <v>1075946.01</v>
          </cell>
          <cell r="AL260">
            <v>1598194.46</v>
          </cell>
          <cell r="AM260">
            <v>27480</v>
          </cell>
          <cell r="AN260">
            <v>0</v>
          </cell>
          <cell r="AO260">
            <v>34977.360000000001</v>
          </cell>
          <cell r="AP260">
            <v>1930686.92</v>
          </cell>
          <cell r="AQ260">
            <v>10532.09</v>
          </cell>
          <cell r="AR260">
            <v>27693.77</v>
          </cell>
          <cell r="AS260">
            <v>1802.11</v>
          </cell>
          <cell r="AT260">
            <v>0</v>
          </cell>
          <cell r="AU260">
            <v>0</v>
          </cell>
          <cell r="AV260">
            <v>0</v>
          </cell>
        </row>
        <row r="261">
          <cell r="A261">
            <v>254</v>
          </cell>
          <cell r="B261" t="str">
            <v>St Albans</v>
          </cell>
          <cell r="C261" t="str">
            <v>E1936</v>
          </cell>
          <cell r="D261">
            <v>197970</v>
          </cell>
          <cell r="E261">
            <v>0</v>
          </cell>
          <cell r="F261">
            <v>0</v>
          </cell>
          <cell r="G261">
            <v>0</v>
          </cell>
          <cell r="H261">
            <v>0</v>
          </cell>
          <cell r="I261">
            <v>0</v>
          </cell>
          <cell r="J261">
            <v>0</v>
          </cell>
          <cell r="K261">
            <v>0</v>
          </cell>
          <cell r="L261">
            <v>0</v>
          </cell>
          <cell r="M261">
            <v>0</v>
          </cell>
          <cell r="N261">
            <v>295195</v>
          </cell>
          <cell r="O261">
            <v>236156</v>
          </cell>
          <cell r="P261">
            <v>59039</v>
          </cell>
          <cell r="Q261">
            <v>0</v>
          </cell>
          <cell r="R261">
            <v>180620</v>
          </cell>
          <cell r="S261">
            <v>0</v>
          </cell>
          <cell r="T261">
            <v>0</v>
          </cell>
          <cell r="U261">
            <v>660335.22</v>
          </cell>
          <cell r="V261">
            <v>0</v>
          </cell>
          <cell r="W261">
            <v>0</v>
          </cell>
          <cell r="X261">
            <v>0</v>
          </cell>
          <cell r="Y261">
            <v>0</v>
          </cell>
          <cell r="Z261">
            <v>0</v>
          </cell>
          <cell r="AA261">
            <v>0</v>
          </cell>
          <cell r="AB261">
            <v>0</v>
          </cell>
          <cell r="AC261">
            <v>0</v>
          </cell>
          <cell r="AD261">
            <v>0</v>
          </cell>
          <cell r="AE261">
            <v>0</v>
          </cell>
          <cell r="AF261">
            <v>31192857</v>
          </cell>
          <cell r="AG261">
            <v>24954286</v>
          </cell>
          <cell r="AH261">
            <v>6238571</v>
          </cell>
          <cell r="AI261">
            <v>0</v>
          </cell>
          <cell r="AJ261">
            <v>1115856.43</v>
          </cell>
          <cell r="AK261">
            <v>1284041.58</v>
          </cell>
          <cell r="AL261">
            <v>4406907.72</v>
          </cell>
          <cell r="AM261">
            <v>126071.88</v>
          </cell>
          <cell r="AN261">
            <v>0</v>
          </cell>
          <cell r="AO261">
            <v>46192.11</v>
          </cell>
          <cell r="AP261">
            <v>701033</v>
          </cell>
          <cell r="AQ261">
            <v>11938.81</v>
          </cell>
          <cell r="AR261">
            <v>11886.23</v>
          </cell>
          <cell r="AS261">
            <v>0</v>
          </cell>
          <cell r="AT261">
            <v>0</v>
          </cell>
          <cell r="AU261">
            <v>0</v>
          </cell>
          <cell r="AV261">
            <v>0</v>
          </cell>
        </row>
        <row r="262">
          <cell r="A262">
            <v>255</v>
          </cell>
          <cell r="B262" t="str">
            <v>St Edmundsbury</v>
          </cell>
          <cell r="C262" t="str">
            <v>E3535</v>
          </cell>
          <cell r="D262">
            <v>164145</v>
          </cell>
          <cell r="E262">
            <v>0</v>
          </cell>
          <cell r="F262">
            <v>0</v>
          </cell>
          <cell r="G262">
            <v>0</v>
          </cell>
          <cell r="H262">
            <v>0</v>
          </cell>
          <cell r="I262">
            <v>0</v>
          </cell>
          <cell r="J262">
            <v>0</v>
          </cell>
          <cell r="K262">
            <v>0</v>
          </cell>
          <cell r="L262">
            <v>0</v>
          </cell>
          <cell r="M262">
            <v>0</v>
          </cell>
          <cell r="N262">
            <v>410124</v>
          </cell>
          <cell r="O262">
            <v>328099.20000000001</v>
          </cell>
          <cell r="P262">
            <v>82024.800000000003</v>
          </cell>
          <cell r="Q262">
            <v>0</v>
          </cell>
          <cell r="R262">
            <v>56938.33</v>
          </cell>
          <cell r="S262">
            <v>0</v>
          </cell>
          <cell r="T262">
            <v>0</v>
          </cell>
          <cell r="U262">
            <v>589785.5</v>
          </cell>
          <cell r="V262">
            <v>0</v>
          </cell>
          <cell r="W262">
            <v>0</v>
          </cell>
          <cell r="X262">
            <v>0</v>
          </cell>
          <cell r="Y262">
            <v>0</v>
          </cell>
          <cell r="Z262">
            <v>0</v>
          </cell>
          <cell r="AA262">
            <v>0</v>
          </cell>
          <cell r="AB262">
            <v>0</v>
          </cell>
          <cell r="AC262">
            <v>0</v>
          </cell>
          <cell r="AD262">
            <v>0</v>
          </cell>
          <cell r="AE262">
            <v>0</v>
          </cell>
          <cell r="AF262">
            <v>22731407</v>
          </cell>
          <cell r="AG262">
            <v>18185126</v>
          </cell>
          <cell r="AH262">
            <v>4546281</v>
          </cell>
          <cell r="AI262">
            <v>0</v>
          </cell>
          <cell r="AJ262">
            <v>777825.44</v>
          </cell>
          <cell r="AK262">
            <v>1782388.68</v>
          </cell>
          <cell r="AL262">
            <v>2190797.86</v>
          </cell>
          <cell r="AM262">
            <v>32307.32</v>
          </cell>
          <cell r="AN262">
            <v>47624.58</v>
          </cell>
          <cell r="AO262">
            <v>59614.34</v>
          </cell>
          <cell r="AP262">
            <v>1524873.5</v>
          </cell>
          <cell r="AQ262">
            <v>23892.21</v>
          </cell>
          <cell r="AR262">
            <v>68734.94</v>
          </cell>
          <cell r="AS262">
            <v>994.14</v>
          </cell>
          <cell r="AT262">
            <v>15917.81</v>
          </cell>
          <cell r="AU262">
            <v>6962.11</v>
          </cell>
          <cell r="AV262">
            <v>0</v>
          </cell>
        </row>
        <row r="263">
          <cell r="A263">
            <v>256</v>
          </cell>
          <cell r="B263" t="str">
            <v>St Helens</v>
          </cell>
          <cell r="C263" t="str">
            <v>E4303</v>
          </cell>
          <cell r="D263">
            <v>195142</v>
          </cell>
          <cell r="E263">
            <v>0</v>
          </cell>
          <cell r="F263">
            <v>0</v>
          </cell>
          <cell r="G263">
            <v>0</v>
          </cell>
          <cell r="H263">
            <v>0</v>
          </cell>
          <cell r="I263">
            <v>0</v>
          </cell>
          <cell r="J263">
            <v>0</v>
          </cell>
          <cell r="K263">
            <v>0</v>
          </cell>
          <cell r="L263">
            <v>0</v>
          </cell>
          <cell r="M263">
            <v>0</v>
          </cell>
          <cell r="N263">
            <v>641267</v>
          </cell>
          <cell r="O263">
            <v>628441.66</v>
          </cell>
          <cell r="P263">
            <v>0</v>
          </cell>
          <cell r="Q263">
            <v>12825.34</v>
          </cell>
          <cell r="R263">
            <v>-15581.19</v>
          </cell>
          <cell r="S263">
            <v>0</v>
          </cell>
          <cell r="T263">
            <v>0</v>
          </cell>
          <cell r="U263">
            <v>716104.06</v>
          </cell>
          <cell r="V263">
            <v>0</v>
          </cell>
          <cell r="W263">
            <v>0</v>
          </cell>
          <cell r="X263">
            <v>0</v>
          </cell>
          <cell r="Y263">
            <v>0</v>
          </cell>
          <cell r="Z263">
            <v>0</v>
          </cell>
          <cell r="AA263">
            <v>0</v>
          </cell>
          <cell r="AB263">
            <v>0</v>
          </cell>
          <cell r="AC263">
            <v>0</v>
          </cell>
          <cell r="AD263">
            <v>0</v>
          </cell>
          <cell r="AE263">
            <v>0</v>
          </cell>
          <cell r="AF263">
            <v>23804901</v>
          </cell>
          <cell r="AG263">
            <v>23328803</v>
          </cell>
          <cell r="AH263">
            <v>0</v>
          </cell>
          <cell r="AI263">
            <v>476098</v>
          </cell>
          <cell r="AJ263">
            <v>903771.88</v>
          </cell>
          <cell r="AK263">
            <v>2756025.9</v>
          </cell>
          <cell r="AL263">
            <v>2913969.71</v>
          </cell>
          <cell r="AM263">
            <v>89905.4</v>
          </cell>
          <cell r="AN263">
            <v>68.23</v>
          </cell>
          <cell r="AO263">
            <v>27526.41</v>
          </cell>
          <cell r="AP263">
            <v>2012871.58</v>
          </cell>
          <cell r="AQ263">
            <v>63648.44</v>
          </cell>
          <cell r="AR263">
            <v>76730.62</v>
          </cell>
          <cell r="AS263">
            <v>3343.4</v>
          </cell>
          <cell r="AT263">
            <v>0</v>
          </cell>
          <cell r="AU263">
            <v>0</v>
          </cell>
          <cell r="AV263">
            <v>0</v>
          </cell>
        </row>
        <row r="264">
          <cell r="A264">
            <v>257</v>
          </cell>
          <cell r="B264" t="str">
            <v>Stafford</v>
          </cell>
          <cell r="C264" t="str">
            <v>E3436</v>
          </cell>
          <cell r="D264">
            <v>172645</v>
          </cell>
          <cell r="E264">
            <v>0</v>
          </cell>
          <cell r="F264">
            <v>0</v>
          </cell>
          <cell r="G264">
            <v>0</v>
          </cell>
          <cell r="H264">
            <v>0</v>
          </cell>
          <cell r="I264">
            <v>0</v>
          </cell>
          <cell r="J264">
            <v>0</v>
          </cell>
          <cell r="K264">
            <v>0</v>
          </cell>
          <cell r="L264">
            <v>0</v>
          </cell>
          <cell r="M264">
            <v>0</v>
          </cell>
          <cell r="N264">
            <v>478137</v>
          </cell>
          <cell r="O264">
            <v>382509.60000000003</v>
          </cell>
          <cell r="P264">
            <v>86064.66</v>
          </cell>
          <cell r="Q264">
            <v>9562.74</v>
          </cell>
          <cell r="R264">
            <v>65861.960000000006</v>
          </cell>
          <cell r="S264">
            <v>0</v>
          </cell>
          <cell r="T264">
            <v>0</v>
          </cell>
          <cell r="U264">
            <v>550000</v>
          </cell>
          <cell r="V264">
            <v>0</v>
          </cell>
          <cell r="W264">
            <v>0</v>
          </cell>
          <cell r="X264">
            <v>0</v>
          </cell>
          <cell r="Y264">
            <v>0</v>
          </cell>
          <cell r="Z264">
            <v>0</v>
          </cell>
          <cell r="AA264">
            <v>0</v>
          </cell>
          <cell r="AB264">
            <v>0</v>
          </cell>
          <cell r="AC264">
            <v>0</v>
          </cell>
          <cell r="AD264">
            <v>0</v>
          </cell>
          <cell r="AE264">
            <v>0</v>
          </cell>
          <cell r="AF264">
            <v>20897250</v>
          </cell>
          <cell r="AG264">
            <v>16717800</v>
          </cell>
          <cell r="AH264">
            <v>3761505</v>
          </cell>
          <cell r="AI264">
            <v>417945</v>
          </cell>
          <cell r="AJ264">
            <v>761665.5</v>
          </cell>
          <cell r="AK264">
            <v>2039349.09</v>
          </cell>
          <cell r="AL264">
            <v>2078110.01</v>
          </cell>
          <cell r="AM264">
            <v>14737.6</v>
          </cell>
          <cell r="AN264">
            <v>21136.98</v>
          </cell>
          <cell r="AO264">
            <v>70971.62</v>
          </cell>
          <cell r="AP264">
            <v>1989636.63</v>
          </cell>
          <cell r="AQ264">
            <v>47783.54</v>
          </cell>
          <cell r="AR264">
            <v>56068.7</v>
          </cell>
          <cell r="AS264">
            <v>921.1</v>
          </cell>
          <cell r="AT264">
            <v>13213.01</v>
          </cell>
          <cell r="AU264">
            <v>4273.7299999999996</v>
          </cell>
          <cell r="AV264">
            <v>0</v>
          </cell>
        </row>
        <row r="265">
          <cell r="A265">
            <v>258</v>
          </cell>
          <cell r="B265" t="str">
            <v>Staffordshire Moorlands</v>
          </cell>
          <cell r="C265" t="str">
            <v>E3437</v>
          </cell>
          <cell r="D265">
            <v>116953</v>
          </cell>
          <cell r="E265">
            <v>0</v>
          </cell>
          <cell r="F265">
            <v>0</v>
          </cell>
          <cell r="G265">
            <v>0</v>
          </cell>
          <cell r="H265">
            <v>0</v>
          </cell>
          <cell r="I265">
            <v>0</v>
          </cell>
          <cell r="J265">
            <v>0</v>
          </cell>
          <cell r="K265">
            <v>0</v>
          </cell>
          <cell r="L265">
            <v>0</v>
          </cell>
          <cell r="M265">
            <v>0</v>
          </cell>
          <cell r="N265">
            <v>449164</v>
          </cell>
          <cell r="O265">
            <v>359331.2</v>
          </cell>
          <cell r="P265">
            <v>80849.52</v>
          </cell>
          <cell r="Q265">
            <v>8983.2800000000007</v>
          </cell>
          <cell r="R265">
            <v>116957.08</v>
          </cell>
          <cell r="S265">
            <v>0</v>
          </cell>
          <cell r="T265">
            <v>0</v>
          </cell>
          <cell r="U265">
            <v>185192.02</v>
          </cell>
          <cell r="V265">
            <v>0</v>
          </cell>
          <cell r="W265">
            <v>0</v>
          </cell>
          <cell r="X265">
            <v>0</v>
          </cell>
          <cell r="Y265">
            <v>0</v>
          </cell>
          <cell r="Z265">
            <v>0</v>
          </cell>
          <cell r="AA265">
            <v>0</v>
          </cell>
          <cell r="AB265">
            <v>0</v>
          </cell>
          <cell r="AC265">
            <v>0</v>
          </cell>
          <cell r="AD265">
            <v>0</v>
          </cell>
          <cell r="AE265">
            <v>0</v>
          </cell>
          <cell r="AF265">
            <v>8826349</v>
          </cell>
          <cell r="AG265">
            <v>7061079</v>
          </cell>
          <cell r="AH265">
            <v>1588743</v>
          </cell>
          <cell r="AI265">
            <v>176527</v>
          </cell>
          <cell r="AJ265">
            <v>287855.55</v>
          </cell>
          <cell r="AK265">
            <v>1941783.32</v>
          </cell>
          <cell r="AL265">
            <v>1071819.0900000001</v>
          </cell>
          <cell r="AM265">
            <v>45616.800000000003</v>
          </cell>
          <cell r="AN265">
            <v>17180.18</v>
          </cell>
          <cell r="AO265">
            <v>22129.919999999998</v>
          </cell>
          <cell r="AP265">
            <v>428656.04</v>
          </cell>
          <cell r="AQ265">
            <v>18935.11</v>
          </cell>
          <cell r="AR265">
            <v>50796.2</v>
          </cell>
          <cell r="AS265">
            <v>732.8</v>
          </cell>
          <cell r="AT265">
            <v>5251.75</v>
          </cell>
          <cell r="AU265">
            <v>0</v>
          </cell>
          <cell r="AV265">
            <v>0</v>
          </cell>
        </row>
        <row r="266">
          <cell r="A266">
            <v>259</v>
          </cell>
          <cell r="B266" t="str">
            <v>Stevenage</v>
          </cell>
          <cell r="C266" t="str">
            <v>E1937</v>
          </cell>
          <cell r="D266">
            <v>113077</v>
          </cell>
          <cell r="E266">
            <v>0</v>
          </cell>
          <cell r="F266">
            <v>0</v>
          </cell>
          <cell r="G266">
            <v>0</v>
          </cell>
          <cell r="H266">
            <v>0</v>
          </cell>
          <cell r="I266">
            <v>0</v>
          </cell>
          <cell r="J266">
            <v>0</v>
          </cell>
          <cell r="K266">
            <v>0</v>
          </cell>
          <cell r="L266">
            <v>0</v>
          </cell>
          <cell r="M266">
            <v>0</v>
          </cell>
          <cell r="N266">
            <v>169536</v>
          </cell>
          <cell r="O266">
            <v>135628.80000000002</v>
          </cell>
          <cell r="P266">
            <v>33907.200000000004</v>
          </cell>
          <cell r="Q266">
            <v>0</v>
          </cell>
          <cell r="R266">
            <v>-47400.51</v>
          </cell>
          <cell r="S266">
            <v>0</v>
          </cell>
          <cell r="T266">
            <v>0</v>
          </cell>
          <cell r="U266">
            <v>950000</v>
          </cell>
          <cell r="V266">
            <v>0</v>
          </cell>
          <cell r="W266">
            <v>0</v>
          </cell>
          <cell r="X266">
            <v>0</v>
          </cell>
          <cell r="Y266">
            <v>0</v>
          </cell>
          <cell r="Z266">
            <v>0</v>
          </cell>
          <cell r="AA266">
            <v>0</v>
          </cell>
          <cell r="AB266">
            <v>0</v>
          </cell>
          <cell r="AC266">
            <v>0</v>
          </cell>
          <cell r="AD266">
            <v>0</v>
          </cell>
          <cell r="AE266">
            <v>0</v>
          </cell>
          <cell r="AF266">
            <v>22324916</v>
          </cell>
          <cell r="AG266">
            <v>17859933</v>
          </cell>
          <cell r="AH266">
            <v>4464983</v>
          </cell>
          <cell r="AI266">
            <v>0</v>
          </cell>
          <cell r="AJ266">
            <v>836175.01</v>
          </cell>
          <cell r="AK266">
            <v>745968.1</v>
          </cell>
          <cell r="AL266">
            <v>1531648.16</v>
          </cell>
          <cell r="AM266">
            <v>3755.6</v>
          </cell>
          <cell r="AN266">
            <v>0</v>
          </cell>
          <cell r="AO266">
            <v>66097.13</v>
          </cell>
          <cell r="AP266">
            <v>1194270.22</v>
          </cell>
          <cell r="AQ266">
            <v>36167.85</v>
          </cell>
          <cell r="AR266">
            <v>11762.12</v>
          </cell>
          <cell r="AS266">
            <v>234.73</v>
          </cell>
          <cell r="AT266">
            <v>0</v>
          </cell>
          <cell r="AU266">
            <v>0</v>
          </cell>
          <cell r="AV266">
            <v>0</v>
          </cell>
        </row>
        <row r="267">
          <cell r="A267">
            <v>260</v>
          </cell>
          <cell r="B267" t="str">
            <v>Stockport</v>
          </cell>
          <cell r="C267" t="str">
            <v>E4207</v>
          </cell>
          <cell r="D267">
            <v>429417</v>
          </cell>
          <cell r="E267">
            <v>0</v>
          </cell>
          <cell r="F267">
            <v>0</v>
          </cell>
          <cell r="G267">
            <v>0</v>
          </cell>
          <cell r="H267">
            <v>0</v>
          </cell>
          <cell r="I267">
            <v>0</v>
          </cell>
          <cell r="J267">
            <v>0</v>
          </cell>
          <cell r="K267">
            <v>0</v>
          </cell>
          <cell r="L267">
            <v>0</v>
          </cell>
          <cell r="M267">
            <v>0</v>
          </cell>
          <cell r="N267">
            <v>1400161</v>
          </cell>
          <cell r="O267">
            <v>1372157.78</v>
          </cell>
          <cell r="P267">
            <v>0</v>
          </cell>
          <cell r="Q267">
            <v>28003.22</v>
          </cell>
          <cell r="R267">
            <v>102089.62</v>
          </cell>
          <cell r="S267">
            <v>0</v>
          </cell>
          <cell r="T267">
            <v>0</v>
          </cell>
          <cell r="U267">
            <v>974399.41</v>
          </cell>
          <cell r="V267">
            <v>0</v>
          </cell>
          <cell r="W267">
            <v>0</v>
          </cell>
          <cell r="X267">
            <v>0</v>
          </cell>
          <cell r="Y267">
            <v>0</v>
          </cell>
          <cell r="Z267">
            <v>0</v>
          </cell>
          <cell r="AA267">
            <v>0</v>
          </cell>
          <cell r="AB267">
            <v>0</v>
          </cell>
          <cell r="AC267">
            <v>0</v>
          </cell>
          <cell r="AD267">
            <v>0</v>
          </cell>
          <cell r="AE267">
            <v>0</v>
          </cell>
          <cell r="AF267">
            <v>44378885</v>
          </cell>
          <cell r="AG267">
            <v>43491307</v>
          </cell>
          <cell r="AH267">
            <v>0</v>
          </cell>
          <cell r="AI267">
            <v>887578</v>
          </cell>
          <cell r="AJ267">
            <v>1589546.31</v>
          </cell>
          <cell r="AK267">
            <v>6008392.1500000004</v>
          </cell>
          <cell r="AL267">
            <v>3744429.63</v>
          </cell>
          <cell r="AM267">
            <v>216997.27</v>
          </cell>
          <cell r="AN267">
            <v>0</v>
          </cell>
          <cell r="AO267">
            <v>52201.31</v>
          </cell>
          <cell r="AP267">
            <v>5532747.3300000001</v>
          </cell>
          <cell r="AQ267">
            <v>0</v>
          </cell>
          <cell r="AR267">
            <v>34294.959999999999</v>
          </cell>
          <cell r="AS267">
            <v>4654.38</v>
          </cell>
          <cell r="AT267">
            <v>0</v>
          </cell>
          <cell r="AU267">
            <v>0</v>
          </cell>
          <cell r="AV267">
            <v>0</v>
          </cell>
        </row>
        <row r="268">
          <cell r="A268">
            <v>261</v>
          </cell>
          <cell r="B268" t="str">
            <v>Stockton-on-Tees</v>
          </cell>
          <cell r="C268" t="str">
            <v>E0704</v>
          </cell>
          <cell r="D268">
            <v>236341</v>
          </cell>
          <cell r="E268">
            <v>0</v>
          </cell>
          <cell r="F268">
            <v>0</v>
          </cell>
          <cell r="G268">
            <v>0</v>
          </cell>
          <cell r="H268">
            <v>0</v>
          </cell>
          <cell r="I268">
            <v>0</v>
          </cell>
          <cell r="J268">
            <v>8684.83</v>
          </cell>
          <cell r="K268">
            <v>0</v>
          </cell>
          <cell r="L268">
            <v>0</v>
          </cell>
          <cell r="M268">
            <v>0</v>
          </cell>
          <cell r="N268">
            <v>533793</v>
          </cell>
          <cell r="O268">
            <v>523117.14</v>
          </cell>
          <cell r="P268">
            <v>0</v>
          </cell>
          <cell r="Q268">
            <v>10675.86</v>
          </cell>
          <cell r="R268">
            <v>-110260.07</v>
          </cell>
          <cell r="S268">
            <v>0</v>
          </cell>
          <cell r="T268">
            <v>0</v>
          </cell>
          <cell r="U268">
            <v>909138.54</v>
          </cell>
          <cell r="V268">
            <v>0</v>
          </cell>
          <cell r="W268">
            <v>0</v>
          </cell>
          <cell r="X268">
            <v>0</v>
          </cell>
          <cell r="Y268">
            <v>0</v>
          </cell>
          <cell r="Z268">
            <v>0</v>
          </cell>
          <cell r="AA268">
            <v>0</v>
          </cell>
          <cell r="AB268">
            <v>0</v>
          </cell>
          <cell r="AC268">
            <v>0</v>
          </cell>
          <cell r="AD268">
            <v>0</v>
          </cell>
          <cell r="AE268">
            <v>0</v>
          </cell>
          <cell r="AF268">
            <v>38690731.170000002</v>
          </cell>
          <cell r="AG268">
            <v>37925428</v>
          </cell>
          <cell r="AH268">
            <v>0</v>
          </cell>
          <cell r="AI268">
            <v>773988</v>
          </cell>
          <cell r="AJ268">
            <v>1403736.73</v>
          </cell>
          <cell r="AK268">
            <v>2331064.63</v>
          </cell>
          <cell r="AL268">
            <v>3287677.58</v>
          </cell>
          <cell r="AM268">
            <v>34148.480000000003</v>
          </cell>
          <cell r="AN268">
            <v>9112.2099999999991</v>
          </cell>
          <cell r="AO268">
            <v>475178.19</v>
          </cell>
          <cell r="AP268">
            <v>2340797.81</v>
          </cell>
          <cell r="AQ268">
            <v>48101.94</v>
          </cell>
          <cell r="AR268">
            <v>40354.74</v>
          </cell>
          <cell r="AS268">
            <v>676.74</v>
          </cell>
          <cell r="AT268">
            <v>6834.14</v>
          </cell>
          <cell r="AU268">
            <v>0</v>
          </cell>
          <cell r="AV268">
            <v>8473</v>
          </cell>
        </row>
        <row r="269">
          <cell r="A269">
            <v>262</v>
          </cell>
          <cell r="B269" t="str">
            <v>Stoke-on-Trent</v>
          </cell>
          <cell r="C269" t="str">
            <v>E3401</v>
          </cell>
          <cell r="D269">
            <v>366370</v>
          </cell>
          <cell r="E269">
            <v>0</v>
          </cell>
          <cell r="F269">
            <v>0</v>
          </cell>
          <cell r="G269">
            <v>0</v>
          </cell>
          <cell r="H269">
            <v>0</v>
          </cell>
          <cell r="I269">
            <v>0</v>
          </cell>
          <cell r="J269">
            <v>0</v>
          </cell>
          <cell r="K269">
            <v>0</v>
          </cell>
          <cell r="L269">
            <v>0</v>
          </cell>
          <cell r="M269">
            <v>0</v>
          </cell>
          <cell r="N269">
            <v>1223114</v>
          </cell>
          <cell r="O269">
            <v>1198651.72</v>
          </cell>
          <cell r="P269">
            <v>0</v>
          </cell>
          <cell r="Q269">
            <v>24462.28</v>
          </cell>
          <cell r="R269">
            <v>220871.43</v>
          </cell>
          <cell r="S269">
            <v>0</v>
          </cell>
          <cell r="T269">
            <v>0</v>
          </cell>
          <cell r="U269">
            <v>1792024</v>
          </cell>
          <cell r="V269">
            <v>0</v>
          </cell>
          <cell r="W269">
            <v>0</v>
          </cell>
          <cell r="X269">
            <v>0</v>
          </cell>
          <cell r="Y269">
            <v>0</v>
          </cell>
          <cell r="Z269">
            <v>0</v>
          </cell>
          <cell r="AA269">
            <v>0</v>
          </cell>
          <cell r="AB269">
            <v>0</v>
          </cell>
          <cell r="AC269">
            <v>0</v>
          </cell>
          <cell r="AD269">
            <v>0</v>
          </cell>
          <cell r="AE269">
            <v>0</v>
          </cell>
          <cell r="AF269">
            <v>37398269</v>
          </cell>
          <cell r="AG269">
            <v>36650303</v>
          </cell>
          <cell r="AH269">
            <v>0</v>
          </cell>
          <cell r="AI269">
            <v>747965</v>
          </cell>
          <cell r="AJ269">
            <v>1442222.99</v>
          </cell>
          <cell r="AK269">
            <v>5350097.7699999996</v>
          </cell>
          <cell r="AL269">
            <v>4137297.39</v>
          </cell>
          <cell r="AM269">
            <v>51984.06</v>
          </cell>
          <cell r="AN269">
            <v>0</v>
          </cell>
          <cell r="AO269">
            <v>341805.28</v>
          </cell>
          <cell r="AP269">
            <v>4284976.3899999997</v>
          </cell>
          <cell r="AQ269">
            <v>42659.08</v>
          </cell>
          <cell r="AR269">
            <v>102369.35</v>
          </cell>
          <cell r="AS269">
            <v>1223.02</v>
          </cell>
          <cell r="AT269">
            <v>0</v>
          </cell>
          <cell r="AU269">
            <v>0</v>
          </cell>
          <cell r="AV269">
            <v>0</v>
          </cell>
        </row>
        <row r="270">
          <cell r="A270">
            <v>263</v>
          </cell>
          <cell r="B270" t="str">
            <v>Stratford-on-Avon</v>
          </cell>
          <cell r="C270" t="str">
            <v>E3734</v>
          </cell>
          <cell r="D270">
            <v>217406</v>
          </cell>
          <cell r="E270">
            <v>0</v>
          </cell>
          <cell r="F270">
            <v>0</v>
          </cell>
          <cell r="G270">
            <v>0</v>
          </cell>
          <cell r="H270">
            <v>0</v>
          </cell>
          <cell r="I270">
            <v>0</v>
          </cell>
          <cell r="J270">
            <v>0</v>
          </cell>
          <cell r="K270">
            <v>0</v>
          </cell>
          <cell r="L270">
            <v>0</v>
          </cell>
          <cell r="M270">
            <v>0</v>
          </cell>
          <cell r="N270">
            <v>743980</v>
          </cell>
          <cell r="O270">
            <v>595184</v>
          </cell>
          <cell r="P270">
            <v>148796</v>
          </cell>
          <cell r="Q270">
            <v>0</v>
          </cell>
          <cell r="R270">
            <v>90200.320000000007</v>
          </cell>
          <cell r="S270">
            <v>0</v>
          </cell>
          <cell r="T270">
            <v>0</v>
          </cell>
          <cell r="U270">
            <v>550000</v>
          </cell>
          <cell r="V270">
            <v>0</v>
          </cell>
          <cell r="W270">
            <v>0</v>
          </cell>
          <cell r="X270">
            <v>0</v>
          </cell>
          <cell r="Y270">
            <v>0</v>
          </cell>
          <cell r="Z270">
            <v>0</v>
          </cell>
          <cell r="AA270">
            <v>0</v>
          </cell>
          <cell r="AB270">
            <v>0</v>
          </cell>
          <cell r="AC270">
            <v>0</v>
          </cell>
          <cell r="AD270">
            <v>0</v>
          </cell>
          <cell r="AE270">
            <v>0</v>
          </cell>
          <cell r="AF270">
            <v>25204000</v>
          </cell>
          <cell r="AG270">
            <v>20163200</v>
          </cell>
          <cell r="AH270">
            <v>5040800</v>
          </cell>
          <cell r="AI270">
            <v>0</v>
          </cell>
          <cell r="AJ270">
            <v>897684.49</v>
          </cell>
          <cell r="AK270">
            <v>2907347.12</v>
          </cell>
          <cell r="AL270">
            <v>3633172.8</v>
          </cell>
          <cell r="AM270">
            <v>55216.480000000003</v>
          </cell>
          <cell r="AN270">
            <v>40027.800000000003</v>
          </cell>
          <cell r="AO270">
            <v>9669.4500000000007</v>
          </cell>
          <cell r="AP270">
            <v>2103541.9500000002</v>
          </cell>
          <cell r="AQ270">
            <v>9499.18</v>
          </cell>
          <cell r="AR270">
            <v>16243.61</v>
          </cell>
          <cell r="AS270">
            <v>0</v>
          </cell>
          <cell r="AT270">
            <v>12954.74</v>
          </cell>
          <cell r="AU270">
            <v>0</v>
          </cell>
          <cell r="AV270">
            <v>0</v>
          </cell>
        </row>
        <row r="271">
          <cell r="A271">
            <v>264</v>
          </cell>
          <cell r="B271" t="str">
            <v>Stroud</v>
          </cell>
          <cell r="C271" t="str">
            <v>E1635</v>
          </cell>
          <cell r="D271">
            <v>157553</v>
          </cell>
          <cell r="E271">
            <v>0</v>
          </cell>
          <cell r="F271">
            <v>0</v>
          </cell>
          <cell r="G271">
            <v>0</v>
          </cell>
          <cell r="H271">
            <v>0</v>
          </cell>
          <cell r="I271">
            <v>0</v>
          </cell>
          <cell r="J271">
            <v>0</v>
          </cell>
          <cell r="K271">
            <v>0</v>
          </cell>
          <cell r="L271">
            <v>0</v>
          </cell>
          <cell r="M271">
            <v>0</v>
          </cell>
          <cell r="N271">
            <v>524439</v>
          </cell>
          <cell r="O271">
            <v>419551.2</v>
          </cell>
          <cell r="P271">
            <v>104887.8</v>
          </cell>
          <cell r="Q271">
            <v>0</v>
          </cell>
          <cell r="R271">
            <v>-90497.27</v>
          </cell>
          <cell r="S271">
            <v>0</v>
          </cell>
          <cell r="T271">
            <v>0</v>
          </cell>
          <cell r="U271">
            <v>252811.54</v>
          </cell>
          <cell r="V271">
            <v>0</v>
          </cell>
          <cell r="W271">
            <v>0</v>
          </cell>
          <cell r="X271">
            <v>0</v>
          </cell>
          <cell r="Y271">
            <v>0</v>
          </cell>
          <cell r="Z271">
            <v>0</v>
          </cell>
          <cell r="AA271">
            <v>0</v>
          </cell>
          <cell r="AB271">
            <v>0</v>
          </cell>
          <cell r="AC271">
            <v>0</v>
          </cell>
          <cell r="AD271">
            <v>0</v>
          </cell>
          <cell r="AE271">
            <v>0</v>
          </cell>
          <cell r="AF271">
            <v>12088938</v>
          </cell>
          <cell r="AG271">
            <v>9671150</v>
          </cell>
          <cell r="AH271">
            <v>2417788</v>
          </cell>
          <cell r="AI271">
            <v>0</v>
          </cell>
          <cell r="AJ271">
            <v>413072.02</v>
          </cell>
          <cell r="AK271">
            <v>2303629.5699999998</v>
          </cell>
          <cell r="AL271">
            <v>1688298.49</v>
          </cell>
          <cell r="AM271">
            <v>46405.1</v>
          </cell>
          <cell r="AN271">
            <v>37187.839999999997</v>
          </cell>
          <cell r="AO271">
            <v>110121.57</v>
          </cell>
          <cell r="AP271">
            <v>1197839.46</v>
          </cell>
          <cell r="AQ271">
            <v>12677.76</v>
          </cell>
          <cell r="AR271">
            <v>10394.16</v>
          </cell>
          <cell r="AS271">
            <v>0</v>
          </cell>
          <cell r="AT271">
            <v>2382.14</v>
          </cell>
          <cell r="AU271">
            <v>0</v>
          </cell>
          <cell r="AV271">
            <v>0</v>
          </cell>
        </row>
        <row r="272">
          <cell r="A272">
            <v>265</v>
          </cell>
          <cell r="B272" t="str">
            <v>Suffolk Coastal</v>
          </cell>
          <cell r="C272" t="str">
            <v>E3536</v>
          </cell>
          <cell r="D272">
            <v>277838</v>
          </cell>
          <cell r="E272">
            <v>0</v>
          </cell>
          <cell r="F272">
            <v>0</v>
          </cell>
          <cell r="G272">
            <v>0</v>
          </cell>
          <cell r="H272">
            <v>0</v>
          </cell>
          <cell r="I272">
            <v>0</v>
          </cell>
          <cell r="J272">
            <v>0</v>
          </cell>
          <cell r="K272">
            <v>0</v>
          </cell>
          <cell r="L272">
            <v>0</v>
          </cell>
          <cell r="M272">
            <v>0</v>
          </cell>
          <cell r="N272">
            <v>721401</v>
          </cell>
          <cell r="O272">
            <v>577120.80000000005</v>
          </cell>
          <cell r="P272">
            <v>144280.20000000001</v>
          </cell>
          <cell r="Q272">
            <v>0</v>
          </cell>
          <cell r="R272">
            <v>18745176.18</v>
          </cell>
          <cell r="S272">
            <v>0</v>
          </cell>
          <cell r="T272">
            <v>0</v>
          </cell>
          <cell r="U272">
            <v>459000</v>
          </cell>
          <cell r="V272">
            <v>0</v>
          </cell>
          <cell r="W272">
            <v>0</v>
          </cell>
          <cell r="X272">
            <v>0</v>
          </cell>
          <cell r="Y272">
            <v>0</v>
          </cell>
          <cell r="Z272">
            <v>0</v>
          </cell>
          <cell r="AA272">
            <v>0</v>
          </cell>
          <cell r="AB272">
            <v>0</v>
          </cell>
          <cell r="AC272">
            <v>0</v>
          </cell>
          <cell r="AD272">
            <v>0</v>
          </cell>
          <cell r="AE272">
            <v>0</v>
          </cell>
          <cell r="AF272">
            <v>29594419</v>
          </cell>
          <cell r="AG272">
            <v>23675535</v>
          </cell>
          <cell r="AH272">
            <v>5918884</v>
          </cell>
          <cell r="AI272">
            <v>0</v>
          </cell>
          <cell r="AJ272">
            <v>1118114.92</v>
          </cell>
          <cell r="AK272">
            <v>3069088.6</v>
          </cell>
          <cell r="AL272">
            <v>2070873.01</v>
          </cell>
          <cell r="AM272">
            <v>35820.639999999999</v>
          </cell>
          <cell r="AN272">
            <v>60256.18</v>
          </cell>
          <cell r="AO272">
            <v>0</v>
          </cell>
          <cell r="AP272">
            <v>844091.87</v>
          </cell>
          <cell r="AQ272">
            <v>18935.03</v>
          </cell>
          <cell r="AR272">
            <v>229235.9</v>
          </cell>
          <cell r="AS272">
            <v>61.99</v>
          </cell>
          <cell r="AT272">
            <v>22992.77</v>
          </cell>
          <cell r="AU272">
            <v>21198.23</v>
          </cell>
          <cell r="AV272">
            <v>0</v>
          </cell>
        </row>
        <row r="273">
          <cell r="A273">
            <v>266</v>
          </cell>
          <cell r="B273" t="str">
            <v>Sunderland</v>
          </cell>
          <cell r="C273" t="str">
            <v>E4505</v>
          </cell>
          <cell r="D273">
            <v>333443</v>
          </cell>
          <cell r="E273">
            <v>0</v>
          </cell>
          <cell r="F273">
            <v>380008</v>
          </cell>
          <cell r="G273">
            <v>0</v>
          </cell>
          <cell r="H273">
            <v>0</v>
          </cell>
          <cell r="I273">
            <v>0</v>
          </cell>
          <cell r="J273">
            <v>37680</v>
          </cell>
          <cell r="K273">
            <v>0</v>
          </cell>
          <cell r="L273">
            <v>0</v>
          </cell>
          <cell r="M273">
            <v>0</v>
          </cell>
          <cell r="N273">
            <v>912289</v>
          </cell>
          <cell r="O273">
            <v>894043.22</v>
          </cell>
          <cell r="P273">
            <v>0</v>
          </cell>
          <cell r="Q273">
            <v>18245.78</v>
          </cell>
          <cell r="R273">
            <v>208503.17</v>
          </cell>
          <cell r="S273">
            <v>0</v>
          </cell>
          <cell r="T273">
            <v>0</v>
          </cell>
          <cell r="U273">
            <v>3000000</v>
          </cell>
          <cell r="V273">
            <v>0</v>
          </cell>
          <cell r="W273">
            <v>0</v>
          </cell>
          <cell r="X273">
            <v>0</v>
          </cell>
          <cell r="Y273">
            <v>0</v>
          </cell>
          <cell r="Z273">
            <v>0</v>
          </cell>
          <cell r="AA273">
            <v>0</v>
          </cell>
          <cell r="AB273">
            <v>0</v>
          </cell>
          <cell r="AC273">
            <v>0</v>
          </cell>
          <cell r="AD273">
            <v>0</v>
          </cell>
          <cell r="AE273">
            <v>0</v>
          </cell>
          <cell r="AF273">
            <v>41682298</v>
          </cell>
          <cell r="AG273">
            <v>40885578</v>
          </cell>
          <cell r="AH273">
            <v>0</v>
          </cell>
          <cell r="AI273">
            <v>834400</v>
          </cell>
          <cell r="AJ273">
            <v>1523355.13</v>
          </cell>
          <cell r="AK273">
            <v>3887901.85</v>
          </cell>
          <cell r="AL273">
            <v>4630644.24</v>
          </cell>
          <cell r="AM273">
            <v>32992.5</v>
          </cell>
          <cell r="AN273">
            <v>1512.08</v>
          </cell>
          <cell r="AO273">
            <v>138592.16</v>
          </cell>
          <cell r="AP273">
            <v>3039582.46</v>
          </cell>
          <cell r="AQ273">
            <v>113160.45</v>
          </cell>
          <cell r="AR273">
            <v>74391.61</v>
          </cell>
          <cell r="AS273">
            <v>137.4</v>
          </cell>
          <cell r="AT273">
            <v>0</v>
          </cell>
          <cell r="AU273">
            <v>0</v>
          </cell>
          <cell r="AV273">
            <v>36640</v>
          </cell>
        </row>
        <row r="274">
          <cell r="A274">
            <v>267</v>
          </cell>
          <cell r="B274" t="str">
            <v>Surrey Heath</v>
          </cell>
          <cell r="C274" t="str">
            <v>E3638</v>
          </cell>
          <cell r="D274">
            <v>122476</v>
          </cell>
          <cell r="E274">
            <v>0</v>
          </cell>
          <cell r="F274">
            <v>0</v>
          </cell>
          <cell r="G274">
            <v>0</v>
          </cell>
          <cell r="H274">
            <v>0</v>
          </cell>
          <cell r="I274">
            <v>0</v>
          </cell>
          <cell r="J274">
            <v>0</v>
          </cell>
          <cell r="K274">
            <v>0</v>
          </cell>
          <cell r="L274">
            <v>0</v>
          </cell>
          <cell r="M274">
            <v>0</v>
          </cell>
          <cell r="N274">
            <v>246195</v>
          </cell>
          <cell r="O274">
            <v>196956</v>
          </cell>
          <cell r="P274">
            <v>49239</v>
          </cell>
          <cell r="Q274">
            <v>0</v>
          </cell>
          <cell r="R274">
            <v>-1009004.16</v>
          </cell>
          <cell r="S274">
            <v>0</v>
          </cell>
          <cell r="T274">
            <v>0</v>
          </cell>
          <cell r="U274">
            <v>398035.73</v>
          </cell>
          <cell r="V274">
            <v>0</v>
          </cell>
          <cell r="W274">
            <v>0</v>
          </cell>
          <cell r="X274">
            <v>0</v>
          </cell>
          <cell r="Y274">
            <v>0</v>
          </cell>
          <cell r="Z274">
            <v>0</v>
          </cell>
          <cell r="AA274">
            <v>0</v>
          </cell>
          <cell r="AB274">
            <v>0</v>
          </cell>
          <cell r="AC274">
            <v>0</v>
          </cell>
          <cell r="AD274">
            <v>0</v>
          </cell>
          <cell r="AE274">
            <v>0</v>
          </cell>
          <cell r="AF274">
            <v>17130058</v>
          </cell>
          <cell r="AG274">
            <v>13704046</v>
          </cell>
          <cell r="AH274">
            <v>3426012</v>
          </cell>
          <cell r="AI274">
            <v>0</v>
          </cell>
          <cell r="AJ274">
            <v>607840.84</v>
          </cell>
          <cell r="AK274">
            <v>1059469.2</v>
          </cell>
          <cell r="AL274">
            <v>1266877.97</v>
          </cell>
          <cell r="AM274">
            <v>5358.6</v>
          </cell>
          <cell r="AN274">
            <v>0</v>
          </cell>
          <cell r="AO274">
            <v>240947.43</v>
          </cell>
          <cell r="AP274">
            <v>1318860.24</v>
          </cell>
          <cell r="AQ274">
            <v>17988.61</v>
          </cell>
          <cell r="AR274">
            <v>149021.73000000001</v>
          </cell>
          <cell r="AS274">
            <v>334.91</v>
          </cell>
          <cell r="AT274">
            <v>0</v>
          </cell>
          <cell r="AU274">
            <v>0</v>
          </cell>
          <cell r="AV274">
            <v>0</v>
          </cell>
        </row>
        <row r="275">
          <cell r="A275">
            <v>268</v>
          </cell>
          <cell r="B275" t="str">
            <v>Sutton</v>
          </cell>
          <cell r="C275" t="str">
            <v>E5048</v>
          </cell>
          <cell r="D275">
            <v>209603</v>
          </cell>
          <cell r="E275">
            <v>0</v>
          </cell>
          <cell r="F275">
            <v>0</v>
          </cell>
          <cell r="G275">
            <v>0</v>
          </cell>
          <cell r="H275">
            <v>0</v>
          </cell>
          <cell r="I275">
            <v>0</v>
          </cell>
          <cell r="J275">
            <v>0</v>
          </cell>
          <cell r="K275">
            <v>0</v>
          </cell>
          <cell r="L275">
            <v>0</v>
          </cell>
          <cell r="M275">
            <v>0</v>
          </cell>
          <cell r="N275">
            <v>568863</v>
          </cell>
          <cell r="O275">
            <v>341317.8</v>
          </cell>
          <cell r="P275">
            <v>227545.2</v>
          </cell>
          <cell r="Q275">
            <v>0</v>
          </cell>
          <cell r="R275">
            <v>-85322.85</v>
          </cell>
          <cell r="S275">
            <v>0</v>
          </cell>
          <cell r="T275">
            <v>0</v>
          </cell>
          <cell r="U275">
            <v>818804.27</v>
          </cell>
          <cell r="V275">
            <v>0</v>
          </cell>
          <cell r="W275">
            <v>0</v>
          </cell>
          <cell r="X275">
            <v>0</v>
          </cell>
          <cell r="Y275">
            <v>0</v>
          </cell>
          <cell r="Z275">
            <v>0</v>
          </cell>
          <cell r="AA275">
            <v>0</v>
          </cell>
          <cell r="AB275">
            <v>0</v>
          </cell>
          <cell r="AC275">
            <v>0</v>
          </cell>
          <cell r="AD275">
            <v>0</v>
          </cell>
          <cell r="AE275">
            <v>0</v>
          </cell>
          <cell r="AF275">
            <v>25391498</v>
          </cell>
          <cell r="AG275">
            <v>15234899</v>
          </cell>
          <cell r="AH275">
            <v>10156599</v>
          </cell>
          <cell r="AI275">
            <v>0</v>
          </cell>
          <cell r="AJ275">
            <v>867269.28</v>
          </cell>
          <cell r="AK275">
            <v>2488021.1800000002</v>
          </cell>
          <cell r="AL275">
            <v>3981412.64</v>
          </cell>
          <cell r="AM275">
            <v>17678.8</v>
          </cell>
          <cell r="AN275">
            <v>0</v>
          </cell>
          <cell r="AO275">
            <v>1253.54</v>
          </cell>
          <cell r="AP275">
            <v>1724458.92</v>
          </cell>
          <cell r="AQ275">
            <v>889.5</v>
          </cell>
          <cell r="AR275">
            <v>70258.31</v>
          </cell>
          <cell r="AS275">
            <v>0</v>
          </cell>
          <cell r="AT275">
            <v>0</v>
          </cell>
          <cell r="AU275">
            <v>0</v>
          </cell>
          <cell r="AV275">
            <v>0</v>
          </cell>
        </row>
        <row r="276">
          <cell r="A276">
            <v>269</v>
          </cell>
          <cell r="B276" t="str">
            <v>Swale</v>
          </cell>
          <cell r="C276" t="str">
            <v>E2241</v>
          </cell>
          <cell r="D276">
            <v>176909</v>
          </cell>
          <cell r="E276">
            <v>0</v>
          </cell>
          <cell r="F276">
            <v>0</v>
          </cell>
          <cell r="G276">
            <v>0</v>
          </cell>
          <cell r="H276">
            <v>0</v>
          </cell>
          <cell r="I276">
            <v>0</v>
          </cell>
          <cell r="J276">
            <v>0</v>
          </cell>
          <cell r="K276">
            <v>0</v>
          </cell>
          <cell r="L276">
            <v>0</v>
          </cell>
          <cell r="M276">
            <v>0</v>
          </cell>
          <cell r="N276">
            <v>593654</v>
          </cell>
          <cell r="O276">
            <v>474923.2</v>
          </cell>
          <cell r="P276">
            <v>106857.72</v>
          </cell>
          <cell r="Q276">
            <v>11873.08</v>
          </cell>
          <cell r="R276">
            <v>-76619.679999999993</v>
          </cell>
          <cell r="S276">
            <v>0</v>
          </cell>
          <cell r="T276">
            <v>0</v>
          </cell>
          <cell r="U276">
            <v>360000</v>
          </cell>
          <cell r="V276">
            <v>0</v>
          </cell>
          <cell r="W276">
            <v>0</v>
          </cell>
          <cell r="X276">
            <v>0</v>
          </cell>
          <cell r="Y276">
            <v>0</v>
          </cell>
          <cell r="Z276">
            <v>0</v>
          </cell>
          <cell r="AA276">
            <v>0</v>
          </cell>
          <cell r="AB276">
            <v>0</v>
          </cell>
          <cell r="AC276">
            <v>0</v>
          </cell>
          <cell r="AD276">
            <v>0</v>
          </cell>
          <cell r="AE276">
            <v>0</v>
          </cell>
          <cell r="AF276">
            <v>19449852</v>
          </cell>
          <cell r="AG276">
            <v>15559882</v>
          </cell>
          <cell r="AH276">
            <v>3500973</v>
          </cell>
          <cell r="AI276">
            <v>388997</v>
          </cell>
          <cell r="AJ276">
            <v>720103.46</v>
          </cell>
          <cell r="AK276">
            <v>2584379.2999999998</v>
          </cell>
          <cell r="AL276">
            <v>2200923.9700000002</v>
          </cell>
          <cell r="AM276">
            <v>84538.05</v>
          </cell>
          <cell r="AN276">
            <v>34040.71</v>
          </cell>
          <cell r="AO276">
            <v>415977</v>
          </cell>
          <cell r="AP276">
            <v>2438278.7400000002</v>
          </cell>
          <cell r="AQ276">
            <v>56895.57</v>
          </cell>
          <cell r="AR276">
            <v>94877.98</v>
          </cell>
          <cell r="AS276">
            <v>4966</v>
          </cell>
          <cell r="AT276">
            <v>26161.040000000001</v>
          </cell>
          <cell r="AU276">
            <v>3808.72</v>
          </cell>
          <cell r="AV276">
            <v>0</v>
          </cell>
        </row>
        <row r="277">
          <cell r="A277">
            <v>270</v>
          </cell>
          <cell r="B277" t="str">
            <v>Swindon</v>
          </cell>
          <cell r="C277" t="str">
            <v>E3901</v>
          </cell>
          <cell r="D277">
            <v>273630</v>
          </cell>
          <cell r="E277">
            <v>0</v>
          </cell>
          <cell r="F277">
            <v>0</v>
          </cell>
          <cell r="G277">
            <v>0</v>
          </cell>
          <cell r="H277">
            <v>0</v>
          </cell>
          <cell r="I277">
            <v>0</v>
          </cell>
          <cell r="J277">
            <v>0</v>
          </cell>
          <cell r="K277">
            <v>0</v>
          </cell>
          <cell r="L277">
            <v>0</v>
          </cell>
          <cell r="M277">
            <v>0</v>
          </cell>
          <cell r="N277">
            <v>497057</v>
          </cell>
          <cell r="O277">
            <v>487115.86</v>
          </cell>
          <cell r="P277">
            <v>0</v>
          </cell>
          <cell r="Q277">
            <v>9941.14</v>
          </cell>
          <cell r="R277">
            <v>-316160.56</v>
          </cell>
          <cell r="S277">
            <v>0</v>
          </cell>
          <cell r="T277">
            <v>0</v>
          </cell>
          <cell r="U277">
            <v>2004000</v>
          </cell>
          <cell r="V277">
            <v>0</v>
          </cell>
          <cell r="W277">
            <v>0</v>
          </cell>
          <cell r="X277">
            <v>0</v>
          </cell>
          <cell r="Y277">
            <v>0</v>
          </cell>
          <cell r="Z277">
            <v>0</v>
          </cell>
          <cell r="AA277">
            <v>0</v>
          </cell>
          <cell r="AB277">
            <v>0</v>
          </cell>
          <cell r="AC277">
            <v>0</v>
          </cell>
          <cell r="AD277">
            <v>0</v>
          </cell>
          <cell r="AE277">
            <v>0</v>
          </cell>
          <cell r="AF277">
            <v>51280715</v>
          </cell>
          <cell r="AG277">
            <v>50255101</v>
          </cell>
          <cell r="AH277">
            <v>0</v>
          </cell>
          <cell r="AI277">
            <v>1025614</v>
          </cell>
          <cell r="AJ277">
            <v>1918163.82</v>
          </cell>
          <cell r="AK277">
            <v>2128430.34</v>
          </cell>
          <cell r="AL277">
            <v>4949688.71</v>
          </cell>
          <cell r="AM277">
            <v>55532.44</v>
          </cell>
          <cell r="AN277">
            <v>5485.26</v>
          </cell>
          <cell r="AO277">
            <v>389860.93</v>
          </cell>
          <cell r="AP277">
            <v>4857254.7300000004</v>
          </cell>
          <cell r="AQ277">
            <v>42467.24</v>
          </cell>
          <cell r="AR277">
            <v>33115.85</v>
          </cell>
          <cell r="AS277">
            <v>3470.78</v>
          </cell>
          <cell r="AT277">
            <v>4113.93</v>
          </cell>
          <cell r="AU277">
            <v>0</v>
          </cell>
          <cell r="AV277">
            <v>0</v>
          </cell>
        </row>
        <row r="278">
          <cell r="A278">
            <v>271</v>
          </cell>
          <cell r="B278" t="str">
            <v>Tameside</v>
          </cell>
          <cell r="C278" t="str">
            <v>E4208</v>
          </cell>
          <cell r="D278">
            <v>300092</v>
          </cell>
          <cell r="E278">
            <v>0</v>
          </cell>
          <cell r="F278">
            <v>0</v>
          </cell>
          <cell r="G278">
            <v>0</v>
          </cell>
          <cell r="H278">
            <v>0</v>
          </cell>
          <cell r="I278">
            <v>0</v>
          </cell>
          <cell r="J278">
            <v>0</v>
          </cell>
          <cell r="K278">
            <v>0</v>
          </cell>
          <cell r="L278">
            <v>0</v>
          </cell>
          <cell r="M278">
            <v>0</v>
          </cell>
          <cell r="N278">
            <v>1158640</v>
          </cell>
          <cell r="O278">
            <v>1135467.2</v>
          </cell>
          <cell r="P278">
            <v>0</v>
          </cell>
          <cell r="Q278">
            <v>23172.799999999999</v>
          </cell>
          <cell r="R278">
            <v>192371.25</v>
          </cell>
          <cell r="S278">
            <v>0</v>
          </cell>
          <cell r="T278">
            <v>0</v>
          </cell>
          <cell r="U278">
            <v>881140.36</v>
          </cell>
          <cell r="V278">
            <v>0</v>
          </cell>
          <cell r="W278">
            <v>0</v>
          </cell>
          <cell r="X278">
            <v>0</v>
          </cell>
          <cell r="Y278">
            <v>0</v>
          </cell>
          <cell r="Z278">
            <v>0</v>
          </cell>
          <cell r="AA278">
            <v>0</v>
          </cell>
          <cell r="AB278">
            <v>0</v>
          </cell>
          <cell r="AC278">
            <v>0</v>
          </cell>
          <cell r="AD278">
            <v>0</v>
          </cell>
          <cell r="AE278">
            <v>0</v>
          </cell>
          <cell r="AF278">
            <v>26839049</v>
          </cell>
          <cell r="AG278">
            <v>26302268</v>
          </cell>
          <cell r="AH278">
            <v>0</v>
          </cell>
          <cell r="AI278">
            <v>536781</v>
          </cell>
          <cell r="AJ278">
            <v>1003275.07</v>
          </cell>
          <cell r="AK278">
            <v>5051938.71</v>
          </cell>
          <cell r="AL278">
            <v>2940754.02</v>
          </cell>
          <cell r="AM278">
            <v>111072.28</v>
          </cell>
          <cell r="AN278">
            <v>0</v>
          </cell>
          <cell r="AO278">
            <v>181552.06</v>
          </cell>
          <cell r="AP278">
            <v>2818488.41</v>
          </cell>
          <cell r="AQ278">
            <v>56738.63</v>
          </cell>
          <cell r="AR278">
            <v>108959.54</v>
          </cell>
          <cell r="AS278">
            <v>3751.45</v>
          </cell>
          <cell r="AT278">
            <v>0</v>
          </cell>
          <cell r="AU278">
            <v>0</v>
          </cell>
          <cell r="AV278">
            <v>0</v>
          </cell>
        </row>
        <row r="279">
          <cell r="A279">
            <v>272</v>
          </cell>
          <cell r="B279" t="str">
            <v>Tamworth</v>
          </cell>
          <cell r="C279" t="str">
            <v>E3439</v>
          </cell>
          <cell r="D279">
            <v>92458</v>
          </cell>
          <cell r="E279">
            <v>0</v>
          </cell>
          <cell r="F279">
            <v>0</v>
          </cell>
          <cell r="G279">
            <v>0</v>
          </cell>
          <cell r="H279">
            <v>0</v>
          </cell>
          <cell r="I279">
            <v>0</v>
          </cell>
          <cell r="J279">
            <v>0</v>
          </cell>
          <cell r="K279">
            <v>0</v>
          </cell>
          <cell r="L279">
            <v>0</v>
          </cell>
          <cell r="M279">
            <v>0</v>
          </cell>
          <cell r="N279">
            <v>220761</v>
          </cell>
          <cell r="O279">
            <v>176608.80000000002</v>
          </cell>
          <cell r="P279">
            <v>39736.979999999996</v>
          </cell>
          <cell r="Q279">
            <v>4415.22</v>
          </cell>
          <cell r="R279">
            <v>22994.09</v>
          </cell>
          <cell r="S279">
            <v>0</v>
          </cell>
          <cell r="T279">
            <v>0</v>
          </cell>
          <cell r="U279">
            <v>391399.94</v>
          </cell>
          <cell r="V279">
            <v>0</v>
          </cell>
          <cell r="W279">
            <v>0</v>
          </cell>
          <cell r="X279">
            <v>0</v>
          </cell>
          <cell r="Y279">
            <v>0</v>
          </cell>
          <cell r="Z279">
            <v>0</v>
          </cell>
          <cell r="AA279">
            <v>0</v>
          </cell>
          <cell r="AB279">
            <v>0</v>
          </cell>
          <cell r="AC279">
            <v>0</v>
          </cell>
          <cell r="AD279">
            <v>0</v>
          </cell>
          <cell r="AE279">
            <v>0</v>
          </cell>
          <cell r="AF279">
            <v>15249758</v>
          </cell>
          <cell r="AG279">
            <v>12199806</v>
          </cell>
          <cell r="AH279">
            <v>2744956</v>
          </cell>
          <cell r="AI279">
            <v>304995</v>
          </cell>
          <cell r="AJ279">
            <v>566958.93999999994</v>
          </cell>
          <cell r="AK279">
            <v>964477.17</v>
          </cell>
          <cell r="AL279">
            <v>868683.93</v>
          </cell>
          <cell r="AM279">
            <v>30072.9</v>
          </cell>
          <cell r="AN279">
            <v>0</v>
          </cell>
          <cell r="AO279">
            <v>290640.68</v>
          </cell>
          <cell r="AP279">
            <v>2416924.25</v>
          </cell>
          <cell r="AQ279">
            <v>4929.3599999999997</v>
          </cell>
          <cell r="AR279">
            <v>3028.31</v>
          </cell>
          <cell r="AS279">
            <v>745.38</v>
          </cell>
          <cell r="AT279">
            <v>0</v>
          </cell>
          <cell r="AU279">
            <v>0</v>
          </cell>
          <cell r="AV279">
            <v>0</v>
          </cell>
        </row>
        <row r="280">
          <cell r="A280">
            <v>273</v>
          </cell>
          <cell r="B280" t="str">
            <v>Tandridge</v>
          </cell>
          <cell r="C280" t="str">
            <v>E3639</v>
          </cell>
          <cell r="D280">
            <v>129595</v>
          </cell>
          <cell r="E280">
            <v>0</v>
          </cell>
          <cell r="F280">
            <v>0</v>
          </cell>
          <cell r="G280">
            <v>0</v>
          </cell>
          <cell r="H280">
            <v>0</v>
          </cell>
          <cell r="I280">
            <v>0</v>
          </cell>
          <cell r="J280">
            <v>0</v>
          </cell>
          <cell r="K280">
            <v>0</v>
          </cell>
          <cell r="L280">
            <v>0</v>
          </cell>
          <cell r="M280">
            <v>0</v>
          </cell>
          <cell r="N280">
            <v>407912</v>
          </cell>
          <cell r="O280">
            <v>326329.60000000003</v>
          </cell>
          <cell r="P280">
            <v>81582.400000000009</v>
          </cell>
          <cell r="Q280">
            <v>0</v>
          </cell>
          <cell r="R280">
            <v>127239.25</v>
          </cell>
          <cell r="S280">
            <v>0</v>
          </cell>
          <cell r="T280">
            <v>0</v>
          </cell>
          <cell r="U280">
            <v>215735.61</v>
          </cell>
          <cell r="V280">
            <v>0</v>
          </cell>
          <cell r="W280">
            <v>0</v>
          </cell>
          <cell r="X280">
            <v>0</v>
          </cell>
          <cell r="Y280">
            <v>0</v>
          </cell>
          <cell r="Z280">
            <v>0</v>
          </cell>
          <cell r="AA280">
            <v>0</v>
          </cell>
          <cell r="AB280">
            <v>0</v>
          </cell>
          <cell r="AC280">
            <v>0</v>
          </cell>
          <cell r="AD280">
            <v>0</v>
          </cell>
          <cell r="AE280">
            <v>0</v>
          </cell>
          <cell r="AF280">
            <v>9990405</v>
          </cell>
          <cell r="AG280">
            <v>7992324</v>
          </cell>
          <cell r="AH280">
            <v>1998081</v>
          </cell>
          <cell r="AI280">
            <v>0</v>
          </cell>
          <cell r="AJ280">
            <v>336240.24</v>
          </cell>
          <cell r="AK280">
            <v>1775905.62</v>
          </cell>
          <cell r="AL280">
            <v>2066140.99</v>
          </cell>
          <cell r="AM280">
            <v>29460.39</v>
          </cell>
          <cell r="AN280">
            <v>14037.7</v>
          </cell>
          <cell r="AO280">
            <v>2028.52</v>
          </cell>
          <cell r="AP280">
            <v>710117.97</v>
          </cell>
          <cell r="AQ280">
            <v>10208.030000000001</v>
          </cell>
          <cell r="AR280">
            <v>9486.59</v>
          </cell>
          <cell r="AS280">
            <v>8.8699999999999992</v>
          </cell>
          <cell r="AT280">
            <v>10528.28</v>
          </cell>
          <cell r="AU280">
            <v>3712.5</v>
          </cell>
          <cell r="AV280">
            <v>0</v>
          </cell>
        </row>
        <row r="281">
          <cell r="A281">
            <v>274</v>
          </cell>
          <cell r="B281" t="str">
            <v>Taunton Deane</v>
          </cell>
          <cell r="C281" t="str">
            <v>E3333</v>
          </cell>
          <cell r="D281">
            <v>163257</v>
          </cell>
          <cell r="E281">
            <v>0</v>
          </cell>
          <cell r="F281">
            <v>0</v>
          </cell>
          <cell r="G281">
            <v>0</v>
          </cell>
          <cell r="H281">
            <v>0</v>
          </cell>
          <cell r="I281">
            <v>0</v>
          </cell>
          <cell r="J281">
            <v>0</v>
          </cell>
          <cell r="K281">
            <v>0</v>
          </cell>
          <cell r="L281">
            <v>0</v>
          </cell>
          <cell r="M281">
            <v>0</v>
          </cell>
          <cell r="N281">
            <v>575600</v>
          </cell>
          <cell r="O281">
            <v>460480</v>
          </cell>
          <cell r="P281">
            <v>103608</v>
          </cell>
          <cell r="Q281">
            <v>11512</v>
          </cell>
          <cell r="R281">
            <v>-71647.28</v>
          </cell>
          <cell r="S281">
            <v>0</v>
          </cell>
          <cell r="T281">
            <v>0</v>
          </cell>
          <cell r="U281">
            <v>239442.12</v>
          </cell>
          <cell r="V281">
            <v>0</v>
          </cell>
          <cell r="W281">
            <v>0</v>
          </cell>
          <cell r="X281">
            <v>0</v>
          </cell>
          <cell r="Y281">
            <v>0</v>
          </cell>
          <cell r="Z281">
            <v>0</v>
          </cell>
          <cell r="AA281">
            <v>0</v>
          </cell>
          <cell r="AB281">
            <v>0</v>
          </cell>
          <cell r="AC281">
            <v>0</v>
          </cell>
          <cell r="AD281">
            <v>0</v>
          </cell>
          <cell r="AE281">
            <v>0</v>
          </cell>
          <cell r="AF281">
            <v>19347658</v>
          </cell>
          <cell r="AG281">
            <v>15478126</v>
          </cell>
          <cell r="AH281">
            <v>3482578</v>
          </cell>
          <cell r="AI281">
            <v>386953</v>
          </cell>
          <cell r="AJ281">
            <v>686486.45</v>
          </cell>
          <cell r="AK281">
            <v>2066979.9</v>
          </cell>
          <cell r="AL281">
            <v>2867088.13</v>
          </cell>
          <cell r="AM281">
            <v>43396.27</v>
          </cell>
          <cell r="AN281">
            <v>34004.83</v>
          </cell>
          <cell r="AO281">
            <v>106265.18</v>
          </cell>
          <cell r="AP281">
            <v>1248973.27</v>
          </cell>
          <cell r="AQ281">
            <v>33538.49</v>
          </cell>
          <cell r="AR281">
            <v>32476.35</v>
          </cell>
          <cell r="AS281">
            <v>0</v>
          </cell>
          <cell r="AT281">
            <v>8438.9599999999991</v>
          </cell>
          <cell r="AU281">
            <v>7654.64</v>
          </cell>
          <cell r="AV281">
            <v>0</v>
          </cell>
        </row>
        <row r="282">
          <cell r="A282">
            <v>275</v>
          </cell>
          <cell r="B282" t="str">
            <v>Teignbridge</v>
          </cell>
          <cell r="C282" t="str">
            <v>E1137</v>
          </cell>
          <cell r="D282">
            <v>193085</v>
          </cell>
          <cell r="E282">
            <v>0</v>
          </cell>
          <cell r="F282">
            <v>0</v>
          </cell>
          <cell r="G282">
            <v>0</v>
          </cell>
          <cell r="H282">
            <v>0</v>
          </cell>
          <cell r="I282">
            <v>0</v>
          </cell>
          <cell r="J282">
            <v>0</v>
          </cell>
          <cell r="K282">
            <v>0</v>
          </cell>
          <cell r="L282">
            <v>0</v>
          </cell>
          <cell r="M282">
            <v>0</v>
          </cell>
          <cell r="N282">
            <v>736358</v>
          </cell>
          <cell r="O282">
            <v>589086.4</v>
          </cell>
          <cell r="P282">
            <v>132544.44</v>
          </cell>
          <cell r="Q282">
            <v>14727.16</v>
          </cell>
          <cell r="R282">
            <v>264250.06</v>
          </cell>
          <cell r="S282">
            <v>0</v>
          </cell>
          <cell r="T282">
            <v>0</v>
          </cell>
          <cell r="U282">
            <v>289406.33</v>
          </cell>
          <cell r="V282">
            <v>0</v>
          </cell>
          <cell r="W282">
            <v>0</v>
          </cell>
          <cell r="X282">
            <v>0</v>
          </cell>
          <cell r="Y282">
            <v>0</v>
          </cell>
          <cell r="Z282">
            <v>0</v>
          </cell>
          <cell r="AA282">
            <v>0</v>
          </cell>
          <cell r="AB282">
            <v>0</v>
          </cell>
          <cell r="AC282">
            <v>0</v>
          </cell>
          <cell r="AD282">
            <v>0</v>
          </cell>
          <cell r="AE282">
            <v>0</v>
          </cell>
          <cell r="AF282">
            <v>15861001</v>
          </cell>
          <cell r="AG282">
            <v>12688800</v>
          </cell>
          <cell r="AH282">
            <v>2854980</v>
          </cell>
          <cell r="AI282">
            <v>317220</v>
          </cell>
          <cell r="AJ282">
            <v>492684.88</v>
          </cell>
          <cell r="AK282">
            <v>3074348.23</v>
          </cell>
          <cell r="AL282">
            <v>1877588.75</v>
          </cell>
          <cell r="AM282">
            <v>68744.350000000006</v>
          </cell>
          <cell r="AN282">
            <v>48971.87</v>
          </cell>
          <cell r="AO282">
            <v>12617.49</v>
          </cell>
          <cell r="AP282">
            <v>620574.53</v>
          </cell>
          <cell r="AQ282">
            <v>22700.54</v>
          </cell>
          <cell r="AR282">
            <v>43613.61</v>
          </cell>
          <cell r="AS282">
            <v>1657.3</v>
          </cell>
          <cell r="AT282">
            <v>20656.79</v>
          </cell>
          <cell r="AU282">
            <v>2886.35</v>
          </cell>
          <cell r="AV282">
            <v>0</v>
          </cell>
        </row>
        <row r="283">
          <cell r="A283">
            <v>276</v>
          </cell>
          <cell r="B283" t="str">
            <v>Telford and the Wrekin</v>
          </cell>
          <cell r="C283" t="str">
            <v>E3201</v>
          </cell>
          <cell r="D283">
            <v>212679</v>
          </cell>
          <cell r="E283">
            <v>0</v>
          </cell>
          <cell r="F283">
            <v>0</v>
          </cell>
          <cell r="G283">
            <v>0</v>
          </cell>
          <cell r="H283">
            <v>0</v>
          </cell>
          <cell r="I283">
            <v>0</v>
          </cell>
          <cell r="J283">
            <v>0</v>
          </cell>
          <cell r="K283">
            <v>0</v>
          </cell>
          <cell r="L283">
            <v>0</v>
          </cell>
          <cell r="M283">
            <v>0</v>
          </cell>
          <cell r="N283">
            <v>526937</v>
          </cell>
          <cell r="O283">
            <v>516398.26</v>
          </cell>
          <cell r="P283">
            <v>0</v>
          </cell>
          <cell r="Q283">
            <v>10538.74</v>
          </cell>
          <cell r="R283">
            <v>26819.54</v>
          </cell>
          <cell r="S283">
            <v>0</v>
          </cell>
          <cell r="T283">
            <v>0</v>
          </cell>
          <cell r="U283">
            <v>861112.89</v>
          </cell>
          <cell r="V283">
            <v>0</v>
          </cell>
          <cell r="W283">
            <v>0</v>
          </cell>
          <cell r="X283">
            <v>0</v>
          </cell>
          <cell r="Y283">
            <v>0</v>
          </cell>
          <cell r="Z283">
            <v>0</v>
          </cell>
          <cell r="AA283">
            <v>0</v>
          </cell>
          <cell r="AB283">
            <v>0</v>
          </cell>
          <cell r="AC283">
            <v>0</v>
          </cell>
          <cell r="AD283">
            <v>0</v>
          </cell>
          <cell r="AE283">
            <v>0</v>
          </cell>
          <cell r="AF283">
            <v>32191780</v>
          </cell>
          <cell r="AG283">
            <v>31547944</v>
          </cell>
          <cell r="AH283">
            <v>0</v>
          </cell>
          <cell r="AI283">
            <v>643836</v>
          </cell>
          <cell r="AJ283">
            <v>1193128.67</v>
          </cell>
          <cell r="AK283">
            <v>2282327.9900000002</v>
          </cell>
          <cell r="AL283">
            <v>3268494.44</v>
          </cell>
          <cell r="AM283">
            <v>32215.34</v>
          </cell>
          <cell r="AN283">
            <v>4605.1899999999996</v>
          </cell>
          <cell r="AO283">
            <v>282624.39</v>
          </cell>
          <cell r="AP283">
            <v>2247118.4900000002</v>
          </cell>
          <cell r="AQ283">
            <v>50521.51</v>
          </cell>
          <cell r="AR283">
            <v>45985.46</v>
          </cell>
          <cell r="AS283">
            <v>564.49</v>
          </cell>
          <cell r="AT283">
            <v>2878.53</v>
          </cell>
          <cell r="AU283">
            <v>1687.5</v>
          </cell>
          <cell r="AV283">
            <v>0</v>
          </cell>
        </row>
        <row r="284">
          <cell r="A284">
            <v>277</v>
          </cell>
          <cell r="B284" t="str">
            <v>Tendring</v>
          </cell>
          <cell r="C284" t="str">
            <v>E1542</v>
          </cell>
          <cell r="D284">
            <v>292364</v>
          </cell>
          <cell r="E284">
            <v>0</v>
          </cell>
          <cell r="F284">
            <v>0</v>
          </cell>
          <cell r="G284">
            <v>0</v>
          </cell>
          <cell r="H284">
            <v>0</v>
          </cell>
          <cell r="I284">
            <v>0</v>
          </cell>
          <cell r="J284">
            <v>0</v>
          </cell>
          <cell r="K284">
            <v>0</v>
          </cell>
          <cell r="L284">
            <v>0</v>
          </cell>
          <cell r="M284">
            <v>0</v>
          </cell>
          <cell r="N284">
            <v>878899</v>
          </cell>
          <cell r="O284">
            <v>703119.20000000007</v>
          </cell>
          <cell r="P284">
            <v>158201.82</v>
          </cell>
          <cell r="Q284">
            <v>17577.98</v>
          </cell>
          <cell r="R284">
            <v>119038.83</v>
          </cell>
          <cell r="S284">
            <v>0</v>
          </cell>
          <cell r="T284">
            <v>0</v>
          </cell>
          <cell r="U284">
            <v>394717.17</v>
          </cell>
          <cell r="V284">
            <v>0</v>
          </cell>
          <cell r="W284">
            <v>0</v>
          </cell>
          <cell r="X284">
            <v>0</v>
          </cell>
          <cell r="Y284">
            <v>0</v>
          </cell>
          <cell r="Z284">
            <v>0</v>
          </cell>
          <cell r="AA284">
            <v>0</v>
          </cell>
          <cell r="AB284">
            <v>0</v>
          </cell>
          <cell r="AC284">
            <v>0</v>
          </cell>
          <cell r="AD284">
            <v>0</v>
          </cell>
          <cell r="AE284">
            <v>0</v>
          </cell>
          <cell r="AF284">
            <v>12098087</v>
          </cell>
          <cell r="AG284">
            <v>9678469</v>
          </cell>
          <cell r="AH284">
            <v>2177656</v>
          </cell>
          <cell r="AI284">
            <v>241962</v>
          </cell>
          <cell r="AJ284">
            <v>412985.65</v>
          </cell>
          <cell r="AK284">
            <v>3751582.75</v>
          </cell>
          <cell r="AL284">
            <v>1895791.52</v>
          </cell>
          <cell r="AM284">
            <v>112538.41</v>
          </cell>
          <cell r="AN284">
            <v>48974.25</v>
          </cell>
          <cell r="AO284">
            <v>6839.93</v>
          </cell>
          <cell r="AP284">
            <v>575282.31999999995</v>
          </cell>
          <cell r="AQ284">
            <v>6322.65</v>
          </cell>
          <cell r="AR284">
            <v>2587.5</v>
          </cell>
          <cell r="AS284">
            <v>0</v>
          </cell>
          <cell r="AT284">
            <v>46904.54</v>
          </cell>
          <cell r="AU284">
            <v>0</v>
          </cell>
          <cell r="AV284">
            <v>0</v>
          </cell>
        </row>
        <row r="285">
          <cell r="A285">
            <v>278</v>
          </cell>
          <cell r="B285" t="str">
            <v>Test Valley</v>
          </cell>
          <cell r="C285" t="str">
            <v>E1742</v>
          </cell>
          <cell r="D285">
            <v>183929</v>
          </cell>
          <cell r="E285">
            <v>0</v>
          </cell>
          <cell r="F285">
            <v>0</v>
          </cell>
          <cell r="G285">
            <v>0</v>
          </cell>
          <cell r="H285">
            <v>0</v>
          </cell>
          <cell r="I285">
            <v>0</v>
          </cell>
          <cell r="J285">
            <v>0</v>
          </cell>
          <cell r="K285">
            <v>0</v>
          </cell>
          <cell r="L285">
            <v>0</v>
          </cell>
          <cell r="M285">
            <v>0</v>
          </cell>
          <cell r="N285">
            <v>448348</v>
          </cell>
          <cell r="O285">
            <v>358678.4</v>
          </cell>
          <cell r="P285">
            <v>80702.64</v>
          </cell>
          <cell r="Q285">
            <v>8966.9600000000009</v>
          </cell>
          <cell r="R285">
            <v>44317.59</v>
          </cell>
          <cell r="S285">
            <v>0</v>
          </cell>
          <cell r="T285">
            <v>0</v>
          </cell>
          <cell r="U285">
            <v>671437.87</v>
          </cell>
          <cell r="V285">
            <v>0</v>
          </cell>
          <cell r="W285">
            <v>0</v>
          </cell>
          <cell r="X285">
            <v>0</v>
          </cell>
          <cell r="Y285">
            <v>0</v>
          </cell>
          <cell r="Z285">
            <v>0</v>
          </cell>
          <cell r="AA285">
            <v>0</v>
          </cell>
          <cell r="AB285">
            <v>0</v>
          </cell>
          <cell r="AC285">
            <v>0</v>
          </cell>
          <cell r="AD285">
            <v>0</v>
          </cell>
          <cell r="AE285">
            <v>0</v>
          </cell>
          <cell r="AF285">
            <v>22232337</v>
          </cell>
          <cell r="AG285">
            <v>17785870</v>
          </cell>
          <cell r="AH285">
            <v>4001821</v>
          </cell>
          <cell r="AI285">
            <v>444647</v>
          </cell>
          <cell r="AJ285">
            <v>822322.5</v>
          </cell>
          <cell r="AK285">
            <v>2005582.9</v>
          </cell>
          <cell r="AL285">
            <v>2405850.52</v>
          </cell>
          <cell r="AM285">
            <v>72954.039999999994</v>
          </cell>
          <cell r="AN285">
            <v>28061.38</v>
          </cell>
          <cell r="AO285">
            <v>403667.79</v>
          </cell>
          <cell r="AP285">
            <v>1559114.46</v>
          </cell>
          <cell r="AQ285">
            <v>38312.71</v>
          </cell>
          <cell r="AR285">
            <v>17555.34</v>
          </cell>
          <cell r="AS285">
            <v>4559.63</v>
          </cell>
          <cell r="AT285">
            <v>23861.24</v>
          </cell>
          <cell r="AU285">
            <v>31458</v>
          </cell>
          <cell r="AV285">
            <v>0</v>
          </cell>
        </row>
        <row r="286">
          <cell r="A286">
            <v>279</v>
          </cell>
          <cell r="B286" t="str">
            <v>Tewkesbury</v>
          </cell>
          <cell r="C286" t="str">
            <v>E1636</v>
          </cell>
          <cell r="D286">
            <v>124701</v>
          </cell>
          <cell r="E286">
            <v>0</v>
          </cell>
          <cell r="F286">
            <v>0</v>
          </cell>
          <cell r="G286">
            <v>0</v>
          </cell>
          <cell r="H286">
            <v>0</v>
          </cell>
          <cell r="I286">
            <v>0</v>
          </cell>
          <cell r="J286">
            <v>0</v>
          </cell>
          <cell r="K286">
            <v>0</v>
          </cell>
          <cell r="L286">
            <v>0</v>
          </cell>
          <cell r="M286">
            <v>0</v>
          </cell>
          <cell r="N286">
            <v>333091</v>
          </cell>
          <cell r="O286">
            <v>266472.8</v>
          </cell>
          <cell r="P286">
            <v>66618.2</v>
          </cell>
          <cell r="Q286">
            <v>0</v>
          </cell>
          <cell r="R286">
            <v>45840</v>
          </cell>
          <cell r="S286">
            <v>0</v>
          </cell>
          <cell r="T286">
            <v>0</v>
          </cell>
          <cell r="U286">
            <v>361526</v>
          </cell>
          <cell r="V286">
            <v>0</v>
          </cell>
          <cell r="W286">
            <v>0</v>
          </cell>
          <cell r="X286">
            <v>0</v>
          </cell>
          <cell r="Y286">
            <v>0</v>
          </cell>
          <cell r="Z286">
            <v>0</v>
          </cell>
          <cell r="AA286">
            <v>0</v>
          </cell>
          <cell r="AB286">
            <v>0</v>
          </cell>
          <cell r="AC286">
            <v>0</v>
          </cell>
          <cell r="AD286">
            <v>0</v>
          </cell>
          <cell r="AE286">
            <v>0</v>
          </cell>
          <cell r="AF286">
            <v>17425038</v>
          </cell>
          <cell r="AG286">
            <v>13940030</v>
          </cell>
          <cell r="AH286">
            <v>3485008</v>
          </cell>
          <cell r="AI286">
            <v>0</v>
          </cell>
          <cell r="AJ286">
            <v>570237.31000000006</v>
          </cell>
          <cell r="AK286">
            <v>1480207.28</v>
          </cell>
          <cell r="AL286">
            <v>1009364.16</v>
          </cell>
          <cell r="AM286">
            <v>30682.42</v>
          </cell>
          <cell r="AN286">
            <v>9332.52</v>
          </cell>
          <cell r="AO286">
            <v>0</v>
          </cell>
          <cell r="AP286">
            <v>798321.52</v>
          </cell>
          <cell r="AQ286">
            <v>8804.31</v>
          </cell>
          <cell r="AR286">
            <v>-1715.51</v>
          </cell>
          <cell r="AS286">
            <v>0</v>
          </cell>
          <cell r="AT286">
            <v>3873.52</v>
          </cell>
          <cell r="AU286">
            <v>0</v>
          </cell>
          <cell r="AV286">
            <v>0</v>
          </cell>
        </row>
        <row r="287">
          <cell r="A287">
            <v>280</v>
          </cell>
          <cell r="B287" t="str">
            <v>Thanet</v>
          </cell>
          <cell r="C287" t="str">
            <v>E2242</v>
          </cell>
          <cell r="D287">
            <v>191907</v>
          </cell>
          <cell r="E287">
            <v>0</v>
          </cell>
          <cell r="F287">
            <v>0</v>
          </cell>
          <cell r="G287">
            <v>0</v>
          </cell>
          <cell r="H287">
            <v>0</v>
          </cell>
          <cell r="I287">
            <v>0</v>
          </cell>
          <cell r="J287">
            <v>0</v>
          </cell>
          <cell r="K287">
            <v>0</v>
          </cell>
          <cell r="L287">
            <v>0</v>
          </cell>
          <cell r="M287">
            <v>0</v>
          </cell>
          <cell r="N287">
            <v>708869</v>
          </cell>
          <cell r="O287">
            <v>567095.20000000007</v>
          </cell>
          <cell r="P287">
            <v>127596.42</v>
          </cell>
          <cell r="Q287">
            <v>14177.380000000001</v>
          </cell>
          <cell r="R287">
            <v>-157989.04999999999</v>
          </cell>
          <cell r="S287">
            <v>0</v>
          </cell>
          <cell r="T287">
            <v>0</v>
          </cell>
          <cell r="U287">
            <v>341403.02</v>
          </cell>
          <cell r="V287">
            <v>0</v>
          </cell>
          <cell r="W287">
            <v>0</v>
          </cell>
          <cell r="X287">
            <v>0</v>
          </cell>
          <cell r="Y287">
            <v>0</v>
          </cell>
          <cell r="Z287">
            <v>0</v>
          </cell>
          <cell r="AA287">
            <v>0</v>
          </cell>
          <cell r="AB287">
            <v>0</v>
          </cell>
          <cell r="AC287">
            <v>0</v>
          </cell>
          <cell r="AD287">
            <v>0</v>
          </cell>
          <cell r="AE287">
            <v>0</v>
          </cell>
          <cell r="AF287">
            <v>14487648</v>
          </cell>
          <cell r="AG287">
            <v>11590118</v>
          </cell>
          <cell r="AH287">
            <v>2607777</v>
          </cell>
          <cell r="AI287">
            <v>289753</v>
          </cell>
          <cell r="AJ287">
            <v>570050.11</v>
          </cell>
          <cell r="AK287">
            <v>3044287.77</v>
          </cell>
          <cell r="AL287">
            <v>3099588.55</v>
          </cell>
          <cell r="AM287">
            <v>35629.75</v>
          </cell>
          <cell r="AN287">
            <v>5131.33</v>
          </cell>
          <cell r="AO287">
            <v>23867.49</v>
          </cell>
          <cell r="AP287">
            <v>1052106.52</v>
          </cell>
          <cell r="AQ287">
            <v>34192.14</v>
          </cell>
          <cell r="AR287">
            <v>23728.29</v>
          </cell>
          <cell r="AS287">
            <v>0</v>
          </cell>
          <cell r="AT287">
            <v>523.84</v>
          </cell>
          <cell r="AU287">
            <v>0</v>
          </cell>
          <cell r="AV287">
            <v>0</v>
          </cell>
        </row>
        <row r="288">
          <cell r="A288">
            <v>281</v>
          </cell>
          <cell r="B288" t="str">
            <v>Three Rivers</v>
          </cell>
          <cell r="C288" t="str">
            <v>E1938</v>
          </cell>
          <cell r="D288">
            <v>95137</v>
          </cell>
          <cell r="E288">
            <v>0</v>
          </cell>
          <cell r="F288">
            <v>0</v>
          </cell>
          <cell r="G288">
            <v>0</v>
          </cell>
          <cell r="H288">
            <v>0</v>
          </cell>
          <cell r="I288">
            <v>0</v>
          </cell>
          <cell r="J288">
            <v>0</v>
          </cell>
          <cell r="K288">
            <v>0</v>
          </cell>
          <cell r="L288">
            <v>0</v>
          </cell>
          <cell r="M288">
            <v>0</v>
          </cell>
          <cell r="N288">
            <v>189761</v>
          </cell>
          <cell r="O288">
            <v>151808.80000000002</v>
          </cell>
          <cell r="P288">
            <v>37952.200000000004</v>
          </cell>
          <cell r="Q288">
            <v>0</v>
          </cell>
          <cell r="R288">
            <v>229198.13</v>
          </cell>
          <cell r="S288">
            <v>0</v>
          </cell>
          <cell r="T288">
            <v>0</v>
          </cell>
          <cell r="U288">
            <v>274483.18</v>
          </cell>
          <cell r="V288">
            <v>0</v>
          </cell>
          <cell r="W288">
            <v>0</v>
          </cell>
          <cell r="X288">
            <v>0</v>
          </cell>
          <cell r="Y288">
            <v>0</v>
          </cell>
          <cell r="Z288">
            <v>0</v>
          </cell>
          <cell r="AA288">
            <v>0</v>
          </cell>
          <cell r="AB288">
            <v>0</v>
          </cell>
          <cell r="AC288">
            <v>0</v>
          </cell>
          <cell r="AD288">
            <v>0</v>
          </cell>
          <cell r="AE288">
            <v>0</v>
          </cell>
          <cell r="AF288">
            <v>12617425</v>
          </cell>
          <cell r="AG288">
            <v>10093940</v>
          </cell>
          <cell r="AH288">
            <v>2523485</v>
          </cell>
          <cell r="AI288">
            <v>0</v>
          </cell>
          <cell r="AJ288">
            <v>460845.67</v>
          </cell>
          <cell r="AK288">
            <v>806430.09</v>
          </cell>
          <cell r="AL288">
            <v>2018030.19</v>
          </cell>
          <cell r="AM288">
            <v>20917.78</v>
          </cell>
          <cell r="AN288">
            <v>2826.6</v>
          </cell>
          <cell r="AO288">
            <v>25195.87</v>
          </cell>
          <cell r="AP288">
            <v>1271609.54</v>
          </cell>
          <cell r="AQ288">
            <v>26592.73</v>
          </cell>
          <cell r="AR288">
            <v>101434.43</v>
          </cell>
          <cell r="AS288">
            <v>1296.5999999999999</v>
          </cell>
          <cell r="AT288">
            <v>2119.9499999999998</v>
          </cell>
          <cell r="AU288">
            <v>0</v>
          </cell>
          <cell r="AV288">
            <v>0</v>
          </cell>
        </row>
        <row r="289">
          <cell r="A289">
            <v>282</v>
          </cell>
          <cell r="B289" t="str">
            <v>Thurrock</v>
          </cell>
          <cell r="C289" t="str">
            <v>E1502</v>
          </cell>
          <cell r="D289">
            <v>222500</v>
          </cell>
          <cell r="E289">
            <v>0</v>
          </cell>
          <cell r="F289">
            <v>0</v>
          </cell>
          <cell r="G289">
            <v>0</v>
          </cell>
          <cell r="H289">
            <v>0</v>
          </cell>
          <cell r="I289">
            <v>0</v>
          </cell>
          <cell r="J289">
            <v>0</v>
          </cell>
          <cell r="K289">
            <v>0</v>
          </cell>
          <cell r="L289">
            <v>0</v>
          </cell>
          <cell r="M289">
            <v>0</v>
          </cell>
          <cell r="N289">
            <v>386827</v>
          </cell>
          <cell r="O289">
            <v>379090.46</v>
          </cell>
          <cell r="P289">
            <v>0</v>
          </cell>
          <cell r="Q289">
            <v>7736.54</v>
          </cell>
          <cell r="R289">
            <v>1171092.19</v>
          </cell>
          <cell r="S289">
            <v>0</v>
          </cell>
          <cell r="T289">
            <v>0</v>
          </cell>
          <cell r="U289">
            <v>1188159</v>
          </cell>
          <cell r="V289">
            <v>0</v>
          </cell>
          <cell r="W289">
            <v>0</v>
          </cell>
          <cell r="X289">
            <v>0</v>
          </cell>
          <cell r="Y289">
            <v>0</v>
          </cell>
          <cell r="Z289">
            <v>0</v>
          </cell>
          <cell r="AA289">
            <v>0</v>
          </cell>
          <cell r="AB289">
            <v>0</v>
          </cell>
          <cell r="AC289">
            <v>0</v>
          </cell>
          <cell r="AD289">
            <v>0</v>
          </cell>
          <cell r="AE289">
            <v>0</v>
          </cell>
          <cell r="AF289">
            <v>53265526</v>
          </cell>
          <cell r="AG289">
            <v>52200215</v>
          </cell>
          <cell r="AH289">
            <v>0</v>
          </cell>
          <cell r="AI289">
            <v>1065311</v>
          </cell>
          <cell r="AJ289">
            <v>1918077.72</v>
          </cell>
          <cell r="AK289">
            <v>1575212.65</v>
          </cell>
          <cell r="AL289">
            <v>2310764.39</v>
          </cell>
          <cell r="AM289">
            <v>32197.4</v>
          </cell>
          <cell r="AN289">
            <v>1578.68</v>
          </cell>
          <cell r="AO289">
            <v>191318.11</v>
          </cell>
          <cell r="AP289">
            <v>7186918.54</v>
          </cell>
          <cell r="AQ289">
            <v>9045.0499999999993</v>
          </cell>
          <cell r="AR289">
            <v>22505.69</v>
          </cell>
          <cell r="AS289">
            <v>216.84</v>
          </cell>
          <cell r="AT289">
            <v>0</v>
          </cell>
          <cell r="AU289">
            <v>0</v>
          </cell>
          <cell r="AV289">
            <v>0</v>
          </cell>
        </row>
        <row r="290">
          <cell r="A290">
            <v>283</v>
          </cell>
          <cell r="B290" t="str">
            <v>Tonbridge and Malling</v>
          </cell>
          <cell r="C290" t="str">
            <v>E2243</v>
          </cell>
          <cell r="D290">
            <v>168018</v>
          </cell>
          <cell r="E290">
            <v>0</v>
          </cell>
          <cell r="F290">
            <v>0</v>
          </cell>
          <cell r="G290">
            <v>0</v>
          </cell>
          <cell r="H290">
            <v>0</v>
          </cell>
          <cell r="I290">
            <v>0</v>
          </cell>
          <cell r="J290">
            <v>0</v>
          </cell>
          <cell r="K290">
            <v>0</v>
          </cell>
          <cell r="L290">
            <v>0</v>
          </cell>
          <cell r="M290">
            <v>0</v>
          </cell>
          <cell r="N290">
            <v>321481</v>
          </cell>
          <cell r="O290">
            <v>257184.80000000002</v>
          </cell>
          <cell r="P290">
            <v>57866.579999999994</v>
          </cell>
          <cell r="Q290">
            <v>6429.62</v>
          </cell>
          <cell r="R290">
            <v>224554.17</v>
          </cell>
          <cell r="S290">
            <v>0</v>
          </cell>
          <cell r="T290">
            <v>0</v>
          </cell>
          <cell r="U290">
            <v>500000</v>
          </cell>
          <cell r="V290">
            <v>0</v>
          </cell>
          <cell r="W290">
            <v>0</v>
          </cell>
          <cell r="X290">
            <v>0</v>
          </cell>
          <cell r="Y290">
            <v>0</v>
          </cell>
          <cell r="Z290">
            <v>0</v>
          </cell>
          <cell r="AA290">
            <v>0</v>
          </cell>
          <cell r="AB290">
            <v>0</v>
          </cell>
          <cell r="AC290">
            <v>0</v>
          </cell>
          <cell r="AD290">
            <v>0</v>
          </cell>
          <cell r="AE290">
            <v>0</v>
          </cell>
          <cell r="AF290">
            <v>26941500</v>
          </cell>
          <cell r="AG290">
            <v>21553200</v>
          </cell>
          <cell r="AH290">
            <v>4849470</v>
          </cell>
          <cell r="AI290">
            <v>538830</v>
          </cell>
          <cell r="AJ290">
            <v>977295.88</v>
          </cell>
          <cell r="AK290">
            <v>1367328.32</v>
          </cell>
          <cell r="AL290">
            <v>3841136.21</v>
          </cell>
          <cell r="AM290">
            <v>79442.880000000005</v>
          </cell>
          <cell r="AN290">
            <v>11836.01</v>
          </cell>
          <cell r="AO290">
            <v>133560.47</v>
          </cell>
          <cell r="AP290">
            <v>2005446.11</v>
          </cell>
          <cell r="AQ290">
            <v>13501.1</v>
          </cell>
          <cell r="AR290">
            <v>0</v>
          </cell>
          <cell r="AS290">
            <v>4196.21</v>
          </cell>
          <cell r="AT290">
            <v>3643.38</v>
          </cell>
          <cell r="AU290">
            <v>13367.27</v>
          </cell>
          <cell r="AV290">
            <v>0</v>
          </cell>
        </row>
        <row r="291">
          <cell r="A291">
            <v>284</v>
          </cell>
          <cell r="B291" t="str">
            <v>Torbay</v>
          </cell>
          <cell r="C291" t="str">
            <v>E1102</v>
          </cell>
          <cell r="D291">
            <v>206989</v>
          </cell>
          <cell r="E291">
            <v>0</v>
          </cell>
          <cell r="F291">
            <v>0</v>
          </cell>
          <cell r="G291">
            <v>0</v>
          </cell>
          <cell r="H291">
            <v>0</v>
          </cell>
          <cell r="I291">
            <v>0</v>
          </cell>
          <cell r="J291">
            <v>0</v>
          </cell>
          <cell r="K291">
            <v>0</v>
          </cell>
          <cell r="L291">
            <v>0</v>
          </cell>
          <cell r="M291">
            <v>0</v>
          </cell>
          <cell r="N291">
            <v>859069</v>
          </cell>
          <cell r="O291">
            <v>841887.62</v>
          </cell>
          <cell r="P291">
            <v>0</v>
          </cell>
          <cell r="Q291">
            <v>17181.38</v>
          </cell>
          <cell r="R291">
            <v>184571.63</v>
          </cell>
          <cell r="S291">
            <v>0</v>
          </cell>
          <cell r="T291">
            <v>0</v>
          </cell>
          <cell r="U291">
            <v>480512.4</v>
          </cell>
          <cell r="V291">
            <v>0</v>
          </cell>
          <cell r="W291">
            <v>0</v>
          </cell>
          <cell r="X291">
            <v>0</v>
          </cell>
          <cell r="Y291">
            <v>0</v>
          </cell>
          <cell r="Z291">
            <v>0</v>
          </cell>
          <cell r="AA291">
            <v>0</v>
          </cell>
          <cell r="AB291">
            <v>0</v>
          </cell>
          <cell r="AC291">
            <v>0</v>
          </cell>
          <cell r="AD291">
            <v>0</v>
          </cell>
          <cell r="AE291">
            <v>0</v>
          </cell>
          <cell r="AF291">
            <v>18230013</v>
          </cell>
          <cell r="AG291">
            <v>17865412</v>
          </cell>
          <cell r="AH291">
            <v>0</v>
          </cell>
          <cell r="AI291">
            <v>364600</v>
          </cell>
          <cell r="AJ291">
            <v>628654.64</v>
          </cell>
          <cell r="AK291">
            <v>3615960.82</v>
          </cell>
          <cell r="AL291">
            <v>2897719.09</v>
          </cell>
          <cell r="AM291">
            <v>144816.51</v>
          </cell>
          <cell r="AN291">
            <v>0</v>
          </cell>
          <cell r="AO291">
            <v>22305.91</v>
          </cell>
          <cell r="AP291">
            <v>1307192.3500000001</v>
          </cell>
          <cell r="AQ291">
            <v>18388.580000000002</v>
          </cell>
          <cell r="AR291">
            <v>247448.34</v>
          </cell>
          <cell r="AS291">
            <v>1161.83</v>
          </cell>
          <cell r="AT291">
            <v>0</v>
          </cell>
          <cell r="AU291">
            <v>0</v>
          </cell>
          <cell r="AV291">
            <v>0</v>
          </cell>
        </row>
        <row r="292">
          <cell r="A292">
            <v>285</v>
          </cell>
          <cell r="B292" t="str">
            <v>Torridge</v>
          </cell>
          <cell r="C292" t="str">
            <v>E1139</v>
          </cell>
          <cell r="D292">
            <v>121660</v>
          </cell>
          <cell r="E292">
            <v>0</v>
          </cell>
          <cell r="F292">
            <v>0</v>
          </cell>
          <cell r="G292">
            <v>0</v>
          </cell>
          <cell r="H292">
            <v>40000</v>
          </cell>
          <cell r="I292">
            <v>0</v>
          </cell>
          <cell r="J292">
            <v>0</v>
          </cell>
          <cell r="K292">
            <v>0</v>
          </cell>
          <cell r="L292">
            <v>0</v>
          </cell>
          <cell r="M292">
            <v>0</v>
          </cell>
          <cell r="N292">
            <v>534391</v>
          </cell>
          <cell r="O292">
            <v>427512.80000000005</v>
          </cell>
          <cell r="P292">
            <v>96190.37999999999</v>
          </cell>
          <cell r="Q292">
            <v>10687.82</v>
          </cell>
          <cell r="R292">
            <v>239743.34</v>
          </cell>
          <cell r="S292">
            <v>0</v>
          </cell>
          <cell r="T292">
            <v>0</v>
          </cell>
          <cell r="U292">
            <v>47800</v>
          </cell>
          <cell r="V292">
            <v>0</v>
          </cell>
          <cell r="W292">
            <v>0</v>
          </cell>
          <cell r="X292">
            <v>0</v>
          </cell>
          <cell r="Y292">
            <v>0</v>
          </cell>
          <cell r="Z292">
            <v>0</v>
          </cell>
          <cell r="AA292">
            <v>0</v>
          </cell>
          <cell r="AB292">
            <v>0</v>
          </cell>
          <cell r="AC292">
            <v>0</v>
          </cell>
          <cell r="AD292">
            <v>0</v>
          </cell>
          <cell r="AE292">
            <v>0</v>
          </cell>
          <cell r="AF292">
            <v>5231065</v>
          </cell>
          <cell r="AG292">
            <v>4184852</v>
          </cell>
          <cell r="AH292">
            <v>941592</v>
          </cell>
          <cell r="AI292">
            <v>104621</v>
          </cell>
          <cell r="AJ292">
            <v>161011.46</v>
          </cell>
          <cell r="AK292">
            <v>2297413.7200000002</v>
          </cell>
          <cell r="AL292">
            <v>898323.92</v>
          </cell>
          <cell r="AM292">
            <v>29920.82</v>
          </cell>
          <cell r="AN292">
            <v>62175.41</v>
          </cell>
          <cell r="AO292">
            <v>2545.19</v>
          </cell>
          <cell r="AP292">
            <v>330450.67</v>
          </cell>
          <cell r="AQ292">
            <v>21160.67</v>
          </cell>
          <cell r="AR292">
            <v>10059.15</v>
          </cell>
          <cell r="AS292">
            <v>1670.5</v>
          </cell>
          <cell r="AT292">
            <v>11714.48</v>
          </cell>
          <cell r="AU292">
            <v>11964.09</v>
          </cell>
          <cell r="AV292">
            <v>0</v>
          </cell>
        </row>
        <row r="293">
          <cell r="A293">
            <v>286</v>
          </cell>
          <cell r="B293" t="str">
            <v>Tower Hamlets</v>
          </cell>
          <cell r="C293" t="str">
            <v>E5020</v>
          </cell>
          <cell r="D293">
            <v>944275</v>
          </cell>
          <cell r="E293">
            <v>0</v>
          </cell>
          <cell r="F293">
            <v>0</v>
          </cell>
          <cell r="G293">
            <v>0</v>
          </cell>
          <cell r="H293">
            <v>0</v>
          </cell>
          <cell r="I293">
            <v>0</v>
          </cell>
          <cell r="J293">
            <v>0</v>
          </cell>
          <cell r="K293">
            <v>0</v>
          </cell>
          <cell r="L293">
            <v>0</v>
          </cell>
          <cell r="M293">
            <v>0</v>
          </cell>
          <cell r="N293">
            <v>1130022</v>
          </cell>
          <cell r="O293">
            <v>678013.2</v>
          </cell>
          <cell r="P293">
            <v>452008.80000000005</v>
          </cell>
          <cell r="Q293">
            <v>0</v>
          </cell>
          <cell r="R293">
            <v>968697</v>
          </cell>
          <cell r="S293">
            <v>0</v>
          </cell>
          <cell r="T293">
            <v>0</v>
          </cell>
          <cell r="U293">
            <v>5620868.2300000004</v>
          </cell>
          <cell r="V293">
            <v>0</v>
          </cell>
          <cell r="W293">
            <v>0</v>
          </cell>
          <cell r="X293">
            <v>0</v>
          </cell>
          <cell r="Y293">
            <v>0</v>
          </cell>
          <cell r="Z293">
            <v>0</v>
          </cell>
          <cell r="AA293">
            <v>0</v>
          </cell>
          <cell r="AB293">
            <v>0</v>
          </cell>
          <cell r="AC293">
            <v>0</v>
          </cell>
          <cell r="AD293">
            <v>0</v>
          </cell>
          <cell r="AE293">
            <v>0</v>
          </cell>
          <cell r="AF293">
            <v>160602110</v>
          </cell>
          <cell r="AG293">
            <v>96361266</v>
          </cell>
          <cell r="AH293">
            <v>64240844</v>
          </cell>
          <cell r="AI293">
            <v>0</v>
          </cell>
          <cell r="AJ293">
            <v>5894155.1500000004</v>
          </cell>
          <cell r="AK293">
            <v>4816268.46</v>
          </cell>
          <cell r="AL293">
            <v>14158302.060000001</v>
          </cell>
          <cell r="AM293">
            <v>0</v>
          </cell>
          <cell r="AN293">
            <v>0</v>
          </cell>
          <cell r="AO293">
            <v>2171410.61</v>
          </cell>
          <cell r="AP293">
            <v>11385432.789999999</v>
          </cell>
          <cell r="AQ293">
            <v>133316.84</v>
          </cell>
          <cell r="AR293">
            <v>214092.81</v>
          </cell>
          <cell r="AS293">
            <v>0</v>
          </cell>
          <cell r="AT293">
            <v>0</v>
          </cell>
          <cell r="AU293">
            <v>0</v>
          </cell>
          <cell r="AV293">
            <v>0</v>
          </cell>
        </row>
        <row r="294">
          <cell r="A294">
            <v>287</v>
          </cell>
          <cell r="B294" t="str">
            <v>Trafford</v>
          </cell>
          <cell r="C294" t="str">
            <v>E4209</v>
          </cell>
          <cell r="D294">
            <v>452163</v>
          </cell>
          <cell r="E294">
            <v>0</v>
          </cell>
          <cell r="F294">
            <v>0</v>
          </cell>
          <cell r="G294">
            <v>0</v>
          </cell>
          <cell r="H294">
            <v>0</v>
          </cell>
          <cell r="I294">
            <v>0</v>
          </cell>
          <cell r="J294">
            <v>0</v>
          </cell>
          <cell r="K294">
            <v>0</v>
          </cell>
          <cell r="L294">
            <v>0</v>
          </cell>
          <cell r="M294">
            <v>0</v>
          </cell>
          <cell r="N294">
            <v>796338</v>
          </cell>
          <cell r="O294">
            <v>780411.24</v>
          </cell>
          <cell r="P294">
            <v>0</v>
          </cell>
          <cell r="Q294">
            <v>15926.76</v>
          </cell>
          <cell r="R294">
            <v>25702.71</v>
          </cell>
          <cell r="S294">
            <v>0</v>
          </cell>
          <cell r="T294">
            <v>0</v>
          </cell>
          <cell r="U294">
            <v>2247129.92</v>
          </cell>
          <cell r="V294">
            <v>0</v>
          </cell>
          <cell r="W294">
            <v>0</v>
          </cell>
          <cell r="X294">
            <v>0</v>
          </cell>
          <cell r="Y294">
            <v>0</v>
          </cell>
          <cell r="Z294">
            <v>0</v>
          </cell>
          <cell r="AA294">
            <v>0</v>
          </cell>
          <cell r="AB294">
            <v>0</v>
          </cell>
          <cell r="AC294">
            <v>0</v>
          </cell>
          <cell r="AD294">
            <v>0</v>
          </cell>
          <cell r="AE294">
            <v>0</v>
          </cell>
          <cell r="AF294">
            <v>75816875</v>
          </cell>
          <cell r="AG294">
            <v>74300537</v>
          </cell>
          <cell r="AH294">
            <v>0</v>
          </cell>
          <cell r="AI294">
            <v>1516337</v>
          </cell>
          <cell r="AJ294">
            <v>2813498.95</v>
          </cell>
          <cell r="AK294">
            <v>3448768.7</v>
          </cell>
          <cell r="AL294">
            <v>4162781.48</v>
          </cell>
          <cell r="AM294">
            <v>57708</v>
          </cell>
          <cell r="AN294">
            <v>469.45</v>
          </cell>
          <cell r="AO294">
            <v>71590.58</v>
          </cell>
          <cell r="AP294">
            <v>9613547.7200000007</v>
          </cell>
          <cell r="AQ294">
            <v>28871.7</v>
          </cell>
          <cell r="AR294">
            <v>210830.27</v>
          </cell>
          <cell r="AS294">
            <v>2593.4299999999998</v>
          </cell>
          <cell r="AT294">
            <v>352.09</v>
          </cell>
          <cell r="AU294">
            <v>0</v>
          </cell>
          <cell r="AV294">
            <v>0</v>
          </cell>
        </row>
        <row r="295">
          <cell r="A295">
            <v>288</v>
          </cell>
          <cell r="B295" t="str">
            <v>Tunbridge Wells</v>
          </cell>
          <cell r="C295" t="str">
            <v>E2244</v>
          </cell>
          <cell r="D295">
            <v>181431</v>
          </cell>
          <cell r="E295">
            <v>0</v>
          </cell>
          <cell r="F295">
            <v>0</v>
          </cell>
          <cell r="G295">
            <v>0</v>
          </cell>
          <cell r="H295">
            <v>0</v>
          </cell>
          <cell r="I295">
            <v>0</v>
          </cell>
          <cell r="J295">
            <v>0</v>
          </cell>
          <cell r="K295">
            <v>0</v>
          </cell>
          <cell r="L295">
            <v>0</v>
          </cell>
          <cell r="M295">
            <v>0</v>
          </cell>
          <cell r="N295">
            <v>428375</v>
          </cell>
          <cell r="O295">
            <v>342700</v>
          </cell>
          <cell r="P295">
            <v>77107.5</v>
          </cell>
          <cell r="Q295">
            <v>8567.5</v>
          </cell>
          <cell r="R295">
            <v>136834.39000000001</v>
          </cell>
          <cell r="S295">
            <v>0</v>
          </cell>
          <cell r="T295">
            <v>0</v>
          </cell>
          <cell r="U295">
            <v>801992.55</v>
          </cell>
          <cell r="V295">
            <v>0</v>
          </cell>
          <cell r="W295">
            <v>0</v>
          </cell>
          <cell r="X295">
            <v>0</v>
          </cell>
          <cell r="Y295">
            <v>0</v>
          </cell>
          <cell r="Z295">
            <v>0</v>
          </cell>
          <cell r="AA295">
            <v>0</v>
          </cell>
          <cell r="AB295">
            <v>0</v>
          </cell>
          <cell r="AC295">
            <v>0</v>
          </cell>
          <cell r="AD295">
            <v>0</v>
          </cell>
          <cell r="AE295">
            <v>0</v>
          </cell>
          <cell r="AF295">
            <v>24080640</v>
          </cell>
          <cell r="AG295">
            <v>19264512</v>
          </cell>
          <cell r="AH295">
            <v>4334515</v>
          </cell>
          <cell r="AI295">
            <v>481613</v>
          </cell>
          <cell r="AJ295">
            <v>908798.35</v>
          </cell>
          <cell r="AK295">
            <v>1907625.62</v>
          </cell>
          <cell r="AL295">
            <v>3622568</v>
          </cell>
          <cell r="AM295">
            <v>19139.52</v>
          </cell>
          <cell r="AN295">
            <v>12039.67</v>
          </cell>
          <cell r="AO295">
            <v>4196.67</v>
          </cell>
          <cell r="AP295">
            <v>1763785.8</v>
          </cell>
          <cell r="AQ295">
            <v>6418.3</v>
          </cell>
          <cell r="AR295">
            <v>33780.85</v>
          </cell>
          <cell r="AS295">
            <v>227.28</v>
          </cell>
          <cell r="AT295">
            <v>5096.68</v>
          </cell>
          <cell r="AU295">
            <v>22528.13</v>
          </cell>
          <cell r="AV295">
            <v>0</v>
          </cell>
        </row>
        <row r="296">
          <cell r="A296">
            <v>289</v>
          </cell>
          <cell r="B296" t="str">
            <v>Uttlesford</v>
          </cell>
          <cell r="C296" t="str">
            <v>E1544</v>
          </cell>
          <cell r="D296">
            <v>138241</v>
          </cell>
          <cell r="E296">
            <v>0</v>
          </cell>
          <cell r="F296">
            <v>0</v>
          </cell>
          <cell r="G296">
            <v>0</v>
          </cell>
          <cell r="H296">
            <v>0</v>
          </cell>
          <cell r="I296">
            <v>0</v>
          </cell>
          <cell r="J296">
            <v>0</v>
          </cell>
          <cell r="K296">
            <v>0</v>
          </cell>
          <cell r="L296">
            <v>0</v>
          </cell>
          <cell r="M296">
            <v>0</v>
          </cell>
          <cell r="N296">
            <v>351584</v>
          </cell>
          <cell r="O296">
            <v>281267.20000000001</v>
          </cell>
          <cell r="P296">
            <v>63285.119999999995</v>
          </cell>
          <cell r="Q296">
            <v>7031.68</v>
          </cell>
          <cell r="R296">
            <v>163450.46</v>
          </cell>
          <cell r="S296">
            <v>0</v>
          </cell>
          <cell r="T296">
            <v>0</v>
          </cell>
          <cell r="U296">
            <v>423326</v>
          </cell>
          <cell r="V296">
            <v>0</v>
          </cell>
          <cell r="W296">
            <v>0</v>
          </cell>
          <cell r="X296">
            <v>0</v>
          </cell>
          <cell r="Y296">
            <v>0</v>
          </cell>
          <cell r="Z296">
            <v>0</v>
          </cell>
          <cell r="AA296">
            <v>0</v>
          </cell>
          <cell r="AB296">
            <v>0</v>
          </cell>
          <cell r="AC296">
            <v>0</v>
          </cell>
          <cell r="AD296">
            <v>0</v>
          </cell>
          <cell r="AE296">
            <v>0</v>
          </cell>
          <cell r="AF296">
            <v>19988406</v>
          </cell>
          <cell r="AG296">
            <v>15990725</v>
          </cell>
          <cell r="AH296">
            <v>3597913</v>
          </cell>
          <cell r="AI296">
            <v>399768</v>
          </cell>
          <cell r="AJ296">
            <v>703695.64</v>
          </cell>
          <cell r="AK296">
            <v>1498390.61</v>
          </cell>
          <cell r="AL296">
            <v>1522848.06</v>
          </cell>
          <cell r="AM296">
            <v>49810.01</v>
          </cell>
          <cell r="AN296">
            <v>47848.12</v>
          </cell>
          <cell r="AO296">
            <v>132103.73000000001</v>
          </cell>
          <cell r="AP296">
            <v>1724440.8</v>
          </cell>
          <cell r="AQ296">
            <v>8437.59</v>
          </cell>
          <cell r="AR296">
            <v>60019.85</v>
          </cell>
          <cell r="AS296">
            <v>38.93</v>
          </cell>
          <cell r="AT296">
            <v>36326.25</v>
          </cell>
          <cell r="AU296">
            <v>52838.71</v>
          </cell>
          <cell r="AV296">
            <v>0</v>
          </cell>
        </row>
        <row r="297">
          <cell r="A297">
            <v>290</v>
          </cell>
          <cell r="B297" t="str">
            <v>Vale of White Horse</v>
          </cell>
          <cell r="C297" t="str">
            <v>E3134</v>
          </cell>
          <cell r="D297">
            <v>189424</v>
          </cell>
          <cell r="E297">
            <v>0</v>
          </cell>
          <cell r="F297">
            <v>431045.76</v>
          </cell>
          <cell r="G297">
            <v>0</v>
          </cell>
          <cell r="H297">
            <v>0</v>
          </cell>
          <cell r="I297">
            <v>0</v>
          </cell>
          <cell r="J297">
            <v>1189000</v>
          </cell>
          <cell r="K297">
            <v>0</v>
          </cell>
          <cell r="L297">
            <v>0</v>
          </cell>
          <cell r="M297">
            <v>0</v>
          </cell>
          <cell r="N297">
            <v>327146</v>
          </cell>
          <cell r="O297">
            <v>261716.80000000002</v>
          </cell>
          <cell r="P297">
            <v>65429.200000000004</v>
          </cell>
          <cell r="Q297">
            <v>0</v>
          </cell>
          <cell r="R297">
            <v>1960298.18</v>
          </cell>
          <cell r="S297">
            <v>0</v>
          </cell>
          <cell r="T297">
            <v>0</v>
          </cell>
          <cell r="U297">
            <v>628347.21</v>
          </cell>
          <cell r="V297">
            <v>0</v>
          </cell>
          <cell r="W297">
            <v>0</v>
          </cell>
          <cell r="X297">
            <v>0</v>
          </cell>
          <cell r="Y297">
            <v>0</v>
          </cell>
          <cell r="Z297">
            <v>0</v>
          </cell>
          <cell r="AA297">
            <v>0</v>
          </cell>
          <cell r="AB297">
            <v>0</v>
          </cell>
          <cell r="AC297">
            <v>0</v>
          </cell>
          <cell r="AD297">
            <v>0</v>
          </cell>
          <cell r="AE297">
            <v>0</v>
          </cell>
          <cell r="AF297">
            <v>26026620</v>
          </cell>
          <cell r="AG297">
            <v>21772496</v>
          </cell>
          <cell r="AH297">
            <v>5443124</v>
          </cell>
          <cell r="AI297">
            <v>0</v>
          </cell>
          <cell r="AJ297">
            <v>1097822.83</v>
          </cell>
          <cell r="AK297">
            <v>1440075.76</v>
          </cell>
          <cell r="AL297">
            <v>5205693.0599999996</v>
          </cell>
          <cell r="AM297">
            <v>52505.120000000003</v>
          </cell>
          <cell r="AN297">
            <v>36919.129999999997</v>
          </cell>
          <cell r="AO297">
            <v>173718.64</v>
          </cell>
          <cell r="AP297">
            <v>2027172.5</v>
          </cell>
          <cell r="AQ297">
            <v>38348.25</v>
          </cell>
          <cell r="AR297">
            <v>6580.08</v>
          </cell>
          <cell r="AS297">
            <v>820.38</v>
          </cell>
          <cell r="AT297">
            <v>10785.03</v>
          </cell>
          <cell r="AU297">
            <v>0</v>
          </cell>
          <cell r="AV297">
            <v>59915.47</v>
          </cell>
        </row>
        <row r="298">
          <cell r="A298">
            <v>291</v>
          </cell>
          <cell r="B298" t="str">
            <v>Wakefield</v>
          </cell>
          <cell r="C298" t="str">
            <v>E4705</v>
          </cell>
          <cell r="D298">
            <v>457961</v>
          </cell>
          <cell r="E298">
            <v>0</v>
          </cell>
          <cell r="F298">
            <v>0</v>
          </cell>
          <cell r="G298">
            <v>0</v>
          </cell>
          <cell r="H298">
            <v>0</v>
          </cell>
          <cell r="I298">
            <v>0</v>
          </cell>
          <cell r="J298">
            <v>0</v>
          </cell>
          <cell r="K298">
            <v>0</v>
          </cell>
          <cell r="L298">
            <v>0</v>
          </cell>
          <cell r="M298">
            <v>0</v>
          </cell>
          <cell r="N298">
            <v>1486052</v>
          </cell>
          <cell r="O298">
            <v>1456330.96</v>
          </cell>
          <cell r="P298">
            <v>0</v>
          </cell>
          <cell r="Q298">
            <v>29721.040000000001</v>
          </cell>
          <cell r="R298">
            <v>399404.82</v>
          </cell>
          <cell r="S298">
            <v>0</v>
          </cell>
          <cell r="T298">
            <v>0</v>
          </cell>
          <cell r="U298">
            <v>1798110.81</v>
          </cell>
          <cell r="V298">
            <v>0</v>
          </cell>
          <cell r="W298">
            <v>0</v>
          </cell>
          <cell r="X298">
            <v>0</v>
          </cell>
          <cell r="Y298">
            <v>0</v>
          </cell>
          <cell r="Z298">
            <v>0</v>
          </cell>
          <cell r="AA298">
            <v>0</v>
          </cell>
          <cell r="AB298">
            <v>0</v>
          </cell>
          <cell r="AC298">
            <v>0</v>
          </cell>
          <cell r="AD298">
            <v>0</v>
          </cell>
          <cell r="AE298">
            <v>0</v>
          </cell>
          <cell r="AF298">
            <v>57901374</v>
          </cell>
          <cell r="AG298">
            <v>56743346</v>
          </cell>
          <cell r="AH298">
            <v>0</v>
          </cell>
          <cell r="AI298">
            <v>1158027</v>
          </cell>
          <cell r="AJ298">
            <v>2134612.0299999998</v>
          </cell>
          <cell r="AK298">
            <v>6390490.4100000001</v>
          </cell>
          <cell r="AL298">
            <v>5403699.6100000003</v>
          </cell>
          <cell r="AM298">
            <v>61257</v>
          </cell>
          <cell r="AN298">
            <v>9723.7099999999991</v>
          </cell>
          <cell r="AO298">
            <v>312366.67</v>
          </cell>
          <cell r="AP298">
            <v>5736877.9100000001</v>
          </cell>
          <cell r="AQ298">
            <v>122032.76</v>
          </cell>
          <cell r="AR298">
            <v>359578.57</v>
          </cell>
          <cell r="AS298">
            <v>2317.16</v>
          </cell>
          <cell r="AT298">
            <v>0</v>
          </cell>
          <cell r="AU298">
            <v>0</v>
          </cell>
          <cell r="AV298">
            <v>0</v>
          </cell>
        </row>
        <row r="299">
          <cell r="A299">
            <v>292</v>
          </cell>
          <cell r="B299" t="str">
            <v>Walsall</v>
          </cell>
          <cell r="C299" t="str">
            <v>E4606</v>
          </cell>
          <cell r="D299">
            <v>344295</v>
          </cell>
          <cell r="E299">
            <v>0</v>
          </cell>
          <cell r="F299">
            <v>0</v>
          </cell>
          <cell r="G299">
            <v>0</v>
          </cell>
          <cell r="H299">
            <v>0</v>
          </cell>
          <cell r="I299">
            <v>0</v>
          </cell>
          <cell r="J299">
            <v>128476</v>
          </cell>
          <cell r="K299">
            <v>0</v>
          </cell>
          <cell r="L299">
            <v>0</v>
          </cell>
          <cell r="M299">
            <v>0</v>
          </cell>
          <cell r="N299">
            <v>1079949</v>
          </cell>
          <cell r="O299">
            <v>1058350.02</v>
          </cell>
          <cell r="P299">
            <v>0</v>
          </cell>
          <cell r="Q299">
            <v>21598.98</v>
          </cell>
          <cell r="R299">
            <v>203506.84</v>
          </cell>
          <cell r="S299">
            <v>0</v>
          </cell>
          <cell r="T299">
            <v>0</v>
          </cell>
          <cell r="U299">
            <v>1200000</v>
          </cell>
          <cell r="V299">
            <v>0</v>
          </cell>
          <cell r="W299">
            <v>0</v>
          </cell>
          <cell r="X299">
            <v>0</v>
          </cell>
          <cell r="Y299">
            <v>0</v>
          </cell>
          <cell r="Z299">
            <v>0</v>
          </cell>
          <cell r="AA299">
            <v>0</v>
          </cell>
          <cell r="AB299">
            <v>0</v>
          </cell>
          <cell r="AC299">
            <v>0</v>
          </cell>
          <cell r="AD299">
            <v>0</v>
          </cell>
          <cell r="AE299">
            <v>0</v>
          </cell>
          <cell r="AF299">
            <v>33498142</v>
          </cell>
          <cell r="AG299">
            <v>32954086</v>
          </cell>
          <cell r="AH299">
            <v>0</v>
          </cell>
          <cell r="AI299">
            <v>672532</v>
          </cell>
          <cell r="AJ299">
            <v>1199701.3799999999</v>
          </cell>
          <cell r="AK299">
            <v>4748421.92</v>
          </cell>
          <cell r="AL299">
            <v>4351770.46</v>
          </cell>
          <cell r="AM299">
            <v>21744.33</v>
          </cell>
          <cell r="AN299">
            <v>0</v>
          </cell>
          <cell r="AO299">
            <v>248061.84</v>
          </cell>
          <cell r="AP299">
            <v>2810989.38</v>
          </cell>
          <cell r="AQ299">
            <v>38882.230000000003</v>
          </cell>
          <cell r="AR299">
            <v>51854.61</v>
          </cell>
          <cell r="AS299">
            <v>304.86</v>
          </cell>
          <cell r="AT299">
            <v>0</v>
          </cell>
          <cell r="AU299">
            <v>0</v>
          </cell>
          <cell r="AV299">
            <v>0</v>
          </cell>
        </row>
        <row r="300">
          <cell r="A300">
            <v>293</v>
          </cell>
          <cell r="B300" t="str">
            <v>Waltham Forest</v>
          </cell>
          <cell r="C300" t="str">
            <v>E5049</v>
          </cell>
          <cell r="D300">
            <v>292541</v>
          </cell>
          <cell r="E300">
            <v>0</v>
          </cell>
          <cell r="F300">
            <v>0</v>
          </cell>
          <cell r="G300">
            <v>0</v>
          </cell>
          <cell r="H300">
            <v>0</v>
          </cell>
          <cell r="I300">
            <v>0</v>
          </cell>
          <cell r="J300">
            <v>0</v>
          </cell>
          <cell r="K300">
            <v>0</v>
          </cell>
          <cell r="L300">
            <v>0</v>
          </cell>
          <cell r="M300">
            <v>0</v>
          </cell>
          <cell r="N300">
            <v>1104655</v>
          </cell>
          <cell r="O300">
            <v>662793</v>
          </cell>
          <cell r="P300">
            <v>441862</v>
          </cell>
          <cell r="Q300">
            <v>0</v>
          </cell>
          <cell r="R300">
            <v>442292.75</v>
          </cell>
          <cell r="S300">
            <v>0</v>
          </cell>
          <cell r="T300">
            <v>0</v>
          </cell>
          <cell r="U300">
            <v>1758693.69</v>
          </cell>
          <cell r="V300">
            <v>0</v>
          </cell>
          <cell r="W300">
            <v>0</v>
          </cell>
          <cell r="X300">
            <v>0</v>
          </cell>
          <cell r="Y300">
            <v>0</v>
          </cell>
          <cell r="Z300">
            <v>0</v>
          </cell>
          <cell r="AA300">
            <v>0</v>
          </cell>
          <cell r="AB300">
            <v>0</v>
          </cell>
          <cell r="AC300">
            <v>0</v>
          </cell>
          <cell r="AD300">
            <v>0</v>
          </cell>
          <cell r="AE300">
            <v>0</v>
          </cell>
          <cell r="AF300">
            <v>27997662</v>
          </cell>
          <cell r="AG300">
            <v>16798597</v>
          </cell>
          <cell r="AH300">
            <v>11199065</v>
          </cell>
          <cell r="AI300">
            <v>0</v>
          </cell>
          <cell r="AJ300">
            <v>843693.54</v>
          </cell>
          <cell r="AK300">
            <v>4696370.2</v>
          </cell>
          <cell r="AL300">
            <v>4060640.33</v>
          </cell>
          <cell r="AM300">
            <v>38759.1</v>
          </cell>
          <cell r="AN300">
            <v>0</v>
          </cell>
          <cell r="AO300">
            <v>78865.59</v>
          </cell>
          <cell r="AP300">
            <v>1490756.96</v>
          </cell>
          <cell r="AQ300">
            <v>36425.74</v>
          </cell>
          <cell r="AR300">
            <v>30301.47</v>
          </cell>
          <cell r="AS300">
            <v>730.63</v>
          </cell>
          <cell r="AT300">
            <v>0</v>
          </cell>
          <cell r="AU300">
            <v>0</v>
          </cell>
          <cell r="AV300">
            <v>0</v>
          </cell>
        </row>
        <row r="301">
          <cell r="A301">
            <v>294</v>
          </cell>
          <cell r="B301" t="str">
            <v>Wandsworth</v>
          </cell>
          <cell r="C301" t="str">
            <v>E5021</v>
          </cell>
          <cell r="D301">
            <v>484461</v>
          </cell>
          <cell r="E301">
            <v>0</v>
          </cell>
          <cell r="F301">
            <v>0</v>
          </cell>
          <cell r="G301">
            <v>0</v>
          </cell>
          <cell r="H301">
            <v>0</v>
          </cell>
          <cell r="I301">
            <v>0</v>
          </cell>
          <cell r="J301">
            <v>0</v>
          </cell>
          <cell r="K301">
            <v>0</v>
          </cell>
          <cell r="L301">
            <v>0</v>
          </cell>
          <cell r="M301">
            <v>0</v>
          </cell>
          <cell r="N301">
            <v>749869</v>
          </cell>
          <cell r="O301">
            <v>449921.39999999997</v>
          </cell>
          <cell r="P301">
            <v>299947.60000000003</v>
          </cell>
          <cell r="Q301">
            <v>0</v>
          </cell>
          <cell r="R301">
            <v>455158.9</v>
          </cell>
          <cell r="S301">
            <v>0</v>
          </cell>
          <cell r="T301">
            <v>0</v>
          </cell>
          <cell r="U301">
            <v>1210000</v>
          </cell>
          <cell r="V301">
            <v>0</v>
          </cell>
          <cell r="W301">
            <v>0</v>
          </cell>
          <cell r="X301">
            <v>0</v>
          </cell>
          <cell r="Y301">
            <v>0</v>
          </cell>
          <cell r="Z301">
            <v>0</v>
          </cell>
          <cell r="AA301">
            <v>0</v>
          </cell>
          <cell r="AB301">
            <v>0</v>
          </cell>
          <cell r="AC301">
            <v>0</v>
          </cell>
          <cell r="AD301">
            <v>0</v>
          </cell>
          <cell r="AE301">
            <v>0</v>
          </cell>
          <cell r="AF301">
            <v>49413465</v>
          </cell>
          <cell r="AG301">
            <v>29648079</v>
          </cell>
          <cell r="AH301">
            <v>19765386</v>
          </cell>
          <cell r="AI301">
            <v>0</v>
          </cell>
          <cell r="AJ301">
            <v>1653146.85</v>
          </cell>
          <cell r="AK301">
            <v>3230774.6</v>
          </cell>
          <cell r="AL301">
            <v>7506503.9400000004</v>
          </cell>
          <cell r="AM301">
            <v>27735.040000000001</v>
          </cell>
          <cell r="AN301">
            <v>0</v>
          </cell>
          <cell r="AO301">
            <v>6826</v>
          </cell>
          <cell r="AP301">
            <v>4687073.66</v>
          </cell>
          <cell r="AQ301">
            <v>27195.49</v>
          </cell>
          <cell r="AR301">
            <v>473026.28</v>
          </cell>
          <cell r="AS301">
            <v>160.88</v>
          </cell>
          <cell r="AT301">
            <v>0</v>
          </cell>
          <cell r="AU301">
            <v>0</v>
          </cell>
          <cell r="AV301">
            <v>0</v>
          </cell>
        </row>
        <row r="302">
          <cell r="A302">
            <v>295</v>
          </cell>
          <cell r="B302" t="str">
            <v>Warrington</v>
          </cell>
          <cell r="C302" t="str">
            <v>E0602</v>
          </cell>
          <cell r="D302">
            <v>308145</v>
          </cell>
          <cell r="E302">
            <v>0</v>
          </cell>
          <cell r="F302">
            <v>0</v>
          </cell>
          <cell r="G302">
            <v>0</v>
          </cell>
          <cell r="H302">
            <v>0</v>
          </cell>
          <cell r="I302">
            <v>0</v>
          </cell>
          <cell r="J302">
            <v>0</v>
          </cell>
          <cell r="K302">
            <v>0</v>
          </cell>
          <cell r="L302">
            <v>0</v>
          </cell>
          <cell r="M302">
            <v>0</v>
          </cell>
          <cell r="N302">
            <v>545441</v>
          </cell>
          <cell r="O302">
            <v>534532.17999999993</v>
          </cell>
          <cell r="P302">
            <v>0</v>
          </cell>
          <cell r="Q302">
            <v>10908.82</v>
          </cell>
          <cell r="R302">
            <v>-895923.73</v>
          </cell>
          <cell r="S302">
            <v>0</v>
          </cell>
          <cell r="T302">
            <v>0</v>
          </cell>
          <cell r="U302">
            <v>913616.34</v>
          </cell>
          <cell r="V302">
            <v>0</v>
          </cell>
          <cell r="W302">
            <v>0</v>
          </cell>
          <cell r="X302">
            <v>0</v>
          </cell>
          <cell r="Y302">
            <v>0</v>
          </cell>
          <cell r="Z302">
            <v>0</v>
          </cell>
          <cell r="AA302">
            <v>0</v>
          </cell>
          <cell r="AB302">
            <v>0</v>
          </cell>
          <cell r="AC302">
            <v>0</v>
          </cell>
          <cell r="AD302">
            <v>0</v>
          </cell>
          <cell r="AE302">
            <v>0</v>
          </cell>
          <cell r="AF302">
            <v>51020638</v>
          </cell>
          <cell r="AG302">
            <v>50000225</v>
          </cell>
          <cell r="AH302">
            <v>0</v>
          </cell>
          <cell r="AI302">
            <v>1020413</v>
          </cell>
          <cell r="AJ302">
            <v>1816053.33</v>
          </cell>
          <cell r="AK302">
            <v>2540032.69</v>
          </cell>
          <cell r="AL302">
            <v>2463087.83</v>
          </cell>
          <cell r="AM302">
            <v>57396.56</v>
          </cell>
          <cell r="AN302">
            <v>1688.87</v>
          </cell>
          <cell r="AO302">
            <v>563305.39</v>
          </cell>
          <cell r="AP302">
            <v>3983057.28</v>
          </cell>
          <cell r="AQ302">
            <v>27567.919999999998</v>
          </cell>
          <cell r="AR302">
            <v>369762.74</v>
          </cell>
          <cell r="AS302">
            <v>504.95</v>
          </cell>
          <cell r="AT302">
            <v>633.33000000000004</v>
          </cell>
          <cell r="AU302">
            <v>2480.63</v>
          </cell>
          <cell r="AV302">
            <v>0</v>
          </cell>
        </row>
        <row r="303">
          <cell r="A303">
            <v>296</v>
          </cell>
          <cell r="B303" t="str">
            <v>Warwick</v>
          </cell>
          <cell r="C303" t="str">
            <v>E3735</v>
          </cell>
          <cell r="D303">
            <v>212678</v>
          </cell>
          <cell r="E303">
            <v>0</v>
          </cell>
          <cell r="F303">
            <v>0</v>
          </cell>
          <cell r="G303">
            <v>0</v>
          </cell>
          <cell r="H303">
            <v>0</v>
          </cell>
          <cell r="I303">
            <v>0</v>
          </cell>
          <cell r="J303">
            <v>0</v>
          </cell>
          <cell r="K303">
            <v>0</v>
          </cell>
          <cell r="L303">
            <v>0</v>
          </cell>
          <cell r="M303">
            <v>0</v>
          </cell>
          <cell r="N303">
            <v>567523</v>
          </cell>
          <cell r="O303">
            <v>454018.4</v>
          </cell>
          <cell r="P303">
            <v>113504.6</v>
          </cell>
          <cell r="Q303">
            <v>0</v>
          </cell>
          <cell r="R303">
            <v>48425.19</v>
          </cell>
          <cell r="S303">
            <v>0</v>
          </cell>
          <cell r="T303">
            <v>0</v>
          </cell>
          <cell r="U303">
            <v>650000</v>
          </cell>
          <cell r="V303">
            <v>0</v>
          </cell>
          <cell r="W303">
            <v>0</v>
          </cell>
          <cell r="X303">
            <v>0</v>
          </cell>
          <cell r="Y303">
            <v>0</v>
          </cell>
          <cell r="Z303">
            <v>0</v>
          </cell>
          <cell r="AA303">
            <v>0</v>
          </cell>
          <cell r="AB303">
            <v>0</v>
          </cell>
          <cell r="AC303">
            <v>0</v>
          </cell>
          <cell r="AD303">
            <v>0</v>
          </cell>
          <cell r="AE303">
            <v>0</v>
          </cell>
          <cell r="AF303">
            <v>31656360</v>
          </cell>
          <cell r="AG303">
            <v>25325088</v>
          </cell>
          <cell r="AH303">
            <v>6331272</v>
          </cell>
          <cell r="AI303">
            <v>0</v>
          </cell>
          <cell r="AJ303">
            <v>1140351.3899999999</v>
          </cell>
          <cell r="AK303">
            <v>2454395.83</v>
          </cell>
          <cell r="AL303">
            <v>3461963.4</v>
          </cell>
          <cell r="AM303">
            <v>60844.47</v>
          </cell>
          <cell r="AN303">
            <v>8088.99</v>
          </cell>
          <cell r="AO303">
            <v>85280.98</v>
          </cell>
          <cell r="AP303">
            <v>3070981.18</v>
          </cell>
          <cell r="AQ303">
            <v>1004.45</v>
          </cell>
          <cell r="AR303">
            <v>77958.259999999995</v>
          </cell>
          <cell r="AS303">
            <v>13.96</v>
          </cell>
          <cell r="AT303">
            <v>6915.48</v>
          </cell>
          <cell r="AU303">
            <v>1189.3599999999999</v>
          </cell>
          <cell r="AV303">
            <v>0</v>
          </cell>
        </row>
        <row r="304">
          <cell r="A304">
            <v>297</v>
          </cell>
          <cell r="B304" t="str">
            <v>Watford</v>
          </cell>
          <cell r="C304" t="str">
            <v>E1939</v>
          </cell>
          <cell r="D304">
            <v>176395</v>
          </cell>
          <cell r="E304">
            <v>0</v>
          </cell>
          <cell r="F304">
            <v>0</v>
          </cell>
          <cell r="G304">
            <v>0</v>
          </cell>
          <cell r="H304">
            <v>0</v>
          </cell>
          <cell r="I304">
            <v>0</v>
          </cell>
          <cell r="J304">
            <v>0</v>
          </cell>
          <cell r="K304">
            <v>0</v>
          </cell>
          <cell r="L304">
            <v>0</v>
          </cell>
          <cell r="M304">
            <v>0</v>
          </cell>
          <cell r="N304">
            <v>252439</v>
          </cell>
          <cell r="O304">
            <v>201951.2</v>
          </cell>
          <cell r="P304">
            <v>50487.8</v>
          </cell>
          <cell r="Q304">
            <v>0</v>
          </cell>
          <cell r="R304">
            <v>-383305.11</v>
          </cell>
          <cell r="S304">
            <v>0</v>
          </cell>
          <cell r="T304">
            <v>0</v>
          </cell>
          <cell r="U304">
            <v>1810173.06</v>
          </cell>
          <cell r="V304">
            <v>0</v>
          </cell>
          <cell r="W304">
            <v>0</v>
          </cell>
          <cell r="X304">
            <v>0</v>
          </cell>
          <cell r="Y304">
            <v>0</v>
          </cell>
          <cell r="Z304">
            <v>0</v>
          </cell>
          <cell r="AA304">
            <v>0</v>
          </cell>
          <cell r="AB304">
            <v>0</v>
          </cell>
          <cell r="AC304">
            <v>0</v>
          </cell>
          <cell r="AD304">
            <v>0</v>
          </cell>
          <cell r="AE304">
            <v>0</v>
          </cell>
          <cell r="AF304">
            <v>33386258</v>
          </cell>
          <cell r="AG304">
            <v>26709006</v>
          </cell>
          <cell r="AH304">
            <v>6677252</v>
          </cell>
          <cell r="AI304">
            <v>0</v>
          </cell>
          <cell r="AJ304">
            <v>1207876.05</v>
          </cell>
          <cell r="AK304">
            <v>1145254.8400000001</v>
          </cell>
          <cell r="AL304">
            <v>2332701.2000000002</v>
          </cell>
          <cell r="AM304">
            <v>0</v>
          </cell>
          <cell r="AN304">
            <v>0</v>
          </cell>
          <cell r="AO304">
            <v>79792.81</v>
          </cell>
          <cell r="AP304">
            <v>2853039.5</v>
          </cell>
          <cell r="AQ304">
            <v>70581.69</v>
          </cell>
          <cell r="AR304">
            <v>24023.25</v>
          </cell>
          <cell r="AS304">
            <v>0</v>
          </cell>
          <cell r="AT304">
            <v>0</v>
          </cell>
          <cell r="AU304">
            <v>0</v>
          </cell>
          <cell r="AV304">
            <v>0</v>
          </cell>
        </row>
        <row r="305">
          <cell r="A305">
            <v>298</v>
          </cell>
          <cell r="B305" t="str">
            <v>Waveney</v>
          </cell>
          <cell r="C305" t="str">
            <v>E3537</v>
          </cell>
          <cell r="D305">
            <v>204116</v>
          </cell>
          <cell r="E305">
            <v>0</v>
          </cell>
          <cell r="F305">
            <v>0</v>
          </cell>
          <cell r="G305">
            <v>0</v>
          </cell>
          <cell r="H305">
            <v>0</v>
          </cell>
          <cell r="I305">
            <v>0</v>
          </cell>
          <cell r="J305">
            <v>0</v>
          </cell>
          <cell r="K305">
            <v>0</v>
          </cell>
          <cell r="L305">
            <v>0</v>
          </cell>
          <cell r="M305">
            <v>0</v>
          </cell>
          <cell r="N305">
            <v>559117</v>
          </cell>
          <cell r="O305">
            <v>447293.60000000003</v>
          </cell>
          <cell r="P305">
            <v>111823.40000000001</v>
          </cell>
          <cell r="Q305">
            <v>0</v>
          </cell>
          <cell r="R305">
            <v>-93714.03</v>
          </cell>
          <cell r="S305">
            <v>0</v>
          </cell>
          <cell r="T305">
            <v>0</v>
          </cell>
          <cell r="U305">
            <v>293521.75</v>
          </cell>
          <cell r="V305">
            <v>0</v>
          </cell>
          <cell r="W305">
            <v>0</v>
          </cell>
          <cell r="X305">
            <v>0</v>
          </cell>
          <cell r="Y305">
            <v>0</v>
          </cell>
          <cell r="Z305">
            <v>0</v>
          </cell>
          <cell r="AA305">
            <v>0</v>
          </cell>
          <cell r="AB305">
            <v>0</v>
          </cell>
          <cell r="AC305">
            <v>0</v>
          </cell>
          <cell r="AD305">
            <v>0</v>
          </cell>
          <cell r="AE305">
            <v>0</v>
          </cell>
          <cell r="AF305">
            <v>13182431</v>
          </cell>
          <cell r="AG305">
            <v>10545945</v>
          </cell>
          <cell r="AH305">
            <v>2636486</v>
          </cell>
          <cell r="AI305">
            <v>0</v>
          </cell>
          <cell r="AJ305">
            <v>435092.71</v>
          </cell>
          <cell r="AK305">
            <v>2746198.68</v>
          </cell>
          <cell r="AL305">
            <v>1552857.9</v>
          </cell>
          <cell r="AM305">
            <v>60134.34</v>
          </cell>
          <cell r="AN305">
            <v>18700.02</v>
          </cell>
          <cell r="AO305">
            <v>40328.57</v>
          </cell>
          <cell r="AP305">
            <v>857074.13</v>
          </cell>
          <cell r="AQ305">
            <v>14523.48</v>
          </cell>
          <cell r="AR305">
            <v>6707.81</v>
          </cell>
          <cell r="AS305">
            <v>62.75</v>
          </cell>
          <cell r="AT305">
            <v>7608.52</v>
          </cell>
          <cell r="AU305">
            <v>4618.37</v>
          </cell>
          <cell r="AV305">
            <v>0</v>
          </cell>
        </row>
        <row r="306">
          <cell r="A306">
            <v>299</v>
          </cell>
          <cell r="B306" t="str">
            <v>Waverley</v>
          </cell>
          <cell r="C306" t="str">
            <v>E3640</v>
          </cell>
          <cell r="D306">
            <v>181490</v>
          </cell>
          <cell r="E306">
            <v>0</v>
          </cell>
          <cell r="F306">
            <v>0</v>
          </cell>
          <cell r="G306">
            <v>0</v>
          </cell>
          <cell r="H306">
            <v>0</v>
          </cell>
          <cell r="I306">
            <v>0</v>
          </cell>
          <cell r="J306">
            <v>0</v>
          </cell>
          <cell r="K306">
            <v>0</v>
          </cell>
          <cell r="L306">
            <v>0</v>
          </cell>
          <cell r="M306">
            <v>0</v>
          </cell>
          <cell r="N306">
            <v>412420</v>
          </cell>
          <cell r="O306">
            <v>329936</v>
          </cell>
          <cell r="P306">
            <v>82484</v>
          </cell>
          <cell r="Q306">
            <v>0</v>
          </cell>
          <cell r="R306">
            <v>64014.92</v>
          </cell>
          <cell r="S306">
            <v>0</v>
          </cell>
          <cell r="T306">
            <v>0</v>
          </cell>
          <cell r="U306">
            <v>375000</v>
          </cell>
          <cell r="V306">
            <v>0</v>
          </cell>
          <cell r="W306">
            <v>0</v>
          </cell>
          <cell r="X306">
            <v>0</v>
          </cell>
          <cell r="Y306">
            <v>0</v>
          </cell>
          <cell r="Z306">
            <v>0</v>
          </cell>
          <cell r="AA306">
            <v>0</v>
          </cell>
          <cell r="AB306">
            <v>0</v>
          </cell>
          <cell r="AC306">
            <v>0</v>
          </cell>
          <cell r="AD306">
            <v>0</v>
          </cell>
          <cell r="AE306">
            <v>0</v>
          </cell>
          <cell r="AF306">
            <v>17786021</v>
          </cell>
          <cell r="AG306">
            <v>14228817</v>
          </cell>
          <cell r="AH306">
            <v>3557204</v>
          </cell>
          <cell r="AI306">
            <v>0</v>
          </cell>
          <cell r="AJ306">
            <v>644784.25</v>
          </cell>
          <cell r="AK306">
            <v>1782299.97</v>
          </cell>
          <cell r="AL306">
            <v>4533114.4400000004</v>
          </cell>
          <cell r="AM306">
            <v>31259.31</v>
          </cell>
          <cell r="AN306">
            <v>6323.2</v>
          </cell>
          <cell r="AO306">
            <v>10423.81</v>
          </cell>
          <cell r="AP306">
            <v>1298696.6299999999</v>
          </cell>
          <cell r="AQ306">
            <v>13904.79</v>
          </cell>
          <cell r="AR306">
            <v>285127.61</v>
          </cell>
          <cell r="AS306">
            <v>0</v>
          </cell>
          <cell r="AT306">
            <v>2845.43</v>
          </cell>
          <cell r="AU306">
            <v>4671</v>
          </cell>
          <cell r="AV306">
            <v>0</v>
          </cell>
        </row>
        <row r="307">
          <cell r="A307">
            <v>300</v>
          </cell>
          <cell r="B307" t="str">
            <v>Wealden</v>
          </cell>
          <cell r="C307" t="str">
            <v>E1437</v>
          </cell>
          <cell r="D307">
            <v>207210</v>
          </cell>
          <cell r="E307">
            <v>0</v>
          </cell>
          <cell r="F307">
            <v>0</v>
          </cell>
          <cell r="G307">
            <v>0</v>
          </cell>
          <cell r="H307">
            <v>0</v>
          </cell>
          <cell r="I307">
            <v>0</v>
          </cell>
          <cell r="J307">
            <v>0</v>
          </cell>
          <cell r="K307">
            <v>0</v>
          </cell>
          <cell r="L307">
            <v>0</v>
          </cell>
          <cell r="M307">
            <v>0</v>
          </cell>
          <cell r="N307">
            <v>879070</v>
          </cell>
          <cell r="O307">
            <v>703256</v>
          </cell>
          <cell r="P307">
            <v>158232.6</v>
          </cell>
          <cell r="Q307">
            <v>17581.400000000001</v>
          </cell>
          <cell r="R307">
            <v>169985.66</v>
          </cell>
          <cell r="S307">
            <v>0</v>
          </cell>
          <cell r="T307">
            <v>0</v>
          </cell>
          <cell r="U307">
            <v>295000</v>
          </cell>
          <cell r="V307">
            <v>0</v>
          </cell>
          <cell r="W307">
            <v>0</v>
          </cell>
          <cell r="X307">
            <v>0</v>
          </cell>
          <cell r="Y307">
            <v>0</v>
          </cell>
          <cell r="Z307">
            <v>0</v>
          </cell>
          <cell r="AA307">
            <v>0</v>
          </cell>
          <cell r="AB307">
            <v>0</v>
          </cell>
          <cell r="AC307">
            <v>0</v>
          </cell>
          <cell r="AD307">
            <v>0</v>
          </cell>
          <cell r="AE307">
            <v>0</v>
          </cell>
          <cell r="AF307">
            <v>14221441</v>
          </cell>
          <cell r="AG307">
            <v>11377152</v>
          </cell>
          <cell r="AH307">
            <v>2559859</v>
          </cell>
          <cell r="AI307">
            <v>284429</v>
          </cell>
          <cell r="AJ307">
            <v>453701.59</v>
          </cell>
          <cell r="AK307">
            <v>3849976.29</v>
          </cell>
          <cell r="AL307">
            <v>2348826.08</v>
          </cell>
          <cell r="AM307">
            <v>122636.84</v>
          </cell>
          <cell r="AN307">
            <v>76814.95</v>
          </cell>
          <cell r="AO307">
            <v>30965.64</v>
          </cell>
          <cell r="AP307">
            <v>1159732.56</v>
          </cell>
          <cell r="AQ307">
            <v>18412.689999999999</v>
          </cell>
          <cell r="AR307">
            <v>17585.060000000001</v>
          </cell>
          <cell r="AS307">
            <v>0</v>
          </cell>
          <cell r="AT307">
            <v>11202.33</v>
          </cell>
          <cell r="AU307">
            <v>14313.16</v>
          </cell>
          <cell r="AV307">
            <v>0</v>
          </cell>
        </row>
        <row r="308">
          <cell r="A308">
            <v>301</v>
          </cell>
          <cell r="B308" t="str">
            <v>Wellingborough</v>
          </cell>
          <cell r="C308" t="str">
            <v>E2837</v>
          </cell>
          <cell r="D308">
            <v>113391</v>
          </cell>
          <cell r="E308">
            <v>0</v>
          </cell>
          <cell r="F308">
            <v>0</v>
          </cell>
          <cell r="G308">
            <v>0</v>
          </cell>
          <cell r="H308">
            <v>0</v>
          </cell>
          <cell r="I308">
            <v>0</v>
          </cell>
          <cell r="J308">
            <v>0</v>
          </cell>
          <cell r="K308">
            <v>0</v>
          </cell>
          <cell r="L308">
            <v>0</v>
          </cell>
          <cell r="M308">
            <v>0</v>
          </cell>
          <cell r="N308">
            <v>392517</v>
          </cell>
          <cell r="O308">
            <v>314013.60000000003</v>
          </cell>
          <cell r="P308">
            <v>78503.400000000009</v>
          </cell>
          <cell r="Q308">
            <v>0</v>
          </cell>
          <cell r="R308">
            <v>-285306.46999999997</v>
          </cell>
          <cell r="S308">
            <v>0</v>
          </cell>
          <cell r="T308">
            <v>0</v>
          </cell>
          <cell r="U308">
            <v>293375.95</v>
          </cell>
          <cell r="V308">
            <v>0</v>
          </cell>
          <cell r="W308">
            <v>0</v>
          </cell>
          <cell r="X308">
            <v>0</v>
          </cell>
          <cell r="Y308">
            <v>0</v>
          </cell>
          <cell r="Z308">
            <v>0</v>
          </cell>
          <cell r="AA308">
            <v>0</v>
          </cell>
          <cell r="AB308">
            <v>0</v>
          </cell>
          <cell r="AC308">
            <v>0</v>
          </cell>
          <cell r="AD308">
            <v>0</v>
          </cell>
          <cell r="AE308">
            <v>0</v>
          </cell>
          <cell r="AF308">
            <v>14308992</v>
          </cell>
          <cell r="AG308">
            <v>11447194</v>
          </cell>
          <cell r="AH308">
            <v>2861798</v>
          </cell>
          <cell r="AI308">
            <v>0</v>
          </cell>
          <cell r="AJ308">
            <v>499494.65</v>
          </cell>
          <cell r="AK308">
            <v>1722459.75</v>
          </cell>
          <cell r="AL308">
            <v>1470033.31</v>
          </cell>
          <cell r="AM308">
            <v>7767.68</v>
          </cell>
          <cell r="AN308">
            <v>2347.25</v>
          </cell>
          <cell r="AO308">
            <v>397864.71</v>
          </cell>
          <cell r="AP308">
            <v>1385372.9</v>
          </cell>
          <cell r="AQ308">
            <v>22412.53</v>
          </cell>
          <cell r="AR308">
            <v>3853.16</v>
          </cell>
          <cell r="AS308">
            <v>1602.33</v>
          </cell>
          <cell r="AT308">
            <v>-1955.08</v>
          </cell>
          <cell r="AU308">
            <v>0</v>
          </cell>
          <cell r="AV308">
            <v>0</v>
          </cell>
        </row>
        <row r="309">
          <cell r="A309">
            <v>302</v>
          </cell>
          <cell r="B309" t="str">
            <v>Welwyn Hatfield</v>
          </cell>
          <cell r="C309" t="str">
            <v>E1940</v>
          </cell>
          <cell r="D309">
            <v>151424</v>
          </cell>
          <cell r="E309">
            <v>0</v>
          </cell>
          <cell r="F309">
            <v>0</v>
          </cell>
          <cell r="G309">
            <v>0</v>
          </cell>
          <cell r="H309">
            <v>0</v>
          </cell>
          <cell r="I309">
            <v>0</v>
          </cell>
          <cell r="J309">
            <v>0</v>
          </cell>
          <cell r="K309">
            <v>0</v>
          </cell>
          <cell r="L309">
            <v>0</v>
          </cell>
          <cell r="M309">
            <v>0</v>
          </cell>
          <cell r="N309">
            <v>278912</v>
          </cell>
          <cell r="O309">
            <v>223129.60000000001</v>
          </cell>
          <cell r="P309">
            <v>55782.400000000001</v>
          </cell>
          <cell r="Q309">
            <v>0</v>
          </cell>
          <cell r="R309">
            <v>29810.71</v>
          </cell>
          <cell r="S309">
            <v>0</v>
          </cell>
          <cell r="T309">
            <v>0</v>
          </cell>
          <cell r="U309">
            <v>517336.04</v>
          </cell>
          <cell r="V309">
            <v>0</v>
          </cell>
          <cell r="W309">
            <v>0</v>
          </cell>
          <cell r="X309">
            <v>0</v>
          </cell>
          <cell r="Y309">
            <v>0</v>
          </cell>
          <cell r="Z309">
            <v>0</v>
          </cell>
          <cell r="AA309">
            <v>0</v>
          </cell>
          <cell r="AB309">
            <v>0</v>
          </cell>
          <cell r="AC309">
            <v>0</v>
          </cell>
          <cell r="AD309">
            <v>0</v>
          </cell>
          <cell r="AE309">
            <v>0</v>
          </cell>
          <cell r="AF309">
            <v>27848210</v>
          </cell>
          <cell r="AG309">
            <v>22278568</v>
          </cell>
          <cell r="AH309">
            <v>5569642</v>
          </cell>
          <cell r="AI309">
            <v>0</v>
          </cell>
          <cell r="AJ309">
            <v>1061272.98</v>
          </cell>
          <cell r="AK309">
            <v>1088516.24</v>
          </cell>
          <cell r="AL309">
            <v>5307159.38</v>
          </cell>
          <cell r="AM309">
            <v>39074.160000000003</v>
          </cell>
          <cell r="AN309">
            <v>812.95</v>
          </cell>
          <cell r="AO309">
            <v>167122.43</v>
          </cell>
          <cell r="AP309">
            <v>2226769.61</v>
          </cell>
          <cell r="AQ309">
            <v>46737.98</v>
          </cell>
          <cell r="AR309">
            <v>32309.27</v>
          </cell>
          <cell r="AS309">
            <v>1238.1400000000001</v>
          </cell>
          <cell r="AT309">
            <v>0</v>
          </cell>
          <cell r="AU309">
            <v>0</v>
          </cell>
          <cell r="AV309">
            <v>0</v>
          </cell>
        </row>
        <row r="310">
          <cell r="A310">
            <v>303</v>
          </cell>
          <cell r="B310" t="str">
            <v>West Berkshire</v>
          </cell>
          <cell r="C310" t="str">
            <v>E0302</v>
          </cell>
          <cell r="D310">
            <v>257520</v>
          </cell>
          <cell r="E310">
            <v>0</v>
          </cell>
          <cell r="F310">
            <v>0</v>
          </cell>
          <cell r="G310">
            <v>0</v>
          </cell>
          <cell r="H310">
            <v>0</v>
          </cell>
          <cell r="I310">
            <v>0</v>
          </cell>
          <cell r="J310">
            <v>0</v>
          </cell>
          <cell r="K310">
            <v>0</v>
          </cell>
          <cell r="L310">
            <v>0</v>
          </cell>
          <cell r="M310">
            <v>0</v>
          </cell>
          <cell r="N310">
            <v>412786</v>
          </cell>
          <cell r="O310">
            <v>404530.27999999997</v>
          </cell>
          <cell r="P310">
            <v>0</v>
          </cell>
          <cell r="Q310">
            <v>8255.7199999999993</v>
          </cell>
          <cell r="R310">
            <v>122125.54</v>
          </cell>
          <cell r="S310">
            <v>0</v>
          </cell>
          <cell r="T310">
            <v>0</v>
          </cell>
          <cell r="U310">
            <v>900000</v>
          </cell>
          <cell r="V310">
            <v>0</v>
          </cell>
          <cell r="W310">
            <v>0</v>
          </cell>
          <cell r="X310">
            <v>0</v>
          </cell>
          <cell r="Y310">
            <v>0</v>
          </cell>
          <cell r="Z310">
            <v>0</v>
          </cell>
          <cell r="AA310">
            <v>0</v>
          </cell>
          <cell r="AB310">
            <v>0</v>
          </cell>
          <cell r="AC310">
            <v>0</v>
          </cell>
          <cell r="AD310">
            <v>0</v>
          </cell>
          <cell r="AE310">
            <v>0</v>
          </cell>
          <cell r="AF310">
            <v>40800935</v>
          </cell>
          <cell r="AG310">
            <v>39984916</v>
          </cell>
          <cell r="AH310">
            <v>0</v>
          </cell>
          <cell r="AI310">
            <v>816019</v>
          </cell>
          <cell r="AJ310">
            <v>1433702.84</v>
          </cell>
          <cell r="AK310">
            <v>1765583.36</v>
          </cell>
          <cell r="AL310">
            <v>3451964.9</v>
          </cell>
          <cell r="AM310">
            <v>33459.65</v>
          </cell>
          <cell r="AN310">
            <v>29545.84</v>
          </cell>
          <cell r="AO310">
            <v>93882.98</v>
          </cell>
          <cell r="AP310">
            <v>2773034.7</v>
          </cell>
          <cell r="AQ310">
            <v>7735.17</v>
          </cell>
          <cell r="AR310">
            <v>31184.9</v>
          </cell>
          <cell r="AS310">
            <v>0</v>
          </cell>
          <cell r="AT310">
            <v>11036.12</v>
          </cell>
          <cell r="AU310">
            <v>37303.160000000003</v>
          </cell>
          <cell r="AV310">
            <v>0</v>
          </cell>
        </row>
        <row r="311">
          <cell r="A311">
            <v>304</v>
          </cell>
          <cell r="B311" t="str">
            <v>West Devon</v>
          </cell>
          <cell r="C311" t="str">
            <v>E1140</v>
          </cell>
          <cell r="D311">
            <v>84591</v>
          </cell>
          <cell r="E311">
            <v>0</v>
          </cell>
          <cell r="F311">
            <v>0</v>
          </cell>
          <cell r="G311">
            <v>0</v>
          </cell>
          <cell r="H311">
            <v>0</v>
          </cell>
          <cell r="I311">
            <v>0</v>
          </cell>
          <cell r="J311">
            <v>0</v>
          </cell>
          <cell r="K311">
            <v>0</v>
          </cell>
          <cell r="L311">
            <v>0</v>
          </cell>
          <cell r="M311">
            <v>0</v>
          </cell>
          <cell r="N311">
            <v>261727</v>
          </cell>
          <cell r="O311">
            <v>209381.6</v>
          </cell>
          <cell r="P311">
            <v>47110.86</v>
          </cell>
          <cell r="Q311">
            <v>5234.54</v>
          </cell>
          <cell r="R311">
            <v>226687.14</v>
          </cell>
          <cell r="S311">
            <v>0</v>
          </cell>
          <cell r="T311">
            <v>0</v>
          </cell>
          <cell r="U311">
            <v>85000</v>
          </cell>
          <cell r="V311">
            <v>0</v>
          </cell>
          <cell r="W311">
            <v>0</v>
          </cell>
          <cell r="X311">
            <v>0</v>
          </cell>
          <cell r="Y311">
            <v>0</v>
          </cell>
          <cell r="Z311">
            <v>0</v>
          </cell>
          <cell r="AA311">
            <v>0</v>
          </cell>
          <cell r="AB311">
            <v>0</v>
          </cell>
          <cell r="AC311">
            <v>0</v>
          </cell>
          <cell r="AD311">
            <v>0</v>
          </cell>
          <cell r="AE311">
            <v>0</v>
          </cell>
          <cell r="AF311">
            <v>5448810</v>
          </cell>
          <cell r="AG311">
            <v>4359048</v>
          </cell>
          <cell r="AH311">
            <v>980786</v>
          </cell>
          <cell r="AI311">
            <v>108976</v>
          </cell>
          <cell r="AJ311">
            <v>156665.09</v>
          </cell>
          <cell r="AK311">
            <v>1185355.47</v>
          </cell>
          <cell r="AL311">
            <v>644840.85</v>
          </cell>
          <cell r="AM311">
            <v>67038.320000000007</v>
          </cell>
          <cell r="AN311">
            <v>44731.1</v>
          </cell>
          <cell r="AO311">
            <v>46893.88</v>
          </cell>
          <cell r="AP311">
            <v>370584.52</v>
          </cell>
          <cell r="AQ311">
            <v>17475.14</v>
          </cell>
          <cell r="AR311">
            <v>9513.18</v>
          </cell>
          <cell r="AS311">
            <v>873.32</v>
          </cell>
          <cell r="AT311">
            <v>16106</v>
          </cell>
          <cell r="AU311">
            <v>1723.76</v>
          </cell>
          <cell r="AV311">
            <v>0</v>
          </cell>
        </row>
        <row r="312">
          <cell r="A312">
            <v>305</v>
          </cell>
          <cell r="B312" t="str">
            <v>West Dorset</v>
          </cell>
          <cell r="C312" t="str">
            <v>E1237</v>
          </cell>
          <cell r="D312">
            <v>204819</v>
          </cell>
          <cell r="E312">
            <v>0</v>
          </cell>
          <cell r="F312">
            <v>0</v>
          </cell>
          <cell r="G312">
            <v>0</v>
          </cell>
          <cell r="H312">
            <v>0</v>
          </cell>
          <cell r="I312">
            <v>0</v>
          </cell>
          <cell r="J312">
            <v>0</v>
          </cell>
          <cell r="K312">
            <v>0</v>
          </cell>
          <cell r="L312">
            <v>0</v>
          </cell>
          <cell r="M312">
            <v>0</v>
          </cell>
          <cell r="N312">
            <v>749927</v>
          </cell>
          <cell r="O312">
            <v>599941.6</v>
          </cell>
          <cell r="P312">
            <v>134986.85999999999</v>
          </cell>
          <cell r="Q312">
            <v>14998.54</v>
          </cell>
          <cell r="R312">
            <v>-84176.62</v>
          </cell>
          <cell r="S312">
            <v>0</v>
          </cell>
          <cell r="T312">
            <v>0</v>
          </cell>
          <cell r="U312">
            <v>302311.3</v>
          </cell>
          <cell r="V312">
            <v>0</v>
          </cell>
          <cell r="W312">
            <v>0</v>
          </cell>
          <cell r="X312">
            <v>0</v>
          </cell>
          <cell r="Y312">
            <v>0</v>
          </cell>
          <cell r="Z312">
            <v>0</v>
          </cell>
          <cell r="AA312">
            <v>0</v>
          </cell>
          <cell r="AB312">
            <v>0</v>
          </cell>
          <cell r="AC312">
            <v>0</v>
          </cell>
          <cell r="AD312">
            <v>0</v>
          </cell>
          <cell r="AE312">
            <v>0</v>
          </cell>
          <cell r="AF312">
            <v>13459396</v>
          </cell>
          <cell r="AG312">
            <v>10767516</v>
          </cell>
          <cell r="AH312">
            <v>2422691</v>
          </cell>
          <cell r="AI312">
            <v>269188</v>
          </cell>
          <cell r="AJ312">
            <v>468758.34</v>
          </cell>
          <cell r="AK312">
            <v>3315650.79</v>
          </cell>
          <cell r="AL312">
            <v>2411274</v>
          </cell>
          <cell r="AM312">
            <v>100739.79</v>
          </cell>
          <cell r="AN312">
            <v>76538.649999999994</v>
          </cell>
          <cell r="AO312">
            <v>0</v>
          </cell>
          <cell r="AP312">
            <v>843362.7</v>
          </cell>
          <cell r="AQ312">
            <v>33133.839999999997</v>
          </cell>
          <cell r="AR312">
            <v>3069.61</v>
          </cell>
          <cell r="AS312">
            <v>352.05</v>
          </cell>
          <cell r="AT312">
            <v>45667.57</v>
          </cell>
          <cell r="AU312">
            <v>0</v>
          </cell>
          <cell r="AV312">
            <v>0</v>
          </cell>
        </row>
        <row r="313">
          <cell r="A313">
            <v>306</v>
          </cell>
          <cell r="B313" t="str">
            <v>West Lancashire</v>
          </cell>
          <cell r="C313" t="str">
            <v>E2343</v>
          </cell>
          <cell r="D313">
            <v>134046</v>
          </cell>
          <cell r="E313">
            <v>0</v>
          </cell>
          <cell r="F313">
            <v>0</v>
          </cell>
          <cell r="G313">
            <v>0</v>
          </cell>
          <cell r="H313">
            <v>0</v>
          </cell>
          <cell r="I313">
            <v>0</v>
          </cell>
          <cell r="J313">
            <v>0</v>
          </cell>
          <cell r="K313">
            <v>0</v>
          </cell>
          <cell r="L313">
            <v>0</v>
          </cell>
          <cell r="M313">
            <v>0</v>
          </cell>
          <cell r="N313">
            <v>403496</v>
          </cell>
          <cell r="O313">
            <v>322796.80000000005</v>
          </cell>
          <cell r="P313">
            <v>72629.279999999999</v>
          </cell>
          <cell r="Q313">
            <v>8069.92</v>
          </cell>
          <cell r="R313">
            <v>-118505.32</v>
          </cell>
          <cell r="S313">
            <v>0</v>
          </cell>
          <cell r="T313">
            <v>0</v>
          </cell>
          <cell r="U313">
            <v>304296.71999999997</v>
          </cell>
          <cell r="V313">
            <v>0</v>
          </cell>
          <cell r="W313">
            <v>0</v>
          </cell>
          <cell r="X313">
            <v>0</v>
          </cell>
          <cell r="Y313">
            <v>0</v>
          </cell>
          <cell r="Z313">
            <v>0</v>
          </cell>
          <cell r="AA313">
            <v>0</v>
          </cell>
          <cell r="AB313">
            <v>0</v>
          </cell>
          <cell r="AC313">
            <v>0</v>
          </cell>
          <cell r="AD313">
            <v>0</v>
          </cell>
          <cell r="AE313">
            <v>0</v>
          </cell>
          <cell r="AF313">
            <v>15127257</v>
          </cell>
          <cell r="AG313">
            <v>12101805</v>
          </cell>
          <cell r="AH313">
            <v>2722906</v>
          </cell>
          <cell r="AI313">
            <v>302545</v>
          </cell>
          <cell r="AJ313">
            <v>545731.76</v>
          </cell>
          <cell r="AK313">
            <v>1719700.36</v>
          </cell>
          <cell r="AL313">
            <v>2200350.0699999998</v>
          </cell>
          <cell r="AM313">
            <v>0</v>
          </cell>
          <cell r="AN313">
            <v>5124.5200000000004</v>
          </cell>
          <cell r="AO313">
            <v>63621.51</v>
          </cell>
          <cell r="AP313">
            <v>1585753.27</v>
          </cell>
          <cell r="AQ313">
            <v>3092.99</v>
          </cell>
          <cell r="AR313">
            <v>16743.89</v>
          </cell>
          <cell r="AS313">
            <v>0</v>
          </cell>
          <cell r="AT313">
            <v>0</v>
          </cell>
          <cell r="AU313">
            <v>0</v>
          </cell>
          <cell r="AV313">
            <v>0</v>
          </cell>
        </row>
        <row r="314">
          <cell r="A314">
            <v>307</v>
          </cell>
          <cell r="B314" t="str">
            <v>West Lindsey</v>
          </cell>
          <cell r="C314" t="str">
            <v>E2537</v>
          </cell>
          <cell r="D314">
            <v>105838</v>
          </cell>
          <cell r="E314">
            <v>0</v>
          </cell>
          <cell r="F314">
            <v>0</v>
          </cell>
          <cell r="G314">
            <v>0</v>
          </cell>
          <cell r="H314">
            <v>0</v>
          </cell>
          <cell r="I314">
            <v>0</v>
          </cell>
          <cell r="J314">
            <v>0</v>
          </cell>
          <cell r="K314">
            <v>0</v>
          </cell>
          <cell r="L314">
            <v>0</v>
          </cell>
          <cell r="M314">
            <v>0</v>
          </cell>
          <cell r="N314">
            <v>343492</v>
          </cell>
          <cell r="O314">
            <v>274793.60000000003</v>
          </cell>
          <cell r="P314">
            <v>68698.400000000009</v>
          </cell>
          <cell r="Q314">
            <v>0</v>
          </cell>
          <cell r="R314">
            <v>61665.42</v>
          </cell>
          <cell r="S314">
            <v>0</v>
          </cell>
          <cell r="T314">
            <v>0</v>
          </cell>
          <cell r="U314">
            <v>165128</v>
          </cell>
          <cell r="V314">
            <v>0</v>
          </cell>
          <cell r="W314">
            <v>0</v>
          </cell>
          <cell r="X314">
            <v>0</v>
          </cell>
          <cell r="Y314">
            <v>0</v>
          </cell>
          <cell r="Z314">
            <v>0</v>
          </cell>
          <cell r="AA314">
            <v>0</v>
          </cell>
          <cell r="AB314">
            <v>0</v>
          </cell>
          <cell r="AC314">
            <v>0</v>
          </cell>
          <cell r="AD314">
            <v>0</v>
          </cell>
          <cell r="AE314">
            <v>0</v>
          </cell>
          <cell r="AF314">
            <v>7998033</v>
          </cell>
          <cell r="AG314">
            <v>6398426</v>
          </cell>
          <cell r="AH314">
            <v>1599607</v>
          </cell>
          <cell r="AI314">
            <v>0</v>
          </cell>
          <cell r="AJ314">
            <v>269571.78999999998</v>
          </cell>
          <cell r="AK314">
            <v>1480685.2</v>
          </cell>
          <cell r="AL314">
            <v>1243712.31</v>
          </cell>
          <cell r="AM314">
            <v>23898.44</v>
          </cell>
          <cell r="AN314">
            <v>32395.53</v>
          </cell>
          <cell r="AO314">
            <v>7227.62</v>
          </cell>
          <cell r="AP314">
            <v>663510.11</v>
          </cell>
          <cell r="AQ314">
            <v>7213.17</v>
          </cell>
          <cell r="AR314">
            <v>28490.2</v>
          </cell>
          <cell r="AS314">
            <v>796.46</v>
          </cell>
          <cell r="AT314">
            <v>4681.7</v>
          </cell>
          <cell r="AU314">
            <v>169.61</v>
          </cell>
          <cell r="AV314">
            <v>0</v>
          </cell>
        </row>
        <row r="315">
          <cell r="A315">
            <v>308</v>
          </cell>
          <cell r="B315" t="str">
            <v>West Oxfordshire</v>
          </cell>
          <cell r="C315" t="str">
            <v>E3135</v>
          </cell>
          <cell r="D315">
            <v>163678</v>
          </cell>
          <cell r="E315">
            <v>0</v>
          </cell>
          <cell r="F315">
            <v>0</v>
          </cell>
          <cell r="G315">
            <v>0</v>
          </cell>
          <cell r="H315">
            <v>0</v>
          </cell>
          <cell r="I315">
            <v>0</v>
          </cell>
          <cell r="J315">
            <v>0</v>
          </cell>
          <cell r="K315">
            <v>0</v>
          </cell>
          <cell r="L315">
            <v>0</v>
          </cell>
          <cell r="M315">
            <v>0</v>
          </cell>
          <cell r="N315">
            <v>469532</v>
          </cell>
          <cell r="O315">
            <v>375625.60000000003</v>
          </cell>
          <cell r="P315">
            <v>93906.400000000009</v>
          </cell>
          <cell r="Q315">
            <v>0</v>
          </cell>
          <cell r="R315">
            <v>97881.3</v>
          </cell>
          <cell r="S315">
            <v>0</v>
          </cell>
          <cell r="T315">
            <v>0</v>
          </cell>
          <cell r="U315">
            <v>191692</v>
          </cell>
          <cell r="V315">
            <v>0</v>
          </cell>
          <cell r="W315">
            <v>0</v>
          </cell>
          <cell r="X315">
            <v>0</v>
          </cell>
          <cell r="Y315">
            <v>0</v>
          </cell>
          <cell r="Z315">
            <v>0</v>
          </cell>
          <cell r="AA315">
            <v>0</v>
          </cell>
          <cell r="AB315">
            <v>0</v>
          </cell>
          <cell r="AC315">
            <v>0</v>
          </cell>
          <cell r="AD315">
            <v>0</v>
          </cell>
          <cell r="AE315">
            <v>0</v>
          </cell>
          <cell r="AF315">
            <v>14435867</v>
          </cell>
          <cell r="AG315">
            <v>11548693</v>
          </cell>
          <cell r="AH315">
            <v>2887173</v>
          </cell>
          <cell r="AI315">
            <v>0</v>
          </cell>
          <cell r="AJ315">
            <v>491017.28</v>
          </cell>
          <cell r="AK315">
            <v>2044881.8</v>
          </cell>
          <cell r="AL315">
            <v>2029051.88</v>
          </cell>
          <cell r="AM315">
            <v>81188.740000000005</v>
          </cell>
          <cell r="AN315">
            <v>43608.43</v>
          </cell>
          <cell r="AO315">
            <v>17668.57</v>
          </cell>
          <cell r="AP315">
            <v>868755.72</v>
          </cell>
          <cell r="AQ315">
            <v>19859.259999999998</v>
          </cell>
          <cell r="AR315">
            <v>1011.07</v>
          </cell>
          <cell r="AS315">
            <v>0</v>
          </cell>
          <cell r="AT315">
            <v>2460.3200000000002</v>
          </cell>
          <cell r="AU315">
            <v>0</v>
          </cell>
          <cell r="AV315">
            <v>0</v>
          </cell>
        </row>
        <row r="316">
          <cell r="A316">
            <v>309</v>
          </cell>
          <cell r="B316" t="str">
            <v>West Somerset</v>
          </cell>
          <cell r="C316" t="str">
            <v>E3335</v>
          </cell>
          <cell r="D316">
            <v>74427</v>
          </cell>
          <cell r="E316">
            <v>0</v>
          </cell>
          <cell r="F316">
            <v>0</v>
          </cell>
          <cell r="G316">
            <v>0</v>
          </cell>
          <cell r="H316">
            <v>0</v>
          </cell>
          <cell r="I316">
            <v>0</v>
          </cell>
          <cell r="J316">
            <v>0</v>
          </cell>
          <cell r="K316">
            <v>0</v>
          </cell>
          <cell r="L316">
            <v>0</v>
          </cell>
          <cell r="M316">
            <v>0</v>
          </cell>
          <cell r="N316">
            <v>265657</v>
          </cell>
          <cell r="O316">
            <v>212525.6</v>
          </cell>
          <cell r="P316">
            <v>47818.259999999995</v>
          </cell>
          <cell r="Q316">
            <v>5313.14</v>
          </cell>
          <cell r="R316">
            <v>901993.63</v>
          </cell>
          <cell r="S316">
            <v>0</v>
          </cell>
          <cell r="T316">
            <v>0</v>
          </cell>
          <cell r="U316">
            <v>100000</v>
          </cell>
          <cell r="V316">
            <v>0</v>
          </cell>
          <cell r="W316">
            <v>0</v>
          </cell>
          <cell r="X316">
            <v>0</v>
          </cell>
          <cell r="Y316">
            <v>0</v>
          </cell>
          <cell r="Z316">
            <v>0</v>
          </cell>
          <cell r="AA316">
            <v>0</v>
          </cell>
          <cell r="AB316">
            <v>0</v>
          </cell>
          <cell r="AC316">
            <v>0</v>
          </cell>
          <cell r="AD316">
            <v>0</v>
          </cell>
          <cell r="AE316">
            <v>0</v>
          </cell>
          <cell r="AF316">
            <v>5193603</v>
          </cell>
          <cell r="AG316">
            <v>4154882</v>
          </cell>
          <cell r="AH316">
            <v>934848</v>
          </cell>
          <cell r="AI316">
            <v>103872</v>
          </cell>
          <cell r="AJ316">
            <v>196282.5</v>
          </cell>
          <cell r="AK316">
            <v>1119951.82</v>
          </cell>
          <cell r="AL316">
            <v>495214.7</v>
          </cell>
          <cell r="AM316">
            <v>9673.02</v>
          </cell>
          <cell r="AN316">
            <v>39234.47</v>
          </cell>
          <cell r="AO316">
            <v>0</v>
          </cell>
          <cell r="AP316">
            <v>163059.91</v>
          </cell>
          <cell r="AQ316">
            <v>6623.7</v>
          </cell>
          <cell r="AR316">
            <v>57543.11</v>
          </cell>
          <cell r="AS316">
            <v>493.5</v>
          </cell>
          <cell r="AT316">
            <v>29346.98</v>
          </cell>
          <cell r="AU316">
            <v>40688.879999999997</v>
          </cell>
          <cell r="AV316">
            <v>0</v>
          </cell>
        </row>
        <row r="317">
          <cell r="A317">
            <v>310</v>
          </cell>
          <cell r="B317" t="str">
            <v>Westminster</v>
          </cell>
          <cell r="C317" t="str">
            <v>E5022</v>
          </cell>
          <cell r="D317">
            <v>3180114</v>
          </cell>
          <cell r="E317">
            <v>0</v>
          </cell>
          <cell r="F317">
            <v>0</v>
          </cell>
          <cell r="G317">
            <v>0</v>
          </cell>
          <cell r="H317">
            <v>0</v>
          </cell>
          <cell r="I317">
            <v>0</v>
          </cell>
          <cell r="J317">
            <v>0</v>
          </cell>
          <cell r="K317">
            <v>0</v>
          </cell>
          <cell r="L317">
            <v>0</v>
          </cell>
          <cell r="M317">
            <v>0</v>
          </cell>
          <cell r="N317">
            <v>420159</v>
          </cell>
          <cell r="O317">
            <v>252095.4</v>
          </cell>
          <cell r="P317">
            <v>168063.6</v>
          </cell>
          <cell r="Q317">
            <v>0</v>
          </cell>
          <cell r="R317">
            <v>14484227.98</v>
          </cell>
          <cell r="S317">
            <v>0</v>
          </cell>
          <cell r="T317">
            <v>0</v>
          </cell>
          <cell r="U317">
            <v>24132403.170000002</v>
          </cell>
          <cell r="V317">
            <v>0</v>
          </cell>
          <cell r="W317">
            <v>0</v>
          </cell>
          <cell r="X317">
            <v>0</v>
          </cell>
          <cell r="Y317">
            <v>0</v>
          </cell>
          <cell r="Z317">
            <v>0</v>
          </cell>
          <cell r="AA317">
            <v>0</v>
          </cell>
          <cell r="AB317">
            <v>0</v>
          </cell>
          <cell r="AC317">
            <v>0</v>
          </cell>
          <cell r="AD317">
            <v>0</v>
          </cell>
          <cell r="AE317">
            <v>0</v>
          </cell>
          <cell r="AF317">
            <v>784569385</v>
          </cell>
          <cell r="AG317">
            <v>470741631</v>
          </cell>
          <cell r="AH317">
            <v>313827754</v>
          </cell>
          <cell r="AI317">
            <v>0</v>
          </cell>
          <cell r="AJ317">
            <v>32473399.460000001</v>
          </cell>
          <cell r="AK317">
            <v>1759617.37</v>
          </cell>
          <cell r="AL317">
            <v>59456965.549999997</v>
          </cell>
          <cell r="AM317">
            <v>21617.599999999999</v>
          </cell>
          <cell r="AN317">
            <v>0</v>
          </cell>
          <cell r="AO317">
            <v>3568635.8</v>
          </cell>
          <cell r="AP317">
            <v>95643489.400000006</v>
          </cell>
          <cell r="AQ317">
            <v>90202.96</v>
          </cell>
          <cell r="AR317">
            <v>7053.77</v>
          </cell>
          <cell r="AS317">
            <v>1351.1</v>
          </cell>
          <cell r="AT317">
            <v>0</v>
          </cell>
          <cell r="AU317">
            <v>0</v>
          </cell>
          <cell r="AV317">
            <v>0</v>
          </cell>
        </row>
        <row r="318">
          <cell r="A318">
            <v>311</v>
          </cell>
          <cell r="B318" t="str">
            <v>Weymouth and Portland</v>
          </cell>
          <cell r="C318" t="str">
            <v>E1238</v>
          </cell>
          <cell r="D318">
            <v>107439</v>
          </cell>
          <cell r="E318">
            <v>0</v>
          </cell>
          <cell r="F318">
            <v>0</v>
          </cell>
          <cell r="G318">
            <v>0</v>
          </cell>
          <cell r="H318">
            <v>0</v>
          </cell>
          <cell r="I318">
            <v>0</v>
          </cell>
          <cell r="J318">
            <v>0</v>
          </cell>
          <cell r="K318">
            <v>0</v>
          </cell>
          <cell r="L318">
            <v>0</v>
          </cell>
          <cell r="M318">
            <v>0</v>
          </cell>
          <cell r="N318">
            <v>322541</v>
          </cell>
          <cell r="O318">
            <v>258032.80000000002</v>
          </cell>
          <cell r="P318">
            <v>58057.38</v>
          </cell>
          <cell r="Q318">
            <v>6450.82</v>
          </cell>
          <cell r="R318">
            <v>-27779.29</v>
          </cell>
          <cell r="S318">
            <v>0</v>
          </cell>
          <cell r="T318">
            <v>0</v>
          </cell>
          <cell r="U318">
            <v>339878.44</v>
          </cell>
          <cell r="V318">
            <v>0</v>
          </cell>
          <cell r="W318">
            <v>0</v>
          </cell>
          <cell r="X318">
            <v>0</v>
          </cell>
          <cell r="Y318">
            <v>0</v>
          </cell>
          <cell r="Z318">
            <v>0</v>
          </cell>
          <cell r="AA318">
            <v>0</v>
          </cell>
          <cell r="AB318">
            <v>0</v>
          </cell>
          <cell r="AC318">
            <v>0</v>
          </cell>
          <cell r="AD318">
            <v>0</v>
          </cell>
          <cell r="AE318">
            <v>0</v>
          </cell>
          <cell r="AF318">
            <v>7796138</v>
          </cell>
          <cell r="AG318">
            <v>6236910</v>
          </cell>
          <cell r="AH318">
            <v>1403305</v>
          </cell>
          <cell r="AI318">
            <v>155923</v>
          </cell>
          <cell r="AJ318">
            <v>273967.8</v>
          </cell>
          <cell r="AK318">
            <v>1427514.57</v>
          </cell>
          <cell r="AL318">
            <v>930224.77</v>
          </cell>
          <cell r="AM318">
            <v>67575.08</v>
          </cell>
          <cell r="AN318">
            <v>0</v>
          </cell>
          <cell r="AO318">
            <v>0</v>
          </cell>
          <cell r="AP318">
            <v>466066.49</v>
          </cell>
          <cell r="AQ318">
            <v>5929.75</v>
          </cell>
          <cell r="AR318">
            <v>54769.3</v>
          </cell>
          <cell r="AS318">
            <v>0</v>
          </cell>
          <cell r="AT318">
            <v>0</v>
          </cell>
          <cell r="AU318">
            <v>0</v>
          </cell>
          <cell r="AV318">
            <v>0</v>
          </cell>
        </row>
        <row r="319">
          <cell r="A319">
            <v>312</v>
          </cell>
          <cell r="B319" t="str">
            <v>Wigan</v>
          </cell>
          <cell r="C319" t="str">
            <v>E4210</v>
          </cell>
          <cell r="D319">
            <v>387575</v>
          </cell>
          <cell r="E319">
            <v>0</v>
          </cell>
          <cell r="F319">
            <v>0</v>
          </cell>
          <cell r="G319">
            <v>0</v>
          </cell>
          <cell r="H319">
            <v>0</v>
          </cell>
          <cell r="I319">
            <v>0</v>
          </cell>
          <cell r="J319">
            <v>0</v>
          </cell>
          <cell r="K319">
            <v>0</v>
          </cell>
          <cell r="L319">
            <v>0</v>
          </cell>
          <cell r="M319">
            <v>0</v>
          </cell>
          <cell r="N319">
            <v>1030963</v>
          </cell>
          <cell r="O319">
            <v>1010343.74</v>
          </cell>
          <cell r="P319">
            <v>0</v>
          </cell>
          <cell r="Q319">
            <v>20619.260000000002</v>
          </cell>
          <cell r="R319">
            <v>-545862.53</v>
          </cell>
          <cell r="S319">
            <v>0</v>
          </cell>
          <cell r="T319">
            <v>0</v>
          </cell>
          <cell r="U319">
            <v>1069157.3500000001</v>
          </cell>
          <cell r="V319">
            <v>0</v>
          </cell>
          <cell r="W319">
            <v>0</v>
          </cell>
          <cell r="X319">
            <v>0</v>
          </cell>
          <cell r="Y319">
            <v>0</v>
          </cell>
          <cell r="Z319">
            <v>0</v>
          </cell>
          <cell r="AA319">
            <v>0</v>
          </cell>
          <cell r="AB319">
            <v>0</v>
          </cell>
          <cell r="AC319">
            <v>0</v>
          </cell>
          <cell r="AD319">
            <v>0</v>
          </cell>
          <cell r="AE319">
            <v>0</v>
          </cell>
          <cell r="AF319">
            <v>37929019</v>
          </cell>
          <cell r="AG319">
            <v>37170439</v>
          </cell>
          <cell r="AH319">
            <v>0</v>
          </cell>
          <cell r="AI319">
            <v>758580</v>
          </cell>
          <cell r="AJ319">
            <v>1372281.62</v>
          </cell>
          <cell r="AK319">
            <v>5867146.21</v>
          </cell>
          <cell r="AL319">
            <v>4573205.8099999996</v>
          </cell>
          <cell r="AM319">
            <v>151988.9</v>
          </cell>
          <cell r="AN319">
            <v>0</v>
          </cell>
          <cell r="AO319">
            <v>160506.48000000001</v>
          </cell>
          <cell r="AP319">
            <v>4177463.42</v>
          </cell>
          <cell r="AQ319">
            <v>165556.89000000001</v>
          </cell>
          <cell r="AR319">
            <v>379378.87</v>
          </cell>
          <cell r="AS319">
            <v>6659.7</v>
          </cell>
          <cell r="AT319">
            <v>0</v>
          </cell>
          <cell r="AU319">
            <v>0</v>
          </cell>
          <cell r="AV319">
            <v>0</v>
          </cell>
        </row>
        <row r="320">
          <cell r="A320">
            <v>313</v>
          </cell>
          <cell r="B320" t="str">
            <v>Wiltshire UA</v>
          </cell>
          <cell r="C320" t="str">
            <v>E3902</v>
          </cell>
          <cell r="D320">
            <v>617775</v>
          </cell>
          <cell r="E320">
            <v>0</v>
          </cell>
          <cell r="F320">
            <v>0</v>
          </cell>
          <cell r="G320">
            <v>0</v>
          </cell>
          <cell r="H320">
            <v>0</v>
          </cell>
          <cell r="I320">
            <v>0</v>
          </cell>
          <cell r="J320">
            <v>0</v>
          </cell>
          <cell r="K320">
            <v>0</v>
          </cell>
          <cell r="L320">
            <v>0</v>
          </cell>
          <cell r="M320">
            <v>0</v>
          </cell>
          <cell r="N320">
            <v>890530</v>
          </cell>
          <cell r="O320">
            <v>872719.4</v>
          </cell>
          <cell r="P320">
            <v>0</v>
          </cell>
          <cell r="Q320">
            <v>17810.600000000002</v>
          </cell>
          <cell r="R320">
            <v>453345.76</v>
          </cell>
          <cell r="S320">
            <v>0</v>
          </cell>
          <cell r="T320">
            <v>0</v>
          </cell>
          <cell r="U320">
            <v>1635098.8</v>
          </cell>
          <cell r="V320">
            <v>0</v>
          </cell>
          <cell r="W320">
            <v>0</v>
          </cell>
          <cell r="X320">
            <v>0</v>
          </cell>
          <cell r="Y320">
            <v>0</v>
          </cell>
          <cell r="Z320">
            <v>0</v>
          </cell>
          <cell r="AA320">
            <v>0</v>
          </cell>
          <cell r="AB320">
            <v>0</v>
          </cell>
          <cell r="AC320">
            <v>0</v>
          </cell>
          <cell r="AD320">
            <v>0</v>
          </cell>
          <cell r="AE320">
            <v>0</v>
          </cell>
          <cell r="AF320">
            <v>69920670</v>
          </cell>
          <cell r="AG320">
            <v>68522257</v>
          </cell>
          <cell r="AH320">
            <v>0</v>
          </cell>
          <cell r="AI320">
            <v>1398413</v>
          </cell>
          <cell r="AJ320">
            <v>2401015.89</v>
          </cell>
          <cell r="AK320">
            <v>7697205.5599999996</v>
          </cell>
          <cell r="AL320">
            <v>8569719.5600000005</v>
          </cell>
          <cell r="AM320">
            <v>139925.65</v>
          </cell>
          <cell r="AN320">
            <v>222928.16</v>
          </cell>
          <cell r="AO320">
            <v>491963.21</v>
          </cell>
          <cell r="AP320">
            <v>4408720.0999999996</v>
          </cell>
          <cell r="AQ320">
            <v>44089.49</v>
          </cell>
          <cell r="AR320">
            <v>450582.9</v>
          </cell>
          <cell r="AS320">
            <v>151.6</v>
          </cell>
          <cell r="AT320">
            <v>179648.49</v>
          </cell>
          <cell r="AU320">
            <v>0</v>
          </cell>
          <cell r="AV320">
            <v>0</v>
          </cell>
        </row>
        <row r="321">
          <cell r="A321">
            <v>314</v>
          </cell>
          <cell r="B321" t="str">
            <v>Winchester</v>
          </cell>
          <cell r="C321" t="str">
            <v>E1743</v>
          </cell>
          <cell r="D321">
            <v>190784</v>
          </cell>
          <cell r="E321">
            <v>0</v>
          </cell>
          <cell r="F321">
            <v>0</v>
          </cell>
          <cell r="G321">
            <v>0</v>
          </cell>
          <cell r="H321">
            <v>0</v>
          </cell>
          <cell r="I321">
            <v>0</v>
          </cell>
          <cell r="J321">
            <v>0</v>
          </cell>
          <cell r="K321">
            <v>0</v>
          </cell>
          <cell r="L321">
            <v>0</v>
          </cell>
          <cell r="M321">
            <v>0</v>
          </cell>
          <cell r="N321">
            <v>444651</v>
          </cell>
          <cell r="O321">
            <v>355720.80000000005</v>
          </cell>
          <cell r="P321">
            <v>80037.179999999993</v>
          </cell>
          <cell r="Q321">
            <v>8893.02</v>
          </cell>
          <cell r="R321">
            <v>167579.26</v>
          </cell>
          <cell r="S321">
            <v>0</v>
          </cell>
          <cell r="T321">
            <v>0</v>
          </cell>
          <cell r="U321">
            <v>391694.31</v>
          </cell>
          <cell r="V321">
            <v>0</v>
          </cell>
          <cell r="W321">
            <v>0</v>
          </cell>
          <cell r="X321">
            <v>0</v>
          </cell>
          <cell r="Y321">
            <v>0</v>
          </cell>
          <cell r="Z321">
            <v>0</v>
          </cell>
          <cell r="AA321">
            <v>0</v>
          </cell>
          <cell r="AB321">
            <v>0</v>
          </cell>
          <cell r="AC321">
            <v>0</v>
          </cell>
          <cell r="AD321">
            <v>0</v>
          </cell>
          <cell r="AE321">
            <v>0</v>
          </cell>
          <cell r="AF321">
            <v>24569947</v>
          </cell>
          <cell r="AG321">
            <v>19655957</v>
          </cell>
          <cell r="AH321">
            <v>4422590</v>
          </cell>
          <cell r="AI321">
            <v>491399</v>
          </cell>
          <cell r="AJ321">
            <v>886062.57</v>
          </cell>
          <cell r="AK321">
            <v>1943041.49</v>
          </cell>
          <cell r="AL321">
            <v>3030527.68</v>
          </cell>
          <cell r="AM321">
            <v>41566.58</v>
          </cell>
          <cell r="AN321">
            <v>15077.58</v>
          </cell>
          <cell r="AO321">
            <v>32399.51</v>
          </cell>
          <cell r="AP321">
            <v>1524786.95</v>
          </cell>
          <cell r="AQ321">
            <v>17799.91</v>
          </cell>
          <cell r="AR321">
            <v>130236.08</v>
          </cell>
          <cell r="AS321">
            <v>939.15</v>
          </cell>
          <cell r="AT321">
            <v>5892.59</v>
          </cell>
          <cell r="AU321">
            <v>5191.1499999999996</v>
          </cell>
          <cell r="AV321">
            <v>0</v>
          </cell>
        </row>
        <row r="322">
          <cell r="A322">
            <v>315</v>
          </cell>
          <cell r="B322" t="str">
            <v>Windsor and Maidenhead</v>
          </cell>
          <cell r="C322" t="str">
            <v>E0305</v>
          </cell>
          <cell r="D322">
            <v>251201</v>
          </cell>
          <cell r="E322">
            <v>0</v>
          </cell>
          <cell r="F322">
            <v>0</v>
          </cell>
          <cell r="G322">
            <v>0</v>
          </cell>
          <cell r="H322">
            <v>0</v>
          </cell>
          <cell r="I322">
            <v>0</v>
          </cell>
          <cell r="J322">
            <v>0</v>
          </cell>
          <cell r="K322">
            <v>0</v>
          </cell>
          <cell r="L322">
            <v>0</v>
          </cell>
          <cell r="M322">
            <v>0</v>
          </cell>
          <cell r="N322">
            <v>344758</v>
          </cell>
          <cell r="O322">
            <v>337862.83999999997</v>
          </cell>
          <cell r="P322">
            <v>0</v>
          </cell>
          <cell r="Q322">
            <v>6895.16</v>
          </cell>
          <cell r="R322">
            <v>29940.45</v>
          </cell>
          <cell r="S322">
            <v>0</v>
          </cell>
          <cell r="T322">
            <v>0</v>
          </cell>
          <cell r="U322">
            <v>1402649</v>
          </cell>
          <cell r="V322">
            <v>0</v>
          </cell>
          <cell r="W322">
            <v>0</v>
          </cell>
          <cell r="X322">
            <v>0</v>
          </cell>
          <cell r="Y322">
            <v>0</v>
          </cell>
          <cell r="Z322">
            <v>0</v>
          </cell>
          <cell r="AA322">
            <v>0</v>
          </cell>
          <cell r="AB322">
            <v>0</v>
          </cell>
          <cell r="AC322">
            <v>0</v>
          </cell>
          <cell r="AD322">
            <v>0</v>
          </cell>
          <cell r="AE322">
            <v>0</v>
          </cell>
          <cell r="AF322">
            <v>37021067</v>
          </cell>
          <cell r="AG322">
            <v>36280646</v>
          </cell>
          <cell r="AH322">
            <v>0</v>
          </cell>
          <cell r="AI322">
            <v>740421</v>
          </cell>
          <cell r="AJ322">
            <v>1406722.52</v>
          </cell>
          <cell r="AK322">
            <v>1509616.6399999999</v>
          </cell>
          <cell r="AL322">
            <v>4709949.82</v>
          </cell>
          <cell r="AM322">
            <v>0</v>
          </cell>
          <cell r="AN322">
            <v>10084.86</v>
          </cell>
          <cell r="AO322">
            <v>59244.01</v>
          </cell>
          <cell r="AP322">
            <v>3717718.17</v>
          </cell>
          <cell r="AQ322">
            <v>45970.32</v>
          </cell>
          <cell r="AR322">
            <v>105093.89</v>
          </cell>
          <cell r="AS322">
            <v>0</v>
          </cell>
          <cell r="AT322">
            <v>0</v>
          </cell>
          <cell r="AU322">
            <v>19462.77</v>
          </cell>
          <cell r="AV322">
            <v>0</v>
          </cell>
        </row>
        <row r="323">
          <cell r="A323">
            <v>316</v>
          </cell>
          <cell r="B323" t="str">
            <v>Wirral</v>
          </cell>
          <cell r="C323" t="str">
            <v>E4305</v>
          </cell>
          <cell r="D323">
            <v>339810</v>
          </cell>
          <cell r="E323">
            <v>0</v>
          </cell>
          <cell r="F323">
            <v>67368.179999999993</v>
          </cell>
          <cell r="G323">
            <v>0</v>
          </cell>
          <cell r="H323">
            <v>0</v>
          </cell>
          <cell r="I323">
            <v>0</v>
          </cell>
          <cell r="J323">
            <v>0</v>
          </cell>
          <cell r="K323">
            <v>0</v>
          </cell>
          <cell r="L323">
            <v>0</v>
          </cell>
          <cell r="M323">
            <v>0</v>
          </cell>
          <cell r="N323">
            <v>1230279</v>
          </cell>
          <cell r="O323">
            <v>1205673.42</v>
          </cell>
          <cell r="P323">
            <v>0</v>
          </cell>
          <cell r="Q323">
            <v>24605.58</v>
          </cell>
          <cell r="R323">
            <v>97226.97</v>
          </cell>
          <cell r="S323">
            <v>0</v>
          </cell>
          <cell r="T323">
            <v>0</v>
          </cell>
          <cell r="U323">
            <v>953978</v>
          </cell>
          <cell r="V323">
            <v>0</v>
          </cell>
          <cell r="W323">
            <v>0</v>
          </cell>
          <cell r="X323">
            <v>0</v>
          </cell>
          <cell r="Y323">
            <v>0</v>
          </cell>
          <cell r="Z323">
            <v>0</v>
          </cell>
          <cell r="AA323">
            <v>0</v>
          </cell>
          <cell r="AB323">
            <v>0</v>
          </cell>
          <cell r="AC323">
            <v>0</v>
          </cell>
          <cell r="AD323">
            <v>0</v>
          </cell>
          <cell r="AE323">
            <v>0</v>
          </cell>
          <cell r="AF323">
            <v>33811519</v>
          </cell>
          <cell r="AG323">
            <v>33135289</v>
          </cell>
          <cell r="AH323">
            <v>0</v>
          </cell>
          <cell r="AI323">
            <v>676230</v>
          </cell>
          <cell r="AJ323">
            <v>1204846.58</v>
          </cell>
          <cell r="AK323">
            <v>5340931.59</v>
          </cell>
          <cell r="AL323">
            <v>4623308.3</v>
          </cell>
          <cell r="AM323">
            <v>30136.400000000001</v>
          </cell>
          <cell r="AN323">
            <v>549.6</v>
          </cell>
          <cell r="AO323">
            <v>161982.89000000001</v>
          </cell>
          <cell r="AP323">
            <v>3312611.39</v>
          </cell>
          <cell r="AQ323">
            <v>157655.53</v>
          </cell>
          <cell r="AR323">
            <v>125161.82</v>
          </cell>
          <cell r="AS323">
            <v>1883.53</v>
          </cell>
          <cell r="AT323">
            <v>412.2</v>
          </cell>
          <cell r="AU323">
            <v>0</v>
          </cell>
          <cell r="AV323">
            <v>0</v>
          </cell>
        </row>
        <row r="324">
          <cell r="A324">
            <v>317</v>
          </cell>
          <cell r="B324" t="str">
            <v>Woking</v>
          </cell>
          <cell r="C324" t="str">
            <v>E3641</v>
          </cell>
          <cell r="D324">
            <v>135670</v>
          </cell>
          <cell r="E324">
            <v>0</v>
          </cell>
          <cell r="F324">
            <v>0</v>
          </cell>
          <cell r="G324">
            <v>0</v>
          </cell>
          <cell r="H324">
            <v>0</v>
          </cell>
          <cell r="I324">
            <v>0</v>
          </cell>
          <cell r="J324">
            <v>0</v>
          </cell>
          <cell r="K324">
            <v>0</v>
          </cell>
          <cell r="L324">
            <v>0</v>
          </cell>
          <cell r="M324">
            <v>0</v>
          </cell>
          <cell r="N324">
            <v>208224</v>
          </cell>
          <cell r="O324">
            <v>166579.20000000001</v>
          </cell>
          <cell r="P324">
            <v>41644.800000000003</v>
          </cell>
          <cell r="Q324">
            <v>0</v>
          </cell>
          <cell r="R324">
            <v>-77864.77</v>
          </cell>
          <cell r="S324">
            <v>0</v>
          </cell>
          <cell r="T324">
            <v>0</v>
          </cell>
          <cell r="U324">
            <v>500000</v>
          </cell>
          <cell r="V324">
            <v>0</v>
          </cell>
          <cell r="W324">
            <v>0</v>
          </cell>
          <cell r="X324">
            <v>0</v>
          </cell>
          <cell r="Y324">
            <v>0</v>
          </cell>
          <cell r="Z324">
            <v>0</v>
          </cell>
          <cell r="AA324">
            <v>0</v>
          </cell>
          <cell r="AB324">
            <v>0</v>
          </cell>
          <cell r="AC324">
            <v>0</v>
          </cell>
          <cell r="AD324">
            <v>0</v>
          </cell>
          <cell r="AE324">
            <v>0</v>
          </cell>
          <cell r="AF324">
            <v>21108259</v>
          </cell>
          <cell r="AG324">
            <v>16886607</v>
          </cell>
          <cell r="AH324">
            <v>4221652</v>
          </cell>
          <cell r="AI324">
            <v>0</v>
          </cell>
          <cell r="AJ324">
            <v>786757.47</v>
          </cell>
          <cell r="AK324">
            <v>913699.62</v>
          </cell>
          <cell r="AL324">
            <v>2107427</v>
          </cell>
          <cell r="AM324">
            <v>0</v>
          </cell>
          <cell r="AN324">
            <v>664.1</v>
          </cell>
          <cell r="AO324">
            <v>0</v>
          </cell>
          <cell r="AP324">
            <v>1292662.05</v>
          </cell>
          <cell r="AQ324">
            <v>70648.56</v>
          </cell>
          <cell r="AR324">
            <v>24166.02</v>
          </cell>
          <cell r="AS324">
            <v>0</v>
          </cell>
          <cell r="AT324">
            <v>0</v>
          </cell>
          <cell r="AU324">
            <v>0</v>
          </cell>
          <cell r="AV324">
            <v>0</v>
          </cell>
        </row>
        <row r="325">
          <cell r="A325">
            <v>318</v>
          </cell>
          <cell r="B325" t="str">
            <v>Wokingham</v>
          </cell>
          <cell r="C325" t="str">
            <v>E0306</v>
          </cell>
          <cell r="D325">
            <v>181184</v>
          </cell>
          <cell r="E325">
            <v>0</v>
          </cell>
          <cell r="F325">
            <v>0</v>
          </cell>
          <cell r="G325">
            <v>0</v>
          </cell>
          <cell r="H325">
            <v>0</v>
          </cell>
          <cell r="I325">
            <v>0</v>
          </cell>
          <cell r="J325">
            <v>0</v>
          </cell>
          <cell r="K325">
            <v>0</v>
          </cell>
          <cell r="L325">
            <v>0</v>
          </cell>
          <cell r="M325">
            <v>0</v>
          </cell>
          <cell r="N325">
            <v>184312</v>
          </cell>
          <cell r="O325">
            <v>180625.76</v>
          </cell>
          <cell r="P325">
            <v>0</v>
          </cell>
          <cell r="Q325">
            <v>3686.2400000000002</v>
          </cell>
          <cell r="R325">
            <v>-20794.04</v>
          </cell>
          <cell r="S325">
            <v>0</v>
          </cell>
          <cell r="T325">
            <v>0</v>
          </cell>
          <cell r="U325">
            <v>3051598.49</v>
          </cell>
          <cell r="V325">
            <v>0</v>
          </cell>
          <cell r="W325">
            <v>0</v>
          </cell>
          <cell r="X325">
            <v>0</v>
          </cell>
          <cell r="Y325">
            <v>0</v>
          </cell>
          <cell r="Z325">
            <v>0</v>
          </cell>
          <cell r="AA325">
            <v>0</v>
          </cell>
          <cell r="AB325">
            <v>0</v>
          </cell>
          <cell r="AC325">
            <v>0</v>
          </cell>
          <cell r="AD325">
            <v>0</v>
          </cell>
          <cell r="AE325">
            <v>0</v>
          </cell>
          <cell r="AF325">
            <v>25919842</v>
          </cell>
          <cell r="AG325">
            <v>25401445</v>
          </cell>
          <cell r="AH325">
            <v>0</v>
          </cell>
          <cell r="AI325">
            <v>518397</v>
          </cell>
          <cell r="AJ325">
            <v>998523.25</v>
          </cell>
          <cell r="AK325">
            <v>1448879.46</v>
          </cell>
          <cell r="AL325">
            <v>4974307.41</v>
          </cell>
          <cell r="AM325">
            <v>46679.360000000001</v>
          </cell>
          <cell r="AN325">
            <v>6685.71</v>
          </cell>
          <cell r="AO325">
            <v>106736.43</v>
          </cell>
          <cell r="AP325">
            <v>2319982.64</v>
          </cell>
          <cell r="AQ325">
            <v>2352.88</v>
          </cell>
          <cell r="AR325">
            <v>33990.81</v>
          </cell>
          <cell r="AS325">
            <v>193.51</v>
          </cell>
          <cell r="AT325">
            <v>1837.73</v>
          </cell>
          <cell r="AU325">
            <v>0</v>
          </cell>
          <cell r="AV325">
            <v>0</v>
          </cell>
        </row>
        <row r="326">
          <cell r="A326">
            <v>319</v>
          </cell>
          <cell r="B326" t="str">
            <v>Wolverhampton</v>
          </cell>
          <cell r="C326" t="str">
            <v>E4607</v>
          </cell>
          <cell r="D326">
            <v>348621</v>
          </cell>
          <cell r="E326">
            <v>0</v>
          </cell>
          <cell r="F326">
            <v>2356.25</v>
          </cell>
          <cell r="G326">
            <v>0</v>
          </cell>
          <cell r="H326">
            <v>0</v>
          </cell>
          <cell r="I326">
            <v>0</v>
          </cell>
          <cell r="J326">
            <v>55000</v>
          </cell>
          <cell r="K326">
            <v>0</v>
          </cell>
          <cell r="L326">
            <v>0</v>
          </cell>
          <cell r="M326">
            <v>0</v>
          </cell>
          <cell r="N326">
            <v>990741</v>
          </cell>
          <cell r="O326">
            <v>970926.17999999993</v>
          </cell>
          <cell r="P326">
            <v>0</v>
          </cell>
          <cell r="Q326">
            <v>19814.82</v>
          </cell>
          <cell r="R326">
            <v>429321.14</v>
          </cell>
          <cell r="S326">
            <v>0</v>
          </cell>
          <cell r="T326">
            <v>0</v>
          </cell>
          <cell r="U326">
            <v>1095722.3</v>
          </cell>
          <cell r="V326">
            <v>0</v>
          </cell>
          <cell r="W326">
            <v>0</v>
          </cell>
          <cell r="X326">
            <v>0</v>
          </cell>
          <cell r="Y326">
            <v>0</v>
          </cell>
          <cell r="Z326">
            <v>0</v>
          </cell>
          <cell r="AA326">
            <v>0</v>
          </cell>
          <cell r="AB326">
            <v>0</v>
          </cell>
          <cell r="AC326">
            <v>0</v>
          </cell>
          <cell r="AD326">
            <v>0</v>
          </cell>
          <cell r="AE326">
            <v>0</v>
          </cell>
          <cell r="AF326">
            <v>35938016</v>
          </cell>
          <cell r="AG326">
            <v>35273156</v>
          </cell>
          <cell r="AH326">
            <v>0</v>
          </cell>
          <cell r="AI326">
            <v>719860</v>
          </cell>
          <cell r="AJ326">
            <v>1285605.93</v>
          </cell>
          <cell r="AK326">
            <v>4318427.97</v>
          </cell>
          <cell r="AL326">
            <v>3883452.15</v>
          </cell>
          <cell r="AM326">
            <v>13218.82</v>
          </cell>
          <cell r="AN326">
            <v>0</v>
          </cell>
          <cell r="AO326">
            <v>63470.83</v>
          </cell>
          <cell r="AP326">
            <v>3987253.48</v>
          </cell>
          <cell r="AQ326">
            <v>113918.83</v>
          </cell>
          <cell r="AR326">
            <v>272964.59000000003</v>
          </cell>
          <cell r="AS326">
            <v>436.35</v>
          </cell>
          <cell r="AT326">
            <v>0</v>
          </cell>
          <cell r="AU326">
            <v>0</v>
          </cell>
          <cell r="AV326">
            <v>0</v>
          </cell>
        </row>
        <row r="327">
          <cell r="A327">
            <v>320</v>
          </cell>
          <cell r="B327" t="str">
            <v>Worcester</v>
          </cell>
          <cell r="C327" t="str">
            <v>E1837</v>
          </cell>
          <cell r="D327">
            <v>140483</v>
          </cell>
          <cell r="E327">
            <v>0</v>
          </cell>
          <cell r="F327">
            <v>0</v>
          </cell>
          <cell r="G327">
            <v>0</v>
          </cell>
          <cell r="H327">
            <v>0</v>
          </cell>
          <cell r="I327">
            <v>0</v>
          </cell>
          <cell r="J327">
            <v>0</v>
          </cell>
          <cell r="K327">
            <v>0</v>
          </cell>
          <cell r="L327">
            <v>0</v>
          </cell>
          <cell r="M327">
            <v>0</v>
          </cell>
          <cell r="N327">
            <v>354498</v>
          </cell>
          <cell r="O327">
            <v>283598.40000000002</v>
          </cell>
          <cell r="P327">
            <v>63809.64</v>
          </cell>
          <cell r="Q327">
            <v>7089.96</v>
          </cell>
          <cell r="R327">
            <v>50822.81</v>
          </cell>
          <cell r="S327">
            <v>0</v>
          </cell>
          <cell r="T327">
            <v>0</v>
          </cell>
          <cell r="U327">
            <v>407090</v>
          </cell>
          <cell r="V327">
            <v>0</v>
          </cell>
          <cell r="W327">
            <v>0</v>
          </cell>
          <cell r="X327">
            <v>0</v>
          </cell>
          <cell r="Y327">
            <v>0</v>
          </cell>
          <cell r="Z327">
            <v>0</v>
          </cell>
          <cell r="AA327">
            <v>0</v>
          </cell>
          <cell r="AB327">
            <v>0</v>
          </cell>
          <cell r="AC327">
            <v>0</v>
          </cell>
          <cell r="AD327">
            <v>0</v>
          </cell>
          <cell r="AE327">
            <v>0</v>
          </cell>
          <cell r="AF327">
            <v>20104072</v>
          </cell>
          <cell r="AG327">
            <v>16083257</v>
          </cell>
          <cell r="AH327">
            <v>3618733</v>
          </cell>
          <cell r="AI327">
            <v>402081</v>
          </cell>
          <cell r="AJ327">
            <v>722989.24</v>
          </cell>
          <cell r="AK327">
            <v>1545993.86</v>
          </cell>
          <cell r="AL327">
            <v>3015913.82</v>
          </cell>
          <cell r="AM327">
            <v>18062.25</v>
          </cell>
          <cell r="AN327">
            <v>0</v>
          </cell>
          <cell r="AO327">
            <v>88340.96</v>
          </cell>
          <cell r="AP327">
            <v>1648382.85</v>
          </cell>
          <cell r="AQ327">
            <v>44256.07</v>
          </cell>
          <cell r="AR327">
            <v>11555.15</v>
          </cell>
          <cell r="AS327">
            <v>1038.44</v>
          </cell>
          <cell r="AT327">
            <v>0</v>
          </cell>
          <cell r="AU327">
            <v>0</v>
          </cell>
          <cell r="AV327">
            <v>0</v>
          </cell>
        </row>
        <row r="328">
          <cell r="A328">
            <v>321</v>
          </cell>
          <cell r="B328" t="str">
            <v>Worthing</v>
          </cell>
          <cell r="C328" t="str">
            <v>E3837</v>
          </cell>
          <cell r="D328">
            <v>133297</v>
          </cell>
          <cell r="E328">
            <v>0</v>
          </cell>
          <cell r="F328">
            <v>0</v>
          </cell>
          <cell r="G328">
            <v>0</v>
          </cell>
          <cell r="H328">
            <v>0</v>
          </cell>
          <cell r="I328">
            <v>0</v>
          </cell>
          <cell r="J328">
            <v>0</v>
          </cell>
          <cell r="K328">
            <v>0</v>
          </cell>
          <cell r="L328">
            <v>0</v>
          </cell>
          <cell r="M328">
            <v>0</v>
          </cell>
          <cell r="N328">
            <v>432964</v>
          </cell>
          <cell r="O328">
            <v>346371.2</v>
          </cell>
          <cell r="P328">
            <v>86592.8</v>
          </cell>
          <cell r="Q328">
            <v>0</v>
          </cell>
          <cell r="R328">
            <v>-5733.63</v>
          </cell>
          <cell r="S328">
            <v>0</v>
          </cell>
          <cell r="T328">
            <v>0</v>
          </cell>
          <cell r="U328">
            <v>328916.3</v>
          </cell>
          <cell r="V328">
            <v>0</v>
          </cell>
          <cell r="W328">
            <v>0</v>
          </cell>
          <cell r="X328">
            <v>0</v>
          </cell>
          <cell r="Y328">
            <v>0</v>
          </cell>
          <cell r="Z328">
            <v>0</v>
          </cell>
          <cell r="AA328">
            <v>0</v>
          </cell>
          <cell r="AB328">
            <v>0</v>
          </cell>
          <cell r="AC328">
            <v>0</v>
          </cell>
          <cell r="AD328">
            <v>0</v>
          </cell>
          <cell r="AE328">
            <v>0</v>
          </cell>
          <cell r="AF328">
            <v>14973769</v>
          </cell>
          <cell r="AG328">
            <v>11979015</v>
          </cell>
          <cell r="AH328">
            <v>2994754</v>
          </cell>
          <cell r="AI328">
            <v>0</v>
          </cell>
          <cell r="AJ328">
            <v>526305.79</v>
          </cell>
          <cell r="AK328">
            <v>1854032.69</v>
          </cell>
          <cell r="AL328">
            <v>1478808.89</v>
          </cell>
          <cell r="AM328">
            <v>39512.300000000003</v>
          </cell>
          <cell r="AN328">
            <v>0</v>
          </cell>
          <cell r="AO328">
            <v>23780.87</v>
          </cell>
          <cell r="AP328">
            <v>1139448.95</v>
          </cell>
          <cell r="AQ328">
            <v>22157.62</v>
          </cell>
          <cell r="AR328">
            <v>1841</v>
          </cell>
          <cell r="AS328">
            <v>0</v>
          </cell>
          <cell r="AT328">
            <v>0</v>
          </cell>
          <cell r="AU328">
            <v>0</v>
          </cell>
          <cell r="AV328">
            <v>0</v>
          </cell>
        </row>
        <row r="329">
          <cell r="A329">
            <v>322</v>
          </cell>
          <cell r="B329" t="str">
            <v>Wychavon</v>
          </cell>
          <cell r="C329" t="str">
            <v>E1838</v>
          </cell>
          <cell r="D329">
            <v>188368</v>
          </cell>
          <cell r="E329">
            <v>0</v>
          </cell>
          <cell r="F329">
            <v>0</v>
          </cell>
          <cell r="G329">
            <v>0</v>
          </cell>
          <cell r="H329">
            <v>0</v>
          </cell>
          <cell r="I329">
            <v>0</v>
          </cell>
          <cell r="J329">
            <v>0</v>
          </cell>
          <cell r="K329">
            <v>0</v>
          </cell>
          <cell r="L329">
            <v>0</v>
          </cell>
          <cell r="M329">
            <v>0</v>
          </cell>
          <cell r="N329">
            <v>600579</v>
          </cell>
          <cell r="O329">
            <v>480463.2</v>
          </cell>
          <cell r="P329">
            <v>108104.22</v>
          </cell>
          <cell r="Q329">
            <v>12011.58</v>
          </cell>
          <cell r="R329">
            <v>76032.63</v>
          </cell>
          <cell r="S329">
            <v>0</v>
          </cell>
          <cell r="T329">
            <v>0</v>
          </cell>
          <cell r="U329">
            <v>395864</v>
          </cell>
          <cell r="V329">
            <v>0</v>
          </cell>
          <cell r="W329">
            <v>0</v>
          </cell>
          <cell r="X329">
            <v>0</v>
          </cell>
          <cell r="Y329">
            <v>0</v>
          </cell>
          <cell r="Z329">
            <v>0</v>
          </cell>
          <cell r="AA329">
            <v>0</v>
          </cell>
          <cell r="AB329">
            <v>0</v>
          </cell>
          <cell r="AC329">
            <v>0</v>
          </cell>
          <cell r="AD329">
            <v>0</v>
          </cell>
          <cell r="AE329">
            <v>0</v>
          </cell>
          <cell r="AF329">
            <v>19537935</v>
          </cell>
          <cell r="AG329">
            <v>15630348</v>
          </cell>
          <cell r="AH329">
            <v>3516828</v>
          </cell>
          <cell r="AI329">
            <v>390759</v>
          </cell>
          <cell r="AJ329">
            <v>652984.07999999996</v>
          </cell>
          <cell r="AK329">
            <v>2631958.2599999998</v>
          </cell>
          <cell r="AL329">
            <v>1665511.46</v>
          </cell>
          <cell r="AM329">
            <v>31084.16</v>
          </cell>
          <cell r="AN329">
            <v>59453.39</v>
          </cell>
          <cell r="AO329">
            <v>131341.14000000001</v>
          </cell>
          <cell r="AP329">
            <v>1829103.82</v>
          </cell>
          <cell r="AQ329">
            <v>46661.17</v>
          </cell>
          <cell r="AR329">
            <v>48013.43</v>
          </cell>
          <cell r="AS329">
            <v>1841.43</v>
          </cell>
          <cell r="AT329">
            <v>35163.769999999997</v>
          </cell>
          <cell r="AU329">
            <v>17701.43</v>
          </cell>
          <cell r="AV329">
            <v>0</v>
          </cell>
        </row>
        <row r="330">
          <cell r="A330">
            <v>323</v>
          </cell>
          <cell r="B330" t="str">
            <v>Wycombe</v>
          </cell>
          <cell r="C330" t="str">
            <v>E0435</v>
          </cell>
          <cell r="D330">
            <v>248843</v>
          </cell>
          <cell r="E330">
            <v>0</v>
          </cell>
          <cell r="F330">
            <v>0</v>
          </cell>
          <cell r="G330">
            <v>0</v>
          </cell>
          <cell r="H330">
            <v>0</v>
          </cell>
          <cell r="I330">
            <v>0</v>
          </cell>
          <cell r="J330">
            <v>0</v>
          </cell>
          <cell r="K330">
            <v>0</v>
          </cell>
          <cell r="L330">
            <v>0</v>
          </cell>
          <cell r="M330">
            <v>0</v>
          </cell>
          <cell r="N330">
            <v>443075</v>
          </cell>
          <cell r="O330">
            <v>354460</v>
          </cell>
          <cell r="P330">
            <v>79753.5</v>
          </cell>
          <cell r="Q330">
            <v>8861.5</v>
          </cell>
          <cell r="R330">
            <v>43502.83</v>
          </cell>
          <cell r="S330">
            <v>0</v>
          </cell>
          <cell r="T330">
            <v>0</v>
          </cell>
          <cell r="U330">
            <v>1432396.12</v>
          </cell>
          <cell r="V330">
            <v>0</v>
          </cell>
          <cell r="W330">
            <v>0</v>
          </cell>
          <cell r="X330">
            <v>0</v>
          </cell>
          <cell r="Y330">
            <v>0</v>
          </cell>
          <cell r="Z330">
            <v>0</v>
          </cell>
          <cell r="AA330">
            <v>0</v>
          </cell>
          <cell r="AB330">
            <v>0</v>
          </cell>
          <cell r="AC330">
            <v>0</v>
          </cell>
          <cell r="AD330">
            <v>0</v>
          </cell>
          <cell r="AE330">
            <v>0</v>
          </cell>
          <cell r="AF330">
            <v>33109327</v>
          </cell>
          <cell r="AG330">
            <v>26487461</v>
          </cell>
          <cell r="AH330">
            <v>5959679</v>
          </cell>
          <cell r="AI330">
            <v>662187</v>
          </cell>
          <cell r="AJ330">
            <v>1243785.82</v>
          </cell>
          <cell r="AK330">
            <v>1928843.52</v>
          </cell>
          <cell r="AL330">
            <v>3660679.48</v>
          </cell>
          <cell r="AM330">
            <v>27588.89</v>
          </cell>
          <cell r="AN330">
            <v>19821.57</v>
          </cell>
          <cell r="AO330">
            <v>39194.370000000003</v>
          </cell>
          <cell r="AP330">
            <v>3374621.4</v>
          </cell>
          <cell r="AQ330">
            <v>36034.1</v>
          </cell>
          <cell r="AR330">
            <v>298088.92</v>
          </cell>
          <cell r="AS330">
            <v>531.85</v>
          </cell>
          <cell r="AT330">
            <v>13233.38</v>
          </cell>
          <cell r="AU330">
            <v>8926.74</v>
          </cell>
          <cell r="AV330">
            <v>0</v>
          </cell>
        </row>
        <row r="331">
          <cell r="A331">
            <v>324</v>
          </cell>
          <cell r="B331" t="str">
            <v>Wyre</v>
          </cell>
          <cell r="C331" t="str">
            <v>E2344</v>
          </cell>
          <cell r="D331">
            <v>154556</v>
          </cell>
          <cell r="E331">
            <v>0</v>
          </cell>
          <cell r="F331">
            <v>0</v>
          </cell>
          <cell r="G331">
            <v>0</v>
          </cell>
          <cell r="H331">
            <v>0</v>
          </cell>
          <cell r="I331">
            <v>0</v>
          </cell>
          <cell r="J331">
            <v>0</v>
          </cell>
          <cell r="K331">
            <v>0</v>
          </cell>
          <cell r="L331">
            <v>0</v>
          </cell>
          <cell r="M331">
            <v>0</v>
          </cell>
          <cell r="N331">
            <v>588782</v>
          </cell>
          <cell r="O331">
            <v>471025.60000000003</v>
          </cell>
          <cell r="P331">
            <v>105980.76</v>
          </cell>
          <cell r="Q331">
            <v>11775.64</v>
          </cell>
          <cell r="R331">
            <v>245464.53</v>
          </cell>
          <cell r="S331">
            <v>0</v>
          </cell>
          <cell r="T331">
            <v>0</v>
          </cell>
          <cell r="U331">
            <v>264888.34999999998</v>
          </cell>
          <cell r="V331">
            <v>0</v>
          </cell>
          <cell r="W331">
            <v>0</v>
          </cell>
          <cell r="X331">
            <v>0</v>
          </cell>
          <cell r="Y331">
            <v>0</v>
          </cell>
          <cell r="Z331">
            <v>0</v>
          </cell>
          <cell r="AA331">
            <v>0</v>
          </cell>
          <cell r="AB331">
            <v>0</v>
          </cell>
          <cell r="AC331">
            <v>0</v>
          </cell>
          <cell r="AD331">
            <v>0</v>
          </cell>
          <cell r="AE331">
            <v>0</v>
          </cell>
          <cell r="AF331">
            <v>12504109</v>
          </cell>
          <cell r="AG331">
            <v>10003287</v>
          </cell>
          <cell r="AH331">
            <v>2250740</v>
          </cell>
          <cell r="AI331">
            <v>250082</v>
          </cell>
          <cell r="AJ331">
            <v>418730.96</v>
          </cell>
          <cell r="AK331">
            <v>2471970.36</v>
          </cell>
          <cell r="AL331">
            <v>1518467.34</v>
          </cell>
          <cell r="AM331">
            <v>19927.89</v>
          </cell>
          <cell r="AN331">
            <v>4805.71</v>
          </cell>
          <cell r="AO331">
            <v>611.1</v>
          </cell>
          <cell r="AP331">
            <v>701303.34</v>
          </cell>
          <cell r="AQ331">
            <v>732.8</v>
          </cell>
          <cell r="AR331">
            <v>58163.66</v>
          </cell>
          <cell r="AS331">
            <v>0</v>
          </cell>
          <cell r="AT331">
            <v>28.4</v>
          </cell>
          <cell r="AU331">
            <v>0</v>
          </cell>
          <cell r="AV331">
            <v>0</v>
          </cell>
        </row>
        <row r="332">
          <cell r="A332">
            <v>325</v>
          </cell>
          <cell r="B332" t="str">
            <v>Wyre Forest</v>
          </cell>
          <cell r="C332" t="str">
            <v>E1839</v>
          </cell>
          <cell r="D332">
            <v>137574</v>
          </cell>
          <cell r="E332">
            <v>0</v>
          </cell>
          <cell r="F332">
            <v>0</v>
          </cell>
          <cell r="G332">
            <v>0</v>
          </cell>
          <cell r="H332">
            <v>0</v>
          </cell>
          <cell r="I332">
            <v>0</v>
          </cell>
          <cell r="J332">
            <v>0</v>
          </cell>
          <cell r="K332">
            <v>9750000</v>
          </cell>
          <cell r="L332">
            <v>10725000</v>
          </cell>
          <cell r="M332">
            <v>11700000</v>
          </cell>
          <cell r="N332">
            <v>428997</v>
          </cell>
          <cell r="O332">
            <v>343197.60000000003</v>
          </cell>
          <cell r="P332">
            <v>77219.459999999992</v>
          </cell>
          <cell r="Q332">
            <v>8579.94</v>
          </cell>
          <cell r="R332">
            <v>-12734.63</v>
          </cell>
          <cell r="S332">
            <v>0</v>
          </cell>
          <cell r="T332">
            <v>0</v>
          </cell>
          <cell r="U332">
            <v>601130.19999999995</v>
          </cell>
          <cell r="V332">
            <v>0</v>
          </cell>
          <cell r="W332">
            <v>0</v>
          </cell>
          <cell r="X332">
            <v>0</v>
          </cell>
          <cell r="Y332">
            <v>0</v>
          </cell>
          <cell r="Z332">
            <v>0</v>
          </cell>
          <cell r="AA332">
            <v>0</v>
          </cell>
          <cell r="AB332">
            <v>0</v>
          </cell>
          <cell r="AC332">
            <v>0</v>
          </cell>
          <cell r="AD332">
            <v>0</v>
          </cell>
          <cell r="AE332">
            <v>0</v>
          </cell>
          <cell r="AF332">
            <v>14096933</v>
          </cell>
          <cell r="AG332">
            <v>11277546</v>
          </cell>
          <cell r="AH332">
            <v>2537448</v>
          </cell>
          <cell r="AI332">
            <v>281939</v>
          </cell>
          <cell r="AJ332">
            <v>490725.78</v>
          </cell>
          <cell r="AK332">
            <v>1861453.28</v>
          </cell>
          <cell r="AL332">
            <v>1512063.94</v>
          </cell>
          <cell r="AM332">
            <v>42532.74</v>
          </cell>
          <cell r="AN332">
            <v>8945.23</v>
          </cell>
          <cell r="AO332">
            <v>69081.81</v>
          </cell>
          <cell r="AP332">
            <v>1317222.6299999999</v>
          </cell>
          <cell r="AQ332">
            <v>27381.63</v>
          </cell>
          <cell r="AR332">
            <v>192351.98</v>
          </cell>
          <cell r="AS332">
            <v>0</v>
          </cell>
          <cell r="AT332">
            <v>1975.39</v>
          </cell>
          <cell r="AU332">
            <v>0</v>
          </cell>
          <cell r="AV332">
            <v>0</v>
          </cell>
        </row>
        <row r="333">
          <cell r="A333">
            <v>326</v>
          </cell>
          <cell r="B333" t="str">
            <v>York</v>
          </cell>
          <cell r="C333" t="str">
            <v>E2701</v>
          </cell>
          <cell r="D333">
            <v>295938</v>
          </cell>
          <cell r="E333">
            <v>0</v>
          </cell>
          <cell r="F333">
            <v>0</v>
          </cell>
          <cell r="G333">
            <v>0</v>
          </cell>
          <cell r="H333">
            <v>0</v>
          </cell>
          <cell r="I333">
            <v>0</v>
          </cell>
          <cell r="J333">
            <v>0</v>
          </cell>
          <cell r="K333">
            <v>10000000</v>
          </cell>
          <cell r="L333">
            <v>11000000</v>
          </cell>
          <cell r="M333">
            <v>12000000</v>
          </cell>
          <cell r="N333">
            <v>627205</v>
          </cell>
          <cell r="O333">
            <v>614660.9</v>
          </cell>
          <cell r="P333">
            <v>0</v>
          </cell>
          <cell r="Q333">
            <v>12544.1</v>
          </cell>
          <cell r="R333">
            <v>185398.56</v>
          </cell>
          <cell r="S333">
            <v>0</v>
          </cell>
          <cell r="T333">
            <v>0</v>
          </cell>
          <cell r="U333">
            <v>1089731.81</v>
          </cell>
          <cell r="V333">
            <v>0</v>
          </cell>
          <cell r="W333">
            <v>0</v>
          </cell>
          <cell r="X333">
            <v>0</v>
          </cell>
          <cell r="Y333">
            <v>0</v>
          </cell>
          <cell r="Z333">
            <v>0</v>
          </cell>
          <cell r="AA333">
            <v>0</v>
          </cell>
          <cell r="AB333">
            <v>0</v>
          </cell>
          <cell r="AC333">
            <v>0</v>
          </cell>
          <cell r="AD333">
            <v>0</v>
          </cell>
          <cell r="AE333">
            <v>0</v>
          </cell>
          <cell r="AF333">
            <v>46289151</v>
          </cell>
          <cell r="AG333">
            <v>45363367</v>
          </cell>
          <cell r="AH333">
            <v>0</v>
          </cell>
          <cell r="AI333">
            <v>925783</v>
          </cell>
          <cell r="AJ333">
            <v>1740216.82</v>
          </cell>
          <cell r="AK333">
            <v>2706777.14</v>
          </cell>
          <cell r="AL333">
            <v>7946849.54</v>
          </cell>
          <cell r="AM333">
            <v>146315.60999999999</v>
          </cell>
          <cell r="AN333">
            <v>11221.14</v>
          </cell>
          <cell r="AO333">
            <v>32775.67</v>
          </cell>
          <cell r="AP333">
            <v>3104616.18</v>
          </cell>
          <cell r="AQ333">
            <v>33201.97</v>
          </cell>
          <cell r="AR333">
            <v>9708.17</v>
          </cell>
          <cell r="AS333">
            <v>5512.38</v>
          </cell>
          <cell r="AT333">
            <v>4836.88</v>
          </cell>
          <cell r="AU333">
            <v>25931.48</v>
          </cell>
          <cell r="AV333">
            <v>0</v>
          </cell>
        </row>
        <row r="334">
          <cell r="A334">
            <v>327</v>
          </cell>
          <cell r="B334" t="str">
            <v>ZZZZ</v>
          </cell>
          <cell r="C334" t="str">
            <v>EZZZZ</v>
          </cell>
          <cell r="D334">
            <v>0</v>
          </cell>
          <cell r="E334">
            <v>0</v>
          </cell>
          <cell r="F334">
            <v>0</v>
          </cell>
          <cell r="G334">
            <v>0</v>
          </cell>
          <cell r="H334">
            <v>0</v>
          </cell>
          <cell r="I334">
            <v>0</v>
          </cell>
          <cell r="J334">
            <v>0</v>
          </cell>
          <cell r="K334">
            <v>0</v>
          </cell>
          <cell r="L334">
            <v>0</v>
          </cell>
          <cell r="M334">
            <v>0</v>
          </cell>
          <cell r="N334">
            <v>0</v>
          </cell>
          <cell r="O334">
            <v>176601678.30000007</v>
          </cell>
          <cell r="P334">
            <v>25544488.780000012</v>
          </cell>
          <cell r="Q334">
            <v>2853833.92</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row>
      </sheetData>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B1 (S)"/>
      <sheetName val="DATA"/>
    </sheetNames>
    <sheetDataSet>
      <sheetData sheetId="0"/>
      <sheetData sheetId="1">
        <row r="8">
          <cell r="A8">
            <v>1</v>
          </cell>
          <cell r="B8" t="str">
            <v>Adur</v>
          </cell>
          <cell r="C8" t="str">
            <v>E3831</v>
          </cell>
        </row>
        <row r="9">
          <cell r="A9">
            <v>2</v>
          </cell>
          <cell r="B9" t="str">
            <v>Allerdale</v>
          </cell>
          <cell r="C9" t="str">
            <v>E0931</v>
          </cell>
        </row>
        <row r="10">
          <cell r="A10">
            <v>3</v>
          </cell>
          <cell r="B10" t="str">
            <v>Alnwick</v>
          </cell>
          <cell r="C10" t="str">
            <v>E2931</v>
          </cell>
        </row>
        <row r="11">
          <cell r="A11">
            <v>4</v>
          </cell>
          <cell r="B11" t="str">
            <v>Amber Valley</v>
          </cell>
          <cell r="C11" t="str">
            <v>E1031</v>
          </cell>
        </row>
        <row r="12">
          <cell r="A12">
            <v>5</v>
          </cell>
          <cell r="B12" t="str">
            <v>Arun</v>
          </cell>
          <cell r="C12" t="str">
            <v>E3832</v>
          </cell>
        </row>
        <row r="13">
          <cell r="A13">
            <v>6</v>
          </cell>
          <cell r="B13" t="str">
            <v>Ashfield</v>
          </cell>
          <cell r="C13" t="str">
            <v>E3031</v>
          </cell>
        </row>
        <row r="14">
          <cell r="A14">
            <v>7</v>
          </cell>
          <cell r="B14" t="str">
            <v>Ashford</v>
          </cell>
          <cell r="C14" t="str">
            <v>E2231</v>
          </cell>
        </row>
        <row r="15">
          <cell r="A15">
            <v>8</v>
          </cell>
          <cell r="B15" t="str">
            <v>Aylesbury Vale</v>
          </cell>
          <cell r="C15" t="str">
            <v>E0431</v>
          </cell>
        </row>
        <row r="16">
          <cell r="A16">
            <v>9</v>
          </cell>
          <cell r="B16" t="str">
            <v>Babergh</v>
          </cell>
          <cell r="C16" t="str">
            <v>E3531</v>
          </cell>
        </row>
        <row r="17">
          <cell r="A17">
            <v>10</v>
          </cell>
          <cell r="B17" t="str">
            <v>Barking and Dagenham</v>
          </cell>
          <cell r="C17" t="str">
            <v>E5030</v>
          </cell>
        </row>
        <row r="18">
          <cell r="A18">
            <v>11</v>
          </cell>
          <cell r="B18" t="str">
            <v>Barnet</v>
          </cell>
          <cell r="C18" t="str">
            <v>E5031</v>
          </cell>
        </row>
        <row r="19">
          <cell r="A19">
            <v>12</v>
          </cell>
          <cell r="B19" t="str">
            <v>Barnsley</v>
          </cell>
          <cell r="C19" t="str">
            <v>E4401</v>
          </cell>
        </row>
        <row r="20">
          <cell r="A20">
            <v>13</v>
          </cell>
          <cell r="B20" t="str">
            <v>Barrow-in-Furness</v>
          </cell>
          <cell r="C20" t="str">
            <v>E0932</v>
          </cell>
        </row>
        <row r="21">
          <cell r="A21">
            <v>14</v>
          </cell>
          <cell r="B21" t="str">
            <v>Basildon</v>
          </cell>
          <cell r="C21" t="str">
            <v>E1531</v>
          </cell>
        </row>
        <row r="22">
          <cell r="A22">
            <v>15</v>
          </cell>
          <cell r="B22" t="str">
            <v>Basingstoke &amp; Deane</v>
          </cell>
          <cell r="C22" t="str">
            <v>E1731</v>
          </cell>
        </row>
        <row r="23">
          <cell r="A23">
            <v>16</v>
          </cell>
          <cell r="B23" t="str">
            <v>Bassetlaw</v>
          </cell>
          <cell r="C23" t="str">
            <v>E3032</v>
          </cell>
        </row>
        <row r="24">
          <cell r="A24">
            <v>17</v>
          </cell>
          <cell r="B24" t="str">
            <v>Bath &amp; North East Somerset</v>
          </cell>
          <cell r="C24" t="str">
            <v>E0101</v>
          </cell>
        </row>
        <row r="25">
          <cell r="A25">
            <v>18</v>
          </cell>
          <cell r="B25" t="str">
            <v>Bedford</v>
          </cell>
          <cell r="C25" t="str">
            <v>E0231</v>
          </cell>
        </row>
        <row r="26">
          <cell r="A26">
            <v>19</v>
          </cell>
          <cell r="B26" t="str">
            <v>Berwick-upon-Tweed</v>
          </cell>
          <cell r="C26" t="str">
            <v>E2932</v>
          </cell>
        </row>
        <row r="27">
          <cell r="A27">
            <v>20</v>
          </cell>
          <cell r="B27" t="str">
            <v>Bexley</v>
          </cell>
          <cell r="C27" t="str">
            <v>E5032</v>
          </cell>
        </row>
        <row r="28">
          <cell r="A28">
            <v>21</v>
          </cell>
          <cell r="B28" t="str">
            <v>Birmingham</v>
          </cell>
          <cell r="C28" t="str">
            <v>E4601</v>
          </cell>
        </row>
        <row r="29">
          <cell r="A29">
            <v>22</v>
          </cell>
          <cell r="B29" t="str">
            <v>Blaby</v>
          </cell>
          <cell r="C29" t="str">
            <v>E2431</v>
          </cell>
        </row>
        <row r="30">
          <cell r="A30">
            <v>23</v>
          </cell>
          <cell r="B30" t="str">
            <v>Blackburn with Darwen</v>
          </cell>
          <cell r="C30" t="str">
            <v>E2301</v>
          </cell>
        </row>
        <row r="31">
          <cell r="A31">
            <v>24</v>
          </cell>
          <cell r="B31" t="str">
            <v>Blackpool</v>
          </cell>
          <cell r="C31" t="str">
            <v>E2302</v>
          </cell>
        </row>
        <row r="32">
          <cell r="A32">
            <v>25</v>
          </cell>
          <cell r="B32" t="str">
            <v>Blyth Valley</v>
          </cell>
          <cell r="C32" t="str">
            <v>E2933</v>
          </cell>
        </row>
        <row r="33">
          <cell r="A33">
            <v>26</v>
          </cell>
          <cell r="B33" t="str">
            <v>Bolsover</v>
          </cell>
          <cell r="C33" t="str">
            <v>E1032</v>
          </cell>
        </row>
        <row r="34">
          <cell r="A34">
            <v>27</v>
          </cell>
          <cell r="B34" t="str">
            <v>Bolton</v>
          </cell>
          <cell r="C34" t="str">
            <v>E4201</v>
          </cell>
        </row>
        <row r="35">
          <cell r="A35">
            <v>28</v>
          </cell>
          <cell r="B35" t="str">
            <v>Boston</v>
          </cell>
          <cell r="C35" t="str">
            <v>E2531</v>
          </cell>
        </row>
        <row r="36">
          <cell r="A36">
            <v>29</v>
          </cell>
          <cell r="B36" t="str">
            <v>Bournemouth</v>
          </cell>
          <cell r="C36" t="str">
            <v>E1202</v>
          </cell>
        </row>
        <row r="37">
          <cell r="A37">
            <v>30</v>
          </cell>
          <cell r="B37" t="str">
            <v>Bracknell Forest</v>
          </cell>
          <cell r="C37" t="str">
            <v>E0301</v>
          </cell>
        </row>
        <row r="38">
          <cell r="A38">
            <v>31</v>
          </cell>
          <cell r="B38" t="str">
            <v>Bradford</v>
          </cell>
          <cell r="C38" t="str">
            <v>E4701</v>
          </cell>
        </row>
        <row r="39">
          <cell r="A39">
            <v>32</v>
          </cell>
          <cell r="B39" t="str">
            <v>Braintree</v>
          </cell>
          <cell r="C39" t="str">
            <v>E1532</v>
          </cell>
        </row>
        <row r="40">
          <cell r="A40">
            <v>33</v>
          </cell>
          <cell r="B40" t="str">
            <v>Breckland</v>
          </cell>
          <cell r="C40" t="str">
            <v>E2631</v>
          </cell>
        </row>
        <row r="41">
          <cell r="A41">
            <v>34</v>
          </cell>
          <cell r="B41" t="str">
            <v>Brent</v>
          </cell>
          <cell r="C41" t="str">
            <v>E5033</v>
          </cell>
        </row>
        <row r="42">
          <cell r="A42">
            <v>35</v>
          </cell>
          <cell r="B42" t="str">
            <v>Brentwood</v>
          </cell>
          <cell r="C42" t="str">
            <v>E1533</v>
          </cell>
        </row>
        <row r="43">
          <cell r="A43">
            <v>36</v>
          </cell>
          <cell r="B43" t="str">
            <v>Bridgnorth</v>
          </cell>
          <cell r="C43" t="str">
            <v>E3231</v>
          </cell>
        </row>
        <row r="44">
          <cell r="A44">
            <v>37</v>
          </cell>
          <cell r="B44" t="str">
            <v>Brighton &amp; Hove</v>
          </cell>
          <cell r="C44" t="str">
            <v>E1401</v>
          </cell>
        </row>
        <row r="45">
          <cell r="A45">
            <v>38</v>
          </cell>
          <cell r="B45" t="str">
            <v>Bristol</v>
          </cell>
          <cell r="C45" t="str">
            <v>E0102</v>
          </cell>
        </row>
        <row r="46">
          <cell r="A46">
            <v>39</v>
          </cell>
          <cell r="B46" t="str">
            <v>Broadland</v>
          </cell>
          <cell r="C46" t="str">
            <v>E2632</v>
          </cell>
        </row>
        <row r="47">
          <cell r="A47">
            <v>40</v>
          </cell>
          <cell r="B47" t="str">
            <v>Bromley</v>
          </cell>
          <cell r="C47" t="str">
            <v>E5034</v>
          </cell>
        </row>
        <row r="48">
          <cell r="A48">
            <v>41</v>
          </cell>
          <cell r="B48" t="str">
            <v>Bromsgrove</v>
          </cell>
          <cell r="C48" t="str">
            <v>E1831</v>
          </cell>
        </row>
        <row r="49">
          <cell r="A49">
            <v>42</v>
          </cell>
          <cell r="B49" t="str">
            <v>Broxbourne</v>
          </cell>
          <cell r="C49" t="str">
            <v>E1931</v>
          </cell>
        </row>
        <row r="50">
          <cell r="A50">
            <v>43</v>
          </cell>
          <cell r="B50" t="str">
            <v>Broxtowe</v>
          </cell>
          <cell r="C50" t="str">
            <v>E3033</v>
          </cell>
        </row>
        <row r="51">
          <cell r="A51">
            <v>44</v>
          </cell>
          <cell r="B51" t="str">
            <v>Burnley</v>
          </cell>
          <cell r="C51" t="str">
            <v>E2333</v>
          </cell>
        </row>
        <row r="52">
          <cell r="A52">
            <v>45</v>
          </cell>
          <cell r="B52" t="str">
            <v>Bury</v>
          </cell>
          <cell r="C52" t="str">
            <v>E4202</v>
          </cell>
        </row>
        <row r="53">
          <cell r="A53">
            <v>46</v>
          </cell>
          <cell r="B53" t="str">
            <v>Calderdale</v>
          </cell>
          <cell r="C53" t="str">
            <v>E4702</v>
          </cell>
        </row>
        <row r="54">
          <cell r="A54">
            <v>47</v>
          </cell>
          <cell r="B54" t="str">
            <v>Cambridge</v>
          </cell>
          <cell r="C54" t="str">
            <v>E0531</v>
          </cell>
        </row>
        <row r="55">
          <cell r="A55">
            <v>48</v>
          </cell>
          <cell r="B55" t="str">
            <v>Camden</v>
          </cell>
          <cell r="C55" t="str">
            <v>E5011</v>
          </cell>
        </row>
        <row r="56">
          <cell r="A56">
            <v>49</v>
          </cell>
          <cell r="B56" t="str">
            <v>Cannock Chase</v>
          </cell>
          <cell r="C56" t="str">
            <v>E3431</v>
          </cell>
        </row>
        <row r="57">
          <cell r="A57">
            <v>50</v>
          </cell>
          <cell r="B57" t="str">
            <v>Canterbury</v>
          </cell>
          <cell r="C57" t="str">
            <v>E2232</v>
          </cell>
        </row>
        <row r="58">
          <cell r="A58">
            <v>51</v>
          </cell>
          <cell r="B58" t="str">
            <v>Caradon</v>
          </cell>
          <cell r="C58" t="str">
            <v>E0831</v>
          </cell>
        </row>
        <row r="59">
          <cell r="A59">
            <v>52</v>
          </cell>
          <cell r="B59" t="str">
            <v>Carlisle</v>
          </cell>
          <cell r="C59" t="str">
            <v>E0933</v>
          </cell>
        </row>
        <row r="60">
          <cell r="A60">
            <v>53</v>
          </cell>
          <cell r="B60" t="str">
            <v>Carrick</v>
          </cell>
          <cell r="C60" t="str">
            <v>E0832</v>
          </cell>
        </row>
        <row r="61">
          <cell r="A61">
            <v>54</v>
          </cell>
          <cell r="B61" t="str">
            <v>Castle Morpeth</v>
          </cell>
          <cell r="C61" t="str">
            <v>E2934</v>
          </cell>
        </row>
        <row r="62">
          <cell r="A62">
            <v>55</v>
          </cell>
          <cell r="B62" t="str">
            <v>Castle Point</v>
          </cell>
          <cell r="C62" t="str">
            <v>E1534</v>
          </cell>
        </row>
        <row r="63">
          <cell r="A63">
            <v>56</v>
          </cell>
          <cell r="B63" t="str">
            <v>Charnwood</v>
          </cell>
          <cell r="C63" t="str">
            <v>E2432</v>
          </cell>
        </row>
        <row r="64">
          <cell r="A64">
            <v>57</v>
          </cell>
          <cell r="B64" t="str">
            <v>Chelmsford</v>
          </cell>
          <cell r="C64" t="str">
            <v>E1535</v>
          </cell>
        </row>
        <row r="65">
          <cell r="A65">
            <v>58</v>
          </cell>
          <cell r="B65" t="str">
            <v>Cheltenham</v>
          </cell>
          <cell r="C65" t="str">
            <v>E1631</v>
          </cell>
        </row>
        <row r="66">
          <cell r="A66">
            <v>59</v>
          </cell>
          <cell r="B66" t="str">
            <v>Cherwell</v>
          </cell>
          <cell r="C66" t="str">
            <v>E3131</v>
          </cell>
        </row>
        <row r="67">
          <cell r="A67">
            <v>60</v>
          </cell>
          <cell r="B67" t="str">
            <v>Chester</v>
          </cell>
          <cell r="C67" t="str">
            <v>E0631</v>
          </cell>
        </row>
        <row r="68">
          <cell r="A68">
            <v>61</v>
          </cell>
          <cell r="B68" t="str">
            <v>Chesterfield</v>
          </cell>
          <cell r="C68" t="str">
            <v>E1033</v>
          </cell>
        </row>
        <row r="69">
          <cell r="A69">
            <v>62</v>
          </cell>
          <cell r="B69" t="str">
            <v>Chester-le-Street</v>
          </cell>
          <cell r="C69" t="str">
            <v>E1331</v>
          </cell>
        </row>
        <row r="70">
          <cell r="A70">
            <v>63</v>
          </cell>
          <cell r="B70" t="str">
            <v>Chichester</v>
          </cell>
          <cell r="C70" t="str">
            <v>E3833</v>
          </cell>
        </row>
        <row r="71">
          <cell r="A71">
            <v>64</v>
          </cell>
          <cell r="B71" t="str">
            <v>Chiltern</v>
          </cell>
          <cell r="C71" t="str">
            <v>E0432</v>
          </cell>
        </row>
        <row r="72">
          <cell r="A72">
            <v>65</v>
          </cell>
          <cell r="B72" t="str">
            <v>Chorley</v>
          </cell>
          <cell r="C72" t="str">
            <v>E2334</v>
          </cell>
        </row>
        <row r="73">
          <cell r="A73">
            <v>66</v>
          </cell>
          <cell r="B73" t="str">
            <v>Christchurch</v>
          </cell>
          <cell r="C73" t="str">
            <v>E1232</v>
          </cell>
        </row>
        <row r="74">
          <cell r="A74">
            <v>67</v>
          </cell>
          <cell r="B74" t="str">
            <v>City of London</v>
          </cell>
          <cell r="C74" t="str">
            <v>E5010</v>
          </cell>
        </row>
        <row r="75">
          <cell r="A75">
            <v>68</v>
          </cell>
          <cell r="B75" t="str">
            <v>Colchester</v>
          </cell>
          <cell r="C75" t="str">
            <v>E1536</v>
          </cell>
        </row>
        <row r="76">
          <cell r="A76">
            <v>69</v>
          </cell>
          <cell r="B76" t="str">
            <v>Congleton</v>
          </cell>
          <cell r="C76" t="str">
            <v>E0632</v>
          </cell>
        </row>
        <row r="77">
          <cell r="A77">
            <v>70</v>
          </cell>
          <cell r="B77" t="str">
            <v>Copeland</v>
          </cell>
          <cell r="C77" t="str">
            <v>E0934</v>
          </cell>
        </row>
        <row r="78">
          <cell r="A78">
            <v>71</v>
          </cell>
          <cell r="B78" t="str">
            <v>Corby</v>
          </cell>
          <cell r="C78" t="str">
            <v>E2831</v>
          </cell>
        </row>
        <row r="79">
          <cell r="A79">
            <v>72</v>
          </cell>
          <cell r="B79" t="str">
            <v>Cotswold</v>
          </cell>
          <cell r="C79" t="str">
            <v>E1632</v>
          </cell>
        </row>
        <row r="80">
          <cell r="A80">
            <v>73</v>
          </cell>
          <cell r="B80" t="str">
            <v>Coventry</v>
          </cell>
          <cell r="C80" t="str">
            <v>E4602</v>
          </cell>
        </row>
        <row r="81">
          <cell r="A81">
            <v>74</v>
          </cell>
          <cell r="B81" t="str">
            <v>Craven</v>
          </cell>
          <cell r="C81" t="str">
            <v>E2731</v>
          </cell>
        </row>
        <row r="82">
          <cell r="A82">
            <v>75</v>
          </cell>
          <cell r="B82" t="str">
            <v>Crawley</v>
          </cell>
          <cell r="C82" t="str">
            <v>E3834</v>
          </cell>
        </row>
        <row r="83">
          <cell r="A83">
            <v>76</v>
          </cell>
          <cell r="B83" t="str">
            <v>Crewe &amp; Nantwich</v>
          </cell>
          <cell r="C83" t="str">
            <v>E0633</v>
          </cell>
        </row>
        <row r="84">
          <cell r="A84">
            <v>77</v>
          </cell>
          <cell r="B84" t="str">
            <v>Croydon</v>
          </cell>
          <cell r="C84" t="str">
            <v>E5035</v>
          </cell>
        </row>
        <row r="85">
          <cell r="A85">
            <v>78</v>
          </cell>
          <cell r="B85" t="str">
            <v>Dacorum</v>
          </cell>
          <cell r="C85" t="str">
            <v>E1932</v>
          </cell>
        </row>
        <row r="86">
          <cell r="A86">
            <v>79</v>
          </cell>
          <cell r="B86" t="str">
            <v>Darlington</v>
          </cell>
          <cell r="C86" t="str">
            <v>E1301</v>
          </cell>
        </row>
        <row r="87">
          <cell r="A87">
            <v>80</v>
          </cell>
          <cell r="B87" t="str">
            <v>Dartford</v>
          </cell>
          <cell r="C87" t="str">
            <v>E2233</v>
          </cell>
        </row>
        <row r="88">
          <cell r="A88">
            <v>81</v>
          </cell>
          <cell r="B88" t="str">
            <v>Daventry</v>
          </cell>
          <cell r="C88" t="str">
            <v>E2832</v>
          </cell>
        </row>
        <row r="89">
          <cell r="A89">
            <v>82</v>
          </cell>
          <cell r="B89" t="str">
            <v>Derby</v>
          </cell>
          <cell r="C89" t="str">
            <v>E1001</v>
          </cell>
        </row>
        <row r="90">
          <cell r="A90">
            <v>83</v>
          </cell>
          <cell r="B90" t="str">
            <v>Derbyshire Dales</v>
          </cell>
          <cell r="C90" t="str">
            <v>E1035</v>
          </cell>
        </row>
        <row r="91">
          <cell r="A91">
            <v>84</v>
          </cell>
          <cell r="B91" t="str">
            <v>Derwentside</v>
          </cell>
          <cell r="C91" t="str">
            <v>E1333</v>
          </cell>
        </row>
        <row r="92">
          <cell r="A92">
            <v>85</v>
          </cell>
          <cell r="B92" t="str">
            <v>Doncaster</v>
          </cell>
          <cell r="C92" t="str">
            <v>E4402</v>
          </cell>
        </row>
        <row r="93">
          <cell r="A93">
            <v>86</v>
          </cell>
          <cell r="B93" t="str">
            <v>Dover</v>
          </cell>
          <cell r="C93" t="str">
            <v>E2234</v>
          </cell>
        </row>
        <row r="94">
          <cell r="A94">
            <v>87</v>
          </cell>
          <cell r="B94" t="str">
            <v>Dudley</v>
          </cell>
          <cell r="C94" t="str">
            <v>E4603</v>
          </cell>
        </row>
        <row r="95">
          <cell r="A95">
            <v>88</v>
          </cell>
          <cell r="B95" t="str">
            <v>Durham</v>
          </cell>
          <cell r="C95" t="str">
            <v>E1334</v>
          </cell>
        </row>
        <row r="96">
          <cell r="A96">
            <v>89</v>
          </cell>
          <cell r="B96" t="str">
            <v>Ealing</v>
          </cell>
          <cell r="C96" t="str">
            <v>E5036</v>
          </cell>
        </row>
        <row r="97">
          <cell r="A97">
            <v>90</v>
          </cell>
          <cell r="B97" t="str">
            <v>Easington</v>
          </cell>
          <cell r="C97" t="str">
            <v>E1335</v>
          </cell>
        </row>
        <row r="98">
          <cell r="A98">
            <v>91</v>
          </cell>
          <cell r="B98" t="str">
            <v>East Cambridgeshire</v>
          </cell>
          <cell r="C98" t="str">
            <v>E0532</v>
          </cell>
        </row>
        <row r="99">
          <cell r="A99">
            <v>92</v>
          </cell>
          <cell r="B99" t="str">
            <v>East Devon</v>
          </cell>
          <cell r="C99" t="str">
            <v>E1131</v>
          </cell>
        </row>
        <row r="100">
          <cell r="A100">
            <v>93</v>
          </cell>
          <cell r="B100" t="str">
            <v>East Dorset</v>
          </cell>
          <cell r="C100" t="str">
            <v>E1233</v>
          </cell>
        </row>
        <row r="101">
          <cell r="A101">
            <v>94</v>
          </cell>
          <cell r="B101" t="str">
            <v>East Hampshire</v>
          </cell>
          <cell r="C101" t="str">
            <v>E1732</v>
          </cell>
        </row>
        <row r="102">
          <cell r="A102">
            <v>95</v>
          </cell>
          <cell r="B102" t="str">
            <v>East Hertfordshire</v>
          </cell>
          <cell r="C102" t="str">
            <v>E1933</v>
          </cell>
        </row>
        <row r="103">
          <cell r="A103">
            <v>96</v>
          </cell>
          <cell r="B103" t="str">
            <v>East Lindsey</v>
          </cell>
          <cell r="C103" t="str">
            <v>E2532</v>
          </cell>
        </row>
        <row r="104">
          <cell r="A104">
            <v>97</v>
          </cell>
          <cell r="B104" t="str">
            <v>East Northamptonshire</v>
          </cell>
          <cell r="C104" t="str">
            <v>E2833</v>
          </cell>
        </row>
        <row r="105">
          <cell r="A105">
            <v>98</v>
          </cell>
          <cell r="B105" t="str">
            <v>East Riding of Yorkshire</v>
          </cell>
          <cell r="C105" t="str">
            <v>E2001</v>
          </cell>
        </row>
        <row r="106">
          <cell r="A106">
            <v>99</v>
          </cell>
          <cell r="B106" t="str">
            <v>East Staffordshire</v>
          </cell>
          <cell r="C106" t="str">
            <v>E3432</v>
          </cell>
        </row>
        <row r="107">
          <cell r="A107">
            <v>100</v>
          </cell>
          <cell r="B107" t="str">
            <v>Eastbourne</v>
          </cell>
          <cell r="C107" t="str">
            <v>E1432</v>
          </cell>
        </row>
        <row r="108">
          <cell r="A108">
            <v>101</v>
          </cell>
          <cell r="B108" t="str">
            <v>Eastleigh</v>
          </cell>
          <cell r="C108" t="str">
            <v>E1733</v>
          </cell>
        </row>
        <row r="109">
          <cell r="A109">
            <v>102</v>
          </cell>
          <cell r="B109" t="str">
            <v>Eden</v>
          </cell>
          <cell r="C109" t="str">
            <v>E0935</v>
          </cell>
        </row>
        <row r="110">
          <cell r="A110">
            <v>103</v>
          </cell>
          <cell r="B110" t="str">
            <v>Ellesmere Port &amp; Neston</v>
          </cell>
          <cell r="C110" t="str">
            <v>E0634</v>
          </cell>
        </row>
        <row r="111">
          <cell r="A111">
            <v>104</v>
          </cell>
          <cell r="B111" t="str">
            <v>Elmbridge</v>
          </cell>
          <cell r="C111" t="str">
            <v>E3631</v>
          </cell>
        </row>
        <row r="112">
          <cell r="A112">
            <v>105</v>
          </cell>
          <cell r="B112" t="str">
            <v>Enfield</v>
          </cell>
          <cell r="C112" t="str">
            <v>E5037</v>
          </cell>
        </row>
        <row r="113">
          <cell r="A113">
            <v>106</v>
          </cell>
          <cell r="B113" t="str">
            <v>Epping Forest</v>
          </cell>
          <cell r="C113" t="str">
            <v>E1537</v>
          </cell>
        </row>
        <row r="114">
          <cell r="A114">
            <v>107</v>
          </cell>
          <cell r="B114" t="str">
            <v>Epsom &amp; Ewell</v>
          </cell>
          <cell r="C114" t="str">
            <v>E3632</v>
          </cell>
        </row>
        <row r="115">
          <cell r="A115">
            <v>108</v>
          </cell>
          <cell r="B115" t="str">
            <v>Erewash</v>
          </cell>
          <cell r="C115" t="str">
            <v>E1036</v>
          </cell>
        </row>
        <row r="116">
          <cell r="A116">
            <v>109</v>
          </cell>
          <cell r="B116" t="str">
            <v>Exeter</v>
          </cell>
          <cell r="C116" t="str">
            <v>E1132</v>
          </cell>
        </row>
        <row r="117">
          <cell r="A117">
            <v>110</v>
          </cell>
          <cell r="B117" t="str">
            <v>Fareham</v>
          </cell>
          <cell r="C117" t="str">
            <v>E1734</v>
          </cell>
        </row>
        <row r="118">
          <cell r="A118">
            <v>111</v>
          </cell>
          <cell r="B118" t="str">
            <v>Fenland</v>
          </cell>
          <cell r="C118" t="str">
            <v>E0533</v>
          </cell>
        </row>
        <row r="119">
          <cell r="A119">
            <v>112</v>
          </cell>
          <cell r="B119" t="str">
            <v>Forest Heath</v>
          </cell>
          <cell r="C119" t="str">
            <v>E3532</v>
          </cell>
        </row>
        <row r="120">
          <cell r="A120">
            <v>113</v>
          </cell>
          <cell r="B120" t="str">
            <v>Forest of Dean</v>
          </cell>
          <cell r="C120" t="str">
            <v>E1633</v>
          </cell>
        </row>
        <row r="121">
          <cell r="A121">
            <v>114</v>
          </cell>
          <cell r="B121" t="str">
            <v>Fylde</v>
          </cell>
          <cell r="C121" t="str">
            <v>E2335</v>
          </cell>
        </row>
        <row r="122">
          <cell r="A122">
            <v>115</v>
          </cell>
          <cell r="B122" t="str">
            <v>Gateshead</v>
          </cell>
          <cell r="C122" t="str">
            <v>E4501</v>
          </cell>
        </row>
        <row r="123">
          <cell r="A123">
            <v>116</v>
          </cell>
          <cell r="B123" t="str">
            <v>Gedling</v>
          </cell>
          <cell r="C123" t="str">
            <v>E3034</v>
          </cell>
        </row>
        <row r="124">
          <cell r="A124">
            <v>117</v>
          </cell>
          <cell r="B124" t="str">
            <v>Gloucester</v>
          </cell>
          <cell r="C124" t="str">
            <v>E1634</v>
          </cell>
        </row>
        <row r="125">
          <cell r="A125">
            <v>118</v>
          </cell>
          <cell r="B125" t="str">
            <v>Gosport</v>
          </cell>
          <cell r="C125" t="str">
            <v>E1735</v>
          </cell>
        </row>
        <row r="126">
          <cell r="A126">
            <v>119</v>
          </cell>
          <cell r="B126" t="str">
            <v>Gravesham</v>
          </cell>
          <cell r="C126" t="str">
            <v>E2236</v>
          </cell>
        </row>
        <row r="127">
          <cell r="A127">
            <v>120</v>
          </cell>
          <cell r="B127" t="str">
            <v>Great Yarmouth</v>
          </cell>
          <cell r="C127" t="str">
            <v>E2633</v>
          </cell>
        </row>
        <row r="128">
          <cell r="A128">
            <v>121</v>
          </cell>
          <cell r="B128" t="str">
            <v>Greenwich</v>
          </cell>
          <cell r="C128" t="str">
            <v>E5012</v>
          </cell>
        </row>
        <row r="129">
          <cell r="A129">
            <v>122</v>
          </cell>
          <cell r="B129" t="str">
            <v>Guildford</v>
          </cell>
          <cell r="C129" t="str">
            <v>E3633</v>
          </cell>
        </row>
        <row r="130">
          <cell r="A130">
            <v>123</v>
          </cell>
          <cell r="B130" t="str">
            <v>Hackney</v>
          </cell>
          <cell r="C130" t="str">
            <v>E5013</v>
          </cell>
        </row>
        <row r="131">
          <cell r="A131">
            <v>124</v>
          </cell>
          <cell r="B131" t="str">
            <v>Halton</v>
          </cell>
          <cell r="C131" t="str">
            <v>E0601</v>
          </cell>
        </row>
        <row r="132">
          <cell r="A132">
            <v>125</v>
          </cell>
          <cell r="B132" t="str">
            <v>Hambleton</v>
          </cell>
          <cell r="C132" t="str">
            <v>E2732</v>
          </cell>
        </row>
        <row r="133">
          <cell r="A133">
            <v>126</v>
          </cell>
          <cell r="B133" t="str">
            <v>Hammersmith and Fulham</v>
          </cell>
          <cell r="C133" t="str">
            <v>E5014</v>
          </cell>
        </row>
        <row r="134">
          <cell r="A134">
            <v>127</v>
          </cell>
          <cell r="B134" t="str">
            <v>Harborough</v>
          </cell>
          <cell r="C134" t="str">
            <v>E2433</v>
          </cell>
        </row>
        <row r="135">
          <cell r="A135">
            <v>128</v>
          </cell>
          <cell r="B135" t="str">
            <v>Haringey</v>
          </cell>
          <cell r="C135" t="str">
            <v>E5038</v>
          </cell>
        </row>
        <row r="136">
          <cell r="A136">
            <v>129</v>
          </cell>
          <cell r="B136" t="str">
            <v>Harlow</v>
          </cell>
          <cell r="C136" t="str">
            <v>E1538</v>
          </cell>
        </row>
        <row r="137">
          <cell r="A137">
            <v>130</v>
          </cell>
          <cell r="B137" t="str">
            <v>Harrogate</v>
          </cell>
          <cell r="C137" t="str">
            <v>E2753</v>
          </cell>
        </row>
        <row r="138">
          <cell r="A138">
            <v>131</v>
          </cell>
          <cell r="B138" t="str">
            <v>Harrow</v>
          </cell>
          <cell r="C138" t="str">
            <v>E5039</v>
          </cell>
        </row>
        <row r="139">
          <cell r="A139">
            <v>132</v>
          </cell>
          <cell r="B139" t="str">
            <v>Hart</v>
          </cell>
          <cell r="C139" t="str">
            <v>E1736</v>
          </cell>
        </row>
        <row r="140">
          <cell r="A140">
            <v>133</v>
          </cell>
          <cell r="B140" t="str">
            <v>Hartlepool</v>
          </cell>
          <cell r="C140" t="str">
            <v>E0701</v>
          </cell>
        </row>
        <row r="141">
          <cell r="A141">
            <v>134</v>
          </cell>
          <cell r="B141" t="str">
            <v>Hastings</v>
          </cell>
          <cell r="C141" t="str">
            <v>E1433</v>
          </cell>
        </row>
        <row r="142">
          <cell r="A142">
            <v>135</v>
          </cell>
          <cell r="B142" t="str">
            <v>Havant</v>
          </cell>
          <cell r="C142" t="str">
            <v>E1737</v>
          </cell>
        </row>
        <row r="143">
          <cell r="A143">
            <v>136</v>
          </cell>
          <cell r="B143" t="str">
            <v>Havering</v>
          </cell>
          <cell r="C143" t="str">
            <v>E5040</v>
          </cell>
        </row>
        <row r="144">
          <cell r="A144">
            <v>137</v>
          </cell>
          <cell r="B144" t="str">
            <v xml:space="preserve">Herefordshire </v>
          </cell>
          <cell r="C144" t="str">
            <v>E1801</v>
          </cell>
        </row>
        <row r="145">
          <cell r="A145">
            <v>138</v>
          </cell>
          <cell r="B145" t="str">
            <v>Hertsmere</v>
          </cell>
          <cell r="C145" t="str">
            <v>E1934</v>
          </cell>
        </row>
        <row r="146">
          <cell r="A146">
            <v>139</v>
          </cell>
          <cell r="B146" t="str">
            <v>High Peak</v>
          </cell>
          <cell r="C146" t="str">
            <v>E1037</v>
          </cell>
        </row>
        <row r="147">
          <cell r="A147">
            <v>140</v>
          </cell>
          <cell r="B147" t="str">
            <v>Hillingdon</v>
          </cell>
          <cell r="C147" t="str">
            <v>E5041</v>
          </cell>
        </row>
        <row r="148">
          <cell r="A148">
            <v>141</v>
          </cell>
          <cell r="B148" t="str">
            <v>Hinckley and Bosworth</v>
          </cell>
          <cell r="C148" t="str">
            <v>E2434</v>
          </cell>
        </row>
        <row r="149">
          <cell r="A149">
            <v>142</v>
          </cell>
          <cell r="B149" t="str">
            <v>Horsham</v>
          </cell>
          <cell r="C149" t="str">
            <v>E3835</v>
          </cell>
        </row>
        <row r="150">
          <cell r="A150">
            <v>143</v>
          </cell>
          <cell r="B150" t="str">
            <v>Hounslow</v>
          </cell>
          <cell r="C150" t="str">
            <v>E5042</v>
          </cell>
        </row>
        <row r="151">
          <cell r="A151">
            <v>144</v>
          </cell>
          <cell r="B151" t="str">
            <v>Huntingdonshire</v>
          </cell>
          <cell r="C151" t="str">
            <v>E0551</v>
          </cell>
        </row>
        <row r="152">
          <cell r="A152">
            <v>145</v>
          </cell>
          <cell r="B152" t="str">
            <v>Hyndburn</v>
          </cell>
          <cell r="C152" t="str">
            <v>E2336</v>
          </cell>
        </row>
        <row r="153">
          <cell r="A153">
            <v>146</v>
          </cell>
          <cell r="B153" t="str">
            <v>Ipswich</v>
          </cell>
          <cell r="C153" t="str">
            <v>E3533</v>
          </cell>
        </row>
        <row r="154">
          <cell r="A154">
            <v>147</v>
          </cell>
          <cell r="B154" t="str">
            <v>Isle of Wight Council</v>
          </cell>
          <cell r="C154" t="str">
            <v>E2101</v>
          </cell>
        </row>
        <row r="155">
          <cell r="A155">
            <v>148</v>
          </cell>
          <cell r="B155" t="str">
            <v>Isles of Scilly</v>
          </cell>
          <cell r="C155" t="str">
            <v>E4001</v>
          </cell>
        </row>
        <row r="156">
          <cell r="A156">
            <v>149</v>
          </cell>
          <cell r="B156" t="str">
            <v>Islington</v>
          </cell>
          <cell r="C156" t="str">
            <v>E5015</v>
          </cell>
        </row>
        <row r="157">
          <cell r="A157">
            <v>150</v>
          </cell>
          <cell r="B157" t="str">
            <v>Kennet</v>
          </cell>
          <cell r="C157" t="str">
            <v>E3931</v>
          </cell>
        </row>
        <row r="158">
          <cell r="A158">
            <v>151</v>
          </cell>
          <cell r="B158" t="str">
            <v>Kensington and Chelsea</v>
          </cell>
          <cell r="C158" t="str">
            <v>E5016</v>
          </cell>
        </row>
        <row r="159">
          <cell r="A159">
            <v>152</v>
          </cell>
          <cell r="B159" t="str">
            <v>Kerrier</v>
          </cell>
          <cell r="C159" t="str">
            <v>E0833</v>
          </cell>
        </row>
        <row r="160">
          <cell r="A160">
            <v>153</v>
          </cell>
          <cell r="B160" t="str">
            <v>Kettering</v>
          </cell>
          <cell r="C160" t="str">
            <v>E2834</v>
          </cell>
        </row>
        <row r="161">
          <cell r="A161">
            <v>154</v>
          </cell>
          <cell r="B161" t="str">
            <v>Kings Lynn and West Norfolk</v>
          </cell>
          <cell r="C161" t="str">
            <v>E2634</v>
          </cell>
        </row>
        <row r="162">
          <cell r="A162">
            <v>155</v>
          </cell>
          <cell r="B162" t="str">
            <v>Kingston upon Hull</v>
          </cell>
          <cell r="C162" t="str">
            <v>E2002</v>
          </cell>
        </row>
        <row r="163">
          <cell r="A163">
            <v>156</v>
          </cell>
          <cell r="B163" t="str">
            <v>Kingston upon Thames</v>
          </cell>
          <cell r="C163" t="str">
            <v>E5043</v>
          </cell>
        </row>
        <row r="164">
          <cell r="A164">
            <v>157</v>
          </cell>
          <cell r="B164" t="str">
            <v>Kirklees</v>
          </cell>
          <cell r="C164" t="str">
            <v>E4703</v>
          </cell>
        </row>
        <row r="165">
          <cell r="A165">
            <v>158</v>
          </cell>
          <cell r="B165" t="str">
            <v>Knowsley</v>
          </cell>
          <cell r="C165" t="str">
            <v>E4301</v>
          </cell>
        </row>
        <row r="166">
          <cell r="A166">
            <v>159</v>
          </cell>
          <cell r="B166" t="str">
            <v>Lambeth</v>
          </cell>
          <cell r="C166" t="str">
            <v>E5017</v>
          </cell>
        </row>
        <row r="167">
          <cell r="A167">
            <v>160</v>
          </cell>
          <cell r="B167" t="str">
            <v>Lancaster</v>
          </cell>
          <cell r="C167" t="str">
            <v>E2337</v>
          </cell>
        </row>
        <row r="168">
          <cell r="A168">
            <v>161</v>
          </cell>
          <cell r="B168" t="str">
            <v>Leeds</v>
          </cell>
          <cell r="C168" t="str">
            <v>E4704</v>
          </cell>
        </row>
        <row r="169">
          <cell r="A169">
            <v>162</v>
          </cell>
          <cell r="B169" t="str">
            <v>Leicester</v>
          </cell>
          <cell r="C169" t="str">
            <v>E2401</v>
          </cell>
        </row>
        <row r="170">
          <cell r="A170">
            <v>163</v>
          </cell>
          <cell r="B170" t="str">
            <v>Lewes</v>
          </cell>
          <cell r="C170" t="str">
            <v>E1435</v>
          </cell>
        </row>
        <row r="171">
          <cell r="A171">
            <v>164</v>
          </cell>
          <cell r="B171" t="str">
            <v>Lewisham</v>
          </cell>
          <cell r="C171" t="str">
            <v>E5018</v>
          </cell>
        </row>
        <row r="172">
          <cell r="A172">
            <v>165</v>
          </cell>
          <cell r="B172" t="str">
            <v>Lichfield</v>
          </cell>
          <cell r="C172" t="str">
            <v>E3433</v>
          </cell>
        </row>
        <row r="173">
          <cell r="A173">
            <v>166</v>
          </cell>
          <cell r="B173" t="str">
            <v>Lincoln</v>
          </cell>
          <cell r="C173" t="str">
            <v>E2533</v>
          </cell>
        </row>
        <row r="174">
          <cell r="A174">
            <v>167</v>
          </cell>
          <cell r="B174" t="str">
            <v>Liverpool</v>
          </cell>
          <cell r="C174" t="str">
            <v>E4302</v>
          </cell>
        </row>
        <row r="175">
          <cell r="A175">
            <v>168</v>
          </cell>
          <cell r="B175" t="str">
            <v>Luton</v>
          </cell>
          <cell r="C175" t="str">
            <v>E0201</v>
          </cell>
        </row>
        <row r="176">
          <cell r="A176">
            <v>169</v>
          </cell>
          <cell r="B176" t="str">
            <v>Macclesfield</v>
          </cell>
          <cell r="C176" t="str">
            <v>E0636</v>
          </cell>
        </row>
        <row r="177">
          <cell r="A177">
            <v>170</v>
          </cell>
          <cell r="B177" t="str">
            <v>Maidstone</v>
          </cell>
          <cell r="C177" t="str">
            <v>E2237</v>
          </cell>
        </row>
        <row r="178">
          <cell r="A178">
            <v>171</v>
          </cell>
          <cell r="B178" t="str">
            <v>Maldon</v>
          </cell>
          <cell r="C178" t="str">
            <v>E1539</v>
          </cell>
        </row>
        <row r="179">
          <cell r="A179">
            <v>172</v>
          </cell>
          <cell r="B179" t="str">
            <v>Malvern Hills</v>
          </cell>
          <cell r="C179" t="str">
            <v>E1851</v>
          </cell>
        </row>
        <row r="180">
          <cell r="A180">
            <v>173</v>
          </cell>
          <cell r="B180" t="str">
            <v>Manchester</v>
          </cell>
          <cell r="C180" t="str">
            <v>E4203</v>
          </cell>
        </row>
        <row r="181">
          <cell r="A181">
            <v>174</v>
          </cell>
          <cell r="B181" t="str">
            <v>Mansfield</v>
          </cell>
          <cell r="C181" t="str">
            <v>E3035</v>
          </cell>
        </row>
        <row r="182">
          <cell r="A182">
            <v>175</v>
          </cell>
          <cell r="B182" t="str">
            <v xml:space="preserve">Medway </v>
          </cell>
          <cell r="C182" t="str">
            <v>E2201</v>
          </cell>
        </row>
        <row r="183">
          <cell r="A183">
            <v>176</v>
          </cell>
          <cell r="B183" t="str">
            <v>Melton</v>
          </cell>
          <cell r="C183" t="str">
            <v>E2436</v>
          </cell>
        </row>
        <row r="184">
          <cell r="A184">
            <v>177</v>
          </cell>
          <cell r="B184" t="str">
            <v>Mendip</v>
          </cell>
          <cell r="C184" t="str">
            <v>E3331</v>
          </cell>
        </row>
        <row r="185">
          <cell r="A185">
            <v>178</v>
          </cell>
          <cell r="B185" t="str">
            <v>Merton</v>
          </cell>
          <cell r="C185" t="str">
            <v>E5044</v>
          </cell>
        </row>
        <row r="186">
          <cell r="A186">
            <v>179</v>
          </cell>
          <cell r="B186" t="str">
            <v>Mid Bedfordshire</v>
          </cell>
          <cell r="C186" t="str">
            <v>E0233</v>
          </cell>
        </row>
        <row r="187">
          <cell r="A187">
            <v>180</v>
          </cell>
          <cell r="B187" t="str">
            <v>Mid Devon</v>
          </cell>
          <cell r="C187" t="str">
            <v>E1133</v>
          </cell>
        </row>
        <row r="188">
          <cell r="A188">
            <v>181</v>
          </cell>
          <cell r="B188" t="str">
            <v>Mid Suffolk</v>
          </cell>
          <cell r="C188" t="str">
            <v>E3534</v>
          </cell>
        </row>
        <row r="189">
          <cell r="A189">
            <v>182</v>
          </cell>
          <cell r="B189" t="str">
            <v>Mid Sussex</v>
          </cell>
          <cell r="C189" t="str">
            <v>E3836</v>
          </cell>
        </row>
        <row r="190">
          <cell r="A190">
            <v>183</v>
          </cell>
          <cell r="B190" t="str">
            <v>Middlesbrough</v>
          </cell>
          <cell r="C190" t="str">
            <v>E0702</v>
          </cell>
        </row>
        <row r="191">
          <cell r="A191">
            <v>184</v>
          </cell>
          <cell r="B191" t="str">
            <v>Milton Keynes</v>
          </cell>
          <cell r="C191" t="str">
            <v>E0401</v>
          </cell>
        </row>
        <row r="192">
          <cell r="A192">
            <v>185</v>
          </cell>
          <cell r="B192" t="str">
            <v>Mole Valley</v>
          </cell>
          <cell r="C192" t="str">
            <v>E3634</v>
          </cell>
        </row>
        <row r="193">
          <cell r="A193">
            <v>186</v>
          </cell>
          <cell r="B193" t="str">
            <v>New Forest</v>
          </cell>
          <cell r="C193" t="str">
            <v>E1738</v>
          </cell>
        </row>
        <row r="194">
          <cell r="A194">
            <v>187</v>
          </cell>
          <cell r="B194" t="str">
            <v>Newark and Sherwood</v>
          </cell>
          <cell r="C194" t="str">
            <v>E3036</v>
          </cell>
        </row>
        <row r="195">
          <cell r="A195">
            <v>188</v>
          </cell>
          <cell r="B195" t="str">
            <v>Newcastle upon Tyne</v>
          </cell>
          <cell r="C195" t="str">
            <v>E4502</v>
          </cell>
        </row>
        <row r="196">
          <cell r="A196">
            <v>189</v>
          </cell>
          <cell r="B196" t="str">
            <v>Newcastle-under-Lyme</v>
          </cell>
          <cell r="C196" t="str">
            <v>E3434</v>
          </cell>
        </row>
        <row r="197">
          <cell r="A197">
            <v>190</v>
          </cell>
          <cell r="B197" t="str">
            <v>Newham</v>
          </cell>
          <cell r="C197" t="str">
            <v>E5045</v>
          </cell>
        </row>
        <row r="198">
          <cell r="A198">
            <v>191</v>
          </cell>
          <cell r="B198" t="str">
            <v>North Cornwall</v>
          </cell>
          <cell r="C198" t="str">
            <v>E0834</v>
          </cell>
        </row>
        <row r="199">
          <cell r="A199">
            <v>192</v>
          </cell>
          <cell r="B199" t="str">
            <v>North Devon</v>
          </cell>
          <cell r="C199" t="str">
            <v>E1134</v>
          </cell>
        </row>
        <row r="200">
          <cell r="A200">
            <v>193</v>
          </cell>
          <cell r="B200" t="str">
            <v>North Dorset</v>
          </cell>
          <cell r="C200" t="str">
            <v>E1234</v>
          </cell>
        </row>
        <row r="201">
          <cell r="A201">
            <v>194</v>
          </cell>
          <cell r="B201" t="str">
            <v>North East Derbyshire</v>
          </cell>
          <cell r="C201" t="str">
            <v>E1038</v>
          </cell>
        </row>
        <row r="202">
          <cell r="A202">
            <v>195</v>
          </cell>
          <cell r="B202" t="str">
            <v>North East Lincolnshire</v>
          </cell>
          <cell r="C202" t="str">
            <v>E2003</v>
          </cell>
        </row>
        <row r="203">
          <cell r="A203">
            <v>196</v>
          </cell>
          <cell r="B203" t="str">
            <v>North Hertfordshire</v>
          </cell>
          <cell r="C203" t="str">
            <v>E1935</v>
          </cell>
        </row>
        <row r="204">
          <cell r="A204">
            <v>197</v>
          </cell>
          <cell r="B204" t="str">
            <v>North Kesteven</v>
          </cell>
          <cell r="C204" t="str">
            <v>E2534</v>
          </cell>
        </row>
        <row r="205">
          <cell r="A205">
            <v>198</v>
          </cell>
          <cell r="B205" t="str">
            <v>North Lincolnshire</v>
          </cell>
          <cell r="C205" t="str">
            <v>E2004</v>
          </cell>
        </row>
        <row r="206">
          <cell r="A206">
            <v>199</v>
          </cell>
          <cell r="B206" t="str">
            <v>North Norfolk</v>
          </cell>
          <cell r="C206" t="str">
            <v>E2635</v>
          </cell>
        </row>
        <row r="207">
          <cell r="A207">
            <v>200</v>
          </cell>
          <cell r="B207" t="str">
            <v>North Shropshire</v>
          </cell>
          <cell r="C207" t="str">
            <v>E3232</v>
          </cell>
        </row>
        <row r="208">
          <cell r="A208">
            <v>201</v>
          </cell>
          <cell r="B208" t="str">
            <v>North Somerset</v>
          </cell>
          <cell r="C208" t="str">
            <v>E0104</v>
          </cell>
        </row>
        <row r="209">
          <cell r="A209">
            <v>202</v>
          </cell>
          <cell r="B209" t="str">
            <v>North Tyneside</v>
          </cell>
          <cell r="C209" t="str">
            <v>E4503</v>
          </cell>
        </row>
        <row r="210">
          <cell r="A210">
            <v>203</v>
          </cell>
          <cell r="B210" t="str">
            <v>North Warwickshire</v>
          </cell>
          <cell r="C210" t="str">
            <v>E3731</v>
          </cell>
        </row>
        <row r="211">
          <cell r="A211">
            <v>204</v>
          </cell>
          <cell r="B211" t="str">
            <v>North West Leicestershire</v>
          </cell>
          <cell r="C211" t="str">
            <v>E2437</v>
          </cell>
        </row>
        <row r="212">
          <cell r="A212">
            <v>205</v>
          </cell>
          <cell r="B212" t="str">
            <v>North Wiltshire</v>
          </cell>
          <cell r="C212" t="str">
            <v>E3932</v>
          </cell>
        </row>
        <row r="213">
          <cell r="A213">
            <v>206</v>
          </cell>
          <cell r="B213" t="str">
            <v>Northampton</v>
          </cell>
          <cell r="C213" t="str">
            <v>E2835</v>
          </cell>
        </row>
        <row r="214">
          <cell r="A214">
            <v>207</v>
          </cell>
          <cell r="B214" t="str">
            <v>Norwich</v>
          </cell>
          <cell r="C214" t="str">
            <v>E2636</v>
          </cell>
        </row>
        <row r="215">
          <cell r="A215">
            <v>208</v>
          </cell>
          <cell r="B215" t="str">
            <v>Nottingham</v>
          </cell>
          <cell r="C215" t="str">
            <v>E3001</v>
          </cell>
        </row>
        <row r="216">
          <cell r="A216">
            <v>209</v>
          </cell>
          <cell r="B216" t="str">
            <v>Nuneaton and Bedworth</v>
          </cell>
          <cell r="C216" t="str">
            <v>E3732</v>
          </cell>
        </row>
        <row r="217">
          <cell r="A217">
            <v>210</v>
          </cell>
          <cell r="B217" t="str">
            <v>Oadby and Wigston</v>
          </cell>
          <cell r="C217" t="str">
            <v>E2438</v>
          </cell>
        </row>
        <row r="218">
          <cell r="A218">
            <v>211</v>
          </cell>
          <cell r="B218" t="str">
            <v>Oldham</v>
          </cell>
          <cell r="C218" t="str">
            <v>E4204</v>
          </cell>
        </row>
        <row r="219">
          <cell r="A219">
            <v>212</v>
          </cell>
          <cell r="B219" t="str">
            <v>Oswestry</v>
          </cell>
          <cell r="C219" t="str">
            <v>E3233</v>
          </cell>
        </row>
        <row r="220">
          <cell r="A220">
            <v>213</v>
          </cell>
          <cell r="B220" t="str">
            <v>Oxford</v>
          </cell>
          <cell r="C220" t="str">
            <v>E3132</v>
          </cell>
        </row>
        <row r="221">
          <cell r="A221">
            <v>214</v>
          </cell>
          <cell r="B221" t="str">
            <v>Pendle</v>
          </cell>
          <cell r="C221" t="str">
            <v>E2338</v>
          </cell>
        </row>
        <row r="222">
          <cell r="A222">
            <v>215</v>
          </cell>
          <cell r="B222" t="str">
            <v>Penwith</v>
          </cell>
          <cell r="C222" t="str">
            <v>E0835</v>
          </cell>
        </row>
        <row r="223">
          <cell r="A223">
            <v>216</v>
          </cell>
          <cell r="B223" t="str">
            <v>Peterborough</v>
          </cell>
          <cell r="C223" t="str">
            <v>E0501</v>
          </cell>
        </row>
        <row r="224">
          <cell r="A224">
            <v>217</v>
          </cell>
          <cell r="B224" t="str">
            <v>Plymouth</v>
          </cell>
          <cell r="C224" t="str">
            <v>E1101</v>
          </cell>
        </row>
        <row r="225">
          <cell r="A225">
            <v>218</v>
          </cell>
          <cell r="B225" t="str">
            <v>Poole</v>
          </cell>
          <cell r="C225" t="str">
            <v>E1201</v>
          </cell>
        </row>
        <row r="226">
          <cell r="A226">
            <v>219</v>
          </cell>
          <cell r="B226" t="str">
            <v>Portsmouth</v>
          </cell>
          <cell r="C226" t="str">
            <v>E1701</v>
          </cell>
        </row>
        <row r="227">
          <cell r="A227">
            <v>220</v>
          </cell>
          <cell r="B227" t="str">
            <v>Preston</v>
          </cell>
          <cell r="C227" t="str">
            <v>E2339</v>
          </cell>
        </row>
        <row r="228">
          <cell r="A228">
            <v>221</v>
          </cell>
          <cell r="B228" t="str">
            <v>Purbeck</v>
          </cell>
          <cell r="C228" t="str">
            <v>E1236</v>
          </cell>
        </row>
        <row r="229">
          <cell r="A229">
            <v>222</v>
          </cell>
          <cell r="B229" t="str">
            <v>Reading</v>
          </cell>
          <cell r="C229" t="str">
            <v>E0303</v>
          </cell>
        </row>
        <row r="230">
          <cell r="A230">
            <v>223</v>
          </cell>
          <cell r="B230" t="str">
            <v>Redbridge</v>
          </cell>
          <cell r="C230" t="str">
            <v>E5046</v>
          </cell>
        </row>
        <row r="231">
          <cell r="A231">
            <v>224</v>
          </cell>
          <cell r="B231" t="str">
            <v>Redcar and Cleveland</v>
          </cell>
          <cell r="C231" t="str">
            <v>E0703</v>
          </cell>
        </row>
        <row r="232">
          <cell r="A232">
            <v>225</v>
          </cell>
          <cell r="B232" t="str">
            <v>Redditch</v>
          </cell>
          <cell r="C232" t="str">
            <v>E1835</v>
          </cell>
        </row>
        <row r="233">
          <cell r="A233">
            <v>226</v>
          </cell>
          <cell r="B233" t="str">
            <v>Reigate and Banstead</v>
          </cell>
          <cell r="C233" t="str">
            <v>E3635</v>
          </cell>
        </row>
        <row r="234">
          <cell r="A234">
            <v>227</v>
          </cell>
          <cell r="B234" t="str">
            <v>Restormel</v>
          </cell>
          <cell r="C234" t="str">
            <v>E0836</v>
          </cell>
        </row>
        <row r="235">
          <cell r="A235">
            <v>228</v>
          </cell>
          <cell r="B235" t="str">
            <v>Ribble Valley</v>
          </cell>
          <cell r="C235" t="str">
            <v>E2340</v>
          </cell>
        </row>
        <row r="236">
          <cell r="A236">
            <v>229</v>
          </cell>
          <cell r="B236" t="str">
            <v>Richmond upon Thames</v>
          </cell>
          <cell r="C236" t="str">
            <v>E5047</v>
          </cell>
        </row>
        <row r="237">
          <cell r="A237">
            <v>230</v>
          </cell>
          <cell r="B237" t="str">
            <v>Richmondshire</v>
          </cell>
          <cell r="C237" t="str">
            <v>E2734</v>
          </cell>
        </row>
        <row r="238">
          <cell r="A238">
            <v>231</v>
          </cell>
          <cell r="B238" t="str">
            <v>Rochdale</v>
          </cell>
          <cell r="C238" t="str">
            <v>E4205</v>
          </cell>
        </row>
        <row r="239">
          <cell r="A239">
            <v>232</v>
          </cell>
          <cell r="B239" t="str">
            <v>Rochford</v>
          </cell>
          <cell r="C239" t="str">
            <v>E1540</v>
          </cell>
        </row>
        <row r="240">
          <cell r="A240">
            <v>233</v>
          </cell>
          <cell r="B240" t="str">
            <v>Rossendale</v>
          </cell>
          <cell r="C240" t="str">
            <v>E2341</v>
          </cell>
        </row>
        <row r="241">
          <cell r="A241">
            <v>234</v>
          </cell>
          <cell r="B241" t="str">
            <v>Rother</v>
          </cell>
          <cell r="C241" t="str">
            <v>E1436</v>
          </cell>
        </row>
        <row r="242">
          <cell r="A242">
            <v>235</v>
          </cell>
          <cell r="B242" t="str">
            <v>Rotherham</v>
          </cell>
          <cell r="C242" t="str">
            <v>E4403</v>
          </cell>
        </row>
        <row r="243">
          <cell r="A243">
            <v>236</v>
          </cell>
          <cell r="B243" t="str">
            <v>Rugby</v>
          </cell>
          <cell r="C243" t="str">
            <v>E3733</v>
          </cell>
        </row>
        <row r="244">
          <cell r="A244">
            <v>237</v>
          </cell>
          <cell r="B244" t="str">
            <v>Runnymede</v>
          </cell>
          <cell r="C244" t="str">
            <v>E3636</v>
          </cell>
        </row>
        <row r="245">
          <cell r="A245">
            <v>238</v>
          </cell>
          <cell r="B245" t="str">
            <v>Rushcliffe</v>
          </cell>
          <cell r="C245" t="str">
            <v>E3038</v>
          </cell>
        </row>
        <row r="246">
          <cell r="A246">
            <v>239</v>
          </cell>
          <cell r="B246" t="str">
            <v>Rushmoor</v>
          </cell>
          <cell r="C246" t="str">
            <v>E1740</v>
          </cell>
        </row>
        <row r="247">
          <cell r="A247">
            <v>240</v>
          </cell>
          <cell r="B247" t="str">
            <v>Rutland</v>
          </cell>
          <cell r="C247" t="str">
            <v>E2402</v>
          </cell>
        </row>
        <row r="248">
          <cell r="A248">
            <v>241</v>
          </cell>
          <cell r="B248" t="str">
            <v>Ryedale</v>
          </cell>
          <cell r="C248" t="str">
            <v>E2755</v>
          </cell>
        </row>
        <row r="249">
          <cell r="A249">
            <v>242</v>
          </cell>
          <cell r="B249" t="str">
            <v>Salford</v>
          </cell>
          <cell r="C249" t="str">
            <v>E4206</v>
          </cell>
        </row>
        <row r="250">
          <cell r="A250">
            <v>243</v>
          </cell>
          <cell r="B250" t="str">
            <v>Salisbury</v>
          </cell>
          <cell r="C250" t="str">
            <v>E3933</v>
          </cell>
        </row>
        <row r="251">
          <cell r="A251">
            <v>244</v>
          </cell>
          <cell r="B251" t="str">
            <v>Sandwell</v>
          </cell>
          <cell r="C251" t="str">
            <v>E4604</v>
          </cell>
        </row>
        <row r="252">
          <cell r="A252">
            <v>245</v>
          </cell>
          <cell r="B252" t="str">
            <v>Scarborough</v>
          </cell>
          <cell r="C252" t="str">
            <v>E2736</v>
          </cell>
        </row>
        <row r="253">
          <cell r="A253">
            <v>246</v>
          </cell>
          <cell r="B253" t="str">
            <v>Sedgefield</v>
          </cell>
          <cell r="C253" t="str">
            <v>E1336</v>
          </cell>
        </row>
        <row r="254">
          <cell r="A254">
            <v>247</v>
          </cell>
          <cell r="B254" t="str">
            <v>Sedgemoor</v>
          </cell>
          <cell r="C254" t="str">
            <v>E3332</v>
          </cell>
        </row>
        <row r="255">
          <cell r="A255">
            <v>248</v>
          </cell>
          <cell r="B255" t="str">
            <v>Sefton</v>
          </cell>
          <cell r="C255" t="str">
            <v>E4304</v>
          </cell>
        </row>
        <row r="256">
          <cell r="A256">
            <v>249</v>
          </cell>
          <cell r="B256" t="str">
            <v>Selby</v>
          </cell>
          <cell r="C256" t="str">
            <v>E2757</v>
          </cell>
        </row>
        <row r="257">
          <cell r="A257">
            <v>250</v>
          </cell>
          <cell r="B257" t="str">
            <v>Sevenoaks</v>
          </cell>
          <cell r="C257" t="str">
            <v>E2239</v>
          </cell>
        </row>
        <row r="258">
          <cell r="A258">
            <v>251</v>
          </cell>
          <cell r="B258" t="str">
            <v>Sheffield</v>
          </cell>
          <cell r="C258" t="str">
            <v>E4404</v>
          </cell>
        </row>
        <row r="259">
          <cell r="A259">
            <v>252</v>
          </cell>
          <cell r="B259" t="str">
            <v>Shepway</v>
          </cell>
          <cell r="C259" t="str">
            <v>E2240</v>
          </cell>
        </row>
        <row r="260">
          <cell r="A260">
            <v>253</v>
          </cell>
          <cell r="B260" t="str">
            <v>Shrewsbury and Atcham</v>
          </cell>
          <cell r="C260" t="str">
            <v>E3234</v>
          </cell>
        </row>
        <row r="261">
          <cell r="A261">
            <v>254</v>
          </cell>
          <cell r="B261" t="str">
            <v>Slough</v>
          </cell>
          <cell r="C261" t="str">
            <v>E0304</v>
          </cell>
        </row>
        <row r="262">
          <cell r="A262">
            <v>255</v>
          </cell>
          <cell r="B262" t="str">
            <v>Solihull</v>
          </cell>
          <cell r="C262" t="str">
            <v>E4605</v>
          </cell>
        </row>
        <row r="263">
          <cell r="A263">
            <v>256</v>
          </cell>
          <cell r="B263" t="str">
            <v>South Bedfordshire</v>
          </cell>
          <cell r="C263" t="str">
            <v>E0234</v>
          </cell>
        </row>
        <row r="264">
          <cell r="A264">
            <v>257</v>
          </cell>
          <cell r="B264" t="str">
            <v>South Bucks</v>
          </cell>
          <cell r="C264" t="str">
            <v>E0434</v>
          </cell>
        </row>
        <row r="265">
          <cell r="A265">
            <v>258</v>
          </cell>
          <cell r="B265" t="str">
            <v>South Cambridgeshire</v>
          </cell>
          <cell r="C265" t="str">
            <v>E0536</v>
          </cell>
        </row>
        <row r="266">
          <cell r="A266">
            <v>259</v>
          </cell>
          <cell r="B266" t="str">
            <v>South Derbyshire</v>
          </cell>
          <cell r="C266" t="str">
            <v>E1039</v>
          </cell>
        </row>
        <row r="267">
          <cell r="A267">
            <v>260</v>
          </cell>
          <cell r="B267" t="str">
            <v>South Gloucestershire</v>
          </cell>
          <cell r="C267" t="str">
            <v>E0103</v>
          </cell>
        </row>
        <row r="268">
          <cell r="A268">
            <v>261</v>
          </cell>
          <cell r="B268" t="str">
            <v>South Hams</v>
          </cell>
          <cell r="C268" t="str">
            <v>E1136</v>
          </cell>
        </row>
        <row r="269">
          <cell r="A269">
            <v>262</v>
          </cell>
          <cell r="B269" t="str">
            <v>South Holland</v>
          </cell>
          <cell r="C269" t="str">
            <v>E2535</v>
          </cell>
        </row>
        <row r="270">
          <cell r="A270">
            <v>263</v>
          </cell>
          <cell r="B270" t="str">
            <v>South Kesteven</v>
          </cell>
          <cell r="C270" t="str">
            <v>E2536</v>
          </cell>
        </row>
        <row r="271">
          <cell r="A271">
            <v>264</v>
          </cell>
          <cell r="B271" t="str">
            <v>South Lakeland</v>
          </cell>
          <cell r="C271" t="str">
            <v>E0936</v>
          </cell>
        </row>
        <row r="272">
          <cell r="A272">
            <v>265</v>
          </cell>
          <cell r="B272" t="str">
            <v>South Norfolk</v>
          </cell>
          <cell r="C272" t="str">
            <v>E2637</v>
          </cell>
        </row>
        <row r="273">
          <cell r="A273">
            <v>266</v>
          </cell>
          <cell r="B273" t="str">
            <v>South Northamptonshire</v>
          </cell>
          <cell r="C273" t="str">
            <v>E2836</v>
          </cell>
        </row>
        <row r="274">
          <cell r="A274">
            <v>267</v>
          </cell>
          <cell r="B274" t="str">
            <v>South Oxfordshire</v>
          </cell>
          <cell r="C274" t="str">
            <v>E3133</v>
          </cell>
        </row>
        <row r="275">
          <cell r="A275">
            <v>268</v>
          </cell>
          <cell r="B275" t="str">
            <v>South Ribble</v>
          </cell>
          <cell r="C275" t="str">
            <v>E2342</v>
          </cell>
        </row>
        <row r="276">
          <cell r="A276">
            <v>269</v>
          </cell>
          <cell r="B276" t="str">
            <v>South Shropshire</v>
          </cell>
          <cell r="C276" t="str">
            <v>E3235</v>
          </cell>
        </row>
        <row r="277">
          <cell r="A277">
            <v>270</v>
          </cell>
          <cell r="B277" t="str">
            <v>South Somerset</v>
          </cell>
          <cell r="C277" t="str">
            <v>E3334</v>
          </cell>
        </row>
        <row r="278">
          <cell r="A278">
            <v>271</v>
          </cell>
          <cell r="B278" t="str">
            <v>South Staffordshire</v>
          </cell>
          <cell r="C278" t="str">
            <v>E3435</v>
          </cell>
        </row>
        <row r="279">
          <cell r="A279">
            <v>272</v>
          </cell>
          <cell r="B279" t="str">
            <v>South Tyneside</v>
          </cell>
          <cell r="C279" t="str">
            <v>E4504</v>
          </cell>
        </row>
        <row r="280">
          <cell r="A280">
            <v>273</v>
          </cell>
          <cell r="B280" t="str">
            <v>Southampton</v>
          </cell>
          <cell r="C280" t="str">
            <v>E1702</v>
          </cell>
        </row>
        <row r="281">
          <cell r="A281">
            <v>274</v>
          </cell>
          <cell r="B281" t="str">
            <v>Southend-on-Sea</v>
          </cell>
          <cell r="C281" t="str">
            <v>E1501</v>
          </cell>
        </row>
        <row r="282">
          <cell r="A282">
            <v>275</v>
          </cell>
          <cell r="B282" t="str">
            <v>Southwark</v>
          </cell>
          <cell r="C282" t="str">
            <v>E5019</v>
          </cell>
        </row>
        <row r="283">
          <cell r="A283">
            <v>276</v>
          </cell>
          <cell r="B283" t="str">
            <v>Spelthorne</v>
          </cell>
          <cell r="C283" t="str">
            <v>E3637</v>
          </cell>
        </row>
        <row r="284">
          <cell r="A284">
            <v>277</v>
          </cell>
          <cell r="B284" t="str">
            <v>St Albans</v>
          </cell>
          <cell r="C284" t="str">
            <v>E1936</v>
          </cell>
        </row>
        <row r="285">
          <cell r="A285">
            <v>278</v>
          </cell>
          <cell r="B285" t="str">
            <v>St Edmundsbury</v>
          </cell>
          <cell r="C285" t="str">
            <v>E3535</v>
          </cell>
        </row>
        <row r="286">
          <cell r="A286">
            <v>279</v>
          </cell>
          <cell r="B286" t="str">
            <v>St Helens</v>
          </cell>
          <cell r="C286" t="str">
            <v>E4303</v>
          </cell>
        </row>
        <row r="287">
          <cell r="A287">
            <v>280</v>
          </cell>
          <cell r="B287" t="str">
            <v>Stafford</v>
          </cell>
          <cell r="C287" t="str">
            <v>E3436</v>
          </cell>
        </row>
        <row r="288">
          <cell r="A288">
            <v>281</v>
          </cell>
          <cell r="B288" t="str">
            <v>Staffordshire Moorlands</v>
          </cell>
          <cell r="C288" t="str">
            <v>E3437</v>
          </cell>
        </row>
        <row r="289">
          <cell r="A289">
            <v>282</v>
          </cell>
          <cell r="B289" t="str">
            <v>Stevenage</v>
          </cell>
          <cell r="C289" t="str">
            <v>E1937</v>
          </cell>
        </row>
        <row r="290">
          <cell r="A290">
            <v>283</v>
          </cell>
          <cell r="B290" t="str">
            <v>Stockport</v>
          </cell>
          <cell r="C290" t="str">
            <v>E4207</v>
          </cell>
        </row>
        <row r="291">
          <cell r="A291">
            <v>284</v>
          </cell>
          <cell r="B291" t="str">
            <v>Stockton-on-Tees</v>
          </cell>
          <cell r="C291" t="str">
            <v>E0704</v>
          </cell>
        </row>
        <row r="292">
          <cell r="A292">
            <v>285</v>
          </cell>
          <cell r="B292" t="str">
            <v>Stoke-on-Trent</v>
          </cell>
          <cell r="C292" t="str">
            <v>E3401</v>
          </cell>
        </row>
        <row r="293">
          <cell r="A293">
            <v>286</v>
          </cell>
          <cell r="B293" t="str">
            <v>Stratford-on-Avon</v>
          </cell>
          <cell r="C293" t="str">
            <v>E3734</v>
          </cell>
        </row>
        <row r="294">
          <cell r="A294">
            <v>287</v>
          </cell>
          <cell r="B294" t="str">
            <v>Stroud</v>
          </cell>
          <cell r="C294" t="str">
            <v>E1635</v>
          </cell>
        </row>
        <row r="295">
          <cell r="A295">
            <v>288</v>
          </cell>
          <cell r="B295" t="str">
            <v>Suffolk Coastal</v>
          </cell>
          <cell r="C295" t="str">
            <v>E3536</v>
          </cell>
        </row>
        <row r="296">
          <cell r="A296">
            <v>289</v>
          </cell>
          <cell r="B296" t="str">
            <v>Sunderland</v>
          </cell>
          <cell r="C296" t="str">
            <v>E4505</v>
          </cell>
        </row>
        <row r="297">
          <cell r="A297">
            <v>290</v>
          </cell>
          <cell r="B297" t="str">
            <v>Surrey Heath</v>
          </cell>
          <cell r="C297" t="str">
            <v>E3638</v>
          </cell>
        </row>
        <row r="298">
          <cell r="A298">
            <v>291</v>
          </cell>
          <cell r="B298" t="str">
            <v>Sutton</v>
          </cell>
          <cell r="C298" t="str">
            <v>E5048</v>
          </cell>
        </row>
        <row r="299">
          <cell r="A299">
            <v>292</v>
          </cell>
          <cell r="B299" t="str">
            <v>Swale</v>
          </cell>
          <cell r="C299" t="str">
            <v>E2241</v>
          </cell>
        </row>
        <row r="300">
          <cell r="A300">
            <v>293</v>
          </cell>
          <cell r="B300" t="str">
            <v>Swindon</v>
          </cell>
          <cell r="C300" t="str">
            <v>E3901</v>
          </cell>
        </row>
        <row r="301">
          <cell r="A301">
            <v>294</v>
          </cell>
          <cell r="B301" t="str">
            <v>Tameside</v>
          </cell>
          <cell r="C301" t="str">
            <v>E4208</v>
          </cell>
        </row>
        <row r="302">
          <cell r="A302">
            <v>295</v>
          </cell>
          <cell r="B302" t="str">
            <v>Tamworth</v>
          </cell>
          <cell r="C302" t="str">
            <v>E3439</v>
          </cell>
        </row>
        <row r="303">
          <cell r="A303">
            <v>296</v>
          </cell>
          <cell r="B303" t="str">
            <v>Tandridge</v>
          </cell>
          <cell r="C303" t="str">
            <v>E3639</v>
          </cell>
        </row>
        <row r="304">
          <cell r="A304">
            <v>297</v>
          </cell>
          <cell r="B304" t="str">
            <v>Taunton Deane</v>
          </cell>
          <cell r="C304" t="str">
            <v>E3333</v>
          </cell>
        </row>
        <row r="305">
          <cell r="A305">
            <v>298</v>
          </cell>
          <cell r="B305" t="str">
            <v>Teesdale</v>
          </cell>
          <cell r="C305" t="str">
            <v>E1337</v>
          </cell>
        </row>
        <row r="306">
          <cell r="A306">
            <v>299</v>
          </cell>
          <cell r="B306" t="str">
            <v>Teignbridge</v>
          </cell>
          <cell r="C306" t="str">
            <v>E1137</v>
          </cell>
        </row>
        <row r="307">
          <cell r="A307">
            <v>300</v>
          </cell>
          <cell r="B307" t="str">
            <v>Telford and the Wrekin</v>
          </cell>
          <cell r="C307" t="str">
            <v>E3201</v>
          </cell>
        </row>
        <row r="308">
          <cell r="A308">
            <v>301</v>
          </cell>
          <cell r="B308" t="str">
            <v>Tendring</v>
          </cell>
          <cell r="C308" t="str">
            <v>E1542</v>
          </cell>
        </row>
        <row r="309">
          <cell r="A309">
            <v>302</v>
          </cell>
          <cell r="B309" t="str">
            <v>Test Valley</v>
          </cell>
          <cell r="C309" t="str">
            <v>E1742</v>
          </cell>
        </row>
        <row r="310">
          <cell r="A310">
            <v>303</v>
          </cell>
          <cell r="B310" t="str">
            <v>Tewkesbury</v>
          </cell>
          <cell r="C310" t="str">
            <v>E1636</v>
          </cell>
        </row>
        <row r="311">
          <cell r="A311">
            <v>304</v>
          </cell>
          <cell r="B311" t="str">
            <v>Thanet</v>
          </cell>
          <cell r="C311" t="str">
            <v>E2242</v>
          </cell>
        </row>
        <row r="312">
          <cell r="A312">
            <v>305</v>
          </cell>
          <cell r="B312" t="str">
            <v>Three Rivers</v>
          </cell>
          <cell r="C312" t="str">
            <v>E1938</v>
          </cell>
        </row>
        <row r="313">
          <cell r="A313">
            <v>306</v>
          </cell>
          <cell r="B313" t="str">
            <v>Thurrock</v>
          </cell>
          <cell r="C313" t="str">
            <v>E1502</v>
          </cell>
        </row>
        <row r="314">
          <cell r="A314">
            <v>307</v>
          </cell>
          <cell r="B314" t="str">
            <v>Tonbridge and Malling</v>
          </cell>
          <cell r="C314" t="str">
            <v>E2243</v>
          </cell>
        </row>
        <row r="315">
          <cell r="A315">
            <v>308</v>
          </cell>
          <cell r="B315" t="str">
            <v>Torbay</v>
          </cell>
          <cell r="C315" t="str">
            <v>E1102</v>
          </cell>
        </row>
        <row r="316">
          <cell r="A316">
            <v>309</v>
          </cell>
          <cell r="B316" t="str">
            <v>Torridge</v>
          </cell>
          <cell r="C316" t="str">
            <v>E1139</v>
          </cell>
        </row>
        <row r="317">
          <cell r="A317">
            <v>310</v>
          </cell>
          <cell r="B317" t="str">
            <v>Tower Hamlets</v>
          </cell>
          <cell r="C317" t="str">
            <v>E5020</v>
          </cell>
        </row>
        <row r="318">
          <cell r="A318">
            <v>311</v>
          </cell>
          <cell r="B318" t="str">
            <v>Trafford</v>
          </cell>
          <cell r="C318" t="str">
            <v>E4209</v>
          </cell>
        </row>
        <row r="319">
          <cell r="A319">
            <v>312</v>
          </cell>
          <cell r="B319" t="str">
            <v>Tunbridge Wells</v>
          </cell>
          <cell r="C319" t="str">
            <v>E2244</v>
          </cell>
        </row>
        <row r="320">
          <cell r="A320">
            <v>313</v>
          </cell>
          <cell r="B320" t="str">
            <v>Tynedale</v>
          </cell>
          <cell r="C320" t="str">
            <v>E2935</v>
          </cell>
        </row>
        <row r="321">
          <cell r="A321">
            <v>314</v>
          </cell>
          <cell r="B321" t="str">
            <v>Uttlesford</v>
          </cell>
          <cell r="C321" t="str">
            <v>E1544</v>
          </cell>
        </row>
        <row r="322">
          <cell r="A322">
            <v>315</v>
          </cell>
          <cell r="B322" t="str">
            <v>Vale of White Horse</v>
          </cell>
          <cell r="C322" t="str">
            <v>E3134</v>
          </cell>
        </row>
        <row r="323">
          <cell r="A323">
            <v>316</v>
          </cell>
          <cell r="B323" t="str">
            <v>Vale Royal</v>
          </cell>
          <cell r="C323" t="str">
            <v>E0637</v>
          </cell>
        </row>
        <row r="324">
          <cell r="A324">
            <v>317</v>
          </cell>
          <cell r="B324" t="str">
            <v>Wakefield</v>
          </cell>
          <cell r="C324" t="str">
            <v>E4705</v>
          </cell>
        </row>
        <row r="325">
          <cell r="A325">
            <v>318</v>
          </cell>
          <cell r="B325" t="str">
            <v>Walsall</v>
          </cell>
          <cell r="C325" t="str">
            <v>E4606</v>
          </cell>
        </row>
        <row r="326">
          <cell r="A326">
            <v>319</v>
          </cell>
          <cell r="B326" t="str">
            <v>Waltham Forest</v>
          </cell>
          <cell r="C326" t="str">
            <v>E5049</v>
          </cell>
        </row>
        <row r="327">
          <cell r="A327">
            <v>320</v>
          </cell>
          <cell r="B327" t="str">
            <v>Wandsworth</v>
          </cell>
          <cell r="C327" t="str">
            <v>E5021</v>
          </cell>
        </row>
        <row r="328">
          <cell r="A328">
            <v>321</v>
          </cell>
          <cell r="B328" t="str">
            <v>Wansbeck</v>
          </cell>
          <cell r="C328" t="str">
            <v>E2936</v>
          </cell>
        </row>
        <row r="329">
          <cell r="A329">
            <v>322</v>
          </cell>
          <cell r="B329" t="str">
            <v>Warrington</v>
          </cell>
          <cell r="C329" t="str">
            <v>E0602</v>
          </cell>
        </row>
        <row r="330">
          <cell r="A330">
            <v>323</v>
          </cell>
          <cell r="B330" t="str">
            <v>Warwick</v>
          </cell>
          <cell r="C330" t="str">
            <v>E3735</v>
          </cell>
        </row>
        <row r="331">
          <cell r="A331">
            <v>324</v>
          </cell>
          <cell r="B331" t="str">
            <v>Watford</v>
          </cell>
          <cell r="C331" t="str">
            <v>E1939</v>
          </cell>
        </row>
        <row r="332">
          <cell r="A332">
            <v>325</v>
          </cell>
          <cell r="B332" t="str">
            <v>Waveney</v>
          </cell>
          <cell r="C332" t="str">
            <v>E3537</v>
          </cell>
        </row>
        <row r="333">
          <cell r="A333">
            <v>326</v>
          </cell>
          <cell r="B333" t="str">
            <v>Waverley</v>
          </cell>
          <cell r="C333" t="str">
            <v>E3640</v>
          </cell>
        </row>
        <row r="334">
          <cell r="A334">
            <v>327</v>
          </cell>
          <cell r="B334" t="str">
            <v>Wealden</v>
          </cell>
          <cell r="C334" t="str">
            <v>E1437</v>
          </cell>
        </row>
        <row r="335">
          <cell r="A335">
            <v>328</v>
          </cell>
          <cell r="B335" t="str">
            <v>Wear Valley</v>
          </cell>
          <cell r="C335" t="str">
            <v>E1338</v>
          </cell>
        </row>
        <row r="336">
          <cell r="A336">
            <v>329</v>
          </cell>
          <cell r="B336" t="str">
            <v>Wellingborough</v>
          </cell>
          <cell r="C336" t="str">
            <v>E2837</v>
          </cell>
        </row>
        <row r="337">
          <cell r="A337">
            <v>330</v>
          </cell>
          <cell r="B337" t="str">
            <v>Welwyn Hatfield</v>
          </cell>
          <cell r="C337" t="str">
            <v>E1940</v>
          </cell>
        </row>
        <row r="338">
          <cell r="A338">
            <v>331</v>
          </cell>
          <cell r="B338" t="str">
            <v>West Berkshire</v>
          </cell>
          <cell r="C338" t="str">
            <v>E0302</v>
          </cell>
        </row>
        <row r="339">
          <cell r="A339">
            <v>332</v>
          </cell>
          <cell r="B339" t="str">
            <v>West Devon</v>
          </cell>
          <cell r="C339" t="str">
            <v>E1140</v>
          </cell>
        </row>
        <row r="340">
          <cell r="A340">
            <v>333</v>
          </cell>
          <cell r="B340" t="str">
            <v>West Dorset</v>
          </cell>
          <cell r="C340" t="str">
            <v>E1237</v>
          </cell>
        </row>
        <row r="341">
          <cell r="A341">
            <v>334</v>
          </cell>
          <cell r="B341" t="str">
            <v>West Lancashire</v>
          </cell>
          <cell r="C341" t="str">
            <v>E2343</v>
          </cell>
        </row>
        <row r="342">
          <cell r="A342">
            <v>335</v>
          </cell>
          <cell r="B342" t="str">
            <v>West Lindsey</v>
          </cell>
          <cell r="C342" t="str">
            <v>E2537</v>
          </cell>
        </row>
        <row r="343">
          <cell r="A343">
            <v>336</v>
          </cell>
          <cell r="B343" t="str">
            <v>West Oxfordshire</v>
          </cell>
          <cell r="C343" t="str">
            <v>E3135</v>
          </cell>
        </row>
        <row r="344">
          <cell r="A344">
            <v>337</v>
          </cell>
          <cell r="B344" t="str">
            <v>West Somerset</v>
          </cell>
          <cell r="C344" t="str">
            <v>E3335</v>
          </cell>
        </row>
        <row r="345">
          <cell r="A345">
            <v>338</v>
          </cell>
          <cell r="B345" t="str">
            <v>West Wiltshire</v>
          </cell>
          <cell r="C345" t="str">
            <v>E3935</v>
          </cell>
        </row>
        <row r="346">
          <cell r="A346">
            <v>339</v>
          </cell>
          <cell r="B346" t="str">
            <v>Westminster</v>
          </cell>
          <cell r="C346" t="str">
            <v>E5022</v>
          </cell>
        </row>
        <row r="347">
          <cell r="A347">
            <v>340</v>
          </cell>
          <cell r="B347" t="str">
            <v>Weymouth and Portland</v>
          </cell>
          <cell r="C347" t="str">
            <v>E1238</v>
          </cell>
        </row>
        <row r="348">
          <cell r="A348">
            <v>341</v>
          </cell>
          <cell r="B348" t="str">
            <v>Wigan</v>
          </cell>
          <cell r="C348" t="str">
            <v>E4210</v>
          </cell>
        </row>
        <row r="349">
          <cell r="A349">
            <v>342</v>
          </cell>
          <cell r="B349" t="str">
            <v>Winchester</v>
          </cell>
          <cell r="C349" t="str">
            <v>E1743</v>
          </cell>
        </row>
        <row r="350">
          <cell r="A350">
            <v>343</v>
          </cell>
          <cell r="B350" t="str">
            <v>Windsor and Maidenhead</v>
          </cell>
          <cell r="C350" t="str">
            <v>E0305</v>
          </cell>
        </row>
        <row r="351">
          <cell r="A351">
            <v>344</v>
          </cell>
          <cell r="B351" t="str">
            <v>Wirral</v>
          </cell>
          <cell r="C351" t="str">
            <v>E4305</v>
          </cell>
        </row>
        <row r="352">
          <cell r="A352">
            <v>345</v>
          </cell>
          <cell r="B352" t="str">
            <v>Woking</v>
          </cell>
          <cell r="C352" t="str">
            <v>E3641</v>
          </cell>
        </row>
        <row r="353">
          <cell r="A353">
            <v>346</v>
          </cell>
          <cell r="B353" t="str">
            <v>Wokingham</v>
          </cell>
          <cell r="C353" t="str">
            <v>E0306</v>
          </cell>
        </row>
        <row r="354">
          <cell r="A354">
            <v>347</v>
          </cell>
          <cell r="B354" t="str">
            <v>Wolverhampton</v>
          </cell>
          <cell r="C354" t="str">
            <v>E4607</v>
          </cell>
        </row>
        <row r="355">
          <cell r="A355">
            <v>348</v>
          </cell>
          <cell r="B355" t="str">
            <v>Worcester</v>
          </cell>
          <cell r="C355" t="str">
            <v>E1837</v>
          </cell>
        </row>
        <row r="356">
          <cell r="A356">
            <v>349</v>
          </cell>
          <cell r="B356" t="str">
            <v>Worthing</v>
          </cell>
          <cell r="C356" t="str">
            <v>E3837</v>
          </cell>
        </row>
        <row r="357">
          <cell r="A357">
            <v>350</v>
          </cell>
          <cell r="B357" t="str">
            <v>Wychavon</v>
          </cell>
          <cell r="C357" t="str">
            <v>E1838</v>
          </cell>
        </row>
        <row r="358">
          <cell r="A358">
            <v>351</v>
          </cell>
          <cell r="B358" t="str">
            <v>Wycombe</v>
          </cell>
          <cell r="C358" t="str">
            <v>E0435</v>
          </cell>
        </row>
        <row r="359">
          <cell r="A359">
            <v>352</v>
          </cell>
          <cell r="B359" t="str">
            <v>Wyre</v>
          </cell>
          <cell r="C359" t="str">
            <v>E2344</v>
          </cell>
        </row>
        <row r="360">
          <cell r="A360">
            <v>353</v>
          </cell>
          <cell r="B360" t="str">
            <v>Wyre Forest</v>
          </cell>
          <cell r="C360" t="str">
            <v>E1839</v>
          </cell>
        </row>
        <row r="361">
          <cell r="A361">
            <v>354</v>
          </cell>
          <cell r="B361" t="str">
            <v>York</v>
          </cell>
          <cell r="C361" t="str">
            <v>E2701</v>
          </cell>
        </row>
        <row r="362">
          <cell r="A362">
            <v>355</v>
          </cell>
          <cell r="B362" t="str">
            <v>ZZZZ</v>
          </cell>
          <cell r="C362" t="str">
            <v>EZZZZ</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gov.uk/government/collections/council-taxbase-statistic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Z44"/>
  <sheetViews>
    <sheetView showGridLines="0" tabSelected="1" zoomScaleNormal="100" workbookViewId="0"/>
  </sheetViews>
  <sheetFormatPr defaultColWidth="9.140625" defaultRowHeight="12.75" x14ac:dyDescent="0.2"/>
  <cols>
    <col min="1" max="1" width="2.7109375" style="139" customWidth="1"/>
    <col min="2" max="2" width="3.85546875" style="139" customWidth="1"/>
    <col min="3" max="3" width="24" style="139" customWidth="1"/>
    <col min="4" max="14" width="9.140625" style="139"/>
    <col min="15" max="15" width="15.85546875" style="139" customWidth="1"/>
    <col min="16" max="16" width="18.42578125" style="139" customWidth="1"/>
    <col min="17" max="16384" width="9.140625" style="139"/>
  </cols>
  <sheetData>
    <row r="1" spans="1:26" ht="13.5" thickBot="1" x14ac:dyDescent="0.25">
      <c r="A1" s="642" t="s">
        <v>1335</v>
      </c>
    </row>
    <row r="2" spans="1:26" x14ac:dyDescent="0.2">
      <c r="B2" s="362"/>
      <c r="C2" s="363"/>
      <c r="D2" s="363"/>
      <c r="E2" s="363"/>
      <c r="F2" s="363"/>
      <c r="G2" s="363"/>
      <c r="H2" s="363"/>
      <c r="I2" s="363"/>
      <c r="J2" s="363"/>
      <c r="K2" s="363"/>
      <c r="L2" s="363"/>
      <c r="M2" s="363"/>
      <c r="N2" s="363"/>
      <c r="O2" s="363"/>
      <c r="P2" s="364"/>
    </row>
    <row r="3" spans="1:26" x14ac:dyDescent="0.2">
      <c r="B3" s="217"/>
      <c r="P3" s="218"/>
      <c r="Q3"/>
      <c r="R3"/>
      <c r="S3"/>
      <c r="T3"/>
      <c r="U3"/>
      <c r="V3"/>
      <c r="W3"/>
      <c r="X3"/>
      <c r="Y3"/>
      <c r="Z3"/>
    </row>
    <row r="4" spans="1:26" x14ac:dyDescent="0.2">
      <c r="B4" s="217"/>
      <c r="P4" s="218"/>
      <c r="Q4"/>
      <c r="R4" s="231"/>
      <c r="S4" s="231"/>
      <c r="T4" s="231"/>
      <c r="U4" s="231"/>
      <c r="V4" s="231"/>
      <c r="W4" s="231"/>
      <c r="X4" s="231"/>
      <c r="Y4" s="231"/>
      <c r="Z4" s="231"/>
    </row>
    <row r="5" spans="1:26" ht="27.75" x14ac:dyDescent="0.4">
      <c r="B5" s="217"/>
      <c r="J5" s="448"/>
      <c r="P5" s="218"/>
      <c r="Q5"/>
      <c r="R5" s="331"/>
      <c r="S5" s="331"/>
      <c r="T5" s="331"/>
      <c r="U5" s="331"/>
      <c r="V5" s="331"/>
      <c r="W5" s="231"/>
      <c r="X5" s="231"/>
      <c r="Y5" s="231"/>
      <c r="Z5" s="231"/>
    </row>
    <row r="6" spans="1:26" x14ac:dyDescent="0.2">
      <c r="B6" s="217"/>
      <c r="P6" s="218"/>
      <c r="Q6"/>
      <c r="R6" s="231"/>
      <c r="S6" s="231"/>
      <c r="T6" s="231"/>
      <c r="U6" s="231"/>
      <c r="V6" s="231"/>
      <c r="W6" s="231"/>
      <c r="X6" s="231"/>
      <c r="Y6" s="231"/>
      <c r="Z6" s="231"/>
    </row>
    <row r="7" spans="1:26" x14ac:dyDescent="0.2">
      <c r="B7" s="217"/>
      <c r="P7" s="218"/>
      <c r="Q7"/>
      <c r="R7"/>
      <c r="S7"/>
      <c r="T7"/>
      <c r="U7"/>
      <c r="V7"/>
      <c r="W7"/>
      <c r="X7"/>
      <c r="Y7"/>
      <c r="Z7"/>
    </row>
    <row r="8" spans="1:26" x14ac:dyDescent="0.2">
      <c r="B8" s="217"/>
      <c r="P8" s="218"/>
      <c r="Q8"/>
      <c r="R8"/>
      <c r="S8"/>
      <c r="T8"/>
      <c r="U8"/>
      <c r="V8"/>
      <c r="W8"/>
      <c r="X8"/>
      <c r="Y8"/>
      <c r="Z8"/>
    </row>
    <row r="9" spans="1:26" x14ac:dyDescent="0.2">
      <c r="B9" s="217"/>
      <c r="P9" s="218"/>
      <c r="Q9"/>
      <c r="R9"/>
      <c r="S9"/>
      <c r="T9"/>
      <c r="U9"/>
      <c r="V9"/>
      <c r="W9"/>
      <c r="X9"/>
      <c r="Y9"/>
      <c r="Z9"/>
    </row>
    <row r="10" spans="1:26" x14ac:dyDescent="0.2">
      <c r="B10" s="217"/>
      <c r="P10" s="218"/>
    </row>
    <row r="11" spans="1:26" x14ac:dyDescent="0.2">
      <c r="B11" s="217"/>
      <c r="C11" s="219" t="s">
        <v>0</v>
      </c>
      <c r="P11" s="218"/>
    </row>
    <row r="12" spans="1:26" x14ac:dyDescent="0.2">
      <c r="B12" s="217"/>
      <c r="C12" s="444" t="s">
        <v>1281</v>
      </c>
      <c r="D12" s="444"/>
      <c r="E12" s="444"/>
      <c r="F12" s="444"/>
      <c r="G12" s="444"/>
      <c r="H12" s="444"/>
      <c r="I12" s="444"/>
      <c r="J12" s="444"/>
      <c r="K12" s="444"/>
      <c r="L12" s="444"/>
      <c r="M12" s="444"/>
      <c r="N12" s="444"/>
      <c r="O12" s="444"/>
      <c r="P12" s="218"/>
    </row>
    <row r="13" spans="1:26" x14ac:dyDescent="0.2">
      <c r="B13" s="217"/>
      <c r="C13" s="139" t="s">
        <v>1282</v>
      </c>
      <c r="D13" s="220"/>
      <c r="E13" s="220"/>
      <c r="F13" s="220"/>
      <c r="G13" s="220"/>
      <c r="H13" s="220"/>
      <c r="I13" s="220"/>
      <c r="J13" s="220"/>
      <c r="K13" s="220"/>
      <c r="L13" s="220"/>
      <c r="M13" s="220"/>
      <c r="N13" s="220"/>
      <c r="O13" s="220"/>
      <c r="P13" s="221"/>
    </row>
    <row r="14" spans="1:26" ht="29.45" customHeight="1" x14ac:dyDescent="0.2">
      <c r="B14" s="217"/>
      <c r="C14" s="117" t="s">
        <v>1332</v>
      </c>
      <c r="D14" s="443"/>
      <c r="E14" s="443"/>
      <c r="F14" s="443"/>
      <c r="G14" s="443"/>
      <c r="H14" s="443"/>
      <c r="I14" s="443"/>
      <c r="J14" s="443"/>
      <c r="K14" s="443"/>
      <c r="L14" s="443"/>
      <c r="M14" s="443"/>
      <c r="N14" s="443"/>
      <c r="O14" s="443"/>
      <c r="P14" s="221"/>
    </row>
    <row r="15" spans="1:26" ht="12.75" customHeight="1" x14ac:dyDescent="0.2">
      <c r="B15" s="217"/>
      <c r="C15" s="444" t="s">
        <v>1283</v>
      </c>
      <c r="D15" s="444"/>
      <c r="E15" s="444"/>
      <c r="F15" s="444"/>
      <c r="G15" s="444"/>
      <c r="H15" s="444"/>
      <c r="I15" s="444"/>
      <c r="J15" s="444"/>
      <c r="K15" s="444"/>
      <c r="L15" s="444"/>
      <c r="M15" s="444"/>
      <c r="N15" s="444"/>
      <c r="O15" s="444"/>
      <c r="P15" s="221"/>
    </row>
    <row r="16" spans="1:26" x14ac:dyDescent="0.2">
      <c r="B16" s="217"/>
      <c r="C16" s="325" t="s">
        <v>1</v>
      </c>
      <c r="D16" s="325"/>
      <c r="E16" s="325"/>
      <c r="F16" s="325"/>
      <c r="G16" s="325"/>
      <c r="H16" s="325"/>
      <c r="I16" s="325"/>
      <c r="J16" s="325"/>
      <c r="K16" s="325"/>
      <c r="L16" s="325"/>
      <c r="M16" s="325"/>
      <c r="N16" s="325"/>
      <c r="O16" s="325"/>
      <c r="P16" s="221"/>
    </row>
    <row r="17" spans="2:19" ht="32.25" customHeight="1" x14ac:dyDescent="0.2">
      <c r="B17" s="217"/>
      <c r="C17" s="117" t="s">
        <v>2</v>
      </c>
      <c r="D17" s="117"/>
      <c r="E17" s="117"/>
      <c r="F17" s="117"/>
      <c r="G17" s="117"/>
      <c r="H17" s="117"/>
      <c r="I17" s="117"/>
      <c r="J17" s="117"/>
      <c r="K17" s="117"/>
      <c r="L17" s="117"/>
      <c r="M17" s="117"/>
      <c r="N17" s="117"/>
      <c r="O17" s="117"/>
      <c r="P17" s="221"/>
    </row>
    <row r="18" spans="2:19" ht="29.25" customHeight="1" x14ac:dyDescent="0.2">
      <c r="B18" s="217"/>
      <c r="C18" s="222" t="s">
        <v>3</v>
      </c>
      <c r="D18" s="127" t="s">
        <v>4</v>
      </c>
      <c r="E18" s="127"/>
      <c r="F18" s="127"/>
      <c r="G18" s="127"/>
      <c r="H18" s="127"/>
      <c r="I18" s="127"/>
      <c r="J18" s="127"/>
      <c r="K18" s="127"/>
      <c r="L18" s="127"/>
      <c r="M18" s="127"/>
      <c r="N18" s="127"/>
      <c r="O18" s="127"/>
      <c r="P18" s="445"/>
    </row>
    <row r="19" spans="2:19" x14ac:dyDescent="0.2">
      <c r="B19" s="217"/>
      <c r="C19" s="220"/>
      <c r="D19" s="220"/>
      <c r="E19" s="220"/>
      <c r="F19" s="220"/>
      <c r="G19" s="220"/>
      <c r="H19" s="220"/>
      <c r="I19" s="220"/>
      <c r="J19" s="220"/>
      <c r="K19" s="220"/>
      <c r="L19" s="220"/>
      <c r="M19" s="220"/>
      <c r="N19" s="220"/>
      <c r="O19" s="220"/>
      <c r="P19" s="221"/>
    </row>
    <row r="20" spans="2:19" ht="12.75" customHeight="1" x14ac:dyDescent="0.2">
      <c r="B20" s="217"/>
      <c r="C20" s="222" t="s">
        <v>5</v>
      </c>
      <c r="D20" s="127" t="s">
        <v>6</v>
      </c>
      <c r="E20" s="127"/>
      <c r="F20" s="127"/>
      <c r="G20" s="127"/>
      <c r="H20" s="127"/>
      <c r="I20" s="127"/>
      <c r="J20" s="127"/>
      <c r="K20" s="127"/>
      <c r="L20" s="127"/>
      <c r="M20" s="127"/>
      <c r="N20" s="127"/>
      <c r="O20" s="127"/>
      <c r="P20" s="221"/>
    </row>
    <row r="21" spans="2:19" ht="14.25" x14ac:dyDescent="0.2">
      <c r="B21" s="217"/>
      <c r="C21" s="220"/>
      <c r="D21" s="220"/>
      <c r="E21" s="220"/>
      <c r="F21" s="220"/>
      <c r="G21" s="220"/>
      <c r="H21" s="220"/>
      <c r="I21" s="220"/>
      <c r="J21" s="220"/>
      <c r="K21" s="220"/>
      <c r="L21" s="220"/>
      <c r="M21" s="220"/>
      <c r="N21" s="220"/>
      <c r="O21" s="220"/>
      <c r="P21" s="221"/>
      <c r="S21" s="275"/>
    </row>
    <row r="22" spans="2:19" ht="12.75" customHeight="1" x14ac:dyDescent="0.2">
      <c r="B22" s="217"/>
      <c r="C22" s="222" t="s">
        <v>7</v>
      </c>
      <c r="D22" s="127" t="s">
        <v>8</v>
      </c>
      <c r="E22" s="127"/>
      <c r="F22" s="127"/>
      <c r="G22" s="127"/>
      <c r="H22" s="127"/>
      <c r="I22" s="127"/>
      <c r="J22" s="127"/>
      <c r="K22" s="127"/>
      <c r="L22" s="127"/>
      <c r="M22" s="127"/>
      <c r="N22" s="127"/>
      <c r="O22" s="127"/>
      <c r="P22" s="221"/>
    </row>
    <row r="23" spans="2:19" x14ac:dyDescent="0.2">
      <c r="B23" s="217"/>
      <c r="C23" s="220"/>
      <c r="D23" s="220"/>
      <c r="E23" s="220"/>
      <c r="F23" s="220"/>
      <c r="G23" s="220"/>
      <c r="H23" s="220"/>
      <c r="I23" s="220"/>
      <c r="J23" s="220"/>
      <c r="K23" s="220"/>
      <c r="L23" s="220"/>
      <c r="M23" s="220"/>
      <c r="N23" s="220"/>
      <c r="O23" s="220"/>
      <c r="P23" s="221"/>
    </row>
    <row r="24" spans="2:19" ht="12.75" customHeight="1" x14ac:dyDescent="0.2">
      <c r="B24" s="217"/>
      <c r="C24" s="222" t="s">
        <v>9</v>
      </c>
      <c r="D24" s="127" t="s">
        <v>10</v>
      </c>
      <c r="E24" s="127"/>
      <c r="F24" s="127"/>
      <c r="G24" s="127"/>
      <c r="H24" s="127"/>
      <c r="I24" s="127"/>
      <c r="J24" s="127"/>
      <c r="K24" s="127"/>
      <c r="L24" s="127"/>
      <c r="M24" s="127"/>
      <c r="N24" s="127"/>
      <c r="O24" s="127"/>
      <c r="P24" s="221"/>
    </row>
    <row r="25" spans="2:19" x14ac:dyDescent="0.2">
      <c r="B25" s="217"/>
      <c r="C25" s="220"/>
      <c r="D25" s="220"/>
      <c r="E25" s="220"/>
      <c r="F25" s="220"/>
      <c r="G25" s="220"/>
      <c r="H25" s="220"/>
      <c r="I25" s="220"/>
      <c r="J25" s="220"/>
      <c r="K25" s="220"/>
      <c r="L25" s="220"/>
      <c r="M25" s="220"/>
      <c r="N25" s="220"/>
      <c r="O25" s="220"/>
      <c r="P25" s="221"/>
    </row>
    <row r="26" spans="2:19" ht="12.75" customHeight="1" x14ac:dyDescent="0.2">
      <c r="B26" s="217"/>
      <c r="C26" s="222" t="s">
        <v>11</v>
      </c>
      <c r="D26" s="127" t="s">
        <v>12</v>
      </c>
      <c r="E26" s="127"/>
      <c r="F26" s="127"/>
      <c r="G26" s="127"/>
      <c r="H26" s="127"/>
      <c r="I26" s="127"/>
      <c r="J26" s="127"/>
      <c r="K26" s="127"/>
      <c r="L26" s="127"/>
      <c r="M26" s="127"/>
      <c r="N26" s="127"/>
      <c r="O26" s="127"/>
      <c r="P26" s="221"/>
    </row>
    <row r="27" spans="2:19" x14ac:dyDescent="0.2">
      <c r="B27" s="217"/>
      <c r="C27"/>
      <c r="E27" s="220"/>
      <c r="F27" s="220"/>
      <c r="G27" s="220"/>
      <c r="H27" s="220"/>
      <c r="I27" s="220"/>
      <c r="J27" s="220"/>
      <c r="K27" s="220"/>
      <c r="L27" s="220"/>
      <c r="M27" s="220"/>
      <c r="N27" s="220"/>
      <c r="O27" s="220"/>
      <c r="P27" s="221"/>
    </row>
    <row r="28" spans="2:19" x14ac:dyDescent="0.2">
      <c r="B28" s="217"/>
      <c r="C28" s="223" t="s">
        <v>13</v>
      </c>
      <c r="D28" t="s">
        <v>14</v>
      </c>
      <c r="E28" s="220"/>
      <c r="F28" s="220"/>
      <c r="G28" s="220"/>
      <c r="H28" s="220"/>
      <c r="I28" s="220"/>
      <c r="J28" s="220"/>
      <c r="K28" s="220"/>
      <c r="L28" s="220"/>
      <c r="M28" s="220"/>
      <c r="N28" s="220"/>
      <c r="O28" s="220"/>
      <c r="P28" s="221"/>
    </row>
    <row r="29" spans="2:19" x14ac:dyDescent="0.2">
      <c r="B29" s="217"/>
      <c r="C29" s="224"/>
      <c r="D29" s="224"/>
      <c r="E29" s="224"/>
      <c r="F29" s="224"/>
      <c r="G29" s="224"/>
      <c r="H29" s="224"/>
      <c r="I29" s="224"/>
      <c r="J29" s="224"/>
      <c r="K29" s="224"/>
      <c r="L29" s="224"/>
      <c r="M29" s="224"/>
      <c r="N29" s="224"/>
      <c r="P29" s="218"/>
    </row>
    <row r="30" spans="2:19" x14ac:dyDescent="0.2">
      <c r="B30" s="217"/>
      <c r="C30" s="219" t="s">
        <v>15</v>
      </c>
      <c r="P30" s="218"/>
    </row>
    <row r="31" spans="2:19" ht="12.75" customHeight="1" x14ac:dyDescent="0.2">
      <c r="B31" s="217"/>
      <c r="C31" s="117" t="s">
        <v>16</v>
      </c>
      <c r="D31" s="117"/>
      <c r="E31" s="117"/>
      <c r="F31" s="117"/>
      <c r="G31" s="117"/>
      <c r="H31" s="117"/>
      <c r="I31" s="117"/>
      <c r="J31" s="117"/>
      <c r="K31" s="117"/>
      <c r="L31" s="117"/>
      <c r="M31" s="117"/>
      <c r="N31" s="117"/>
      <c r="O31" s="117"/>
      <c r="P31" s="218"/>
    </row>
    <row r="32" spans="2:19" x14ac:dyDescent="0.2">
      <c r="B32" s="217"/>
      <c r="C32" s="224"/>
      <c r="D32" s="224"/>
      <c r="E32" s="224"/>
      <c r="F32" s="224"/>
      <c r="G32" s="224"/>
      <c r="H32" s="224"/>
      <c r="I32" s="224"/>
      <c r="J32" s="224"/>
      <c r="K32" s="224"/>
      <c r="L32" s="224"/>
      <c r="M32" s="224"/>
      <c r="N32" s="224"/>
      <c r="P32" s="218"/>
    </row>
    <row r="33" spans="2:21" x14ac:dyDescent="0.2">
      <c r="B33" s="217"/>
      <c r="C33" s="219" t="s">
        <v>17</v>
      </c>
      <c r="P33" s="218"/>
    </row>
    <row r="34" spans="2:21" ht="12.75" customHeight="1" x14ac:dyDescent="0.2">
      <c r="B34" s="217"/>
      <c r="C34" s="444" t="s">
        <v>1284</v>
      </c>
      <c r="D34" s="444"/>
      <c r="E34" s="444"/>
      <c r="F34" s="444"/>
      <c r="G34" s="444"/>
      <c r="H34" s="444"/>
      <c r="I34" s="444"/>
      <c r="J34" s="444"/>
      <c r="K34" s="444"/>
      <c r="L34" s="444"/>
      <c r="M34" s="444"/>
      <c r="N34" s="444"/>
      <c r="O34" s="444"/>
      <c r="P34" s="225"/>
    </row>
    <row r="35" spans="2:21" ht="14.25" x14ac:dyDescent="0.2">
      <c r="B35" s="217"/>
      <c r="C35" s="444" t="s">
        <v>1285</v>
      </c>
      <c r="D35" s="444"/>
      <c r="E35" s="444"/>
      <c r="F35" s="444"/>
      <c r="G35" s="444"/>
      <c r="H35" s="444"/>
      <c r="I35" s="444"/>
      <c r="J35" s="444"/>
      <c r="K35" s="444"/>
      <c r="L35" s="444"/>
      <c r="M35" s="444"/>
      <c r="N35" s="444"/>
      <c r="O35" s="444"/>
      <c r="P35" s="447"/>
      <c r="U35" s="275"/>
    </row>
    <row r="36" spans="2:21" ht="11.25" customHeight="1" x14ac:dyDescent="0.2">
      <c r="B36" s="217"/>
      <c r="C36" s="446" t="s">
        <v>1286</v>
      </c>
      <c r="D36"/>
      <c r="E36"/>
      <c r="F36"/>
      <c r="G36"/>
      <c r="H36"/>
      <c r="I36"/>
      <c r="J36"/>
      <c r="K36"/>
      <c r="L36"/>
      <c r="M36"/>
      <c r="N36"/>
      <c r="O36"/>
      <c r="P36" s="447"/>
    </row>
    <row r="37" spans="2:21" ht="21" customHeight="1" x14ac:dyDescent="0.2">
      <c r="B37" s="217"/>
      <c r="C37" s="231" t="s">
        <v>1342</v>
      </c>
      <c r="D37" s="232"/>
      <c r="E37" s="232"/>
      <c r="F37" s="232"/>
      <c r="G37" s="232"/>
      <c r="H37" s="232"/>
      <c r="I37" s="232"/>
      <c r="J37" s="232"/>
      <c r="K37" s="232"/>
      <c r="P37" s="218"/>
    </row>
    <row r="38" spans="2:21" x14ac:dyDescent="0.2">
      <c r="B38" s="217"/>
      <c r="C38" s="231" t="s">
        <v>1343</v>
      </c>
      <c r="D38" s="232"/>
      <c r="E38" s="232"/>
      <c r="F38" s="232"/>
      <c r="G38" s="232"/>
      <c r="H38" s="232"/>
      <c r="I38" s="232"/>
      <c r="J38" s="232"/>
      <c r="K38" s="232"/>
      <c r="P38" s="218"/>
    </row>
    <row r="39" spans="2:21" ht="25.5" customHeight="1" x14ac:dyDescent="0.2">
      <c r="B39" s="217"/>
      <c r="C39" s="219" t="s">
        <v>18</v>
      </c>
      <c r="P39" s="218"/>
    </row>
    <row r="40" spans="2:21" x14ac:dyDescent="0.2">
      <c r="B40" s="217"/>
      <c r="C40" s="117" t="s">
        <v>1333</v>
      </c>
      <c r="P40" s="218"/>
    </row>
    <row r="41" spans="2:21" x14ac:dyDescent="0.2">
      <c r="B41" s="217"/>
      <c r="C41" s="117"/>
      <c r="P41" s="218"/>
    </row>
    <row r="42" spans="2:21" x14ac:dyDescent="0.2">
      <c r="B42" s="217"/>
      <c r="C42" s="117" t="s">
        <v>1344</v>
      </c>
      <c r="P42" s="218"/>
    </row>
    <row r="43" spans="2:21" x14ac:dyDescent="0.2">
      <c r="B43" s="217"/>
      <c r="C43" s="117" t="s">
        <v>1334</v>
      </c>
      <c r="P43" s="218"/>
    </row>
    <row r="44" spans="2:21" ht="13.5" thickBot="1" x14ac:dyDescent="0.25">
      <c r="B44" s="365"/>
      <c r="C44" s="226"/>
      <c r="D44" s="226"/>
      <c r="E44" s="226"/>
      <c r="F44" s="226"/>
      <c r="G44" s="226"/>
      <c r="H44" s="226"/>
      <c r="I44" s="226"/>
      <c r="J44" s="226"/>
      <c r="K44" s="226"/>
      <c r="L44" s="226"/>
      <c r="M44" s="226"/>
      <c r="N44" s="226"/>
      <c r="O44" s="226"/>
      <c r="P44" s="227"/>
    </row>
  </sheetData>
  <hyperlinks>
    <hyperlink ref="C26" location="'Flex Empty'!A1" display="'Flex Empty'!A1" xr:uid="{00000000-0004-0000-0000-000000000000}"/>
    <hyperlink ref="C24" location="'Family Annexe'!A1" display="'Family Annexe'!A1" xr:uid="{00000000-0004-0000-0000-000001000000}"/>
    <hyperlink ref="C22" location="'CT Support'!A1" display="'CT Support'!A1" xr:uid="{00000000-0004-0000-0000-000002000000}"/>
    <hyperlink ref="C20" location="'CTB Supplementary Form'!A2" display="'CTB Supplementary Form'!A2" xr:uid="{00000000-0004-0000-0000-000003000000}"/>
    <hyperlink ref="C18" location="'CTB Form'!A2" display="'CTB Form'!A2" xr:uid="{00000000-0004-0000-0000-000004000000}"/>
    <hyperlink ref="C28" location="Data!C1" display="Data!C1" xr:uid="{00000000-0004-0000-0000-000005000000}"/>
    <hyperlink ref="C16:O16" r:id="rId1" display="https://www.gov.uk/government/collections/council-taxbase-statistics" xr:uid="{A4925423-7E53-4A12-A9CF-CE996C7B3D4B}"/>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Z110"/>
  <sheetViews>
    <sheetView showGridLines="0" zoomScaleNormal="100" zoomScaleSheetLayoutView="66" workbookViewId="0"/>
  </sheetViews>
  <sheetFormatPr defaultColWidth="9.140625" defaultRowHeight="12.75" x14ac:dyDescent="0.2"/>
  <cols>
    <col min="1" max="1" width="4.5703125" style="116" customWidth="1"/>
    <col min="2" max="2" width="62.85546875" style="116" customWidth="1"/>
    <col min="3" max="3" width="9.85546875" style="116" customWidth="1"/>
    <col min="4" max="4" width="22.7109375" style="116" customWidth="1"/>
    <col min="5" max="5" width="18.5703125" style="116" customWidth="1"/>
    <col min="6" max="12" width="18.42578125" style="116" customWidth="1"/>
    <col min="13" max="13" width="19.85546875" style="116" customWidth="1"/>
    <col min="14" max="14" width="8" style="116" customWidth="1"/>
    <col min="15" max="15" width="18.42578125" style="335" customWidth="1"/>
    <col min="16" max="16" width="9.7109375" style="37" customWidth="1"/>
    <col min="17" max="26" width="9.7109375" style="53" customWidth="1"/>
    <col min="27" max="29" width="9.7109375" style="37" customWidth="1"/>
    <col min="30" max="39" width="9.7109375" customWidth="1"/>
    <col min="40" max="40" width="9.7109375" hidden="1" customWidth="1"/>
    <col min="41" max="42" width="6.5703125" hidden="1" customWidth="1"/>
    <col min="43" max="50" width="4.42578125" hidden="1" customWidth="1"/>
    <col min="51" max="51" width="0" hidden="1" customWidth="1"/>
  </cols>
  <sheetData>
    <row r="1" spans="1:52" ht="18.75" customHeight="1" x14ac:dyDescent="0.2">
      <c r="A1" s="539"/>
      <c r="B1" s="540"/>
      <c r="C1" s="540"/>
      <c r="D1" s="540"/>
      <c r="E1" s="540"/>
      <c r="F1" s="540"/>
      <c r="G1" s="540"/>
      <c r="H1" s="540"/>
      <c r="I1" s="540"/>
      <c r="J1" s="540"/>
      <c r="K1" s="540"/>
      <c r="L1" s="540"/>
      <c r="M1" s="540"/>
      <c r="N1" s="541"/>
      <c r="AM1" s="643" t="s">
        <v>1338</v>
      </c>
      <c r="AN1" s="643"/>
      <c r="AO1" s="643"/>
      <c r="AP1" s="643"/>
      <c r="AQ1" s="643"/>
      <c r="AR1" s="643"/>
      <c r="AS1" s="643"/>
      <c r="AT1" s="643"/>
      <c r="AU1" s="643"/>
      <c r="AV1" s="643"/>
      <c r="AW1" s="643"/>
      <c r="AX1" s="643"/>
      <c r="AY1" s="643"/>
      <c r="AZ1" s="643"/>
    </row>
    <row r="2" spans="1:52" x14ac:dyDescent="0.2">
      <c r="A2" s="542"/>
      <c r="B2" s="543"/>
      <c r="C2" s="543"/>
      <c r="D2" s="543"/>
      <c r="E2" s="543"/>
      <c r="F2" s="543"/>
      <c r="G2" s="543"/>
      <c r="H2" s="543"/>
      <c r="I2" s="543"/>
      <c r="J2" s="543"/>
      <c r="K2" s="543"/>
      <c r="L2" s="543"/>
      <c r="M2" s="543"/>
      <c r="N2" s="544"/>
    </row>
    <row r="3" spans="1:52" ht="20.25" x14ac:dyDescent="0.3">
      <c r="A3" s="658" t="s">
        <v>19</v>
      </c>
      <c r="B3" s="659"/>
      <c r="C3" s="659"/>
      <c r="D3" s="659"/>
      <c r="E3" s="659"/>
      <c r="F3" s="659"/>
      <c r="G3" s="659"/>
      <c r="H3" s="659"/>
      <c r="I3" s="659"/>
      <c r="J3" s="659"/>
      <c r="K3" s="659"/>
      <c r="L3" s="659"/>
      <c r="M3" s="659"/>
      <c r="N3" s="660"/>
    </row>
    <row r="4" spans="1:52" x14ac:dyDescent="0.2">
      <c r="A4" s="542"/>
      <c r="B4" s="543"/>
      <c r="C4" s="545"/>
      <c r="D4" s="546"/>
      <c r="E4" s="546"/>
      <c r="F4" s="546"/>
      <c r="G4" s="547">
        <v>1</v>
      </c>
      <c r="H4" s="546"/>
      <c r="I4" s="546"/>
      <c r="J4" s="546"/>
      <c r="K4" s="546"/>
      <c r="L4" s="546"/>
      <c r="M4" s="546"/>
      <c r="N4" s="548"/>
    </row>
    <row r="5" spans="1:52" ht="18" x14ac:dyDescent="0.25">
      <c r="A5" s="542"/>
      <c r="B5" s="661" t="s">
        <v>20</v>
      </c>
      <c r="C5" s="661"/>
      <c r="D5" s="661"/>
      <c r="E5" s="661"/>
      <c r="F5" s="661"/>
      <c r="G5" s="661"/>
      <c r="H5" s="661"/>
      <c r="I5" s="661"/>
      <c r="J5" s="661"/>
      <c r="K5" s="661"/>
      <c r="L5" s="661"/>
      <c r="M5" s="661"/>
      <c r="N5" s="662"/>
    </row>
    <row r="6" spans="1:52" x14ac:dyDescent="0.2">
      <c r="A6" s="542"/>
      <c r="B6" s="663"/>
      <c r="C6" s="663"/>
      <c r="D6" s="663"/>
      <c r="E6" s="663"/>
      <c r="F6" s="663"/>
      <c r="G6" s="663"/>
      <c r="H6" s="663"/>
      <c r="I6" s="663"/>
      <c r="J6" s="663"/>
      <c r="K6" s="663"/>
      <c r="L6" s="663"/>
      <c r="M6" s="663"/>
      <c r="N6" s="664"/>
    </row>
    <row r="7" spans="1:52" ht="13.5" thickBot="1" x14ac:dyDescent="0.25">
      <c r="A7" s="549"/>
      <c r="B7" s="550"/>
      <c r="C7" s="551"/>
      <c r="D7" s="552"/>
      <c r="E7" s="552"/>
      <c r="F7" s="552"/>
      <c r="G7" s="553"/>
      <c r="H7" s="553"/>
      <c r="I7" s="553"/>
      <c r="J7" s="553"/>
      <c r="K7" s="553"/>
      <c r="L7" s="553"/>
      <c r="M7" s="366"/>
      <c r="N7" s="554"/>
    </row>
    <row r="8" spans="1:52" s="75" customFormat="1" ht="20.25" x14ac:dyDescent="0.3">
      <c r="A8" s="555"/>
      <c r="B8" s="370"/>
      <c r="C8" s="370"/>
      <c r="D8" s="370"/>
      <c r="E8" s="370"/>
      <c r="F8" s="370"/>
      <c r="G8" s="556"/>
      <c r="H8" s="556"/>
      <c r="I8" s="556"/>
      <c r="J8" s="556"/>
      <c r="K8" s="556"/>
      <c r="L8" s="556"/>
      <c r="M8" s="556"/>
      <c r="N8" s="557"/>
      <c r="O8" s="336"/>
      <c r="P8" s="74"/>
      <c r="Q8" s="73"/>
      <c r="R8" s="73"/>
      <c r="S8" s="73"/>
      <c r="T8" s="73"/>
      <c r="U8" s="73"/>
      <c r="V8" s="73"/>
      <c r="W8" s="73"/>
      <c r="X8" s="73"/>
      <c r="Y8" s="73"/>
      <c r="Z8" s="73"/>
      <c r="AA8" s="74"/>
      <c r="AB8" s="74"/>
      <c r="AC8" s="74"/>
      <c r="AD8" s="367"/>
      <c r="AE8" s="367"/>
      <c r="AF8" s="367"/>
      <c r="AG8" s="367"/>
      <c r="AH8" s="367"/>
      <c r="AI8" s="367"/>
      <c r="AJ8" s="367"/>
      <c r="AK8" s="367"/>
      <c r="AL8" s="367"/>
      <c r="AM8" s="367"/>
      <c r="AN8" s="367"/>
      <c r="AO8" s="367"/>
      <c r="AP8" s="367"/>
      <c r="AQ8" s="367"/>
      <c r="AR8" s="367"/>
      <c r="AS8" s="367"/>
      <c r="AT8" s="367"/>
      <c r="AU8" s="367"/>
      <c r="AV8" s="367"/>
      <c r="AW8" s="367"/>
      <c r="AX8" s="367"/>
    </row>
    <row r="9" spans="1:52" s="75" customFormat="1" ht="21" thickBot="1" x14ac:dyDescent="0.35">
      <c r="A9" s="558"/>
      <c r="B9" s="388" t="s">
        <v>21</v>
      </c>
      <c r="C9" s="388"/>
      <c r="D9" s="388"/>
      <c r="E9" s="592"/>
      <c r="F9" s="388"/>
      <c r="G9" s="388"/>
      <c r="H9" s="593"/>
      <c r="I9" s="594"/>
      <c r="J9" s="594"/>
      <c r="K9" s="594"/>
      <c r="L9" s="594"/>
      <c r="M9" s="593"/>
      <c r="N9" s="557"/>
      <c r="O9" s="336"/>
      <c r="P9" s="74"/>
      <c r="Q9" s="73"/>
      <c r="R9" s="73"/>
      <c r="S9" s="73"/>
      <c r="T9" s="73"/>
      <c r="U9" s="73"/>
      <c r="V9" s="73"/>
      <c r="W9" s="73"/>
      <c r="X9" s="73"/>
      <c r="Y9" s="73"/>
      <c r="Z9" s="73"/>
      <c r="AA9" s="74"/>
      <c r="AB9" s="74"/>
      <c r="AC9" s="74"/>
      <c r="AD9" s="367"/>
      <c r="AE9" s="367"/>
      <c r="AF9" s="367"/>
      <c r="AG9" s="367"/>
      <c r="AH9" s="367"/>
      <c r="AI9" s="367"/>
      <c r="AJ9" s="367"/>
      <c r="AK9" s="367"/>
      <c r="AL9" s="367"/>
      <c r="AM9" s="367"/>
      <c r="AN9" s="367"/>
      <c r="AO9" s="367"/>
      <c r="AP9" s="367"/>
      <c r="AQ9" s="367"/>
      <c r="AR9" s="367"/>
      <c r="AS9" s="367"/>
      <c r="AT9" s="367"/>
      <c r="AU9" s="367"/>
      <c r="AV9" s="367"/>
      <c r="AW9" s="367"/>
      <c r="AX9" s="367"/>
    </row>
    <row r="10" spans="1:52" s="75" customFormat="1" ht="21" customHeight="1" thickBot="1" x14ac:dyDescent="0.35">
      <c r="A10" s="558"/>
      <c r="B10" s="318" t="s">
        <v>22</v>
      </c>
      <c r="C10" s="388"/>
      <c r="D10" s="388"/>
      <c r="E10" s="592"/>
      <c r="F10" s="388"/>
      <c r="G10" s="388"/>
      <c r="H10" s="593"/>
      <c r="I10" s="593"/>
      <c r="J10" s="593"/>
      <c r="K10" s="593"/>
      <c r="L10" s="593"/>
      <c r="M10" s="593"/>
      <c r="N10" s="557"/>
      <c r="O10" s="336"/>
      <c r="P10" s="74"/>
      <c r="Q10" s="73"/>
      <c r="R10" s="73"/>
      <c r="S10" s="73"/>
      <c r="T10" s="73"/>
      <c r="U10" s="73"/>
      <c r="V10" s="73"/>
      <c r="W10" s="73"/>
      <c r="X10" s="73"/>
      <c r="Y10" s="73"/>
      <c r="Z10" s="73"/>
      <c r="AA10" s="74"/>
      <c r="AB10" s="74"/>
      <c r="AC10" s="74"/>
      <c r="AD10" s="367"/>
      <c r="AE10" s="367"/>
      <c r="AF10" s="367"/>
      <c r="AG10" s="367"/>
      <c r="AH10" s="367"/>
      <c r="AI10" s="367"/>
      <c r="AJ10" s="367"/>
      <c r="AK10" s="367"/>
      <c r="AL10" s="367"/>
      <c r="AM10" s="367"/>
      <c r="AN10" s="367"/>
      <c r="AO10" s="367"/>
      <c r="AP10" s="367"/>
      <c r="AQ10" s="367"/>
      <c r="AR10" s="367"/>
      <c r="AS10" s="367"/>
      <c r="AT10" s="367"/>
      <c r="AU10" s="367"/>
      <c r="AV10" s="367"/>
      <c r="AW10" s="367"/>
      <c r="AX10" s="367"/>
    </row>
    <row r="11" spans="1:52" s="75" customFormat="1" ht="20.25" x14ac:dyDescent="0.3">
      <c r="A11" s="558"/>
      <c r="B11" s="595"/>
      <c r="C11" s="388"/>
      <c r="D11" s="388"/>
      <c r="E11" s="388"/>
      <c r="F11" s="592"/>
      <c r="G11" s="388"/>
      <c r="H11" s="593"/>
      <c r="I11" s="593"/>
      <c r="J11" s="593"/>
      <c r="K11" s="593"/>
      <c r="L11" s="593"/>
      <c r="M11" s="593"/>
      <c r="N11" s="557"/>
      <c r="O11" s="336"/>
      <c r="P11" s="74"/>
      <c r="Q11" s="73"/>
      <c r="R11" s="73"/>
      <c r="S11" s="73"/>
      <c r="T11" s="73"/>
      <c r="U11" s="73"/>
      <c r="V11" s="73"/>
      <c r="W11" s="73"/>
      <c r="X11" s="73"/>
      <c r="Y11" s="73"/>
      <c r="Z11" s="73"/>
      <c r="AA11" s="74"/>
      <c r="AB11" s="74"/>
      <c r="AC11" s="74"/>
      <c r="AD11" s="367"/>
      <c r="AE11" s="367"/>
      <c r="AF11" s="367"/>
      <c r="AG11" s="367"/>
      <c r="AH11" s="367"/>
      <c r="AI11" s="367"/>
      <c r="AJ11" s="367"/>
      <c r="AK11" s="367"/>
      <c r="AL11" s="367"/>
      <c r="AM11" s="367"/>
      <c r="AN11" s="367"/>
      <c r="AO11" s="367"/>
      <c r="AP11" s="367"/>
      <c r="AQ11" s="367"/>
      <c r="AR11" s="367"/>
      <c r="AS11" s="367"/>
      <c r="AT11" s="367"/>
      <c r="AU11" s="367"/>
      <c r="AV11" s="367"/>
      <c r="AW11" s="367"/>
      <c r="AX11" s="367"/>
    </row>
    <row r="12" spans="1:52" s="75" customFormat="1" ht="21" thickBot="1" x14ac:dyDescent="0.35">
      <c r="A12" s="558"/>
      <c r="B12" s="388" t="s">
        <v>23</v>
      </c>
      <c r="C12" s="388"/>
      <c r="D12" s="596"/>
      <c r="E12" s="592"/>
      <c r="F12" s="388"/>
      <c r="G12" s="388"/>
      <c r="H12" s="388"/>
      <c r="I12" s="388"/>
      <c r="J12" s="388"/>
      <c r="K12" s="388"/>
      <c r="L12" s="388"/>
      <c r="M12" s="388"/>
      <c r="N12" s="557"/>
      <c r="O12" s="336"/>
      <c r="P12" s="359"/>
      <c r="Q12" s="73"/>
      <c r="R12" s="73"/>
      <c r="S12" s="73"/>
      <c r="T12" s="73"/>
      <c r="U12" s="73"/>
      <c r="V12" s="73"/>
      <c r="W12" s="73"/>
      <c r="X12" s="73"/>
      <c r="Y12" s="73"/>
      <c r="Z12" s="73"/>
      <c r="AA12" s="74"/>
      <c r="AB12" s="74"/>
      <c r="AC12" s="74"/>
      <c r="AD12" s="367"/>
      <c r="AE12" s="367"/>
      <c r="AF12" s="367"/>
      <c r="AG12" s="367"/>
      <c r="AH12" s="367"/>
      <c r="AI12" s="367"/>
      <c r="AJ12" s="367"/>
      <c r="AK12" s="367"/>
      <c r="AL12" s="367"/>
      <c r="AM12" s="367"/>
      <c r="AN12" s="367"/>
      <c r="AO12" s="367"/>
      <c r="AP12" s="367"/>
      <c r="AQ12" s="367"/>
      <c r="AR12" s="367"/>
      <c r="AS12" s="367"/>
      <c r="AT12" s="367"/>
      <c r="AU12" s="367"/>
      <c r="AV12" s="367"/>
      <c r="AW12" s="367"/>
      <c r="AX12" s="367"/>
    </row>
    <row r="13" spans="1:52" ht="15.75" x14ac:dyDescent="0.25">
      <c r="A13" s="559"/>
      <c r="B13" s="385"/>
      <c r="C13" s="385"/>
      <c r="D13" s="597"/>
      <c r="E13" s="598"/>
      <c r="F13" s="385"/>
      <c r="G13" s="385"/>
      <c r="H13" s="385"/>
      <c r="I13" s="385"/>
      <c r="J13" s="385"/>
      <c r="K13" s="385"/>
      <c r="L13" s="385"/>
      <c r="M13" s="385"/>
      <c r="N13" s="560"/>
    </row>
    <row r="14" spans="1:52" s="20" customFormat="1" ht="62.25" customHeight="1" x14ac:dyDescent="0.25">
      <c r="A14" s="558"/>
      <c r="B14" s="14" t="s">
        <v>24</v>
      </c>
      <c r="C14" s="14"/>
      <c r="D14" s="678" t="s">
        <v>1321</v>
      </c>
      <c r="E14" s="599" t="s">
        <v>1322</v>
      </c>
      <c r="F14" s="600" t="s">
        <v>1323</v>
      </c>
      <c r="G14" s="599" t="s">
        <v>1324</v>
      </c>
      <c r="H14" s="599" t="s">
        <v>1325</v>
      </c>
      <c r="I14" s="599" t="s">
        <v>1326</v>
      </c>
      <c r="J14" s="599" t="s">
        <v>1327</v>
      </c>
      <c r="K14" s="599" t="s">
        <v>1328</v>
      </c>
      <c r="L14" s="599" t="s">
        <v>1329</v>
      </c>
      <c r="M14" s="599" t="s">
        <v>1318</v>
      </c>
      <c r="N14" s="557"/>
      <c r="O14" s="47"/>
      <c r="P14" s="47"/>
      <c r="Q14" s="54"/>
      <c r="R14" s="673"/>
      <c r="S14" s="673"/>
      <c r="T14" s="673"/>
      <c r="U14" s="673"/>
      <c r="V14" s="673"/>
      <c r="W14" s="673"/>
      <c r="X14" s="673"/>
      <c r="Y14" s="673"/>
      <c r="Z14" s="673"/>
      <c r="AA14" s="372"/>
      <c r="AB14" s="47"/>
      <c r="AC14" s="372"/>
    </row>
    <row r="15" spans="1:52" ht="31.5" customHeight="1" thickBot="1" x14ac:dyDescent="0.3">
      <c r="A15" s="558"/>
      <c r="B15" s="644" t="s">
        <v>25</v>
      </c>
      <c r="C15" s="14"/>
      <c r="D15" s="679"/>
      <c r="E15" s="601"/>
      <c r="F15" s="601"/>
      <c r="G15" s="388"/>
      <c r="H15" s="388"/>
      <c r="I15" s="388"/>
      <c r="J15" s="388"/>
      <c r="K15" s="388"/>
      <c r="L15" s="388"/>
      <c r="M15" s="388"/>
      <c r="N15" s="557"/>
      <c r="P15"/>
      <c r="Q15"/>
      <c r="R15"/>
      <c r="S15"/>
      <c r="T15"/>
      <c r="U15"/>
      <c r="V15"/>
      <c r="W15"/>
      <c r="X15"/>
      <c r="Y15"/>
      <c r="Z15" s="55"/>
      <c r="AA15" s="94"/>
      <c r="AB15" s="94"/>
      <c r="AC15" s="94"/>
      <c r="AO15" s="37" t="s">
        <v>26</v>
      </c>
      <c r="AP15" s="298" t="str">
        <f>VLOOKUP(B10,'LA list'!A:B,2,FALSE)</f>
        <v>ENG</v>
      </c>
      <c r="AQ15" s="55"/>
      <c r="AR15" s="55"/>
      <c r="AS15" s="55"/>
      <c r="AT15" s="55"/>
      <c r="AU15" s="55"/>
      <c r="AV15" s="55"/>
      <c r="AW15" s="55"/>
      <c r="AX15" s="55"/>
    </row>
    <row r="16" spans="1:52" s="29" customFormat="1" ht="39.950000000000003" customHeight="1" thickBot="1" x14ac:dyDescent="0.25">
      <c r="A16" s="561"/>
      <c r="B16" s="665" t="s">
        <v>27</v>
      </c>
      <c r="C16" s="666"/>
      <c r="D16" s="602"/>
      <c r="E16" s="603">
        <f t="shared" ref="E16:M16" si="0">VLOOKUP($AP$15,ALLCTB,AP16,FALSE)</f>
        <v>6007307</v>
      </c>
      <c r="F16" s="603">
        <f t="shared" si="0"/>
        <v>4884562</v>
      </c>
      <c r="G16" s="603">
        <f t="shared" si="0"/>
        <v>5464112</v>
      </c>
      <c r="H16" s="603">
        <f t="shared" si="0"/>
        <v>3890702</v>
      </c>
      <c r="I16" s="603">
        <f t="shared" si="0"/>
        <v>2425385</v>
      </c>
      <c r="J16" s="603">
        <f t="shared" si="0"/>
        <v>1286613</v>
      </c>
      <c r="K16" s="603">
        <f t="shared" si="0"/>
        <v>880510</v>
      </c>
      <c r="L16" s="603">
        <f t="shared" si="0"/>
        <v>148277</v>
      </c>
      <c r="M16" s="603">
        <f t="shared" si="0"/>
        <v>24987468</v>
      </c>
      <c r="N16" s="562"/>
      <c r="O16" s="337"/>
      <c r="Z16" s="56"/>
      <c r="AA16" s="95"/>
      <c r="AB16" s="48"/>
      <c r="AC16" s="48"/>
      <c r="AO16" s="97"/>
      <c r="AP16" s="80">
        <v>5</v>
      </c>
      <c r="AQ16" s="80">
        <v>6</v>
      </c>
      <c r="AR16" s="80">
        <f t="shared" ref="AR16:AX16" si="1">+AQ16+1</f>
        <v>7</v>
      </c>
      <c r="AS16" s="80">
        <f t="shared" si="1"/>
        <v>8</v>
      </c>
      <c r="AT16" s="80">
        <f t="shared" si="1"/>
        <v>9</v>
      </c>
      <c r="AU16" s="80">
        <f t="shared" si="1"/>
        <v>10</v>
      </c>
      <c r="AV16" s="80">
        <f t="shared" si="1"/>
        <v>11</v>
      </c>
      <c r="AW16" s="80">
        <f t="shared" si="1"/>
        <v>12</v>
      </c>
      <c r="AX16" s="81">
        <f t="shared" si="1"/>
        <v>13</v>
      </c>
    </row>
    <row r="17" spans="1:50" ht="15" customHeight="1" thickBot="1" x14ac:dyDescent="0.25">
      <c r="A17" s="558"/>
      <c r="B17" s="604"/>
      <c r="C17" s="605"/>
      <c r="D17" s="605"/>
      <c r="E17" s="605"/>
      <c r="F17" s="605"/>
      <c r="G17" s="605"/>
      <c r="H17" s="605"/>
      <c r="I17" s="605"/>
      <c r="J17" s="605"/>
      <c r="K17" s="605"/>
      <c r="L17" s="605"/>
      <c r="M17" s="605"/>
      <c r="N17" s="557"/>
      <c r="O17" s="337"/>
      <c r="P17" s="29"/>
      <c r="Q17"/>
      <c r="R17"/>
      <c r="S17"/>
      <c r="T17"/>
      <c r="U17"/>
      <c r="V17"/>
      <c r="W17"/>
      <c r="X17"/>
      <c r="Y17"/>
      <c r="Z17" s="58"/>
      <c r="AA17" s="77"/>
      <c r="AB17" s="77"/>
      <c r="AC17" s="77"/>
      <c r="AO17" s="98"/>
      <c r="AP17" s="57"/>
      <c r="AQ17" s="57"/>
      <c r="AR17" s="57"/>
      <c r="AS17" s="58"/>
      <c r="AT17" s="58"/>
      <c r="AU17" s="58"/>
      <c r="AV17" s="58"/>
      <c r="AW17" s="58"/>
      <c r="AX17" s="83"/>
    </row>
    <row r="18" spans="1:50" s="21" customFormat="1" ht="39" customHeight="1" thickBot="1" x14ac:dyDescent="0.25">
      <c r="A18" s="563"/>
      <c r="B18" s="667" t="s">
        <v>28</v>
      </c>
      <c r="C18" s="668"/>
      <c r="D18" s="602"/>
      <c r="E18" s="603">
        <f t="shared" ref="E18:M18" si="2">VLOOKUP($AP$15,ALLCTB,AP18,FALSE)</f>
        <v>245277</v>
      </c>
      <c r="F18" s="603">
        <f t="shared" si="2"/>
        <v>135271</v>
      </c>
      <c r="G18" s="603">
        <f t="shared" si="2"/>
        <v>122410</v>
      </c>
      <c r="H18" s="603">
        <f t="shared" si="2"/>
        <v>79041</v>
      </c>
      <c r="I18" s="603">
        <f t="shared" si="2"/>
        <v>41906</v>
      </c>
      <c r="J18" s="603">
        <f t="shared" si="2"/>
        <v>19447</v>
      </c>
      <c r="K18" s="603">
        <f t="shared" si="2"/>
        <v>12994</v>
      </c>
      <c r="L18" s="603">
        <f t="shared" si="2"/>
        <v>3550</v>
      </c>
      <c r="M18" s="603">
        <f t="shared" si="2"/>
        <v>659896</v>
      </c>
      <c r="N18" s="564"/>
      <c r="O18" s="337"/>
      <c r="P18" s="29"/>
      <c r="Z18" s="76"/>
      <c r="AA18" s="76"/>
      <c r="AB18" s="76"/>
      <c r="AC18" s="76"/>
      <c r="AO18" s="98"/>
      <c r="AP18" s="76">
        <v>14</v>
      </c>
      <c r="AQ18" s="76">
        <f t="shared" ref="AQ18:AX18" si="3">+AP18+1</f>
        <v>15</v>
      </c>
      <c r="AR18" s="76">
        <f t="shared" si="3"/>
        <v>16</v>
      </c>
      <c r="AS18" s="76">
        <f t="shared" si="3"/>
        <v>17</v>
      </c>
      <c r="AT18" s="76">
        <f t="shared" si="3"/>
        <v>18</v>
      </c>
      <c r="AU18" s="76">
        <f t="shared" si="3"/>
        <v>19</v>
      </c>
      <c r="AV18" s="76">
        <f t="shared" si="3"/>
        <v>20</v>
      </c>
      <c r="AW18" s="76">
        <f t="shared" si="3"/>
        <v>21</v>
      </c>
      <c r="AX18" s="84">
        <f t="shared" si="3"/>
        <v>22</v>
      </c>
    </row>
    <row r="19" spans="1:50" ht="15" customHeight="1" thickBot="1" x14ac:dyDescent="0.3">
      <c r="A19" s="558"/>
      <c r="B19" s="604"/>
      <c r="C19" s="606"/>
      <c r="D19" s="669"/>
      <c r="E19" s="669"/>
      <c r="F19" s="669"/>
      <c r="G19" s="669"/>
      <c r="H19" s="669"/>
      <c r="I19" s="669"/>
      <c r="J19" s="669"/>
      <c r="K19" s="669"/>
      <c r="L19" s="670"/>
      <c r="M19" s="669"/>
      <c r="N19" s="564"/>
      <c r="O19" s="337"/>
      <c r="P19" s="29"/>
      <c r="Q19"/>
      <c r="R19"/>
      <c r="S19"/>
      <c r="T19"/>
      <c r="U19"/>
      <c r="V19"/>
      <c r="W19"/>
      <c r="X19"/>
      <c r="Y19"/>
      <c r="Z19" s="58"/>
      <c r="AA19" s="77"/>
      <c r="AB19" s="77"/>
      <c r="AC19" s="77"/>
      <c r="AO19" s="99"/>
      <c r="AP19" s="58"/>
      <c r="AQ19" s="58"/>
      <c r="AR19" s="58"/>
      <c r="AS19" s="58"/>
      <c r="AT19" s="58"/>
      <c r="AU19" s="58"/>
      <c r="AV19" s="58"/>
      <c r="AW19" s="58"/>
      <c r="AX19" s="83"/>
    </row>
    <row r="20" spans="1:50" s="30" customFormat="1" ht="36.75" customHeight="1" thickBot="1" x14ac:dyDescent="0.25">
      <c r="A20" s="565"/>
      <c r="B20" s="665" t="s">
        <v>29</v>
      </c>
      <c r="C20" s="666"/>
      <c r="D20" s="602"/>
      <c r="E20" s="603">
        <f t="shared" ref="E20:M20" si="4">VLOOKUP($AP$15,ALLCTB,AP20,FALSE)</f>
        <v>526</v>
      </c>
      <c r="F20" s="603">
        <f t="shared" si="4"/>
        <v>244</v>
      </c>
      <c r="G20" s="603">
        <f t="shared" si="4"/>
        <v>166</v>
      </c>
      <c r="H20" s="603">
        <f t="shared" si="4"/>
        <v>197</v>
      </c>
      <c r="I20" s="603">
        <f t="shared" si="4"/>
        <v>152</v>
      </c>
      <c r="J20" s="603">
        <f t="shared" si="4"/>
        <v>84</v>
      </c>
      <c r="K20" s="603">
        <f t="shared" si="4"/>
        <v>73</v>
      </c>
      <c r="L20" s="603">
        <f t="shared" si="4"/>
        <v>32</v>
      </c>
      <c r="M20" s="603">
        <f t="shared" si="4"/>
        <v>1474</v>
      </c>
      <c r="N20" s="566"/>
      <c r="O20" s="337"/>
      <c r="P20" s="29"/>
      <c r="Z20" s="56"/>
      <c r="AA20" s="95"/>
      <c r="AB20" s="48"/>
      <c r="AC20" s="48"/>
      <c r="AO20" s="100"/>
      <c r="AP20" s="76">
        <f>+AX18+1</f>
        <v>23</v>
      </c>
      <c r="AQ20" s="76">
        <f t="shared" ref="AQ20:AX20" si="5">+AP20+1</f>
        <v>24</v>
      </c>
      <c r="AR20" s="76">
        <f t="shared" si="5"/>
        <v>25</v>
      </c>
      <c r="AS20" s="76">
        <f t="shared" si="5"/>
        <v>26</v>
      </c>
      <c r="AT20" s="76">
        <f t="shared" si="5"/>
        <v>27</v>
      </c>
      <c r="AU20" s="76">
        <f t="shared" si="5"/>
        <v>28</v>
      </c>
      <c r="AV20" s="76">
        <f t="shared" si="5"/>
        <v>29</v>
      </c>
      <c r="AW20" s="76">
        <f t="shared" si="5"/>
        <v>30</v>
      </c>
      <c r="AX20" s="84">
        <f t="shared" si="5"/>
        <v>31</v>
      </c>
    </row>
    <row r="21" spans="1:50" ht="15" customHeight="1" thickBot="1" x14ac:dyDescent="0.25">
      <c r="A21" s="558"/>
      <c r="B21" s="607"/>
      <c r="C21" s="608"/>
      <c r="D21" s="608"/>
      <c r="E21" s="608"/>
      <c r="F21" s="608"/>
      <c r="G21" s="608"/>
      <c r="H21" s="608"/>
      <c r="I21" s="608"/>
      <c r="J21" s="608"/>
      <c r="K21" s="608"/>
      <c r="L21" s="608"/>
      <c r="M21" s="608"/>
      <c r="N21" s="557"/>
      <c r="O21" s="337"/>
      <c r="P21" s="29"/>
      <c r="Q21"/>
      <c r="R21"/>
      <c r="S21"/>
      <c r="T21"/>
      <c r="U21"/>
      <c r="V21"/>
      <c r="W21"/>
      <c r="X21"/>
      <c r="Y21"/>
      <c r="Z21" s="58"/>
      <c r="AA21" s="77"/>
      <c r="AB21" s="77"/>
      <c r="AC21" s="77"/>
      <c r="AO21" s="99"/>
      <c r="AP21" s="58"/>
      <c r="AQ21" s="58"/>
      <c r="AR21" s="58"/>
      <c r="AS21" s="58"/>
      <c r="AT21" s="58"/>
      <c r="AU21" s="58"/>
      <c r="AV21" s="58"/>
      <c r="AW21" s="58"/>
      <c r="AX21" s="83"/>
    </row>
    <row r="22" spans="1:50" s="22" customFormat="1" ht="39.950000000000003" customHeight="1" thickBot="1" x14ac:dyDescent="0.25">
      <c r="A22" s="567"/>
      <c r="B22" s="655" t="s">
        <v>30</v>
      </c>
      <c r="C22" s="656"/>
      <c r="D22" s="602"/>
      <c r="E22" s="603">
        <f t="shared" ref="E22:M22" si="6">VLOOKUP($AP$15,ALLCTB,AP22,FALSE)</f>
        <v>5761504</v>
      </c>
      <c r="F22" s="603">
        <f t="shared" si="6"/>
        <v>4749047</v>
      </c>
      <c r="G22" s="603">
        <f t="shared" si="6"/>
        <v>5341536</v>
      </c>
      <c r="H22" s="603">
        <f t="shared" si="6"/>
        <v>3811464</v>
      </c>
      <c r="I22" s="603">
        <f t="shared" si="6"/>
        <v>2383327</v>
      </c>
      <c r="J22" s="603">
        <f t="shared" si="6"/>
        <v>1267082</v>
      </c>
      <c r="K22" s="603">
        <f t="shared" si="6"/>
        <v>867443</v>
      </c>
      <c r="L22" s="603">
        <f t="shared" si="6"/>
        <v>144695</v>
      </c>
      <c r="M22" s="603">
        <f t="shared" si="6"/>
        <v>24326098</v>
      </c>
      <c r="N22" s="568"/>
      <c r="O22" s="337"/>
      <c r="P22" s="29"/>
      <c r="Z22" s="59"/>
      <c r="AA22" s="49"/>
      <c r="AB22" s="49"/>
      <c r="AC22" s="49"/>
      <c r="AO22" s="101"/>
      <c r="AP22" s="76">
        <f>+AX20+1</f>
        <v>32</v>
      </c>
      <c r="AQ22" s="76">
        <f t="shared" ref="AQ22:AX22" si="7">+AP22+1</f>
        <v>33</v>
      </c>
      <c r="AR22" s="76">
        <f t="shared" si="7"/>
        <v>34</v>
      </c>
      <c r="AS22" s="76">
        <f t="shared" si="7"/>
        <v>35</v>
      </c>
      <c r="AT22" s="76">
        <f t="shared" si="7"/>
        <v>36</v>
      </c>
      <c r="AU22" s="76">
        <f t="shared" si="7"/>
        <v>37</v>
      </c>
      <c r="AV22" s="76">
        <f t="shared" si="7"/>
        <v>38</v>
      </c>
      <c r="AW22" s="76">
        <f t="shared" si="7"/>
        <v>39</v>
      </c>
      <c r="AX22" s="84">
        <f t="shared" si="7"/>
        <v>40</v>
      </c>
    </row>
    <row r="23" spans="1:50" ht="15" customHeight="1" thickBot="1" x14ac:dyDescent="0.25">
      <c r="A23" s="558"/>
      <c r="B23" s="607"/>
      <c r="C23" s="608"/>
      <c r="D23" s="609"/>
      <c r="E23" s="609"/>
      <c r="F23" s="609"/>
      <c r="G23" s="609"/>
      <c r="H23" s="609"/>
      <c r="I23" s="609"/>
      <c r="J23" s="609"/>
      <c r="K23" s="609"/>
      <c r="L23" s="609"/>
      <c r="M23" s="609"/>
      <c r="N23" s="557"/>
      <c r="O23" s="337"/>
      <c r="P23" s="29"/>
      <c r="Q23"/>
      <c r="R23"/>
      <c r="S23"/>
      <c r="T23"/>
      <c r="U23"/>
      <c r="V23"/>
      <c r="W23"/>
      <c r="X23"/>
      <c r="Y23"/>
      <c r="Z23" s="58"/>
      <c r="AA23" s="77"/>
      <c r="AB23" s="77"/>
      <c r="AC23" s="77"/>
      <c r="AO23" s="99"/>
      <c r="AP23" s="58"/>
      <c r="AQ23" s="58"/>
      <c r="AR23" s="58"/>
      <c r="AS23" s="58"/>
      <c r="AT23" s="58"/>
      <c r="AU23" s="58"/>
      <c r="AV23" s="58"/>
      <c r="AW23" s="58"/>
      <c r="AX23" s="83"/>
    </row>
    <row r="24" spans="1:50" s="30" customFormat="1" ht="39.950000000000003" customHeight="1" thickBot="1" x14ac:dyDescent="0.25">
      <c r="A24" s="565"/>
      <c r="B24" s="665" t="s">
        <v>31</v>
      </c>
      <c r="C24" s="666"/>
      <c r="D24" s="602"/>
      <c r="E24" s="603">
        <f t="shared" ref="E24:M24" si="8">VLOOKUP($AP$15,ALLCTB,AP24,FALSE)</f>
        <v>14804</v>
      </c>
      <c r="F24" s="603">
        <f t="shared" si="8"/>
        <v>19553</v>
      </c>
      <c r="G24" s="603">
        <f t="shared" si="8"/>
        <v>26513</v>
      </c>
      <c r="H24" s="603">
        <f t="shared" si="8"/>
        <v>23372</v>
      </c>
      <c r="I24" s="603">
        <f t="shared" si="8"/>
        <v>18068</v>
      </c>
      <c r="J24" s="603">
        <f t="shared" si="8"/>
        <v>10478</v>
      </c>
      <c r="K24" s="603">
        <f t="shared" si="8"/>
        <v>8744</v>
      </c>
      <c r="L24" s="603">
        <f t="shared" si="8"/>
        <v>4708</v>
      </c>
      <c r="M24" s="603">
        <f t="shared" si="8"/>
        <v>126240</v>
      </c>
      <c r="N24" s="566"/>
      <c r="O24" s="337"/>
      <c r="P24" s="29"/>
      <c r="Z24" s="56"/>
      <c r="AA24" s="95"/>
      <c r="AB24" s="48"/>
      <c r="AC24" s="48"/>
      <c r="AO24" s="100"/>
      <c r="AP24" s="76">
        <f>+AX22+1</f>
        <v>41</v>
      </c>
      <c r="AQ24" s="76">
        <f t="shared" ref="AQ24:AX24" si="9">+AP24+1</f>
        <v>42</v>
      </c>
      <c r="AR24" s="76">
        <f t="shared" si="9"/>
        <v>43</v>
      </c>
      <c r="AS24" s="76">
        <f t="shared" si="9"/>
        <v>44</v>
      </c>
      <c r="AT24" s="76">
        <f t="shared" si="9"/>
        <v>45</v>
      </c>
      <c r="AU24" s="76">
        <f t="shared" si="9"/>
        <v>46</v>
      </c>
      <c r="AV24" s="76">
        <f t="shared" si="9"/>
        <v>47</v>
      </c>
      <c r="AW24" s="76">
        <f t="shared" si="9"/>
        <v>48</v>
      </c>
      <c r="AX24" s="84">
        <f t="shared" si="9"/>
        <v>49</v>
      </c>
    </row>
    <row r="25" spans="1:50" s="108" customFormat="1" ht="15" customHeight="1" thickBot="1" x14ac:dyDescent="0.25">
      <c r="A25" s="192"/>
      <c r="B25" s="610"/>
      <c r="C25" s="611"/>
      <c r="D25" s="611"/>
      <c r="E25" s="611"/>
      <c r="F25" s="611"/>
      <c r="G25" s="611"/>
      <c r="H25" s="611"/>
      <c r="I25" s="611"/>
      <c r="J25" s="611"/>
      <c r="K25" s="611"/>
      <c r="L25" s="611"/>
      <c r="M25" s="611"/>
      <c r="N25" s="193"/>
      <c r="O25" s="337"/>
      <c r="P25" s="29"/>
      <c r="Z25" s="195"/>
      <c r="AA25" s="195"/>
      <c r="AB25" s="195"/>
      <c r="AC25" s="195"/>
      <c r="AO25" s="194"/>
      <c r="AP25" s="195"/>
      <c r="AQ25" s="195"/>
      <c r="AR25" s="195"/>
      <c r="AS25" s="195"/>
      <c r="AT25" s="195"/>
      <c r="AU25" s="195"/>
      <c r="AV25" s="195"/>
      <c r="AW25" s="195"/>
      <c r="AX25" s="196"/>
    </row>
    <row r="26" spans="1:50" s="22" customFormat="1" ht="39.950000000000003" customHeight="1" thickBot="1" x14ac:dyDescent="0.25">
      <c r="A26" s="567"/>
      <c r="B26" s="655" t="s">
        <v>32</v>
      </c>
      <c r="C26" s="656"/>
      <c r="D26" s="603">
        <f t="shared" ref="D26:M26" si="10">VLOOKUP($AP$15,ALLCTB,AO26,FALSE)</f>
        <v>14804</v>
      </c>
      <c r="E26" s="603">
        <f t="shared" si="10"/>
        <v>19553</v>
      </c>
      <c r="F26" s="603">
        <f t="shared" si="10"/>
        <v>26513</v>
      </c>
      <c r="G26" s="603">
        <f t="shared" si="10"/>
        <v>23372</v>
      </c>
      <c r="H26" s="603">
        <f t="shared" si="10"/>
        <v>18068</v>
      </c>
      <c r="I26" s="603">
        <f t="shared" si="10"/>
        <v>10478</v>
      </c>
      <c r="J26" s="603">
        <f t="shared" si="10"/>
        <v>8744</v>
      </c>
      <c r="K26" s="603">
        <f t="shared" si="10"/>
        <v>4708</v>
      </c>
      <c r="L26" s="612"/>
      <c r="M26" s="603">
        <f t="shared" si="10"/>
        <v>126240</v>
      </c>
      <c r="N26" s="568"/>
      <c r="O26" s="337"/>
      <c r="P26" s="29"/>
      <c r="Z26" s="57"/>
      <c r="AA26" s="96"/>
      <c r="AB26" s="76"/>
      <c r="AC26" s="76"/>
      <c r="AO26" s="82">
        <f>+AX24+1</f>
        <v>50</v>
      </c>
      <c r="AP26" s="76">
        <f t="shared" ref="AP26:AX26" si="11">+AO26+1</f>
        <v>51</v>
      </c>
      <c r="AQ26" s="76">
        <f t="shared" si="11"/>
        <v>52</v>
      </c>
      <c r="AR26" s="76">
        <f t="shared" si="11"/>
        <v>53</v>
      </c>
      <c r="AS26" s="76">
        <f t="shared" si="11"/>
        <v>54</v>
      </c>
      <c r="AT26" s="76">
        <f t="shared" si="11"/>
        <v>55</v>
      </c>
      <c r="AU26" s="76">
        <f t="shared" si="11"/>
        <v>56</v>
      </c>
      <c r="AV26" s="76">
        <f t="shared" si="11"/>
        <v>57</v>
      </c>
      <c r="AW26" s="76">
        <f t="shared" si="11"/>
        <v>58</v>
      </c>
      <c r="AX26" s="84">
        <f t="shared" si="11"/>
        <v>59</v>
      </c>
    </row>
    <row r="27" spans="1:50" ht="15" customHeight="1" thickBot="1" x14ac:dyDescent="0.25">
      <c r="A27" s="558"/>
      <c r="B27" s="607"/>
      <c r="C27" s="608"/>
      <c r="D27" s="609"/>
      <c r="E27" s="609"/>
      <c r="F27" s="609"/>
      <c r="G27" s="609"/>
      <c r="H27" s="609"/>
      <c r="I27" s="609"/>
      <c r="J27" s="609"/>
      <c r="K27" s="609"/>
      <c r="L27" s="609"/>
      <c r="M27" s="609"/>
      <c r="N27" s="557"/>
      <c r="O27" s="337"/>
      <c r="P27" s="29"/>
      <c r="Q27"/>
      <c r="R27"/>
      <c r="S27"/>
      <c r="T27"/>
      <c r="U27"/>
      <c r="V27"/>
      <c r="W27"/>
      <c r="X27"/>
      <c r="Y27"/>
      <c r="Z27" s="57"/>
      <c r="AA27" s="96"/>
      <c r="AB27" s="76"/>
      <c r="AC27" s="76"/>
      <c r="AO27" s="82"/>
      <c r="AP27" s="57"/>
      <c r="AQ27" s="57"/>
      <c r="AR27" s="57"/>
      <c r="AS27" s="57"/>
      <c r="AT27" s="57"/>
      <c r="AU27" s="57"/>
      <c r="AV27" s="57"/>
      <c r="AW27" s="57"/>
      <c r="AX27" s="86"/>
    </row>
    <row r="28" spans="1:50" s="22" customFormat="1" ht="60" customHeight="1" thickBot="1" x14ac:dyDescent="0.25">
      <c r="A28" s="567"/>
      <c r="B28" s="655" t="s">
        <v>33</v>
      </c>
      <c r="C28" s="656"/>
      <c r="D28" s="603">
        <f t="shared" ref="D28:M28" si="12">VLOOKUP($AP$15,ALLCTB,AO28,FALSE)</f>
        <v>14804</v>
      </c>
      <c r="E28" s="603">
        <f t="shared" si="12"/>
        <v>5766253</v>
      </c>
      <c r="F28" s="603">
        <f t="shared" si="12"/>
        <v>4756007</v>
      </c>
      <c r="G28" s="603">
        <f t="shared" si="12"/>
        <v>5338395</v>
      </c>
      <c r="H28" s="603">
        <f t="shared" si="12"/>
        <v>3806160</v>
      </c>
      <c r="I28" s="603">
        <f t="shared" si="12"/>
        <v>2375737</v>
      </c>
      <c r="J28" s="603">
        <f t="shared" si="12"/>
        <v>1265348</v>
      </c>
      <c r="K28" s="603">
        <f t="shared" si="12"/>
        <v>863407</v>
      </c>
      <c r="L28" s="603">
        <f t="shared" si="12"/>
        <v>139987</v>
      </c>
      <c r="M28" s="603">
        <f t="shared" si="12"/>
        <v>24326098</v>
      </c>
      <c r="N28" s="568"/>
      <c r="O28" s="337"/>
      <c r="P28" s="29"/>
      <c r="Z28" s="57"/>
      <c r="AA28" s="96"/>
      <c r="AB28" s="76"/>
      <c r="AC28" s="76"/>
      <c r="AO28" s="82">
        <f>+AX26+1</f>
        <v>60</v>
      </c>
      <c r="AP28" s="76">
        <f t="shared" ref="AP28:AX28" si="13">+AO28+1</f>
        <v>61</v>
      </c>
      <c r="AQ28" s="76">
        <f t="shared" si="13"/>
        <v>62</v>
      </c>
      <c r="AR28" s="76">
        <f t="shared" si="13"/>
        <v>63</v>
      </c>
      <c r="AS28" s="76">
        <f t="shared" si="13"/>
        <v>64</v>
      </c>
      <c r="AT28" s="76">
        <f t="shared" si="13"/>
        <v>65</v>
      </c>
      <c r="AU28" s="76">
        <f t="shared" si="13"/>
        <v>66</v>
      </c>
      <c r="AV28" s="76">
        <f t="shared" si="13"/>
        <v>67</v>
      </c>
      <c r="AW28" s="76">
        <f t="shared" si="13"/>
        <v>68</v>
      </c>
      <c r="AX28" s="84">
        <f t="shared" si="13"/>
        <v>69</v>
      </c>
    </row>
    <row r="29" spans="1:50" ht="15" customHeight="1" thickBot="1" x14ac:dyDescent="0.25">
      <c r="A29" s="558"/>
      <c r="B29" s="675"/>
      <c r="C29" s="675"/>
      <c r="D29" s="609"/>
      <c r="E29" s="609"/>
      <c r="F29" s="609"/>
      <c r="G29" s="609"/>
      <c r="H29" s="609"/>
      <c r="I29" s="609"/>
      <c r="J29" s="609"/>
      <c r="K29" s="609"/>
      <c r="L29" s="609"/>
      <c r="M29" s="609"/>
      <c r="N29" s="557"/>
      <c r="O29" s="337"/>
      <c r="P29" s="29"/>
      <c r="Q29"/>
      <c r="R29"/>
      <c r="S29"/>
      <c r="T29"/>
      <c r="U29"/>
      <c r="V29"/>
      <c r="W29"/>
      <c r="X29"/>
      <c r="Y29"/>
      <c r="Z29" s="57"/>
      <c r="AA29" s="96"/>
      <c r="AB29" s="76"/>
      <c r="AC29" s="76"/>
      <c r="AO29" s="82"/>
      <c r="AP29" s="57"/>
      <c r="AQ29" s="57"/>
      <c r="AR29" s="57"/>
      <c r="AS29" s="57"/>
      <c r="AT29" s="57"/>
      <c r="AU29" s="57"/>
      <c r="AV29" s="57"/>
      <c r="AW29" s="57"/>
      <c r="AX29" s="86"/>
    </row>
    <row r="30" spans="1:50" s="31" customFormat="1" ht="39.950000000000003" customHeight="1" thickBot="1" x14ac:dyDescent="0.25">
      <c r="A30" s="569"/>
      <c r="B30" s="665" t="s">
        <v>34</v>
      </c>
      <c r="C30" s="666"/>
      <c r="D30" s="603">
        <f t="shared" ref="D30:M30" si="14">VLOOKUP($AP$15,ALLCTB,AO30,FALSE)</f>
        <v>4061</v>
      </c>
      <c r="E30" s="603">
        <f t="shared" si="14"/>
        <v>2827580</v>
      </c>
      <c r="F30" s="603">
        <f t="shared" si="14"/>
        <v>1866791</v>
      </c>
      <c r="G30" s="603">
        <f t="shared" si="14"/>
        <v>1678901</v>
      </c>
      <c r="H30" s="603">
        <f t="shared" si="14"/>
        <v>946288</v>
      </c>
      <c r="I30" s="603">
        <f t="shared" si="14"/>
        <v>478908</v>
      </c>
      <c r="J30" s="603">
        <f t="shared" si="14"/>
        <v>213082</v>
      </c>
      <c r="K30" s="603">
        <f t="shared" si="14"/>
        <v>121588</v>
      </c>
      <c r="L30" s="603">
        <f t="shared" si="14"/>
        <v>13955</v>
      </c>
      <c r="M30" s="603">
        <f t="shared" si="14"/>
        <v>8151154</v>
      </c>
      <c r="N30" s="570"/>
      <c r="O30" s="337"/>
      <c r="P30" s="29"/>
      <c r="Z30" s="56"/>
      <c r="AA30" s="95"/>
      <c r="AB30" s="48"/>
      <c r="AC30" s="48"/>
      <c r="AO30" s="82">
        <f>+AX28+1</f>
        <v>70</v>
      </c>
      <c r="AP30" s="76">
        <f t="shared" ref="AP30:AX30" si="15">+AO30+1</f>
        <v>71</v>
      </c>
      <c r="AQ30" s="76">
        <f t="shared" si="15"/>
        <v>72</v>
      </c>
      <c r="AR30" s="76">
        <f t="shared" si="15"/>
        <v>73</v>
      </c>
      <c r="AS30" s="76">
        <f t="shared" si="15"/>
        <v>74</v>
      </c>
      <c r="AT30" s="76">
        <f t="shared" si="15"/>
        <v>75</v>
      </c>
      <c r="AU30" s="76">
        <f t="shared" si="15"/>
        <v>76</v>
      </c>
      <c r="AV30" s="76">
        <f t="shared" si="15"/>
        <v>77</v>
      </c>
      <c r="AW30" s="76">
        <f t="shared" si="15"/>
        <v>78</v>
      </c>
      <c r="AX30" s="84">
        <f t="shared" si="15"/>
        <v>79</v>
      </c>
    </row>
    <row r="31" spans="1:50" s="36" customFormat="1" ht="15" customHeight="1" thickBot="1" x14ac:dyDescent="0.25">
      <c r="A31" s="34"/>
      <c r="B31" s="674"/>
      <c r="C31" s="674"/>
      <c r="D31" s="613"/>
      <c r="E31" s="613"/>
      <c r="F31" s="613"/>
      <c r="G31" s="613"/>
      <c r="H31" s="613"/>
      <c r="I31" s="613"/>
      <c r="J31" s="613"/>
      <c r="K31" s="613"/>
      <c r="L31" s="613"/>
      <c r="M31" s="613"/>
      <c r="N31" s="35"/>
      <c r="O31" s="337"/>
      <c r="P31" s="29"/>
      <c r="Z31" s="57"/>
      <c r="AA31" s="76"/>
      <c r="AB31" s="76"/>
      <c r="AC31" s="76"/>
      <c r="AO31" s="82"/>
      <c r="AP31" s="57"/>
      <c r="AQ31" s="57"/>
      <c r="AR31" s="57"/>
      <c r="AS31" s="57"/>
      <c r="AT31" s="57"/>
      <c r="AU31" s="57"/>
      <c r="AV31" s="57"/>
      <c r="AW31" s="57"/>
      <c r="AX31" s="86"/>
    </row>
    <row r="32" spans="1:50" s="30" customFormat="1" ht="60" customHeight="1" thickBot="1" x14ac:dyDescent="0.25">
      <c r="A32" s="571"/>
      <c r="B32" s="665" t="s">
        <v>35</v>
      </c>
      <c r="C32" s="666"/>
      <c r="D32" s="603">
        <f t="shared" ref="D32:M32" si="16">VLOOKUP($AP$15,ALLCTB,AO32,FALSE)</f>
        <v>566</v>
      </c>
      <c r="E32" s="603">
        <f t="shared" si="16"/>
        <v>52203</v>
      </c>
      <c r="F32" s="603">
        <f t="shared" si="16"/>
        <v>51216</v>
      </c>
      <c r="G32" s="603">
        <f t="shared" si="16"/>
        <v>58578</v>
      </c>
      <c r="H32" s="603">
        <f t="shared" si="16"/>
        <v>39800</v>
      </c>
      <c r="I32" s="603">
        <f t="shared" si="16"/>
        <v>22181</v>
      </c>
      <c r="J32" s="603">
        <f t="shared" si="16"/>
        <v>10681</v>
      </c>
      <c r="K32" s="603">
        <f t="shared" si="16"/>
        <v>5902</v>
      </c>
      <c r="L32" s="603">
        <f t="shared" si="16"/>
        <v>538</v>
      </c>
      <c r="M32" s="603">
        <f t="shared" si="16"/>
        <v>241665</v>
      </c>
      <c r="N32" s="566"/>
      <c r="O32" s="337"/>
      <c r="P32" s="29"/>
      <c r="Z32" s="56"/>
      <c r="AA32" s="95"/>
      <c r="AB32" s="48"/>
      <c r="AC32" s="48"/>
      <c r="AO32" s="82">
        <f>+AX30+1</f>
        <v>80</v>
      </c>
      <c r="AP32" s="76">
        <f t="shared" ref="AP32:AX32" si="17">+AO32+1</f>
        <v>81</v>
      </c>
      <c r="AQ32" s="76">
        <f t="shared" si="17"/>
        <v>82</v>
      </c>
      <c r="AR32" s="76">
        <f t="shared" si="17"/>
        <v>83</v>
      </c>
      <c r="AS32" s="76">
        <f t="shared" si="17"/>
        <v>84</v>
      </c>
      <c r="AT32" s="76">
        <f t="shared" si="17"/>
        <v>85</v>
      </c>
      <c r="AU32" s="76">
        <f t="shared" si="17"/>
        <v>86</v>
      </c>
      <c r="AV32" s="76">
        <f t="shared" si="17"/>
        <v>87</v>
      </c>
      <c r="AW32" s="76">
        <f t="shared" si="17"/>
        <v>88</v>
      </c>
      <c r="AX32" s="84">
        <f t="shared" si="17"/>
        <v>89</v>
      </c>
    </row>
    <row r="33" spans="1:50" s="36" customFormat="1" ht="15" customHeight="1" thickBot="1" x14ac:dyDescent="0.25">
      <c r="A33" s="34"/>
      <c r="B33" s="676"/>
      <c r="C33" s="676"/>
      <c r="D33" s="613"/>
      <c r="E33" s="613"/>
      <c r="F33" s="613"/>
      <c r="G33" s="613"/>
      <c r="H33" s="613"/>
      <c r="I33" s="613"/>
      <c r="J33" s="613"/>
      <c r="K33" s="613"/>
      <c r="L33" s="613"/>
      <c r="M33" s="613"/>
      <c r="N33" s="35"/>
      <c r="O33" s="337"/>
      <c r="P33" s="29"/>
      <c r="Z33" s="57"/>
      <c r="AA33" s="76"/>
      <c r="AB33" s="76"/>
      <c r="AC33" s="76"/>
      <c r="AO33" s="82"/>
      <c r="AP33" s="57"/>
      <c r="AQ33" s="57"/>
      <c r="AR33" s="57"/>
      <c r="AS33" s="57"/>
      <c r="AT33" s="57"/>
      <c r="AU33" s="57"/>
      <c r="AV33" s="57"/>
      <c r="AW33" s="57"/>
      <c r="AX33" s="86"/>
    </row>
    <row r="34" spans="1:50" s="30" customFormat="1" ht="60" customHeight="1" thickBot="1" x14ac:dyDescent="0.25">
      <c r="A34" s="565"/>
      <c r="B34" s="665" t="s">
        <v>36</v>
      </c>
      <c r="C34" s="666"/>
      <c r="D34" s="603">
        <f t="shared" ref="D34:M34" si="18">VLOOKUP($AP$15,ALLCTB,AO34,FALSE)</f>
        <v>268</v>
      </c>
      <c r="E34" s="603">
        <f t="shared" si="18"/>
        <v>5946</v>
      </c>
      <c r="F34" s="603">
        <f t="shared" si="18"/>
        <v>4409</v>
      </c>
      <c r="G34" s="603">
        <f t="shared" si="18"/>
        <v>4883</v>
      </c>
      <c r="H34" s="603">
        <f t="shared" si="18"/>
        <v>4604</v>
      </c>
      <c r="I34" s="603">
        <f t="shared" si="18"/>
        <v>4005</v>
      </c>
      <c r="J34" s="603">
        <f t="shared" si="18"/>
        <v>4807</v>
      </c>
      <c r="K34" s="603">
        <f t="shared" si="18"/>
        <v>6622</v>
      </c>
      <c r="L34" s="603">
        <f t="shared" si="18"/>
        <v>2079</v>
      </c>
      <c r="M34" s="603">
        <f t="shared" si="18"/>
        <v>37623</v>
      </c>
      <c r="N34" s="566"/>
      <c r="O34" s="337"/>
      <c r="P34" s="29"/>
      <c r="Z34" s="56"/>
      <c r="AA34" s="95"/>
      <c r="AB34" s="48"/>
      <c r="AC34" s="48"/>
      <c r="AO34" s="82">
        <f>+AX32+1</f>
        <v>90</v>
      </c>
      <c r="AP34" s="76">
        <f t="shared" ref="AP34:AX34" si="19">+AO34+1</f>
        <v>91</v>
      </c>
      <c r="AQ34" s="76">
        <f t="shared" si="19"/>
        <v>92</v>
      </c>
      <c r="AR34" s="76">
        <f t="shared" si="19"/>
        <v>93</v>
      </c>
      <c r="AS34" s="76">
        <f t="shared" si="19"/>
        <v>94</v>
      </c>
      <c r="AT34" s="76">
        <f t="shared" si="19"/>
        <v>95</v>
      </c>
      <c r="AU34" s="76">
        <f t="shared" si="19"/>
        <v>96</v>
      </c>
      <c r="AV34" s="76">
        <f t="shared" si="19"/>
        <v>97</v>
      </c>
      <c r="AW34" s="76">
        <f t="shared" si="19"/>
        <v>98</v>
      </c>
      <c r="AX34" s="84">
        <f t="shared" si="19"/>
        <v>99</v>
      </c>
    </row>
    <row r="35" spans="1:50" s="36" customFormat="1" ht="15" customHeight="1" thickBot="1" x14ac:dyDescent="0.25">
      <c r="A35" s="34"/>
      <c r="B35" s="677"/>
      <c r="C35" s="677"/>
      <c r="D35" s="613"/>
      <c r="E35" s="613"/>
      <c r="F35" s="613"/>
      <c r="G35" s="613"/>
      <c r="H35" s="613"/>
      <c r="I35" s="613"/>
      <c r="J35" s="613"/>
      <c r="K35" s="613"/>
      <c r="L35" s="613"/>
      <c r="M35" s="614"/>
      <c r="N35" s="35"/>
      <c r="O35" s="337"/>
      <c r="P35" s="29"/>
      <c r="Z35" s="57"/>
      <c r="AA35" s="76"/>
      <c r="AB35" s="76"/>
      <c r="AC35" s="76"/>
      <c r="AO35" s="82"/>
      <c r="AP35" s="57"/>
      <c r="AQ35" s="57"/>
      <c r="AR35" s="57"/>
      <c r="AS35" s="57"/>
      <c r="AT35" s="57"/>
      <c r="AU35" s="57"/>
      <c r="AV35" s="57"/>
      <c r="AW35" s="57"/>
      <c r="AX35" s="86"/>
    </row>
    <row r="36" spans="1:50" s="31" customFormat="1" ht="60" customHeight="1" thickBot="1" x14ac:dyDescent="0.25">
      <c r="A36" s="569"/>
      <c r="B36" s="655" t="s">
        <v>37</v>
      </c>
      <c r="C36" s="656"/>
      <c r="D36" s="602"/>
      <c r="E36" s="603">
        <f t="shared" ref="E36:M36" si="20">VLOOKUP($AP$15,ALLCTB,AP36,FALSE)</f>
        <v>59519</v>
      </c>
      <c r="F36" s="603">
        <f t="shared" si="20"/>
        <v>42819</v>
      </c>
      <c r="G36" s="603">
        <f t="shared" si="20"/>
        <v>47870</v>
      </c>
      <c r="H36" s="603">
        <f t="shared" si="20"/>
        <v>38973</v>
      </c>
      <c r="I36" s="603">
        <f t="shared" si="20"/>
        <v>26851</v>
      </c>
      <c r="J36" s="603">
        <f t="shared" si="20"/>
        <v>16352</v>
      </c>
      <c r="K36" s="603">
        <f t="shared" si="20"/>
        <v>15414</v>
      </c>
      <c r="L36" s="603">
        <f t="shared" si="20"/>
        <v>5559</v>
      </c>
      <c r="M36" s="603">
        <f t="shared" si="20"/>
        <v>253357</v>
      </c>
      <c r="N36" s="570"/>
      <c r="O36" s="337"/>
      <c r="P36" s="29"/>
      <c r="Z36" s="56"/>
      <c r="AA36" s="95"/>
      <c r="AB36" s="48"/>
      <c r="AC36" s="48"/>
      <c r="AO36" s="100"/>
      <c r="AP36" s="76">
        <f>+AX34+1</f>
        <v>100</v>
      </c>
      <c r="AQ36" s="76">
        <f t="shared" ref="AQ36:AX36" si="21">+AP36+1</f>
        <v>101</v>
      </c>
      <c r="AR36" s="76">
        <f t="shared" si="21"/>
        <v>102</v>
      </c>
      <c r="AS36" s="76">
        <f t="shared" si="21"/>
        <v>103</v>
      </c>
      <c r="AT36" s="76">
        <f t="shared" si="21"/>
        <v>104</v>
      </c>
      <c r="AU36" s="76">
        <f t="shared" si="21"/>
        <v>105</v>
      </c>
      <c r="AV36" s="76">
        <f t="shared" si="21"/>
        <v>106</v>
      </c>
      <c r="AW36" s="76">
        <f t="shared" si="21"/>
        <v>107</v>
      </c>
      <c r="AX36" s="84">
        <f t="shared" si="21"/>
        <v>108</v>
      </c>
    </row>
    <row r="37" spans="1:50" s="36" customFormat="1" ht="15" customHeight="1" thickBot="1" x14ac:dyDescent="0.25">
      <c r="A37" s="34"/>
      <c r="B37" s="615"/>
      <c r="C37" s="616"/>
      <c r="D37" s="616"/>
      <c r="E37" s="616"/>
      <c r="F37" s="616"/>
      <c r="G37" s="616"/>
      <c r="H37" s="616"/>
      <c r="I37" s="616"/>
      <c r="J37" s="616"/>
      <c r="K37" s="616"/>
      <c r="L37" s="616"/>
      <c r="M37" s="616"/>
      <c r="N37" s="35"/>
      <c r="O37" s="337"/>
      <c r="P37" s="29"/>
      <c r="Z37" s="57"/>
      <c r="AA37" s="76"/>
      <c r="AB37" s="76"/>
      <c r="AC37" s="77"/>
      <c r="AO37" s="98"/>
      <c r="AP37" s="57"/>
      <c r="AQ37" s="57"/>
      <c r="AR37" s="57"/>
      <c r="AS37" s="57"/>
      <c r="AT37" s="57"/>
      <c r="AU37" s="57"/>
      <c r="AV37" s="57"/>
      <c r="AW37" s="57"/>
      <c r="AX37" s="86"/>
    </row>
    <row r="38" spans="1:50" s="31" customFormat="1" ht="62.25" customHeight="1" thickBot="1" x14ac:dyDescent="0.25">
      <c r="A38" s="569"/>
      <c r="B38" s="655" t="s">
        <v>38</v>
      </c>
      <c r="C38" s="656"/>
      <c r="D38" s="602"/>
      <c r="E38" s="603">
        <f t="shared" ref="E38:M38" si="22">VLOOKUP($AP$15,ALLCTB,AP38,FALSE)</f>
        <v>125517</v>
      </c>
      <c r="F38" s="603">
        <f t="shared" si="22"/>
        <v>70731</v>
      </c>
      <c r="G38" s="603">
        <f t="shared" si="22"/>
        <v>64846</v>
      </c>
      <c r="H38" s="603">
        <f t="shared" si="22"/>
        <v>40155</v>
      </c>
      <c r="I38" s="603">
        <f t="shared" si="22"/>
        <v>21910</v>
      </c>
      <c r="J38" s="603">
        <f t="shared" si="22"/>
        <v>11265</v>
      </c>
      <c r="K38" s="603">
        <f t="shared" si="22"/>
        <v>8254</v>
      </c>
      <c r="L38" s="603">
        <f t="shared" si="22"/>
        <v>1971</v>
      </c>
      <c r="M38" s="603">
        <f t="shared" si="22"/>
        <v>344649</v>
      </c>
      <c r="N38" s="570"/>
      <c r="O38" s="337"/>
      <c r="P38" s="29"/>
      <c r="Z38" s="56"/>
      <c r="AA38" s="95"/>
      <c r="AB38" s="48"/>
      <c r="AC38" s="48"/>
      <c r="AO38" s="100"/>
      <c r="AP38" s="76">
        <f>+AX36+1</f>
        <v>109</v>
      </c>
      <c r="AQ38" s="76">
        <f t="shared" ref="AQ38:AX38" si="23">+AP38+1</f>
        <v>110</v>
      </c>
      <c r="AR38" s="76">
        <f t="shared" si="23"/>
        <v>111</v>
      </c>
      <c r="AS38" s="76">
        <f t="shared" si="23"/>
        <v>112</v>
      </c>
      <c r="AT38" s="76">
        <f t="shared" si="23"/>
        <v>113</v>
      </c>
      <c r="AU38" s="76">
        <f t="shared" si="23"/>
        <v>114</v>
      </c>
      <c r="AV38" s="76">
        <f t="shared" si="23"/>
        <v>115</v>
      </c>
      <c r="AW38" s="76">
        <f t="shared" si="23"/>
        <v>116</v>
      </c>
      <c r="AX38" s="84">
        <f t="shared" si="23"/>
        <v>117</v>
      </c>
    </row>
    <row r="39" spans="1:50" ht="15" customHeight="1" thickBot="1" x14ac:dyDescent="0.25">
      <c r="A39" s="558"/>
      <c r="B39" s="607"/>
      <c r="C39" s="608"/>
      <c r="D39" s="617"/>
      <c r="E39" s="617"/>
      <c r="F39" s="617"/>
      <c r="G39" s="617"/>
      <c r="H39" s="617"/>
      <c r="I39" s="617"/>
      <c r="J39" s="617"/>
      <c r="K39" s="617"/>
      <c r="L39" s="617"/>
      <c r="M39" s="617"/>
      <c r="N39" s="557"/>
      <c r="O39" s="337"/>
      <c r="P39" s="29"/>
      <c r="Q39"/>
      <c r="R39"/>
      <c r="S39"/>
      <c r="T39"/>
      <c r="U39"/>
      <c r="V39"/>
      <c r="W39"/>
      <c r="X39"/>
      <c r="Y39"/>
      <c r="Z39" s="57"/>
      <c r="AA39" s="76"/>
      <c r="AB39" s="76"/>
      <c r="AC39" s="77"/>
      <c r="AO39" s="98"/>
      <c r="AP39" s="57"/>
      <c r="AQ39" s="57"/>
      <c r="AR39" s="57"/>
      <c r="AS39" s="57"/>
      <c r="AT39" s="57"/>
      <c r="AU39" s="57"/>
      <c r="AV39" s="57"/>
      <c r="AW39" s="57"/>
      <c r="AX39" s="86"/>
    </row>
    <row r="40" spans="1:50" s="31" customFormat="1" ht="55.15" customHeight="1" thickBot="1" x14ac:dyDescent="0.25">
      <c r="A40" s="569"/>
      <c r="B40" s="655" t="s">
        <v>39</v>
      </c>
      <c r="C40" s="656"/>
      <c r="D40" s="602" t="s">
        <v>23</v>
      </c>
      <c r="E40" s="603">
        <f t="shared" ref="E40:M40" si="24">VLOOKUP($AP$15,ALLCTB,AP40,FALSE)</f>
        <v>19323</v>
      </c>
      <c r="F40" s="603">
        <f t="shared" si="24"/>
        <v>11741</v>
      </c>
      <c r="G40" s="603">
        <f t="shared" si="24"/>
        <v>9303</v>
      </c>
      <c r="H40" s="603">
        <f t="shared" si="24"/>
        <v>5254</v>
      </c>
      <c r="I40" s="603">
        <f t="shared" si="24"/>
        <v>3073</v>
      </c>
      <c r="J40" s="603">
        <f t="shared" si="24"/>
        <v>1648</v>
      </c>
      <c r="K40" s="603">
        <f t="shared" si="24"/>
        <v>1236</v>
      </c>
      <c r="L40" s="603">
        <f t="shared" si="24"/>
        <v>213</v>
      </c>
      <c r="M40" s="603">
        <f t="shared" si="24"/>
        <v>51791</v>
      </c>
      <c r="N40" s="570"/>
      <c r="O40" s="337"/>
      <c r="P40" s="29"/>
      <c r="Z40" s="56"/>
      <c r="AA40" s="95"/>
      <c r="AB40" s="48"/>
      <c r="AC40" s="48"/>
      <c r="AO40" s="100"/>
      <c r="AP40" s="76">
        <f>+AX38+1</f>
        <v>118</v>
      </c>
      <c r="AQ40" s="76">
        <f t="shared" ref="AQ40:AX40" si="25">+AP40+1</f>
        <v>119</v>
      </c>
      <c r="AR40" s="76">
        <f t="shared" si="25"/>
        <v>120</v>
      </c>
      <c r="AS40" s="76">
        <f t="shared" si="25"/>
        <v>121</v>
      </c>
      <c r="AT40" s="76">
        <f t="shared" si="25"/>
        <v>122</v>
      </c>
      <c r="AU40" s="76">
        <f t="shared" si="25"/>
        <v>123</v>
      </c>
      <c r="AV40" s="76">
        <f t="shared" si="25"/>
        <v>124</v>
      </c>
      <c r="AW40" s="76">
        <f t="shared" si="25"/>
        <v>125</v>
      </c>
      <c r="AX40" s="84">
        <f t="shared" si="25"/>
        <v>126</v>
      </c>
    </row>
    <row r="41" spans="1:50" ht="18.75" customHeight="1" thickBot="1" x14ac:dyDescent="0.25">
      <c r="A41" s="558"/>
      <c r="B41" s="608"/>
      <c r="C41" s="608"/>
      <c r="D41" s="608"/>
      <c r="E41" s="608"/>
      <c r="F41" s="608"/>
      <c r="G41" s="608"/>
      <c r="H41" s="608"/>
      <c r="I41" s="608"/>
      <c r="J41" s="608"/>
      <c r="K41" s="608"/>
      <c r="L41" s="608"/>
      <c r="M41" s="608"/>
      <c r="N41" s="557"/>
      <c r="O41" s="337"/>
      <c r="P41" s="29"/>
      <c r="Q41"/>
      <c r="R41"/>
      <c r="S41"/>
      <c r="T41"/>
      <c r="U41"/>
      <c r="V41"/>
      <c r="W41"/>
      <c r="X41"/>
      <c r="Y41"/>
      <c r="Z41" s="57"/>
      <c r="AA41" s="76"/>
      <c r="AB41" s="76"/>
      <c r="AC41" s="77"/>
      <c r="AO41" s="98"/>
      <c r="AP41" s="57"/>
      <c r="AQ41" s="57"/>
      <c r="AR41" s="57"/>
      <c r="AS41" s="57"/>
      <c r="AT41" s="57"/>
      <c r="AU41" s="57"/>
      <c r="AV41" s="57"/>
      <c r="AW41" s="57"/>
      <c r="AX41" s="86"/>
    </row>
    <row r="42" spans="1:50" s="31" customFormat="1" ht="60" customHeight="1" thickBot="1" x14ac:dyDescent="0.25">
      <c r="A42" s="569"/>
      <c r="B42" s="655" t="s">
        <v>40</v>
      </c>
      <c r="C42" s="656"/>
      <c r="D42" s="602"/>
      <c r="E42" s="603">
        <f t="shared" ref="E42:M42" si="26">VLOOKUP($AP$15,ALLCTB,AP42,FALSE)</f>
        <v>33052</v>
      </c>
      <c r="F42" s="603">
        <f t="shared" si="26"/>
        <v>13081</v>
      </c>
      <c r="G42" s="603">
        <f t="shared" si="26"/>
        <v>10185</v>
      </c>
      <c r="H42" s="603">
        <f t="shared" si="26"/>
        <v>6730</v>
      </c>
      <c r="I42" s="603">
        <f t="shared" si="26"/>
        <v>3827</v>
      </c>
      <c r="J42" s="603">
        <f t="shared" si="26"/>
        <v>2085</v>
      </c>
      <c r="K42" s="603">
        <f t="shared" si="26"/>
        <v>1764</v>
      </c>
      <c r="L42" s="603">
        <f t="shared" si="26"/>
        <v>906</v>
      </c>
      <c r="M42" s="603">
        <f t="shared" si="26"/>
        <v>71630</v>
      </c>
      <c r="N42" s="570"/>
      <c r="O42" s="337"/>
      <c r="P42" s="29"/>
      <c r="Z42" s="56"/>
      <c r="AA42" s="95"/>
      <c r="AB42" s="48"/>
      <c r="AC42" s="48"/>
      <c r="AO42" s="100"/>
      <c r="AP42" s="76">
        <f>+AX40+1</f>
        <v>127</v>
      </c>
      <c r="AQ42" s="76">
        <f t="shared" ref="AQ42:AX42" si="27">+AP42+1</f>
        <v>128</v>
      </c>
      <c r="AR42" s="76">
        <f t="shared" si="27"/>
        <v>129</v>
      </c>
      <c r="AS42" s="76">
        <f t="shared" si="27"/>
        <v>130</v>
      </c>
      <c r="AT42" s="76">
        <f t="shared" si="27"/>
        <v>131</v>
      </c>
      <c r="AU42" s="76">
        <f t="shared" si="27"/>
        <v>132</v>
      </c>
      <c r="AV42" s="76">
        <f t="shared" si="27"/>
        <v>133</v>
      </c>
      <c r="AW42" s="76">
        <f t="shared" si="27"/>
        <v>134</v>
      </c>
      <c r="AX42" s="84">
        <f t="shared" si="27"/>
        <v>135</v>
      </c>
    </row>
    <row r="43" spans="1:50" ht="15" customHeight="1" thickBot="1" x14ac:dyDescent="0.25">
      <c r="A43" s="558"/>
      <c r="B43" s="618"/>
      <c r="C43" s="616"/>
      <c r="D43" s="608"/>
      <c r="E43" s="608"/>
      <c r="F43" s="608"/>
      <c r="G43" s="608"/>
      <c r="H43" s="608"/>
      <c r="I43" s="608"/>
      <c r="J43" s="608"/>
      <c r="K43" s="608"/>
      <c r="L43" s="608"/>
      <c r="M43" s="608"/>
      <c r="N43" s="557"/>
      <c r="O43" s="337"/>
      <c r="P43" s="29"/>
      <c r="Q43"/>
      <c r="R43"/>
      <c r="S43"/>
      <c r="T43"/>
      <c r="U43"/>
      <c r="V43"/>
      <c r="W43"/>
      <c r="X43"/>
      <c r="Y43"/>
      <c r="Z43" s="57"/>
      <c r="AA43" s="76"/>
      <c r="AB43" s="76"/>
      <c r="AC43" s="76"/>
      <c r="AO43" s="98"/>
      <c r="AP43" s="57"/>
      <c r="AQ43" s="57"/>
      <c r="AR43" s="57"/>
      <c r="AS43" s="57"/>
      <c r="AT43" s="57"/>
      <c r="AU43" s="57"/>
      <c r="AV43" s="57"/>
      <c r="AW43" s="57"/>
      <c r="AX43" s="86"/>
    </row>
    <row r="44" spans="1:50" ht="60" customHeight="1" thickBot="1" x14ac:dyDescent="0.25">
      <c r="A44" s="558"/>
      <c r="B44" s="655" t="s">
        <v>41</v>
      </c>
      <c r="C44" s="656"/>
      <c r="D44" s="602"/>
      <c r="E44" s="603">
        <f t="shared" ref="E44:M44" si="28">VLOOKUP($AP$15,ALLCTB,AP44,FALSE)</f>
        <v>177892</v>
      </c>
      <c r="F44" s="603">
        <f t="shared" si="28"/>
        <v>95553</v>
      </c>
      <c r="G44" s="603">
        <f t="shared" si="28"/>
        <v>84334</v>
      </c>
      <c r="H44" s="603">
        <f t="shared" si="28"/>
        <v>52139</v>
      </c>
      <c r="I44" s="603">
        <f t="shared" si="28"/>
        <v>28810</v>
      </c>
      <c r="J44" s="603">
        <f t="shared" si="28"/>
        <v>14998</v>
      </c>
      <c r="K44" s="603">
        <f t="shared" si="28"/>
        <v>11254</v>
      </c>
      <c r="L44" s="603">
        <f t="shared" si="28"/>
        <v>3090</v>
      </c>
      <c r="M44" s="603">
        <f t="shared" si="28"/>
        <v>468070</v>
      </c>
      <c r="N44" s="570"/>
      <c r="O44" s="337"/>
      <c r="P44" s="29"/>
      <c r="Q44"/>
      <c r="R44"/>
      <c r="S44"/>
      <c r="T44"/>
      <c r="U44"/>
      <c r="V44"/>
      <c r="W44"/>
      <c r="X44"/>
      <c r="Y44"/>
      <c r="Z44" s="56"/>
      <c r="AA44" s="95"/>
      <c r="AB44" s="48"/>
      <c r="AC44" s="48"/>
      <c r="AO44" s="100"/>
      <c r="AP44" s="76">
        <f>+AX42+1</f>
        <v>136</v>
      </c>
      <c r="AQ44" s="76">
        <f t="shared" ref="AQ44:AX44" si="29">+AP44+1</f>
        <v>137</v>
      </c>
      <c r="AR44" s="76">
        <f t="shared" si="29"/>
        <v>138</v>
      </c>
      <c r="AS44" s="76">
        <f t="shared" si="29"/>
        <v>139</v>
      </c>
      <c r="AT44" s="76">
        <f t="shared" si="29"/>
        <v>140</v>
      </c>
      <c r="AU44" s="76">
        <f t="shared" si="29"/>
        <v>141</v>
      </c>
      <c r="AV44" s="76">
        <f t="shared" si="29"/>
        <v>142</v>
      </c>
      <c r="AW44" s="76">
        <f t="shared" si="29"/>
        <v>143</v>
      </c>
      <c r="AX44" s="84">
        <f t="shared" si="29"/>
        <v>144</v>
      </c>
    </row>
    <row r="45" spans="1:50" s="36" customFormat="1" ht="15" customHeight="1" thickBot="1" x14ac:dyDescent="0.25">
      <c r="A45" s="34"/>
      <c r="B45" s="616"/>
      <c r="C45" s="616"/>
      <c r="D45" s="616"/>
      <c r="E45" s="616"/>
      <c r="F45" s="616"/>
      <c r="G45" s="616"/>
      <c r="H45" s="616"/>
      <c r="I45" s="616"/>
      <c r="J45" s="616"/>
      <c r="K45" s="616"/>
      <c r="L45" s="616"/>
      <c r="M45" s="616"/>
      <c r="N45" s="35"/>
      <c r="O45" s="337"/>
      <c r="P45" s="29"/>
      <c r="Z45" s="57"/>
      <c r="AA45" s="76"/>
      <c r="AB45" s="76"/>
      <c r="AC45" s="76"/>
      <c r="AO45" s="98"/>
      <c r="AP45" s="57"/>
      <c r="AQ45" s="57"/>
      <c r="AR45" s="57"/>
      <c r="AS45" s="57"/>
      <c r="AT45" s="57"/>
      <c r="AU45" s="57"/>
      <c r="AV45" s="57"/>
      <c r="AW45" s="57"/>
      <c r="AX45" s="86"/>
    </row>
    <row r="46" spans="1:50" s="36" customFormat="1" ht="80.099999999999994" customHeight="1" thickBot="1" x14ac:dyDescent="0.25">
      <c r="A46" s="569"/>
      <c r="B46" s="671" t="s">
        <v>42</v>
      </c>
      <c r="C46" s="672"/>
      <c r="D46" s="602" t="s">
        <v>23</v>
      </c>
      <c r="E46" s="603">
        <f t="shared" ref="E46:M46" si="30">VLOOKUP($AP$15,ALLCTB,AP46,FALSE)</f>
        <v>97395</v>
      </c>
      <c r="F46" s="603">
        <f t="shared" si="30"/>
        <v>47294</v>
      </c>
      <c r="G46" s="603">
        <f t="shared" si="30"/>
        <v>42289</v>
      </c>
      <c r="H46" s="603">
        <f t="shared" si="30"/>
        <v>27227</v>
      </c>
      <c r="I46" s="603">
        <f t="shared" si="30"/>
        <v>15290</v>
      </c>
      <c r="J46" s="603">
        <f t="shared" si="30"/>
        <v>8398</v>
      </c>
      <c r="K46" s="603">
        <f t="shared" si="30"/>
        <v>6692</v>
      </c>
      <c r="L46" s="603">
        <f t="shared" si="30"/>
        <v>2059</v>
      </c>
      <c r="M46" s="603">
        <f t="shared" si="30"/>
        <v>246644</v>
      </c>
      <c r="N46" s="570"/>
      <c r="O46" s="337"/>
      <c r="P46" s="29"/>
      <c r="Z46" s="57"/>
      <c r="AA46" s="76"/>
      <c r="AB46" s="76"/>
      <c r="AC46" s="76"/>
      <c r="AO46" s="98"/>
      <c r="AP46" s="76">
        <f>+AX44+1</f>
        <v>145</v>
      </c>
      <c r="AQ46" s="76">
        <f t="shared" ref="AQ46:AX46" si="31">+AP46+1</f>
        <v>146</v>
      </c>
      <c r="AR46" s="76">
        <f t="shared" si="31"/>
        <v>147</v>
      </c>
      <c r="AS46" s="76">
        <f t="shared" si="31"/>
        <v>148</v>
      </c>
      <c r="AT46" s="76">
        <f t="shared" si="31"/>
        <v>149</v>
      </c>
      <c r="AU46" s="76">
        <f t="shared" si="31"/>
        <v>150</v>
      </c>
      <c r="AV46" s="76">
        <f t="shared" si="31"/>
        <v>151</v>
      </c>
      <c r="AW46" s="76">
        <f t="shared" si="31"/>
        <v>152</v>
      </c>
      <c r="AX46" s="84">
        <f t="shared" si="31"/>
        <v>153</v>
      </c>
    </row>
    <row r="47" spans="1:50" s="36" customFormat="1" ht="15" customHeight="1" thickBot="1" x14ac:dyDescent="0.25">
      <c r="A47" s="34"/>
      <c r="B47" s="608"/>
      <c r="C47" s="608"/>
      <c r="D47" s="616"/>
      <c r="E47" s="619"/>
      <c r="F47" s="619"/>
      <c r="G47" s="619"/>
      <c r="H47" s="619"/>
      <c r="I47" s="619"/>
      <c r="J47" s="619"/>
      <c r="K47" s="619"/>
      <c r="L47" s="619"/>
      <c r="M47" s="619"/>
      <c r="N47" s="35"/>
      <c r="O47" s="337"/>
      <c r="P47" s="29"/>
      <c r="Z47" s="57"/>
      <c r="AA47" s="76"/>
      <c r="AB47" s="76"/>
      <c r="AC47" s="76"/>
      <c r="AO47" s="98"/>
      <c r="AP47" s="57"/>
      <c r="AQ47" s="57"/>
      <c r="AR47" s="57"/>
      <c r="AS47" s="57"/>
      <c r="AT47" s="57"/>
      <c r="AU47" s="57"/>
      <c r="AV47" s="57"/>
      <c r="AW47" s="57"/>
      <c r="AX47" s="86"/>
    </row>
    <row r="48" spans="1:50" ht="80.099999999999994" customHeight="1" thickBot="1" x14ac:dyDescent="0.25">
      <c r="A48" s="569"/>
      <c r="B48" s="671" t="s">
        <v>43</v>
      </c>
      <c r="C48" s="672"/>
      <c r="D48" s="602"/>
      <c r="E48" s="603">
        <f t="shared" ref="E48:M48" si="32">VLOOKUP($AP$15,ALLCTB,AP48,FALSE)</f>
        <v>4</v>
      </c>
      <c r="F48" s="603">
        <f t="shared" si="32"/>
        <v>1</v>
      </c>
      <c r="G48" s="603">
        <f t="shared" si="32"/>
        <v>2</v>
      </c>
      <c r="H48" s="603">
        <f t="shared" si="32"/>
        <v>0</v>
      </c>
      <c r="I48" s="603">
        <f t="shared" si="32"/>
        <v>0</v>
      </c>
      <c r="J48" s="603">
        <f t="shared" si="32"/>
        <v>1</v>
      </c>
      <c r="K48" s="603">
        <f t="shared" si="32"/>
        <v>1</v>
      </c>
      <c r="L48" s="603">
        <f t="shared" si="32"/>
        <v>0</v>
      </c>
      <c r="M48" s="603">
        <f t="shared" si="32"/>
        <v>9</v>
      </c>
      <c r="N48" s="570"/>
      <c r="O48" s="337"/>
      <c r="P48" s="29"/>
      <c r="Q48"/>
      <c r="R48"/>
      <c r="S48"/>
      <c r="T48"/>
      <c r="U48"/>
      <c r="V48"/>
      <c r="W48"/>
      <c r="X48"/>
      <c r="Y48"/>
      <c r="Z48" s="56"/>
      <c r="AA48" s="95"/>
      <c r="AB48" s="48"/>
      <c r="AC48" s="48"/>
      <c r="AO48" s="100"/>
      <c r="AP48" s="76">
        <f>+AX46+1</f>
        <v>154</v>
      </c>
      <c r="AQ48" s="76">
        <f t="shared" ref="AQ48:AX48" si="33">+AP48+1</f>
        <v>155</v>
      </c>
      <c r="AR48" s="76">
        <f t="shared" si="33"/>
        <v>156</v>
      </c>
      <c r="AS48" s="76">
        <f t="shared" si="33"/>
        <v>157</v>
      </c>
      <c r="AT48" s="76">
        <f t="shared" si="33"/>
        <v>158</v>
      </c>
      <c r="AU48" s="76">
        <f t="shared" si="33"/>
        <v>159</v>
      </c>
      <c r="AV48" s="76">
        <f t="shared" si="33"/>
        <v>160</v>
      </c>
      <c r="AW48" s="76">
        <f t="shared" si="33"/>
        <v>161</v>
      </c>
      <c r="AX48" s="84">
        <f t="shared" si="33"/>
        <v>162</v>
      </c>
    </row>
    <row r="49" spans="1:50" ht="15" customHeight="1" thickBot="1" x14ac:dyDescent="0.25">
      <c r="A49" s="34"/>
      <c r="B49" s="608"/>
      <c r="C49" s="608"/>
      <c r="D49" s="616"/>
      <c r="E49" s="619"/>
      <c r="F49" s="619"/>
      <c r="G49" s="619"/>
      <c r="H49" s="619"/>
      <c r="I49" s="619"/>
      <c r="J49" s="619"/>
      <c r="K49" s="619"/>
      <c r="L49" s="619"/>
      <c r="M49" s="619"/>
      <c r="N49" s="35"/>
      <c r="O49" s="337"/>
      <c r="P49" s="29"/>
      <c r="Q49"/>
      <c r="R49"/>
      <c r="S49"/>
      <c r="T49"/>
      <c r="U49"/>
      <c r="V49"/>
      <c r="W49"/>
      <c r="X49"/>
      <c r="Y49"/>
      <c r="Z49" s="56"/>
      <c r="AA49" s="95"/>
      <c r="AB49" s="48"/>
      <c r="AC49" s="48"/>
      <c r="AO49" s="100"/>
      <c r="AP49" s="76"/>
      <c r="AQ49" s="76"/>
      <c r="AR49" s="76"/>
      <c r="AS49" s="76"/>
      <c r="AT49" s="76"/>
      <c r="AU49" s="76"/>
      <c r="AV49" s="76"/>
      <c r="AW49" s="76"/>
      <c r="AX49" s="84"/>
    </row>
    <row r="50" spans="1:50" ht="80.099999999999994" customHeight="1" thickBot="1" x14ac:dyDescent="0.25">
      <c r="A50" s="572"/>
      <c r="B50" s="671" t="s">
        <v>44</v>
      </c>
      <c r="C50" s="672"/>
      <c r="D50" s="602"/>
      <c r="E50" s="603">
        <f t="shared" ref="E50:M50" si="34">VLOOKUP($AP$15,ALLCTB,AP50,FALSE)</f>
        <v>3</v>
      </c>
      <c r="F50" s="603">
        <f t="shared" si="34"/>
        <v>1</v>
      </c>
      <c r="G50" s="603">
        <f t="shared" si="34"/>
        <v>0</v>
      </c>
      <c r="H50" s="603">
        <f t="shared" si="34"/>
        <v>2</v>
      </c>
      <c r="I50" s="603">
        <f t="shared" si="34"/>
        <v>1</v>
      </c>
      <c r="J50" s="603">
        <f t="shared" si="34"/>
        <v>1</v>
      </c>
      <c r="K50" s="603">
        <f t="shared" si="34"/>
        <v>0</v>
      </c>
      <c r="L50" s="603">
        <f t="shared" si="34"/>
        <v>0</v>
      </c>
      <c r="M50" s="603">
        <f t="shared" si="34"/>
        <v>8</v>
      </c>
      <c r="N50" s="570"/>
      <c r="O50" s="337"/>
      <c r="P50" s="29"/>
      <c r="Q50"/>
      <c r="R50"/>
      <c r="S50"/>
      <c r="T50"/>
      <c r="U50"/>
      <c r="V50"/>
      <c r="W50"/>
      <c r="X50"/>
      <c r="Y50"/>
      <c r="Z50" s="56"/>
      <c r="AA50" s="95"/>
      <c r="AB50" s="48"/>
      <c r="AC50" s="48"/>
      <c r="AO50" s="100"/>
      <c r="AP50" s="76">
        <f>AX48+1</f>
        <v>163</v>
      </c>
      <c r="AQ50" s="76">
        <f>AP50+1</f>
        <v>164</v>
      </c>
      <c r="AR50" s="76">
        <f t="shared" ref="AR50:AX54" si="35">AQ50+1</f>
        <v>165</v>
      </c>
      <c r="AS50" s="76">
        <f t="shared" si="35"/>
        <v>166</v>
      </c>
      <c r="AT50" s="76">
        <f t="shared" si="35"/>
        <v>167</v>
      </c>
      <c r="AU50" s="76">
        <f t="shared" si="35"/>
        <v>168</v>
      </c>
      <c r="AV50" s="76">
        <f t="shared" si="35"/>
        <v>169</v>
      </c>
      <c r="AW50" s="76">
        <f t="shared" si="35"/>
        <v>170</v>
      </c>
      <c r="AX50" s="84">
        <f t="shared" si="35"/>
        <v>171</v>
      </c>
    </row>
    <row r="51" spans="1:50" ht="15" customHeight="1" thickBot="1" x14ac:dyDescent="0.25">
      <c r="A51" s="558"/>
      <c r="B51" s="608"/>
      <c r="C51" s="608"/>
      <c r="D51" s="608"/>
      <c r="E51" s="608"/>
      <c r="F51" s="608"/>
      <c r="G51" s="608"/>
      <c r="H51" s="608"/>
      <c r="I51" s="608"/>
      <c r="J51" s="608"/>
      <c r="K51" s="608"/>
      <c r="L51" s="608"/>
      <c r="M51" s="608"/>
      <c r="N51" s="557"/>
      <c r="O51" s="337"/>
      <c r="P51" s="29"/>
      <c r="Q51"/>
      <c r="R51"/>
      <c r="S51"/>
      <c r="T51"/>
      <c r="U51"/>
      <c r="V51"/>
      <c r="W51"/>
      <c r="X51"/>
      <c r="Y51"/>
      <c r="Z51" s="57"/>
      <c r="AA51" s="76"/>
      <c r="AB51" s="76"/>
      <c r="AC51" s="76"/>
      <c r="AO51" s="98"/>
      <c r="AP51" s="57"/>
      <c r="AQ51" s="57"/>
      <c r="AR51" s="57"/>
      <c r="AS51" s="57"/>
      <c r="AT51" s="57"/>
      <c r="AU51" s="57"/>
      <c r="AV51" s="57"/>
      <c r="AW51" s="57"/>
      <c r="AX51" s="86"/>
    </row>
    <row r="52" spans="1:50" ht="114" customHeight="1" thickBot="1" x14ac:dyDescent="0.25">
      <c r="A52" s="569"/>
      <c r="B52" s="680" t="s">
        <v>45</v>
      </c>
      <c r="C52" s="681"/>
      <c r="D52" s="602"/>
      <c r="E52" s="603">
        <f t="shared" ref="E52:M52" si="36">VLOOKUP($AP$15,ALLCTB,AP52,FALSE)</f>
        <v>2012</v>
      </c>
      <c r="F52" s="603">
        <f t="shared" si="36"/>
        <v>1638</v>
      </c>
      <c r="G52" s="603">
        <f t="shared" si="36"/>
        <v>1829</v>
      </c>
      <c r="H52" s="603">
        <f t="shared" si="36"/>
        <v>1452</v>
      </c>
      <c r="I52" s="603">
        <f t="shared" si="36"/>
        <v>1032</v>
      </c>
      <c r="J52" s="603">
        <f t="shared" si="36"/>
        <v>651</v>
      </c>
      <c r="K52" s="603">
        <f t="shared" si="36"/>
        <v>545</v>
      </c>
      <c r="L52" s="603">
        <f t="shared" si="36"/>
        <v>128</v>
      </c>
      <c r="M52" s="603">
        <f t="shared" si="36"/>
        <v>9287</v>
      </c>
      <c r="N52" s="570"/>
      <c r="O52" s="337"/>
      <c r="P52" s="29"/>
      <c r="Q52"/>
      <c r="R52"/>
      <c r="S52"/>
      <c r="T52"/>
      <c r="U52"/>
      <c r="V52"/>
      <c r="W52"/>
      <c r="X52"/>
      <c r="Y52"/>
      <c r="Z52" s="57"/>
      <c r="AA52" s="76"/>
      <c r="AB52" s="76"/>
      <c r="AC52" s="76"/>
      <c r="AO52" s="98"/>
      <c r="AP52" s="76">
        <f>AX50+1</f>
        <v>172</v>
      </c>
      <c r="AQ52" s="76">
        <f>AP52+1</f>
        <v>173</v>
      </c>
      <c r="AR52" s="76">
        <f t="shared" si="35"/>
        <v>174</v>
      </c>
      <c r="AS52" s="76">
        <f t="shared" si="35"/>
        <v>175</v>
      </c>
      <c r="AT52" s="76">
        <f t="shared" si="35"/>
        <v>176</v>
      </c>
      <c r="AU52" s="76">
        <f t="shared" si="35"/>
        <v>177</v>
      </c>
      <c r="AV52" s="76">
        <f t="shared" si="35"/>
        <v>178</v>
      </c>
      <c r="AW52" s="76">
        <f t="shared" si="35"/>
        <v>179</v>
      </c>
      <c r="AX52" s="84">
        <f t="shared" si="35"/>
        <v>180</v>
      </c>
    </row>
    <row r="53" spans="1:50" ht="15" customHeight="1" thickBot="1" x14ac:dyDescent="0.25">
      <c r="A53" s="558"/>
      <c r="B53" s="608"/>
      <c r="C53" s="608"/>
      <c r="D53" s="608"/>
      <c r="E53" s="619"/>
      <c r="F53" s="619"/>
      <c r="G53" s="619"/>
      <c r="H53" s="619"/>
      <c r="I53" s="619"/>
      <c r="J53" s="619"/>
      <c r="K53" s="619"/>
      <c r="L53" s="619"/>
      <c r="M53" s="620"/>
      <c r="N53" s="557"/>
      <c r="O53" s="337"/>
      <c r="P53" s="29"/>
      <c r="Q53"/>
      <c r="R53"/>
      <c r="S53"/>
      <c r="T53"/>
      <c r="U53"/>
      <c r="V53"/>
      <c r="W53"/>
      <c r="X53"/>
      <c r="Y53"/>
      <c r="Z53" s="57"/>
      <c r="AA53" s="76"/>
      <c r="AB53" s="76"/>
      <c r="AC53" s="76"/>
      <c r="AO53" s="98"/>
      <c r="AP53" s="57"/>
      <c r="AQ53" s="57"/>
      <c r="AR53" s="57"/>
      <c r="AS53" s="57"/>
      <c r="AT53" s="57"/>
      <c r="AU53" s="57"/>
      <c r="AV53" s="57"/>
      <c r="AW53" s="57"/>
      <c r="AX53" s="86"/>
    </row>
    <row r="54" spans="1:50" ht="95.25" customHeight="1" thickBot="1" x14ac:dyDescent="0.25">
      <c r="A54" s="569"/>
      <c r="B54" s="671" t="s">
        <v>46</v>
      </c>
      <c r="C54" s="672"/>
      <c r="D54" s="602"/>
      <c r="E54" s="603">
        <f t="shared" ref="E54:M54" si="37">VLOOKUP($AP$15,ALLCTB,AP54,FALSE)</f>
        <v>95376</v>
      </c>
      <c r="F54" s="603">
        <f t="shared" si="37"/>
        <v>45654</v>
      </c>
      <c r="G54" s="603">
        <f t="shared" si="37"/>
        <v>40458</v>
      </c>
      <c r="H54" s="603">
        <f t="shared" si="37"/>
        <v>25773</v>
      </c>
      <c r="I54" s="603">
        <f t="shared" si="37"/>
        <v>14257</v>
      </c>
      <c r="J54" s="603">
        <f t="shared" si="37"/>
        <v>7745</v>
      </c>
      <c r="K54" s="603">
        <f t="shared" si="37"/>
        <v>6146</v>
      </c>
      <c r="L54" s="603">
        <f t="shared" si="37"/>
        <v>1931</v>
      </c>
      <c r="M54" s="603">
        <f t="shared" si="37"/>
        <v>237340</v>
      </c>
      <c r="N54" s="570"/>
      <c r="O54" s="337"/>
      <c r="P54" s="29"/>
      <c r="Q54"/>
      <c r="R54"/>
      <c r="S54"/>
      <c r="T54"/>
      <c r="U54"/>
      <c r="V54"/>
      <c r="W54"/>
      <c r="X54"/>
      <c r="Y54"/>
      <c r="Z54" s="57"/>
      <c r="AA54" s="76"/>
      <c r="AB54" s="76"/>
      <c r="AC54" s="76"/>
      <c r="AO54" s="98"/>
      <c r="AP54" s="76">
        <f>AX52+1</f>
        <v>181</v>
      </c>
      <c r="AQ54" s="76">
        <f>AP54+1</f>
        <v>182</v>
      </c>
      <c r="AR54" s="76">
        <f t="shared" si="35"/>
        <v>183</v>
      </c>
      <c r="AS54" s="76">
        <f t="shared" si="35"/>
        <v>184</v>
      </c>
      <c r="AT54" s="76">
        <f t="shared" si="35"/>
        <v>185</v>
      </c>
      <c r="AU54" s="76">
        <f t="shared" si="35"/>
        <v>186</v>
      </c>
      <c r="AV54" s="76">
        <f t="shared" si="35"/>
        <v>187</v>
      </c>
      <c r="AW54" s="76">
        <f t="shared" si="35"/>
        <v>188</v>
      </c>
      <c r="AX54" s="84">
        <f t="shared" si="35"/>
        <v>189</v>
      </c>
    </row>
    <row r="55" spans="1:50" ht="15" customHeight="1" thickBot="1" x14ac:dyDescent="0.25">
      <c r="A55" s="558"/>
      <c r="B55" s="608"/>
      <c r="C55" s="608"/>
      <c r="D55" s="608"/>
      <c r="E55" s="608"/>
      <c r="F55" s="608"/>
      <c r="G55" s="608"/>
      <c r="H55" s="608"/>
      <c r="I55" s="608"/>
      <c r="J55" s="608"/>
      <c r="K55" s="608"/>
      <c r="L55" s="608"/>
      <c r="M55" s="608"/>
      <c r="N55" s="557"/>
      <c r="O55" s="337"/>
      <c r="P55" s="29"/>
      <c r="Q55"/>
      <c r="R55"/>
      <c r="S55"/>
      <c r="T55"/>
      <c r="U55"/>
      <c r="V55"/>
      <c r="W55"/>
      <c r="X55"/>
      <c r="Y55"/>
      <c r="Z55" s="57"/>
      <c r="AA55" s="76"/>
      <c r="AB55" s="76"/>
      <c r="AC55" s="76"/>
      <c r="AO55" s="82"/>
      <c r="AP55" s="57"/>
      <c r="AQ55" s="57"/>
      <c r="AR55" s="57"/>
      <c r="AS55" s="57"/>
      <c r="AT55" s="57"/>
      <c r="AU55" s="57"/>
      <c r="AV55" s="57"/>
      <c r="AW55" s="57"/>
      <c r="AX55" s="86"/>
    </row>
    <row r="56" spans="1:50" s="22" customFormat="1" ht="60" customHeight="1" thickBot="1" x14ac:dyDescent="0.25">
      <c r="A56" s="567"/>
      <c r="B56" s="655" t="s">
        <v>47</v>
      </c>
      <c r="C56" s="656"/>
      <c r="D56" s="603">
        <f t="shared" ref="D56:M56" si="38">VLOOKUP($AP$15,ALLCTB,AO56,FALSE)</f>
        <v>9909</v>
      </c>
      <c r="E56" s="603">
        <f t="shared" si="38"/>
        <v>2823235</v>
      </c>
      <c r="F56" s="603">
        <f t="shared" si="38"/>
        <v>2807537</v>
      </c>
      <c r="G56" s="603">
        <f t="shared" si="38"/>
        <v>3575135</v>
      </c>
      <c r="H56" s="603">
        <f t="shared" si="38"/>
        <v>2802442</v>
      </c>
      <c r="I56" s="603">
        <f t="shared" si="38"/>
        <v>1863067</v>
      </c>
      <c r="J56" s="603">
        <f t="shared" si="38"/>
        <v>1032615</v>
      </c>
      <c r="K56" s="603">
        <f t="shared" si="38"/>
        <v>725907</v>
      </c>
      <c r="L56" s="603">
        <f t="shared" si="38"/>
        <v>122165</v>
      </c>
      <c r="M56" s="603">
        <f t="shared" si="38"/>
        <v>15762012</v>
      </c>
      <c r="N56" s="568"/>
      <c r="O56" s="337"/>
      <c r="P56" s="29"/>
      <c r="Z56" s="57">
        <f>IF(L56&gt;=0,0,1)</f>
        <v>0</v>
      </c>
      <c r="AA56" s="96"/>
      <c r="AB56" s="76"/>
      <c r="AC56" s="76"/>
      <c r="AO56" s="82">
        <f>AX54+1</f>
        <v>190</v>
      </c>
      <c r="AP56" s="76">
        <f t="shared" ref="AP56:AX56" si="39">+AO56+1</f>
        <v>191</v>
      </c>
      <c r="AQ56" s="76">
        <f t="shared" si="39"/>
        <v>192</v>
      </c>
      <c r="AR56" s="76">
        <f t="shared" si="39"/>
        <v>193</v>
      </c>
      <c r="AS56" s="76">
        <f t="shared" si="39"/>
        <v>194</v>
      </c>
      <c r="AT56" s="76">
        <f t="shared" si="39"/>
        <v>195</v>
      </c>
      <c r="AU56" s="76">
        <f t="shared" si="39"/>
        <v>196</v>
      </c>
      <c r="AV56" s="76">
        <f t="shared" si="39"/>
        <v>197</v>
      </c>
      <c r="AW56" s="76">
        <f t="shared" si="39"/>
        <v>198</v>
      </c>
      <c r="AX56" s="84">
        <f t="shared" si="39"/>
        <v>199</v>
      </c>
    </row>
    <row r="57" spans="1:50" ht="15" customHeight="1" thickBot="1" x14ac:dyDescent="0.25">
      <c r="A57" s="558"/>
      <c r="B57" s="607"/>
      <c r="C57" s="608"/>
      <c r="D57" s="608"/>
      <c r="E57" s="608"/>
      <c r="F57" s="608"/>
      <c r="G57" s="608"/>
      <c r="H57" s="608"/>
      <c r="I57" s="608"/>
      <c r="J57" s="608"/>
      <c r="K57" s="608"/>
      <c r="L57" s="608"/>
      <c r="M57" s="608"/>
      <c r="N57" s="557"/>
      <c r="O57" s="337"/>
      <c r="P57" s="29"/>
      <c r="Q57"/>
      <c r="R57"/>
      <c r="S57"/>
      <c r="T57"/>
      <c r="U57"/>
      <c r="V57"/>
      <c r="W57"/>
      <c r="X57"/>
      <c r="Y57"/>
      <c r="Z57" s="57"/>
      <c r="AA57" s="76"/>
      <c r="AB57" s="76"/>
      <c r="AC57" s="76"/>
      <c r="AO57" s="82"/>
      <c r="AP57" s="57"/>
      <c r="AQ57" s="57"/>
      <c r="AR57" s="57"/>
      <c r="AS57" s="57"/>
      <c r="AT57" s="57"/>
      <c r="AU57" s="57"/>
      <c r="AV57" s="57"/>
      <c r="AW57" s="57"/>
      <c r="AX57" s="86"/>
    </row>
    <row r="58" spans="1:50" ht="60" customHeight="1" thickBot="1" x14ac:dyDescent="0.25">
      <c r="A58" s="558"/>
      <c r="B58" s="655" t="s">
        <v>48</v>
      </c>
      <c r="C58" s="656"/>
      <c r="D58" s="603">
        <f t="shared" ref="D58:M58" si="40">VLOOKUP($AP$15,ALLCTB,AO58,FALSE)</f>
        <v>4895</v>
      </c>
      <c r="E58" s="603">
        <f t="shared" si="40"/>
        <v>2943018</v>
      </c>
      <c r="F58" s="603">
        <f t="shared" si="40"/>
        <v>1948470</v>
      </c>
      <c r="G58" s="603">
        <f t="shared" si="40"/>
        <v>1763260</v>
      </c>
      <c r="H58" s="603">
        <f t="shared" si="40"/>
        <v>1003718</v>
      </c>
      <c r="I58" s="603">
        <f t="shared" si="40"/>
        <v>512670</v>
      </c>
      <c r="J58" s="603">
        <f t="shared" si="40"/>
        <v>232733</v>
      </c>
      <c r="K58" s="603">
        <f t="shared" si="40"/>
        <v>137500</v>
      </c>
      <c r="L58" s="603">
        <f t="shared" si="40"/>
        <v>17822</v>
      </c>
      <c r="M58" s="603">
        <f t="shared" si="40"/>
        <v>8564086</v>
      </c>
      <c r="N58" s="557"/>
      <c r="O58" s="337"/>
      <c r="P58" s="29"/>
      <c r="Q58"/>
      <c r="R58"/>
      <c r="S58"/>
      <c r="T58"/>
      <c r="U58"/>
      <c r="V58"/>
      <c r="W58"/>
      <c r="X58"/>
      <c r="Y58"/>
      <c r="Z58" s="57"/>
      <c r="AA58" s="76"/>
      <c r="AB58" s="76"/>
      <c r="AC58" s="76"/>
      <c r="AO58" s="82">
        <f>+AX56+1</f>
        <v>200</v>
      </c>
      <c r="AP58" s="76">
        <f t="shared" ref="AP58:AX58" si="41">+AO58+1</f>
        <v>201</v>
      </c>
      <c r="AQ58" s="76">
        <f t="shared" si="41"/>
        <v>202</v>
      </c>
      <c r="AR58" s="76">
        <f t="shared" si="41"/>
        <v>203</v>
      </c>
      <c r="AS58" s="76">
        <f t="shared" si="41"/>
        <v>204</v>
      </c>
      <c r="AT58" s="76">
        <f t="shared" si="41"/>
        <v>205</v>
      </c>
      <c r="AU58" s="76">
        <f t="shared" si="41"/>
        <v>206</v>
      </c>
      <c r="AV58" s="76">
        <f t="shared" si="41"/>
        <v>207</v>
      </c>
      <c r="AW58" s="76">
        <f t="shared" si="41"/>
        <v>208</v>
      </c>
      <c r="AX58" s="84">
        <f t="shared" si="41"/>
        <v>209</v>
      </c>
    </row>
    <row r="59" spans="1:50" s="37" customFormat="1" ht="15" customHeight="1" thickBot="1" x14ac:dyDescent="0.25">
      <c r="A59" s="51"/>
      <c r="B59" s="621"/>
      <c r="C59" s="608"/>
      <c r="D59" s="622"/>
      <c r="E59" s="622"/>
      <c r="F59" s="622"/>
      <c r="G59" s="622"/>
      <c r="H59" s="622"/>
      <c r="I59" s="622"/>
      <c r="J59" s="622"/>
      <c r="K59" s="622"/>
      <c r="L59" s="622"/>
      <c r="M59" s="623"/>
      <c r="N59" s="52"/>
      <c r="O59" s="337"/>
      <c r="P59" s="29"/>
      <c r="Z59" s="57"/>
      <c r="AA59" s="76"/>
      <c r="AB59" s="76"/>
      <c r="AC59" s="76"/>
      <c r="AO59" s="82"/>
      <c r="AP59" s="57"/>
      <c r="AQ59" s="57"/>
      <c r="AR59" s="57"/>
      <c r="AS59" s="57"/>
      <c r="AT59" s="57"/>
      <c r="AU59" s="57"/>
      <c r="AV59" s="57"/>
      <c r="AW59" s="57"/>
      <c r="AX59" s="86"/>
    </row>
    <row r="60" spans="1:50" s="23" customFormat="1" ht="45" customHeight="1" thickBot="1" x14ac:dyDescent="0.25">
      <c r="A60" s="573"/>
      <c r="B60" s="655" t="s">
        <v>49</v>
      </c>
      <c r="C60" s="656"/>
      <c r="D60" s="624">
        <f t="shared" ref="D60:M60" si="42">VLOOKUP($AP$15,ALLCTB,AO60,FALSE)</f>
        <v>9.4250000000000007</v>
      </c>
      <c r="E60" s="624">
        <f t="shared" si="42"/>
        <v>3754.4250000000043</v>
      </c>
      <c r="F60" s="624">
        <f t="shared" si="42"/>
        <v>447.59897999999993</v>
      </c>
      <c r="G60" s="624">
        <f t="shared" si="42"/>
        <v>234.16</v>
      </c>
      <c r="H60" s="624">
        <f t="shared" si="42"/>
        <v>109.62500000000003</v>
      </c>
      <c r="I60" s="624">
        <f t="shared" si="42"/>
        <v>51.739999999999995</v>
      </c>
      <c r="J60" s="624">
        <f t="shared" si="42"/>
        <v>29.34</v>
      </c>
      <c r="K60" s="624">
        <f t="shared" si="42"/>
        <v>13.075000000000001</v>
      </c>
      <c r="L60" s="624">
        <f t="shared" si="42"/>
        <v>0.5</v>
      </c>
      <c r="M60" s="624">
        <f t="shared" si="42"/>
        <v>4649.8889800000052</v>
      </c>
      <c r="N60" s="574"/>
      <c r="O60" s="337"/>
      <c r="P60" s="29"/>
      <c r="Q60" s="334"/>
      <c r="Z60" s="57"/>
      <c r="AA60" s="76"/>
      <c r="AB60" s="76"/>
      <c r="AC60" s="76"/>
      <c r="AO60" s="82">
        <f>+AX58+1</f>
        <v>210</v>
      </c>
      <c r="AP60" s="76">
        <f t="shared" ref="AP60:AX60" si="43">+AO60+1</f>
        <v>211</v>
      </c>
      <c r="AQ60" s="76">
        <f t="shared" si="43"/>
        <v>212</v>
      </c>
      <c r="AR60" s="76">
        <f t="shared" si="43"/>
        <v>213</v>
      </c>
      <c r="AS60" s="76">
        <f t="shared" si="43"/>
        <v>214</v>
      </c>
      <c r="AT60" s="76">
        <f t="shared" si="43"/>
        <v>215</v>
      </c>
      <c r="AU60" s="76">
        <f t="shared" si="43"/>
        <v>216</v>
      </c>
      <c r="AV60" s="76">
        <f t="shared" si="43"/>
        <v>217</v>
      </c>
      <c r="AW60" s="76">
        <f t="shared" si="43"/>
        <v>218</v>
      </c>
      <c r="AX60" s="84">
        <f t="shared" si="43"/>
        <v>219</v>
      </c>
    </row>
    <row r="61" spans="1:50" ht="15" customHeight="1" thickBot="1" x14ac:dyDescent="0.25">
      <c r="A61" s="558"/>
      <c r="B61" s="621"/>
      <c r="C61" s="608"/>
      <c r="D61" s="625"/>
      <c r="E61" s="625"/>
      <c r="F61" s="625"/>
      <c r="G61" s="625"/>
      <c r="H61" s="625"/>
      <c r="I61" s="625"/>
      <c r="J61" s="625"/>
      <c r="K61" s="625"/>
      <c r="L61" s="625"/>
      <c r="M61" s="625"/>
      <c r="N61" s="557"/>
      <c r="O61" s="337"/>
      <c r="P61" s="29"/>
      <c r="Q61"/>
      <c r="R61"/>
      <c r="S61"/>
      <c r="T61"/>
      <c r="U61"/>
      <c r="V61"/>
      <c r="W61"/>
      <c r="X61"/>
      <c r="Y61"/>
      <c r="Z61" s="57"/>
      <c r="AA61" s="76"/>
      <c r="AB61" s="76"/>
      <c r="AC61" s="76"/>
      <c r="AO61" s="82"/>
      <c r="AP61" s="57"/>
      <c r="AQ61" s="57"/>
      <c r="AR61" s="57"/>
      <c r="AS61" s="57"/>
      <c r="AT61" s="57"/>
      <c r="AU61" s="57"/>
      <c r="AV61" s="57"/>
      <c r="AW61" s="57"/>
      <c r="AX61" s="86"/>
    </row>
    <row r="62" spans="1:50" s="23" customFormat="1" ht="45" customHeight="1" thickBot="1" x14ac:dyDescent="0.25">
      <c r="A62" s="573"/>
      <c r="B62" s="655" t="s">
        <v>50</v>
      </c>
      <c r="C62" s="656"/>
      <c r="D62" s="624">
        <f t="shared" ref="D62:M62" si="44">VLOOKUP($AP$15,ALLCTB,AO62,FALSE)</f>
        <v>13503.825000000003</v>
      </c>
      <c r="E62" s="624">
        <f t="shared" si="44"/>
        <v>5069679.7250000015</v>
      </c>
      <c r="F62" s="624">
        <f t="shared" si="44"/>
        <v>4282695.5010200031</v>
      </c>
      <c r="G62" s="624">
        <f t="shared" si="44"/>
        <v>4907192.1400000006</v>
      </c>
      <c r="H62" s="624">
        <f t="shared" si="44"/>
        <v>3561593.1250000019</v>
      </c>
      <c r="I62" s="624">
        <f t="shared" si="44"/>
        <v>2250781.31</v>
      </c>
      <c r="J62" s="624">
        <f t="shared" si="44"/>
        <v>1208321.3599999999</v>
      </c>
      <c r="K62" s="624">
        <f t="shared" si="44"/>
        <v>829504.57499999995</v>
      </c>
      <c r="L62" s="624">
        <f t="shared" si="44"/>
        <v>136382.75</v>
      </c>
      <c r="M62" s="624">
        <f t="shared" si="44"/>
        <v>22259654.311019991</v>
      </c>
      <c r="N62" s="574"/>
      <c r="O62" s="337"/>
      <c r="P62" s="29"/>
      <c r="Q62" s="334"/>
      <c r="Z62" s="57"/>
      <c r="AA62" s="76"/>
      <c r="AB62" s="76"/>
      <c r="AC62" s="76"/>
      <c r="AO62" s="82">
        <f>+AX60+1</f>
        <v>220</v>
      </c>
      <c r="AP62" s="76">
        <f t="shared" ref="AP62:AX62" si="45">+AO62+1</f>
        <v>221</v>
      </c>
      <c r="AQ62" s="76">
        <f t="shared" si="45"/>
        <v>222</v>
      </c>
      <c r="AR62" s="76">
        <f t="shared" si="45"/>
        <v>223</v>
      </c>
      <c r="AS62" s="76">
        <f t="shared" si="45"/>
        <v>224</v>
      </c>
      <c r="AT62" s="76">
        <f t="shared" si="45"/>
        <v>225</v>
      </c>
      <c r="AU62" s="76">
        <f t="shared" si="45"/>
        <v>226</v>
      </c>
      <c r="AV62" s="76">
        <f t="shared" si="45"/>
        <v>227</v>
      </c>
      <c r="AW62" s="76">
        <f t="shared" si="45"/>
        <v>228</v>
      </c>
      <c r="AX62" s="84">
        <f t="shared" si="45"/>
        <v>229</v>
      </c>
    </row>
    <row r="63" spans="1:50" ht="15" customHeight="1" x14ac:dyDescent="0.2">
      <c r="A63" s="558"/>
      <c r="B63" s="608"/>
      <c r="C63" s="608"/>
      <c r="D63" s="609"/>
      <c r="E63" s="609"/>
      <c r="F63" s="609"/>
      <c r="G63" s="609"/>
      <c r="H63" s="609"/>
      <c r="I63" s="609"/>
      <c r="J63" s="609"/>
      <c r="K63" s="609"/>
      <c r="L63" s="609"/>
      <c r="M63" s="625"/>
      <c r="N63" s="557"/>
      <c r="O63" s="337"/>
      <c r="P63" s="29"/>
      <c r="Q63"/>
      <c r="R63"/>
      <c r="S63"/>
      <c r="T63"/>
      <c r="U63"/>
      <c r="V63"/>
      <c r="W63"/>
      <c r="X63"/>
      <c r="Y63"/>
      <c r="Z63" s="57"/>
      <c r="AA63" s="76"/>
      <c r="AB63" s="76"/>
      <c r="AC63" s="76"/>
      <c r="AO63" s="82"/>
      <c r="AP63" s="57"/>
      <c r="AQ63" s="57"/>
      <c r="AR63" s="57"/>
      <c r="AS63" s="57"/>
      <c r="AT63" s="57"/>
      <c r="AU63" s="57"/>
      <c r="AV63" s="57"/>
      <c r="AW63" s="57"/>
      <c r="AX63" s="86"/>
    </row>
    <row r="64" spans="1:50" ht="20.100000000000001" customHeight="1" x14ac:dyDescent="0.2">
      <c r="A64" s="558"/>
      <c r="B64" s="682" t="s">
        <v>51</v>
      </c>
      <c r="C64" s="682"/>
      <c r="D64" s="626" t="s">
        <v>52</v>
      </c>
      <c r="E64" s="626" t="s">
        <v>53</v>
      </c>
      <c r="F64" s="626" t="s">
        <v>54</v>
      </c>
      <c r="G64" s="626" t="s">
        <v>55</v>
      </c>
      <c r="H64" s="626" t="s">
        <v>56</v>
      </c>
      <c r="I64" s="626" t="s">
        <v>57</v>
      </c>
      <c r="J64" s="626" t="s">
        <v>58</v>
      </c>
      <c r="K64" s="626" t="s">
        <v>59</v>
      </c>
      <c r="L64" s="626" t="s">
        <v>60</v>
      </c>
      <c r="M64" s="625"/>
      <c r="N64" s="557"/>
      <c r="O64" s="337"/>
      <c r="P64" s="29"/>
      <c r="Q64"/>
      <c r="R64"/>
      <c r="S64"/>
      <c r="T64"/>
      <c r="U64"/>
      <c r="V64"/>
      <c r="W64"/>
      <c r="X64"/>
      <c r="Y64"/>
      <c r="Z64" s="57"/>
      <c r="AA64" s="76"/>
      <c r="AB64" s="76"/>
      <c r="AC64" s="108"/>
      <c r="AO64" s="208"/>
      <c r="AP64" s="107"/>
      <c r="AQ64" s="107"/>
      <c r="AR64" s="107"/>
      <c r="AS64" s="107"/>
      <c r="AT64" s="107"/>
      <c r="AU64" s="107"/>
      <c r="AV64" s="107"/>
      <c r="AW64" s="107"/>
      <c r="AX64" s="209"/>
    </row>
    <row r="65" spans="1:50" ht="15" customHeight="1" thickBot="1" x14ac:dyDescent="0.25">
      <c r="A65" s="558"/>
      <c r="B65" s="141"/>
      <c r="C65" s="141"/>
      <c r="D65" s="627"/>
      <c r="E65" s="627"/>
      <c r="F65" s="627"/>
      <c r="G65" s="627"/>
      <c r="H65" s="627"/>
      <c r="I65" s="627"/>
      <c r="J65" s="627"/>
      <c r="K65" s="627"/>
      <c r="L65" s="627"/>
      <c r="M65" s="628"/>
      <c r="N65" s="557"/>
      <c r="O65" s="337"/>
      <c r="P65" s="29"/>
      <c r="Q65"/>
      <c r="R65"/>
      <c r="S65"/>
      <c r="T65"/>
      <c r="U65"/>
      <c r="V65"/>
      <c r="W65"/>
      <c r="X65"/>
      <c r="Y65"/>
      <c r="Z65" s="57"/>
      <c r="AA65" s="76"/>
      <c r="AB65" s="76"/>
      <c r="AC65" s="76"/>
      <c r="AO65" s="82"/>
      <c r="AP65" s="57"/>
      <c r="AQ65" s="57"/>
      <c r="AR65" s="57"/>
      <c r="AS65" s="57"/>
      <c r="AT65" s="57"/>
      <c r="AU65" s="57"/>
      <c r="AV65" s="57"/>
      <c r="AW65" s="57"/>
      <c r="AX65" s="86"/>
    </row>
    <row r="66" spans="1:50" ht="45" customHeight="1" thickBot="1" x14ac:dyDescent="0.25">
      <c r="A66" s="558"/>
      <c r="B66" s="653" t="s">
        <v>1319</v>
      </c>
      <c r="C66" s="654"/>
      <c r="D66" s="624">
        <f t="shared" ref="D66:M66" si="46">VLOOKUP($AP$15,ALLCTB,AO66,FALSE)</f>
        <v>7502.7000000000035</v>
      </c>
      <c r="E66" s="624">
        <f t="shared" si="46"/>
        <v>3379786.4000000018</v>
      </c>
      <c r="F66" s="624">
        <f t="shared" si="46"/>
        <v>3330985.6999999993</v>
      </c>
      <c r="G66" s="624">
        <f t="shared" si="46"/>
        <v>4361949.2999999989</v>
      </c>
      <c r="H66" s="624">
        <f t="shared" si="46"/>
        <v>3561600.6999999918</v>
      </c>
      <c r="I66" s="624">
        <f t="shared" si="46"/>
        <v>2750955.5000000023</v>
      </c>
      <c r="J66" s="624">
        <f t="shared" si="46"/>
        <v>1745354.7000000002</v>
      </c>
      <c r="K66" s="624">
        <f t="shared" si="46"/>
        <v>1382510.2000000018</v>
      </c>
      <c r="L66" s="624">
        <f t="shared" si="46"/>
        <v>272765.5</v>
      </c>
      <c r="M66" s="624">
        <f t="shared" si="46"/>
        <v>20793410.70000001</v>
      </c>
      <c r="N66" s="557"/>
      <c r="O66" s="337"/>
      <c r="P66" s="29"/>
      <c r="Q66"/>
      <c r="R66"/>
      <c r="S66"/>
      <c r="T66"/>
      <c r="U66"/>
      <c r="V66"/>
      <c r="W66"/>
      <c r="X66"/>
      <c r="Y66"/>
      <c r="Z66" s="57"/>
      <c r="AA66" s="76"/>
      <c r="AB66" s="76"/>
      <c r="AC66" s="76"/>
      <c r="AO66" s="82">
        <f>+AX62+1</f>
        <v>230</v>
      </c>
      <c r="AP66" s="76">
        <f>+AO66+1</f>
        <v>231</v>
      </c>
      <c r="AQ66" s="76">
        <f t="shared" ref="AQ66:AX66" si="47">+AP66+1</f>
        <v>232</v>
      </c>
      <c r="AR66" s="76">
        <f t="shared" si="47"/>
        <v>233</v>
      </c>
      <c r="AS66" s="76">
        <f t="shared" si="47"/>
        <v>234</v>
      </c>
      <c r="AT66" s="76">
        <f t="shared" si="47"/>
        <v>235</v>
      </c>
      <c r="AU66" s="76">
        <f t="shared" si="47"/>
        <v>236</v>
      </c>
      <c r="AV66" s="76">
        <f t="shared" si="47"/>
        <v>237</v>
      </c>
      <c r="AW66" s="76">
        <f t="shared" si="47"/>
        <v>238</v>
      </c>
      <c r="AX66" s="84">
        <f t="shared" si="47"/>
        <v>239</v>
      </c>
    </row>
    <row r="67" spans="1:50" ht="15" customHeight="1" thickBot="1" x14ac:dyDescent="0.25">
      <c r="A67" s="558"/>
      <c r="B67" s="142"/>
      <c r="C67" s="143"/>
      <c r="D67" s="625"/>
      <c r="E67" s="625"/>
      <c r="F67" s="625"/>
      <c r="G67" s="625"/>
      <c r="H67" s="625"/>
      <c r="I67" s="625"/>
      <c r="J67" s="625"/>
      <c r="K67" s="625"/>
      <c r="L67" s="625"/>
      <c r="M67" s="628"/>
      <c r="N67" s="557"/>
      <c r="O67" s="337"/>
      <c r="P67" s="29"/>
      <c r="Q67"/>
      <c r="R67"/>
      <c r="S67"/>
      <c r="T67"/>
      <c r="U67"/>
      <c r="V67"/>
      <c r="W67"/>
      <c r="X67"/>
      <c r="Y67"/>
      <c r="Z67" s="57"/>
      <c r="AA67" s="76"/>
      <c r="AB67" s="76"/>
      <c r="AC67" s="76"/>
      <c r="AO67" s="82"/>
      <c r="AP67" s="57"/>
      <c r="AQ67" s="57"/>
      <c r="AR67" s="57"/>
      <c r="AS67" s="57"/>
      <c r="AT67" s="57"/>
      <c r="AU67" s="57"/>
      <c r="AV67" s="57"/>
      <c r="AW67" s="57"/>
      <c r="AX67" s="86"/>
    </row>
    <row r="68" spans="1:50" s="32" customFormat="1" ht="39.950000000000003" customHeight="1" thickBot="1" x14ac:dyDescent="0.25">
      <c r="A68" s="575"/>
      <c r="B68" s="683" t="s">
        <v>61</v>
      </c>
      <c r="C68" s="684"/>
      <c r="D68" s="684"/>
      <c r="E68" s="684"/>
      <c r="F68" s="684"/>
      <c r="G68" s="684"/>
      <c r="H68" s="684"/>
      <c r="I68" s="684"/>
      <c r="J68" s="684"/>
      <c r="K68" s="684"/>
      <c r="L68" s="685"/>
      <c r="M68" s="624">
        <f>VLOOKUP($AP$15,ALLCTB,AP68,FALSE)</f>
        <v>37481.519999999997</v>
      </c>
      <c r="N68" s="576"/>
      <c r="O68" s="337"/>
      <c r="P68" s="29"/>
      <c r="Z68" s="56"/>
      <c r="AA68" s="48"/>
      <c r="AB68" s="76"/>
      <c r="AC68" s="48"/>
      <c r="AO68" s="85"/>
      <c r="AP68" s="76">
        <f>+AX66+1</f>
        <v>240</v>
      </c>
      <c r="AQ68" s="76"/>
      <c r="AR68" s="76"/>
      <c r="AS68" s="76"/>
      <c r="AT68" s="76"/>
      <c r="AU68" s="76"/>
      <c r="AV68" s="76"/>
      <c r="AW68" s="76"/>
      <c r="AX68" s="84"/>
    </row>
    <row r="69" spans="1:50" ht="15" customHeight="1" thickBot="1" x14ac:dyDescent="0.25">
      <c r="A69" s="558"/>
      <c r="B69" s="143"/>
      <c r="C69" s="143"/>
      <c r="D69" s="143"/>
      <c r="E69" s="143"/>
      <c r="F69" s="143"/>
      <c r="G69" s="143"/>
      <c r="H69" s="143"/>
      <c r="I69" s="143"/>
      <c r="J69" s="143"/>
      <c r="K69" s="143"/>
      <c r="L69" s="629"/>
      <c r="M69" s="630"/>
      <c r="N69" s="557"/>
      <c r="O69" s="337"/>
      <c r="P69" s="29"/>
      <c r="Q69"/>
      <c r="R69"/>
      <c r="S69"/>
      <c r="T69"/>
      <c r="U69"/>
      <c r="V69"/>
      <c r="W69"/>
      <c r="X69"/>
      <c r="Y69"/>
      <c r="Z69" s="57"/>
      <c r="AA69" s="76"/>
      <c r="AB69" s="76"/>
      <c r="AC69" s="76"/>
      <c r="AO69" s="82"/>
      <c r="AP69" s="57"/>
      <c r="AQ69" s="60"/>
      <c r="AR69" s="57"/>
      <c r="AS69" s="57"/>
      <c r="AT69" s="57"/>
      <c r="AU69" s="57"/>
      <c r="AV69" s="57"/>
      <c r="AW69" s="57"/>
      <c r="AX69" s="86"/>
    </row>
    <row r="70" spans="1:50" s="24" customFormat="1" ht="39.950000000000003" customHeight="1" thickBot="1" x14ac:dyDescent="0.25">
      <c r="A70" s="577"/>
      <c r="B70" s="646" t="s">
        <v>62</v>
      </c>
      <c r="C70" s="647"/>
      <c r="D70" s="647"/>
      <c r="E70" s="647"/>
      <c r="F70" s="647"/>
      <c r="G70" s="647"/>
      <c r="H70" s="647"/>
      <c r="I70" s="647"/>
      <c r="J70" s="647"/>
      <c r="K70" s="647"/>
      <c r="L70" s="648"/>
      <c r="M70" s="624">
        <f>VLOOKUP($AP$15,ALLCTB,AP70,FALSE)</f>
        <v>20830892.199999992</v>
      </c>
      <c r="N70" s="578"/>
      <c r="O70" s="337"/>
      <c r="P70" s="29"/>
      <c r="Z70" s="57"/>
      <c r="AA70" s="76"/>
      <c r="AB70" s="76"/>
      <c r="AC70" s="76"/>
      <c r="AO70" s="82"/>
      <c r="AP70" s="76">
        <f>+AP68+1</f>
        <v>241</v>
      </c>
      <c r="AQ70" s="76"/>
      <c r="AR70" s="76"/>
      <c r="AS70" s="76"/>
      <c r="AT70" s="76"/>
      <c r="AU70" s="76"/>
      <c r="AV70" s="76"/>
      <c r="AW70" s="76"/>
      <c r="AX70" s="84"/>
    </row>
    <row r="71" spans="1:50" ht="15" customHeight="1" thickBot="1" x14ac:dyDescent="0.3">
      <c r="A71" s="579"/>
      <c r="B71" s="631"/>
      <c r="C71" s="631"/>
      <c r="D71" s="649"/>
      <c r="E71" s="649"/>
      <c r="F71" s="649"/>
      <c r="G71" s="649"/>
      <c r="H71" s="649"/>
      <c r="I71" s="649"/>
      <c r="J71" s="649"/>
      <c r="K71" s="649"/>
      <c r="L71" s="649"/>
      <c r="M71" s="649"/>
      <c r="N71" s="580"/>
      <c r="O71" s="337"/>
      <c r="P71" s="29"/>
      <c r="Q71"/>
      <c r="R71"/>
      <c r="S71"/>
      <c r="T71"/>
      <c r="U71"/>
      <c r="V71"/>
      <c r="W71"/>
      <c r="X71"/>
      <c r="Y71"/>
      <c r="Z71" s="57"/>
      <c r="AA71" s="76"/>
      <c r="AB71" s="76"/>
      <c r="AC71" s="76"/>
      <c r="AO71" s="82"/>
      <c r="AP71" s="57"/>
      <c r="AQ71" s="57"/>
      <c r="AR71" s="57"/>
      <c r="AS71" s="57"/>
      <c r="AT71" s="57"/>
      <c r="AU71" s="57"/>
      <c r="AV71" s="57"/>
      <c r="AW71" s="57"/>
      <c r="AX71" s="86"/>
    </row>
    <row r="72" spans="1:50" ht="20.100000000000001" customHeight="1" x14ac:dyDescent="0.2">
      <c r="A72" s="581"/>
      <c r="B72" s="632"/>
      <c r="C72" s="632"/>
      <c r="D72" s="632"/>
      <c r="E72" s="632"/>
      <c r="F72" s="632"/>
      <c r="G72" s="632"/>
      <c r="H72" s="632"/>
      <c r="I72" s="632"/>
      <c r="J72" s="632"/>
      <c r="K72" s="632"/>
      <c r="L72" s="632"/>
      <c r="M72" s="632"/>
      <c r="N72" s="581"/>
      <c r="O72" s="337"/>
      <c r="P72" s="29"/>
      <c r="AO72" s="87"/>
      <c r="AP72" s="53"/>
      <c r="AQ72" s="53"/>
      <c r="AR72" s="53"/>
      <c r="AS72" s="53"/>
      <c r="AT72" s="53"/>
      <c r="AU72" s="53"/>
      <c r="AV72" s="53"/>
      <c r="AW72" s="53"/>
      <c r="AX72" s="88"/>
    </row>
    <row r="73" spans="1:50" ht="20.100000000000001" customHeight="1" thickBot="1" x14ac:dyDescent="0.25">
      <c r="A73" s="581"/>
      <c r="B73" s="633"/>
      <c r="C73" s="632"/>
      <c r="D73" s="632"/>
      <c r="E73" s="632"/>
      <c r="F73" s="632"/>
      <c r="G73" s="632"/>
      <c r="H73" s="632"/>
      <c r="I73" s="632"/>
      <c r="J73" s="632"/>
      <c r="K73" s="632"/>
      <c r="L73" s="632"/>
      <c r="M73" s="632"/>
      <c r="N73" s="581"/>
      <c r="O73" s="337"/>
      <c r="P73" s="29"/>
      <c r="AO73" s="87"/>
      <c r="AP73" s="53"/>
      <c r="AQ73" s="53"/>
      <c r="AR73" s="53"/>
      <c r="AS73" s="53"/>
      <c r="AT73" s="53"/>
      <c r="AU73" s="53"/>
      <c r="AV73" s="53"/>
      <c r="AW73" s="53"/>
      <c r="AX73" s="88"/>
    </row>
    <row r="74" spans="1:50" ht="26.25" customHeight="1" thickBot="1" x14ac:dyDescent="0.25">
      <c r="A74" s="582"/>
      <c r="B74" s="645" t="s">
        <v>63</v>
      </c>
      <c r="C74" s="634"/>
      <c r="D74" s="634"/>
      <c r="E74" s="634"/>
      <c r="F74" s="634"/>
      <c r="G74" s="634"/>
      <c r="H74" s="634"/>
      <c r="I74" s="634"/>
      <c r="J74" s="634"/>
      <c r="K74" s="634"/>
      <c r="L74" s="634"/>
      <c r="M74" s="634"/>
      <c r="N74" s="583"/>
      <c r="O74" s="337"/>
      <c r="P74" s="29"/>
      <c r="AO74" s="87"/>
      <c r="AP74" s="53"/>
      <c r="AQ74" s="53"/>
      <c r="AR74" s="53"/>
      <c r="AS74" s="53"/>
      <c r="AT74" s="53"/>
      <c r="AU74" s="53"/>
      <c r="AV74" s="53"/>
      <c r="AW74" s="53"/>
      <c r="AX74" s="88"/>
    </row>
    <row r="75" spans="1:50" ht="49.15" customHeight="1" thickBot="1" x14ac:dyDescent="0.25">
      <c r="A75" s="584"/>
      <c r="B75" s="655" t="s">
        <v>64</v>
      </c>
      <c r="C75" s="656"/>
      <c r="D75" s="635">
        <f t="shared" ref="D75:M75" si="48">VLOOKUP($AP$15,ALLCTB,AO75,FALSE)</f>
        <v>13503.825000000003</v>
      </c>
      <c r="E75" s="635">
        <f t="shared" si="48"/>
        <v>5069679.7250000015</v>
      </c>
      <c r="F75" s="635">
        <f t="shared" si="48"/>
        <v>4282695.5010200031</v>
      </c>
      <c r="G75" s="635">
        <f t="shared" si="48"/>
        <v>4907192.1400000006</v>
      </c>
      <c r="H75" s="635">
        <f t="shared" si="48"/>
        <v>3561593.1250000019</v>
      </c>
      <c r="I75" s="635">
        <f t="shared" si="48"/>
        <v>2250781.31</v>
      </c>
      <c r="J75" s="635">
        <f t="shared" si="48"/>
        <v>1208321.3599999999</v>
      </c>
      <c r="K75" s="635">
        <f t="shared" si="48"/>
        <v>829504.57499999995</v>
      </c>
      <c r="L75" s="635">
        <f t="shared" si="48"/>
        <v>136382.75</v>
      </c>
      <c r="M75" s="635">
        <f t="shared" si="48"/>
        <v>22259654.311019991</v>
      </c>
      <c r="N75" s="585"/>
      <c r="O75" s="337"/>
      <c r="P75" s="29"/>
      <c r="Q75" s="298"/>
      <c r="S75" s="23"/>
      <c r="AO75" s="82">
        <f>+AX66+3</f>
        <v>242</v>
      </c>
      <c r="AP75" s="76">
        <f>+AO75+1</f>
        <v>243</v>
      </c>
      <c r="AQ75" s="76">
        <f t="shared" ref="AQ75:AX75" si="49">+AP75+1</f>
        <v>244</v>
      </c>
      <c r="AR75" s="76">
        <f t="shared" si="49"/>
        <v>245</v>
      </c>
      <c r="AS75" s="76">
        <f t="shared" si="49"/>
        <v>246</v>
      </c>
      <c r="AT75" s="76">
        <f t="shared" si="49"/>
        <v>247</v>
      </c>
      <c r="AU75" s="76">
        <f t="shared" si="49"/>
        <v>248</v>
      </c>
      <c r="AV75" s="76">
        <f t="shared" si="49"/>
        <v>249</v>
      </c>
      <c r="AW75" s="76">
        <f t="shared" si="49"/>
        <v>250</v>
      </c>
      <c r="AX75" s="84">
        <f t="shared" si="49"/>
        <v>251</v>
      </c>
    </row>
    <row r="76" spans="1:50" ht="20.100000000000001" customHeight="1" thickBot="1" x14ac:dyDescent="0.25">
      <c r="A76" s="584"/>
      <c r="B76" s="621"/>
      <c r="C76" s="608"/>
      <c r="D76" s="636"/>
      <c r="E76" s="636"/>
      <c r="F76" s="636"/>
      <c r="G76" s="636"/>
      <c r="H76" s="636"/>
      <c r="I76" s="636"/>
      <c r="J76" s="636"/>
      <c r="K76" s="636"/>
      <c r="L76" s="636"/>
      <c r="M76" s="636"/>
      <c r="N76" s="585"/>
      <c r="O76" s="337"/>
      <c r="P76" s="29"/>
      <c r="AO76" s="87"/>
      <c r="AP76" s="53"/>
      <c r="AQ76" s="53"/>
      <c r="AR76" s="53"/>
      <c r="AS76" s="53"/>
      <c r="AT76" s="53"/>
      <c r="AU76" s="53"/>
      <c r="AV76" s="53"/>
      <c r="AW76" s="53"/>
      <c r="AX76" s="88"/>
    </row>
    <row r="77" spans="1:50" ht="39.950000000000003" customHeight="1" thickBot="1" x14ac:dyDescent="0.25">
      <c r="A77" s="584"/>
      <c r="B77" s="655" t="s">
        <v>65</v>
      </c>
      <c r="C77" s="656"/>
      <c r="D77" s="635">
        <f t="shared" ref="D77:M77" si="50">VLOOKUP($AP$15,ALLCTB,AO77,FALSE)</f>
        <v>4302.0899999999992</v>
      </c>
      <c r="E77" s="635">
        <f t="shared" si="50"/>
        <v>1279783.9300000004</v>
      </c>
      <c r="F77" s="635">
        <f t="shared" si="50"/>
        <v>614350.93000000017</v>
      </c>
      <c r="G77" s="635">
        <f t="shared" si="50"/>
        <v>456619.95</v>
      </c>
      <c r="H77" s="635">
        <f t="shared" si="50"/>
        <v>211582.35999999984</v>
      </c>
      <c r="I77" s="635">
        <f t="shared" si="50"/>
        <v>73642.200000000055</v>
      </c>
      <c r="J77" s="635">
        <f t="shared" si="50"/>
        <v>22336.580000000005</v>
      </c>
      <c r="K77" s="635">
        <f t="shared" si="50"/>
        <v>7659.820000000007</v>
      </c>
      <c r="L77" s="635">
        <f t="shared" si="50"/>
        <v>422.14000000000027</v>
      </c>
      <c r="M77" s="635">
        <f t="shared" si="50"/>
        <v>2670699.9999999995</v>
      </c>
      <c r="N77" s="585"/>
      <c r="O77" s="337"/>
      <c r="P77" s="29"/>
      <c r="AO77" s="82">
        <f>+AX75+1</f>
        <v>252</v>
      </c>
      <c r="AP77" s="76">
        <f>+AO77+1</f>
        <v>253</v>
      </c>
      <c r="AQ77" s="76">
        <f>+AP77+1</f>
        <v>254</v>
      </c>
      <c r="AR77" s="76">
        <f t="shared" ref="AR77:AX79" si="51">+AQ77+1</f>
        <v>255</v>
      </c>
      <c r="AS77" s="76">
        <f t="shared" si="51"/>
        <v>256</v>
      </c>
      <c r="AT77" s="76">
        <f t="shared" si="51"/>
        <v>257</v>
      </c>
      <c r="AU77" s="76">
        <f t="shared" si="51"/>
        <v>258</v>
      </c>
      <c r="AV77" s="76">
        <f t="shared" si="51"/>
        <v>259</v>
      </c>
      <c r="AW77" s="76">
        <f t="shared" si="51"/>
        <v>260</v>
      </c>
      <c r="AX77" s="84">
        <f t="shared" si="51"/>
        <v>261</v>
      </c>
    </row>
    <row r="78" spans="1:50" ht="20.100000000000001" customHeight="1" thickBot="1" x14ac:dyDescent="0.25">
      <c r="A78" s="584"/>
      <c r="B78" s="608"/>
      <c r="C78" s="608"/>
      <c r="D78" s="636"/>
      <c r="E78" s="636"/>
      <c r="F78" s="636"/>
      <c r="G78" s="636"/>
      <c r="H78" s="636"/>
      <c r="I78" s="636"/>
      <c r="J78" s="636"/>
      <c r="K78" s="636"/>
      <c r="L78" s="636"/>
      <c r="M78" s="636"/>
      <c r="N78" s="585"/>
      <c r="O78" s="337"/>
      <c r="P78" s="29"/>
      <c r="AO78" s="87"/>
      <c r="AP78" s="53"/>
      <c r="AQ78" s="53"/>
      <c r="AR78" s="53"/>
      <c r="AS78" s="53"/>
      <c r="AT78" s="53"/>
      <c r="AU78" s="53"/>
      <c r="AV78" s="53"/>
      <c r="AW78" s="53"/>
      <c r="AX78" s="88"/>
    </row>
    <row r="79" spans="1:50" ht="60" customHeight="1" thickBot="1" x14ac:dyDescent="0.25">
      <c r="A79" s="584"/>
      <c r="B79" s="655" t="s">
        <v>66</v>
      </c>
      <c r="C79" s="656"/>
      <c r="D79" s="635">
        <f t="shared" ref="D79:M79" si="52">VLOOKUP($AP$15,ALLCTB,AO79,FALSE)</f>
        <v>9201.7349999999951</v>
      </c>
      <c r="E79" s="635">
        <f t="shared" si="52"/>
        <v>3789895.7949999999</v>
      </c>
      <c r="F79" s="635">
        <f t="shared" si="52"/>
        <v>3668344.5710200015</v>
      </c>
      <c r="G79" s="635">
        <f t="shared" si="52"/>
        <v>4450572.1900000013</v>
      </c>
      <c r="H79" s="635">
        <f t="shared" si="52"/>
        <v>3350010.7650000025</v>
      </c>
      <c r="I79" s="635">
        <f t="shared" si="52"/>
        <v>2177139.1100000008</v>
      </c>
      <c r="J79" s="635">
        <f t="shared" si="52"/>
        <v>1185984.7800000003</v>
      </c>
      <c r="K79" s="635">
        <f t="shared" si="52"/>
        <v>821844.75499999989</v>
      </c>
      <c r="L79" s="635">
        <f t="shared" si="52"/>
        <v>135960.60999999999</v>
      </c>
      <c r="M79" s="635">
        <f t="shared" si="52"/>
        <v>19588954.311020002</v>
      </c>
      <c r="N79" s="585"/>
      <c r="O79" s="337"/>
      <c r="P79" s="29"/>
      <c r="Z79" s="37"/>
      <c r="AO79" s="82">
        <f>+AX77+1</f>
        <v>262</v>
      </c>
      <c r="AP79" s="76">
        <f>+AO79+1</f>
        <v>263</v>
      </c>
      <c r="AQ79" s="76">
        <f>+AP79+1</f>
        <v>264</v>
      </c>
      <c r="AR79" s="76">
        <f t="shared" si="51"/>
        <v>265</v>
      </c>
      <c r="AS79" s="76">
        <f t="shared" si="51"/>
        <v>266</v>
      </c>
      <c r="AT79" s="76">
        <f t="shared" si="51"/>
        <v>267</v>
      </c>
      <c r="AU79" s="76">
        <f t="shared" si="51"/>
        <v>268</v>
      </c>
      <c r="AV79" s="76">
        <f t="shared" si="51"/>
        <v>269</v>
      </c>
      <c r="AW79" s="76">
        <f t="shared" si="51"/>
        <v>270</v>
      </c>
      <c r="AX79" s="84">
        <f t="shared" si="51"/>
        <v>271</v>
      </c>
    </row>
    <row r="80" spans="1:50" ht="20.100000000000001" customHeight="1" x14ac:dyDescent="0.2">
      <c r="A80" s="584"/>
      <c r="B80" s="637"/>
      <c r="C80" s="637"/>
      <c r="D80" s="637"/>
      <c r="E80" s="637"/>
      <c r="F80" s="637"/>
      <c r="G80" s="637"/>
      <c r="H80" s="637"/>
      <c r="I80" s="637"/>
      <c r="J80" s="637"/>
      <c r="K80" s="637"/>
      <c r="L80" s="637"/>
      <c r="M80" s="637"/>
      <c r="N80" s="585"/>
      <c r="O80" s="337"/>
      <c r="P80" s="29"/>
      <c r="Z80" s="37"/>
      <c r="AO80" s="87"/>
      <c r="AP80" s="53"/>
      <c r="AQ80" s="53"/>
      <c r="AR80" s="53"/>
      <c r="AS80" s="53"/>
      <c r="AT80" s="53"/>
      <c r="AU80" s="53"/>
      <c r="AV80" s="53"/>
      <c r="AW80" s="53"/>
      <c r="AX80" s="92"/>
    </row>
    <row r="81" spans="1:50" ht="20.25" x14ac:dyDescent="0.2">
      <c r="A81" s="584"/>
      <c r="B81" s="652" t="s">
        <v>67</v>
      </c>
      <c r="C81" s="652"/>
      <c r="D81" s="626" t="s">
        <v>52</v>
      </c>
      <c r="E81" s="626" t="s">
        <v>53</v>
      </c>
      <c r="F81" s="626" t="s">
        <v>54</v>
      </c>
      <c r="G81" s="626" t="s">
        <v>55</v>
      </c>
      <c r="H81" s="626" t="s">
        <v>56</v>
      </c>
      <c r="I81" s="626" t="s">
        <v>57</v>
      </c>
      <c r="J81" s="626" t="s">
        <v>58</v>
      </c>
      <c r="K81" s="626" t="s">
        <v>59</v>
      </c>
      <c r="L81" s="626" t="s">
        <v>60</v>
      </c>
      <c r="M81" s="638"/>
      <c r="N81" s="585"/>
      <c r="O81" s="337"/>
      <c r="P81" s="29"/>
      <c r="Q81"/>
      <c r="R81"/>
      <c r="S81"/>
      <c r="T81"/>
      <c r="U81"/>
      <c r="V81"/>
      <c r="W81"/>
      <c r="X81"/>
      <c r="Y81"/>
      <c r="Z81" s="37"/>
      <c r="AO81" s="208"/>
      <c r="AP81" s="107"/>
      <c r="AQ81" s="107"/>
      <c r="AR81" s="107"/>
      <c r="AS81" s="107"/>
      <c r="AT81" s="107"/>
      <c r="AU81" s="107"/>
      <c r="AV81" s="107"/>
      <c r="AW81" s="107"/>
      <c r="AX81" s="209"/>
    </row>
    <row r="82" spans="1:50" ht="20.100000000000001" customHeight="1" thickBot="1" x14ac:dyDescent="0.25">
      <c r="A82" s="584"/>
      <c r="B82" s="637"/>
      <c r="C82" s="637"/>
      <c r="D82" s="637"/>
      <c r="E82" s="637"/>
      <c r="F82" s="637"/>
      <c r="G82" s="637"/>
      <c r="H82" s="637"/>
      <c r="I82" s="637"/>
      <c r="J82" s="637"/>
      <c r="K82" s="637"/>
      <c r="L82" s="637"/>
      <c r="M82" s="637"/>
      <c r="N82" s="585"/>
      <c r="O82" s="337"/>
      <c r="P82" s="29"/>
      <c r="Z82" s="37"/>
      <c r="AO82" s="87"/>
      <c r="AP82" s="53"/>
      <c r="AQ82" s="53"/>
      <c r="AR82" s="53"/>
      <c r="AS82" s="53"/>
      <c r="AT82" s="53"/>
      <c r="AU82" s="53"/>
      <c r="AV82" s="53"/>
      <c r="AW82" s="53"/>
      <c r="AX82" s="92"/>
    </row>
    <row r="83" spans="1:50" ht="39.950000000000003" customHeight="1" thickBot="1" x14ac:dyDescent="0.25">
      <c r="A83" s="584"/>
      <c r="B83" s="653" t="s">
        <v>1320</v>
      </c>
      <c r="C83" s="654"/>
      <c r="D83" s="635">
        <f t="shared" ref="D83:M83" si="53">VLOOKUP($AP$15,ALLCTB,AO83,FALSE)</f>
        <v>5113.0999999999995</v>
      </c>
      <c r="E83" s="635">
        <f t="shared" si="53"/>
        <v>2526597.6</v>
      </c>
      <c r="F83" s="635">
        <f t="shared" si="53"/>
        <v>2853157.2000000011</v>
      </c>
      <c r="G83" s="635">
        <f t="shared" si="53"/>
        <v>3956064.4000000008</v>
      </c>
      <c r="H83" s="635">
        <f t="shared" si="53"/>
        <v>3350012.9000000004</v>
      </c>
      <c r="I83" s="635">
        <f t="shared" si="53"/>
        <v>2660948.2000000016</v>
      </c>
      <c r="J83" s="635">
        <f t="shared" si="53"/>
        <v>1713089.0000000007</v>
      </c>
      <c r="K83" s="635">
        <f t="shared" si="53"/>
        <v>1369743.5000000012</v>
      </c>
      <c r="L83" s="635">
        <f t="shared" si="53"/>
        <v>271921.3</v>
      </c>
      <c r="M83" s="635">
        <f t="shared" si="53"/>
        <v>18706647.20000001</v>
      </c>
      <c r="N83" s="585"/>
      <c r="O83" s="337"/>
      <c r="P83" s="29"/>
      <c r="Z83" s="37"/>
      <c r="AO83" s="82">
        <f>+AX79+1</f>
        <v>272</v>
      </c>
      <c r="AP83" s="76">
        <f>+AO83+1</f>
        <v>273</v>
      </c>
      <c r="AQ83" s="76">
        <f>+AP83+1</f>
        <v>274</v>
      </c>
      <c r="AR83" s="76">
        <f t="shared" ref="AR83:AX83" si="54">+AQ83+1</f>
        <v>275</v>
      </c>
      <c r="AS83" s="76">
        <f t="shared" si="54"/>
        <v>276</v>
      </c>
      <c r="AT83" s="76">
        <f t="shared" si="54"/>
        <v>277</v>
      </c>
      <c r="AU83" s="76">
        <f t="shared" si="54"/>
        <v>278</v>
      </c>
      <c r="AV83" s="76">
        <f t="shared" si="54"/>
        <v>279</v>
      </c>
      <c r="AW83" s="76">
        <f t="shared" si="54"/>
        <v>280</v>
      </c>
      <c r="AX83" s="84">
        <f t="shared" si="54"/>
        <v>281</v>
      </c>
    </row>
    <row r="84" spans="1:50" ht="20.100000000000001" customHeight="1" thickBot="1" x14ac:dyDescent="0.25">
      <c r="A84" s="584"/>
      <c r="B84" s="636"/>
      <c r="C84" s="636"/>
      <c r="D84" s="636"/>
      <c r="E84" s="636"/>
      <c r="F84" s="636"/>
      <c r="G84" s="636"/>
      <c r="H84" s="636"/>
      <c r="I84" s="636"/>
      <c r="J84" s="636"/>
      <c r="K84" s="636"/>
      <c r="L84" s="636"/>
      <c r="M84" s="636"/>
      <c r="N84" s="585"/>
      <c r="O84" s="337"/>
      <c r="P84" s="29"/>
      <c r="Z84" s="37"/>
      <c r="AO84" s="87"/>
      <c r="AP84" s="53"/>
      <c r="AQ84" s="53"/>
      <c r="AR84" s="53"/>
      <c r="AS84" s="53"/>
      <c r="AT84" s="53"/>
      <c r="AU84" s="53"/>
      <c r="AV84" s="53"/>
      <c r="AW84" s="53"/>
      <c r="AX84" s="92"/>
    </row>
    <row r="85" spans="1:50" ht="39.950000000000003" customHeight="1" thickBot="1" x14ac:dyDescent="0.25">
      <c r="A85" s="584"/>
      <c r="B85" s="650" t="s">
        <v>68</v>
      </c>
      <c r="C85" s="651"/>
      <c r="D85" s="651"/>
      <c r="E85" s="651"/>
      <c r="F85" s="651"/>
      <c r="G85" s="651"/>
      <c r="H85" s="651"/>
      <c r="I85" s="651"/>
      <c r="J85" s="651"/>
      <c r="K85" s="651"/>
      <c r="L85" s="651"/>
      <c r="M85" s="635">
        <f>VLOOKUP($AP$15,ALLCTB,AP85,FALSE)</f>
        <v>37481.519999999997</v>
      </c>
      <c r="N85" s="585"/>
      <c r="O85" s="337"/>
      <c r="P85" s="29"/>
      <c r="Z85" s="37"/>
      <c r="AO85" s="87"/>
      <c r="AP85" s="76">
        <f>+AX83+1</f>
        <v>282</v>
      </c>
      <c r="AQ85" s="53"/>
      <c r="AR85" s="53"/>
      <c r="AS85" s="53"/>
      <c r="AT85" s="53"/>
      <c r="AU85" s="53"/>
      <c r="AV85" s="53"/>
      <c r="AW85" s="53"/>
      <c r="AX85" s="92"/>
    </row>
    <row r="86" spans="1:50" ht="20.100000000000001" customHeight="1" thickBot="1" x14ac:dyDescent="0.3">
      <c r="A86" s="584"/>
      <c r="B86" s="636"/>
      <c r="C86" s="636"/>
      <c r="D86" s="636"/>
      <c r="E86" s="636"/>
      <c r="F86" s="636"/>
      <c r="G86" s="636"/>
      <c r="H86" s="636"/>
      <c r="I86" s="636"/>
      <c r="J86" s="636"/>
      <c r="K86" s="636"/>
      <c r="L86" s="636"/>
      <c r="M86" s="639"/>
      <c r="N86" s="585"/>
      <c r="O86" s="337"/>
      <c r="P86" s="29"/>
      <c r="Z86" s="37"/>
      <c r="AO86" s="87"/>
      <c r="AP86" s="57"/>
      <c r="AQ86" s="53"/>
      <c r="AR86" s="53"/>
      <c r="AS86" s="53"/>
      <c r="AT86" s="53"/>
      <c r="AU86" s="53"/>
      <c r="AV86" s="53"/>
      <c r="AW86" s="53"/>
      <c r="AX86" s="92"/>
    </row>
    <row r="87" spans="1:50" ht="39.950000000000003" customHeight="1" thickBot="1" x14ac:dyDescent="0.25">
      <c r="A87" s="584"/>
      <c r="B87" s="646" t="s">
        <v>69</v>
      </c>
      <c r="C87" s="647"/>
      <c r="D87" s="647"/>
      <c r="E87" s="647"/>
      <c r="F87" s="647"/>
      <c r="G87" s="647"/>
      <c r="H87" s="647"/>
      <c r="I87" s="647"/>
      <c r="J87" s="647"/>
      <c r="K87" s="647"/>
      <c r="L87" s="657"/>
      <c r="M87" s="635">
        <f>VLOOKUP($AP$15,ALLCTB,AP87,FALSE)</f>
        <v>18744128.70000001</v>
      </c>
      <c r="N87" s="585"/>
      <c r="O87" s="337"/>
      <c r="P87" s="29"/>
      <c r="Z87" s="37"/>
      <c r="AO87" s="89"/>
      <c r="AP87" s="90">
        <f>+AP85+1</f>
        <v>283</v>
      </c>
      <c r="AQ87" s="91"/>
      <c r="AR87" s="91"/>
      <c r="AS87" s="91"/>
      <c r="AT87" s="91"/>
      <c r="AU87" s="91"/>
      <c r="AV87" s="91"/>
      <c r="AW87" s="91"/>
      <c r="AX87" s="93"/>
    </row>
    <row r="88" spans="1:50" ht="20.100000000000001" customHeight="1" thickBot="1" x14ac:dyDescent="0.25">
      <c r="A88" s="586"/>
      <c r="B88" s="587"/>
      <c r="C88" s="587"/>
      <c r="D88" s="587"/>
      <c r="E88" s="587"/>
      <c r="F88" s="587"/>
      <c r="G88" s="587"/>
      <c r="H88" s="587"/>
      <c r="I88" s="587"/>
      <c r="J88" s="587"/>
      <c r="K88" s="587"/>
      <c r="L88" s="587"/>
      <c r="M88" s="587"/>
      <c r="N88" s="588"/>
      <c r="Z88" s="37"/>
      <c r="AO88" s="37"/>
      <c r="AP88" s="53"/>
      <c r="AQ88" s="53"/>
      <c r="AR88" s="53"/>
      <c r="AS88" s="53"/>
      <c r="AT88" s="53"/>
      <c r="AU88" s="53"/>
      <c r="AV88" s="53"/>
      <c r="AW88" s="53"/>
      <c r="AX88" s="37"/>
    </row>
    <row r="89" spans="1:50" x14ac:dyDescent="0.2">
      <c r="Y89" s="37"/>
      <c r="Z89" s="37"/>
    </row>
    <row r="90" spans="1:50" s="61" customFormat="1" ht="24.95" customHeight="1" x14ac:dyDescent="0.2">
      <c r="O90" s="53"/>
      <c r="P90" s="37"/>
      <c r="Y90" s="78"/>
      <c r="Z90" s="78"/>
      <c r="AA90" s="78"/>
      <c r="AB90" s="78"/>
      <c r="AC90" s="78"/>
    </row>
    <row r="91" spans="1:50" s="61" customFormat="1" ht="24.95" customHeight="1" x14ac:dyDescent="0.2">
      <c r="O91" s="53"/>
      <c r="P91" s="37"/>
      <c r="Y91" s="78"/>
      <c r="Z91" s="78"/>
      <c r="AA91" s="78"/>
      <c r="AB91" s="78"/>
      <c r="AC91" s="78"/>
    </row>
    <row r="92" spans="1:50" s="61" customFormat="1" ht="24.95" customHeight="1" x14ac:dyDescent="0.2">
      <c r="B92" s="589"/>
      <c r="C92" s="140"/>
      <c r="O92" s="53"/>
      <c r="P92" s="37"/>
      <c r="Y92" s="78"/>
      <c r="Z92" s="78"/>
      <c r="AA92" s="78"/>
      <c r="AB92" s="78"/>
      <c r="AC92" s="78"/>
    </row>
    <row r="93" spans="1:50" s="61" customFormat="1" ht="24.95" customHeight="1" x14ac:dyDescent="0.2">
      <c r="B93" s="590"/>
      <c r="C93" s="140"/>
      <c r="O93" s="53"/>
      <c r="P93" s="37"/>
      <c r="Y93" s="78"/>
      <c r="Z93" s="78"/>
      <c r="AA93" s="78"/>
      <c r="AB93" s="78"/>
      <c r="AC93" s="78"/>
    </row>
    <row r="94" spans="1:50" s="61" customFormat="1" ht="24.95" customHeight="1" x14ac:dyDescent="0.2">
      <c r="B94" s="589"/>
      <c r="C94" s="140"/>
      <c r="O94" s="53"/>
      <c r="P94" s="37"/>
      <c r="Y94" s="78"/>
      <c r="Z94" s="78"/>
      <c r="AA94" s="78"/>
      <c r="AB94" s="78"/>
      <c r="AC94" s="78"/>
    </row>
    <row r="95" spans="1:50" s="61" customFormat="1" x14ac:dyDescent="0.2">
      <c r="B95" s="591"/>
      <c r="C95" s="140"/>
      <c r="O95" s="53"/>
      <c r="P95" s="37"/>
      <c r="Y95" s="78"/>
      <c r="Z95" s="78"/>
      <c r="AA95" s="78"/>
      <c r="AB95" s="78"/>
      <c r="AC95" s="78"/>
    </row>
    <row r="96" spans="1:50" s="61" customFormat="1" x14ac:dyDescent="0.2">
      <c r="B96" s="590"/>
      <c r="C96" s="140"/>
      <c r="O96" s="53"/>
      <c r="P96" s="37"/>
      <c r="Y96" s="78"/>
      <c r="Z96" s="78"/>
      <c r="AA96" s="78"/>
      <c r="AB96" s="78"/>
      <c r="AC96" s="78"/>
    </row>
    <row r="97" spans="2:29" s="61" customFormat="1" x14ac:dyDescent="0.2">
      <c r="B97" s="590"/>
      <c r="C97" s="140"/>
      <c r="D97" s="71"/>
      <c r="G97" s="71"/>
      <c r="O97" s="53"/>
      <c r="P97" s="37"/>
      <c r="Y97" s="78"/>
      <c r="Z97" s="78"/>
      <c r="AA97" s="78"/>
      <c r="AB97" s="78"/>
      <c r="AC97" s="78"/>
    </row>
    <row r="98" spans="2:29" s="61" customFormat="1" x14ac:dyDescent="0.2">
      <c r="B98" s="590"/>
      <c r="C98" s="140"/>
      <c r="G98" s="72"/>
      <c r="H98" s="72"/>
      <c r="I98" s="72"/>
      <c r="J98" s="72"/>
      <c r="K98" s="72"/>
      <c r="L98" s="72"/>
      <c r="M98" s="72"/>
      <c r="N98" s="72"/>
      <c r="O98" s="338"/>
      <c r="P98" s="339"/>
      <c r="Q98" s="72"/>
      <c r="R98" s="72"/>
      <c r="S98" s="72"/>
      <c r="T98" s="72"/>
      <c r="U98" s="72"/>
      <c r="V98" s="72"/>
      <c r="W98" s="72"/>
      <c r="X98" s="72"/>
      <c r="Y98" s="79"/>
      <c r="Z98" s="79"/>
      <c r="AA98" s="79"/>
      <c r="AB98" s="79"/>
      <c r="AC98" s="79"/>
    </row>
    <row r="99" spans="2:29" s="61" customFormat="1" x14ac:dyDescent="0.2">
      <c r="B99" s="117"/>
      <c r="C99" s="140"/>
      <c r="G99" s="72"/>
      <c r="H99" s="72"/>
      <c r="I99" s="72"/>
      <c r="J99" s="72"/>
      <c r="K99" s="72"/>
      <c r="L99" s="72"/>
      <c r="M99" s="72"/>
      <c r="N99" s="72"/>
      <c r="O99" s="338"/>
      <c r="P99" s="339"/>
      <c r="Q99" s="72"/>
      <c r="R99" s="72"/>
      <c r="S99" s="72"/>
      <c r="T99" s="72"/>
      <c r="U99" s="72"/>
      <c r="V99" s="72"/>
      <c r="W99" s="72"/>
      <c r="X99" s="72"/>
      <c r="Y99" s="79"/>
      <c r="Z99" s="79"/>
      <c r="AA99" s="79"/>
      <c r="AB99" s="79"/>
      <c r="AC99" s="79"/>
    </row>
    <row r="100" spans="2:29" s="61" customFormat="1" x14ac:dyDescent="0.2">
      <c r="B100" s="590"/>
      <c r="C100" s="140"/>
      <c r="O100" s="53"/>
      <c r="P100" s="53"/>
      <c r="Y100" s="78"/>
      <c r="Z100" s="78"/>
      <c r="AA100" s="78"/>
      <c r="AB100" s="78"/>
      <c r="AC100" s="78"/>
    </row>
    <row r="101" spans="2:29" s="61" customFormat="1" x14ac:dyDescent="0.2">
      <c r="B101" s="117"/>
      <c r="C101" s="140"/>
      <c r="O101" s="53"/>
      <c r="P101" s="37"/>
      <c r="Y101" s="78"/>
      <c r="Z101" s="78"/>
      <c r="AA101" s="78"/>
      <c r="AB101" s="78"/>
      <c r="AC101" s="78"/>
    </row>
    <row r="102" spans="2:29" s="61" customFormat="1" x14ac:dyDescent="0.2">
      <c r="O102" s="53"/>
      <c r="P102" s="37"/>
      <c r="Y102" s="78"/>
      <c r="Z102" s="78"/>
      <c r="AA102" s="78"/>
      <c r="AB102" s="78"/>
      <c r="AC102" s="78"/>
    </row>
    <row r="103" spans="2:29" s="61" customFormat="1" x14ac:dyDescent="0.2">
      <c r="O103" s="53"/>
      <c r="P103" s="37"/>
      <c r="Y103" s="78"/>
      <c r="Z103" s="78"/>
      <c r="AA103" s="78"/>
      <c r="AB103" s="78"/>
      <c r="AC103" s="78"/>
    </row>
    <row r="104" spans="2:29" s="61" customFormat="1" x14ac:dyDescent="0.2">
      <c r="D104" s="71"/>
      <c r="G104" s="71"/>
      <c r="O104" s="53"/>
      <c r="P104" s="37"/>
      <c r="Y104" s="78"/>
      <c r="Z104" s="78"/>
      <c r="AA104" s="78"/>
      <c r="AB104" s="78"/>
      <c r="AC104" s="78"/>
    </row>
    <row r="105" spans="2:29" s="61" customFormat="1" x14ac:dyDescent="0.2">
      <c r="O105" s="53"/>
      <c r="P105" s="37"/>
      <c r="AA105" s="78"/>
      <c r="AB105" s="78"/>
      <c r="AC105" s="78"/>
    </row>
    <row r="106" spans="2:29" s="61" customFormat="1" x14ac:dyDescent="0.2">
      <c r="G106" s="72"/>
      <c r="H106" s="72"/>
      <c r="I106" s="72"/>
      <c r="J106" s="72"/>
      <c r="K106" s="72"/>
      <c r="L106" s="72"/>
      <c r="M106" s="72"/>
      <c r="N106" s="72"/>
      <c r="O106" s="338"/>
      <c r="P106" s="339"/>
      <c r="Q106" s="72"/>
      <c r="R106" s="72"/>
      <c r="S106" s="72"/>
      <c r="T106" s="72"/>
      <c r="U106" s="72"/>
      <c r="V106" s="72"/>
      <c r="W106" s="72"/>
      <c r="X106" s="72"/>
      <c r="Y106" s="72"/>
      <c r="Z106" s="72"/>
      <c r="AA106" s="79"/>
      <c r="AB106" s="79"/>
      <c r="AC106" s="79"/>
    </row>
    <row r="107" spans="2:29" s="61" customFormat="1" x14ac:dyDescent="0.2">
      <c r="O107" s="53"/>
      <c r="P107" s="53"/>
      <c r="AA107" s="78"/>
      <c r="AB107" s="78"/>
      <c r="AC107" s="78"/>
    </row>
    <row r="108" spans="2:29" s="61" customFormat="1" x14ac:dyDescent="0.2">
      <c r="O108" s="53"/>
      <c r="P108" s="37"/>
      <c r="AA108" s="78"/>
      <c r="AB108" s="78"/>
      <c r="AC108" s="78"/>
    </row>
    <row r="109" spans="2:29" s="61" customFormat="1" x14ac:dyDescent="0.2">
      <c r="O109" s="53"/>
      <c r="P109" s="37"/>
      <c r="AA109" s="78"/>
      <c r="AB109" s="78"/>
      <c r="AC109" s="78"/>
    </row>
    <row r="110" spans="2:29" s="61" customFormat="1" x14ac:dyDescent="0.2">
      <c r="O110" s="53"/>
      <c r="P110" s="37"/>
      <c r="AA110" s="78"/>
      <c r="AB110" s="78"/>
      <c r="AC110" s="78"/>
    </row>
  </sheetData>
  <mergeCells count="46">
    <mergeCell ref="B68:L68"/>
    <mergeCell ref="B58:C58"/>
    <mergeCell ref="B56:C56"/>
    <mergeCell ref="B60:C60"/>
    <mergeCell ref="B66:C66"/>
    <mergeCell ref="B42:C42"/>
    <mergeCell ref="B46:C46"/>
    <mergeCell ref="B52:C52"/>
    <mergeCell ref="B54:C54"/>
    <mergeCell ref="B64:C64"/>
    <mergeCell ref="B50:C50"/>
    <mergeCell ref="R14:Z14"/>
    <mergeCell ref="B38:C38"/>
    <mergeCell ref="B34:C34"/>
    <mergeCell ref="B32:C32"/>
    <mergeCell ref="B31:C31"/>
    <mergeCell ref="B24:C24"/>
    <mergeCell ref="B29:C29"/>
    <mergeCell ref="B33:C33"/>
    <mergeCell ref="B35:C35"/>
    <mergeCell ref="B36:C36"/>
    <mergeCell ref="D14:D15"/>
    <mergeCell ref="B87:L87"/>
    <mergeCell ref="A3:N3"/>
    <mergeCell ref="B5:N5"/>
    <mergeCell ref="B6:N6"/>
    <mergeCell ref="B30:C30"/>
    <mergeCell ref="B22:C22"/>
    <mergeCell ref="B26:C26"/>
    <mergeCell ref="B18:C18"/>
    <mergeCell ref="B16:C16"/>
    <mergeCell ref="D19:M19"/>
    <mergeCell ref="B28:C28"/>
    <mergeCell ref="B20:C20"/>
    <mergeCell ref="B48:C48"/>
    <mergeCell ref="B44:C44"/>
    <mergeCell ref="B62:C62"/>
    <mergeCell ref="B40:C40"/>
    <mergeCell ref="B70:L70"/>
    <mergeCell ref="D71:M71"/>
    <mergeCell ref="B85:L85"/>
    <mergeCell ref="B81:C81"/>
    <mergeCell ref="B83:C83"/>
    <mergeCell ref="B77:C77"/>
    <mergeCell ref="B79:C79"/>
    <mergeCell ref="B75:C75"/>
  </mergeCells>
  <phoneticPr fontId="0" type="noConversion"/>
  <conditionalFormatting sqref="L69">
    <cfRule type="expression" dxfId="46" priority="25" stopIfTrue="1">
      <formula>AC68&gt;0</formula>
    </cfRule>
  </conditionalFormatting>
  <conditionalFormatting sqref="M70 M68 E16:M16 E18:M18 E20:M20 E22:M22 E24:M24 E36:M36 E38:M38 E40:M40 E42:M42 E44:M44 E46:M46 E48:M48 E52:M52 E54:M54">
    <cfRule type="cellIs" dxfId="45" priority="26" stopIfTrue="1" operator="notBetween">
      <formula>0</formula>
      <formula>10000000000</formula>
    </cfRule>
    <cfRule type="expression" dxfId="44" priority="27" stopIfTrue="1">
      <formula>#REF!=1</formula>
    </cfRule>
  </conditionalFormatting>
  <conditionalFormatting sqref="D26:M26 D28:M28 D30:M30 D32:M32 D34:M34 D56:M56 D58:M58">
    <cfRule type="cellIs" dxfId="43" priority="28" stopIfTrue="1" operator="notBetween">
      <formula>0</formula>
      <formula>10000000000</formula>
    </cfRule>
    <cfRule type="expression" dxfId="42" priority="29" stopIfTrue="1">
      <formula>AC26=1</formula>
    </cfRule>
  </conditionalFormatting>
  <conditionalFormatting sqref="M85 M87">
    <cfRule type="expression" dxfId="41" priority="39" stopIfTrue="1">
      <formula>AA85=1</formula>
    </cfRule>
    <cfRule type="cellIs" dxfId="40" priority="40" stopIfTrue="1" operator="equal">
      <formula>""</formula>
    </cfRule>
    <cfRule type="expression" dxfId="39" priority="41" stopIfTrue="1">
      <formula>#REF!=1</formula>
    </cfRule>
  </conditionalFormatting>
  <conditionalFormatting sqref="D59:F59">
    <cfRule type="expression" dxfId="38" priority="48" stopIfTrue="1">
      <formula>AA57&gt;0</formula>
    </cfRule>
  </conditionalFormatting>
  <conditionalFormatting sqref="G59:M59">
    <cfRule type="expression" dxfId="37" priority="49" stopIfTrue="1">
      <formula>#REF!&gt;0</formula>
    </cfRule>
  </conditionalFormatting>
  <conditionalFormatting sqref="D71:M71">
    <cfRule type="expression" dxfId="36" priority="50" stopIfTrue="1">
      <formula>#REF!&gt;1</formula>
    </cfRule>
  </conditionalFormatting>
  <conditionalFormatting sqref="G4">
    <cfRule type="cellIs" dxfId="35" priority="51" stopIfTrue="1" operator="notBetween">
      <formula>1</formula>
      <formula>475</formula>
    </cfRule>
  </conditionalFormatting>
  <conditionalFormatting sqref="D62:M62">
    <cfRule type="cellIs" dxfId="34" priority="22" stopIfTrue="1" operator="notBetween">
      <formula>0</formula>
      <formula>10000000000</formula>
    </cfRule>
    <cfRule type="expression" dxfId="33" priority="23" stopIfTrue="1">
      <formula>AC62=1</formula>
    </cfRule>
  </conditionalFormatting>
  <conditionalFormatting sqref="D66:M66">
    <cfRule type="cellIs" dxfId="32" priority="12" stopIfTrue="1" operator="notBetween">
      <formula>0</formula>
      <formula>10000000000</formula>
    </cfRule>
    <cfRule type="expression" dxfId="31" priority="13" stopIfTrue="1">
      <formula>AC66=1</formula>
    </cfRule>
  </conditionalFormatting>
  <conditionalFormatting sqref="E50:M50">
    <cfRule type="cellIs" dxfId="30" priority="1" stopIfTrue="1" operator="notBetween">
      <formula>0</formula>
      <formula>10000000000</formula>
    </cfRule>
    <cfRule type="expression" dxfId="29" priority="2" stopIfTrue="1">
      <formula>#REF!=1</formula>
    </cfRule>
  </conditionalFormatting>
  <conditionalFormatting sqref="D19:F19">
    <cfRule type="expression" dxfId="28" priority="64" stopIfTrue="1">
      <formula>AA18&gt;1</formula>
    </cfRule>
    <cfRule type="expression" dxfId="27" priority="65" stopIfTrue="1">
      <formula>AO18=1</formula>
    </cfRule>
    <cfRule type="expression" dxfId="26" priority="66" stopIfTrue="1">
      <formula>AO18&gt;1</formula>
    </cfRule>
  </conditionalFormatting>
  <conditionalFormatting sqref="G19:M19">
    <cfRule type="expression" dxfId="25" priority="67" stopIfTrue="1">
      <formula>#REF!&gt;1</formula>
    </cfRule>
    <cfRule type="expression" dxfId="24" priority="68" stopIfTrue="1">
      <formula>AR18=1</formula>
    </cfRule>
    <cfRule type="expression" dxfId="23" priority="69" stopIfTrue="1">
      <formula>AR18&gt;1</formula>
    </cfRule>
  </conditionalFormatting>
  <conditionalFormatting sqref="D75:M75 D77:M77 D79:M79 D83:M83">
    <cfRule type="expression" dxfId="22" priority="70" stopIfTrue="1">
      <formula>AQ75=1</formula>
    </cfRule>
    <cfRule type="cellIs" dxfId="21" priority="71" stopIfTrue="1" operator="equal">
      <formula>""</formula>
    </cfRule>
    <cfRule type="expression" dxfId="20" priority="72" stopIfTrue="1">
      <formula>AC75=1</formula>
    </cfRule>
  </conditionalFormatting>
  <conditionalFormatting sqref="E47:F47 E53:F53 E49:F49">
    <cfRule type="expression" dxfId="19" priority="106" stopIfTrue="1">
      <formula>AB45&gt;1</formula>
    </cfRule>
    <cfRule type="expression" dxfId="18" priority="107" stopIfTrue="1">
      <formula>AP45=1</formula>
    </cfRule>
    <cfRule type="expression" dxfId="17" priority="108" stopIfTrue="1">
      <formula>AP45&gt;1</formula>
    </cfRule>
  </conditionalFormatting>
  <conditionalFormatting sqref="G47:M47 G53:M53 G49:M49">
    <cfRule type="expression" dxfId="16" priority="112" stopIfTrue="1">
      <formula>#REF!&gt;1</formula>
    </cfRule>
    <cfRule type="expression" dxfId="15" priority="113" stopIfTrue="1">
      <formula>AR45=1</formula>
    </cfRule>
    <cfRule type="expression" dxfId="14" priority="114" stopIfTrue="1">
      <formula>AR45&gt;1</formula>
    </cfRule>
  </conditionalFormatting>
  <dataValidations count="6">
    <dataValidation type="whole" errorStyle="warning" operator="equal" allowBlank="1" errorTitle="This should match VOA Data" error="Any differences should be investigated immediately with your Local Valuation Office.  Revisions should only be made if confirmed in writing by the Local Valuation Office." promptTitle="This should match VOA Data" prompt="Any differences should be investigated immediately with your Local Valuation Office.  Revisions should only be made if confirmed in writing by the Local Valuation Office." sqref="E46:M46 E22:M22 E48:M50 E18:M18 E44:M44 E42:M42 E40:M40 E38:M38 E36:M36 E24:M24 M70 M68 E52:M52 E16:M16 E20:M20 E54:M54" xr:uid="{00000000-0002-0000-0100-000000000000}">
      <formula1>#REF!=1</formula1>
    </dataValidation>
    <dataValidation type="whole" errorStyle="warning" operator="equal" allowBlank="1" errorTitle="This should match VOA Data" error="Any differences should be investigated immediately with your Local Valuation Office.  Revisions should only be made if confirmed in writing by the Local Valuation Office." promptTitle="This should match VOA Data" prompt="Any differences should be investigated immediately with your Local Valuation Office.  Revisions should only be made if confirmed in writing by the Local Valuation Office." sqref="D26:M26 D62:M62 D60:M60 D58:M58 D56:M56 D34:M34 D32:M32 D30:M30 D28:M28 D66:M66" xr:uid="{00000000-0002-0000-0100-000001000000}">
      <formula1>AC26=1</formula1>
    </dataValidation>
    <dataValidation type="textLength" operator="lessThan" allowBlank="1" showInputMessage="1" showErrorMessage="1" error="please do not amend or delete this line" sqref="D19:M19" xr:uid="{00000000-0002-0000-0100-000002000000}">
      <formula1>0</formula1>
    </dataValidation>
    <dataValidation allowBlank="1" sqref="D39:M39 D31:M31" xr:uid="{00000000-0002-0000-0100-000003000000}"/>
    <dataValidation type="list" allowBlank="1" showInputMessage="1" showErrorMessage="1" sqref="B10" xr:uid="{00000000-0002-0000-0100-000004000000}">
      <formula1>LA</formula1>
    </dataValidation>
    <dataValidation type="whole" showInputMessage="1" showErrorMessage="1" sqref="G4" xr:uid="{00000000-0002-0000-0100-000005000000}">
      <formula1>0</formula1>
      <formula2>355</formula2>
    </dataValidation>
  </dataValidations>
  <printOptions horizontalCentered="1" verticalCentered="1"/>
  <pageMargins left="0.39370078740157483" right="0.39370078740157483" top="0.59055118110236227" bottom="0.59055118110236227" header="0.11811023622047245" footer="0.11811023622047245"/>
  <pageSetup paperSize="9" scale="35" fitToHeight="2" orientation="portrait" r:id="rId1"/>
  <headerFooter alignWithMargins="0">
    <oddHeader>&amp;A</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D124"/>
  <sheetViews>
    <sheetView showGridLines="0" zoomScale="90" zoomScaleNormal="90" zoomScaleSheetLayoutView="75" workbookViewId="0"/>
  </sheetViews>
  <sheetFormatPr defaultColWidth="18.7109375" defaultRowHeight="12.75" x14ac:dyDescent="0.2"/>
  <cols>
    <col min="1" max="1" width="7.7109375" customWidth="1"/>
    <col min="2" max="3" width="10.28515625" customWidth="1"/>
    <col min="4" max="5" width="20.5703125" customWidth="1"/>
    <col min="6" max="6" width="15.85546875" customWidth="1"/>
    <col min="7" max="8" width="20.5703125" customWidth="1"/>
    <col min="9" max="9" width="13.5703125" customWidth="1"/>
    <col min="10" max="10" width="22.140625" customWidth="1"/>
    <col min="11" max="11" width="2.85546875" customWidth="1"/>
    <col min="12" max="12" width="20.5703125" style="158" customWidth="1"/>
    <col min="13" max="13" width="7.7109375" customWidth="1"/>
    <col min="14" max="14" width="0" hidden="1" customWidth="1"/>
    <col min="15" max="18" width="18.7109375" hidden="1" customWidth="1"/>
    <col min="19" max="27" width="18.7109375" customWidth="1"/>
    <col min="28" max="34" width="0" hidden="1" customWidth="1"/>
  </cols>
  <sheetData>
    <row r="1" spans="1:28" ht="5.0999999999999996" customHeight="1" x14ac:dyDescent="0.2">
      <c r="A1" s="373"/>
      <c r="B1" s="374"/>
      <c r="C1" s="374"/>
      <c r="D1" s="374"/>
      <c r="E1" s="374"/>
      <c r="F1" s="374"/>
      <c r="G1" s="374"/>
      <c r="H1" s="374"/>
      <c r="I1" s="374"/>
      <c r="J1" s="374"/>
      <c r="K1" s="374"/>
      <c r="L1" s="375"/>
      <c r="M1" s="376"/>
    </row>
    <row r="2" spans="1:28" x14ac:dyDescent="0.2">
      <c r="A2" s="15"/>
      <c r="B2" s="9"/>
      <c r="C2" s="9"/>
      <c r="D2" s="9"/>
      <c r="E2" s="9"/>
      <c r="F2" s="9"/>
      <c r="G2" s="9"/>
      <c r="H2" s="9"/>
      <c r="I2" s="9"/>
      <c r="J2" s="9"/>
      <c r="K2" s="9"/>
      <c r="L2" s="147"/>
      <c r="M2" s="12"/>
      <c r="AB2" t="str">
        <f>VLOOKUP(D9,'LA list'!LA,2,FALSE)</f>
        <v>ENG</v>
      </c>
    </row>
    <row r="3" spans="1:28" ht="20.25" x14ac:dyDescent="0.3">
      <c r="A3" s="15"/>
      <c r="B3" s="449"/>
      <c r="C3" s="9"/>
      <c r="D3" s="9"/>
      <c r="E3" s="9"/>
      <c r="F3" s="9"/>
      <c r="G3" s="9"/>
      <c r="H3" s="9"/>
      <c r="I3" s="9"/>
      <c r="J3" s="9"/>
      <c r="K3" s="9"/>
      <c r="L3" s="147"/>
      <c r="M3" s="12"/>
    </row>
    <row r="4" spans="1:28" ht="18" x14ac:dyDescent="0.25">
      <c r="A4" s="15"/>
      <c r="B4" s="9"/>
      <c r="C4" s="9"/>
      <c r="D4" s="259"/>
      <c r="E4" s="259"/>
      <c r="F4" s="259"/>
      <c r="G4" s="259"/>
      <c r="H4" s="320"/>
      <c r="I4" s="321"/>
      <c r="J4" s="321"/>
      <c r="K4" s="321"/>
      <c r="L4" s="322"/>
      <c r="M4" s="12"/>
    </row>
    <row r="5" spans="1:28" ht="23.25" x14ac:dyDescent="0.35">
      <c r="A5" s="26"/>
      <c r="B5" s="267" t="s">
        <v>619</v>
      </c>
      <c r="C5" s="267"/>
      <c r="D5" s="267"/>
      <c r="E5" s="267"/>
      <c r="F5" s="267"/>
      <c r="G5" s="267"/>
      <c r="H5" s="267"/>
      <c r="I5" s="267"/>
      <c r="J5" s="267"/>
      <c r="K5" s="267"/>
      <c r="L5" s="267"/>
      <c r="M5" s="27"/>
    </row>
    <row r="6" spans="1:28" ht="15.75" x14ac:dyDescent="0.25">
      <c r="A6" s="26"/>
      <c r="B6" s="268"/>
      <c r="C6" s="268"/>
      <c r="D6" s="268"/>
      <c r="E6" s="268"/>
      <c r="F6" s="268"/>
      <c r="G6" s="268"/>
      <c r="H6" s="268"/>
      <c r="I6" s="268"/>
      <c r="J6" s="268"/>
      <c r="K6" s="268"/>
      <c r="L6" s="268"/>
      <c r="M6" s="27"/>
    </row>
    <row r="7" spans="1:28" ht="16.5" thickBot="1" x14ac:dyDescent="0.3">
      <c r="A7" s="28"/>
      <c r="B7" s="266">
        <v>3</v>
      </c>
      <c r="C7" s="266"/>
      <c r="D7" s="13"/>
      <c r="E7" s="13"/>
      <c r="F7" s="13"/>
      <c r="G7" s="13"/>
      <c r="H7" s="13"/>
      <c r="I7" s="13"/>
      <c r="J7" s="13"/>
      <c r="K7" s="13"/>
      <c r="L7" s="148"/>
      <c r="M7" s="62"/>
    </row>
    <row r="8" spans="1:28" ht="21" thickBot="1" x14ac:dyDescent="0.35">
      <c r="A8" s="368"/>
      <c r="B8" s="377"/>
      <c r="C8" s="377"/>
      <c r="D8" s="109"/>
      <c r="E8" s="378"/>
      <c r="F8" s="378"/>
      <c r="G8" s="378"/>
      <c r="H8" s="378"/>
      <c r="I8" s="369"/>
      <c r="J8" s="369"/>
      <c r="K8" s="369"/>
      <c r="L8" s="379"/>
      <c r="M8" s="371"/>
    </row>
    <row r="9" spans="1:28" ht="21" customHeight="1" thickBot="1" x14ac:dyDescent="0.25">
      <c r="A9" s="4"/>
      <c r="B9" s="2"/>
      <c r="C9" s="2"/>
      <c r="D9" s="687" t="s">
        <v>22</v>
      </c>
      <c r="E9" s="688"/>
      <c r="F9" s="688"/>
      <c r="G9" s="688"/>
      <c r="H9" s="689"/>
      <c r="I9" s="2"/>
      <c r="J9" s="2"/>
      <c r="K9" s="2"/>
      <c r="L9" s="149"/>
      <c r="M9" s="3"/>
    </row>
    <row r="10" spans="1:28" ht="13.5" thickBot="1" x14ac:dyDescent="0.25">
      <c r="A10" s="5"/>
      <c r="B10" s="6"/>
      <c r="C10" s="6"/>
      <c r="D10" s="6"/>
      <c r="E10" s="6"/>
      <c r="F10" s="6"/>
      <c r="G10" s="6"/>
      <c r="H10" s="6"/>
      <c r="I10" s="6"/>
      <c r="J10" s="6"/>
      <c r="K10" s="6"/>
      <c r="L10" s="150"/>
      <c r="M10" s="7"/>
    </row>
    <row r="11" spans="1:28" x14ac:dyDescent="0.2">
      <c r="A11" s="368"/>
      <c r="B11" s="2"/>
      <c r="C11" s="2"/>
      <c r="D11" s="2"/>
      <c r="E11" s="2"/>
      <c r="F11" s="2"/>
      <c r="G11" s="2"/>
      <c r="H11" s="2"/>
      <c r="I11" s="2"/>
      <c r="J11" s="2"/>
      <c r="K11" s="2"/>
      <c r="L11" s="149"/>
      <c r="M11" s="371"/>
    </row>
    <row r="12" spans="1:28" ht="26.45" customHeight="1" x14ac:dyDescent="0.25">
      <c r="A12" s="4"/>
      <c r="B12" s="690" t="s">
        <v>620</v>
      </c>
      <c r="C12" s="690"/>
      <c r="D12" s="690"/>
      <c r="E12" s="690"/>
      <c r="F12" s="690"/>
      <c r="G12" s="690"/>
      <c r="H12" s="690"/>
      <c r="I12" s="690"/>
      <c r="J12" s="690"/>
      <c r="K12" s="296"/>
      <c r="L12" s="145"/>
      <c r="M12" s="3"/>
    </row>
    <row r="13" spans="1:28" ht="12.75" customHeight="1" x14ac:dyDescent="0.25">
      <c r="A13" s="4"/>
      <c r="B13" s="690"/>
      <c r="C13" s="690"/>
      <c r="D13" s="690"/>
      <c r="E13" s="690"/>
      <c r="F13" s="690"/>
      <c r="G13" s="690"/>
      <c r="H13" s="690"/>
      <c r="I13" s="690"/>
      <c r="J13" s="690"/>
      <c r="K13" s="296"/>
      <c r="L13" s="145"/>
      <c r="M13" s="3"/>
    </row>
    <row r="14" spans="1:28" ht="12.75" customHeight="1" x14ac:dyDescent="0.25">
      <c r="A14" s="4"/>
      <c r="B14" s="296"/>
      <c r="C14" s="296"/>
      <c r="D14" s="296"/>
      <c r="E14" s="296"/>
      <c r="F14" s="296"/>
      <c r="G14" s="296"/>
      <c r="H14" s="296"/>
      <c r="I14" s="296"/>
      <c r="J14" s="296"/>
      <c r="K14" s="296"/>
      <c r="L14" s="145"/>
      <c r="M14" s="3"/>
    </row>
    <row r="15" spans="1:28" ht="18" x14ac:dyDescent="0.25">
      <c r="A15" s="4"/>
      <c r="B15" s="144" t="s">
        <v>621</v>
      </c>
      <c r="C15" s="144"/>
      <c r="D15" s="145"/>
      <c r="E15" s="145"/>
      <c r="F15" s="145"/>
      <c r="G15" s="145"/>
      <c r="H15" s="145"/>
      <c r="I15" s="145"/>
      <c r="J15" s="145"/>
      <c r="K15" s="145"/>
      <c r="L15" s="151"/>
      <c r="M15" s="3"/>
    </row>
    <row r="16" spans="1:28" ht="18.75" thickBot="1" x14ac:dyDescent="0.3">
      <c r="A16" s="4"/>
      <c r="B16" s="144"/>
      <c r="C16" s="144"/>
      <c r="D16" s="145"/>
      <c r="E16" s="145"/>
      <c r="F16" s="145"/>
      <c r="G16" s="145"/>
      <c r="H16" s="145"/>
      <c r="I16" s="145"/>
      <c r="J16" s="145"/>
      <c r="K16" s="145"/>
      <c r="L16" s="151"/>
      <c r="M16" s="3"/>
    </row>
    <row r="17" spans="1:13" ht="18.75" thickBot="1" x14ac:dyDescent="0.3">
      <c r="A17" s="4"/>
      <c r="B17" s="146" t="s">
        <v>622</v>
      </c>
      <c r="C17" s="146"/>
      <c r="D17" s="145" t="s">
        <v>623</v>
      </c>
      <c r="E17" s="145"/>
      <c r="F17" s="145"/>
      <c r="G17" s="145"/>
      <c r="H17" s="145"/>
      <c r="I17" s="145"/>
      <c r="J17" s="145"/>
      <c r="K17" s="145"/>
      <c r="L17" s="152">
        <f>VLOOKUP($AB$2,ALLCTBS,6,FALSE)</f>
        <v>26775</v>
      </c>
      <c r="M17" s="3"/>
    </row>
    <row r="18" spans="1:13" ht="18.75" thickBot="1" x14ac:dyDescent="0.3">
      <c r="A18" s="4"/>
      <c r="B18" s="146"/>
      <c r="C18" s="146"/>
      <c r="D18" s="145"/>
      <c r="E18" s="145"/>
      <c r="F18" s="145"/>
      <c r="G18" s="145"/>
      <c r="H18" s="145"/>
      <c r="I18" s="145"/>
      <c r="J18" s="145"/>
      <c r="K18" s="145"/>
      <c r="L18" s="153"/>
      <c r="M18" s="3"/>
    </row>
    <row r="19" spans="1:13" ht="18.75" thickBot="1" x14ac:dyDescent="0.3">
      <c r="A19" s="4"/>
      <c r="B19" s="146" t="s">
        <v>624</v>
      </c>
      <c r="C19" s="146"/>
      <c r="D19" s="145" t="s">
        <v>625</v>
      </c>
      <c r="E19" s="145"/>
      <c r="F19" s="145"/>
      <c r="G19" s="145"/>
      <c r="H19" s="145"/>
      <c r="I19" s="145"/>
      <c r="J19" s="145"/>
      <c r="K19" s="145"/>
      <c r="L19" s="152">
        <f>VLOOKUP($AB$2,ALLCTBS,8,FALSE)</f>
        <v>1844</v>
      </c>
      <c r="M19" s="3"/>
    </row>
    <row r="20" spans="1:13" ht="18.75" thickBot="1" x14ac:dyDescent="0.3">
      <c r="A20" s="4"/>
      <c r="B20" s="146"/>
      <c r="C20" s="146"/>
      <c r="D20" s="145"/>
      <c r="E20" s="145"/>
      <c r="F20" s="145"/>
      <c r="G20" s="145"/>
      <c r="H20" s="145"/>
      <c r="I20" s="145"/>
      <c r="J20" s="145"/>
      <c r="K20" s="145"/>
      <c r="L20" s="153"/>
      <c r="M20" s="3"/>
    </row>
    <row r="21" spans="1:13" ht="18.75" customHeight="1" thickBot="1" x14ac:dyDescent="0.3">
      <c r="A21" s="4"/>
      <c r="B21" s="146" t="s">
        <v>626</v>
      </c>
      <c r="C21" s="146"/>
      <c r="D21" s="686" t="s">
        <v>627</v>
      </c>
      <c r="E21" s="686"/>
      <c r="F21" s="686"/>
      <c r="G21" s="686"/>
      <c r="H21" s="686"/>
      <c r="I21" s="686"/>
      <c r="J21" s="686"/>
      <c r="K21" s="295"/>
      <c r="L21" s="152">
        <f>VLOOKUP($AB$2,ALLCTBS,9,FALSE)</f>
        <v>31023</v>
      </c>
      <c r="M21" s="3"/>
    </row>
    <row r="22" spans="1:13" ht="29.25" customHeight="1" thickBot="1" x14ac:dyDescent="0.3">
      <c r="A22" s="4"/>
      <c r="B22" s="146"/>
      <c r="C22" s="146"/>
      <c r="D22" s="686"/>
      <c r="E22" s="686"/>
      <c r="F22" s="686"/>
      <c r="G22" s="686"/>
      <c r="H22" s="686"/>
      <c r="I22" s="686"/>
      <c r="J22" s="686"/>
      <c r="K22" s="295"/>
      <c r="L22" s="153"/>
      <c r="M22" s="3"/>
    </row>
    <row r="23" spans="1:13" ht="18.75" thickBot="1" x14ac:dyDescent="0.3">
      <c r="A23" s="4"/>
      <c r="B23" s="146" t="s">
        <v>628</v>
      </c>
      <c r="C23" s="146"/>
      <c r="D23" s="145" t="s">
        <v>629</v>
      </c>
      <c r="E23" s="145"/>
      <c r="F23" s="145"/>
      <c r="G23" s="145"/>
      <c r="H23" s="145"/>
      <c r="I23" s="145"/>
      <c r="J23" s="145"/>
      <c r="K23" s="145"/>
      <c r="L23" s="152">
        <f>VLOOKUP($AB$2,ALLCTBS,10,FALSE)</f>
        <v>110654</v>
      </c>
      <c r="M23" s="3"/>
    </row>
    <row r="24" spans="1:13" ht="18.75" thickBot="1" x14ac:dyDescent="0.3">
      <c r="A24" s="4"/>
      <c r="B24" s="146"/>
      <c r="C24" s="146"/>
      <c r="D24" s="145"/>
      <c r="E24" s="145"/>
      <c r="F24" s="145"/>
      <c r="G24" s="145"/>
      <c r="H24" s="145"/>
      <c r="I24" s="145"/>
      <c r="J24" s="145"/>
      <c r="K24" s="145"/>
      <c r="L24" s="153"/>
      <c r="M24" s="3"/>
    </row>
    <row r="25" spans="1:13" ht="18.75" thickBot="1" x14ac:dyDescent="0.3">
      <c r="A25" s="4"/>
      <c r="B25" s="146" t="s">
        <v>630</v>
      </c>
      <c r="C25" s="146"/>
      <c r="D25" s="145" t="s">
        <v>631</v>
      </c>
      <c r="E25" s="145"/>
      <c r="F25" s="145"/>
      <c r="G25" s="145"/>
      <c r="H25" s="145"/>
      <c r="I25" s="145"/>
      <c r="J25" s="145"/>
      <c r="K25" s="145"/>
      <c r="L25" s="152">
        <f>VLOOKUP($AB$2,ALLCTBS,11,FALSE)</f>
        <v>7470</v>
      </c>
      <c r="M25" s="3"/>
    </row>
    <row r="26" spans="1:13" ht="18.75" thickBot="1" x14ac:dyDescent="0.3">
      <c r="A26" s="4"/>
      <c r="B26" s="146"/>
      <c r="C26" s="146"/>
      <c r="D26" s="145"/>
      <c r="E26" s="145"/>
      <c r="F26" s="145"/>
      <c r="G26" s="145"/>
      <c r="H26" s="145"/>
      <c r="I26" s="145"/>
      <c r="J26" s="145"/>
      <c r="K26" s="145"/>
      <c r="L26" s="153"/>
      <c r="M26" s="3"/>
    </row>
    <row r="27" spans="1:13" ht="18.75" thickBot="1" x14ac:dyDescent="0.3">
      <c r="A27" s="4"/>
      <c r="B27" s="146" t="s">
        <v>632</v>
      </c>
      <c r="C27" s="146"/>
      <c r="D27" s="145" t="s">
        <v>633</v>
      </c>
      <c r="E27" s="145"/>
      <c r="F27" s="145"/>
      <c r="G27" s="145"/>
      <c r="H27" s="145"/>
      <c r="I27" s="145"/>
      <c r="J27" s="145"/>
      <c r="K27" s="145"/>
      <c r="L27" s="152">
        <f>VLOOKUP($AB$2,ALLCTBS,12,FALSE)</f>
        <v>1006</v>
      </c>
      <c r="M27" s="3"/>
    </row>
    <row r="28" spans="1:13" ht="18.75" thickBot="1" x14ac:dyDescent="0.3">
      <c r="A28" s="4"/>
      <c r="B28" s="146"/>
      <c r="C28" s="146"/>
      <c r="D28" s="145"/>
      <c r="E28" s="145"/>
      <c r="F28" s="145"/>
      <c r="G28" s="145"/>
      <c r="H28" s="145"/>
      <c r="I28" s="145"/>
      <c r="J28" s="145"/>
      <c r="K28" s="145"/>
      <c r="L28" s="153"/>
      <c r="M28" s="3"/>
    </row>
    <row r="29" spans="1:13" ht="18.75" customHeight="1" thickBot="1" x14ac:dyDescent="0.3">
      <c r="A29" s="4"/>
      <c r="B29" s="146" t="s">
        <v>634</v>
      </c>
      <c r="C29" s="146"/>
      <c r="D29" s="686" t="s">
        <v>635</v>
      </c>
      <c r="E29" s="686"/>
      <c r="F29" s="686"/>
      <c r="G29" s="686"/>
      <c r="H29" s="686"/>
      <c r="I29" s="686"/>
      <c r="J29" s="686"/>
      <c r="K29" s="295"/>
      <c r="L29" s="152">
        <f>VLOOKUP($AB$2,ALLCTBS,13,FALSE)</f>
        <v>2996</v>
      </c>
      <c r="M29" s="3"/>
    </row>
    <row r="30" spans="1:13" ht="18" x14ac:dyDescent="0.25">
      <c r="A30" s="4"/>
      <c r="B30" s="146"/>
      <c r="C30" s="146"/>
      <c r="D30" s="686"/>
      <c r="E30" s="686"/>
      <c r="F30" s="686"/>
      <c r="G30" s="686"/>
      <c r="H30" s="686"/>
      <c r="I30" s="686"/>
      <c r="J30" s="686"/>
      <c r="K30" s="295"/>
      <c r="L30" s="380"/>
      <c r="M30" s="3"/>
    </row>
    <row r="31" spans="1:13" ht="18.75" thickBot="1" x14ac:dyDescent="0.3">
      <c r="A31" s="4"/>
      <c r="B31" s="146"/>
      <c r="C31" s="146"/>
      <c r="D31" s="263"/>
      <c r="E31" s="263"/>
      <c r="F31" s="263"/>
      <c r="G31" s="263"/>
      <c r="H31" s="263"/>
      <c r="I31" s="263"/>
      <c r="J31" s="145"/>
      <c r="K31" s="145"/>
      <c r="L31" s="381"/>
      <c r="M31" s="3"/>
    </row>
    <row r="32" spans="1:13" ht="18.75" customHeight="1" thickBot="1" x14ac:dyDescent="0.3">
      <c r="A32" s="4"/>
      <c r="B32" s="146" t="s">
        <v>636</v>
      </c>
      <c r="C32" s="146"/>
      <c r="D32" s="686" t="s">
        <v>637</v>
      </c>
      <c r="E32" s="686"/>
      <c r="F32" s="686"/>
      <c r="G32" s="686"/>
      <c r="H32" s="686"/>
      <c r="I32" s="686"/>
      <c r="J32" s="686"/>
      <c r="K32" s="295"/>
      <c r="L32" s="152">
        <f>VLOOKUP($AB$2,ALLCTBS,14,FALSE)</f>
        <v>865</v>
      </c>
      <c r="M32" s="3"/>
    </row>
    <row r="33" spans="1:13" ht="18" x14ac:dyDescent="0.25">
      <c r="A33" s="4"/>
      <c r="B33" s="146"/>
      <c r="C33" s="146"/>
      <c r="D33" s="686"/>
      <c r="E33" s="686"/>
      <c r="F33" s="686"/>
      <c r="G33" s="686"/>
      <c r="H33" s="686"/>
      <c r="I33" s="686"/>
      <c r="J33" s="686"/>
      <c r="K33" s="295"/>
      <c r="L33" s="380"/>
      <c r="M33" s="3"/>
    </row>
    <row r="34" spans="1:13" ht="18.75" thickBot="1" x14ac:dyDescent="0.3">
      <c r="A34" s="4"/>
      <c r="B34" s="146"/>
      <c r="C34" s="146"/>
      <c r="D34" s="146"/>
      <c r="E34" s="146"/>
      <c r="F34" s="146"/>
      <c r="G34" s="146"/>
      <c r="H34" s="146"/>
      <c r="I34" s="146"/>
      <c r="J34" s="145"/>
      <c r="K34" s="145"/>
      <c r="L34" s="381"/>
      <c r="M34" s="3"/>
    </row>
    <row r="35" spans="1:13" ht="18.75" customHeight="1" thickBot="1" x14ac:dyDescent="0.3">
      <c r="A35" s="4"/>
      <c r="B35" s="146" t="s">
        <v>638</v>
      </c>
      <c r="C35" s="146"/>
      <c r="D35" s="686" t="s">
        <v>639</v>
      </c>
      <c r="E35" s="686"/>
      <c r="F35" s="686"/>
      <c r="G35" s="686"/>
      <c r="H35" s="686"/>
      <c r="I35" s="686"/>
      <c r="J35" s="686"/>
      <c r="K35" s="295"/>
      <c r="L35" s="152">
        <f>VLOOKUP($AB$2,ALLCTBS,15,FALSE)</f>
        <v>245</v>
      </c>
      <c r="M35" s="3"/>
    </row>
    <row r="36" spans="1:13" ht="24" customHeight="1" thickBot="1" x14ac:dyDescent="0.3">
      <c r="A36" s="4"/>
      <c r="B36" s="146"/>
      <c r="C36" s="146"/>
      <c r="D36" s="686"/>
      <c r="E36" s="686"/>
      <c r="F36" s="686"/>
      <c r="G36" s="686"/>
      <c r="H36" s="686"/>
      <c r="I36" s="686"/>
      <c r="J36" s="686"/>
      <c r="K36" s="295"/>
      <c r="L36" s="153"/>
      <c r="M36" s="3"/>
    </row>
    <row r="37" spans="1:13" ht="18.75" thickBot="1" x14ac:dyDescent="0.3">
      <c r="A37" s="4"/>
      <c r="B37" s="146" t="s">
        <v>640</v>
      </c>
      <c r="C37" s="146"/>
      <c r="D37" s="145" t="s">
        <v>641</v>
      </c>
      <c r="E37" s="145"/>
      <c r="F37" s="145"/>
      <c r="G37" s="145"/>
      <c r="H37" s="145"/>
      <c r="I37" s="145"/>
      <c r="J37" s="145"/>
      <c r="K37" s="145"/>
      <c r="L37" s="152">
        <f>VLOOKUP($AB$2,ALLCTBS,16,FALSE)</f>
        <v>1544</v>
      </c>
      <c r="M37" s="3"/>
    </row>
    <row r="38" spans="1:13" ht="18.75" thickBot="1" x14ac:dyDescent="0.3">
      <c r="A38" s="4"/>
      <c r="B38" s="146"/>
      <c r="C38" s="146"/>
      <c r="D38" s="145"/>
      <c r="E38" s="145"/>
      <c r="F38" s="145"/>
      <c r="G38" s="145"/>
      <c r="H38" s="145"/>
      <c r="I38" s="145"/>
      <c r="J38" s="145"/>
      <c r="K38" s="145"/>
      <c r="L38" s="153"/>
      <c r="M38" s="3"/>
    </row>
    <row r="39" spans="1:13" ht="18.75" thickBot="1" x14ac:dyDescent="0.3">
      <c r="A39" s="4"/>
      <c r="B39" s="146" t="s">
        <v>642</v>
      </c>
      <c r="C39" s="146"/>
      <c r="D39" s="145" t="s">
        <v>643</v>
      </c>
      <c r="E39" s="145"/>
      <c r="F39" s="145"/>
      <c r="G39" s="145"/>
      <c r="H39" s="145"/>
      <c r="I39" s="145"/>
      <c r="J39" s="145"/>
      <c r="K39" s="145"/>
      <c r="L39" s="152">
        <f>VLOOKUP($AB$2,ALLCTBS,17,FALSE)</f>
        <v>68553</v>
      </c>
      <c r="M39" s="3"/>
    </row>
    <row r="40" spans="1:13" ht="18.75" thickBot="1" x14ac:dyDescent="0.3">
      <c r="A40" s="4"/>
      <c r="B40" s="146"/>
      <c r="C40" s="146"/>
      <c r="D40" s="145"/>
      <c r="E40" s="145"/>
      <c r="F40" s="145"/>
      <c r="G40" s="145"/>
      <c r="H40" s="145"/>
      <c r="I40" s="145"/>
      <c r="J40" s="145"/>
      <c r="K40" s="145"/>
      <c r="L40" s="153"/>
      <c r="M40" s="3"/>
    </row>
    <row r="41" spans="1:13" ht="18.75" customHeight="1" thickBot="1" x14ac:dyDescent="0.3">
      <c r="A41" s="4"/>
      <c r="B41" s="146" t="s">
        <v>644</v>
      </c>
      <c r="C41" s="146"/>
      <c r="D41" s="269" t="s">
        <v>645</v>
      </c>
      <c r="E41" s="269"/>
      <c r="F41" s="269"/>
      <c r="G41" s="269"/>
      <c r="H41" s="269"/>
      <c r="I41" s="269"/>
      <c r="J41" s="269"/>
      <c r="K41" s="269"/>
      <c r="L41" s="152">
        <f>VLOOKUP($AB$2,ALLCTBS,18,FALSE)</f>
        <v>218605</v>
      </c>
      <c r="M41" s="3"/>
    </row>
    <row r="42" spans="1:13" ht="18" x14ac:dyDescent="0.25">
      <c r="A42" s="4"/>
      <c r="B42" s="146"/>
      <c r="C42" s="146"/>
      <c r="D42" s="269"/>
      <c r="E42" s="269"/>
      <c r="F42" s="269"/>
      <c r="G42" s="269"/>
      <c r="H42" s="269"/>
      <c r="I42" s="269"/>
      <c r="J42" s="269"/>
      <c r="K42" s="269"/>
      <c r="L42" s="145"/>
      <c r="M42" s="3"/>
    </row>
    <row r="43" spans="1:13" ht="14.25" customHeight="1" thickBot="1" x14ac:dyDescent="0.3">
      <c r="A43" s="4"/>
      <c r="B43" s="146"/>
      <c r="C43" s="146"/>
      <c r="D43" s="263"/>
      <c r="E43" s="263"/>
      <c r="F43" s="263"/>
      <c r="G43" s="263"/>
      <c r="H43" s="263"/>
      <c r="I43" s="263"/>
      <c r="J43" s="145"/>
      <c r="K43" s="145"/>
      <c r="L43" s="145"/>
      <c r="M43" s="3"/>
    </row>
    <row r="44" spans="1:13" ht="18.75" customHeight="1" thickBot="1" x14ac:dyDescent="0.3">
      <c r="A44" s="4"/>
      <c r="B44" s="146" t="s">
        <v>646</v>
      </c>
      <c r="C44" s="146"/>
      <c r="D44" s="686" t="s">
        <v>647</v>
      </c>
      <c r="E44" s="686"/>
      <c r="F44" s="686"/>
      <c r="G44" s="686"/>
      <c r="H44" s="686"/>
      <c r="I44" s="686"/>
      <c r="J44" s="686"/>
      <c r="K44" s="295"/>
      <c r="L44" s="152">
        <f>VLOOKUP($AB$2,ALLCTBS,19,FALSE)</f>
        <v>44143</v>
      </c>
      <c r="M44" s="3"/>
    </row>
    <row r="45" spans="1:13" ht="18" x14ac:dyDescent="0.25">
      <c r="A45" s="4"/>
      <c r="B45" s="146"/>
      <c r="C45" s="146"/>
      <c r="D45" s="686"/>
      <c r="E45" s="686"/>
      <c r="F45" s="686"/>
      <c r="G45" s="686"/>
      <c r="H45" s="686"/>
      <c r="I45" s="686"/>
      <c r="J45" s="686"/>
      <c r="K45" s="295"/>
      <c r="L45" s="380"/>
      <c r="M45" s="3"/>
    </row>
    <row r="46" spans="1:13" ht="18.75" thickBot="1" x14ac:dyDescent="0.3">
      <c r="A46" s="4"/>
      <c r="B46" s="146"/>
      <c r="C46" s="146"/>
      <c r="D46" s="686"/>
      <c r="E46" s="686"/>
      <c r="F46" s="686"/>
      <c r="G46" s="686"/>
      <c r="H46" s="686"/>
      <c r="I46" s="686"/>
      <c r="J46" s="686"/>
      <c r="K46" s="295"/>
      <c r="L46" s="145"/>
      <c r="M46" s="3"/>
    </row>
    <row r="47" spans="1:13" ht="18.75" customHeight="1" thickBot="1" x14ac:dyDescent="0.3">
      <c r="A47" s="4"/>
      <c r="B47" s="146" t="s">
        <v>648</v>
      </c>
      <c r="C47" s="146"/>
      <c r="D47" s="686" t="s">
        <v>649</v>
      </c>
      <c r="E47" s="686"/>
      <c r="F47" s="686"/>
      <c r="G47" s="686"/>
      <c r="H47" s="686"/>
      <c r="I47" s="686"/>
      <c r="J47" s="686"/>
      <c r="K47" s="295"/>
      <c r="L47" s="152">
        <f>VLOOKUP($AB$2,ALLCTBS,20,FALSE)</f>
        <v>9708</v>
      </c>
      <c r="M47" s="3"/>
    </row>
    <row r="48" spans="1:13" ht="28.5" customHeight="1" thickBot="1" x14ac:dyDescent="0.3">
      <c r="A48" s="4"/>
      <c r="B48" s="146"/>
      <c r="C48" s="146"/>
      <c r="D48" s="686"/>
      <c r="E48" s="686"/>
      <c r="F48" s="686"/>
      <c r="G48" s="686"/>
      <c r="H48" s="686"/>
      <c r="I48" s="686"/>
      <c r="J48" s="686"/>
      <c r="K48" s="295"/>
      <c r="L48" s="153"/>
      <c r="M48" s="3"/>
    </row>
    <row r="49" spans="1:13" ht="18.75" thickBot="1" x14ac:dyDescent="0.3">
      <c r="A49" s="4"/>
      <c r="B49" s="146" t="s">
        <v>650</v>
      </c>
      <c r="C49" s="146"/>
      <c r="D49" s="145" t="s">
        <v>651</v>
      </c>
      <c r="E49" s="145"/>
      <c r="F49" s="145"/>
      <c r="G49" s="145"/>
      <c r="H49" s="145"/>
      <c r="I49" s="145"/>
      <c r="J49" s="145"/>
      <c r="K49" s="145"/>
      <c r="L49" s="152">
        <f>VLOOKUP($AB$2,ALLCTBS,21,FALSE)</f>
        <v>533</v>
      </c>
      <c r="M49" s="3"/>
    </row>
    <row r="50" spans="1:13" ht="18.75" thickBot="1" x14ac:dyDescent="0.3">
      <c r="A50" s="4"/>
      <c r="B50" s="146"/>
      <c r="C50" s="146"/>
      <c r="D50" s="145"/>
      <c r="E50" s="145"/>
      <c r="F50" s="145"/>
      <c r="G50" s="145"/>
      <c r="H50" s="145"/>
      <c r="I50" s="145"/>
      <c r="J50" s="145"/>
      <c r="K50" s="145"/>
      <c r="L50" s="153"/>
      <c r="M50" s="3"/>
    </row>
    <row r="51" spans="1:13" ht="18.75" thickBot="1" x14ac:dyDescent="0.3">
      <c r="A51" s="4"/>
      <c r="B51" s="146" t="s">
        <v>652</v>
      </c>
      <c r="C51" s="146"/>
      <c r="D51" s="145" t="s">
        <v>653</v>
      </c>
      <c r="E51" s="145"/>
      <c r="F51" s="145"/>
      <c r="G51" s="145"/>
      <c r="H51" s="145"/>
      <c r="I51" s="145"/>
      <c r="J51" s="145"/>
      <c r="K51" s="145"/>
      <c r="L51" s="152">
        <f>VLOOKUP($AB$2,ALLCTBS,22,FALSE)</f>
        <v>6038</v>
      </c>
      <c r="M51" s="3"/>
    </row>
    <row r="52" spans="1:13" ht="18.75" thickBot="1" x14ac:dyDescent="0.3">
      <c r="A52" s="4"/>
      <c r="B52" s="146"/>
      <c r="C52" s="146"/>
      <c r="D52" s="145"/>
      <c r="E52" s="145"/>
      <c r="F52" s="145"/>
      <c r="G52" s="145"/>
      <c r="H52" s="145"/>
      <c r="I52" s="145"/>
      <c r="J52" s="145"/>
      <c r="K52" s="145"/>
      <c r="L52" s="153"/>
      <c r="M52" s="3"/>
    </row>
    <row r="53" spans="1:13" ht="18.75" thickBot="1" x14ac:dyDescent="0.3">
      <c r="A53" s="4"/>
      <c r="B53" s="146" t="s">
        <v>654</v>
      </c>
      <c r="C53" s="146"/>
      <c r="D53" s="145" t="s">
        <v>655</v>
      </c>
      <c r="E53" s="145"/>
      <c r="F53" s="145"/>
      <c r="G53" s="145"/>
      <c r="H53" s="145"/>
      <c r="I53" s="145"/>
      <c r="J53" s="145"/>
      <c r="K53" s="145"/>
      <c r="L53" s="152">
        <f>VLOOKUP($AB$2,ALLCTBS,23,FALSE)</f>
        <v>5514</v>
      </c>
      <c r="M53" s="3"/>
    </row>
    <row r="54" spans="1:13" ht="18.75" thickBot="1" x14ac:dyDescent="0.3">
      <c r="A54" s="4"/>
      <c r="B54" s="146"/>
      <c r="C54" s="146"/>
      <c r="D54" s="145"/>
      <c r="E54" s="145"/>
      <c r="F54" s="145"/>
      <c r="G54" s="145"/>
      <c r="H54" s="145"/>
      <c r="I54" s="145"/>
      <c r="J54" s="145"/>
      <c r="K54" s="145"/>
      <c r="L54" s="153"/>
      <c r="M54" s="3"/>
    </row>
    <row r="55" spans="1:13" ht="18.75" customHeight="1" thickBot="1" x14ac:dyDescent="0.3">
      <c r="A55" s="4"/>
      <c r="B55" s="146" t="s">
        <v>656</v>
      </c>
      <c r="C55" s="146"/>
      <c r="D55" s="686" t="s">
        <v>657</v>
      </c>
      <c r="E55" s="686"/>
      <c r="F55" s="686"/>
      <c r="G55" s="686"/>
      <c r="H55" s="686"/>
      <c r="I55" s="686"/>
      <c r="J55" s="686"/>
      <c r="K55" s="295"/>
      <c r="L55" s="152">
        <f>VLOOKUP($AB$2,ALLCTBS,24,FALSE)</f>
        <v>9317</v>
      </c>
      <c r="M55" s="3"/>
    </row>
    <row r="56" spans="1:13" ht="18" x14ac:dyDescent="0.25">
      <c r="A56" s="4"/>
      <c r="B56" s="146"/>
      <c r="C56" s="146"/>
      <c r="D56" s="686"/>
      <c r="E56" s="686"/>
      <c r="F56" s="686"/>
      <c r="G56" s="686"/>
      <c r="H56" s="686"/>
      <c r="I56" s="686"/>
      <c r="J56" s="686"/>
      <c r="K56" s="295"/>
      <c r="L56" s="380"/>
      <c r="M56" s="3"/>
    </row>
    <row r="57" spans="1:13" ht="18.75" thickBot="1" x14ac:dyDescent="0.3">
      <c r="A57" s="4"/>
      <c r="B57" s="146"/>
      <c r="C57" s="146"/>
      <c r="D57" s="686"/>
      <c r="E57" s="686"/>
      <c r="F57" s="686"/>
      <c r="G57" s="686"/>
      <c r="H57" s="686"/>
      <c r="I57" s="686"/>
      <c r="J57" s="686"/>
      <c r="K57" s="295"/>
      <c r="L57" s="145"/>
      <c r="M57" s="3"/>
    </row>
    <row r="58" spans="1:13" ht="18.75" customHeight="1" thickBot="1" x14ac:dyDescent="0.3">
      <c r="A58" s="4"/>
      <c r="B58" s="146" t="s">
        <v>658</v>
      </c>
      <c r="C58" s="146"/>
      <c r="D58" s="686" t="s">
        <v>659</v>
      </c>
      <c r="E58" s="686"/>
      <c r="F58" s="686"/>
      <c r="G58" s="686"/>
      <c r="H58" s="686"/>
      <c r="I58" s="686"/>
      <c r="J58" s="686"/>
      <c r="K58" s="295"/>
      <c r="L58" s="152">
        <f>VLOOKUP($AB$2,ALLCTBS,25,FALSE)</f>
        <v>99740</v>
      </c>
      <c r="M58" s="3"/>
    </row>
    <row r="59" spans="1:13" ht="18" x14ac:dyDescent="0.25">
      <c r="A59" s="4"/>
      <c r="B59" s="146"/>
      <c r="C59" s="146"/>
      <c r="D59" s="686"/>
      <c r="E59" s="686"/>
      <c r="F59" s="686"/>
      <c r="G59" s="686"/>
      <c r="H59" s="686"/>
      <c r="I59" s="686"/>
      <c r="J59" s="686"/>
      <c r="K59" s="295"/>
      <c r="L59" s="380"/>
      <c r="M59" s="3"/>
    </row>
    <row r="60" spans="1:13" ht="18" x14ac:dyDescent="0.25">
      <c r="A60" s="4"/>
      <c r="B60" s="146"/>
      <c r="C60" s="146"/>
      <c r="D60" s="686"/>
      <c r="E60" s="686"/>
      <c r="F60" s="686"/>
      <c r="G60" s="686"/>
      <c r="H60" s="686"/>
      <c r="I60" s="686"/>
      <c r="J60" s="686"/>
      <c r="K60" s="295"/>
      <c r="L60" s="151"/>
      <c r="M60" s="3"/>
    </row>
    <row r="61" spans="1:13" ht="18.75" thickBot="1" x14ac:dyDescent="0.3">
      <c r="A61" s="4"/>
      <c r="B61" s="146"/>
      <c r="C61" s="146"/>
      <c r="D61" s="263"/>
      <c r="E61" s="263"/>
      <c r="F61" s="263"/>
      <c r="G61" s="263"/>
      <c r="H61" s="263"/>
      <c r="I61" s="263"/>
      <c r="J61" s="145"/>
      <c r="K61" s="145"/>
      <c r="L61" s="381"/>
      <c r="M61" s="3"/>
    </row>
    <row r="62" spans="1:13" ht="18.75" thickBot="1" x14ac:dyDescent="0.3">
      <c r="A62" s="4"/>
      <c r="B62" s="146" t="s">
        <v>660</v>
      </c>
      <c r="C62" s="146"/>
      <c r="D62" s="145" t="s">
        <v>661</v>
      </c>
      <c r="E62" s="145"/>
      <c r="F62" s="145"/>
      <c r="G62" s="145"/>
      <c r="H62" s="145"/>
      <c r="I62" s="145"/>
      <c r="J62" s="145"/>
      <c r="K62" s="145"/>
      <c r="L62" s="152">
        <f>VLOOKUP($AB$2,ALLCTBS,26,FALSE)</f>
        <v>3842</v>
      </c>
      <c r="M62" s="3"/>
    </row>
    <row r="63" spans="1:13" ht="18.75" thickBot="1" x14ac:dyDescent="0.3">
      <c r="A63" s="4"/>
      <c r="B63" s="146"/>
      <c r="C63" s="146"/>
      <c r="D63" s="145"/>
      <c r="E63" s="145"/>
      <c r="F63" s="145"/>
      <c r="G63" s="145"/>
      <c r="H63" s="145"/>
      <c r="I63" s="145"/>
      <c r="J63" s="145"/>
      <c r="K63" s="145"/>
      <c r="L63" s="153"/>
      <c r="M63" s="3"/>
    </row>
    <row r="64" spans="1:13" ht="18.75" customHeight="1" thickBot="1" x14ac:dyDescent="0.3">
      <c r="A64" s="4"/>
      <c r="B64" s="146" t="s">
        <v>662</v>
      </c>
      <c r="C64" s="146"/>
      <c r="D64" s="686" t="s">
        <v>663</v>
      </c>
      <c r="E64" s="686"/>
      <c r="F64" s="686"/>
      <c r="G64" s="686"/>
      <c r="H64" s="686"/>
      <c r="I64" s="686"/>
      <c r="J64" s="686"/>
      <c r="K64" s="295"/>
      <c r="L64" s="152">
        <f>VLOOKUP($AB$2,ALLCTBS,27,FALSE)</f>
        <v>9481</v>
      </c>
      <c r="M64" s="3"/>
    </row>
    <row r="65" spans="1:16" ht="18" x14ac:dyDescent="0.25">
      <c r="A65" s="4"/>
      <c r="B65" s="145"/>
      <c r="C65" s="145"/>
      <c r="D65" s="686"/>
      <c r="E65" s="686"/>
      <c r="F65" s="686"/>
      <c r="G65" s="686"/>
      <c r="H65" s="686"/>
      <c r="I65" s="686"/>
      <c r="J65" s="686"/>
      <c r="K65" s="295"/>
      <c r="L65" s="382"/>
      <c r="M65" s="3"/>
    </row>
    <row r="66" spans="1:16" ht="18.75" thickBot="1" x14ac:dyDescent="0.3">
      <c r="A66" s="4"/>
      <c r="B66" s="145"/>
      <c r="C66" s="145"/>
      <c r="D66" s="686"/>
      <c r="E66" s="686"/>
      <c r="F66" s="686"/>
      <c r="G66" s="686"/>
      <c r="H66" s="686"/>
      <c r="I66" s="686"/>
      <c r="J66" s="686"/>
      <c r="K66" s="295"/>
      <c r="L66" s="154"/>
      <c r="M66" s="3"/>
    </row>
    <row r="67" spans="1:16" ht="18.75" thickBot="1" x14ac:dyDescent="0.3">
      <c r="A67" s="4"/>
      <c r="B67" s="18"/>
      <c r="C67" s="18"/>
      <c r="D67" s="18" t="s">
        <v>1311</v>
      </c>
      <c r="E67" s="18"/>
      <c r="F67" s="18"/>
      <c r="G67" s="18"/>
      <c r="H67" s="18"/>
      <c r="I67" s="145"/>
      <c r="J67" s="145"/>
      <c r="K67" s="145"/>
      <c r="L67" s="308">
        <f>VLOOKUP($AB$2,ALLCTBS,28,FALSE)</f>
        <v>659896</v>
      </c>
      <c r="M67" s="3"/>
    </row>
    <row r="68" spans="1:16" ht="41.25" customHeight="1" thickBot="1" x14ac:dyDescent="0.3">
      <c r="A68" s="5"/>
      <c r="B68" s="694"/>
      <c r="C68" s="695"/>
      <c r="D68" s="695"/>
      <c r="E68" s="695"/>
      <c r="F68" s="695"/>
      <c r="G68" s="695"/>
      <c r="H68" s="695"/>
      <c r="I68" s="695"/>
      <c r="J68" s="695"/>
      <c r="K68" s="383"/>
      <c r="L68" s="155"/>
      <c r="M68" s="7"/>
    </row>
    <row r="69" spans="1:16" ht="19.5" customHeight="1" thickBot="1" x14ac:dyDescent="0.3">
      <c r="A69" s="314"/>
      <c r="B69" s="315"/>
      <c r="C69" s="315"/>
      <c r="D69" s="316"/>
      <c r="E69" s="316"/>
      <c r="F69" s="316"/>
      <c r="G69" s="316"/>
      <c r="H69" s="316"/>
      <c r="I69" s="316"/>
      <c r="J69" s="316"/>
      <c r="K69" s="316"/>
      <c r="L69" s="317"/>
    </row>
    <row r="70" spans="1:16" ht="15.75" x14ac:dyDescent="0.25">
      <c r="A70" s="368"/>
      <c r="B70" s="384"/>
      <c r="C70" s="384"/>
      <c r="D70" s="385"/>
      <c r="E70" s="385"/>
      <c r="F70" s="385"/>
      <c r="G70" s="385"/>
      <c r="H70" s="385"/>
      <c r="I70" s="385"/>
      <c r="J70" s="385"/>
      <c r="K70" s="385"/>
      <c r="L70" s="386"/>
      <c r="M70" s="371"/>
    </row>
    <row r="71" spans="1:16" ht="15" customHeight="1" x14ac:dyDescent="0.2">
      <c r="A71" s="4"/>
      <c r="B71" s="690" t="s">
        <v>664</v>
      </c>
      <c r="C71" s="690"/>
      <c r="D71" s="690"/>
      <c r="E71" s="690"/>
      <c r="F71" s="690"/>
      <c r="G71" s="690"/>
      <c r="H71" s="690"/>
      <c r="I71" s="690"/>
      <c r="J71" s="690"/>
      <c r="K71" s="690"/>
      <c r="L71" s="690"/>
      <c r="M71" s="3"/>
    </row>
    <row r="72" spans="1:16" ht="15" customHeight="1" x14ac:dyDescent="0.2">
      <c r="A72" s="4"/>
      <c r="B72" s="690"/>
      <c r="C72" s="690"/>
      <c r="D72" s="690"/>
      <c r="E72" s="690"/>
      <c r="F72" s="690"/>
      <c r="G72" s="690"/>
      <c r="H72" s="690"/>
      <c r="I72" s="690"/>
      <c r="J72" s="690"/>
      <c r="K72" s="690"/>
      <c r="L72" s="690"/>
      <c r="M72" s="3"/>
    </row>
    <row r="73" spans="1:16" ht="15" customHeight="1" x14ac:dyDescent="0.2">
      <c r="A73" s="4"/>
      <c r="B73" s="690"/>
      <c r="C73" s="690"/>
      <c r="D73" s="690"/>
      <c r="E73" s="690"/>
      <c r="F73" s="690"/>
      <c r="G73" s="690"/>
      <c r="H73" s="690"/>
      <c r="I73" s="690"/>
      <c r="J73" s="690"/>
      <c r="K73" s="690"/>
      <c r="L73" s="690"/>
      <c r="M73" s="3"/>
    </row>
    <row r="74" spans="1:16" ht="18" x14ac:dyDescent="0.25">
      <c r="A74" s="4"/>
      <c r="B74" s="145"/>
      <c r="C74" s="145"/>
      <c r="D74" s="144"/>
      <c r="E74" s="144"/>
      <c r="F74" s="144"/>
      <c r="G74" s="144"/>
      <c r="H74" s="144"/>
      <c r="I74" s="145"/>
      <c r="J74" s="145"/>
      <c r="K74" s="145"/>
      <c r="L74" s="154"/>
      <c r="M74" s="3"/>
    </row>
    <row r="75" spans="1:16" ht="25.5" customHeight="1" x14ac:dyDescent="0.2">
      <c r="A75" s="4"/>
      <c r="B75" s="693" t="s">
        <v>665</v>
      </c>
      <c r="C75" s="693"/>
      <c r="D75" s="693"/>
      <c r="E75" s="693"/>
      <c r="F75" s="693"/>
      <c r="G75" s="693"/>
      <c r="H75" s="693"/>
      <c r="I75" s="693"/>
      <c r="J75" s="693"/>
      <c r="K75" s="693"/>
      <c r="L75" s="693"/>
      <c r="M75" s="3"/>
    </row>
    <row r="76" spans="1:16" ht="24.75" customHeight="1" x14ac:dyDescent="0.2">
      <c r="A76" s="4"/>
      <c r="B76" s="693"/>
      <c r="C76" s="693"/>
      <c r="D76" s="693"/>
      <c r="E76" s="693"/>
      <c r="F76" s="693"/>
      <c r="G76" s="693"/>
      <c r="H76" s="693"/>
      <c r="I76" s="693"/>
      <c r="J76" s="693"/>
      <c r="K76" s="693"/>
      <c r="L76" s="693"/>
      <c r="M76" s="3"/>
      <c r="P76" s="108"/>
    </row>
    <row r="77" spans="1:16" ht="18.75" thickBot="1" x14ac:dyDescent="0.3">
      <c r="A77" s="16"/>
      <c r="B77" s="159"/>
      <c r="C77" s="159"/>
      <c r="D77" s="145"/>
      <c r="E77" s="145"/>
      <c r="F77" s="145"/>
      <c r="G77" s="145"/>
      <c r="H77" s="145"/>
      <c r="I77" s="160"/>
      <c r="J77" s="146"/>
      <c r="K77" s="309"/>
      <c r="L77" s="310"/>
      <c r="M77" s="3"/>
      <c r="P77" s="108" t="str">
        <f>IF($AB$2="ENG","",VLOOKUP($AB$2,ALLCTBS,29,FALSE))</f>
        <v/>
      </c>
    </row>
    <row r="78" spans="1:16" s="38" customFormat="1" ht="35.25" customHeight="1" thickBot="1" x14ac:dyDescent="0.25">
      <c r="A78" s="113"/>
      <c r="B78" s="161">
        <v>1</v>
      </c>
      <c r="C78" s="161"/>
      <c r="D78" s="686" t="s">
        <v>666</v>
      </c>
      <c r="E78" s="686"/>
      <c r="F78" s="686"/>
      <c r="G78" s="686"/>
      <c r="H78" s="686"/>
      <c r="I78" s="686"/>
      <c r="J78" s="387" t="str">
        <f>IF($AB$2="ENG","",IF($P$77=1, "Yes", "No"))</f>
        <v/>
      </c>
      <c r="K78" s="311"/>
      <c r="L78" s="163"/>
      <c r="M78" s="114"/>
      <c r="P78" s="319"/>
    </row>
    <row r="79" spans="1:16" s="38" customFormat="1" ht="24.95" customHeight="1" thickBot="1" x14ac:dyDescent="0.25">
      <c r="A79" s="113"/>
      <c r="B79" s="161"/>
      <c r="C79" s="161"/>
      <c r="D79" s="686"/>
      <c r="E79" s="686"/>
      <c r="F79" s="686"/>
      <c r="G79" s="686"/>
      <c r="H79" s="686"/>
      <c r="I79" s="686"/>
      <c r="J79" s="164"/>
      <c r="K79" s="164"/>
      <c r="L79" s="163"/>
      <c r="M79" s="114"/>
      <c r="P79" s="319" t="str">
        <f>IF($AB$2="ENG","",VLOOKUP($AB$2,ALLCTBS,30,FALSE))</f>
        <v/>
      </c>
    </row>
    <row r="80" spans="1:16" s="38" customFormat="1" ht="34.5" customHeight="1" thickBot="1" x14ac:dyDescent="0.25">
      <c r="A80" s="113"/>
      <c r="B80" s="161">
        <v>2</v>
      </c>
      <c r="C80" s="161"/>
      <c r="D80" s="162" t="s">
        <v>667</v>
      </c>
      <c r="E80" s="162"/>
      <c r="F80" s="162"/>
      <c r="G80" s="162"/>
      <c r="H80" s="162"/>
      <c r="I80" s="162"/>
      <c r="J80" s="387" t="str">
        <f>IF($AB$2="ENG","",IF($P$79=1, "Yes", IF($P$79=2, "No", "Decision not made")))</f>
        <v/>
      </c>
      <c r="K80" s="311"/>
      <c r="L80" s="163"/>
      <c r="M80" s="114"/>
    </row>
    <row r="81" spans="1:30" ht="12.75" customHeight="1" x14ac:dyDescent="0.2">
      <c r="A81" s="4"/>
      <c r="B81" s="264"/>
      <c r="C81" s="264"/>
      <c r="D81" s="264"/>
      <c r="E81" s="264"/>
      <c r="F81" s="264"/>
      <c r="G81" s="264"/>
      <c r="H81" s="264"/>
      <c r="I81" s="264"/>
      <c r="J81" s="264"/>
      <c r="K81" s="264"/>
      <c r="L81" s="264"/>
      <c r="M81" s="3"/>
    </row>
    <row r="82" spans="1:30" ht="12.75" hidden="1" customHeight="1" x14ac:dyDescent="0.2">
      <c r="A82" s="4"/>
      <c r="B82" s="264"/>
      <c r="C82" s="264"/>
      <c r="D82" s="264"/>
      <c r="E82" s="264"/>
      <c r="F82" s="264"/>
      <c r="G82" s="264"/>
      <c r="H82" s="264"/>
      <c r="I82" s="264"/>
      <c r="J82" s="264"/>
      <c r="K82" s="264"/>
      <c r="L82" s="264"/>
      <c r="M82" s="3"/>
    </row>
    <row r="83" spans="1:30" ht="19.5" hidden="1" customHeight="1" x14ac:dyDescent="0.25">
      <c r="A83" s="16"/>
      <c r="B83" s="8"/>
      <c r="C83" s="8"/>
      <c r="D83" s="264"/>
      <c r="E83" s="264"/>
      <c r="F83" s="264"/>
      <c r="G83" s="264"/>
      <c r="H83" s="264"/>
      <c r="I83" s="264"/>
      <c r="J83" s="264"/>
      <c r="K83" s="264"/>
      <c r="L83" s="264"/>
      <c r="M83" s="3"/>
    </row>
    <row r="84" spans="1:30" ht="12" hidden="1" customHeight="1" x14ac:dyDescent="0.2">
      <c r="A84" s="16"/>
      <c r="B84" s="388"/>
      <c r="C84" s="388"/>
      <c r="D84" s="264"/>
      <c r="E84" s="264"/>
      <c r="F84" s="264"/>
      <c r="G84" s="264"/>
      <c r="H84" s="264"/>
      <c r="I84" s="264"/>
      <c r="J84" s="264"/>
      <c r="K84" s="264"/>
      <c r="L84" s="264"/>
      <c r="M84" s="3"/>
    </row>
    <row r="85" spans="1:30" ht="15" hidden="1" customHeight="1" x14ac:dyDescent="0.2">
      <c r="A85" s="16"/>
      <c r="B85" s="388"/>
      <c r="C85" s="388"/>
      <c r="D85" s="388"/>
      <c r="E85" s="388"/>
      <c r="F85" s="388"/>
      <c r="G85" s="388"/>
      <c r="H85" s="388"/>
      <c r="I85" s="388"/>
      <c r="J85" s="388"/>
      <c r="K85" s="388"/>
      <c r="L85" s="389"/>
      <c r="M85" s="3"/>
    </row>
    <row r="86" spans="1:30" ht="15" hidden="1" customHeight="1" x14ac:dyDescent="0.2">
      <c r="A86" s="16"/>
      <c r="B86" s="388"/>
      <c r="C86" s="388"/>
      <c r="D86" s="388"/>
      <c r="E86" s="388"/>
      <c r="F86" s="388"/>
      <c r="G86" s="388"/>
      <c r="H86" s="388"/>
      <c r="I86" s="388"/>
      <c r="J86" s="388"/>
      <c r="K86" s="388"/>
      <c r="L86" s="389"/>
      <c r="M86" s="3"/>
    </row>
    <row r="87" spans="1:30" ht="15.75" hidden="1" customHeight="1" x14ac:dyDescent="0.2">
      <c r="A87" s="4"/>
      <c r="B87" s="102"/>
      <c r="C87" s="102"/>
      <c r="D87" s="102"/>
      <c r="E87" s="102"/>
      <c r="F87" s="102"/>
      <c r="G87" s="102"/>
      <c r="H87" s="102"/>
      <c r="I87" s="2"/>
      <c r="J87" s="388"/>
      <c r="K87" s="388"/>
      <c r="L87" s="389"/>
      <c r="M87" s="3"/>
    </row>
    <row r="88" spans="1:30" ht="13.5" thickBot="1" x14ac:dyDescent="0.25">
      <c r="A88" s="5"/>
      <c r="B88" s="6"/>
      <c r="C88" s="6"/>
      <c r="D88" s="6"/>
      <c r="E88" s="6"/>
      <c r="F88" s="6"/>
      <c r="G88" s="6"/>
      <c r="H88" s="6"/>
      <c r="I88" s="6"/>
      <c r="J88" s="6"/>
      <c r="K88" s="6"/>
      <c r="L88" s="150"/>
      <c r="M88" s="7"/>
    </row>
    <row r="89" spans="1:30" ht="21.75" customHeight="1" thickBot="1" x14ac:dyDescent="0.3">
      <c r="A89" s="103"/>
      <c r="B89" s="104"/>
      <c r="C89" s="104"/>
      <c r="D89" s="105"/>
      <c r="E89" s="105"/>
      <c r="F89" s="105"/>
      <c r="G89" s="105"/>
      <c r="H89" s="105"/>
      <c r="I89" s="106"/>
      <c r="J89" s="106"/>
      <c r="K89" s="106"/>
      <c r="L89" s="156"/>
      <c r="M89" s="103"/>
    </row>
    <row r="90" spans="1:30" ht="14.25" x14ac:dyDescent="0.2">
      <c r="A90" s="390"/>
      <c r="B90" s="369"/>
      <c r="C90" s="369"/>
      <c r="D90" s="369"/>
      <c r="E90" s="369"/>
      <c r="F90" s="369"/>
      <c r="G90" s="369"/>
      <c r="H90" s="369"/>
      <c r="I90" s="369"/>
      <c r="J90" s="369"/>
      <c r="K90" s="369"/>
      <c r="L90" s="379"/>
      <c r="M90" s="371"/>
    </row>
    <row r="91" spans="1:30" ht="18" x14ac:dyDescent="0.25">
      <c r="A91" s="17"/>
      <c r="B91" s="18" t="s">
        <v>668</v>
      </c>
      <c r="C91" s="18"/>
      <c r="D91" s="2"/>
      <c r="E91" s="2"/>
      <c r="F91" s="2"/>
      <c r="G91" s="2"/>
      <c r="H91" s="2"/>
      <c r="I91" s="2"/>
      <c r="J91" s="2"/>
      <c r="K91" s="2"/>
      <c r="L91" s="149"/>
      <c r="M91" s="3"/>
    </row>
    <row r="92" spans="1:30" ht="18" x14ac:dyDescent="0.25">
      <c r="A92" s="17"/>
      <c r="B92" s="18"/>
      <c r="C92" s="18"/>
      <c r="D92" s="2"/>
      <c r="E92" s="2"/>
      <c r="F92" s="2"/>
      <c r="G92" s="2"/>
      <c r="H92" s="2"/>
      <c r="I92" s="2"/>
      <c r="J92" s="2"/>
      <c r="K92" s="2"/>
      <c r="L92" s="157"/>
      <c r="M92" s="3"/>
    </row>
    <row r="93" spans="1:30" ht="21" customHeight="1" x14ac:dyDescent="0.2">
      <c r="A93" s="17"/>
      <c r="B93" s="691" t="s">
        <v>669</v>
      </c>
      <c r="C93" s="691"/>
      <c r="D93" s="691"/>
      <c r="E93" s="691"/>
      <c r="F93" s="691"/>
      <c r="G93" s="691"/>
      <c r="H93" s="691"/>
      <c r="I93" s="691"/>
      <c r="J93" s="691"/>
      <c r="K93" s="691"/>
      <c r="L93" s="691"/>
      <c r="M93" s="3"/>
    </row>
    <row r="94" spans="1:30" ht="18" x14ac:dyDescent="0.25">
      <c r="A94" s="17"/>
      <c r="B94" s="263"/>
      <c r="C94" s="263"/>
      <c r="D94" s="263"/>
      <c r="E94" s="263"/>
      <c r="F94" s="263"/>
      <c r="G94" s="263"/>
      <c r="H94" s="263"/>
      <c r="I94" s="263"/>
      <c r="J94" s="166"/>
      <c r="K94" s="166"/>
      <c r="L94" s="145"/>
      <c r="M94" s="3"/>
    </row>
    <row r="95" spans="1:30" ht="18.75" customHeight="1" thickBot="1" x14ac:dyDescent="0.3">
      <c r="A95" s="17"/>
      <c r="B95" s="263"/>
      <c r="C95" s="263"/>
      <c r="D95" s="263"/>
      <c r="E95" s="312" t="s">
        <v>670</v>
      </c>
      <c r="F95" s="263"/>
      <c r="G95" s="263"/>
      <c r="H95" s="313" t="s">
        <v>671</v>
      </c>
      <c r="I95" s="263"/>
      <c r="J95" s="166"/>
      <c r="K95" s="166"/>
      <c r="L95" s="146" t="s">
        <v>672</v>
      </c>
      <c r="M95" s="3"/>
    </row>
    <row r="96" spans="1:30" ht="18.75" thickBot="1" x14ac:dyDescent="0.3">
      <c r="A96" s="17"/>
      <c r="B96" s="145"/>
      <c r="C96" s="145"/>
      <c r="D96" s="265" t="s">
        <v>673</v>
      </c>
      <c r="E96" s="165">
        <f t="shared" ref="E96:E104" si="0">VLOOKUP($AB$2,ALLCTBS,AB96,FALSE)</f>
        <v>28444</v>
      </c>
      <c r="F96" s="145"/>
      <c r="G96" s="265" t="s">
        <v>673</v>
      </c>
      <c r="H96" s="165">
        <f t="shared" ref="H96:H104" si="1">VLOOKUP($AB$2,ALLCTBS,AC96,FALSE)</f>
        <v>105028</v>
      </c>
      <c r="I96" s="145"/>
      <c r="J96" s="265" t="s">
        <v>673</v>
      </c>
      <c r="K96" s="265"/>
      <c r="L96" s="165">
        <f t="shared" ref="L96:L104" si="2">VLOOKUP($AB$2,ALLCTBS,AD96,FALSE)</f>
        <v>133472</v>
      </c>
      <c r="M96" s="3"/>
      <c r="AB96">
        <v>31</v>
      </c>
      <c r="AC96">
        <v>49</v>
      </c>
      <c r="AD96">
        <v>67</v>
      </c>
    </row>
    <row r="97" spans="1:30" ht="18.75" thickBot="1" x14ac:dyDescent="0.3">
      <c r="A97" s="17"/>
      <c r="B97" s="145"/>
      <c r="C97" s="145"/>
      <c r="D97" s="265" t="s">
        <v>674</v>
      </c>
      <c r="E97" s="165">
        <f t="shared" si="0"/>
        <v>11486</v>
      </c>
      <c r="F97" s="145"/>
      <c r="G97" s="265" t="s">
        <v>674</v>
      </c>
      <c r="H97" s="165">
        <f t="shared" si="1"/>
        <v>63501</v>
      </c>
      <c r="I97" s="145"/>
      <c r="J97" s="265" t="s">
        <v>674</v>
      </c>
      <c r="K97" s="265"/>
      <c r="L97" s="165">
        <f t="shared" si="2"/>
        <v>74987</v>
      </c>
      <c r="M97" s="3"/>
      <c r="AB97">
        <f>AB96+1</f>
        <v>32</v>
      </c>
      <c r="AC97">
        <f>AC96+1</f>
        <v>50</v>
      </c>
      <c r="AD97">
        <f>AD96+1</f>
        <v>68</v>
      </c>
    </row>
    <row r="98" spans="1:30" ht="18.75" thickBot="1" x14ac:dyDescent="0.3">
      <c r="A98" s="17"/>
      <c r="B98" s="145"/>
      <c r="C98" s="145"/>
      <c r="D98" s="265" t="s">
        <v>675</v>
      </c>
      <c r="E98" s="165">
        <f t="shared" si="0"/>
        <v>8147</v>
      </c>
      <c r="F98" s="145"/>
      <c r="G98" s="265" t="s">
        <v>675</v>
      </c>
      <c r="H98" s="165">
        <f t="shared" si="1"/>
        <v>50190</v>
      </c>
      <c r="I98" s="145"/>
      <c r="J98" s="265" t="s">
        <v>675</v>
      </c>
      <c r="K98" s="265"/>
      <c r="L98" s="165">
        <f t="shared" si="2"/>
        <v>58337</v>
      </c>
      <c r="M98" s="3"/>
      <c r="AB98">
        <f t="shared" ref="AB98:AB103" si="3">AB97+1</f>
        <v>33</v>
      </c>
      <c r="AC98">
        <f t="shared" ref="AC98:AC104" si="4">AC97+1</f>
        <v>51</v>
      </c>
      <c r="AD98">
        <f t="shared" ref="AD98:AD104" si="5">AD97+1</f>
        <v>69</v>
      </c>
    </row>
    <row r="99" spans="1:30" ht="18.75" thickBot="1" x14ac:dyDescent="0.3">
      <c r="A99" s="17"/>
      <c r="B99" s="145"/>
      <c r="C99" s="145"/>
      <c r="D99" s="265" t="s">
        <v>676</v>
      </c>
      <c r="E99" s="165">
        <f t="shared" si="0"/>
        <v>9818</v>
      </c>
      <c r="F99" s="145"/>
      <c r="G99" s="265" t="s">
        <v>676</v>
      </c>
      <c r="H99" s="165">
        <f t="shared" si="1"/>
        <v>30781</v>
      </c>
      <c r="I99" s="145"/>
      <c r="J99" s="265" t="s">
        <v>676</v>
      </c>
      <c r="K99" s="265"/>
      <c r="L99" s="165">
        <f t="shared" si="2"/>
        <v>40599</v>
      </c>
      <c r="M99" s="3"/>
      <c r="AB99">
        <f t="shared" si="3"/>
        <v>34</v>
      </c>
      <c r="AC99">
        <f t="shared" si="4"/>
        <v>52</v>
      </c>
      <c r="AD99">
        <f t="shared" si="5"/>
        <v>70</v>
      </c>
    </row>
    <row r="100" spans="1:30" ht="18.75" thickBot="1" x14ac:dyDescent="0.3">
      <c r="A100" s="17"/>
      <c r="B100" s="145"/>
      <c r="C100" s="145"/>
      <c r="D100" s="265" t="s">
        <v>677</v>
      </c>
      <c r="E100" s="165">
        <f t="shared" si="0"/>
        <v>5157</v>
      </c>
      <c r="F100" s="145"/>
      <c r="G100" s="265" t="s">
        <v>677</v>
      </c>
      <c r="H100" s="165">
        <f t="shared" si="1"/>
        <v>14960</v>
      </c>
      <c r="I100" s="145"/>
      <c r="J100" s="265" t="s">
        <v>677</v>
      </c>
      <c r="K100" s="265"/>
      <c r="L100" s="165">
        <f t="shared" si="2"/>
        <v>20117</v>
      </c>
      <c r="M100" s="3"/>
      <c r="AB100">
        <f t="shared" si="3"/>
        <v>35</v>
      </c>
      <c r="AC100">
        <f t="shared" si="4"/>
        <v>53</v>
      </c>
      <c r="AD100">
        <f t="shared" si="5"/>
        <v>71</v>
      </c>
    </row>
    <row r="101" spans="1:30" ht="18.75" thickBot="1" x14ac:dyDescent="0.3">
      <c r="A101" s="17"/>
      <c r="B101" s="145"/>
      <c r="C101" s="145"/>
      <c r="D101" s="265" t="s">
        <v>678</v>
      </c>
      <c r="E101" s="165">
        <f t="shared" si="0"/>
        <v>1904</v>
      </c>
      <c r="F101" s="145"/>
      <c r="G101" s="265" t="s">
        <v>678</v>
      </c>
      <c r="H101" s="165">
        <f t="shared" si="1"/>
        <v>6264</v>
      </c>
      <c r="I101" s="145"/>
      <c r="J101" s="265" t="s">
        <v>678</v>
      </c>
      <c r="K101" s="265"/>
      <c r="L101" s="165">
        <f t="shared" si="2"/>
        <v>8168</v>
      </c>
      <c r="M101" s="3"/>
      <c r="AB101">
        <f t="shared" si="3"/>
        <v>36</v>
      </c>
      <c r="AC101">
        <f t="shared" si="4"/>
        <v>54</v>
      </c>
      <c r="AD101">
        <f t="shared" si="5"/>
        <v>72</v>
      </c>
    </row>
    <row r="102" spans="1:30" ht="18.75" thickBot="1" x14ac:dyDescent="0.25">
      <c r="A102" s="17"/>
      <c r="B102" s="2"/>
      <c r="C102" s="2"/>
      <c r="D102" s="265" t="s">
        <v>679</v>
      </c>
      <c r="E102" s="165">
        <f t="shared" si="0"/>
        <v>2070</v>
      </c>
      <c r="F102" s="388"/>
      <c r="G102" s="265" t="s">
        <v>679</v>
      </c>
      <c r="H102" s="165">
        <f t="shared" si="1"/>
        <v>3170</v>
      </c>
      <c r="I102" s="388"/>
      <c r="J102" s="265" t="s">
        <v>679</v>
      </c>
      <c r="K102" s="265"/>
      <c r="L102" s="165">
        <f t="shared" si="2"/>
        <v>5240</v>
      </c>
      <c r="M102" s="3"/>
      <c r="AB102">
        <f t="shared" si="3"/>
        <v>37</v>
      </c>
      <c r="AC102">
        <f t="shared" si="4"/>
        <v>55</v>
      </c>
      <c r="AD102">
        <f t="shared" si="5"/>
        <v>73</v>
      </c>
    </row>
    <row r="103" spans="1:30" ht="18.75" thickBot="1" x14ac:dyDescent="0.25">
      <c r="A103" s="17"/>
      <c r="B103" s="2"/>
      <c r="C103" s="2"/>
      <c r="D103" s="265" t="s">
        <v>680</v>
      </c>
      <c r="E103" s="165">
        <f t="shared" si="0"/>
        <v>1286</v>
      </c>
      <c r="F103" s="2"/>
      <c r="G103" s="265" t="s">
        <v>680</v>
      </c>
      <c r="H103" s="165">
        <f t="shared" si="1"/>
        <v>536</v>
      </c>
      <c r="I103" s="2"/>
      <c r="J103" s="265" t="s">
        <v>680</v>
      </c>
      <c r="K103" s="265"/>
      <c r="L103" s="165">
        <f t="shared" si="2"/>
        <v>1822</v>
      </c>
      <c r="M103" s="3"/>
      <c r="AB103">
        <f t="shared" si="3"/>
        <v>38</v>
      </c>
      <c r="AC103">
        <f t="shared" si="4"/>
        <v>56</v>
      </c>
      <c r="AD103">
        <f t="shared" si="5"/>
        <v>74</v>
      </c>
    </row>
    <row r="104" spans="1:30" ht="18.75" thickBot="1" x14ac:dyDescent="0.25">
      <c r="A104" s="17"/>
      <c r="B104" s="2"/>
      <c r="C104" s="2"/>
      <c r="D104" s="265" t="s">
        <v>681</v>
      </c>
      <c r="E104" s="167">
        <f t="shared" si="0"/>
        <v>68312</v>
      </c>
      <c r="F104" s="2"/>
      <c r="G104" s="265" t="s">
        <v>681</v>
      </c>
      <c r="H104" s="167">
        <f t="shared" si="1"/>
        <v>274430</v>
      </c>
      <c r="I104" s="2"/>
      <c r="J104" s="265" t="s">
        <v>681</v>
      </c>
      <c r="K104" s="265"/>
      <c r="L104" s="167">
        <f t="shared" si="2"/>
        <v>342742</v>
      </c>
      <c r="M104" s="3"/>
      <c r="N104" s="262"/>
      <c r="AB104">
        <f>AB103+1</f>
        <v>39</v>
      </c>
      <c r="AC104">
        <f t="shared" si="4"/>
        <v>57</v>
      </c>
      <c r="AD104">
        <f t="shared" si="5"/>
        <v>75</v>
      </c>
    </row>
    <row r="105" spans="1:30" ht="14.25" x14ac:dyDescent="0.2">
      <c r="A105" s="17"/>
      <c r="B105" s="2"/>
      <c r="C105" s="2"/>
      <c r="D105" s="2"/>
      <c r="E105" s="2"/>
      <c r="F105" s="2"/>
      <c r="G105" s="2"/>
      <c r="H105" s="2"/>
      <c r="I105" s="2"/>
      <c r="J105" s="19"/>
      <c r="K105" s="19"/>
      <c r="L105" s="391"/>
      <c r="M105" s="3"/>
    </row>
    <row r="106" spans="1:30" ht="21" customHeight="1" x14ac:dyDescent="0.2">
      <c r="A106" s="17"/>
      <c r="B106" s="2"/>
      <c r="C106" s="2"/>
      <c r="D106" s="2"/>
      <c r="E106" s="2"/>
      <c r="F106" s="2"/>
      <c r="G106" s="2"/>
      <c r="H106" s="2"/>
      <c r="I106" s="2"/>
      <c r="J106" s="19"/>
      <c r="K106" s="19"/>
      <c r="L106" s="391"/>
      <c r="M106" s="3"/>
    </row>
    <row r="107" spans="1:30" ht="19.5" customHeight="1" x14ac:dyDescent="0.2">
      <c r="A107" s="17"/>
      <c r="B107" s="692" t="s">
        <v>682</v>
      </c>
      <c r="C107" s="692"/>
      <c r="D107" s="692"/>
      <c r="E107" s="692"/>
      <c r="F107" s="692"/>
      <c r="G107" s="692"/>
      <c r="H107" s="692"/>
      <c r="I107" s="692"/>
      <c r="J107" s="692"/>
      <c r="K107" s="692"/>
      <c r="L107" s="692"/>
      <c r="M107" s="3"/>
    </row>
    <row r="108" spans="1:30" ht="13.5" customHeight="1" x14ac:dyDescent="0.2">
      <c r="A108" s="17"/>
      <c r="B108" s="2"/>
      <c r="C108" s="2"/>
      <c r="D108" s="2"/>
      <c r="E108" s="2"/>
      <c r="F108" s="2"/>
      <c r="G108" s="2"/>
      <c r="H108" s="2"/>
      <c r="I108" s="2"/>
      <c r="J108" s="19"/>
      <c r="K108" s="19"/>
      <c r="L108" s="391"/>
      <c r="M108" s="3"/>
    </row>
    <row r="109" spans="1:30" ht="18.75" customHeight="1" thickBot="1" x14ac:dyDescent="0.3">
      <c r="A109" s="17"/>
      <c r="B109" s="2"/>
      <c r="C109" s="2"/>
      <c r="D109" s="2"/>
      <c r="E109" s="313" t="s">
        <v>670</v>
      </c>
      <c r="F109" s="263"/>
      <c r="G109" s="263"/>
      <c r="H109" s="313" t="s">
        <v>671</v>
      </c>
      <c r="I109" s="263"/>
      <c r="J109" s="166"/>
      <c r="K109" s="166"/>
      <c r="L109" s="146" t="s">
        <v>672</v>
      </c>
      <c r="M109" s="3"/>
    </row>
    <row r="110" spans="1:30" ht="18.75" customHeight="1" thickBot="1" x14ac:dyDescent="0.25">
      <c r="A110" s="17"/>
      <c r="B110" s="263"/>
      <c r="C110" s="263"/>
      <c r="D110" s="265" t="s">
        <v>673</v>
      </c>
      <c r="E110" s="165">
        <f t="shared" ref="E110:E118" si="6">VLOOKUP($AB$2,ALLCTBS,AB110,FALSE)</f>
        <v>28735</v>
      </c>
      <c r="F110" s="263"/>
      <c r="G110" s="265" t="s">
        <v>673</v>
      </c>
      <c r="H110" s="165">
        <f t="shared" ref="H110:H118" si="7">VLOOKUP($AB$2,ALLCTBS,AC110,FALSE)</f>
        <v>87824</v>
      </c>
      <c r="I110" s="263"/>
      <c r="J110" s="265" t="s">
        <v>673</v>
      </c>
      <c r="K110" s="265"/>
      <c r="L110" s="165">
        <f t="shared" ref="L110:L118" si="8">VLOOKUP($AB$2,ALLCTBS,AD110,FALSE)</f>
        <v>116559</v>
      </c>
      <c r="M110" s="3"/>
      <c r="AB110">
        <v>40</v>
      </c>
      <c r="AC110">
        <v>58</v>
      </c>
      <c r="AD110">
        <v>76</v>
      </c>
    </row>
    <row r="111" spans="1:30" ht="18.75" thickBot="1" x14ac:dyDescent="0.25">
      <c r="A111" s="17"/>
      <c r="B111" s="263"/>
      <c r="C111" s="263"/>
      <c r="D111" s="265" t="s">
        <v>674</v>
      </c>
      <c r="E111" s="165">
        <f t="shared" si="6"/>
        <v>11564</v>
      </c>
      <c r="F111" s="263"/>
      <c r="G111" s="265" t="s">
        <v>674</v>
      </c>
      <c r="H111" s="165">
        <f t="shared" si="7"/>
        <v>51376</v>
      </c>
      <c r="I111" s="263"/>
      <c r="J111" s="265" t="s">
        <v>674</v>
      </c>
      <c r="K111" s="265"/>
      <c r="L111" s="165">
        <f t="shared" si="8"/>
        <v>62940</v>
      </c>
      <c r="M111" s="3"/>
      <c r="AB111">
        <f>AB110+1</f>
        <v>41</v>
      </c>
      <c r="AC111">
        <f>AC110+1</f>
        <v>59</v>
      </c>
      <c r="AD111">
        <f>AD110+1</f>
        <v>77</v>
      </c>
    </row>
    <row r="112" spans="1:30" ht="18.75" thickBot="1" x14ac:dyDescent="0.25">
      <c r="A112" s="17"/>
      <c r="B112" s="263"/>
      <c r="C112" s="263"/>
      <c r="D112" s="265" t="s">
        <v>675</v>
      </c>
      <c r="E112" s="165">
        <f t="shared" si="6"/>
        <v>8073</v>
      </c>
      <c r="F112" s="263"/>
      <c r="G112" s="265" t="s">
        <v>675</v>
      </c>
      <c r="H112" s="165">
        <f t="shared" si="7"/>
        <v>39389</v>
      </c>
      <c r="I112" s="263"/>
      <c r="J112" s="265" t="s">
        <v>675</v>
      </c>
      <c r="K112" s="265"/>
      <c r="L112" s="165">
        <f t="shared" si="8"/>
        <v>47462</v>
      </c>
      <c r="M112" s="3"/>
      <c r="AB112">
        <f t="shared" ref="AB112:AB117" si="9">AB111+1</f>
        <v>42</v>
      </c>
      <c r="AC112">
        <f t="shared" ref="AC112:AC118" si="10">AC111+1</f>
        <v>60</v>
      </c>
      <c r="AD112">
        <f t="shared" ref="AD112:AD118" si="11">AD111+1</f>
        <v>78</v>
      </c>
    </row>
    <row r="113" spans="1:30" ht="18.75" thickBot="1" x14ac:dyDescent="0.3">
      <c r="A113" s="17"/>
      <c r="B113" s="145"/>
      <c r="C113" s="145"/>
      <c r="D113" s="265" t="s">
        <v>676</v>
      </c>
      <c r="E113" s="165">
        <f t="shared" si="6"/>
        <v>9984</v>
      </c>
      <c r="F113" s="145"/>
      <c r="G113" s="265" t="s">
        <v>676</v>
      </c>
      <c r="H113" s="165">
        <f t="shared" si="7"/>
        <v>22710</v>
      </c>
      <c r="I113" s="145"/>
      <c r="J113" s="265" t="s">
        <v>676</v>
      </c>
      <c r="K113" s="265"/>
      <c r="L113" s="165">
        <f t="shared" si="8"/>
        <v>32694</v>
      </c>
      <c r="M113" s="3"/>
      <c r="AB113">
        <f t="shared" si="9"/>
        <v>43</v>
      </c>
      <c r="AC113">
        <f t="shared" si="10"/>
        <v>61</v>
      </c>
      <c r="AD113">
        <f t="shared" si="11"/>
        <v>79</v>
      </c>
    </row>
    <row r="114" spans="1:30" ht="18.75" thickBot="1" x14ac:dyDescent="0.3">
      <c r="A114" s="17"/>
      <c r="B114" s="145"/>
      <c r="C114" s="145"/>
      <c r="D114" s="265" t="s">
        <v>677</v>
      </c>
      <c r="E114" s="165">
        <f t="shared" si="6"/>
        <v>4875</v>
      </c>
      <c r="F114" s="145"/>
      <c r="G114" s="265" t="s">
        <v>677</v>
      </c>
      <c r="H114" s="165">
        <f t="shared" si="7"/>
        <v>10713</v>
      </c>
      <c r="I114" s="145"/>
      <c r="J114" s="265" t="s">
        <v>677</v>
      </c>
      <c r="K114" s="265"/>
      <c r="L114" s="165">
        <f t="shared" si="8"/>
        <v>15588</v>
      </c>
      <c r="M114" s="3"/>
      <c r="AB114">
        <f t="shared" si="9"/>
        <v>44</v>
      </c>
      <c r="AC114">
        <f t="shared" si="10"/>
        <v>62</v>
      </c>
      <c r="AD114">
        <f t="shared" si="11"/>
        <v>80</v>
      </c>
    </row>
    <row r="115" spans="1:30" ht="18.75" thickBot="1" x14ac:dyDescent="0.3">
      <c r="A115" s="17"/>
      <c r="B115" s="145"/>
      <c r="C115" s="145"/>
      <c r="D115" s="265" t="s">
        <v>678</v>
      </c>
      <c r="E115" s="165">
        <f t="shared" si="6"/>
        <v>1944</v>
      </c>
      <c r="F115" s="145"/>
      <c r="G115" s="265" t="s">
        <v>678</v>
      </c>
      <c r="H115" s="165">
        <f t="shared" si="7"/>
        <v>4242</v>
      </c>
      <c r="I115" s="145"/>
      <c r="J115" s="265" t="s">
        <v>678</v>
      </c>
      <c r="K115" s="265"/>
      <c r="L115" s="165">
        <f t="shared" si="8"/>
        <v>6186</v>
      </c>
      <c r="M115" s="3"/>
      <c r="AB115">
        <f t="shared" si="9"/>
        <v>45</v>
      </c>
      <c r="AC115">
        <f t="shared" si="10"/>
        <v>63</v>
      </c>
      <c r="AD115">
        <f t="shared" si="11"/>
        <v>81</v>
      </c>
    </row>
    <row r="116" spans="1:30" ht="18.75" thickBot="1" x14ac:dyDescent="0.3">
      <c r="A116" s="17"/>
      <c r="B116" s="145"/>
      <c r="C116" s="145"/>
      <c r="D116" s="265" t="s">
        <v>679</v>
      </c>
      <c r="E116" s="165">
        <f t="shared" si="6"/>
        <v>2103</v>
      </c>
      <c r="F116" s="145"/>
      <c r="G116" s="265" t="s">
        <v>679</v>
      </c>
      <c r="H116" s="165">
        <f t="shared" si="7"/>
        <v>1952</v>
      </c>
      <c r="I116" s="145"/>
      <c r="J116" s="265" t="s">
        <v>679</v>
      </c>
      <c r="K116" s="265"/>
      <c r="L116" s="165">
        <f t="shared" si="8"/>
        <v>4055</v>
      </c>
      <c r="M116" s="3"/>
      <c r="AB116">
        <f t="shared" si="9"/>
        <v>46</v>
      </c>
      <c r="AC116">
        <f t="shared" si="10"/>
        <v>64</v>
      </c>
      <c r="AD116">
        <f t="shared" si="11"/>
        <v>82</v>
      </c>
    </row>
    <row r="117" spans="1:30" ht="18.75" thickBot="1" x14ac:dyDescent="0.3">
      <c r="A117" s="17"/>
      <c r="B117" s="145"/>
      <c r="C117" s="145"/>
      <c r="D117" s="265" t="s">
        <v>680</v>
      </c>
      <c r="E117" s="165">
        <f t="shared" si="6"/>
        <v>1275</v>
      </c>
      <c r="F117" s="145"/>
      <c r="G117" s="265" t="s">
        <v>680</v>
      </c>
      <c r="H117" s="165">
        <f t="shared" si="7"/>
        <v>399</v>
      </c>
      <c r="I117" s="145"/>
      <c r="J117" s="265" t="s">
        <v>680</v>
      </c>
      <c r="K117" s="265"/>
      <c r="L117" s="165">
        <f t="shared" si="8"/>
        <v>1674</v>
      </c>
      <c r="M117" s="3"/>
      <c r="AB117">
        <f t="shared" si="9"/>
        <v>47</v>
      </c>
      <c r="AC117">
        <f t="shared" si="10"/>
        <v>65</v>
      </c>
      <c r="AD117">
        <f t="shared" si="11"/>
        <v>83</v>
      </c>
    </row>
    <row r="118" spans="1:30" ht="21.75" thickBot="1" x14ac:dyDescent="0.3">
      <c r="A118" s="17"/>
      <c r="B118" s="145"/>
      <c r="C118" s="145"/>
      <c r="D118" s="265" t="s">
        <v>683</v>
      </c>
      <c r="E118" s="167">
        <f t="shared" si="6"/>
        <v>68553</v>
      </c>
      <c r="F118" s="145"/>
      <c r="G118" s="265" t="s">
        <v>683</v>
      </c>
      <c r="H118" s="167">
        <f t="shared" si="7"/>
        <v>218605</v>
      </c>
      <c r="I118" s="145"/>
      <c r="J118" s="265" t="s">
        <v>683</v>
      </c>
      <c r="K118" s="265"/>
      <c r="L118" s="167">
        <f t="shared" si="8"/>
        <v>287158</v>
      </c>
      <c r="M118" s="3"/>
      <c r="AB118">
        <f>AB117+1</f>
        <v>48</v>
      </c>
      <c r="AC118">
        <f t="shared" si="10"/>
        <v>66</v>
      </c>
      <c r="AD118">
        <f t="shared" si="11"/>
        <v>84</v>
      </c>
    </row>
    <row r="119" spans="1:30" ht="18" x14ac:dyDescent="0.25">
      <c r="A119" s="17"/>
      <c r="B119" s="145"/>
      <c r="C119" s="145"/>
      <c r="D119" s="145"/>
      <c r="E119" s="323"/>
      <c r="F119" s="145"/>
      <c r="G119" s="145"/>
      <c r="H119" s="323"/>
      <c r="I119" s="145"/>
      <c r="J119" s="145"/>
      <c r="K119" s="145"/>
      <c r="L119" s="392"/>
      <c r="M119" s="3"/>
    </row>
    <row r="120" spans="1:30" ht="24" customHeight="1" x14ac:dyDescent="0.2">
      <c r="A120" s="17"/>
      <c r="B120" s="686" t="s">
        <v>684</v>
      </c>
      <c r="C120" s="686"/>
      <c r="D120" s="686"/>
      <c r="E120" s="686"/>
      <c r="F120" s="686"/>
      <c r="G120" s="686"/>
      <c r="H120" s="686"/>
      <c r="I120" s="686"/>
      <c r="J120" s="686"/>
      <c r="K120" s="686"/>
      <c r="L120" s="686"/>
      <c r="M120" s="393"/>
    </row>
    <row r="121" spans="1:30" ht="24" customHeight="1" x14ac:dyDescent="0.2">
      <c r="A121" s="17"/>
      <c r="B121" s="686"/>
      <c r="C121" s="686"/>
      <c r="D121" s="686"/>
      <c r="E121" s="686"/>
      <c r="F121" s="686"/>
      <c r="G121" s="686"/>
      <c r="H121" s="686"/>
      <c r="I121" s="686"/>
      <c r="J121" s="686"/>
      <c r="K121" s="686"/>
      <c r="L121" s="686"/>
      <c r="M121" s="393"/>
    </row>
    <row r="122" spans="1:30" ht="34.5" customHeight="1" x14ac:dyDescent="0.2">
      <c r="A122" s="17"/>
      <c r="B122" s="686" t="s">
        <v>685</v>
      </c>
      <c r="C122" s="686"/>
      <c r="D122" s="686"/>
      <c r="E122" s="686"/>
      <c r="F122" s="686"/>
      <c r="G122" s="686"/>
      <c r="H122" s="686"/>
      <c r="I122" s="686"/>
      <c r="J122" s="686"/>
      <c r="K122" s="686"/>
      <c r="L122" s="686"/>
      <c r="M122" s="393"/>
    </row>
    <row r="123" spans="1:30" ht="34.5" customHeight="1" x14ac:dyDescent="0.2">
      <c r="A123" s="17"/>
      <c r="B123" s="686"/>
      <c r="C123" s="686"/>
      <c r="D123" s="686"/>
      <c r="E123" s="686"/>
      <c r="F123" s="686"/>
      <c r="G123" s="686"/>
      <c r="H123" s="686"/>
      <c r="I123" s="686"/>
      <c r="J123" s="686"/>
      <c r="K123" s="686"/>
      <c r="L123" s="686"/>
      <c r="M123" s="393"/>
    </row>
    <row r="124" spans="1:30" ht="13.5" customHeight="1" thickBot="1" x14ac:dyDescent="0.25">
      <c r="A124" s="394"/>
      <c r="B124" s="395"/>
      <c r="C124" s="395"/>
      <c r="D124" s="395"/>
      <c r="E124" s="395"/>
      <c r="F124" s="395"/>
      <c r="G124" s="395"/>
      <c r="H124" s="395"/>
      <c r="I124" s="395"/>
      <c r="J124" s="395"/>
      <c r="K124" s="395"/>
      <c r="L124" s="395"/>
      <c r="M124" s="396"/>
    </row>
  </sheetData>
  <mergeCells count="19">
    <mergeCell ref="B93:L93"/>
    <mergeCell ref="B107:L107"/>
    <mergeCell ref="B120:L121"/>
    <mergeCell ref="B122:L123"/>
    <mergeCell ref="D35:J36"/>
    <mergeCell ref="D55:J57"/>
    <mergeCell ref="D58:J60"/>
    <mergeCell ref="D64:J66"/>
    <mergeCell ref="B71:L73"/>
    <mergeCell ref="B75:L76"/>
    <mergeCell ref="D78:I79"/>
    <mergeCell ref="B68:J68"/>
    <mergeCell ref="D21:J22"/>
    <mergeCell ref="D44:J46"/>
    <mergeCell ref="D47:J48"/>
    <mergeCell ref="D9:H9"/>
    <mergeCell ref="B12:J13"/>
    <mergeCell ref="D29:J30"/>
    <mergeCell ref="D32:J33"/>
  </mergeCells>
  <phoneticPr fontId="16" type="noConversion"/>
  <conditionalFormatting sqref="L96:L104 L110:L118">
    <cfRule type="cellIs" dxfId="13" priority="14" stopIfTrue="1" operator="notBetween">
      <formula>0</formula>
      <formula>999999999999</formula>
    </cfRule>
  </conditionalFormatting>
  <conditionalFormatting sqref="J78:K78 J80:K80">
    <cfRule type="expression" dxfId="12" priority="51" stopIfTrue="1">
      <formula>#REF!=2</formula>
    </cfRule>
    <cfRule type="expression" dxfId="11" priority="52" stopIfTrue="1">
      <formula>#REF!=1</formula>
    </cfRule>
  </conditionalFormatting>
  <conditionalFormatting sqref="F102 I102">
    <cfRule type="expression" dxfId="10" priority="57" stopIfTrue="1">
      <formula>$L$101+#REF!=1</formula>
    </cfRule>
  </conditionalFormatting>
  <conditionalFormatting sqref="H96:H104">
    <cfRule type="cellIs" dxfId="9" priority="6" stopIfTrue="1" operator="notBetween">
      <formula>0</formula>
      <formula>999999999999</formula>
    </cfRule>
  </conditionalFormatting>
  <conditionalFormatting sqref="H110:H118">
    <cfRule type="cellIs" dxfId="8" priority="5" stopIfTrue="1" operator="notBetween">
      <formula>0</formula>
      <formula>999999999999</formula>
    </cfRule>
  </conditionalFormatting>
  <conditionalFormatting sqref="E96:E104">
    <cfRule type="cellIs" dxfId="7" priority="3" stopIfTrue="1" operator="notBetween">
      <formula>0</formula>
      <formula>999999999999</formula>
    </cfRule>
  </conditionalFormatting>
  <conditionalFormatting sqref="E110:E118">
    <cfRule type="cellIs" dxfId="6" priority="2" stopIfTrue="1" operator="notBetween">
      <formula>0</formula>
      <formula>999999999999</formula>
    </cfRule>
  </conditionalFormatting>
  <dataValidations count="1">
    <dataValidation type="whole" operator="greaterThanOrEqual" allowBlank="1" showInputMessage="1" showErrorMessage="1" errorTitle="Inplausible entry" error="You can not enter negative numbers or text." sqref="L83 L19 L62 L21 L17 L57:L58 L55 L53 L51 L49 L46:L47 L43:L44 L41 L39 L37 L35 L32 L29 L27 L25 L23 J79:K79 L78:L80 L64 L67" xr:uid="{00000000-0002-0000-0200-000000000000}">
      <formula1>0</formula1>
    </dataValidation>
  </dataValidations>
  <pageMargins left="0.74803149606299213" right="0.74803149606299213" top="0.98425196850393704" bottom="0.98425196850393704" header="0.51181102362204722" footer="0.51181102362204722"/>
  <pageSetup paperSize="9" scale="45" fitToHeight="2" orientation="portrait" r:id="rId1"/>
  <headerFooter alignWithMargins="0">
    <oddHeader>&amp;A</oddHeader>
    <oddFooter>&amp;LPrinted at &amp;T on &amp;D&amp;RPage &amp;P of &amp;N</oddFooter>
  </headerFooter>
  <rowBreaks count="1" manualBreakCount="1">
    <brk id="69"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5CD2BFC2-0E5A-4534-AEBB-64AB53D185A4}">
          <x14:formula1>
            <xm:f>'LA list'!$A$1:$A$316</xm:f>
          </x14:formula1>
          <xm:sqref>D9:H9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pageSetUpPr fitToPage="1"/>
  </sheetPr>
  <dimension ref="A1:AJ32"/>
  <sheetViews>
    <sheetView showGridLines="0" zoomScaleNormal="100" workbookViewId="0"/>
  </sheetViews>
  <sheetFormatPr defaultRowHeight="12.75" x14ac:dyDescent="0.2"/>
  <cols>
    <col min="1" max="1" width="6.7109375" customWidth="1"/>
    <col min="2" max="2" width="38" customWidth="1"/>
    <col min="3" max="3" width="21.140625" customWidth="1"/>
    <col min="4" max="4" width="24.28515625" style="33" bestFit="1" customWidth="1"/>
    <col min="5" max="5" width="19.5703125" style="33" bestFit="1" customWidth="1"/>
    <col min="6" max="13" width="19.5703125" style="33" customWidth="1"/>
    <col min="14" max="14" width="9.140625" customWidth="1"/>
    <col min="25" max="25" width="9.140625" customWidth="1"/>
    <col min="27" max="36" width="8.85546875" style="212" hidden="1" customWidth="1"/>
  </cols>
  <sheetData>
    <row r="1" spans="1:36" ht="13.5" thickBot="1" x14ac:dyDescent="0.25">
      <c r="AA1" s="212" t="str">
        <f>VLOOKUP(B2,'LA list'!LA,2,FALSE)</f>
        <v>ENG</v>
      </c>
    </row>
    <row r="2" spans="1:36" ht="16.5" thickBot="1" x14ac:dyDescent="0.3">
      <c r="B2" s="696" t="s">
        <v>22</v>
      </c>
      <c r="C2" s="697"/>
      <c r="D2" s="260"/>
      <c r="E2" s="260"/>
      <c r="F2" s="260"/>
    </row>
    <row r="3" spans="1:36" ht="15.75" x14ac:dyDescent="0.25">
      <c r="B3" s="11"/>
    </row>
    <row r="4" spans="1:36" ht="14.25" x14ac:dyDescent="0.2">
      <c r="B4" s="116" t="s">
        <v>688</v>
      </c>
      <c r="C4" s="10"/>
    </row>
    <row r="5" spans="1:36" x14ac:dyDescent="0.2">
      <c r="B5" s="10"/>
      <c r="C5" s="10"/>
    </row>
    <row r="6" spans="1:36" ht="15.75" x14ac:dyDescent="0.25">
      <c r="B6" s="115"/>
      <c r="C6" s="10"/>
    </row>
    <row r="7" spans="1:36" ht="13.5" thickBot="1" x14ac:dyDescent="0.25"/>
    <row r="8" spans="1:36" ht="81.75" customHeight="1" thickBot="1" x14ac:dyDescent="0.25">
      <c r="B8" s="702" t="s">
        <v>689</v>
      </c>
      <c r="C8" s="703"/>
      <c r="D8" s="302" t="s">
        <v>690</v>
      </c>
      <c r="E8" s="302" t="s">
        <v>691</v>
      </c>
      <c r="F8" s="302" t="s">
        <v>692</v>
      </c>
      <c r="G8" s="302" t="s">
        <v>693</v>
      </c>
      <c r="H8" s="302" t="s">
        <v>694</v>
      </c>
      <c r="I8" s="302" t="s">
        <v>695</v>
      </c>
      <c r="J8" s="302" t="s">
        <v>696</v>
      </c>
      <c r="K8" s="302" t="s">
        <v>697</v>
      </c>
      <c r="L8" s="302" t="s">
        <v>698</v>
      </c>
      <c r="M8" s="302" t="s">
        <v>699</v>
      </c>
    </row>
    <row r="9" spans="1:36" s="38" customFormat="1" ht="22.5" customHeight="1" thickBot="1" x14ac:dyDescent="0.25">
      <c r="B9" s="704" t="s">
        <v>700</v>
      </c>
      <c r="C9" s="705"/>
      <c r="D9" s="197">
        <f t="shared" ref="D9:M11" si="0">VLOOKUP($AA$1,AllCTS,AA9,FALSE)</f>
        <v>1533284.0865500001</v>
      </c>
      <c r="E9" s="197">
        <f t="shared" si="0"/>
        <v>605027757.7099297</v>
      </c>
      <c r="F9" s="197">
        <f t="shared" si="0"/>
        <v>380492009.08842009</v>
      </c>
      <c r="G9" s="197">
        <f t="shared" si="0"/>
        <v>320484967.21061003</v>
      </c>
      <c r="H9" s="197">
        <f t="shared" si="0"/>
        <v>165343094.84546003</v>
      </c>
      <c r="I9" s="197">
        <f t="shared" si="0"/>
        <v>75240913.582900017</v>
      </c>
      <c r="J9" s="197">
        <f t="shared" si="0"/>
        <v>27721842.738999996</v>
      </c>
      <c r="K9" s="197">
        <f t="shared" si="0"/>
        <v>11231320.899980007</v>
      </c>
      <c r="L9" s="197">
        <f t="shared" si="0"/>
        <v>671861.91000000015</v>
      </c>
      <c r="M9" s="198">
        <f t="shared" si="0"/>
        <v>1587747052.0728602</v>
      </c>
      <c r="AA9" s="210">
        <v>5</v>
      </c>
      <c r="AB9" s="211">
        <f>AA9+1</f>
        <v>6</v>
      </c>
      <c r="AC9" s="211">
        <f t="shared" ref="AC9:AJ9" si="1">AB9+1</f>
        <v>7</v>
      </c>
      <c r="AD9" s="211">
        <f t="shared" si="1"/>
        <v>8</v>
      </c>
      <c r="AE9" s="211">
        <f t="shared" si="1"/>
        <v>9</v>
      </c>
      <c r="AF9" s="211">
        <f t="shared" si="1"/>
        <v>10</v>
      </c>
      <c r="AG9" s="211">
        <f t="shared" si="1"/>
        <v>11</v>
      </c>
      <c r="AH9" s="211">
        <f t="shared" si="1"/>
        <v>12</v>
      </c>
      <c r="AI9" s="211">
        <f t="shared" si="1"/>
        <v>13</v>
      </c>
      <c r="AJ9" s="211">
        <f t="shared" si="1"/>
        <v>14</v>
      </c>
    </row>
    <row r="10" spans="1:36" s="38" customFormat="1" ht="22.5" customHeight="1" thickBot="1" x14ac:dyDescent="0.25">
      <c r="B10" s="706" t="s">
        <v>701</v>
      </c>
      <c r="C10" s="705"/>
      <c r="D10" s="197">
        <f t="shared" si="0"/>
        <v>3116724.446310001</v>
      </c>
      <c r="E10" s="197">
        <f t="shared" si="0"/>
        <v>1054328887.6486402</v>
      </c>
      <c r="F10" s="197">
        <f t="shared" si="0"/>
        <v>525732840.75015002</v>
      </c>
      <c r="G10" s="197">
        <f t="shared" si="0"/>
        <v>430911651.42511004</v>
      </c>
      <c r="H10" s="197">
        <f t="shared" si="0"/>
        <v>216408893.92454007</v>
      </c>
      <c r="I10" s="197">
        <f t="shared" si="0"/>
        <v>83234081.99995999</v>
      </c>
      <c r="J10" s="197">
        <f t="shared" si="0"/>
        <v>27864653.563859995</v>
      </c>
      <c r="K10" s="197">
        <f t="shared" si="0"/>
        <v>10382447.161449997</v>
      </c>
      <c r="L10" s="197">
        <f t="shared" si="0"/>
        <v>662837.28</v>
      </c>
      <c r="M10" s="198">
        <f t="shared" si="0"/>
        <v>2352643018.1999998</v>
      </c>
      <c r="AA10" s="210">
        <f>AJ9+1</f>
        <v>15</v>
      </c>
      <c r="AB10" s="211">
        <f>AA10+1</f>
        <v>16</v>
      </c>
      <c r="AC10" s="211">
        <f t="shared" ref="AC10:AJ11" si="2">AB10+1</f>
        <v>17</v>
      </c>
      <c r="AD10" s="211">
        <f t="shared" si="2"/>
        <v>18</v>
      </c>
      <c r="AE10" s="211">
        <f t="shared" si="2"/>
        <v>19</v>
      </c>
      <c r="AF10" s="211">
        <f t="shared" si="2"/>
        <v>20</v>
      </c>
      <c r="AG10" s="211">
        <f t="shared" si="2"/>
        <v>21</v>
      </c>
      <c r="AH10" s="211">
        <f t="shared" si="2"/>
        <v>22</v>
      </c>
      <c r="AI10" s="211">
        <f t="shared" si="2"/>
        <v>23</v>
      </c>
      <c r="AJ10" s="211">
        <f t="shared" si="2"/>
        <v>24</v>
      </c>
    </row>
    <row r="11" spans="1:36" s="38" customFormat="1" ht="22.5" customHeight="1" thickBot="1" x14ac:dyDescent="0.25">
      <c r="B11" s="707" t="s">
        <v>702</v>
      </c>
      <c r="C11" s="705"/>
      <c r="D11" s="198">
        <f t="shared" si="0"/>
        <v>4650008.5328700002</v>
      </c>
      <c r="E11" s="198">
        <f t="shared" si="0"/>
        <v>1659356645.3585701</v>
      </c>
      <c r="F11" s="198">
        <f t="shared" si="0"/>
        <v>906224849.83857012</v>
      </c>
      <c r="G11" s="198">
        <f t="shared" si="0"/>
        <v>751396618.63570988</v>
      </c>
      <c r="H11" s="198">
        <f t="shared" si="0"/>
        <v>381751988.7700001</v>
      </c>
      <c r="I11" s="198">
        <f t="shared" si="0"/>
        <v>158474995.58286008</v>
      </c>
      <c r="J11" s="198">
        <f t="shared" si="0"/>
        <v>55586496.302859992</v>
      </c>
      <c r="K11" s="198">
        <f t="shared" si="0"/>
        <v>21613768.061429996</v>
      </c>
      <c r="L11" s="198">
        <f t="shared" si="0"/>
        <v>1334699.1899999995</v>
      </c>
      <c r="M11" s="198">
        <f t="shared" si="0"/>
        <v>3940390070.2728591</v>
      </c>
      <c r="AA11" s="210">
        <f>AJ10+1</f>
        <v>25</v>
      </c>
      <c r="AB11" s="211">
        <f>AA11+1</f>
        <v>26</v>
      </c>
      <c r="AC11" s="211">
        <f t="shared" si="2"/>
        <v>27</v>
      </c>
      <c r="AD11" s="211">
        <f t="shared" si="2"/>
        <v>28</v>
      </c>
      <c r="AE11" s="211">
        <f t="shared" si="2"/>
        <v>29</v>
      </c>
      <c r="AF11" s="211">
        <f t="shared" si="2"/>
        <v>30</v>
      </c>
      <c r="AG11" s="211">
        <f t="shared" si="2"/>
        <v>31</v>
      </c>
      <c r="AH11" s="211">
        <f t="shared" si="2"/>
        <v>32</v>
      </c>
      <c r="AI11" s="211">
        <f t="shared" si="2"/>
        <v>33</v>
      </c>
      <c r="AJ11" s="211">
        <f t="shared" si="2"/>
        <v>34</v>
      </c>
    </row>
    <row r="12" spans="1:36" ht="13.5" thickBot="1" x14ac:dyDescent="0.25">
      <c r="D12" s="39"/>
      <c r="E12" s="39"/>
      <c r="F12" s="39"/>
      <c r="G12" s="39"/>
      <c r="H12" s="39"/>
      <c r="I12" s="39"/>
      <c r="J12" s="39"/>
      <c r="K12" s="39"/>
      <c r="L12" s="39"/>
      <c r="M12" s="39"/>
    </row>
    <row r="13" spans="1:36" s="38" customFormat="1" ht="21" customHeight="1" thickBot="1" x14ac:dyDescent="0.25">
      <c r="A13" s="40"/>
      <c r="B13" s="41" t="s">
        <v>703</v>
      </c>
      <c r="C13" s="40"/>
      <c r="D13" s="397">
        <f>5/9</f>
        <v>0.55555555555555558</v>
      </c>
      <c r="E13" s="397">
        <f>6/9</f>
        <v>0.66666666666666663</v>
      </c>
      <c r="F13" s="397">
        <f>7/9</f>
        <v>0.77777777777777779</v>
      </c>
      <c r="G13" s="397">
        <f>8/9</f>
        <v>0.88888888888888884</v>
      </c>
      <c r="H13" s="397">
        <f>9/9</f>
        <v>1</v>
      </c>
      <c r="I13" s="397">
        <f>11/9</f>
        <v>1.2222222222222223</v>
      </c>
      <c r="J13" s="397">
        <f>13/9</f>
        <v>1.4444444444444444</v>
      </c>
      <c r="K13" s="397">
        <f>15/9</f>
        <v>1.6666666666666667</v>
      </c>
      <c r="L13" s="397">
        <f>18/9</f>
        <v>2</v>
      </c>
      <c r="M13" s="199"/>
      <c r="N13" s="40"/>
      <c r="AA13" s="213"/>
      <c r="AB13" s="213"/>
      <c r="AC13" s="213"/>
      <c r="AD13" s="214"/>
      <c r="AE13" s="214"/>
      <c r="AF13" s="214"/>
      <c r="AG13" s="214"/>
      <c r="AH13" s="214"/>
      <c r="AI13" s="214"/>
      <c r="AJ13" s="214"/>
    </row>
    <row r="14" spans="1:36" s="38" customFormat="1" ht="21" customHeight="1" thickBot="1" x14ac:dyDescent="0.25">
      <c r="A14" s="40"/>
      <c r="B14" s="708" t="s">
        <v>704</v>
      </c>
      <c r="C14" s="709"/>
      <c r="D14" s="201" t="str">
        <f t="shared" ref="D14:L14" si="3">VLOOKUP($AA$1,AllCTS,AA14,FALSE)</f>
        <v>-</v>
      </c>
      <c r="E14" s="201" t="str">
        <f t="shared" si="3"/>
        <v>-</v>
      </c>
      <c r="F14" s="201" t="str">
        <f t="shared" si="3"/>
        <v>-</v>
      </c>
      <c r="G14" s="201" t="str">
        <f t="shared" si="3"/>
        <v>-</v>
      </c>
      <c r="H14" s="201" t="str">
        <f t="shared" si="3"/>
        <v>-</v>
      </c>
      <c r="I14" s="201" t="str">
        <f t="shared" si="3"/>
        <v>-</v>
      </c>
      <c r="J14" s="201" t="str">
        <f t="shared" si="3"/>
        <v>-</v>
      </c>
      <c r="K14" s="201" t="str">
        <f t="shared" si="3"/>
        <v>-</v>
      </c>
      <c r="L14" s="201" t="str">
        <f t="shared" si="3"/>
        <v>-</v>
      </c>
      <c r="M14" s="200"/>
      <c r="N14" s="40"/>
      <c r="AA14" s="215">
        <f>AJ11+1</f>
        <v>35</v>
      </c>
      <c r="AB14" s="215">
        <f>AA14+1</f>
        <v>36</v>
      </c>
      <c r="AC14" s="215">
        <f t="shared" ref="AC14:AI14" si="4">AB14+1</f>
        <v>37</v>
      </c>
      <c r="AD14" s="215">
        <f t="shared" si="4"/>
        <v>38</v>
      </c>
      <c r="AE14" s="215">
        <f t="shared" si="4"/>
        <v>39</v>
      </c>
      <c r="AF14" s="215">
        <f t="shared" si="4"/>
        <v>40</v>
      </c>
      <c r="AG14" s="215">
        <f t="shared" si="4"/>
        <v>41</v>
      </c>
      <c r="AH14" s="215">
        <f t="shared" si="4"/>
        <v>42</v>
      </c>
      <c r="AI14" s="215">
        <f t="shared" si="4"/>
        <v>43</v>
      </c>
      <c r="AJ14" s="215"/>
    </row>
    <row r="15" spans="1:36" x14ac:dyDescent="0.2">
      <c r="A15" s="25"/>
      <c r="B15" s="709"/>
      <c r="C15" s="709"/>
      <c r="D15" s="42"/>
      <c r="E15" s="42"/>
      <c r="F15" s="42"/>
      <c r="G15" s="42"/>
      <c r="H15" s="42"/>
      <c r="I15" s="42"/>
      <c r="J15" s="42"/>
      <c r="K15" s="42"/>
      <c r="L15" s="42"/>
      <c r="M15" s="42"/>
      <c r="N15" s="25"/>
      <c r="AA15" s="216"/>
      <c r="AB15" s="216"/>
      <c r="AC15" s="216"/>
    </row>
    <row r="16" spans="1:36" x14ac:dyDescent="0.2">
      <c r="A16" s="25"/>
      <c r="B16" s="207" t="s">
        <v>705</v>
      </c>
      <c r="C16" s="50" t="str">
        <f>H14</f>
        <v>-</v>
      </c>
      <c r="D16" s="42"/>
      <c r="E16" s="42"/>
      <c r="F16" s="42"/>
      <c r="G16" s="42"/>
      <c r="H16" s="42"/>
      <c r="I16" s="42"/>
      <c r="J16" s="42"/>
      <c r="K16" s="42"/>
      <c r="L16" s="42"/>
      <c r="M16" s="42"/>
      <c r="N16" s="25"/>
      <c r="AA16" s="216"/>
      <c r="AB16" s="216"/>
      <c r="AC16" s="216"/>
    </row>
    <row r="17" spans="1:36" x14ac:dyDescent="0.2">
      <c r="A17" s="25"/>
      <c r="B17" s="25"/>
      <c r="C17" s="43"/>
      <c r="D17" s="44"/>
      <c r="E17" s="44"/>
      <c r="F17" s="44"/>
      <c r="G17" s="44"/>
      <c r="H17" s="44"/>
      <c r="I17" s="44"/>
      <c r="J17" s="44"/>
      <c r="K17" s="44"/>
      <c r="L17" s="44"/>
      <c r="M17" s="44"/>
      <c r="N17" s="25"/>
      <c r="AA17" s="216"/>
      <c r="AB17" s="216"/>
      <c r="AC17" s="216"/>
    </row>
    <row r="18" spans="1:36" ht="13.5" thickBot="1" x14ac:dyDescent="0.25">
      <c r="A18" s="25"/>
      <c r="B18" s="45" t="s">
        <v>706</v>
      </c>
      <c r="C18" s="43"/>
      <c r="D18" s="44"/>
      <c r="E18" s="44"/>
      <c r="F18" s="44"/>
      <c r="G18" s="44"/>
      <c r="H18" s="44"/>
      <c r="I18" s="44"/>
      <c r="J18" s="44"/>
      <c r="K18" s="44"/>
      <c r="L18" s="44"/>
      <c r="M18" s="44"/>
      <c r="N18" s="25"/>
      <c r="AA18" s="216"/>
      <c r="AB18" s="216"/>
      <c r="AC18" s="216"/>
    </row>
    <row r="19" spans="1:36" s="38" customFormat="1" ht="36" customHeight="1" thickBot="1" x14ac:dyDescent="0.25">
      <c r="A19" s="40"/>
      <c r="B19" s="710" t="s">
        <v>707</v>
      </c>
      <c r="C19" s="699"/>
      <c r="D19" s="354">
        <f t="shared" ref="D19:M21" si="5">VLOOKUP($AA$1,AllCTS,AA19,FALSE)</f>
        <v>1417.1480000000006</v>
      </c>
      <c r="E19" s="354">
        <f t="shared" si="5"/>
        <v>465604.50028000009</v>
      </c>
      <c r="F19" s="354">
        <f t="shared" si="5"/>
        <v>256414.4867999999</v>
      </c>
      <c r="G19" s="354">
        <f t="shared" si="5"/>
        <v>192486.92530999996</v>
      </c>
      <c r="H19" s="354">
        <f t="shared" si="5"/>
        <v>90196.73192999998</v>
      </c>
      <c r="I19" s="354">
        <f t="shared" si="5"/>
        <v>34166.348510000025</v>
      </c>
      <c r="J19" s="354">
        <f t="shared" si="5"/>
        <v>10825.785059999998</v>
      </c>
      <c r="K19" s="354">
        <f t="shared" si="5"/>
        <v>3863.1409600000011</v>
      </c>
      <c r="L19" s="354">
        <f t="shared" si="5"/>
        <v>204.39864000000003</v>
      </c>
      <c r="M19" s="202">
        <f t="shared" si="5"/>
        <v>1055179.46569</v>
      </c>
      <c r="N19" s="40"/>
      <c r="AA19" s="210">
        <f>AI14+1</f>
        <v>44</v>
      </c>
      <c r="AB19" s="215">
        <f>AA19+1</f>
        <v>45</v>
      </c>
      <c r="AC19" s="215">
        <f t="shared" ref="AC19:AJ21" si="6">AB19+1</f>
        <v>46</v>
      </c>
      <c r="AD19" s="215">
        <f t="shared" si="6"/>
        <v>47</v>
      </c>
      <c r="AE19" s="215">
        <f t="shared" si="6"/>
        <v>48</v>
      </c>
      <c r="AF19" s="215">
        <f t="shared" si="6"/>
        <v>49</v>
      </c>
      <c r="AG19" s="215">
        <f t="shared" si="6"/>
        <v>50</v>
      </c>
      <c r="AH19" s="215">
        <f t="shared" si="6"/>
        <v>51</v>
      </c>
      <c r="AI19" s="215">
        <f t="shared" si="6"/>
        <v>52</v>
      </c>
      <c r="AJ19" s="215">
        <f t="shared" si="6"/>
        <v>53</v>
      </c>
    </row>
    <row r="20" spans="1:36" s="38" customFormat="1" ht="36" customHeight="1" thickBot="1" x14ac:dyDescent="0.25">
      <c r="A20" s="40"/>
      <c r="B20" s="191" t="s">
        <v>708</v>
      </c>
      <c r="C20" s="46"/>
      <c r="D20" s="354">
        <f t="shared" si="5"/>
        <v>2884.9825999999998</v>
      </c>
      <c r="E20" s="354">
        <f t="shared" si="5"/>
        <v>814179.37030000018</v>
      </c>
      <c r="F20" s="354">
        <f t="shared" si="5"/>
        <v>357936.4225799999</v>
      </c>
      <c r="G20" s="354">
        <f t="shared" si="5"/>
        <v>264133.10557000001</v>
      </c>
      <c r="H20" s="354">
        <f t="shared" si="5"/>
        <v>121385.56591999989</v>
      </c>
      <c r="I20" s="354">
        <f t="shared" si="5"/>
        <v>39475.955659999985</v>
      </c>
      <c r="J20" s="354">
        <f t="shared" si="5"/>
        <v>11510.765119999989</v>
      </c>
      <c r="K20" s="354">
        <f t="shared" si="5"/>
        <v>3796.6386499999999</v>
      </c>
      <c r="L20" s="354">
        <f t="shared" si="5"/>
        <v>217.74861999999999</v>
      </c>
      <c r="M20" s="202">
        <f t="shared" si="5"/>
        <v>1615520.5548900012</v>
      </c>
      <c r="N20" s="40"/>
      <c r="AA20" s="210">
        <f>AJ19+1</f>
        <v>54</v>
      </c>
      <c r="AB20" s="215">
        <f>AA20+1</f>
        <v>55</v>
      </c>
      <c r="AC20" s="215">
        <f t="shared" si="6"/>
        <v>56</v>
      </c>
      <c r="AD20" s="215">
        <f t="shared" si="6"/>
        <v>57</v>
      </c>
      <c r="AE20" s="215">
        <f t="shared" si="6"/>
        <v>58</v>
      </c>
      <c r="AF20" s="215">
        <f t="shared" si="6"/>
        <v>59</v>
      </c>
      <c r="AG20" s="215">
        <f t="shared" si="6"/>
        <v>60</v>
      </c>
      <c r="AH20" s="215">
        <f t="shared" si="6"/>
        <v>61</v>
      </c>
      <c r="AI20" s="215">
        <f t="shared" si="6"/>
        <v>62</v>
      </c>
      <c r="AJ20" s="215">
        <f t="shared" si="6"/>
        <v>63</v>
      </c>
    </row>
    <row r="21" spans="1:36" s="38" customFormat="1" ht="36" customHeight="1" thickBot="1" x14ac:dyDescent="0.25">
      <c r="A21" s="40"/>
      <c r="B21" s="698" t="s">
        <v>709</v>
      </c>
      <c r="C21" s="699"/>
      <c r="D21" s="202">
        <f t="shared" si="5"/>
        <v>4302.0899999999992</v>
      </c>
      <c r="E21" s="202">
        <f t="shared" si="5"/>
        <v>1279783.9300000004</v>
      </c>
      <c r="F21" s="202">
        <f t="shared" si="5"/>
        <v>614350.93000000017</v>
      </c>
      <c r="G21" s="202">
        <f t="shared" si="5"/>
        <v>456619.95</v>
      </c>
      <c r="H21" s="202">
        <f t="shared" si="5"/>
        <v>211582.35999999984</v>
      </c>
      <c r="I21" s="202">
        <f t="shared" si="5"/>
        <v>73642.200000000055</v>
      </c>
      <c r="J21" s="202">
        <f t="shared" si="5"/>
        <v>22336.580000000005</v>
      </c>
      <c r="K21" s="202">
        <f t="shared" si="5"/>
        <v>7659.820000000007</v>
      </c>
      <c r="L21" s="202">
        <f t="shared" si="5"/>
        <v>422.14000000000027</v>
      </c>
      <c r="M21" s="202">
        <f t="shared" si="5"/>
        <v>2670699.9999999995</v>
      </c>
      <c r="N21" s="40"/>
      <c r="AA21" s="210">
        <f>AJ20+1</f>
        <v>64</v>
      </c>
      <c r="AB21" s="215">
        <f>AA21+1</f>
        <v>65</v>
      </c>
      <c r="AC21" s="215">
        <f t="shared" si="6"/>
        <v>66</v>
      </c>
      <c r="AD21" s="215">
        <f t="shared" si="6"/>
        <v>67</v>
      </c>
      <c r="AE21" s="215">
        <f t="shared" si="6"/>
        <v>68</v>
      </c>
      <c r="AF21" s="215">
        <f t="shared" si="6"/>
        <v>69</v>
      </c>
      <c r="AG21" s="215">
        <f t="shared" si="6"/>
        <v>70</v>
      </c>
      <c r="AH21" s="215">
        <f t="shared" si="6"/>
        <v>71</v>
      </c>
      <c r="AI21" s="215">
        <f t="shared" si="6"/>
        <v>72</v>
      </c>
      <c r="AJ21" s="215">
        <f t="shared" si="6"/>
        <v>73</v>
      </c>
    </row>
    <row r="22" spans="1:36" x14ac:dyDescent="0.2">
      <c r="A22" s="25"/>
      <c r="B22" s="25"/>
      <c r="C22" s="25"/>
      <c r="D22" s="44"/>
      <c r="E22" s="44"/>
      <c r="F22" s="44"/>
      <c r="G22" s="44"/>
      <c r="H22" s="44"/>
      <c r="I22" s="44"/>
      <c r="J22" s="44"/>
      <c r="K22" s="44"/>
      <c r="L22" s="44"/>
      <c r="M22" s="44"/>
      <c r="N22" s="25"/>
      <c r="AA22" s="216"/>
      <c r="AB22" s="216"/>
      <c r="AC22" s="216"/>
    </row>
    <row r="23" spans="1:36" x14ac:dyDescent="0.2">
      <c r="A23" s="25"/>
      <c r="B23" s="117" t="s">
        <v>710</v>
      </c>
      <c r="C23" s="25"/>
      <c r="D23" s="44"/>
      <c r="E23" s="44"/>
      <c r="F23" s="44"/>
      <c r="G23" s="44"/>
      <c r="H23" s="44"/>
      <c r="I23" s="44"/>
      <c r="J23" s="44"/>
      <c r="K23" s="44"/>
      <c r="L23" s="44"/>
      <c r="M23" s="42"/>
      <c r="N23" s="25"/>
      <c r="AA23" s="216"/>
      <c r="AB23" s="216"/>
      <c r="AC23" s="216"/>
    </row>
    <row r="24" spans="1:36" x14ac:dyDescent="0.2">
      <c r="A24" s="25"/>
      <c r="B24" s="25"/>
      <c r="C24" s="25"/>
      <c r="D24" s="44"/>
      <c r="E24" s="44"/>
      <c r="F24" s="44"/>
      <c r="G24" s="44"/>
      <c r="H24" s="44"/>
      <c r="I24" s="44"/>
      <c r="J24" s="44"/>
      <c r="K24" s="44"/>
      <c r="L24" s="44"/>
      <c r="M24" s="42"/>
      <c r="N24" s="25"/>
      <c r="AA24" s="216"/>
      <c r="AB24" s="216"/>
      <c r="AC24" s="216"/>
    </row>
    <row r="25" spans="1:36" x14ac:dyDescent="0.2">
      <c r="A25" s="25"/>
      <c r="B25" s="25"/>
      <c r="C25" s="25"/>
      <c r="D25" s="44"/>
      <c r="E25" s="44"/>
      <c r="F25" s="44"/>
      <c r="G25" s="44"/>
      <c r="H25" s="44"/>
      <c r="I25" s="44"/>
      <c r="J25" s="44"/>
      <c r="K25" s="44"/>
      <c r="L25" s="44"/>
      <c r="M25" s="42"/>
      <c r="N25" s="25"/>
      <c r="AA25" s="216"/>
      <c r="AB25" s="216"/>
      <c r="AC25" s="216"/>
    </row>
    <row r="26" spans="1:36" x14ac:dyDescent="0.2">
      <c r="A26" s="25"/>
      <c r="B26" s="482" t="s">
        <v>1310</v>
      </c>
      <c r="C26" s="482"/>
      <c r="D26" s="482"/>
      <c r="E26" s="482"/>
      <c r="F26" s="482"/>
      <c r="G26" s="44"/>
      <c r="H26" s="44"/>
      <c r="I26" s="44"/>
      <c r="J26" s="44"/>
      <c r="K26" s="44"/>
      <c r="L26" s="44"/>
      <c r="M26" s="118"/>
      <c r="N26" s="25"/>
      <c r="AA26" s="216"/>
      <c r="AB26" s="216"/>
      <c r="AC26" s="216"/>
    </row>
    <row r="27" spans="1:36" x14ac:dyDescent="0.2">
      <c r="A27" s="25"/>
      <c r="B27" s="700" t="s">
        <v>711</v>
      </c>
      <c r="C27" s="700"/>
      <c r="D27" s="44"/>
      <c r="E27" s="44"/>
      <c r="F27" s="44"/>
      <c r="G27" s="44"/>
      <c r="H27" s="44"/>
      <c r="I27" s="44"/>
      <c r="J27" s="44"/>
      <c r="K27" s="44"/>
      <c r="L27" s="44"/>
      <c r="M27" s="44"/>
      <c r="N27" s="25"/>
      <c r="AA27" s="216"/>
      <c r="AB27" s="216"/>
      <c r="AC27" s="216"/>
    </row>
    <row r="28" spans="1:36" s="38" customFormat="1" ht="15.75" customHeight="1" x14ac:dyDescent="0.2">
      <c r="D28" s="233"/>
      <c r="E28" s="233"/>
      <c r="F28" s="233"/>
      <c r="G28" s="233"/>
      <c r="H28" s="233"/>
      <c r="I28" s="233"/>
      <c r="J28" s="233"/>
      <c r="K28" s="233"/>
      <c r="L28" s="233"/>
      <c r="M28" s="233"/>
      <c r="AA28" s="210"/>
      <c r="AB28" s="215"/>
      <c r="AC28" s="215"/>
      <c r="AD28" s="215"/>
      <c r="AE28" s="215"/>
      <c r="AF28" s="215"/>
      <c r="AG28" s="215"/>
      <c r="AH28" s="215"/>
      <c r="AI28" s="215"/>
      <c r="AJ28" s="215"/>
    </row>
    <row r="30" spans="1:36" ht="15.75" x14ac:dyDescent="0.3">
      <c r="B30" s="324"/>
    </row>
    <row r="32" spans="1:36" ht="15" x14ac:dyDescent="0.25">
      <c r="C32" s="139"/>
      <c r="D32" s="701"/>
      <c r="E32" s="701"/>
      <c r="F32" s="701"/>
      <c r="G32" s="701"/>
      <c r="H32" s="701"/>
      <c r="I32" s="701"/>
      <c r="J32" s="701"/>
      <c r="K32" s="701"/>
      <c r="L32" s="701"/>
      <c r="M32" s="701"/>
    </row>
  </sheetData>
  <mergeCells count="10">
    <mergeCell ref="B2:C2"/>
    <mergeCell ref="B21:C21"/>
    <mergeCell ref="B27:C27"/>
    <mergeCell ref="D32:M32"/>
    <mergeCell ref="B8:C8"/>
    <mergeCell ref="B9:C9"/>
    <mergeCell ref="B10:C10"/>
    <mergeCell ref="B11:C11"/>
    <mergeCell ref="B14:C15"/>
    <mergeCell ref="B19:C19"/>
  </mergeCells>
  <dataValidations count="1">
    <dataValidation type="list" allowBlank="1" showInputMessage="1" showErrorMessage="1" sqref="B2" xr:uid="{00000000-0002-0000-0300-000000000000}">
      <formula1>LA</formula1>
    </dataValidation>
  </dataValidations>
  <pageMargins left="0.55118110236220474" right="0.55118110236220474" top="0.78740157480314965" bottom="0.78740157480314965" header="0.51181102362204722" footer="0.51181102362204722"/>
  <pageSetup paperSize="9" scale="5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pageSetUpPr fitToPage="1"/>
  </sheetPr>
  <dimension ref="B1:AA19"/>
  <sheetViews>
    <sheetView showGridLines="0" zoomScaleNormal="100" workbookViewId="0"/>
  </sheetViews>
  <sheetFormatPr defaultColWidth="9.140625" defaultRowHeight="12.75" x14ac:dyDescent="0.2"/>
  <cols>
    <col min="1" max="1" width="6.7109375" style="116" customWidth="1"/>
    <col min="2" max="2" width="34" style="116" customWidth="1"/>
    <col min="3" max="3" width="27.85546875" style="116" customWidth="1"/>
    <col min="4" max="4" width="14.7109375" style="303" customWidth="1"/>
    <col min="5" max="12" width="10.7109375" style="303" customWidth="1"/>
    <col min="13" max="13" width="11.42578125" style="303" customWidth="1"/>
    <col min="14" max="26" width="9.140625" style="116"/>
    <col min="27" max="27" width="0" style="116" hidden="1" customWidth="1"/>
    <col min="28" max="16384" width="9.140625" style="116"/>
  </cols>
  <sheetData>
    <row r="1" spans="2:27" ht="13.5" thickBot="1" x14ac:dyDescent="0.25">
      <c r="AA1" s="108" t="str">
        <f>VLOOKUP($C$2,'LA list'!LA,2,FALSE)</f>
        <v>ENG</v>
      </c>
    </row>
    <row r="2" spans="2:27" ht="13.5" thickBot="1" x14ac:dyDescent="0.25">
      <c r="B2" s="10" t="str">
        <f>CONCATENATE("Family Annexe discount : ")</f>
        <v xml:space="preserve">Family Annexe discount : </v>
      </c>
      <c r="C2" s="712" t="s">
        <v>22</v>
      </c>
      <c r="D2" s="713"/>
      <c r="E2" s="714"/>
      <c r="H2" s="212"/>
      <c r="I2" s="212"/>
      <c r="J2" s="212"/>
      <c r="K2" s="212"/>
      <c r="L2" s="212"/>
    </row>
    <row r="3" spans="2:27" x14ac:dyDescent="0.2">
      <c r="B3" s="10"/>
      <c r="C3" s="10"/>
    </row>
    <row r="4" spans="2:27" ht="21" customHeight="1" x14ac:dyDescent="0.2">
      <c r="B4" s="715" t="s">
        <v>712</v>
      </c>
      <c r="C4" s="715"/>
      <c r="D4" s="715"/>
      <c r="E4" s="715"/>
      <c r="F4" s="715"/>
      <c r="G4" s="715"/>
      <c r="H4" s="715"/>
      <c r="I4" s="715"/>
      <c r="J4" s="715"/>
      <c r="K4" s="715"/>
      <c r="L4" s="715"/>
      <c r="M4" s="715"/>
    </row>
    <row r="5" spans="2:27" ht="21" customHeight="1" x14ac:dyDescent="0.2">
      <c r="B5" s="715"/>
      <c r="C5" s="715"/>
      <c r="D5" s="715"/>
      <c r="E5" s="715"/>
      <c r="F5" s="715"/>
      <c r="G5" s="715"/>
      <c r="H5" s="715"/>
      <c r="I5" s="715"/>
      <c r="J5" s="715"/>
      <c r="K5" s="715"/>
      <c r="L5" s="715"/>
      <c r="M5" s="715"/>
    </row>
    <row r="6" spans="2:27" ht="13.5" thickBot="1" x14ac:dyDescent="0.25">
      <c r="B6" s="531"/>
    </row>
    <row r="7" spans="2:27" ht="88.5" customHeight="1" thickBot="1" x14ac:dyDescent="0.25">
      <c r="B7" s="716" t="s">
        <v>713</v>
      </c>
      <c r="C7" s="717"/>
      <c r="D7" s="302" t="s">
        <v>714</v>
      </c>
      <c r="E7" s="302" t="s">
        <v>715</v>
      </c>
      <c r="F7" s="302" t="s">
        <v>716</v>
      </c>
      <c r="G7" s="302" t="s">
        <v>717</v>
      </c>
      <c r="H7" s="302" t="s">
        <v>718</v>
      </c>
      <c r="I7" s="302" t="s">
        <v>719</v>
      </c>
      <c r="J7" s="302" t="s">
        <v>720</v>
      </c>
      <c r="K7" s="302" t="s">
        <v>721</v>
      </c>
      <c r="L7" s="302" t="s">
        <v>722</v>
      </c>
      <c r="M7" s="302" t="s">
        <v>723</v>
      </c>
    </row>
    <row r="8" spans="2:27" ht="35.25" customHeight="1" thickBot="1" x14ac:dyDescent="0.25">
      <c r="B8" s="718" t="s">
        <v>1317</v>
      </c>
      <c r="C8" s="718"/>
      <c r="D8" s="532">
        <f>VLOOKUP($AA$1,AllFA,5,FALSE)</f>
        <v>9.4250000000000007</v>
      </c>
      <c r="E8" s="532">
        <f>VLOOKUP($AA$1,AllFA,6,FALSE)</f>
        <v>3754.4250000000043</v>
      </c>
      <c r="F8" s="532">
        <f>VLOOKUP($AA$1,AllFA,7,FALSE)</f>
        <v>447.59897999999993</v>
      </c>
      <c r="G8" s="532">
        <f>VLOOKUP($AA$1,AllFA,8,FALSE)</f>
        <v>234.16</v>
      </c>
      <c r="H8" s="532">
        <f>VLOOKUP($AA$1,AllFA,9,FALSE)</f>
        <v>109.62500000000003</v>
      </c>
      <c r="I8" s="532">
        <f>VLOOKUP($AA$1,AllFA,10,FALSE)</f>
        <v>51.739999999999995</v>
      </c>
      <c r="J8" s="532">
        <f>VLOOKUP($AA$1,AllFA,11,FALSE)</f>
        <v>29.34</v>
      </c>
      <c r="K8" s="532">
        <f>VLOOKUP($AA$1,AllFA,12,FALSE)</f>
        <v>13.075000000000001</v>
      </c>
      <c r="L8" s="532">
        <f>VLOOKUP($AA$1,AllFA,13,FALSE)</f>
        <v>0.5</v>
      </c>
      <c r="M8" s="533">
        <f>VLOOKUP($AA$1,AllFA,14,FALSE)</f>
        <v>4649.8889800000052</v>
      </c>
      <c r="O8" s="534"/>
    </row>
    <row r="9" spans="2:27" ht="18" customHeight="1" thickBot="1" x14ac:dyDescent="0.25">
      <c r="B9" s="205"/>
      <c r="C9" s="205"/>
      <c r="D9" s="535"/>
      <c r="E9" s="535"/>
      <c r="F9" s="535"/>
      <c r="G9" s="535"/>
      <c r="H9" s="535"/>
      <c r="I9" s="535"/>
      <c r="J9" s="535"/>
      <c r="K9" s="535"/>
      <c r="L9" s="535"/>
      <c r="M9" s="535"/>
    </row>
    <row r="10" spans="2:27" ht="34.5" customHeight="1" thickBot="1" x14ac:dyDescent="0.25">
      <c r="B10" s="718" t="s">
        <v>724</v>
      </c>
      <c r="C10" s="718"/>
      <c r="D10" s="197">
        <f>VLOOKUP($AA$1,AllFA,15,FALSE)</f>
        <v>24</v>
      </c>
      <c r="E10" s="197">
        <f>VLOOKUP($AA$1,AllFA,16,FALSE)</f>
        <v>7985</v>
      </c>
      <c r="F10" s="197">
        <f>VLOOKUP($AA$1,AllFA,17,FALSE)</f>
        <v>946</v>
      </c>
      <c r="G10" s="197">
        <f>VLOOKUP($AA$1,AllFA,18,FALSE)</f>
        <v>486</v>
      </c>
      <c r="H10" s="197">
        <f>VLOOKUP($AA$1,AllFA,19,FALSE)</f>
        <v>230</v>
      </c>
      <c r="I10" s="197">
        <f>VLOOKUP($AA$1,AllFA,20,FALSE)</f>
        <v>107</v>
      </c>
      <c r="J10" s="197">
        <f>VLOOKUP($AA$1,AllFA,21,FALSE)</f>
        <v>60</v>
      </c>
      <c r="K10" s="197">
        <f>VLOOKUP($AA$1,AllFA,22,FALSE)</f>
        <v>27</v>
      </c>
      <c r="L10" s="197">
        <f>VLOOKUP($AA$1,AllFA,23,FALSE)</f>
        <v>1</v>
      </c>
      <c r="M10" s="536">
        <f>VLOOKUP($AA$1,AllFA,24,FALSE)</f>
        <v>9866</v>
      </c>
      <c r="O10" s="537"/>
    </row>
    <row r="12" spans="2:27" x14ac:dyDescent="0.2">
      <c r="B12" s="117" t="s">
        <v>725</v>
      </c>
    </row>
    <row r="14" spans="2:27" x14ac:dyDescent="0.2">
      <c r="D14" s="711"/>
      <c r="E14" s="711"/>
      <c r="F14" s="711"/>
      <c r="G14" s="711"/>
      <c r="H14" s="711"/>
      <c r="I14" s="711"/>
      <c r="J14" s="711"/>
      <c r="K14" s="711"/>
      <c r="L14" s="711"/>
      <c r="M14" s="711"/>
    </row>
    <row r="15" spans="2:27" x14ac:dyDescent="0.2">
      <c r="B15" s="116" t="s">
        <v>726</v>
      </c>
    </row>
    <row r="19" spans="5:5" x14ac:dyDescent="0.2">
      <c r="E19" s="538"/>
    </row>
  </sheetData>
  <mergeCells count="6">
    <mergeCell ref="D14:M14"/>
    <mergeCell ref="C2:E2"/>
    <mergeCell ref="B4:M5"/>
    <mergeCell ref="B7:C7"/>
    <mergeCell ref="B8:C8"/>
    <mergeCell ref="B10:C10"/>
  </mergeCells>
  <dataValidations count="1">
    <dataValidation type="list" allowBlank="1" showInputMessage="1" showErrorMessage="1" sqref="C2" xr:uid="{00000000-0002-0000-0400-000000000000}">
      <formula1>LA</formula1>
    </dataValidation>
  </dataValidations>
  <pageMargins left="0.55118110236220474" right="0.55118110236220474" top="0.78740157480314965" bottom="0.78740157480314965" header="0.51181102362204722" footer="0.51181102362204722"/>
  <pageSetup paperSize="9" scale="72"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pageSetUpPr fitToPage="1"/>
  </sheetPr>
  <dimension ref="B1:AS74"/>
  <sheetViews>
    <sheetView showGridLines="0" zoomScaleNormal="100" workbookViewId="0"/>
  </sheetViews>
  <sheetFormatPr defaultRowHeight="12.75" x14ac:dyDescent="0.2"/>
  <cols>
    <col min="1" max="1" width="5.5703125" customWidth="1"/>
    <col min="2" max="2" width="4.7109375" customWidth="1"/>
    <col min="3" max="3" width="12.7109375" style="1" customWidth="1"/>
    <col min="4" max="11" width="9.7109375" customWidth="1"/>
    <col min="12" max="12" width="10.42578125" customWidth="1"/>
    <col min="13" max="13" width="4.7109375" customWidth="1"/>
    <col min="19" max="32" width="9.140625" customWidth="1"/>
    <col min="33" max="34" width="7.7109375" customWidth="1"/>
    <col min="35" max="35" width="7.7109375" hidden="1" customWidth="1"/>
    <col min="36" max="36" width="6.140625" bestFit="1" customWidth="1"/>
    <col min="37" max="44" width="6.140625" hidden="1" customWidth="1"/>
    <col min="45" max="45" width="9.140625" customWidth="1"/>
  </cols>
  <sheetData>
    <row r="1" spans="2:44" x14ac:dyDescent="0.2">
      <c r="AI1" s="527" t="str">
        <f>VLOOKUP(G3,'LA list'!LA,2,FALSE)</f>
        <v>ENG</v>
      </c>
      <c r="AJ1" s="530" t="s">
        <v>1316</v>
      </c>
      <c r="AK1" s="526"/>
      <c r="AL1" s="526"/>
      <c r="AM1" s="526"/>
      <c r="AN1" s="526"/>
      <c r="AO1" s="526"/>
      <c r="AP1" s="526"/>
      <c r="AQ1" s="526"/>
      <c r="AR1" s="526"/>
    </row>
    <row r="2" spans="2:44" ht="16.5" thickBot="1" x14ac:dyDescent="0.25">
      <c r="B2" s="119"/>
      <c r="C2" s="450"/>
      <c r="D2" s="120"/>
      <c r="E2" s="120"/>
      <c r="F2" s="120"/>
      <c r="G2" s="120"/>
      <c r="H2" s="120"/>
      <c r="I2" s="120"/>
      <c r="J2" s="120"/>
      <c r="K2" s="120"/>
      <c r="L2" s="120"/>
      <c r="M2" s="120"/>
      <c r="N2" s="120"/>
      <c r="O2" s="120"/>
      <c r="P2" s="120"/>
      <c r="Q2" s="121"/>
      <c r="AI2" s="527"/>
      <c r="AJ2" s="527"/>
      <c r="AK2" s="527"/>
      <c r="AL2" s="527"/>
      <c r="AM2" s="527"/>
      <c r="AN2" s="527"/>
      <c r="AO2" s="527"/>
      <c r="AP2" s="527"/>
      <c r="AQ2" s="527"/>
      <c r="AR2" s="527"/>
    </row>
    <row r="3" spans="2:44" ht="16.5" thickBot="1" x14ac:dyDescent="0.3">
      <c r="B3" s="122"/>
      <c r="C3" s="11" t="s">
        <v>727</v>
      </c>
      <c r="G3" s="696" t="s">
        <v>22</v>
      </c>
      <c r="H3" s="719"/>
      <c r="I3" s="719"/>
      <c r="J3" s="719"/>
      <c r="K3" s="697"/>
      <c r="O3" s="115"/>
      <c r="P3" s="115"/>
      <c r="Q3" s="261"/>
      <c r="R3" s="115"/>
      <c r="S3" s="115"/>
      <c r="AI3" s="527"/>
      <c r="AJ3" s="527"/>
      <c r="AK3" s="527"/>
      <c r="AL3" s="527"/>
      <c r="AM3" s="527"/>
      <c r="AN3" s="527"/>
      <c r="AO3" s="527"/>
      <c r="AP3" s="527"/>
      <c r="AQ3" s="527"/>
      <c r="AR3" s="527"/>
    </row>
    <row r="4" spans="2:44" ht="12" customHeight="1" x14ac:dyDescent="0.2">
      <c r="B4" s="122"/>
      <c r="Q4" s="123"/>
      <c r="AI4" s="527"/>
      <c r="AJ4" s="527"/>
      <c r="AK4" s="527"/>
      <c r="AL4" s="527"/>
      <c r="AM4" s="527"/>
      <c r="AN4" s="527"/>
      <c r="AO4" s="527"/>
      <c r="AP4" s="527"/>
      <c r="AQ4" s="527"/>
      <c r="AR4" s="527"/>
    </row>
    <row r="5" spans="2:44" ht="15.75" customHeight="1" x14ac:dyDescent="0.2">
      <c r="B5" s="122"/>
      <c r="C5" s="116" t="s">
        <v>728</v>
      </c>
      <c r="D5" s="297"/>
      <c r="E5" s="297"/>
      <c r="F5" s="297"/>
      <c r="G5" s="297"/>
      <c r="H5" s="297"/>
      <c r="I5" s="297"/>
      <c r="J5" s="297"/>
      <c r="K5" s="297"/>
      <c r="L5" s="297"/>
      <c r="M5" s="297"/>
      <c r="N5" s="297"/>
      <c r="O5" s="297"/>
      <c r="P5" s="297"/>
      <c r="Q5" s="123"/>
      <c r="AI5" s="527"/>
      <c r="AJ5" s="527"/>
      <c r="AK5" s="527"/>
      <c r="AL5" s="527"/>
      <c r="AM5" s="527"/>
      <c r="AN5" s="527"/>
      <c r="AO5" s="527"/>
      <c r="AP5" s="527"/>
      <c r="AQ5" s="527"/>
      <c r="AR5" s="527"/>
    </row>
    <row r="6" spans="2:44" x14ac:dyDescent="0.2">
      <c r="B6" s="122"/>
      <c r="C6" s="124"/>
      <c r="D6" s="20"/>
      <c r="E6" s="20"/>
      <c r="F6" s="20"/>
      <c r="G6" s="20"/>
      <c r="H6" s="20"/>
      <c r="I6" s="20"/>
      <c r="J6" s="20"/>
      <c r="K6" s="20"/>
      <c r="L6" s="20"/>
      <c r="Q6" s="123"/>
      <c r="AI6" s="527"/>
      <c r="AJ6" s="527"/>
      <c r="AK6" s="527"/>
      <c r="AL6" s="527"/>
      <c r="AM6" s="527"/>
      <c r="AN6" s="527"/>
      <c r="AO6" s="527"/>
      <c r="AP6" s="527"/>
      <c r="AQ6" s="527"/>
      <c r="AR6" s="527"/>
    </row>
    <row r="7" spans="2:44" x14ac:dyDescent="0.2">
      <c r="B7" s="122"/>
      <c r="C7" s="125" t="s">
        <v>729</v>
      </c>
      <c r="Q7" s="123"/>
      <c r="AI7" s="527"/>
      <c r="AJ7" s="527"/>
      <c r="AK7" s="527"/>
      <c r="AL7" s="527"/>
      <c r="AM7" s="527"/>
      <c r="AN7" s="527"/>
      <c r="AO7" s="527"/>
      <c r="AP7" s="527"/>
      <c r="AQ7" s="527"/>
      <c r="AR7" s="527"/>
    </row>
    <row r="8" spans="2:44" ht="39.75" customHeight="1" thickBot="1" x14ac:dyDescent="0.25">
      <c r="B8" s="122"/>
      <c r="C8" s="306" t="s">
        <v>730</v>
      </c>
      <c r="D8" s="307" t="s">
        <v>715</v>
      </c>
      <c r="E8" s="307" t="s">
        <v>716</v>
      </c>
      <c r="F8" s="307" t="s">
        <v>717</v>
      </c>
      <c r="G8" s="307" t="s">
        <v>718</v>
      </c>
      <c r="H8" s="307" t="s">
        <v>719</v>
      </c>
      <c r="I8" s="307" t="s">
        <v>720</v>
      </c>
      <c r="J8" s="307" t="s">
        <v>721</v>
      </c>
      <c r="K8" s="307" t="s">
        <v>722</v>
      </c>
      <c r="L8" s="307" t="s">
        <v>723</v>
      </c>
      <c r="Q8" s="123"/>
      <c r="AI8" s="527"/>
      <c r="AJ8" s="528" t="s">
        <v>731</v>
      </c>
      <c r="AK8" s="528" t="s">
        <v>622</v>
      </c>
      <c r="AL8" s="528" t="s">
        <v>732</v>
      </c>
      <c r="AM8" s="528" t="s">
        <v>624</v>
      </c>
      <c r="AN8" s="528" t="s">
        <v>626</v>
      </c>
      <c r="AO8" s="528" t="s">
        <v>628</v>
      </c>
      <c r="AP8" s="528" t="s">
        <v>630</v>
      </c>
      <c r="AQ8" s="528" t="s">
        <v>632</v>
      </c>
      <c r="AR8" s="528" t="s">
        <v>733</v>
      </c>
    </row>
    <row r="9" spans="2:44" s="38" customFormat="1" ht="15" customHeight="1" thickBot="1" x14ac:dyDescent="0.25">
      <c r="B9" s="126"/>
      <c r="C9" s="355">
        <v>0</v>
      </c>
      <c r="D9" s="304">
        <f t="shared" ref="D9:L16" si="0">VLOOKUP($AI$1,AllFE,AJ9,FALSE)</f>
        <v>125517</v>
      </c>
      <c r="E9" s="304">
        <f t="shared" si="0"/>
        <v>70731</v>
      </c>
      <c r="F9" s="304">
        <f t="shared" si="0"/>
        <v>64846</v>
      </c>
      <c r="G9" s="304">
        <f t="shared" si="0"/>
        <v>40155</v>
      </c>
      <c r="H9" s="304">
        <f t="shared" si="0"/>
        <v>21910</v>
      </c>
      <c r="I9" s="304">
        <f t="shared" si="0"/>
        <v>11265</v>
      </c>
      <c r="J9" s="304">
        <f t="shared" si="0"/>
        <v>8254</v>
      </c>
      <c r="K9" s="304">
        <f t="shared" si="0"/>
        <v>1971</v>
      </c>
      <c r="L9" s="305">
        <f t="shared" si="0"/>
        <v>344649</v>
      </c>
      <c r="M9" s="127" t="s">
        <v>734</v>
      </c>
      <c r="Q9" s="128"/>
      <c r="AI9" s="529">
        <v>5</v>
      </c>
      <c r="AJ9" s="529">
        <v>6</v>
      </c>
      <c r="AK9" s="529">
        <f t="shared" ref="AK9:AR9" si="1">AJ9+1</f>
        <v>7</v>
      </c>
      <c r="AL9" s="529">
        <f t="shared" si="1"/>
        <v>8</v>
      </c>
      <c r="AM9" s="529">
        <f t="shared" si="1"/>
        <v>9</v>
      </c>
      <c r="AN9" s="529">
        <f t="shared" si="1"/>
        <v>10</v>
      </c>
      <c r="AO9" s="529">
        <f t="shared" si="1"/>
        <v>11</v>
      </c>
      <c r="AP9" s="529">
        <f t="shared" si="1"/>
        <v>12</v>
      </c>
      <c r="AQ9" s="529">
        <f t="shared" si="1"/>
        <v>13</v>
      </c>
      <c r="AR9" s="529">
        <f t="shared" si="1"/>
        <v>14</v>
      </c>
    </row>
    <row r="10" spans="2:44" s="38" customFormat="1" ht="15" customHeight="1" thickBot="1" x14ac:dyDescent="0.25">
      <c r="B10" s="126"/>
      <c r="C10" s="355">
        <v>10</v>
      </c>
      <c r="D10" s="304">
        <f t="shared" si="0"/>
        <v>370</v>
      </c>
      <c r="E10" s="304">
        <f t="shared" si="0"/>
        <v>181</v>
      </c>
      <c r="F10" s="304">
        <f t="shared" si="0"/>
        <v>138</v>
      </c>
      <c r="G10" s="304">
        <f t="shared" si="0"/>
        <v>70</v>
      </c>
      <c r="H10" s="304">
        <f t="shared" si="0"/>
        <v>39</v>
      </c>
      <c r="I10" s="304">
        <f t="shared" si="0"/>
        <v>21</v>
      </c>
      <c r="J10" s="304">
        <f t="shared" si="0"/>
        <v>22</v>
      </c>
      <c r="K10" s="304">
        <f t="shared" si="0"/>
        <v>4</v>
      </c>
      <c r="L10" s="305">
        <f t="shared" si="0"/>
        <v>845</v>
      </c>
      <c r="Q10" s="128"/>
      <c r="AI10" s="529">
        <f>AR9+1</f>
        <v>15</v>
      </c>
      <c r="AJ10" s="529">
        <f>AI10+1</f>
        <v>16</v>
      </c>
      <c r="AK10" s="529">
        <f t="shared" ref="AK10:AR10" si="2">AJ10+1</f>
        <v>17</v>
      </c>
      <c r="AL10" s="529">
        <f t="shared" si="2"/>
        <v>18</v>
      </c>
      <c r="AM10" s="529">
        <f t="shared" si="2"/>
        <v>19</v>
      </c>
      <c r="AN10" s="529">
        <f t="shared" si="2"/>
        <v>20</v>
      </c>
      <c r="AO10" s="529">
        <f t="shared" si="2"/>
        <v>21</v>
      </c>
      <c r="AP10" s="529">
        <f t="shared" si="2"/>
        <v>22</v>
      </c>
      <c r="AQ10" s="529">
        <f t="shared" si="2"/>
        <v>23</v>
      </c>
      <c r="AR10" s="529">
        <f t="shared" si="2"/>
        <v>24</v>
      </c>
    </row>
    <row r="11" spans="2:44" s="38" customFormat="1" ht="15" customHeight="1" thickBot="1" x14ac:dyDescent="0.25">
      <c r="B11" s="126"/>
      <c r="C11" s="355">
        <v>25</v>
      </c>
      <c r="D11" s="304">
        <f t="shared" si="0"/>
        <v>6391</v>
      </c>
      <c r="E11" s="304">
        <f t="shared" si="0"/>
        <v>2876</v>
      </c>
      <c r="F11" s="304">
        <f t="shared" si="0"/>
        <v>1989</v>
      </c>
      <c r="G11" s="304">
        <f t="shared" si="0"/>
        <v>1044</v>
      </c>
      <c r="H11" s="304">
        <f t="shared" si="0"/>
        <v>555</v>
      </c>
      <c r="I11" s="304">
        <f t="shared" si="0"/>
        <v>302</v>
      </c>
      <c r="J11" s="304">
        <f t="shared" si="0"/>
        <v>203</v>
      </c>
      <c r="K11" s="304">
        <f t="shared" si="0"/>
        <v>47</v>
      </c>
      <c r="L11" s="305">
        <f t="shared" si="0"/>
        <v>13407</v>
      </c>
      <c r="M11" s="205"/>
      <c r="Q11" s="128"/>
      <c r="AI11" s="529">
        <f>AR10+1</f>
        <v>25</v>
      </c>
      <c r="AJ11" s="529">
        <f>AI11+1</f>
        <v>26</v>
      </c>
      <c r="AK11" s="529">
        <f t="shared" ref="AK11:AR11" si="3">AJ11+1</f>
        <v>27</v>
      </c>
      <c r="AL11" s="529">
        <f t="shared" si="3"/>
        <v>28</v>
      </c>
      <c r="AM11" s="529">
        <f t="shared" si="3"/>
        <v>29</v>
      </c>
      <c r="AN11" s="529">
        <f t="shared" si="3"/>
        <v>30</v>
      </c>
      <c r="AO11" s="529">
        <f t="shared" si="3"/>
        <v>31</v>
      </c>
      <c r="AP11" s="529">
        <f t="shared" si="3"/>
        <v>32</v>
      </c>
      <c r="AQ11" s="529">
        <f t="shared" si="3"/>
        <v>33</v>
      </c>
      <c r="AR11" s="529">
        <f t="shared" si="3"/>
        <v>34</v>
      </c>
    </row>
    <row r="12" spans="2:44" s="38" customFormat="1" ht="15" customHeight="1" thickBot="1" x14ac:dyDescent="0.25">
      <c r="B12" s="126"/>
      <c r="C12" s="355">
        <v>50</v>
      </c>
      <c r="D12" s="304">
        <f t="shared" si="0"/>
        <v>3219</v>
      </c>
      <c r="E12" s="304">
        <f t="shared" si="0"/>
        <v>1968</v>
      </c>
      <c r="F12" s="304">
        <f t="shared" si="0"/>
        <v>1781</v>
      </c>
      <c r="G12" s="304">
        <f t="shared" si="0"/>
        <v>1131</v>
      </c>
      <c r="H12" s="304">
        <f t="shared" si="0"/>
        <v>754</v>
      </c>
      <c r="I12" s="304">
        <f t="shared" si="0"/>
        <v>478</v>
      </c>
      <c r="J12" s="304">
        <f t="shared" si="0"/>
        <v>396</v>
      </c>
      <c r="K12" s="304">
        <f t="shared" si="0"/>
        <v>63</v>
      </c>
      <c r="L12" s="305">
        <f t="shared" si="0"/>
        <v>9790</v>
      </c>
      <c r="Q12" s="128"/>
      <c r="X12" s="21"/>
      <c r="AI12" s="529">
        <f>AR11+1</f>
        <v>35</v>
      </c>
      <c r="AJ12" s="529">
        <f>AI12+1</f>
        <v>36</v>
      </c>
      <c r="AK12" s="529">
        <f t="shared" ref="AK12:AR14" si="4">AJ12+1</f>
        <v>37</v>
      </c>
      <c r="AL12" s="529">
        <f t="shared" si="4"/>
        <v>38</v>
      </c>
      <c r="AM12" s="529">
        <f t="shared" si="4"/>
        <v>39</v>
      </c>
      <c r="AN12" s="529">
        <f t="shared" si="4"/>
        <v>40</v>
      </c>
      <c r="AO12" s="529">
        <f t="shared" si="4"/>
        <v>41</v>
      </c>
      <c r="AP12" s="529">
        <f t="shared" si="4"/>
        <v>42</v>
      </c>
      <c r="AQ12" s="529">
        <f t="shared" si="4"/>
        <v>43</v>
      </c>
      <c r="AR12" s="529">
        <f t="shared" si="4"/>
        <v>44</v>
      </c>
    </row>
    <row r="13" spans="2:44" s="38" customFormat="1" ht="15" customHeight="1" thickBot="1" x14ac:dyDescent="0.25">
      <c r="B13" s="126"/>
      <c r="C13" s="355">
        <v>100</v>
      </c>
      <c r="D13" s="304">
        <f t="shared" si="0"/>
        <v>8557</v>
      </c>
      <c r="E13" s="304">
        <f t="shared" si="0"/>
        <v>6283</v>
      </c>
      <c r="F13" s="304">
        <f t="shared" si="0"/>
        <v>5051</v>
      </c>
      <c r="G13" s="304">
        <f t="shared" si="0"/>
        <v>2812</v>
      </c>
      <c r="H13" s="304">
        <f t="shared" si="0"/>
        <v>1603</v>
      </c>
      <c r="I13" s="304">
        <f t="shared" si="0"/>
        <v>789</v>
      </c>
      <c r="J13" s="304">
        <f t="shared" si="0"/>
        <v>574</v>
      </c>
      <c r="K13" s="304">
        <f t="shared" si="0"/>
        <v>92</v>
      </c>
      <c r="L13" s="305">
        <f t="shared" si="0"/>
        <v>25761</v>
      </c>
      <c r="Q13" s="128"/>
      <c r="T13" s="21"/>
      <c r="AI13" s="529">
        <f>AR12+1</f>
        <v>45</v>
      </c>
      <c r="AJ13" s="529">
        <f>AI13+1</f>
        <v>46</v>
      </c>
      <c r="AK13" s="529">
        <f t="shared" si="4"/>
        <v>47</v>
      </c>
      <c r="AL13" s="529">
        <f t="shared" si="4"/>
        <v>48</v>
      </c>
      <c r="AM13" s="529">
        <f t="shared" si="4"/>
        <v>49</v>
      </c>
      <c r="AN13" s="529">
        <f t="shared" si="4"/>
        <v>50</v>
      </c>
      <c r="AO13" s="529">
        <f t="shared" si="4"/>
        <v>51</v>
      </c>
      <c r="AP13" s="529">
        <f t="shared" si="4"/>
        <v>52</v>
      </c>
      <c r="AQ13" s="529">
        <f t="shared" si="4"/>
        <v>53</v>
      </c>
      <c r="AR13" s="529">
        <f t="shared" si="4"/>
        <v>54</v>
      </c>
    </row>
    <row r="14" spans="2:44" s="38" customFormat="1" ht="15" customHeight="1" thickBot="1" x14ac:dyDescent="0.25">
      <c r="B14" s="126"/>
      <c r="C14" s="204" t="str">
        <f>VLOOKUP($AI$1,AllFE,AI14,FALSE)</f>
        <v>Variable</v>
      </c>
      <c r="D14" s="304">
        <f>VLOOKUP($AI$1,AllFE,AJ14,FALSE)</f>
        <v>786</v>
      </c>
      <c r="E14" s="304">
        <f t="shared" si="0"/>
        <v>433</v>
      </c>
      <c r="F14" s="304">
        <f t="shared" si="0"/>
        <v>344</v>
      </c>
      <c r="G14" s="304">
        <f t="shared" si="0"/>
        <v>197</v>
      </c>
      <c r="H14" s="304">
        <f t="shared" si="0"/>
        <v>122</v>
      </c>
      <c r="I14" s="304">
        <f t="shared" si="0"/>
        <v>58</v>
      </c>
      <c r="J14" s="304">
        <f t="shared" si="0"/>
        <v>41</v>
      </c>
      <c r="K14" s="304">
        <f t="shared" si="0"/>
        <v>7</v>
      </c>
      <c r="L14" s="305">
        <f t="shared" si="0"/>
        <v>1988</v>
      </c>
      <c r="Q14" s="128"/>
      <c r="AI14" s="529">
        <f>AR13+1</f>
        <v>55</v>
      </c>
      <c r="AJ14" s="529">
        <f>AI14+1</f>
        <v>56</v>
      </c>
      <c r="AK14" s="529">
        <f t="shared" si="4"/>
        <v>57</v>
      </c>
      <c r="AL14" s="529">
        <f t="shared" si="4"/>
        <v>58</v>
      </c>
      <c r="AM14" s="529">
        <f t="shared" si="4"/>
        <v>59</v>
      </c>
      <c r="AN14" s="529">
        <f t="shared" si="4"/>
        <v>60</v>
      </c>
      <c r="AO14" s="529">
        <f t="shared" si="4"/>
        <v>61</v>
      </c>
      <c r="AP14" s="529">
        <f t="shared" si="4"/>
        <v>62</v>
      </c>
      <c r="AQ14" s="529">
        <f t="shared" si="4"/>
        <v>63</v>
      </c>
      <c r="AR14" s="529">
        <f t="shared" si="4"/>
        <v>64</v>
      </c>
    </row>
    <row r="15" spans="2:44" s="38" customFormat="1" ht="26.25" thickBot="1" x14ac:dyDescent="0.25">
      <c r="B15" s="126"/>
      <c r="C15" s="398" t="s">
        <v>735</v>
      </c>
      <c r="D15" s="305">
        <f t="shared" si="0"/>
        <v>19323</v>
      </c>
      <c r="E15" s="305">
        <f t="shared" si="0"/>
        <v>11741</v>
      </c>
      <c r="F15" s="305">
        <f t="shared" si="0"/>
        <v>9303</v>
      </c>
      <c r="G15" s="305">
        <f t="shared" si="0"/>
        <v>5254</v>
      </c>
      <c r="H15" s="305">
        <f t="shared" si="0"/>
        <v>3073</v>
      </c>
      <c r="I15" s="305">
        <f t="shared" si="0"/>
        <v>1648</v>
      </c>
      <c r="J15" s="305">
        <f t="shared" si="0"/>
        <v>1236</v>
      </c>
      <c r="K15" s="305">
        <f t="shared" si="0"/>
        <v>213</v>
      </c>
      <c r="L15" s="305">
        <f t="shared" si="0"/>
        <v>51791</v>
      </c>
      <c r="M15" s="127" t="s">
        <v>736</v>
      </c>
      <c r="Q15" s="128"/>
      <c r="S15" s="21"/>
      <c r="AI15" s="529"/>
      <c r="AJ15" s="529">
        <f>AR14+1</f>
        <v>65</v>
      </c>
      <c r="AK15" s="529">
        <f t="shared" ref="AK15:AR16" si="5">AJ15+1</f>
        <v>66</v>
      </c>
      <c r="AL15" s="529">
        <f t="shared" si="5"/>
        <v>67</v>
      </c>
      <c r="AM15" s="529">
        <f t="shared" si="5"/>
        <v>68</v>
      </c>
      <c r="AN15" s="529">
        <f t="shared" si="5"/>
        <v>69</v>
      </c>
      <c r="AO15" s="529">
        <f t="shared" si="5"/>
        <v>70</v>
      </c>
      <c r="AP15" s="529">
        <f t="shared" si="5"/>
        <v>71</v>
      </c>
      <c r="AQ15" s="529">
        <f t="shared" si="5"/>
        <v>72</v>
      </c>
      <c r="AR15" s="529">
        <f t="shared" si="5"/>
        <v>73</v>
      </c>
    </row>
    <row r="16" spans="2:44" s="38" customFormat="1" ht="15" customHeight="1" thickBot="1" x14ac:dyDescent="0.25">
      <c r="B16" s="126"/>
      <c r="C16" s="399" t="s">
        <v>681</v>
      </c>
      <c r="D16" s="305">
        <f t="shared" si="0"/>
        <v>144840</v>
      </c>
      <c r="E16" s="305">
        <f t="shared" si="0"/>
        <v>82472</v>
      </c>
      <c r="F16" s="305">
        <f t="shared" si="0"/>
        <v>74149</v>
      </c>
      <c r="G16" s="305">
        <f t="shared" si="0"/>
        <v>45409</v>
      </c>
      <c r="H16" s="305">
        <f t="shared" si="0"/>
        <v>24983</v>
      </c>
      <c r="I16" s="305">
        <f t="shared" si="0"/>
        <v>12913</v>
      </c>
      <c r="J16" s="305">
        <f t="shared" si="0"/>
        <v>9490</v>
      </c>
      <c r="K16" s="305">
        <f t="shared" si="0"/>
        <v>2184</v>
      </c>
      <c r="L16" s="305">
        <f t="shared" si="0"/>
        <v>396440</v>
      </c>
      <c r="Q16" s="128"/>
      <c r="AI16" s="529"/>
      <c r="AJ16" s="529">
        <f>AR15+1</f>
        <v>74</v>
      </c>
      <c r="AK16" s="529">
        <f t="shared" si="5"/>
        <v>75</v>
      </c>
      <c r="AL16" s="529">
        <f t="shared" si="5"/>
        <v>76</v>
      </c>
      <c r="AM16" s="529">
        <f t="shared" si="5"/>
        <v>77</v>
      </c>
      <c r="AN16" s="529">
        <f t="shared" si="5"/>
        <v>78</v>
      </c>
      <c r="AO16" s="529">
        <f t="shared" si="5"/>
        <v>79</v>
      </c>
      <c r="AP16" s="529">
        <f t="shared" si="5"/>
        <v>80</v>
      </c>
      <c r="AQ16" s="529">
        <f t="shared" si="5"/>
        <v>81</v>
      </c>
      <c r="AR16" s="529">
        <f t="shared" si="5"/>
        <v>82</v>
      </c>
    </row>
    <row r="17" spans="2:45" x14ac:dyDescent="0.2">
      <c r="B17" s="122"/>
      <c r="C17" s="722"/>
      <c r="D17" s="722"/>
      <c r="E17" s="722"/>
      <c r="F17" s="722"/>
      <c r="G17" s="722"/>
      <c r="H17" s="722"/>
      <c r="I17" s="722"/>
      <c r="J17" s="722"/>
      <c r="K17" s="722"/>
      <c r="L17" s="722"/>
      <c r="Q17" s="123"/>
      <c r="AI17" s="527"/>
      <c r="AJ17" s="529"/>
      <c r="AK17" s="529"/>
      <c r="AL17" s="529"/>
      <c r="AM17" s="529"/>
      <c r="AN17" s="529"/>
      <c r="AO17" s="529"/>
      <c r="AP17" s="529"/>
      <c r="AQ17" s="529"/>
      <c r="AR17" s="529"/>
      <c r="AS17" s="38"/>
    </row>
    <row r="18" spans="2:45" ht="18.75" x14ac:dyDescent="0.25">
      <c r="B18" s="122"/>
      <c r="C18" s="11" t="s">
        <v>737</v>
      </c>
      <c r="Q18" s="123"/>
      <c r="AI18" s="527"/>
      <c r="AJ18" s="527"/>
      <c r="AK18" s="527"/>
      <c r="AL18" s="527"/>
      <c r="AM18" s="527"/>
      <c r="AN18" s="527"/>
      <c r="AO18" s="527"/>
      <c r="AP18" s="527"/>
      <c r="AQ18" s="527"/>
      <c r="AR18" s="527"/>
    </row>
    <row r="19" spans="2:45" x14ac:dyDescent="0.2">
      <c r="B19" s="122"/>
      <c r="Q19" s="123"/>
      <c r="AI19" s="527"/>
      <c r="AJ19" s="527"/>
      <c r="AK19" s="527"/>
      <c r="AL19" s="527"/>
      <c r="AM19" s="527"/>
      <c r="AN19" s="527"/>
      <c r="AO19" s="527"/>
      <c r="AP19" s="527"/>
      <c r="AQ19" s="527"/>
      <c r="AR19" s="527"/>
    </row>
    <row r="20" spans="2:45" x14ac:dyDescent="0.2">
      <c r="B20" s="122"/>
      <c r="C20" s="125" t="s">
        <v>738</v>
      </c>
      <c r="Q20" s="123"/>
      <c r="AI20" s="527"/>
      <c r="AJ20" s="527"/>
      <c r="AK20" s="527"/>
      <c r="AL20" s="527"/>
      <c r="AM20" s="527"/>
      <c r="AN20" s="527"/>
      <c r="AO20" s="527"/>
      <c r="AP20" s="527"/>
      <c r="AQ20" s="527"/>
      <c r="AR20" s="527"/>
    </row>
    <row r="21" spans="2:45" x14ac:dyDescent="0.2">
      <c r="B21" s="122"/>
      <c r="C21" s="125"/>
      <c r="Q21" s="123"/>
      <c r="AI21" s="527"/>
      <c r="AJ21" s="527"/>
      <c r="AK21" s="527"/>
      <c r="AL21" s="527"/>
      <c r="AM21" s="527"/>
      <c r="AN21" s="527"/>
      <c r="AO21" s="527"/>
      <c r="AP21" s="527"/>
      <c r="AQ21" s="527"/>
      <c r="AR21" s="527"/>
    </row>
    <row r="22" spans="2:45" ht="12.75" customHeight="1" x14ac:dyDescent="0.2">
      <c r="B22" s="122"/>
      <c r="C22" s="720" t="s">
        <v>739</v>
      </c>
      <c r="D22" s="720"/>
      <c r="E22" s="720"/>
      <c r="F22" s="720"/>
      <c r="G22" s="720"/>
      <c r="H22" s="720"/>
      <c r="I22" s="720"/>
      <c r="J22" s="720"/>
      <c r="K22" s="720"/>
      <c r="L22" s="720"/>
      <c r="Q22" s="123"/>
      <c r="AI22" s="527"/>
      <c r="AJ22" s="527"/>
      <c r="AK22" s="527"/>
      <c r="AL22" s="527"/>
      <c r="AM22" s="527"/>
      <c r="AN22" s="527"/>
      <c r="AO22" s="527"/>
      <c r="AP22" s="527"/>
      <c r="AQ22" s="527"/>
      <c r="AR22" s="527"/>
    </row>
    <row r="23" spans="2:45" x14ac:dyDescent="0.2">
      <c r="B23" s="122"/>
      <c r="C23" s="720"/>
      <c r="D23" s="720"/>
      <c r="E23" s="720"/>
      <c r="F23" s="720"/>
      <c r="G23" s="720"/>
      <c r="H23" s="720"/>
      <c r="I23" s="720"/>
      <c r="J23" s="720"/>
      <c r="K23" s="720"/>
      <c r="L23" s="720"/>
      <c r="Q23" s="123"/>
      <c r="AI23" s="527"/>
      <c r="AJ23" s="527"/>
      <c r="AK23" s="527"/>
      <c r="AL23" s="527"/>
      <c r="AM23" s="527"/>
      <c r="AN23" s="527"/>
      <c r="AO23" s="527"/>
      <c r="AP23" s="527"/>
      <c r="AQ23" s="527"/>
      <c r="AR23" s="527"/>
    </row>
    <row r="24" spans="2:45" x14ac:dyDescent="0.2">
      <c r="B24" s="122"/>
      <c r="C24" s="723"/>
      <c r="D24" s="723"/>
      <c r="E24" s="723"/>
      <c r="F24" s="723"/>
      <c r="G24" s="723"/>
      <c r="H24" s="723"/>
      <c r="I24" s="723"/>
      <c r="J24" s="723"/>
      <c r="K24" s="723"/>
      <c r="L24" s="723"/>
      <c r="Q24" s="123"/>
      <c r="AI24" s="527"/>
      <c r="AJ24" s="527"/>
      <c r="AK24" s="527"/>
      <c r="AL24" s="527"/>
      <c r="AM24" s="527"/>
      <c r="AN24" s="527"/>
      <c r="AO24" s="527"/>
      <c r="AP24" s="527"/>
      <c r="AQ24" s="527"/>
      <c r="AR24" s="527"/>
    </row>
    <row r="25" spans="2:45" ht="39.75" customHeight="1" thickBot="1" x14ac:dyDescent="0.25">
      <c r="B25" s="122"/>
      <c r="C25" s="306" t="s">
        <v>740</v>
      </c>
      <c r="D25" s="307" t="s">
        <v>715</v>
      </c>
      <c r="E25" s="307" t="s">
        <v>716</v>
      </c>
      <c r="F25" s="307" t="s">
        <v>717</v>
      </c>
      <c r="G25" s="307" t="s">
        <v>718</v>
      </c>
      <c r="H25" s="307" t="s">
        <v>719</v>
      </c>
      <c r="I25" s="307" t="s">
        <v>720</v>
      </c>
      <c r="J25" s="307" t="s">
        <v>721</v>
      </c>
      <c r="K25" s="307" t="s">
        <v>722</v>
      </c>
      <c r="L25" s="307" t="s">
        <v>723</v>
      </c>
      <c r="Q25" s="123"/>
      <c r="Y25" s="262"/>
      <c r="AI25" s="527"/>
      <c r="AJ25" s="527"/>
      <c r="AK25" s="527"/>
      <c r="AL25" s="527"/>
      <c r="AM25" s="527"/>
      <c r="AN25" s="527"/>
      <c r="AO25" s="527"/>
      <c r="AP25" s="527"/>
      <c r="AQ25" s="527"/>
      <c r="AR25" s="527"/>
    </row>
    <row r="26" spans="2:45" s="38" customFormat="1" ht="15" customHeight="1" thickBot="1" x14ac:dyDescent="0.25">
      <c r="B26" s="126"/>
      <c r="C26" s="355">
        <v>10</v>
      </c>
      <c r="D26" s="203">
        <f t="shared" ref="D26:L31" si="6">VLOOKUP($AI$1,AllFE,AJ26,FALSE)</f>
        <v>0</v>
      </c>
      <c r="E26" s="203">
        <f t="shared" si="6"/>
        <v>1</v>
      </c>
      <c r="F26" s="203">
        <f t="shared" si="6"/>
        <v>1</v>
      </c>
      <c r="G26" s="203">
        <f t="shared" si="6"/>
        <v>1</v>
      </c>
      <c r="H26" s="203">
        <f t="shared" si="6"/>
        <v>2</v>
      </c>
      <c r="I26" s="203">
        <f t="shared" si="6"/>
        <v>2</v>
      </c>
      <c r="J26" s="203">
        <f t="shared" si="6"/>
        <v>1</v>
      </c>
      <c r="K26" s="203">
        <f t="shared" si="6"/>
        <v>0</v>
      </c>
      <c r="L26" s="198">
        <f t="shared" si="6"/>
        <v>8</v>
      </c>
      <c r="Q26" s="128"/>
      <c r="AI26" s="529">
        <f>AR16+1</f>
        <v>83</v>
      </c>
      <c r="AJ26" s="529">
        <f>AI26+1</f>
        <v>84</v>
      </c>
      <c r="AK26" s="529">
        <f t="shared" ref="AK26:AR26" si="7">AJ26+1</f>
        <v>85</v>
      </c>
      <c r="AL26" s="529">
        <f t="shared" si="7"/>
        <v>86</v>
      </c>
      <c r="AM26" s="529">
        <f t="shared" si="7"/>
        <v>87</v>
      </c>
      <c r="AN26" s="529">
        <f t="shared" si="7"/>
        <v>88</v>
      </c>
      <c r="AO26" s="529">
        <f t="shared" si="7"/>
        <v>89</v>
      </c>
      <c r="AP26" s="529">
        <f t="shared" si="7"/>
        <v>90</v>
      </c>
      <c r="AQ26" s="529">
        <f t="shared" si="7"/>
        <v>91</v>
      </c>
      <c r="AR26" s="529">
        <f t="shared" si="7"/>
        <v>92</v>
      </c>
    </row>
    <row r="27" spans="2:45" s="38" customFormat="1" ht="15" customHeight="1" thickBot="1" x14ac:dyDescent="0.25">
      <c r="B27" s="126"/>
      <c r="C27" s="355">
        <v>25</v>
      </c>
      <c r="D27" s="203">
        <f t="shared" si="6"/>
        <v>0</v>
      </c>
      <c r="E27" s="203">
        <f t="shared" si="6"/>
        <v>0</v>
      </c>
      <c r="F27" s="203">
        <f t="shared" si="6"/>
        <v>0</v>
      </c>
      <c r="G27" s="203">
        <f t="shared" si="6"/>
        <v>0</v>
      </c>
      <c r="H27" s="203">
        <f t="shared" si="6"/>
        <v>0</v>
      </c>
      <c r="I27" s="203">
        <f t="shared" si="6"/>
        <v>0</v>
      </c>
      <c r="J27" s="203">
        <f t="shared" si="6"/>
        <v>0</v>
      </c>
      <c r="K27" s="203">
        <f t="shared" si="6"/>
        <v>0</v>
      </c>
      <c r="L27" s="198">
        <f t="shared" si="6"/>
        <v>0</v>
      </c>
      <c r="Q27" s="128"/>
      <c r="AI27" s="529">
        <f>AR26+1</f>
        <v>93</v>
      </c>
      <c r="AJ27" s="529">
        <f>AI27+1</f>
        <v>94</v>
      </c>
      <c r="AK27" s="529">
        <f t="shared" ref="AK27:AR27" si="8">AJ27+1</f>
        <v>95</v>
      </c>
      <c r="AL27" s="529">
        <f t="shared" si="8"/>
        <v>96</v>
      </c>
      <c r="AM27" s="529">
        <f t="shared" si="8"/>
        <v>97</v>
      </c>
      <c r="AN27" s="529">
        <f t="shared" si="8"/>
        <v>98</v>
      </c>
      <c r="AO27" s="529">
        <f t="shared" si="8"/>
        <v>99</v>
      </c>
      <c r="AP27" s="529">
        <f t="shared" si="8"/>
        <v>100</v>
      </c>
      <c r="AQ27" s="529">
        <f t="shared" si="8"/>
        <v>101</v>
      </c>
      <c r="AR27" s="529">
        <f t="shared" si="8"/>
        <v>102</v>
      </c>
    </row>
    <row r="28" spans="2:45" s="38" customFormat="1" ht="15" customHeight="1" thickBot="1" x14ac:dyDescent="0.25">
      <c r="B28" s="126"/>
      <c r="C28" s="355">
        <v>50</v>
      </c>
      <c r="D28" s="203">
        <f t="shared" si="6"/>
        <v>2301</v>
      </c>
      <c r="E28" s="203">
        <f t="shared" si="6"/>
        <v>857</v>
      </c>
      <c r="F28" s="203">
        <f t="shared" si="6"/>
        <v>768</v>
      </c>
      <c r="G28" s="203">
        <f t="shared" si="6"/>
        <v>534</v>
      </c>
      <c r="H28" s="203">
        <f t="shared" si="6"/>
        <v>299</v>
      </c>
      <c r="I28" s="203">
        <f t="shared" si="6"/>
        <v>137</v>
      </c>
      <c r="J28" s="203">
        <f t="shared" si="6"/>
        <v>106</v>
      </c>
      <c r="K28" s="203">
        <f t="shared" si="6"/>
        <v>46</v>
      </c>
      <c r="L28" s="198">
        <f t="shared" si="6"/>
        <v>5048</v>
      </c>
      <c r="Q28" s="128"/>
      <c r="AI28" s="529">
        <f>AR27+1</f>
        <v>103</v>
      </c>
      <c r="AJ28" s="529">
        <f>AI28+1</f>
        <v>104</v>
      </c>
      <c r="AK28" s="529">
        <f t="shared" ref="AK28:AR28" si="9">AJ28+1</f>
        <v>105</v>
      </c>
      <c r="AL28" s="529">
        <f t="shared" si="9"/>
        <v>106</v>
      </c>
      <c r="AM28" s="529">
        <f t="shared" si="9"/>
        <v>107</v>
      </c>
      <c r="AN28" s="529">
        <f t="shared" si="9"/>
        <v>108</v>
      </c>
      <c r="AO28" s="529">
        <f t="shared" si="9"/>
        <v>109</v>
      </c>
      <c r="AP28" s="529">
        <f t="shared" si="9"/>
        <v>110</v>
      </c>
      <c r="AQ28" s="529">
        <f t="shared" si="9"/>
        <v>111</v>
      </c>
      <c r="AR28" s="529">
        <f t="shared" si="9"/>
        <v>112</v>
      </c>
    </row>
    <row r="29" spans="2:45" s="38" customFormat="1" ht="15" customHeight="1" thickBot="1" x14ac:dyDescent="0.25">
      <c r="B29" s="126"/>
      <c r="C29" s="355">
        <v>100</v>
      </c>
      <c r="D29" s="304">
        <f t="shared" si="6"/>
        <v>20508</v>
      </c>
      <c r="E29" s="304">
        <f t="shared" si="6"/>
        <v>8121</v>
      </c>
      <c r="F29" s="304">
        <f t="shared" si="6"/>
        <v>6668</v>
      </c>
      <c r="G29" s="304">
        <f t="shared" si="6"/>
        <v>4380</v>
      </c>
      <c r="H29" s="304">
        <f t="shared" si="6"/>
        <v>2557</v>
      </c>
      <c r="I29" s="304">
        <f t="shared" si="6"/>
        <v>1430</v>
      </c>
      <c r="J29" s="304">
        <f t="shared" si="6"/>
        <v>1174</v>
      </c>
      <c r="K29" s="304">
        <f t="shared" si="6"/>
        <v>555</v>
      </c>
      <c r="L29" s="305">
        <f t="shared" si="6"/>
        <v>45393</v>
      </c>
      <c r="Q29" s="128"/>
      <c r="AI29" s="529">
        <f>AR28+1</f>
        <v>113</v>
      </c>
      <c r="AJ29" s="529">
        <f>AI29+1</f>
        <v>114</v>
      </c>
      <c r="AK29" s="529">
        <f t="shared" ref="AK29:AR31" si="10">AJ29+1</f>
        <v>115</v>
      </c>
      <c r="AL29" s="529">
        <f t="shared" si="10"/>
        <v>116</v>
      </c>
      <c r="AM29" s="529">
        <f t="shared" si="10"/>
        <v>117</v>
      </c>
      <c r="AN29" s="529">
        <f t="shared" si="10"/>
        <v>118</v>
      </c>
      <c r="AO29" s="529">
        <f t="shared" si="10"/>
        <v>119</v>
      </c>
      <c r="AP29" s="529">
        <f t="shared" si="10"/>
        <v>120</v>
      </c>
      <c r="AQ29" s="529">
        <f t="shared" si="10"/>
        <v>121</v>
      </c>
      <c r="AR29" s="529">
        <f t="shared" si="10"/>
        <v>122</v>
      </c>
    </row>
    <row r="30" spans="2:45" s="38" customFormat="1" ht="15" customHeight="1" thickBot="1" x14ac:dyDescent="0.25">
      <c r="B30" s="126"/>
      <c r="C30" s="204" t="str">
        <f>VLOOKUP($AI$1,AllFE,AI30,FALSE)</f>
        <v>Variable</v>
      </c>
      <c r="D30" s="304">
        <f>VLOOKUP($AI$1,AllFE,AJ30,FALSE)</f>
        <v>0</v>
      </c>
      <c r="E30" s="304">
        <f t="shared" si="6"/>
        <v>0</v>
      </c>
      <c r="F30" s="304">
        <f t="shared" si="6"/>
        <v>0</v>
      </c>
      <c r="G30" s="304">
        <f t="shared" si="6"/>
        <v>0</v>
      </c>
      <c r="H30" s="304">
        <f t="shared" si="6"/>
        <v>0</v>
      </c>
      <c r="I30" s="304">
        <f t="shared" si="6"/>
        <v>0</v>
      </c>
      <c r="J30" s="304">
        <f t="shared" si="6"/>
        <v>0</v>
      </c>
      <c r="K30" s="304">
        <f t="shared" si="6"/>
        <v>0</v>
      </c>
      <c r="L30" s="305">
        <f t="shared" si="6"/>
        <v>0</v>
      </c>
      <c r="Q30" s="128"/>
      <c r="AI30" s="529">
        <f>AR29+1</f>
        <v>123</v>
      </c>
      <c r="AJ30" s="529">
        <f>AI30+1</f>
        <v>124</v>
      </c>
      <c r="AK30" s="529">
        <f t="shared" si="10"/>
        <v>125</v>
      </c>
      <c r="AL30" s="529">
        <f t="shared" si="10"/>
        <v>126</v>
      </c>
      <c r="AM30" s="529">
        <f t="shared" si="10"/>
        <v>127</v>
      </c>
      <c r="AN30" s="529">
        <f t="shared" si="10"/>
        <v>128</v>
      </c>
      <c r="AO30" s="529">
        <f t="shared" si="10"/>
        <v>129</v>
      </c>
      <c r="AP30" s="529">
        <f t="shared" si="10"/>
        <v>130</v>
      </c>
      <c r="AQ30" s="529">
        <f t="shared" si="10"/>
        <v>131</v>
      </c>
      <c r="AR30" s="529">
        <f t="shared" si="10"/>
        <v>132</v>
      </c>
    </row>
    <row r="31" spans="2:45" s="38" customFormat="1" ht="15" customHeight="1" thickBot="1" x14ac:dyDescent="0.25">
      <c r="B31" s="126"/>
      <c r="C31" s="399" t="s">
        <v>681</v>
      </c>
      <c r="D31" s="198">
        <f t="shared" si="6"/>
        <v>22809</v>
      </c>
      <c r="E31" s="198">
        <f t="shared" si="6"/>
        <v>8979</v>
      </c>
      <c r="F31" s="198">
        <f t="shared" si="6"/>
        <v>7437</v>
      </c>
      <c r="G31" s="198">
        <f t="shared" si="6"/>
        <v>4915</v>
      </c>
      <c r="H31" s="198">
        <f t="shared" si="6"/>
        <v>2858</v>
      </c>
      <c r="I31" s="198">
        <f t="shared" si="6"/>
        <v>1569</v>
      </c>
      <c r="J31" s="198">
        <f t="shared" si="6"/>
        <v>1281</v>
      </c>
      <c r="K31" s="198">
        <f t="shared" si="6"/>
        <v>601</v>
      </c>
      <c r="L31" s="198">
        <f t="shared" si="6"/>
        <v>50449</v>
      </c>
      <c r="M31" s="127" t="s">
        <v>741</v>
      </c>
      <c r="Q31" s="128"/>
      <c r="AI31" s="529"/>
      <c r="AJ31" s="529">
        <f>AR30+1</f>
        <v>133</v>
      </c>
      <c r="AK31" s="529">
        <f t="shared" si="10"/>
        <v>134</v>
      </c>
      <c r="AL31" s="529">
        <f t="shared" si="10"/>
        <v>135</v>
      </c>
      <c r="AM31" s="529">
        <f t="shared" si="10"/>
        <v>136</v>
      </c>
      <c r="AN31" s="529">
        <f t="shared" si="10"/>
        <v>137</v>
      </c>
      <c r="AO31" s="529">
        <f t="shared" si="10"/>
        <v>138</v>
      </c>
      <c r="AP31" s="529">
        <f t="shared" si="10"/>
        <v>139</v>
      </c>
      <c r="AQ31" s="529">
        <f t="shared" si="10"/>
        <v>140</v>
      </c>
      <c r="AR31" s="529">
        <f t="shared" si="10"/>
        <v>141</v>
      </c>
    </row>
    <row r="32" spans="2:45" x14ac:dyDescent="0.2">
      <c r="B32" s="122"/>
      <c r="C32" s="721"/>
      <c r="D32" s="721"/>
      <c r="E32" s="721"/>
      <c r="F32" s="721"/>
      <c r="G32" s="721"/>
      <c r="H32" s="721"/>
      <c r="I32" s="721"/>
      <c r="J32" s="721"/>
      <c r="K32" s="721"/>
      <c r="L32" s="721"/>
      <c r="Q32" s="123"/>
      <c r="AI32" s="527"/>
      <c r="AJ32" s="527"/>
      <c r="AK32" s="527"/>
      <c r="AL32" s="527"/>
      <c r="AM32" s="527"/>
      <c r="AN32" s="527"/>
      <c r="AO32" s="527"/>
      <c r="AP32" s="527"/>
      <c r="AQ32" s="527"/>
      <c r="AR32" s="527"/>
    </row>
    <row r="33" spans="2:44" x14ac:dyDescent="0.2">
      <c r="B33" s="122"/>
      <c r="C33" s="125" t="s">
        <v>742</v>
      </c>
      <c r="D33" s="299"/>
      <c r="E33" s="299"/>
      <c r="F33" s="299"/>
      <c r="G33" s="299"/>
      <c r="H33" s="299"/>
      <c r="I33" s="299"/>
      <c r="J33" s="299"/>
      <c r="K33" s="299"/>
      <c r="L33" s="299"/>
      <c r="Q33" s="123"/>
      <c r="AI33" s="527"/>
      <c r="AJ33" s="527"/>
      <c r="AK33" s="527"/>
      <c r="AL33" s="527"/>
      <c r="AM33" s="527"/>
      <c r="AN33" s="527"/>
      <c r="AO33" s="527"/>
      <c r="AP33" s="527"/>
      <c r="AQ33" s="527"/>
      <c r="AR33" s="527"/>
    </row>
    <row r="34" spans="2:44" x14ac:dyDescent="0.2">
      <c r="B34" s="122"/>
      <c r="C34" s="125"/>
      <c r="D34" s="299"/>
      <c r="E34" s="299"/>
      <c r="F34" s="299"/>
      <c r="G34" s="299"/>
      <c r="H34" s="299"/>
      <c r="I34" s="299"/>
      <c r="J34" s="299"/>
      <c r="K34" s="299"/>
      <c r="L34" s="299"/>
      <c r="Q34" s="123"/>
      <c r="AI34" s="527"/>
      <c r="AJ34" s="527"/>
      <c r="AK34" s="527"/>
      <c r="AL34" s="527"/>
      <c r="AM34" s="527"/>
      <c r="AN34" s="527"/>
      <c r="AO34" s="527"/>
      <c r="AP34" s="527"/>
      <c r="AQ34" s="527"/>
      <c r="AR34" s="527"/>
    </row>
    <row r="35" spans="2:44" x14ac:dyDescent="0.2">
      <c r="B35" s="122"/>
      <c r="C35" s="720" t="s">
        <v>743</v>
      </c>
      <c r="D35" s="720"/>
      <c r="E35" s="720"/>
      <c r="F35" s="720"/>
      <c r="G35" s="720"/>
      <c r="H35" s="720"/>
      <c r="I35" s="720"/>
      <c r="J35" s="720"/>
      <c r="K35" s="720"/>
      <c r="L35" s="720"/>
      <c r="Q35" s="123"/>
      <c r="AI35" s="527"/>
      <c r="AJ35" s="527"/>
      <c r="AK35" s="527"/>
      <c r="AL35" s="527"/>
      <c r="AM35" s="527"/>
      <c r="AN35" s="527"/>
      <c r="AO35" s="527"/>
      <c r="AP35" s="527"/>
      <c r="AQ35" s="527"/>
      <c r="AR35" s="527"/>
    </row>
    <row r="36" spans="2:44" x14ac:dyDescent="0.2">
      <c r="B36" s="122"/>
      <c r="C36" s="720"/>
      <c r="D36" s="720"/>
      <c r="E36" s="720"/>
      <c r="F36" s="720"/>
      <c r="G36" s="720"/>
      <c r="H36" s="720"/>
      <c r="I36" s="720"/>
      <c r="J36" s="720"/>
      <c r="K36" s="720"/>
      <c r="L36" s="720"/>
      <c r="Q36" s="123"/>
      <c r="AI36" s="527"/>
      <c r="AJ36" s="527"/>
      <c r="AK36" s="527"/>
      <c r="AL36" s="527"/>
      <c r="AM36" s="527"/>
      <c r="AN36" s="527"/>
      <c r="AO36" s="527"/>
      <c r="AP36" s="527"/>
      <c r="AQ36" s="527"/>
      <c r="AR36" s="527"/>
    </row>
    <row r="37" spans="2:44" ht="12.75" customHeight="1" x14ac:dyDescent="0.2">
      <c r="B37" s="122"/>
      <c r="C37" s="723"/>
      <c r="D37" s="723"/>
      <c r="E37" s="723"/>
      <c r="F37" s="723"/>
      <c r="G37" s="723"/>
      <c r="H37" s="723"/>
      <c r="I37" s="723"/>
      <c r="J37" s="723"/>
      <c r="K37" s="723"/>
      <c r="L37" s="723"/>
      <c r="Q37" s="123"/>
      <c r="AI37" s="527"/>
      <c r="AJ37" s="527"/>
      <c r="AK37" s="527"/>
      <c r="AL37" s="527"/>
      <c r="AM37" s="527"/>
      <c r="AN37" s="527"/>
      <c r="AO37" s="527"/>
      <c r="AP37" s="527"/>
      <c r="AQ37" s="527"/>
      <c r="AR37" s="527"/>
    </row>
    <row r="38" spans="2:44" ht="40.5" customHeight="1" thickBot="1" x14ac:dyDescent="0.25">
      <c r="B38" s="122"/>
      <c r="C38" s="306" t="s">
        <v>740</v>
      </c>
      <c r="D38" s="307" t="s">
        <v>715</v>
      </c>
      <c r="E38" s="307" t="s">
        <v>716</v>
      </c>
      <c r="F38" s="307" t="s">
        <v>717</v>
      </c>
      <c r="G38" s="307" t="s">
        <v>718</v>
      </c>
      <c r="H38" s="307" t="s">
        <v>719</v>
      </c>
      <c r="I38" s="307" t="s">
        <v>720</v>
      </c>
      <c r="J38" s="307" t="s">
        <v>721</v>
      </c>
      <c r="K38" s="307" t="s">
        <v>722</v>
      </c>
      <c r="L38" s="307" t="s">
        <v>723</v>
      </c>
      <c r="Q38" s="123"/>
      <c r="AI38" s="527"/>
      <c r="AJ38" s="527"/>
      <c r="AK38" s="527"/>
      <c r="AL38" s="527"/>
      <c r="AM38" s="527"/>
      <c r="AN38" s="527"/>
      <c r="AO38" s="527"/>
      <c r="AP38" s="527"/>
      <c r="AQ38" s="527"/>
      <c r="AR38" s="527"/>
    </row>
    <row r="39" spans="2:44" ht="13.5" thickBot="1" x14ac:dyDescent="0.25">
      <c r="B39" s="122"/>
      <c r="C39" s="355">
        <v>50</v>
      </c>
      <c r="D39" s="304">
        <f t="shared" ref="D39" si="11">VLOOKUP($AI$1,AllFE,AJ39,FALSE)</f>
        <v>326</v>
      </c>
      <c r="E39" s="304">
        <f t="shared" ref="D39:L44" si="12">VLOOKUP($AI$1,AllFE,AK39,FALSE)</f>
        <v>186</v>
      </c>
      <c r="F39" s="304">
        <f t="shared" si="12"/>
        <v>188</v>
      </c>
      <c r="G39" s="304">
        <f t="shared" si="12"/>
        <v>130</v>
      </c>
      <c r="H39" s="304">
        <f t="shared" si="12"/>
        <v>72</v>
      </c>
      <c r="I39" s="304">
        <f t="shared" si="12"/>
        <v>33</v>
      </c>
      <c r="J39" s="304">
        <f t="shared" si="12"/>
        <v>35</v>
      </c>
      <c r="K39" s="304">
        <f t="shared" si="12"/>
        <v>6</v>
      </c>
      <c r="L39" s="305">
        <f t="shared" si="12"/>
        <v>976</v>
      </c>
      <c r="Q39" s="123"/>
      <c r="AI39" s="527">
        <f>AR31+1</f>
        <v>142</v>
      </c>
      <c r="AJ39" s="527">
        <f>AI39+1</f>
        <v>143</v>
      </c>
      <c r="AK39" s="527">
        <f t="shared" ref="AK39:AR39" si="13">AJ39+1</f>
        <v>144</v>
      </c>
      <c r="AL39" s="527">
        <f t="shared" si="13"/>
        <v>145</v>
      </c>
      <c r="AM39" s="527">
        <f t="shared" si="13"/>
        <v>146</v>
      </c>
      <c r="AN39" s="527">
        <f t="shared" si="13"/>
        <v>147</v>
      </c>
      <c r="AO39" s="527">
        <f t="shared" si="13"/>
        <v>148</v>
      </c>
      <c r="AP39" s="527">
        <f t="shared" si="13"/>
        <v>149</v>
      </c>
      <c r="AQ39" s="527">
        <f t="shared" si="13"/>
        <v>150</v>
      </c>
      <c r="AR39" s="527">
        <f t="shared" si="13"/>
        <v>151</v>
      </c>
    </row>
    <row r="40" spans="2:44" ht="13.5" thickBot="1" x14ac:dyDescent="0.25">
      <c r="B40" s="122"/>
      <c r="C40" s="355">
        <v>100</v>
      </c>
      <c r="D40" s="203">
        <f t="shared" si="12"/>
        <v>498</v>
      </c>
      <c r="E40" s="203">
        <f t="shared" si="12"/>
        <v>165</v>
      </c>
      <c r="F40" s="203">
        <f t="shared" si="12"/>
        <v>152</v>
      </c>
      <c r="G40" s="203">
        <f t="shared" si="12"/>
        <v>124</v>
      </c>
      <c r="H40" s="203">
        <f t="shared" si="12"/>
        <v>63</v>
      </c>
      <c r="I40" s="203">
        <f t="shared" si="12"/>
        <v>23</v>
      </c>
      <c r="J40" s="203">
        <f t="shared" si="12"/>
        <v>30</v>
      </c>
      <c r="K40" s="203">
        <f t="shared" si="12"/>
        <v>18</v>
      </c>
      <c r="L40" s="198">
        <f t="shared" si="12"/>
        <v>1073</v>
      </c>
      <c r="Q40" s="123"/>
      <c r="AI40" s="527">
        <f>AR39+1</f>
        <v>152</v>
      </c>
      <c r="AJ40" s="527">
        <f>AI40+1</f>
        <v>153</v>
      </c>
      <c r="AK40" s="527">
        <f t="shared" ref="AK40:AR41" si="14">AJ40+1</f>
        <v>154</v>
      </c>
      <c r="AL40" s="527">
        <f t="shared" si="14"/>
        <v>155</v>
      </c>
      <c r="AM40" s="527">
        <f t="shared" si="14"/>
        <v>156</v>
      </c>
      <c r="AN40" s="527">
        <f t="shared" si="14"/>
        <v>157</v>
      </c>
      <c r="AO40" s="527">
        <f t="shared" si="14"/>
        <v>158</v>
      </c>
      <c r="AP40" s="527">
        <f t="shared" si="14"/>
        <v>159</v>
      </c>
      <c r="AQ40" s="527">
        <f t="shared" si="14"/>
        <v>160</v>
      </c>
      <c r="AR40" s="527">
        <f t="shared" si="14"/>
        <v>161</v>
      </c>
    </row>
    <row r="41" spans="2:44" ht="13.5" thickBot="1" x14ac:dyDescent="0.25">
      <c r="B41" s="122"/>
      <c r="C41" s="355">
        <v>150</v>
      </c>
      <c r="D41" s="203">
        <f t="shared" ref="D41" si="15">VLOOKUP($AI$1,AllFE,AJ41,FALSE)</f>
        <v>29</v>
      </c>
      <c r="E41" s="203">
        <f t="shared" ref="E41" si="16">VLOOKUP($AI$1,AllFE,AK41,FALSE)</f>
        <v>15</v>
      </c>
      <c r="F41" s="203">
        <f t="shared" ref="F41" si="17">VLOOKUP($AI$1,AllFE,AL41,FALSE)</f>
        <v>18</v>
      </c>
      <c r="G41" s="203">
        <f t="shared" ref="G41" si="18">VLOOKUP($AI$1,AllFE,AM41,FALSE)</f>
        <v>16</v>
      </c>
      <c r="H41" s="203">
        <f t="shared" ref="H41" si="19">VLOOKUP($AI$1,AllFE,AN41,FALSE)</f>
        <v>8</v>
      </c>
      <c r="I41" s="203">
        <f t="shared" ref="I41" si="20">VLOOKUP($AI$1,AllFE,AO41,FALSE)</f>
        <v>5</v>
      </c>
      <c r="J41" s="203">
        <f t="shared" ref="J41" si="21">VLOOKUP($AI$1,AllFE,AP41,FALSE)</f>
        <v>3</v>
      </c>
      <c r="K41" s="203">
        <f t="shared" ref="K41" si="22">VLOOKUP($AI$1,AllFE,AQ41,FALSE)</f>
        <v>1</v>
      </c>
      <c r="L41" s="198">
        <f t="shared" ref="L41" si="23">VLOOKUP($AI$1,AllFE,AR41,FALSE)</f>
        <v>95</v>
      </c>
      <c r="Q41" s="123"/>
      <c r="AI41" s="527">
        <f>AR40+1</f>
        <v>162</v>
      </c>
      <c r="AJ41" s="527">
        <f>AI41+1</f>
        <v>163</v>
      </c>
      <c r="AK41" s="527">
        <f t="shared" si="14"/>
        <v>164</v>
      </c>
      <c r="AL41" s="527">
        <f t="shared" si="14"/>
        <v>165</v>
      </c>
      <c r="AM41" s="527">
        <f t="shared" si="14"/>
        <v>166</v>
      </c>
      <c r="AN41" s="527">
        <f t="shared" si="14"/>
        <v>167</v>
      </c>
      <c r="AO41" s="527">
        <f t="shared" si="14"/>
        <v>168</v>
      </c>
      <c r="AP41" s="527">
        <f t="shared" si="14"/>
        <v>169</v>
      </c>
      <c r="AQ41" s="527">
        <f t="shared" si="14"/>
        <v>170</v>
      </c>
      <c r="AR41" s="527">
        <f t="shared" si="14"/>
        <v>171</v>
      </c>
    </row>
    <row r="42" spans="2:44" ht="13.5" thickBot="1" x14ac:dyDescent="0.25">
      <c r="B42" s="122"/>
      <c r="C42" s="355">
        <v>200</v>
      </c>
      <c r="D42" s="203">
        <f t="shared" si="12"/>
        <v>5864</v>
      </c>
      <c r="E42" s="203">
        <f t="shared" si="12"/>
        <v>2187</v>
      </c>
      <c r="F42" s="203">
        <f t="shared" si="12"/>
        <v>1384</v>
      </c>
      <c r="G42" s="203">
        <f t="shared" si="12"/>
        <v>921</v>
      </c>
      <c r="H42" s="203">
        <f t="shared" si="12"/>
        <v>480</v>
      </c>
      <c r="I42" s="203">
        <f t="shared" si="12"/>
        <v>277</v>
      </c>
      <c r="J42" s="203">
        <f t="shared" si="12"/>
        <v>262</v>
      </c>
      <c r="K42" s="203">
        <f t="shared" si="12"/>
        <v>211</v>
      </c>
      <c r="L42" s="198">
        <f t="shared" si="12"/>
        <v>11586</v>
      </c>
      <c r="Q42" s="123"/>
      <c r="AI42" s="527">
        <f>AR41+1</f>
        <v>172</v>
      </c>
      <c r="AJ42" s="527">
        <f>AI42+1</f>
        <v>173</v>
      </c>
      <c r="AK42" s="527">
        <f t="shared" ref="AK42:AR42" si="24">AJ42+1</f>
        <v>174</v>
      </c>
      <c r="AL42" s="527">
        <f t="shared" si="24"/>
        <v>175</v>
      </c>
      <c r="AM42" s="527">
        <f t="shared" si="24"/>
        <v>176</v>
      </c>
      <c r="AN42" s="527">
        <f t="shared" si="24"/>
        <v>177</v>
      </c>
      <c r="AO42" s="527">
        <f t="shared" si="24"/>
        <v>178</v>
      </c>
      <c r="AP42" s="527">
        <f t="shared" si="24"/>
        <v>179</v>
      </c>
      <c r="AQ42" s="527">
        <f t="shared" si="24"/>
        <v>180</v>
      </c>
      <c r="AR42" s="527">
        <f t="shared" si="24"/>
        <v>181</v>
      </c>
    </row>
    <row r="43" spans="2:44" ht="13.5" thickBot="1" x14ac:dyDescent="0.25">
      <c r="B43" s="122"/>
      <c r="C43" s="204" t="str">
        <f>VLOOKUP($AI$1,AllFE,AI43,FALSE)</f>
        <v>Variable</v>
      </c>
      <c r="D43" s="304">
        <f>VLOOKUP($AI$1,AllFE,AJ43,FALSE)</f>
        <v>0</v>
      </c>
      <c r="E43" s="304">
        <f t="shared" si="12"/>
        <v>0</v>
      </c>
      <c r="F43" s="304">
        <f t="shared" si="12"/>
        <v>0</v>
      </c>
      <c r="G43" s="304">
        <f t="shared" si="12"/>
        <v>0</v>
      </c>
      <c r="H43" s="304">
        <f t="shared" si="12"/>
        <v>0</v>
      </c>
      <c r="I43" s="304">
        <f t="shared" si="12"/>
        <v>0</v>
      </c>
      <c r="J43" s="304">
        <f t="shared" si="12"/>
        <v>0</v>
      </c>
      <c r="K43" s="304">
        <f t="shared" si="12"/>
        <v>0</v>
      </c>
      <c r="L43" s="305">
        <f t="shared" si="12"/>
        <v>0</v>
      </c>
      <c r="Q43" s="123"/>
      <c r="AI43" s="527">
        <f>AR42+1</f>
        <v>182</v>
      </c>
      <c r="AJ43" s="527">
        <f>AI43+1</f>
        <v>183</v>
      </c>
      <c r="AK43" s="527">
        <f t="shared" ref="AK43:AR44" si="25">AJ43+1</f>
        <v>184</v>
      </c>
      <c r="AL43" s="527">
        <f t="shared" si="25"/>
        <v>185</v>
      </c>
      <c r="AM43" s="527">
        <f t="shared" si="25"/>
        <v>186</v>
      </c>
      <c r="AN43" s="527">
        <f t="shared" si="25"/>
        <v>187</v>
      </c>
      <c r="AO43" s="527">
        <f t="shared" si="25"/>
        <v>188</v>
      </c>
      <c r="AP43" s="527">
        <f t="shared" si="25"/>
        <v>189</v>
      </c>
      <c r="AQ43" s="527">
        <f t="shared" si="25"/>
        <v>190</v>
      </c>
      <c r="AR43" s="527">
        <f t="shared" si="25"/>
        <v>191</v>
      </c>
    </row>
    <row r="44" spans="2:44" ht="13.5" thickBot="1" x14ac:dyDescent="0.25">
      <c r="B44" s="122"/>
      <c r="C44" s="399" t="s">
        <v>681</v>
      </c>
      <c r="D44" s="198">
        <f t="shared" si="12"/>
        <v>6717</v>
      </c>
      <c r="E44" s="198">
        <f t="shared" si="12"/>
        <v>2553</v>
      </c>
      <c r="F44" s="198">
        <f t="shared" si="12"/>
        <v>1742</v>
      </c>
      <c r="G44" s="198">
        <f t="shared" si="12"/>
        <v>1191</v>
      </c>
      <c r="H44" s="198">
        <f t="shared" si="12"/>
        <v>623</v>
      </c>
      <c r="I44" s="198">
        <f t="shared" si="12"/>
        <v>338</v>
      </c>
      <c r="J44" s="198">
        <f t="shared" si="12"/>
        <v>330</v>
      </c>
      <c r="K44" s="198">
        <f t="shared" si="12"/>
        <v>236</v>
      </c>
      <c r="L44" s="198">
        <f t="shared" si="12"/>
        <v>13730</v>
      </c>
      <c r="M44" s="127" t="s">
        <v>741</v>
      </c>
      <c r="Q44" s="123"/>
      <c r="AI44" s="527"/>
      <c r="AJ44" s="527">
        <f>AR43+1</f>
        <v>192</v>
      </c>
      <c r="AK44" s="527">
        <f t="shared" si="25"/>
        <v>193</v>
      </c>
      <c r="AL44" s="527">
        <f t="shared" si="25"/>
        <v>194</v>
      </c>
      <c r="AM44" s="527">
        <f t="shared" si="25"/>
        <v>195</v>
      </c>
      <c r="AN44" s="527">
        <f t="shared" si="25"/>
        <v>196</v>
      </c>
      <c r="AO44" s="527">
        <f t="shared" si="25"/>
        <v>197</v>
      </c>
      <c r="AP44" s="527">
        <f t="shared" si="25"/>
        <v>198</v>
      </c>
      <c r="AQ44" s="527">
        <f t="shared" si="25"/>
        <v>199</v>
      </c>
      <c r="AR44" s="527">
        <f t="shared" si="25"/>
        <v>200</v>
      </c>
    </row>
    <row r="45" spans="2:44" x14ac:dyDescent="0.2">
      <c r="B45" s="122"/>
      <c r="C45" s="721"/>
      <c r="D45" s="721"/>
      <c r="E45" s="721"/>
      <c r="F45" s="721"/>
      <c r="G45" s="721"/>
      <c r="H45" s="721"/>
      <c r="I45" s="721"/>
      <c r="J45" s="721"/>
      <c r="K45" s="721"/>
      <c r="L45" s="721"/>
      <c r="M45" s="127"/>
      <c r="Q45" s="123"/>
      <c r="AI45" s="527"/>
      <c r="AJ45" s="527"/>
      <c r="AK45" s="527"/>
      <c r="AL45" s="527"/>
      <c r="AM45" s="527"/>
      <c r="AN45" s="527"/>
      <c r="AO45" s="527"/>
      <c r="AP45" s="527"/>
      <c r="AQ45" s="527"/>
      <c r="AR45" s="527"/>
    </row>
    <row r="46" spans="2:44" x14ac:dyDescent="0.2">
      <c r="B46" s="122"/>
      <c r="C46" s="125" t="s">
        <v>744</v>
      </c>
      <c r="D46" s="299"/>
      <c r="E46" s="299"/>
      <c r="F46" s="299"/>
      <c r="G46" s="299"/>
      <c r="H46" s="299"/>
      <c r="I46" s="299"/>
      <c r="J46" s="299"/>
      <c r="K46" s="299"/>
      <c r="L46" s="299"/>
      <c r="Q46" s="123"/>
      <c r="AI46" s="527"/>
      <c r="AJ46" s="527"/>
      <c r="AK46" s="527"/>
      <c r="AL46" s="527"/>
      <c r="AM46" s="527"/>
      <c r="AN46" s="527"/>
      <c r="AO46" s="527"/>
      <c r="AP46" s="527"/>
      <c r="AQ46" s="527"/>
      <c r="AR46" s="527"/>
    </row>
    <row r="47" spans="2:44" x14ac:dyDescent="0.2">
      <c r="B47" s="122"/>
      <c r="C47" s="125"/>
      <c r="D47" s="299"/>
      <c r="E47" s="299"/>
      <c r="F47" s="299"/>
      <c r="G47" s="299"/>
      <c r="H47" s="299"/>
      <c r="I47" s="299"/>
      <c r="J47" s="299"/>
      <c r="K47" s="299"/>
      <c r="L47" s="299"/>
      <c r="Q47" s="123"/>
      <c r="AI47" s="527"/>
      <c r="AJ47" s="527"/>
      <c r="AK47" s="527"/>
      <c r="AL47" s="527"/>
      <c r="AM47" s="527"/>
      <c r="AN47" s="527"/>
      <c r="AO47" s="527"/>
      <c r="AP47" s="527"/>
      <c r="AQ47" s="527"/>
      <c r="AR47" s="527"/>
    </row>
    <row r="48" spans="2:44" x14ac:dyDescent="0.2">
      <c r="B48" s="122"/>
      <c r="C48" s="720" t="s">
        <v>745</v>
      </c>
      <c r="D48" s="720"/>
      <c r="E48" s="720"/>
      <c r="F48" s="720"/>
      <c r="G48" s="720"/>
      <c r="H48" s="720"/>
      <c r="I48" s="720"/>
      <c r="J48" s="720"/>
      <c r="K48" s="720"/>
      <c r="L48" s="720"/>
      <c r="Q48" s="123"/>
      <c r="AI48" s="527"/>
      <c r="AJ48" s="527"/>
      <c r="AK48" s="527"/>
      <c r="AL48" s="527"/>
      <c r="AM48" s="527"/>
      <c r="AN48" s="527"/>
      <c r="AO48" s="527"/>
      <c r="AP48" s="527"/>
      <c r="AQ48" s="527"/>
      <c r="AR48" s="527"/>
    </row>
    <row r="49" spans="2:44" x14ac:dyDescent="0.2">
      <c r="B49" s="122"/>
      <c r="C49" s="720"/>
      <c r="D49" s="720"/>
      <c r="E49" s="720"/>
      <c r="F49" s="720"/>
      <c r="G49" s="720"/>
      <c r="H49" s="720"/>
      <c r="I49" s="720"/>
      <c r="J49" s="720"/>
      <c r="K49" s="720"/>
      <c r="L49" s="720"/>
      <c r="Q49" s="123"/>
      <c r="AI49" s="527"/>
      <c r="AJ49" s="527"/>
      <c r="AK49" s="527"/>
      <c r="AL49" s="527"/>
      <c r="AM49" s="527"/>
      <c r="AN49" s="527"/>
      <c r="AO49" s="527"/>
      <c r="AP49" s="527"/>
      <c r="AQ49" s="527"/>
      <c r="AR49" s="527"/>
    </row>
    <row r="50" spans="2:44" ht="12.75" customHeight="1" x14ac:dyDescent="0.2">
      <c r="B50" s="122"/>
      <c r="C50" s="723"/>
      <c r="D50" s="723"/>
      <c r="E50" s="723"/>
      <c r="F50" s="723"/>
      <c r="G50" s="723"/>
      <c r="H50" s="723"/>
      <c r="I50" s="723"/>
      <c r="J50" s="723"/>
      <c r="K50" s="723"/>
      <c r="L50" s="723"/>
      <c r="Q50" s="123"/>
      <c r="AI50" s="527"/>
      <c r="AJ50" s="527"/>
      <c r="AK50" s="527"/>
      <c r="AL50" s="527"/>
      <c r="AM50" s="527"/>
      <c r="AN50" s="527"/>
      <c r="AO50" s="527"/>
      <c r="AP50" s="527"/>
      <c r="AQ50" s="527"/>
      <c r="AR50" s="527"/>
    </row>
    <row r="51" spans="2:44" ht="40.5" customHeight="1" thickBot="1" x14ac:dyDescent="0.25">
      <c r="B51" s="122"/>
      <c r="C51" s="306" t="s">
        <v>740</v>
      </c>
      <c r="D51" s="307" t="s">
        <v>715</v>
      </c>
      <c r="E51" s="307" t="s">
        <v>716</v>
      </c>
      <c r="F51" s="307" t="s">
        <v>717</v>
      </c>
      <c r="G51" s="307" t="s">
        <v>718</v>
      </c>
      <c r="H51" s="307" t="s">
        <v>719</v>
      </c>
      <c r="I51" s="307" t="s">
        <v>720</v>
      </c>
      <c r="J51" s="307" t="s">
        <v>721</v>
      </c>
      <c r="K51" s="307" t="s">
        <v>722</v>
      </c>
      <c r="L51" s="307" t="s">
        <v>723</v>
      </c>
      <c r="Q51" s="123"/>
      <c r="AI51" s="527"/>
      <c r="AJ51" s="527"/>
      <c r="AK51" s="527"/>
      <c r="AL51" s="527"/>
      <c r="AM51" s="527"/>
      <c r="AN51" s="527"/>
      <c r="AO51" s="527"/>
      <c r="AP51" s="527"/>
      <c r="AQ51" s="527"/>
      <c r="AR51" s="527"/>
    </row>
    <row r="52" spans="2:44" ht="13.5" thickBot="1" x14ac:dyDescent="0.25">
      <c r="B52" s="122"/>
      <c r="C52" s="355">
        <v>100</v>
      </c>
      <c r="D52" s="304">
        <f t="shared" ref="D52" si="26">VLOOKUP($AI$1,AllFE,AJ52,FALSE)</f>
        <v>318</v>
      </c>
      <c r="E52" s="304">
        <f t="shared" ref="E52:E58" si="27">VLOOKUP($AI$1,AllFE,AK52,FALSE)</f>
        <v>158</v>
      </c>
      <c r="F52" s="304">
        <f t="shared" ref="F52:F58" si="28">VLOOKUP($AI$1,AllFE,AL52,FALSE)</f>
        <v>115</v>
      </c>
      <c r="G52" s="304">
        <f t="shared" ref="G52:G58" si="29">VLOOKUP($AI$1,AllFE,AM52,FALSE)</f>
        <v>79</v>
      </c>
      <c r="H52" s="304">
        <f t="shared" ref="H52:H58" si="30">VLOOKUP($AI$1,AllFE,AN52,FALSE)</f>
        <v>47</v>
      </c>
      <c r="I52" s="304">
        <f t="shared" ref="I52:I58" si="31">VLOOKUP($AI$1,AllFE,AO52,FALSE)</f>
        <v>29</v>
      </c>
      <c r="J52" s="304">
        <f t="shared" ref="J52:J58" si="32">VLOOKUP($AI$1,AllFE,AP52,FALSE)</f>
        <v>25</v>
      </c>
      <c r="K52" s="304">
        <f t="shared" ref="K52:K58" si="33">VLOOKUP($AI$1,AllFE,AQ52,FALSE)</f>
        <v>6</v>
      </c>
      <c r="L52" s="305">
        <f t="shared" ref="L52:L58" si="34">VLOOKUP($AI$1,AllFE,AR52,FALSE)</f>
        <v>777</v>
      </c>
      <c r="Q52" s="123"/>
      <c r="AI52" s="527">
        <f>AR44+1</f>
        <v>201</v>
      </c>
      <c r="AJ52" s="527">
        <f>AI52+1</f>
        <v>202</v>
      </c>
      <c r="AK52" s="527">
        <f t="shared" ref="AK52" si="35">AJ52+1</f>
        <v>203</v>
      </c>
      <c r="AL52" s="527">
        <f t="shared" ref="AL52" si="36">AK52+1</f>
        <v>204</v>
      </c>
      <c r="AM52" s="527">
        <f t="shared" ref="AM52" si="37">AL52+1</f>
        <v>205</v>
      </c>
      <c r="AN52" s="527">
        <f t="shared" ref="AN52" si="38">AM52+1</f>
        <v>206</v>
      </c>
      <c r="AO52" s="527">
        <f t="shared" ref="AO52" si="39">AN52+1</f>
        <v>207</v>
      </c>
      <c r="AP52" s="527">
        <f t="shared" ref="AP52" si="40">AO52+1</f>
        <v>208</v>
      </c>
      <c r="AQ52" s="527">
        <f t="shared" ref="AQ52" si="41">AP52+1</f>
        <v>209</v>
      </c>
      <c r="AR52" s="527">
        <f t="shared" ref="AR52" si="42">AQ52+1</f>
        <v>210</v>
      </c>
    </row>
    <row r="53" spans="2:44" ht="13.5" thickBot="1" x14ac:dyDescent="0.25">
      <c r="B53" s="122"/>
      <c r="C53" s="355">
        <v>150</v>
      </c>
      <c r="D53" s="304">
        <f t="shared" ref="D53:D56" si="43">VLOOKUP($AI$1,AllFE,AJ53,FALSE)</f>
        <v>3</v>
      </c>
      <c r="E53" s="304">
        <f t="shared" ref="E53:E56" si="44">VLOOKUP($AI$1,AllFE,AK53,FALSE)</f>
        <v>6</v>
      </c>
      <c r="F53" s="304">
        <f t="shared" ref="F53:F56" si="45">VLOOKUP($AI$1,AllFE,AL53,FALSE)</f>
        <v>6</v>
      </c>
      <c r="G53" s="304">
        <f t="shared" ref="G53:G56" si="46">VLOOKUP($AI$1,AllFE,AM53,FALSE)</f>
        <v>5</v>
      </c>
      <c r="H53" s="304">
        <f t="shared" ref="H53:H56" si="47">VLOOKUP($AI$1,AllFE,AN53,FALSE)</f>
        <v>2</v>
      </c>
      <c r="I53" s="304">
        <f t="shared" ref="I53:I56" si="48">VLOOKUP($AI$1,AllFE,AO53,FALSE)</f>
        <v>3</v>
      </c>
      <c r="J53" s="304">
        <f t="shared" ref="J53:J56" si="49">VLOOKUP($AI$1,AllFE,AP53,FALSE)</f>
        <v>3</v>
      </c>
      <c r="K53" s="304">
        <f t="shared" ref="K53:K56" si="50">VLOOKUP($AI$1,AllFE,AQ53,FALSE)</f>
        <v>0</v>
      </c>
      <c r="L53" s="305">
        <f t="shared" ref="L53:L56" si="51">VLOOKUP($AI$1,AllFE,AR53,FALSE)</f>
        <v>28</v>
      </c>
      <c r="Q53" s="123"/>
      <c r="AI53" s="527">
        <f>AR52+1</f>
        <v>211</v>
      </c>
      <c r="AJ53" s="527">
        <f t="shared" ref="AJ53:AJ57" si="52">AI53+1</f>
        <v>212</v>
      </c>
      <c r="AK53" s="527">
        <f t="shared" ref="AK53:AK58" si="53">AJ53+1</f>
        <v>213</v>
      </c>
      <c r="AL53" s="527">
        <f t="shared" ref="AL53:AL58" si="54">AK53+1</f>
        <v>214</v>
      </c>
      <c r="AM53" s="527">
        <f t="shared" ref="AM53:AM58" si="55">AL53+1</f>
        <v>215</v>
      </c>
      <c r="AN53" s="527">
        <f t="shared" ref="AN53:AN58" si="56">AM53+1</f>
        <v>216</v>
      </c>
      <c r="AO53" s="527">
        <f t="shared" ref="AO53:AO58" si="57">AN53+1</f>
        <v>217</v>
      </c>
      <c r="AP53" s="527">
        <f t="shared" ref="AP53:AP58" si="58">AO53+1</f>
        <v>218</v>
      </c>
      <c r="AQ53" s="527">
        <f t="shared" ref="AQ53:AQ58" si="59">AP53+1</f>
        <v>219</v>
      </c>
      <c r="AR53" s="527">
        <f t="shared" ref="AR53:AR58" si="60">AQ53+1</f>
        <v>220</v>
      </c>
    </row>
    <row r="54" spans="2:44" ht="13.5" thickBot="1" x14ac:dyDescent="0.25">
      <c r="B54" s="122"/>
      <c r="C54" s="355">
        <v>200</v>
      </c>
      <c r="D54" s="304">
        <f t="shared" si="43"/>
        <v>146</v>
      </c>
      <c r="E54" s="304">
        <f t="shared" si="44"/>
        <v>92</v>
      </c>
      <c r="F54" s="304">
        <f t="shared" si="45"/>
        <v>79</v>
      </c>
      <c r="G54" s="304">
        <f t="shared" si="46"/>
        <v>51</v>
      </c>
      <c r="H54" s="304">
        <f t="shared" si="47"/>
        <v>25</v>
      </c>
      <c r="I54" s="304">
        <f t="shared" si="48"/>
        <v>12</v>
      </c>
      <c r="J54" s="304">
        <f t="shared" si="49"/>
        <v>7</v>
      </c>
      <c r="K54" s="304">
        <f t="shared" si="50"/>
        <v>3</v>
      </c>
      <c r="L54" s="305">
        <f t="shared" si="51"/>
        <v>415</v>
      </c>
      <c r="Q54" s="123"/>
      <c r="AI54" s="527">
        <f>AR53+1</f>
        <v>221</v>
      </c>
      <c r="AJ54" s="527">
        <f t="shared" si="52"/>
        <v>222</v>
      </c>
      <c r="AK54" s="527">
        <f t="shared" si="53"/>
        <v>223</v>
      </c>
      <c r="AL54" s="527">
        <f t="shared" si="54"/>
        <v>224</v>
      </c>
      <c r="AM54" s="527">
        <f t="shared" si="55"/>
        <v>225</v>
      </c>
      <c r="AN54" s="527">
        <f t="shared" si="56"/>
        <v>226</v>
      </c>
      <c r="AO54" s="527">
        <f t="shared" si="57"/>
        <v>227</v>
      </c>
      <c r="AP54" s="527">
        <f t="shared" si="58"/>
        <v>228</v>
      </c>
      <c r="AQ54" s="527">
        <f t="shared" si="59"/>
        <v>229</v>
      </c>
      <c r="AR54" s="527">
        <f t="shared" si="60"/>
        <v>230</v>
      </c>
    </row>
    <row r="55" spans="2:44" ht="13.5" thickBot="1" x14ac:dyDescent="0.25">
      <c r="B55" s="122"/>
      <c r="C55" s="355">
        <v>250</v>
      </c>
      <c r="D55" s="304">
        <f t="shared" si="43"/>
        <v>0</v>
      </c>
      <c r="E55" s="304">
        <f t="shared" si="44"/>
        <v>0</v>
      </c>
      <c r="F55" s="304">
        <f t="shared" si="45"/>
        <v>0</v>
      </c>
      <c r="G55" s="304">
        <f t="shared" si="46"/>
        <v>0</v>
      </c>
      <c r="H55" s="304">
        <f t="shared" si="47"/>
        <v>0</v>
      </c>
      <c r="I55" s="304">
        <f t="shared" si="48"/>
        <v>0</v>
      </c>
      <c r="J55" s="304">
        <f t="shared" si="49"/>
        <v>0</v>
      </c>
      <c r="K55" s="304">
        <f t="shared" si="50"/>
        <v>0</v>
      </c>
      <c r="L55" s="305">
        <f t="shared" si="51"/>
        <v>0</v>
      </c>
      <c r="Q55" s="123"/>
      <c r="AI55" s="527">
        <f>AR54+1</f>
        <v>231</v>
      </c>
      <c r="AJ55" s="527">
        <f t="shared" si="52"/>
        <v>232</v>
      </c>
      <c r="AK55" s="527">
        <f t="shared" si="53"/>
        <v>233</v>
      </c>
      <c r="AL55" s="527">
        <f t="shared" si="54"/>
        <v>234</v>
      </c>
      <c r="AM55" s="527">
        <f t="shared" si="55"/>
        <v>235</v>
      </c>
      <c r="AN55" s="527">
        <f t="shared" si="56"/>
        <v>236</v>
      </c>
      <c r="AO55" s="527">
        <f t="shared" si="57"/>
        <v>237</v>
      </c>
      <c r="AP55" s="527">
        <f t="shared" si="58"/>
        <v>238</v>
      </c>
      <c r="AQ55" s="527">
        <f t="shared" si="59"/>
        <v>239</v>
      </c>
      <c r="AR55" s="527">
        <f t="shared" si="60"/>
        <v>240</v>
      </c>
    </row>
    <row r="56" spans="2:44" ht="13.5" thickBot="1" x14ac:dyDescent="0.25">
      <c r="B56" s="122"/>
      <c r="C56" s="355">
        <v>300</v>
      </c>
      <c r="D56" s="304">
        <f t="shared" si="43"/>
        <v>2888</v>
      </c>
      <c r="E56" s="304">
        <f t="shared" si="44"/>
        <v>1231</v>
      </c>
      <c r="F56" s="304">
        <f t="shared" si="45"/>
        <v>770</v>
      </c>
      <c r="G56" s="304">
        <f t="shared" si="46"/>
        <v>455</v>
      </c>
      <c r="H56" s="304">
        <f t="shared" si="47"/>
        <v>257</v>
      </c>
      <c r="I56" s="304">
        <f t="shared" si="48"/>
        <v>128</v>
      </c>
      <c r="J56" s="304">
        <f t="shared" si="49"/>
        <v>113</v>
      </c>
      <c r="K56" s="304">
        <f t="shared" si="50"/>
        <v>59</v>
      </c>
      <c r="L56" s="305">
        <f t="shared" si="51"/>
        <v>5901</v>
      </c>
      <c r="Q56" s="123"/>
      <c r="AI56" s="527">
        <f>AR55+1</f>
        <v>241</v>
      </c>
      <c r="AJ56" s="527">
        <f t="shared" si="52"/>
        <v>242</v>
      </c>
      <c r="AK56" s="527">
        <f t="shared" si="53"/>
        <v>243</v>
      </c>
      <c r="AL56" s="527">
        <f t="shared" si="54"/>
        <v>244</v>
      </c>
      <c r="AM56" s="527">
        <f t="shared" si="55"/>
        <v>245</v>
      </c>
      <c r="AN56" s="527">
        <f t="shared" si="56"/>
        <v>246</v>
      </c>
      <c r="AO56" s="527">
        <f t="shared" si="57"/>
        <v>247</v>
      </c>
      <c r="AP56" s="527">
        <f t="shared" si="58"/>
        <v>248</v>
      </c>
      <c r="AQ56" s="527">
        <f t="shared" si="59"/>
        <v>249</v>
      </c>
      <c r="AR56" s="527">
        <f t="shared" si="60"/>
        <v>250</v>
      </c>
    </row>
    <row r="57" spans="2:44" ht="13.5" thickBot="1" x14ac:dyDescent="0.25">
      <c r="B57" s="122"/>
      <c r="C57" s="204" t="str">
        <f>VLOOKUP($AI$1,AllFE,AI57,FALSE)</f>
        <v>Variable</v>
      </c>
      <c r="D57" s="304">
        <f>VLOOKUP($AI$1,AllFE,AJ57,FALSE)</f>
        <v>171</v>
      </c>
      <c r="E57" s="304">
        <f t="shared" ref="E57" si="61">VLOOKUP($AI$1,AllFE,AK57,FALSE)</f>
        <v>62</v>
      </c>
      <c r="F57" s="304">
        <f t="shared" ref="F57" si="62">VLOOKUP($AI$1,AllFE,AL57,FALSE)</f>
        <v>36</v>
      </c>
      <c r="G57" s="304">
        <f t="shared" ref="G57" si="63">VLOOKUP($AI$1,AllFE,AM57,FALSE)</f>
        <v>34</v>
      </c>
      <c r="H57" s="304">
        <f t="shared" ref="H57" si="64">VLOOKUP($AI$1,AllFE,AN57,FALSE)</f>
        <v>15</v>
      </c>
      <c r="I57" s="304">
        <f t="shared" ref="I57" si="65">VLOOKUP($AI$1,AllFE,AO57,FALSE)</f>
        <v>6</v>
      </c>
      <c r="J57" s="304">
        <f t="shared" ref="J57" si="66">VLOOKUP($AI$1,AllFE,AP57,FALSE)</f>
        <v>5</v>
      </c>
      <c r="K57" s="304">
        <f t="shared" ref="K57" si="67">VLOOKUP($AI$1,AllFE,AQ57,FALSE)</f>
        <v>1</v>
      </c>
      <c r="L57" s="305">
        <f t="shared" ref="L57" si="68">VLOOKUP($AI$1,AllFE,AR57,FALSE)</f>
        <v>330</v>
      </c>
      <c r="Q57" s="123"/>
      <c r="AI57" s="527">
        <f>AR56+1</f>
        <v>251</v>
      </c>
      <c r="AJ57" s="527">
        <f t="shared" si="52"/>
        <v>252</v>
      </c>
      <c r="AK57" s="527">
        <f t="shared" si="53"/>
        <v>253</v>
      </c>
      <c r="AL57" s="527">
        <f t="shared" si="54"/>
        <v>254</v>
      </c>
      <c r="AM57" s="527">
        <f t="shared" si="55"/>
        <v>255</v>
      </c>
      <c r="AN57" s="527">
        <f t="shared" si="56"/>
        <v>256</v>
      </c>
      <c r="AO57" s="527">
        <f t="shared" si="57"/>
        <v>257</v>
      </c>
      <c r="AP57" s="527">
        <f t="shared" si="58"/>
        <v>258</v>
      </c>
      <c r="AQ57" s="527">
        <f t="shared" si="59"/>
        <v>259</v>
      </c>
      <c r="AR57" s="527">
        <f t="shared" si="60"/>
        <v>260</v>
      </c>
    </row>
    <row r="58" spans="2:44" ht="13.5" thickBot="1" x14ac:dyDescent="0.25">
      <c r="B58" s="122"/>
      <c r="C58" s="399" t="s">
        <v>681</v>
      </c>
      <c r="D58" s="198">
        <f t="shared" ref="D58" si="69">VLOOKUP($AI$1,AllFE,AJ58,FALSE)</f>
        <v>3526</v>
      </c>
      <c r="E58" s="198">
        <f t="shared" si="27"/>
        <v>1549</v>
      </c>
      <c r="F58" s="198">
        <f t="shared" si="28"/>
        <v>1006</v>
      </c>
      <c r="G58" s="198">
        <f t="shared" si="29"/>
        <v>624</v>
      </c>
      <c r="H58" s="198">
        <f t="shared" si="30"/>
        <v>346</v>
      </c>
      <c r="I58" s="198">
        <f t="shared" si="31"/>
        <v>178</v>
      </c>
      <c r="J58" s="198">
        <f t="shared" si="32"/>
        <v>153</v>
      </c>
      <c r="K58" s="198">
        <f t="shared" si="33"/>
        <v>69</v>
      </c>
      <c r="L58" s="198">
        <f t="shared" si="34"/>
        <v>7451</v>
      </c>
      <c r="M58" s="127" t="s">
        <v>741</v>
      </c>
      <c r="Q58" s="123"/>
      <c r="AI58" s="527"/>
      <c r="AJ58" s="527">
        <f>AR57+1</f>
        <v>261</v>
      </c>
      <c r="AK58" s="527">
        <f t="shared" si="53"/>
        <v>262</v>
      </c>
      <c r="AL58" s="527">
        <f t="shared" si="54"/>
        <v>263</v>
      </c>
      <c r="AM58" s="527">
        <f t="shared" si="55"/>
        <v>264</v>
      </c>
      <c r="AN58" s="527">
        <f t="shared" si="56"/>
        <v>265</v>
      </c>
      <c r="AO58" s="527">
        <f t="shared" si="57"/>
        <v>266</v>
      </c>
      <c r="AP58" s="527">
        <f t="shared" si="58"/>
        <v>267</v>
      </c>
      <c r="AQ58" s="527">
        <f t="shared" si="59"/>
        <v>268</v>
      </c>
      <c r="AR58" s="527">
        <f t="shared" si="60"/>
        <v>269</v>
      </c>
    </row>
    <row r="59" spans="2:44" x14ac:dyDescent="0.2">
      <c r="B59" s="122"/>
      <c r="C59" s="721"/>
      <c r="D59" s="721"/>
      <c r="E59" s="721"/>
      <c r="F59" s="721"/>
      <c r="G59" s="721"/>
      <c r="H59" s="721"/>
      <c r="I59" s="721"/>
      <c r="J59" s="721"/>
      <c r="K59" s="721"/>
      <c r="L59" s="721"/>
      <c r="M59" s="127"/>
      <c r="Q59" s="123"/>
      <c r="AI59" s="527"/>
      <c r="AJ59" s="527"/>
      <c r="AK59" s="527"/>
      <c r="AL59" s="527"/>
      <c r="AM59" s="527"/>
      <c r="AN59" s="527"/>
      <c r="AO59" s="527"/>
      <c r="AP59" s="527"/>
      <c r="AQ59" s="527"/>
      <c r="AR59" s="527"/>
    </row>
    <row r="60" spans="2:44" ht="15.75" x14ac:dyDescent="0.25">
      <c r="B60" s="122"/>
      <c r="C60" s="11" t="s">
        <v>746</v>
      </c>
      <c r="Q60" s="123"/>
      <c r="AI60" s="527"/>
      <c r="AJ60" s="527"/>
      <c r="AK60" s="527"/>
      <c r="AL60" s="527"/>
      <c r="AM60" s="527"/>
      <c r="AN60" s="527"/>
      <c r="AO60" s="527"/>
      <c r="AP60" s="527"/>
      <c r="AQ60" s="527"/>
      <c r="AR60" s="527"/>
    </row>
    <row r="61" spans="2:44" ht="12.75" customHeight="1" x14ac:dyDescent="0.2">
      <c r="B61" s="122"/>
      <c r="C61" s="720" t="s">
        <v>747</v>
      </c>
      <c r="D61" s="720"/>
      <c r="E61" s="720"/>
      <c r="F61" s="720"/>
      <c r="G61" s="720"/>
      <c r="H61" s="720"/>
      <c r="I61" s="720"/>
      <c r="J61" s="720"/>
      <c r="K61" s="720"/>
      <c r="L61" s="720"/>
      <c r="Q61" s="123"/>
      <c r="AI61" s="527"/>
      <c r="AJ61" s="527"/>
      <c r="AK61" s="527"/>
      <c r="AL61" s="527"/>
      <c r="AM61" s="527"/>
      <c r="AN61" s="527"/>
      <c r="AO61" s="527"/>
      <c r="AP61" s="527"/>
      <c r="AQ61" s="527"/>
      <c r="AR61" s="527"/>
    </row>
    <row r="62" spans="2:44" x14ac:dyDescent="0.2">
      <c r="B62" s="122"/>
      <c r="Q62" s="123"/>
      <c r="AI62" s="527"/>
      <c r="AJ62" s="527"/>
      <c r="AK62" s="527"/>
      <c r="AL62" s="527"/>
      <c r="AM62" s="527"/>
      <c r="AN62" s="527"/>
      <c r="AO62" s="527"/>
      <c r="AP62" s="527"/>
      <c r="AQ62" s="527"/>
      <c r="AR62" s="527"/>
    </row>
    <row r="63" spans="2:44" x14ac:dyDescent="0.2">
      <c r="B63" s="122"/>
      <c r="C63" s="125" t="s">
        <v>748</v>
      </c>
      <c r="Q63" s="123"/>
      <c r="AI63" s="527"/>
      <c r="AJ63" s="527"/>
      <c r="AK63" s="527"/>
      <c r="AL63" s="527"/>
      <c r="AM63" s="527"/>
      <c r="AN63" s="527"/>
      <c r="AO63" s="527"/>
      <c r="AP63" s="527"/>
      <c r="AQ63" s="527"/>
      <c r="AR63" s="527"/>
    </row>
    <row r="64" spans="2:44" ht="40.5" customHeight="1" thickBot="1" x14ac:dyDescent="0.25">
      <c r="B64" s="122"/>
      <c r="C64" s="306" t="s">
        <v>749</v>
      </c>
      <c r="D64" s="307" t="s">
        <v>715</v>
      </c>
      <c r="E64" s="307" t="s">
        <v>716</v>
      </c>
      <c r="F64" s="307" t="s">
        <v>717</v>
      </c>
      <c r="G64" s="307" t="s">
        <v>718</v>
      </c>
      <c r="H64" s="307" t="s">
        <v>719</v>
      </c>
      <c r="I64" s="307" t="s">
        <v>720</v>
      </c>
      <c r="J64" s="307" t="s">
        <v>721</v>
      </c>
      <c r="K64" s="307" t="s">
        <v>722</v>
      </c>
      <c r="L64" s="307" t="s">
        <v>723</v>
      </c>
      <c r="Q64" s="123"/>
      <c r="AI64" s="527"/>
      <c r="AJ64" s="527"/>
      <c r="AK64" s="527"/>
      <c r="AL64" s="527"/>
      <c r="AM64" s="527"/>
      <c r="AN64" s="527"/>
      <c r="AO64" s="527"/>
      <c r="AP64" s="527"/>
      <c r="AQ64" s="527"/>
      <c r="AR64" s="527"/>
    </row>
    <row r="65" spans="2:44" s="38" customFormat="1" ht="15" customHeight="1" thickBot="1" x14ac:dyDescent="0.25">
      <c r="B65" s="126"/>
      <c r="C65" s="355">
        <v>0</v>
      </c>
      <c r="D65" s="203">
        <f t="shared" ref="D65:L67" si="70">VLOOKUP($AI$1,AllFE,AJ65,FALSE)</f>
        <v>54605</v>
      </c>
      <c r="E65" s="203">
        <f t="shared" si="70"/>
        <v>41587</v>
      </c>
      <c r="F65" s="203">
        <f t="shared" si="70"/>
        <v>46460</v>
      </c>
      <c r="G65" s="203">
        <f t="shared" si="70"/>
        <v>37931</v>
      </c>
      <c r="H65" s="203">
        <f t="shared" si="70"/>
        <v>26175</v>
      </c>
      <c r="I65" s="203">
        <f t="shared" si="70"/>
        <v>15922</v>
      </c>
      <c r="J65" s="203">
        <f t="shared" si="70"/>
        <v>15026</v>
      </c>
      <c r="K65" s="203">
        <f t="shared" si="70"/>
        <v>5428</v>
      </c>
      <c r="L65" s="198">
        <f t="shared" si="70"/>
        <v>243134</v>
      </c>
      <c r="Q65" s="128"/>
      <c r="AI65" s="527">
        <f>AR58+1</f>
        <v>270</v>
      </c>
      <c r="AJ65" s="527">
        <f>AI65+1</f>
        <v>271</v>
      </c>
      <c r="AK65" s="527">
        <f t="shared" ref="AK65:AR65" si="71">AJ65+1</f>
        <v>272</v>
      </c>
      <c r="AL65" s="527">
        <f t="shared" si="71"/>
        <v>273</v>
      </c>
      <c r="AM65" s="527">
        <f t="shared" si="71"/>
        <v>274</v>
      </c>
      <c r="AN65" s="527">
        <f t="shared" si="71"/>
        <v>275</v>
      </c>
      <c r="AO65" s="527">
        <f t="shared" si="71"/>
        <v>276</v>
      </c>
      <c r="AP65" s="527">
        <f t="shared" si="71"/>
        <v>277</v>
      </c>
      <c r="AQ65" s="527">
        <f t="shared" si="71"/>
        <v>278</v>
      </c>
      <c r="AR65" s="527">
        <f t="shared" si="71"/>
        <v>279</v>
      </c>
    </row>
    <row r="66" spans="2:44" s="38" customFormat="1" ht="15" customHeight="1" thickBot="1" x14ac:dyDescent="0.25">
      <c r="B66" s="126"/>
      <c r="C66" s="355">
        <v>10</v>
      </c>
      <c r="D66" s="203">
        <f t="shared" si="70"/>
        <v>2557</v>
      </c>
      <c r="E66" s="203">
        <f t="shared" si="70"/>
        <v>553</v>
      </c>
      <c r="F66" s="203">
        <f t="shared" si="70"/>
        <v>639</v>
      </c>
      <c r="G66" s="203">
        <f t="shared" si="70"/>
        <v>461</v>
      </c>
      <c r="H66" s="203">
        <f t="shared" si="70"/>
        <v>331</v>
      </c>
      <c r="I66" s="203">
        <f t="shared" si="70"/>
        <v>230</v>
      </c>
      <c r="J66" s="203">
        <f t="shared" si="70"/>
        <v>218</v>
      </c>
      <c r="K66" s="203">
        <f t="shared" si="70"/>
        <v>99</v>
      </c>
      <c r="L66" s="198">
        <f t="shared" si="70"/>
        <v>5088</v>
      </c>
      <c r="Q66" s="128"/>
      <c r="AI66" s="527">
        <f>AR65+1</f>
        <v>280</v>
      </c>
      <c r="AJ66" s="527">
        <f>AI66+1</f>
        <v>281</v>
      </c>
      <c r="AK66" s="527">
        <f t="shared" ref="AK66:AR66" si="72">AJ66+1</f>
        <v>282</v>
      </c>
      <c r="AL66" s="527">
        <f t="shared" si="72"/>
        <v>283</v>
      </c>
      <c r="AM66" s="527">
        <f t="shared" si="72"/>
        <v>284</v>
      </c>
      <c r="AN66" s="527">
        <f t="shared" si="72"/>
        <v>285</v>
      </c>
      <c r="AO66" s="527">
        <f t="shared" si="72"/>
        <v>286</v>
      </c>
      <c r="AP66" s="527">
        <f t="shared" si="72"/>
        <v>287</v>
      </c>
      <c r="AQ66" s="527">
        <f t="shared" si="72"/>
        <v>288</v>
      </c>
      <c r="AR66" s="527">
        <f t="shared" si="72"/>
        <v>289</v>
      </c>
    </row>
    <row r="67" spans="2:44" s="38" customFormat="1" ht="15" customHeight="1" thickBot="1" x14ac:dyDescent="0.25">
      <c r="B67" s="126"/>
      <c r="C67" s="355">
        <v>50</v>
      </c>
      <c r="D67" s="203">
        <f t="shared" si="70"/>
        <v>1459</v>
      </c>
      <c r="E67" s="203">
        <f t="shared" si="70"/>
        <v>265</v>
      </c>
      <c r="F67" s="203">
        <f t="shared" si="70"/>
        <v>300</v>
      </c>
      <c r="G67" s="203">
        <f t="shared" si="70"/>
        <v>193</v>
      </c>
      <c r="H67" s="203">
        <f t="shared" si="70"/>
        <v>122</v>
      </c>
      <c r="I67" s="203">
        <f t="shared" si="70"/>
        <v>66</v>
      </c>
      <c r="J67" s="203">
        <f t="shared" si="70"/>
        <v>43</v>
      </c>
      <c r="K67" s="203">
        <f t="shared" si="70"/>
        <v>6</v>
      </c>
      <c r="L67" s="198">
        <f t="shared" si="70"/>
        <v>2454</v>
      </c>
      <c r="Q67" s="128"/>
      <c r="AI67" s="527">
        <f>AR66+1</f>
        <v>290</v>
      </c>
      <c r="AJ67" s="527">
        <f>AI67+1</f>
        <v>291</v>
      </c>
      <c r="AK67" s="527">
        <f t="shared" ref="AK67:AR67" si="73">AJ67+1</f>
        <v>292</v>
      </c>
      <c r="AL67" s="527">
        <f t="shared" si="73"/>
        <v>293</v>
      </c>
      <c r="AM67" s="527">
        <f t="shared" si="73"/>
        <v>294</v>
      </c>
      <c r="AN67" s="527">
        <f t="shared" si="73"/>
        <v>295</v>
      </c>
      <c r="AO67" s="527">
        <f t="shared" si="73"/>
        <v>296</v>
      </c>
      <c r="AP67" s="527">
        <f t="shared" si="73"/>
        <v>297</v>
      </c>
      <c r="AQ67" s="527">
        <f t="shared" si="73"/>
        <v>298</v>
      </c>
      <c r="AR67" s="527">
        <f t="shared" si="73"/>
        <v>299</v>
      </c>
    </row>
    <row r="68" spans="2:44" s="38" customFormat="1" ht="15" customHeight="1" thickBot="1" x14ac:dyDescent="0.25">
      <c r="B68" s="126"/>
      <c r="C68" s="204" t="str">
        <f t="shared" ref="C68:L68" si="74">VLOOKUP($AI$1,AllFE,AI68,FALSE)</f>
        <v>Variable</v>
      </c>
      <c r="D68" s="304">
        <f t="shared" si="74"/>
        <v>898</v>
      </c>
      <c r="E68" s="304">
        <f t="shared" si="74"/>
        <v>414</v>
      </c>
      <c r="F68" s="304">
        <f t="shared" si="74"/>
        <v>471</v>
      </c>
      <c r="G68" s="304">
        <f t="shared" si="74"/>
        <v>388</v>
      </c>
      <c r="H68" s="304">
        <f t="shared" si="74"/>
        <v>223</v>
      </c>
      <c r="I68" s="304">
        <f t="shared" si="74"/>
        <v>134</v>
      </c>
      <c r="J68" s="304">
        <f t="shared" si="74"/>
        <v>127</v>
      </c>
      <c r="K68" s="304">
        <f t="shared" si="74"/>
        <v>26</v>
      </c>
      <c r="L68" s="305">
        <f t="shared" si="74"/>
        <v>2681</v>
      </c>
      <c r="Q68" s="128"/>
      <c r="AI68" s="527">
        <f>AR67+1</f>
        <v>300</v>
      </c>
      <c r="AJ68" s="527">
        <f>AI68+1</f>
        <v>301</v>
      </c>
      <c r="AK68" s="527">
        <f t="shared" ref="AK68:AR68" si="75">AJ68+1</f>
        <v>302</v>
      </c>
      <c r="AL68" s="527">
        <f t="shared" si="75"/>
        <v>303</v>
      </c>
      <c r="AM68" s="527">
        <f t="shared" si="75"/>
        <v>304</v>
      </c>
      <c r="AN68" s="527">
        <f t="shared" si="75"/>
        <v>305</v>
      </c>
      <c r="AO68" s="527">
        <f t="shared" si="75"/>
        <v>306</v>
      </c>
      <c r="AP68" s="527">
        <f t="shared" si="75"/>
        <v>307</v>
      </c>
      <c r="AQ68" s="527">
        <f t="shared" si="75"/>
        <v>308</v>
      </c>
      <c r="AR68" s="527">
        <f t="shared" si="75"/>
        <v>309</v>
      </c>
    </row>
    <row r="69" spans="2:44" s="38" customFormat="1" ht="15" customHeight="1" thickBot="1" x14ac:dyDescent="0.25">
      <c r="B69" s="126"/>
      <c r="C69" s="399" t="s">
        <v>681</v>
      </c>
      <c r="D69" s="521">
        <f t="shared" ref="D69:L69" si="76">VLOOKUP($AI$1,AllFE,AJ69,FALSE)</f>
        <v>59519</v>
      </c>
      <c r="E69" s="521">
        <f t="shared" si="76"/>
        <v>42819</v>
      </c>
      <c r="F69" s="521">
        <f t="shared" si="76"/>
        <v>47870</v>
      </c>
      <c r="G69" s="521">
        <f t="shared" si="76"/>
        <v>38973</v>
      </c>
      <c r="H69" s="521">
        <f t="shared" si="76"/>
        <v>26851</v>
      </c>
      <c r="I69" s="521">
        <f t="shared" si="76"/>
        <v>16352</v>
      </c>
      <c r="J69" s="521">
        <f t="shared" si="76"/>
        <v>15414</v>
      </c>
      <c r="K69" s="521">
        <f t="shared" si="76"/>
        <v>5559</v>
      </c>
      <c r="L69" s="521">
        <f t="shared" si="76"/>
        <v>253357</v>
      </c>
      <c r="M69" s="127" t="s">
        <v>750</v>
      </c>
      <c r="Q69" s="128"/>
      <c r="AI69" s="527"/>
      <c r="AJ69" s="527">
        <v>310</v>
      </c>
      <c r="AK69" s="527">
        <f t="shared" ref="AK69:AR69" si="77">AJ69+1</f>
        <v>311</v>
      </c>
      <c r="AL69" s="527">
        <f t="shared" si="77"/>
        <v>312</v>
      </c>
      <c r="AM69" s="527">
        <f t="shared" si="77"/>
        <v>313</v>
      </c>
      <c r="AN69" s="527">
        <f t="shared" si="77"/>
        <v>314</v>
      </c>
      <c r="AO69" s="527">
        <f t="shared" si="77"/>
        <v>315</v>
      </c>
      <c r="AP69" s="527">
        <f t="shared" si="77"/>
        <v>316</v>
      </c>
      <c r="AQ69" s="527">
        <f t="shared" si="77"/>
        <v>317</v>
      </c>
      <c r="AR69" s="527">
        <f t="shared" si="77"/>
        <v>318</v>
      </c>
    </row>
    <row r="70" spans="2:44" x14ac:dyDescent="0.2">
      <c r="B70" s="122"/>
      <c r="C70" s="721"/>
      <c r="D70" s="721"/>
      <c r="E70" s="721"/>
      <c r="F70" s="721"/>
      <c r="G70" s="721"/>
      <c r="H70" s="721"/>
      <c r="I70" s="721"/>
      <c r="J70" s="721"/>
      <c r="K70" s="721"/>
      <c r="L70" s="721"/>
      <c r="Q70" s="123"/>
      <c r="AI70" s="527"/>
      <c r="AJ70" s="527"/>
      <c r="AK70" s="527"/>
      <c r="AL70" s="527"/>
      <c r="AM70" s="527"/>
      <c r="AN70" s="527"/>
      <c r="AO70" s="527"/>
      <c r="AP70" s="527"/>
      <c r="AQ70" s="527"/>
      <c r="AR70" s="527"/>
    </row>
    <row r="71" spans="2:44" x14ac:dyDescent="0.2">
      <c r="B71" s="129"/>
      <c r="C71" s="130"/>
      <c r="D71" s="131"/>
      <c r="E71" s="131"/>
      <c r="F71" s="131"/>
      <c r="G71" s="131"/>
      <c r="H71" s="131"/>
      <c r="I71" s="131"/>
      <c r="J71" s="131"/>
      <c r="K71" s="131"/>
      <c r="L71" s="131"/>
      <c r="M71" s="131"/>
      <c r="N71" s="131"/>
      <c r="O71" s="131"/>
      <c r="P71" s="131"/>
      <c r="Q71" s="132"/>
      <c r="AI71" s="527"/>
      <c r="AJ71" s="527"/>
      <c r="AK71" s="527"/>
      <c r="AL71" s="527"/>
      <c r="AM71" s="527"/>
      <c r="AN71" s="527"/>
      <c r="AO71" s="527"/>
      <c r="AP71" s="527"/>
      <c r="AQ71" s="527"/>
      <c r="AR71" s="527"/>
    </row>
    <row r="73" spans="2:44" x14ac:dyDescent="0.2">
      <c r="U73" s="262"/>
    </row>
    <row r="74" spans="2:44" s="139" customFormat="1" ht="14.25" x14ac:dyDescent="0.2">
      <c r="C74" s="275"/>
      <c r="L74" s="178"/>
    </row>
  </sheetData>
  <mergeCells count="10">
    <mergeCell ref="G3:K3"/>
    <mergeCell ref="C61:L61"/>
    <mergeCell ref="C70:L70"/>
    <mergeCell ref="C17:L17"/>
    <mergeCell ref="C22:L24"/>
    <mergeCell ref="C32:L32"/>
    <mergeCell ref="C35:L37"/>
    <mergeCell ref="C48:L50"/>
    <mergeCell ref="C45:L45"/>
    <mergeCell ref="C59:L59"/>
  </mergeCells>
  <dataValidations count="1">
    <dataValidation type="list" allowBlank="1" showInputMessage="1" showErrorMessage="1" sqref="G3" xr:uid="{00000000-0002-0000-0500-000000000000}">
      <formula1>LA</formula1>
    </dataValidation>
  </dataValidations>
  <pageMargins left="0.59055118110236227" right="0.59055118110236227" top="0.39370078740157483" bottom="0.39370078740157483" header="0.51181102362204722" footer="0.51181102362204722"/>
  <pageSetup paperSize="9" scale="61" fitToWidth="0" orientation="landscape"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syncVertical="1" syncRef="A1" transitionEvaluation="1" codeName="Sheet12"/>
  <dimension ref="A1:NE1621"/>
  <sheetViews>
    <sheetView showGridLines="0" zoomScaleNormal="100" workbookViewId="0">
      <selection sqref="A1:B2"/>
    </sheetView>
  </sheetViews>
  <sheetFormatPr defaultColWidth="11" defaultRowHeight="12.75" x14ac:dyDescent="0.2"/>
  <cols>
    <col min="1" max="1" width="16.5703125" style="63" customWidth="1"/>
    <col min="2" max="2" width="17.7109375" style="242" bestFit="1" customWidth="1"/>
    <col min="3" max="3" width="10.140625" style="63" customWidth="1"/>
    <col min="4" max="4" width="45.5703125" style="65" bestFit="1" customWidth="1"/>
    <col min="5" max="12" width="18.7109375" style="64" customWidth="1"/>
    <col min="13" max="13" width="18.7109375" style="68" customWidth="1"/>
    <col min="14" max="21" width="18.7109375" style="64" customWidth="1"/>
    <col min="22" max="22" width="18.7109375" style="68" customWidth="1"/>
    <col min="23" max="167" width="18.7109375" style="64" customWidth="1"/>
    <col min="168" max="174" width="18.7109375" style="65" customWidth="1"/>
    <col min="175" max="328" width="18.7109375" style="63" customWidth="1"/>
    <col min="329" max="16384" width="11" style="63"/>
  </cols>
  <sheetData>
    <row r="1" spans="1:310" ht="13.9" customHeight="1" thickBot="1" x14ac:dyDescent="0.25">
      <c r="A1" s="789" t="s">
        <v>1345</v>
      </c>
      <c r="B1" s="790"/>
      <c r="D1" s="168" t="s">
        <v>751</v>
      </c>
      <c r="E1" s="138">
        <v>5</v>
      </c>
      <c r="F1" s="138">
        <v>6</v>
      </c>
      <c r="G1" s="138">
        <v>7</v>
      </c>
      <c r="H1" s="138">
        <v>8</v>
      </c>
      <c r="I1" s="138">
        <v>9</v>
      </c>
      <c r="J1" s="138">
        <v>10</v>
      </c>
      <c r="K1" s="138">
        <v>11</v>
      </c>
      <c r="L1" s="138">
        <v>12</v>
      </c>
      <c r="M1" s="138">
        <v>13</v>
      </c>
      <c r="N1" s="138">
        <v>14</v>
      </c>
      <c r="O1" s="138">
        <v>15</v>
      </c>
      <c r="P1" s="138">
        <v>16</v>
      </c>
      <c r="Q1" s="138">
        <v>17</v>
      </c>
      <c r="R1" s="138">
        <v>18</v>
      </c>
      <c r="S1" s="138">
        <v>19</v>
      </c>
      <c r="T1" s="138">
        <v>20</v>
      </c>
      <c r="U1" s="138">
        <v>21</v>
      </c>
      <c r="V1" s="138">
        <v>22</v>
      </c>
      <c r="W1" s="138">
        <v>23</v>
      </c>
      <c r="X1" s="138">
        <v>24</v>
      </c>
      <c r="Y1" s="138">
        <v>25</v>
      </c>
      <c r="Z1" s="138">
        <v>26</v>
      </c>
      <c r="AA1" s="138">
        <v>27</v>
      </c>
      <c r="AB1" s="138">
        <v>28</v>
      </c>
      <c r="AC1" s="138">
        <v>29</v>
      </c>
      <c r="AD1" s="138">
        <v>30</v>
      </c>
      <c r="AE1" s="138">
        <v>31</v>
      </c>
      <c r="AF1" s="138">
        <v>32</v>
      </c>
      <c r="AG1" s="138">
        <v>33</v>
      </c>
      <c r="AH1" s="138">
        <v>34</v>
      </c>
      <c r="AI1" s="138">
        <v>35</v>
      </c>
      <c r="AJ1" s="138">
        <v>36</v>
      </c>
      <c r="AK1" s="138">
        <v>37</v>
      </c>
      <c r="AL1" s="138">
        <v>38</v>
      </c>
      <c r="AM1" s="138">
        <v>39</v>
      </c>
      <c r="AN1" s="138">
        <v>40</v>
      </c>
      <c r="AO1" s="138">
        <v>41</v>
      </c>
      <c r="AP1" s="138">
        <v>42</v>
      </c>
      <c r="AQ1" s="138">
        <v>43</v>
      </c>
      <c r="AR1" s="138">
        <v>44</v>
      </c>
      <c r="AS1" s="138">
        <v>45</v>
      </c>
      <c r="AT1" s="138">
        <v>46</v>
      </c>
      <c r="AU1" s="138">
        <v>47</v>
      </c>
      <c r="AV1" s="138">
        <v>48</v>
      </c>
      <c r="AW1" s="138">
        <v>49</v>
      </c>
      <c r="AX1" s="138">
        <v>50</v>
      </c>
      <c r="AY1" s="138">
        <v>51</v>
      </c>
      <c r="AZ1" s="138">
        <v>52</v>
      </c>
      <c r="BA1" s="138">
        <v>53</v>
      </c>
      <c r="BB1" s="138">
        <v>54</v>
      </c>
      <c r="BC1" s="138">
        <v>55</v>
      </c>
      <c r="BD1" s="138">
        <v>56</v>
      </c>
      <c r="BE1" s="138">
        <v>57</v>
      </c>
      <c r="BF1" s="138">
        <v>58</v>
      </c>
      <c r="BG1" s="138">
        <v>59</v>
      </c>
      <c r="BH1" s="138">
        <v>60</v>
      </c>
      <c r="BI1" s="138">
        <v>61</v>
      </c>
      <c r="BJ1" s="138">
        <v>62</v>
      </c>
      <c r="BK1" s="138">
        <v>63</v>
      </c>
      <c r="BL1" s="138">
        <v>64</v>
      </c>
      <c r="BM1" s="138">
        <v>65</v>
      </c>
      <c r="BN1" s="138">
        <v>66</v>
      </c>
      <c r="BO1" s="138">
        <v>67</v>
      </c>
      <c r="BP1" s="138">
        <v>68</v>
      </c>
      <c r="BQ1" s="138">
        <v>69</v>
      </c>
      <c r="BR1" s="138">
        <v>70</v>
      </c>
      <c r="BS1" s="138">
        <v>71</v>
      </c>
      <c r="BT1" s="138">
        <v>72</v>
      </c>
      <c r="BU1" s="138">
        <v>73</v>
      </c>
      <c r="BV1" s="138">
        <v>74</v>
      </c>
      <c r="BW1" s="138">
        <v>75</v>
      </c>
      <c r="BX1" s="138">
        <v>76</v>
      </c>
      <c r="BY1" s="138">
        <v>77</v>
      </c>
      <c r="BZ1" s="138">
        <v>78</v>
      </c>
      <c r="CA1" s="138">
        <v>79</v>
      </c>
      <c r="CB1" s="138">
        <v>80</v>
      </c>
      <c r="CC1" s="138">
        <v>81</v>
      </c>
      <c r="CD1" s="138">
        <v>82</v>
      </c>
      <c r="CE1" s="138">
        <v>83</v>
      </c>
      <c r="CF1" s="138">
        <v>84</v>
      </c>
      <c r="CG1" s="138">
        <v>85</v>
      </c>
      <c r="CH1" s="138">
        <v>86</v>
      </c>
      <c r="CI1" s="138">
        <v>87</v>
      </c>
      <c r="CJ1" s="138">
        <v>88</v>
      </c>
      <c r="CK1" s="138">
        <v>89</v>
      </c>
      <c r="CL1" s="138">
        <v>90</v>
      </c>
      <c r="CM1" s="138">
        <v>91</v>
      </c>
      <c r="CN1" s="138">
        <v>92</v>
      </c>
      <c r="CO1" s="138">
        <v>93</v>
      </c>
      <c r="CP1" s="138">
        <v>94</v>
      </c>
      <c r="CQ1" s="138">
        <v>95</v>
      </c>
      <c r="CR1" s="138">
        <v>96</v>
      </c>
      <c r="CS1" s="138">
        <v>97</v>
      </c>
      <c r="CT1" s="138">
        <v>98</v>
      </c>
      <c r="CU1" s="138">
        <v>99</v>
      </c>
      <c r="CV1" s="138">
        <v>100</v>
      </c>
      <c r="CW1" s="138">
        <v>101</v>
      </c>
      <c r="CX1" s="138">
        <v>102</v>
      </c>
      <c r="CY1" s="138">
        <v>103</v>
      </c>
      <c r="CZ1" s="138">
        <v>104</v>
      </c>
      <c r="DA1" s="138">
        <v>105</v>
      </c>
      <c r="DB1" s="138">
        <v>106</v>
      </c>
      <c r="DC1" s="138">
        <v>107</v>
      </c>
      <c r="DD1" s="138">
        <v>108</v>
      </c>
      <c r="DE1" s="138">
        <v>109</v>
      </c>
      <c r="DF1" s="138">
        <v>110</v>
      </c>
      <c r="DG1" s="138">
        <v>111</v>
      </c>
      <c r="DH1" s="138">
        <v>112</v>
      </c>
      <c r="DI1" s="138">
        <v>113</v>
      </c>
      <c r="DJ1" s="138">
        <v>114</v>
      </c>
      <c r="DK1" s="138">
        <v>115</v>
      </c>
      <c r="DL1" s="138">
        <v>116</v>
      </c>
      <c r="DM1" s="138">
        <v>117</v>
      </c>
      <c r="DN1" s="138">
        <v>118</v>
      </c>
      <c r="DO1" s="138">
        <v>119</v>
      </c>
      <c r="DP1" s="138">
        <v>120</v>
      </c>
      <c r="DQ1" s="138">
        <v>121</v>
      </c>
      <c r="DR1" s="138">
        <v>122</v>
      </c>
      <c r="DS1" s="138">
        <v>123</v>
      </c>
      <c r="DT1" s="138">
        <v>124</v>
      </c>
      <c r="DU1" s="138">
        <v>125</v>
      </c>
      <c r="DV1" s="138">
        <v>126</v>
      </c>
      <c r="DW1" s="138">
        <v>127</v>
      </c>
      <c r="DX1" s="138">
        <v>128</v>
      </c>
      <c r="DY1" s="138">
        <v>129</v>
      </c>
      <c r="DZ1" s="138">
        <v>130</v>
      </c>
      <c r="EA1" s="138">
        <v>131</v>
      </c>
      <c r="EB1" s="138">
        <v>132</v>
      </c>
      <c r="EC1" s="138">
        <v>133</v>
      </c>
      <c r="ED1" s="138">
        <v>134</v>
      </c>
      <c r="EE1" s="138">
        <v>135</v>
      </c>
      <c r="EF1" s="138">
        <v>136</v>
      </c>
      <c r="EG1" s="138">
        <v>137</v>
      </c>
      <c r="EH1" s="138">
        <v>138</v>
      </c>
      <c r="EI1" s="138">
        <v>139</v>
      </c>
      <c r="EJ1" s="138">
        <v>140</v>
      </c>
      <c r="EK1" s="138">
        <v>141</v>
      </c>
      <c r="EL1" s="138">
        <v>142</v>
      </c>
      <c r="EM1" s="138">
        <v>143</v>
      </c>
      <c r="EN1" s="138">
        <v>144</v>
      </c>
      <c r="EO1" s="138">
        <v>145</v>
      </c>
      <c r="EP1" s="138">
        <v>146</v>
      </c>
      <c r="EQ1" s="138">
        <v>147</v>
      </c>
      <c r="ER1" s="138">
        <v>148</v>
      </c>
      <c r="ES1" s="138">
        <v>149</v>
      </c>
      <c r="ET1" s="138">
        <v>150</v>
      </c>
      <c r="EU1" s="138">
        <v>151</v>
      </c>
      <c r="EV1" s="138">
        <v>152</v>
      </c>
      <c r="EW1" s="138">
        <v>153</v>
      </c>
      <c r="EX1" s="138">
        <v>154</v>
      </c>
      <c r="EY1" s="138">
        <v>155</v>
      </c>
      <c r="EZ1" s="138">
        <v>156</v>
      </c>
      <c r="FA1" s="138">
        <v>157</v>
      </c>
      <c r="FB1" s="138">
        <v>158</v>
      </c>
      <c r="FC1" s="138">
        <v>159</v>
      </c>
      <c r="FD1" s="138">
        <v>160</v>
      </c>
      <c r="FE1" s="138">
        <v>161</v>
      </c>
      <c r="FF1" s="138">
        <v>162</v>
      </c>
      <c r="FG1" s="138">
        <v>163</v>
      </c>
      <c r="FH1" s="138">
        <v>164</v>
      </c>
      <c r="FI1" s="138">
        <v>165</v>
      </c>
      <c r="FJ1" s="138">
        <v>166</v>
      </c>
      <c r="FK1" s="138">
        <v>167</v>
      </c>
      <c r="FL1" s="138">
        <v>168</v>
      </c>
      <c r="FM1" s="138">
        <v>169</v>
      </c>
      <c r="FN1" s="138">
        <v>170</v>
      </c>
      <c r="FO1" s="138">
        <v>171</v>
      </c>
      <c r="FP1" s="138">
        <v>172</v>
      </c>
      <c r="FQ1" s="138">
        <v>173</v>
      </c>
      <c r="FR1" s="138">
        <v>174</v>
      </c>
      <c r="FS1" s="138">
        <v>175</v>
      </c>
      <c r="FT1" s="138">
        <v>176</v>
      </c>
      <c r="FU1" s="138">
        <v>177</v>
      </c>
      <c r="FV1" s="138">
        <v>178</v>
      </c>
      <c r="FW1" s="138">
        <v>179</v>
      </c>
      <c r="FX1" s="138">
        <v>180</v>
      </c>
      <c r="FY1" s="138">
        <v>181</v>
      </c>
      <c r="FZ1" s="138">
        <v>182</v>
      </c>
      <c r="GA1" s="138">
        <v>183</v>
      </c>
      <c r="GB1" s="138">
        <v>184</v>
      </c>
      <c r="GC1" s="138">
        <v>185</v>
      </c>
      <c r="GD1" s="138">
        <v>186</v>
      </c>
      <c r="GE1" s="138">
        <v>187</v>
      </c>
      <c r="GF1" s="138">
        <v>188</v>
      </c>
      <c r="GG1" s="138">
        <v>189</v>
      </c>
      <c r="GH1" s="138">
        <v>190</v>
      </c>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v>191</v>
      </c>
      <c r="HJ1" s="138">
        <v>192</v>
      </c>
      <c r="HK1" s="138">
        <v>193</v>
      </c>
      <c r="HL1" s="138">
        <v>194</v>
      </c>
      <c r="HM1" s="138">
        <v>195</v>
      </c>
      <c r="HN1" s="138">
        <v>196</v>
      </c>
      <c r="HO1" s="138">
        <v>197</v>
      </c>
      <c r="HP1" s="138">
        <v>198</v>
      </c>
      <c r="HQ1" s="138">
        <v>199</v>
      </c>
      <c r="HR1" s="138">
        <v>200</v>
      </c>
      <c r="HS1" s="138">
        <v>201</v>
      </c>
      <c r="HT1" s="138">
        <v>202</v>
      </c>
      <c r="HU1" s="138">
        <v>203</v>
      </c>
      <c r="HV1" s="138">
        <v>204</v>
      </c>
      <c r="HW1" s="138">
        <v>205</v>
      </c>
      <c r="HX1" s="138">
        <v>206</v>
      </c>
      <c r="HY1" s="138">
        <v>207</v>
      </c>
      <c r="HZ1" s="138">
        <v>208</v>
      </c>
      <c r="IA1" s="138">
        <v>209</v>
      </c>
      <c r="IB1" s="138">
        <v>210</v>
      </c>
      <c r="IC1" s="138">
        <v>211</v>
      </c>
      <c r="ID1" s="138">
        <v>212</v>
      </c>
      <c r="IE1" s="138">
        <v>213</v>
      </c>
      <c r="IF1" s="138">
        <v>214</v>
      </c>
      <c r="IG1" s="138">
        <v>215</v>
      </c>
      <c r="IH1" s="138">
        <v>216</v>
      </c>
      <c r="II1" s="138">
        <v>217</v>
      </c>
      <c r="IJ1" s="138">
        <v>218</v>
      </c>
      <c r="IK1" s="138">
        <v>219</v>
      </c>
      <c r="IL1" s="138">
        <v>220</v>
      </c>
      <c r="IM1" s="138">
        <v>221</v>
      </c>
      <c r="IN1" s="138">
        <v>222</v>
      </c>
      <c r="IO1" s="138">
        <v>223</v>
      </c>
      <c r="IP1" s="138">
        <v>224</v>
      </c>
      <c r="IQ1" s="138">
        <v>225</v>
      </c>
      <c r="IR1" s="138">
        <v>226</v>
      </c>
      <c r="IS1" s="138">
        <v>227</v>
      </c>
      <c r="IT1" s="138">
        <v>228</v>
      </c>
      <c r="IU1" s="138">
        <v>229</v>
      </c>
      <c r="IV1" s="138">
        <v>230</v>
      </c>
      <c r="IW1" s="138">
        <v>231</v>
      </c>
      <c r="IX1" s="138">
        <v>232</v>
      </c>
      <c r="IY1" s="138">
        <v>233</v>
      </c>
      <c r="IZ1" s="138">
        <v>234</v>
      </c>
      <c r="JA1" s="138">
        <v>235</v>
      </c>
      <c r="JB1" s="138">
        <v>236</v>
      </c>
      <c r="JC1" s="138">
        <v>237</v>
      </c>
      <c r="JD1" s="138">
        <v>238</v>
      </c>
      <c r="JE1" s="138">
        <v>239</v>
      </c>
      <c r="JF1" s="138">
        <v>240</v>
      </c>
      <c r="JG1" s="138">
        <v>241</v>
      </c>
      <c r="JH1" s="138">
        <v>242</v>
      </c>
      <c r="JI1" s="138">
        <v>243</v>
      </c>
      <c r="JJ1" s="138">
        <v>244</v>
      </c>
      <c r="JK1" s="138">
        <v>245</v>
      </c>
      <c r="JL1" s="138">
        <v>246</v>
      </c>
      <c r="JM1" s="138">
        <v>247</v>
      </c>
      <c r="JN1" s="138">
        <v>248</v>
      </c>
      <c r="JO1" s="138">
        <v>249</v>
      </c>
      <c r="JP1" s="138">
        <v>250</v>
      </c>
      <c r="JQ1" s="138">
        <v>251</v>
      </c>
      <c r="JR1" s="138">
        <v>252</v>
      </c>
      <c r="JS1" s="138">
        <v>253</v>
      </c>
      <c r="JT1" s="138">
        <v>254</v>
      </c>
      <c r="JU1" s="138">
        <v>255</v>
      </c>
      <c r="JV1" s="138">
        <v>256</v>
      </c>
      <c r="JW1" s="138">
        <v>257</v>
      </c>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row>
    <row r="2" spans="1:310" s="66" customFormat="1" ht="68.25" customHeight="1" thickBot="1" x14ac:dyDescent="0.25">
      <c r="A2" s="790"/>
      <c r="B2" s="790"/>
      <c r="D2" s="451"/>
      <c r="E2" s="767" t="s">
        <v>27</v>
      </c>
      <c r="F2" s="767"/>
      <c r="G2" s="767"/>
      <c r="H2" s="767"/>
      <c r="I2" s="767"/>
      <c r="J2" s="767"/>
      <c r="K2" s="767"/>
      <c r="L2" s="767"/>
      <c r="M2" s="767"/>
      <c r="N2" s="767" t="s">
        <v>752</v>
      </c>
      <c r="O2" s="767"/>
      <c r="P2" s="767"/>
      <c r="Q2" s="767"/>
      <c r="R2" s="767"/>
      <c r="S2" s="767"/>
      <c r="T2" s="767"/>
      <c r="U2" s="767"/>
      <c r="V2" s="767"/>
      <c r="W2" s="767" t="s">
        <v>753</v>
      </c>
      <c r="X2" s="767"/>
      <c r="Y2" s="767"/>
      <c r="Z2" s="767"/>
      <c r="AA2" s="767"/>
      <c r="AB2" s="767"/>
      <c r="AC2" s="767"/>
      <c r="AD2" s="767"/>
      <c r="AE2" s="767"/>
      <c r="AF2" s="767" t="s">
        <v>754</v>
      </c>
      <c r="AG2" s="767"/>
      <c r="AH2" s="767"/>
      <c r="AI2" s="767"/>
      <c r="AJ2" s="767"/>
      <c r="AK2" s="767"/>
      <c r="AL2" s="767"/>
      <c r="AM2" s="767"/>
      <c r="AN2" s="767"/>
      <c r="AO2" s="767" t="s">
        <v>31</v>
      </c>
      <c r="AP2" s="767"/>
      <c r="AQ2" s="767"/>
      <c r="AR2" s="767"/>
      <c r="AS2" s="767"/>
      <c r="AT2" s="767"/>
      <c r="AU2" s="767"/>
      <c r="AV2" s="767"/>
      <c r="AW2" s="767"/>
      <c r="AX2" s="767" t="s">
        <v>755</v>
      </c>
      <c r="AY2" s="767"/>
      <c r="AZ2" s="767"/>
      <c r="BA2" s="767"/>
      <c r="BB2" s="767"/>
      <c r="BC2" s="767"/>
      <c r="BD2" s="767"/>
      <c r="BE2" s="767"/>
      <c r="BF2" s="767"/>
      <c r="BG2" s="767"/>
      <c r="BH2" s="767" t="s">
        <v>756</v>
      </c>
      <c r="BI2" s="767"/>
      <c r="BJ2" s="767"/>
      <c r="BK2" s="767"/>
      <c r="BL2" s="767"/>
      <c r="BM2" s="767"/>
      <c r="BN2" s="767"/>
      <c r="BO2" s="767"/>
      <c r="BP2" s="767"/>
      <c r="BQ2" s="767"/>
      <c r="BR2" s="767" t="s">
        <v>757</v>
      </c>
      <c r="BS2" s="767"/>
      <c r="BT2" s="767"/>
      <c r="BU2" s="767"/>
      <c r="BV2" s="767"/>
      <c r="BW2" s="767"/>
      <c r="BX2" s="767"/>
      <c r="BY2" s="767"/>
      <c r="BZ2" s="767"/>
      <c r="CA2" s="767"/>
      <c r="CB2" s="767" t="s">
        <v>35</v>
      </c>
      <c r="CC2" s="767"/>
      <c r="CD2" s="767"/>
      <c r="CE2" s="767"/>
      <c r="CF2" s="767"/>
      <c r="CG2" s="767"/>
      <c r="CH2" s="767"/>
      <c r="CI2" s="767"/>
      <c r="CJ2" s="767"/>
      <c r="CK2" s="767"/>
      <c r="CL2" s="767" t="s">
        <v>36</v>
      </c>
      <c r="CM2" s="767"/>
      <c r="CN2" s="767"/>
      <c r="CO2" s="767"/>
      <c r="CP2" s="767"/>
      <c r="CQ2" s="767"/>
      <c r="CR2" s="767"/>
      <c r="CS2" s="767"/>
      <c r="CT2" s="767"/>
      <c r="CU2" s="767"/>
      <c r="CV2" s="767" t="s">
        <v>758</v>
      </c>
      <c r="CW2" s="767"/>
      <c r="CX2" s="767"/>
      <c r="CY2" s="767"/>
      <c r="CZ2" s="767"/>
      <c r="DA2" s="767"/>
      <c r="DB2" s="767"/>
      <c r="DC2" s="767"/>
      <c r="DD2" s="767"/>
      <c r="DE2" s="767" t="s">
        <v>759</v>
      </c>
      <c r="DF2" s="767"/>
      <c r="DG2" s="767"/>
      <c r="DH2" s="767"/>
      <c r="DI2" s="767"/>
      <c r="DJ2" s="767"/>
      <c r="DK2" s="767"/>
      <c r="DL2" s="767"/>
      <c r="DM2" s="767"/>
      <c r="DN2" s="767" t="s">
        <v>760</v>
      </c>
      <c r="DO2" s="767"/>
      <c r="DP2" s="767"/>
      <c r="DQ2" s="767"/>
      <c r="DR2" s="767"/>
      <c r="DS2" s="767"/>
      <c r="DT2" s="767"/>
      <c r="DU2" s="767"/>
      <c r="DV2" s="767"/>
      <c r="DW2" s="767" t="s">
        <v>761</v>
      </c>
      <c r="DX2" s="767"/>
      <c r="DY2" s="767"/>
      <c r="DZ2" s="767"/>
      <c r="EA2" s="767"/>
      <c r="EB2" s="767"/>
      <c r="EC2" s="767"/>
      <c r="ED2" s="767"/>
      <c r="EE2" s="767"/>
      <c r="EF2" s="767" t="s">
        <v>762</v>
      </c>
      <c r="EG2" s="767"/>
      <c r="EH2" s="767"/>
      <c r="EI2" s="767"/>
      <c r="EJ2" s="767"/>
      <c r="EK2" s="767"/>
      <c r="EL2" s="767"/>
      <c r="EM2" s="767"/>
      <c r="EN2" s="767"/>
      <c r="EO2" s="767" t="s">
        <v>763</v>
      </c>
      <c r="EP2" s="767"/>
      <c r="EQ2" s="767"/>
      <c r="ER2" s="767"/>
      <c r="ES2" s="767"/>
      <c r="ET2" s="767"/>
      <c r="EU2" s="767"/>
      <c r="EV2" s="767"/>
      <c r="EW2" s="767"/>
      <c r="EX2" s="767" t="s">
        <v>764</v>
      </c>
      <c r="EY2" s="767"/>
      <c r="EZ2" s="767"/>
      <c r="FA2" s="767"/>
      <c r="FB2" s="767"/>
      <c r="FC2" s="767"/>
      <c r="FD2" s="767"/>
      <c r="FE2" s="767"/>
      <c r="FF2" s="767"/>
      <c r="FG2" s="767" t="s">
        <v>765</v>
      </c>
      <c r="FH2" s="767"/>
      <c r="FI2" s="767"/>
      <c r="FJ2" s="767"/>
      <c r="FK2" s="767"/>
      <c r="FL2" s="767"/>
      <c r="FM2" s="767"/>
      <c r="FN2" s="767"/>
      <c r="FO2" s="767"/>
      <c r="FP2" s="767" t="s">
        <v>766</v>
      </c>
      <c r="FQ2" s="767"/>
      <c r="FR2" s="767"/>
      <c r="FS2" s="767"/>
      <c r="FT2" s="767"/>
      <c r="FU2" s="767"/>
      <c r="FV2" s="767"/>
      <c r="FW2" s="767"/>
      <c r="FX2" s="767"/>
      <c r="FY2" s="740" t="s">
        <v>46</v>
      </c>
      <c r="FZ2" s="741"/>
      <c r="GA2" s="741"/>
      <c r="GB2" s="741"/>
      <c r="GC2" s="741"/>
      <c r="GD2" s="741"/>
      <c r="GE2" s="741"/>
      <c r="GF2" s="741"/>
      <c r="GG2" s="742"/>
      <c r="GH2" s="740" t="s">
        <v>767</v>
      </c>
      <c r="GI2" s="741"/>
      <c r="GJ2" s="741"/>
      <c r="GK2" s="741"/>
      <c r="GL2" s="741"/>
      <c r="GM2" s="741"/>
      <c r="GN2" s="741"/>
      <c r="GO2" s="741"/>
      <c r="GP2" s="741"/>
      <c r="GQ2" s="742"/>
      <c r="GR2" s="740" t="s">
        <v>768</v>
      </c>
      <c r="GS2" s="741"/>
      <c r="GT2" s="741"/>
      <c r="GU2" s="741"/>
      <c r="GV2" s="741"/>
      <c r="GW2" s="741"/>
      <c r="GX2" s="741"/>
      <c r="GY2" s="741"/>
      <c r="GZ2" s="741"/>
      <c r="HA2" s="742"/>
      <c r="HB2" s="740" t="s">
        <v>769</v>
      </c>
      <c r="HC2" s="741"/>
      <c r="HD2" s="741"/>
      <c r="HE2" s="741"/>
      <c r="HF2" s="741"/>
      <c r="HG2" s="741"/>
      <c r="HH2" s="741"/>
      <c r="HI2" s="741"/>
      <c r="HJ2" s="741"/>
      <c r="HK2" s="741"/>
      <c r="HL2" s="740" t="s">
        <v>50</v>
      </c>
      <c r="HM2" s="741"/>
      <c r="HN2" s="741"/>
      <c r="HO2" s="741"/>
      <c r="HP2" s="741"/>
      <c r="HQ2" s="741"/>
      <c r="HR2" s="741"/>
      <c r="HS2" s="741"/>
      <c r="HT2" s="741"/>
      <c r="HU2" s="742"/>
      <c r="HV2" s="740" t="s">
        <v>770</v>
      </c>
      <c r="HW2" s="741"/>
      <c r="HX2" s="741"/>
      <c r="HY2" s="741"/>
      <c r="HZ2" s="741"/>
      <c r="IA2" s="741"/>
      <c r="IB2" s="741"/>
      <c r="IC2" s="741"/>
      <c r="ID2" s="741"/>
      <c r="IE2" s="742"/>
      <c r="IF2" s="344" t="s">
        <v>771</v>
      </c>
      <c r="IG2" s="400" t="s">
        <v>772</v>
      </c>
      <c r="IH2" s="740" t="s">
        <v>773</v>
      </c>
      <c r="II2" s="741"/>
      <c r="IJ2" s="741"/>
      <c r="IK2" s="741"/>
      <c r="IL2" s="741"/>
      <c r="IM2" s="741"/>
      <c r="IN2" s="741"/>
      <c r="IO2" s="741"/>
      <c r="IP2" s="741"/>
      <c r="IQ2" s="742"/>
      <c r="IR2" s="740" t="s">
        <v>774</v>
      </c>
      <c r="IS2" s="741"/>
      <c r="IT2" s="741"/>
      <c r="IU2" s="741"/>
      <c r="IV2" s="741"/>
      <c r="IW2" s="741"/>
      <c r="IX2" s="741"/>
      <c r="IY2" s="741"/>
      <c r="IZ2" s="741"/>
      <c r="JA2" s="742"/>
      <c r="JB2" s="740" t="s">
        <v>66</v>
      </c>
      <c r="JC2" s="741"/>
      <c r="JD2" s="741"/>
      <c r="JE2" s="741"/>
      <c r="JF2" s="741"/>
      <c r="JG2" s="741"/>
      <c r="JH2" s="741"/>
      <c r="JI2" s="741"/>
      <c r="JJ2" s="741"/>
      <c r="JK2" s="742"/>
      <c r="JL2" s="740" t="s">
        <v>775</v>
      </c>
      <c r="JM2" s="741"/>
      <c r="JN2" s="741"/>
      <c r="JO2" s="741"/>
      <c r="JP2" s="741"/>
      <c r="JQ2" s="741"/>
      <c r="JR2" s="741"/>
      <c r="JS2" s="741"/>
      <c r="JT2" s="741"/>
      <c r="JU2" s="742"/>
      <c r="JV2" s="344" t="s">
        <v>776</v>
      </c>
      <c r="JW2" s="344" t="s">
        <v>777</v>
      </c>
      <c r="JX2" s="346"/>
      <c r="JY2" s="346"/>
      <c r="JZ2" s="346"/>
      <c r="KA2" s="346"/>
      <c r="KB2" s="771"/>
      <c r="KC2" s="771"/>
      <c r="KD2" s="771"/>
      <c r="KE2" s="771"/>
      <c r="KF2" s="771"/>
      <c r="KG2" s="771"/>
      <c r="KH2" s="771"/>
      <c r="KI2" s="771"/>
      <c r="KJ2" s="771"/>
      <c r="KK2" s="771"/>
      <c r="KL2" s="771"/>
      <c r="KM2" s="771"/>
      <c r="KN2" s="771"/>
      <c r="KO2" s="771"/>
      <c r="KP2" s="771"/>
      <c r="KQ2" s="771"/>
      <c r="KR2" s="771"/>
      <c r="KS2" s="771"/>
      <c r="KT2" s="771"/>
      <c r="KU2" s="771"/>
      <c r="KV2" s="347"/>
      <c r="KW2" s="347"/>
    </row>
    <row r="3" spans="1:310" s="133" customFormat="1" ht="38.25" x14ac:dyDescent="0.2">
      <c r="A3" s="640" t="s">
        <v>1330</v>
      </c>
      <c r="B3" s="110"/>
      <c r="D3" s="401"/>
      <c r="E3" s="402" t="s">
        <v>731</v>
      </c>
      <c r="F3" s="402" t="s">
        <v>622</v>
      </c>
      <c r="G3" s="402" t="s">
        <v>732</v>
      </c>
      <c r="H3" s="402" t="s">
        <v>624</v>
      </c>
      <c r="I3" s="402" t="s">
        <v>626</v>
      </c>
      <c r="J3" s="402" t="s">
        <v>628</v>
      </c>
      <c r="K3" s="402" t="s">
        <v>630</v>
      </c>
      <c r="L3" s="402" t="s">
        <v>632</v>
      </c>
      <c r="M3" s="402" t="s">
        <v>681</v>
      </c>
      <c r="N3" s="402" t="s">
        <v>731</v>
      </c>
      <c r="O3" s="402" t="s">
        <v>622</v>
      </c>
      <c r="P3" s="402" t="s">
        <v>732</v>
      </c>
      <c r="Q3" s="402" t="s">
        <v>624</v>
      </c>
      <c r="R3" s="402" t="s">
        <v>626</v>
      </c>
      <c r="S3" s="402" t="s">
        <v>628</v>
      </c>
      <c r="T3" s="402" t="s">
        <v>630</v>
      </c>
      <c r="U3" s="402" t="s">
        <v>632</v>
      </c>
      <c r="V3" s="402" t="s">
        <v>681</v>
      </c>
      <c r="W3" s="402" t="s">
        <v>731</v>
      </c>
      <c r="X3" s="402" t="s">
        <v>622</v>
      </c>
      <c r="Y3" s="402" t="s">
        <v>732</v>
      </c>
      <c r="Z3" s="402" t="s">
        <v>624</v>
      </c>
      <c r="AA3" s="402" t="s">
        <v>626</v>
      </c>
      <c r="AB3" s="402" t="s">
        <v>628</v>
      </c>
      <c r="AC3" s="402" t="s">
        <v>630</v>
      </c>
      <c r="AD3" s="402" t="s">
        <v>632</v>
      </c>
      <c r="AE3" s="402" t="s">
        <v>681</v>
      </c>
      <c r="AF3" s="402" t="s">
        <v>731</v>
      </c>
      <c r="AG3" s="402" t="s">
        <v>622</v>
      </c>
      <c r="AH3" s="402" t="s">
        <v>732</v>
      </c>
      <c r="AI3" s="402" t="s">
        <v>624</v>
      </c>
      <c r="AJ3" s="402" t="s">
        <v>626</v>
      </c>
      <c r="AK3" s="402" t="s">
        <v>628</v>
      </c>
      <c r="AL3" s="402" t="s">
        <v>630</v>
      </c>
      <c r="AM3" s="402" t="s">
        <v>632</v>
      </c>
      <c r="AN3" s="402" t="s">
        <v>681</v>
      </c>
      <c r="AO3" s="402" t="s">
        <v>731</v>
      </c>
      <c r="AP3" s="402" t="s">
        <v>622</v>
      </c>
      <c r="AQ3" s="402" t="s">
        <v>732</v>
      </c>
      <c r="AR3" s="402" t="s">
        <v>624</v>
      </c>
      <c r="AS3" s="402" t="s">
        <v>626</v>
      </c>
      <c r="AT3" s="402" t="s">
        <v>628</v>
      </c>
      <c r="AU3" s="402" t="s">
        <v>630</v>
      </c>
      <c r="AV3" s="402" t="s">
        <v>632</v>
      </c>
      <c r="AW3" s="402" t="s">
        <v>681</v>
      </c>
      <c r="AX3" s="402" t="s">
        <v>778</v>
      </c>
      <c r="AY3" s="402" t="s">
        <v>731</v>
      </c>
      <c r="AZ3" s="402" t="s">
        <v>622</v>
      </c>
      <c r="BA3" s="402" t="s">
        <v>732</v>
      </c>
      <c r="BB3" s="402" t="s">
        <v>624</v>
      </c>
      <c r="BC3" s="402" t="s">
        <v>626</v>
      </c>
      <c r="BD3" s="402" t="s">
        <v>628</v>
      </c>
      <c r="BE3" s="402" t="s">
        <v>630</v>
      </c>
      <c r="BF3" s="403" t="s">
        <v>632</v>
      </c>
      <c r="BG3" s="402" t="s">
        <v>681</v>
      </c>
      <c r="BH3" s="402" t="s">
        <v>778</v>
      </c>
      <c r="BI3" s="402" t="s">
        <v>731</v>
      </c>
      <c r="BJ3" s="402" t="s">
        <v>622</v>
      </c>
      <c r="BK3" s="402" t="s">
        <v>732</v>
      </c>
      <c r="BL3" s="402" t="s">
        <v>624</v>
      </c>
      <c r="BM3" s="402" t="s">
        <v>626</v>
      </c>
      <c r="BN3" s="402" t="s">
        <v>628</v>
      </c>
      <c r="BO3" s="402" t="s">
        <v>630</v>
      </c>
      <c r="BP3" s="402" t="s">
        <v>632</v>
      </c>
      <c r="BQ3" s="402" t="s">
        <v>681</v>
      </c>
      <c r="BR3" s="402" t="s">
        <v>778</v>
      </c>
      <c r="BS3" s="402" t="s">
        <v>731</v>
      </c>
      <c r="BT3" s="402" t="s">
        <v>622</v>
      </c>
      <c r="BU3" s="402" t="s">
        <v>732</v>
      </c>
      <c r="BV3" s="402" t="s">
        <v>624</v>
      </c>
      <c r="BW3" s="402" t="s">
        <v>626</v>
      </c>
      <c r="BX3" s="402" t="s">
        <v>628</v>
      </c>
      <c r="BY3" s="402" t="s">
        <v>630</v>
      </c>
      <c r="BZ3" s="402" t="s">
        <v>632</v>
      </c>
      <c r="CA3" s="402" t="s">
        <v>681</v>
      </c>
      <c r="CB3" s="402" t="s">
        <v>778</v>
      </c>
      <c r="CC3" s="402" t="s">
        <v>731</v>
      </c>
      <c r="CD3" s="402" t="s">
        <v>622</v>
      </c>
      <c r="CE3" s="402" t="s">
        <v>732</v>
      </c>
      <c r="CF3" s="402" t="s">
        <v>624</v>
      </c>
      <c r="CG3" s="402" t="s">
        <v>626</v>
      </c>
      <c r="CH3" s="402" t="s">
        <v>628</v>
      </c>
      <c r="CI3" s="402" t="s">
        <v>630</v>
      </c>
      <c r="CJ3" s="402" t="s">
        <v>632</v>
      </c>
      <c r="CK3" s="402" t="s">
        <v>681</v>
      </c>
      <c r="CL3" s="402" t="s">
        <v>778</v>
      </c>
      <c r="CM3" s="402" t="s">
        <v>731</v>
      </c>
      <c r="CN3" s="402" t="s">
        <v>622</v>
      </c>
      <c r="CO3" s="402" t="s">
        <v>732</v>
      </c>
      <c r="CP3" s="402" t="s">
        <v>624</v>
      </c>
      <c r="CQ3" s="402" t="s">
        <v>626</v>
      </c>
      <c r="CR3" s="402" t="s">
        <v>628</v>
      </c>
      <c r="CS3" s="402" t="s">
        <v>630</v>
      </c>
      <c r="CT3" s="402" t="s">
        <v>632</v>
      </c>
      <c r="CU3" s="402" t="s">
        <v>681</v>
      </c>
      <c r="CV3" s="402" t="s">
        <v>731</v>
      </c>
      <c r="CW3" s="402" t="s">
        <v>622</v>
      </c>
      <c r="CX3" s="402" t="s">
        <v>732</v>
      </c>
      <c r="CY3" s="402" t="s">
        <v>624</v>
      </c>
      <c r="CZ3" s="402" t="s">
        <v>626</v>
      </c>
      <c r="DA3" s="402" t="s">
        <v>628</v>
      </c>
      <c r="DB3" s="402" t="s">
        <v>630</v>
      </c>
      <c r="DC3" s="402" t="s">
        <v>632</v>
      </c>
      <c r="DD3" s="402" t="s">
        <v>681</v>
      </c>
      <c r="DE3" s="402" t="s">
        <v>731</v>
      </c>
      <c r="DF3" s="402" t="s">
        <v>622</v>
      </c>
      <c r="DG3" s="402" t="s">
        <v>732</v>
      </c>
      <c r="DH3" s="402" t="s">
        <v>624</v>
      </c>
      <c r="DI3" s="402" t="s">
        <v>626</v>
      </c>
      <c r="DJ3" s="402" t="s">
        <v>628</v>
      </c>
      <c r="DK3" s="402" t="s">
        <v>630</v>
      </c>
      <c r="DL3" s="402" t="s">
        <v>632</v>
      </c>
      <c r="DM3" s="402" t="s">
        <v>681</v>
      </c>
      <c r="DN3" s="402" t="s">
        <v>731</v>
      </c>
      <c r="DO3" s="402" t="s">
        <v>622</v>
      </c>
      <c r="DP3" s="402" t="s">
        <v>732</v>
      </c>
      <c r="DQ3" s="402" t="s">
        <v>624</v>
      </c>
      <c r="DR3" s="402" t="s">
        <v>626</v>
      </c>
      <c r="DS3" s="402" t="s">
        <v>628</v>
      </c>
      <c r="DT3" s="402" t="s">
        <v>630</v>
      </c>
      <c r="DU3" s="402" t="s">
        <v>632</v>
      </c>
      <c r="DV3" s="402" t="s">
        <v>681</v>
      </c>
      <c r="DW3" s="402" t="s">
        <v>731</v>
      </c>
      <c r="DX3" s="402" t="s">
        <v>622</v>
      </c>
      <c r="DY3" s="402" t="s">
        <v>732</v>
      </c>
      <c r="DZ3" s="402" t="s">
        <v>624</v>
      </c>
      <c r="EA3" s="402" t="s">
        <v>626</v>
      </c>
      <c r="EB3" s="402" t="s">
        <v>628</v>
      </c>
      <c r="EC3" s="402" t="s">
        <v>630</v>
      </c>
      <c r="ED3" s="402" t="s">
        <v>632</v>
      </c>
      <c r="EE3" s="402" t="s">
        <v>681</v>
      </c>
      <c r="EF3" s="402" t="s">
        <v>731</v>
      </c>
      <c r="EG3" s="402" t="s">
        <v>622</v>
      </c>
      <c r="EH3" s="402" t="s">
        <v>732</v>
      </c>
      <c r="EI3" s="402" t="s">
        <v>624</v>
      </c>
      <c r="EJ3" s="402" t="s">
        <v>626</v>
      </c>
      <c r="EK3" s="402" t="s">
        <v>628</v>
      </c>
      <c r="EL3" s="402" t="s">
        <v>630</v>
      </c>
      <c r="EM3" s="402" t="s">
        <v>632</v>
      </c>
      <c r="EN3" s="402" t="s">
        <v>681</v>
      </c>
      <c r="EO3" s="402" t="s">
        <v>731</v>
      </c>
      <c r="EP3" s="402" t="s">
        <v>622</v>
      </c>
      <c r="EQ3" s="402" t="s">
        <v>732</v>
      </c>
      <c r="ER3" s="402" t="s">
        <v>624</v>
      </c>
      <c r="ES3" s="402" t="s">
        <v>626</v>
      </c>
      <c r="ET3" s="402" t="s">
        <v>628</v>
      </c>
      <c r="EU3" s="402" t="s">
        <v>630</v>
      </c>
      <c r="EV3" s="402" t="s">
        <v>632</v>
      </c>
      <c r="EW3" s="402" t="s">
        <v>681</v>
      </c>
      <c r="EX3" s="402" t="s">
        <v>731</v>
      </c>
      <c r="EY3" s="402" t="s">
        <v>622</v>
      </c>
      <c r="EZ3" s="402" t="s">
        <v>732</v>
      </c>
      <c r="FA3" s="402" t="s">
        <v>624</v>
      </c>
      <c r="FB3" s="402" t="s">
        <v>626</v>
      </c>
      <c r="FC3" s="402" t="s">
        <v>628</v>
      </c>
      <c r="FD3" s="402" t="s">
        <v>630</v>
      </c>
      <c r="FE3" s="402" t="s">
        <v>632</v>
      </c>
      <c r="FF3" s="402" t="s">
        <v>681</v>
      </c>
      <c r="FG3" s="402" t="s">
        <v>731</v>
      </c>
      <c r="FH3" s="402" t="s">
        <v>622</v>
      </c>
      <c r="FI3" s="402" t="s">
        <v>732</v>
      </c>
      <c r="FJ3" s="402" t="s">
        <v>624</v>
      </c>
      <c r="FK3" s="402" t="s">
        <v>626</v>
      </c>
      <c r="FL3" s="402" t="s">
        <v>628</v>
      </c>
      <c r="FM3" s="402" t="s">
        <v>630</v>
      </c>
      <c r="FN3" s="402" t="s">
        <v>632</v>
      </c>
      <c r="FO3" s="402" t="s">
        <v>681</v>
      </c>
      <c r="FP3" s="402" t="s">
        <v>731</v>
      </c>
      <c r="FQ3" s="402" t="s">
        <v>622</v>
      </c>
      <c r="FR3" s="402" t="s">
        <v>732</v>
      </c>
      <c r="FS3" s="402" t="s">
        <v>624</v>
      </c>
      <c r="FT3" s="402" t="s">
        <v>626</v>
      </c>
      <c r="FU3" s="402" t="s">
        <v>628</v>
      </c>
      <c r="FV3" s="402" t="s">
        <v>630</v>
      </c>
      <c r="FW3" s="402" t="s">
        <v>632</v>
      </c>
      <c r="FX3" s="402" t="s">
        <v>681</v>
      </c>
      <c r="FY3" s="402" t="s">
        <v>731</v>
      </c>
      <c r="FZ3" s="402" t="s">
        <v>622</v>
      </c>
      <c r="GA3" s="402" t="s">
        <v>732</v>
      </c>
      <c r="GB3" s="402" t="s">
        <v>624</v>
      </c>
      <c r="GC3" s="402" t="s">
        <v>626</v>
      </c>
      <c r="GD3" s="402" t="s">
        <v>628</v>
      </c>
      <c r="GE3" s="402" t="s">
        <v>630</v>
      </c>
      <c r="GF3" s="402" t="s">
        <v>632</v>
      </c>
      <c r="GG3" s="402" t="s">
        <v>681</v>
      </c>
      <c r="GH3" s="402" t="s">
        <v>778</v>
      </c>
      <c r="GI3" s="402" t="s">
        <v>731</v>
      </c>
      <c r="GJ3" s="402" t="s">
        <v>622</v>
      </c>
      <c r="GK3" s="402" t="s">
        <v>732</v>
      </c>
      <c r="GL3" s="402" t="s">
        <v>624</v>
      </c>
      <c r="GM3" s="402" t="s">
        <v>626</v>
      </c>
      <c r="GN3" s="402" t="s">
        <v>628</v>
      </c>
      <c r="GO3" s="402" t="s">
        <v>630</v>
      </c>
      <c r="GP3" s="402" t="s">
        <v>632</v>
      </c>
      <c r="GQ3" s="402" t="s">
        <v>681</v>
      </c>
      <c r="GR3" s="402" t="s">
        <v>778</v>
      </c>
      <c r="GS3" s="402" t="s">
        <v>731</v>
      </c>
      <c r="GT3" s="402" t="s">
        <v>622</v>
      </c>
      <c r="GU3" s="402" t="s">
        <v>732</v>
      </c>
      <c r="GV3" s="402" t="s">
        <v>624</v>
      </c>
      <c r="GW3" s="402" t="s">
        <v>626</v>
      </c>
      <c r="GX3" s="402" t="s">
        <v>628</v>
      </c>
      <c r="GY3" s="402" t="s">
        <v>630</v>
      </c>
      <c r="GZ3" s="402" t="s">
        <v>632</v>
      </c>
      <c r="HA3" s="402" t="s">
        <v>681</v>
      </c>
      <c r="HB3" s="402" t="s">
        <v>778</v>
      </c>
      <c r="HC3" s="402" t="s">
        <v>731</v>
      </c>
      <c r="HD3" s="402" t="s">
        <v>622</v>
      </c>
      <c r="HE3" s="402" t="s">
        <v>732</v>
      </c>
      <c r="HF3" s="402" t="s">
        <v>624</v>
      </c>
      <c r="HG3" s="402" t="s">
        <v>626</v>
      </c>
      <c r="HH3" s="402" t="s">
        <v>628</v>
      </c>
      <c r="HI3" s="402" t="s">
        <v>630</v>
      </c>
      <c r="HJ3" s="402" t="s">
        <v>632</v>
      </c>
      <c r="HK3" s="402" t="s">
        <v>681</v>
      </c>
      <c r="HL3" s="345" t="s">
        <v>778</v>
      </c>
      <c r="HM3" s="345" t="s">
        <v>731</v>
      </c>
      <c r="HN3" s="345" t="s">
        <v>622</v>
      </c>
      <c r="HO3" s="345" t="s">
        <v>732</v>
      </c>
      <c r="HP3" s="345" t="s">
        <v>624</v>
      </c>
      <c r="HQ3" s="345" t="s">
        <v>626</v>
      </c>
      <c r="HR3" s="345" t="s">
        <v>628</v>
      </c>
      <c r="HS3" s="345" t="s">
        <v>630</v>
      </c>
      <c r="HT3" s="345" t="s">
        <v>632</v>
      </c>
      <c r="HU3" s="345" t="s">
        <v>681</v>
      </c>
      <c r="HV3" s="402" t="s">
        <v>778</v>
      </c>
      <c r="HW3" s="402" t="s">
        <v>731</v>
      </c>
      <c r="HX3" s="402" t="s">
        <v>622</v>
      </c>
      <c r="HY3" s="402" t="s">
        <v>732</v>
      </c>
      <c r="HZ3" s="402" t="s">
        <v>624</v>
      </c>
      <c r="IA3" s="402" t="s">
        <v>626</v>
      </c>
      <c r="IB3" s="402" t="s">
        <v>628</v>
      </c>
      <c r="IC3" s="402" t="s">
        <v>630</v>
      </c>
      <c r="ID3" s="402" t="s">
        <v>632</v>
      </c>
      <c r="IE3" s="402" t="s">
        <v>681</v>
      </c>
      <c r="IF3" s="402" t="s">
        <v>681</v>
      </c>
      <c r="IG3" s="402" t="s">
        <v>681</v>
      </c>
      <c r="IH3" s="402" t="s">
        <v>778</v>
      </c>
      <c r="II3" s="402" t="s">
        <v>731</v>
      </c>
      <c r="IJ3" s="402" t="s">
        <v>622</v>
      </c>
      <c r="IK3" s="402" t="s">
        <v>732</v>
      </c>
      <c r="IL3" s="402" t="s">
        <v>624</v>
      </c>
      <c r="IM3" s="402" t="s">
        <v>626</v>
      </c>
      <c r="IN3" s="402" t="s">
        <v>628</v>
      </c>
      <c r="IO3" s="402" t="s">
        <v>630</v>
      </c>
      <c r="IP3" s="402" t="s">
        <v>632</v>
      </c>
      <c r="IQ3" s="402" t="s">
        <v>681</v>
      </c>
      <c r="IR3" s="402" t="s">
        <v>778</v>
      </c>
      <c r="IS3" s="402" t="s">
        <v>731</v>
      </c>
      <c r="IT3" s="402" t="s">
        <v>622</v>
      </c>
      <c r="IU3" s="402" t="s">
        <v>732</v>
      </c>
      <c r="IV3" s="402" t="s">
        <v>624</v>
      </c>
      <c r="IW3" s="402" t="s">
        <v>626</v>
      </c>
      <c r="IX3" s="402" t="s">
        <v>628</v>
      </c>
      <c r="IY3" s="402" t="s">
        <v>630</v>
      </c>
      <c r="IZ3" s="402" t="s">
        <v>632</v>
      </c>
      <c r="JA3" s="402" t="s">
        <v>681</v>
      </c>
      <c r="JB3" s="402" t="s">
        <v>778</v>
      </c>
      <c r="JC3" s="402" t="s">
        <v>731</v>
      </c>
      <c r="JD3" s="402" t="s">
        <v>622</v>
      </c>
      <c r="JE3" s="402" t="s">
        <v>732</v>
      </c>
      <c r="JF3" s="402" t="s">
        <v>624</v>
      </c>
      <c r="JG3" s="402" t="s">
        <v>626</v>
      </c>
      <c r="JH3" s="402" t="s">
        <v>628</v>
      </c>
      <c r="JI3" s="402" t="s">
        <v>630</v>
      </c>
      <c r="JJ3" s="402" t="s">
        <v>632</v>
      </c>
      <c r="JK3" s="402" t="s">
        <v>681</v>
      </c>
      <c r="JL3" s="402" t="s">
        <v>778</v>
      </c>
      <c r="JM3" s="402" t="s">
        <v>731</v>
      </c>
      <c r="JN3" s="402" t="s">
        <v>622</v>
      </c>
      <c r="JO3" s="402" t="s">
        <v>732</v>
      </c>
      <c r="JP3" s="402" t="s">
        <v>624</v>
      </c>
      <c r="JQ3" s="402" t="s">
        <v>626</v>
      </c>
      <c r="JR3" s="402" t="s">
        <v>628</v>
      </c>
      <c r="JS3" s="402" t="s">
        <v>630</v>
      </c>
      <c r="JT3" s="402" t="s">
        <v>632</v>
      </c>
      <c r="JU3" s="402" t="s">
        <v>681</v>
      </c>
      <c r="JV3" s="402" t="s">
        <v>681</v>
      </c>
      <c r="JW3" s="402" t="s">
        <v>681</v>
      </c>
      <c r="JX3" s="348"/>
      <c r="JY3" s="348"/>
      <c r="JZ3" s="348"/>
      <c r="KA3" s="348"/>
      <c r="KB3" s="348"/>
      <c r="KC3" s="348"/>
      <c r="KD3" s="348"/>
      <c r="KE3" s="348"/>
      <c r="KF3" s="348"/>
      <c r="KG3" s="348"/>
      <c r="KH3" s="348"/>
      <c r="KI3" s="348"/>
      <c r="KJ3" s="348"/>
      <c r="KK3" s="348"/>
      <c r="KL3" s="348"/>
      <c r="KM3" s="348"/>
      <c r="KN3" s="348"/>
      <c r="KO3" s="348"/>
      <c r="KP3" s="348"/>
      <c r="KQ3" s="348"/>
      <c r="KR3" s="348"/>
      <c r="KS3" s="348"/>
      <c r="KT3" s="348"/>
      <c r="KU3" s="348"/>
      <c r="KV3" s="348"/>
      <c r="KW3" s="348"/>
    </row>
    <row r="4" spans="1:310" ht="13.5" thickBot="1" x14ac:dyDescent="0.25">
      <c r="A4" s="206"/>
      <c r="D4" s="238"/>
      <c r="E4" s="169"/>
      <c r="F4" s="169"/>
      <c r="G4" s="169"/>
      <c r="H4" s="169"/>
      <c r="I4" s="169"/>
      <c r="J4" s="169"/>
      <c r="K4" s="169"/>
      <c r="L4" s="169"/>
      <c r="M4" s="169"/>
      <c r="N4" s="169"/>
      <c r="O4" s="169"/>
      <c r="P4" s="169"/>
      <c r="Q4" s="169"/>
      <c r="R4" s="169"/>
      <c r="S4" s="169"/>
      <c r="T4" s="169"/>
      <c r="U4" s="169"/>
      <c r="V4" s="169"/>
      <c r="W4" s="169"/>
      <c r="X4" s="169"/>
      <c r="Y4" s="169"/>
      <c r="Z4" s="169"/>
      <c r="AA4" s="169"/>
      <c r="AB4" s="169"/>
      <c r="AC4" s="169"/>
      <c r="AD4" s="169"/>
      <c r="AE4" s="169"/>
      <c r="AF4" s="169"/>
      <c r="AG4" s="169"/>
      <c r="AH4" s="169"/>
      <c r="AI4" s="169"/>
      <c r="AJ4" s="169"/>
      <c r="AK4" s="169"/>
      <c r="AL4" s="169"/>
      <c r="AM4" s="169"/>
      <c r="AN4" s="169"/>
      <c r="AO4" s="169"/>
      <c r="AP4" s="169"/>
      <c r="AQ4" s="169"/>
      <c r="AR4" s="169"/>
      <c r="AS4" s="169"/>
      <c r="AT4" s="169"/>
      <c r="AU4" s="169"/>
      <c r="AV4" s="169"/>
      <c r="AW4" s="169"/>
      <c r="AX4" s="169"/>
      <c r="AY4" s="169"/>
      <c r="AZ4" s="169"/>
      <c r="BA4" s="169"/>
      <c r="BB4" s="169"/>
      <c r="BC4" s="169"/>
      <c r="BD4" s="169"/>
      <c r="BE4" s="169"/>
      <c r="BF4" s="340"/>
      <c r="BG4" s="169"/>
      <c r="BH4" s="169"/>
      <c r="BI4" s="169"/>
      <c r="BJ4" s="169"/>
      <c r="BK4" s="169"/>
      <c r="BL4" s="169"/>
      <c r="BM4" s="169"/>
      <c r="BN4" s="169"/>
      <c r="BO4" s="169"/>
      <c r="BP4" s="169"/>
      <c r="BQ4" s="169"/>
      <c r="BR4" s="169"/>
      <c r="BS4" s="169"/>
      <c r="BT4" s="169"/>
      <c r="BU4" s="169"/>
      <c r="BV4" s="169"/>
      <c r="BW4" s="169"/>
      <c r="BX4" s="169"/>
      <c r="BY4" s="169"/>
      <c r="BZ4" s="169"/>
      <c r="CA4" s="169"/>
      <c r="CB4" s="169"/>
      <c r="CC4" s="169"/>
      <c r="CD4" s="169"/>
      <c r="CE4" s="169"/>
      <c r="CF4" s="169"/>
      <c r="CG4" s="169"/>
      <c r="CH4" s="169"/>
      <c r="CI4" s="169"/>
      <c r="CJ4" s="169"/>
      <c r="CK4" s="169"/>
      <c r="CL4" s="169"/>
      <c r="CM4" s="169"/>
      <c r="CN4" s="169"/>
      <c r="CO4" s="169"/>
      <c r="CP4" s="169"/>
      <c r="CQ4" s="169"/>
      <c r="CR4" s="169"/>
      <c r="CS4" s="169"/>
      <c r="CT4" s="169"/>
      <c r="CU4" s="169"/>
      <c r="CV4" s="169"/>
      <c r="CW4" s="169"/>
      <c r="CX4" s="169"/>
      <c r="CY4" s="169"/>
      <c r="CZ4" s="169"/>
      <c r="DA4" s="169"/>
      <c r="DB4" s="169"/>
      <c r="DC4" s="169"/>
      <c r="DD4" s="169"/>
      <c r="DE4" s="169"/>
      <c r="DF4" s="169"/>
      <c r="DG4" s="169"/>
      <c r="DH4" s="169"/>
      <c r="DI4" s="169"/>
      <c r="DJ4" s="169"/>
      <c r="DK4" s="169"/>
      <c r="DL4" s="169"/>
      <c r="DM4" s="169"/>
      <c r="DN4" s="169"/>
      <c r="DO4" s="169"/>
      <c r="DP4" s="169"/>
      <c r="DQ4" s="169"/>
      <c r="DR4" s="169"/>
      <c r="DS4" s="169"/>
      <c r="DT4" s="169"/>
      <c r="DU4" s="169"/>
      <c r="DV4" s="169"/>
      <c r="DW4" s="169"/>
      <c r="DX4" s="169"/>
      <c r="DY4" s="169"/>
      <c r="DZ4" s="169"/>
      <c r="EA4" s="169"/>
      <c r="EB4" s="169"/>
      <c r="EC4" s="169"/>
      <c r="ED4" s="169"/>
      <c r="EE4" s="169"/>
      <c r="EF4" s="169"/>
      <c r="EG4" s="169"/>
      <c r="EH4" s="169"/>
      <c r="EI4" s="169"/>
      <c r="EJ4" s="169"/>
      <c r="EK4" s="169"/>
      <c r="EL4" s="169"/>
      <c r="EM4" s="169"/>
      <c r="EN4" s="169"/>
      <c r="EO4" s="169"/>
      <c r="EP4" s="169"/>
      <c r="EQ4" s="169"/>
      <c r="ER4" s="169"/>
      <c r="ES4" s="169"/>
      <c r="ET4" s="169"/>
      <c r="EU4" s="169"/>
      <c r="EV4" s="169"/>
      <c r="EW4" s="169"/>
      <c r="EX4" s="169"/>
      <c r="EY4" s="169"/>
      <c r="EZ4" s="169"/>
      <c r="FA4" s="169"/>
      <c r="FB4" s="169"/>
      <c r="FC4" s="169"/>
      <c r="FD4" s="169"/>
      <c r="FE4" s="169"/>
      <c r="FF4" s="169"/>
      <c r="FG4" s="169"/>
      <c r="FH4" s="169"/>
      <c r="FI4" s="169"/>
      <c r="FJ4" s="169"/>
      <c r="FK4" s="169"/>
      <c r="FL4" s="169"/>
      <c r="FM4" s="169"/>
      <c r="FN4" s="169"/>
      <c r="FO4" s="169"/>
      <c r="FP4" s="169"/>
      <c r="FQ4" s="169"/>
      <c r="FR4" s="169"/>
      <c r="FS4" s="169"/>
      <c r="FT4" s="169"/>
      <c r="FU4" s="169"/>
      <c r="FV4" s="169"/>
      <c r="FW4" s="169"/>
      <c r="FX4" s="169"/>
      <c r="FY4" s="169"/>
      <c r="FZ4" s="169"/>
      <c r="GA4" s="169"/>
      <c r="GB4" s="169"/>
      <c r="GC4" s="169"/>
      <c r="GD4" s="169"/>
      <c r="GE4" s="169"/>
      <c r="GF4" s="169"/>
      <c r="GG4" s="169"/>
      <c r="GH4" s="169"/>
      <c r="GI4" s="169"/>
      <c r="GJ4" s="169"/>
      <c r="GK4" s="169"/>
      <c r="GL4" s="169"/>
      <c r="GM4" s="169"/>
      <c r="GN4" s="169"/>
      <c r="GO4" s="169"/>
      <c r="GP4" s="169"/>
      <c r="GQ4" s="169"/>
      <c r="GR4" s="169"/>
      <c r="GS4" s="169"/>
      <c r="GT4" s="169"/>
      <c r="GU4" s="169"/>
      <c r="GV4" s="169"/>
      <c r="GW4" s="169"/>
      <c r="GX4" s="169"/>
      <c r="GY4" s="169"/>
      <c r="GZ4" s="169"/>
      <c r="HA4" s="169"/>
      <c r="HB4" s="169"/>
      <c r="HC4" s="169"/>
      <c r="HD4" s="169"/>
      <c r="HE4" s="169"/>
      <c r="HF4" s="169"/>
      <c r="HG4" s="169"/>
      <c r="HH4" s="169"/>
      <c r="HI4" s="169"/>
      <c r="HJ4" s="169"/>
      <c r="HK4" s="169"/>
      <c r="HL4" s="169"/>
      <c r="HM4" s="169"/>
      <c r="HN4" s="169"/>
      <c r="HO4" s="169"/>
      <c r="HP4" s="169"/>
      <c r="HQ4" s="169"/>
      <c r="HR4" s="169"/>
      <c r="HS4" s="169"/>
      <c r="HT4" s="169"/>
      <c r="HU4" s="169"/>
      <c r="HV4" s="169"/>
      <c r="HW4" s="169"/>
      <c r="HX4" s="169"/>
      <c r="HY4" s="169"/>
      <c r="HZ4" s="169"/>
      <c r="IA4" s="169"/>
      <c r="IB4" s="169"/>
      <c r="IC4" s="169"/>
      <c r="ID4" s="169"/>
      <c r="IE4" s="169"/>
      <c r="IF4" s="169"/>
      <c r="IG4" s="169"/>
      <c r="IH4" s="169"/>
      <c r="II4" s="169"/>
      <c r="IJ4" s="169"/>
      <c r="IK4" s="169"/>
      <c r="IL4" s="169"/>
      <c r="IM4" s="169"/>
      <c r="IN4" s="169"/>
      <c r="IO4" s="169"/>
      <c r="IP4" s="169"/>
      <c r="IQ4" s="169"/>
      <c r="IR4" s="169"/>
      <c r="IS4" s="169"/>
      <c r="IT4" s="169"/>
      <c r="IU4" s="169"/>
      <c r="IV4" s="169"/>
      <c r="IW4" s="169"/>
      <c r="IX4" s="169"/>
      <c r="IY4" s="169"/>
      <c r="IZ4" s="169"/>
      <c r="JA4" s="169"/>
      <c r="JB4" s="169"/>
      <c r="JC4" s="169"/>
      <c r="JD4" s="169"/>
      <c r="JE4" s="169"/>
      <c r="JF4" s="169"/>
      <c r="JG4" s="169"/>
      <c r="JH4" s="169"/>
      <c r="JI4" s="169"/>
      <c r="JJ4" s="169"/>
      <c r="JK4" s="169"/>
      <c r="JL4" s="169"/>
      <c r="JM4" s="169"/>
      <c r="JN4" s="169"/>
      <c r="JO4" s="169"/>
      <c r="JP4" s="169"/>
      <c r="JQ4" s="169"/>
      <c r="JR4" s="169"/>
      <c r="JS4" s="169"/>
      <c r="JT4" s="169"/>
      <c r="JU4" s="169"/>
      <c r="JV4" s="169"/>
      <c r="JW4" s="169"/>
      <c r="JX4" s="272"/>
      <c r="JY4" s="272"/>
      <c r="JZ4" s="272"/>
      <c r="KA4" s="272"/>
      <c r="KB4" s="272"/>
      <c r="KC4" s="272"/>
      <c r="KD4" s="272"/>
      <c r="KE4" s="272"/>
      <c r="KF4" s="272"/>
      <c r="KG4" s="272"/>
      <c r="KH4" s="272"/>
      <c r="KI4" s="272"/>
      <c r="KJ4" s="272"/>
      <c r="KK4" s="272"/>
      <c r="KL4" s="272"/>
      <c r="KM4" s="272"/>
      <c r="KN4" s="272"/>
      <c r="KO4" s="272"/>
      <c r="KP4" s="272"/>
      <c r="KQ4" s="272"/>
      <c r="KR4" s="272"/>
      <c r="KS4" s="272"/>
      <c r="KT4" s="272"/>
      <c r="KU4" s="272"/>
      <c r="KV4" s="272"/>
      <c r="KW4" s="272"/>
    </row>
    <row r="5" spans="1:310" ht="13.5" thickBot="1" x14ac:dyDescent="0.25">
      <c r="A5" s="328" t="s">
        <v>26</v>
      </c>
      <c r="B5" s="328" t="s">
        <v>779</v>
      </c>
      <c r="C5" s="328" t="s">
        <v>780</v>
      </c>
      <c r="D5" s="239"/>
      <c r="E5" s="240"/>
      <c r="F5" s="240"/>
      <c r="G5" s="240"/>
      <c r="H5" s="240"/>
      <c r="I5" s="240"/>
      <c r="J5" s="240"/>
      <c r="K5" s="240"/>
      <c r="L5" s="240"/>
      <c r="M5" s="240"/>
      <c r="N5" s="240"/>
      <c r="O5" s="240"/>
      <c r="P5" s="240"/>
      <c r="Q5" s="240"/>
      <c r="R5" s="240"/>
      <c r="S5" s="240"/>
      <c r="T5" s="240"/>
      <c r="U5" s="240"/>
      <c r="V5" s="240"/>
      <c r="W5" s="240"/>
      <c r="X5" s="240"/>
      <c r="Y5" s="240"/>
      <c r="Z5" s="240"/>
      <c r="AA5" s="240"/>
      <c r="AB5" s="240"/>
      <c r="AC5" s="240"/>
      <c r="AD5" s="240"/>
      <c r="AE5" s="240"/>
      <c r="AF5" s="240"/>
      <c r="AG5" s="240"/>
      <c r="AH5" s="240"/>
      <c r="AI5" s="240"/>
      <c r="AJ5" s="240"/>
      <c r="AK5" s="240"/>
      <c r="AL5" s="240"/>
      <c r="AM5" s="240"/>
      <c r="AN5" s="240"/>
      <c r="AO5" s="240"/>
      <c r="AP5" s="240"/>
      <c r="AQ5" s="240"/>
      <c r="AR5" s="240"/>
      <c r="AS5" s="240"/>
      <c r="AT5" s="240"/>
      <c r="AU5" s="240"/>
      <c r="AV5" s="240"/>
      <c r="AW5" s="240"/>
      <c r="AX5" s="240"/>
      <c r="AY5" s="240"/>
      <c r="AZ5" s="240"/>
      <c r="BA5" s="240"/>
      <c r="BB5" s="240"/>
      <c r="BC5" s="240"/>
      <c r="BD5" s="240"/>
      <c r="BE5" s="240"/>
      <c r="BF5" s="341"/>
      <c r="BG5" s="240"/>
      <c r="BH5" s="240"/>
      <c r="BI5" s="240"/>
      <c r="BJ5" s="240"/>
      <c r="BK5" s="240"/>
      <c r="BL5" s="240"/>
      <c r="BM5" s="240"/>
      <c r="BN5" s="240"/>
      <c r="BO5" s="240"/>
      <c r="BP5" s="240"/>
      <c r="BQ5" s="240"/>
      <c r="BR5" s="240"/>
      <c r="BS5" s="240"/>
      <c r="BT5" s="240"/>
      <c r="BU5" s="240"/>
      <c r="BV5" s="240"/>
      <c r="BW5" s="240"/>
      <c r="BX5" s="240"/>
      <c r="BY5" s="240"/>
      <c r="BZ5" s="240"/>
      <c r="CA5" s="240"/>
      <c r="CB5" s="240"/>
      <c r="CC5" s="240"/>
      <c r="CD5" s="240"/>
      <c r="CE5" s="240"/>
      <c r="CF5" s="240"/>
      <c r="CG5" s="240"/>
      <c r="CH5" s="240"/>
      <c r="CI5" s="240"/>
      <c r="CJ5" s="240"/>
      <c r="CK5" s="240"/>
      <c r="CL5" s="240"/>
      <c r="CM5" s="240"/>
      <c r="CN5" s="240"/>
      <c r="CO5" s="240"/>
      <c r="CP5" s="240"/>
      <c r="CQ5" s="240"/>
      <c r="CR5" s="240"/>
      <c r="CS5" s="240"/>
      <c r="CT5" s="240"/>
      <c r="CU5" s="240"/>
      <c r="CV5" s="240"/>
      <c r="CW5" s="240"/>
      <c r="CX5" s="240"/>
      <c r="CY5" s="240"/>
      <c r="CZ5" s="240"/>
      <c r="DA5" s="240"/>
      <c r="DB5" s="240"/>
      <c r="DC5" s="240"/>
      <c r="DD5" s="240"/>
      <c r="DE5" s="240"/>
      <c r="DF5" s="240"/>
      <c r="DG5" s="240"/>
      <c r="DH5" s="240"/>
      <c r="DI5" s="240"/>
      <c r="DJ5" s="240"/>
      <c r="DK5" s="240"/>
      <c r="DL5" s="240"/>
      <c r="DM5" s="240"/>
      <c r="DN5" s="240"/>
      <c r="DO5" s="240"/>
      <c r="DP5" s="240"/>
      <c r="DQ5" s="240"/>
      <c r="DR5" s="240"/>
      <c r="DS5" s="240"/>
      <c r="DT5" s="240"/>
      <c r="DU5" s="240"/>
      <c r="DV5" s="240"/>
      <c r="DW5" s="240"/>
      <c r="DX5" s="240"/>
      <c r="DY5" s="240"/>
      <c r="DZ5" s="240"/>
      <c r="EA5" s="240"/>
      <c r="EB5" s="240"/>
      <c r="EC5" s="240"/>
      <c r="ED5" s="240"/>
      <c r="EE5" s="240"/>
      <c r="EF5" s="240"/>
      <c r="EG5" s="240"/>
      <c r="EH5" s="240"/>
      <c r="EI5" s="240"/>
      <c r="EJ5" s="240"/>
      <c r="EK5" s="240"/>
      <c r="EL5" s="240"/>
      <c r="EM5" s="240"/>
      <c r="EN5" s="240"/>
      <c r="EO5" s="240"/>
      <c r="EP5" s="240"/>
      <c r="EQ5" s="240"/>
      <c r="ER5" s="240"/>
      <c r="ES5" s="240"/>
      <c r="ET5" s="240"/>
      <c r="EU5" s="240"/>
      <c r="EV5" s="240"/>
      <c r="EW5" s="240"/>
      <c r="EX5" s="240"/>
      <c r="EY5" s="240"/>
      <c r="EZ5" s="240"/>
      <c r="FA5" s="240"/>
      <c r="FB5" s="240"/>
      <c r="FC5" s="240"/>
      <c r="FD5" s="240"/>
      <c r="FE5" s="240"/>
      <c r="FF5" s="240"/>
      <c r="FG5" s="240"/>
      <c r="FH5" s="240"/>
      <c r="FI5" s="240"/>
      <c r="FJ5" s="240"/>
      <c r="FK5" s="240"/>
      <c r="FL5" s="240"/>
      <c r="FM5" s="240"/>
      <c r="FN5" s="240"/>
      <c r="FO5" s="240"/>
      <c r="FP5" s="240"/>
      <c r="FQ5" s="240"/>
      <c r="FR5" s="240"/>
      <c r="FS5" s="240"/>
      <c r="FT5" s="240"/>
      <c r="FU5" s="240"/>
      <c r="FV5" s="240"/>
      <c r="FW5" s="240"/>
      <c r="FX5" s="240"/>
      <c r="FY5" s="240"/>
      <c r="FZ5" s="240"/>
      <c r="GA5" s="240"/>
      <c r="GB5" s="240"/>
      <c r="GC5" s="240"/>
      <c r="GD5" s="240"/>
      <c r="GE5" s="240"/>
      <c r="GF5" s="240"/>
      <c r="GG5" s="240"/>
      <c r="GH5" s="240"/>
      <c r="GI5" s="240"/>
      <c r="GJ5" s="240"/>
      <c r="GK5" s="240"/>
      <c r="GL5" s="240"/>
      <c r="GM5" s="240"/>
      <c r="GN5" s="240"/>
      <c r="GO5" s="240"/>
      <c r="GP5" s="240"/>
      <c r="GQ5" s="240"/>
      <c r="GR5" s="240"/>
      <c r="GS5" s="240"/>
      <c r="GT5" s="240"/>
      <c r="GU5" s="240"/>
      <c r="GV5" s="240"/>
      <c r="GW5" s="240"/>
      <c r="GX5" s="240"/>
      <c r="GY5" s="240"/>
      <c r="GZ5" s="240"/>
      <c r="HA5" s="240"/>
      <c r="HB5" s="240"/>
      <c r="HC5" s="240"/>
      <c r="HD5" s="240"/>
      <c r="HE5" s="240"/>
      <c r="HF5" s="240"/>
      <c r="HG5" s="240"/>
      <c r="HH5" s="240"/>
      <c r="HI5" s="240"/>
      <c r="HJ5" s="240"/>
      <c r="HK5" s="240"/>
      <c r="HL5" s="240"/>
      <c r="HM5" s="240"/>
      <c r="HN5" s="240"/>
      <c r="HO5" s="240"/>
      <c r="HP5" s="240"/>
      <c r="HQ5" s="240"/>
      <c r="HR5" s="240"/>
      <c r="HS5" s="240"/>
      <c r="HT5" s="240"/>
      <c r="HU5" s="240"/>
      <c r="HV5" s="240"/>
      <c r="HW5" s="240"/>
      <c r="HX5" s="240"/>
      <c r="HY5" s="240"/>
      <c r="HZ5" s="240"/>
      <c r="IA5" s="240"/>
      <c r="IB5" s="240"/>
      <c r="IC5" s="240"/>
      <c r="ID5" s="240"/>
      <c r="IE5" s="240"/>
      <c r="IF5" s="240"/>
      <c r="IG5" s="240"/>
      <c r="IH5" s="240"/>
      <c r="II5" s="240"/>
      <c r="IJ5" s="240"/>
      <c r="IK5" s="240"/>
      <c r="IL5" s="240"/>
      <c r="IM5" s="240"/>
      <c r="IN5" s="240"/>
      <c r="IO5" s="240"/>
      <c r="IP5" s="240"/>
      <c r="IQ5" s="240"/>
      <c r="IR5" s="240"/>
      <c r="IS5" s="240"/>
      <c r="IT5" s="240"/>
      <c r="IU5" s="240"/>
      <c r="IV5" s="240"/>
      <c r="IW5" s="240"/>
      <c r="IX5" s="240"/>
      <c r="IY5" s="240"/>
      <c r="IZ5" s="240"/>
      <c r="JA5" s="240"/>
      <c r="JB5" s="240"/>
      <c r="JC5" s="240"/>
      <c r="JD5" s="240"/>
      <c r="JE5" s="240"/>
      <c r="JF5" s="240"/>
      <c r="JG5" s="240"/>
      <c r="JH5" s="240"/>
      <c r="JI5" s="240"/>
      <c r="JJ5" s="240"/>
      <c r="JK5" s="240"/>
      <c r="JL5" s="240"/>
      <c r="JM5" s="240"/>
      <c r="JN5" s="240"/>
      <c r="JO5" s="240"/>
      <c r="JP5" s="240"/>
      <c r="JQ5" s="240"/>
      <c r="JR5" s="240"/>
      <c r="JS5" s="240"/>
      <c r="JT5" s="240"/>
      <c r="JU5" s="240"/>
      <c r="JV5" s="240"/>
      <c r="JW5" s="240"/>
      <c r="JX5" s="272"/>
      <c r="JY5" s="272"/>
      <c r="JZ5" s="272"/>
      <c r="KA5" s="272"/>
      <c r="KB5" s="272"/>
      <c r="KC5" s="272"/>
      <c r="KD5" s="272"/>
      <c r="KE5" s="272"/>
      <c r="KF5" s="272"/>
      <c r="KG5" s="272"/>
      <c r="KH5" s="272"/>
      <c r="KI5" s="272"/>
      <c r="KJ5" s="272"/>
      <c r="KK5" s="272"/>
      <c r="KL5" s="272"/>
      <c r="KM5" s="272"/>
      <c r="KN5" s="272"/>
      <c r="KO5" s="272"/>
      <c r="KP5" s="272"/>
      <c r="KQ5" s="272"/>
      <c r="KR5" s="272"/>
      <c r="KS5" s="272"/>
      <c r="KT5" s="272"/>
      <c r="KU5" s="272"/>
      <c r="KV5" s="272"/>
      <c r="KW5" s="272"/>
    </row>
    <row r="6" spans="1:310" s="463" customFormat="1" x14ac:dyDescent="0.2">
      <c r="A6" s="457" t="s">
        <v>70</v>
      </c>
      <c r="B6" s="472" t="s">
        <v>781</v>
      </c>
      <c r="C6" s="458" t="s">
        <v>782</v>
      </c>
      <c r="D6" s="459" t="s">
        <v>71</v>
      </c>
      <c r="E6" s="484">
        <v>2781</v>
      </c>
      <c r="F6" s="484">
        <v>5081</v>
      </c>
      <c r="G6" s="484">
        <v>11455</v>
      </c>
      <c r="H6" s="484">
        <v>6242</v>
      </c>
      <c r="I6" s="484">
        <v>1992</v>
      </c>
      <c r="J6" s="484">
        <v>756</v>
      </c>
      <c r="K6" s="484">
        <v>324</v>
      </c>
      <c r="L6" s="484">
        <v>8</v>
      </c>
      <c r="M6" s="485">
        <v>28639</v>
      </c>
      <c r="N6" s="484">
        <v>90</v>
      </c>
      <c r="O6" s="484">
        <v>87</v>
      </c>
      <c r="P6" s="484">
        <v>118</v>
      </c>
      <c r="Q6" s="484">
        <v>61</v>
      </c>
      <c r="R6" s="484">
        <v>20</v>
      </c>
      <c r="S6" s="484">
        <v>5</v>
      </c>
      <c r="T6" s="484">
        <v>1</v>
      </c>
      <c r="U6" s="484">
        <v>0</v>
      </c>
      <c r="V6" s="485">
        <v>382</v>
      </c>
      <c r="W6" s="484">
        <v>0</v>
      </c>
      <c r="X6" s="484">
        <v>0</v>
      </c>
      <c r="Y6" s="484">
        <v>0</v>
      </c>
      <c r="Z6" s="484">
        <v>0</v>
      </c>
      <c r="AA6" s="484">
        <v>0</v>
      </c>
      <c r="AB6" s="484">
        <v>0</v>
      </c>
      <c r="AC6" s="484">
        <v>0</v>
      </c>
      <c r="AD6" s="484">
        <v>0</v>
      </c>
      <c r="AE6" s="485">
        <v>0</v>
      </c>
      <c r="AF6" s="484">
        <v>2691</v>
      </c>
      <c r="AG6" s="484">
        <v>4994</v>
      </c>
      <c r="AH6" s="484">
        <v>11337</v>
      </c>
      <c r="AI6" s="484">
        <v>6181</v>
      </c>
      <c r="AJ6" s="484">
        <v>1972</v>
      </c>
      <c r="AK6" s="484">
        <v>751</v>
      </c>
      <c r="AL6" s="484">
        <v>323</v>
      </c>
      <c r="AM6" s="484">
        <v>8</v>
      </c>
      <c r="AN6" s="485">
        <v>28257</v>
      </c>
      <c r="AO6" s="484">
        <v>7</v>
      </c>
      <c r="AP6" s="484">
        <v>12</v>
      </c>
      <c r="AQ6" s="484">
        <v>52</v>
      </c>
      <c r="AR6" s="484">
        <v>46</v>
      </c>
      <c r="AS6" s="484">
        <v>19</v>
      </c>
      <c r="AT6" s="484">
        <v>8</v>
      </c>
      <c r="AU6" s="484">
        <v>8</v>
      </c>
      <c r="AV6" s="484">
        <v>6</v>
      </c>
      <c r="AW6" s="485">
        <v>158</v>
      </c>
      <c r="AX6" s="484">
        <v>7</v>
      </c>
      <c r="AY6" s="484">
        <v>12</v>
      </c>
      <c r="AZ6" s="484">
        <v>52</v>
      </c>
      <c r="BA6" s="484">
        <v>46</v>
      </c>
      <c r="BB6" s="484">
        <v>19</v>
      </c>
      <c r="BC6" s="484">
        <v>8</v>
      </c>
      <c r="BD6" s="484">
        <v>8</v>
      </c>
      <c r="BE6" s="484">
        <v>6</v>
      </c>
      <c r="BF6" s="486"/>
      <c r="BG6" s="485">
        <v>158</v>
      </c>
      <c r="BH6" s="484">
        <v>7</v>
      </c>
      <c r="BI6" s="484">
        <v>2696</v>
      </c>
      <c r="BJ6" s="484">
        <v>5034</v>
      </c>
      <c r="BK6" s="484">
        <v>11331</v>
      </c>
      <c r="BL6" s="484">
        <v>6154</v>
      </c>
      <c r="BM6" s="484">
        <v>1961</v>
      </c>
      <c r="BN6" s="484">
        <v>751</v>
      </c>
      <c r="BO6" s="484">
        <v>321</v>
      </c>
      <c r="BP6" s="484">
        <v>2</v>
      </c>
      <c r="BQ6" s="485">
        <v>28257</v>
      </c>
      <c r="BR6" s="484">
        <v>2</v>
      </c>
      <c r="BS6" s="484">
        <v>1755</v>
      </c>
      <c r="BT6" s="484">
        <v>2238</v>
      </c>
      <c r="BU6" s="484">
        <v>3469</v>
      </c>
      <c r="BV6" s="484">
        <v>1585</v>
      </c>
      <c r="BW6" s="484">
        <v>417</v>
      </c>
      <c r="BX6" s="484">
        <v>132</v>
      </c>
      <c r="BY6" s="484">
        <v>41</v>
      </c>
      <c r="BZ6" s="484">
        <v>0</v>
      </c>
      <c r="CA6" s="485">
        <v>9639</v>
      </c>
      <c r="CB6" s="484">
        <v>0</v>
      </c>
      <c r="CC6" s="484">
        <v>15</v>
      </c>
      <c r="CD6" s="484">
        <v>53</v>
      </c>
      <c r="CE6" s="484">
        <v>121</v>
      </c>
      <c r="CF6" s="484">
        <v>83</v>
      </c>
      <c r="CG6" s="484">
        <v>28</v>
      </c>
      <c r="CH6" s="484">
        <v>9</v>
      </c>
      <c r="CI6" s="484">
        <v>4</v>
      </c>
      <c r="CJ6" s="484">
        <v>0</v>
      </c>
      <c r="CK6" s="485">
        <v>313</v>
      </c>
      <c r="CL6" s="484">
        <v>0</v>
      </c>
      <c r="CM6" s="484">
        <v>1</v>
      </c>
      <c r="CN6" s="484">
        <v>4</v>
      </c>
      <c r="CO6" s="484">
        <v>12</v>
      </c>
      <c r="CP6" s="484">
        <v>4</v>
      </c>
      <c r="CQ6" s="484">
        <v>3</v>
      </c>
      <c r="CR6" s="484">
        <v>5</v>
      </c>
      <c r="CS6" s="484">
        <v>7</v>
      </c>
      <c r="CT6" s="484">
        <v>0</v>
      </c>
      <c r="CU6" s="485">
        <v>36</v>
      </c>
      <c r="CV6" s="484">
        <v>20</v>
      </c>
      <c r="CW6" s="484">
        <v>34</v>
      </c>
      <c r="CX6" s="484">
        <v>59</v>
      </c>
      <c r="CY6" s="484">
        <v>34</v>
      </c>
      <c r="CZ6" s="484">
        <v>14</v>
      </c>
      <c r="DA6" s="484">
        <v>6</v>
      </c>
      <c r="DB6" s="484">
        <v>4</v>
      </c>
      <c r="DC6" s="484">
        <v>0</v>
      </c>
      <c r="DD6" s="485">
        <v>171</v>
      </c>
      <c r="DE6" s="484">
        <v>65</v>
      </c>
      <c r="DF6" s="484">
        <v>82</v>
      </c>
      <c r="DG6" s="484">
        <v>95</v>
      </c>
      <c r="DH6" s="484">
        <v>30</v>
      </c>
      <c r="DI6" s="484">
        <v>6</v>
      </c>
      <c r="DJ6" s="484">
        <v>6</v>
      </c>
      <c r="DK6" s="484">
        <v>5</v>
      </c>
      <c r="DL6" s="484">
        <v>0</v>
      </c>
      <c r="DM6" s="485">
        <v>289</v>
      </c>
      <c r="DN6" s="484">
        <v>0</v>
      </c>
      <c r="DO6" s="484">
        <v>0</v>
      </c>
      <c r="DP6" s="484">
        <v>0</v>
      </c>
      <c r="DQ6" s="484">
        <v>0</v>
      </c>
      <c r="DR6" s="484">
        <v>0</v>
      </c>
      <c r="DS6" s="484">
        <v>0</v>
      </c>
      <c r="DT6" s="484">
        <v>0</v>
      </c>
      <c r="DU6" s="484">
        <v>0</v>
      </c>
      <c r="DV6" s="485">
        <v>0</v>
      </c>
      <c r="DW6" s="484">
        <v>13</v>
      </c>
      <c r="DX6" s="484">
        <v>24</v>
      </c>
      <c r="DY6" s="484">
        <v>9</v>
      </c>
      <c r="DZ6" s="484">
        <v>1</v>
      </c>
      <c r="EA6" s="484">
        <v>2</v>
      </c>
      <c r="EB6" s="484">
        <v>0</v>
      </c>
      <c r="EC6" s="484">
        <v>0</v>
      </c>
      <c r="ED6" s="484">
        <v>1</v>
      </c>
      <c r="EE6" s="485">
        <v>50</v>
      </c>
      <c r="EF6" s="484">
        <v>78</v>
      </c>
      <c r="EG6" s="484">
        <v>106</v>
      </c>
      <c r="EH6" s="484">
        <v>104</v>
      </c>
      <c r="EI6" s="484">
        <v>31</v>
      </c>
      <c r="EJ6" s="484">
        <v>8</v>
      </c>
      <c r="EK6" s="484">
        <v>6</v>
      </c>
      <c r="EL6" s="484">
        <v>5</v>
      </c>
      <c r="EM6" s="484">
        <v>1</v>
      </c>
      <c r="EN6" s="485">
        <v>339</v>
      </c>
      <c r="EO6" s="484">
        <v>53</v>
      </c>
      <c r="EP6" s="484">
        <v>58</v>
      </c>
      <c r="EQ6" s="484">
        <v>55</v>
      </c>
      <c r="ER6" s="484">
        <v>19</v>
      </c>
      <c r="ES6" s="484">
        <v>5</v>
      </c>
      <c r="ET6" s="484">
        <v>4</v>
      </c>
      <c r="EU6" s="484">
        <v>5</v>
      </c>
      <c r="EV6" s="484">
        <v>1</v>
      </c>
      <c r="EW6" s="485">
        <v>200</v>
      </c>
      <c r="EX6" s="484">
        <v>0</v>
      </c>
      <c r="EY6" s="484">
        <v>0</v>
      </c>
      <c r="EZ6" s="484">
        <v>0</v>
      </c>
      <c r="FA6" s="484">
        <v>0</v>
      </c>
      <c r="FB6" s="484">
        <v>0</v>
      </c>
      <c r="FC6" s="484">
        <v>0</v>
      </c>
      <c r="FD6" s="484">
        <v>0</v>
      </c>
      <c r="FE6" s="484">
        <v>0</v>
      </c>
      <c r="FF6" s="485">
        <v>0</v>
      </c>
      <c r="FG6" s="484">
        <v>0</v>
      </c>
      <c r="FH6" s="484">
        <v>0</v>
      </c>
      <c r="FI6" s="484">
        <v>0</v>
      </c>
      <c r="FJ6" s="484">
        <v>0</v>
      </c>
      <c r="FK6" s="484">
        <v>0</v>
      </c>
      <c r="FL6" s="484">
        <v>0</v>
      </c>
      <c r="FM6" s="484">
        <v>0</v>
      </c>
      <c r="FN6" s="484">
        <v>0</v>
      </c>
      <c r="FO6" s="485">
        <v>0</v>
      </c>
      <c r="FP6" s="484">
        <v>0</v>
      </c>
      <c r="FQ6" s="484">
        <v>0</v>
      </c>
      <c r="FR6" s="484">
        <v>0</v>
      </c>
      <c r="FS6" s="484">
        <v>0</v>
      </c>
      <c r="FT6" s="484">
        <v>0</v>
      </c>
      <c r="FU6" s="484">
        <v>0</v>
      </c>
      <c r="FV6" s="484">
        <v>0</v>
      </c>
      <c r="FW6" s="484">
        <v>0</v>
      </c>
      <c r="FX6" s="485">
        <v>0</v>
      </c>
      <c r="FY6" s="484">
        <v>53</v>
      </c>
      <c r="FZ6" s="484">
        <v>58</v>
      </c>
      <c r="GA6" s="484">
        <v>55</v>
      </c>
      <c r="GB6" s="484">
        <v>19</v>
      </c>
      <c r="GC6" s="484">
        <v>5</v>
      </c>
      <c r="GD6" s="484">
        <v>4</v>
      </c>
      <c r="GE6" s="484">
        <v>5</v>
      </c>
      <c r="GF6" s="484">
        <v>1</v>
      </c>
      <c r="GG6" s="485">
        <v>200</v>
      </c>
      <c r="GH6" s="484">
        <v>5</v>
      </c>
      <c r="GI6" s="484">
        <v>907</v>
      </c>
      <c r="GJ6" s="484">
        <v>2715</v>
      </c>
      <c r="GK6" s="484">
        <v>7720</v>
      </c>
      <c r="GL6" s="484">
        <v>4481</v>
      </c>
      <c r="GM6" s="484">
        <v>1511</v>
      </c>
      <c r="GN6" s="484">
        <v>605</v>
      </c>
      <c r="GO6" s="484">
        <v>269</v>
      </c>
      <c r="GP6" s="484">
        <v>1</v>
      </c>
      <c r="GQ6" s="485">
        <v>18214</v>
      </c>
      <c r="GR6" s="484">
        <v>2</v>
      </c>
      <c r="GS6" s="484">
        <v>1789</v>
      </c>
      <c r="GT6" s="484">
        <v>2319</v>
      </c>
      <c r="GU6" s="484">
        <v>3611</v>
      </c>
      <c r="GV6" s="484">
        <v>1673</v>
      </c>
      <c r="GW6" s="484">
        <v>450</v>
      </c>
      <c r="GX6" s="484">
        <v>146</v>
      </c>
      <c r="GY6" s="484">
        <v>52</v>
      </c>
      <c r="GZ6" s="484">
        <v>1</v>
      </c>
      <c r="HA6" s="485">
        <v>10043</v>
      </c>
      <c r="HB6" s="460">
        <v>0</v>
      </c>
      <c r="HC6" s="460">
        <v>5.0999999999999996</v>
      </c>
      <c r="HD6" s="460">
        <v>0.5</v>
      </c>
      <c r="HE6" s="460">
        <v>0</v>
      </c>
      <c r="HF6" s="460">
        <v>0</v>
      </c>
      <c r="HG6" s="460">
        <v>0</v>
      </c>
      <c r="HH6" s="460">
        <v>0</v>
      </c>
      <c r="HI6" s="460">
        <v>0</v>
      </c>
      <c r="HJ6" s="460">
        <v>0</v>
      </c>
      <c r="HK6" s="483">
        <v>5.6</v>
      </c>
      <c r="HL6" s="460">
        <v>6.5</v>
      </c>
      <c r="HM6" s="460">
        <v>2258.4</v>
      </c>
      <c r="HN6" s="460">
        <v>4483.75</v>
      </c>
      <c r="HO6" s="460">
        <v>10436.5</v>
      </c>
      <c r="HP6" s="460">
        <v>5736</v>
      </c>
      <c r="HQ6" s="460">
        <v>1850.25</v>
      </c>
      <c r="HR6" s="460">
        <v>713.25</v>
      </c>
      <c r="HS6" s="460">
        <v>306.25</v>
      </c>
      <c r="HT6" s="460">
        <v>3</v>
      </c>
      <c r="HU6" s="483">
        <v>25793.9</v>
      </c>
      <c r="HV6" s="460">
        <v>3.6</v>
      </c>
      <c r="HW6" s="460">
        <v>1505.6</v>
      </c>
      <c r="HX6" s="460">
        <v>3487.4</v>
      </c>
      <c r="HY6" s="460">
        <v>9276.9</v>
      </c>
      <c r="HZ6" s="460">
        <v>5736</v>
      </c>
      <c r="IA6" s="460">
        <v>2261.4</v>
      </c>
      <c r="IB6" s="460">
        <v>1030.3</v>
      </c>
      <c r="IC6" s="460">
        <v>510.4</v>
      </c>
      <c r="ID6" s="460">
        <v>6</v>
      </c>
      <c r="IE6" s="483">
        <v>23817.599999999999</v>
      </c>
      <c r="IF6" s="483">
        <v>0</v>
      </c>
      <c r="IG6" s="483">
        <v>23817.599999999999</v>
      </c>
      <c r="IH6" s="460">
        <v>6.5</v>
      </c>
      <c r="II6" s="460">
        <v>2258.4</v>
      </c>
      <c r="IJ6" s="460">
        <v>4483.75</v>
      </c>
      <c r="IK6" s="460">
        <v>10436.5</v>
      </c>
      <c r="IL6" s="460">
        <v>5736</v>
      </c>
      <c r="IM6" s="460">
        <v>1850.25</v>
      </c>
      <c r="IN6" s="460">
        <v>713.25</v>
      </c>
      <c r="IO6" s="460">
        <v>306.25</v>
      </c>
      <c r="IP6" s="460">
        <v>3</v>
      </c>
      <c r="IQ6" s="483">
        <v>25793.9</v>
      </c>
      <c r="IR6" s="460">
        <v>2.2599999999999998</v>
      </c>
      <c r="IS6" s="460">
        <v>658.89</v>
      </c>
      <c r="IT6" s="460">
        <v>879.21</v>
      </c>
      <c r="IU6" s="460">
        <v>974.78</v>
      </c>
      <c r="IV6" s="460">
        <v>239.26</v>
      </c>
      <c r="IW6" s="460">
        <v>36.21</v>
      </c>
      <c r="IX6" s="460">
        <v>3.75</v>
      </c>
      <c r="IY6" s="460">
        <v>1.55</v>
      </c>
      <c r="IZ6" s="460">
        <v>0</v>
      </c>
      <c r="JA6" s="483">
        <v>2795.91</v>
      </c>
      <c r="JB6" s="460">
        <v>4.24</v>
      </c>
      <c r="JC6" s="460">
        <v>1599.51</v>
      </c>
      <c r="JD6" s="460">
        <v>3604.54</v>
      </c>
      <c r="JE6" s="460">
        <v>9461.7199999999993</v>
      </c>
      <c r="JF6" s="460">
        <v>5496.74</v>
      </c>
      <c r="JG6" s="460">
        <v>1814.04</v>
      </c>
      <c r="JH6" s="460">
        <v>709.5</v>
      </c>
      <c r="JI6" s="460">
        <v>304.7</v>
      </c>
      <c r="JJ6" s="460">
        <v>3</v>
      </c>
      <c r="JK6" s="483">
        <v>22997.99</v>
      </c>
      <c r="JL6" s="460">
        <v>2.4</v>
      </c>
      <c r="JM6" s="460">
        <v>1066.3</v>
      </c>
      <c r="JN6" s="460">
        <v>2803.5</v>
      </c>
      <c r="JO6" s="460">
        <v>8410.4</v>
      </c>
      <c r="JP6" s="460">
        <v>5496.7</v>
      </c>
      <c r="JQ6" s="460">
        <v>2217.1999999999998</v>
      </c>
      <c r="JR6" s="460">
        <v>1024.8</v>
      </c>
      <c r="JS6" s="460">
        <v>507.8</v>
      </c>
      <c r="JT6" s="460">
        <v>6</v>
      </c>
      <c r="JU6" s="483">
        <v>21535.1</v>
      </c>
      <c r="JV6" s="483">
        <v>0</v>
      </c>
      <c r="JW6" s="483">
        <v>21535.1</v>
      </c>
      <c r="JX6" s="461"/>
      <c r="JY6" s="461"/>
      <c r="JZ6" s="461"/>
      <c r="KA6" s="461"/>
      <c r="KB6" s="461"/>
      <c r="KC6" s="461"/>
      <c r="KD6" s="461"/>
      <c r="KE6" s="461"/>
      <c r="KF6" s="461"/>
      <c r="KG6" s="461"/>
      <c r="KH6" s="461"/>
      <c r="KI6" s="461"/>
      <c r="KJ6" s="461"/>
      <c r="KK6" s="461"/>
      <c r="KL6" s="461"/>
      <c r="KM6" s="461"/>
      <c r="KN6" s="461"/>
      <c r="KO6" s="461"/>
      <c r="KP6" s="461"/>
      <c r="KQ6" s="461"/>
      <c r="KR6" s="461"/>
      <c r="KS6" s="461"/>
      <c r="KT6" s="461"/>
      <c r="KU6" s="461"/>
      <c r="KV6" s="461"/>
      <c r="KW6" s="461"/>
      <c r="KX6" s="462"/>
    </row>
    <row r="7" spans="1:310" s="463" customFormat="1" x14ac:dyDescent="0.2">
      <c r="A7" s="457" t="s">
        <v>72</v>
      </c>
      <c r="B7" s="473" t="s">
        <v>783</v>
      </c>
      <c r="C7" s="464" t="s">
        <v>784</v>
      </c>
      <c r="D7" s="465" t="s">
        <v>73</v>
      </c>
      <c r="E7" s="484">
        <v>22158</v>
      </c>
      <c r="F7" s="484">
        <v>7925</v>
      </c>
      <c r="G7" s="484">
        <v>7357</v>
      </c>
      <c r="H7" s="484">
        <v>5622</v>
      </c>
      <c r="I7" s="484">
        <v>3069</v>
      </c>
      <c r="J7" s="484">
        <v>1130</v>
      </c>
      <c r="K7" s="484">
        <v>450</v>
      </c>
      <c r="L7" s="484">
        <v>28</v>
      </c>
      <c r="M7" s="485">
        <v>47739</v>
      </c>
      <c r="N7" s="484">
        <v>511</v>
      </c>
      <c r="O7" s="484">
        <v>119</v>
      </c>
      <c r="P7" s="484">
        <v>85</v>
      </c>
      <c r="Q7" s="484">
        <v>66</v>
      </c>
      <c r="R7" s="484">
        <v>32</v>
      </c>
      <c r="S7" s="484">
        <v>10</v>
      </c>
      <c r="T7" s="484">
        <v>6</v>
      </c>
      <c r="U7" s="484">
        <v>0</v>
      </c>
      <c r="V7" s="485">
        <v>829</v>
      </c>
      <c r="W7" s="484">
        <v>3</v>
      </c>
      <c r="X7" s="484">
        <v>0</v>
      </c>
      <c r="Y7" s="484">
        <v>2</v>
      </c>
      <c r="Z7" s="484">
        <v>0</v>
      </c>
      <c r="AA7" s="484">
        <v>0</v>
      </c>
      <c r="AB7" s="484">
        <v>0</v>
      </c>
      <c r="AC7" s="484">
        <v>0</v>
      </c>
      <c r="AD7" s="484">
        <v>0</v>
      </c>
      <c r="AE7" s="485">
        <v>5</v>
      </c>
      <c r="AF7" s="484">
        <v>21644</v>
      </c>
      <c r="AG7" s="484">
        <v>7806</v>
      </c>
      <c r="AH7" s="484">
        <v>7270</v>
      </c>
      <c r="AI7" s="484">
        <v>5556</v>
      </c>
      <c r="AJ7" s="484">
        <v>3037</v>
      </c>
      <c r="AK7" s="484">
        <v>1120</v>
      </c>
      <c r="AL7" s="484">
        <v>444</v>
      </c>
      <c r="AM7" s="484">
        <v>28</v>
      </c>
      <c r="AN7" s="485">
        <v>46905</v>
      </c>
      <c r="AO7" s="484">
        <v>52</v>
      </c>
      <c r="AP7" s="484">
        <v>31</v>
      </c>
      <c r="AQ7" s="484">
        <v>39</v>
      </c>
      <c r="AR7" s="484">
        <v>36</v>
      </c>
      <c r="AS7" s="484">
        <v>33</v>
      </c>
      <c r="AT7" s="484">
        <v>9</v>
      </c>
      <c r="AU7" s="484">
        <v>9</v>
      </c>
      <c r="AV7" s="484">
        <v>8</v>
      </c>
      <c r="AW7" s="485">
        <v>217</v>
      </c>
      <c r="AX7" s="484">
        <v>52</v>
      </c>
      <c r="AY7" s="484">
        <v>31</v>
      </c>
      <c r="AZ7" s="484">
        <v>39</v>
      </c>
      <c r="BA7" s="484">
        <v>36</v>
      </c>
      <c r="BB7" s="484">
        <v>33</v>
      </c>
      <c r="BC7" s="484">
        <v>9</v>
      </c>
      <c r="BD7" s="484">
        <v>9</v>
      </c>
      <c r="BE7" s="484">
        <v>8</v>
      </c>
      <c r="BF7" s="486"/>
      <c r="BG7" s="485">
        <v>217</v>
      </c>
      <c r="BH7" s="484">
        <v>52</v>
      </c>
      <c r="BI7" s="484">
        <v>21623</v>
      </c>
      <c r="BJ7" s="484">
        <v>7814</v>
      </c>
      <c r="BK7" s="484">
        <v>7267</v>
      </c>
      <c r="BL7" s="484">
        <v>5553</v>
      </c>
      <c r="BM7" s="484">
        <v>3013</v>
      </c>
      <c r="BN7" s="484">
        <v>1120</v>
      </c>
      <c r="BO7" s="484">
        <v>443</v>
      </c>
      <c r="BP7" s="484">
        <v>20</v>
      </c>
      <c r="BQ7" s="485">
        <v>46905</v>
      </c>
      <c r="BR7" s="484">
        <v>9</v>
      </c>
      <c r="BS7" s="484">
        <v>10088</v>
      </c>
      <c r="BT7" s="484">
        <v>2792</v>
      </c>
      <c r="BU7" s="484">
        <v>2027</v>
      </c>
      <c r="BV7" s="484">
        <v>1186</v>
      </c>
      <c r="BW7" s="484">
        <v>546</v>
      </c>
      <c r="BX7" s="484">
        <v>177</v>
      </c>
      <c r="BY7" s="484">
        <v>71</v>
      </c>
      <c r="BZ7" s="484">
        <v>4</v>
      </c>
      <c r="CA7" s="485">
        <v>16900</v>
      </c>
      <c r="CB7" s="484">
        <v>1</v>
      </c>
      <c r="CC7" s="484">
        <v>161</v>
      </c>
      <c r="CD7" s="484">
        <v>74</v>
      </c>
      <c r="CE7" s="484">
        <v>56</v>
      </c>
      <c r="CF7" s="484">
        <v>45</v>
      </c>
      <c r="CG7" s="484">
        <v>19</v>
      </c>
      <c r="CH7" s="484">
        <v>6</v>
      </c>
      <c r="CI7" s="484">
        <v>2</v>
      </c>
      <c r="CJ7" s="484">
        <v>0</v>
      </c>
      <c r="CK7" s="485">
        <v>364</v>
      </c>
      <c r="CL7" s="484">
        <v>0</v>
      </c>
      <c r="CM7" s="484">
        <v>32</v>
      </c>
      <c r="CN7" s="484">
        <v>14</v>
      </c>
      <c r="CO7" s="484">
        <v>16</v>
      </c>
      <c r="CP7" s="484">
        <v>12</v>
      </c>
      <c r="CQ7" s="484">
        <v>10</v>
      </c>
      <c r="CR7" s="484">
        <v>9</v>
      </c>
      <c r="CS7" s="484">
        <v>14</v>
      </c>
      <c r="CT7" s="484">
        <v>5</v>
      </c>
      <c r="CU7" s="485">
        <v>112</v>
      </c>
      <c r="CV7" s="484">
        <v>410</v>
      </c>
      <c r="CW7" s="484">
        <v>205</v>
      </c>
      <c r="CX7" s="484">
        <v>249</v>
      </c>
      <c r="CY7" s="484">
        <v>219</v>
      </c>
      <c r="CZ7" s="484">
        <v>118</v>
      </c>
      <c r="DA7" s="484">
        <v>53</v>
      </c>
      <c r="DB7" s="484">
        <v>41</v>
      </c>
      <c r="DC7" s="484">
        <v>1</v>
      </c>
      <c r="DD7" s="485">
        <v>1296</v>
      </c>
      <c r="DE7" s="484">
        <v>0</v>
      </c>
      <c r="DF7" s="484">
        <v>0</v>
      </c>
      <c r="DG7" s="484">
        <v>0</v>
      </c>
      <c r="DH7" s="484">
        <v>0</v>
      </c>
      <c r="DI7" s="484">
        <v>0</v>
      </c>
      <c r="DJ7" s="484">
        <v>0</v>
      </c>
      <c r="DK7" s="484">
        <v>0</v>
      </c>
      <c r="DL7" s="484">
        <v>0</v>
      </c>
      <c r="DM7" s="485">
        <v>0</v>
      </c>
      <c r="DN7" s="484">
        <v>557</v>
      </c>
      <c r="DO7" s="484">
        <v>176</v>
      </c>
      <c r="DP7" s="484">
        <v>100</v>
      </c>
      <c r="DQ7" s="484">
        <v>59</v>
      </c>
      <c r="DR7" s="484">
        <v>32</v>
      </c>
      <c r="DS7" s="484">
        <v>11</v>
      </c>
      <c r="DT7" s="484">
        <v>6</v>
      </c>
      <c r="DU7" s="484">
        <v>0</v>
      </c>
      <c r="DV7" s="485">
        <v>941</v>
      </c>
      <c r="DW7" s="484">
        <v>155</v>
      </c>
      <c r="DX7" s="484">
        <v>44</v>
      </c>
      <c r="DY7" s="484">
        <v>23</v>
      </c>
      <c r="DZ7" s="484">
        <v>18</v>
      </c>
      <c r="EA7" s="484">
        <v>6</v>
      </c>
      <c r="EB7" s="484">
        <v>1</v>
      </c>
      <c r="EC7" s="484">
        <v>2</v>
      </c>
      <c r="ED7" s="484">
        <v>0</v>
      </c>
      <c r="EE7" s="485">
        <v>249</v>
      </c>
      <c r="EF7" s="484">
        <v>712</v>
      </c>
      <c r="EG7" s="484">
        <v>220</v>
      </c>
      <c r="EH7" s="484">
        <v>123</v>
      </c>
      <c r="EI7" s="484">
        <v>77</v>
      </c>
      <c r="EJ7" s="484">
        <v>38</v>
      </c>
      <c r="EK7" s="484">
        <v>12</v>
      </c>
      <c r="EL7" s="484">
        <v>8</v>
      </c>
      <c r="EM7" s="484">
        <v>0</v>
      </c>
      <c r="EN7" s="485">
        <v>1190</v>
      </c>
      <c r="EO7" s="484">
        <v>482</v>
      </c>
      <c r="EP7" s="484">
        <v>137</v>
      </c>
      <c r="EQ7" s="484">
        <v>82</v>
      </c>
      <c r="ER7" s="484">
        <v>48</v>
      </c>
      <c r="ES7" s="484">
        <v>24</v>
      </c>
      <c r="ET7" s="484">
        <v>6</v>
      </c>
      <c r="EU7" s="484">
        <v>5</v>
      </c>
      <c r="EV7" s="484">
        <v>0</v>
      </c>
      <c r="EW7" s="485">
        <v>784</v>
      </c>
      <c r="EX7" s="484">
        <v>0</v>
      </c>
      <c r="EY7" s="484">
        <v>0</v>
      </c>
      <c r="EZ7" s="484">
        <v>0</v>
      </c>
      <c r="FA7" s="484">
        <v>0</v>
      </c>
      <c r="FB7" s="484">
        <v>0</v>
      </c>
      <c r="FC7" s="484">
        <v>0</v>
      </c>
      <c r="FD7" s="484">
        <v>0</v>
      </c>
      <c r="FE7" s="484">
        <v>0</v>
      </c>
      <c r="FF7" s="485">
        <v>0</v>
      </c>
      <c r="FG7" s="484">
        <v>0</v>
      </c>
      <c r="FH7" s="484">
        <v>0</v>
      </c>
      <c r="FI7" s="484">
        <v>0</v>
      </c>
      <c r="FJ7" s="484">
        <v>0</v>
      </c>
      <c r="FK7" s="484">
        <v>0</v>
      </c>
      <c r="FL7" s="484">
        <v>0</v>
      </c>
      <c r="FM7" s="484">
        <v>0</v>
      </c>
      <c r="FN7" s="484">
        <v>0</v>
      </c>
      <c r="FO7" s="485">
        <v>0</v>
      </c>
      <c r="FP7" s="484">
        <v>53</v>
      </c>
      <c r="FQ7" s="484">
        <v>8</v>
      </c>
      <c r="FR7" s="484">
        <v>15</v>
      </c>
      <c r="FS7" s="484">
        <v>7</v>
      </c>
      <c r="FT7" s="484">
        <v>9</v>
      </c>
      <c r="FU7" s="484">
        <v>2</v>
      </c>
      <c r="FV7" s="484">
        <v>0</v>
      </c>
      <c r="FW7" s="484">
        <v>0</v>
      </c>
      <c r="FX7" s="485">
        <v>94</v>
      </c>
      <c r="FY7" s="484">
        <v>429</v>
      </c>
      <c r="FZ7" s="484">
        <v>129</v>
      </c>
      <c r="GA7" s="484">
        <v>67</v>
      </c>
      <c r="GB7" s="484">
        <v>41</v>
      </c>
      <c r="GC7" s="484">
        <v>15</v>
      </c>
      <c r="GD7" s="484">
        <v>4</v>
      </c>
      <c r="GE7" s="484">
        <v>5</v>
      </c>
      <c r="GF7" s="484">
        <v>0</v>
      </c>
      <c r="GG7" s="485">
        <v>690</v>
      </c>
      <c r="GH7" s="484">
        <v>42</v>
      </c>
      <c r="GI7" s="484">
        <v>10220</v>
      </c>
      <c r="GJ7" s="484">
        <v>4509</v>
      </c>
      <c r="GK7" s="484">
        <v>4796</v>
      </c>
      <c r="GL7" s="484">
        <v>4014</v>
      </c>
      <c r="GM7" s="484">
        <v>2282</v>
      </c>
      <c r="GN7" s="484">
        <v>863</v>
      </c>
      <c r="GO7" s="484">
        <v>307</v>
      </c>
      <c r="GP7" s="484">
        <v>10</v>
      </c>
      <c r="GQ7" s="485">
        <v>27043</v>
      </c>
      <c r="GR7" s="484">
        <v>10</v>
      </c>
      <c r="GS7" s="484">
        <v>11403</v>
      </c>
      <c r="GT7" s="484">
        <v>3305</v>
      </c>
      <c r="GU7" s="484">
        <v>2471</v>
      </c>
      <c r="GV7" s="484">
        <v>1539</v>
      </c>
      <c r="GW7" s="484">
        <v>731</v>
      </c>
      <c r="GX7" s="484">
        <v>257</v>
      </c>
      <c r="GY7" s="484">
        <v>136</v>
      </c>
      <c r="GZ7" s="484">
        <v>10</v>
      </c>
      <c r="HA7" s="485">
        <v>19862</v>
      </c>
      <c r="HB7" s="460">
        <v>0</v>
      </c>
      <c r="HC7" s="460">
        <v>4</v>
      </c>
      <c r="HD7" s="460">
        <v>0.88</v>
      </c>
      <c r="HE7" s="460">
        <v>0</v>
      </c>
      <c r="HF7" s="460">
        <v>0.5</v>
      </c>
      <c r="HG7" s="460">
        <v>0</v>
      </c>
      <c r="HH7" s="460">
        <v>0</v>
      </c>
      <c r="HI7" s="460">
        <v>0</v>
      </c>
      <c r="HJ7" s="460">
        <v>0</v>
      </c>
      <c r="HK7" s="483">
        <v>5.38</v>
      </c>
      <c r="HL7" s="460">
        <v>49.5</v>
      </c>
      <c r="HM7" s="460">
        <v>19033.3</v>
      </c>
      <c r="HN7" s="460">
        <v>7083.77</v>
      </c>
      <c r="HO7" s="460">
        <v>6713.75</v>
      </c>
      <c r="HP7" s="460">
        <v>5228.7</v>
      </c>
      <c r="HQ7" s="460">
        <v>2852.7</v>
      </c>
      <c r="HR7" s="460">
        <v>1063.05</v>
      </c>
      <c r="HS7" s="460">
        <v>415.9</v>
      </c>
      <c r="HT7" s="460">
        <v>16.45</v>
      </c>
      <c r="HU7" s="483">
        <v>42457.120000000003</v>
      </c>
      <c r="HV7" s="460">
        <v>27.5</v>
      </c>
      <c r="HW7" s="460">
        <v>12688.9</v>
      </c>
      <c r="HX7" s="460">
        <v>5509.6</v>
      </c>
      <c r="HY7" s="460">
        <v>5967.8</v>
      </c>
      <c r="HZ7" s="460">
        <v>5228.7</v>
      </c>
      <c r="IA7" s="460">
        <v>3486.6</v>
      </c>
      <c r="IB7" s="460">
        <v>1535.5</v>
      </c>
      <c r="IC7" s="460">
        <v>693.2</v>
      </c>
      <c r="ID7" s="460">
        <v>32.9</v>
      </c>
      <c r="IE7" s="483">
        <v>35170.699999999997</v>
      </c>
      <c r="IF7" s="483">
        <v>0</v>
      </c>
      <c r="IG7" s="483">
        <v>35170.699999999997</v>
      </c>
      <c r="IH7" s="460">
        <v>49.5</v>
      </c>
      <c r="II7" s="460">
        <v>19033.3</v>
      </c>
      <c r="IJ7" s="460">
        <v>7083.77</v>
      </c>
      <c r="IK7" s="460">
        <v>6713.75</v>
      </c>
      <c r="IL7" s="460">
        <v>5228.7</v>
      </c>
      <c r="IM7" s="460">
        <v>2852.7</v>
      </c>
      <c r="IN7" s="460">
        <v>1063.05</v>
      </c>
      <c r="IO7" s="460">
        <v>415.9</v>
      </c>
      <c r="IP7" s="460">
        <v>16.45</v>
      </c>
      <c r="IQ7" s="483">
        <v>42457.120000000003</v>
      </c>
      <c r="IR7" s="460">
        <v>11.01</v>
      </c>
      <c r="IS7" s="460">
        <v>4385.26</v>
      </c>
      <c r="IT7" s="460">
        <v>570.97</v>
      </c>
      <c r="IU7" s="460">
        <v>243.98</v>
      </c>
      <c r="IV7" s="460">
        <v>98.77</v>
      </c>
      <c r="IW7" s="460">
        <v>26.42</v>
      </c>
      <c r="IX7" s="460">
        <v>8.42</v>
      </c>
      <c r="IY7" s="460">
        <v>2.3199999999999998</v>
      </c>
      <c r="IZ7" s="460">
        <v>0</v>
      </c>
      <c r="JA7" s="483">
        <v>5347.15</v>
      </c>
      <c r="JB7" s="460">
        <v>38.49</v>
      </c>
      <c r="JC7" s="460">
        <v>14648.04</v>
      </c>
      <c r="JD7" s="460">
        <v>6512.8</v>
      </c>
      <c r="JE7" s="460">
        <v>6469.77</v>
      </c>
      <c r="JF7" s="460">
        <v>5129.93</v>
      </c>
      <c r="JG7" s="460">
        <v>2826.28</v>
      </c>
      <c r="JH7" s="460">
        <v>1054.6300000000001</v>
      </c>
      <c r="JI7" s="460">
        <v>413.58</v>
      </c>
      <c r="JJ7" s="460">
        <v>16.45</v>
      </c>
      <c r="JK7" s="483">
        <v>37109.97</v>
      </c>
      <c r="JL7" s="460">
        <v>21.4</v>
      </c>
      <c r="JM7" s="460">
        <v>9765.4</v>
      </c>
      <c r="JN7" s="460">
        <v>5065.5</v>
      </c>
      <c r="JO7" s="460">
        <v>5750.9</v>
      </c>
      <c r="JP7" s="460">
        <v>5129.8999999999996</v>
      </c>
      <c r="JQ7" s="460">
        <v>3454.3</v>
      </c>
      <c r="JR7" s="460">
        <v>1523.4</v>
      </c>
      <c r="JS7" s="460">
        <v>689.3</v>
      </c>
      <c r="JT7" s="460">
        <v>32.9</v>
      </c>
      <c r="JU7" s="483">
        <v>31433</v>
      </c>
      <c r="JV7" s="483">
        <v>0</v>
      </c>
      <c r="JW7" s="483">
        <v>31433</v>
      </c>
      <c r="JX7" s="461"/>
      <c r="JY7" s="461"/>
      <c r="JZ7" s="461"/>
      <c r="KA7" s="461"/>
      <c r="KB7" s="461"/>
      <c r="KC7" s="461"/>
      <c r="KD7" s="461"/>
      <c r="KE7" s="461"/>
      <c r="KF7" s="461"/>
      <c r="KG7" s="461"/>
      <c r="KH7" s="461"/>
      <c r="KI7" s="461"/>
      <c r="KJ7" s="461"/>
      <c r="KK7" s="461"/>
      <c r="KL7" s="461"/>
      <c r="KM7" s="461"/>
      <c r="KN7" s="461"/>
      <c r="KO7" s="461"/>
      <c r="KP7" s="461"/>
      <c r="KQ7" s="461"/>
      <c r="KR7" s="461"/>
      <c r="KS7" s="461"/>
      <c r="KT7" s="461"/>
      <c r="KU7" s="461"/>
      <c r="KV7" s="461"/>
      <c r="KW7" s="461"/>
      <c r="KX7" s="462"/>
    </row>
    <row r="8" spans="1:310" s="463" customFormat="1" x14ac:dyDescent="0.2">
      <c r="A8" s="457" t="s">
        <v>74</v>
      </c>
      <c r="B8" s="473" t="s">
        <v>785</v>
      </c>
      <c r="C8" s="464" t="s">
        <v>786</v>
      </c>
      <c r="D8" s="465" t="s">
        <v>75</v>
      </c>
      <c r="E8" s="484">
        <v>22729</v>
      </c>
      <c r="F8" s="484">
        <v>12380</v>
      </c>
      <c r="G8" s="484">
        <v>10555</v>
      </c>
      <c r="H8" s="484">
        <v>6534</v>
      </c>
      <c r="I8" s="484">
        <v>3366</v>
      </c>
      <c r="J8" s="484">
        <v>1813</v>
      </c>
      <c r="K8" s="484">
        <v>1461</v>
      </c>
      <c r="L8" s="484">
        <v>142</v>
      </c>
      <c r="M8" s="485">
        <v>58980</v>
      </c>
      <c r="N8" s="484">
        <v>451</v>
      </c>
      <c r="O8" s="484">
        <v>189</v>
      </c>
      <c r="P8" s="484">
        <v>155</v>
      </c>
      <c r="Q8" s="484">
        <v>73</v>
      </c>
      <c r="R8" s="484">
        <v>39</v>
      </c>
      <c r="S8" s="484">
        <v>14</v>
      </c>
      <c r="T8" s="484">
        <v>14</v>
      </c>
      <c r="U8" s="484">
        <v>3</v>
      </c>
      <c r="V8" s="485">
        <v>938</v>
      </c>
      <c r="W8" s="484">
        <v>2</v>
      </c>
      <c r="X8" s="484">
        <v>1</v>
      </c>
      <c r="Y8" s="484">
        <v>0</v>
      </c>
      <c r="Z8" s="484">
        <v>0</v>
      </c>
      <c r="AA8" s="484">
        <v>0</v>
      </c>
      <c r="AB8" s="484">
        <v>0</v>
      </c>
      <c r="AC8" s="484">
        <v>0</v>
      </c>
      <c r="AD8" s="484">
        <v>0</v>
      </c>
      <c r="AE8" s="485">
        <v>3</v>
      </c>
      <c r="AF8" s="484">
        <v>22276</v>
      </c>
      <c r="AG8" s="484">
        <v>12190</v>
      </c>
      <c r="AH8" s="484">
        <v>10400</v>
      </c>
      <c r="AI8" s="484">
        <v>6461</v>
      </c>
      <c r="AJ8" s="484">
        <v>3327</v>
      </c>
      <c r="AK8" s="484">
        <v>1799</v>
      </c>
      <c r="AL8" s="484">
        <v>1447</v>
      </c>
      <c r="AM8" s="484">
        <v>139</v>
      </c>
      <c r="AN8" s="485">
        <v>58039</v>
      </c>
      <c r="AO8" s="484">
        <v>54</v>
      </c>
      <c r="AP8" s="484">
        <v>45</v>
      </c>
      <c r="AQ8" s="484">
        <v>52</v>
      </c>
      <c r="AR8" s="484">
        <v>60</v>
      </c>
      <c r="AS8" s="484">
        <v>20</v>
      </c>
      <c r="AT8" s="484">
        <v>13</v>
      </c>
      <c r="AU8" s="484">
        <v>12</v>
      </c>
      <c r="AV8" s="484">
        <v>18</v>
      </c>
      <c r="AW8" s="485">
        <v>274</v>
      </c>
      <c r="AX8" s="484">
        <v>54</v>
      </c>
      <c r="AY8" s="484">
        <v>45</v>
      </c>
      <c r="AZ8" s="484">
        <v>52</v>
      </c>
      <c r="BA8" s="484">
        <v>60</v>
      </c>
      <c r="BB8" s="484">
        <v>20</v>
      </c>
      <c r="BC8" s="484">
        <v>13</v>
      </c>
      <c r="BD8" s="484">
        <v>12</v>
      </c>
      <c r="BE8" s="484">
        <v>18</v>
      </c>
      <c r="BF8" s="486"/>
      <c r="BG8" s="485">
        <v>274</v>
      </c>
      <c r="BH8" s="484">
        <v>54</v>
      </c>
      <c r="BI8" s="484">
        <v>22267</v>
      </c>
      <c r="BJ8" s="484">
        <v>12197</v>
      </c>
      <c r="BK8" s="484">
        <v>10408</v>
      </c>
      <c r="BL8" s="484">
        <v>6421</v>
      </c>
      <c r="BM8" s="484">
        <v>3320</v>
      </c>
      <c r="BN8" s="484">
        <v>1798</v>
      </c>
      <c r="BO8" s="484">
        <v>1453</v>
      </c>
      <c r="BP8" s="484">
        <v>121</v>
      </c>
      <c r="BQ8" s="485">
        <v>58039</v>
      </c>
      <c r="BR8" s="484">
        <v>13</v>
      </c>
      <c r="BS8" s="484">
        <v>9453</v>
      </c>
      <c r="BT8" s="484">
        <v>3749</v>
      </c>
      <c r="BU8" s="484">
        <v>2757</v>
      </c>
      <c r="BV8" s="484">
        <v>1226</v>
      </c>
      <c r="BW8" s="484">
        <v>572</v>
      </c>
      <c r="BX8" s="484">
        <v>287</v>
      </c>
      <c r="BY8" s="484">
        <v>165</v>
      </c>
      <c r="BZ8" s="484">
        <v>10</v>
      </c>
      <c r="CA8" s="485">
        <v>18232</v>
      </c>
      <c r="CB8" s="484">
        <v>3</v>
      </c>
      <c r="CC8" s="484">
        <v>225</v>
      </c>
      <c r="CD8" s="484">
        <v>191</v>
      </c>
      <c r="CE8" s="484">
        <v>145</v>
      </c>
      <c r="CF8" s="484">
        <v>91</v>
      </c>
      <c r="CG8" s="484">
        <v>52</v>
      </c>
      <c r="CH8" s="484">
        <v>19</v>
      </c>
      <c r="CI8" s="484">
        <v>13</v>
      </c>
      <c r="CJ8" s="484">
        <v>1</v>
      </c>
      <c r="CK8" s="485">
        <v>740</v>
      </c>
      <c r="CL8" s="484">
        <v>17</v>
      </c>
      <c r="CM8" s="484">
        <v>5</v>
      </c>
      <c r="CN8" s="484">
        <v>10</v>
      </c>
      <c r="CO8" s="484">
        <v>10</v>
      </c>
      <c r="CP8" s="484">
        <v>6</v>
      </c>
      <c r="CQ8" s="484">
        <v>9</v>
      </c>
      <c r="CR8" s="484">
        <v>20</v>
      </c>
      <c r="CS8" s="484">
        <v>8</v>
      </c>
      <c r="CT8" s="484">
        <v>0</v>
      </c>
      <c r="CU8" s="485">
        <v>85</v>
      </c>
      <c r="CV8" s="484">
        <v>84</v>
      </c>
      <c r="CW8" s="484">
        <v>60</v>
      </c>
      <c r="CX8" s="484">
        <v>73</v>
      </c>
      <c r="CY8" s="484">
        <v>24</v>
      </c>
      <c r="CZ8" s="484">
        <v>6</v>
      </c>
      <c r="DA8" s="484">
        <v>10</v>
      </c>
      <c r="DB8" s="484">
        <v>7</v>
      </c>
      <c r="DC8" s="484">
        <v>0</v>
      </c>
      <c r="DD8" s="485">
        <v>264</v>
      </c>
      <c r="DE8" s="484">
        <v>349</v>
      </c>
      <c r="DF8" s="484">
        <v>146</v>
      </c>
      <c r="DG8" s="484">
        <v>101</v>
      </c>
      <c r="DH8" s="484">
        <v>62</v>
      </c>
      <c r="DI8" s="484">
        <v>37</v>
      </c>
      <c r="DJ8" s="484">
        <v>15</v>
      </c>
      <c r="DK8" s="484">
        <v>22</v>
      </c>
      <c r="DL8" s="484">
        <v>0</v>
      </c>
      <c r="DM8" s="485">
        <v>732</v>
      </c>
      <c r="DN8" s="484">
        <v>344</v>
      </c>
      <c r="DO8" s="484">
        <v>138</v>
      </c>
      <c r="DP8" s="484">
        <v>88</v>
      </c>
      <c r="DQ8" s="484">
        <v>43</v>
      </c>
      <c r="DR8" s="484">
        <v>22</v>
      </c>
      <c r="DS8" s="484">
        <v>13</v>
      </c>
      <c r="DT8" s="484">
        <v>10</v>
      </c>
      <c r="DU8" s="484">
        <v>3</v>
      </c>
      <c r="DV8" s="485">
        <v>661</v>
      </c>
      <c r="DW8" s="484">
        <v>0</v>
      </c>
      <c r="DX8" s="484">
        <v>0</v>
      </c>
      <c r="DY8" s="484">
        <v>0</v>
      </c>
      <c r="DZ8" s="484">
        <v>0</v>
      </c>
      <c r="EA8" s="484">
        <v>0</v>
      </c>
      <c r="EB8" s="484">
        <v>0</v>
      </c>
      <c r="EC8" s="484">
        <v>0</v>
      </c>
      <c r="ED8" s="484">
        <v>0</v>
      </c>
      <c r="EE8" s="485">
        <v>0</v>
      </c>
      <c r="EF8" s="484">
        <v>693</v>
      </c>
      <c r="EG8" s="484">
        <v>284</v>
      </c>
      <c r="EH8" s="484">
        <v>189</v>
      </c>
      <c r="EI8" s="484">
        <v>105</v>
      </c>
      <c r="EJ8" s="484">
        <v>59</v>
      </c>
      <c r="EK8" s="484">
        <v>28</v>
      </c>
      <c r="EL8" s="484">
        <v>32</v>
      </c>
      <c r="EM8" s="484">
        <v>3</v>
      </c>
      <c r="EN8" s="485">
        <v>1393</v>
      </c>
      <c r="EO8" s="484">
        <v>408</v>
      </c>
      <c r="EP8" s="484">
        <v>170</v>
      </c>
      <c r="EQ8" s="484">
        <v>124</v>
      </c>
      <c r="ER8" s="484">
        <v>67</v>
      </c>
      <c r="ES8" s="484">
        <v>41</v>
      </c>
      <c r="ET8" s="484">
        <v>18</v>
      </c>
      <c r="EU8" s="484">
        <v>25</v>
      </c>
      <c r="EV8" s="484">
        <v>1</v>
      </c>
      <c r="EW8" s="485">
        <v>854</v>
      </c>
      <c r="EX8" s="484">
        <v>0</v>
      </c>
      <c r="EY8" s="484">
        <v>0</v>
      </c>
      <c r="EZ8" s="484">
        <v>0</v>
      </c>
      <c r="FA8" s="484">
        <v>0</v>
      </c>
      <c r="FB8" s="484">
        <v>0</v>
      </c>
      <c r="FC8" s="484">
        <v>0</v>
      </c>
      <c r="FD8" s="484">
        <v>0</v>
      </c>
      <c r="FE8" s="484">
        <v>0</v>
      </c>
      <c r="FF8" s="485">
        <v>0</v>
      </c>
      <c r="FG8" s="484">
        <v>0</v>
      </c>
      <c r="FH8" s="484">
        <v>0</v>
      </c>
      <c r="FI8" s="484">
        <v>0</v>
      </c>
      <c r="FJ8" s="484">
        <v>0</v>
      </c>
      <c r="FK8" s="484">
        <v>0</v>
      </c>
      <c r="FL8" s="484">
        <v>0</v>
      </c>
      <c r="FM8" s="484">
        <v>0</v>
      </c>
      <c r="FN8" s="484">
        <v>0</v>
      </c>
      <c r="FO8" s="485">
        <v>0</v>
      </c>
      <c r="FP8" s="484">
        <v>32</v>
      </c>
      <c r="FQ8" s="484">
        <v>18</v>
      </c>
      <c r="FR8" s="484">
        <v>17</v>
      </c>
      <c r="FS8" s="484">
        <v>5</v>
      </c>
      <c r="FT8" s="484">
        <v>2</v>
      </c>
      <c r="FU8" s="484">
        <v>2</v>
      </c>
      <c r="FV8" s="484">
        <v>3</v>
      </c>
      <c r="FW8" s="484">
        <v>1</v>
      </c>
      <c r="FX8" s="485">
        <v>80</v>
      </c>
      <c r="FY8" s="484">
        <v>376</v>
      </c>
      <c r="FZ8" s="484">
        <v>152</v>
      </c>
      <c r="GA8" s="484">
        <v>107</v>
      </c>
      <c r="GB8" s="484">
        <v>62</v>
      </c>
      <c r="GC8" s="484">
        <v>39</v>
      </c>
      <c r="GD8" s="484">
        <v>16</v>
      </c>
      <c r="GE8" s="484">
        <v>22</v>
      </c>
      <c r="GF8" s="484">
        <v>0</v>
      </c>
      <c r="GG8" s="485">
        <v>774</v>
      </c>
      <c r="GH8" s="484">
        <v>21</v>
      </c>
      <c r="GI8" s="484">
        <v>12236</v>
      </c>
      <c r="GJ8" s="484">
        <v>8107</v>
      </c>
      <c r="GK8" s="484">
        <v>7405</v>
      </c>
      <c r="GL8" s="484">
        <v>5053</v>
      </c>
      <c r="GM8" s="484">
        <v>2665</v>
      </c>
      <c r="GN8" s="484">
        <v>1459</v>
      </c>
      <c r="GO8" s="484">
        <v>1257</v>
      </c>
      <c r="GP8" s="484">
        <v>107</v>
      </c>
      <c r="GQ8" s="485">
        <v>38310</v>
      </c>
      <c r="GR8" s="484">
        <v>33</v>
      </c>
      <c r="GS8" s="484">
        <v>10031</v>
      </c>
      <c r="GT8" s="484">
        <v>4090</v>
      </c>
      <c r="GU8" s="484">
        <v>3003</v>
      </c>
      <c r="GV8" s="484">
        <v>1368</v>
      </c>
      <c r="GW8" s="484">
        <v>655</v>
      </c>
      <c r="GX8" s="484">
        <v>339</v>
      </c>
      <c r="GY8" s="484">
        <v>196</v>
      </c>
      <c r="GZ8" s="484">
        <v>14</v>
      </c>
      <c r="HA8" s="485">
        <v>19729</v>
      </c>
      <c r="HB8" s="460">
        <v>0</v>
      </c>
      <c r="HC8" s="460">
        <v>3</v>
      </c>
      <c r="HD8" s="460">
        <v>0</v>
      </c>
      <c r="HE8" s="460">
        <v>0</v>
      </c>
      <c r="HF8" s="460">
        <v>0</v>
      </c>
      <c r="HG8" s="460">
        <v>0</v>
      </c>
      <c r="HH8" s="460">
        <v>0</v>
      </c>
      <c r="HI8" s="460">
        <v>0</v>
      </c>
      <c r="HJ8" s="460">
        <v>0</v>
      </c>
      <c r="HK8" s="483">
        <v>3</v>
      </c>
      <c r="HL8" s="460">
        <v>41.5</v>
      </c>
      <c r="HM8" s="460">
        <v>19668</v>
      </c>
      <c r="HN8" s="460">
        <v>11137</v>
      </c>
      <c r="HO8" s="460">
        <v>9632</v>
      </c>
      <c r="HP8" s="460">
        <v>6066.25</v>
      </c>
      <c r="HQ8" s="460">
        <v>3148.5</v>
      </c>
      <c r="HR8" s="460">
        <v>1705</v>
      </c>
      <c r="HS8" s="460">
        <v>1399.5</v>
      </c>
      <c r="HT8" s="460">
        <v>116.75</v>
      </c>
      <c r="HU8" s="483">
        <v>52914.5</v>
      </c>
      <c r="HV8" s="460">
        <v>23.1</v>
      </c>
      <c r="HW8" s="460">
        <v>13112</v>
      </c>
      <c r="HX8" s="460">
        <v>8662.1</v>
      </c>
      <c r="HY8" s="460">
        <v>8561.7999999999993</v>
      </c>
      <c r="HZ8" s="460">
        <v>6066.3</v>
      </c>
      <c r="IA8" s="460">
        <v>3848.2</v>
      </c>
      <c r="IB8" s="460">
        <v>2462.8000000000002</v>
      </c>
      <c r="IC8" s="460">
        <v>2332.5</v>
      </c>
      <c r="ID8" s="460">
        <v>233.5</v>
      </c>
      <c r="IE8" s="483">
        <v>45302.3</v>
      </c>
      <c r="IF8" s="483">
        <v>1.2</v>
      </c>
      <c r="IG8" s="483">
        <v>45303.5</v>
      </c>
      <c r="IH8" s="460">
        <v>41.5</v>
      </c>
      <c r="II8" s="460">
        <v>19668</v>
      </c>
      <c r="IJ8" s="460">
        <v>11137</v>
      </c>
      <c r="IK8" s="460">
        <v>9632</v>
      </c>
      <c r="IL8" s="460">
        <v>6066.25</v>
      </c>
      <c r="IM8" s="460">
        <v>3148.5</v>
      </c>
      <c r="IN8" s="460">
        <v>1705</v>
      </c>
      <c r="IO8" s="460">
        <v>1399.5</v>
      </c>
      <c r="IP8" s="460">
        <v>116.75</v>
      </c>
      <c r="IQ8" s="483">
        <v>52914.5</v>
      </c>
      <c r="IR8" s="460">
        <v>17.77</v>
      </c>
      <c r="IS8" s="460">
        <v>4692.33</v>
      </c>
      <c r="IT8" s="460">
        <v>1097.6199999999999</v>
      </c>
      <c r="IU8" s="460">
        <v>456.13</v>
      </c>
      <c r="IV8" s="460">
        <v>138.34</v>
      </c>
      <c r="IW8" s="460">
        <v>56.07</v>
      </c>
      <c r="IX8" s="460">
        <v>20.37</v>
      </c>
      <c r="IY8" s="460">
        <v>8.74</v>
      </c>
      <c r="IZ8" s="460">
        <v>0</v>
      </c>
      <c r="JA8" s="483">
        <v>6487.37</v>
      </c>
      <c r="JB8" s="460">
        <v>23.73</v>
      </c>
      <c r="JC8" s="460">
        <v>14975.67</v>
      </c>
      <c r="JD8" s="460">
        <v>10039.379999999999</v>
      </c>
      <c r="JE8" s="460">
        <v>9175.8700000000008</v>
      </c>
      <c r="JF8" s="460">
        <v>5927.91</v>
      </c>
      <c r="JG8" s="460">
        <v>3092.43</v>
      </c>
      <c r="JH8" s="460">
        <v>1684.63</v>
      </c>
      <c r="JI8" s="460">
        <v>1390.76</v>
      </c>
      <c r="JJ8" s="460">
        <v>116.75</v>
      </c>
      <c r="JK8" s="483">
        <v>46427.13</v>
      </c>
      <c r="JL8" s="460">
        <v>13.2</v>
      </c>
      <c r="JM8" s="460">
        <v>9983.7999999999993</v>
      </c>
      <c r="JN8" s="460">
        <v>7808.4</v>
      </c>
      <c r="JO8" s="460">
        <v>8156.3</v>
      </c>
      <c r="JP8" s="460">
        <v>5927.9</v>
      </c>
      <c r="JQ8" s="460">
        <v>3779.6</v>
      </c>
      <c r="JR8" s="460">
        <v>2433.4</v>
      </c>
      <c r="JS8" s="460">
        <v>2317.9</v>
      </c>
      <c r="JT8" s="460">
        <v>233.5</v>
      </c>
      <c r="JU8" s="483">
        <v>40654</v>
      </c>
      <c r="JV8" s="483">
        <v>1.2</v>
      </c>
      <c r="JW8" s="483">
        <v>40655.199999999997</v>
      </c>
      <c r="JX8" s="461"/>
      <c r="JY8" s="461"/>
      <c r="JZ8" s="461"/>
      <c r="KA8" s="461"/>
      <c r="KB8" s="461"/>
      <c r="KC8" s="461"/>
      <c r="KD8" s="461"/>
      <c r="KE8" s="461"/>
      <c r="KF8" s="461"/>
      <c r="KG8" s="461"/>
      <c r="KH8" s="461"/>
      <c r="KI8" s="461"/>
      <c r="KJ8" s="461"/>
      <c r="KK8" s="461"/>
      <c r="KL8" s="461"/>
      <c r="KM8" s="461"/>
      <c r="KN8" s="461"/>
      <c r="KO8" s="461"/>
      <c r="KP8" s="461"/>
      <c r="KQ8" s="461"/>
      <c r="KR8" s="461"/>
      <c r="KS8" s="461"/>
      <c r="KT8" s="461"/>
      <c r="KU8" s="461"/>
      <c r="KV8" s="461"/>
      <c r="KW8" s="461"/>
      <c r="KX8" s="462"/>
    </row>
    <row r="9" spans="1:310" s="463" customFormat="1" x14ac:dyDescent="0.2">
      <c r="A9" s="457" t="s">
        <v>76</v>
      </c>
      <c r="B9" s="473" t="s">
        <v>787</v>
      </c>
      <c r="C9" s="464" t="s">
        <v>782</v>
      </c>
      <c r="D9" s="465" t="s">
        <v>77</v>
      </c>
      <c r="E9" s="484">
        <v>8148</v>
      </c>
      <c r="F9" s="484">
        <v>12757</v>
      </c>
      <c r="G9" s="484">
        <v>20405</v>
      </c>
      <c r="H9" s="484">
        <v>15831</v>
      </c>
      <c r="I9" s="484">
        <v>10519</v>
      </c>
      <c r="J9" s="484">
        <v>5979</v>
      </c>
      <c r="K9" s="484">
        <v>2710</v>
      </c>
      <c r="L9" s="484">
        <v>302</v>
      </c>
      <c r="M9" s="485">
        <v>76651</v>
      </c>
      <c r="N9" s="484">
        <v>356</v>
      </c>
      <c r="O9" s="484">
        <v>273</v>
      </c>
      <c r="P9" s="484">
        <v>285</v>
      </c>
      <c r="Q9" s="484">
        <v>216</v>
      </c>
      <c r="R9" s="484">
        <v>134</v>
      </c>
      <c r="S9" s="484">
        <v>61</v>
      </c>
      <c r="T9" s="484">
        <v>31</v>
      </c>
      <c r="U9" s="484">
        <v>1</v>
      </c>
      <c r="V9" s="485">
        <v>1357</v>
      </c>
      <c r="W9" s="484">
        <v>0</v>
      </c>
      <c r="X9" s="484">
        <v>0</v>
      </c>
      <c r="Y9" s="484">
        <v>0</v>
      </c>
      <c r="Z9" s="484">
        <v>0</v>
      </c>
      <c r="AA9" s="484">
        <v>0</v>
      </c>
      <c r="AB9" s="484">
        <v>0</v>
      </c>
      <c r="AC9" s="484">
        <v>0</v>
      </c>
      <c r="AD9" s="484">
        <v>0</v>
      </c>
      <c r="AE9" s="485">
        <v>0</v>
      </c>
      <c r="AF9" s="484">
        <v>7792</v>
      </c>
      <c r="AG9" s="484">
        <v>12484</v>
      </c>
      <c r="AH9" s="484">
        <v>20120</v>
      </c>
      <c r="AI9" s="484">
        <v>15615</v>
      </c>
      <c r="AJ9" s="484">
        <v>10385</v>
      </c>
      <c r="AK9" s="484">
        <v>5918</v>
      </c>
      <c r="AL9" s="484">
        <v>2679</v>
      </c>
      <c r="AM9" s="484">
        <v>301</v>
      </c>
      <c r="AN9" s="485">
        <v>75294</v>
      </c>
      <c r="AO9" s="484">
        <v>11</v>
      </c>
      <c r="AP9" s="484">
        <v>54</v>
      </c>
      <c r="AQ9" s="484">
        <v>108</v>
      </c>
      <c r="AR9" s="484">
        <v>103</v>
      </c>
      <c r="AS9" s="484">
        <v>118</v>
      </c>
      <c r="AT9" s="484">
        <v>58</v>
      </c>
      <c r="AU9" s="484">
        <v>39</v>
      </c>
      <c r="AV9" s="484">
        <v>38</v>
      </c>
      <c r="AW9" s="485">
        <v>529</v>
      </c>
      <c r="AX9" s="484">
        <v>11</v>
      </c>
      <c r="AY9" s="484">
        <v>54</v>
      </c>
      <c r="AZ9" s="484">
        <v>108</v>
      </c>
      <c r="BA9" s="484">
        <v>103</v>
      </c>
      <c r="BB9" s="484">
        <v>118</v>
      </c>
      <c r="BC9" s="484">
        <v>58</v>
      </c>
      <c r="BD9" s="484">
        <v>39</v>
      </c>
      <c r="BE9" s="484">
        <v>38</v>
      </c>
      <c r="BF9" s="486"/>
      <c r="BG9" s="485">
        <v>529</v>
      </c>
      <c r="BH9" s="484">
        <v>11</v>
      </c>
      <c r="BI9" s="484">
        <v>7835</v>
      </c>
      <c r="BJ9" s="484">
        <v>12538</v>
      </c>
      <c r="BK9" s="484">
        <v>20115</v>
      </c>
      <c r="BL9" s="484">
        <v>15630</v>
      </c>
      <c r="BM9" s="484">
        <v>10325</v>
      </c>
      <c r="BN9" s="484">
        <v>5899</v>
      </c>
      <c r="BO9" s="484">
        <v>2678</v>
      </c>
      <c r="BP9" s="484">
        <v>263</v>
      </c>
      <c r="BQ9" s="485">
        <v>75294</v>
      </c>
      <c r="BR9" s="484">
        <v>8</v>
      </c>
      <c r="BS9" s="484">
        <v>4839</v>
      </c>
      <c r="BT9" s="484">
        <v>5457</v>
      </c>
      <c r="BU9" s="484">
        <v>6699</v>
      </c>
      <c r="BV9" s="484">
        <v>4540</v>
      </c>
      <c r="BW9" s="484">
        <v>2474</v>
      </c>
      <c r="BX9" s="484">
        <v>1121</v>
      </c>
      <c r="BY9" s="484">
        <v>416</v>
      </c>
      <c r="BZ9" s="484">
        <v>28</v>
      </c>
      <c r="CA9" s="485">
        <v>25582</v>
      </c>
      <c r="CB9" s="484">
        <v>0</v>
      </c>
      <c r="CC9" s="484">
        <v>45</v>
      </c>
      <c r="CD9" s="484">
        <v>123</v>
      </c>
      <c r="CE9" s="484">
        <v>213</v>
      </c>
      <c r="CF9" s="484">
        <v>185</v>
      </c>
      <c r="CG9" s="484">
        <v>98</v>
      </c>
      <c r="CH9" s="484">
        <v>56</v>
      </c>
      <c r="CI9" s="484">
        <v>26</v>
      </c>
      <c r="CJ9" s="484">
        <v>2</v>
      </c>
      <c r="CK9" s="485">
        <v>748</v>
      </c>
      <c r="CL9" s="484">
        <v>0</v>
      </c>
      <c r="CM9" s="484">
        <v>6</v>
      </c>
      <c r="CN9" s="484">
        <v>10</v>
      </c>
      <c r="CO9" s="484">
        <v>14</v>
      </c>
      <c r="CP9" s="484">
        <v>18</v>
      </c>
      <c r="CQ9" s="484">
        <v>23</v>
      </c>
      <c r="CR9" s="484">
        <v>31</v>
      </c>
      <c r="CS9" s="484">
        <v>53</v>
      </c>
      <c r="CT9" s="484">
        <v>7</v>
      </c>
      <c r="CU9" s="485">
        <v>162</v>
      </c>
      <c r="CV9" s="484">
        <v>159</v>
      </c>
      <c r="CW9" s="484">
        <v>209</v>
      </c>
      <c r="CX9" s="484">
        <v>370</v>
      </c>
      <c r="CY9" s="484">
        <v>350</v>
      </c>
      <c r="CZ9" s="484">
        <v>218</v>
      </c>
      <c r="DA9" s="484">
        <v>156</v>
      </c>
      <c r="DB9" s="484">
        <v>119</v>
      </c>
      <c r="DC9" s="484">
        <v>25</v>
      </c>
      <c r="DD9" s="485">
        <v>1606</v>
      </c>
      <c r="DE9" s="484">
        <v>120</v>
      </c>
      <c r="DF9" s="484">
        <v>159</v>
      </c>
      <c r="DG9" s="484">
        <v>122</v>
      </c>
      <c r="DH9" s="484">
        <v>70</v>
      </c>
      <c r="DI9" s="484">
        <v>37</v>
      </c>
      <c r="DJ9" s="484">
        <v>31</v>
      </c>
      <c r="DK9" s="484">
        <v>21</v>
      </c>
      <c r="DL9" s="484">
        <v>4</v>
      </c>
      <c r="DM9" s="485">
        <v>564</v>
      </c>
      <c r="DN9" s="484">
        <v>120</v>
      </c>
      <c r="DO9" s="484">
        <v>114</v>
      </c>
      <c r="DP9" s="484">
        <v>87</v>
      </c>
      <c r="DQ9" s="484">
        <v>85</v>
      </c>
      <c r="DR9" s="484">
        <v>37</v>
      </c>
      <c r="DS9" s="484">
        <v>15</v>
      </c>
      <c r="DT9" s="484">
        <v>15</v>
      </c>
      <c r="DU9" s="484">
        <v>4</v>
      </c>
      <c r="DV9" s="485">
        <v>477</v>
      </c>
      <c r="DW9" s="484">
        <v>15</v>
      </c>
      <c r="DX9" s="484">
        <v>33</v>
      </c>
      <c r="DY9" s="484">
        <v>16</v>
      </c>
      <c r="DZ9" s="484">
        <v>13</v>
      </c>
      <c r="EA9" s="484">
        <v>9</v>
      </c>
      <c r="EB9" s="484">
        <v>8</v>
      </c>
      <c r="EC9" s="484">
        <v>5</v>
      </c>
      <c r="ED9" s="484">
        <v>1</v>
      </c>
      <c r="EE9" s="485">
        <v>100</v>
      </c>
      <c r="EF9" s="484">
        <v>255</v>
      </c>
      <c r="EG9" s="484">
        <v>306</v>
      </c>
      <c r="EH9" s="484">
        <v>225</v>
      </c>
      <c r="EI9" s="484">
        <v>168</v>
      </c>
      <c r="EJ9" s="484">
        <v>83</v>
      </c>
      <c r="EK9" s="484">
        <v>54</v>
      </c>
      <c r="EL9" s="484">
        <v>41</v>
      </c>
      <c r="EM9" s="484">
        <v>9</v>
      </c>
      <c r="EN9" s="485">
        <v>1141</v>
      </c>
      <c r="EO9" s="484">
        <v>100</v>
      </c>
      <c r="EP9" s="484">
        <v>145</v>
      </c>
      <c r="EQ9" s="484">
        <v>102</v>
      </c>
      <c r="ER9" s="484">
        <v>84</v>
      </c>
      <c r="ES9" s="484">
        <v>43</v>
      </c>
      <c r="ET9" s="484">
        <v>35</v>
      </c>
      <c r="EU9" s="484">
        <v>31</v>
      </c>
      <c r="EV9" s="484">
        <v>5</v>
      </c>
      <c r="EW9" s="485">
        <v>545</v>
      </c>
      <c r="EX9" s="484">
        <v>0</v>
      </c>
      <c r="EY9" s="484">
        <v>0</v>
      </c>
      <c r="EZ9" s="484">
        <v>0</v>
      </c>
      <c r="FA9" s="484">
        <v>0</v>
      </c>
      <c r="FB9" s="484">
        <v>0</v>
      </c>
      <c r="FC9" s="484">
        <v>0</v>
      </c>
      <c r="FD9" s="484">
        <v>0</v>
      </c>
      <c r="FE9" s="484">
        <v>0</v>
      </c>
      <c r="FF9" s="485">
        <v>0</v>
      </c>
      <c r="FG9" s="484">
        <v>0</v>
      </c>
      <c r="FH9" s="484">
        <v>0</v>
      </c>
      <c r="FI9" s="484">
        <v>0</v>
      </c>
      <c r="FJ9" s="484">
        <v>0</v>
      </c>
      <c r="FK9" s="484">
        <v>0</v>
      </c>
      <c r="FL9" s="484">
        <v>0</v>
      </c>
      <c r="FM9" s="484">
        <v>0</v>
      </c>
      <c r="FN9" s="484">
        <v>0</v>
      </c>
      <c r="FO9" s="485">
        <v>0</v>
      </c>
      <c r="FP9" s="484">
        <v>8</v>
      </c>
      <c r="FQ9" s="484">
        <v>13</v>
      </c>
      <c r="FR9" s="484">
        <v>14</v>
      </c>
      <c r="FS9" s="484">
        <v>19</v>
      </c>
      <c r="FT9" s="484">
        <v>11</v>
      </c>
      <c r="FU9" s="484">
        <v>5</v>
      </c>
      <c r="FV9" s="484">
        <v>10</v>
      </c>
      <c r="FW9" s="484">
        <v>1</v>
      </c>
      <c r="FX9" s="485">
        <v>81</v>
      </c>
      <c r="FY9" s="484">
        <v>92</v>
      </c>
      <c r="FZ9" s="484">
        <v>132</v>
      </c>
      <c r="GA9" s="484">
        <v>88</v>
      </c>
      <c r="GB9" s="484">
        <v>65</v>
      </c>
      <c r="GC9" s="484">
        <v>32</v>
      </c>
      <c r="GD9" s="484">
        <v>30</v>
      </c>
      <c r="GE9" s="484">
        <v>21</v>
      </c>
      <c r="GF9" s="484">
        <v>4</v>
      </c>
      <c r="GG9" s="485">
        <v>464</v>
      </c>
      <c r="GH9" s="484">
        <v>3</v>
      </c>
      <c r="GI9" s="484">
        <v>2810</v>
      </c>
      <c r="GJ9" s="484">
        <v>6801</v>
      </c>
      <c r="GK9" s="484">
        <v>13086</v>
      </c>
      <c r="GL9" s="484">
        <v>10789</v>
      </c>
      <c r="GM9" s="484">
        <v>7684</v>
      </c>
      <c r="GN9" s="484">
        <v>4668</v>
      </c>
      <c r="GO9" s="484">
        <v>2163</v>
      </c>
      <c r="GP9" s="484">
        <v>221</v>
      </c>
      <c r="GQ9" s="485">
        <v>48225</v>
      </c>
      <c r="GR9" s="484">
        <v>8</v>
      </c>
      <c r="GS9" s="484">
        <v>5025</v>
      </c>
      <c r="GT9" s="484">
        <v>5737</v>
      </c>
      <c r="GU9" s="484">
        <v>7029</v>
      </c>
      <c r="GV9" s="484">
        <v>4841</v>
      </c>
      <c r="GW9" s="484">
        <v>2641</v>
      </c>
      <c r="GX9" s="484">
        <v>1231</v>
      </c>
      <c r="GY9" s="484">
        <v>515</v>
      </c>
      <c r="GZ9" s="484">
        <v>42</v>
      </c>
      <c r="HA9" s="485">
        <v>27069</v>
      </c>
      <c r="HB9" s="460">
        <v>0</v>
      </c>
      <c r="HC9" s="460">
        <v>20.875</v>
      </c>
      <c r="HD9" s="460">
        <v>1.875</v>
      </c>
      <c r="HE9" s="460">
        <v>0.875</v>
      </c>
      <c r="HF9" s="460">
        <v>0</v>
      </c>
      <c r="HG9" s="460">
        <v>0</v>
      </c>
      <c r="HH9" s="460">
        <v>0</v>
      </c>
      <c r="HI9" s="460">
        <v>0</v>
      </c>
      <c r="HJ9" s="460">
        <v>0</v>
      </c>
      <c r="HK9" s="483">
        <v>23.625</v>
      </c>
      <c r="HL9" s="460">
        <v>9</v>
      </c>
      <c r="HM9" s="460">
        <v>6537.625</v>
      </c>
      <c r="HN9" s="460">
        <v>11095.625</v>
      </c>
      <c r="HO9" s="460">
        <v>18343.625</v>
      </c>
      <c r="HP9" s="460">
        <v>14403.75</v>
      </c>
      <c r="HQ9" s="460">
        <v>9656.5</v>
      </c>
      <c r="HR9" s="460">
        <v>5585.75</v>
      </c>
      <c r="HS9" s="460">
        <v>2536</v>
      </c>
      <c r="HT9" s="460">
        <v>250.5</v>
      </c>
      <c r="HU9" s="483">
        <v>68418.375</v>
      </c>
      <c r="HV9" s="460">
        <v>5</v>
      </c>
      <c r="HW9" s="460">
        <v>4358.3999999999996</v>
      </c>
      <c r="HX9" s="460">
        <v>8629.9</v>
      </c>
      <c r="HY9" s="460">
        <v>16305.4</v>
      </c>
      <c r="HZ9" s="460">
        <v>14403.8</v>
      </c>
      <c r="IA9" s="460">
        <v>11802.4</v>
      </c>
      <c r="IB9" s="460">
        <v>8068.3</v>
      </c>
      <c r="IC9" s="460">
        <v>4226.7</v>
      </c>
      <c r="ID9" s="460">
        <v>501</v>
      </c>
      <c r="IE9" s="483">
        <v>68300.899999999994</v>
      </c>
      <c r="IF9" s="483">
        <v>0</v>
      </c>
      <c r="IG9" s="483">
        <v>68300.899999999994</v>
      </c>
      <c r="IH9" s="460">
        <v>9</v>
      </c>
      <c r="II9" s="460">
        <v>6537.625</v>
      </c>
      <c r="IJ9" s="460">
        <v>11095.625</v>
      </c>
      <c r="IK9" s="460">
        <v>18343.625</v>
      </c>
      <c r="IL9" s="460">
        <v>14403.75</v>
      </c>
      <c r="IM9" s="460">
        <v>9656.5</v>
      </c>
      <c r="IN9" s="460">
        <v>5585.75</v>
      </c>
      <c r="IO9" s="460">
        <v>2536</v>
      </c>
      <c r="IP9" s="460">
        <v>250.5</v>
      </c>
      <c r="IQ9" s="483">
        <v>68418.375</v>
      </c>
      <c r="IR9" s="460">
        <v>2.21</v>
      </c>
      <c r="IS9" s="460">
        <v>1739.69</v>
      </c>
      <c r="IT9" s="460">
        <v>1906.78</v>
      </c>
      <c r="IU9" s="460">
        <v>1730.87</v>
      </c>
      <c r="IV9" s="460">
        <v>641.21</v>
      </c>
      <c r="IW9" s="460">
        <v>227.65</v>
      </c>
      <c r="IX9" s="460">
        <v>54.43</v>
      </c>
      <c r="IY9" s="460">
        <v>12.12</v>
      </c>
      <c r="IZ9" s="460">
        <v>0</v>
      </c>
      <c r="JA9" s="483">
        <v>6314.96</v>
      </c>
      <c r="JB9" s="460">
        <v>6.79</v>
      </c>
      <c r="JC9" s="460">
        <v>4797.9350000000004</v>
      </c>
      <c r="JD9" s="460">
        <v>9188.8449999999993</v>
      </c>
      <c r="JE9" s="460">
        <v>16612.755000000001</v>
      </c>
      <c r="JF9" s="460">
        <v>13762.54</v>
      </c>
      <c r="JG9" s="460">
        <v>9428.85</v>
      </c>
      <c r="JH9" s="460">
        <v>5531.32</v>
      </c>
      <c r="JI9" s="460">
        <v>2523.88</v>
      </c>
      <c r="JJ9" s="460">
        <v>250.5</v>
      </c>
      <c r="JK9" s="483">
        <v>62103.415000000001</v>
      </c>
      <c r="JL9" s="460">
        <v>3.8</v>
      </c>
      <c r="JM9" s="460">
        <v>3198.6</v>
      </c>
      <c r="JN9" s="460">
        <v>7146.9</v>
      </c>
      <c r="JO9" s="460">
        <v>14766.9</v>
      </c>
      <c r="JP9" s="460">
        <v>13762.5</v>
      </c>
      <c r="JQ9" s="460">
        <v>11524.2</v>
      </c>
      <c r="JR9" s="460">
        <v>7989.7</v>
      </c>
      <c r="JS9" s="460">
        <v>4206.5</v>
      </c>
      <c r="JT9" s="460">
        <v>501</v>
      </c>
      <c r="JU9" s="483">
        <v>63100.1</v>
      </c>
      <c r="JV9" s="483">
        <v>0</v>
      </c>
      <c r="JW9" s="483">
        <v>63100.1</v>
      </c>
      <c r="JX9" s="461"/>
      <c r="JY9" s="461"/>
      <c r="JZ9" s="461"/>
      <c r="KA9" s="461"/>
      <c r="KB9" s="461"/>
      <c r="KC9" s="461"/>
      <c r="KD9" s="461"/>
      <c r="KE9" s="461"/>
      <c r="KF9" s="461"/>
      <c r="KG9" s="461"/>
      <c r="KH9" s="461"/>
      <c r="KI9" s="461"/>
      <c r="KJ9" s="461"/>
      <c r="KK9" s="461"/>
      <c r="KL9" s="461"/>
      <c r="KM9" s="461"/>
      <c r="KN9" s="461"/>
      <c r="KO9" s="461"/>
      <c r="KP9" s="461"/>
      <c r="KQ9" s="461"/>
      <c r="KR9" s="461"/>
      <c r="KS9" s="461"/>
      <c r="KT9" s="461"/>
      <c r="KU9" s="461"/>
      <c r="KV9" s="461"/>
      <c r="KW9" s="461"/>
      <c r="KX9" s="462"/>
    </row>
    <row r="10" spans="1:310" s="463" customFormat="1" x14ac:dyDescent="0.2">
      <c r="A10" s="457" t="s">
        <v>78</v>
      </c>
      <c r="B10" s="473" t="s">
        <v>788</v>
      </c>
      <c r="C10" s="464" t="s">
        <v>786</v>
      </c>
      <c r="D10" s="465" t="s">
        <v>79</v>
      </c>
      <c r="E10" s="484">
        <v>29914</v>
      </c>
      <c r="F10" s="484">
        <v>11542</v>
      </c>
      <c r="G10" s="484">
        <v>8919</v>
      </c>
      <c r="H10" s="484">
        <v>4186</v>
      </c>
      <c r="I10" s="484">
        <v>1476</v>
      </c>
      <c r="J10" s="484">
        <v>499</v>
      </c>
      <c r="K10" s="484">
        <v>118</v>
      </c>
      <c r="L10" s="484">
        <v>27</v>
      </c>
      <c r="M10" s="485">
        <v>56681</v>
      </c>
      <c r="N10" s="484">
        <v>364</v>
      </c>
      <c r="O10" s="484">
        <v>141</v>
      </c>
      <c r="P10" s="484">
        <v>134</v>
      </c>
      <c r="Q10" s="484">
        <v>40</v>
      </c>
      <c r="R10" s="484">
        <v>14</v>
      </c>
      <c r="S10" s="484">
        <v>5</v>
      </c>
      <c r="T10" s="484">
        <v>3</v>
      </c>
      <c r="U10" s="484">
        <v>0</v>
      </c>
      <c r="V10" s="485">
        <v>701</v>
      </c>
      <c r="W10" s="484">
        <v>0</v>
      </c>
      <c r="X10" s="484">
        <v>0</v>
      </c>
      <c r="Y10" s="484">
        <v>0</v>
      </c>
      <c r="Z10" s="484">
        <v>0</v>
      </c>
      <c r="AA10" s="484">
        <v>0</v>
      </c>
      <c r="AB10" s="484">
        <v>0</v>
      </c>
      <c r="AC10" s="484">
        <v>0</v>
      </c>
      <c r="AD10" s="484">
        <v>0</v>
      </c>
      <c r="AE10" s="485">
        <v>0</v>
      </c>
      <c r="AF10" s="484">
        <v>29550</v>
      </c>
      <c r="AG10" s="484">
        <v>11401</v>
      </c>
      <c r="AH10" s="484">
        <v>8785</v>
      </c>
      <c r="AI10" s="484">
        <v>4146</v>
      </c>
      <c r="AJ10" s="484">
        <v>1462</v>
      </c>
      <c r="AK10" s="484">
        <v>494</v>
      </c>
      <c r="AL10" s="484">
        <v>115</v>
      </c>
      <c r="AM10" s="484">
        <v>27</v>
      </c>
      <c r="AN10" s="485">
        <v>55980</v>
      </c>
      <c r="AO10" s="484">
        <v>62</v>
      </c>
      <c r="AP10" s="484">
        <v>54</v>
      </c>
      <c r="AQ10" s="484">
        <v>52</v>
      </c>
      <c r="AR10" s="484">
        <v>37</v>
      </c>
      <c r="AS10" s="484">
        <v>10</v>
      </c>
      <c r="AT10" s="484">
        <v>9</v>
      </c>
      <c r="AU10" s="484">
        <v>12</v>
      </c>
      <c r="AV10" s="484">
        <v>15</v>
      </c>
      <c r="AW10" s="485">
        <v>251</v>
      </c>
      <c r="AX10" s="484">
        <v>62</v>
      </c>
      <c r="AY10" s="484">
        <v>54</v>
      </c>
      <c r="AZ10" s="484">
        <v>52</v>
      </c>
      <c r="BA10" s="484">
        <v>37</v>
      </c>
      <c r="BB10" s="484">
        <v>10</v>
      </c>
      <c r="BC10" s="484">
        <v>9</v>
      </c>
      <c r="BD10" s="484">
        <v>12</v>
      </c>
      <c r="BE10" s="484">
        <v>15</v>
      </c>
      <c r="BF10" s="486"/>
      <c r="BG10" s="485">
        <v>251</v>
      </c>
      <c r="BH10" s="484">
        <v>62</v>
      </c>
      <c r="BI10" s="484">
        <v>29542</v>
      </c>
      <c r="BJ10" s="484">
        <v>11399</v>
      </c>
      <c r="BK10" s="484">
        <v>8770</v>
      </c>
      <c r="BL10" s="484">
        <v>4119</v>
      </c>
      <c r="BM10" s="484">
        <v>1461</v>
      </c>
      <c r="BN10" s="484">
        <v>497</v>
      </c>
      <c r="BO10" s="484">
        <v>118</v>
      </c>
      <c r="BP10" s="484">
        <v>12</v>
      </c>
      <c r="BQ10" s="485">
        <v>55980</v>
      </c>
      <c r="BR10" s="484">
        <v>14</v>
      </c>
      <c r="BS10" s="484">
        <v>13132</v>
      </c>
      <c r="BT10" s="484">
        <v>3476</v>
      </c>
      <c r="BU10" s="484">
        <v>2092</v>
      </c>
      <c r="BV10" s="484">
        <v>627</v>
      </c>
      <c r="BW10" s="484">
        <v>205</v>
      </c>
      <c r="BX10" s="484">
        <v>46</v>
      </c>
      <c r="BY10" s="484">
        <v>13</v>
      </c>
      <c r="BZ10" s="484">
        <v>1</v>
      </c>
      <c r="CA10" s="485">
        <v>19606</v>
      </c>
      <c r="CB10" s="484">
        <v>1</v>
      </c>
      <c r="CC10" s="484">
        <v>274</v>
      </c>
      <c r="CD10" s="484">
        <v>134</v>
      </c>
      <c r="CE10" s="484">
        <v>102</v>
      </c>
      <c r="CF10" s="484">
        <v>43</v>
      </c>
      <c r="CG10" s="484">
        <v>14</v>
      </c>
      <c r="CH10" s="484">
        <v>7</v>
      </c>
      <c r="CI10" s="484">
        <v>2</v>
      </c>
      <c r="CJ10" s="484">
        <v>0</v>
      </c>
      <c r="CK10" s="485">
        <v>577</v>
      </c>
      <c r="CL10" s="484">
        <v>1</v>
      </c>
      <c r="CM10" s="484">
        <v>25</v>
      </c>
      <c r="CN10" s="484">
        <v>5</v>
      </c>
      <c r="CO10" s="484">
        <v>13</v>
      </c>
      <c r="CP10" s="484">
        <v>10</v>
      </c>
      <c r="CQ10" s="484">
        <v>8</v>
      </c>
      <c r="CR10" s="484">
        <v>17</v>
      </c>
      <c r="CS10" s="484">
        <v>17</v>
      </c>
      <c r="CT10" s="484">
        <v>7</v>
      </c>
      <c r="CU10" s="485">
        <v>103</v>
      </c>
      <c r="CV10" s="484">
        <v>122</v>
      </c>
      <c r="CW10" s="484">
        <v>35</v>
      </c>
      <c r="CX10" s="484">
        <v>37</v>
      </c>
      <c r="CY10" s="484">
        <v>12</v>
      </c>
      <c r="CZ10" s="484">
        <v>6</v>
      </c>
      <c r="DA10" s="484">
        <v>3</v>
      </c>
      <c r="DB10" s="484">
        <v>3</v>
      </c>
      <c r="DC10" s="484">
        <v>1</v>
      </c>
      <c r="DD10" s="485">
        <v>219</v>
      </c>
      <c r="DE10" s="484">
        <v>183</v>
      </c>
      <c r="DF10" s="484">
        <v>59</v>
      </c>
      <c r="DG10" s="484">
        <v>23</v>
      </c>
      <c r="DH10" s="484">
        <v>15</v>
      </c>
      <c r="DI10" s="484">
        <v>6</v>
      </c>
      <c r="DJ10" s="484">
        <v>3</v>
      </c>
      <c r="DK10" s="484">
        <v>1</v>
      </c>
      <c r="DL10" s="484">
        <v>0</v>
      </c>
      <c r="DM10" s="485">
        <v>290</v>
      </c>
      <c r="DN10" s="484">
        <v>381</v>
      </c>
      <c r="DO10" s="484">
        <v>85</v>
      </c>
      <c r="DP10" s="484">
        <v>38</v>
      </c>
      <c r="DQ10" s="484">
        <v>11</v>
      </c>
      <c r="DR10" s="484">
        <v>4</v>
      </c>
      <c r="DS10" s="484">
        <v>2</v>
      </c>
      <c r="DT10" s="484">
        <v>0</v>
      </c>
      <c r="DU10" s="484">
        <v>0</v>
      </c>
      <c r="DV10" s="485">
        <v>521</v>
      </c>
      <c r="DW10" s="484">
        <v>84</v>
      </c>
      <c r="DX10" s="484">
        <v>20</v>
      </c>
      <c r="DY10" s="484">
        <v>12</v>
      </c>
      <c r="DZ10" s="484">
        <v>4</v>
      </c>
      <c r="EA10" s="484">
        <v>3</v>
      </c>
      <c r="EB10" s="484">
        <v>4</v>
      </c>
      <c r="EC10" s="484">
        <v>0</v>
      </c>
      <c r="ED10" s="484">
        <v>0</v>
      </c>
      <c r="EE10" s="485">
        <v>127</v>
      </c>
      <c r="EF10" s="484">
        <v>648</v>
      </c>
      <c r="EG10" s="484">
        <v>164</v>
      </c>
      <c r="EH10" s="484">
        <v>73</v>
      </c>
      <c r="EI10" s="484">
        <v>30</v>
      </c>
      <c r="EJ10" s="484">
        <v>13</v>
      </c>
      <c r="EK10" s="484">
        <v>9</v>
      </c>
      <c r="EL10" s="484">
        <v>1</v>
      </c>
      <c r="EM10" s="484">
        <v>0</v>
      </c>
      <c r="EN10" s="485">
        <v>938</v>
      </c>
      <c r="EO10" s="484">
        <v>267</v>
      </c>
      <c r="EP10" s="484">
        <v>79</v>
      </c>
      <c r="EQ10" s="484">
        <v>35</v>
      </c>
      <c r="ER10" s="484">
        <v>19</v>
      </c>
      <c r="ES10" s="484">
        <v>9</v>
      </c>
      <c r="ET10" s="484">
        <v>7</v>
      </c>
      <c r="EU10" s="484">
        <v>1</v>
      </c>
      <c r="EV10" s="484">
        <v>0</v>
      </c>
      <c r="EW10" s="485">
        <v>417</v>
      </c>
      <c r="EX10" s="484">
        <v>0</v>
      </c>
      <c r="EY10" s="484">
        <v>0</v>
      </c>
      <c r="EZ10" s="484">
        <v>0</v>
      </c>
      <c r="FA10" s="484">
        <v>0</v>
      </c>
      <c r="FB10" s="484">
        <v>0</v>
      </c>
      <c r="FC10" s="484">
        <v>0</v>
      </c>
      <c r="FD10" s="484">
        <v>0</v>
      </c>
      <c r="FE10" s="484">
        <v>0</v>
      </c>
      <c r="FF10" s="485">
        <v>0</v>
      </c>
      <c r="FG10" s="484">
        <v>0</v>
      </c>
      <c r="FH10" s="484">
        <v>0</v>
      </c>
      <c r="FI10" s="484">
        <v>0</v>
      </c>
      <c r="FJ10" s="484">
        <v>0</v>
      </c>
      <c r="FK10" s="484">
        <v>0</v>
      </c>
      <c r="FL10" s="484">
        <v>0</v>
      </c>
      <c r="FM10" s="484">
        <v>0</v>
      </c>
      <c r="FN10" s="484">
        <v>0</v>
      </c>
      <c r="FO10" s="485">
        <v>0</v>
      </c>
      <c r="FP10" s="484">
        <v>2</v>
      </c>
      <c r="FQ10" s="484">
        <v>0</v>
      </c>
      <c r="FR10" s="484">
        <v>0</v>
      </c>
      <c r="FS10" s="484">
        <v>0</v>
      </c>
      <c r="FT10" s="484">
        <v>1</v>
      </c>
      <c r="FU10" s="484">
        <v>0</v>
      </c>
      <c r="FV10" s="484">
        <v>0</v>
      </c>
      <c r="FW10" s="484">
        <v>0</v>
      </c>
      <c r="FX10" s="485">
        <v>3</v>
      </c>
      <c r="FY10" s="484">
        <v>265</v>
      </c>
      <c r="FZ10" s="484">
        <v>79</v>
      </c>
      <c r="GA10" s="484">
        <v>35</v>
      </c>
      <c r="GB10" s="484">
        <v>19</v>
      </c>
      <c r="GC10" s="484">
        <v>8</v>
      </c>
      <c r="GD10" s="484">
        <v>7</v>
      </c>
      <c r="GE10" s="484">
        <v>1</v>
      </c>
      <c r="GF10" s="484">
        <v>0</v>
      </c>
      <c r="GG10" s="485">
        <v>414</v>
      </c>
      <c r="GH10" s="484">
        <v>46</v>
      </c>
      <c r="GI10" s="484">
        <v>15644</v>
      </c>
      <c r="GJ10" s="484">
        <v>7679</v>
      </c>
      <c r="GK10" s="484">
        <v>6513</v>
      </c>
      <c r="GL10" s="484">
        <v>3424</v>
      </c>
      <c r="GM10" s="484">
        <v>1227</v>
      </c>
      <c r="GN10" s="484">
        <v>421</v>
      </c>
      <c r="GO10" s="484">
        <v>86</v>
      </c>
      <c r="GP10" s="484">
        <v>4</v>
      </c>
      <c r="GQ10" s="485">
        <v>35044</v>
      </c>
      <c r="GR10" s="484">
        <v>16</v>
      </c>
      <c r="GS10" s="484">
        <v>13898</v>
      </c>
      <c r="GT10" s="484">
        <v>3720</v>
      </c>
      <c r="GU10" s="484">
        <v>2257</v>
      </c>
      <c r="GV10" s="484">
        <v>695</v>
      </c>
      <c r="GW10" s="484">
        <v>234</v>
      </c>
      <c r="GX10" s="484">
        <v>76</v>
      </c>
      <c r="GY10" s="484">
        <v>32</v>
      </c>
      <c r="GZ10" s="484">
        <v>8</v>
      </c>
      <c r="HA10" s="485">
        <v>20936</v>
      </c>
      <c r="HB10" s="460">
        <v>0</v>
      </c>
      <c r="HC10" s="460">
        <v>1.3</v>
      </c>
      <c r="HD10" s="460">
        <v>0</v>
      </c>
      <c r="HE10" s="460">
        <v>0</v>
      </c>
      <c r="HF10" s="460">
        <v>0</v>
      </c>
      <c r="HG10" s="460">
        <v>0</v>
      </c>
      <c r="HH10" s="460">
        <v>0</v>
      </c>
      <c r="HI10" s="460">
        <v>0</v>
      </c>
      <c r="HJ10" s="460">
        <v>0</v>
      </c>
      <c r="HK10" s="483">
        <v>1.3</v>
      </c>
      <c r="HL10" s="460">
        <v>57.75</v>
      </c>
      <c r="HM10" s="460">
        <v>26140.95</v>
      </c>
      <c r="HN10" s="460">
        <v>10489.25</v>
      </c>
      <c r="HO10" s="460">
        <v>8216.75</v>
      </c>
      <c r="HP10" s="460">
        <v>3950.75</v>
      </c>
      <c r="HQ10" s="460">
        <v>1404.5</v>
      </c>
      <c r="HR10" s="460">
        <v>481.75</v>
      </c>
      <c r="HS10" s="460">
        <v>105.75</v>
      </c>
      <c r="HT10" s="460">
        <v>8.25</v>
      </c>
      <c r="HU10" s="483">
        <v>50855.7</v>
      </c>
      <c r="HV10" s="460">
        <v>32.1</v>
      </c>
      <c r="HW10" s="460">
        <v>17427.3</v>
      </c>
      <c r="HX10" s="460">
        <v>8158.3</v>
      </c>
      <c r="HY10" s="460">
        <v>7303.8</v>
      </c>
      <c r="HZ10" s="460">
        <v>3950.8</v>
      </c>
      <c r="IA10" s="460">
        <v>1716.6</v>
      </c>
      <c r="IB10" s="460">
        <v>695.9</v>
      </c>
      <c r="IC10" s="460">
        <v>176.3</v>
      </c>
      <c r="ID10" s="460">
        <v>16.5</v>
      </c>
      <c r="IE10" s="483">
        <v>39477.599999999999</v>
      </c>
      <c r="IF10" s="483">
        <v>43.7</v>
      </c>
      <c r="IG10" s="483">
        <v>39521.300000000003</v>
      </c>
      <c r="IH10" s="460">
        <v>57.75</v>
      </c>
      <c r="II10" s="460">
        <v>26140.95</v>
      </c>
      <c r="IJ10" s="460">
        <v>10489.25</v>
      </c>
      <c r="IK10" s="460">
        <v>8216.75</v>
      </c>
      <c r="IL10" s="460">
        <v>3950.75</v>
      </c>
      <c r="IM10" s="460">
        <v>1404.5</v>
      </c>
      <c r="IN10" s="460">
        <v>481.75</v>
      </c>
      <c r="IO10" s="460">
        <v>105.75</v>
      </c>
      <c r="IP10" s="460">
        <v>8.25</v>
      </c>
      <c r="IQ10" s="483">
        <v>50855.7</v>
      </c>
      <c r="IR10" s="460">
        <v>10.38</v>
      </c>
      <c r="IS10" s="460">
        <v>6242.26</v>
      </c>
      <c r="IT10" s="460">
        <v>832.45</v>
      </c>
      <c r="IU10" s="460">
        <v>375.55</v>
      </c>
      <c r="IV10" s="460">
        <v>90.9</v>
      </c>
      <c r="IW10" s="460">
        <v>31.47</v>
      </c>
      <c r="IX10" s="460">
        <v>5.5</v>
      </c>
      <c r="IY10" s="460">
        <v>0.57999999999999996</v>
      </c>
      <c r="IZ10" s="460">
        <v>0</v>
      </c>
      <c r="JA10" s="483">
        <v>7589.09</v>
      </c>
      <c r="JB10" s="460">
        <v>47.37</v>
      </c>
      <c r="JC10" s="460">
        <v>19898.689999999999</v>
      </c>
      <c r="JD10" s="460">
        <v>9656.7999999999993</v>
      </c>
      <c r="JE10" s="460">
        <v>7841.2</v>
      </c>
      <c r="JF10" s="460">
        <v>3859.85</v>
      </c>
      <c r="JG10" s="460">
        <v>1373.03</v>
      </c>
      <c r="JH10" s="460">
        <v>476.25</v>
      </c>
      <c r="JI10" s="460">
        <v>105.17</v>
      </c>
      <c r="JJ10" s="460">
        <v>8.25</v>
      </c>
      <c r="JK10" s="483">
        <v>43266.61</v>
      </c>
      <c r="JL10" s="460">
        <v>26.3</v>
      </c>
      <c r="JM10" s="460">
        <v>13265.8</v>
      </c>
      <c r="JN10" s="460">
        <v>7510.8</v>
      </c>
      <c r="JO10" s="460">
        <v>6970</v>
      </c>
      <c r="JP10" s="460">
        <v>3859.9</v>
      </c>
      <c r="JQ10" s="460">
        <v>1678.1</v>
      </c>
      <c r="JR10" s="460">
        <v>687.9</v>
      </c>
      <c r="JS10" s="460">
        <v>175.3</v>
      </c>
      <c r="JT10" s="460">
        <v>16.5</v>
      </c>
      <c r="JU10" s="483">
        <v>34190.6</v>
      </c>
      <c r="JV10" s="483">
        <v>43.7</v>
      </c>
      <c r="JW10" s="483">
        <v>34234.300000000003</v>
      </c>
      <c r="JX10" s="461"/>
      <c r="JY10" s="461"/>
      <c r="JZ10" s="461"/>
      <c r="KA10" s="461"/>
      <c r="KB10" s="461"/>
      <c r="KC10" s="461"/>
      <c r="KD10" s="461"/>
      <c r="KE10" s="461"/>
      <c r="KF10" s="461"/>
      <c r="KG10" s="461"/>
      <c r="KH10" s="461"/>
      <c r="KI10" s="461"/>
      <c r="KJ10" s="461"/>
      <c r="KK10" s="461"/>
      <c r="KL10" s="461"/>
      <c r="KM10" s="461"/>
      <c r="KN10" s="461"/>
      <c r="KO10" s="461"/>
      <c r="KP10" s="461"/>
      <c r="KQ10" s="461"/>
      <c r="KR10" s="461"/>
      <c r="KS10" s="461"/>
      <c r="KT10" s="461"/>
      <c r="KU10" s="461"/>
      <c r="KV10" s="461"/>
      <c r="KW10" s="461"/>
      <c r="KX10" s="462"/>
    </row>
    <row r="11" spans="1:310" s="463" customFormat="1" x14ac:dyDescent="0.2">
      <c r="A11" s="457" t="s">
        <v>80</v>
      </c>
      <c r="B11" s="473" t="s">
        <v>789</v>
      </c>
      <c r="C11" s="464" t="s">
        <v>782</v>
      </c>
      <c r="D11" s="465" t="s">
        <v>81</v>
      </c>
      <c r="E11" s="484">
        <v>4222</v>
      </c>
      <c r="F11" s="484">
        <v>13535</v>
      </c>
      <c r="G11" s="484">
        <v>13276</v>
      </c>
      <c r="H11" s="484">
        <v>9641</v>
      </c>
      <c r="I11" s="484">
        <v>6815</v>
      </c>
      <c r="J11" s="484">
        <v>5739</v>
      </c>
      <c r="K11" s="484">
        <v>3371</v>
      </c>
      <c r="L11" s="484">
        <v>194</v>
      </c>
      <c r="M11" s="485">
        <v>56793</v>
      </c>
      <c r="N11" s="484">
        <v>205</v>
      </c>
      <c r="O11" s="484">
        <v>154</v>
      </c>
      <c r="P11" s="484">
        <v>118</v>
      </c>
      <c r="Q11" s="484">
        <v>135</v>
      </c>
      <c r="R11" s="484">
        <v>51</v>
      </c>
      <c r="S11" s="484">
        <v>45</v>
      </c>
      <c r="T11" s="484">
        <v>22</v>
      </c>
      <c r="U11" s="484">
        <v>3</v>
      </c>
      <c r="V11" s="485">
        <v>733</v>
      </c>
      <c r="W11" s="484">
        <v>0</v>
      </c>
      <c r="X11" s="484">
        <v>0</v>
      </c>
      <c r="Y11" s="484">
        <v>0</v>
      </c>
      <c r="Z11" s="484">
        <v>0</v>
      </c>
      <c r="AA11" s="484">
        <v>0</v>
      </c>
      <c r="AB11" s="484">
        <v>0</v>
      </c>
      <c r="AC11" s="484">
        <v>0</v>
      </c>
      <c r="AD11" s="484">
        <v>0</v>
      </c>
      <c r="AE11" s="485">
        <v>0</v>
      </c>
      <c r="AF11" s="484">
        <v>4017</v>
      </c>
      <c r="AG11" s="484">
        <v>13381</v>
      </c>
      <c r="AH11" s="484">
        <v>13158</v>
      </c>
      <c r="AI11" s="484">
        <v>9506</v>
      </c>
      <c r="AJ11" s="484">
        <v>6764</v>
      </c>
      <c r="AK11" s="484">
        <v>5694</v>
      </c>
      <c r="AL11" s="484">
        <v>3349</v>
      </c>
      <c r="AM11" s="484">
        <v>191</v>
      </c>
      <c r="AN11" s="485">
        <v>56060</v>
      </c>
      <c r="AO11" s="484">
        <v>3</v>
      </c>
      <c r="AP11" s="484">
        <v>46</v>
      </c>
      <c r="AQ11" s="484">
        <v>54</v>
      </c>
      <c r="AR11" s="484">
        <v>45</v>
      </c>
      <c r="AS11" s="484">
        <v>56</v>
      </c>
      <c r="AT11" s="484">
        <v>43</v>
      </c>
      <c r="AU11" s="484">
        <v>31</v>
      </c>
      <c r="AV11" s="484">
        <v>11</v>
      </c>
      <c r="AW11" s="485">
        <v>289</v>
      </c>
      <c r="AX11" s="484">
        <v>3</v>
      </c>
      <c r="AY11" s="484">
        <v>46</v>
      </c>
      <c r="AZ11" s="484">
        <v>54</v>
      </c>
      <c r="BA11" s="484">
        <v>45</v>
      </c>
      <c r="BB11" s="484">
        <v>56</v>
      </c>
      <c r="BC11" s="484">
        <v>43</v>
      </c>
      <c r="BD11" s="484">
        <v>31</v>
      </c>
      <c r="BE11" s="484">
        <v>11</v>
      </c>
      <c r="BF11" s="486"/>
      <c r="BG11" s="485">
        <v>289</v>
      </c>
      <c r="BH11" s="484">
        <v>3</v>
      </c>
      <c r="BI11" s="484">
        <v>4060</v>
      </c>
      <c r="BJ11" s="484">
        <v>13389</v>
      </c>
      <c r="BK11" s="484">
        <v>13149</v>
      </c>
      <c r="BL11" s="484">
        <v>9517</v>
      </c>
      <c r="BM11" s="484">
        <v>6751</v>
      </c>
      <c r="BN11" s="484">
        <v>5682</v>
      </c>
      <c r="BO11" s="484">
        <v>3329</v>
      </c>
      <c r="BP11" s="484">
        <v>180</v>
      </c>
      <c r="BQ11" s="485">
        <v>56060</v>
      </c>
      <c r="BR11" s="484">
        <v>0</v>
      </c>
      <c r="BS11" s="484">
        <v>2084</v>
      </c>
      <c r="BT11" s="484">
        <v>5342</v>
      </c>
      <c r="BU11" s="484">
        <v>4017</v>
      </c>
      <c r="BV11" s="484">
        <v>2273</v>
      </c>
      <c r="BW11" s="484">
        <v>1398</v>
      </c>
      <c r="BX11" s="484">
        <v>791</v>
      </c>
      <c r="BY11" s="484">
        <v>403</v>
      </c>
      <c r="BZ11" s="484">
        <v>21</v>
      </c>
      <c r="CA11" s="485">
        <v>16329</v>
      </c>
      <c r="CB11" s="484">
        <v>1</v>
      </c>
      <c r="CC11" s="484">
        <v>27</v>
      </c>
      <c r="CD11" s="484">
        <v>156</v>
      </c>
      <c r="CE11" s="484">
        <v>142</v>
      </c>
      <c r="CF11" s="484">
        <v>127</v>
      </c>
      <c r="CG11" s="484">
        <v>69</v>
      </c>
      <c r="CH11" s="484">
        <v>46</v>
      </c>
      <c r="CI11" s="484">
        <v>30</v>
      </c>
      <c r="CJ11" s="484">
        <v>0</v>
      </c>
      <c r="CK11" s="485">
        <v>598</v>
      </c>
      <c r="CL11" s="484">
        <v>1</v>
      </c>
      <c r="CM11" s="484">
        <v>6</v>
      </c>
      <c r="CN11" s="484">
        <v>7</v>
      </c>
      <c r="CO11" s="484">
        <v>7</v>
      </c>
      <c r="CP11" s="484">
        <v>9</v>
      </c>
      <c r="CQ11" s="484">
        <v>7</v>
      </c>
      <c r="CR11" s="484">
        <v>13</v>
      </c>
      <c r="CS11" s="484">
        <v>14</v>
      </c>
      <c r="CT11" s="484">
        <v>2</v>
      </c>
      <c r="CU11" s="485">
        <v>66</v>
      </c>
      <c r="CV11" s="484">
        <v>94</v>
      </c>
      <c r="CW11" s="484">
        <v>117</v>
      </c>
      <c r="CX11" s="484">
        <v>98</v>
      </c>
      <c r="CY11" s="484">
        <v>92</v>
      </c>
      <c r="CZ11" s="484">
        <v>54</v>
      </c>
      <c r="DA11" s="484">
        <v>41</v>
      </c>
      <c r="DB11" s="484">
        <v>50</v>
      </c>
      <c r="DC11" s="484">
        <v>6</v>
      </c>
      <c r="DD11" s="485">
        <v>552</v>
      </c>
      <c r="DE11" s="484">
        <v>56</v>
      </c>
      <c r="DF11" s="484">
        <v>233</v>
      </c>
      <c r="DG11" s="484">
        <v>200</v>
      </c>
      <c r="DH11" s="484">
        <v>88</v>
      </c>
      <c r="DI11" s="484">
        <v>56</v>
      </c>
      <c r="DJ11" s="484">
        <v>37</v>
      </c>
      <c r="DK11" s="484">
        <v>24</v>
      </c>
      <c r="DL11" s="484">
        <v>2</v>
      </c>
      <c r="DM11" s="485">
        <v>696</v>
      </c>
      <c r="DN11" s="484">
        <v>20</v>
      </c>
      <c r="DO11" s="484">
        <v>74</v>
      </c>
      <c r="DP11" s="484">
        <v>39</v>
      </c>
      <c r="DQ11" s="484">
        <v>23</v>
      </c>
      <c r="DR11" s="484">
        <v>19</v>
      </c>
      <c r="DS11" s="484">
        <v>9</v>
      </c>
      <c r="DT11" s="484">
        <v>7</v>
      </c>
      <c r="DU11" s="484">
        <v>0</v>
      </c>
      <c r="DV11" s="485">
        <v>191</v>
      </c>
      <c r="DW11" s="484">
        <v>29</v>
      </c>
      <c r="DX11" s="484">
        <v>39</v>
      </c>
      <c r="DY11" s="484">
        <v>18</v>
      </c>
      <c r="DZ11" s="484">
        <v>16</v>
      </c>
      <c r="EA11" s="484">
        <v>7</v>
      </c>
      <c r="EB11" s="484">
        <v>4</v>
      </c>
      <c r="EC11" s="484">
        <v>4</v>
      </c>
      <c r="ED11" s="484">
        <v>4</v>
      </c>
      <c r="EE11" s="485">
        <v>121</v>
      </c>
      <c r="EF11" s="484">
        <v>105</v>
      </c>
      <c r="EG11" s="484">
        <v>346</v>
      </c>
      <c r="EH11" s="484">
        <v>257</v>
      </c>
      <c r="EI11" s="484">
        <v>127</v>
      </c>
      <c r="EJ11" s="484">
        <v>82</v>
      </c>
      <c r="EK11" s="484">
        <v>50</v>
      </c>
      <c r="EL11" s="484">
        <v>35</v>
      </c>
      <c r="EM11" s="484">
        <v>6</v>
      </c>
      <c r="EN11" s="485">
        <v>1008</v>
      </c>
      <c r="EO11" s="484">
        <v>56</v>
      </c>
      <c r="EP11" s="484">
        <v>253</v>
      </c>
      <c r="EQ11" s="484">
        <v>200</v>
      </c>
      <c r="ER11" s="484">
        <v>88</v>
      </c>
      <c r="ES11" s="484">
        <v>56</v>
      </c>
      <c r="ET11" s="484">
        <v>37</v>
      </c>
      <c r="EU11" s="484">
        <v>24</v>
      </c>
      <c r="EV11" s="484">
        <v>2</v>
      </c>
      <c r="EW11" s="485">
        <v>716</v>
      </c>
      <c r="EX11" s="484">
        <v>0</v>
      </c>
      <c r="EY11" s="484">
        <v>0</v>
      </c>
      <c r="EZ11" s="484">
        <v>0</v>
      </c>
      <c r="FA11" s="484">
        <v>0</v>
      </c>
      <c r="FB11" s="484">
        <v>0</v>
      </c>
      <c r="FC11" s="484">
        <v>0</v>
      </c>
      <c r="FD11" s="484">
        <v>0</v>
      </c>
      <c r="FE11" s="484">
        <v>0</v>
      </c>
      <c r="FF11" s="485">
        <v>0</v>
      </c>
      <c r="FG11" s="484">
        <v>0</v>
      </c>
      <c r="FH11" s="484">
        <v>0</v>
      </c>
      <c r="FI11" s="484">
        <v>0</v>
      </c>
      <c r="FJ11" s="484">
        <v>0</v>
      </c>
      <c r="FK11" s="484">
        <v>0</v>
      </c>
      <c r="FL11" s="484">
        <v>0</v>
      </c>
      <c r="FM11" s="484">
        <v>0</v>
      </c>
      <c r="FN11" s="484">
        <v>0</v>
      </c>
      <c r="FO11" s="485">
        <v>0</v>
      </c>
      <c r="FP11" s="484">
        <v>1</v>
      </c>
      <c r="FQ11" s="484">
        <v>5</v>
      </c>
      <c r="FR11" s="484">
        <v>9</v>
      </c>
      <c r="FS11" s="484">
        <v>3</v>
      </c>
      <c r="FT11" s="484">
        <v>9</v>
      </c>
      <c r="FU11" s="484">
        <v>2</v>
      </c>
      <c r="FV11" s="484">
        <v>6</v>
      </c>
      <c r="FW11" s="484">
        <v>0</v>
      </c>
      <c r="FX11" s="485">
        <v>35</v>
      </c>
      <c r="FY11" s="484">
        <v>55</v>
      </c>
      <c r="FZ11" s="484">
        <v>248</v>
      </c>
      <c r="GA11" s="484">
        <v>191</v>
      </c>
      <c r="GB11" s="484">
        <v>85</v>
      </c>
      <c r="GC11" s="484">
        <v>47</v>
      </c>
      <c r="GD11" s="484">
        <v>35</v>
      </c>
      <c r="GE11" s="484">
        <v>18</v>
      </c>
      <c r="GF11" s="484">
        <v>2</v>
      </c>
      <c r="GG11" s="485">
        <v>681</v>
      </c>
      <c r="GH11" s="484">
        <v>1</v>
      </c>
      <c r="GI11" s="484">
        <v>1894</v>
      </c>
      <c r="GJ11" s="484">
        <v>7771</v>
      </c>
      <c r="GK11" s="484">
        <v>8926</v>
      </c>
      <c r="GL11" s="484">
        <v>7069</v>
      </c>
      <c r="GM11" s="484">
        <v>5251</v>
      </c>
      <c r="GN11" s="484">
        <v>4819</v>
      </c>
      <c r="GO11" s="484">
        <v>2871</v>
      </c>
      <c r="GP11" s="484">
        <v>153</v>
      </c>
      <c r="GQ11" s="485">
        <v>38755</v>
      </c>
      <c r="GR11" s="484">
        <v>2</v>
      </c>
      <c r="GS11" s="484">
        <v>2166</v>
      </c>
      <c r="GT11" s="484">
        <v>5618</v>
      </c>
      <c r="GU11" s="484">
        <v>4223</v>
      </c>
      <c r="GV11" s="484">
        <v>2448</v>
      </c>
      <c r="GW11" s="484">
        <v>1500</v>
      </c>
      <c r="GX11" s="484">
        <v>863</v>
      </c>
      <c r="GY11" s="484">
        <v>458</v>
      </c>
      <c r="GZ11" s="484">
        <v>27</v>
      </c>
      <c r="HA11" s="485">
        <v>17305</v>
      </c>
      <c r="HB11" s="460">
        <v>0</v>
      </c>
      <c r="HC11" s="460">
        <v>50</v>
      </c>
      <c r="HD11" s="460">
        <v>13</v>
      </c>
      <c r="HE11" s="460">
        <v>5</v>
      </c>
      <c r="HF11" s="460">
        <v>1.5</v>
      </c>
      <c r="HG11" s="460">
        <v>0.5</v>
      </c>
      <c r="HH11" s="460">
        <v>1</v>
      </c>
      <c r="HI11" s="460">
        <v>0</v>
      </c>
      <c r="HJ11" s="460">
        <v>0</v>
      </c>
      <c r="HK11" s="483">
        <v>71</v>
      </c>
      <c r="HL11" s="460">
        <v>2.25</v>
      </c>
      <c r="HM11" s="460">
        <v>3491.25</v>
      </c>
      <c r="HN11" s="460">
        <v>11968</v>
      </c>
      <c r="HO11" s="460">
        <v>12086.75</v>
      </c>
      <c r="HP11" s="460">
        <v>8917</v>
      </c>
      <c r="HQ11" s="460">
        <v>6369.25</v>
      </c>
      <c r="HR11" s="460">
        <v>5461.25</v>
      </c>
      <c r="HS11" s="460">
        <v>3213.75</v>
      </c>
      <c r="HT11" s="460">
        <v>177.75</v>
      </c>
      <c r="HU11" s="483">
        <v>51687.25</v>
      </c>
      <c r="HV11" s="460">
        <v>1.3</v>
      </c>
      <c r="HW11" s="460">
        <v>2327.5</v>
      </c>
      <c r="HX11" s="460">
        <v>9308.4</v>
      </c>
      <c r="HY11" s="460">
        <v>10743.8</v>
      </c>
      <c r="HZ11" s="460">
        <v>8917</v>
      </c>
      <c r="IA11" s="460">
        <v>7784.6</v>
      </c>
      <c r="IB11" s="460">
        <v>7888.5</v>
      </c>
      <c r="IC11" s="460">
        <v>5356.3</v>
      </c>
      <c r="ID11" s="460">
        <v>355.5</v>
      </c>
      <c r="IE11" s="483">
        <v>52682.9</v>
      </c>
      <c r="IF11" s="483">
        <v>34.700000000000003</v>
      </c>
      <c r="IG11" s="483">
        <v>52717.599999999999</v>
      </c>
      <c r="IH11" s="460">
        <v>2.25</v>
      </c>
      <c r="II11" s="460">
        <v>3491.25</v>
      </c>
      <c r="IJ11" s="460">
        <v>11968</v>
      </c>
      <c r="IK11" s="460">
        <v>12086.75</v>
      </c>
      <c r="IL11" s="460">
        <v>8917</v>
      </c>
      <c r="IM11" s="460">
        <v>6369.25</v>
      </c>
      <c r="IN11" s="460">
        <v>5461.25</v>
      </c>
      <c r="IO11" s="460">
        <v>3213.75</v>
      </c>
      <c r="IP11" s="460">
        <v>177.75</v>
      </c>
      <c r="IQ11" s="483">
        <v>51687.25</v>
      </c>
      <c r="IR11" s="460">
        <v>0.92</v>
      </c>
      <c r="IS11" s="460">
        <v>969.38</v>
      </c>
      <c r="IT11" s="460">
        <v>2345.1799999999998</v>
      </c>
      <c r="IU11" s="460">
        <v>1372.31</v>
      </c>
      <c r="IV11" s="460">
        <v>522.89</v>
      </c>
      <c r="IW11" s="460">
        <v>177.38</v>
      </c>
      <c r="IX11" s="460">
        <v>70.489999999999995</v>
      </c>
      <c r="IY11" s="460">
        <v>24.97</v>
      </c>
      <c r="IZ11" s="460">
        <v>0.34</v>
      </c>
      <c r="JA11" s="483">
        <v>5483.86</v>
      </c>
      <c r="JB11" s="460">
        <v>1.33</v>
      </c>
      <c r="JC11" s="460">
        <v>2521.87</v>
      </c>
      <c r="JD11" s="460">
        <v>9622.82</v>
      </c>
      <c r="JE11" s="460">
        <v>10714.44</v>
      </c>
      <c r="JF11" s="460">
        <v>8394.11</v>
      </c>
      <c r="JG11" s="460">
        <v>6191.87</v>
      </c>
      <c r="JH11" s="460">
        <v>5390.76</v>
      </c>
      <c r="JI11" s="460">
        <v>3188.78</v>
      </c>
      <c r="JJ11" s="460">
        <v>177.41</v>
      </c>
      <c r="JK11" s="483">
        <v>46203.39</v>
      </c>
      <c r="JL11" s="460">
        <v>0.7</v>
      </c>
      <c r="JM11" s="460">
        <v>1681.2</v>
      </c>
      <c r="JN11" s="460">
        <v>7484.4</v>
      </c>
      <c r="JO11" s="460">
        <v>9523.9</v>
      </c>
      <c r="JP11" s="460">
        <v>8394.1</v>
      </c>
      <c r="JQ11" s="460">
        <v>7567.8</v>
      </c>
      <c r="JR11" s="460">
        <v>7786.7</v>
      </c>
      <c r="JS11" s="460">
        <v>5314.6</v>
      </c>
      <c r="JT11" s="460">
        <v>354.8</v>
      </c>
      <c r="JU11" s="483">
        <v>48108.2</v>
      </c>
      <c r="JV11" s="483">
        <v>34.700000000000003</v>
      </c>
      <c r="JW11" s="483">
        <v>48142.9</v>
      </c>
      <c r="JX11" s="461"/>
      <c r="JY11" s="461"/>
      <c r="JZ11" s="461"/>
      <c r="KA11" s="461"/>
      <c r="KB11" s="461"/>
      <c r="KC11" s="461"/>
      <c r="KD11" s="461"/>
      <c r="KE11" s="461"/>
      <c r="KF11" s="461"/>
      <c r="KG11" s="461"/>
      <c r="KH11" s="461"/>
      <c r="KI11" s="461"/>
      <c r="KJ11" s="461"/>
      <c r="KK11" s="461"/>
      <c r="KL11" s="461"/>
      <c r="KM11" s="461"/>
      <c r="KN11" s="461"/>
      <c r="KO11" s="461"/>
      <c r="KP11" s="461"/>
      <c r="KQ11" s="461"/>
      <c r="KR11" s="461"/>
      <c r="KS11" s="461"/>
      <c r="KT11" s="461"/>
      <c r="KU11" s="461"/>
      <c r="KV11" s="461"/>
      <c r="KW11" s="461"/>
      <c r="KX11" s="462"/>
    </row>
    <row r="12" spans="1:310" s="463" customFormat="1" x14ac:dyDescent="0.2">
      <c r="A12" s="457" t="s">
        <v>82</v>
      </c>
      <c r="B12" s="473" t="s">
        <v>790</v>
      </c>
      <c r="C12" s="464" t="s">
        <v>626</v>
      </c>
      <c r="D12" s="465" t="s">
        <v>83</v>
      </c>
      <c r="E12" s="484">
        <v>5001</v>
      </c>
      <c r="F12" s="484">
        <v>12041</v>
      </c>
      <c r="G12" s="484">
        <v>8644</v>
      </c>
      <c r="H12" s="484">
        <v>7499</v>
      </c>
      <c r="I12" s="484">
        <v>4521</v>
      </c>
      <c r="J12" s="484">
        <v>2459</v>
      </c>
      <c r="K12" s="484">
        <v>1702</v>
      </c>
      <c r="L12" s="484">
        <v>193</v>
      </c>
      <c r="M12" s="485">
        <v>42060</v>
      </c>
      <c r="N12" s="484">
        <v>181</v>
      </c>
      <c r="O12" s="484">
        <v>146</v>
      </c>
      <c r="P12" s="484">
        <v>223</v>
      </c>
      <c r="Q12" s="484">
        <v>126</v>
      </c>
      <c r="R12" s="484">
        <v>44</v>
      </c>
      <c r="S12" s="484">
        <v>21</v>
      </c>
      <c r="T12" s="484">
        <v>10</v>
      </c>
      <c r="U12" s="484">
        <v>2</v>
      </c>
      <c r="V12" s="485">
        <v>753</v>
      </c>
      <c r="W12" s="484">
        <v>0</v>
      </c>
      <c r="X12" s="484">
        <v>0</v>
      </c>
      <c r="Y12" s="484">
        <v>0</v>
      </c>
      <c r="Z12" s="484">
        <v>0</v>
      </c>
      <c r="AA12" s="484">
        <v>0</v>
      </c>
      <c r="AB12" s="484">
        <v>0</v>
      </c>
      <c r="AC12" s="484">
        <v>0</v>
      </c>
      <c r="AD12" s="484">
        <v>0</v>
      </c>
      <c r="AE12" s="485">
        <v>0</v>
      </c>
      <c r="AF12" s="484">
        <v>4820</v>
      </c>
      <c r="AG12" s="484">
        <v>11895</v>
      </c>
      <c r="AH12" s="484">
        <v>8421</v>
      </c>
      <c r="AI12" s="484">
        <v>7373</v>
      </c>
      <c r="AJ12" s="484">
        <v>4477</v>
      </c>
      <c r="AK12" s="484">
        <v>2438</v>
      </c>
      <c r="AL12" s="484">
        <v>1692</v>
      </c>
      <c r="AM12" s="484">
        <v>191</v>
      </c>
      <c r="AN12" s="485">
        <v>41307</v>
      </c>
      <c r="AO12" s="484">
        <v>9</v>
      </c>
      <c r="AP12" s="484">
        <v>61</v>
      </c>
      <c r="AQ12" s="484">
        <v>50</v>
      </c>
      <c r="AR12" s="484">
        <v>60</v>
      </c>
      <c r="AS12" s="484">
        <v>35</v>
      </c>
      <c r="AT12" s="484">
        <v>17</v>
      </c>
      <c r="AU12" s="484">
        <v>19</v>
      </c>
      <c r="AV12" s="484">
        <v>9</v>
      </c>
      <c r="AW12" s="485">
        <v>260</v>
      </c>
      <c r="AX12" s="484">
        <v>9</v>
      </c>
      <c r="AY12" s="484">
        <v>61</v>
      </c>
      <c r="AZ12" s="484">
        <v>50</v>
      </c>
      <c r="BA12" s="484">
        <v>60</v>
      </c>
      <c r="BB12" s="484">
        <v>35</v>
      </c>
      <c r="BC12" s="484">
        <v>17</v>
      </c>
      <c r="BD12" s="484">
        <v>19</v>
      </c>
      <c r="BE12" s="484">
        <v>9</v>
      </c>
      <c r="BF12" s="486"/>
      <c r="BG12" s="485">
        <v>260</v>
      </c>
      <c r="BH12" s="484">
        <v>9</v>
      </c>
      <c r="BI12" s="484">
        <v>4872</v>
      </c>
      <c r="BJ12" s="484">
        <v>11884</v>
      </c>
      <c r="BK12" s="484">
        <v>8431</v>
      </c>
      <c r="BL12" s="484">
        <v>7348</v>
      </c>
      <c r="BM12" s="484">
        <v>4459</v>
      </c>
      <c r="BN12" s="484">
        <v>2440</v>
      </c>
      <c r="BO12" s="484">
        <v>1682</v>
      </c>
      <c r="BP12" s="484">
        <v>182</v>
      </c>
      <c r="BQ12" s="485">
        <v>41307</v>
      </c>
      <c r="BR12" s="484">
        <v>6</v>
      </c>
      <c r="BS12" s="484">
        <v>2839</v>
      </c>
      <c r="BT12" s="484">
        <v>4328</v>
      </c>
      <c r="BU12" s="484">
        <v>2482</v>
      </c>
      <c r="BV12" s="484">
        <v>1699</v>
      </c>
      <c r="BW12" s="484">
        <v>807</v>
      </c>
      <c r="BX12" s="484">
        <v>396</v>
      </c>
      <c r="BY12" s="484">
        <v>212</v>
      </c>
      <c r="BZ12" s="484">
        <v>16</v>
      </c>
      <c r="CA12" s="485">
        <v>12785</v>
      </c>
      <c r="CB12" s="484">
        <v>0</v>
      </c>
      <c r="CC12" s="484">
        <v>14</v>
      </c>
      <c r="CD12" s="484">
        <v>88</v>
      </c>
      <c r="CE12" s="484">
        <v>79</v>
      </c>
      <c r="CF12" s="484">
        <v>59</v>
      </c>
      <c r="CG12" s="484">
        <v>38</v>
      </c>
      <c r="CH12" s="484">
        <v>10</v>
      </c>
      <c r="CI12" s="484">
        <v>11</v>
      </c>
      <c r="CJ12" s="484">
        <v>0</v>
      </c>
      <c r="CK12" s="485">
        <v>299</v>
      </c>
      <c r="CL12" s="484">
        <v>0</v>
      </c>
      <c r="CM12" s="484">
        <v>0</v>
      </c>
      <c r="CN12" s="484">
        <v>6</v>
      </c>
      <c r="CO12" s="484">
        <v>6</v>
      </c>
      <c r="CP12" s="484">
        <v>13</v>
      </c>
      <c r="CQ12" s="484">
        <v>5</v>
      </c>
      <c r="CR12" s="484">
        <v>9</v>
      </c>
      <c r="CS12" s="484">
        <v>11</v>
      </c>
      <c r="CT12" s="484">
        <v>3</v>
      </c>
      <c r="CU12" s="485">
        <v>53</v>
      </c>
      <c r="CV12" s="484">
        <v>108</v>
      </c>
      <c r="CW12" s="484">
        <v>76</v>
      </c>
      <c r="CX12" s="484">
        <v>94</v>
      </c>
      <c r="CY12" s="484">
        <v>84</v>
      </c>
      <c r="CZ12" s="484">
        <v>43</v>
      </c>
      <c r="DA12" s="484">
        <v>46</v>
      </c>
      <c r="DB12" s="484">
        <v>40</v>
      </c>
      <c r="DC12" s="484">
        <v>15</v>
      </c>
      <c r="DD12" s="485">
        <v>506</v>
      </c>
      <c r="DE12" s="484">
        <v>70</v>
      </c>
      <c r="DF12" s="484">
        <v>118</v>
      </c>
      <c r="DG12" s="484">
        <v>78</v>
      </c>
      <c r="DH12" s="484">
        <v>39</v>
      </c>
      <c r="DI12" s="484">
        <v>22</v>
      </c>
      <c r="DJ12" s="484">
        <v>18</v>
      </c>
      <c r="DK12" s="484">
        <v>15</v>
      </c>
      <c r="DL12" s="484">
        <v>2</v>
      </c>
      <c r="DM12" s="485">
        <v>362</v>
      </c>
      <c r="DN12" s="484">
        <v>34</v>
      </c>
      <c r="DO12" s="484">
        <v>37</v>
      </c>
      <c r="DP12" s="484">
        <v>15</v>
      </c>
      <c r="DQ12" s="484">
        <v>21</v>
      </c>
      <c r="DR12" s="484">
        <v>16</v>
      </c>
      <c r="DS12" s="484">
        <v>7</v>
      </c>
      <c r="DT12" s="484">
        <v>2</v>
      </c>
      <c r="DU12" s="484">
        <v>1</v>
      </c>
      <c r="DV12" s="485">
        <v>133</v>
      </c>
      <c r="DW12" s="484">
        <v>12</v>
      </c>
      <c r="DX12" s="484">
        <v>11</v>
      </c>
      <c r="DY12" s="484">
        <v>10</v>
      </c>
      <c r="DZ12" s="484">
        <v>11</v>
      </c>
      <c r="EA12" s="484">
        <v>4</v>
      </c>
      <c r="EB12" s="484">
        <v>1</v>
      </c>
      <c r="EC12" s="484">
        <v>2</v>
      </c>
      <c r="ED12" s="484">
        <v>0</v>
      </c>
      <c r="EE12" s="485">
        <v>51</v>
      </c>
      <c r="EF12" s="484">
        <v>116</v>
      </c>
      <c r="EG12" s="484">
        <v>166</v>
      </c>
      <c r="EH12" s="484">
        <v>103</v>
      </c>
      <c r="EI12" s="484">
        <v>71</v>
      </c>
      <c r="EJ12" s="484">
        <v>42</v>
      </c>
      <c r="EK12" s="484">
        <v>26</v>
      </c>
      <c r="EL12" s="484">
        <v>19</v>
      </c>
      <c r="EM12" s="484">
        <v>3</v>
      </c>
      <c r="EN12" s="485">
        <v>546</v>
      </c>
      <c r="EO12" s="484">
        <v>46</v>
      </c>
      <c r="EP12" s="484">
        <v>97</v>
      </c>
      <c r="EQ12" s="484">
        <v>62</v>
      </c>
      <c r="ER12" s="484">
        <v>50</v>
      </c>
      <c r="ES12" s="484">
        <v>25</v>
      </c>
      <c r="ET12" s="484">
        <v>17</v>
      </c>
      <c r="EU12" s="484">
        <v>16</v>
      </c>
      <c r="EV12" s="484">
        <v>3</v>
      </c>
      <c r="EW12" s="485">
        <v>316</v>
      </c>
      <c r="EX12" s="484">
        <v>0</v>
      </c>
      <c r="EY12" s="484">
        <v>0</v>
      </c>
      <c r="EZ12" s="484">
        <v>0</v>
      </c>
      <c r="FA12" s="484">
        <v>0</v>
      </c>
      <c r="FB12" s="484">
        <v>0</v>
      </c>
      <c r="FC12" s="484">
        <v>0</v>
      </c>
      <c r="FD12" s="484">
        <v>0</v>
      </c>
      <c r="FE12" s="484">
        <v>0</v>
      </c>
      <c r="FF12" s="485">
        <v>0</v>
      </c>
      <c r="FG12" s="484">
        <v>0</v>
      </c>
      <c r="FH12" s="484">
        <v>0</v>
      </c>
      <c r="FI12" s="484">
        <v>0</v>
      </c>
      <c r="FJ12" s="484">
        <v>0</v>
      </c>
      <c r="FK12" s="484">
        <v>0</v>
      </c>
      <c r="FL12" s="484">
        <v>0</v>
      </c>
      <c r="FM12" s="484">
        <v>0</v>
      </c>
      <c r="FN12" s="484">
        <v>0</v>
      </c>
      <c r="FO12" s="485">
        <v>0</v>
      </c>
      <c r="FP12" s="484">
        <v>0</v>
      </c>
      <c r="FQ12" s="484">
        <v>9</v>
      </c>
      <c r="FR12" s="484">
        <v>3</v>
      </c>
      <c r="FS12" s="484">
        <v>13</v>
      </c>
      <c r="FT12" s="484">
        <v>6</v>
      </c>
      <c r="FU12" s="484">
        <v>0</v>
      </c>
      <c r="FV12" s="484">
        <v>0</v>
      </c>
      <c r="FW12" s="484">
        <v>1</v>
      </c>
      <c r="FX12" s="485">
        <v>32</v>
      </c>
      <c r="FY12" s="484">
        <v>46</v>
      </c>
      <c r="FZ12" s="484">
        <v>88</v>
      </c>
      <c r="GA12" s="484">
        <v>59</v>
      </c>
      <c r="GB12" s="484">
        <v>37</v>
      </c>
      <c r="GC12" s="484">
        <v>19</v>
      </c>
      <c r="GD12" s="484">
        <v>17</v>
      </c>
      <c r="GE12" s="484">
        <v>16</v>
      </c>
      <c r="GF12" s="484">
        <v>2</v>
      </c>
      <c r="GG12" s="485">
        <v>284</v>
      </c>
      <c r="GH12" s="484">
        <v>3</v>
      </c>
      <c r="GI12" s="484">
        <v>1961</v>
      </c>
      <c r="GJ12" s="484">
        <v>7414</v>
      </c>
      <c r="GK12" s="484">
        <v>5838</v>
      </c>
      <c r="GL12" s="484">
        <v>5543</v>
      </c>
      <c r="GM12" s="484">
        <v>3588</v>
      </c>
      <c r="GN12" s="484">
        <v>2017</v>
      </c>
      <c r="GO12" s="484">
        <v>1444</v>
      </c>
      <c r="GP12" s="484">
        <v>162</v>
      </c>
      <c r="GQ12" s="485">
        <v>27970</v>
      </c>
      <c r="GR12" s="484">
        <v>6</v>
      </c>
      <c r="GS12" s="484">
        <v>2911</v>
      </c>
      <c r="GT12" s="484">
        <v>4470</v>
      </c>
      <c r="GU12" s="484">
        <v>2593</v>
      </c>
      <c r="GV12" s="484">
        <v>1805</v>
      </c>
      <c r="GW12" s="484">
        <v>871</v>
      </c>
      <c r="GX12" s="484">
        <v>423</v>
      </c>
      <c r="GY12" s="484">
        <v>238</v>
      </c>
      <c r="GZ12" s="484">
        <v>20</v>
      </c>
      <c r="HA12" s="485">
        <v>13337</v>
      </c>
      <c r="HB12" s="460">
        <v>0</v>
      </c>
      <c r="HC12" s="460">
        <v>18.625</v>
      </c>
      <c r="HD12" s="460">
        <v>2.875</v>
      </c>
      <c r="HE12" s="460">
        <v>1</v>
      </c>
      <c r="HF12" s="460">
        <v>0.5</v>
      </c>
      <c r="HG12" s="460">
        <v>0</v>
      </c>
      <c r="HH12" s="460">
        <v>0</v>
      </c>
      <c r="HI12" s="460">
        <v>0</v>
      </c>
      <c r="HJ12" s="460">
        <v>0</v>
      </c>
      <c r="HK12" s="483">
        <v>23</v>
      </c>
      <c r="HL12" s="460">
        <v>7.5</v>
      </c>
      <c r="HM12" s="460">
        <v>4142.625</v>
      </c>
      <c r="HN12" s="460">
        <v>10784.875</v>
      </c>
      <c r="HO12" s="460">
        <v>7798.5</v>
      </c>
      <c r="HP12" s="460">
        <v>6913.25</v>
      </c>
      <c r="HQ12" s="460">
        <v>4245.75</v>
      </c>
      <c r="HR12" s="460">
        <v>2334.25</v>
      </c>
      <c r="HS12" s="460">
        <v>1626.25</v>
      </c>
      <c r="HT12" s="460">
        <v>176.25</v>
      </c>
      <c r="HU12" s="483">
        <v>38029.25</v>
      </c>
      <c r="HV12" s="460">
        <v>4.2</v>
      </c>
      <c r="HW12" s="460">
        <v>2761.8</v>
      </c>
      <c r="HX12" s="460">
        <v>8388.2000000000007</v>
      </c>
      <c r="HY12" s="460">
        <v>6932</v>
      </c>
      <c r="HZ12" s="460">
        <v>6913.3</v>
      </c>
      <c r="IA12" s="460">
        <v>5189.3</v>
      </c>
      <c r="IB12" s="460">
        <v>3371.7</v>
      </c>
      <c r="IC12" s="460">
        <v>2710.4</v>
      </c>
      <c r="ID12" s="460">
        <v>352.5</v>
      </c>
      <c r="IE12" s="483">
        <v>36623.4</v>
      </c>
      <c r="IF12" s="483">
        <v>176.8</v>
      </c>
      <c r="IG12" s="483">
        <v>36800.199999999997</v>
      </c>
      <c r="IH12" s="460">
        <v>7.5</v>
      </c>
      <c r="II12" s="460">
        <v>4142.625</v>
      </c>
      <c r="IJ12" s="460">
        <v>10784.875</v>
      </c>
      <c r="IK12" s="460">
        <v>7798.5</v>
      </c>
      <c r="IL12" s="460">
        <v>6913.25</v>
      </c>
      <c r="IM12" s="460">
        <v>4245.75</v>
      </c>
      <c r="IN12" s="460">
        <v>2334.25</v>
      </c>
      <c r="IO12" s="460">
        <v>1626.25</v>
      </c>
      <c r="IP12" s="460">
        <v>176.25</v>
      </c>
      <c r="IQ12" s="483">
        <v>38029.25</v>
      </c>
      <c r="IR12" s="460">
        <v>3.05</v>
      </c>
      <c r="IS12" s="460">
        <v>1068.27</v>
      </c>
      <c r="IT12" s="460">
        <v>1534.75</v>
      </c>
      <c r="IU12" s="460">
        <v>426.05</v>
      </c>
      <c r="IV12" s="460">
        <v>180.97</v>
      </c>
      <c r="IW12" s="460">
        <v>63.74</v>
      </c>
      <c r="IX12" s="460">
        <v>21.52</v>
      </c>
      <c r="IY12" s="460">
        <v>5.71</v>
      </c>
      <c r="IZ12" s="460">
        <v>0</v>
      </c>
      <c r="JA12" s="483">
        <v>3304.06</v>
      </c>
      <c r="JB12" s="460">
        <v>4.45</v>
      </c>
      <c r="JC12" s="460">
        <v>3074.355</v>
      </c>
      <c r="JD12" s="460">
        <v>9250.125</v>
      </c>
      <c r="JE12" s="460">
        <v>7372.45</v>
      </c>
      <c r="JF12" s="460">
        <v>6732.28</v>
      </c>
      <c r="JG12" s="460">
        <v>4182.01</v>
      </c>
      <c r="JH12" s="460">
        <v>2312.73</v>
      </c>
      <c r="JI12" s="460">
        <v>1620.54</v>
      </c>
      <c r="JJ12" s="460">
        <v>176.25</v>
      </c>
      <c r="JK12" s="483">
        <v>34725.19</v>
      </c>
      <c r="JL12" s="460">
        <v>2.5</v>
      </c>
      <c r="JM12" s="460">
        <v>2049.6</v>
      </c>
      <c r="JN12" s="460">
        <v>7194.5</v>
      </c>
      <c r="JO12" s="460">
        <v>6553.3</v>
      </c>
      <c r="JP12" s="460">
        <v>6732.3</v>
      </c>
      <c r="JQ12" s="460">
        <v>5111.3</v>
      </c>
      <c r="JR12" s="460">
        <v>3340.6</v>
      </c>
      <c r="JS12" s="460">
        <v>2700.9</v>
      </c>
      <c r="JT12" s="460">
        <v>352.5</v>
      </c>
      <c r="JU12" s="483">
        <v>34037.5</v>
      </c>
      <c r="JV12" s="483">
        <v>176.8</v>
      </c>
      <c r="JW12" s="483">
        <v>34214.300000000003</v>
      </c>
      <c r="JX12" s="461"/>
      <c r="JY12" s="461"/>
      <c r="JZ12" s="461"/>
      <c r="KA12" s="461"/>
      <c r="KB12" s="461"/>
      <c r="KC12" s="461"/>
      <c r="KD12" s="461"/>
      <c r="KE12" s="461"/>
      <c r="KF12" s="461"/>
      <c r="KG12" s="461"/>
      <c r="KH12" s="461"/>
      <c r="KI12" s="461"/>
      <c r="KJ12" s="461"/>
      <c r="KK12" s="461"/>
      <c r="KL12" s="461"/>
      <c r="KM12" s="461"/>
      <c r="KN12" s="461"/>
      <c r="KO12" s="461"/>
      <c r="KP12" s="461"/>
      <c r="KQ12" s="461"/>
      <c r="KR12" s="461"/>
      <c r="KS12" s="461"/>
      <c r="KT12" s="461"/>
      <c r="KU12" s="461"/>
      <c r="KV12" s="461"/>
      <c r="KW12" s="461"/>
      <c r="KX12" s="462"/>
    </row>
    <row r="13" spans="1:310" s="463" customFormat="1" x14ac:dyDescent="0.2">
      <c r="A13" s="457" t="s">
        <v>84</v>
      </c>
      <c r="B13" s="473" t="s">
        <v>791</v>
      </c>
      <c r="C13" s="464" t="s">
        <v>640</v>
      </c>
      <c r="D13" s="465" t="s">
        <v>85</v>
      </c>
      <c r="E13" s="484">
        <v>6225</v>
      </c>
      <c r="F13" s="484">
        <v>11844</v>
      </c>
      <c r="G13" s="484">
        <v>46803</v>
      </c>
      <c r="H13" s="484">
        <v>10108</v>
      </c>
      <c r="I13" s="484">
        <v>1772</v>
      </c>
      <c r="J13" s="484">
        <v>354</v>
      </c>
      <c r="K13" s="484">
        <v>47</v>
      </c>
      <c r="L13" s="484">
        <v>15</v>
      </c>
      <c r="M13" s="485">
        <v>77168</v>
      </c>
      <c r="N13" s="484">
        <v>489</v>
      </c>
      <c r="O13" s="484">
        <v>556</v>
      </c>
      <c r="P13" s="484">
        <v>573</v>
      </c>
      <c r="Q13" s="484">
        <v>107</v>
      </c>
      <c r="R13" s="484">
        <v>22</v>
      </c>
      <c r="S13" s="484">
        <v>4</v>
      </c>
      <c r="T13" s="484">
        <v>1</v>
      </c>
      <c r="U13" s="484">
        <v>0</v>
      </c>
      <c r="V13" s="485">
        <v>1752</v>
      </c>
      <c r="W13" s="484">
        <v>0</v>
      </c>
      <c r="X13" s="484">
        <v>0</v>
      </c>
      <c r="Y13" s="484">
        <v>0</v>
      </c>
      <c r="Z13" s="484">
        <v>2</v>
      </c>
      <c r="AA13" s="484">
        <v>0</v>
      </c>
      <c r="AB13" s="484">
        <v>0</v>
      </c>
      <c r="AC13" s="484">
        <v>0</v>
      </c>
      <c r="AD13" s="484">
        <v>0</v>
      </c>
      <c r="AE13" s="485">
        <v>2</v>
      </c>
      <c r="AF13" s="484">
        <v>5736</v>
      </c>
      <c r="AG13" s="484">
        <v>11288</v>
      </c>
      <c r="AH13" s="484">
        <v>46230</v>
      </c>
      <c r="AI13" s="484">
        <v>9999</v>
      </c>
      <c r="AJ13" s="484">
        <v>1750</v>
      </c>
      <c r="AK13" s="484">
        <v>350</v>
      </c>
      <c r="AL13" s="484">
        <v>46</v>
      </c>
      <c r="AM13" s="484">
        <v>15</v>
      </c>
      <c r="AN13" s="485">
        <v>75414</v>
      </c>
      <c r="AO13" s="484">
        <v>2</v>
      </c>
      <c r="AP13" s="484">
        <v>16</v>
      </c>
      <c r="AQ13" s="484">
        <v>146</v>
      </c>
      <c r="AR13" s="484">
        <v>78</v>
      </c>
      <c r="AS13" s="484">
        <v>13</v>
      </c>
      <c r="AT13" s="484">
        <v>1</v>
      </c>
      <c r="AU13" s="484">
        <v>2</v>
      </c>
      <c r="AV13" s="484">
        <v>9</v>
      </c>
      <c r="AW13" s="485">
        <v>267</v>
      </c>
      <c r="AX13" s="484">
        <v>2</v>
      </c>
      <c r="AY13" s="484">
        <v>16</v>
      </c>
      <c r="AZ13" s="484">
        <v>146</v>
      </c>
      <c r="BA13" s="484">
        <v>78</v>
      </c>
      <c r="BB13" s="484">
        <v>13</v>
      </c>
      <c r="BC13" s="484">
        <v>1</v>
      </c>
      <c r="BD13" s="484">
        <v>2</v>
      </c>
      <c r="BE13" s="484">
        <v>9</v>
      </c>
      <c r="BF13" s="486"/>
      <c r="BG13" s="485">
        <v>267</v>
      </c>
      <c r="BH13" s="484">
        <v>2</v>
      </c>
      <c r="BI13" s="484">
        <v>5750</v>
      </c>
      <c r="BJ13" s="484">
        <v>11418</v>
      </c>
      <c r="BK13" s="484">
        <v>46162</v>
      </c>
      <c r="BL13" s="484">
        <v>9934</v>
      </c>
      <c r="BM13" s="484">
        <v>1738</v>
      </c>
      <c r="BN13" s="484">
        <v>351</v>
      </c>
      <c r="BO13" s="484">
        <v>53</v>
      </c>
      <c r="BP13" s="484">
        <v>6</v>
      </c>
      <c r="BQ13" s="485">
        <v>75414</v>
      </c>
      <c r="BR13" s="484">
        <v>2</v>
      </c>
      <c r="BS13" s="484">
        <v>3204</v>
      </c>
      <c r="BT13" s="484">
        <v>5091</v>
      </c>
      <c r="BU13" s="484">
        <v>12271</v>
      </c>
      <c r="BV13" s="484">
        <v>1856</v>
      </c>
      <c r="BW13" s="484">
        <v>265</v>
      </c>
      <c r="BX13" s="484">
        <v>34</v>
      </c>
      <c r="BY13" s="484">
        <v>2</v>
      </c>
      <c r="BZ13" s="484">
        <v>0</v>
      </c>
      <c r="CA13" s="485">
        <v>22725</v>
      </c>
      <c r="CB13" s="484">
        <v>0</v>
      </c>
      <c r="CC13" s="484">
        <v>42</v>
      </c>
      <c r="CD13" s="484">
        <v>128</v>
      </c>
      <c r="CE13" s="484">
        <v>621</v>
      </c>
      <c r="CF13" s="484">
        <v>114</v>
      </c>
      <c r="CG13" s="484">
        <v>15</v>
      </c>
      <c r="CH13" s="484">
        <v>5</v>
      </c>
      <c r="CI13" s="484">
        <v>0</v>
      </c>
      <c r="CJ13" s="484">
        <v>0</v>
      </c>
      <c r="CK13" s="485">
        <v>925</v>
      </c>
      <c r="CL13" s="484">
        <v>0</v>
      </c>
      <c r="CM13" s="484">
        <v>2</v>
      </c>
      <c r="CN13" s="484">
        <v>1</v>
      </c>
      <c r="CO13" s="484">
        <v>25</v>
      </c>
      <c r="CP13" s="484">
        <v>2</v>
      </c>
      <c r="CQ13" s="484">
        <v>1</v>
      </c>
      <c r="CR13" s="484">
        <v>3</v>
      </c>
      <c r="CS13" s="484">
        <v>17</v>
      </c>
      <c r="CT13" s="484">
        <v>3</v>
      </c>
      <c r="CU13" s="485">
        <v>54</v>
      </c>
      <c r="CV13" s="484">
        <v>13</v>
      </c>
      <c r="CW13" s="484">
        <v>36</v>
      </c>
      <c r="CX13" s="484">
        <v>70</v>
      </c>
      <c r="CY13" s="484">
        <v>22</v>
      </c>
      <c r="CZ13" s="484">
        <v>6</v>
      </c>
      <c r="DA13" s="484">
        <v>1</v>
      </c>
      <c r="DB13" s="484">
        <v>0</v>
      </c>
      <c r="DC13" s="484">
        <v>0</v>
      </c>
      <c r="DD13" s="485">
        <v>148</v>
      </c>
      <c r="DE13" s="484">
        <v>85</v>
      </c>
      <c r="DF13" s="484">
        <v>121</v>
      </c>
      <c r="DG13" s="484">
        <v>212</v>
      </c>
      <c r="DH13" s="484">
        <v>48</v>
      </c>
      <c r="DI13" s="484">
        <v>7</v>
      </c>
      <c r="DJ13" s="484">
        <v>0</v>
      </c>
      <c r="DK13" s="484">
        <v>0</v>
      </c>
      <c r="DL13" s="484">
        <v>0</v>
      </c>
      <c r="DM13" s="485">
        <v>473</v>
      </c>
      <c r="DN13" s="484">
        <v>0</v>
      </c>
      <c r="DO13" s="484">
        <v>0</v>
      </c>
      <c r="DP13" s="484">
        <v>0</v>
      </c>
      <c r="DQ13" s="484">
        <v>0</v>
      </c>
      <c r="DR13" s="484">
        <v>0</v>
      </c>
      <c r="DS13" s="484">
        <v>0</v>
      </c>
      <c r="DT13" s="484">
        <v>0</v>
      </c>
      <c r="DU13" s="484">
        <v>0</v>
      </c>
      <c r="DV13" s="485">
        <v>0</v>
      </c>
      <c r="DW13" s="484">
        <v>19</v>
      </c>
      <c r="DX13" s="484">
        <v>10</v>
      </c>
      <c r="DY13" s="484">
        <v>28</v>
      </c>
      <c r="DZ13" s="484">
        <v>9</v>
      </c>
      <c r="EA13" s="484">
        <v>1</v>
      </c>
      <c r="EB13" s="484">
        <v>0</v>
      </c>
      <c r="EC13" s="484">
        <v>0</v>
      </c>
      <c r="ED13" s="484">
        <v>0</v>
      </c>
      <c r="EE13" s="485">
        <v>67</v>
      </c>
      <c r="EF13" s="484">
        <v>104</v>
      </c>
      <c r="EG13" s="484">
        <v>131</v>
      </c>
      <c r="EH13" s="484">
        <v>240</v>
      </c>
      <c r="EI13" s="484">
        <v>57</v>
      </c>
      <c r="EJ13" s="484">
        <v>8</v>
      </c>
      <c r="EK13" s="484">
        <v>0</v>
      </c>
      <c r="EL13" s="484">
        <v>0</v>
      </c>
      <c r="EM13" s="484">
        <v>0</v>
      </c>
      <c r="EN13" s="485">
        <v>540</v>
      </c>
      <c r="EO13" s="484">
        <v>41</v>
      </c>
      <c r="EP13" s="484">
        <v>45</v>
      </c>
      <c r="EQ13" s="484">
        <v>100</v>
      </c>
      <c r="ER13" s="484">
        <v>32</v>
      </c>
      <c r="ES13" s="484">
        <v>4</v>
      </c>
      <c r="ET13" s="484">
        <v>0</v>
      </c>
      <c r="EU13" s="484">
        <v>0</v>
      </c>
      <c r="EV13" s="484">
        <v>0</v>
      </c>
      <c r="EW13" s="485">
        <v>222</v>
      </c>
      <c r="EX13" s="484">
        <v>0</v>
      </c>
      <c r="EY13" s="484">
        <v>0</v>
      </c>
      <c r="EZ13" s="484">
        <v>0</v>
      </c>
      <c r="FA13" s="484">
        <v>0</v>
      </c>
      <c r="FB13" s="484">
        <v>0</v>
      </c>
      <c r="FC13" s="484">
        <v>0</v>
      </c>
      <c r="FD13" s="484">
        <v>0</v>
      </c>
      <c r="FE13" s="484">
        <v>0</v>
      </c>
      <c r="FF13" s="485">
        <v>0</v>
      </c>
      <c r="FG13" s="484">
        <v>0</v>
      </c>
      <c r="FH13" s="484">
        <v>0</v>
      </c>
      <c r="FI13" s="484">
        <v>0</v>
      </c>
      <c r="FJ13" s="484">
        <v>0</v>
      </c>
      <c r="FK13" s="484">
        <v>0</v>
      </c>
      <c r="FL13" s="484">
        <v>0</v>
      </c>
      <c r="FM13" s="484">
        <v>0</v>
      </c>
      <c r="FN13" s="484">
        <v>0</v>
      </c>
      <c r="FO13" s="485">
        <v>0</v>
      </c>
      <c r="FP13" s="484">
        <v>0</v>
      </c>
      <c r="FQ13" s="484">
        <v>0</v>
      </c>
      <c r="FR13" s="484">
        <v>0</v>
      </c>
      <c r="FS13" s="484">
        <v>0</v>
      </c>
      <c r="FT13" s="484">
        <v>0</v>
      </c>
      <c r="FU13" s="484">
        <v>0</v>
      </c>
      <c r="FV13" s="484">
        <v>0</v>
      </c>
      <c r="FW13" s="484">
        <v>0</v>
      </c>
      <c r="FX13" s="485">
        <v>0</v>
      </c>
      <c r="FY13" s="484">
        <v>41</v>
      </c>
      <c r="FZ13" s="484">
        <v>45</v>
      </c>
      <c r="GA13" s="484">
        <v>100</v>
      </c>
      <c r="GB13" s="484">
        <v>32</v>
      </c>
      <c r="GC13" s="484">
        <v>4</v>
      </c>
      <c r="GD13" s="484">
        <v>0</v>
      </c>
      <c r="GE13" s="484">
        <v>0</v>
      </c>
      <c r="GF13" s="484">
        <v>0</v>
      </c>
      <c r="GG13" s="485">
        <v>222</v>
      </c>
      <c r="GH13" s="484">
        <v>0</v>
      </c>
      <c r="GI13" s="484">
        <v>2483</v>
      </c>
      <c r="GJ13" s="484">
        <v>6188</v>
      </c>
      <c r="GK13" s="484">
        <v>33217</v>
      </c>
      <c r="GL13" s="484">
        <v>7953</v>
      </c>
      <c r="GM13" s="484">
        <v>1456</v>
      </c>
      <c r="GN13" s="484">
        <v>309</v>
      </c>
      <c r="GO13" s="484">
        <v>34</v>
      </c>
      <c r="GP13" s="484">
        <v>3</v>
      </c>
      <c r="GQ13" s="485">
        <v>51643</v>
      </c>
      <c r="GR13" s="484">
        <v>2</v>
      </c>
      <c r="GS13" s="484">
        <v>3267</v>
      </c>
      <c r="GT13" s="484">
        <v>5230</v>
      </c>
      <c r="GU13" s="484">
        <v>12945</v>
      </c>
      <c r="GV13" s="484">
        <v>1981</v>
      </c>
      <c r="GW13" s="484">
        <v>282</v>
      </c>
      <c r="GX13" s="484">
        <v>42</v>
      </c>
      <c r="GY13" s="484">
        <v>19</v>
      </c>
      <c r="GZ13" s="484">
        <v>3</v>
      </c>
      <c r="HA13" s="485">
        <v>23771</v>
      </c>
      <c r="HB13" s="460">
        <v>0</v>
      </c>
      <c r="HC13" s="460">
        <v>0</v>
      </c>
      <c r="HD13" s="460">
        <v>0</v>
      </c>
      <c r="HE13" s="460">
        <v>0</v>
      </c>
      <c r="HF13" s="460">
        <v>0</v>
      </c>
      <c r="HG13" s="460">
        <v>0</v>
      </c>
      <c r="HH13" s="460">
        <v>0</v>
      </c>
      <c r="HI13" s="460">
        <v>0</v>
      </c>
      <c r="HJ13" s="460">
        <v>0</v>
      </c>
      <c r="HK13" s="483">
        <v>0</v>
      </c>
      <c r="HL13" s="460">
        <v>1.5</v>
      </c>
      <c r="HM13" s="460">
        <v>4958.5</v>
      </c>
      <c r="HN13" s="460">
        <v>10129.75</v>
      </c>
      <c r="HO13" s="460">
        <v>42965.5</v>
      </c>
      <c r="HP13" s="460">
        <v>9455.5</v>
      </c>
      <c r="HQ13" s="460">
        <v>1668.5</v>
      </c>
      <c r="HR13" s="460">
        <v>339.75</v>
      </c>
      <c r="HS13" s="460">
        <v>44</v>
      </c>
      <c r="HT13" s="460">
        <v>4.5</v>
      </c>
      <c r="HU13" s="483">
        <v>69567.5</v>
      </c>
      <c r="HV13" s="460">
        <v>0.8</v>
      </c>
      <c r="HW13" s="460">
        <v>3305.7</v>
      </c>
      <c r="HX13" s="460">
        <v>7878.7</v>
      </c>
      <c r="HY13" s="460">
        <v>38191.599999999999</v>
      </c>
      <c r="HZ13" s="460">
        <v>9455.5</v>
      </c>
      <c r="IA13" s="460">
        <v>2039.3</v>
      </c>
      <c r="IB13" s="460">
        <v>490.8</v>
      </c>
      <c r="IC13" s="460">
        <v>73.3</v>
      </c>
      <c r="ID13" s="460">
        <v>9</v>
      </c>
      <c r="IE13" s="483">
        <v>61444.7</v>
      </c>
      <c r="IF13" s="483">
        <v>0</v>
      </c>
      <c r="IG13" s="483">
        <v>61444.7</v>
      </c>
      <c r="IH13" s="460">
        <v>1.5</v>
      </c>
      <c r="II13" s="460">
        <v>4958.5</v>
      </c>
      <c r="IJ13" s="460">
        <v>10129.75</v>
      </c>
      <c r="IK13" s="460">
        <v>42965.5</v>
      </c>
      <c r="IL13" s="460">
        <v>9455.5</v>
      </c>
      <c r="IM13" s="460">
        <v>1668.5</v>
      </c>
      <c r="IN13" s="460">
        <v>339.75</v>
      </c>
      <c r="IO13" s="460">
        <v>44</v>
      </c>
      <c r="IP13" s="460">
        <v>4.5</v>
      </c>
      <c r="IQ13" s="483">
        <v>69567.5</v>
      </c>
      <c r="IR13" s="460">
        <v>1.1200000000000001</v>
      </c>
      <c r="IS13" s="460">
        <v>1271.96</v>
      </c>
      <c r="IT13" s="460">
        <v>2097.8200000000002</v>
      </c>
      <c r="IU13" s="460">
        <v>5657.09</v>
      </c>
      <c r="IV13" s="460">
        <v>916.92</v>
      </c>
      <c r="IW13" s="460">
        <v>102.9</v>
      </c>
      <c r="IX13" s="460">
        <v>19.3</v>
      </c>
      <c r="IY13" s="460">
        <v>2.65</v>
      </c>
      <c r="IZ13" s="460">
        <v>0</v>
      </c>
      <c r="JA13" s="483">
        <v>10069.76</v>
      </c>
      <c r="JB13" s="460">
        <v>0.38</v>
      </c>
      <c r="JC13" s="460">
        <v>3686.54</v>
      </c>
      <c r="JD13" s="460">
        <v>8031.93</v>
      </c>
      <c r="JE13" s="460">
        <v>37308.410000000003</v>
      </c>
      <c r="JF13" s="460">
        <v>8538.58</v>
      </c>
      <c r="JG13" s="460">
        <v>1565.6</v>
      </c>
      <c r="JH13" s="460">
        <v>320.45</v>
      </c>
      <c r="JI13" s="460">
        <v>41.35</v>
      </c>
      <c r="JJ13" s="460">
        <v>4.5</v>
      </c>
      <c r="JK13" s="483">
        <v>59497.74</v>
      </c>
      <c r="JL13" s="460">
        <v>0.2</v>
      </c>
      <c r="JM13" s="460">
        <v>2457.6999999999998</v>
      </c>
      <c r="JN13" s="460">
        <v>6247.1</v>
      </c>
      <c r="JO13" s="460">
        <v>33163</v>
      </c>
      <c r="JP13" s="460">
        <v>8538.6</v>
      </c>
      <c r="JQ13" s="460">
        <v>1913.5</v>
      </c>
      <c r="JR13" s="460">
        <v>462.9</v>
      </c>
      <c r="JS13" s="460">
        <v>68.900000000000006</v>
      </c>
      <c r="JT13" s="460">
        <v>9</v>
      </c>
      <c r="JU13" s="483">
        <v>52860.9</v>
      </c>
      <c r="JV13" s="483">
        <v>0</v>
      </c>
      <c r="JW13" s="483">
        <v>52860.9</v>
      </c>
      <c r="JX13" s="461"/>
      <c r="JY13" s="461"/>
      <c r="JZ13" s="461"/>
      <c r="KA13" s="461"/>
      <c r="KB13" s="461"/>
      <c r="KC13" s="461"/>
      <c r="KD13" s="461"/>
      <c r="KE13" s="461"/>
      <c r="KF13" s="461"/>
      <c r="KG13" s="461"/>
      <c r="KH13" s="461"/>
      <c r="KI13" s="461"/>
      <c r="KJ13" s="461"/>
      <c r="KK13" s="461"/>
      <c r="KL13" s="461"/>
      <c r="KM13" s="461"/>
      <c r="KN13" s="461"/>
      <c r="KO13" s="461"/>
      <c r="KP13" s="461"/>
      <c r="KQ13" s="461"/>
      <c r="KR13" s="461"/>
      <c r="KS13" s="461"/>
      <c r="KT13" s="461"/>
      <c r="KU13" s="461"/>
      <c r="KV13" s="461"/>
      <c r="KW13" s="461"/>
      <c r="KX13" s="462"/>
    </row>
    <row r="14" spans="1:310" s="463" customFormat="1" x14ac:dyDescent="0.2">
      <c r="A14" s="457" t="s">
        <v>86</v>
      </c>
      <c r="B14" s="473" t="s">
        <v>792</v>
      </c>
      <c r="C14" s="464" t="s">
        <v>640</v>
      </c>
      <c r="D14" s="465" t="s">
        <v>87</v>
      </c>
      <c r="E14" s="484">
        <v>4198</v>
      </c>
      <c r="F14" s="484">
        <v>9601</v>
      </c>
      <c r="G14" s="484">
        <v>31015</v>
      </c>
      <c r="H14" s="484">
        <v>37364</v>
      </c>
      <c r="I14" s="484">
        <v>32837</v>
      </c>
      <c r="J14" s="484">
        <v>20137</v>
      </c>
      <c r="K14" s="484">
        <v>16481</v>
      </c>
      <c r="L14" s="484">
        <v>4277</v>
      </c>
      <c r="M14" s="485">
        <v>155910</v>
      </c>
      <c r="N14" s="484">
        <v>224</v>
      </c>
      <c r="O14" s="484">
        <v>419</v>
      </c>
      <c r="P14" s="484">
        <v>956</v>
      </c>
      <c r="Q14" s="484">
        <v>845</v>
      </c>
      <c r="R14" s="484">
        <v>567</v>
      </c>
      <c r="S14" s="484">
        <v>323</v>
      </c>
      <c r="T14" s="484">
        <v>295</v>
      </c>
      <c r="U14" s="484">
        <v>71</v>
      </c>
      <c r="V14" s="485">
        <v>3700</v>
      </c>
      <c r="W14" s="484">
        <v>0</v>
      </c>
      <c r="X14" s="484">
        <v>0</v>
      </c>
      <c r="Y14" s="484">
        <v>2</v>
      </c>
      <c r="Z14" s="484">
        <v>3</v>
      </c>
      <c r="AA14" s="484">
        <v>1</v>
      </c>
      <c r="AB14" s="484">
        <v>3</v>
      </c>
      <c r="AC14" s="484">
        <v>6</v>
      </c>
      <c r="AD14" s="484">
        <v>3</v>
      </c>
      <c r="AE14" s="485">
        <v>18</v>
      </c>
      <c r="AF14" s="484">
        <v>3974</v>
      </c>
      <c r="AG14" s="484">
        <v>9182</v>
      </c>
      <c r="AH14" s="484">
        <v>30057</v>
      </c>
      <c r="AI14" s="484">
        <v>36516</v>
      </c>
      <c r="AJ14" s="484">
        <v>32269</v>
      </c>
      <c r="AK14" s="484">
        <v>19811</v>
      </c>
      <c r="AL14" s="484">
        <v>16180</v>
      </c>
      <c r="AM14" s="484">
        <v>4203</v>
      </c>
      <c r="AN14" s="485">
        <v>152192</v>
      </c>
      <c r="AO14" s="484">
        <v>0</v>
      </c>
      <c r="AP14" s="484">
        <v>7</v>
      </c>
      <c r="AQ14" s="484">
        <v>43</v>
      </c>
      <c r="AR14" s="484">
        <v>103</v>
      </c>
      <c r="AS14" s="484">
        <v>159</v>
      </c>
      <c r="AT14" s="484">
        <v>121</v>
      </c>
      <c r="AU14" s="484">
        <v>139</v>
      </c>
      <c r="AV14" s="484">
        <v>37</v>
      </c>
      <c r="AW14" s="485">
        <v>609</v>
      </c>
      <c r="AX14" s="484">
        <v>0</v>
      </c>
      <c r="AY14" s="484">
        <v>7</v>
      </c>
      <c r="AZ14" s="484">
        <v>43</v>
      </c>
      <c r="BA14" s="484">
        <v>103</v>
      </c>
      <c r="BB14" s="484">
        <v>159</v>
      </c>
      <c r="BC14" s="484">
        <v>121</v>
      </c>
      <c r="BD14" s="484">
        <v>139</v>
      </c>
      <c r="BE14" s="484">
        <v>37</v>
      </c>
      <c r="BF14" s="486"/>
      <c r="BG14" s="485">
        <v>609</v>
      </c>
      <c r="BH14" s="484">
        <v>0</v>
      </c>
      <c r="BI14" s="484">
        <v>3981</v>
      </c>
      <c r="BJ14" s="484">
        <v>9218</v>
      </c>
      <c r="BK14" s="484">
        <v>30117</v>
      </c>
      <c r="BL14" s="484">
        <v>36572</v>
      </c>
      <c r="BM14" s="484">
        <v>32231</v>
      </c>
      <c r="BN14" s="484">
        <v>19829</v>
      </c>
      <c r="BO14" s="484">
        <v>16078</v>
      </c>
      <c r="BP14" s="484">
        <v>4166</v>
      </c>
      <c r="BQ14" s="485">
        <v>152192</v>
      </c>
      <c r="BR14" s="484">
        <v>0</v>
      </c>
      <c r="BS14" s="484">
        <v>2458</v>
      </c>
      <c r="BT14" s="484">
        <v>5117</v>
      </c>
      <c r="BU14" s="484">
        <v>12458</v>
      </c>
      <c r="BV14" s="484">
        <v>10979</v>
      </c>
      <c r="BW14" s="484">
        <v>7253</v>
      </c>
      <c r="BX14" s="484">
        <v>3614</v>
      </c>
      <c r="BY14" s="484">
        <v>2302</v>
      </c>
      <c r="BZ14" s="484">
        <v>376</v>
      </c>
      <c r="CA14" s="485">
        <v>44557</v>
      </c>
      <c r="CB14" s="484">
        <v>0</v>
      </c>
      <c r="CC14" s="484">
        <v>12</v>
      </c>
      <c r="CD14" s="484">
        <v>71</v>
      </c>
      <c r="CE14" s="484">
        <v>387</v>
      </c>
      <c r="CF14" s="484">
        <v>435</v>
      </c>
      <c r="CG14" s="484">
        <v>353</v>
      </c>
      <c r="CH14" s="484">
        <v>168</v>
      </c>
      <c r="CI14" s="484">
        <v>143</v>
      </c>
      <c r="CJ14" s="484">
        <v>25</v>
      </c>
      <c r="CK14" s="485">
        <v>1594</v>
      </c>
      <c r="CL14" s="484">
        <v>0</v>
      </c>
      <c r="CM14" s="484">
        <v>0</v>
      </c>
      <c r="CN14" s="484">
        <v>1</v>
      </c>
      <c r="CO14" s="484">
        <v>16</v>
      </c>
      <c r="CP14" s="484">
        <v>26</v>
      </c>
      <c r="CQ14" s="484">
        <v>25</v>
      </c>
      <c r="CR14" s="484">
        <v>27</v>
      </c>
      <c r="CS14" s="484">
        <v>54</v>
      </c>
      <c r="CT14" s="484">
        <v>29</v>
      </c>
      <c r="CU14" s="485">
        <v>178</v>
      </c>
      <c r="CV14" s="484">
        <v>176</v>
      </c>
      <c r="CW14" s="484">
        <v>210</v>
      </c>
      <c r="CX14" s="484">
        <v>503</v>
      </c>
      <c r="CY14" s="484">
        <v>638</v>
      </c>
      <c r="CZ14" s="484">
        <v>476</v>
      </c>
      <c r="DA14" s="484">
        <v>356</v>
      </c>
      <c r="DB14" s="484">
        <v>313</v>
      </c>
      <c r="DC14" s="484">
        <v>103</v>
      </c>
      <c r="DD14" s="485">
        <v>2775</v>
      </c>
      <c r="DE14" s="484">
        <v>156</v>
      </c>
      <c r="DF14" s="484">
        <v>266</v>
      </c>
      <c r="DG14" s="484">
        <v>730</v>
      </c>
      <c r="DH14" s="484">
        <v>690</v>
      </c>
      <c r="DI14" s="484">
        <v>465</v>
      </c>
      <c r="DJ14" s="484">
        <v>223</v>
      </c>
      <c r="DK14" s="484">
        <v>189</v>
      </c>
      <c r="DL14" s="484">
        <v>51</v>
      </c>
      <c r="DM14" s="485">
        <v>2770</v>
      </c>
      <c r="DN14" s="484">
        <v>1</v>
      </c>
      <c r="DO14" s="484">
        <v>1</v>
      </c>
      <c r="DP14" s="484">
        <v>0</v>
      </c>
      <c r="DQ14" s="484">
        <v>1</v>
      </c>
      <c r="DR14" s="484">
        <v>2</v>
      </c>
      <c r="DS14" s="484">
        <v>1</v>
      </c>
      <c r="DT14" s="484">
        <v>0</v>
      </c>
      <c r="DU14" s="484">
        <v>0</v>
      </c>
      <c r="DV14" s="485">
        <v>6</v>
      </c>
      <c r="DW14" s="484">
        <v>80</v>
      </c>
      <c r="DX14" s="484">
        <v>123</v>
      </c>
      <c r="DY14" s="484">
        <v>64</v>
      </c>
      <c r="DZ14" s="484">
        <v>88</v>
      </c>
      <c r="EA14" s="484">
        <v>39</v>
      </c>
      <c r="EB14" s="484">
        <v>35</v>
      </c>
      <c r="EC14" s="484">
        <v>35</v>
      </c>
      <c r="ED14" s="484">
        <v>28</v>
      </c>
      <c r="EE14" s="485">
        <v>492</v>
      </c>
      <c r="EF14" s="484">
        <v>237</v>
      </c>
      <c r="EG14" s="484">
        <v>390</v>
      </c>
      <c r="EH14" s="484">
        <v>794</v>
      </c>
      <c r="EI14" s="484">
        <v>779</v>
      </c>
      <c r="EJ14" s="484">
        <v>506</v>
      </c>
      <c r="EK14" s="484">
        <v>259</v>
      </c>
      <c r="EL14" s="484">
        <v>224</v>
      </c>
      <c r="EM14" s="484">
        <v>79</v>
      </c>
      <c r="EN14" s="485">
        <v>3268</v>
      </c>
      <c r="EO14" s="484">
        <v>148</v>
      </c>
      <c r="EP14" s="484">
        <v>238</v>
      </c>
      <c r="EQ14" s="484">
        <v>281</v>
      </c>
      <c r="ER14" s="484">
        <v>323</v>
      </c>
      <c r="ES14" s="484">
        <v>223</v>
      </c>
      <c r="ET14" s="484">
        <v>121</v>
      </c>
      <c r="EU14" s="484">
        <v>131</v>
      </c>
      <c r="EV14" s="484">
        <v>54</v>
      </c>
      <c r="EW14" s="485">
        <v>1519</v>
      </c>
      <c r="EX14" s="484">
        <v>0</v>
      </c>
      <c r="EY14" s="484">
        <v>0</v>
      </c>
      <c r="EZ14" s="484">
        <v>0</v>
      </c>
      <c r="FA14" s="484">
        <v>0</v>
      </c>
      <c r="FB14" s="484">
        <v>0</v>
      </c>
      <c r="FC14" s="484">
        <v>0</v>
      </c>
      <c r="FD14" s="484">
        <v>0</v>
      </c>
      <c r="FE14" s="484">
        <v>0</v>
      </c>
      <c r="FF14" s="485">
        <v>0</v>
      </c>
      <c r="FG14" s="484">
        <v>0</v>
      </c>
      <c r="FH14" s="484">
        <v>0</v>
      </c>
      <c r="FI14" s="484">
        <v>0</v>
      </c>
      <c r="FJ14" s="484">
        <v>0</v>
      </c>
      <c r="FK14" s="484">
        <v>0</v>
      </c>
      <c r="FL14" s="484">
        <v>0</v>
      </c>
      <c r="FM14" s="484">
        <v>0</v>
      </c>
      <c r="FN14" s="484">
        <v>0</v>
      </c>
      <c r="FO14" s="485">
        <v>0</v>
      </c>
      <c r="FP14" s="484">
        <v>0</v>
      </c>
      <c r="FQ14" s="484">
        <v>0</v>
      </c>
      <c r="FR14" s="484">
        <v>0</v>
      </c>
      <c r="FS14" s="484">
        <v>0</v>
      </c>
      <c r="FT14" s="484">
        <v>0</v>
      </c>
      <c r="FU14" s="484">
        <v>0</v>
      </c>
      <c r="FV14" s="484">
        <v>0</v>
      </c>
      <c r="FW14" s="484">
        <v>0</v>
      </c>
      <c r="FX14" s="485">
        <v>0</v>
      </c>
      <c r="FY14" s="484">
        <v>148</v>
      </c>
      <c r="FZ14" s="484">
        <v>238</v>
      </c>
      <c r="GA14" s="484">
        <v>281</v>
      </c>
      <c r="GB14" s="484">
        <v>323</v>
      </c>
      <c r="GC14" s="484">
        <v>223</v>
      </c>
      <c r="GD14" s="484">
        <v>121</v>
      </c>
      <c r="GE14" s="484">
        <v>131</v>
      </c>
      <c r="GF14" s="484">
        <v>54</v>
      </c>
      <c r="GG14" s="485">
        <v>1519</v>
      </c>
      <c r="GH14" s="484">
        <v>0</v>
      </c>
      <c r="GI14" s="484">
        <v>1430</v>
      </c>
      <c r="GJ14" s="484">
        <v>3905</v>
      </c>
      <c r="GK14" s="484">
        <v>17191</v>
      </c>
      <c r="GL14" s="484">
        <v>25042</v>
      </c>
      <c r="GM14" s="484">
        <v>24559</v>
      </c>
      <c r="GN14" s="484">
        <v>15984</v>
      </c>
      <c r="GO14" s="484">
        <v>13543</v>
      </c>
      <c r="GP14" s="484">
        <v>3708</v>
      </c>
      <c r="GQ14" s="485">
        <v>105362</v>
      </c>
      <c r="GR14" s="484">
        <v>0</v>
      </c>
      <c r="GS14" s="484">
        <v>2551</v>
      </c>
      <c r="GT14" s="484">
        <v>5313</v>
      </c>
      <c r="GU14" s="484">
        <v>12926</v>
      </c>
      <c r="GV14" s="484">
        <v>11530</v>
      </c>
      <c r="GW14" s="484">
        <v>7672</v>
      </c>
      <c r="GX14" s="484">
        <v>3845</v>
      </c>
      <c r="GY14" s="484">
        <v>2535</v>
      </c>
      <c r="GZ14" s="484">
        <v>458</v>
      </c>
      <c r="HA14" s="485">
        <v>46830</v>
      </c>
      <c r="HB14" s="460">
        <v>0</v>
      </c>
      <c r="HC14" s="460">
        <v>0</v>
      </c>
      <c r="HD14" s="460">
        <v>0</v>
      </c>
      <c r="HE14" s="460">
        <v>0.5</v>
      </c>
      <c r="HF14" s="460">
        <v>0</v>
      </c>
      <c r="HG14" s="460">
        <v>0.5</v>
      </c>
      <c r="HH14" s="460">
        <v>0</v>
      </c>
      <c r="HI14" s="460">
        <v>0</v>
      </c>
      <c r="HJ14" s="460">
        <v>0</v>
      </c>
      <c r="HK14" s="483">
        <v>1</v>
      </c>
      <c r="HL14" s="460">
        <v>0</v>
      </c>
      <c r="HM14" s="460">
        <v>3456.5</v>
      </c>
      <c r="HN14" s="460">
        <v>8056.5</v>
      </c>
      <c r="HO14" s="460">
        <v>26990.75</v>
      </c>
      <c r="HP14" s="460">
        <v>33824</v>
      </c>
      <c r="HQ14" s="460">
        <v>30360.5</v>
      </c>
      <c r="HR14" s="460">
        <v>18916</v>
      </c>
      <c r="HS14" s="460">
        <v>15493.65</v>
      </c>
      <c r="HT14" s="460">
        <v>4097.25</v>
      </c>
      <c r="HU14" s="483">
        <v>141195.15</v>
      </c>
      <c r="HV14" s="460">
        <v>0</v>
      </c>
      <c r="HW14" s="460">
        <v>2304.3000000000002</v>
      </c>
      <c r="HX14" s="460">
        <v>6266.2</v>
      </c>
      <c r="HY14" s="460">
        <v>23991.8</v>
      </c>
      <c r="HZ14" s="460">
        <v>33824</v>
      </c>
      <c r="IA14" s="460">
        <v>37107.300000000003</v>
      </c>
      <c r="IB14" s="460">
        <v>27323.1</v>
      </c>
      <c r="IC14" s="460">
        <v>25822.799999999999</v>
      </c>
      <c r="ID14" s="460">
        <v>8194.5</v>
      </c>
      <c r="IE14" s="483">
        <v>164834</v>
      </c>
      <c r="IF14" s="483">
        <v>3.7</v>
      </c>
      <c r="IG14" s="483">
        <v>164837.70000000001</v>
      </c>
      <c r="IH14" s="460">
        <v>0</v>
      </c>
      <c r="II14" s="460">
        <v>3456.5</v>
      </c>
      <c r="IJ14" s="460">
        <v>8056.5</v>
      </c>
      <c r="IK14" s="460">
        <v>26990.75</v>
      </c>
      <c r="IL14" s="460">
        <v>33824</v>
      </c>
      <c r="IM14" s="460">
        <v>30360.5</v>
      </c>
      <c r="IN14" s="460">
        <v>18916</v>
      </c>
      <c r="IO14" s="460">
        <v>15493.65</v>
      </c>
      <c r="IP14" s="460">
        <v>4097.25</v>
      </c>
      <c r="IQ14" s="483">
        <v>141195.15</v>
      </c>
      <c r="IR14" s="460">
        <v>0</v>
      </c>
      <c r="IS14" s="460">
        <v>875.76</v>
      </c>
      <c r="IT14" s="460">
        <v>2020.22</v>
      </c>
      <c r="IU14" s="460">
        <v>4414.33</v>
      </c>
      <c r="IV14" s="460">
        <v>4210.3100000000004</v>
      </c>
      <c r="IW14" s="460">
        <v>2262.38</v>
      </c>
      <c r="IX14" s="460">
        <v>817.31</v>
      </c>
      <c r="IY14" s="460">
        <v>300.52999999999997</v>
      </c>
      <c r="IZ14" s="460">
        <v>14.24</v>
      </c>
      <c r="JA14" s="483">
        <v>14915.08</v>
      </c>
      <c r="JB14" s="460">
        <v>0</v>
      </c>
      <c r="JC14" s="460">
        <v>2580.7399999999998</v>
      </c>
      <c r="JD14" s="460">
        <v>6036.28</v>
      </c>
      <c r="JE14" s="460">
        <v>22576.42</v>
      </c>
      <c r="JF14" s="460">
        <v>29613.69</v>
      </c>
      <c r="JG14" s="460">
        <v>28098.12</v>
      </c>
      <c r="JH14" s="460">
        <v>18098.689999999999</v>
      </c>
      <c r="JI14" s="460">
        <v>15193.12</v>
      </c>
      <c r="JJ14" s="460">
        <v>4083.01</v>
      </c>
      <c r="JK14" s="483">
        <v>126280.07</v>
      </c>
      <c r="JL14" s="460">
        <v>0</v>
      </c>
      <c r="JM14" s="460">
        <v>1720.5</v>
      </c>
      <c r="JN14" s="460">
        <v>4694.8999999999996</v>
      </c>
      <c r="JO14" s="460">
        <v>20067.900000000001</v>
      </c>
      <c r="JP14" s="460">
        <v>29613.7</v>
      </c>
      <c r="JQ14" s="460">
        <v>34342.1</v>
      </c>
      <c r="JR14" s="460">
        <v>26142.6</v>
      </c>
      <c r="JS14" s="460">
        <v>25321.9</v>
      </c>
      <c r="JT14" s="460">
        <v>8166</v>
      </c>
      <c r="JU14" s="483">
        <v>150069.6</v>
      </c>
      <c r="JV14" s="483">
        <v>3.7</v>
      </c>
      <c r="JW14" s="483">
        <v>150073.29999999999</v>
      </c>
      <c r="JX14" s="461"/>
      <c r="JY14" s="461"/>
      <c r="JZ14" s="461"/>
      <c r="KA14" s="461"/>
      <c r="KB14" s="461"/>
      <c r="KC14" s="461"/>
      <c r="KD14" s="461"/>
      <c r="KE14" s="461"/>
      <c r="KF14" s="461"/>
      <c r="KG14" s="461"/>
      <c r="KH14" s="461"/>
      <c r="KI14" s="461"/>
      <c r="KJ14" s="461"/>
      <c r="KK14" s="461"/>
      <c r="KL14" s="461"/>
      <c r="KM14" s="461"/>
      <c r="KN14" s="461"/>
      <c r="KO14" s="461"/>
      <c r="KP14" s="461"/>
      <c r="KQ14" s="461"/>
      <c r="KR14" s="461"/>
      <c r="KS14" s="461"/>
      <c r="KT14" s="461"/>
      <c r="KU14" s="461"/>
      <c r="KV14" s="461"/>
      <c r="KW14" s="461"/>
      <c r="KX14" s="462"/>
    </row>
    <row r="15" spans="1:310" s="463" customFormat="1" x14ac:dyDescent="0.2">
      <c r="A15" s="457" t="s">
        <v>88</v>
      </c>
      <c r="B15" s="473" t="s">
        <v>793</v>
      </c>
      <c r="C15" s="464" t="s">
        <v>794</v>
      </c>
      <c r="D15" s="465" t="s">
        <v>89</v>
      </c>
      <c r="E15" s="484">
        <v>65269</v>
      </c>
      <c r="F15" s="484">
        <v>18739</v>
      </c>
      <c r="G15" s="484">
        <v>13926</v>
      </c>
      <c r="H15" s="484">
        <v>9368</v>
      </c>
      <c r="I15" s="484">
        <v>3965</v>
      </c>
      <c r="J15" s="484">
        <v>1579</v>
      </c>
      <c r="K15" s="484">
        <v>695</v>
      </c>
      <c r="L15" s="484">
        <v>53</v>
      </c>
      <c r="M15" s="485">
        <v>113594</v>
      </c>
      <c r="N15" s="484">
        <v>1022</v>
      </c>
      <c r="O15" s="484">
        <v>238</v>
      </c>
      <c r="P15" s="484">
        <v>155</v>
      </c>
      <c r="Q15" s="484">
        <v>79</v>
      </c>
      <c r="R15" s="484">
        <v>39</v>
      </c>
      <c r="S15" s="484">
        <v>12</v>
      </c>
      <c r="T15" s="484">
        <v>6</v>
      </c>
      <c r="U15" s="484">
        <v>1</v>
      </c>
      <c r="V15" s="485">
        <v>1552</v>
      </c>
      <c r="W15" s="484">
        <v>8</v>
      </c>
      <c r="X15" s="484">
        <v>0</v>
      </c>
      <c r="Y15" s="484">
        <v>1</v>
      </c>
      <c r="Z15" s="484">
        <v>2</v>
      </c>
      <c r="AA15" s="484">
        <v>1</v>
      </c>
      <c r="AB15" s="484">
        <v>0</v>
      </c>
      <c r="AC15" s="484">
        <v>1</v>
      </c>
      <c r="AD15" s="484">
        <v>0</v>
      </c>
      <c r="AE15" s="485">
        <v>13</v>
      </c>
      <c r="AF15" s="484">
        <v>64239</v>
      </c>
      <c r="AG15" s="484">
        <v>18501</v>
      </c>
      <c r="AH15" s="484">
        <v>13770</v>
      </c>
      <c r="AI15" s="484">
        <v>9287</v>
      </c>
      <c r="AJ15" s="484">
        <v>3925</v>
      </c>
      <c r="AK15" s="484">
        <v>1567</v>
      </c>
      <c r="AL15" s="484">
        <v>688</v>
      </c>
      <c r="AM15" s="484">
        <v>52</v>
      </c>
      <c r="AN15" s="485">
        <v>112029</v>
      </c>
      <c r="AO15" s="484">
        <v>282</v>
      </c>
      <c r="AP15" s="484">
        <v>114</v>
      </c>
      <c r="AQ15" s="484">
        <v>102</v>
      </c>
      <c r="AR15" s="484">
        <v>73</v>
      </c>
      <c r="AS15" s="484">
        <v>42</v>
      </c>
      <c r="AT15" s="484">
        <v>16</v>
      </c>
      <c r="AU15" s="484">
        <v>21</v>
      </c>
      <c r="AV15" s="484">
        <v>17</v>
      </c>
      <c r="AW15" s="485">
        <v>667</v>
      </c>
      <c r="AX15" s="484">
        <v>282</v>
      </c>
      <c r="AY15" s="484">
        <v>114</v>
      </c>
      <c r="AZ15" s="484">
        <v>102</v>
      </c>
      <c r="BA15" s="484">
        <v>73</v>
      </c>
      <c r="BB15" s="484">
        <v>42</v>
      </c>
      <c r="BC15" s="484">
        <v>16</v>
      </c>
      <c r="BD15" s="484">
        <v>21</v>
      </c>
      <c r="BE15" s="484">
        <v>17</v>
      </c>
      <c r="BF15" s="486"/>
      <c r="BG15" s="485">
        <v>667</v>
      </c>
      <c r="BH15" s="484">
        <v>282</v>
      </c>
      <c r="BI15" s="484">
        <v>64071</v>
      </c>
      <c r="BJ15" s="484">
        <v>18489</v>
      </c>
      <c r="BK15" s="484">
        <v>13741</v>
      </c>
      <c r="BL15" s="484">
        <v>9256</v>
      </c>
      <c r="BM15" s="484">
        <v>3899</v>
      </c>
      <c r="BN15" s="484">
        <v>1572</v>
      </c>
      <c r="BO15" s="484">
        <v>684</v>
      </c>
      <c r="BP15" s="484">
        <v>35</v>
      </c>
      <c r="BQ15" s="485">
        <v>112029</v>
      </c>
      <c r="BR15" s="484">
        <v>74</v>
      </c>
      <c r="BS15" s="484">
        <v>28662</v>
      </c>
      <c r="BT15" s="484">
        <v>6040</v>
      </c>
      <c r="BU15" s="484">
        <v>3502</v>
      </c>
      <c r="BV15" s="484">
        <v>1698</v>
      </c>
      <c r="BW15" s="484">
        <v>610</v>
      </c>
      <c r="BX15" s="484">
        <v>241</v>
      </c>
      <c r="BY15" s="484">
        <v>75</v>
      </c>
      <c r="BZ15" s="484">
        <v>3</v>
      </c>
      <c r="CA15" s="485">
        <v>40905</v>
      </c>
      <c r="CB15" s="484">
        <v>8</v>
      </c>
      <c r="CC15" s="484">
        <v>388</v>
      </c>
      <c r="CD15" s="484">
        <v>151</v>
      </c>
      <c r="CE15" s="484">
        <v>118</v>
      </c>
      <c r="CF15" s="484">
        <v>90</v>
      </c>
      <c r="CG15" s="484">
        <v>23</v>
      </c>
      <c r="CH15" s="484">
        <v>5</v>
      </c>
      <c r="CI15" s="484">
        <v>0</v>
      </c>
      <c r="CJ15" s="484">
        <v>0</v>
      </c>
      <c r="CK15" s="485">
        <v>783</v>
      </c>
      <c r="CL15" s="484">
        <v>3</v>
      </c>
      <c r="CM15" s="484">
        <v>24</v>
      </c>
      <c r="CN15" s="484">
        <v>8</v>
      </c>
      <c r="CO15" s="484">
        <v>8</v>
      </c>
      <c r="CP15" s="484">
        <v>11</v>
      </c>
      <c r="CQ15" s="484">
        <v>3</v>
      </c>
      <c r="CR15" s="484">
        <v>17</v>
      </c>
      <c r="CS15" s="484">
        <v>23</v>
      </c>
      <c r="CT15" s="484">
        <v>8</v>
      </c>
      <c r="CU15" s="485">
        <v>105</v>
      </c>
      <c r="CV15" s="484">
        <v>25</v>
      </c>
      <c r="CW15" s="484">
        <v>9</v>
      </c>
      <c r="CX15" s="484">
        <v>12</v>
      </c>
      <c r="CY15" s="484">
        <v>2</v>
      </c>
      <c r="CZ15" s="484">
        <v>4</v>
      </c>
      <c r="DA15" s="484">
        <v>2</v>
      </c>
      <c r="DB15" s="484">
        <v>3</v>
      </c>
      <c r="DC15" s="484">
        <v>0</v>
      </c>
      <c r="DD15" s="485">
        <v>57</v>
      </c>
      <c r="DE15" s="484">
        <v>1059</v>
      </c>
      <c r="DF15" s="484">
        <v>194</v>
      </c>
      <c r="DG15" s="484">
        <v>98</v>
      </c>
      <c r="DH15" s="484">
        <v>57</v>
      </c>
      <c r="DI15" s="484">
        <v>16</v>
      </c>
      <c r="DJ15" s="484">
        <v>5</v>
      </c>
      <c r="DK15" s="484">
        <v>7</v>
      </c>
      <c r="DL15" s="484">
        <v>1</v>
      </c>
      <c r="DM15" s="485">
        <v>1437</v>
      </c>
      <c r="DN15" s="484">
        <v>40</v>
      </c>
      <c r="DO15" s="484">
        <v>8</v>
      </c>
      <c r="DP15" s="484">
        <v>7</v>
      </c>
      <c r="DQ15" s="484">
        <v>7</v>
      </c>
      <c r="DR15" s="484">
        <v>2</v>
      </c>
      <c r="DS15" s="484">
        <v>0</v>
      </c>
      <c r="DT15" s="484">
        <v>0</v>
      </c>
      <c r="DU15" s="484">
        <v>0</v>
      </c>
      <c r="DV15" s="485">
        <v>64</v>
      </c>
      <c r="DW15" s="484">
        <v>260</v>
      </c>
      <c r="DX15" s="484">
        <v>27</v>
      </c>
      <c r="DY15" s="484">
        <v>19</v>
      </c>
      <c r="DZ15" s="484">
        <v>15</v>
      </c>
      <c r="EA15" s="484">
        <v>2</v>
      </c>
      <c r="EB15" s="484">
        <v>5</v>
      </c>
      <c r="EC15" s="484">
        <v>4</v>
      </c>
      <c r="ED15" s="484">
        <v>0</v>
      </c>
      <c r="EE15" s="485">
        <v>332</v>
      </c>
      <c r="EF15" s="484">
        <v>1359</v>
      </c>
      <c r="EG15" s="484">
        <v>229</v>
      </c>
      <c r="EH15" s="484">
        <v>124</v>
      </c>
      <c r="EI15" s="484">
        <v>79</v>
      </c>
      <c r="EJ15" s="484">
        <v>20</v>
      </c>
      <c r="EK15" s="484">
        <v>10</v>
      </c>
      <c r="EL15" s="484">
        <v>11</v>
      </c>
      <c r="EM15" s="484">
        <v>1</v>
      </c>
      <c r="EN15" s="485">
        <v>1833</v>
      </c>
      <c r="EO15" s="484">
        <v>748</v>
      </c>
      <c r="EP15" s="484">
        <v>135</v>
      </c>
      <c r="EQ15" s="484">
        <v>78</v>
      </c>
      <c r="ER15" s="484">
        <v>55</v>
      </c>
      <c r="ES15" s="484">
        <v>15</v>
      </c>
      <c r="ET15" s="484">
        <v>7</v>
      </c>
      <c r="EU15" s="484">
        <v>8</v>
      </c>
      <c r="EV15" s="484">
        <v>1</v>
      </c>
      <c r="EW15" s="485">
        <v>1047</v>
      </c>
      <c r="EX15" s="484">
        <v>0</v>
      </c>
      <c r="EY15" s="484">
        <v>0</v>
      </c>
      <c r="EZ15" s="484">
        <v>0</v>
      </c>
      <c r="FA15" s="484">
        <v>0</v>
      </c>
      <c r="FB15" s="484">
        <v>0</v>
      </c>
      <c r="FC15" s="484">
        <v>0</v>
      </c>
      <c r="FD15" s="484">
        <v>0</v>
      </c>
      <c r="FE15" s="484">
        <v>0</v>
      </c>
      <c r="FF15" s="485">
        <v>0</v>
      </c>
      <c r="FG15" s="484">
        <v>0</v>
      </c>
      <c r="FH15" s="484">
        <v>0</v>
      </c>
      <c r="FI15" s="484">
        <v>0</v>
      </c>
      <c r="FJ15" s="484">
        <v>0</v>
      </c>
      <c r="FK15" s="484">
        <v>0</v>
      </c>
      <c r="FL15" s="484">
        <v>0</v>
      </c>
      <c r="FM15" s="484">
        <v>0</v>
      </c>
      <c r="FN15" s="484">
        <v>0</v>
      </c>
      <c r="FO15" s="485">
        <v>0</v>
      </c>
      <c r="FP15" s="484">
        <v>33</v>
      </c>
      <c r="FQ15" s="484">
        <v>7</v>
      </c>
      <c r="FR15" s="484">
        <v>4</v>
      </c>
      <c r="FS15" s="484">
        <v>3</v>
      </c>
      <c r="FT15" s="484">
        <v>1</v>
      </c>
      <c r="FU15" s="484">
        <v>0</v>
      </c>
      <c r="FV15" s="484">
        <v>0</v>
      </c>
      <c r="FW15" s="484">
        <v>0</v>
      </c>
      <c r="FX15" s="485">
        <v>48</v>
      </c>
      <c r="FY15" s="484">
        <v>715</v>
      </c>
      <c r="FZ15" s="484">
        <v>128</v>
      </c>
      <c r="GA15" s="484">
        <v>74</v>
      </c>
      <c r="GB15" s="484">
        <v>52</v>
      </c>
      <c r="GC15" s="484">
        <v>14</v>
      </c>
      <c r="GD15" s="484">
        <v>7</v>
      </c>
      <c r="GE15" s="484">
        <v>8</v>
      </c>
      <c r="GF15" s="484">
        <v>1</v>
      </c>
      <c r="GG15" s="485">
        <v>999</v>
      </c>
      <c r="GH15" s="484">
        <v>197</v>
      </c>
      <c r="GI15" s="484">
        <v>34693</v>
      </c>
      <c r="GJ15" s="484">
        <v>12254</v>
      </c>
      <c r="GK15" s="484">
        <v>10087</v>
      </c>
      <c r="GL15" s="484">
        <v>7435</v>
      </c>
      <c r="GM15" s="484">
        <v>3259</v>
      </c>
      <c r="GN15" s="484">
        <v>1304</v>
      </c>
      <c r="GO15" s="484">
        <v>582</v>
      </c>
      <c r="GP15" s="484">
        <v>24</v>
      </c>
      <c r="GQ15" s="485">
        <v>69835</v>
      </c>
      <c r="GR15" s="484">
        <v>85</v>
      </c>
      <c r="GS15" s="484">
        <v>29378</v>
      </c>
      <c r="GT15" s="484">
        <v>6235</v>
      </c>
      <c r="GU15" s="484">
        <v>3654</v>
      </c>
      <c r="GV15" s="484">
        <v>1821</v>
      </c>
      <c r="GW15" s="484">
        <v>640</v>
      </c>
      <c r="GX15" s="484">
        <v>268</v>
      </c>
      <c r="GY15" s="484">
        <v>102</v>
      </c>
      <c r="GZ15" s="484">
        <v>11</v>
      </c>
      <c r="HA15" s="485">
        <v>42194</v>
      </c>
      <c r="HB15" s="460">
        <v>0.5</v>
      </c>
      <c r="HC15" s="460">
        <v>8.5</v>
      </c>
      <c r="HD15" s="460">
        <v>0</v>
      </c>
      <c r="HE15" s="460">
        <v>0.5</v>
      </c>
      <c r="HF15" s="460">
        <v>0.5</v>
      </c>
      <c r="HG15" s="460">
        <v>0</v>
      </c>
      <c r="HH15" s="460">
        <v>0</v>
      </c>
      <c r="HI15" s="460">
        <v>0</v>
      </c>
      <c r="HJ15" s="460">
        <v>0</v>
      </c>
      <c r="HK15" s="483">
        <v>10</v>
      </c>
      <c r="HL15" s="460">
        <v>259.5</v>
      </c>
      <c r="HM15" s="460">
        <v>57124</v>
      </c>
      <c r="HN15" s="460">
        <v>16978.75</v>
      </c>
      <c r="HO15" s="460">
        <v>12858.75</v>
      </c>
      <c r="HP15" s="460">
        <v>8820.25</v>
      </c>
      <c r="HQ15" s="460">
        <v>3741.75</v>
      </c>
      <c r="HR15" s="460">
        <v>1507</v>
      </c>
      <c r="HS15" s="460">
        <v>658.75</v>
      </c>
      <c r="HT15" s="460">
        <v>30.25</v>
      </c>
      <c r="HU15" s="483">
        <v>101979</v>
      </c>
      <c r="HV15" s="460">
        <v>144.19999999999999</v>
      </c>
      <c r="HW15" s="460">
        <v>38082.699999999997</v>
      </c>
      <c r="HX15" s="460">
        <v>13205.7</v>
      </c>
      <c r="HY15" s="460">
        <v>11430</v>
      </c>
      <c r="HZ15" s="460">
        <v>8820.2999999999993</v>
      </c>
      <c r="IA15" s="460">
        <v>4573.3</v>
      </c>
      <c r="IB15" s="460">
        <v>2176.8000000000002</v>
      </c>
      <c r="IC15" s="460">
        <v>1097.9000000000001</v>
      </c>
      <c r="ID15" s="460">
        <v>60.5</v>
      </c>
      <c r="IE15" s="483">
        <v>79591.399999999994</v>
      </c>
      <c r="IF15" s="483">
        <v>0</v>
      </c>
      <c r="IG15" s="483">
        <v>79591.399999999994</v>
      </c>
      <c r="IH15" s="460">
        <v>259.5</v>
      </c>
      <c r="II15" s="460">
        <v>57124</v>
      </c>
      <c r="IJ15" s="460">
        <v>16978.75</v>
      </c>
      <c r="IK15" s="460">
        <v>12858.75</v>
      </c>
      <c r="IL15" s="460">
        <v>8820.25</v>
      </c>
      <c r="IM15" s="460">
        <v>3741.75</v>
      </c>
      <c r="IN15" s="460">
        <v>1507</v>
      </c>
      <c r="IO15" s="460">
        <v>658.75</v>
      </c>
      <c r="IP15" s="460">
        <v>30.25</v>
      </c>
      <c r="IQ15" s="483">
        <v>101979</v>
      </c>
      <c r="IR15" s="460">
        <v>89.71</v>
      </c>
      <c r="IS15" s="460">
        <v>12949.97</v>
      </c>
      <c r="IT15" s="460">
        <v>1407.26</v>
      </c>
      <c r="IU15" s="460">
        <v>568.94000000000005</v>
      </c>
      <c r="IV15" s="460">
        <v>207.02</v>
      </c>
      <c r="IW15" s="460">
        <v>48.81</v>
      </c>
      <c r="IX15" s="460">
        <v>19.63</v>
      </c>
      <c r="IY15" s="460">
        <v>2.54</v>
      </c>
      <c r="IZ15" s="460">
        <v>0</v>
      </c>
      <c r="JA15" s="483">
        <v>15293.88</v>
      </c>
      <c r="JB15" s="460">
        <v>169.79</v>
      </c>
      <c r="JC15" s="460">
        <v>44174.03</v>
      </c>
      <c r="JD15" s="460">
        <v>15571.49</v>
      </c>
      <c r="JE15" s="460">
        <v>12289.81</v>
      </c>
      <c r="JF15" s="460">
        <v>8613.23</v>
      </c>
      <c r="JG15" s="460">
        <v>3692.94</v>
      </c>
      <c r="JH15" s="460">
        <v>1487.37</v>
      </c>
      <c r="JI15" s="460">
        <v>656.21</v>
      </c>
      <c r="JJ15" s="460">
        <v>30.25</v>
      </c>
      <c r="JK15" s="483">
        <v>86685.119999999995</v>
      </c>
      <c r="JL15" s="460">
        <v>94.3</v>
      </c>
      <c r="JM15" s="460">
        <v>29449.4</v>
      </c>
      <c r="JN15" s="460">
        <v>12111.2</v>
      </c>
      <c r="JO15" s="460">
        <v>10924.3</v>
      </c>
      <c r="JP15" s="460">
        <v>8613.2000000000007</v>
      </c>
      <c r="JQ15" s="460">
        <v>4513.6000000000004</v>
      </c>
      <c r="JR15" s="460">
        <v>2148.4</v>
      </c>
      <c r="JS15" s="460">
        <v>1093.7</v>
      </c>
      <c r="JT15" s="460">
        <v>60.5</v>
      </c>
      <c r="JU15" s="483">
        <v>69008.600000000006</v>
      </c>
      <c r="JV15" s="483">
        <v>0</v>
      </c>
      <c r="JW15" s="483">
        <v>69008.600000000006</v>
      </c>
      <c r="JX15" s="461"/>
      <c r="JY15" s="461"/>
      <c r="JZ15" s="461"/>
      <c r="KA15" s="461"/>
      <c r="KB15" s="461"/>
      <c r="KC15" s="461"/>
      <c r="KD15" s="461"/>
      <c r="KE15" s="461"/>
      <c r="KF15" s="461"/>
      <c r="KG15" s="461"/>
      <c r="KH15" s="461"/>
      <c r="KI15" s="461"/>
      <c r="KJ15" s="461"/>
      <c r="KK15" s="461"/>
      <c r="KL15" s="461"/>
      <c r="KM15" s="461"/>
      <c r="KN15" s="461"/>
      <c r="KO15" s="461"/>
      <c r="KP15" s="461"/>
      <c r="KQ15" s="461"/>
      <c r="KR15" s="461"/>
      <c r="KS15" s="461"/>
      <c r="KT15" s="461"/>
      <c r="KU15" s="461"/>
      <c r="KV15" s="461"/>
      <c r="KW15" s="461"/>
      <c r="KX15" s="462"/>
    </row>
    <row r="16" spans="1:310" s="463" customFormat="1" x14ac:dyDescent="0.2">
      <c r="A16" s="457" t="s">
        <v>90</v>
      </c>
      <c r="B16" s="473" t="s">
        <v>795</v>
      </c>
      <c r="C16" s="464" t="s">
        <v>784</v>
      </c>
      <c r="D16" s="465" t="s">
        <v>91</v>
      </c>
      <c r="E16" s="484">
        <v>19904</v>
      </c>
      <c r="F16" s="484">
        <v>5514</v>
      </c>
      <c r="G16" s="484">
        <v>4760</v>
      </c>
      <c r="H16" s="484">
        <v>2415</v>
      </c>
      <c r="I16" s="484">
        <v>1062</v>
      </c>
      <c r="J16" s="484">
        <v>244</v>
      </c>
      <c r="K16" s="484">
        <v>69</v>
      </c>
      <c r="L16" s="484">
        <v>9</v>
      </c>
      <c r="M16" s="485">
        <v>33977</v>
      </c>
      <c r="N16" s="484">
        <v>333</v>
      </c>
      <c r="O16" s="484">
        <v>82</v>
      </c>
      <c r="P16" s="484">
        <v>51</v>
      </c>
      <c r="Q16" s="484">
        <v>28</v>
      </c>
      <c r="R16" s="484">
        <v>10</v>
      </c>
      <c r="S16" s="484">
        <v>1</v>
      </c>
      <c r="T16" s="484">
        <v>2</v>
      </c>
      <c r="U16" s="484">
        <v>0</v>
      </c>
      <c r="V16" s="485">
        <v>507</v>
      </c>
      <c r="W16" s="484">
        <v>0</v>
      </c>
      <c r="X16" s="484">
        <v>0</v>
      </c>
      <c r="Y16" s="484">
        <v>0</v>
      </c>
      <c r="Z16" s="484">
        <v>0</v>
      </c>
      <c r="AA16" s="484">
        <v>0</v>
      </c>
      <c r="AB16" s="484">
        <v>0</v>
      </c>
      <c r="AC16" s="484">
        <v>0</v>
      </c>
      <c r="AD16" s="484">
        <v>0</v>
      </c>
      <c r="AE16" s="485">
        <v>0</v>
      </c>
      <c r="AF16" s="484">
        <v>19571</v>
      </c>
      <c r="AG16" s="484">
        <v>5432</v>
      </c>
      <c r="AH16" s="484">
        <v>4709</v>
      </c>
      <c r="AI16" s="484">
        <v>2387</v>
      </c>
      <c r="AJ16" s="484">
        <v>1052</v>
      </c>
      <c r="AK16" s="484">
        <v>243</v>
      </c>
      <c r="AL16" s="484">
        <v>67</v>
      </c>
      <c r="AM16" s="484">
        <v>9</v>
      </c>
      <c r="AN16" s="485">
        <v>33470</v>
      </c>
      <c r="AO16" s="484">
        <v>52</v>
      </c>
      <c r="AP16" s="484">
        <v>36</v>
      </c>
      <c r="AQ16" s="484">
        <v>34</v>
      </c>
      <c r="AR16" s="484">
        <v>24</v>
      </c>
      <c r="AS16" s="484">
        <v>6</v>
      </c>
      <c r="AT16" s="484">
        <v>4</v>
      </c>
      <c r="AU16" s="484">
        <v>5</v>
      </c>
      <c r="AV16" s="484">
        <v>5</v>
      </c>
      <c r="AW16" s="485">
        <v>166</v>
      </c>
      <c r="AX16" s="484">
        <v>52</v>
      </c>
      <c r="AY16" s="484">
        <v>36</v>
      </c>
      <c r="AZ16" s="484">
        <v>34</v>
      </c>
      <c r="BA16" s="484">
        <v>24</v>
      </c>
      <c r="BB16" s="484">
        <v>6</v>
      </c>
      <c r="BC16" s="484">
        <v>4</v>
      </c>
      <c r="BD16" s="484">
        <v>5</v>
      </c>
      <c r="BE16" s="484">
        <v>5</v>
      </c>
      <c r="BF16" s="486"/>
      <c r="BG16" s="485">
        <v>166</v>
      </c>
      <c r="BH16" s="484">
        <v>52</v>
      </c>
      <c r="BI16" s="484">
        <v>19555</v>
      </c>
      <c r="BJ16" s="484">
        <v>5430</v>
      </c>
      <c r="BK16" s="484">
        <v>4699</v>
      </c>
      <c r="BL16" s="484">
        <v>2369</v>
      </c>
      <c r="BM16" s="484">
        <v>1050</v>
      </c>
      <c r="BN16" s="484">
        <v>244</v>
      </c>
      <c r="BO16" s="484">
        <v>67</v>
      </c>
      <c r="BP16" s="484">
        <v>4</v>
      </c>
      <c r="BQ16" s="485">
        <v>33470</v>
      </c>
      <c r="BR16" s="484">
        <v>13</v>
      </c>
      <c r="BS16" s="484">
        <v>9026</v>
      </c>
      <c r="BT16" s="484">
        <v>1674</v>
      </c>
      <c r="BU16" s="484">
        <v>1210</v>
      </c>
      <c r="BV16" s="484">
        <v>468</v>
      </c>
      <c r="BW16" s="484">
        <v>153</v>
      </c>
      <c r="BX16" s="484">
        <v>29</v>
      </c>
      <c r="BY16" s="484">
        <v>8</v>
      </c>
      <c r="BZ16" s="484">
        <v>0</v>
      </c>
      <c r="CA16" s="485">
        <v>12581</v>
      </c>
      <c r="CB16" s="484">
        <v>1</v>
      </c>
      <c r="CC16" s="484">
        <v>115</v>
      </c>
      <c r="CD16" s="484">
        <v>49</v>
      </c>
      <c r="CE16" s="484">
        <v>49</v>
      </c>
      <c r="CF16" s="484">
        <v>24</v>
      </c>
      <c r="CG16" s="484">
        <v>7</v>
      </c>
      <c r="CH16" s="484">
        <v>1</v>
      </c>
      <c r="CI16" s="484">
        <v>1</v>
      </c>
      <c r="CJ16" s="484">
        <v>0</v>
      </c>
      <c r="CK16" s="485">
        <v>247</v>
      </c>
      <c r="CL16" s="484">
        <v>0</v>
      </c>
      <c r="CM16" s="484">
        <v>42</v>
      </c>
      <c r="CN16" s="484">
        <v>7</v>
      </c>
      <c r="CO16" s="484">
        <v>3</v>
      </c>
      <c r="CP16" s="484">
        <v>6</v>
      </c>
      <c r="CQ16" s="484">
        <v>2</v>
      </c>
      <c r="CR16" s="484">
        <v>4</v>
      </c>
      <c r="CS16" s="484">
        <v>6</v>
      </c>
      <c r="CT16" s="484">
        <v>0</v>
      </c>
      <c r="CU16" s="485">
        <v>70</v>
      </c>
      <c r="CV16" s="484">
        <v>240</v>
      </c>
      <c r="CW16" s="484">
        <v>62</v>
      </c>
      <c r="CX16" s="484">
        <v>26</v>
      </c>
      <c r="CY16" s="484">
        <v>13</v>
      </c>
      <c r="CZ16" s="484">
        <v>6</v>
      </c>
      <c r="DA16" s="484">
        <v>2</v>
      </c>
      <c r="DB16" s="484">
        <v>0</v>
      </c>
      <c r="DC16" s="484">
        <v>0</v>
      </c>
      <c r="DD16" s="485">
        <v>349</v>
      </c>
      <c r="DE16" s="484">
        <v>455</v>
      </c>
      <c r="DF16" s="484">
        <v>54</v>
      </c>
      <c r="DG16" s="484">
        <v>40</v>
      </c>
      <c r="DH16" s="484">
        <v>18</v>
      </c>
      <c r="DI16" s="484">
        <v>11</v>
      </c>
      <c r="DJ16" s="484">
        <v>3</v>
      </c>
      <c r="DK16" s="484">
        <v>1</v>
      </c>
      <c r="DL16" s="484">
        <v>0</v>
      </c>
      <c r="DM16" s="485">
        <v>582</v>
      </c>
      <c r="DN16" s="484">
        <v>314</v>
      </c>
      <c r="DO16" s="484">
        <v>48</v>
      </c>
      <c r="DP16" s="484">
        <v>33</v>
      </c>
      <c r="DQ16" s="484">
        <v>11</v>
      </c>
      <c r="DR16" s="484">
        <v>2</v>
      </c>
      <c r="DS16" s="484">
        <v>0</v>
      </c>
      <c r="DT16" s="484">
        <v>0</v>
      </c>
      <c r="DU16" s="484">
        <v>0</v>
      </c>
      <c r="DV16" s="485">
        <v>408</v>
      </c>
      <c r="DW16" s="484">
        <v>279</v>
      </c>
      <c r="DX16" s="484">
        <v>15</v>
      </c>
      <c r="DY16" s="484">
        <v>11</v>
      </c>
      <c r="DZ16" s="484">
        <v>8</v>
      </c>
      <c r="EA16" s="484">
        <v>4</v>
      </c>
      <c r="EB16" s="484">
        <v>1</v>
      </c>
      <c r="EC16" s="484">
        <v>0</v>
      </c>
      <c r="ED16" s="484">
        <v>1</v>
      </c>
      <c r="EE16" s="485">
        <v>319</v>
      </c>
      <c r="EF16" s="484">
        <v>1048</v>
      </c>
      <c r="EG16" s="484">
        <v>117</v>
      </c>
      <c r="EH16" s="484">
        <v>84</v>
      </c>
      <c r="EI16" s="484">
        <v>37</v>
      </c>
      <c r="EJ16" s="484">
        <v>17</v>
      </c>
      <c r="EK16" s="484">
        <v>4</v>
      </c>
      <c r="EL16" s="484">
        <v>1</v>
      </c>
      <c r="EM16" s="484">
        <v>1</v>
      </c>
      <c r="EN16" s="485">
        <v>1309</v>
      </c>
      <c r="EO16" s="484">
        <v>844</v>
      </c>
      <c r="EP16" s="484">
        <v>92</v>
      </c>
      <c r="EQ16" s="484">
        <v>67</v>
      </c>
      <c r="ER16" s="484">
        <v>31</v>
      </c>
      <c r="ES16" s="484">
        <v>17</v>
      </c>
      <c r="ET16" s="484">
        <v>4</v>
      </c>
      <c r="EU16" s="484">
        <v>1</v>
      </c>
      <c r="EV16" s="484">
        <v>1</v>
      </c>
      <c r="EW16" s="485">
        <v>1057</v>
      </c>
      <c r="EX16" s="484">
        <v>0</v>
      </c>
      <c r="EY16" s="484">
        <v>0</v>
      </c>
      <c r="EZ16" s="484">
        <v>0</v>
      </c>
      <c r="FA16" s="484">
        <v>0</v>
      </c>
      <c r="FB16" s="484">
        <v>0</v>
      </c>
      <c r="FC16" s="484">
        <v>0</v>
      </c>
      <c r="FD16" s="484">
        <v>0</v>
      </c>
      <c r="FE16" s="484">
        <v>0</v>
      </c>
      <c r="FF16" s="485">
        <v>0</v>
      </c>
      <c r="FG16" s="484">
        <v>0</v>
      </c>
      <c r="FH16" s="484">
        <v>0</v>
      </c>
      <c r="FI16" s="484">
        <v>0</v>
      </c>
      <c r="FJ16" s="484">
        <v>0</v>
      </c>
      <c r="FK16" s="484">
        <v>0</v>
      </c>
      <c r="FL16" s="484">
        <v>0</v>
      </c>
      <c r="FM16" s="484">
        <v>0</v>
      </c>
      <c r="FN16" s="484">
        <v>0</v>
      </c>
      <c r="FO16" s="485">
        <v>0</v>
      </c>
      <c r="FP16" s="484">
        <v>110</v>
      </c>
      <c r="FQ16" s="484">
        <v>23</v>
      </c>
      <c r="FR16" s="484">
        <v>16</v>
      </c>
      <c r="FS16" s="484">
        <v>5</v>
      </c>
      <c r="FT16" s="484">
        <v>2</v>
      </c>
      <c r="FU16" s="484">
        <v>0</v>
      </c>
      <c r="FV16" s="484">
        <v>0</v>
      </c>
      <c r="FW16" s="484">
        <v>0</v>
      </c>
      <c r="FX16" s="485">
        <v>156</v>
      </c>
      <c r="FY16" s="484">
        <v>734</v>
      </c>
      <c r="FZ16" s="484">
        <v>69</v>
      </c>
      <c r="GA16" s="484">
        <v>51</v>
      </c>
      <c r="GB16" s="484">
        <v>26</v>
      </c>
      <c r="GC16" s="484">
        <v>15</v>
      </c>
      <c r="GD16" s="484">
        <v>4</v>
      </c>
      <c r="GE16" s="484">
        <v>1</v>
      </c>
      <c r="GF16" s="484">
        <v>1</v>
      </c>
      <c r="GG16" s="485">
        <v>901</v>
      </c>
      <c r="GH16" s="484">
        <v>38</v>
      </c>
      <c r="GI16" s="484">
        <v>9779</v>
      </c>
      <c r="GJ16" s="484">
        <v>3637</v>
      </c>
      <c r="GK16" s="484">
        <v>3393</v>
      </c>
      <c r="GL16" s="484">
        <v>1852</v>
      </c>
      <c r="GM16" s="484">
        <v>882</v>
      </c>
      <c r="GN16" s="484">
        <v>209</v>
      </c>
      <c r="GO16" s="484">
        <v>52</v>
      </c>
      <c r="GP16" s="484">
        <v>3</v>
      </c>
      <c r="GQ16" s="485">
        <v>19845</v>
      </c>
      <c r="GR16" s="484">
        <v>14</v>
      </c>
      <c r="GS16" s="484">
        <v>9776</v>
      </c>
      <c r="GT16" s="484">
        <v>1793</v>
      </c>
      <c r="GU16" s="484">
        <v>1306</v>
      </c>
      <c r="GV16" s="484">
        <v>517</v>
      </c>
      <c r="GW16" s="484">
        <v>168</v>
      </c>
      <c r="GX16" s="484">
        <v>35</v>
      </c>
      <c r="GY16" s="484">
        <v>15</v>
      </c>
      <c r="GZ16" s="484">
        <v>1</v>
      </c>
      <c r="HA16" s="485">
        <v>13625</v>
      </c>
      <c r="HB16" s="460">
        <v>0</v>
      </c>
      <c r="HC16" s="460">
        <v>0.5</v>
      </c>
      <c r="HD16" s="460">
        <v>0</v>
      </c>
      <c r="HE16" s="460">
        <v>0</v>
      </c>
      <c r="HF16" s="460">
        <v>0</v>
      </c>
      <c r="HG16" s="460">
        <v>0</v>
      </c>
      <c r="HH16" s="460">
        <v>0</v>
      </c>
      <c r="HI16" s="460">
        <v>0</v>
      </c>
      <c r="HJ16" s="460">
        <v>0</v>
      </c>
      <c r="HK16" s="483">
        <v>0.5</v>
      </c>
      <c r="HL16" s="460">
        <v>48.5</v>
      </c>
      <c r="HM16" s="460">
        <v>17073.75</v>
      </c>
      <c r="HN16" s="460">
        <v>4955.25</v>
      </c>
      <c r="HO16" s="460">
        <v>4355.25</v>
      </c>
      <c r="HP16" s="460">
        <v>2236</v>
      </c>
      <c r="HQ16" s="460">
        <v>1009</v>
      </c>
      <c r="HR16" s="460">
        <v>235</v>
      </c>
      <c r="HS16" s="460">
        <v>61.75</v>
      </c>
      <c r="HT16" s="460">
        <v>4.5</v>
      </c>
      <c r="HU16" s="483">
        <v>29979</v>
      </c>
      <c r="HV16" s="460">
        <v>26.9</v>
      </c>
      <c r="HW16" s="460">
        <v>11382.5</v>
      </c>
      <c r="HX16" s="460">
        <v>3854.1</v>
      </c>
      <c r="HY16" s="460">
        <v>3871.3</v>
      </c>
      <c r="HZ16" s="460">
        <v>2236</v>
      </c>
      <c r="IA16" s="460">
        <v>1233.2</v>
      </c>
      <c r="IB16" s="460">
        <v>339.4</v>
      </c>
      <c r="IC16" s="460">
        <v>102.9</v>
      </c>
      <c r="ID16" s="460">
        <v>9</v>
      </c>
      <c r="IE16" s="483">
        <v>23055.3</v>
      </c>
      <c r="IF16" s="483">
        <v>0</v>
      </c>
      <c r="IG16" s="483">
        <v>23055.3</v>
      </c>
      <c r="IH16" s="460">
        <v>48.5</v>
      </c>
      <c r="II16" s="460">
        <v>17073.75</v>
      </c>
      <c r="IJ16" s="460">
        <v>4955.25</v>
      </c>
      <c r="IK16" s="460">
        <v>4355.25</v>
      </c>
      <c r="IL16" s="460">
        <v>2236</v>
      </c>
      <c r="IM16" s="460">
        <v>1009</v>
      </c>
      <c r="IN16" s="460">
        <v>235</v>
      </c>
      <c r="IO16" s="460">
        <v>61.75</v>
      </c>
      <c r="IP16" s="460">
        <v>4.5</v>
      </c>
      <c r="IQ16" s="483">
        <v>29979</v>
      </c>
      <c r="IR16" s="460">
        <v>7.56</v>
      </c>
      <c r="IS16" s="460">
        <v>3877.62</v>
      </c>
      <c r="IT16" s="460">
        <v>336.5</v>
      </c>
      <c r="IU16" s="460">
        <v>144.43</v>
      </c>
      <c r="IV16" s="460">
        <v>49.29</v>
      </c>
      <c r="IW16" s="460">
        <v>17.010000000000002</v>
      </c>
      <c r="IX16" s="460">
        <v>0</v>
      </c>
      <c r="IY16" s="460">
        <v>0</v>
      </c>
      <c r="IZ16" s="460">
        <v>0</v>
      </c>
      <c r="JA16" s="483">
        <v>4432.41</v>
      </c>
      <c r="JB16" s="460">
        <v>40.94</v>
      </c>
      <c r="JC16" s="460">
        <v>13196.13</v>
      </c>
      <c r="JD16" s="460">
        <v>4618.75</v>
      </c>
      <c r="JE16" s="460">
        <v>4210.82</v>
      </c>
      <c r="JF16" s="460">
        <v>2186.71</v>
      </c>
      <c r="JG16" s="460">
        <v>991.99</v>
      </c>
      <c r="JH16" s="460">
        <v>235</v>
      </c>
      <c r="JI16" s="460">
        <v>61.75</v>
      </c>
      <c r="JJ16" s="460">
        <v>4.5</v>
      </c>
      <c r="JK16" s="483">
        <v>25546.59</v>
      </c>
      <c r="JL16" s="460">
        <v>22.7</v>
      </c>
      <c r="JM16" s="460">
        <v>8797.4</v>
      </c>
      <c r="JN16" s="460">
        <v>3592.4</v>
      </c>
      <c r="JO16" s="460">
        <v>3743</v>
      </c>
      <c r="JP16" s="460">
        <v>2186.6999999999998</v>
      </c>
      <c r="JQ16" s="460">
        <v>1212.4000000000001</v>
      </c>
      <c r="JR16" s="460">
        <v>339.4</v>
      </c>
      <c r="JS16" s="460">
        <v>102.9</v>
      </c>
      <c r="JT16" s="460">
        <v>9</v>
      </c>
      <c r="JU16" s="483">
        <v>20005.900000000001</v>
      </c>
      <c r="JV16" s="483">
        <v>0</v>
      </c>
      <c r="JW16" s="483">
        <v>20005.900000000001</v>
      </c>
      <c r="JX16" s="461"/>
      <c r="JY16" s="461"/>
      <c r="JZ16" s="461"/>
      <c r="KA16" s="461"/>
      <c r="KB16" s="461"/>
      <c r="KC16" s="461"/>
      <c r="KD16" s="461"/>
      <c r="KE16" s="461"/>
      <c r="KF16" s="461"/>
      <c r="KG16" s="461"/>
      <c r="KH16" s="461"/>
      <c r="KI16" s="461"/>
      <c r="KJ16" s="461"/>
      <c r="KK16" s="461"/>
      <c r="KL16" s="461"/>
      <c r="KM16" s="461"/>
      <c r="KN16" s="461"/>
      <c r="KO16" s="461"/>
      <c r="KP16" s="461"/>
      <c r="KQ16" s="461"/>
      <c r="KR16" s="461"/>
      <c r="KS16" s="461"/>
      <c r="KT16" s="461"/>
      <c r="KU16" s="461"/>
      <c r="KV16" s="461"/>
      <c r="KW16" s="461"/>
      <c r="KX16" s="462"/>
    </row>
    <row r="17" spans="1:310" s="463" customFormat="1" x14ac:dyDescent="0.2">
      <c r="A17" s="457" t="s">
        <v>92</v>
      </c>
      <c r="B17" s="473" t="s">
        <v>796</v>
      </c>
      <c r="C17" s="464" t="s">
        <v>626</v>
      </c>
      <c r="D17" s="465" t="s">
        <v>93</v>
      </c>
      <c r="E17" s="484">
        <v>9096</v>
      </c>
      <c r="F17" s="484">
        <v>16205</v>
      </c>
      <c r="G17" s="484">
        <v>24626</v>
      </c>
      <c r="H17" s="484">
        <v>14716</v>
      </c>
      <c r="I17" s="484">
        <v>7744</v>
      </c>
      <c r="J17" s="484">
        <v>4776</v>
      </c>
      <c r="K17" s="484">
        <v>2019</v>
      </c>
      <c r="L17" s="484">
        <v>177</v>
      </c>
      <c r="M17" s="485">
        <v>79359</v>
      </c>
      <c r="N17" s="484">
        <v>304</v>
      </c>
      <c r="O17" s="484">
        <v>239</v>
      </c>
      <c r="P17" s="484">
        <v>302</v>
      </c>
      <c r="Q17" s="484">
        <v>151</v>
      </c>
      <c r="R17" s="484">
        <v>58</v>
      </c>
      <c r="S17" s="484">
        <v>23</v>
      </c>
      <c r="T17" s="484">
        <v>9</v>
      </c>
      <c r="U17" s="484">
        <v>1</v>
      </c>
      <c r="V17" s="485">
        <v>1087</v>
      </c>
      <c r="W17" s="484">
        <v>0</v>
      </c>
      <c r="X17" s="484">
        <v>0</v>
      </c>
      <c r="Y17" s="484">
        <v>0</v>
      </c>
      <c r="Z17" s="484">
        <v>0</v>
      </c>
      <c r="AA17" s="484">
        <v>0</v>
      </c>
      <c r="AB17" s="484">
        <v>0</v>
      </c>
      <c r="AC17" s="484">
        <v>0</v>
      </c>
      <c r="AD17" s="484">
        <v>0</v>
      </c>
      <c r="AE17" s="485">
        <v>0</v>
      </c>
      <c r="AF17" s="484">
        <v>8792</v>
      </c>
      <c r="AG17" s="484">
        <v>15966</v>
      </c>
      <c r="AH17" s="484">
        <v>24324</v>
      </c>
      <c r="AI17" s="484">
        <v>14565</v>
      </c>
      <c r="AJ17" s="484">
        <v>7686</v>
      </c>
      <c r="AK17" s="484">
        <v>4753</v>
      </c>
      <c r="AL17" s="484">
        <v>2010</v>
      </c>
      <c r="AM17" s="484">
        <v>176</v>
      </c>
      <c r="AN17" s="485">
        <v>78272</v>
      </c>
      <c r="AO17" s="484">
        <v>7</v>
      </c>
      <c r="AP17" s="484">
        <v>44</v>
      </c>
      <c r="AQ17" s="484">
        <v>97</v>
      </c>
      <c r="AR17" s="484">
        <v>78</v>
      </c>
      <c r="AS17" s="484">
        <v>51</v>
      </c>
      <c r="AT17" s="484">
        <v>30</v>
      </c>
      <c r="AU17" s="484">
        <v>20</v>
      </c>
      <c r="AV17" s="484">
        <v>9</v>
      </c>
      <c r="AW17" s="485">
        <v>336</v>
      </c>
      <c r="AX17" s="484">
        <v>7</v>
      </c>
      <c r="AY17" s="484">
        <v>44</v>
      </c>
      <c r="AZ17" s="484">
        <v>97</v>
      </c>
      <c r="BA17" s="484">
        <v>78</v>
      </c>
      <c r="BB17" s="484">
        <v>51</v>
      </c>
      <c r="BC17" s="484">
        <v>30</v>
      </c>
      <c r="BD17" s="484">
        <v>20</v>
      </c>
      <c r="BE17" s="484">
        <v>9</v>
      </c>
      <c r="BF17" s="486"/>
      <c r="BG17" s="485">
        <v>336</v>
      </c>
      <c r="BH17" s="484">
        <v>7</v>
      </c>
      <c r="BI17" s="484">
        <v>8829</v>
      </c>
      <c r="BJ17" s="484">
        <v>16019</v>
      </c>
      <c r="BK17" s="484">
        <v>24305</v>
      </c>
      <c r="BL17" s="484">
        <v>14538</v>
      </c>
      <c r="BM17" s="484">
        <v>7665</v>
      </c>
      <c r="BN17" s="484">
        <v>4743</v>
      </c>
      <c r="BO17" s="484">
        <v>1999</v>
      </c>
      <c r="BP17" s="484">
        <v>167</v>
      </c>
      <c r="BQ17" s="485">
        <v>78272</v>
      </c>
      <c r="BR17" s="484">
        <v>1</v>
      </c>
      <c r="BS17" s="484">
        <v>5400</v>
      </c>
      <c r="BT17" s="484">
        <v>6255</v>
      </c>
      <c r="BU17" s="484">
        <v>7380</v>
      </c>
      <c r="BV17" s="484">
        <v>3293</v>
      </c>
      <c r="BW17" s="484">
        <v>1340</v>
      </c>
      <c r="BX17" s="484">
        <v>655</v>
      </c>
      <c r="BY17" s="484">
        <v>185</v>
      </c>
      <c r="BZ17" s="484">
        <v>9</v>
      </c>
      <c r="CA17" s="485">
        <v>24518</v>
      </c>
      <c r="CB17" s="484">
        <v>0</v>
      </c>
      <c r="CC17" s="484">
        <v>62</v>
      </c>
      <c r="CD17" s="484">
        <v>176</v>
      </c>
      <c r="CE17" s="484">
        <v>245</v>
      </c>
      <c r="CF17" s="484">
        <v>133</v>
      </c>
      <c r="CG17" s="484">
        <v>72</v>
      </c>
      <c r="CH17" s="484">
        <v>41</v>
      </c>
      <c r="CI17" s="484">
        <v>8</v>
      </c>
      <c r="CJ17" s="484">
        <v>0</v>
      </c>
      <c r="CK17" s="485">
        <v>737</v>
      </c>
      <c r="CL17" s="484">
        <v>0</v>
      </c>
      <c r="CM17" s="484">
        <v>3</v>
      </c>
      <c r="CN17" s="484">
        <v>7</v>
      </c>
      <c r="CO17" s="484">
        <v>17</v>
      </c>
      <c r="CP17" s="484">
        <v>8</v>
      </c>
      <c r="CQ17" s="484">
        <v>7</v>
      </c>
      <c r="CR17" s="484">
        <v>11</v>
      </c>
      <c r="CS17" s="484">
        <v>13</v>
      </c>
      <c r="CT17" s="484">
        <v>2</v>
      </c>
      <c r="CU17" s="485">
        <v>68</v>
      </c>
      <c r="CV17" s="484">
        <v>41</v>
      </c>
      <c r="CW17" s="484">
        <v>38</v>
      </c>
      <c r="CX17" s="484">
        <v>40</v>
      </c>
      <c r="CY17" s="484">
        <v>23</v>
      </c>
      <c r="CZ17" s="484">
        <v>6</v>
      </c>
      <c r="DA17" s="484">
        <v>4</v>
      </c>
      <c r="DB17" s="484">
        <v>2</v>
      </c>
      <c r="DC17" s="484">
        <v>0</v>
      </c>
      <c r="DD17" s="485">
        <v>154</v>
      </c>
      <c r="DE17" s="484">
        <v>209</v>
      </c>
      <c r="DF17" s="484">
        <v>143</v>
      </c>
      <c r="DG17" s="484">
        <v>166</v>
      </c>
      <c r="DH17" s="484">
        <v>79</v>
      </c>
      <c r="DI17" s="484">
        <v>41</v>
      </c>
      <c r="DJ17" s="484">
        <v>22</v>
      </c>
      <c r="DK17" s="484">
        <v>17</v>
      </c>
      <c r="DL17" s="484">
        <v>2</v>
      </c>
      <c r="DM17" s="485">
        <v>679</v>
      </c>
      <c r="DN17" s="484">
        <v>114</v>
      </c>
      <c r="DO17" s="484">
        <v>95</v>
      </c>
      <c r="DP17" s="484">
        <v>133</v>
      </c>
      <c r="DQ17" s="484">
        <v>51</v>
      </c>
      <c r="DR17" s="484">
        <v>18</v>
      </c>
      <c r="DS17" s="484">
        <v>17</v>
      </c>
      <c r="DT17" s="484">
        <v>5</v>
      </c>
      <c r="DU17" s="484">
        <v>1</v>
      </c>
      <c r="DV17" s="485">
        <v>434</v>
      </c>
      <c r="DW17" s="484">
        <v>24</v>
      </c>
      <c r="DX17" s="484">
        <v>24</v>
      </c>
      <c r="DY17" s="484">
        <v>27</v>
      </c>
      <c r="DZ17" s="484">
        <v>13</v>
      </c>
      <c r="EA17" s="484">
        <v>11</v>
      </c>
      <c r="EB17" s="484">
        <v>8</v>
      </c>
      <c r="EC17" s="484">
        <v>3</v>
      </c>
      <c r="ED17" s="484">
        <v>0</v>
      </c>
      <c r="EE17" s="485">
        <v>110</v>
      </c>
      <c r="EF17" s="484">
        <v>347</v>
      </c>
      <c r="EG17" s="484">
        <v>262</v>
      </c>
      <c r="EH17" s="484">
        <v>326</v>
      </c>
      <c r="EI17" s="484">
        <v>143</v>
      </c>
      <c r="EJ17" s="484">
        <v>70</v>
      </c>
      <c r="EK17" s="484">
        <v>47</v>
      </c>
      <c r="EL17" s="484">
        <v>25</v>
      </c>
      <c r="EM17" s="484">
        <v>3</v>
      </c>
      <c r="EN17" s="485">
        <v>1223</v>
      </c>
      <c r="EO17" s="484">
        <v>159</v>
      </c>
      <c r="EP17" s="484">
        <v>90</v>
      </c>
      <c r="EQ17" s="484">
        <v>129</v>
      </c>
      <c r="ER17" s="484">
        <v>58</v>
      </c>
      <c r="ES17" s="484">
        <v>37</v>
      </c>
      <c r="ET17" s="484">
        <v>21</v>
      </c>
      <c r="EU17" s="484">
        <v>14</v>
      </c>
      <c r="EV17" s="484">
        <v>2</v>
      </c>
      <c r="EW17" s="485">
        <v>510</v>
      </c>
      <c r="EX17" s="484">
        <v>0</v>
      </c>
      <c r="EY17" s="484">
        <v>0</v>
      </c>
      <c r="EZ17" s="484">
        <v>0</v>
      </c>
      <c r="FA17" s="484">
        <v>0</v>
      </c>
      <c r="FB17" s="484">
        <v>0</v>
      </c>
      <c r="FC17" s="484">
        <v>0</v>
      </c>
      <c r="FD17" s="484">
        <v>0</v>
      </c>
      <c r="FE17" s="484">
        <v>0</v>
      </c>
      <c r="FF17" s="485">
        <v>0</v>
      </c>
      <c r="FG17" s="484">
        <v>0</v>
      </c>
      <c r="FH17" s="484">
        <v>0</v>
      </c>
      <c r="FI17" s="484">
        <v>0</v>
      </c>
      <c r="FJ17" s="484">
        <v>0</v>
      </c>
      <c r="FK17" s="484">
        <v>0</v>
      </c>
      <c r="FL17" s="484">
        <v>0</v>
      </c>
      <c r="FM17" s="484">
        <v>0</v>
      </c>
      <c r="FN17" s="484">
        <v>0</v>
      </c>
      <c r="FO17" s="485">
        <v>0</v>
      </c>
      <c r="FP17" s="484">
        <v>1</v>
      </c>
      <c r="FQ17" s="484">
        <v>1</v>
      </c>
      <c r="FR17" s="484">
        <v>4</v>
      </c>
      <c r="FS17" s="484">
        <v>9</v>
      </c>
      <c r="FT17" s="484">
        <v>4</v>
      </c>
      <c r="FU17" s="484">
        <v>3</v>
      </c>
      <c r="FV17" s="484">
        <v>1</v>
      </c>
      <c r="FW17" s="484">
        <v>1</v>
      </c>
      <c r="FX17" s="485">
        <v>24</v>
      </c>
      <c r="FY17" s="484">
        <v>158</v>
      </c>
      <c r="FZ17" s="484">
        <v>89</v>
      </c>
      <c r="GA17" s="484">
        <v>125</v>
      </c>
      <c r="GB17" s="484">
        <v>49</v>
      </c>
      <c r="GC17" s="484">
        <v>33</v>
      </c>
      <c r="GD17" s="484">
        <v>18</v>
      </c>
      <c r="GE17" s="484">
        <v>13</v>
      </c>
      <c r="GF17" s="484">
        <v>1</v>
      </c>
      <c r="GG17" s="485">
        <v>486</v>
      </c>
      <c r="GH17" s="484">
        <v>6</v>
      </c>
      <c r="GI17" s="484">
        <v>3226</v>
      </c>
      <c r="GJ17" s="484">
        <v>9462</v>
      </c>
      <c r="GK17" s="484">
        <v>16502</v>
      </c>
      <c r="GL17" s="484">
        <v>11040</v>
      </c>
      <c r="GM17" s="484">
        <v>6217</v>
      </c>
      <c r="GN17" s="484">
        <v>4011</v>
      </c>
      <c r="GO17" s="484">
        <v>1785</v>
      </c>
      <c r="GP17" s="484">
        <v>155</v>
      </c>
      <c r="GQ17" s="485">
        <v>52404</v>
      </c>
      <c r="GR17" s="484">
        <v>1</v>
      </c>
      <c r="GS17" s="484">
        <v>5603</v>
      </c>
      <c r="GT17" s="484">
        <v>6557</v>
      </c>
      <c r="GU17" s="484">
        <v>7803</v>
      </c>
      <c r="GV17" s="484">
        <v>3498</v>
      </c>
      <c r="GW17" s="484">
        <v>1448</v>
      </c>
      <c r="GX17" s="484">
        <v>732</v>
      </c>
      <c r="GY17" s="484">
        <v>214</v>
      </c>
      <c r="GZ17" s="484">
        <v>12</v>
      </c>
      <c r="HA17" s="485">
        <v>25868</v>
      </c>
      <c r="HB17" s="460">
        <v>0</v>
      </c>
      <c r="HC17" s="460">
        <v>3.5</v>
      </c>
      <c r="HD17" s="460">
        <v>2</v>
      </c>
      <c r="HE17" s="460">
        <v>0.5</v>
      </c>
      <c r="HF17" s="460">
        <v>0</v>
      </c>
      <c r="HG17" s="460">
        <v>0</v>
      </c>
      <c r="HH17" s="460">
        <v>0</v>
      </c>
      <c r="HI17" s="460">
        <v>0</v>
      </c>
      <c r="HJ17" s="460">
        <v>0</v>
      </c>
      <c r="HK17" s="483">
        <v>6</v>
      </c>
      <c r="HL17" s="460">
        <v>6.75</v>
      </c>
      <c r="HM17" s="460">
        <v>7433.5</v>
      </c>
      <c r="HN17" s="460">
        <v>14393.25</v>
      </c>
      <c r="HO17" s="460">
        <v>22358.75</v>
      </c>
      <c r="HP17" s="460">
        <v>13667</v>
      </c>
      <c r="HQ17" s="460">
        <v>7312.5</v>
      </c>
      <c r="HR17" s="460">
        <v>4564</v>
      </c>
      <c r="HS17" s="460">
        <v>1947.75</v>
      </c>
      <c r="HT17" s="460">
        <v>163.25</v>
      </c>
      <c r="HU17" s="483">
        <v>71846.75</v>
      </c>
      <c r="HV17" s="460">
        <v>3.8</v>
      </c>
      <c r="HW17" s="460">
        <v>4955.7</v>
      </c>
      <c r="HX17" s="460">
        <v>11194.8</v>
      </c>
      <c r="HY17" s="460">
        <v>19874.400000000001</v>
      </c>
      <c r="HZ17" s="460">
        <v>13667</v>
      </c>
      <c r="IA17" s="460">
        <v>8937.5</v>
      </c>
      <c r="IB17" s="460">
        <v>6592.4</v>
      </c>
      <c r="IC17" s="460">
        <v>3246.3</v>
      </c>
      <c r="ID17" s="460">
        <v>326.5</v>
      </c>
      <c r="IE17" s="483">
        <v>68798.399999999994</v>
      </c>
      <c r="IF17" s="483">
        <v>0</v>
      </c>
      <c r="IG17" s="483">
        <v>68798.399999999994</v>
      </c>
      <c r="IH17" s="460">
        <v>6.75</v>
      </c>
      <c r="II17" s="460">
        <v>7433.5</v>
      </c>
      <c r="IJ17" s="460">
        <v>14393.25</v>
      </c>
      <c r="IK17" s="460">
        <v>22358.75</v>
      </c>
      <c r="IL17" s="460">
        <v>13667</v>
      </c>
      <c r="IM17" s="460">
        <v>7312.5</v>
      </c>
      <c r="IN17" s="460">
        <v>4564</v>
      </c>
      <c r="IO17" s="460">
        <v>1947.75</v>
      </c>
      <c r="IP17" s="460">
        <v>163.25</v>
      </c>
      <c r="IQ17" s="483">
        <v>71846.75</v>
      </c>
      <c r="IR17" s="460">
        <v>1.06</v>
      </c>
      <c r="IS17" s="460">
        <v>2083.64</v>
      </c>
      <c r="IT17" s="460">
        <v>2425.19</v>
      </c>
      <c r="IU17" s="460">
        <v>2393.9</v>
      </c>
      <c r="IV17" s="460">
        <v>766.76</v>
      </c>
      <c r="IW17" s="460">
        <v>180.38</v>
      </c>
      <c r="IX17" s="460">
        <v>52.27</v>
      </c>
      <c r="IY17" s="460">
        <v>19.57</v>
      </c>
      <c r="IZ17" s="460">
        <v>0</v>
      </c>
      <c r="JA17" s="483">
        <v>7922.77</v>
      </c>
      <c r="JB17" s="460">
        <v>5.69</v>
      </c>
      <c r="JC17" s="460">
        <v>5349.86</v>
      </c>
      <c r="JD17" s="460">
        <v>11968.06</v>
      </c>
      <c r="JE17" s="460">
        <v>19964.849999999999</v>
      </c>
      <c r="JF17" s="460">
        <v>12900.24</v>
      </c>
      <c r="JG17" s="460">
        <v>7132.12</v>
      </c>
      <c r="JH17" s="460">
        <v>4511.7299999999996</v>
      </c>
      <c r="JI17" s="460">
        <v>1928.18</v>
      </c>
      <c r="JJ17" s="460">
        <v>163.25</v>
      </c>
      <c r="JK17" s="483">
        <v>63923.98</v>
      </c>
      <c r="JL17" s="460">
        <v>3.2</v>
      </c>
      <c r="JM17" s="460">
        <v>3566.6</v>
      </c>
      <c r="JN17" s="460">
        <v>9308.5</v>
      </c>
      <c r="JO17" s="460">
        <v>17746.5</v>
      </c>
      <c r="JP17" s="460">
        <v>12900.2</v>
      </c>
      <c r="JQ17" s="460">
        <v>8717</v>
      </c>
      <c r="JR17" s="460">
        <v>6516.9</v>
      </c>
      <c r="JS17" s="460">
        <v>3213.6</v>
      </c>
      <c r="JT17" s="460">
        <v>326.5</v>
      </c>
      <c r="JU17" s="483">
        <v>62299</v>
      </c>
      <c r="JV17" s="483">
        <v>0</v>
      </c>
      <c r="JW17" s="483">
        <v>62299</v>
      </c>
      <c r="JX17" s="461"/>
      <c r="JY17" s="461"/>
      <c r="JZ17" s="461"/>
      <c r="KA17" s="461"/>
      <c r="KB17" s="461"/>
      <c r="KC17" s="461"/>
      <c r="KD17" s="461"/>
      <c r="KE17" s="461"/>
      <c r="KF17" s="461"/>
      <c r="KG17" s="461"/>
      <c r="KH17" s="461"/>
      <c r="KI17" s="461"/>
      <c r="KJ17" s="461"/>
      <c r="KK17" s="461"/>
      <c r="KL17" s="461"/>
      <c r="KM17" s="461"/>
      <c r="KN17" s="461"/>
      <c r="KO17" s="461"/>
      <c r="KP17" s="461"/>
      <c r="KQ17" s="461"/>
      <c r="KR17" s="461"/>
      <c r="KS17" s="461"/>
      <c r="KT17" s="461"/>
      <c r="KU17" s="461"/>
      <c r="KV17" s="461"/>
      <c r="KW17" s="461"/>
      <c r="KX17" s="462"/>
    </row>
    <row r="18" spans="1:310" s="463" customFormat="1" x14ac:dyDescent="0.2">
      <c r="A18" s="457" t="s">
        <v>94</v>
      </c>
      <c r="B18" s="473" t="s">
        <v>797</v>
      </c>
      <c r="C18" s="464" t="s">
        <v>782</v>
      </c>
      <c r="D18" s="465" t="s">
        <v>798</v>
      </c>
      <c r="E18" s="484">
        <v>2544</v>
      </c>
      <c r="F18" s="484">
        <v>12580</v>
      </c>
      <c r="G18" s="484">
        <v>27352</v>
      </c>
      <c r="H18" s="484">
        <v>15015</v>
      </c>
      <c r="I18" s="484">
        <v>11087</v>
      </c>
      <c r="J18" s="484">
        <v>6522</v>
      </c>
      <c r="K18" s="484">
        <v>3415</v>
      </c>
      <c r="L18" s="484">
        <v>439</v>
      </c>
      <c r="M18" s="485">
        <v>78954</v>
      </c>
      <c r="N18" s="484">
        <v>116</v>
      </c>
      <c r="O18" s="484">
        <v>211</v>
      </c>
      <c r="P18" s="484">
        <v>309</v>
      </c>
      <c r="Q18" s="484">
        <v>124</v>
      </c>
      <c r="R18" s="484">
        <v>82</v>
      </c>
      <c r="S18" s="484">
        <v>44</v>
      </c>
      <c r="T18" s="484">
        <v>16</v>
      </c>
      <c r="U18" s="484">
        <v>5</v>
      </c>
      <c r="V18" s="485">
        <v>907</v>
      </c>
      <c r="W18" s="484">
        <v>0</v>
      </c>
      <c r="X18" s="484">
        <v>0</v>
      </c>
      <c r="Y18" s="484">
        <v>0</v>
      </c>
      <c r="Z18" s="484">
        <v>0</v>
      </c>
      <c r="AA18" s="484">
        <v>0</v>
      </c>
      <c r="AB18" s="484">
        <v>0</v>
      </c>
      <c r="AC18" s="484">
        <v>0</v>
      </c>
      <c r="AD18" s="484">
        <v>0</v>
      </c>
      <c r="AE18" s="485">
        <v>0</v>
      </c>
      <c r="AF18" s="484">
        <v>2428</v>
      </c>
      <c r="AG18" s="484">
        <v>12369</v>
      </c>
      <c r="AH18" s="484">
        <v>27043</v>
      </c>
      <c r="AI18" s="484">
        <v>14891</v>
      </c>
      <c r="AJ18" s="484">
        <v>11005</v>
      </c>
      <c r="AK18" s="484">
        <v>6478</v>
      </c>
      <c r="AL18" s="484">
        <v>3399</v>
      </c>
      <c r="AM18" s="484">
        <v>434</v>
      </c>
      <c r="AN18" s="485">
        <v>78047</v>
      </c>
      <c r="AO18" s="484">
        <v>9</v>
      </c>
      <c r="AP18" s="484">
        <v>28</v>
      </c>
      <c r="AQ18" s="484">
        <v>74</v>
      </c>
      <c r="AR18" s="484">
        <v>72</v>
      </c>
      <c r="AS18" s="484">
        <v>65</v>
      </c>
      <c r="AT18" s="484">
        <v>40</v>
      </c>
      <c r="AU18" s="484">
        <v>18</v>
      </c>
      <c r="AV18" s="484">
        <v>6</v>
      </c>
      <c r="AW18" s="485">
        <v>312</v>
      </c>
      <c r="AX18" s="484">
        <v>9</v>
      </c>
      <c r="AY18" s="484">
        <v>28</v>
      </c>
      <c r="AZ18" s="484">
        <v>74</v>
      </c>
      <c r="BA18" s="484">
        <v>72</v>
      </c>
      <c r="BB18" s="484">
        <v>65</v>
      </c>
      <c r="BC18" s="484">
        <v>40</v>
      </c>
      <c r="BD18" s="484">
        <v>18</v>
      </c>
      <c r="BE18" s="484">
        <v>6</v>
      </c>
      <c r="BF18" s="486"/>
      <c r="BG18" s="485">
        <v>312</v>
      </c>
      <c r="BH18" s="484">
        <v>9</v>
      </c>
      <c r="BI18" s="484">
        <v>2447</v>
      </c>
      <c r="BJ18" s="484">
        <v>12415</v>
      </c>
      <c r="BK18" s="484">
        <v>27041</v>
      </c>
      <c r="BL18" s="484">
        <v>14884</v>
      </c>
      <c r="BM18" s="484">
        <v>10980</v>
      </c>
      <c r="BN18" s="484">
        <v>6456</v>
      </c>
      <c r="BO18" s="484">
        <v>3387</v>
      </c>
      <c r="BP18" s="484">
        <v>428</v>
      </c>
      <c r="BQ18" s="485">
        <v>78047</v>
      </c>
      <c r="BR18" s="484">
        <v>3</v>
      </c>
      <c r="BS18" s="484">
        <v>1485</v>
      </c>
      <c r="BT18" s="484">
        <v>6678</v>
      </c>
      <c r="BU18" s="484">
        <v>8823</v>
      </c>
      <c r="BV18" s="484">
        <v>3647</v>
      </c>
      <c r="BW18" s="484">
        <v>1970</v>
      </c>
      <c r="BX18" s="484">
        <v>852</v>
      </c>
      <c r="BY18" s="484">
        <v>354</v>
      </c>
      <c r="BZ18" s="484">
        <v>31</v>
      </c>
      <c r="CA18" s="485">
        <v>23843</v>
      </c>
      <c r="CB18" s="484">
        <v>0</v>
      </c>
      <c r="CC18" s="484">
        <v>18</v>
      </c>
      <c r="CD18" s="484">
        <v>115</v>
      </c>
      <c r="CE18" s="484">
        <v>408</v>
      </c>
      <c r="CF18" s="484">
        <v>202</v>
      </c>
      <c r="CG18" s="484">
        <v>131</v>
      </c>
      <c r="CH18" s="484">
        <v>70</v>
      </c>
      <c r="CI18" s="484">
        <v>19</v>
      </c>
      <c r="CJ18" s="484">
        <v>1</v>
      </c>
      <c r="CK18" s="485">
        <v>964</v>
      </c>
      <c r="CL18" s="484">
        <v>2</v>
      </c>
      <c r="CM18" s="484">
        <v>1</v>
      </c>
      <c r="CN18" s="484">
        <v>0</v>
      </c>
      <c r="CO18" s="484">
        <v>7</v>
      </c>
      <c r="CP18" s="484">
        <v>11</v>
      </c>
      <c r="CQ18" s="484">
        <v>12</v>
      </c>
      <c r="CR18" s="484">
        <v>13</v>
      </c>
      <c r="CS18" s="484">
        <v>23</v>
      </c>
      <c r="CT18" s="484">
        <v>14</v>
      </c>
      <c r="CU18" s="485">
        <v>83</v>
      </c>
      <c r="CV18" s="484">
        <v>28</v>
      </c>
      <c r="CW18" s="484">
        <v>32</v>
      </c>
      <c r="CX18" s="484">
        <v>60</v>
      </c>
      <c r="CY18" s="484">
        <v>30</v>
      </c>
      <c r="CZ18" s="484">
        <v>24</v>
      </c>
      <c r="DA18" s="484">
        <v>15</v>
      </c>
      <c r="DB18" s="484">
        <v>18</v>
      </c>
      <c r="DC18" s="484">
        <v>15</v>
      </c>
      <c r="DD18" s="485">
        <v>222</v>
      </c>
      <c r="DE18" s="484">
        <v>38</v>
      </c>
      <c r="DF18" s="484">
        <v>59</v>
      </c>
      <c r="DG18" s="484">
        <v>117</v>
      </c>
      <c r="DH18" s="484">
        <v>53</v>
      </c>
      <c r="DI18" s="484">
        <v>32</v>
      </c>
      <c r="DJ18" s="484">
        <v>11</v>
      </c>
      <c r="DK18" s="484">
        <v>15</v>
      </c>
      <c r="DL18" s="484">
        <v>1</v>
      </c>
      <c r="DM18" s="485">
        <v>326</v>
      </c>
      <c r="DN18" s="484">
        <v>84</v>
      </c>
      <c r="DO18" s="484">
        <v>214</v>
      </c>
      <c r="DP18" s="484">
        <v>274</v>
      </c>
      <c r="DQ18" s="484">
        <v>110</v>
      </c>
      <c r="DR18" s="484">
        <v>25</v>
      </c>
      <c r="DS18" s="484">
        <v>25</v>
      </c>
      <c r="DT18" s="484">
        <v>18</v>
      </c>
      <c r="DU18" s="484">
        <v>3</v>
      </c>
      <c r="DV18" s="485">
        <v>753</v>
      </c>
      <c r="DW18" s="484">
        <v>21</v>
      </c>
      <c r="DX18" s="484">
        <v>59</v>
      </c>
      <c r="DY18" s="484">
        <v>23</v>
      </c>
      <c r="DZ18" s="484">
        <v>15</v>
      </c>
      <c r="EA18" s="484">
        <v>12</v>
      </c>
      <c r="EB18" s="484">
        <v>4</v>
      </c>
      <c r="EC18" s="484">
        <v>1</v>
      </c>
      <c r="ED18" s="484">
        <v>5</v>
      </c>
      <c r="EE18" s="485">
        <v>140</v>
      </c>
      <c r="EF18" s="484">
        <v>143</v>
      </c>
      <c r="EG18" s="484">
        <v>332</v>
      </c>
      <c r="EH18" s="484">
        <v>414</v>
      </c>
      <c r="EI18" s="484">
        <v>178</v>
      </c>
      <c r="EJ18" s="484">
        <v>69</v>
      </c>
      <c r="EK18" s="484">
        <v>40</v>
      </c>
      <c r="EL18" s="484">
        <v>34</v>
      </c>
      <c r="EM18" s="484">
        <v>9</v>
      </c>
      <c r="EN18" s="485">
        <v>1219</v>
      </c>
      <c r="EO18" s="484">
        <v>67</v>
      </c>
      <c r="EP18" s="484">
        <v>127</v>
      </c>
      <c r="EQ18" s="484">
        <v>152</v>
      </c>
      <c r="ER18" s="484">
        <v>81</v>
      </c>
      <c r="ES18" s="484">
        <v>46</v>
      </c>
      <c r="ET18" s="484">
        <v>19</v>
      </c>
      <c r="EU18" s="484">
        <v>18</v>
      </c>
      <c r="EV18" s="484">
        <v>8</v>
      </c>
      <c r="EW18" s="485">
        <v>518</v>
      </c>
      <c r="EX18" s="484">
        <v>0</v>
      </c>
      <c r="EY18" s="484">
        <v>0</v>
      </c>
      <c r="EZ18" s="484">
        <v>0</v>
      </c>
      <c r="FA18" s="484">
        <v>0</v>
      </c>
      <c r="FB18" s="484">
        <v>0</v>
      </c>
      <c r="FC18" s="484">
        <v>0</v>
      </c>
      <c r="FD18" s="484">
        <v>0</v>
      </c>
      <c r="FE18" s="484">
        <v>0</v>
      </c>
      <c r="FF18" s="485">
        <v>0</v>
      </c>
      <c r="FG18" s="484">
        <v>0</v>
      </c>
      <c r="FH18" s="484">
        <v>0</v>
      </c>
      <c r="FI18" s="484">
        <v>0</v>
      </c>
      <c r="FJ18" s="484">
        <v>0</v>
      </c>
      <c r="FK18" s="484">
        <v>0</v>
      </c>
      <c r="FL18" s="484">
        <v>0</v>
      </c>
      <c r="FM18" s="484">
        <v>0</v>
      </c>
      <c r="FN18" s="484">
        <v>0</v>
      </c>
      <c r="FO18" s="485">
        <v>0</v>
      </c>
      <c r="FP18" s="484">
        <v>8</v>
      </c>
      <c r="FQ18" s="484">
        <v>3</v>
      </c>
      <c r="FR18" s="484">
        <v>4</v>
      </c>
      <c r="FS18" s="484">
        <v>9</v>
      </c>
      <c r="FT18" s="484">
        <v>1</v>
      </c>
      <c r="FU18" s="484">
        <v>1</v>
      </c>
      <c r="FV18" s="484">
        <v>2</v>
      </c>
      <c r="FW18" s="484">
        <v>2</v>
      </c>
      <c r="FX18" s="485">
        <v>30</v>
      </c>
      <c r="FY18" s="484">
        <v>59</v>
      </c>
      <c r="FZ18" s="484">
        <v>124</v>
      </c>
      <c r="GA18" s="484">
        <v>148</v>
      </c>
      <c r="GB18" s="484">
        <v>72</v>
      </c>
      <c r="GC18" s="484">
        <v>45</v>
      </c>
      <c r="GD18" s="484">
        <v>18</v>
      </c>
      <c r="GE18" s="484">
        <v>16</v>
      </c>
      <c r="GF18" s="484">
        <v>6</v>
      </c>
      <c r="GG18" s="485">
        <v>488</v>
      </c>
      <c r="GH18" s="484">
        <v>4</v>
      </c>
      <c r="GI18" s="484">
        <v>836</v>
      </c>
      <c r="GJ18" s="484">
        <v>5349</v>
      </c>
      <c r="GK18" s="484">
        <v>17505</v>
      </c>
      <c r="GL18" s="484">
        <v>10898</v>
      </c>
      <c r="GM18" s="484">
        <v>8830</v>
      </c>
      <c r="GN18" s="484">
        <v>5492</v>
      </c>
      <c r="GO18" s="484">
        <v>2972</v>
      </c>
      <c r="GP18" s="484">
        <v>374</v>
      </c>
      <c r="GQ18" s="485">
        <v>52260</v>
      </c>
      <c r="GR18" s="484">
        <v>5</v>
      </c>
      <c r="GS18" s="484">
        <v>1611</v>
      </c>
      <c r="GT18" s="484">
        <v>7066</v>
      </c>
      <c r="GU18" s="484">
        <v>9536</v>
      </c>
      <c r="GV18" s="484">
        <v>3986</v>
      </c>
      <c r="GW18" s="484">
        <v>2150</v>
      </c>
      <c r="GX18" s="484">
        <v>964</v>
      </c>
      <c r="GY18" s="484">
        <v>415</v>
      </c>
      <c r="GZ18" s="484">
        <v>54</v>
      </c>
      <c r="HA18" s="485">
        <v>25787</v>
      </c>
      <c r="HB18" s="460">
        <v>0</v>
      </c>
      <c r="HC18" s="460">
        <v>13</v>
      </c>
      <c r="HD18" s="460">
        <v>1</v>
      </c>
      <c r="HE18" s="460">
        <v>0.5</v>
      </c>
      <c r="HF18" s="460">
        <v>0</v>
      </c>
      <c r="HG18" s="460">
        <v>0</v>
      </c>
      <c r="HH18" s="460">
        <v>0</v>
      </c>
      <c r="HI18" s="460">
        <v>0</v>
      </c>
      <c r="HJ18" s="460">
        <v>0</v>
      </c>
      <c r="HK18" s="483">
        <v>14.5</v>
      </c>
      <c r="HL18" s="460">
        <v>7.25</v>
      </c>
      <c r="HM18" s="460">
        <v>2026.25</v>
      </c>
      <c r="HN18" s="460">
        <v>10653.25</v>
      </c>
      <c r="HO18" s="460">
        <v>24519.75</v>
      </c>
      <c r="HP18" s="460">
        <v>13842.25</v>
      </c>
      <c r="HQ18" s="460">
        <v>10448.25</v>
      </c>
      <c r="HR18" s="460">
        <v>6207.5</v>
      </c>
      <c r="HS18" s="460">
        <v>3271.25</v>
      </c>
      <c r="HT18" s="460">
        <v>418.5</v>
      </c>
      <c r="HU18" s="483">
        <v>71394.25</v>
      </c>
      <c r="HV18" s="460">
        <v>4</v>
      </c>
      <c r="HW18" s="460">
        <v>1350.8</v>
      </c>
      <c r="HX18" s="460">
        <v>8285.9</v>
      </c>
      <c r="HY18" s="460">
        <v>21795.3</v>
      </c>
      <c r="HZ18" s="460">
        <v>13842.3</v>
      </c>
      <c r="IA18" s="460">
        <v>12770.1</v>
      </c>
      <c r="IB18" s="460">
        <v>8966.4</v>
      </c>
      <c r="IC18" s="460">
        <v>5452.1</v>
      </c>
      <c r="ID18" s="460">
        <v>837</v>
      </c>
      <c r="IE18" s="483">
        <v>73303.899999999994</v>
      </c>
      <c r="IF18" s="483">
        <v>0</v>
      </c>
      <c r="IG18" s="483">
        <v>73303.899999999994</v>
      </c>
      <c r="IH18" s="460">
        <v>7.25</v>
      </c>
      <c r="II18" s="460">
        <v>2026.25</v>
      </c>
      <c r="IJ18" s="460">
        <v>10653.25</v>
      </c>
      <c r="IK18" s="460">
        <v>24519.75</v>
      </c>
      <c r="IL18" s="460">
        <v>13842.25</v>
      </c>
      <c r="IM18" s="460">
        <v>10448.25</v>
      </c>
      <c r="IN18" s="460">
        <v>6207.5</v>
      </c>
      <c r="IO18" s="460">
        <v>3271.25</v>
      </c>
      <c r="IP18" s="460">
        <v>418.5</v>
      </c>
      <c r="IQ18" s="483">
        <v>71394.25</v>
      </c>
      <c r="IR18" s="460">
        <v>0.74</v>
      </c>
      <c r="IS18" s="460">
        <v>385.44</v>
      </c>
      <c r="IT18" s="460">
        <v>2141.88</v>
      </c>
      <c r="IU18" s="460">
        <v>2373.87</v>
      </c>
      <c r="IV18" s="460">
        <v>568.53</v>
      </c>
      <c r="IW18" s="460">
        <v>157.36000000000001</v>
      </c>
      <c r="IX18" s="460">
        <v>38.520000000000003</v>
      </c>
      <c r="IY18" s="460">
        <v>4.67</v>
      </c>
      <c r="IZ18" s="460">
        <v>0</v>
      </c>
      <c r="JA18" s="483">
        <v>5671.01</v>
      </c>
      <c r="JB18" s="460">
        <v>6.51</v>
      </c>
      <c r="JC18" s="460">
        <v>1640.81</v>
      </c>
      <c r="JD18" s="460">
        <v>8511.3700000000008</v>
      </c>
      <c r="JE18" s="460">
        <v>22145.88</v>
      </c>
      <c r="JF18" s="460">
        <v>13273.72</v>
      </c>
      <c r="JG18" s="460">
        <v>10290.89</v>
      </c>
      <c r="JH18" s="460">
        <v>6168.98</v>
      </c>
      <c r="JI18" s="460">
        <v>3266.58</v>
      </c>
      <c r="JJ18" s="460">
        <v>418.5</v>
      </c>
      <c r="JK18" s="483">
        <v>65723.240000000005</v>
      </c>
      <c r="JL18" s="460">
        <v>3.6</v>
      </c>
      <c r="JM18" s="460">
        <v>1093.9000000000001</v>
      </c>
      <c r="JN18" s="460">
        <v>6620</v>
      </c>
      <c r="JO18" s="460">
        <v>19685.2</v>
      </c>
      <c r="JP18" s="460">
        <v>13273.7</v>
      </c>
      <c r="JQ18" s="460">
        <v>12577.8</v>
      </c>
      <c r="JR18" s="460">
        <v>8910.7000000000007</v>
      </c>
      <c r="JS18" s="460">
        <v>5444.3</v>
      </c>
      <c r="JT18" s="460">
        <v>837</v>
      </c>
      <c r="JU18" s="483">
        <v>68446.2</v>
      </c>
      <c r="JV18" s="483">
        <v>0</v>
      </c>
      <c r="JW18" s="483">
        <v>68446.2</v>
      </c>
      <c r="JX18" s="461"/>
      <c r="JY18" s="461"/>
      <c r="JZ18" s="461"/>
      <c r="KA18" s="461"/>
      <c r="KB18" s="461"/>
      <c r="KC18" s="461"/>
      <c r="KD18" s="461"/>
      <c r="KE18" s="461"/>
      <c r="KF18" s="461"/>
      <c r="KG18" s="461"/>
      <c r="KH18" s="461"/>
      <c r="KI18" s="461"/>
      <c r="KJ18" s="461"/>
      <c r="KK18" s="461"/>
      <c r="KL18" s="461"/>
      <c r="KM18" s="461"/>
      <c r="KN18" s="461"/>
      <c r="KO18" s="461"/>
      <c r="KP18" s="461"/>
      <c r="KQ18" s="461"/>
      <c r="KR18" s="461"/>
      <c r="KS18" s="461"/>
      <c r="KT18" s="461"/>
      <c r="KU18" s="461"/>
      <c r="KV18" s="461"/>
      <c r="KW18" s="461"/>
      <c r="KX18" s="462"/>
    </row>
    <row r="19" spans="1:310" s="463" customFormat="1" x14ac:dyDescent="0.2">
      <c r="A19" s="457" t="s">
        <v>95</v>
      </c>
      <c r="B19" s="473" t="s">
        <v>799</v>
      </c>
      <c r="C19" s="464" t="s">
        <v>786</v>
      </c>
      <c r="D19" s="465" t="s">
        <v>96</v>
      </c>
      <c r="E19" s="484">
        <v>27439</v>
      </c>
      <c r="F19" s="484">
        <v>8177</v>
      </c>
      <c r="G19" s="484">
        <v>6571</v>
      </c>
      <c r="H19" s="484">
        <v>6519</v>
      </c>
      <c r="I19" s="484">
        <v>3309</v>
      </c>
      <c r="J19" s="484">
        <v>1620</v>
      </c>
      <c r="K19" s="484">
        <v>712</v>
      </c>
      <c r="L19" s="484">
        <v>56</v>
      </c>
      <c r="M19" s="485">
        <v>54403</v>
      </c>
      <c r="N19" s="484">
        <v>478</v>
      </c>
      <c r="O19" s="484">
        <v>92</v>
      </c>
      <c r="P19" s="484">
        <v>82</v>
      </c>
      <c r="Q19" s="484">
        <v>61</v>
      </c>
      <c r="R19" s="484">
        <v>24</v>
      </c>
      <c r="S19" s="484">
        <v>20</v>
      </c>
      <c r="T19" s="484">
        <v>11</v>
      </c>
      <c r="U19" s="484">
        <v>3</v>
      </c>
      <c r="V19" s="485">
        <v>771</v>
      </c>
      <c r="W19" s="484">
        <v>0</v>
      </c>
      <c r="X19" s="484">
        <v>0</v>
      </c>
      <c r="Y19" s="484">
        <v>0</v>
      </c>
      <c r="Z19" s="484">
        <v>0</v>
      </c>
      <c r="AA19" s="484">
        <v>0</v>
      </c>
      <c r="AB19" s="484">
        <v>0</v>
      </c>
      <c r="AC19" s="484">
        <v>0</v>
      </c>
      <c r="AD19" s="484">
        <v>0</v>
      </c>
      <c r="AE19" s="485">
        <v>0</v>
      </c>
      <c r="AF19" s="484">
        <v>26961</v>
      </c>
      <c r="AG19" s="484">
        <v>8085</v>
      </c>
      <c r="AH19" s="484">
        <v>6489</v>
      </c>
      <c r="AI19" s="484">
        <v>6458</v>
      </c>
      <c r="AJ19" s="484">
        <v>3285</v>
      </c>
      <c r="AK19" s="484">
        <v>1600</v>
      </c>
      <c r="AL19" s="484">
        <v>701</v>
      </c>
      <c r="AM19" s="484">
        <v>53</v>
      </c>
      <c r="AN19" s="485">
        <v>53632</v>
      </c>
      <c r="AO19" s="484">
        <v>146</v>
      </c>
      <c r="AP19" s="484">
        <v>52</v>
      </c>
      <c r="AQ19" s="484">
        <v>61</v>
      </c>
      <c r="AR19" s="484">
        <v>48</v>
      </c>
      <c r="AS19" s="484">
        <v>27</v>
      </c>
      <c r="AT19" s="484">
        <v>20</v>
      </c>
      <c r="AU19" s="484">
        <v>17</v>
      </c>
      <c r="AV19" s="484">
        <v>12</v>
      </c>
      <c r="AW19" s="485">
        <v>383</v>
      </c>
      <c r="AX19" s="484">
        <v>146</v>
      </c>
      <c r="AY19" s="484">
        <v>52</v>
      </c>
      <c r="AZ19" s="484">
        <v>61</v>
      </c>
      <c r="BA19" s="484">
        <v>48</v>
      </c>
      <c r="BB19" s="484">
        <v>27</v>
      </c>
      <c r="BC19" s="484">
        <v>20</v>
      </c>
      <c r="BD19" s="484">
        <v>17</v>
      </c>
      <c r="BE19" s="484">
        <v>12</v>
      </c>
      <c r="BF19" s="486"/>
      <c r="BG19" s="485">
        <v>383</v>
      </c>
      <c r="BH19" s="484">
        <v>146</v>
      </c>
      <c r="BI19" s="484">
        <v>26867</v>
      </c>
      <c r="BJ19" s="484">
        <v>8094</v>
      </c>
      <c r="BK19" s="484">
        <v>6476</v>
      </c>
      <c r="BL19" s="484">
        <v>6437</v>
      </c>
      <c r="BM19" s="484">
        <v>3278</v>
      </c>
      <c r="BN19" s="484">
        <v>1597</v>
      </c>
      <c r="BO19" s="484">
        <v>696</v>
      </c>
      <c r="BP19" s="484">
        <v>41</v>
      </c>
      <c r="BQ19" s="485">
        <v>53632</v>
      </c>
      <c r="BR19" s="484">
        <v>47</v>
      </c>
      <c r="BS19" s="484">
        <v>11762</v>
      </c>
      <c r="BT19" s="484">
        <v>2631</v>
      </c>
      <c r="BU19" s="484">
        <v>1788</v>
      </c>
      <c r="BV19" s="484">
        <v>1299</v>
      </c>
      <c r="BW19" s="484">
        <v>553</v>
      </c>
      <c r="BX19" s="484">
        <v>222</v>
      </c>
      <c r="BY19" s="484">
        <v>94</v>
      </c>
      <c r="BZ19" s="484">
        <v>4</v>
      </c>
      <c r="CA19" s="485">
        <v>18400</v>
      </c>
      <c r="CB19" s="484">
        <v>4</v>
      </c>
      <c r="CC19" s="484">
        <v>207</v>
      </c>
      <c r="CD19" s="484">
        <v>105</v>
      </c>
      <c r="CE19" s="484">
        <v>59</v>
      </c>
      <c r="CF19" s="484">
        <v>55</v>
      </c>
      <c r="CG19" s="484">
        <v>37</v>
      </c>
      <c r="CH19" s="484">
        <v>14</v>
      </c>
      <c r="CI19" s="484">
        <v>2</v>
      </c>
      <c r="CJ19" s="484">
        <v>0</v>
      </c>
      <c r="CK19" s="485">
        <v>483</v>
      </c>
      <c r="CL19" s="484">
        <v>1</v>
      </c>
      <c r="CM19" s="484">
        <v>24</v>
      </c>
      <c r="CN19" s="484">
        <v>13</v>
      </c>
      <c r="CO19" s="484">
        <v>5</v>
      </c>
      <c r="CP19" s="484">
        <v>6</v>
      </c>
      <c r="CQ19" s="484">
        <v>5</v>
      </c>
      <c r="CR19" s="484">
        <v>12</v>
      </c>
      <c r="CS19" s="484">
        <v>23</v>
      </c>
      <c r="CT19" s="484">
        <v>1</v>
      </c>
      <c r="CU19" s="485">
        <v>90</v>
      </c>
      <c r="CV19" s="484">
        <v>91</v>
      </c>
      <c r="CW19" s="484">
        <v>38</v>
      </c>
      <c r="CX19" s="484">
        <v>19</v>
      </c>
      <c r="CY19" s="484">
        <v>26</v>
      </c>
      <c r="CZ19" s="484">
        <v>13</v>
      </c>
      <c r="DA19" s="484">
        <v>13</v>
      </c>
      <c r="DB19" s="484">
        <v>1</v>
      </c>
      <c r="DC19" s="484">
        <v>1</v>
      </c>
      <c r="DD19" s="485">
        <v>202</v>
      </c>
      <c r="DE19" s="484">
        <v>285</v>
      </c>
      <c r="DF19" s="484">
        <v>42</v>
      </c>
      <c r="DG19" s="484">
        <v>34</v>
      </c>
      <c r="DH19" s="484">
        <v>36</v>
      </c>
      <c r="DI19" s="484">
        <v>14</v>
      </c>
      <c r="DJ19" s="484">
        <v>7</v>
      </c>
      <c r="DK19" s="484">
        <v>3</v>
      </c>
      <c r="DL19" s="484">
        <v>3</v>
      </c>
      <c r="DM19" s="485">
        <v>424</v>
      </c>
      <c r="DN19" s="484">
        <v>440</v>
      </c>
      <c r="DO19" s="484">
        <v>71</v>
      </c>
      <c r="DP19" s="484">
        <v>43</v>
      </c>
      <c r="DQ19" s="484">
        <v>46</v>
      </c>
      <c r="DR19" s="484">
        <v>13</v>
      </c>
      <c r="DS19" s="484">
        <v>9</v>
      </c>
      <c r="DT19" s="484">
        <v>2</v>
      </c>
      <c r="DU19" s="484">
        <v>0</v>
      </c>
      <c r="DV19" s="485">
        <v>624</v>
      </c>
      <c r="DW19" s="484">
        <v>126</v>
      </c>
      <c r="DX19" s="484">
        <v>46</v>
      </c>
      <c r="DY19" s="484">
        <v>15</v>
      </c>
      <c r="DZ19" s="484">
        <v>18</v>
      </c>
      <c r="EA19" s="484">
        <v>12</v>
      </c>
      <c r="EB19" s="484">
        <v>1</v>
      </c>
      <c r="EC19" s="484">
        <v>7</v>
      </c>
      <c r="ED19" s="484">
        <v>1</v>
      </c>
      <c r="EE19" s="485">
        <v>226</v>
      </c>
      <c r="EF19" s="484">
        <v>851</v>
      </c>
      <c r="EG19" s="484">
        <v>159</v>
      </c>
      <c r="EH19" s="484">
        <v>92</v>
      </c>
      <c r="EI19" s="484">
        <v>100</v>
      </c>
      <c r="EJ19" s="484">
        <v>39</v>
      </c>
      <c r="EK19" s="484">
        <v>17</v>
      </c>
      <c r="EL19" s="484">
        <v>12</v>
      </c>
      <c r="EM19" s="484">
        <v>4</v>
      </c>
      <c r="EN19" s="485">
        <v>1274</v>
      </c>
      <c r="EO19" s="484">
        <v>397</v>
      </c>
      <c r="EP19" s="484">
        <v>81</v>
      </c>
      <c r="EQ19" s="484">
        <v>46</v>
      </c>
      <c r="ER19" s="484">
        <v>50</v>
      </c>
      <c r="ES19" s="484">
        <v>24</v>
      </c>
      <c r="ET19" s="484">
        <v>8</v>
      </c>
      <c r="EU19" s="484">
        <v>10</v>
      </c>
      <c r="EV19" s="484">
        <v>4</v>
      </c>
      <c r="EW19" s="485">
        <v>620</v>
      </c>
      <c r="EX19" s="484">
        <v>0</v>
      </c>
      <c r="EY19" s="484">
        <v>0</v>
      </c>
      <c r="EZ19" s="484">
        <v>0</v>
      </c>
      <c r="FA19" s="484">
        <v>0</v>
      </c>
      <c r="FB19" s="484">
        <v>0</v>
      </c>
      <c r="FC19" s="484">
        <v>0</v>
      </c>
      <c r="FD19" s="484">
        <v>0</v>
      </c>
      <c r="FE19" s="484">
        <v>0</v>
      </c>
      <c r="FF19" s="485">
        <v>0</v>
      </c>
      <c r="FG19" s="484">
        <v>0</v>
      </c>
      <c r="FH19" s="484">
        <v>0</v>
      </c>
      <c r="FI19" s="484">
        <v>0</v>
      </c>
      <c r="FJ19" s="484">
        <v>0</v>
      </c>
      <c r="FK19" s="484">
        <v>0</v>
      </c>
      <c r="FL19" s="484">
        <v>0</v>
      </c>
      <c r="FM19" s="484">
        <v>0</v>
      </c>
      <c r="FN19" s="484">
        <v>0</v>
      </c>
      <c r="FO19" s="485">
        <v>0</v>
      </c>
      <c r="FP19" s="484">
        <v>6</v>
      </c>
      <c r="FQ19" s="484">
        <v>2</v>
      </c>
      <c r="FR19" s="484">
        <v>6</v>
      </c>
      <c r="FS19" s="484">
        <v>2</v>
      </c>
      <c r="FT19" s="484">
        <v>0</v>
      </c>
      <c r="FU19" s="484">
        <v>1</v>
      </c>
      <c r="FV19" s="484">
        <v>0</v>
      </c>
      <c r="FW19" s="484">
        <v>0</v>
      </c>
      <c r="FX19" s="485">
        <v>17</v>
      </c>
      <c r="FY19" s="484">
        <v>391</v>
      </c>
      <c r="FZ19" s="484">
        <v>79</v>
      </c>
      <c r="GA19" s="484">
        <v>40</v>
      </c>
      <c r="GB19" s="484">
        <v>48</v>
      </c>
      <c r="GC19" s="484">
        <v>24</v>
      </c>
      <c r="GD19" s="484">
        <v>7</v>
      </c>
      <c r="GE19" s="484">
        <v>10</v>
      </c>
      <c r="GF19" s="484">
        <v>4</v>
      </c>
      <c r="GG19" s="485">
        <v>603</v>
      </c>
      <c r="GH19" s="484">
        <v>94</v>
      </c>
      <c r="GI19" s="484">
        <v>14306</v>
      </c>
      <c r="GJ19" s="484">
        <v>5226</v>
      </c>
      <c r="GK19" s="484">
        <v>4566</v>
      </c>
      <c r="GL19" s="484">
        <v>5011</v>
      </c>
      <c r="GM19" s="484">
        <v>2658</v>
      </c>
      <c r="GN19" s="484">
        <v>1338</v>
      </c>
      <c r="GO19" s="484">
        <v>568</v>
      </c>
      <c r="GP19" s="484">
        <v>35</v>
      </c>
      <c r="GQ19" s="485">
        <v>33802</v>
      </c>
      <c r="GR19" s="484">
        <v>52</v>
      </c>
      <c r="GS19" s="484">
        <v>12561</v>
      </c>
      <c r="GT19" s="484">
        <v>2868</v>
      </c>
      <c r="GU19" s="484">
        <v>1910</v>
      </c>
      <c r="GV19" s="484">
        <v>1426</v>
      </c>
      <c r="GW19" s="484">
        <v>620</v>
      </c>
      <c r="GX19" s="484">
        <v>259</v>
      </c>
      <c r="GY19" s="484">
        <v>128</v>
      </c>
      <c r="GZ19" s="484">
        <v>6</v>
      </c>
      <c r="HA19" s="485">
        <v>19830</v>
      </c>
      <c r="HB19" s="460">
        <v>0</v>
      </c>
      <c r="HC19" s="460">
        <v>14.6</v>
      </c>
      <c r="HD19" s="460">
        <v>3</v>
      </c>
      <c r="HE19" s="460">
        <v>1</v>
      </c>
      <c r="HF19" s="460">
        <v>0</v>
      </c>
      <c r="HG19" s="460">
        <v>0</v>
      </c>
      <c r="HH19" s="460">
        <v>0</v>
      </c>
      <c r="HI19" s="460">
        <v>0</v>
      </c>
      <c r="HJ19" s="460">
        <v>0</v>
      </c>
      <c r="HK19" s="483">
        <v>18.600000000000001</v>
      </c>
      <c r="HL19" s="460">
        <v>132.75</v>
      </c>
      <c r="HM19" s="460">
        <v>23857.9</v>
      </c>
      <c r="HN19" s="460">
        <v>7425.5</v>
      </c>
      <c r="HO19" s="460">
        <v>6009.75</v>
      </c>
      <c r="HP19" s="460">
        <v>6098</v>
      </c>
      <c r="HQ19" s="460">
        <v>3136.75</v>
      </c>
      <c r="HR19" s="460">
        <v>1529.5</v>
      </c>
      <c r="HS19" s="460">
        <v>667</v>
      </c>
      <c r="HT19" s="460">
        <v>40.5</v>
      </c>
      <c r="HU19" s="483">
        <v>48897.65</v>
      </c>
      <c r="HV19" s="460">
        <v>73.8</v>
      </c>
      <c r="HW19" s="460">
        <v>15905.3</v>
      </c>
      <c r="HX19" s="460">
        <v>5775.4</v>
      </c>
      <c r="HY19" s="460">
        <v>5342</v>
      </c>
      <c r="HZ19" s="460">
        <v>6098</v>
      </c>
      <c r="IA19" s="460">
        <v>3833.8</v>
      </c>
      <c r="IB19" s="460">
        <v>2209.3000000000002</v>
      </c>
      <c r="IC19" s="460">
        <v>1111.7</v>
      </c>
      <c r="ID19" s="460">
        <v>81</v>
      </c>
      <c r="IE19" s="483">
        <v>40430.300000000003</v>
      </c>
      <c r="IF19" s="483">
        <v>0</v>
      </c>
      <c r="IG19" s="483">
        <v>40430.300000000003</v>
      </c>
      <c r="IH19" s="460">
        <v>132.75</v>
      </c>
      <c r="II19" s="460">
        <v>23857.9</v>
      </c>
      <c r="IJ19" s="460">
        <v>7425.5</v>
      </c>
      <c r="IK19" s="460">
        <v>6009.75</v>
      </c>
      <c r="IL19" s="460">
        <v>6098</v>
      </c>
      <c r="IM19" s="460">
        <v>3136.75</v>
      </c>
      <c r="IN19" s="460">
        <v>1529.5</v>
      </c>
      <c r="IO19" s="460">
        <v>667</v>
      </c>
      <c r="IP19" s="460">
        <v>40.5</v>
      </c>
      <c r="IQ19" s="483">
        <v>48897.65</v>
      </c>
      <c r="IR19" s="460">
        <v>42.05</v>
      </c>
      <c r="IS19" s="460">
        <v>4457.55</v>
      </c>
      <c r="IT19" s="460">
        <v>436.39</v>
      </c>
      <c r="IU19" s="460">
        <v>218.66</v>
      </c>
      <c r="IV19" s="460">
        <v>124.13</v>
      </c>
      <c r="IW19" s="460">
        <v>35.29</v>
      </c>
      <c r="IX19" s="460">
        <v>14.76</v>
      </c>
      <c r="IY19" s="460">
        <v>2.86</v>
      </c>
      <c r="IZ19" s="460">
        <v>0</v>
      </c>
      <c r="JA19" s="483">
        <v>5331.69</v>
      </c>
      <c r="JB19" s="460">
        <v>90.7</v>
      </c>
      <c r="JC19" s="460">
        <v>19400.349999999999</v>
      </c>
      <c r="JD19" s="460">
        <v>6989.11</v>
      </c>
      <c r="JE19" s="460">
        <v>5791.09</v>
      </c>
      <c r="JF19" s="460">
        <v>5973.87</v>
      </c>
      <c r="JG19" s="460">
        <v>3101.46</v>
      </c>
      <c r="JH19" s="460">
        <v>1514.74</v>
      </c>
      <c r="JI19" s="460">
        <v>664.14</v>
      </c>
      <c r="JJ19" s="460">
        <v>40.5</v>
      </c>
      <c r="JK19" s="483">
        <v>43565.96</v>
      </c>
      <c r="JL19" s="460">
        <v>50.4</v>
      </c>
      <c r="JM19" s="460">
        <v>12933.6</v>
      </c>
      <c r="JN19" s="460">
        <v>5436</v>
      </c>
      <c r="JO19" s="460">
        <v>5147.6000000000004</v>
      </c>
      <c r="JP19" s="460">
        <v>5973.9</v>
      </c>
      <c r="JQ19" s="460">
        <v>3790.7</v>
      </c>
      <c r="JR19" s="460">
        <v>2188</v>
      </c>
      <c r="JS19" s="460">
        <v>1106.9000000000001</v>
      </c>
      <c r="JT19" s="460">
        <v>81</v>
      </c>
      <c r="JU19" s="483">
        <v>36708.1</v>
      </c>
      <c r="JV19" s="483">
        <v>0</v>
      </c>
      <c r="JW19" s="483">
        <v>36708.1</v>
      </c>
      <c r="JX19" s="461"/>
      <c r="JY19" s="461"/>
      <c r="JZ19" s="461"/>
      <c r="KA19" s="461"/>
      <c r="KB19" s="461"/>
      <c r="KC19" s="461"/>
      <c r="KD19" s="461"/>
      <c r="KE19" s="461"/>
      <c r="KF19" s="461"/>
      <c r="KG19" s="461"/>
      <c r="KH19" s="461"/>
      <c r="KI19" s="461"/>
      <c r="KJ19" s="461"/>
      <c r="KK19" s="461"/>
      <c r="KL19" s="461"/>
      <c r="KM19" s="461"/>
      <c r="KN19" s="461"/>
      <c r="KO19" s="461"/>
      <c r="KP19" s="461"/>
      <c r="KQ19" s="461"/>
      <c r="KR19" s="461"/>
      <c r="KS19" s="461"/>
      <c r="KT19" s="461"/>
      <c r="KU19" s="461"/>
      <c r="KV19" s="461"/>
      <c r="KW19" s="461"/>
      <c r="KX19" s="462"/>
    </row>
    <row r="20" spans="1:310" s="463" customFormat="1" x14ac:dyDescent="0.2">
      <c r="A20" s="457" t="s">
        <v>97</v>
      </c>
      <c r="B20" s="473" t="s">
        <v>800</v>
      </c>
      <c r="C20" s="464" t="s">
        <v>801</v>
      </c>
      <c r="D20" s="465" t="s">
        <v>802</v>
      </c>
      <c r="E20" s="484">
        <v>9062</v>
      </c>
      <c r="F20" s="484">
        <v>19359</v>
      </c>
      <c r="G20" s="484">
        <v>21131</v>
      </c>
      <c r="H20" s="484">
        <v>14185</v>
      </c>
      <c r="I20" s="484">
        <v>10163</v>
      </c>
      <c r="J20" s="484">
        <v>5775</v>
      </c>
      <c r="K20" s="484">
        <v>5064</v>
      </c>
      <c r="L20" s="484">
        <v>440</v>
      </c>
      <c r="M20" s="485">
        <v>85179</v>
      </c>
      <c r="N20" s="484">
        <v>1235</v>
      </c>
      <c r="O20" s="484">
        <v>687</v>
      </c>
      <c r="P20" s="484">
        <v>1424</v>
      </c>
      <c r="Q20" s="484">
        <v>542</v>
      </c>
      <c r="R20" s="484">
        <v>427</v>
      </c>
      <c r="S20" s="484">
        <v>244</v>
      </c>
      <c r="T20" s="484">
        <v>210</v>
      </c>
      <c r="U20" s="484">
        <v>18</v>
      </c>
      <c r="V20" s="485">
        <v>4787</v>
      </c>
      <c r="W20" s="484">
        <v>0</v>
      </c>
      <c r="X20" s="484">
        <v>0</v>
      </c>
      <c r="Y20" s="484">
        <v>0</v>
      </c>
      <c r="Z20" s="484">
        <v>0</v>
      </c>
      <c r="AA20" s="484">
        <v>0</v>
      </c>
      <c r="AB20" s="484">
        <v>0</v>
      </c>
      <c r="AC20" s="484">
        <v>0</v>
      </c>
      <c r="AD20" s="484">
        <v>0</v>
      </c>
      <c r="AE20" s="485">
        <v>0</v>
      </c>
      <c r="AF20" s="484">
        <v>7827</v>
      </c>
      <c r="AG20" s="484">
        <v>18672</v>
      </c>
      <c r="AH20" s="484">
        <v>19707</v>
      </c>
      <c r="AI20" s="484">
        <v>13643</v>
      </c>
      <c r="AJ20" s="484">
        <v>9736</v>
      </c>
      <c r="AK20" s="484">
        <v>5531</v>
      </c>
      <c r="AL20" s="484">
        <v>4854</v>
      </c>
      <c r="AM20" s="484">
        <v>422</v>
      </c>
      <c r="AN20" s="485">
        <v>80392</v>
      </c>
      <c r="AO20" s="484">
        <v>12</v>
      </c>
      <c r="AP20" s="484">
        <v>72</v>
      </c>
      <c r="AQ20" s="484">
        <v>71</v>
      </c>
      <c r="AR20" s="484">
        <v>58</v>
      </c>
      <c r="AS20" s="484">
        <v>53</v>
      </c>
      <c r="AT20" s="484">
        <v>39</v>
      </c>
      <c r="AU20" s="484">
        <v>26</v>
      </c>
      <c r="AV20" s="484">
        <v>20</v>
      </c>
      <c r="AW20" s="485">
        <v>351</v>
      </c>
      <c r="AX20" s="484">
        <v>12</v>
      </c>
      <c r="AY20" s="484">
        <v>72</v>
      </c>
      <c r="AZ20" s="484">
        <v>71</v>
      </c>
      <c r="BA20" s="484">
        <v>58</v>
      </c>
      <c r="BB20" s="484">
        <v>53</v>
      </c>
      <c r="BC20" s="484">
        <v>39</v>
      </c>
      <c r="BD20" s="484">
        <v>26</v>
      </c>
      <c r="BE20" s="484">
        <v>20</v>
      </c>
      <c r="BF20" s="486"/>
      <c r="BG20" s="485">
        <v>351</v>
      </c>
      <c r="BH20" s="484">
        <v>12</v>
      </c>
      <c r="BI20" s="484">
        <v>7887</v>
      </c>
      <c r="BJ20" s="484">
        <v>18671</v>
      </c>
      <c r="BK20" s="484">
        <v>19694</v>
      </c>
      <c r="BL20" s="484">
        <v>13638</v>
      </c>
      <c r="BM20" s="484">
        <v>9722</v>
      </c>
      <c r="BN20" s="484">
        <v>5518</v>
      </c>
      <c r="BO20" s="484">
        <v>4848</v>
      </c>
      <c r="BP20" s="484">
        <v>402</v>
      </c>
      <c r="BQ20" s="485">
        <v>80392</v>
      </c>
      <c r="BR20" s="484">
        <v>7</v>
      </c>
      <c r="BS20" s="484">
        <v>4777</v>
      </c>
      <c r="BT20" s="484">
        <v>7629</v>
      </c>
      <c r="BU20" s="484">
        <v>6102</v>
      </c>
      <c r="BV20" s="484">
        <v>3482</v>
      </c>
      <c r="BW20" s="484">
        <v>2015</v>
      </c>
      <c r="BX20" s="484">
        <v>973</v>
      </c>
      <c r="BY20" s="484">
        <v>684</v>
      </c>
      <c r="BZ20" s="484">
        <v>43</v>
      </c>
      <c r="CA20" s="485">
        <v>25712</v>
      </c>
      <c r="CB20" s="484">
        <v>0</v>
      </c>
      <c r="CC20" s="484">
        <v>62</v>
      </c>
      <c r="CD20" s="484">
        <v>201</v>
      </c>
      <c r="CE20" s="484">
        <v>253</v>
      </c>
      <c r="CF20" s="484">
        <v>138</v>
      </c>
      <c r="CG20" s="484">
        <v>93</v>
      </c>
      <c r="CH20" s="484">
        <v>53</v>
      </c>
      <c r="CI20" s="484">
        <v>37</v>
      </c>
      <c r="CJ20" s="484">
        <v>2</v>
      </c>
      <c r="CK20" s="485">
        <v>839</v>
      </c>
      <c r="CL20" s="484">
        <v>0</v>
      </c>
      <c r="CM20" s="484">
        <v>4</v>
      </c>
      <c r="CN20" s="484">
        <v>11</v>
      </c>
      <c r="CO20" s="484">
        <v>5</v>
      </c>
      <c r="CP20" s="484">
        <v>7</v>
      </c>
      <c r="CQ20" s="484">
        <v>11</v>
      </c>
      <c r="CR20" s="484">
        <v>13</v>
      </c>
      <c r="CS20" s="484">
        <v>26</v>
      </c>
      <c r="CT20" s="484">
        <v>18</v>
      </c>
      <c r="CU20" s="485">
        <v>95</v>
      </c>
      <c r="CV20" s="484">
        <v>67</v>
      </c>
      <c r="CW20" s="484">
        <v>142</v>
      </c>
      <c r="CX20" s="484">
        <v>198</v>
      </c>
      <c r="CY20" s="484">
        <v>156</v>
      </c>
      <c r="CZ20" s="484">
        <v>111</v>
      </c>
      <c r="DA20" s="484">
        <v>73</v>
      </c>
      <c r="DB20" s="484">
        <v>70</v>
      </c>
      <c r="DC20" s="484">
        <v>12</v>
      </c>
      <c r="DD20" s="485">
        <v>829</v>
      </c>
      <c r="DE20" s="484">
        <v>182</v>
      </c>
      <c r="DF20" s="484">
        <v>323</v>
      </c>
      <c r="DG20" s="484">
        <v>373</v>
      </c>
      <c r="DH20" s="484">
        <v>217</v>
      </c>
      <c r="DI20" s="484">
        <v>111</v>
      </c>
      <c r="DJ20" s="484">
        <v>78</v>
      </c>
      <c r="DK20" s="484">
        <v>67</v>
      </c>
      <c r="DL20" s="484">
        <v>8</v>
      </c>
      <c r="DM20" s="485">
        <v>1359</v>
      </c>
      <c r="DN20" s="484">
        <v>0</v>
      </c>
      <c r="DO20" s="484">
        <v>0</v>
      </c>
      <c r="DP20" s="484">
        <v>0</v>
      </c>
      <c r="DQ20" s="484">
        <v>0</v>
      </c>
      <c r="DR20" s="484">
        <v>0</v>
      </c>
      <c r="DS20" s="484">
        <v>0</v>
      </c>
      <c r="DT20" s="484">
        <v>0</v>
      </c>
      <c r="DU20" s="484">
        <v>0</v>
      </c>
      <c r="DV20" s="485">
        <v>0</v>
      </c>
      <c r="DW20" s="484">
        <v>41</v>
      </c>
      <c r="DX20" s="484">
        <v>47</v>
      </c>
      <c r="DY20" s="484">
        <v>52</v>
      </c>
      <c r="DZ20" s="484">
        <v>37</v>
      </c>
      <c r="EA20" s="484">
        <v>32</v>
      </c>
      <c r="EB20" s="484">
        <v>20</v>
      </c>
      <c r="EC20" s="484">
        <v>20</v>
      </c>
      <c r="ED20" s="484">
        <v>5</v>
      </c>
      <c r="EE20" s="485">
        <v>254</v>
      </c>
      <c r="EF20" s="484">
        <v>223</v>
      </c>
      <c r="EG20" s="484">
        <v>370</v>
      </c>
      <c r="EH20" s="484">
        <v>425</v>
      </c>
      <c r="EI20" s="484">
        <v>254</v>
      </c>
      <c r="EJ20" s="484">
        <v>143</v>
      </c>
      <c r="EK20" s="484">
        <v>98</v>
      </c>
      <c r="EL20" s="484">
        <v>87</v>
      </c>
      <c r="EM20" s="484">
        <v>13</v>
      </c>
      <c r="EN20" s="485">
        <v>1613</v>
      </c>
      <c r="EO20" s="484">
        <v>119</v>
      </c>
      <c r="EP20" s="484">
        <v>165</v>
      </c>
      <c r="EQ20" s="484">
        <v>232</v>
      </c>
      <c r="ER20" s="484">
        <v>152</v>
      </c>
      <c r="ES20" s="484">
        <v>79</v>
      </c>
      <c r="ET20" s="484">
        <v>67</v>
      </c>
      <c r="EU20" s="484">
        <v>57</v>
      </c>
      <c r="EV20" s="484">
        <v>9</v>
      </c>
      <c r="EW20" s="485">
        <v>880</v>
      </c>
      <c r="EX20" s="484">
        <v>0</v>
      </c>
      <c r="EY20" s="484">
        <v>0</v>
      </c>
      <c r="EZ20" s="484">
        <v>0</v>
      </c>
      <c r="FA20" s="484">
        <v>0</v>
      </c>
      <c r="FB20" s="484">
        <v>0</v>
      </c>
      <c r="FC20" s="484">
        <v>0</v>
      </c>
      <c r="FD20" s="484">
        <v>0</v>
      </c>
      <c r="FE20" s="484">
        <v>0</v>
      </c>
      <c r="FF20" s="485">
        <v>0</v>
      </c>
      <c r="FG20" s="484">
        <v>0</v>
      </c>
      <c r="FH20" s="484">
        <v>0</v>
      </c>
      <c r="FI20" s="484">
        <v>0</v>
      </c>
      <c r="FJ20" s="484">
        <v>0</v>
      </c>
      <c r="FK20" s="484">
        <v>0</v>
      </c>
      <c r="FL20" s="484">
        <v>0</v>
      </c>
      <c r="FM20" s="484">
        <v>0</v>
      </c>
      <c r="FN20" s="484">
        <v>0</v>
      </c>
      <c r="FO20" s="485">
        <v>0</v>
      </c>
      <c r="FP20" s="484">
        <v>0</v>
      </c>
      <c r="FQ20" s="484">
        <v>0</v>
      </c>
      <c r="FR20" s="484">
        <v>0</v>
      </c>
      <c r="FS20" s="484">
        <v>0</v>
      </c>
      <c r="FT20" s="484">
        <v>0</v>
      </c>
      <c r="FU20" s="484">
        <v>0</v>
      </c>
      <c r="FV20" s="484">
        <v>0</v>
      </c>
      <c r="FW20" s="484">
        <v>0</v>
      </c>
      <c r="FX20" s="485">
        <v>0</v>
      </c>
      <c r="FY20" s="484">
        <v>119</v>
      </c>
      <c r="FZ20" s="484">
        <v>165</v>
      </c>
      <c r="GA20" s="484">
        <v>232</v>
      </c>
      <c r="GB20" s="484">
        <v>152</v>
      </c>
      <c r="GC20" s="484">
        <v>79</v>
      </c>
      <c r="GD20" s="484">
        <v>67</v>
      </c>
      <c r="GE20" s="484">
        <v>57</v>
      </c>
      <c r="GF20" s="484">
        <v>9</v>
      </c>
      <c r="GG20" s="485">
        <v>880</v>
      </c>
      <c r="GH20" s="484">
        <v>5</v>
      </c>
      <c r="GI20" s="484">
        <v>3003</v>
      </c>
      <c r="GJ20" s="484">
        <v>10783</v>
      </c>
      <c r="GK20" s="484">
        <v>13282</v>
      </c>
      <c r="GL20" s="484">
        <v>9974</v>
      </c>
      <c r="GM20" s="484">
        <v>7571</v>
      </c>
      <c r="GN20" s="484">
        <v>4459</v>
      </c>
      <c r="GO20" s="484">
        <v>4081</v>
      </c>
      <c r="GP20" s="484">
        <v>334</v>
      </c>
      <c r="GQ20" s="485">
        <v>53492</v>
      </c>
      <c r="GR20" s="484">
        <v>7</v>
      </c>
      <c r="GS20" s="484">
        <v>4884</v>
      </c>
      <c r="GT20" s="484">
        <v>7888</v>
      </c>
      <c r="GU20" s="484">
        <v>6412</v>
      </c>
      <c r="GV20" s="484">
        <v>3664</v>
      </c>
      <c r="GW20" s="484">
        <v>2151</v>
      </c>
      <c r="GX20" s="484">
        <v>1059</v>
      </c>
      <c r="GY20" s="484">
        <v>767</v>
      </c>
      <c r="GZ20" s="484">
        <v>68</v>
      </c>
      <c r="HA20" s="485">
        <v>26900</v>
      </c>
      <c r="HB20" s="460">
        <v>0</v>
      </c>
      <c r="HC20" s="460">
        <v>18</v>
      </c>
      <c r="HD20" s="460">
        <v>0.5</v>
      </c>
      <c r="HE20" s="460">
        <v>1</v>
      </c>
      <c r="HF20" s="460">
        <v>1</v>
      </c>
      <c r="HG20" s="460">
        <v>0</v>
      </c>
      <c r="HH20" s="460">
        <v>0</v>
      </c>
      <c r="HI20" s="460">
        <v>1</v>
      </c>
      <c r="HJ20" s="460">
        <v>0</v>
      </c>
      <c r="HK20" s="483">
        <v>21.5</v>
      </c>
      <c r="HL20" s="460">
        <v>10.25</v>
      </c>
      <c r="HM20" s="460">
        <v>6704.25</v>
      </c>
      <c r="HN20" s="460">
        <v>16778.5</v>
      </c>
      <c r="HO20" s="460">
        <v>18179.75</v>
      </c>
      <c r="HP20" s="460">
        <v>12776.5</v>
      </c>
      <c r="HQ20" s="460">
        <v>9231.5</v>
      </c>
      <c r="HR20" s="460">
        <v>5276</v>
      </c>
      <c r="HS20" s="460">
        <v>4679.75</v>
      </c>
      <c r="HT20" s="460">
        <v>387.75</v>
      </c>
      <c r="HU20" s="483">
        <v>74024.25</v>
      </c>
      <c r="HV20" s="460">
        <v>5.7</v>
      </c>
      <c r="HW20" s="460">
        <v>4469.5</v>
      </c>
      <c r="HX20" s="460">
        <v>13049.9</v>
      </c>
      <c r="HY20" s="460">
        <v>16159.8</v>
      </c>
      <c r="HZ20" s="460">
        <v>12776.5</v>
      </c>
      <c r="IA20" s="460">
        <v>11282.9</v>
      </c>
      <c r="IB20" s="460">
        <v>7620.9</v>
      </c>
      <c r="IC20" s="460">
        <v>7799.6</v>
      </c>
      <c r="ID20" s="460">
        <v>775.5</v>
      </c>
      <c r="IE20" s="483">
        <v>73940.3</v>
      </c>
      <c r="IF20" s="483">
        <v>14</v>
      </c>
      <c r="IG20" s="483">
        <v>73954.3</v>
      </c>
      <c r="IH20" s="460">
        <v>10.25</v>
      </c>
      <c r="II20" s="460">
        <v>6704.25</v>
      </c>
      <c r="IJ20" s="460">
        <v>16778.5</v>
      </c>
      <c r="IK20" s="460">
        <v>18179.75</v>
      </c>
      <c r="IL20" s="460">
        <v>12776.5</v>
      </c>
      <c r="IM20" s="460">
        <v>9231.5</v>
      </c>
      <c r="IN20" s="460">
        <v>5276</v>
      </c>
      <c r="IO20" s="460">
        <v>4679.75</v>
      </c>
      <c r="IP20" s="460">
        <v>387.75</v>
      </c>
      <c r="IQ20" s="483">
        <v>74024.25</v>
      </c>
      <c r="IR20" s="460">
        <v>3.09</v>
      </c>
      <c r="IS20" s="460">
        <v>1908.96</v>
      </c>
      <c r="IT20" s="460">
        <v>2907.36</v>
      </c>
      <c r="IU20" s="460">
        <v>1349.69</v>
      </c>
      <c r="IV20" s="460">
        <v>382.45</v>
      </c>
      <c r="IW20" s="460">
        <v>161.19</v>
      </c>
      <c r="IX20" s="460">
        <v>38.880000000000003</v>
      </c>
      <c r="IY20" s="460">
        <v>17.39</v>
      </c>
      <c r="IZ20" s="460">
        <v>0.42</v>
      </c>
      <c r="JA20" s="483">
        <v>6769.43</v>
      </c>
      <c r="JB20" s="460">
        <v>7.16</v>
      </c>
      <c r="JC20" s="460">
        <v>4795.29</v>
      </c>
      <c r="JD20" s="460">
        <v>13871.14</v>
      </c>
      <c r="JE20" s="460">
        <v>16830.060000000001</v>
      </c>
      <c r="JF20" s="460">
        <v>12394.05</v>
      </c>
      <c r="JG20" s="460">
        <v>9070.31</v>
      </c>
      <c r="JH20" s="460">
        <v>5237.12</v>
      </c>
      <c r="JI20" s="460">
        <v>4662.3599999999997</v>
      </c>
      <c r="JJ20" s="460">
        <v>387.33</v>
      </c>
      <c r="JK20" s="483">
        <v>67254.820000000007</v>
      </c>
      <c r="JL20" s="460">
        <v>4</v>
      </c>
      <c r="JM20" s="460">
        <v>3196.9</v>
      </c>
      <c r="JN20" s="460">
        <v>10788.7</v>
      </c>
      <c r="JO20" s="460">
        <v>14960.1</v>
      </c>
      <c r="JP20" s="460">
        <v>12394.1</v>
      </c>
      <c r="JQ20" s="460">
        <v>11085.9</v>
      </c>
      <c r="JR20" s="460">
        <v>7564.7</v>
      </c>
      <c r="JS20" s="460">
        <v>7770.6</v>
      </c>
      <c r="JT20" s="460">
        <v>774.7</v>
      </c>
      <c r="JU20" s="483">
        <v>68539.7</v>
      </c>
      <c r="JV20" s="483">
        <v>14</v>
      </c>
      <c r="JW20" s="483">
        <v>68553.7</v>
      </c>
      <c r="JX20" s="461"/>
      <c r="JY20" s="461"/>
      <c r="JZ20" s="461"/>
      <c r="KA20" s="461"/>
      <c r="KB20" s="461"/>
      <c r="KC20" s="461"/>
      <c r="KD20" s="461"/>
      <c r="KE20" s="461"/>
      <c r="KF20" s="461"/>
      <c r="KG20" s="461"/>
      <c r="KH20" s="461"/>
      <c r="KI20" s="461"/>
      <c r="KJ20" s="461"/>
      <c r="KK20" s="461"/>
      <c r="KL20" s="461"/>
      <c r="KM20" s="461"/>
      <c r="KN20" s="461"/>
      <c r="KO20" s="461"/>
      <c r="KP20" s="461"/>
      <c r="KQ20" s="461"/>
      <c r="KR20" s="461"/>
      <c r="KS20" s="461"/>
      <c r="KT20" s="461"/>
      <c r="KU20" s="461"/>
      <c r="KV20" s="461"/>
      <c r="KW20" s="461"/>
      <c r="KX20" s="462"/>
    </row>
    <row r="21" spans="1:310" s="463" customFormat="1" x14ac:dyDescent="0.2">
      <c r="A21" s="457" t="s">
        <v>98</v>
      </c>
      <c r="B21" s="473" t="s">
        <v>803</v>
      </c>
      <c r="C21" s="464" t="s">
        <v>626</v>
      </c>
      <c r="D21" s="465" t="s">
        <v>804</v>
      </c>
      <c r="E21" s="484">
        <v>10577</v>
      </c>
      <c r="F21" s="484">
        <v>18673</v>
      </c>
      <c r="G21" s="484">
        <v>19504</v>
      </c>
      <c r="H21" s="484">
        <v>11927</v>
      </c>
      <c r="I21" s="484">
        <v>8545</v>
      </c>
      <c r="J21" s="484">
        <v>5486</v>
      </c>
      <c r="K21" s="484">
        <v>3155</v>
      </c>
      <c r="L21" s="484">
        <v>240</v>
      </c>
      <c r="M21" s="485">
        <v>78107</v>
      </c>
      <c r="N21" s="484">
        <v>353</v>
      </c>
      <c r="O21" s="484">
        <v>276</v>
      </c>
      <c r="P21" s="484">
        <v>267</v>
      </c>
      <c r="Q21" s="484">
        <v>119</v>
      </c>
      <c r="R21" s="484">
        <v>64</v>
      </c>
      <c r="S21" s="484">
        <v>38</v>
      </c>
      <c r="T21" s="484">
        <v>29</v>
      </c>
      <c r="U21" s="484">
        <v>3</v>
      </c>
      <c r="V21" s="485">
        <v>1149</v>
      </c>
      <c r="W21" s="484">
        <v>0</v>
      </c>
      <c r="X21" s="484">
        <v>0</v>
      </c>
      <c r="Y21" s="484">
        <v>0</v>
      </c>
      <c r="Z21" s="484">
        <v>0</v>
      </c>
      <c r="AA21" s="484">
        <v>0</v>
      </c>
      <c r="AB21" s="484">
        <v>0</v>
      </c>
      <c r="AC21" s="484">
        <v>0</v>
      </c>
      <c r="AD21" s="484">
        <v>0</v>
      </c>
      <c r="AE21" s="485">
        <v>0</v>
      </c>
      <c r="AF21" s="484">
        <v>10224</v>
      </c>
      <c r="AG21" s="484">
        <v>18397</v>
      </c>
      <c r="AH21" s="484">
        <v>19237</v>
      </c>
      <c r="AI21" s="484">
        <v>11808</v>
      </c>
      <c r="AJ21" s="484">
        <v>8481</v>
      </c>
      <c r="AK21" s="484">
        <v>5448</v>
      </c>
      <c r="AL21" s="484">
        <v>3126</v>
      </c>
      <c r="AM21" s="484">
        <v>237</v>
      </c>
      <c r="AN21" s="485">
        <v>76958</v>
      </c>
      <c r="AO21" s="484">
        <v>5</v>
      </c>
      <c r="AP21" s="484">
        <v>46</v>
      </c>
      <c r="AQ21" s="484">
        <v>87</v>
      </c>
      <c r="AR21" s="484">
        <v>65</v>
      </c>
      <c r="AS21" s="484">
        <v>60</v>
      </c>
      <c r="AT21" s="484">
        <v>42</v>
      </c>
      <c r="AU21" s="484">
        <v>48</v>
      </c>
      <c r="AV21" s="484">
        <v>16</v>
      </c>
      <c r="AW21" s="485">
        <v>369</v>
      </c>
      <c r="AX21" s="484">
        <v>5</v>
      </c>
      <c r="AY21" s="484">
        <v>46</v>
      </c>
      <c r="AZ21" s="484">
        <v>87</v>
      </c>
      <c r="BA21" s="484">
        <v>65</v>
      </c>
      <c r="BB21" s="484">
        <v>60</v>
      </c>
      <c r="BC21" s="484">
        <v>42</v>
      </c>
      <c r="BD21" s="484">
        <v>48</v>
      </c>
      <c r="BE21" s="484">
        <v>16</v>
      </c>
      <c r="BF21" s="486"/>
      <c r="BG21" s="485">
        <v>369</v>
      </c>
      <c r="BH21" s="484">
        <v>5</v>
      </c>
      <c r="BI21" s="484">
        <v>10265</v>
      </c>
      <c r="BJ21" s="484">
        <v>18438</v>
      </c>
      <c r="BK21" s="484">
        <v>19215</v>
      </c>
      <c r="BL21" s="484">
        <v>11803</v>
      </c>
      <c r="BM21" s="484">
        <v>8463</v>
      </c>
      <c r="BN21" s="484">
        <v>5454</v>
      </c>
      <c r="BO21" s="484">
        <v>3094</v>
      </c>
      <c r="BP21" s="484">
        <v>221</v>
      </c>
      <c r="BQ21" s="485">
        <v>76958</v>
      </c>
      <c r="BR21" s="484">
        <v>2</v>
      </c>
      <c r="BS21" s="484">
        <v>6346</v>
      </c>
      <c r="BT21" s="484">
        <v>7446</v>
      </c>
      <c r="BU21" s="484">
        <v>5961</v>
      </c>
      <c r="BV21" s="484">
        <v>2780</v>
      </c>
      <c r="BW21" s="484">
        <v>1546</v>
      </c>
      <c r="BX21" s="484">
        <v>773</v>
      </c>
      <c r="BY21" s="484">
        <v>336</v>
      </c>
      <c r="BZ21" s="484">
        <v>24</v>
      </c>
      <c r="CA21" s="485">
        <v>25214</v>
      </c>
      <c r="CB21" s="484">
        <v>0</v>
      </c>
      <c r="CC21" s="484">
        <v>53</v>
      </c>
      <c r="CD21" s="484">
        <v>177</v>
      </c>
      <c r="CE21" s="484">
        <v>161</v>
      </c>
      <c r="CF21" s="484">
        <v>97</v>
      </c>
      <c r="CG21" s="484">
        <v>64</v>
      </c>
      <c r="CH21" s="484">
        <v>36</v>
      </c>
      <c r="CI21" s="484">
        <v>16</v>
      </c>
      <c r="CJ21" s="484">
        <v>0</v>
      </c>
      <c r="CK21" s="485">
        <v>604</v>
      </c>
      <c r="CL21" s="484">
        <v>0</v>
      </c>
      <c r="CM21" s="484">
        <v>2</v>
      </c>
      <c r="CN21" s="484">
        <v>14</v>
      </c>
      <c r="CO21" s="484">
        <v>13</v>
      </c>
      <c r="CP21" s="484">
        <v>7</v>
      </c>
      <c r="CQ21" s="484">
        <v>14</v>
      </c>
      <c r="CR21" s="484">
        <v>34</v>
      </c>
      <c r="CS21" s="484">
        <v>20</v>
      </c>
      <c r="CT21" s="484">
        <v>7</v>
      </c>
      <c r="CU21" s="485">
        <v>111</v>
      </c>
      <c r="CV21" s="484">
        <v>48</v>
      </c>
      <c r="CW21" s="484">
        <v>44</v>
      </c>
      <c r="CX21" s="484">
        <v>42</v>
      </c>
      <c r="CY21" s="484">
        <v>32</v>
      </c>
      <c r="CZ21" s="484">
        <v>19</v>
      </c>
      <c r="DA21" s="484">
        <v>15</v>
      </c>
      <c r="DB21" s="484">
        <v>10</v>
      </c>
      <c r="DC21" s="484">
        <v>3</v>
      </c>
      <c r="DD21" s="485">
        <v>213</v>
      </c>
      <c r="DE21" s="484">
        <v>316</v>
      </c>
      <c r="DF21" s="484">
        <v>327</v>
      </c>
      <c r="DG21" s="484">
        <v>229</v>
      </c>
      <c r="DH21" s="484">
        <v>91</v>
      </c>
      <c r="DI21" s="484">
        <v>54</v>
      </c>
      <c r="DJ21" s="484">
        <v>31</v>
      </c>
      <c r="DK21" s="484">
        <v>22</v>
      </c>
      <c r="DL21" s="484">
        <v>2</v>
      </c>
      <c r="DM21" s="485">
        <v>1072</v>
      </c>
      <c r="DN21" s="484">
        <v>0</v>
      </c>
      <c r="DO21" s="484">
        <v>0</v>
      </c>
      <c r="DP21" s="484">
        <v>0</v>
      </c>
      <c r="DQ21" s="484">
        <v>0</v>
      </c>
      <c r="DR21" s="484">
        <v>0</v>
      </c>
      <c r="DS21" s="484">
        <v>0</v>
      </c>
      <c r="DT21" s="484">
        <v>0</v>
      </c>
      <c r="DU21" s="484">
        <v>0</v>
      </c>
      <c r="DV21" s="485">
        <v>0</v>
      </c>
      <c r="DW21" s="484">
        <v>95</v>
      </c>
      <c r="DX21" s="484">
        <v>36</v>
      </c>
      <c r="DY21" s="484">
        <v>69</v>
      </c>
      <c r="DZ21" s="484">
        <v>20</v>
      </c>
      <c r="EA21" s="484">
        <v>12</v>
      </c>
      <c r="EB21" s="484">
        <v>7</v>
      </c>
      <c r="EC21" s="484">
        <v>5</v>
      </c>
      <c r="ED21" s="484">
        <v>2</v>
      </c>
      <c r="EE21" s="485">
        <v>246</v>
      </c>
      <c r="EF21" s="484">
        <v>411</v>
      </c>
      <c r="EG21" s="484">
        <v>363</v>
      </c>
      <c r="EH21" s="484">
        <v>298</v>
      </c>
      <c r="EI21" s="484">
        <v>111</v>
      </c>
      <c r="EJ21" s="484">
        <v>66</v>
      </c>
      <c r="EK21" s="484">
        <v>38</v>
      </c>
      <c r="EL21" s="484">
        <v>27</v>
      </c>
      <c r="EM21" s="484">
        <v>4</v>
      </c>
      <c r="EN21" s="485">
        <v>1318</v>
      </c>
      <c r="EO21" s="484">
        <v>222</v>
      </c>
      <c r="EP21" s="484">
        <v>156</v>
      </c>
      <c r="EQ21" s="484">
        <v>170</v>
      </c>
      <c r="ER21" s="484">
        <v>52</v>
      </c>
      <c r="ES21" s="484">
        <v>34</v>
      </c>
      <c r="ET21" s="484">
        <v>26</v>
      </c>
      <c r="EU21" s="484">
        <v>14</v>
      </c>
      <c r="EV21" s="484">
        <v>2</v>
      </c>
      <c r="EW21" s="485">
        <v>676</v>
      </c>
      <c r="EX21" s="484">
        <v>0</v>
      </c>
      <c r="EY21" s="484">
        <v>0</v>
      </c>
      <c r="EZ21" s="484">
        <v>0</v>
      </c>
      <c r="FA21" s="484">
        <v>0</v>
      </c>
      <c r="FB21" s="484">
        <v>0</v>
      </c>
      <c r="FC21" s="484">
        <v>0</v>
      </c>
      <c r="FD21" s="484">
        <v>0</v>
      </c>
      <c r="FE21" s="484">
        <v>0</v>
      </c>
      <c r="FF21" s="485">
        <v>0</v>
      </c>
      <c r="FG21" s="484">
        <v>0</v>
      </c>
      <c r="FH21" s="484">
        <v>0</v>
      </c>
      <c r="FI21" s="484">
        <v>0</v>
      </c>
      <c r="FJ21" s="484">
        <v>0</v>
      </c>
      <c r="FK21" s="484">
        <v>0</v>
      </c>
      <c r="FL21" s="484">
        <v>0</v>
      </c>
      <c r="FM21" s="484">
        <v>0</v>
      </c>
      <c r="FN21" s="484">
        <v>0</v>
      </c>
      <c r="FO21" s="485">
        <v>0</v>
      </c>
      <c r="FP21" s="484">
        <v>0</v>
      </c>
      <c r="FQ21" s="484">
        <v>0</v>
      </c>
      <c r="FR21" s="484">
        <v>0</v>
      </c>
      <c r="FS21" s="484">
        <v>0</v>
      </c>
      <c r="FT21" s="484">
        <v>0</v>
      </c>
      <c r="FU21" s="484">
        <v>0</v>
      </c>
      <c r="FV21" s="484">
        <v>0</v>
      </c>
      <c r="FW21" s="484">
        <v>0</v>
      </c>
      <c r="FX21" s="485">
        <v>0</v>
      </c>
      <c r="FY21" s="484">
        <v>222</v>
      </c>
      <c r="FZ21" s="484">
        <v>156</v>
      </c>
      <c r="GA21" s="484">
        <v>170</v>
      </c>
      <c r="GB21" s="484">
        <v>52</v>
      </c>
      <c r="GC21" s="484">
        <v>34</v>
      </c>
      <c r="GD21" s="484">
        <v>26</v>
      </c>
      <c r="GE21" s="484">
        <v>14</v>
      </c>
      <c r="GF21" s="484">
        <v>2</v>
      </c>
      <c r="GG21" s="485">
        <v>676</v>
      </c>
      <c r="GH21" s="484">
        <v>3</v>
      </c>
      <c r="GI21" s="484">
        <v>3769</v>
      </c>
      <c r="GJ21" s="484">
        <v>10765</v>
      </c>
      <c r="GK21" s="484">
        <v>13011</v>
      </c>
      <c r="GL21" s="484">
        <v>8899</v>
      </c>
      <c r="GM21" s="484">
        <v>6827</v>
      </c>
      <c r="GN21" s="484">
        <v>4604</v>
      </c>
      <c r="GO21" s="484">
        <v>2717</v>
      </c>
      <c r="GP21" s="484">
        <v>188</v>
      </c>
      <c r="GQ21" s="485">
        <v>50783</v>
      </c>
      <c r="GR21" s="484">
        <v>2</v>
      </c>
      <c r="GS21" s="484">
        <v>6496</v>
      </c>
      <c r="GT21" s="484">
        <v>7673</v>
      </c>
      <c r="GU21" s="484">
        <v>6204</v>
      </c>
      <c r="GV21" s="484">
        <v>2904</v>
      </c>
      <c r="GW21" s="484">
        <v>1636</v>
      </c>
      <c r="GX21" s="484">
        <v>850</v>
      </c>
      <c r="GY21" s="484">
        <v>377</v>
      </c>
      <c r="GZ21" s="484">
        <v>33</v>
      </c>
      <c r="HA21" s="485">
        <v>26175</v>
      </c>
      <c r="HB21" s="460">
        <v>0</v>
      </c>
      <c r="HC21" s="460">
        <v>26.8</v>
      </c>
      <c r="HD21" s="460">
        <v>2.9</v>
      </c>
      <c r="HE21" s="460">
        <v>1</v>
      </c>
      <c r="HF21" s="460">
        <v>0.5</v>
      </c>
      <c r="HG21" s="460">
        <v>0</v>
      </c>
      <c r="HH21" s="460">
        <v>0</v>
      </c>
      <c r="HI21" s="460">
        <v>0</v>
      </c>
      <c r="HJ21" s="460">
        <v>0</v>
      </c>
      <c r="HK21" s="483">
        <v>31.2</v>
      </c>
      <c r="HL21" s="460">
        <v>4.5</v>
      </c>
      <c r="HM21" s="460">
        <v>8772.4500000000007</v>
      </c>
      <c r="HN21" s="460">
        <v>16568.349999999999</v>
      </c>
      <c r="HO21" s="460">
        <v>17752</v>
      </c>
      <c r="HP21" s="460">
        <v>11105.75</v>
      </c>
      <c r="HQ21" s="460">
        <v>8073.5</v>
      </c>
      <c r="HR21" s="460">
        <v>5244.75</v>
      </c>
      <c r="HS21" s="460">
        <v>3002</v>
      </c>
      <c r="HT21" s="460">
        <v>213.5</v>
      </c>
      <c r="HU21" s="483">
        <v>70736.800000000003</v>
      </c>
      <c r="HV21" s="460">
        <v>2.5</v>
      </c>
      <c r="HW21" s="460">
        <v>5848.3</v>
      </c>
      <c r="HX21" s="460">
        <v>12886.5</v>
      </c>
      <c r="HY21" s="460">
        <v>15779.6</v>
      </c>
      <c r="HZ21" s="460">
        <v>11105.8</v>
      </c>
      <c r="IA21" s="460">
        <v>9867.6</v>
      </c>
      <c r="IB21" s="460">
        <v>7575.8</v>
      </c>
      <c r="IC21" s="460">
        <v>5003.3</v>
      </c>
      <c r="ID21" s="460">
        <v>427</v>
      </c>
      <c r="IE21" s="483">
        <v>68496.399999999994</v>
      </c>
      <c r="IF21" s="483">
        <v>0</v>
      </c>
      <c r="IG21" s="483">
        <v>68496.399999999994</v>
      </c>
      <c r="IH21" s="460">
        <v>4.5</v>
      </c>
      <c r="II21" s="460">
        <v>8772.4500000000007</v>
      </c>
      <c r="IJ21" s="460">
        <v>16568.349999999999</v>
      </c>
      <c r="IK21" s="460">
        <v>17752</v>
      </c>
      <c r="IL21" s="460">
        <v>11105.75</v>
      </c>
      <c r="IM21" s="460">
        <v>8073.5</v>
      </c>
      <c r="IN21" s="460">
        <v>5244.75</v>
      </c>
      <c r="IO21" s="460">
        <v>3002</v>
      </c>
      <c r="IP21" s="460">
        <v>213.5</v>
      </c>
      <c r="IQ21" s="483">
        <v>70736.800000000003</v>
      </c>
      <c r="IR21" s="460">
        <v>1.1100000000000001</v>
      </c>
      <c r="IS21" s="460">
        <v>2594.75</v>
      </c>
      <c r="IT21" s="460">
        <v>2969.33</v>
      </c>
      <c r="IU21" s="460">
        <v>1763.72</v>
      </c>
      <c r="IV21" s="460">
        <v>525.49</v>
      </c>
      <c r="IW21" s="460">
        <v>160.16</v>
      </c>
      <c r="IX21" s="460">
        <v>45.78</v>
      </c>
      <c r="IY21" s="460">
        <v>6.21</v>
      </c>
      <c r="IZ21" s="460">
        <v>0.61</v>
      </c>
      <c r="JA21" s="483">
        <v>8067.16</v>
      </c>
      <c r="JB21" s="460">
        <v>3.39</v>
      </c>
      <c r="JC21" s="460">
        <v>6177.7</v>
      </c>
      <c r="JD21" s="460">
        <v>13599.02</v>
      </c>
      <c r="JE21" s="460">
        <v>15988.28</v>
      </c>
      <c r="JF21" s="460">
        <v>10580.26</v>
      </c>
      <c r="JG21" s="460">
        <v>7913.34</v>
      </c>
      <c r="JH21" s="460">
        <v>5198.97</v>
      </c>
      <c r="JI21" s="460">
        <v>2995.79</v>
      </c>
      <c r="JJ21" s="460">
        <v>212.89</v>
      </c>
      <c r="JK21" s="483">
        <v>62669.64</v>
      </c>
      <c r="JL21" s="460">
        <v>1.9</v>
      </c>
      <c r="JM21" s="460">
        <v>4118.5</v>
      </c>
      <c r="JN21" s="460">
        <v>10577</v>
      </c>
      <c r="JO21" s="460">
        <v>14211.8</v>
      </c>
      <c r="JP21" s="460">
        <v>10580.3</v>
      </c>
      <c r="JQ21" s="460">
        <v>9671.9</v>
      </c>
      <c r="JR21" s="460">
        <v>7509.6</v>
      </c>
      <c r="JS21" s="460">
        <v>4993</v>
      </c>
      <c r="JT21" s="460">
        <v>425.8</v>
      </c>
      <c r="JU21" s="483">
        <v>62089.8</v>
      </c>
      <c r="JV21" s="483">
        <v>0</v>
      </c>
      <c r="JW21" s="483">
        <v>62089.8</v>
      </c>
      <c r="JX21" s="461"/>
      <c r="JY21" s="461"/>
      <c r="JZ21" s="461"/>
      <c r="KA21" s="461"/>
      <c r="KB21" s="461"/>
      <c r="KC21" s="461"/>
      <c r="KD21" s="461"/>
      <c r="KE21" s="461"/>
      <c r="KF21" s="461"/>
      <c r="KG21" s="461"/>
      <c r="KH21" s="461"/>
      <c r="KI21" s="461"/>
      <c r="KJ21" s="461"/>
      <c r="KK21" s="461"/>
      <c r="KL21" s="461"/>
      <c r="KM21" s="461"/>
      <c r="KN21" s="461"/>
      <c r="KO21" s="461"/>
      <c r="KP21" s="461"/>
      <c r="KQ21" s="461"/>
      <c r="KR21" s="461"/>
      <c r="KS21" s="461"/>
      <c r="KT21" s="461"/>
      <c r="KU21" s="461"/>
      <c r="KV21" s="461"/>
      <c r="KW21" s="461"/>
      <c r="KX21" s="462"/>
    </row>
    <row r="22" spans="1:310" s="463" customFormat="1" x14ac:dyDescent="0.2">
      <c r="A22" s="457" t="s">
        <v>99</v>
      </c>
      <c r="B22" s="473" t="s">
        <v>805</v>
      </c>
      <c r="C22" s="464" t="s">
        <v>640</v>
      </c>
      <c r="D22" s="465" t="s">
        <v>100</v>
      </c>
      <c r="E22" s="484">
        <v>4353</v>
      </c>
      <c r="F22" s="484">
        <v>10949</v>
      </c>
      <c r="G22" s="484">
        <v>30462</v>
      </c>
      <c r="H22" s="484">
        <v>27905</v>
      </c>
      <c r="I22" s="484">
        <v>19441</v>
      </c>
      <c r="J22" s="484">
        <v>5050</v>
      </c>
      <c r="K22" s="484">
        <v>1706</v>
      </c>
      <c r="L22" s="484">
        <v>52</v>
      </c>
      <c r="M22" s="485">
        <v>99918</v>
      </c>
      <c r="N22" s="484">
        <v>146</v>
      </c>
      <c r="O22" s="484">
        <v>278</v>
      </c>
      <c r="P22" s="484">
        <v>481</v>
      </c>
      <c r="Q22" s="484">
        <v>361</v>
      </c>
      <c r="R22" s="484">
        <v>227</v>
      </c>
      <c r="S22" s="484">
        <v>57</v>
      </c>
      <c r="T22" s="484">
        <v>23</v>
      </c>
      <c r="U22" s="484">
        <v>0</v>
      </c>
      <c r="V22" s="485">
        <v>1573</v>
      </c>
      <c r="W22" s="484">
        <v>2</v>
      </c>
      <c r="X22" s="484">
        <v>0</v>
      </c>
      <c r="Y22" s="484">
        <v>0</v>
      </c>
      <c r="Z22" s="484">
        <v>1</v>
      </c>
      <c r="AA22" s="484">
        <v>0</v>
      </c>
      <c r="AB22" s="484">
        <v>0</v>
      </c>
      <c r="AC22" s="484">
        <v>0</v>
      </c>
      <c r="AD22" s="484">
        <v>0</v>
      </c>
      <c r="AE22" s="485">
        <v>3</v>
      </c>
      <c r="AF22" s="484">
        <v>4205</v>
      </c>
      <c r="AG22" s="484">
        <v>10671</v>
      </c>
      <c r="AH22" s="484">
        <v>29981</v>
      </c>
      <c r="AI22" s="484">
        <v>27543</v>
      </c>
      <c r="AJ22" s="484">
        <v>19214</v>
      </c>
      <c r="AK22" s="484">
        <v>4993</v>
      </c>
      <c r="AL22" s="484">
        <v>1683</v>
      </c>
      <c r="AM22" s="484">
        <v>52</v>
      </c>
      <c r="AN22" s="485">
        <v>98342</v>
      </c>
      <c r="AO22" s="484">
        <v>8</v>
      </c>
      <c r="AP22" s="484">
        <v>40</v>
      </c>
      <c r="AQ22" s="484">
        <v>159</v>
      </c>
      <c r="AR22" s="484">
        <v>203</v>
      </c>
      <c r="AS22" s="484">
        <v>208</v>
      </c>
      <c r="AT22" s="484">
        <v>70</v>
      </c>
      <c r="AU22" s="484">
        <v>29</v>
      </c>
      <c r="AV22" s="484">
        <v>12</v>
      </c>
      <c r="AW22" s="485">
        <v>729</v>
      </c>
      <c r="AX22" s="484">
        <v>8</v>
      </c>
      <c r="AY22" s="484">
        <v>40</v>
      </c>
      <c r="AZ22" s="484">
        <v>159</v>
      </c>
      <c r="BA22" s="484">
        <v>203</v>
      </c>
      <c r="BB22" s="484">
        <v>208</v>
      </c>
      <c r="BC22" s="484">
        <v>70</v>
      </c>
      <c r="BD22" s="484">
        <v>29</v>
      </c>
      <c r="BE22" s="484">
        <v>12</v>
      </c>
      <c r="BF22" s="486"/>
      <c r="BG22" s="485">
        <v>729</v>
      </c>
      <c r="BH22" s="484">
        <v>8</v>
      </c>
      <c r="BI22" s="484">
        <v>4237</v>
      </c>
      <c r="BJ22" s="484">
        <v>10790</v>
      </c>
      <c r="BK22" s="484">
        <v>30025</v>
      </c>
      <c r="BL22" s="484">
        <v>27548</v>
      </c>
      <c r="BM22" s="484">
        <v>19076</v>
      </c>
      <c r="BN22" s="484">
        <v>4952</v>
      </c>
      <c r="BO22" s="484">
        <v>1666</v>
      </c>
      <c r="BP22" s="484">
        <v>40</v>
      </c>
      <c r="BQ22" s="485">
        <v>98342</v>
      </c>
      <c r="BR22" s="484">
        <v>5</v>
      </c>
      <c r="BS22" s="484">
        <v>2167</v>
      </c>
      <c r="BT22" s="484">
        <v>5666</v>
      </c>
      <c r="BU22" s="484">
        <v>10668</v>
      </c>
      <c r="BV22" s="484">
        <v>6603</v>
      </c>
      <c r="BW22" s="484">
        <v>3643</v>
      </c>
      <c r="BX22" s="484">
        <v>733</v>
      </c>
      <c r="BY22" s="484">
        <v>217</v>
      </c>
      <c r="BZ22" s="484">
        <v>3</v>
      </c>
      <c r="CA22" s="485">
        <v>29705</v>
      </c>
      <c r="CB22" s="484">
        <v>0</v>
      </c>
      <c r="CC22" s="484">
        <v>22</v>
      </c>
      <c r="CD22" s="484">
        <v>87</v>
      </c>
      <c r="CE22" s="484">
        <v>259</v>
      </c>
      <c r="CF22" s="484">
        <v>238</v>
      </c>
      <c r="CG22" s="484">
        <v>141</v>
      </c>
      <c r="CH22" s="484">
        <v>44</v>
      </c>
      <c r="CI22" s="484">
        <v>11</v>
      </c>
      <c r="CJ22" s="484">
        <v>0</v>
      </c>
      <c r="CK22" s="485">
        <v>802</v>
      </c>
      <c r="CL22" s="484">
        <v>0</v>
      </c>
      <c r="CM22" s="484">
        <v>1</v>
      </c>
      <c r="CN22" s="484">
        <v>0</v>
      </c>
      <c r="CO22" s="484">
        <v>12</v>
      </c>
      <c r="CP22" s="484">
        <v>9</v>
      </c>
      <c r="CQ22" s="484">
        <v>9</v>
      </c>
      <c r="CR22" s="484">
        <v>11</v>
      </c>
      <c r="CS22" s="484">
        <v>13</v>
      </c>
      <c r="CT22" s="484">
        <v>5</v>
      </c>
      <c r="CU22" s="485">
        <v>60</v>
      </c>
      <c r="CV22" s="484">
        <v>0</v>
      </c>
      <c r="CW22" s="484">
        <v>8</v>
      </c>
      <c r="CX22" s="484">
        <v>15</v>
      </c>
      <c r="CY22" s="484">
        <v>6</v>
      </c>
      <c r="CZ22" s="484">
        <v>4</v>
      </c>
      <c r="DA22" s="484">
        <v>3</v>
      </c>
      <c r="DB22" s="484">
        <v>1</v>
      </c>
      <c r="DC22" s="484">
        <v>0</v>
      </c>
      <c r="DD22" s="485">
        <v>37</v>
      </c>
      <c r="DE22" s="484">
        <v>57</v>
      </c>
      <c r="DF22" s="484">
        <v>107</v>
      </c>
      <c r="DG22" s="484">
        <v>154</v>
      </c>
      <c r="DH22" s="484">
        <v>93</v>
      </c>
      <c r="DI22" s="484">
        <v>56</v>
      </c>
      <c r="DJ22" s="484">
        <v>13</v>
      </c>
      <c r="DK22" s="484">
        <v>5</v>
      </c>
      <c r="DL22" s="484">
        <v>0</v>
      </c>
      <c r="DM22" s="485">
        <v>485</v>
      </c>
      <c r="DN22" s="484">
        <v>0</v>
      </c>
      <c r="DO22" s="484">
        <v>0</v>
      </c>
      <c r="DP22" s="484">
        <v>0</v>
      </c>
      <c r="DQ22" s="484">
        <v>0</v>
      </c>
      <c r="DR22" s="484">
        <v>0</v>
      </c>
      <c r="DS22" s="484">
        <v>0</v>
      </c>
      <c r="DT22" s="484">
        <v>0</v>
      </c>
      <c r="DU22" s="484">
        <v>0</v>
      </c>
      <c r="DV22" s="485">
        <v>0</v>
      </c>
      <c r="DW22" s="484">
        <v>17</v>
      </c>
      <c r="DX22" s="484">
        <v>47</v>
      </c>
      <c r="DY22" s="484">
        <v>54</v>
      </c>
      <c r="DZ22" s="484">
        <v>36</v>
      </c>
      <c r="EA22" s="484">
        <v>15</v>
      </c>
      <c r="EB22" s="484">
        <v>8</v>
      </c>
      <c r="EC22" s="484">
        <v>1</v>
      </c>
      <c r="ED22" s="484">
        <v>0</v>
      </c>
      <c r="EE22" s="485">
        <v>178</v>
      </c>
      <c r="EF22" s="484">
        <v>74</v>
      </c>
      <c r="EG22" s="484">
        <v>154</v>
      </c>
      <c r="EH22" s="484">
        <v>208</v>
      </c>
      <c r="EI22" s="484">
        <v>129</v>
      </c>
      <c r="EJ22" s="484">
        <v>71</v>
      </c>
      <c r="EK22" s="484">
        <v>21</v>
      </c>
      <c r="EL22" s="484">
        <v>6</v>
      </c>
      <c r="EM22" s="484">
        <v>0</v>
      </c>
      <c r="EN22" s="485">
        <v>663</v>
      </c>
      <c r="EO22" s="484">
        <v>61</v>
      </c>
      <c r="EP22" s="484">
        <v>129</v>
      </c>
      <c r="EQ22" s="484">
        <v>152</v>
      </c>
      <c r="ER22" s="484">
        <v>95</v>
      </c>
      <c r="ES22" s="484">
        <v>56</v>
      </c>
      <c r="ET22" s="484">
        <v>18</v>
      </c>
      <c r="EU22" s="484">
        <v>2</v>
      </c>
      <c r="EV22" s="484">
        <v>0</v>
      </c>
      <c r="EW22" s="485">
        <v>513</v>
      </c>
      <c r="EX22" s="484">
        <v>0</v>
      </c>
      <c r="EY22" s="484">
        <v>0</v>
      </c>
      <c r="EZ22" s="484">
        <v>0</v>
      </c>
      <c r="FA22" s="484">
        <v>0</v>
      </c>
      <c r="FB22" s="484">
        <v>0</v>
      </c>
      <c r="FC22" s="484">
        <v>0</v>
      </c>
      <c r="FD22" s="484">
        <v>0</v>
      </c>
      <c r="FE22" s="484">
        <v>0</v>
      </c>
      <c r="FF22" s="485">
        <v>0</v>
      </c>
      <c r="FG22" s="484">
        <v>0</v>
      </c>
      <c r="FH22" s="484">
        <v>0</v>
      </c>
      <c r="FI22" s="484">
        <v>0</v>
      </c>
      <c r="FJ22" s="484">
        <v>0</v>
      </c>
      <c r="FK22" s="484">
        <v>0</v>
      </c>
      <c r="FL22" s="484">
        <v>0</v>
      </c>
      <c r="FM22" s="484">
        <v>0</v>
      </c>
      <c r="FN22" s="484">
        <v>0</v>
      </c>
      <c r="FO22" s="485">
        <v>0</v>
      </c>
      <c r="FP22" s="484">
        <v>0</v>
      </c>
      <c r="FQ22" s="484">
        <v>0</v>
      </c>
      <c r="FR22" s="484">
        <v>0</v>
      </c>
      <c r="FS22" s="484">
        <v>2</v>
      </c>
      <c r="FT22" s="484">
        <v>3</v>
      </c>
      <c r="FU22" s="484">
        <v>1</v>
      </c>
      <c r="FV22" s="484">
        <v>0</v>
      </c>
      <c r="FW22" s="484">
        <v>0</v>
      </c>
      <c r="FX22" s="485">
        <v>6</v>
      </c>
      <c r="FY22" s="484">
        <v>61</v>
      </c>
      <c r="FZ22" s="484">
        <v>129</v>
      </c>
      <c r="GA22" s="484">
        <v>152</v>
      </c>
      <c r="GB22" s="484">
        <v>93</v>
      </c>
      <c r="GC22" s="484">
        <v>53</v>
      </c>
      <c r="GD22" s="484">
        <v>17</v>
      </c>
      <c r="GE22" s="484">
        <v>2</v>
      </c>
      <c r="GF22" s="484">
        <v>0</v>
      </c>
      <c r="GG22" s="485">
        <v>507</v>
      </c>
      <c r="GH22" s="484">
        <v>3</v>
      </c>
      <c r="GI22" s="484">
        <v>2030</v>
      </c>
      <c r="GJ22" s="484">
        <v>4990</v>
      </c>
      <c r="GK22" s="484">
        <v>19031</v>
      </c>
      <c r="GL22" s="484">
        <v>20662</v>
      </c>
      <c r="GM22" s="484">
        <v>15268</v>
      </c>
      <c r="GN22" s="484">
        <v>4156</v>
      </c>
      <c r="GO22" s="484">
        <v>1424</v>
      </c>
      <c r="GP22" s="484">
        <v>32</v>
      </c>
      <c r="GQ22" s="485">
        <v>67596</v>
      </c>
      <c r="GR22" s="484">
        <v>5</v>
      </c>
      <c r="GS22" s="484">
        <v>2207</v>
      </c>
      <c r="GT22" s="484">
        <v>5800</v>
      </c>
      <c r="GU22" s="484">
        <v>10994</v>
      </c>
      <c r="GV22" s="484">
        <v>6886</v>
      </c>
      <c r="GW22" s="484">
        <v>3808</v>
      </c>
      <c r="GX22" s="484">
        <v>796</v>
      </c>
      <c r="GY22" s="484">
        <v>242</v>
      </c>
      <c r="GZ22" s="484">
        <v>8</v>
      </c>
      <c r="HA22" s="485">
        <v>30746</v>
      </c>
      <c r="HB22" s="460">
        <v>0</v>
      </c>
      <c r="HC22" s="460">
        <v>1.88</v>
      </c>
      <c r="HD22" s="460">
        <v>0</v>
      </c>
      <c r="HE22" s="460">
        <v>0</v>
      </c>
      <c r="HF22" s="460">
        <v>0</v>
      </c>
      <c r="HG22" s="460">
        <v>0</v>
      </c>
      <c r="HH22" s="460">
        <v>0</v>
      </c>
      <c r="HI22" s="460">
        <v>0</v>
      </c>
      <c r="HJ22" s="460">
        <v>0</v>
      </c>
      <c r="HK22" s="483">
        <v>1.88</v>
      </c>
      <c r="HL22" s="460">
        <v>6.75</v>
      </c>
      <c r="HM22" s="460">
        <v>3705.37</v>
      </c>
      <c r="HN22" s="460">
        <v>9448.75</v>
      </c>
      <c r="HO22" s="460">
        <v>27361.75</v>
      </c>
      <c r="HP22" s="460">
        <v>25884.25</v>
      </c>
      <c r="HQ22" s="460">
        <v>18144.5</v>
      </c>
      <c r="HR22" s="460">
        <v>4760.25</v>
      </c>
      <c r="HS22" s="460">
        <v>1603.5</v>
      </c>
      <c r="HT22" s="460">
        <v>36.75</v>
      </c>
      <c r="HU22" s="483">
        <v>90951.87</v>
      </c>
      <c r="HV22" s="460">
        <v>3.8</v>
      </c>
      <c r="HW22" s="460">
        <v>2470.1999999999998</v>
      </c>
      <c r="HX22" s="460">
        <v>7349</v>
      </c>
      <c r="HY22" s="460">
        <v>24321.599999999999</v>
      </c>
      <c r="HZ22" s="460">
        <v>25884.3</v>
      </c>
      <c r="IA22" s="460">
        <v>22176.6</v>
      </c>
      <c r="IB22" s="460">
        <v>6875.9</v>
      </c>
      <c r="IC22" s="460">
        <v>2672.5</v>
      </c>
      <c r="ID22" s="460">
        <v>73.5</v>
      </c>
      <c r="IE22" s="483">
        <v>91827.4</v>
      </c>
      <c r="IF22" s="483">
        <v>0</v>
      </c>
      <c r="IG22" s="483">
        <v>91827.4</v>
      </c>
      <c r="IH22" s="460">
        <v>6.75</v>
      </c>
      <c r="II22" s="460">
        <v>3705.37</v>
      </c>
      <c r="IJ22" s="460">
        <v>9448.75</v>
      </c>
      <c r="IK22" s="460">
        <v>27361.75</v>
      </c>
      <c r="IL22" s="460">
        <v>25884.25</v>
      </c>
      <c r="IM22" s="460">
        <v>18144.5</v>
      </c>
      <c r="IN22" s="460">
        <v>4760.25</v>
      </c>
      <c r="IO22" s="460">
        <v>1603.5</v>
      </c>
      <c r="IP22" s="460">
        <v>36.75</v>
      </c>
      <c r="IQ22" s="483">
        <v>90951.87</v>
      </c>
      <c r="IR22" s="460">
        <v>2.2799999999999998</v>
      </c>
      <c r="IS22" s="460">
        <v>1046.69</v>
      </c>
      <c r="IT22" s="460">
        <v>2281.77</v>
      </c>
      <c r="IU22" s="460">
        <v>3389.8</v>
      </c>
      <c r="IV22" s="460">
        <v>1552.67</v>
      </c>
      <c r="IW22" s="460">
        <v>547.65</v>
      </c>
      <c r="IX22" s="460">
        <v>83.79</v>
      </c>
      <c r="IY22" s="460">
        <v>13.11</v>
      </c>
      <c r="IZ22" s="460">
        <v>0</v>
      </c>
      <c r="JA22" s="483">
        <v>8917.76</v>
      </c>
      <c r="JB22" s="460">
        <v>4.47</v>
      </c>
      <c r="JC22" s="460">
        <v>2658.68</v>
      </c>
      <c r="JD22" s="460">
        <v>7166.98</v>
      </c>
      <c r="JE22" s="460">
        <v>23971.95</v>
      </c>
      <c r="JF22" s="460">
        <v>24331.58</v>
      </c>
      <c r="JG22" s="460">
        <v>17596.849999999999</v>
      </c>
      <c r="JH22" s="460">
        <v>4676.46</v>
      </c>
      <c r="JI22" s="460">
        <v>1590.39</v>
      </c>
      <c r="JJ22" s="460">
        <v>36.75</v>
      </c>
      <c r="JK22" s="483">
        <v>82034.11</v>
      </c>
      <c r="JL22" s="460">
        <v>2.5</v>
      </c>
      <c r="JM22" s="460">
        <v>1772.5</v>
      </c>
      <c r="JN22" s="460">
        <v>5574.3</v>
      </c>
      <c r="JO22" s="460">
        <v>21308.400000000001</v>
      </c>
      <c r="JP22" s="460">
        <v>24331.599999999999</v>
      </c>
      <c r="JQ22" s="460">
        <v>21507.3</v>
      </c>
      <c r="JR22" s="460">
        <v>6754.9</v>
      </c>
      <c r="JS22" s="460">
        <v>2650.7</v>
      </c>
      <c r="JT22" s="460">
        <v>73.5</v>
      </c>
      <c r="JU22" s="483">
        <v>83975.7</v>
      </c>
      <c r="JV22" s="483">
        <v>0</v>
      </c>
      <c r="JW22" s="483">
        <v>83975.7</v>
      </c>
      <c r="JX22" s="461"/>
      <c r="JY22" s="461"/>
      <c r="JZ22" s="461"/>
      <c r="KA22" s="461"/>
      <c r="KB22" s="461"/>
      <c r="KC22" s="461"/>
      <c r="KD22" s="461"/>
      <c r="KE22" s="461"/>
      <c r="KF22" s="461"/>
      <c r="KG22" s="461"/>
      <c r="KH22" s="461"/>
      <c r="KI22" s="461"/>
      <c r="KJ22" s="461"/>
      <c r="KK22" s="461"/>
      <c r="KL22" s="461"/>
      <c r="KM22" s="461"/>
      <c r="KN22" s="461"/>
      <c r="KO22" s="461"/>
      <c r="KP22" s="461"/>
      <c r="KQ22" s="461"/>
      <c r="KR22" s="461"/>
      <c r="KS22" s="461"/>
      <c r="KT22" s="461"/>
      <c r="KU22" s="461"/>
      <c r="KV22" s="461"/>
      <c r="KW22" s="461"/>
      <c r="KX22" s="462"/>
    </row>
    <row r="23" spans="1:310" s="463" customFormat="1" x14ac:dyDescent="0.2">
      <c r="A23" s="457" t="s">
        <v>101</v>
      </c>
      <c r="B23" s="473" t="s">
        <v>806</v>
      </c>
      <c r="C23" s="464" t="s">
        <v>807</v>
      </c>
      <c r="D23" s="465" t="s">
        <v>102</v>
      </c>
      <c r="E23" s="484">
        <v>161467</v>
      </c>
      <c r="F23" s="484">
        <v>130723</v>
      </c>
      <c r="G23" s="484">
        <v>81309</v>
      </c>
      <c r="H23" s="484">
        <v>42073</v>
      </c>
      <c r="I23" s="484">
        <v>22010</v>
      </c>
      <c r="J23" s="484">
        <v>8958</v>
      </c>
      <c r="K23" s="484">
        <v>5908</v>
      </c>
      <c r="L23" s="484">
        <v>900</v>
      </c>
      <c r="M23" s="485">
        <v>453348</v>
      </c>
      <c r="N23" s="484">
        <v>7585</v>
      </c>
      <c r="O23" s="484">
        <v>4270</v>
      </c>
      <c r="P23" s="484">
        <v>2827</v>
      </c>
      <c r="Q23" s="484">
        <v>3029</v>
      </c>
      <c r="R23" s="484">
        <v>1081</v>
      </c>
      <c r="S23" s="484">
        <v>167</v>
      </c>
      <c r="T23" s="484">
        <v>88</v>
      </c>
      <c r="U23" s="484">
        <v>24</v>
      </c>
      <c r="V23" s="485">
        <v>19071</v>
      </c>
      <c r="W23" s="484">
        <v>0</v>
      </c>
      <c r="X23" s="484">
        <v>0</v>
      </c>
      <c r="Y23" s="484">
        <v>0</v>
      </c>
      <c r="Z23" s="484">
        <v>0</v>
      </c>
      <c r="AA23" s="484">
        <v>0</v>
      </c>
      <c r="AB23" s="484">
        <v>0</v>
      </c>
      <c r="AC23" s="484">
        <v>0</v>
      </c>
      <c r="AD23" s="484">
        <v>0</v>
      </c>
      <c r="AE23" s="485">
        <v>0</v>
      </c>
      <c r="AF23" s="484">
        <v>153882</v>
      </c>
      <c r="AG23" s="484">
        <v>126453</v>
      </c>
      <c r="AH23" s="484">
        <v>78482</v>
      </c>
      <c r="AI23" s="484">
        <v>39044</v>
      </c>
      <c r="AJ23" s="484">
        <v>20929</v>
      </c>
      <c r="AK23" s="484">
        <v>8791</v>
      </c>
      <c r="AL23" s="484">
        <v>5820</v>
      </c>
      <c r="AM23" s="484">
        <v>876</v>
      </c>
      <c r="AN23" s="485">
        <v>434277</v>
      </c>
      <c r="AO23" s="484">
        <v>260</v>
      </c>
      <c r="AP23" s="484">
        <v>545</v>
      </c>
      <c r="AQ23" s="484">
        <v>480</v>
      </c>
      <c r="AR23" s="484">
        <v>311</v>
      </c>
      <c r="AS23" s="484">
        <v>174</v>
      </c>
      <c r="AT23" s="484">
        <v>101</v>
      </c>
      <c r="AU23" s="484">
        <v>76</v>
      </c>
      <c r="AV23" s="484">
        <v>44</v>
      </c>
      <c r="AW23" s="485">
        <v>1991</v>
      </c>
      <c r="AX23" s="484">
        <v>260</v>
      </c>
      <c r="AY23" s="484">
        <v>545</v>
      </c>
      <c r="AZ23" s="484">
        <v>480</v>
      </c>
      <c r="BA23" s="484">
        <v>311</v>
      </c>
      <c r="BB23" s="484">
        <v>174</v>
      </c>
      <c r="BC23" s="484">
        <v>101</v>
      </c>
      <c r="BD23" s="484">
        <v>76</v>
      </c>
      <c r="BE23" s="484">
        <v>44</v>
      </c>
      <c r="BF23" s="486"/>
      <c r="BG23" s="485">
        <v>1991</v>
      </c>
      <c r="BH23" s="484">
        <v>260</v>
      </c>
      <c r="BI23" s="484">
        <v>154167</v>
      </c>
      <c r="BJ23" s="484">
        <v>126388</v>
      </c>
      <c r="BK23" s="484">
        <v>78313</v>
      </c>
      <c r="BL23" s="484">
        <v>38907</v>
      </c>
      <c r="BM23" s="484">
        <v>20856</v>
      </c>
      <c r="BN23" s="484">
        <v>8766</v>
      </c>
      <c r="BO23" s="484">
        <v>5788</v>
      </c>
      <c r="BP23" s="484">
        <v>832</v>
      </c>
      <c r="BQ23" s="485">
        <v>434277</v>
      </c>
      <c r="BR23" s="484">
        <v>48</v>
      </c>
      <c r="BS23" s="484">
        <v>67016</v>
      </c>
      <c r="BT23" s="484">
        <v>42863</v>
      </c>
      <c r="BU23" s="484">
        <v>22527</v>
      </c>
      <c r="BV23" s="484">
        <v>9391</v>
      </c>
      <c r="BW23" s="484">
        <v>4174</v>
      </c>
      <c r="BX23" s="484">
        <v>1424</v>
      </c>
      <c r="BY23" s="484">
        <v>744</v>
      </c>
      <c r="BZ23" s="484">
        <v>89</v>
      </c>
      <c r="CA23" s="485">
        <v>148276</v>
      </c>
      <c r="CB23" s="484">
        <v>4</v>
      </c>
      <c r="CC23" s="484">
        <v>1459</v>
      </c>
      <c r="CD23" s="484">
        <v>1740</v>
      </c>
      <c r="CE23" s="484">
        <v>1162</v>
      </c>
      <c r="CF23" s="484">
        <v>652</v>
      </c>
      <c r="CG23" s="484">
        <v>308</v>
      </c>
      <c r="CH23" s="484">
        <v>107</v>
      </c>
      <c r="CI23" s="484">
        <v>44</v>
      </c>
      <c r="CJ23" s="484">
        <v>11</v>
      </c>
      <c r="CK23" s="485">
        <v>5487</v>
      </c>
      <c r="CL23" s="484">
        <v>2</v>
      </c>
      <c r="CM23" s="484">
        <v>900</v>
      </c>
      <c r="CN23" s="484">
        <v>602</v>
      </c>
      <c r="CO23" s="484">
        <v>245</v>
      </c>
      <c r="CP23" s="484">
        <v>135</v>
      </c>
      <c r="CQ23" s="484">
        <v>72</v>
      </c>
      <c r="CR23" s="484">
        <v>65</v>
      </c>
      <c r="CS23" s="484">
        <v>91</v>
      </c>
      <c r="CT23" s="484">
        <v>32</v>
      </c>
      <c r="CU23" s="485">
        <v>2144</v>
      </c>
      <c r="CV23" s="484">
        <v>511</v>
      </c>
      <c r="CW23" s="484">
        <v>307</v>
      </c>
      <c r="CX23" s="484">
        <v>326</v>
      </c>
      <c r="CY23" s="484">
        <v>183</v>
      </c>
      <c r="CZ23" s="484">
        <v>99</v>
      </c>
      <c r="DA23" s="484">
        <v>29</v>
      </c>
      <c r="DB23" s="484">
        <v>20</v>
      </c>
      <c r="DC23" s="484">
        <v>4</v>
      </c>
      <c r="DD23" s="485">
        <v>1479</v>
      </c>
      <c r="DE23" s="484">
        <v>3183</v>
      </c>
      <c r="DF23" s="484">
        <v>1887</v>
      </c>
      <c r="DG23" s="484">
        <v>1292</v>
      </c>
      <c r="DH23" s="484">
        <v>739</v>
      </c>
      <c r="DI23" s="484">
        <v>431</v>
      </c>
      <c r="DJ23" s="484">
        <v>95</v>
      </c>
      <c r="DK23" s="484">
        <v>73</v>
      </c>
      <c r="DL23" s="484">
        <v>12</v>
      </c>
      <c r="DM23" s="485">
        <v>7712</v>
      </c>
      <c r="DN23" s="484">
        <v>0</v>
      </c>
      <c r="DO23" s="484">
        <v>0</v>
      </c>
      <c r="DP23" s="484">
        <v>0</v>
      </c>
      <c r="DQ23" s="484">
        <v>0</v>
      </c>
      <c r="DR23" s="484">
        <v>0</v>
      </c>
      <c r="DS23" s="484">
        <v>0</v>
      </c>
      <c r="DT23" s="484">
        <v>0</v>
      </c>
      <c r="DU23" s="484">
        <v>0</v>
      </c>
      <c r="DV23" s="485">
        <v>0</v>
      </c>
      <c r="DW23" s="484">
        <v>1142</v>
      </c>
      <c r="DX23" s="484">
        <v>412</v>
      </c>
      <c r="DY23" s="484">
        <v>299</v>
      </c>
      <c r="DZ23" s="484">
        <v>164</v>
      </c>
      <c r="EA23" s="484">
        <v>76</v>
      </c>
      <c r="EB23" s="484">
        <v>16</v>
      </c>
      <c r="EC23" s="484">
        <v>22</v>
      </c>
      <c r="ED23" s="484">
        <v>7</v>
      </c>
      <c r="EE23" s="485">
        <v>2138</v>
      </c>
      <c r="EF23" s="484">
        <v>4325</v>
      </c>
      <c r="EG23" s="484">
        <v>2299</v>
      </c>
      <c r="EH23" s="484">
        <v>1591</v>
      </c>
      <c r="EI23" s="484">
        <v>903</v>
      </c>
      <c r="EJ23" s="484">
        <v>507</v>
      </c>
      <c r="EK23" s="484">
        <v>111</v>
      </c>
      <c r="EL23" s="484">
        <v>95</v>
      </c>
      <c r="EM23" s="484">
        <v>19</v>
      </c>
      <c r="EN23" s="485">
        <v>9850</v>
      </c>
      <c r="EO23" s="484">
        <v>2556</v>
      </c>
      <c r="EP23" s="484">
        <v>1203</v>
      </c>
      <c r="EQ23" s="484">
        <v>853</v>
      </c>
      <c r="ER23" s="484">
        <v>481</v>
      </c>
      <c r="ES23" s="484">
        <v>293</v>
      </c>
      <c r="ET23" s="484">
        <v>61</v>
      </c>
      <c r="EU23" s="484">
        <v>62</v>
      </c>
      <c r="EV23" s="484">
        <v>14</v>
      </c>
      <c r="EW23" s="485">
        <v>5523</v>
      </c>
      <c r="EX23" s="484">
        <v>0</v>
      </c>
      <c r="EY23" s="484">
        <v>0</v>
      </c>
      <c r="EZ23" s="484">
        <v>0</v>
      </c>
      <c r="FA23" s="484">
        <v>0</v>
      </c>
      <c r="FB23" s="484">
        <v>0</v>
      </c>
      <c r="FC23" s="484">
        <v>0</v>
      </c>
      <c r="FD23" s="484">
        <v>0</v>
      </c>
      <c r="FE23" s="484">
        <v>0</v>
      </c>
      <c r="FF23" s="485">
        <v>0</v>
      </c>
      <c r="FG23" s="484">
        <v>0</v>
      </c>
      <c r="FH23" s="484">
        <v>0</v>
      </c>
      <c r="FI23" s="484">
        <v>0</v>
      </c>
      <c r="FJ23" s="484">
        <v>0</v>
      </c>
      <c r="FK23" s="484">
        <v>0</v>
      </c>
      <c r="FL23" s="484">
        <v>0</v>
      </c>
      <c r="FM23" s="484">
        <v>0</v>
      </c>
      <c r="FN23" s="484">
        <v>0</v>
      </c>
      <c r="FO23" s="485">
        <v>0</v>
      </c>
      <c r="FP23" s="484">
        <v>22</v>
      </c>
      <c r="FQ23" s="484">
        <v>1</v>
      </c>
      <c r="FR23" s="484">
        <v>1</v>
      </c>
      <c r="FS23" s="484">
        <v>1</v>
      </c>
      <c r="FT23" s="484">
        <v>1</v>
      </c>
      <c r="FU23" s="484">
        <v>0</v>
      </c>
      <c r="FV23" s="484">
        <v>0</v>
      </c>
      <c r="FW23" s="484">
        <v>1</v>
      </c>
      <c r="FX23" s="485">
        <v>27</v>
      </c>
      <c r="FY23" s="484">
        <v>2534</v>
      </c>
      <c r="FZ23" s="484">
        <v>1202</v>
      </c>
      <c r="GA23" s="484">
        <v>852</v>
      </c>
      <c r="GB23" s="484">
        <v>480</v>
      </c>
      <c r="GC23" s="484">
        <v>292</v>
      </c>
      <c r="GD23" s="484">
        <v>61</v>
      </c>
      <c r="GE23" s="484">
        <v>62</v>
      </c>
      <c r="GF23" s="484">
        <v>13</v>
      </c>
      <c r="GG23" s="485">
        <v>5496</v>
      </c>
      <c r="GH23" s="484">
        <v>206</v>
      </c>
      <c r="GI23" s="484">
        <v>83650</v>
      </c>
      <c r="GJ23" s="484">
        <v>80771</v>
      </c>
      <c r="GK23" s="484">
        <v>54080</v>
      </c>
      <c r="GL23" s="484">
        <v>28565</v>
      </c>
      <c r="GM23" s="484">
        <v>16226</v>
      </c>
      <c r="GN23" s="484">
        <v>7154</v>
      </c>
      <c r="GO23" s="484">
        <v>4887</v>
      </c>
      <c r="GP23" s="484">
        <v>693</v>
      </c>
      <c r="GQ23" s="485">
        <v>276232</v>
      </c>
      <c r="GR23" s="484">
        <v>54</v>
      </c>
      <c r="GS23" s="484">
        <v>70517</v>
      </c>
      <c r="GT23" s="484">
        <v>45617</v>
      </c>
      <c r="GU23" s="484">
        <v>24233</v>
      </c>
      <c r="GV23" s="484">
        <v>10342</v>
      </c>
      <c r="GW23" s="484">
        <v>4630</v>
      </c>
      <c r="GX23" s="484">
        <v>1612</v>
      </c>
      <c r="GY23" s="484">
        <v>901</v>
      </c>
      <c r="GZ23" s="484">
        <v>139</v>
      </c>
      <c r="HA23" s="485">
        <v>158045</v>
      </c>
      <c r="HB23" s="460">
        <v>0</v>
      </c>
      <c r="HC23" s="460">
        <v>0</v>
      </c>
      <c r="HD23" s="460">
        <v>0</v>
      </c>
      <c r="HE23" s="460">
        <v>0</v>
      </c>
      <c r="HF23" s="460">
        <v>0</v>
      </c>
      <c r="HG23" s="460">
        <v>0</v>
      </c>
      <c r="HH23" s="460">
        <v>0</v>
      </c>
      <c r="HI23" s="460">
        <v>0</v>
      </c>
      <c r="HJ23" s="460">
        <v>0</v>
      </c>
      <c r="HK23" s="483">
        <v>0</v>
      </c>
      <c r="HL23" s="460">
        <v>246</v>
      </c>
      <c r="HM23" s="460">
        <v>138242.25</v>
      </c>
      <c r="HN23" s="460">
        <v>115528.25</v>
      </c>
      <c r="HO23" s="460">
        <v>72675.25</v>
      </c>
      <c r="HP23" s="460">
        <v>36538.75</v>
      </c>
      <c r="HQ23" s="460">
        <v>19810.5</v>
      </c>
      <c r="HR23" s="460">
        <v>8369.75</v>
      </c>
      <c r="HS23" s="460">
        <v>5576.5</v>
      </c>
      <c r="HT23" s="460">
        <v>803</v>
      </c>
      <c r="HU23" s="483">
        <v>397790.25</v>
      </c>
      <c r="HV23" s="460">
        <v>136.69999999999999</v>
      </c>
      <c r="HW23" s="460">
        <v>92161.5</v>
      </c>
      <c r="HX23" s="460">
        <v>89855.3</v>
      </c>
      <c r="HY23" s="460">
        <v>64600.2</v>
      </c>
      <c r="HZ23" s="460">
        <v>36538.800000000003</v>
      </c>
      <c r="IA23" s="460">
        <v>24212.799999999999</v>
      </c>
      <c r="IB23" s="460">
        <v>12089.6</v>
      </c>
      <c r="IC23" s="460">
        <v>9294.2000000000007</v>
      </c>
      <c r="ID23" s="460">
        <v>1606</v>
      </c>
      <c r="IE23" s="483">
        <v>330495.09999999998</v>
      </c>
      <c r="IF23" s="483">
        <v>88.4</v>
      </c>
      <c r="IG23" s="483">
        <v>330583.5</v>
      </c>
      <c r="IH23" s="460">
        <v>246</v>
      </c>
      <c r="II23" s="460">
        <v>138242.25</v>
      </c>
      <c r="IJ23" s="460">
        <v>115528.25</v>
      </c>
      <c r="IK23" s="460">
        <v>72675.25</v>
      </c>
      <c r="IL23" s="460">
        <v>36538.75</v>
      </c>
      <c r="IM23" s="460">
        <v>19810.5</v>
      </c>
      <c r="IN23" s="460">
        <v>8369.75</v>
      </c>
      <c r="IO23" s="460">
        <v>5576.5</v>
      </c>
      <c r="IP23" s="460">
        <v>803</v>
      </c>
      <c r="IQ23" s="483">
        <v>397790.25</v>
      </c>
      <c r="IR23" s="460">
        <v>99.85</v>
      </c>
      <c r="IS23" s="460">
        <v>54688.14</v>
      </c>
      <c r="IT23" s="460">
        <v>26827.35</v>
      </c>
      <c r="IU23" s="460">
        <v>10252.040000000001</v>
      </c>
      <c r="IV23" s="460">
        <v>3087.18</v>
      </c>
      <c r="IW23" s="460">
        <v>798.06</v>
      </c>
      <c r="IX23" s="460">
        <v>206.21</v>
      </c>
      <c r="IY23" s="460">
        <v>86.91</v>
      </c>
      <c r="IZ23" s="460">
        <v>7.93</v>
      </c>
      <c r="JA23" s="483">
        <v>96053.67</v>
      </c>
      <c r="JB23" s="460">
        <v>146.15</v>
      </c>
      <c r="JC23" s="460">
        <v>83554.11</v>
      </c>
      <c r="JD23" s="460">
        <v>88700.9</v>
      </c>
      <c r="JE23" s="460">
        <v>62423.21</v>
      </c>
      <c r="JF23" s="460">
        <v>33451.57</v>
      </c>
      <c r="JG23" s="460">
        <v>19012.439999999999</v>
      </c>
      <c r="JH23" s="460">
        <v>8163.54</v>
      </c>
      <c r="JI23" s="460">
        <v>5489.59</v>
      </c>
      <c r="JJ23" s="460">
        <v>795.07</v>
      </c>
      <c r="JK23" s="483">
        <v>301736.58</v>
      </c>
      <c r="JL23" s="460">
        <v>81.2</v>
      </c>
      <c r="JM23" s="460">
        <v>55702.7</v>
      </c>
      <c r="JN23" s="460">
        <v>68989.600000000006</v>
      </c>
      <c r="JO23" s="460">
        <v>55487.3</v>
      </c>
      <c r="JP23" s="460">
        <v>33451.599999999999</v>
      </c>
      <c r="JQ23" s="460">
        <v>23237.4</v>
      </c>
      <c r="JR23" s="460">
        <v>11791.8</v>
      </c>
      <c r="JS23" s="460">
        <v>9149.2999999999993</v>
      </c>
      <c r="JT23" s="460">
        <v>1590.1</v>
      </c>
      <c r="JU23" s="483">
        <v>259481</v>
      </c>
      <c r="JV23" s="483">
        <v>88.4</v>
      </c>
      <c r="JW23" s="483">
        <v>259569.4</v>
      </c>
      <c r="JX23" s="461"/>
      <c r="JY23" s="461"/>
      <c r="JZ23" s="461"/>
      <c r="KA23" s="461"/>
      <c r="KB23" s="461"/>
      <c r="KC23" s="461"/>
      <c r="KD23" s="461"/>
      <c r="KE23" s="461"/>
      <c r="KF23" s="461"/>
      <c r="KG23" s="461"/>
      <c r="KH23" s="461"/>
      <c r="KI23" s="461"/>
      <c r="KJ23" s="461"/>
      <c r="KK23" s="461"/>
      <c r="KL23" s="461"/>
      <c r="KM23" s="461"/>
      <c r="KN23" s="461"/>
      <c r="KO23" s="461"/>
      <c r="KP23" s="461"/>
      <c r="KQ23" s="461"/>
      <c r="KR23" s="461"/>
      <c r="KS23" s="461"/>
      <c r="KT23" s="461"/>
      <c r="KU23" s="461"/>
      <c r="KV23" s="461"/>
      <c r="KW23" s="461"/>
      <c r="KX23" s="462"/>
    </row>
    <row r="24" spans="1:310" s="463" customFormat="1" x14ac:dyDescent="0.2">
      <c r="A24" s="457" t="s">
        <v>103</v>
      </c>
      <c r="B24" s="473" t="s">
        <v>808</v>
      </c>
      <c r="C24" s="464" t="s">
        <v>786</v>
      </c>
      <c r="D24" s="465" t="s">
        <v>104</v>
      </c>
      <c r="E24" s="484">
        <v>4980</v>
      </c>
      <c r="F24" s="484">
        <v>15374</v>
      </c>
      <c r="G24" s="484">
        <v>9995</v>
      </c>
      <c r="H24" s="484">
        <v>6753</v>
      </c>
      <c r="I24" s="484">
        <v>4525</v>
      </c>
      <c r="J24" s="484">
        <v>1610</v>
      </c>
      <c r="K24" s="484">
        <v>526</v>
      </c>
      <c r="L24" s="484">
        <v>37</v>
      </c>
      <c r="M24" s="485">
        <v>43800</v>
      </c>
      <c r="N24" s="484">
        <v>157</v>
      </c>
      <c r="O24" s="484">
        <v>150</v>
      </c>
      <c r="P24" s="484">
        <v>113</v>
      </c>
      <c r="Q24" s="484">
        <v>58</v>
      </c>
      <c r="R24" s="484">
        <v>28</v>
      </c>
      <c r="S24" s="484">
        <v>8</v>
      </c>
      <c r="T24" s="484">
        <v>9</v>
      </c>
      <c r="U24" s="484">
        <v>0</v>
      </c>
      <c r="V24" s="485">
        <v>523</v>
      </c>
      <c r="W24" s="484">
        <v>0</v>
      </c>
      <c r="X24" s="484">
        <v>0</v>
      </c>
      <c r="Y24" s="484">
        <v>0</v>
      </c>
      <c r="Z24" s="484">
        <v>0</v>
      </c>
      <c r="AA24" s="484">
        <v>0</v>
      </c>
      <c r="AB24" s="484">
        <v>0</v>
      </c>
      <c r="AC24" s="484">
        <v>0</v>
      </c>
      <c r="AD24" s="484">
        <v>0</v>
      </c>
      <c r="AE24" s="485">
        <v>0</v>
      </c>
      <c r="AF24" s="484">
        <v>4823</v>
      </c>
      <c r="AG24" s="484">
        <v>15224</v>
      </c>
      <c r="AH24" s="484">
        <v>9882</v>
      </c>
      <c r="AI24" s="484">
        <v>6695</v>
      </c>
      <c r="AJ24" s="484">
        <v>4497</v>
      </c>
      <c r="AK24" s="484">
        <v>1602</v>
      </c>
      <c r="AL24" s="484">
        <v>517</v>
      </c>
      <c r="AM24" s="484">
        <v>37</v>
      </c>
      <c r="AN24" s="485">
        <v>43277</v>
      </c>
      <c r="AO24" s="484">
        <v>17</v>
      </c>
      <c r="AP24" s="484">
        <v>80</v>
      </c>
      <c r="AQ24" s="484">
        <v>89</v>
      </c>
      <c r="AR24" s="484">
        <v>63</v>
      </c>
      <c r="AS24" s="484">
        <v>49</v>
      </c>
      <c r="AT24" s="484">
        <v>19</v>
      </c>
      <c r="AU24" s="484">
        <v>14</v>
      </c>
      <c r="AV24" s="484">
        <v>5</v>
      </c>
      <c r="AW24" s="485">
        <v>336</v>
      </c>
      <c r="AX24" s="484">
        <v>17</v>
      </c>
      <c r="AY24" s="484">
        <v>80</v>
      </c>
      <c r="AZ24" s="484">
        <v>89</v>
      </c>
      <c r="BA24" s="484">
        <v>63</v>
      </c>
      <c r="BB24" s="484">
        <v>49</v>
      </c>
      <c r="BC24" s="484">
        <v>19</v>
      </c>
      <c r="BD24" s="484">
        <v>14</v>
      </c>
      <c r="BE24" s="484">
        <v>5</v>
      </c>
      <c r="BF24" s="486"/>
      <c r="BG24" s="485">
        <v>336</v>
      </c>
      <c r="BH24" s="484">
        <v>17</v>
      </c>
      <c r="BI24" s="484">
        <v>4886</v>
      </c>
      <c r="BJ24" s="484">
        <v>15233</v>
      </c>
      <c r="BK24" s="484">
        <v>9856</v>
      </c>
      <c r="BL24" s="484">
        <v>6681</v>
      </c>
      <c r="BM24" s="484">
        <v>4467</v>
      </c>
      <c r="BN24" s="484">
        <v>1597</v>
      </c>
      <c r="BO24" s="484">
        <v>508</v>
      </c>
      <c r="BP24" s="484">
        <v>32</v>
      </c>
      <c r="BQ24" s="485">
        <v>43277</v>
      </c>
      <c r="BR24" s="484">
        <v>7</v>
      </c>
      <c r="BS24" s="484">
        <v>2850</v>
      </c>
      <c r="BT24" s="484">
        <v>5326</v>
      </c>
      <c r="BU24" s="484">
        <v>2752</v>
      </c>
      <c r="BV24" s="484">
        <v>1411</v>
      </c>
      <c r="BW24" s="484">
        <v>696</v>
      </c>
      <c r="BX24" s="484">
        <v>201</v>
      </c>
      <c r="BY24" s="484">
        <v>62</v>
      </c>
      <c r="BZ24" s="484">
        <v>2</v>
      </c>
      <c r="CA24" s="485">
        <v>13307</v>
      </c>
      <c r="CB24" s="484">
        <v>1</v>
      </c>
      <c r="CC24" s="484">
        <v>38</v>
      </c>
      <c r="CD24" s="484">
        <v>126</v>
      </c>
      <c r="CE24" s="484">
        <v>105</v>
      </c>
      <c r="CF24" s="484">
        <v>54</v>
      </c>
      <c r="CG24" s="484">
        <v>47</v>
      </c>
      <c r="CH24" s="484">
        <v>14</v>
      </c>
      <c r="CI24" s="484">
        <v>6</v>
      </c>
      <c r="CJ24" s="484">
        <v>0</v>
      </c>
      <c r="CK24" s="485">
        <v>391</v>
      </c>
      <c r="CL24" s="484">
        <v>0</v>
      </c>
      <c r="CM24" s="484">
        <v>11</v>
      </c>
      <c r="CN24" s="484">
        <v>14</v>
      </c>
      <c r="CO24" s="484">
        <v>7</v>
      </c>
      <c r="CP24" s="484">
        <v>4</v>
      </c>
      <c r="CQ24" s="484">
        <v>10</v>
      </c>
      <c r="CR24" s="484">
        <v>12</v>
      </c>
      <c r="CS24" s="484">
        <v>6</v>
      </c>
      <c r="CT24" s="484">
        <v>6</v>
      </c>
      <c r="CU24" s="485">
        <v>70</v>
      </c>
      <c r="CV24" s="484">
        <v>32</v>
      </c>
      <c r="CW24" s="484">
        <v>30</v>
      </c>
      <c r="CX24" s="484">
        <v>25</v>
      </c>
      <c r="CY24" s="484">
        <v>14</v>
      </c>
      <c r="CZ24" s="484">
        <v>8</v>
      </c>
      <c r="DA24" s="484">
        <v>3</v>
      </c>
      <c r="DB24" s="484">
        <v>4</v>
      </c>
      <c r="DC24" s="484">
        <v>0</v>
      </c>
      <c r="DD24" s="485">
        <v>116</v>
      </c>
      <c r="DE24" s="484">
        <v>88</v>
      </c>
      <c r="DF24" s="484">
        <v>133</v>
      </c>
      <c r="DG24" s="484">
        <v>71</v>
      </c>
      <c r="DH24" s="484">
        <v>51</v>
      </c>
      <c r="DI24" s="484">
        <v>17</v>
      </c>
      <c r="DJ24" s="484">
        <v>10</v>
      </c>
      <c r="DK24" s="484">
        <v>5</v>
      </c>
      <c r="DL24" s="484">
        <v>0</v>
      </c>
      <c r="DM24" s="485">
        <v>375</v>
      </c>
      <c r="DN24" s="484">
        <v>19</v>
      </c>
      <c r="DO24" s="484">
        <v>40</v>
      </c>
      <c r="DP24" s="484">
        <v>22</v>
      </c>
      <c r="DQ24" s="484">
        <v>13</v>
      </c>
      <c r="DR24" s="484">
        <v>5</v>
      </c>
      <c r="DS24" s="484">
        <v>5</v>
      </c>
      <c r="DT24" s="484">
        <v>4</v>
      </c>
      <c r="DU24" s="484">
        <v>0</v>
      </c>
      <c r="DV24" s="485">
        <v>108</v>
      </c>
      <c r="DW24" s="484">
        <v>15</v>
      </c>
      <c r="DX24" s="484">
        <v>15</v>
      </c>
      <c r="DY24" s="484">
        <v>15</v>
      </c>
      <c r="DZ24" s="484">
        <v>8</v>
      </c>
      <c r="EA24" s="484">
        <v>5</v>
      </c>
      <c r="EB24" s="484">
        <v>5</v>
      </c>
      <c r="EC24" s="484">
        <v>0</v>
      </c>
      <c r="ED24" s="484">
        <v>0</v>
      </c>
      <c r="EE24" s="485">
        <v>63</v>
      </c>
      <c r="EF24" s="484">
        <v>122</v>
      </c>
      <c r="EG24" s="484">
        <v>188</v>
      </c>
      <c r="EH24" s="484">
        <v>108</v>
      </c>
      <c r="EI24" s="484">
        <v>72</v>
      </c>
      <c r="EJ24" s="484">
        <v>27</v>
      </c>
      <c r="EK24" s="484">
        <v>20</v>
      </c>
      <c r="EL24" s="484">
        <v>9</v>
      </c>
      <c r="EM24" s="484">
        <v>0</v>
      </c>
      <c r="EN24" s="485">
        <v>546</v>
      </c>
      <c r="EO24" s="484">
        <v>55</v>
      </c>
      <c r="EP24" s="484">
        <v>133</v>
      </c>
      <c r="EQ24" s="484">
        <v>95</v>
      </c>
      <c r="ER24" s="484">
        <v>52</v>
      </c>
      <c r="ES24" s="484">
        <v>25</v>
      </c>
      <c r="ET24" s="484">
        <v>16</v>
      </c>
      <c r="EU24" s="484">
        <v>7</v>
      </c>
      <c r="EV24" s="484">
        <v>0</v>
      </c>
      <c r="EW24" s="485">
        <v>383</v>
      </c>
      <c r="EX24" s="484">
        <v>0</v>
      </c>
      <c r="EY24" s="484">
        <v>0</v>
      </c>
      <c r="EZ24" s="484">
        <v>0</v>
      </c>
      <c r="FA24" s="484">
        <v>0</v>
      </c>
      <c r="FB24" s="484">
        <v>0</v>
      </c>
      <c r="FC24" s="484">
        <v>0</v>
      </c>
      <c r="FD24" s="484">
        <v>0</v>
      </c>
      <c r="FE24" s="484">
        <v>0</v>
      </c>
      <c r="FF24" s="485">
        <v>0</v>
      </c>
      <c r="FG24" s="484">
        <v>0</v>
      </c>
      <c r="FH24" s="484">
        <v>0</v>
      </c>
      <c r="FI24" s="484">
        <v>0</v>
      </c>
      <c r="FJ24" s="484">
        <v>0</v>
      </c>
      <c r="FK24" s="484">
        <v>0</v>
      </c>
      <c r="FL24" s="484">
        <v>0</v>
      </c>
      <c r="FM24" s="484">
        <v>0</v>
      </c>
      <c r="FN24" s="484">
        <v>0</v>
      </c>
      <c r="FO24" s="485">
        <v>0</v>
      </c>
      <c r="FP24" s="484">
        <v>0</v>
      </c>
      <c r="FQ24" s="484">
        <v>0</v>
      </c>
      <c r="FR24" s="484">
        <v>0</v>
      </c>
      <c r="FS24" s="484">
        <v>0</v>
      </c>
      <c r="FT24" s="484">
        <v>0</v>
      </c>
      <c r="FU24" s="484">
        <v>0</v>
      </c>
      <c r="FV24" s="484">
        <v>0</v>
      </c>
      <c r="FW24" s="484">
        <v>0</v>
      </c>
      <c r="FX24" s="485">
        <v>0</v>
      </c>
      <c r="FY24" s="484">
        <v>55</v>
      </c>
      <c r="FZ24" s="484">
        <v>133</v>
      </c>
      <c r="GA24" s="484">
        <v>95</v>
      </c>
      <c r="GB24" s="484">
        <v>52</v>
      </c>
      <c r="GC24" s="484">
        <v>25</v>
      </c>
      <c r="GD24" s="484">
        <v>16</v>
      </c>
      <c r="GE24" s="484">
        <v>7</v>
      </c>
      <c r="GF24" s="484">
        <v>0</v>
      </c>
      <c r="GG24" s="485">
        <v>383</v>
      </c>
      <c r="GH24" s="484">
        <v>9</v>
      </c>
      <c r="GI24" s="484">
        <v>1939</v>
      </c>
      <c r="GJ24" s="484">
        <v>9712</v>
      </c>
      <c r="GK24" s="484">
        <v>6954</v>
      </c>
      <c r="GL24" s="484">
        <v>5191</v>
      </c>
      <c r="GM24" s="484">
        <v>3704</v>
      </c>
      <c r="GN24" s="484">
        <v>1360</v>
      </c>
      <c r="GO24" s="484">
        <v>430</v>
      </c>
      <c r="GP24" s="484">
        <v>24</v>
      </c>
      <c r="GQ24" s="485">
        <v>29323</v>
      </c>
      <c r="GR24" s="484">
        <v>8</v>
      </c>
      <c r="GS24" s="484">
        <v>2947</v>
      </c>
      <c r="GT24" s="484">
        <v>5521</v>
      </c>
      <c r="GU24" s="484">
        <v>2902</v>
      </c>
      <c r="GV24" s="484">
        <v>1490</v>
      </c>
      <c r="GW24" s="484">
        <v>763</v>
      </c>
      <c r="GX24" s="484">
        <v>237</v>
      </c>
      <c r="GY24" s="484">
        <v>78</v>
      </c>
      <c r="GZ24" s="484">
        <v>8</v>
      </c>
      <c r="HA24" s="485">
        <v>13954</v>
      </c>
      <c r="HB24" s="460">
        <v>0</v>
      </c>
      <c r="HC24" s="460">
        <v>2.5</v>
      </c>
      <c r="HD24" s="460">
        <v>1</v>
      </c>
      <c r="HE24" s="460">
        <v>0</v>
      </c>
      <c r="HF24" s="460">
        <v>0</v>
      </c>
      <c r="HG24" s="460">
        <v>0</v>
      </c>
      <c r="HH24" s="460">
        <v>0</v>
      </c>
      <c r="HI24" s="460">
        <v>0</v>
      </c>
      <c r="HJ24" s="460">
        <v>0</v>
      </c>
      <c r="HK24" s="483">
        <v>3.5</v>
      </c>
      <c r="HL24" s="460">
        <v>15</v>
      </c>
      <c r="HM24" s="460">
        <v>4148</v>
      </c>
      <c r="HN24" s="460">
        <v>13845</v>
      </c>
      <c r="HO24" s="460">
        <v>9138.25</v>
      </c>
      <c r="HP24" s="460">
        <v>6311.75</v>
      </c>
      <c r="HQ24" s="460">
        <v>4277.75</v>
      </c>
      <c r="HR24" s="460">
        <v>1539.75</v>
      </c>
      <c r="HS24" s="460">
        <v>486</v>
      </c>
      <c r="HT24" s="460">
        <v>28.5</v>
      </c>
      <c r="HU24" s="483">
        <v>39790</v>
      </c>
      <c r="HV24" s="460">
        <v>8.3000000000000007</v>
      </c>
      <c r="HW24" s="460">
        <v>2765.3</v>
      </c>
      <c r="HX24" s="460">
        <v>10768.3</v>
      </c>
      <c r="HY24" s="460">
        <v>8122.9</v>
      </c>
      <c r="HZ24" s="460">
        <v>6311.8</v>
      </c>
      <c r="IA24" s="460">
        <v>5228.3999999999996</v>
      </c>
      <c r="IB24" s="460">
        <v>2224.1</v>
      </c>
      <c r="IC24" s="460">
        <v>810</v>
      </c>
      <c r="ID24" s="460">
        <v>57</v>
      </c>
      <c r="IE24" s="483">
        <v>36296.1</v>
      </c>
      <c r="IF24" s="483">
        <v>0</v>
      </c>
      <c r="IG24" s="483">
        <v>36296.1</v>
      </c>
      <c r="IH24" s="460">
        <v>15</v>
      </c>
      <c r="II24" s="460">
        <v>4148</v>
      </c>
      <c r="IJ24" s="460">
        <v>13845</v>
      </c>
      <c r="IK24" s="460">
        <v>9138.25</v>
      </c>
      <c r="IL24" s="460">
        <v>6311.75</v>
      </c>
      <c r="IM24" s="460">
        <v>4277.75</v>
      </c>
      <c r="IN24" s="460">
        <v>1539.75</v>
      </c>
      <c r="IO24" s="460">
        <v>486</v>
      </c>
      <c r="IP24" s="460">
        <v>28.5</v>
      </c>
      <c r="IQ24" s="483">
        <v>39790</v>
      </c>
      <c r="IR24" s="460">
        <v>8.9499999999999993</v>
      </c>
      <c r="IS24" s="460">
        <v>1025.78</v>
      </c>
      <c r="IT24" s="460">
        <v>1054.25</v>
      </c>
      <c r="IU24" s="460">
        <v>403.64</v>
      </c>
      <c r="IV24" s="460">
        <v>159.09</v>
      </c>
      <c r="IW24" s="460">
        <v>62.39</v>
      </c>
      <c r="IX24" s="460">
        <v>14.53</v>
      </c>
      <c r="IY24" s="460">
        <v>4.51</v>
      </c>
      <c r="IZ24" s="460">
        <v>0</v>
      </c>
      <c r="JA24" s="483">
        <v>2733.14</v>
      </c>
      <c r="JB24" s="460">
        <v>6.05</v>
      </c>
      <c r="JC24" s="460">
        <v>3122.22</v>
      </c>
      <c r="JD24" s="460">
        <v>12790.75</v>
      </c>
      <c r="JE24" s="460">
        <v>8734.61</v>
      </c>
      <c r="JF24" s="460">
        <v>6152.66</v>
      </c>
      <c r="JG24" s="460">
        <v>4215.3599999999997</v>
      </c>
      <c r="JH24" s="460">
        <v>1525.22</v>
      </c>
      <c r="JI24" s="460">
        <v>481.49</v>
      </c>
      <c r="JJ24" s="460">
        <v>28.5</v>
      </c>
      <c r="JK24" s="483">
        <v>37056.86</v>
      </c>
      <c r="JL24" s="460">
        <v>3.4</v>
      </c>
      <c r="JM24" s="460">
        <v>2081.5</v>
      </c>
      <c r="JN24" s="460">
        <v>9948.4</v>
      </c>
      <c r="JO24" s="460">
        <v>7764.1</v>
      </c>
      <c r="JP24" s="460">
        <v>6152.7</v>
      </c>
      <c r="JQ24" s="460">
        <v>5152.1000000000004</v>
      </c>
      <c r="JR24" s="460">
        <v>2203.1</v>
      </c>
      <c r="JS24" s="460">
        <v>802.5</v>
      </c>
      <c r="JT24" s="460">
        <v>57</v>
      </c>
      <c r="JU24" s="483">
        <v>34164.800000000003</v>
      </c>
      <c r="JV24" s="483">
        <v>0</v>
      </c>
      <c r="JW24" s="483">
        <v>34164.800000000003</v>
      </c>
      <c r="JX24" s="461"/>
      <c r="JY24" s="461"/>
      <c r="JZ24" s="461"/>
      <c r="KA24" s="461"/>
      <c r="KB24" s="461"/>
      <c r="KC24" s="461"/>
      <c r="KD24" s="461"/>
      <c r="KE24" s="461"/>
      <c r="KF24" s="461"/>
      <c r="KG24" s="461"/>
      <c r="KH24" s="461"/>
      <c r="KI24" s="461"/>
      <c r="KJ24" s="461"/>
      <c r="KK24" s="461"/>
      <c r="KL24" s="461"/>
      <c r="KM24" s="461"/>
      <c r="KN24" s="461"/>
      <c r="KO24" s="461"/>
      <c r="KP24" s="461"/>
      <c r="KQ24" s="461"/>
      <c r="KR24" s="461"/>
      <c r="KS24" s="461"/>
      <c r="KT24" s="461"/>
      <c r="KU24" s="461"/>
      <c r="KV24" s="461"/>
      <c r="KW24" s="461"/>
      <c r="KX24" s="462"/>
    </row>
    <row r="25" spans="1:310" s="463" customFormat="1" x14ac:dyDescent="0.2">
      <c r="A25" s="457" t="s">
        <v>105</v>
      </c>
      <c r="B25" s="473" t="s">
        <v>809</v>
      </c>
      <c r="C25" s="464" t="s">
        <v>784</v>
      </c>
      <c r="D25" s="465" t="s">
        <v>810</v>
      </c>
      <c r="E25" s="484">
        <v>35775</v>
      </c>
      <c r="F25" s="484">
        <v>9547</v>
      </c>
      <c r="G25" s="484">
        <v>8611</v>
      </c>
      <c r="H25" s="484">
        <v>4610</v>
      </c>
      <c r="I25" s="484">
        <v>2302</v>
      </c>
      <c r="J25" s="484">
        <v>817</v>
      </c>
      <c r="K25" s="484">
        <v>577</v>
      </c>
      <c r="L25" s="484">
        <v>70</v>
      </c>
      <c r="M25" s="485">
        <v>62309</v>
      </c>
      <c r="N25" s="484">
        <v>743</v>
      </c>
      <c r="O25" s="484">
        <v>143</v>
      </c>
      <c r="P25" s="484">
        <v>101</v>
      </c>
      <c r="Q25" s="484">
        <v>42</v>
      </c>
      <c r="R25" s="484">
        <v>12</v>
      </c>
      <c r="S25" s="484">
        <v>6</v>
      </c>
      <c r="T25" s="484">
        <v>7</v>
      </c>
      <c r="U25" s="484">
        <v>1</v>
      </c>
      <c r="V25" s="485">
        <v>1055</v>
      </c>
      <c r="W25" s="484">
        <v>0</v>
      </c>
      <c r="X25" s="484">
        <v>0</v>
      </c>
      <c r="Y25" s="484">
        <v>0</v>
      </c>
      <c r="Z25" s="484">
        <v>0</v>
      </c>
      <c r="AA25" s="484">
        <v>0</v>
      </c>
      <c r="AB25" s="484">
        <v>0</v>
      </c>
      <c r="AC25" s="484">
        <v>0</v>
      </c>
      <c r="AD25" s="484">
        <v>0</v>
      </c>
      <c r="AE25" s="485">
        <v>0</v>
      </c>
      <c r="AF25" s="484">
        <v>35032</v>
      </c>
      <c r="AG25" s="484">
        <v>9404</v>
      </c>
      <c r="AH25" s="484">
        <v>8510</v>
      </c>
      <c r="AI25" s="484">
        <v>4568</v>
      </c>
      <c r="AJ25" s="484">
        <v>2290</v>
      </c>
      <c r="AK25" s="484">
        <v>811</v>
      </c>
      <c r="AL25" s="484">
        <v>570</v>
      </c>
      <c r="AM25" s="484">
        <v>69</v>
      </c>
      <c r="AN25" s="485">
        <v>61254</v>
      </c>
      <c r="AO25" s="484">
        <v>155</v>
      </c>
      <c r="AP25" s="484">
        <v>68</v>
      </c>
      <c r="AQ25" s="484">
        <v>73</v>
      </c>
      <c r="AR25" s="484">
        <v>51</v>
      </c>
      <c r="AS25" s="484">
        <v>28</v>
      </c>
      <c r="AT25" s="484">
        <v>18</v>
      </c>
      <c r="AU25" s="484">
        <v>14</v>
      </c>
      <c r="AV25" s="484">
        <v>15</v>
      </c>
      <c r="AW25" s="485">
        <v>422</v>
      </c>
      <c r="AX25" s="484">
        <v>155</v>
      </c>
      <c r="AY25" s="484">
        <v>68</v>
      </c>
      <c r="AZ25" s="484">
        <v>73</v>
      </c>
      <c r="BA25" s="484">
        <v>51</v>
      </c>
      <c r="BB25" s="484">
        <v>28</v>
      </c>
      <c r="BC25" s="484">
        <v>18</v>
      </c>
      <c r="BD25" s="484">
        <v>14</v>
      </c>
      <c r="BE25" s="484">
        <v>15</v>
      </c>
      <c r="BF25" s="486"/>
      <c r="BG25" s="485">
        <v>422</v>
      </c>
      <c r="BH25" s="484">
        <v>155</v>
      </c>
      <c r="BI25" s="484">
        <v>34945</v>
      </c>
      <c r="BJ25" s="484">
        <v>9409</v>
      </c>
      <c r="BK25" s="484">
        <v>8488</v>
      </c>
      <c r="BL25" s="484">
        <v>4545</v>
      </c>
      <c r="BM25" s="484">
        <v>2280</v>
      </c>
      <c r="BN25" s="484">
        <v>807</v>
      </c>
      <c r="BO25" s="484">
        <v>571</v>
      </c>
      <c r="BP25" s="484">
        <v>54</v>
      </c>
      <c r="BQ25" s="485">
        <v>61254</v>
      </c>
      <c r="BR25" s="484">
        <v>42</v>
      </c>
      <c r="BS25" s="484">
        <v>14885</v>
      </c>
      <c r="BT25" s="484">
        <v>2948</v>
      </c>
      <c r="BU25" s="484">
        <v>2098</v>
      </c>
      <c r="BV25" s="484">
        <v>801</v>
      </c>
      <c r="BW25" s="484">
        <v>335</v>
      </c>
      <c r="BX25" s="484">
        <v>114</v>
      </c>
      <c r="BY25" s="484">
        <v>56</v>
      </c>
      <c r="BZ25" s="484">
        <v>5</v>
      </c>
      <c r="CA25" s="485">
        <v>21284</v>
      </c>
      <c r="CB25" s="484">
        <v>3</v>
      </c>
      <c r="CC25" s="484">
        <v>313</v>
      </c>
      <c r="CD25" s="484">
        <v>105</v>
      </c>
      <c r="CE25" s="484">
        <v>107</v>
      </c>
      <c r="CF25" s="484">
        <v>43</v>
      </c>
      <c r="CG25" s="484">
        <v>13</v>
      </c>
      <c r="CH25" s="484">
        <v>7</v>
      </c>
      <c r="CI25" s="484">
        <v>2</v>
      </c>
      <c r="CJ25" s="484">
        <v>0</v>
      </c>
      <c r="CK25" s="485">
        <v>593</v>
      </c>
      <c r="CL25" s="484">
        <v>0</v>
      </c>
      <c r="CM25" s="484">
        <v>40</v>
      </c>
      <c r="CN25" s="484">
        <v>3</v>
      </c>
      <c r="CO25" s="484">
        <v>5</v>
      </c>
      <c r="CP25" s="484">
        <v>9</v>
      </c>
      <c r="CQ25" s="484">
        <v>8</v>
      </c>
      <c r="CR25" s="484">
        <v>11</v>
      </c>
      <c r="CS25" s="484">
        <v>19</v>
      </c>
      <c r="CT25" s="484">
        <v>3</v>
      </c>
      <c r="CU25" s="485">
        <v>98</v>
      </c>
      <c r="CV25" s="484">
        <v>147</v>
      </c>
      <c r="CW25" s="484">
        <v>29</v>
      </c>
      <c r="CX25" s="484">
        <v>29</v>
      </c>
      <c r="CY25" s="484">
        <v>21</v>
      </c>
      <c r="CZ25" s="484">
        <v>9</v>
      </c>
      <c r="DA25" s="484">
        <v>4</v>
      </c>
      <c r="DB25" s="484">
        <v>4</v>
      </c>
      <c r="DC25" s="484">
        <v>0</v>
      </c>
      <c r="DD25" s="485">
        <v>243</v>
      </c>
      <c r="DE25" s="484">
        <v>684</v>
      </c>
      <c r="DF25" s="484">
        <v>117</v>
      </c>
      <c r="DG25" s="484">
        <v>98</v>
      </c>
      <c r="DH25" s="484">
        <v>43</v>
      </c>
      <c r="DI25" s="484">
        <v>34</v>
      </c>
      <c r="DJ25" s="484">
        <v>13</v>
      </c>
      <c r="DK25" s="484">
        <v>3</v>
      </c>
      <c r="DL25" s="484">
        <v>1</v>
      </c>
      <c r="DM25" s="485">
        <v>993</v>
      </c>
      <c r="DN25" s="484">
        <v>439</v>
      </c>
      <c r="DO25" s="484">
        <v>91</v>
      </c>
      <c r="DP25" s="484">
        <v>66</v>
      </c>
      <c r="DQ25" s="484">
        <v>38</v>
      </c>
      <c r="DR25" s="484">
        <v>19</v>
      </c>
      <c r="DS25" s="484">
        <v>11</v>
      </c>
      <c r="DT25" s="484">
        <v>7</v>
      </c>
      <c r="DU25" s="484">
        <v>1</v>
      </c>
      <c r="DV25" s="485">
        <v>672</v>
      </c>
      <c r="DW25" s="484">
        <v>273</v>
      </c>
      <c r="DX25" s="484">
        <v>44</v>
      </c>
      <c r="DY25" s="484">
        <v>24</v>
      </c>
      <c r="DZ25" s="484">
        <v>17</v>
      </c>
      <c r="EA25" s="484">
        <v>5</v>
      </c>
      <c r="EB25" s="484">
        <v>4</v>
      </c>
      <c r="EC25" s="484">
        <v>3</v>
      </c>
      <c r="ED25" s="484">
        <v>1</v>
      </c>
      <c r="EE25" s="485">
        <v>371</v>
      </c>
      <c r="EF25" s="484">
        <v>1396</v>
      </c>
      <c r="EG25" s="484">
        <v>252</v>
      </c>
      <c r="EH25" s="484">
        <v>188</v>
      </c>
      <c r="EI25" s="484">
        <v>98</v>
      </c>
      <c r="EJ25" s="484">
        <v>58</v>
      </c>
      <c r="EK25" s="484">
        <v>28</v>
      </c>
      <c r="EL25" s="484">
        <v>13</v>
      </c>
      <c r="EM25" s="484">
        <v>3</v>
      </c>
      <c r="EN25" s="485">
        <v>2036</v>
      </c>
      <c r="EO25" s="484">
        <v>711</v>
      </c>
      <c r="EP25" s="484">
        <v>146</v>
      </c>
      <c r="EQ25" s="484">
        <v>112</v>
      </c>
      <c r="ER25" s="484">
        <v>55</v>
      </c>
      <c r="ES25" s="484">
        <v>38</v>
      </c>
      <c r="ET25" s="484">
        <v>21</v>
      </c>
      <c r="EU25" s="484">
        <v>6</v>
      </c>
      <c r="EV25" s="484">
        <v>3</v>
      </c>
      <c r="EW25" s="485">
        <v>1092</v>
      </c>
      <c r="EX25" s="484">
        <v>0</v>
      </c>
      <c r="EY25" s="484">
        <v>0</v>
      </c>
      <c r="EZ25" s="484">
        <v>0</v>
      </c>
      <c r="FA25" s="484">
        <v>0</v>
      </c>
      <c r="FB25" s="484">
        <v>0</v>
      </c>
      <c r="FC25" s="484">
        <v>0</v>
      </c>
      <c r="FD25" s="484">
        <v>0</v>
      </c>
      <c r="FE25" s="484">
        <v>0</v>
      </c>
      <c r="FF25" s="485">
        <v>0</v>
      </c>
      <c r="FG25" s="484">
        <v>0</v>
      </c>
      <c r="FH25" s="484">
        <v>0</v>
      </c>
      <c r="FI25" s="484">
        <v>0</v>
      </c>
      <c r="FJ25" s="484">
        <v>0</v>
      </c>
      <c r="FK25" s="484">
        <v>0</v>
      </c>
      <c r="FL25" s="484">
        <v>0</v>
      </c>
      <c r="FM25" s="484">
        <v>0</v>
      </c>
      <c r="FN25" s="484">
        <v>0</v>
      </c>
      <c r="FO25" s="485">
        <v>0</v>
      </c>
      <c r="FP25" s="484">
        <v>61</v>
      </c>
      <c r="FQ25" s="484">
        <v>24</v>
      </c>
      <c r="FR25" s="484">
        <v>22</v>
      </c>
      <c r="FS25" s="484">
        <v>10</v>
      </c>
      <c r="FT25" s="484">
        <v>9</v>
      </c>
      <c r="FU25" s="484">
        <v>6</v>
      </c>
      <c r="FV25" s="484">
        <v>2</v>
      </c>
      <c r="FW25" s="484">
        <v>1</v>
      </c>
      <c r="FX25" s="485">
        <v>135</v>
      </c>
      <c r="FY25" s="484">
        <v>650</v>
      </c>
      <c r="FZ25" s="484">
        <v>122</v>
      </c>
      <c r="GA25" s="484">
        <v>90</v>
      </c>
      <c r="GB25" s="484">
        <v>45</v>
      </c>
      <c r="GC25" s="484">
        <v>29</v>
      </c>
      <c r="GD25" s="484">
        <v>15</v>
      </c>
      <c r="GE25" s="484">
        <v>4</v>
      </c>
      <c r="GF25" s="484">
        <v>2</v>
      </c>
      <c r="GG25" s="485">
        <v>957</v>
      </c>
      <c r="GH25" s="484">
        <v>110</v>
      </c>
      <c r="GI25" s="484">
        <v>18994</v>
      </c>
      <c r="GJ25" s="484">
        <v>6218</v>
      </c>
      <c r="GK25" s="484">
        <v>6188</v>
      </c>
      <c r="GL25" s="484">
        <v>3637</v>
      </c>
      <c r="GM25" s="484">
        <v>1900</v>
      </c>
      <c r="GN25" s="484">
        <v>660</v>
      </c>
      <c r="GO25" s="484">
        <v>484</v>
      </c>
      <c r="GP25" s="484">
        <v>44</v>
      </c>
      <c r="GQ25" s="485">
        <v>38235</v>
      </c>
      <c r="GR25" s="484">
        <v>45</v>
      </c>
      <c r="GS25" s="484">
        <v>15951</v>
      </c>
      <c r="GT25" s="484">
        <v>3191</v>
      </c>
      <c r="GU25" s="484">
        <v>2300</v>
      </c>
      <c r="GV25" s="484">
        <v>908</v>
      </c>
      <c r="GW25" s="484">
        <v>380</v>
      </c>
      <c r="GX25" s="484">
        <v>147</v>
      </c>
      <c r="GY25" s="484">
        <v>87</v>
      </c>
      <c r="GZ25" s="484">
        <v>10</v>
      </c>
      <c r="HA25" s="485">
        <v>23019</v>
      </c>
      <c r="HB25" s="460">
        <v>0</v>
      </c>
      <c r="HC25" s="460">
        <v>1</v>
      </c>
      <c r="HD25" s="460">
        <v>0</v>
      </c>
      <c r="HE25" s="460">
        <v>0</v>
      </c>
      <c r="HF25" s="460">
        <v>0</v>
      </c>
      <c r="HG25" s="460">
        <v>0</v>
      </c>
      <c r="HH25" s="460">
        <v>0</v>
      </c>
      <c r="HI25" s="460">
        <v>0</v>
      </c>
      <c r="HJ25" s="460">
        <v>0</v>
      </c>
      <c r="HK25" s="483">
        <v>1</v>
      </c>
      <c r="HL25" s="460">
        <v>143.75</v>
      </c>
      <c r="HM25" s="460">
        <v>31120</v>
      </c>
      <c r="HN25" s="460">
        <v>8626.25</v>
      </c>
      <c r="HO25" s="460">
        <v>7916.25</v>
      </c>
      <c r="HP25" s="460">
        <v>4325.5</v>
      </c>
      <c r="HQ25" s="460">
        <v>2182</v>
      </c>
      <c r="HR25" s="460">
        <v>767.75</v>
      </c>
      <c r="HS25" s="460">
        <v>545.5</v>
      </c>
      <c r="HT25" s="460">
        <v>51.75</v>
      </c>
      <c r="HU25" s="483">
        <v>55678.75</v>
      </c>
      <c r="HV25" s="460">
        <v>79.900000000000006</v>
      </c>
      <c r="HW25" s="460">
        <v>20746.7</v>
      </c>
      <c r="HX25" s="460">
        <v>6709.3</v>
      </c>
      <c r="HY25" s="460">
        <v>7036.7</v>
      </c>
      <c r="HZ25" s="460">
        <v>4325.5</v>
      </c>
      <c r="IA25" s="460">
        <v>2666.9</v>
      </c>
      <c r="IB25" s="460">
        <v>1109</v>
      </c>
      <c r="IC25" s="460">
        <v>909.2</v>
      </c>
      <c r="ID25" s="460">
        <v>103.5</v>
      </c>
      <c r="IE25" s="483">
        <v>43686.7</v>
      </c>
      <c r="IF25" s="483">
        <v>0</v>
      </c>
      <c r="IG25" s="483">
        <v>43686.7</v>
      </c>
      <c r="IH25" s="460">
        <v>143.75</v>
      </c>
      <c r="II25" s="460">
        <v>31120</v>
      </c>
      <c r="IJ25" s="460">
        <v>8626.25</v>
      </c>
      <c r="IK25" s="460">
        <v>7916.25</v>
      </c>
      <c r="IL25" s="460">
        <v>4325.5</v>
      </c>
      <c r="IM25" s="460">
        <v>2182</v>
      </c>
      <c r="IN25" s="460">
        <v>767.75</v>
      </c>
      <c r="IO25" s="460">
        <v>545.5</v>
      </c>
      <c r="IP25" s="460">
        <v>51.75</v>
      </c>
      <c r="IQ25" s="483">
        <v>55678.75</v>
      </c>
      <c r="IR25" s="460">
        <v>41.25</v>
      </c>
      <c r="IS25" s="460">
        <v>7886.1</v>
      </c>
      <c r="IT25" s="460">
        <v>999.91</v>
      </c>
      <c r="IU25" s="460">
        <v>517.49</v>
      </c>
      <c r="IV25" s="460">
        <v>134.77000000000001</v>
      </c>
      <c r="IW25" s="460">
        <v>54.17</v>
      </c>
      <c r="IX25" s="460">
        <v>13.43</v>
      </c>
      <c r="IY25" s="460">
        <v>4.57</v>
      </c>
      <c r="IZ25" s="460">
        <v>0.01</v>
      </c>
      <c r="JA25" s="483">
        <v>9651.7000000000007</v>
      </c>
      <c r="JB25" s="460">
        <v>102.5</v>
      </c>
      <c r="JC25" s="460">
        <v>23233.9</v>
      </c>
      <c r="JD25" s="460">
        <v>7626.34</v>
      </c>
      <c r="JE25" s="460">
        <v>7398.76</v>
      </c>
      <c r="JF25" s="460">
        <v>4190.7299999999996</v>
      </c>
      <c r="JG25" s="460">
        <v>2127.83</v>
      </c>
      <c r="JH25" s="460">
        <v>754.32</v>
      </c>
      <c r="JI25" s="460">
        <v>540.92999999999995</v>
      </c>
      <c r="JJ25" s="460">
        <v>51.74</v>
      </c>
      <c r="JK25" s="483">
        <v>46027.05</v>
      </c>
      <c r="JL25" s="460">
        <v>56.9</v>
      </c>
      <c r="JM25" s="460">
        <v>15489.3</v>
      </c>
      <c r="JN25" s="460">
        <v>5931.6</v>
      </c>
      <c r="JO25" s="460">
        <v>6576.7</v>
      </c>
      <c r="JP25" s="460">
        <v>4190.7</v>
      </c>
      <c r="JQ25" s="460">
        <v>2600.6999999999998</v>
      </c>
      <c r="JR25" s="460">
        <v>1089.5999999999999</v>
      </c>
      <c r="JS25" s="460">
        <v>901.6</v>
      </c>
      <c r="JT25" s="460">
        <v>103.5</v>
      </c>
      <c r="JU25" s="483">
        <v>36940.6</v>
      </c>
      <c r="JV25" s="483">
        <v>0</v>
      </c>
      <c r="JW25" s="483">
        <v>36940.6</v>
      </c>
      <c r="JX25" s="461"/>
      <c r="JY25" s="461"/>
      <c r="JZ25" s="461"/>
      <c r="KA25" s="461"/>
      <c r="KB25" s="461"/>
      <c r="KC25" s="461"/>
      <c r="KD25" s="461"/>
      <c r="KE25" s="461"/>
      <c r="KF25" s="461"/>
      <c r="KG25" s="461"/>
      <c r="KH25" s="461"/>
      <c r="KI25" s="461"/>
      <c r="KJ25" s="461"/>
      <c r="KK25" s="461"/>
      <c r="KL25" s="461"/>
      <c r="KM25" s="461"/>
      <c r="KN25" s="461"/>
      <c r="KO25" s="461"/>
      <c r="KP25" s="461"/>
      <c r="KQ25" s="461"/>
      <c r="KR25" s="461"/>
      <c r="KS25" s="461"/>
      <c r="KT25" s="461"/>
      <c r="KU25" s="461"/>
      <c r="KV25" s="461"/>
      <c r="KW25" s="461"/>
      <c r="KX25" s="462"/>
    </row>
    <row r="26" spans="1:310" s="463" customFormat="1" x14ac:dyDescent="0.2">
      <c r="A26" s="457" t="s">
        <v>106</v>
      </c>
      <c r="B26" s="473" t="s">
        <v>811</v>
      </c>
      <c r="C26" s="464" t="s">
        <v>784</v>
      </c>
      <c r="D26" s="465" t="s">
        <v>812</v>
      </c>
      <c r="E26" s="484">
        <v>32025</v>
      </c>
      <c r="F26" s="484">
        <v>21122</v>
      </c>
      <c r="G26" s="484">
        <v>11337</v>
      </c>
      <c r="H26" s="484">
        <v>4753</v>
      </c>
      <c r="I26" s="484">
        <v>1928</v>
      </c>
      <c r="J26" s="484">
        <v>576</v>
      </c>
      <c r="K26" s="484">
        <v>249</v>
      </c>
      <c r="L26" s="484">
        <v>29</v>
      </c>
      <c r="M26" s="485">
        <v>72019</v>
      </c>
      <c r="N26" s="484">
        <v>686</v>
      </c>
      <c r="O26" s="484">
        <v>346</v>
      </c>
      <c r="P26" s="484">
        <v>196</v>
      </c>
      <c r="Q26" s="484">
        <v>71</v>
      </c>
      <c r="R26" s="484">
        <v>28</v>
      </c>
      <c r="S26" s="484">
        <v>10</v>
      </c>
      <c r="T26" s="484">
        <v>6</v>
      </c>
      <c r="U26" s="484">
        <v>1</v>
      </c>
      <c r="V26" s="485">
        <v>1344</v>
      </c>
      <c r="W26" s="484">
        <v>1</v>
      </c>
      <c r="X26" s="484">
        <v>0</v>
      </c>
      <c r="Y26" s="484">
        <v>0</v>
      </c>
      <c r="Z26" s="484">
        <v>0</v>
      </c>
      <c r="AA26" s="484">
        <v>0</v>
      </c>
      <c r="AB26" s="484">
        <v>0</v>
      </c>
      <c r="AC26" s="484">
        <v>0</v>
      </c>
      <c r="AD26" s="484">
        <v>0</v>
      </c>
      <c r="AE26" s="485">
        <v>1</v>
      </c>
      <c r="AF26" s="484">
        <v>31338</v>
      </c>
      <c r="AG26" s="484">
        <v>20776</v>
      </c>
      <c r="AH26" s="484">
        <v>11141</v>
      </c>
      <c r="AI26" s="484">
        <v>4682</v>
      </c>
      <c r="AJ26" s="484">
        <v>1900</v>
      </c>
      <c r="AK26" s="484">
        <v>566</v>
      </c>
      <c r="AL26" s="484">
        <v>243</v>
      </c>
      <c r="AM26" s="484">
        <v>28</v>
      </c>
      <c r="AN26" s="485">
        <v>70674</v>
      </c>
      <c r="AO26" s="484">
        <v>65</v>
      </c>
      <c r="AP26" s="484">
        <v>117</v>
      </c>
      <c r="AQ26" s="484">
        <v>80</v>
      </c>
      <c r="AR26" s="484">
        <v>45</v>
      </c>
      <c r="AS26" s="484">
        <v>23</v>
      </c>
      <c r="AT26" s="484">
        <v>20</v>
      </c>
      <c r="AU26" s="484">
        <v>10</v>
      </c>
      <c r="AV26" s="484">
        <v>6</v>
      </c>
      <c r="AW26" s="485">
        <v>366</v>
      </c>
      <c r="AX26" s="484">
        <v>65</v>
      </c>
      <c r="AY26" s="484">
        <v>117</v>
      </c>
      <c r="AZ26" s="484">
        <v>80</v>
      </c>
      <c r="BA26" s="484">
        <v>45</v>
      </c>
      <c r="BB26" s="484">
        <v>23</v>
      </c>
      <c r="BC26" s="484">
        <v>20</v>
      </c>
      <c r="BD26" s="484">
        <v>10</v>
      </c>
      <c r="BE26" s="484">
        <v>6</v>
      </c>
      <c r="BF26" s="486"/>
      <c r="BG26" s="485">
        <v>366</v>
      </c>
      <c r="BH26" s="484">
        <v>65</v>
      </c>
      <c r="BI26" s="484">
        <v>31390</v>
      </c>
      <c r="BJ26" s="484">
        <v>20739</v>
      </c>
      <c r="BK26" s="484">
        <v>11106</v>
      </c>
      <c r="BL26" s="484">
        <v>4660</v>
      </c>
      <c r="BM26" s="484">
        <v>1897</v>
      </c>
      <c r="BN26" s="484">
        <v>556</v>
      </c>
      <c r="BO26" s="484">
        <v>239</v>
      </c>
      <c r="BP26" s="484">
        <v>22</v>
      </c>
      <c r="BQ26" s="485">
        <v>70674</v>
      </c>
      <c r="BR26" s="484">
        <v>23</v>
      </c>
      <c r="BS26" s="484">
        <v>16832</v>
      </c>
      <c r="BT26" s="484">
        <v>8247</v>
      </c>
      <c r="BU26" s="484">
        <v>3552</v>
      </c>
      <c r="BV26" s="484">
        <v>1187</v>
      </c>
      <c r="BW26" s="484">
        <v>385</v>
      </c>
      <c r="BX26" s="484">
        <v>106</v>
      </c>
      <c r="BY26" s="484">
        <v>37</v>
      </c>
      <c r="BZ26" s="484">
        <v>1</v>
      </c>
      <c r="CA26" s="485">
        <v>30370</v>
      </c>
      <c r="CB26" s="484">
        <v>1</v>
      </c>
      <c r="CC26" s="484">
        <v>152</v>
      </c>
      <c r="CD26" s="484">
        <v>204</v>
      </c>
      <c r="CE26" s="484">
        <v>116</v>
      </c>
      <c r="CF26" s="484">
        <v>34</v>
      </c>
      <c r="CG26" s="484">
        <v>19</v>
      </c>
      <c r="CH26" s="484">
        <v>6</v>
      </c>
      <c r="CI26" s="484">
        <v>1</v>
      </c>
      <c r="CJ26" s="484">
        <v>0</v>
      </c>
      <c r="CK26" s="485">
        <v>533</v>
      </c>
      <c r="CL26" s="484">
        <v>2</v>
      </c>
      <c r="CM26" s="484">
        <v>9</v>
      </c>
      <c r="CN26" s="484">
        <v>15</v>
      </c>
      <c r="CO26" s="484">
        <v>20</v>
      </c>
      <c r="CP26" s="484">
        <v>16</v>
      </c>
      <c r="CQ26" s="484">
        <v>16</v>
      </c>
      <c r="CR26" s="484">
        <v>18</v>
      </c>
      <c r="CS26" s="484">
        <v>10</v>
      </c>
      <c r="CT26" s="484">
        <v>5</v>
      </c>
      <c r="CU26" s="485">
        <v>111</v>
      </c>
      <c r="CV26" s="484">
        <v>341</v>
      </c>
      <c r="CW26" s="484">
        <v>167</v>
      </c>
      <c r="CX26" s="484">
        <v>91</v>
      </c>
      <c r="CY26" s="484">
        <v>29</v>
      </c>
      <c r="CZ26" s="484">
        <v>19</v>
      </c>
      <c r="DA26" s="484">
        <v>1</v>
      </c>
      <c r="DB26" s="484">
        <v>0</v>
      </c>
      <c r="DC26" s="484">
        <v>0</v>
      </c>
      <c r="DD26" s="485">
        <v>648</v>
      </c>
      <c r="DE26" s="484">
        <v>906</v>
      </c>
      <c r="DF26" s="484">
        <v>253</v>
      </c>
      <c r="DG26" s="484">
        <v>112</v>
      </c>
      <c r="DH26" s="484">
        <v>46</v>
      </c>
      <c r="DI26" s="484">
        <v>11</v>
      </c>
      <c r="DJ26" s="484">
        <v>3</v>
      </c>
      <c r="DK26" s="484">
        <v>4</v>
      </c>
      <c r="DL26" s="484">
        <v>0</v>
      </c>
      <c r="DM26" s="485">
        <v>1335</v>
      </c>
      <c r="DN26" s="484">
        <v>419</v>
      </c>
      <c r="DO26" s="484">
        <v>147</v>
      </c>
      <c r="DP26" s="484">
        <v>58</v>
      </c>
      <c r="DQ26" s="484">
        <v>24</v>
      </c>
      <c r="DR26" s="484">
        <v>2</v>
      </c>
      <c r="DS26" s="484">
        <v>3</v>
      </c>
      <c r="DT26" s="484">
        <v>0</v>
      </c>
      <c r="DU26" s="484">
        <v>0</v>
      </c>
      <c r="DV26" s="485">
        <v>653</v>
      </c>
      <c r="DW26" s="484">
        <v>442</v>
      </c>
      <c r="DX26" s="484">
        <v>52</v>
      </c>
      <c r="DY26" s="484">
        <v>20</v>
      </c>
      <c r="DZ26" s="484">
        <v>11</v>
      </c>
      <c r="EA26" s="484">
        <v>0</v>
      </c>
      <c r="EB26" s="484">
        <v>3</v>
      </c>
      <c r="EC26" s="484">
        <v>0</v>
      </c>
      <c r="ED26" s="484">
        <v>1</v>
      </c>
      <c r="EE26" s="485">
        <v>529</v>
      </c>
      <c r="EF26" s="484">
        <v>1767</v>
      </c>
      <c r="EG26" s="484">
        <v>452</v>
      </c>
      <c r="EH26" s="484">
        <v>190</v>
      </c>
      <c r="EI26" s="484">
        <v>81</v>
      </c>
      <c r="EJ26" s="484">
        <v>13</v>
      </c>
      <c r="EK26" s="484">
        <v>9</v>
      </c>
      <c r="EL26" s="484">
        <v>4</v>
      </c>
      <c r="EM26" s="484">
        <v>1</v>
      </c>
      <c r="EN26" s="485">
        <v>2517</v>
      </c>
      <c r="EO26" s="484">
        <v>1043</v>
      </c>
      <c r="EP26" s="484">
        <v>224</v>
      </c>
      <c r="EQ26" s="484">
        <v>101</v>
      </c>
      <c r="ER26" s="484">
        <v>42</v>
      </c>
      <c r="ES26" s="484">
        <v>7</v>
      </c>
      <c r="ET26" s="484">
        <v>6</v>
      </c>
      <c r="EU26" s="484">
        <v>2</v>
      </c>
      <c r="EV26" s="484">
        <v>1</v>
      </c>
      <c r="EW26" s="485">
        <v>1426</v>
      </c>
      <c r="EX26" s="484">
        <v>0</v>
      </c>
      <c r="EY26" s="484">
        <v>0</v>
      </c>
      <c r="EZ26" s="484">
        <v>0</v>
      </c>
      <c r="FA26" s="484">
        <v>0</v>
      </c>
      <c r="FB26" s="484">
        <v>0</v>
      </c>
      <c r="FC26" s="484">
        <v>0</v>
      </c>
      <c r="FD26" s="484">
        <v>0</v>
      </c>
      <c r="FE26" s="484">
        <v>0</v>
      </c>
      <c r="FF26" s="485">
        <v>0</v>
      </c>
      <c r="FG26" s="484">
        <v>0</v>
      </c>
      <c r="FH26" s="484">
        <v>0</v>
      </c>
      <c r="FI26" s="484">
        <v>0</v>
      </c>
      <c r="FJ26" s="484">
        <v>0</v>
      </c>
      <c r="FK26" s="484">
        <v>0</v>
      </c>
      <c r="FL26" s="484">
        <v>0</v>
      </c>
      <c r="FM26" s="484">
        <v>0</v>
      </c>
      <c r="FN26" s="484">
        <v>0</v>
      </c>
      <c r="FO26" s="485">
        <v>0</v>
      </c>
      <c r="FP26" s="484">
        <v>2</v>
      </c>
      <c r="FQ26" s="484">
        <v>2</v>
      </c>
      <c r="FR26" s="484">
        <v>0</v>
      </c>
      <c r="FS26" s="484">
        <v>0</v>
      </c>
      <c r="FT26" s="484">
        <v>0</v>
      </c>
      <c r="FU26" s="484">
        <v>0</v>
      </c>
      <c r="FV26" s="484">
        <v>0</v>
      </c>
      <c r="FW26" s="484">
        <v>0</v>
      </c>
      <c r="FX26" s="485">
        <v>4</v>
      </c>
      <c r="FY26" s="484">
        <v>1041</v>
      </c>
      <c r="FZ26" s="484">
        <v>222</v>
      </c>
      <c r="GA26" s="484">
        <v>101</v>
      </c>
      <c r="GB26" s="484">
        <v>42</v>
      </c>
      <c r="GC26" s="484">
        <v>7</v>
      </c>
      <c r="GD26" s="484">
        <v>6</v>
      </c>
      <c r="GE26" s="484">
        <v>2</v>
      </c>
      <c r="GF26" s="484">
        <v>1</v>
      </c>
      <c r="GG26" s="485">
        <v>1422</v>
      </c>
      <c r="GH26" s="484">
        <v>39</v>
      </c>
      <c r="GI26" s="484">
        <v>13536</v>
      </c>
      <c r="GJ26" s="484">
        <v>12074</v>
      </c>
      <c r="GK26" s="484">
        <v>7340</v>
      </c>
      <c r="GL26" s="484">
        <v>3388</v>
      </c>
      <c r="GM26" s="484">
        <v>1475</v>
      </c>
      <c r="GN26" s="484">
        <v>420</v>
      </c>
      <c r="GO26" s="484">
        <v>191</v>
      </c>
      <c r="GP26" s="484">
        <v>15</v>
      </c>
      <c r="GQ26" s="485">
        <v>38478</v>
      </c>
      <c r="GR26" s="484">
        <v>26</v>
      </c>
      <c r="GS26" s="484">
        <v>17854</v>
      </c>
      <c r="GT26" s="484">
        <v>8665</v>
      </c>
      <c r="GU26" s="484">
        <v>3766</v>
      </c>
      <c r="GV26" s="484">
        <v>1272</v>
      </c>
      <c r="GW26" s="484">
        <v>422</v>
      </c>
      <c r="GX26" s="484">
        <v>136</v>
      </c>
      <c r="GY26" s="484">
        <v>48</v>
      </c>
      <c r="GZ26" s="484">
        <v>7</v>
      </c>
      <c r="HA26" s="485">
        <v>32196</v>
      </c>
      <c r="HB26" s="460">
        <v>0</v>
      </c>
      <c r="HC26" s="460">
        <v>1</v>
      </c>
      <c r="HD26" s="460">
        <v>0</v>
      </c>
      <c r="HE26" s="460">
        <v>0</v>
      </c>
      <c r="HF26" s="460">
        <v>0</v>
      </c>
      <c r="HG26" s="460">
        <v>0</v>
      </c>
      <c r="HH26" s="460">
        <v>0</v>
      </c>
      <c r="HI26" s="460">
        <v>0</v>
      </c>
      <c r="HJ26" s="460">
        <v>0</v>
      </c>
      <c r="HK26" s="483">
        <v>1</v>
      </c>
      <c r="HL26" s="460">
        <v>58</v>
      </c>
      <c r="HM26" s="460">
        <v>27306.5</v>
      </c>
      <c r="HN26" s="460">
        <v>18542.75</v>
      </c>
      <c r="HO26" s="460">
        <v>10152</v>
      </c>
      <c r="HP26" s="460">
        <v>4336.75</v>
      </c>
      <c r="HQ26" s="460">
        <v>1786</v>
      </c>
      <c r="HR26" s="460">
        <v>521</v>
      </c>
      <c r="HS26" s="460">
        <v>224.5</v>
      </c>
      <c r="HT26" s="460">
        <v>21.25</v>
      </c>
      <c r="HU26" s="483">
        <v>62948.75</v>
      </c>
      <c r="HV26" s="460">
        <v>32.200000000000003</v>
      </c>
      <c r="HW26" s="460">
        <v>18204.3</v>
      </c>
      <c r="HX26" s="460">
        <v>14422.1</v>
      </c>
      <c r="HY26" s="460">
        <v>9024</v>
      </c>
      <c r="HZ26" s="460">
        <v>4336.8</v>
      </c>
      <c r="IA26" s="460">
        <v>2182.9</v>
      </c>
      <c r="IB26" s="460">
        <v>752.6</v>
      </c>
      <c r="IC26" s="460">
        <v>374.2</v>
      </c>
      <c r="ID26" s="460">
        <v>42.5</v>
      </c>
      <c r="IE26" s="483">
        <v>49371.6</v>
      </c>
      <c r="IF26" s="483">
        <v>0</v>
      </c>
      <c r="IG26" s="483">
        <v>49371.6</v>
      </c>
      <c r="IH26" s="460">
        <v>58</v>
      </c>
      <c r="II26" s="460">
        <v>27306.5</v>
      </c>
      <c r="IJ26" s="460">
        <v>18542.75</v>
      </c>
      <c r="IK26" s="460">
        <v>10152</v>
      </c>
      <c r="IL26" s="460">
        <v>4336.75</v>
      </c>
      <c r="IM26" s="460">
        <v>1786</v>
      </c>
      <c r="IN26" s="460">
        <v>521</v>
      </c>
      <c r="IO26" s="460">
        <v>224.5</v>
      </c>
      <c r="IP26" s="460">
        <v>21.25</v>
      </c>
      <c r="IQ26" s="483">
        <v>62948.75</v>
      </c>
      <c r="IR26" s="460">
        <v>23.94</v>
      </c>
      <c r="IS26" s="460">
        <v>8749.64</v>
      </c>
      <c r="IT26" s="460">
        <v>3141.67</v>
      </c>
      <c r="IU26" s="460">
        <v>1069.8800000000001</v>
      </c>
      <c r="IV26" s="460">
        <v>280.22000000000003</v>
      </c>
      <c r="IW26" s="460">
        <v>85.16</v>
      </c>
      <c r="IX26" s="460">
        <v>15.39</v>
      </c>
      <c r="IY26" s="460">
        <v>9.4</v>
      </c>
      <c r="IZ26" s="460">
        <v>0.65</v>
      </c>
      <c r="JA26" s="483">
        <v>13375.95</v>
      </c>
      <c r="JB26" s="460">
        <v>34.06</v>
      </c>
      <c r="JC26" s="460">
        <v>18556.86</v>
      </c>
      <c r="JD26" s="460">
        <v>15401.08</v>
      </c>
      <c r="JE26" s="460">
        <v>9082.1200000000008</v>
      </c>
      <c r="JF26" s="460">
        <v>4056.53</v>
      </c>
      <c r="JG26" s="460">
        <v>1700.84</v>
      </c>
      <c r="JH26" s="460">
        <v>505.61</v>
      </c>
      <c r="JI26" s="460">
        <v>215.1</v>
      </c>
      <c r="JJ26" s="460">
        <v>20.6</v>
      </c>
      <c r="JK26" s="483">
        <v>49572.800000000003</v>
      </c>
      <c r="JL26" s="460">
        <v>18.899999999999999</v>
      </c>
      <c r="JM26" s="460">
        <v>12371.2</v>
      </c>
      <c r="JN26" s="460">
        <v>11978.6</v>
      </c>
      <c r="JO26" s="460">
        <v>8073</v>
      </c>
      <c r="JP26" s="460">
        <v>4056.5</v>
      </c>
      <c r="JQ26" s="460">
        <v>2078.8000000000002</v>
      </c>
      <c r="JR26" s="460">
        <v>730.3</v>
      </c>
      <c r="JS26" s="460">
        <v>358.5</v>
      </c>
      <c r="JT26" s="460">
        <v>41.2</v>
      </c>
      <c r="JU26" s="483">
        <v>39707</v>
      </c>
      <c r="JV26" s="483">
        <v>0</v>
      </c>
      <c r="JW26" s="483">
        <v>39707</v>
      </c>
      <c r="JX26" s="461"/>
      <c r="JY26" s="461"/>
      <c r="JZ26" s="461"/>
      <c r="KA26" s="461"/>
      <c r="KB26" s="461"/>
      <c r="KC26" s="461"/>
      <c r="KD26" s="461"/>
      <c r="KE26" s="461"/>
      <c r="KF26" s="461"/>
      <c r="KG26" s="461"/>
      <c r="KH26" s="461"/>
      <c r="KI26" s="461"/>
      <c r="KJ26" s="461"/>
      <c r="KK26" s="461"/>
      <c r="KL26" s="461"/>
      <c r="KM26" s="461"/>
      <c r="KN26" s="461"/>
      <c r="KO26" s="461"/>
      <c r="KP26" s="461"/>
      <c r="KQ26" s="461"/>
      <c r="KR26" s="461"/>
      <c r="KS26" s="461"/>
      <c r="KT26" s="461"/>
      <c r="KU26" s="461"/>
      <c r="KV26" s="461"/>
      <c r="KW26" s="461"/>
      <c r="KX26" s="462"/>
    </row>
    <row r="27" spans="1:310" s="463" customFormat="1" x14ac:dyDescent="0.2">
      <c r="A27" s="457" t="s">
        <v>107</v>
      </c>
      <c r="B27" s="473" t="s">
        <v>813</v>
      </c>
      <c r="C27" s="464" t="s">
        <v>786</v>
      </c>
      <c r="D27" s="465" t="s">
        <v>108</v>
      </c>
      <c r="E27" s="484">
        <v>22128</v>
      </c>
      <c r="F27" s="484">
        <v>6422</v>
      </c>
      <c r="G27" s="484">
        <v>4445</v>
      </c>
      <c r="H27" s="484">
        <v>2667</v>
      </c>
      <c r="I27" s="484">
        <v>1114</v>
      </c>
      <c r="J27" s="484">
        <v>335</v>
      </c>
      <c r="K27" s="484">
        <v>138</v>
      </c>
      <c r="L27" s="484">
        <v>21</v>
      </c>
      <c r="M27" s="485">
        <v>37270</v>
      </c>
      <c r="N27" s="484">
        <v>308</v>
      </c>
      <c r="O27" s="484">
        <v>72</v>
      </c>
      <c r="P27" s="484">
        <v>45</v>
      </c>
      <c r="Q27" s="484">
        <v>21</v>
      </c>
      <c r="R27" s="484">
        <v>6</v>
      </c>
      <c r="S27" s="484">
        <v>1</v>
      </c>
      <c r="T27" s="484">
        <v>1</v>
      </c>
      <c r="U27" s="484">
        <v>0</v>
      </c>
      <c r="V27" s="485">
        <v>454</v>
      </c>
      <c r="W27" s="484">
        <v>0</v>
      </c>
      <c r="X27" s="484">
        <v>0</v>
      </c>
      <c r="Y27" s="484">
        <v>0</v>
      </c>
      <c r="Z27" s="484">
        <v>0</v>
      </c>
      <c r="AA27" s="484">
        <v>0</v>
      </c>
      <c r="AB27" s="484">
        <v>0</v>
      </c>
      <c r="AC27" s="484">
        <v>0</v>
      </c>
      <c r="AD27" s="484">
        <v>0</v>
      </c>
      <c r="AE27" s="485">
        <v>0</v>
      </c>
      <c r="AF27" s="484">
        <v>21820</v>
      </c>
      <c r="AG27" s="484">
        <v>6350</v>
      </c>
      <c r="AH27" s="484">
        <v>4400</v>
      </c>
      <c r="AI27" s="484">
        <v>2646</v>
      </c>
      <c r="AJ27" s="484">
        <v>1108</v>
      </c>
      <c r="AK27" s="484">
        <v>334</v>
      </c>
      <c r="AL27" s="484">
        <v>137</v>
      </c>
      <c r="AM27" s="484">
        <v>21</v>
      </c>
      <c r="AN27" s="485">
        <v>36816</v>
      </c>
      <c r="AO27" s="484">
        <v>42</v>
      </c>
      <c r="AP27" s="484">
        <v>35</v>
      </c>
      <c r="AQ27" s="484">
        <v>34</v>
      </c>
      <c r="AR27" s="484">
        <v>20</v>
      </c>
      <c r="AS27" s="484">
        <v>13</v>
      </c>
      <c r="AT27" s="484">
        <v>6</v>
      </c>
      <c r="AU27" s="484">
        <v>7</v>
      </c>
      <c r="AV27" s="484">
        <v>0</v>
      </c>
      <c r="AW27" s="485">
        <v>157</v>
      </c>
      <c r="AX27" s="484">
        <v>42</v>
      </c>
      <c r="AY27" s="484">
        <v>35</v>
      </c>
      <c r="AZ27" s="484">
        <v>34</v>
      </c>
      <c r="BA27" s="484">
        <v>20</v>
      </c>
      <c r="BB27" s="484">
        <v>13</v>
      </c>
      <c r="BC27" s="484">
        <v>6</v>
      </c>
      <c r="BD27" s="484">
        <v>7</v>
      </c>
      <c r="BE27" s="484">
        <v>0</v>
      </c>
      <c r="BF27" s="486"/>
      <c r="BG27" s="485">
        <v>157</v>
      </c>
      <c r="BH27" s="484">
        <v>42</v>
      </c>
      <c r="BI27" s="484">
        <v>21813</v>
      </c>
      <c r="BJ27" s="484">
        <v>6349</v>
      </c>
      <c r="BK27" s="484">
        <v>4386</v>
      </c>
      <c r="BL27" s="484">
        <v>2639</v>
      </c>
      <c r="BM27" s="484">
        <v>1101</v>
      </c>
      <c r="BN27" s="484">
        <v>335</v>
      </c>
      <c r="BO27" s="484">
        <v>130</v>
      </c>
      <c r="BP27" s="484">
        <v>21</v>
      </c>
      <c r="BQ27" s="485">
        <v>36816</v>
      </c>
      <c r="BR27" s="484">
        <v>13</v>
      </c>
      <c r="BS27" s="484">
        <v>8639</v>
      </c>
      <c r="BT27" s="484">
        <v>1820</v>
      </c>
      <c r="BU27" s="484">
        <v>986</v>
      </c>
      <c r="BV27" s="484">
        <v>421</v>
      </c>
      <c r="BW27" s="484">
        <v>153</v>
      </c>
      <c r="BX27" s="484">
        <v>37</v>
      </c>
      <c r="BY27" s="484">
        <v>6</v>
      </c>
      <c r="BZ27" s="484">
        <v>0</v>
      </c>
      <c r="CA27" s="485">
        <v>12075</v>
      </c>
      <c r="CB27" s="484">
        <v>6</v>
      </c>
      <c r="CC27" s="484">
        <v>136</v>
      </c>
      <c r="CD27" s="484">
        <v>66</v>
      </c>
      <c r="CE27" s="484">
        <v>37</v>
      </c>
      <c r="CF27" s="484">
        <v>23</v>
      </c>
      <c r="CG27" s="484">
        <v>12</v>
      </c>
      <c r="CH27" s="484">
        <v>2</v>
      </c>
      <c r="CI27" s="484">
        <v>2</v>
      </c>
      <c r="CJ27" s="484">
        <v>0</v>
      </c>
      <c r="CK27" s="485">
        <v>284</v>
      </c>
      <c r="CL27" s="484">
        <v>0</v>
      </c>
      <c r="CM27" s="484">
        <v>13</v>
      </c>
      <c r="CN27" s="484">
        <v>9</v>
      </c>
      <c r="CO27" s="484">
        <v>5</v>
      </c>
      <c r="CP27" s="484">
        <v>6</v>
      </c>
      <c r="CQ27" s="484">
        <v>7</v>
      </c>
      <c r="CR27" s="484">
        <v>7</v>
      </c>
      <c r="CS27" s="484">
        <v>17</v>
      </c>
      <c r="CT27" s="484">
        <v>1</v>
      </c>
      <c r="CU27" s="485">
        <v>65</v>
      </c>
      <c r="CV27" s="484">
        <v>37</v>
      </c>
      <c r="CW27" s="484">
        <v>21</v>
      </c>
      <c r="CX27" s="484">
        <v>10</v>
      </c>
      <c r="CY27" s="484">
        <v>8</v>
      </c>
      <c r="CZ27" s="484">
        <v>3</v>
      </c>
      <c r="DA27" s="484">
        <v>0</v>
      </c>
      <c r="DB27" s="484">
        <v>5</v>
      </c>
      <c r="DC27" s="484">
        <v>0</v>
      </c>
      <c r="DD27" s="485">
        <v>84</v>
      </c>
      <c r="DE27" s="484">
        <v>579</v>
      </c>
      <c r="DF27" s="484">
        <v>90</v>
      </c>
      <c r="DG27" s="484">
        <v>65</v>
      </c>
      <c r="DH27" s="484">
        <v>38</v>
      </c>
      <c r="DI27" s="484">
        <v>16</v>
      </c>
      <c r="DJ27" s="484">
        <v>7</v>
      </c>
      <c r="DK27" s="484">
        <v>6</v>
      </c>
      <c r="DL27" s="484">
        <v>1</v>
      </c>
      <c r="DM27" s="485">
        <v>802</v>
      </c>
      <c r="DN27" s="484">
        <v>233</v>
      </c>
      <c r="DO27" s="484">
        <v>33</v>
      </c>
      <c r="DP27" s="484">
        <v>29</v>
      </c>
      <c r="DQ27" s="484">
        <v>8</v>
      </c>
      <c r="DR27" s="484">
        <v>1</v>
      </c>
      <c r="DS27" s="484">
        <v>0</v>
      </c>
      <c r="DT27" s="484">
        <v>0</v>
      </c>
      <c r="DU27" s="484">
        <v>0</v>
      </c>
      <c r="DV27" s="485">
        <v>304</v>
      </c>
      <c r="DW27" s="484">
        <v>0</v>
      </c>
      <c r="DX27" s="484">
        <v>0</v>
      </c>
      <c r="DY27" s="484">
        <v>0</v>
      </c>
      <c r="DZ27" s="484">
        <v>0</v>
      </c>
      <c r="EA27" s="484">
        <v>0</v>
      </c>
      <c r="EB27" s="484">
        <v>0</v>
      </c>
      <c r="EC27" s="484">
        <v>0</v>
      </c>
      <c r="ED27" s="484">
        <v>0</v>
      </c>
      <c r="EE27" s="485">
        <v>0</v>
      </c>
      <c r="EF27" s="484">
        <v>812</v>
      </c>
      <c r="EG27" s="484">
        <v>123</v>
      </c>
      <c r="EH27" s="484">
        <v>94</v>
      </c>
      <c r="EI27" s="484">
        <v>46</v>
      </c>
      <c r="EJ27" s="484">
        <v>17</v>
      </c>
      <c r="EK27" s="484">
        <v>7</v>
      </c>
      <c r="EL27" s="484">
        <v>6</v>
      </c>
      <c r="EM27" s="484">
        <v>1</v>
      </c>
      <c r="EN27" s="485">
        <v>1106</v>
      </c>
      <c r="EO27" s="484">
        <v>474</v>
      </c>
      <c r="EP27" s="484">
        <v>76</v>
      </c>
      <c r="EQ27" s="484">
        <v>59</v>
      </c>
      <c r="ER27" s="484">
        <v>37</v>
      </c>
      <c r="ES27" s="484">
        <v>14</v>
      </c>
      <c r="ET27" s="484">
        <v>7</v>
      </c>
      <c r="EU27" s="484">
        <v>2</v>
      </c>
      <c r="EV27" s="484">
        <v>1</v>
      </c>
      <c r="EW27" s="485">
        <v>670</v>
      </c>
      <c r="EX27" s="484">
        <v>0</v>
      </c>
      <c r="EY27" s="484">
        <v>0</v>
      </c>
      <c r="EZ27" s="484">
        <v>0</v>
      </c>
      <c r="FA27" s="484">
        <v>0</v>
      </c>
      <c r="FB27" s="484">
        <v>0</v>
      </c>
      <c r="FC27" s="484">
        <v>0</v>
      </c>
      <c r="FD27" s="484">
        <v>0</v>
      </c>
      <c r="FE27" s="484">
        <v>0</v>
      </c>
      <c r="FF27" s="485">
        <v>0</v>
      </c>
      <c r="FG27" s="484">
        <v>0</v>
      </c>
      <c r="FH27" s="484">
        <v>0</v>
      </c>
      <c r="FI27" s="484">
        <v>0</v>
      </c>
      <c r="FJ27" s="484">
        <v>0</v>
      </c>
      <c r="FK27" s="484">
        <v>0</v>
      </c>
      <c r="FL27" s="484">
        <v>0</v>
      </c>
      <c r="FM27" s="484">
        <v>0</v>
      </c>
      <c r="FN27" s="484">
        <v>0</v>
      </c>
      <c r="FO27" s="485">
        <v>0</v>
      </c>
      <c r="FP27" s="484">
        <v>26</v>
      </c>
      <c r="FQ27" s="484">
        <v>3</v>
      </c>
      <c r="FR27" s="484">
        <v>2</v>
      </c>
      <c r="FS27" s="484">
        <v>2</v>
      </c>
      <c r="FT27" s="484">
        <v>0</v>
      </c>
      <c r="FU27" s="484">
        <v>0</v>
      </c>
      <c r="FV27" s="484">
        <v>0</v>
      </c>
      <c r="FW27" s="484">
        <v>0</v>
      </c>
      <c r="FX27" s="485">
        <v>33</v>
      </c>
      <c r="FY27" s="484">
        <v>448</v>
      </c>
      <c r="FZ27" s="484">
        <v>73</v>
      </c>
      <c r="GA27" s="484">
        <v>57</v>
      </c>
      <c r="GB27" s="484">
        <v>35</v>
      </c>
      <c r="GC27" s="484">
        <v>14</v>
      </c>
      <c r="GD27" s="484">
        <v>7</v>
      </c>
      <c r="GE27" s="484">
        <v>2</v>
      </c>
      <c r="GF27" s="484">
        <v>1</v>
      </c>
      <c r="GG27" s="485">
        <v>637</v>
      </c>
      <c r="GH27" s="484">
        <v>23</v>
      </c>
      <c r="GI27" s="484">
        <v>12789</v>
      </c>
      <c r="GJ27" s="484">
        <v>4420</v>
      </c>
      <c r="GK27" s="484">
        <v>3328</v>
      </c>
      <c r="GL27" s="484">
        <v>2180</v>
      </c>
      <c r="GM27" s="484">
        <v>928</v>
      </c>
      <c r="GN27" s="484">
        <v>289</v>
      </c>
      <c r="GO27" s="484">
        <v>105</v>
      </c>
      <c r="GP27" s="484">
        <v>20</v>
      </c>
      <c r="GQ27" s="485">
        <v>24082</v>
      </c>
      <c r="GR27" s="484">
        <v>19</v>
      </c>
      <c r="GS27" s="484">
        <v>9024</v>
      </c>
      <c r="GT27" s="484">
        <v>1929</v>
      </c>
      <c r="GU27" s="484">
        <v>1058</v>
      </c>
      <c r="GV27" s="484">
        <v>459</v>
      </c>
      <c r="GW27" s="484">
        <v>173</v>
      </c>
      <c r="GX27" s="484">
        <v>46</v>
      </c>
      <c r="GY27" s="484">
        <v>25</v>
      </c>
      <c r="GZ27" s="484">
        <v>1</v>
      </c>
      <c r="HA27" s="485">
        <v>12734</v>
      </c>
      <c r="HB27" s="460">
        <v>0.5</v>
      </c>
      <c r="HC27" s="460">
        <v>5.38</v>
      </c>
      <c r="HD27" s="460">
        <v>0.5</v>
      </c>
      <c r="HE27" s="460">
        <v>0.5</v>
      </c>
      <c r="HF27" s="460">
        <v>0</v>
      </c>
      <c r="HG27" s="460">
        <v>0</v>
      </c>
      <c r="HH27" s="460">
        <v>0</v>
      </c>
      <c r="HI27" s="460">
        <v>0</v>
      </c>
      <c r="HJ27" s="460">
        <v>0</v>
      </c>
      <c r="HK27" s="483">
        <v>6.88</v>
      </c>
      <c r="HL27" s="460">
        <v>36.75</v>
      </c>
      <c r="HM27" s="460">
        <v>19372.87</v>
      </c>
      <c r="HN27" s="460">
        <v>5839</v>
      </c>
      <c r="HO27" s="460">
        <v>4097.75</v>
      </c>
      <c r="HP27" s="460">
        <v>2516.5</v>
      </c>
      <c r="HQ27" s="460">
        <v>1055.25</v>
      </c>
      <c r="HR27" s="460">
        <v>321.75</v>
      </c>
      <c r="HS27" s="460">
        <v>119.5</v>
      </c>
      <c r="HT27" s="460">
        <v>20.5</v>
      </c>
      <c r="HU27" s="483">
        <v>33379.870000000003</v>
      </c>
      <c r="HV27" s="460">
        <v>20.399999999999999</v>
      </c>
      <c r="HW27" s="460">
        <v>12915.2</v>
      </c>
      <c r="HX27" s="460">
        <v>4541.3999999999996</v>
      </c>
      <c r="HY27" s="460">
        <v>3642.4</v>
      </c>
      <c r="HZ27" s="460">
        <v>2516.5</v>
      </c>
      <c r="IA27" s="460">
        <v>1289.8</v>
      </c>
      <c r="IB27" s="460">
        <v>464.8</v>
      </c>
      <c r="IC27" s="460">
        <v>199.2</v>
      </c>
      <c r="ID27" s="460">
        <v>41</v>
      </c>
      <c r="IE27" s="483">
        <v>25630.7</v>
      </c>
      <c r="IF27" s="483">
        <v>0</v>
      </c>
      <c r="IG27" s="483">
        <v>25630.7</v>
      </c>
      <c r="IH27" s="460">
        <v>36.75</v>
      </c>
      <c r="II27" s="460">
        <v>19372.87</v>
      </c>
      <c r="IJ27" s="460">
        <v>5839</v>
      </c>
      <c r="IK27" s="460">
        <v>4097.75</v>
      </c>
      <c r="IL27" s="460">
        <v>2516.5</v>
      </c>
      <c r="IM27" s="460">
        <v>1055.25</v>
      </c>
      <c r="IN27" s="460">
        <v>321.75</v>
      </c>
      <c r="IO27" s="460">
        <v>119.5</v>
      </c>
      <c r="IP27" s="460">
        <v>20.5</v>
      </c>
      <c r="IQ27" s="483">
        <v>33379.870000000003</v>
      </c>
      <c r="IR27" s="460">
        <v>11.88</v>
      </c>
      <c r="IS27" s="460">
        <v>3882.32</v>
      </c>
      <c r="IT27" s="460">
        <v>425.89</v>
      </c>
      <c r="IU27" s="460">
        <v>168.41</v>
      </c>
      <c r="IV27" s="460">
        <v>65.23</v>
      </c>
      <c r="IW27" s="460">
        <v>22.89</v>
      </c>
      <c r="IX27" s="460">
        <v>4.51</v>
      </c>
      <c r="IY27" s="460">
        <v>0.69</v>
      </c>
      <c r="IZ27" s="460">
        <v>0</v>
      </c>
      <c r="JA27" s="483">
        <v>4581.82</v>
      </c>
      <c r="JB27" s="460">
        <v>24.87</v>
      </c>
      <c r="JC27" s="460">
        <v>15490.55</v>
      </c>
      <c r="JD27" s="460">
        <v>5413.11</v>
      </c>
      <c r="JE27" s="460">
        <v>3929.34</v>
      </c>
      <c r="JF27" s="460">
        <v>2451.27</v>
      </c>
      <c r="JG27" s="460">
        <v>1032.3599999999999</v>
      </c>
      <c r="JH27" s="460">
        <v>317.24</v>
      </c>
      <c r="JI27" s="460">
        <v>118.81</v>
      </c>
      <c r="JJ27" s="460">
        <v>20.5</v>
      </c>
      <c r="JK27" s="483">
        <v>28798.05</v>
      </c>
      <c r="JL27" s="460">
        <v>13.8</v>
      </c>
      <c r="JM27" s="460">
        <v>10327</v>
      </c>
      <c r="JN27" s="460">
        <v>4210.2</v>
      </c>
      <c r="JO27" s="460">
        <v>3492.7</v>
      </c>
      <c r="JP27" s="460">
        <v>2451.3000000000002</v>
      </c>
      <c r="JQ27" s="460">
        <v>1261.8</v>
      </c>
      <c r="JR27" s="460">
        <v>458.2</v>
      </c>
      <c r="JS27" s="460">
        <v>198</v>
      </c>
      <c r="JT27" s="460">
        <v>41</v>
      </c>
      <c r="JU27" s="483">
        <v>22454</v>
      </c>
      <c r="JV27" s="483">
        <v>0</v>
      </c>
      <c r="JW27" s="483">
        <v>22454</v>
      </c>
      <c r="JX27" s="461"/>
      <c r="JY27" s="461"/>
      <c r="JZ27" s="461"/>
      <c r="KA27" s="461"/>
      <c r="KB27" s="461"/>
      <c r="KC27" s="461"/>
      <c r="KD27" s="461"/>
      <c r="KE27" s="461"/>
      <c r="KF27" s="461"/>
      <c r="KG27" s="461"/>
      <c r="KH27" s="461"/>
      <c r="KI27" s="461"/>
      <c r="KJ27" s="461"/>
      <c r="KK27" s="461"/>
      <c r="KL27" s="461"/>
      <c r="KM27" s="461"/>
      <c r="KN27" s="461"/>
      <c r="KO27" s="461"/>
      <c r="KP27" s="461"/>
      <c r="KQ27" s="461"/>
      <c r="KR27" s="461"/>
      <c r="KS27" s="461"/>
      <c r="KT27" s="461"/>
      <c r="KU27" s="461"/>
      <c r="KV27" s="461"/>
      <c r="KW27" s="461"/>
      <c r="KX27" s="462"/>
    </row>
    <row r="28" spans="1:310" s="463" customFormat="1" x14ac:dyDescent="0.2">
      <c r="A28" s="457" t="s">
        <v>109</v>
      </c>
      <c r="B28" s="473" t="s">
        <v>814</v>
      </c>
      <c r="C28" s="464" t="s">
        <v>784</v>
      </c>
      <c r="D28" s="465" t="s">
        <v>110</v>
      </c>
      <c r="E28" s="484">
        <v>64757</v>
      </c>
      <c r="F28" s="484">
        <v>22014</v>
      </c>
      <c r="G28" s="484">
        <v>18754</v>
      </c>
      <c r="H28" s="484">
        <v>10617</v>
      </c>
      <c r="I28" s="484">
        <v>5669</v>
      </c>
      <c r="J28" s="484">
        <v>2291</v>
      </c>
      <c r="K28" s="484">
        <v>1874</v>
      </c>
      <c r="L28" s="484">
        <v>242</v>
      </c>
      <c r="M28" s="485">
        <v>126218</v>
      </c>
      <c r="N28" s="484">
        <v>1613</v>
      </c>
      <c r="O28" s="484">
        <v>324</v>
      </c>
      <c r="P28" s="484">
        <v>289</v>
      </c>
      <c r="Q28" s="484">
        <v>126</v>
      </c>
      <c r="R28" s="484">
        <v>73</v>
      </c>
      <c r="S28" s="484">
        <v>21</v>
      </c>
      <c r="T28" s="484">
        <v>19</v>
      </c>
      <c r="U28" s="484">
        <v>1</v>
      </c>
      <c r="V28" s="485">
        <v>2466</v>
      </c>
      <c r="W28" s="484">
        <v>0</v>
      </c>
      <c r="X28" s="484">
        <v>0</v>
      </c>
      <c r="Y28" s="484">
        <v>0</v>
      </c>
      <c r="Z28" s="484">
        <v>0</v>
      </c>
      <c r="AA28" s="484">
        <v>0</v>
      </c>
      <c r="AB28" s="484">
        <v>0</v>
      </c>
      <c r="AC28" s="484">
        <v>0</v>
      </c>
      <c r="AD28" s="484">
        <v>0</v>
      </c>
      <c r="AE28" s="485">
        <v>0</v>
      </c>
      <c r="AF28" s="484">
        <v>63144</v>
      </c>
      <c r="AG28" s="484">
        <v>21690</v>
      </c>
      <c r="AH28" s="484">
        <v>18465</v>
      </c>
      <c r="AI28" s="484">
        <v>10491</v>
      </c>
      <c r="AJ28" s="484">
        <v>5596</v>
      </c>
      <c r="AK28" s="484">
        <v>2270</v>
      </c>
      <c r="AL28" s="484">
        <v>1855</v>
      </c>
      <c r="AM28" s="484">
        <v>241</v>
      </c>
      <c r="AN28" s="485">
        <v>123752</v>
      </c>
      <c r="AO28" s="484">
        <v>159</v>
      </c>
      <c r="AP28" s="484">
        <v>108</v>
      </c>
      <c r="AQ28" s="484">
        <v>143</v>
      </c>
      <c r="AR28" s="484">
        <v>91</v>
      </c>
      <c r="AS28" s="484">
        <v>57</v>
      </c>
      <c r="AT28" s="484">
        <v>31</v>
      </c>
      <c r="AU28" s="484">
        <v>31</v>
      </c>
      <c r="AV28" s="484">
        <v>23</v>
      </c>
      <c r="AW28" s="485">
        <v>643</v>
      </c>
      <c r="AX28" s="484">
        <v>159</v>
      </c>
      <c r="AY28" s="484">
        <v>108</v>
      </c>
      <c r="AZ28" s="484">
        <v>143</v>
      </c>
      <c r="BA28" s="484">
        <v>91</v>
      </c>
      <c r="BB28" s="484">
        <v>57</v>
      </c>
      <c r="BC28" s="484">
        <v>31</v>
      </c>
      <c r="BD28" s="484">
        <v>31</v>
      </c>
      <c r="BE28" s="484">
        <v>23</v>
      </c>
      <c r="BF28" s="486"/>
      <c r="BG28" s="485">
        <v>643</v>
      </c>
      <c r="BH28" s="484">
        <v>159</v>
      </c>
      <c r="BI28" s="484">
        <v>63093</v>
      </c>
      <c r="BJ28" s="484">
        <v>21725</v>
      </c>
      <c r="BK28" s="484">
        <v>18413</v>
      </c>
      <c r="BL28" s="484">
        <v>10457</v>
      </c>
      <c r="BM28" s="484">
        <v>5570</v>
      </c>
      <c r="BN28" s="484">
        <v>2270</v>
      </c>
      <c r="BO28" s="484">
        <v>1847</v>
      </c>
      <c r="BP28" s="484">
        <v>218</v>
      </c>
      <c r="BQ28" s="485">
        <v>123752</v>
      </c>
      <c r="BR28" s="484">
        <v>28</v>
      </c>
      <c r="BS28" s="484">
        <v>28515</v>
      </c>
      <c r="BT28" s="484">
        <v>7484</v>
      </c>
      <c r="BU28" s="484">
        <v>5017</v>
      </c>
      <c r="BV28" s="484">
        <v>2298</v>
      </c>
      <c r="BW28" s="484">
        <v>926</v>
      </c>
      <c r="BX28" s="484">
        <v>340</v>
      </c>
      <c r="BY28" s="484">
        <v>264</v>
      </c>
      <c r="BZ28" s="484">
        <v>25</v>
      </c>
      <c r="CA28" s="485">
        <v>44897</v>
      </c>
      <c r="CB28" s="484">
        <v>8</v>
      </c>
      <c r="CC28" s="484">
        <v>577</v>
      </c>
      <c r="CD28" s="484">
        <v>233</v>
      </c>
      <c r="CE28" s="484">
        <v>245</v>
      </c>
      <c r="CF28" s="484">
        <v>119</v>
      </c>
      <c r="CG28" s="484">
        <v>57</v>
      </c>
      <c r="CH28" s="484">
        <v>25</v>
      </c>
      <c r="CI28" s="484">
        <v>14</v>
      </c>
      <c r="CJ28" s="484">
        <v>3</v>
      </c>
      <c r="CK28" s="485">
        <v>1281</v>
      </c>
      <c r="CL28" s="484">
        <v>5</v>
      </c>
      <c r="CM28" s="484">
        <v>26</v>
      </c>
      <c r="CN28" s="484">
        <v>24</v>
      </c>
      <c r="CO28" s="484">
        <v>11</v>
      </c>
      <c r="CP28" s="484">
        <v>14</v>
      </c>
      <c r="CQ28" s="484">
        <v>7</v>
      </c>
      <c r="CR28" s="484">
        <v>14</v>
      </c>
      <c r="CS28" s="484">
        <v>26</v>
      </c>
      <c r="CT28" s="484">
        <v>1</v>
      </c>
      <c r="CU28" s="485">
        <v>128</v>
      </c>
      <c r="CV28" s="484">
        <v>239</v>
      </c>
      <c r="CW28" s="484">
        <v>116</v>
      </c>
      <c r="CX28" s="484">
        <v>82</v>
      </c>
      <c r="CY28" s="484">
        <v>48</v>
      </c>
      <c r="CZ28" s="484">
        <v>25</v>
      </c>
      <c r="DA28" s="484">
        <v>8</v>
      </c>
      <c r="DB28" s="484">
        <v>5</v>
      </c>
      <c r="DC28" s="484">
        <v>2</v>
      </c>
      <c r="DD28" s="485">
        <v>525</v>
      </c>
      <c r="DE28" s="484">
        <v>1314</v>
      </c>
      <c r="DF28" s="484">
        <v>327</v>
      </c>
      <c r="DG28" s="484">
        <v>205</v>
      </c>
      <c r="DH28" s="484">
        <v>118</v>
      </c>
      <c r="DI28" s="484">
        <v>48</v>
      </c>
      <c r="DJ28" s="484">
        <v>20</v>
      </c>
      <c r="DK28" s="484">
        <v>19</v>
      </c>
      <c r="DL28" s="484">
        <v>7</v>
      </c>
      <c r="DM28" s="485">
        <v>2058</v>
      </c>
      <c r="DN28" s="484">
        <v>0</v>
      </c>
      <c r="DO28" s="484">
        <v>0</v>
      </c>
      <c r="DP28" s="484">
        <v>0</v>
      </c>
      <c r="DQ28" s="484">
        <v>0</v>
      </c>
      <c r="DR28" s="484">
        <v>0</v>
      </c>
      <c r="DS28" s="484">
        <v>0</v>
      </c>
      <c r="DT28" s="484">
        <v>0</v>
      </c>
      <c r="DU28" s="484">
        <v>0</v>
      </c>
      <c r="DV28" s="485">
        <v>0</v>
      </c>
      <c r="DW28" s="484">
        <v>330</v>
      </c>
      <c r="DX28" s="484">
        <v>60</v>
      </c>
      <c r="DY28" s="484">
        <v>34</v>
      </c>
      <c r="DZ28" s="484">
        <v>25</v>
      </c>
      <c r="EA28" s="484">
        <v>12</v>
      </c>
      <c r="EB28" s="484">
        <v>5</v>
      </c>
      <c r="EC28" s="484">
        <v>4</v>
      </c>
      <c r="ED28" s="484">
        <v>2</v>
      </c>
      <c r="EE28" s="485">
        <v>472</v>
      </c>
      <c r="EF28" s="484">
        <v>1644</v>
      </c>
      <c r="EG28" s="484">
        <v>387</v>
      </c>
      <c r="EH28" s="484">
        <v>239</v>
      </c>
      <c r="EI28" s="484">
        <v>143</v>
      </c>
      <c r="EJ28" s="484">
        <v>60</v>
      </c>
      <c r="EK28" s="484">
        <v>25</v>
      </c>
      <c r="EL28" s="484">
        <v>23</v>
      </c>
      <c r="EM28" s="484">
        <v>9</v>
      </c>
      <c r="EN28" s="485">
        <v>2530</v>
      </c>
      <c r="EO28" s="484">
        <v>1049</v>
      </c>
      <c r="EP28" s="484">
        <v>212</v>
      </c>
      <c r="EQ28" s="484">
        <v>148</v>
      </c>
      <c r="ER28" s="484">
        <v>94</v>
      </c>
      <c r="ES28" s="484">
        <v>40</v>
      </c>
      <c r="ET28" s="484">
        <v>16</v>
      </c>
      <c r="EU28" s="484">
        <v>14</v>
      </c>
      <c r="EV28" s="484">
        <v>6</v>
      </c>
      <c r="EW28" s="485">
        <v>1579</v>
      </c>
      <c r="EX28" s="484">
        <v>0</v>
      </c>
      <c r="EY28" s="484">
        <v>0</v>
      </c>
      <c r="EZ28" s="484">
        <v>0</v>
      </c>
      <c r="FA28" s="484">
        <v>0</v>
      </c>
      <c r="FB28" s="484">
        <v>0</v>
      </c>
      <c r="FC28" s="484">
        <v>0</v>
      </c>
      <c r="FD28" s="484">
        <v>0</v>
      </c>
      <c r="FE28" s="484">
        <v>0</v>
      </c>
      <c r="FF28" s="485">
        <v>0</v>
      </c>
      <c r="FG28" s="484">
        <v>0</v>
      </c>
      <c r="FH28" s="484">
        <v>0</v>
      </c>
      <c r="FI28" s="484">
        <v>0</v>
      </c>
      <c r="FJ28" s="484">
        <v>0</v>
      </c>
      <c r="FK28" s="484">
        <v>0</v>
      </c>
      <c r="FL28" s="484">
        <v>0</v>
      </c>
      <c r="FM28" s="484">
        <v>0</v>
      </c>
      <c r="FN28" s="484">
        <v>0</v>
      </c>
      <c r="FO28" s="485">
        <v>0</v>
      </c>
      <c r="FP28" s="484">
        <v>0</v>
      </c>
      <c r="FQ28" s="484">
        <v>0</v>
      </c>
      <c r="FR28" s="484">
        <v>0</v>
      </c>
      <c r="FS28" s="484">
        <v>0</v>
      </c>
      <c r="FT28" s="484">
        <v>0</v>
      </c>
      <c r="FU28" s="484">
        <v>0</v>
      </c>
      <c r="FV28" s="484">
        <v>0</v>
      </c>
      <c r="FW28" s="484">
        <v>0</v>
      </c>
      <c r="FX28" s="485">
        <v>0</v>
      </c>
      <c r="FY28" s="484">
        <v>1049</v>
      </c>
      <c r="FZ28" s="484">
        <v>212</v>
      </c>
      <c r="GA28" s="484">
        <v>148</v>
      </c>
      <c r="GB28" s="484">
        <v>94</v>
      </c>
      <c r="GC28" s="484">
        <v>40</v>
      </c>
      <c r="GD28" s="484">
        <v>16</v>
      </c>
      <c r="GE28" s="484">
        <v>14</v>
      </c>
      <c r="GF28" s="484">
        <v>6</v>
      </c>
      <c r="GG28" s="485">
        <v>1579</v>
      </c>
      <c r="GH28" s="484">
        <v>118</v>
      </c>
      <c r="GI28" s="484">
        <v>33643</v>
      </c>
      <c r="GJ28" s="484">
        <v>13924</v>
      </c>
      <c r="GK28" s="484">
        <v>13106</v>
      </c>
      <c r="GL28" s="484">
        <v>8001</v>
      </c>
      <c r="GM28" s="484">
        <v>4568</v>
      </c>
      <c r="GN28" s="484">
        <v>1886</v>
      </c>
      <c r="GO28" s="484">
        <v>1539</v>
      </c>
      <c r="GP28" s="484">
        <v>187</v>
      </c>
      <c r="GQ28" s="485">
        <v>76972</v>
      </c>
      <c r="GR28" s="484">
        <v>41</v>
      </c>
      <c r="GS28" s="484">
        <v>29450</v>
      </c>
      <c r="GT28" s="484">
        <v>7801</v>
      </c>
      <c r="GU28" s="484">
        <v>5307</v>
      </c>
      <c r="GV28" s="484">
        <v>2456</v>
      </c>
      <c r="GW28" s="484">
        <v>1002</v>
      </c>
      <c r="GX28" s="484">
        <v>384</v>
      </c>
      <c r="GY28" s="484">
        <v>308</v>
      </c>
      <c r="GZ28" s="484">
        <v>31</v>
      </c>
      <c r="HA28" s="485">
        <v>46780</v>
      </c>
      <c r="HB28" s="460">
        <v>0</v>
      </c>
      <c r="HC28" s="460">
        <v>4.25</v>
      </c>
      <c r="HD28" s="460">
        <v>0.5</v>
      </c>
      <c r="HE28" s="460">
        <v>0</v>
      </c>
      <c r="HF28" s="460">
        <v>1.38</v>
      </c>
      <c r="HG28" s="460">
        <v>0</v>
      </c>
      <c r="HH28" s="460">
        <v>0</v>
      </c>
      <c r="HI28" s="460">
        <v>0</v>
      </c>
      <c r="HJ28" s="460">
        <v>0</v>
      </c>
      <c r="HK28" s="483">
        <v>6.13</v>
      </c>
      <c r="HL28" s="460">
        <v>147.5</v>
      </c>
      <c r="HM28" s="460">
        <v>56247.75</v>
      </c>
      <c r="HN28" s="460">
        <v>19871.25</v>
      </c>
      <c r="HO28" s="460">
        <v>17137</v>
      </c>
      <c r="HP28" s="460">
        <v>9874.3700000000008</v>
      </c>
      <c r="HQ28" s="460">
        <v>5336.75</v>
      </c>
      <c r="HR28" s="460">
        <v>2177.75</v>
      </c>
      <c r="HS28" s="460">
        <v>1770.5</v>
      </c>
      <c r="HT28" s="460">
        <v>214.5</v>
      </c>
      <c r="HU28" s="483">
        <v>112777.37</v>
      </c>
      <c r="HV28" s="460">
        <v>81.900000000000006</v>
      </c>
      <c r="HW28" s="460">
        <v>37498.5</v>
      </c>
      <c r="HX28" s="460">
        <v>15455.4</v>
      </c>
      <c r="HY28" s="460">
        <v>15232.9</v>
      </c>
      <c r="HZ28" s="460">
        <v>9874.4</v>
      </c>
      <c r="IA28" s="460">
        <v>6522.7</v>
      </c>
      <c r="IB28" s="460">
        <v>3145.6</v>
      </c>
      <c r="IC28" s="460">
        <v>2950.8</v>
      </c>
      <c r="ID28" s="460">
        <v>429</v>
      </c>
      <c r="IE28" s="483">
        <v>91191.2</v>
      </c>
      <c r="IF28" s="483">
        <v>0</v>
      </c>
      <c r="IG28" s="483">
        <v>91191.2</v>
      </c>
      <c r="IH28" s="460">
        <v>147.5</v>
      </c>
      <c r="II28" s="460">
        <v>56247.75</v>
      </c>
      <c r="IJ28" s="460">
        <v>19871.25</v>
      </c>
      <c r="IK28" s="460">
        <v>17137</v>
      </c>
      <c r="IL28" s="460">
        <v>9874.3700000000008</v>
      </c>
      <c r="IM28" s="460">
        <v>5336.75</v>
      </c>
      <c r="IN28" s="460">
        <v>2177.75</v>
      </c>
      <c r="IO28" s="460">
        <v>1770.5</v>
      </c>
      <c r="IP28" s="460">
        <v>214.5</v>
      </c>
      <c r="IQ28" s="483">
        <v>112777.37</v>
      </c>
      <c r="IR28" s="460">
        <v>39.19</v>
      </c>
      <c r="IS28" s="460">
        <v>14022.05</v>
      </c>
      <c r="IT28" s="460">
        <v>1985.99</v>
      </c>
      <c r="IU28" s="460">
        <v>950.97</v>
      </c>
      <c r="IV28" s="460">
        <v>285.49</v>
      </c>
      <c r="IW28" s="460">
        <v>104.12</v>
      </c>
      <c r="IX28" s="460">
        <v>22.64</v>
      </c>
      <c r="IY28" s="460">
        <v>13.62</v>
      </c>
      <c r="IZ28" s="460">
        <v>0.74</v>
      </c>
      <c r="JA28" s="483">
        <v>17424.810000000001</v>
      </c>
      <c r="JB28" s="460">
        <v>108.31</v>
      </c>
      <c r="JC28" s="460">
        <v>42225.7</v>
      </c>
      <c r="JD28" s="460">
        <v>17885.259999999998</v>
      </c>
      <c r="JE28" s="460">
        <v>16186.03</v>
      </c>
      <c r="JF28" s="460">
        <v>9588.8799999999992</v>
      </c>
      <c r="JG28" s="460">
        <v>5232.63</v>
      </c>
      <c r="JH28" s="460">
        <v>2155.11</v>
      </c>
      <c r="JI28" s="460">
        <v>1756.88</v>
      </c>
      <c r="JJ28" s="460">
        <v>213.76</v>
      </c>
      <c r="JK28" s="483">
        <v>95352.56</v>
      </c>
      <c r="JL28" s="460">
        <v>60.2</v>
      </c>
      <c r="JM28" s="460">
        <v>28150.5</v>
      </c>
      <c r="JN28" s="460">
        <v>13910.8</v>
      </c>
      <c r="JO28" s="460">
        <v>14387.6</v>
      </c>
      <c r="JP28" s="460">
        <v>9588.9</v>
      </c>
      <c r="JQ28" s="460">
        <v>6395.4</v>
      </c>
      <c r="JR28" s="460">
        <v>3112.9</v>
      </c>
      <c r="JS28" s="460">
        <v>2928.1</v>
      </c>
      <c r="JT28" s="460">
        <v>427.5</v>
      </c>
      <c r="JU28" s="483">
        <v>78961.899999999994</v>
      </c>
      <c r="JV28" s="483">
        <v>0</v>
      </c>
      <c r="JW28" s="483">
        <v>78961.899999999994</v>
      </c>
      <c r="JX28" s="461"/>
      <c r="JY28" s="461"/>
      <c r="JZ28" s="461"/>
      <c r="KA28" s="461"/>
      <c r="KB28" s="461"/>
      <c r="KC28" s="461"/>
      <c r="KD28" s="461"/>
      <c r="KE28" s="461"/>
      <c r="KF28" s="461"/>
      <c r="KG28" s="461"/>
      <c r="KH28" s="461"/>
      <c r="KI28" s="461"/>
      <c r="KJ28" s="461"/>
      <c r="KK28" s="461"/>
      <c r="KL28" s="461"/>
      <c r="KM28" s="461"/>
      <c r="KN28" s="461"/>
      <c r="KO28" s="461"/>
      <c r="KP28" s="461"/>
      <c r="KQ28" s="461"/>
      <c r="KR28" s="461"/>
      <c r="KS28" s="461"/>
      <c r="KT28" s="461"/>
      <c r="KU28" s="461"/>
      <c r="KV28" s="461"/>
      <c r="KW28" s="461"/>
      <c r="KX28" s="462"/>
    </row>
    <row r="29" spans="1:310" s="463" customFormat="1" x14ac:dyDescent="0.2">
      <c r="A29" s="457" t="s">
        <v>111</v>
      </c>
      <c r="B29" s="473" t="s">
        <v>815</v>
      </c>
      <c r="C29" s="464" t="s">
        <v>786</v>
      </c>
      <c r="D29" s="465" t="s">
        <v>112</v>
      </c>
      <c r="E29" s="484">
        <v>15114</v>
      </c>
      <c r="F29" s="484">
        <v>6332</v>
      </c>
      <c r="G29" s="484">
        <v>6118</v>
      </c>
      <c r="H29" s="484">
        <v>2207</v>
      </c>
      <c r="I29" s="484">
        <v>847</v>
      </c>
      <c r="J29" s="484">
        <v>218</v>
      </c>
      <c r="K29" s="484">
        <v>82</v>
      </c>
      <c r="L29" s="484">
        <v>15</v>
      </c>
      <c r="M29" s="485">
        <v>30933</v>
      </c>
      <c r="N29" s="484">
        <v>194</v>
      </c>
      <c r="O29" s="484">
        <v>66</v>
      </c>
      <c r="P29" s="484">
        <v>69</v>
      </c>
      <c r="Q29" s="484">
        <v>15</v>
      </c>
      <c r="R29" s="484">
        <v>8</v>
      </c>
      <c r="S29" s="484">
        <v>2</v>
      </c>
      <c r="T29" s="484">
        <v>0</v>
      </c>
      <c r="U29" s="484">
        <v>0</v>
      </c>
      <c r="V29" s="485">
        <v>354</v>
      </c>
      <c r="W29" s="484">
        <v>1</v>
      </c>
      <c r="X29" s="484">
        <v>1</v>
      </c>
      <c r="Y29" s="484">
        <v>1</v>
      </c>
      <c r="Z29" s="484">
        <v>0</v>
      </c>
      <c r="AA29" s="484">
        <v>0</v>
      </c>
      <c r="AB29" s="484">
        <v>0</v>
      </c>
      <c r="AC29" s="484">
        <v>0</v>
      </c>
      <c r="AD29" s="484">
        <v>0</v>
      </c>
      <c r="AE29" s="485">
        <v>3</v>
      </c>
      <c r="AF29" s="484">
        <v>14919</v>
      </c>
      <c r="AG29" s="484">
        <v>6265</v>
      </c>
      <c r="AH29" s="484">
        <v>6048</v>
      </c>
      <c r="AI29" s="484">
        <v>2192</v>
      </c>
      <c r="AJ29" s="484">
        <v>839</v>
      </c>
      <c r="AK29" s="484">
        <v>216</v>
      </c>
      <c r="AL29" s="484">
        <v>82</v>
      </c>
      <c r="AM29" s="484">
        <v>15</v>
      </c>
      <c r="AN29" s="485">
        <v>30576</v>
      </c>
      <c r="AO29" s="484">
        <v>30</v>
      </c>
      <c r="AP29" s="484">
        <v>18</v>
      </c>
      <c r="AQ29" s="484">
        <v>25</v>
      </c>
      <c r="AR29" s="484">
        <v>13</v>
      </c>
      <c r="AS29" s="484">
        <v>8</v>
      </c>
      <c r="AT29" s="484">
        <v>3</v>
      </c>
      <c r="AU29" s="484">
        <v>5</v>
      </c>
      <c r="AV29" s="484">
        <v>6</v>
      </c>
      <c r="AW29" s="485">
        <v>108</v>
      </c>
      <c r="AX29" s="484">
        <v>30</v>
      </c>
      <c r="AY29" s="484">
        <v>18</v>
      </c>
      <c r="AZ29" s="484">
        <v>25</v>
      </c>
      <c r="BA29" s="484">
        <v>13</v>
      </c>
      <c r="BB29" s="484">
        <v>8</v>
      </c>
      <c r="BC29" s="484">
        <v>3</v>
      </c>
      <c r="BD29" s="484">
        <v>5</v>
      </c>
      <c r="BE29" s="484">
        <v>6</v>
      </c>
      <c r="BF29" s="486"/>
      <c r="BG29" s="485">
        <v>108</v>
      </c>
      <c r="BH29" s="484">
        <v>30</v>
      </c>
      <c r="BI29" s="484">
        <v>14907</v>
      </c>
      <c r="BJ29" s="484">
        <v>6272</v>
      </c>
      <c r="BK29" s="484">
        <v>6036</v>
      </c>
      <c r="BL29" s="484">
        <v>2187</v>
      </c>
      <c r="BM29" s="484">
        <v>834</v>
      </c>
      <c r="BN29" s="484">
        <v>218</v>
      </c>
      <c r="BO29" s="484">
        <v>83</v>
      </c>
      <c r="BP29" s="484">
        <v>9</v>
      </c>
      <c r="BQ29" s="485">
        <v>30576</v>
      </c>
      <c r="BR29" s="484">
        <v>5</v>
      </c>
      <c r="BS29" s="484">
        <v>5504</v>
      </c>
      <c r="BT29" s="484">
        <v>1668</v>
      </c>
      <c r="BU29" s="484">
        <v>1445</v>
      </c>
      <c r="BV29" s="484">
        <v>377</v>
      </c>
      <c r="BW29" s="484">
        <v>117</v>
      </c>
      <c r="BX29" s="484">
        <v>26</v>
      </c>
      <c r="BY29" s="484">
        <v>13</v>
      </c>
      <c r="BZ29" s="484">
        <v>1</v>
      </c>
      <c r="CA29" s="485">
        <v>9156</v>
      </c>
      <c r="CB29" s="484">
        <v>2</v>
      </c>
      <c r="CC29" s="484">
        <v>58</v>
      </c>
      <c r="CD29" s="484">
        <v>54</v>
      </c>
      <c r="CE29" s="484">
        <v>58</v>
      </c>
      <c r="CF29" s="484">
        <v>25</v>
      </c>
      <c r="CG29" s="484">
        <v>6</v>
      </c>
      <c r="CH29" s="484">
        <v>1</v>
      </c>
      <c r="CI29" s="484">
        <v>0</v>
      </c>
      <c r="CJ29" s="484">
        <v>0</v>
      </c>
      <c r="CK29" s="485">
        <v>204</v>
      </c>
      <c r="CL29" s="484">
        <v>0</v>
      </c>
      <c r="CM29" s="484">
        <v>4</v>
      </c>
      <c r="CN29" s="484">
        <v>3</v>
      </c>
      <c r="CO29" s="484">
        <v>3</v>
      </c>
      <c r="CP29" s="484">
        <v>4</v>
      </c>
      <c r="CQ29" s="484">
        <v>2</v>
      </c>
      <c r="CR29" s="484">
        <v>5</v>
      </c>
      <c r="CS29" s="484">
        <v>8</v>
      </c>
      <c r="CT29" s="484">
        <v>4</v>
      </c>
      <c r="CU29" s="485">
        <v>33</v>
      </c>
      <c r="CV29" s="484">
        <v>37</v>
      </c>
      <c r="CW29" s="484">
        <v>11</v>
      </c>
      <c r="CX29" s="484">
        <v>11</v>
      </c>
      <c r="CY29" s="484">
        <v>8</v>
      </c>
      <c r="CZ29" s="484">
        <v>3</v>
      </c>
      <c r="DA29" s="484">
        <v>1</v>
      </c>
      <c r="DB29" s="484">
        <v>1</v>
      </c>
      <c r="DC29" s="484">
        <v>0</v>
      </c>
      <c r="DD29" s="485">
        <v>72</v>
      </c>
      <c r="DE29" s="484">
        <v>190</v>
      </c>
      <c r="DF29" s="484">
        <v>46</v>
      </c>
      <c r="DG29" s="484">
        <v>37</v>
      </c>
      <c r="DH29" s="484">
        <v>11</v>
      </c>
      <c r="DI29" s="484">
        <v>7</v>
      </c>
      <c r="DJ29" s="484">
        <v>2</v>
      </c>
      <c r="DK29" s="484">
        <v>2</v>
      </c>
      <c r="DL29" s="484">
        <v>0</v>
      </c>
      <c r="DM29" s="485">
        <v>295</v>
      </c>
      <c r="DN29" s="484">
        <v>24</v>
      </c>
      <c r="DO29" s="484">
        <v>9</v>
      </c>
      <c r="DP29" s="484">
        <v>7</v>
      </c>
      <c r="DQ29" s="484">
        <v>0</v>
      </c>
      <c r="DR29" s="484">
        <v>1</v>
      </c>
      <c r="DS29" s="484">
        <v>0</v>
      </c>
      <c r="DT29" s="484">
        <v>0</v>
      </c>
      <c r="DU29" s="484">
        <v>0</v>
      </c>
      <c r="DV29" s="485">
        <v>41</v>
      </c>
      <c r="DW29" s="484">
        <v>65</v>
      </c>
      <c r="DX29" s="484">
        <v>22</v>
      </c>
      <c r="DY29" s="484">
        <v>20</v>
      </c>
      <c r="DZ29" s="484">
        <v>6</v>
      </c>
      <c r="EA29" s="484">
        <v>1</v>
      </c>
      <c r="EB29" s="484">
        <v>0</v>
      </c>
      <c r="EC29" s="484">
        <v>0</v>
      </c>
      <c r="ED29" s="484">
        <v>0</v>
      </c>
      <c r="EE29" s="485">
        <v>114</v>
      </c>
      <c r="EF29" s="484">
        <v>279</v>
      </c>
      <c r="EG29" s="484">
        <v>77</v>
      </c>
      <c r="EH29" s="484">
        <v>64</v>
      </c>
      <c r="EI29" s="484">
        <v>17</v>
      </c>
      <c r="EJ29" s="484">
        <v>9</v>
      </c>
      <c r="EK29" s="484">
        <v>2</v>
      </c>
      <c r="EL29" s="484">
        <v>2</v>
      </c>
      <c r="EM29" s="484">
        <v>0</v>
      </c>
      <c r="EN29" s="485">
        <v>450</v>
      </c>
      <c r="EO29" s="484">
        <v>179</v>
      </c>
      <c r="EP29" s="484">
        <v>55</v>
      </c>
      <c r="EQ29" s="484">
        <v>48</v>
      </c>
      <c r="ER29" s="484">
        <v>12</v>
      </c>
      <c r="ES29" s="484">
        <v>4</v>
      </c>
      <c r="ET29" s="484">
        <v>1</v>
      </c>
      <c r="EU29" s="484">
        <v>2</v>
      </c>
      <c r="EV29" s="484">
        <v>0</v>
      </c>
      <c r="EW29" s="485">
        <v>301</v>
      </c>
      <c r="EX29" s="484">
        <v>0</v>
      </c>
      <c r="EY29" s="484">
        <v>0</v>
      </c>
      <c r="EZ29" s="484">
        <v>0</v>
      </c>
      <c r="FA29" s="484">
        <v>0</v>
      </c>
      <c r="FB29" s="484">
        <v>0</v>
      </c>
      <c r="FC29" s="484">
        <v>0</v>
      </c>
      <c r="FD29" s="484">
        <v>0</v>
      </c>
      <c r="FE29" s="484">
        <v>0</v>
      </c>
      <c r="FF29" s="485">
        <v>0</v>
      </c>
      <c r="FG29" s="484">
        <v>0</v>
      </c>
      <c r="FH29" s="484">
        <v>0</v>
      </c>
      <c r="FI29" s="484">
        <v>0</v>
      </c>
      <c r="FJ29" s="484">
        <v>0</v>
      </c>
      <c r="FK29" s="484">
        <v>0</v>
      </c>
      <c r="FL29" s="484">
        <v>0</v>
      </c>
      <c r="FM29" s="484">
        <v>0</v>
      </c>
      <c r="FN29" s="484">
        <v>0</v>
      </c>
      <c r="FO29" s="485">
        <v>0</v>
      </c>
      <c r="FP29" s="484">
        <v>4</v>
      </c>
      <c r="FQ29" s="484">
        <v>5</v>
      </c>
      <c r="FR29" s="484">
        <v>5</v>
      </c>
      <c r="FS29" s="484">
        <v>0</v>
      </c>
      <c r="FT29" s="484">
        <v>1</v>
      </c>
      <c r="FU29" s="484">
        <v>0</v>
      </c>
      <c r="FV29" s="484">
        <v>0</v>
      </c>
      <c r="FW29" s="484">
        <v>0</v>
      </c>
      <c r="FX29" s="485">
        <v>15</v>
      </c>
      <c r="FY29" s="484">
        <v>175</v>
      </c>
      <c r="FZ29" s="484">
        <v>50</v>
      </c>
      <c r="GA29" s="484">
        <v>43</v>
      </c>
      <c r="GB29" s="484">
        <v>12</v>
      </c>
      <c r="GC29" s="484">
        <v>3</v>
      </c>
      <c r="GD29" s="484">
        <v>1</v>
      </c>
      <c r="GE29" s="484">
        <v>2</v>
      </c>
      <c r="GF29" s="484">
        <v>0</v>
      </c>
      <c r="GG29" s="485">
        <v>286</v>
      </c>
      <c r="GH29" s="484">
        <v>23</v>
      </c>
      <c r="GI29" s="484">
        <v>9249</v>
      </c>
      <c r="GJ29" s="484">
        <v>4515</v>
      </c>
      <c r="GK29" s="484">
        <v>4503</v>
      </c>
      <c r="GL29" s="484">
        <v>1775</v>
      </c>
      <c r="GM29" s="484">
        <v>707</v>
      </c>
      <c r="GN29" s="484">
        <v>186</v>
      </c>
      <c r="GO29" s="484">
        <v>62</v>
      </c>
      <c r="GP29" s="484">
        <v>4</v>
      </c>
      <c r="GQ29" s="485">
        <v>21024</v>
      </c>
      <c r="GR29" s="484">
        <v>7</v>
      </c>
      <c r="GS29" s="484">
        <v>5658</v>
      </c>
      <c r="GT29" s="484">
        <v>1757</v>
      </c>
      <c r="GU29" s="484">
        <v>1533</v>
      </c>
      <c r="GV29" s="484">
        <v>412</v>
      </c>
      <c r="GW29" s="484">
        <v>127</v>
      </c>
      <c r="GX29" s="484">
        <v>32</v>
      </c>
      <c r="GY29" s="484">
        <v>21</v>
      </c>
      <c r="GZ29" s="484">
        <v>5</v>
      </c>
      <c r="HA29" s="485">
        <v>9552</v>
      </c>
      <c r="HB29" s="460">
        <v>0</v>
      </c>
      <c r="HC29" s="460">
        <v>5</v>
      </c>
      <c r="HD29" s="460">
        <v>0</v>
      </c>
      <c r="HE29" s="460">
        <v>0</v>
      </c>
      <c r="HF29" s="460">
        <v>0</v>
      </c>
      <c r="HG29" s="460">
        <v>0</v>
      </c>
      <c r="HH29" s="460">
        <v>0</v>
      </c>
      <c r="HI29" s="460">
        <v>0</v>
      </c>
      <c r="HJ29" s="460">
        <v>0</v>
      </c>
      <c r="HK29" s="483">
        <v>5</v>
      </c>
      <c r="HL29" s="460">
        <v>28.25</v>
      </c>
      <c r="HM29" s="460">
        <v>13580.75</v>
      </c>
      <c r="HN29" s="460">
        <v>5871.25</v>
      </c>
      <c r="HO29" s="460">
        <v>5692.5</v>
      </c>
      <c r="HP29" s="460">
        <v>2094.5</v>
      </c>
      <c r="HQ29" s="460">
        <v>803</v>
      </c>
      <c r="HR29" s="460">
        <v>208.75</v>
      </c>
      <c r="HS29" s="460">
        <v>75.75</v>
      </c>
      <c r="HT29" s="460">
        <v>6.75</v>
      </c>
      <c r="HU29" s="483">
        <v>28361.5</v>
      </c>
      <c r="HV29" s="460">
        <v>15.7</v>
      </c>
      <c r="HW29" s="460">
        <v>9053.7999999999993</v>
      </c>
      <c r="HX29" s="460">
        <v>4566.5</v>
      </c>
      <c r="HY29" s="460">
        <v>5060</v>
      </c>
      <c r="HZ29" s="460">
        <v>2094.5</v>
      </c>
      <c r="IA29" s="460">
        <v>981.4</v>
      </c>
      <c r="IB29" s="460">
        <v>301.5</v>
      </c>
      <c r="IC29" s="460">
        <v>126.3</v>
      </c>
      <c r="ID29" s="460">
        <v>13.5</v>
      </c>
      <c r="IE29" s="483">
        <v>22213.200000000001</v>
      </c>
      <c r="IF29" s="483">
        <v>0</v>
      </c>
      <c r="IG29" s="483">
        <v>22213.200000000001</v>
      </c>
      <c r="IH29" s="460">
        <v>28.25</v>
      </c>
      <c r="II29" s="460">
        <v>13580.75</v>
      </c>
      <c r="IJ29" s="460">
        <v>5871.25</v>
      </c>
      <c r="IK29" s="460">
        <v>5692.5</v>
      </c>
      <c r="IL29" s="460">
        <v>2094.5</v>
      </c>
      <c r="IM29" s="460">
        <v>803</v>
      </c>
      <c r="IN29" s="460">
        <v>208.75</v>
      </c>
      <c r="IO29" s="460">
        <v>75.75</v>
      </c>
      <c r="IP29" s="460">
        <v>6.75</v>
      </c>
      <c r="IQ29" s="483">
        <v>28361.5</v>
      </c>
      <c r="IR29" s="460">
        <v>5.47</v>
      </c>
      <c r="IS29" s="460">
        <v>2224.89</v>
      </c>
      <c r="IT29" s="460">
        <v>366.01</v>
      </c>
      <c r="IU29" s="460">
        <v>220.19</v>
      </c>
      <c r="IV29" s="460">
        <v>38.11</v>
      </c>
      <c r="IW29" s="460">
        <v>12.7</v>
      </c>
      <c r="IX29" s="460">
        <v>0</v>
      </c>
      <c r="IY29" s="460">
        <v>1.01</v>
      </c>
      <c r="IZ29" s="460">
        <v>0</v>
      </c>
      <c r="JA29" s="483">
        <v>2868.38</v>
      </c>
      <c r="JB29" s="460">
        <v>22.78</v>
      </c>
      <c r="JC29" s="460">
        <v>11355.86</v>
      </c>
      <c r="JD29" s="460">
        <v>5505.24</v>
      </c>
      <c r="JE29" s="460">
        <v>5472.31</v>
      </c>
      <c r="JF29" s="460">
        <v>2056.39</v>
      </c>
      <c r="JG29" s="460">
        <v>790.3</v>
      </c>
      <c r="JH29" s="460">
        <v>208.75</v>
      </c>
      <c r="JI29" s="460">
        <v>74.739999999999995</v>
      </c>
      <c r="JJ29" s="460">
        <v>6.75</v>
      </c>
      <c r="JK29" s="483">
        <v>25493.119999999999</v>
      </c>
      <c r="JL29" s="460">
        <v>12.7</v>
      </c>
      <c r="JM29" s="460">
        <v>7570.6</v>
      </c>
      <c r="JN29" s="460">
        <v>4281.8999999999996</v>
      </c>
      <c r="JO29" s="460">
        <v>4864.3</v>
      </c>
      <c r="JP29" s="460">
        <v>2056.4</v>
      </c>
      <c r="JQ29" s="460">
        <v>965.9</v>
      </c>
      <c r="JR29" s="460">
        <v>301.5</v>
      </c>
      <c r="JS29" s="460">
        <v>124.6</v>
      </c>
      <c r="JT29" s="460">
        <v>13.5</v>
      </c>
      <c r="JU29" s="483">
        <v>20191.400000000001</v>
      </c>
      <c r="JV29" s="483">
        <v>0</v>
      </c>
      <c r="JW29" s="483">
        <v>20191.400000000001</v>
      </c>
      <c r="JX29" s="461"/>
      <c r="JY29" s="461"/>
      <c r="JZ29" s="461"/>
      <c r="KA29" s="461"/>
      <c r="KB29" s="461"/>
      <c r="KC29" s="461"/>
      <c r="KD29" s="461"/>
      <c r="KE29" s="461"/>
      <c r="KF29" s="461"/>
      <c r="KG29" s="461"/>
      <c r="KH29" s="461"/>
      <c r="KI29" s="461"/>
      <c r="KJ29" s="461"/>
      <c r="KK29" s="461"/>
      <c r="KL29" s="461"/>
      <c r="KM29" s="461"/>
      <c r="KN29" s="461"/>
      <c r="KO29" s="461"/>
      <c r="KP29" s="461"/>
      <c r="KQ29" s="461"/>
      <c r="KR29" s="461"/>
      <c r="KS29" s="461"/>
      <c r="KT29" s="461"/>
      <c r="KU29" s="461"/>
      <c r="KV29" s="461"/>
      <c r="KW29" s="461"/>
      <c r="KX29" s="462"/>
    </row>
    <row r="30" spans="1:310" s="463" customFormat="1" x14ac:dyDescent="0.2">
      <c r="A30" s="457" t="s">
        <v>113</v>
      </c>
      <c r="B30" s="473" t="s">
        <v>816</v>
      </c>
      <c r="C30" s="464" t="s">
        <v>801</v>
      </c>
      <c r="D30" s="465" t="s">
        <v>817</v>
      </c>
      <c r="E30" s="484">
        <v>26695</v>
      </c>
      <c r="F30" s="484">
        <v>33875</v>
      </c>
      <c r="G30" s="484">
        <v>53888</v>
      </c>
      <c r="H30" s="484">
        <v>35641</v>
      </c>
      <c r="I30" s="484">
        <v>21630</v>
      </c>
      <c r="J30" s="484">
        <v>9245</v>
      </c>
      <c r="K30" s="484">
        <v>5647</v>
      </c>
      <c r="L30" s="484">
        <v>1237</v>
      </c>
      <c r="M30" s="485">
        <v>187858</v>
      </c>
      <c r="N30" s="484">
        <v>1700</v>
      </c>
      <c r="O30" s="484">
        <v>676</v>
      </c>
      <c r="P30" s="484">
        <v>1445</v>
      </c>
      <c r="Q30" s="484">
        <v>1607</v>
      </c>
      <c r="R30" s="484">
        <v>324</v>
      </c>
      <c r="S30" s="484">
        <v>132</v>
      </c>
      <c r="T30" s="484">
        <v>63</v>
      </c>
      <c r="U30" s="484">
        <v>18</v>
      </c>
      <c r="V30" s="485">
        <v>5965</v>
      </c>
      <c r="W30" s="484">
        <v>1</v>
      </c>
      <c r="X30" s="484">
        <v>0</v>
      </c>
      <c r="Y30" s="484">
        <v>1</v>
      </c>
      <c r="Z30" s="484">
        <v>1</v>
      </c>
      <c r="AA30" s="484">
        <v>2</v>
      </c>
      <c r="AB30" s="484">
        <v>1</v>
      </c>
      <c r="AC30" s="484">
        <v>3</v>
      </c>
      <c r="AD30" s="484">
        <v>0</v>
      </c>
      <c r="AE30" s="485">
        <v>9</v>
      </c>
      <c r="AF30" s="484">
        <v>24994</v>
      </c>
      <c r="AG30" s="484">
        <v>33199</v>
      </c>
      <c r="AH30" s="484">
        <v>52442</v>
      </c>
      <c r="AI30" s="484">
        <v>34033</v>
      </c>
      <c r="AJ30" s="484">
        <v>21304</v>
      </c>
      <c r="AK30" s="484">
        <v>9112</v>
      </c>
      <c r="AL30" s="484">
        <v>5581</v>
      </c>
      <c r="AM30" s="484">
        <v>1219</v>
      </c>
      <c r="AN30" s="485">
        <v>181884</v>
      </c>
      <c r="AO30" s="484">
        <v>19</v>
      </c>
      <c r="AP30" s="484">
        <v>57</v>
      </c>
      <c r="AQ30" s="484">
        <v>230</v>
      </c>
      <c r="AR30" s="484">
        <v>175</v>
      </c>
      <c r="AS30" s="484">
        <v>158</v>
      </c>
      <c r="AT30" s="484">
        <v>94</v>
      </c>
      <c r="AU30" s="484">
        <v>54</v>
      </c>
      <c r="AV30" s="484">
        <v>50</v>
      </c>
      <c r="AW30" s="485">
        <v>837</v>
      </c>
      <c r="AX30" s="484">
        <v>19</v>
      </c>
      <c r="AY30" s="484">
        <v>57</v>
      </c>
      <c r="AZ30" s="484">
        <v>230</v>
      </c>
      <c r="BA30" s="484">
        <v>175</v>
      </c>
      <c r="BB30" s="484">
        <v>158</v>
      </c>
      <c r="BC30" s="484">
        <v>94</v>
      </c>
      <c r="BD30" s="484">
        <v>54</v>
      </c>
      <c r="BE30" s="484">
        <v>50</v>
      </c>
      <c r="BF30" s="486"/>
      <c r="BG30" s="485">
        <v>837</v>
      </c>
      <c r="BH30" s="484">
        <v>19</v>
      </c>
      <c r="BI30" s="484">
        <v>25032</v>
      </c>
      <c r="BJ30" s="484">
        <v>33372</v>
      </c>
      <c r="BK30" s="484">
        <v>52387</v>
      </c>
      <c r="BL30" s="484">
        <v>34016</v>
      </c>
      <c r="BM30" s="484">
        <v>21240</v>
      </c>
      <c r="BN30" s="484">
        <v>9072</v>
      </c>
      <c r="BO30" s="484">
        <v>5577</v>
      </c>
      <c r="BP30" s="484">
        <v>1169</v>
      </c>
      <c r="BQ30" s="485">
        <v>181884</v>
      </c>
      <c r="BR30" s="484">
        <v>10</v>
      </c>
      <c r="BS30" s="484">
        <v>15823</v>
      </c>
      <c r="BT30" s="484">
        <v>14942</v>
      </c>
      <c r="BU30" s="484">
        <v>16307</v>
      </c>
      <c r="BV30" s="484">
        <v>9477</v>
      </c>
      <c r="BW30" s="484">
        <v>4979</v>
      </c>
      <c r="BX30" s="484">
        <v>1891</v>
      </c>
      <c r="BY30" s="484">
        <v>966</v>
      </c>
      <c r="BZ30" s="484">
        <v>142</v>
      </c>
      <c r="CA30" s="485">
        <v>64537</v>
      </c>
      <c r="CB30" s="484">
        <v>0</v>
      </c>
      <c r="CC30" s="484">
        <v>212</v>
      </c>
      <c r="CD30" s="484">
        <v>337</v>
      </c>
      <c r="CE30" s="484">
        <v>570</v>
      </c>
      <c r="CF30" s="484">
        <v>361</v>
      </c>
      <c r="CG30" s="484">
        <v>227</v>
      </c>
      <c r="CH30" s="484">
        <v>62</v>
      </c>
      <c r="CI30" s="484">
        <v>36</v>
      </c>
      <c r="CJ30" s="484">
        <v>2</v>
      </c>
      <c r="CK30" s="485">
        <v>1807</v>
      </c>
      <c r="CL30" s="484">
        <v>1</v>
      </c>
      <c r="CM30" s="484">
        <v>23</v>
      </c>
      <c r="CN30" s="484">
        <v>32</v>
      </c>
      <c r="CO30" s="484">
        <v>58</v>
      </c>
      <c r="CP30" s="484">
        <v>62</v>
      </c>
      <c r="CQ30" s="484">
        <v>38</v>
      </c>
      <c r="CR30" s="484">
        <v>44</v>
      </c>
      <c r="CS30" s="484">
        <v>60</v>
      </c>
      <c r="CT30" s="484">
        <v>24</v>
      </c>
      <c r="CU30" s="485">
        <v>342</v>
      </c>
      <c r="CV30" s="484">
        <v>710</v>
      </c>
      <c r="CW30" s="484">
        <v>460</v>
      </c>
      <c r="CX30" s="484">
        <v>985</v>
      </c>
      <c r="CY30" s="484">
        <v>1022</v>
      </c>
      <c r="CZ30" s="484">
        <v>853</v>
      </c>
      <c r="DA30" s="484">
        <v>507</v>
      </c>
      <c r="DB30" s="484">
        <v>450</v>
      </c>
      <c r="DC30" s="484">
        <v>160</v>
      </c>
      <c r="DD30" s="485">
        <v>5147</v>
      </c>
      <c r="DE30" s="484">
        <v>898</v>
      </c>
      <c r="DF30" s="484">
        <v>689</v>
      </c>
      <c r="DG30" s="484">
        <v>632</v>
      </c>
      <c r="DH30" s="484">
        <v>404</v>
      </c>
      <c r="DI30" s="484">
        <v>192</v>
      </c>
      <c r="DJ30" s="484">
        <v>108</v>
      </c>
      <c r="DK30" s="484">
        <v>53</v>
      </c>
      <c r="DL30" s="484">
        <v>11</v>
      </c>
      <c r="DM30" s="485">
        <v>2987</v>
      </c>
      <c r="DN30" s="484">
        <v>18</v>
      </c>
      <c r="DO30" s="484">
        <v>3</v>
      </c>
      <c r="DP30" s="484">
        <v>0</v>
      </c>
      <c r="DQ30" s="484">
        <v>1</v>
      </c>
      <c r="DR30" s="484">
        <v>0</v>
      </c>
      <c r="DS30" s="484">
        <v>0</v>
      </c>
      <c r="DT30" s="484">
        <v>0</v>
      </c>
      <c r="DU30" s="484">
        <v>0</v>
      </c>
      <c r="DV30" s="485">
        <v>22</v>
      </c>
      <c r="DW30" s="484">
        <v>173</v>
      </c>
      <c r="DX30" s="484">
        <v>119</v>
      </c>
      <c r="DY30" s="484">
        <v>112</v>
      </c>
      <c r="DZ30" s="484">
        <v>54</v>
      </c>
      <c r="EA30" s="484">
        <v>36</v>
      </c>
      <c r="EB30" s="484">
        <v>34</v>
      </c>
      <c r="EC30" s="484">
        <v>23</v>
      </c>
      <c r="ED30" s="484">
        <v>4</v>
      </c>
      <c r="EE30" s="485">
        <v>555</v>
      </c>
      <c r="EF30" s="484">
        <v>1089</v>
      </c>
      <c r="EG30" s="484">
        <v>811</v>
      </c>
      <c r="EH30" s="484">
        <v>744</v>
      </c>
      <c r="EI30" s="484">
        <v>459</v>
      </c>
      <c r="EJ30" s="484">
        <v>228</v>
      </c>
      <c r="EK30" s="484">
        <v>142</v>
      </c>
      <c r="EL30" s="484">
        <v>76</v>
      </c>
      <c r="EM30" s="484">
        <v>15</v>
      </c>
      <c r="EN30" s="485">
        <v>3564</v>
      </c>
      <c r="EO30" s="484">
        <v>587</v>
      </c>
      <c r="EP30" s="484">
        <v>442</v>
      </c>
      <c r="EQ30" s="484">
        <v>432</v>
      </c>
      <c r="ER30" s="484">
        <v>270</v>
      </c>
      <c r="ES30" s="484">
        <v>152</v>
      </c>
      <c r="ET30" s="484">
        <v>111</v>
      </c>
      <c r="EU30" s="484">
        <v>62</v>
      </c>
      <c r="EV30" s="484">
        <v>10</v>
      </c>
      <c r="EW30" s="485">
        <v>2066</v>
      </c>
      <c r="EX30" s="484">
        <v>0</v>
      </c>
      <c r="EY30" s="484">
        <v>0</v>
      </c>
      <c r="EZ30" s="484">
        <v>0</v>
      </c>
      <c r="FA30" s="484">
        <v>0</v>
      </c>
      <c r="FB30" s="484">
        <v>0</v>
      </c>
      <c r="FC30" s="484">
        <v>0</v>
      </c>
      <c r="FD30" s="484">
        <v>0</v>
      </c>
      <c r="FE30" s="484">
        <v>0</v>
      </c>
      <c r="FF30" s="485">
        <v>0</v>
      </c>
      <c r="FG30" s="484">
        <v>0</v>
      </c>
      <c r="FH30" s="484">
        <v>0</v>
      </c>
      <c r="FI30" s="484">
        <v>0</v>
      </c>
      <c r="FJ30" s="484">
        <v>0</v>
      </c>
      <c r="FK30" s="484">
        <v>0</v>
      </c>
      <c r="FL30" s="484">
        <v>0</v>
      </c>
      <c r="FM30" s="484">
        <v>0</v>
      </c>
      <c r="FN30" s="484">
        <v>0</v>
      </c>
      <c r="FO30" s="485">
        <v>0</v>
      </c>
      <c r="FP30" s="484">
        <v>0</v>
      </c>
      <c r="FQ30" s="484">
        <v>0</v>
      </c>
      <c r="FR30" s="484">
        <v>0</v>
      </c>
      <c r="FS30" s="484">
        <v>0</v>
      </c>
      <c r="FT30" s="484">
        <v>0</v>
      </c>
      <c r="FU30" s="484">
        <v>0</v>
      </c>
      <c r="FV30" s="484">
        <v>0</v>
      </c>
      <c r="FW30" s="484">
        <v>0</v>
      </c>
      <c r="FX30" s="485">
        <v>0</v>
      </c>
      <c r="FY30" s="484">
        <v>587</v>
      </c>
      <c r="FZ30" s="484">
        <v>442</v>
      </c>
      <c r="GA30" s="484">
        <v>432</v>
      </c>
      <c r="GB30" s="484">
        <v>270</v>
      </c>
      <c r="GC30" s="484">
        <v>152</v>
      </c>
      <c r="GD30" s="484">
        <v>111</v>
      </c>
      <c r="GE30" s="484">
        <v>62</v>
      </c>
      <c r="GF30" s="484">
        <v>10</v>
      </c>
      <c r="GG30" s="485">
        <v>2066</v>
      </c>
      <c r="GH30" s="484">
        <v>8</v>
      </c>
      <c r="GI30" s="484">
        <v>8414</v>
      </c>
      <c r="GJ30" s="484">
        <v>17938</v>
      </c>
      <c r="GK30" s="484">
        <v>35337</v>
      </c>
      <c r="GL30" s="484">
        <v>24060</v>
      </c>
      <c r="GM30" s="484">
        <v>15956</v>
      </c>
      <c r="GN30" s="484">
        <v>7039</v>
      </c>
      <c r="GO30" s="484">
        <v>4492</v>
      </c>
      <c r="GP30" s="484">
        <v>997</v>
      </c>
      <c r="GQ30" s="485">
        <v>114241</v>
      </c>
      <c r="GR30" s="484">
        <v>11</v>
      </c>
      <c r="GS30" s="484">
        <v>16618</v>
      </c>
      <c r="GT30" s="484">
        <v>15434</v>
      </c>
      <c r="GU30" s="484">
        <v>17050</v>
      </c>
      <c r="GV30" s="484">
        <v>9956</v>
      </c>
      <c r="GW30" s="484">
        <v>5284</v>
      </c>
      <c r="GX30" s="484">
        <v>2033</v>
      </c>
      <c r="GY30" s="484">
        <v>1085</v>
      </c>
      <c r="GZ30" s="484">
        <v>172</v>
      </c>
      <c r="HA30" s="485">
        <v>67643</v>
      </c>
      <c r="HB30" s="460">
        <v>0</v>
      </c>
      <c r="HC30" s="460">
        <v>30.3</v>
      </c>
      <c r="HD30" s="460">
        <v>0.75</v>
      </c>
      <c r="HE30" s="460">
        <v>0</v>
      </c>
      <c r="HF30" s="460">
        <v>1.5</v>
      </c>
      <c r="HG30" s="460">
        <v>0</v>
      </c>
      <c r="HH30" s="460">
        <v>0</v>
      </c>
      <c r="HI30" s="460">
        <v>0</v>
      </c>
      <c r="HJ30" s="460">
        <v>0</v>
      </c>
      <c r="HK30" s="483">
        <v>32.549999999999997</v>
      </c>
      <c r="HL30" s="460">
        <v>16</v>
      </c>
      <c r="HM30" s="460">
        <v>20994.95</v>
      </c>
      <c r="HN30" s="460">
        <v>29680.5</v>
      </c>
      <c r="HO30" s="460">
        <v>48268.25</v>
      </c>
      <c r="HP30" s="460">
        <v>31591</v>
      </c>
      <c r="HQ30" s="460">
        <v>19958.5</v>
      </c>
      <c r="HR30" s="460">
        <v>8608.75</v>
      </c>
      <c r="HS30" s="460">
        <v>5327.5</v>
      </c>
      <c r="HT30" s="460">
        <v>1126</v>
      </c>
      <c r="HU30" s="483">
        <v>165571.45000000001</v>
      </c>
      <c r="HV30" s="460">
        <v>8.9</v>
      </c>
      <c r="HW30" s="460">
        <v>13996.6</v>
      </c>
      <c r="HX30" s="460">
        <v>23084.799999999999</v>
      </c>
      <c r="HY30" s="460">
        <v>42905.1</v>
      </c>
      <c r="HZ30" s="460">
        <v>31591</v>
      </c>
      <c r="IA30" s="460">
        <v>24393.7</v>
      </c>
      <c r="IB30" s="460">
        <v>12434.9</v>
      </c>
      <c r="IC30" s="460">
        <v>8879.2000000000007</v>
      </c>
      <c r="ID30" s="460">
        <v>2252</v>
      </c>
      <c r="IE30" s="483">
        <v>159546.20000000001</v>
      </c>
      <c r="IF30" s="483">
        <v>154.5</v>
      </c>
      <c r="IG30" s="483">
        <v>159700.70000000001</v>
      </c>
      <c r="IH30" s="460">
        <v>16</v>
      </c>
      <c r="II30" s="460">
        <v>20994.95</v>
      </c>
      <c r="IJ30" s="460">
        <v>29680.5</v>
      </c>
      <c r="IK30" s="460">
        <v>48268.25</v>
      </c>
      <c r="IL30" s="460">
        <v>31591</v>
      </c>
      <c r="IM30" s="460">
        <v>19958.5</v>
      </c>
      <c r="IN30" s="460">
        <v>8608.75</v>
      </c>
      <c r="IO30" s="460">
        <v>5327.5</v>
      </c>
      <c r="IP30" s="460">
        <v>1126</v>
      </c>
      <c r="IQ30" s="483">
        <v>165571.45000000001</v>
      </c>
      <c r="IR30" s="460">
        <v>5.86</v>
      </c>
      <c r="IS30" s="460">
        <v>5858.52</v>
      </c>
      <c r="IT30" s="460">
        <v>5288.04</v>
      </c>
      <c r="IU30" s="460">
        <v>4854.4399999999996</v>
      </c>
      <c r="IV30" s="460">
        <v>1462.6</v>
      </c>
      <c r="IW30" s="460">
        <v>430.88</v>
      </c>
      <c r="IX30" s="460">
        <v>100.22</v>
      </c>
      <c r="IY30" s="460">
        <v>25.57</v>
      </c>
      <c r="IZ30" s="460">
        <v>0</v>
      </c>
      <c r="JA30" s="483">
        <v>18026.13</v>
      </c>
      <c r="JB30" s="460">
        <v>10.14</v>
      </c>
      <c r="JC30" s="460">
        <v>15136.43</v>
      </c>
      <c r="JD30" s="460">
        <v>24392.46</v>
      </c>
      <c r="JE30" s="460">
        <v>43413.81</v>
      </c>
      <c r="JF30" s="460">
        <v>30128.400000000001</v>
      </c>
      <c r="JG30" s="460">
        <v>19527.62</v>
      </c>
      <c r="JH30" s="460">
        <v>8508.5300000000007</v>
      </c>
      <c r="JI30" s="460">
        <v>5301.93</v>
      </c>
      <c r="JJ30" s="460">
        <v>1126</v>
      </c>
      <c r="JK30" s="483">
        <v>147545.32</v>
      </c>
      <c r="JL30" s="460">
        <v>5.6</v>
      </c>
      <c r="JM30" s="460">
        <v>10091</v>
      </c>
      <c r="JN30" s="460">
        <v>18971.900000000001</v>
      </c>
      <c r="JO30" s="460">
        <v>38590.1</v>
      </c>
      <c r="JP30" s="460">
        <v>30128.400000000001</v>
      </c>
      <c r="JQ30" s="460">
        <v>23867.1</v>
      </c>
      <c r="JR30" s="460">
        <v>12290.1</v>
      </c>
      <c r="JS30" s="460">
        <v>8836.6</v>
      </c>
      <c r="JT30" s="460">
        <v>2252</v>
      </c>
      <c r="JU30" s="483">
        <v>145032.79999999999</v>
      </c>
      <c r="JV30" s="483">
        <v>154.5</v>
      </c>
      <c r="JW30" s="483">
        <v>145187.29999999999</v>
      </c>
      <c r="JX30" s="461"/>
      <c r="JY30" s="461"/>
      <c r="JZ30" s="461"/>
      <c r="KA30" s="461"/>
      <c r="KB30" s="461"/>
      <c r="KC30" s="461"/>
      <c r="KD30" s="461"/>
      <c r="KE30" s="461"/>
      <c r="KF30" s="461"/>
      <c r="KG30" s="461"/>
      <c r="KH30" s="461"/>
      <c r="KI30" s="461"/>
      <c r="KJ30" s="461"/>
      <c r="KK30" s="461"/>
      <c r="KL30" s="461"/>
      <c r="KM30" s="461"/>
      <c r="KN30" s="461"/>
      <c r="KO30" s="461"/>
      <c r="KP30" s="461"/>
      <c r="KQ30" s="461"/>
      <c r="KR30" s="461"/>
      <c r="KS30" s="461"/>
      <c r="KT30" s="461"/>
      <c r="KU30" s="461"/>
      <c r="KV30" s="461"/>
      <c r="KW30" s="461"/>
      <c r="KX30" s="462"/>
    </row>
    <row r="31" spans="1:310" s="463" customFormat="1" x14ac:dyDescent="0.2">
      <c r="A31" s="457" t="s">
        <v>114</v>
      </c>
      <c r="B31" s="473" t="s">
        <v>818</v>
      </c>
      <c r="C31" s="464" t="s">
        <v>782</v>
      </c>
      <c r="D31" s="465" t="s">
        <v>819</v>
      </c>
      <c r="E31" s="484">
        <v>1659</v>
      </c>
      <c r="F31" s="484">
        <v>5261</v>
      </c>
      <c r="G31" s="484">
        <v>19371</v>
      </c>
      <c r="H31" s="484">
        <v>9993</v>
      </c>
      <c r="I31" s="484">
        <v>8361</v>
      </c>
      <c r="J31" s="484">
        <v>5215</v>
      </c>
      <c r="K31" s="484">
        <v>2504</v>
      </c>
      <c r="L31" s="484">
        <v>301</v>
      </c>
      <c r="M31" s="485">
        <v>52665</v>
      </c>
      <c r="N31" s="484">
        <v>89</v>
      </c>
      <c r="O31" s="484">
        <v>144</v>
      </c>
      <c r="P31" s="484">
        <v>473</v>
      </c>
      <c r="Q31" s="484">
        <v>89</v>
      </c>
      <c r="R31" s="484">
        <v>53</v>
      </c>
      <c r="S31" s="484">
        <v>23</v>
      </c>
      <c r="T31" s="484">
        <v>14</v>
      </c>
      <c r="U31" s="484">
        <v>20</v>
      </c>
      <c r="V31" s="485">
        <v>905</v>
      </c>
      <c r="W31" s="484">
        <v>0</v>
      </c>
      <c r="X31" s="484">
        <v>0</v>
      </c>
      <c r="Y31" s="484">
        <v>0</v>
      </c>
      <c r="Z31" s="484">
        <v>0</v>
      </c>
      <c r="AA31" s="484">
        <v>0</v>
      </c>
      <c r="AB31" s="484">
        <v>0</v>
      </c>
      <c r="AC31" s="484">
        <v>0</v>
      </c>
      <c r="AD31" s="484">
        <v>0</v>
      </c>
      <c r="AE31" s="485">
        <v>0</v>
      </c>
      <c r="AF31" s="484">
        <v>1570</v>
      </c>
      <c r="AG31" s="484">
        <v>5117</v>
      </c>
      <c r="AH31" s="484">
        <v>18898</v>
      </c>
      <c r="AI31" s="484">
        <v>9904</v>
      </c>
      <c r="AJ31" s="484">
        <v>8308</v>
      </c>
      <c r="AK31" s="484">
        <v>5192</v>
      </c>
      <c r="AL31" s="484">
        <v>2490</v>
      </c>
      <c r="AM31" s="484">
        <v>281</v>
      </c>
      <c r="AN31" s="485">
        <v>51760</v>
      </c>
      <c r="AO31" s="484">
        <v>4</v>
      </c>
      <c r="AP31" s="484">
        <v>11</v>
      </c>
      <c r="AQ31" s="484">
        <v>86</v>
      </c>
      <c r="AR31" s="484">
        <v>42</v>
      </c>
      <c r="AS31" s="484">
        <v>45</v>
      </c>
      <c r="AT31" s="484">
        <v>35</v>
      </c>
      <c r="AU31" s="484">
        <v>21</v>
      </c>
      <c r="AV31" s="484">
        <v>10</v>
      </c>
      <c r="AW31" s="485">
        <v>254</v>
      </c>
      <c r="AX31" s="484">
        <v>4</v>
      </c>
      <c r="AY31" s="484">
        <v>11</v>
      </c>
      <c r="AZ31" s="484">
        <v>86</v>
      </c>
      <c r="BA31" s="484">
        <v>42</v>
      </c>
      <c r="BB31" s="484">
        <v>45</v>
      </c>
      <c r="BC31" s="484">
        <v>35</v>
      </c>
      <c r="BD31" s="484">
        <v>21</v>
      </c>
      <c r="BE31" s="484">
        <v>10</v>
      </c>
      <c r="BF31" s="486"/>
      <c r="BG31" s="485">
        <v>254</v>
      </c>
      <c r="BH31" s="484">
        <v>4</v>
      </c>
      <c r="BI31" s="484">
        <v>1577</v>
      </c>
      <c r="BJ31" s="484">
        <v>5192</v>
      </c>
      <c r="BK31" s="484">
        <v>18854</v>
      </c>
      <c r="BL31" s="484">
        <v>9907</v>
      </c>
      <c r="BM31" s="484">
        <v>8298</v>
      </c>
      <c r="BN31" s="484">
        <v>5178</v>
      </c>
      <c r="BO31" s="484">
        <v>2479</v>
      </c>
      <c r="BP31" s="484">
        <v>271</v>
      </c>
      <c r="BQ31" s="485">
        <v>51760</v>
      </c>
      <c r="BR31" s="484">
        <v>1</v>
      </c>
      <c r="BS31" s="484">
        <v>848</v>
      </c>
      <c r="BT31" s="484">
        <v>3130</v>
      </c>
      <c r="BU31" s="484">
        <v>6746</v>
      </c>
      <c r="BV31" s="484">
        <v>2726</v>
      </c>
      <c r="BW31" s="484">
        <v>1721</v>
      </c>
      <c r="BX31" s="484">
        <v>765</v>
      </c>
      <c r="BY31" s="484">
        <v>302</v>
      </c>
      <c r="BZ31" s="484">
        <v>22</v>
      </c>
      <c r="CA31" s="485">
        <v>16261</v>
      </c>
      <c r="CB31" s="484">
        <v>0</v>
      </c>
      <c r="CC31" s="484">
        <v>12</v>
      </c>
      <c r="CD31" s="484">
        <v>22</v>
      </c>
      <c r="CE31" s="484">
        <v>121</v>
      </c>
      <c r="CF31" s="484">
        <v>59</v>
      </c>
      <c r="CG31" s="484">
        <v>43</v>
      </c>
      <c r="CH31" s="484">
        <v>26</v>
      </c>
      <c r="CI31" s="484">
        <v>4</v>
      </c>
      <c r="CJ31" s="484">
        <v>1</v>
      </c>
      <c r="CK31" s="485">
        <v>288</v>
      </c>
      <c r="CL31" s="484">
        <v>0</v>
      </c>
      <c r="CM31" s="484">
        <v>1</v>
      </c>
      <c r="CN31" s="484">
        <v>1</v>
      </c>
      <c r="CO31" s="484">
        <v>8</v>
      </c>
      <c r="CP31" s="484">
        <v>7</v>
      </c>
      <c r="CQ31" s="484">
        <v>6</v>
      </c>
      <c r="CR31" s="484">
        <v>10</v>
      </c>
      <c r="CS31" s="484">
        <v>8</v>
      </c>
      <c r="CT31" s="484">
        <v>1</v>
      </c>
      <c r="CU31" s="485">
        <v>42</v>
      </c>
      <c r="CV31" s="484">
        <v>0</v>
      </c>
      <c r="CW31" s="484">
        <v>0</v>
      </c>
      <c r="CX31" s="484">
        <v>0</v>
      </c>
      <c r="CY31" s="484">
        <v>0</v>
      </c>
      <c r="CZ31" s="484">
        <v>0</v>
      </c>
      <c r="DA31" s="484">
        <v>0</v>
      </c>
      <c r="DB31" s="484">
        <v>0</v>
      </c>
      <c r="DC31" s="484">
        <v>0</v>
      </c>
      <c r="DD31" s="485">
        <v>0</v>
      </c>
      <c r="DE31" s="484">
        <v>46</v>
      </c>
      <c r="DF31" s="484">
        <v>132</v>
      </c>
      <c r="DG31" s="484">
        <v>277</v>
      </c>
      <c r="DH31" s="484">
        <v>100</v>
      </c>
      <c r="DI31" s="484">
        <v>65</v>
      </c>
      <c r="DJ31" s="484">
        <v>30</v>
      </c>
      <c r="DK31" s="484">
        <v>20</v>
      </c>
      <c r="DL31" s="484">
        <v>3</v>
      </c>
      <c r="DM31" s="485">
        <v>673</v>
      </c>
      <c r="DN31" s="484">
        <v>0</v>
      </c>
      <c r="DO31" s="484">
        <v>0</v>
      </c>
      <c r="DP31" s="484">
        <v>0</v>
      </c>
      <c r="DQ31" s="484">
        <v>0</v>
      </c>
      <c r="DR31" s="484">
        <v>0</v>
      </c>
      <c r="DS31" s="484">
        <v>0</v>
      </c>
      <c r="DT31" s="484">
        <v>0</v>
      </c>
      <c r="DU31" s="484">
        <v>0</v>
      </c>
      <c r="DV31" s="485">
        <v>0</v>
      </c>
      <c r="DW31" s="484">
        <v>8</v>
      </c>
      <c r="DX31" s="484">
        <v>11</v>
      </c>
      <c r="DY31" s="484">
        <v>33</v>
      </c>
      <c r="DZ31" s="484">
        <v>11</v>
      </c>
      <c r="EA31" s="484">
        <v>14</v>
      </c>
      <c r="EB31" s="484">
        <v>10</v>
      </c>
      <c r="EC31" s="484">
        <v>13</v>
      </c>
      <c r="ED31" s="484">
        <v>15</v>
      </c>
      <c r="EE31" s="485">
        <v>115</v>
      </c>
      <c r="EF31" s="484">
        <v>54</v>
      </c>
      <c r="EG31" s="484">
        <v>143</v>
      </c>
      <c r="EH31" s="484">
        <v>310</v>
      </c>
      <c r="EI31" s="484">
        <v>111</v>
      </c>
      <c r="EJ31" s="484">
        <v>79</v>
      </c>
      <c r="EK31" s="484">
        <v>40</v>
      </c>
      <c r="EL31" s="484">
        <v>33</v>
      </c>
      <c r="EM31" s="484">
        <v>18</v>
      </c>
      <c r="EN31" s="485">
        <v>788</v>
      </c>
      <c r="EO31" s="484">
        <v>8</v>
      </c>
      <c r="EP31" s="484">
        <v>11</v>
      </c>
      <c r="EQ31" s="484">
        <v>33</v>
      </c>
      <c r="ER31" s="484">
        <v>11</v>
      </c>
      <c r="ES31" s="484">
        <v>14</v>
      </c>
      <c r="ET31" s="484">
        <v>10</v>
      </c>
      <c r="EU31" s="484">
        <v>13</v>
      </c>
      <c r="EV31" s="484">
        <v>15</v>
      </c>
      <c r="EW31" s="485">
        <v>115</v>
      </c>
      <c r="EX31" s="484">
        <v>0</v>
      </c>
      <c r="EY31" s="484">
        <v>0</v>
      </c>
      <c r="EZ31" s="484">
        <v>0</v>
      </c>
      <c r="FA31" s="484">
        <v>0</v>
      </c>
      <c r="FB31" s="484">
        <v>0</v>
      </c>
      <c r="FC31" s="484">
        <v>0</v>
      </c>
      <c r="FD31" s="484">
        <v>0</v>
      </c>
      <c r="FE31" s="484">
        <v>0</v>
      </c>
      <c r="FF31" s="485">
        <v>0</v>
      </c>
      <c r="FG31" s="484">
        <v>0</v>
      </c>
      <c r="FH31" s="484">
        <v>0</v>
      </c>
      <c r="FI31" s="484">
        <v>0</v>
      </c>
      <c r="FJ31" s="484">
        <v>0</v>
      </c>
      <c r="FK31" s="484">
        <v>0</v>
      </c>
      <c r="FL31" s="484">
        <v>0</v>
      </c>
      <c r="FM31" s="484">
        <v>0</v>
      </c>
      <c r="FN31" s="484">
        <v>0</v>
      </c>
      <c r="FO31" s="485">
        <v>0</v>
      </c>
      <c r="FP31" s="484">
        <v>0</v>
      </c>
      <c r="FQ31" s="484">
        <v>0</v>
      </c>
      <c r="FR31" s="484">
        <v>0</v>
      </c>
      <c r="FS31" s="484">
        <v>0</v>
      </c>
      <c r="FT31" s="484">
        <v>0</v>
      </c>
      <c r="FU31" s="484">
        <v>0</v>
      </c>
      <c r="FV31" s="484">
        <v>0</v>
      </c>
      <c r="FW31" s="484">
        <v>0</v>
      </c>
      <c r="FX31" s="485">
        <v>0</v>
      </c>
      <c r="FY31" s="484">
        <v>8</v>
      </c>
      <c r="FZ31" s="484">
        <v>11</v>
      </c>
      <c r="GA31" s="484">
        <v>33</v>
      </c>
      <c r="GB31" s="484">
        <v>11</v>
      </c>
      <c r="GC31" s="484">
        <v>14</v>
      </c>
      <c r="GD31" s="484">
        <v>10</v>
      </c>
      <c r="GE31" s="484">
        <v>13</v>
      </c>
      <c r="GF31" s="484">
        <v>15</v>
      </c>
      <c r="GG31" s="485">
        <v>115</v>
      </c>
      <c r="GH31" s="484">
        <v>3</v>
      </c>
      <c r="GI31" s="484">
        <v>708</v>
      </c>
      <c r="GJ31" s="484">
        <v>2028</v>
      </c>
      <c r="GK31" s="484">
        <v>11946</v>
      </c>
      <c r="GL31" s="484">
        <v>7104</v>
      </c>
      <c r="GM31" s="484">
        <v>6514</v>
      </c>
      <c r="GN31" s="484">
        <v>4367</v>
      </c>
      <c r="GO31" s="484">
        <v>2152</v>
      </c>
      <c r="GP31" s="484">
        <v>232</v>
      </c>
      <c r="GQ31" s="485">
        <v>35054</v>
      </c>
      <c r="GR31" s="484">
        <v>1</v>
      </c>
      <c r="GS31" s="484">
        <v>869</v>
      </c>
      <c r="GT31" s="484">
        <v>3164</v>
      </c>
      <c r="GU31" s="484">
        <v>6908</v>
      </c>
      <c r="GV31" s="484">
        <v>2803</v>
      </c>
      <c r="GW31" s="484">
        <v>1784</v>
      </c>
      <c r="GX31" s="484">
        <v>811</v>
      </c>
      <c r="GY31" s="484">
        <v>327</v>
      </c>
      <c r="GZ31" s="484">
        <v>39</v>
      </c>
      <c r="HA31" s="485">
        <v>16706</v>
      </c>
      <c r="HB31" s="460">
        <v>0</v>
      </c>
      <c r="HC31" s="460">
        <v>9.5</v>
      </c>
      <c r="HD31" s="460">
        <v>5.5</v>
      </c>
      <c r="HE31" s="460">
        <v>1.5</v>
      </c>
      <c r="HF31" s="460">
        <v>0</v>
      </c>
      <c r="HG31" s="460">
        <v>0</v>
      </c>
      <c r="HH31" s="460">
        <v>0</v>
      </c>
      <c r="HI31" s="460">
        <v>0</v>
      </c>
      <c r="HJ31" s="460">
        <v>0</v>
      </c>
      <c r="HK31" s="483">
        <v>16.5</v>
      </c>
      <c r="HL31" s="460">
        <v>3.75</v>
      </c>
      <c r="HM31" s="460">
        <v>1360</v>
      </c>
      <c r="HN31" s="460">
        <v>4409</v>
      </c>
      <c r="HO31" s="460">
        <v>17164.75</v>
      </c>
      <c r="HP31" s="460">
        <v>9218.25</v>
      </c>
      <c r="HQ31" s="460">
        <v>7868</v>
      </c>
      <c r="HR31" s="460">
        <v>4985.25</v>
      </c>
      <c r="HS31" s="460">
        <v>2411.5</v>
      </c>
      <c r="HT31" s="460">
        <v>279.75</v>
      </c>
      <c r="HU31" s="483">
        <v>47700.25</v>
      </c>
      <c r="HV31" s="460">
        <v>2.1</v>
      </c>
      <c r="HW31" s="460">
        <v>906.7</v>
      </c>
      <c r="HX31" s="460">
        <v>3429.2</v>
      </c>
      <c r="HY31" s="460">
        <v>15257.6</v>
      </c>
      <c r="HZ31" s="460">
        <v>9218.2999999999993</v>
      </c>
      <c r="IA31" s="460">
        <v>9616.4</v>
      </c>
      <c r="IB31" s="460">
        <v>7200.9</v>
      </c>
      <c r="IC31" s="460">
        <v>4019.2</v>
      </c>
      <c r="ID31" s="460">
        <v>559.5</v>
      </c>
      <c r="IE31" s="483">
        <v>50209.9</v>
      </c>
      <c r="IF31" s="483">
        <v>0</v>
      </c>
      <c r="IG31" s="483">
        <v>50209.9</v>
      </c>
      <c r="IH31" s="460">
        <v>3.75</v>
      </c>
      <c r="II31" s="460">
        <v>1360</v>
      </c>
      <c r="IJ31" s="460">
        <v>4409</v>
      </c>
      <c r="IK31" s="460">
        <v>17164.75</v>
      </c>
      <c r="IL31" s="460">
        <v>9218.25</v>
      </c>
      <c r="IM31" s="460">
        <v>7868</v>
      </c>
      <c r="IN31" s="460">
        <v>4985.25</v>
      </c>
      <c r="IO31" s="460">
        <v>2411.5</v>
      </c>
      <c r="IP31" s="460">
        <v>279.75</v>
      </c>
      <c r="IQ31" s="483">
        <v>47700.25</v>
      </c>
      <c r="IR31" s="460">
        <v>0</v>
      </c>
      <c r="IS31" s="460">
        <v>212.03</v>
      </c>
      <c r="IT31" s="460">
        <v>822.53</v>
      </c>
      <c r="IU31" s="460">
        <v>1573.14</v>
      </c>
      <c r="IV31" s="460">
        <v>391.1</v>
      </c>
      <c r="IW31" s="460">
        <v>124.74</v>
      </c>
      <c r="IX31" s="460">
        <v>33.06</v>
      </c>
      <c r="IY31" s="460">
        <v>7.46</v>
      </c>
      <c r="IZ31" s="460">
        <v>0</v>
      </c>
      <c r="JA31" s="483">
        <v>3164.06</v>
      </c>
      <c r="JB31" s="460">
        <v>3.75</v>
      </c>
      <c r="JC31" s="460">
        <v>1147.97</v>
      </c>
      <c r="JD31" s="460">
        <v>3586.47</v>
      </c>
      <c r="JE31" s="460">
        <v>15591.61</v>
      </c>
      <c r="JF31" s="460">
        <v>8827.15</v>
      </c>
      <c r="JG31" s="460">
        <v>7743.26</v>
      </c>
      <c r="JH31" s="460">
        <v>4952.1899999999996</v>
      </c>
      <c r="JI31" s="460">
        <v>2404.04</v>
      </c>
      <c r="JJ31" s="460">
        <v>279.75</v>
      </c>
      <c r="JK31" s="483">
        <v>44536.19</v>
      </c>
      <c r="JL31" s="460">
        <v>2.1</v>
      </c>
      <c r="JM31" s="460">
        <v>765.3</v>
      </c>
      <c r="JN31" s="460">
        <v>2789.5</v>
      </c>
      <c r="JO31" s="460">
        <v>13859.2</v>
      </c>
      <c r="JP31" s="460">
        <v>8827.2000000000007</v>
      </c>
      <c r="JQ31" s="460">
        <v>9464</v>
      </c>
      <c r="JR31" s="460">
        <v>7153.2</v>
      </c>
      <c r="JS31" s="460">
        <v>4006.7</v>
      </c>
      <c r="JT31" s="460">
        <v>559.5</v>
      </c>
      <c r="JU31" s="483">
        <v>47426.7</v>
      </c>
      <c r="JV31" s="483">
        <v>0</v>
      </c>
      <c r="JW31" s="483">
        <v>47426.7</v>
      </c>
      <c r="JX31" s="461"/>
      <c r="JY31" s="461"/>
      <c r="JZ31" s="461"/>
      <c r="KA31" s="461"/>
      <c r="KB31" s="461"/>
      <c r="KC31" s="461"/>
      <c r="KD31" s="461"/>
      <c r="KE31" s="461"/>
      <c r="KF31" s="461"/>
      <c r="KG31" s="461"/>
      <c r="KH31" s="461"/>
      <c r="KI31" s="461"/>
      <c r="KJ31" s="461"/>
      <c r="KK31" s="461"/>
      <c r="KL31" s="461"/>
      <c r="KM31" s="461"/>
      <c r="KN31" s="461"/>
      <c r="KO31" s="461"/>
      <c r="KP31" s="461"/>
      <c r="KQ31" s="461"/>
      <c r="KR31" s="461"/>
      <c r="KS31" s="461"/>
      <c r="KT31" s="461"/>
      <c r="KU31" s="461"/>
      <c r="KV31" s="461"/>
      <c r="KW31" s="461"/>
      <c r="KX31" s="462"/>
    </row>
    <row r="32" spans="1:310" s="463" customFormat="1" x14ac:dyDescent="0.2">
      <c r="A32" s="457" t="s">
        <v>115</v>
      </c>
      <c r="B32" s="473" t="s">
        <v>820</v>
      </c>
      <c r="C32" s="464" t="s">
        <v>794</v>
      </c>
      <c r="D32" s="465" t="s">
        <v>116</v>
      </c>
      <c r="E32" s="484">
        <v>91934</v>
      </c>
      <c r="F32" s="484">
        <v>46369</v>
      </c>
      <c r="G32" s="484">
        <v>40389</v>
      </c>
      <c r="H32" s="484">
        <v>18397</v>
      </c>
      <c r="I32" s="484">
        <v>12941</v>
      </c>
      <c r="J32" s="484">
        <v>6036</v>
      </c>
      <c r="K32" s="484">
        <v>3710</v>
      </c>
      <c r="L32" s="484">
        <v>312</v>
      </c>
      <c r="M32" s="485">
        <v>220088</v>
      </c>
      <c r="N32" s="484">
        <v>2278</v>
      </c>
      <c r="O32" s="484">
        <v>645</v>
      </c>
      <c r="P32" s="484">
        <v>417</v>
      </c>
      <c r="Q32" s="484">
        <v>156</v>
      </c>
      <c r="R32" s="484">
        <v>85</v>
      </c>
      <c r="S32" s="484">
        <v>39</v>
      </c>
      <c r="T32" s="484">
        <v>31</v>
      </c>
      <c r="U32" s="484">
        <v>5</v>
      </c>
      <c r="V32" s="485">
        <v>3656</v>
      </c>
      <c r="W32" s="484">
        <v>0</v>
      </c>
      <c r="X32" s="484">
        <v>0</v>
      </c>
      <c r="Y32" s="484">
        <v>0</v>
      </c>
      <c r="Z32" s="484">
        <v>0</v>
      </c>
      <c r="AA32" s="484">
        <v>0</v>
      </c>
      <c r="AB32" s="484">
        <v>0</v>
      </c>
      <c r="AC32" s="484">
        <v>0</v>
      </c>
      <c r="AD32" s="484">
        <v>0</v>
      </c>
      <c r="AE32" s="485">
        <v>0</v>
      </c>
      <c r="AF32" s="484">
        <v>89656</v>
      </c>
      <c r="AG32" s="484">
        <v>45724</v>
      </c>
      <c r="AH32" s="484">
        <v>39972</v>
      </c>
      <c r="AI32" s="484">
        <v>18241</v>
      </c>
      <c r="AJ32" s="484">
        <v>12856</v>
      </c>
      <c r="AK32" s="484">
        <v>5997</v>
      </c>
      <c r="AL32" s="484">
        <v>3679</v>
      </c>
      <c r="AM32" s="484">
        <v>307</v>
      </c>
      <c r="AN32" s="485">
        <v>216432</v>
      </c>
      <c r="AO32" s="484">
        <v>180</v>
      </c>
      <c r="AP32" s="484">
        <v>171</v>
      </c>
      <c r="AQ32" s="484">
        <v>266</v>
      </c>
      <c r="AR32" s="484">
        <v>121</v>
      </c>
      <c r="AS32" s="484">
        <v>145</v>
      </c>
      <c r="AT32" s="484">
        <v>74</v>
      </c>
      <c r="AU32" s="484">
        <v>41</v>
      </c>
      <c r="AV32" s="484">
        <v>38</v>
      </c>
      <c r="AW32" s="485">
        <v>1036</v>
      </c>
      <c r="AX32" s="484">
        <v>180</v>
      </c>
      <c r="AY32" s="484">
        <v>171</v>
      </c>
      <c r="AZ32" s="484">
        <v>266</v>
      </c>
      <c r="BA32" s="484">
        <v>121</v>
      </c>
      <c r="BB32" s="484">
        <v>145</v>
      </c>
      <c r="BC32" s="484">
        <v>74</v>
      </c>
      <c r="BD32" s="484">
        <v>41</v>
      </c>
      <c r="BE32" s="484">
        <v>38</v>
      </c>
      <c r="BF32" s="486"/>
      <c r="BG32" s="485">
        <v>1036</v>
      </c>
      <c r="BH32" s="484">
        <v>180</v>
      </c>
      <c r="BI32" s="484">
        <v>89647</v>
      </c>
      <c r="BJ32" s="484">
        <v>45819</v>
      </c>
      <c r="BK32" s="484">
        <v>39827</v>
      </c>
      <c r="BL32" s="484">
        <v>18265</v>
      </c>
      <c r="BM32" s="484">
        <v>12785</v>
      </c>
      <c r="BN32" s="484">
        <v>5964</v>
      </c>
      <c r="BO32" s="484">
        <v>3676</v>
      </c>
      <c r="BP32" s="484">
        <v>269</v>
      </c>
      <c r="BQ32" s="485">
        <v>216432</v>
      </c>
      <c r="BR32" s="484">
        <v>36</v>
      </c>
      <c r="BS32" s="484">
        <v>41201</v>
      </c>
      <c r="BT32" s="484">
        <v>15810</v>
      </c>
      <c r="BU32" s="484">
        <v>11400</v>
      </c>
      <c r="BV32" s="484">
        <v>4238</v>
      </c>
      <c r="BW32" s="484">
        <v>2199</v>
      </c>
      <c r="BX32" s="484">
        <v>879</v>
      </c>
      <c r="BY32" s="484">
        <v>480</v>
      </c>
      <c r="BZ32" s="484">
        <v>26</v>
      </c>
      <c r="CA32" s="485">
        <v>76269</v>
      </c>
      <c r="CB32" s="484">
        <v>11</v>
      </c>
      <c r="CC32" s="484">
        <v>632</v>
      </c>
      <c r="CD32" s="484">
        <v>394</v>
      </c>
      <c r="CE32" s="484">
        <v>382</v>
      </c>
      <c r="CF32" s="484">
        <v>162</v>
      </c>
      <c r="CG32" s="484">
        <v>96</v>
      </c>
      <c r="CH32" s="484">
        <v>35</v>
      </c>
      <c r="CI32" s="484">
        <v>23</v>
      </c>
      <c r="CJ32" s="484">
        <v>1</v>
      </c>
      <c r="CK32" s="485">
        <v>1736</v>
      </c>
      <c r="CL32" s="484">
        <v>9</v>
      </c>
      <c r="CM32" s="484">
        <v>128</v>
      </c>
      <c r="CN32" s="484">
        <v>60</v>
      </c>
      <c r="CO32" s="484">
        <v>62</v>
      </c>
      <c r="CP32" s="484">
        <v>45</v>
      </c>
      <c r="CQ32" s="484">
        <v>36</v>
      </c>
      <c r="CR32" s="484">
        <v>24</v>
      </c>
      <c r="CS32" s="484">
        <v>56</v>
      </c>
      <c r="CT32" s="484">
        <v>25</v>
      </c>
      <c r="CU32" s="485">
        <v>445</v>
      </c>
      <c r="CV32" s="484">
        <v>1384</v>
      </c>
      <c r="CW32" s="484">
        <v>467</v>
      </c>
      <c r="CX32" s="484">
        <v>378</v>
      </c>
      <c r="CY32" s="484">
        <v>165</v>
      </c>
      <c r="CZ32" s="484">
        <v>70</v>
      </c>
      <c r="DA32" s="484">
        <v>43</v>
      </c>
      <c r="DB32" s="484">
        <v>21</v>
      </c>
      <c r="DC32" s="484">
        <v>2</v>
      </c>
      <c r="DD32" s="485">
        <v>2530</v>
      </c>
      <c r="DE32" s="484">
        <v>2702</v>
      </c>
      <c r="DF32" s="484">
        <v>934</v>
      </c>
      <c r="DG32" s="484">
        <v>626</v>
      </c>
      <c r="DH32" s="484">
        <v>230</v>
      </c>
      <c r="DI32" s="484">
        <v>133</v>
      </c>
      <c r="DJ32" s="484">
        <v>55</v>
      </c>
      <c r="DK32" s="484">
        <v>33</v>
      </c>
      <c r="DL32" s="484">
        <v>6</v>
      </c>
      <c r="DM32" s="485">
        <v>4719</v>
      </c>
      <c r="DN32" s="484">
        <v>27</v>
      </c>
      <c r="DO32" s="484">
        <v>2</v>
      </c>
      <c r="DP32" s="484">
        <v>5</v>
      </c>
      <c r="DQ32" s="484">
        <v>1</v>
      </c>
      <c r="DR32" s="484">
        <v>2</v>
      </c>
      <c r="DS32" s="484">
        <v>1</v>
      </c>
      <c r="DT32" s="484">
        <v>0</v>
      </c>
      <c r="DU32" s="484">
        <v>0</v>
      </c>
      <c r="DV32" s="485">
        <v>38</v>
      </c>
      <c r="DW32" s="484">
        <v>855</v>
      </c>
      <c r="DX32" s="484">
        <v>227</v>
      </c>
      <c r="DY32" s="484">
        <v>137</v>
      </c>
      <c r="DZ32" s="484">
        <v>61</v>
      </c>
      <c r="EA32" s="484">
        <v>24</v>
      </c>
      <c r="EB32" s="484">
        <v>7</v>
      </c>
      <c r="EC32" s="484">
        <v>11</v>
      </c>
      <c r="ED32" s="484">
        <v>4</v>
      </c>
      <c r="EE32" s="485">
        <v>1326</v>
      </c>
      <c r="EF32" s="484">
        <v>3584</v>
      </c>
      <c r="EG32" s="484">
        <v>1163</v>
      </c>
      <c r="EH32" s="484">
        <v>768</v>
      </c>
      <c r="EI32" s="484">
        <v>292</v>
      </c>
      <c r="EJ32" s="484">
        <v>159</v>
      </c>
      <c r="EK32" s="484">
        <v>63</v>
      </c>
      <c r="EL32" s="484">
        <v>44</v>
      </c>
      <c r="EM32" s="484">
        <v>10</v>
      </c>
      <c r="EN32" s="485">
        <v>6083</v>
      </c>
      <c r="EO32" s="484">
        <v>2180</v>
      </c>
      <c r="EP32" s="484">
        <v>623</v>
      </c>
      <c r="EQ32" s="484">
        <v>438</v>
      </c>
      <c r="ER32" s="484">
        <v>168</v>
      </c>
      <c r="ES32" s="484">
        <v>84</v>
      </c>
      <c r="ET32" s="484">
        <v>29</v>
      </c>
      <c r="EU32" s="484">
        <v>29</v>
      </c>
      <c r="EV32" s="484">
        <v>8</v>
      </c>
      <c r="EW32" s="485">
        <v>3559</v>
      </c>
      <c r="EX32" s="484">
        <v>0</v>
      </c>
      <c r="EY32" s="484">
        <v>0</v>
      </c>
      <c r="EZ32" s="484">
        <v>0</v>
      </c>
      <c r="FA32" s="484">
        <v>0</v>
      </c>
      <c r="FB32" s="484">
        <v>0</v>
      </c>
      <c r="FC32" s="484">
        <v>0</v>
      </c>
      <c r="FD32" s="484">
        <v>0</v>
      </c>
      <c r="FE32" s="484">
        <v>0</v>
      </c>
      <c r="FF32" s="485">
        <v>0</v>
      </c>
      <c r="FG32" s="484">
        <v>0</v>
      </c>
      <c r="FH32" s="484">
        <v>0</v>
      </c>
      <c r="FI32" s="484">
        <v>0</v>
      </c>
      <c r="FJ32" s="484">
        <v>0</v>
      </c>
      <c r="FK32" s="484">
        <v>0</v>
      </c>
      <c r="FL32" s="484">
        <v>0</v>
      </c>
      <c r="FM32" s="484">
        <v>0</v>
      </c>
      <c r="FN32" s="484">
        <v>0</v>
      </c>
      <c r="FO32" s="485">
        <v>0</v>
      </c>
      <c r="FP32" s="484">
        <v>13</v>
      </c>
      <c r="FQ32" s="484">
        <v>3</v>
      </c>
      <c r="FR32" s="484">
        <v>5</v>
      </c>
      <c r="FS32" s="484">
        <v>4</v>
      </c>
      <c r="FT32" s="484">
        <v>4</v>
      </c>
      <c r="FU32" s="484">
        <v>1</v>
      </c>
      <c r="FV32" s="484">
        <v>3</v>
      </c>
      <c r="FW32" s="484">
        <v>0</v>
      </c>
      <c r="FX32" s="485">
        <v>33</v>
      </c>
      <c r="FY32" s="484">
        <v>2167</v>
      </c>
      <c r="FZ32" s="484">
        <v>620</v>
      </c>
      <c r="GA32" s="484">
        <v>433</v>
      </c>
      <c r="GB32" s="484">
        <v>164</v>
      </c>
      <c r="GC32" s="484">
        <v>80</v>
      </c>
      <c r="GD32" s="484">
        <v>28</v>
      </c>
      <c r="GE32" s="484">
        <v>26</v>
      </c>
      <c r="GF32" s="484">
        <v>8</v>
      </c>
      <c r="GG32" s="485">
        <v>3526</v>
      </c>
      <c r="GH32" s="484">
        <v>124</v>
      </c>
      <c r="GI32" s="484">
        <v>46804</v>
      </c>
      <c r="GJ32" s="484">
        <v>29326</v>
      </c>
      <c r="GK32" s="484">
        <v>27841</v>
      </c>
      <c r="GL32" s="484">
        <v>13758</v>
      </c>
      <c r="GM32" s="484">
        <v>10428</v>
      </c>
      <c r="GN32" s="484">
        <v>5018</v>
      </c>
      <c r="GO32" s="484">
        <v>3106</v>
      </c>
      <c r="GP32" s="484">
        <v>213</v>
      </c>
      <c r="GQ32" s="485">
        <v>136618</v>
      </c>
      <c r="GR32" s="484">
        <v>56</v>
      </c>
      <c r="GS32" s="484">
        <v>42843</v>
      </c>
      <c r="GT32" s="484">
        <v>16493</v>
      </c>
      <c r="GU32" s="484">
        <v>11986</v>
      </c>
      <c r="GV32" s="484">
        <v>4507</v>
      </c>
      <c r="GW32" s="484">
        <v>2357</v>
      </c>
      <c r="GX32" s="484">
        <v>946</v>
      </c>
      <c r="GY32" s="484">
        <v>570</v>
      </c>
      <c r="GZ32" s="484">
        <v>56</v>
      </c>
      <c r="HA32" s="485">
        <v>79814</v>
      </c>
      <c r="HB32" s="460">
        <v>0</v>
      </c>
      <c r="HC32" s="460">
        <v>20.88</v>
      </c>
      <c r="HD32" s="460">
        <v>3.25</v>
      </c>
      <c r="HE32" s="460">
        <v>4.63</v>
      </c>
      <c r="HF32" s="460">
        <v>1</v>
      </c>
      <c r="HG32" s="460">
        <v>1.63</v>
      </c>
      <c r="HH32" s="460">
        <v>0</v>
      </c>
      <c r="HI32" s="460">
        <v>0.375</v>
      </c>
      <c r="HJ32" s="460">
        <v>0</v>
      </c>
      <c r="HK32" s="483">
        <v>31.765000000000001</v>
      </c>
      <c r="HL32" s="460">
        <v>163.75</v>
      </c>
      <c r="HM32" s="460">
        <v>80278.87</v>
      </c>
      <c r="HN32" s="460">
        <v>42049.25</v>
      </c>
      <c r="HO32" s="460">
        <v>37028.370000000003</v>
      </c>
      <c r="HP32" s="460">
        <v>17226</v>
      </c>
      <c r="HQ32" s="460">
        <v>12224.62</v>
      </c>
      <c r="HR32" s="460">
        <v>5735.5</v>
      </c>
      <c r="HS32" s="460">
        <v>3537.875</v>
      </c>
      <c r="HT32" s="460">
        <v>257.75</v>
      </c>
      <c r="HU32" s="483">
        <v>198501.98499999999</v>
      </c>
      <c r="HV32" s="460">
        <v>91</v>
      </c>
      <c r="HW32" s="460">
        <v>53519.199999999997</v>
      </c>
      <c r="HX32" s="460">
        <v>32705</v>
      </c>
      <c r="HY32" s="460">
        <v>32914.1</v>
      </c>
      <c r="HZ32" s="460">
        <v>17226</v>
      </c>
      <c r="IA32" s="460">
        <v>14941.2</v>
      </c>
      <c r="IB32" s="460">
        <v>8284.6</v>
      </c>
      <c r="IC32" s="460">
        <v>5896.5</v>
      </c>
      <c r="ID32" s="460">
        <v>515.5</v>
      </c>
      <c r="IE32" s="483">
        <v>166093.1</v>
      </c>
      <c r="IF32" s="483">
        <v>0</v>
      </c>
      <c r="IG32" s="483">
        <v>166093.1</v>
      </c>
      <c r="IH32" s="460">
        <v>163.75</v>
      </c>
      <c r="II32" s="460">
        <v>80278.87</v>
      </c>
      <c r="IJ32" s="460">
        <v>42049.25</v>
      </c>
      <c r="IK32" s="460">
        <v>37028.370000000003</v>
      </c>
      <c r="IL32" s="460">
        <v>17226</v>
      </c>
      <c r="IM32" s="460">
        <v>12224.62</v>
      </c>
      <c r="IN32" s="460">
        <v>5735.5</v>
      </c>
      <c r="IO32" s="460">
        <v>3537.875</v>
      </c>
      <c r="IP32" s="460">
        <v>257.75</v>
      </c>
      <c r="IQ32" s="483">
        <v>198501.98499999999</v>
      </c>
      <c r="IR32" s="460">
        <v>51.9</v>
      </c>
      <c r="IS32" s="460">
        <v>18982.55</v>
      </c>
      <c r="IT32" s="460">
        <v>4717.21</v>
      </c>
      <c r="IU32" s="460">
        <v>2406.81</v>
      </c>
      <c r="IV32" s="460">
        <v>630.32000000000005</v>
      </c>
      <c r="IW32" s="460">
        <v>224.31</v>
      </c>
      <c r="IX32" s="460">
        <v>45.69</v>
      </c>
      <c r="IY32" s="460">
        <v>18.2</v>
      </c>
      <c r="IZ32" s="460">
        <v>0</v>
      </c>
      <c r="JA32" s="483">
        <v>27076.99</v>
      </c>
      <c r="JB32" s="460">
        <v>111.85</v>
      </c>
      <c r="JC32" s="460">
        <v>61296.32</v>
      </c>
      <c r="JD32" s="460">
        <v>37332.04</v>
      </c>
      <c r="JE32" s="460">
        <v>34621.56</v>
      </c>
      <c r="JF32" s="460">
        <v>16595.68</v>
      </c>
      <c r="JG32" s="460">
        <v>12000.31</v>
      </c>
      <c r="JH32" s="460">
        <v>5689.81</v>
      </c>
      <c r="JI32" s="460">
        <v>3519.6750000000002</v>
      </c>
      <c r="JJ32" s="460">
        <v>257.75</v>
      </c>
      <c r="JK32" s="483">
        <v>171424.995</v>
      </c>
      <c r="JL32" s="460">
        <v>62.1</v>
      </c>
      <c r="JM32" s="460">
        <v>40864.199999999997</v>
      </c>
      <c r="JN32" s="460">
        <v>29036</v>
      </c>
      <c r="JO32" s="460">
        <v>30774.7</v>
      </c>
      <c r="JP32" s="460">
        <v>16595.7</v>
      </c>
      <c r="JQ32" s="460">
        <v>14667</v>
      </c>
      <c r="JR32" s="460">
        <v>8218.6</v>
      </c>
      <c r="JS32" s="460">
        <v>5866.1</v>
      </c>
      <c r="JT32" s="460">
        <v>515.5</v>
      </c>
      <c r="JU32" s="483">
        <v>146599.9</v>
      </c>
      <c r="JV32" s="483">
        <v>0</v>
      </c>
      <c r="JW32" s="483">
        <v>146599.9</v>
      </c>
      <c r="JX32" s="461"/>
      <c r="JY32" s="461"/>
      <c r="JZ32" s="461"/>
      <c r="KA32" s="461"/>
      <c r="KB32" s="461"/>
      <c r="KC32" s="461"/>
      <c r="KD32" s="461"/>
      <c r="KE32" s="461"/>
      <c r="KF32" s="461"/>
      <c r="KG32" s="461"/>
      <c r="KH32" s="461"/>
      <c r="KI32" s="461"/>
      <c r="KJ32" s="461"/>
      <c r="KK32" s="461"/>
      <c r="KL32" s="461"/>
      <c r="KM32" s="461"/>
      <c r="KN32" s="461"/>
      <c r="KO32" s="461"/>
      <c r="KP32" s="461"/>
      <c r="KQ32" s="461"/>
      <c r="KR32" s="461"/>
      <c r="KS32" s="461"/>
      <c r="KT32" s="461"/>
      <c r="KU32" s="461"/>
      <c r="KV32" s="461"/>
      <c r="KW32" s="461"/>
      <c r="KX32" s="462"/>
    </row>
    <row r="33" spans="1:310" s="463" customFormat="1" x14ac:dyDescent="0.2">
      <c r="A33" s="457" t="s">
        <v>117</v>
      </c>
      <c r="B33" s="473" t="s">
        <v>821</v>
      </c>
      <c r="C33" s="464" t="s">
        <v>626</v>
      </c>
      <c r="D33" s="465" t="s">
        <v>118</v>
      </c>
      <c r="E33" s="484">
        <v>6132</v>
      </c>
      <c r="F33" s="484">
        <v>17224</v>
      </c>
      <c r="G33" s="484">
        <v>19382</v>
      </c>
      <c r="H33" s="484">
        <v>9944</v>
      </c>
      <c r="I33" s="484">
        <v>7565</v>
      </c>
      <c r="J33" s="484">
        <v>4477</v>
      </c>
      <c r="K33" s="484">
        <v>2299</v>
      </c>
      <c r="L33" s="484">
        <v>223</v>
      </c>
      <c r="M33" s="485">
        <v>67246</v>
      </c>
      <c r="N33" s="484">
        <v>391</v>
      </c>
      <c r="O33" s="484">
        <v>289</v>
      </c>
      <c r="P33" s="484">
        <v>215</v>
      </c>
      <c r="Q33" s="484">
        <v>91</v>
      </c>
      <c r="R33" s="484">
        <v>64</v>
      </c>
      <c r="S33" s="484">
        <v>18</v>
      </c>
      <c r="T33" s="484">
        <v>9</v>
      </c>
      <c r="U33" s="484">
        <v>1</v>
      </c>
      <c r="V33" s="485">
        <v>1078</v>
      </c>
      <c r="W33" s="484">
        <v>0</v>
      </c>
      <c r="X33" s="484">
        <v>0</v>
      </c>
      <c r="Y33" s="484">
        <v>0</v>
      </c>
      <c r="Z33" s="484">
        <v>0</v>
      </c>
      <c r="AA33" s="484">
        <v>0</v>
      </c>
      <c r="AB33" s="484">
        <v>0</v>
      </c>
      <c r="AC33" s="484">
        <v>0</v>
      </c>
      <c r="AD33" s="484">
        <v>0</v>
      </c>
      <c r="AE33" s="485">
        <v>0</v>
      </c>
      <c r="AF33" s="484">
        <v>5741</v>
      </c>
      <c r="AG33" s="484">
        <v>16935</v>
      </c>
      <c r="AH33" s="484">
        <v>19167</v>
      </c>
      <c r="AI33" s="484">
        <v>9853</v>
      </c>
      <c r="AJ33" s="484">
        <v>7501</v>
      </c>
      <c r="AK33" s="484">
        <v>4459</v>
      </c>
      <c r="AL33" s="484">
        <v>2290</v>
      </c>
      <c r="AM33" s="484">
        <v>222</v>
      </c>
      <c r="AN33" s="485">
        <v>66168</v>
      </c>
      <c r="AO33" s="484">
        <v>7</v>
      </c>
      <c r="AP33" s="484">
        <v>71</v>
      </c>
      <c r="AQ33" s="484">
        <v>98</v>
      </c>
      <c r="AR33" s="484">
        <v>60</v>
      </c>
      <c r="AS33" s="484">
        <v>51</v>
      </c>
      <c r="AT33" s="484">
        <v>38</v>
      </c>
      <c r="AU33" s="484">
        <v>22</v>
      </c>
      <c r="AV33" s="484">
        <v>9</v>
      </c>
      <c r="AW33" s="485">
        <v>356</v>
      </c>
      <c r="AX33" s="484">
        <v>7</v>
      </c>
      <c r="AY33" s="484">
        <v>71</v>
      </c>
      <c r="AZ33" s="484">
        <v>98</v>
      </c>
      <c r="BA33" s="484">
        <v>60</v>
      </c>
      <c r="BB33" s="484">
        <v>51</v>
      </c>
      <c r="BC33" s="484">
        <v>38</v>
      </c>
      <c r="BD33" s="484">
        <v>22</v>
      </c>
      <c r="BE33" s="484">
        <v>9</v>
      </c>
      <c r="BF33" s="486"/>
      <c r="BG33" s="485">
        <v>356</v>
      </c>
      <c r="BH33" s="484">
        <v>7</v>
      </c>
      <c r="BI33" s="484">
        <v>5805</v>
      </c>
      <c r="BJ33" s="484">
        <v>16962</v>
      </c>
      <c r="BK33" s="484">
        <v>19129</v>
      </c>
      <c r="BL33" s="484">
        <v>9844</v>
      </c>
      <c r="BM33" s="484">
        <v>7488</v>
      </c>
      <c r="BN33" s="484">
        <v>4443</v>
      </c>
      <c r="BO33" s="484">
        <v>2277</v>
      </c>
      <c r="BP33" s="484">
        <v>213</v>
      </c>
      <c r="BQ33" s="485">
        <v>66168</v>
      </c>
      <c r="BR33" s="484">
        <v>4</v>
      </c>
      <c r="BS33" s="484">
        <v>3671</v>
      </c>
      <c r="BT33" s="484">
        <v>7034</v>
      </c>
      <c r="BU33" s="484">
        <v>5521</v>
      </c>
      <c r="BV33" s="484">
        <v>2255</v>
      </c>
      <c r="BW33" s="484">
        <v>1264</v>
      </c>
      <c r="BX33" s="484">
        <v>547</v>
      </c>
      <c r="BY33" s="484">
        <v>266</v>
      </c>
      <c r="BZ33" s="484">
        <v>23</v>
      </c>
      <c r="CA33" s="485">
        <v>20585</v>
      </c>
      <c r="CB33" s="484">
        <v>0</v>
      </c>
      <c r="CC33" s="484">
        <v>19</v>
      </c>
      <c r="CD33" s="484">
        <v>178</v>
      </c>
      <c r="CE33" s="484">
        <v>166</v>
      </c>
      <c r="CF33" s="484">
        <v>101</v>
      </c>
      <c r="CG33" s="484">
        <v>54</v>
      </c>
      <c r="CH33" s="484">
        <v>27</v>
      </c>
      <c r="CI33" s="484">
        <v>8</v>
      </c>
      <c r="CJ33" s="484">
        <v>3</v>
      </c>
      <c r="CK33" s="485">
        <v>556</v>
      </c>
      <c r="CL33" s="484">
        <v>0</v>
      </c>
      <c r="CM33" s="484">
        <v>6</v>
      </c>
      <c r="CN33" s="484">
        <v>15</v>
      </c>
      <c r="CO33" s="484">
        <v>27</v>
      </c>
      <c r="CP33" s="484">
        <v>18</v>
      </c>
      <c r="CQ33" s="484">
        <v>17</v>
      </c>
      <c r="CR33" s="484">
        <v>17</v>
      </c>
      <c r="CS33" s="484">
        <v>21</v>
      </c>
      <c r="CT33" s="484">
        <v>5</v>
      </c>
      <c r="CU33" s="485">
        <v>126</v>
      </c>
      <c r="CV33" s="484">
        <v>48</v>
      </c>
      <c r="CW33" s="484">
        <v>36</v>
      </c>
      <c r="CX33" s="484">
        <v>33</v>
      </c>
      <c r="CY33" s="484">
        <v>24</v>
      </c>
      <c r="CZ33" s="484">
        <v>24</v>
      </c>
      <c r="DA33" s="484">
        <v>18</v>
      </c>
      <c r="DB33" s="484">
        <v>13</v>
      </c>
      <c r="DC33" s="484">
        <v>2</v>
      </c>
      <c r="DD33" s="485">
        <v>198</v>
      </c>
      <c r="DE33" s="484">
        <v>276</v>
      </c>
      <c r="DF33" s="484">
        <v>368</v>
      </c>
      <c r="DG33" s="484">
        <v>205</v>
      </c>
      <c r="DH33" s="484">
        <v>107</v>
      </c>
      <c r="DI33" s="484">
        <v>82</v>
      </c>
      <c r="DJ33" s="484">
        <v>53</v>
      </c>
      <c r="DK33" s="484">
        <v>35</v>
      </c>
      <c r="DL33" s="484">
        <v>9</v>
      </c>
      <c r="DM33" s="485">
        <v>1135</v>
      </c>
      <c r="DN33" s="484">
        <v>0</v>
      </c>
      <c r="DO33" s="484">
        <v>0</v>
      </c>
      <c r="DP33" s="484">
        <v>0</v>
      </c>
      <c r="DQ33" s="484">
        <v>0</v>
      </c>
      <c r="DR33" s="484">
        <v>0</v>
      </c>
      <c r="DS33" s="484">
        <v>0</v>
      </c>
      <c r="DT33" s="484">
        <v>0</v>
      </c>
      <c r="DU33" s="484">
        <v>0</v>
      </c>
      <c r="DV33" s="485">
        <v>0</v>
      </c>
      <c r="DW33" s="484">
        <v>75</v>
      </c>
      <c r="DX33" s="484">
        <v>85</v>
      </c>
      <c r="DY33" s="484">
        <v>35</v>
      </c>
      <c r="DZ33" s="484">
        <v>5</v>
      </c>
      <c r="EA33" s="484">
        <v>6</v>
      </c>
      <c r="EB33" s="484">
        <v>6</v>
      </c>
      <c r="EC33" s="484">
        <v>7</v>
      </c>
      <c r="ED33" s="484">
        <v>0</v>
      </c>
      <c r="EE33" s="485">
        <v>219</v>
      </c>
      <c r="EF33" s="484">
        <v>351</v>
      </c>
      <c r="EG33" s="484">
        <v>453</v>
      </c>
      <c r="EH33" s="484">
        <v>240</v>
      </c>
      <c r="EI33" s="484">
        <v>112</v>
      </c>
      <c r="EJ33" s="484">
        <v>88</v>
      </c>
      <c r="EK33" s="484">
        <v>59</v>
      </c>
      <c r="EL33" s="484">
        <v>42</v>
      </c>
      <c r="EM33" s="484">
        <v>9</v>
      </c>
      <c r="EN33" s="485">
        <v>1354</v>
      </c>
      <c r="EO33" s="484">
        <v>172</v>
      </c>
      <c r="EP33" s="484">
        <v>195</v>
      </c>
      <c r="EQ33" s="484">
        <v>119</v>
      </c>
      <c r="ER33" s="484">
        <v>56</v>
      </c>
      <c r="ES33" s="484">
        <v>33</v>
      </c>
      <c r="ET33" s="484">
        <v>18</v>
      </c>
      <c r="EU33" s="484">
        <v>21</v>
      </c>
      <c r="EV33" s="484">
        <v>4</v>
      </c>
      <c r="EW33" s="485">
        <v>618</v>
      </c>
      <c r="EX33" s="484">
        <v>0</v>
      </c>
      <c r="EY33" s="484">
        <v>0</v>
      </c>
      <c r="EZ33" s="484">
        <v>0</v>
      </c>
      <c r="FA33" s="484">
        <v>0</v>
      </c>
      <c r="FB33" s="484">
        <v>0</v>
      </c>
      <c r="FC33" s="484">
        <v>0</v>
      </c>
      <c r="FD33" s="484">
        <v>0</v>
      </c>
      <c r="FE33" s="484">
        <v>0</v>
      </c>
      <c r="FF33" s="485">
        <v>0</v>
      </c>
      <c r="FG33" s="484">
        <v>0</v>
      </c>
      <c r="FH33" s="484">
        <v>0</v>
      </c>
      <c r="FI33" s="484">
        <v>0</v>
      </c>
      <c r="FJ33" s="484">
        <v>0</v>
      </c>
      <c r="FK33" s="484">
        <v>0</v>
      </c>
      <c r="FL33" s="484">
        <v>0</v>
      </c>
      <c r="FM33" s="484">
        <v>0</v>
      </c>
      <c r="FN33" s="484">
        <v>0</v>
      </c>
      <c r="FO33" s="485">
        <v>0</v>
      </c>
      <c r="FP33" s="484">
        <v>1</v>
      </c>
      <c r="FQ33" s="484">
        <v>1</v>
      </c>
      <c r="FR33" s="484">
        <v>1</v>
      </c>
      <c r="FS33" s="484">
        <v>1</v>
      </c>
      <c r="FT33" s="484">
        <v>0</v>
      </c>
      <c r="FU33" s="484">
        <v>0</v>
      </c>
      <c r="FV33" s="484">
        <v>0</v>
      </c>
      <c r="FW33" s="484">
        <v>0</v>
      </c>
      <c r="FX33" s="485">
        <v>4</v>
      </c>
      <c r="FY33" s="484">
        <v>171</v>
      </c>
      <c r="FZ33" s="484">
        <v>194</v>
      </c>
      <c r="GA33" s="484">
        <v>118</v>
      </c>
      <c r="GB33" s="484">
        <v>55</v>
      </c>
      <c r="GC33" s="484">
        <v>33</v>
      </c>
      <c r="GD33" s="484">
        <v>18</v>
      </c>
      <c r="GE33" s="484">
        <v>21</v>
      </c>
      <c r="GF33" s="484">
        <v>4</v>
      </c>
      <c r="GG33" s="485">
        <v>614</v>
      </c>
      <c r="GH33" s="484">
        <v>3</v>
      </c>
      <c r="GI33" s="484">
        <v>2034</v>
      </c>
      <c r="GJ33" s="484">
        <v>9650</v>
      </c>
      <c r="GK33" s="484">
        <v>13380</v>
      </c>
      <c r="GL33" s="484">
        <v>7465</v>
      </c>
      <c r="GM33" s="484">
        <v>6147</v>
      </c>
      <c r="GN33" s="484">
        <v>3846</v>
      </c>
      <c r="GO33" s="484">
        <v>1975</v>
      </c>
      <c r="GP33" s="484">
        <v>182</v>
      </c>
      <c r="GQ33" s="485">
        <v>44682</v>
      </c>
      <c r="GR33" s="484">
        <v>4</v>
      </c>
      <c r="GS33" s="484">
        <v>3771</v>
      </c>
      <c r="GT33" s="484">
        <v>7312</v>
      </c>
      <c r="GU33" s="484">
        <v>5749</v>
      </c>
      <c r="GV33" s="484">
        <v>2379</v>
      </c>
      <c r="GW33" s="484">
        <v>1341</v>
      </c>
      <c r="GX33" s="484">
        <v>597</v>
      </c>
      <c r="GY33" s="484">
        <v>302</v>
      </c>
      <c r="GZ33" s="484">
        <v>31</v>
      </c>
      <c r="HA33" s="485">
        <v>21486</v>
      </c>
      <c r="HB33" s="460">
        <v>0</v>
      </c>
      <c r="HC33" s="460">
        <v>22.8</v>
      </c>
      <c r="HD33" s="460">
        <v>0</v>
      </c>
      <c r="HE33" s="460">
        <v>1.8</v>
      </c>
      <c r="HF33" s="460">
        <v>0.5</v>
      </c>
      <c r="HG33" s="460">
        <v>0</v>
      </c>
      <c r="HH33" s="460">
        <v>0</v>
      </c>
      <c r="HI33" s="460">
        <v>0</v>
      </c>
      <c r="HJ33" s="460">
        <v>0</v>
      </c>
      <c r="HK33" s="483">
        <v>25.1</v>
      </c>
      <c r="HL33" s="460">
        <v>6</v>
      </c>
      <c r="HM33" s="460">
        <v>4987.7</v>
      </c>
      <c r="HN33" s="460">
        <v>15297.5</v>
      </c>
      <c r="HO33" s="460">
        <v>17744.95</v>
      </c>
      <c r="HP33" s="460">
        <v>9251.5</v>
      </c>
      <c r="HQ33" s="460">
        <v>7160</v>
      </c>
      <c r="HR33" s="460">
        <v>4301</v>
      </c>
      <c r="HS33" s="460">
        <v>2205</v>
      </c>
      <c r="HT33" s="460">
        <v>204</v>
      </c>
      <c r="HU33" s="483">
        <v>61157.65</v>
      </c>
      <c r="HV33" s="460">
        <v>3.3</v>
      </c>
      <c r="HW33" s="460">
        <v>3325.1</v>
      </c>
      <c r="HX33" s="460">
        <v>11898.1</v>
      </c>
      <c r="HY33" s="460">
        <v>15773.3</v>
      </c>
      <c r="HZ33" s="460">
        <v>9251.5</v>
      </c>
      <c r="IA33" s="460">
        <v>8751.1</v>
      </c>
      <c r="IB33" s="460">
        <v>6212.6</v>
      </c>
      <c r="IC33" s="460">
        <v>3675</v>
      </c>
      <c r="ID33" s="460">
        <v>408</v>
      </c>
      <c r="IE33" s="483">
        <v>59298</v>
      </c>
      <c r="IF33" s="483">
        <v>34.1</v>
      </c>
      <c r="IG33" s="483">
        <v>59332.1</v>
      </c>
      <c r="IH33" s="460">
        <v>6</v>
      </c>
      <c r="II33" s="460">
        <v>4987.7</v>
      </c>
      <c r="IJ33" s="460">
        <v>15297.5</v>
      </c>
      <c r="IK33" s="460">
        <v>17744.95</v>
      </c>
      <c r="IL33" s="460">
        <v>9251.5</v>
      </c>
      <c r="IM33" s="460">
        <v>7160</v>
      </c>
      <c r="IN33" s="460">
        <v>4301</v>
      </c>
      <c r="IO33" s="460">
        <v>2205</v>
      </c>
      <c r="IP33" s="460">
        <v>204</v>
      </c>
      <c r="IQ33" s="483">
        <v>61157.65</v>
      </c>
      <c r="IR33" s="460">
        <v>3.24</v>
      </c>
      <c r="IS33" s="460">
        <v>1060.9000000000001</v>
      </c>
      <c r="IT33" s="460">
        <v>2102.88</v>
      </c>
      <c r="IU33" s="460">
        <v>1265.8599999999999</v>
      </c>
      <c r="IV33" s="460">
        <v>305.79000000000002</v>
      </c>
      <c r="IW33" s="460">
        <v>88.8</v>
      </c>
      <c r="IX33" s="460">
        <v>21.32</v>
      </c>
      <c r="IY33" s="460">
        <v>6.43</v>
      </c>
      <c r="IZ33" s="460">
        <v>0.38</v>
      </c>
      <c r="JA33" s="483">
        <v>4855.6000000000004</v>
      </c>
      <c r="JB33" s="460">
        <v>2.76</v>
      </c>
      <c r="JC33" s="460">
        <v>3926.8</v>
      </c>
      <c r="JD33" s="460">
        <v>13194.62</v>
      </c>
      <c r="JE33" s="460">
        <v>16479.09</v>
      </c>
      <c r="JF33" s="460">
        <v>8945.7099999999991</v>
      </c>
      <c r="JG33" s="460">
        <v>7071.2</v>
      </c>
      <c r="JH33" s="460">
        <v>4279.68</v>
      </c>
      <c r="JI33" s="460">
        <v>2198.5700000000002</v>
      </c>
      <c r="JJ33" s="460">
        <v>203.62</v>
      </c>
      <c r="JK33" s="483">
        <v>56302.05</v>
      </c>
      <c r="JL33" s="460">
        <v>1.5</v>
      </c>
      <c r="JM33" s="460">
        <v>2617.9</v>
      </c>
      <c r="JN33" s="460">
        <v>10262.5</v>
      </c>
      <c r="JO33" s="460">
        <v>14648.1</v>
      </c>
      <c r="JP33" s="460">
        <v>8945.7000000000007</v>
      </c>
      <c r="JQ33" s="460">
        <v>8642.6</v>
      </c>
      <c r="JR33" s="460">
        <v>6181.8</v>
      </c>
      <c r="JS33" s="460">
        <v>3664.3</v>
      </c>
      <c r="JT33" s="460">
        <v>407.2</v>
      </c>
      <c r="JU33" s="483">
        <v>55371.6</v>
      </c>
      <c r="JV33" s="483">
        <v>34.1</v>
      </c>
      <c r="JW33" s="483">
        <v>55405.7</v>
      </c>
      <c r="JX33" s="461"/>
      <c r="JY33" s="461"/>
      <c r="JZ33" s="461"/>
      <c r="KA33" s="461"/>
      <c r="KB33" s="461"/>
      <c r="KC33" s="461"/>
      <c r="KD33" s="461"/>
      <c r="KE33" s="461"/>
      <c r="KF33" s="461"/>
      <c r="KG33" s="461"/>
      <c r="KH33" s="461"/>
      <c r="KI33" s="461"/>
      <c r="KJ33" s="461"/>
      <c r="KK33" s="461"/>
      <c r="KL33" s="461"/>
      <c r="KM33" s="461"/>
      <c r="KN33" s="461"/>
      <c r="KO33" s="461"/>
      <c r="KP33" s="461"/>
      <c r="KQ33" s="461"/>
      <c r="KR33" s="461"/>
      <c r="KS33" s="461"/>
      <c r="KT33" s="461"/>
      <c r="KU33" s="461"/>
      <c r="KV33" s="461"/>
      <c r="KW33" s="461"/>
      <c r="KX33" s="462"/>
    </row>
    <row r="34" spans="1:310" s="463" customFormat="1" x14ac:dyDescent="0.2">
      <c r="A34" s="457" t="s">
        <v>119</v>
      </c>
      <c r="B34" s="473" t="s">
        <v>822</v>
      </c>
      <c r="C34" s="464" t="s">
        <v>626</v>
      </c>
      <c r="D34" s="465" t="s">
        <v>120</v>
      </c>
      <c r="E34" s="484">
        <v>15940</v>
      </c>
      <c r="F34" s="484">
        <v>17705</v>
      </c>
      <c r="G34" s="484">
        <v>14141</v>
      </c>
      <c r="H34" s="484">
        <v>7952</v>
      </c>
      <c r="I34" s="484">
        <v>4634</v>
      </c>
      <c r="J34" s="484">
        <v>1726</v>
      </c>
      <c r="K34" s="484">
        <v>778</v>
      </c>
      <c r="L34" s="484">
        <v>58</v>
      </c>
      <c r="M34" s="485">
        <v>62934</v>
      </c>
      <c r="N34" s="484">
        <v>620</v>
      </c>
      <c r="O34" s="484">
        <v>288</v>
      </c>
      <c r="P34" s="484">
        <v>287</v>
      </c>
      <c r="Q34" s="484">
        <v>168</v>
      </c>
      <c r="R34" s="484">
        <v>111</v>
      </c>
      <c r="S34" s="484">
        <v>23</v>
      </c>
      <c r="T34" s="484">
        <v>13</v>
      </c>
      <c r="U34" s="484">
        <v>6</v>
      </c>
      <c r="V34" s="485">
        <v>1516</v>
      </c>
      <c r="W34" s="484">
        <v>8</v>
      </c>
      <c r="X34" s="484">
        <v>2</v>
      </c>
      <c r="Y34" s="484">
        <v>2</v>
      </c>
      <c r="Z34" s="484">
        <v>0</v>
      </c>
      <c r="AA34" s="484">
        <v>0</v>
      </c>
      <c r="AB34" s="484">
        <v>0</v>
      </c>
      <c r="AC34" s="484">
        <v>0</v>
      </c>
      <c r="AD34" s="484">
        <v>0</v>
      </c>
      <c r="AE34" s="485">
        <v>12</v>
      </c>
      <c r="AF34" s="484">
        <v>15312</v>
      </c>
      <c r="AG34" s="484">
        <v>17415</v>
      </c>
      <c r="AH34" s="484">
        <v>13852</v>
      </c>
      <c r="AI34" s="484">
        <v>7784</v>
      </c>
      <c r="AJ34" s="484">
        <v>4523</v>
      </c>
      <c r="AK34" s="484">
        <v>1703</v>
      </c>
      <c r="AL34" s="484">
        <v>765</v>
      </c>
      <c r="AM34" s="484">
        <v>52</v>
      </c>
      <c r="AN34" s="485">
        <v>61406</v>
      </c>
      <c r="AO34" s="484">
        <v>30</v>
      </c>
      <c r="AP34" s="484">
        <v>66</v>
      </c>
      <c r="AQ34" s="484">
        <v>88</v>
      </c>
      <c r="AR34" s="484">
        <v>74</v>
      </c>
      <c r="AS34" s="484">
        <v>52</v>
      </c>
      <c r="AT34" s="484">
        <v>18</v>
      </c>
      <c r="AU34" s="484">
        <v>23</v>
      </c>
      <c r="AV34" s="484">
        <v>7</v>
      </c>
      <c r="AW34" s="485">
        <v>358</v>
      </c>
      <c r="AX34" s="484">
        <v>30</v>
      </c>
      <c r="AY34" s="484">
        <v>66</v>
      </c>
      <c r="AZ34" s="484">
        <v>88</v>
      </c>
      <c r="BA34" s="484">
        <v>74</v>
      </c>
      <c r="BB34" s="484">
        <v>52</v>
      </c>
      <c r="BC34" s="484">
        <v>18</v>
      </c>
      <c r="BD34" s="484">
        <v>23</v>
      </c>
      <c r="BE34" s="484">
        <v>7</v>
      </c>
      <c r="BF34" s="486"/>
      <c r="BG34" s="485">
        <v>358</v>
      </c>
      <c r="BH34" s="484">
        <v>30</v>
      </c>
      <c r="BI34" s="484">
        <v>15348</v>
      </c>
      <c r="BJ34" s="484">
        <v>17437</v>
      </c>
      <c r="BK34" s="484">
        <v>13838</v>
      </c>
      <c r="BL34" s="484">
        <v>7762</v>
      </c>
      <c r="BM34" s="484">
        <v>4489</v>
      </c>
      <c r="BN34" s="484">
        <v>1708</v>
      </c>
      <c r="BO34" s="484">
        <v>749</v>
      </c>
      <c r="BP34" s="484">
        <v>45</v>
      </c>
      <c r="BQ34" s="485">
        <v>61406</v>
      </c>
      <c r="BR34" s="484">
        <v>9</v>
      </c>
      <c r="BS34" s="484">
        <v>7330</v>
      </c>
      <c r="BT34" s="484">
        <v>5637</v>
      </c>
      <c r="BU34" s="484">
        <v>3581</v>
      </c>
      <c r="BV34" s="484">
        <v>1362</v>
      </c>
      <c r="BW34" s="484">
        <v>649</v>
      </c>
      <c r="BX34" s="484">
        <v>208</v>
      </c>
      <c r="BY34" s="484">
        <v>80</v>
      </c>
      <c r="BZ34" s="484">
        <v>4</v>
      </c>
      <c r="CA34" s="485">
        <v>18860</v>
      </c>
      <c r="CB34" s="484">
        <v>1</v>
      </c>
      <c r="CC34" s="484">
        <v>110</v>
      </c>
      <c r="CD34" s="484">
        <v>182</v>
      </c>
      <c r="CE34" s="484">
        <v>133</v>
      </c>
      <c r="CF34" s="484">
        <v>60</v>
      </c>
      <c r="CG34" s="484">
        <v>40</v>
      </c>
      <c r="CH34" s="484">
        <v>8</v>
      </c>
      <c r="CI34" s="484">
        <v>3</v>
      </c>
      <c r="CJ34" s="484">
        <v>0</v>
      </c>
      <c r="CK34" s="485">
        <v>537</v>
      </c>
      <c r="CL34" s="484">
        <v>0</v>
      </c>
      <c r="CM34" s="484">
        <v>17</v>
      </c>
      <c r="CN34" s="484">
        <v>9</v>
      </c>
      <c r="CO34" s="484">
        <v>13</v>
      </c>
      <c r="CP34" s="484">
        <v>16</v>
      </c>
      <c r="CQ34" s="484">
        <v>13</v>
      </c>
      <c r="CR34" s="484">
        <v>21</v>
      </c>
      <c r="CS34" s="484">
        <v>14</v>
      </c>
      <c r="CT34" s="484">
        <v>2</v>
      </c>
      <c r="CU34" s="485">
        <v>105</v>
      </c>
      <c r="CV34" s="484">
        <v>89</v>
      </c>
      <c r="CW34" s="484">
        <v>113</v>
      </c>
      <c r="CX34" s="484">
        <v>115</v>
      </c>
      <c r="CY34" s="484">
        <v>51</v>
      </c>
      <c r="CZ34" s="484">
        <v>33</v>
      </c>
      <c r="DA34" s="484">
        <v>20</v>
      </c>
      <c r="DB34" s="484">
        <v>20</v>
      </c>
      <c r="DC34" s="484">
        <v>0</v>
      </c>
      <c r="DD34" s="485">
        <v>441</v>
      </c>
      <c r="DE34" s="484">
        <v>209</v>
      </c>
      <c r="DF34" s="484">
        <v>163</v>
      </c>
      <c r="DG34" s="484">
        <v>103</v>
      </c>
      <c r="DH34" s="484">
        <v>53</v>
      </c>
      <c r="DI34" s="484">
        <v>32</v>
      </c>
      <c r="DJ34" s="484">
        <v>12</v>
      </c>
      <c r="DK34" s="484">
        <v>6</v>
      </c>
      <c r="DL34" s="484">
        <v>1</v>
      </c>
      <c r="DM34" s="485">
        <v>579</v>
      </c>
      <c r="DN34" s="484">
        <v>33</v>
      </c>
      <c r="DO34" s="484">
        <v>33</v>
      </c>
      <c r="DP34" s="484">
        <v>26</v>
      </c>
      <c r="DQ34" s="484">
        <v>7</v>
      </c>
      <c r="DR34" s="484">
        <v>9</v>
      </c>
      <c r="DS34" s="484">
        <v>2</v>
      </c>
      <c r="DT34" s="484">
        <v>3</v>
      </c>
      <c r="DU34" s="484">
        <v>0</v>
      </c>
      <c r="DV34" s="485">
        <v>113</v>
      </c>
      <c r="DW34" s="484">
        <v>45</v>
      </c>
      <c r="DX34" s="484">
        <v>25</v>
      </c>
      <c r="DY34" s="484">
        <v>22</v>
      </c>
      <c r="DZ34" s="484">
        <v>6</v>
      </c>
      <c r="EA34" s="484">
        <v>2</v>
      </c>
      <c r="EB34" s="484">
        <v>3</v>
      </c>
      <c r="EC34" s="484">
        <v>2</v>
      </c>
      <c r="ED34" s="484">
        <v>2</v>
      </c>
      <c r="EE34" s="485">
        <v>107</v>
      </c>
      <c r="EF34" s="484">
        <v>287</v>
      </c>
      <c r="EG34" s="484">
        <v>221</v>
      </c>
      <c r="EH34" s="484">
        <v>151</v>
      </c>
      <c r="EI34" s="484">
        <v>66</v>
      </c>
      <c r="EJ34" s="484">
        <v>43</v>
      </c>
      <c r="EK34" s="484">
        <v>17</v>
      </c>
      <c r="EL34" s="484">
        <v>11</v>
      </c>
      <c r="EM34" s="484">
        <v>3</v>
      </c>
      <c r="EN34" s="485">
        <v>799</v>
      </c>
      <c r="EO34" s="484">
        <v>163</v>
      </c>
      <c r="EP34" s="484">
        <v>96</v>
      </c>
      <c r="EQ34" s="484">
        <v>90</v>
      </c>
      <c r="ER34" s="484">
        <v>38</v>
      </c>
      <c r="ES34" s="484">
        <v>20</v>
      </c>
      <c r="ET34" s="484">
        <v>10</v>
      </c>
      <c r="EU34" s="484">
        <v>7</v>
      </c>
      <c r="EV34" s="484">
        <v>3</v>
      </c>
      <c r="EW34" s="485">
        <v>427</v>
      </c>
      <c r="EX34" s="484">
        <v>0</v>
      </c>
      <c r="EY34" s="484">
        <v>0</v>
      </c>
      <c r="EZ34" s="484">
        <v>0</v>
      </c>
      <c r="FA34" s="484">
        <v>0</v>
      </c>
      <c r="FB34" s="484">
        <v>0</v>
      </c>
      <c r="FC34" s="484">
        <v>0</v>
      </c>
      <c r="FD34" s="484">
        <v>0</v>
      </c>
      <c r="FE34" s="484">
        <v>0</v>
      </c>
      <c r="FF34" s="485">
        <v>0</v>
      </c>
      <c r="FG34" s="484">
        <v>0</v>
      </c>
      <c r="FH34" s="484">
        <v>0</v>
      </c>
      <c r="FI34" s="484">
        <v>0</v>
      </c>
      <c r="FJ34" s="484">
        <v>0</v>
      </c>
      <c r="FK34" s="484">
        <v>0</v>
      </c>
      <c r="FL34" s="484">
        <v>0</v>
      </c>
      <c r="FM34" s="484">
        <v>0</v>
      </c>
      <c r="FN34" s="484">
        <v>0</v>
      </c>
      <c r="FO34" s="485">
        <v>0</v>
      </c>
      <c r="FP34" s="484">
        <v>11</v>
      </c>
      <c r="FQ34" s="484">
        <v>7</v>
      </c>
      <c r="FR34" s="484">
        <v>14</v>
      </c>
      <c r="FS34" s="484">
        <v>3</v>
      </c>
      <c r="FT34" s="484">
        <v>4</v>
      </c>
      <c r="FU34" s="484">
        <v>1</v>
      </c>
      <c r="FV34" s="484">
        <v>3</v>
      </c>
      <c r="FW34" s="484">
        <v>0</v>
      </c>
      <c r="FX34" s="485">
        <v>43</v>
      </c>
      <c r="FY34" s="484">
        <v>152</v>
      </c>
      <c r="FZ34" s="484">
        <v>89</v>
      </c>
      <c r="GA34" s="484">
        <v>76</v>
      </c>
      <c r="GB34" s="484">
        <v>35</v>
      </c>
      <c r="GC34" s="484">
        <v>16</v>
      </c>
      <c r="GD34" s="484">
        <v>9</v>
      </c>
      <c r="GE34" s="484">
        <v>4</v>
      </c>
      <c r="GF34" s="484">
        <v>3</v>
      </c>
      <c r="GG34" s="485">
        <v>384</v>
      </c>
      <c r="GH34" s="484">
        <v>20</v>
      </c>
      <c r="GI34" s="484">
        <v>7810</v>
      </c>
      <c r="GJ34" s="484">
        <v>11550</v>
      </c>
      <c r="GK34" s="484">
        <v>10059</v>
      </c>
      <c r="GL34" s="484">
        <v>6309</v>
      </c>
      <c r="GM34" s="484">
        <v>3776</v>
      </c>
      <c r="GN34" s="484">
        <v>1466</v>
      </c>
      <c r="GO34" s="484">
        <v>646</v>
      </c>
      <c r="GP34" s="484">
        <v>37</v>
      </c>
      <c r="GQ34" s="485">
        <v>41673</v>
      </c>
      <c r="GR34" s="484">
        <v>10</v>
      </c>
      <c r="GS34" s="484">
        <v>7538</v>
      </c>
      <c r="GT34" s="484">
        <v>5887</v>
      </c>
      <c r="GU34" s="484">
        <v>3779</v>
      </c>
      <c r="GV34" s="484">
        <v>1453</v>
      </c>
      <c r="GW34" s="484">
        <v>713</v>
      </c>
      <c r="GX34" s="484">
        <v>242</v>
      </c>
      <c r="GY34" s="484">
        <v>103</v>
      </c>
      <c r="GZ34" s="484">
        <v>8</v>
      </c>
      <c r="HA34" s="485">
        <v>19733</v>
      </c>
      <c r="HB34" s="460">
        <v>0</v>
      </c>
      <c r="HC34" s="460">
        <v>33.5</v>
      </c>
      <c r="HD34" s="460">
        <v>1.38</v>
      </c>
      <c r="HE34" s="460">
        <v>0</v>
      </c>
      <c r="HF34" s="460">
        <v>0</v>
      </c>
      <c r="HG34" s="460">
        <v>0</v>
      </c>
      <c r="HH34" s="460">
        <v>0</v>
      </c>
      <c r="HI34" s="460">
        <v>0</v>
      </c>
      <c r="HJ34" s="460">
        <v>0</v>
      </c>
      <c r="HK34" s="483">
        <v>34.880000000000003</v>
      </c>
      <c r="HL34" s="460">
        <v>27.5</v>
      </c>
      <c r="HM34" s="460">
        <v>13489.5</v>
      </c>
      <c r="HN34" s="460">
        <v>15998.37</v>
      </c>
      <c r="HO34" s="460">
        <v>12922</v>
      </c>
      <c r="HP34" s="460">
        <v>7403.5</v>
      </c>
      <c r="HQ34" s="460">
        <v>4308.75</v>
      </c>
      <c r="HR34" s="460">
        <v>1648</v>
      </c>
      <c r="HS34" s="460">
        <v>722.25</v>
      </c>
      <c r="HT34" s="460">
        <v>49</v>
      </c>
      <c r="HU34" s="483">
        <v>56568.87</v>
      </c>
      <c r="HV34" s="460">
        <v>15.3</v>
      </c>
      <c r="HW34" s="460">
        <v>8993</v>
      </c>
      <c r="HX34" s="460">
        <v>12443.2</v>
      </c>
      <c r="HY34" s="460">
        <v>11486.2</v>
      </c>
      <c r="HZ34" s="460">
        <v>7403.5</v>
      </c>
      <c r="IA34" s="460">
        <v>5266.3</v>
      </c>
      <c r="IB34" s="460">
        <v>2380.4</v>
      </c>
      <c r="IC34" s="460">
        <v>1203.8</v>
      </c>
      <c r="ID34" s="460">
        <v>98</v>
      </c>
      <c r="IE34" s="483">
        <v>49289.7</v>
      </c>
      <c r="IF34" s="483">
        <v>220</v>
      </c>
      <c r="IG34" s="483">
        <v>49509.7</v>
      </c>
      <c r="IH34" s="460">
        <v>27.5</v>
      </c>
      <c r="II34" s="460">
        <v>13489.5</v>
      </c>
      <c r="IJ34" s="460">
        <v>15998.37</v>
      </c>
      <c r="IK34" s="460">
        <v>12922</v>
      </c>
      <c r="IL34" s="460">
        <v>7403.5</v>
      </c>
      <c r="IM34" s="460">
        <v>4308.75</v>
      </c>
      <c r="IN34" s="460">
        <v>1648</v>
      </c>
      <c r="IO34" s="460">
        <v>722.25</v>
      </c>
      <c r="IP34" s="460">
        <v>49</v>
      </c>
      <c r="IQ34" s="483">
        <v>56568.87</v>
      </c>
      <c r="IR34" s="460">
        <v>14.29</v>
      </c>
      <c r="IS34" s="460">
        <v>3171.86</v>
      </c>
      <c r="IT34" s="460">
        <v>1823.93</v>
      </c>
      <c r="IU34" s="460">
        <v>690.59</v>
      </c>
      <c r="IV34" s="460">
        <v>204.45</v>
      </c>
      <c r="IW34" s="460">
        <v>63.63</v>
      </c>
      <c r="IX34" s="460">
        <v>18.28</v>
      </c>
      <c r="IY34" s="460">
        <v>6.32</v>
      </c>
      <c r="IZ34" s="460">
        <v>2.0299999999999998</v>
      </c>
      <c r="JA34" s="483">
        <v>5995.38</v>
      </c>
      <c r="JB34" s="460">
        <v>13.21</v>
      </c>
      <c r="JC34" s="460">
        <v>10317.64</v>
      </c>
      <c r="JD34" s="460">
        <v>14174.44</v>
      </c>
      <c r="JE34" s="460">
        <v>12231.41</v>
      </c>
      <c r="JF34" s="460">
        <v>7199.05</v>
      </c>
      <c r="JG34" s="460">
        <v>4245.12</v>
      </c>
      <c r="JH34" s="460">
        <v>1629.72</v>
      </c>
      <c r="JI34" s="460">
        <v>715.93</v>
      </c>
      <c r="JJ34" s="460">
        <v>46.97</v>
      </c>
      <c r="JK34" s="483">
        <v>50573.49</v>
      </c>
      <c r="JL34" s="460">
        <v>7.3</v>
      </c>
      <c r="JM34" s="460">
        <v>6878.4</v>
      </c>
      <c r="JN34" s="460">
        <v>11024.6</v>
      </c>
      <c r="JO34" s="460">
        <v>10872.4</v>
      </c>
      <c r="JP34" s="460">
        <v>7199.1</v>
      </c>
      <c r="JQ34" s="460">
        <v>5188.5</v>
      </c>
      <c r="JR34" s="460">
        <v>2354</v>
      </c>
      <c r="JS34" s="460">
        <v>1193.2</v>
      </c>
      <c r="JT34" s="460">
        <v>93.9</v>
      </c>
      <c r="JU34" s="483">
        <v>44811.4</v>
      </c>
      <c r="JV34" s="483">
        <v>220</v>
      </c>
      <c r="JW34" s="483">
        <v>45031.4</v>
      </c>
      <c r="JX34" s="461"/>
      <c r="JY34" s="461"/>
      <c r="JZ34" s="461"/>
      <c r="KA34" s="461"/>
      <c r="KB34" s="461"/>
      <c r="KC34" s="461"/>
      <c r="KD34" s="461"/>
      <c r="KE34" s="461"/>
      <c r="KF34" s="461"/>
      <c r="KG34" s="461"/>
      <c r="KH34" s="461"/>
      <c r="KI34" s="461"/>
      <c r="KJ34" s="461"/>
      <c r="KK34" s="461"/>
      <c r="KL34" s="461"/>
      <c r="KM34" s="461"/>
      <c r="KN34" s="461"/>
      <c r="KO34" s="461"/>
      <c r="KP34" s="461"/>
      <c r="KQ34" s="461"/>
      <c r="KR34" s="461"/>
      <c r="KS34" s="461"/>
      <c r="KT34" s="461"/>
      <c r="KU34" s="461"/>
      <c r="KV34" s="461"/>
      <c r="KW34" s="461"/>
      <c r="KX34" s="462"/>
    </row>
    <row r="35" spans="1:310" s="463" customFormat="1" x14ac:dyDescent="0.2">
      <c r="A35" s="457" t="s">
        <v>121</v>
      </c>
      <c r="B35" s="473" t="s">
        <v>823</v>
      </c>
      <c r="C35" s="464" t="s">
        <v>640</v>
      </c>
      <c r="D35" s="465" t="s">
        <v>122</v>
      </c>
      <c r="E35" s="484">
        <v>5911</v>
      </c>
      <c r="F35" s="484">
        <v>13331</v>
      </c>
      <c r="G35" s="484">
        <v>38421</v>
      </c>
      <c r="H35" s="484">
        <v>37087</v>
      </c>
      <c r="I35" s="484">
        <v>22624</v>
      </c>
      <c r="J35" s="484">
        <v>6438</v>
      </c>
      <c r="K35" s="484">
        <v>3421</v>
      </c>
      <c r="L35" s="484">
        <v>249</v>
      </c>
      <c r="M35" s="485">
        <v>127482</v>
      </c>
      <c r="N35" s="484">
        <v>1284</v>
      </c>
      <c r="O35" s="484">
        <v>206</v>
      </c>
      <c r="P35" s="484">
        <v>472</v>
      </c>
      <c r="Q35" s="484">
        <v>697</v>
      </c>
      <c r="R35" s="484">
        <v>355</v>
      </c>
      <c r="S35" s="484">
        <v>139</v>
      </c>
      <c r="T35" s="484">
        <v>46</v>
      </c>
      <c r="U35" s="484">
        <v>11</v>
      </c>
      <c r="V35" s="485">
        <v>3210</v>
      </c>
      <c r="W35" s="484">
        <v>0</v>
      </c>
      <c r="X35" s="484">
        <v>0</v>
      </c>
      <c r="Y35" s="484">
        <v>0</v>
      </c>
      <c r="Z35" s="484">
        <v>0</v>
      </c>
      <c r="AA35" s="484">
        <v>0</v>
      </c>
      <c r="AB35" s="484">
        <v>0</v>
      </c>
      <c r="AC35" s="484">
        <v>0</v>
      </c>
      <c r="AD35" s="484">
        <v>0</v>
      </c>
      <c r="AE35" s="485">
        <v>0</v>
      </c>
      <c r="AF35" s="484">
        <v>4627</v>
      </c>
      <c r="AG35" s="484">
        <v>13125</v>
      </c>
      <c r="AH35" s="484">
        <v>37949</v>
      </c>
      <c r="AI35" s="484">
        <v>36390</v>
      </c>
      <c r="AJ35" s="484">
        <v>22269</v>
      </c>
      <c r="AK35" s="484">
        <v>6299</v>
      </c>
      <c r="AL35" s="484">
        <v>3375</v>
      </c>
      <c r="AM35" s="484">
        <v>238</v>
      </c>
      <c r="AN35" s="485">
        <v>124272</v>
      </c>
      <c r="AO35" s="484">
        <v>0</v>
      </c>
      <c r="AP35" s="484">
        <v>12</v>
      </c>
      <c r="AQ35" s="484">
        <v>52</v>
      </c>
      <c r="AR35" s="484">
        <v>239</v>
      </c>
      <c r="AS35" s="484">
        <v>244</v>
      </c>
      <c r="AT35" s="484">
        <v>84</v>
      </c>
      <c r="AU35" s="484">
        <v>50</v>
      </c>
      <c r="AV35" s="484">
        <v>9</v>
      </c>
      <c r="AW35" s="485">
        <v>690</v>
      </c>
      <c r="AX35" s="484">
        <v>0</v>
      </c>
      <c r="AY35" s="484">
        <v>12</v>
      </c>
      <c r="AZ35" s="484">
        <v>52</v>
      </c>
      <c r="BA35" s="484">
        <v>239</v>
      </c>
      <c r="BB35" s="484">
        <v>244</v>
      </c>
      <c r="BC35" s="484">
        <v>84</v>
      </c>
      <c r="BD35" s="484">
        <v>50</v>
      </c>
      <c r="BE35" s="484">
        <v>9</v>
      </c>
      <c r="BF35" s="486"/>
      <c r="BG35" s="485">
        <v>690</v>
      </c>
      <c r="BH35" s="484">
        <v>0</v>
      </c>
      <c r="BI35" s="484">
        <v>4639</v>
      </c>
      <c r="BJ35" s="484">
        <v>13165</v>
      </c>
      <c r="BK35" s="484">
        <v>38136</v>
      </c>
      <c r="BL35" s="484">
        <v>36395</v>
      </c>
      <c r="BM35" s="484">
        <v>22109</v>
      </c>
      <c r="BN35" s="484">
        <v>6265</v>
      </c>
      <c r="BO35" s="484">
        <v>3334</v>
      </c>
      <c r="BP35" s="484">
        <v>229</v>
      </c>
      <c r="BQ35" s="485">
        <v>124272</v>
      </c>
      <c r="BR35" s="484">
        <v>0</v>
      </c>
      <c r="BS35" s="484">
        <v>2639</v>
      </c>
      <c r="BT35" s="484">
        <v>6544</v>
      </c>
      <c r="BU35" s="484">
        <v>13991</v>
      </c>
      <c r="BV35" s="484">
        <v>7876</v>
      </c>
      <c r="BW35" s="484">
        <v>3508</v>
      </c>
      <c r="BX35" s="484">
        <v>780</v>
      </c>
      <c r="BY35" s="484">
        <v>359</v>
      </c>
      <c r="BZ35" s="484">
        <v>14</v>
      </c>
      <c r="CA35" s="485">
        <v>35711</v>
      </c>
      <c r="CB35" s="484">
        <v>0</v>
      </c>
      <c r="CC35" s="484">
        <v>8</v>
      </c>
      <c r="CD35" s="484">
        <v>80</v>
      </c>
      <c r="CE35" s="484">
        <v>295</v>
      </c>
      <c r="CF35" s="484">
        <v>290</v>
      </c>
      <c r="CG35" s="484">
        <v>187</v>
      </c>
      <c r="CH35" s="484">
        <v>44</v>
      </c>
      <c r="CI35" s="484">
        <v>12</v>
      </c>
      <c r="CJ35" s="484">
        <v>1</v>
      </c>
      <c r="CK35" s="485">
        <v>917</v>
      </c>
      <c r="CL35" s="484">
        <v>0</v>
      </c>
      <c r="CM35" s="484">
        <v>2</v>
      </c>
      <c r="CN35" s="484">
        <v>1</v>
      </c>
      <c r="CO35" s="484">
        <v>19</v>
      </c>
      <c r="CP35" s="484">
        <v>43</v>
      </c>
      <c r="CQ35" s="484">
        <v>33</v>
      </c>
      <c r="CR35" s="484">
        <v>34</v>
      </c>
      <c r="CS35" s="484">
        <v>36</v>
      </c>
      <c r="CT35" s="484">
        <v>13</v>
      </c>
      <c r="CU35" s="485">
        <v>181</v>
      </c>
      <c r="CV35" s="484">
        <v>6</v>
      </c>
      <c r="CW35" s="484">
        <v>18</v>
      </c>
      <c r="CX35" s="484">
        <v>52</v>
      </c>
      <c r="CY35" s="484">
        <v>59</v>
      </c>
      <c r="CZ35" s="484">
        <v>51</v>
      </c>
      <c r="DA35" s="484">
        <v>18</v>
      </c>
      <c r="DB35" s="484">
        <v>12</v>
      </c>
      <c r="DC35" s="484">
        <v>10</v>
      </c>
      <c r="DD35" s="485">
        <v>226</v>
      </c>
      <c r="DE35" s="484">
        <v>60</v>
      </c>
      <c r="DF35" s="484">
        <v>114</v>
      </c>
      <c r="DG35" s="484">
        <v>594</v>
      </c>
      <c r="DH35" s="484">
        <v>718</v>
      </c>
      <c r="DI35" s="484">
        <v>237</v>
      </c>
      <c r="DJ35" s="484">
        <v>45</v>
      </c>
      <c r="DK35" s="484">
        <v>18</v>
      </c>
      <c r="DL35" s="484">
        <v>1</v>
      </c>
      <c r="DM35" s="485">
        <v>1787</v>
      </c>
      <c r="DN35" s="484">
        <v>0</v>
      </c>
      <c r="DO35" s="484">
        <v>0</v>
      </c>
      <c r="DP35" s="484">
        <v>0</v>
      </c>
      <c r="DQ35" s="484">
        <v>0</v>
      </c>
      <c r="DR35" s="484">
        <v>0</v>
      </c>
      <c r="DS35" s="484">
        <v>0</v>
      </c>
      <c r="DT35" s="484">
        <v>0</v>
      </c>
      <c r="DU35" s="484">
        <v>0</v>
      </c>
      <c r="DV35" s="485">
        <v>0</v>
      </c>
      <c r="DW35" s="484">
        <v>15</v>
      </c>
      <c r="DX35" s="484">
        <v>32</v>
      </c>
      <c r="DY35" s="484">
        <v>82</v>
      </c>
      <c r="DZ35" s="484">
        <v>112</v>
      </c>
      <c r="EA35" s="484">
        <v>34</v>
      </c>
      <c r="EB35" s="484">
        <v>9</v>
      </c>
      <c r="EC35" s="484">
        <v>5</v>
      </c>
      <c r="ED35" s="484">
        <v>1</v>
      </c>
      <c r="EE35" s="485">
        <v>290</v>
      </c>
      <c r="EF35" s="484">
        <v>75</v>
      </c>
      <c r="EG35" s="484">
        <v>146</v>
      </c>
      <c r="EH35" s="484">
        <v>676</v>
      </c>
      <c r="EI35" s="484">
        <v>830</v>
      </c>
      <c r="EJ35" s="484">
        <v>271</v>
      </c>
      <c r="EK35" s="484">
        <v>54</v>
      </c>
      <c r="EL35" s="484">
        <v>23</v>
      </c>
      <c r="EM35" s="484">
        <v>2</v>
      </c>
      <c r="EN35" s="485">
        <v>2077</v>
      </c>
      <c r="EO35" s="484">
        <v>49</v>
      </c>
      <c r="EP35" s="484">
        <v>95</v>
      </c>
      <c r="EQ35" s="484">
        <v>472</v>
      </c>
      <c r="ER35" s="484">
        <v>563</v>
      </c>
      <c r="ES35" s="484">
        <v>182</v>
      </c>
      <c r="ET35" s="484">
        <v>33</v>
      </c>
      <c r="EU35" s="484">
        <v>18</v>
      </c>
      <c r="EV35" s="484">
        <v>2</v>
      </c>
      <c r="EW35" s="485">
        <v>1414</v>
      </c>
      <c r="EX35" s="484">
        <v>0</v>
      </c>
      <c r="EY35" s="484">
        <v>0</v>
      </c>
      <c r="EZ35" s="484">
        <v>0</v>
      </c>
      <c r="FA35" s="484">
        <v>0</v>
      </c>
      <c r="FB35" s="484">
        <v>0</v>
      </c>
      <c r="FC35" s="484">
        <v>0</v>
      </c>
      <c r="FD35" s="484">
        <v>0</v>
      </c>
      <c r="FE35" s="484">
        <v>0</v>
      </c>
      <c r="FF35" s="485">
        <v>0</v>
      </c>
      <c r="FG35" s="484">
        <v>0</v>
      </c>
      <c r="FH35" s="484">
        <v>0</v>
      </c>
      <c r="FI35" s="484">
        <v>0</v>
      </c>
      <c r="FJ35" s="484">
        <v>0</v>
      </c>
      <c r="FK35" s="484">
        <v>0</v>
      </c>
      <c r="FL35" s="484">
        <v>0</v>
      </c>
      <c r="FM35" s="484">
        <v>0</v>
      </c>
      <c r="FN35" s="484">
        <v>0</v>
      </c>
      <c r="FO35" s="485">
        <v>0</v>
      </c>
      <c r="FP35" s="484">
        <v>0</v>
      </c>
      <c r="FQ35" s="484">
        <v>0</v>
      </c>
      <c r="FR35" s="484">
        <v>0</v>
      </c>
      <c r="FS35" s="484">
        <v>0</v>
      </c>
      <c r="FT35" s="484">
        <v>0</v>
      </c>
      <c r="FU35" s="484">
        <v>0</v>
      </c>
      <c r="FV35" s="484">
        <v>0</v>
      </c>
      <c r="FW35" s="484">
        <v>0</v>
      </c>
      <c r="FX35" s="485">
        <v>0</v>
      </c>
      <c r="FY35" s="484">
        <v>49</v>
      </c>
      <c r="FZ35" s="484">
        <v>95</v>
      </c>
      <c r="GA35" s="484">
        <v>472</v>
      </c>
      <c r="GB35" s="484">
        <v>563</v>
      </c>
      <c r="GC35" s="484">
        <v>182</v>
      </c>
      <c r="GD35" s="484">
        <v>33</v>
      </c>
      <c r="GE35" s="484">
        <v>18</v>
      </c>
      <c r="GF35" s="484">
        <v>2</v>
      </c>
      <c r="GG35" s="485">
        <v>1414</v>
      </c>
      <c r="GH35" s="484">
        <v>0</v>
      </c>
      <c r="GI35" s="484">
        <v>1975</v>
      </c>
      <c r="GJ35" s="484">
        <v>6508</v>
      </c>
      <c r="GK35" s="484">
        <v>23749</v>
      </c>
      <c r="GL35" s="484">
        <v>28074</v>
      </c>
      <c r="GM35" s="484">
        <v>18347</v>
      </c>
      <c r="GN35" s="484">
        <v>5398</v>
      </c>
      <c r="GO35" s="484">
        <v>2922</v>
      </c>
      <c r="GP35" s="484">
        <v>200</v>
      </c>
      <c r="GQ35" s="485">
        <v>87173</v>
      </c>
      <c r="GR35" s="484">
        <v>0</v>
      </c>
      <c r="GS35" s="484">
        <v>2664</v>
      </c>
      <c r="GT35" s="484">
        <v>6657</v>
      </c>
      <c r="GU35" s="484">
        <v>14387</v>
      </c>
      <c r="GV35" s="484">
        <v>8321</v>
      </c>
      <c r="GW35" s="484">
        <v>3762</v>
      </c>
      <c r="GX35" s="484">
        <v>867</v>
      </c>
      <c r="GY35" s="484">
        <v>412</v>
      </c>
      <c r="GZ35" s="484">
        <v>29</v>
      </c>
      <c r="HA35" s="485">
        <v>37099</v>
      </c>
      <c r="HB35" s="460">
        <v>0</v>
      </c>
      <c r="HC35" s="460">
        <v>0</v>
      </c>
      <c r="HD35" s="460">
        <v>0</v>
      </c>
      <c r="HE35" s="460">
        <v>0</v>
      </c>
      <c r="HF35" s="460">
        <v>0</v>
      </c>
      <c r="HG35" s="460">
        <v>0</v>
      </c>
      <c r="HH35" s="460">
        <v>0</v>
      </c>
      <c r="HI35" s="460">
        <v>0</v>
      </c>
      <c r="HJ35" s="460">
        <v>0</v>
      </c>
      <c r="HK35" s="483">
        <v>0</v>
      </c>
      <c r="HL35" s="460">
        <v>0</v>
      </c>
      <c r="HM35" s="460">
        <v>3994.25</v>
      </c>
      <c r="HN35" s="460">
        <v>11555.5</v>
      </c>
      <c r="HO35" s="460">
        <v>34680</v>
      </c>
      <c r="HP35" s="460">
        <v>34464</v>
      </c>
      <c r="HQ35" s="460">
        <v>21218.75</v>
      </c>
      <c r="HR35" s="460">
        <v>6057</v>
      </c>
      <c r="HS35" s="460">
        <v>3229.25</v>
      </c>
      <c r="HT35" s="460">
        <v>220.75</v>
      </c>
      <c r="HU35" s="483">
        <v>115419.5</v>
      </c>
      <c r="HV35" s="460">
        <v>0</v>
      </c>
      <c r="HW35" s="460">
        <v>2662.8</v>
      </c>
      <c r="HX35" s="460">
        <v>8987.6</v>
      </c>
      <c r="HY35" s="460">
        <v>30826.7</v>
      </c>
      <c r="HZ35" s="460">
        <v>34464</v>
      </c>
      <c r="IA35" s="460">
        <v>25934</v>
      </c>
      <c r="IB35" s="460">
        <v>8749</v>
      </c>
      <c r="IC35" s="460">
        <v>5382.1</v>
      </c>
      <c r="ID35" s="460">
        <v>441.5</v>
      </c>
      <c r="IE35" s="483">
        <v>117447.7</v>
      </c>
      <c r="IF35" s="483">
        <v>0</v>
      </c>
      <c r="IG35" s="483">
        <v>117447.7</v>
      </c>
      <c r="IH35" s="460">
        <v>0</v>
      </c>
      <c r="II35" s="460">
        <v>3994.25</v>
      </c>
      <c r="IJ35" s="460">
        <v>11555.5</v>
      </c>
      <c r="IK35" s="460">
        <v>34680</v>
      </c>
      <c r="IL35" s="460">
        <v>34464</v>
      </c>
      <c r="IM35" s="460">
        <v>21218.75</v>
      </c>
      <c r="IN35" s="460">
        <v>6057</v>
      </c>
      <c r="IO35" s="460">
        <v>3229.25</v>
      </c>
      <c r="IP35" s="460">
        <v>220.75</v>
      </c>
      <c r="IQ35" s="483">
        <v>115419.5</v>
      </c>
      <c r="IR35" s="460">
        <v>0</v>
      </c>
      <c r="IS35" s="460">
        <v>1373.64</v>
      </c>
      <c r="IT35" s="460">
        <v>3433.94</v>
      </c>
      <c r="IU35" s="460">
        <v>7081.2</v>
      </c>
      <c r="IV35" s="460">
        <v>4559.97</v>
      </c>
      <c r="IW35" s="460">
        <v>2008.11</v>
      </c>
      <c r="IX35" s="460">
        <v>347.04</v>
      </c>
      <c r="IY35" s="460">
        <v>110.05</v>
      </c>
      <c r="IZ35" s="460">
        <v>0</v>
      </c>
      <c r="JA35" s="483">
        <v>18913.95</v>
      </c>
      <c r="JB35" s="460">
        <v>0</v>
      </c>
      <c r="JC35" s="460">
        <v>2620.61</v>
      </c>
      <c r="JD35" s="460">
        <v>8121.56</v>
      </c>
      <c r="JE35" s="460">
        <v>27598.799999999999</v>
      </c>
      <c r="JF35" s="460">
        <v>29904.03</v>
      </c>
      <c r="JG35" s="460">
        <v>19210.64</v>
      </c>
      <c r="JH35" s="460">
        <v>5709.96</v>
      </c>
      <c r="JI35" s="460">
        <v>3119.2</v>
      </c>
      <c r="JJ35" s="460">
        <v>220.75</v>
      </c>
      <c r="JK35" s="483">
        <v>96505.55</v>
      </c>
      <c r="JL35" s="460">
        <v>0</v>
      </c>
      <c r="JM35" s="460">
        <v>1747.1</v>
      </c>
      <c r="JN35" s="460">
        <v>6316.8</v>
      </c>
      <c r="JO35" s="460">
        <v>24532.3</v>
      </c>
      <c r="JP35" s="460">
        <v>29904</v>
      </c>
      <c r="JQ35" s="460">
        <v>23479.7</v>
      </c>
      <c r="JR35" s="460">
        <v>8247.7000000000007</v>
      </c>
      <c r="JS35" s="460">
        <v>5198.7</v>
      </c>
      <c r="JT35" s="460">
        <v>441.5</v>
      </c>
      <c r="JU35" s="483">
        <v>99867.8</v>
      </c>
      <c r="JV35" s="483">
        <v>0</v>
      </c>
      <c r="JW35" s="483">
        <v>99867.8</v>
      </c>
      <c r="JX35" s="461"/>
      <c r="JY35" s="461"/>
      <c r="JZ35" s="461"/>
      <c r="KA35" s="461"/>
      <c r="KB35" s="461"/>
      <c r="KC35" s="461"/>
      <c r="KD35" s="461"/>
      <c r="KE35" s="461"/>
      <c r="KF35" s="461"/>
      <c r="KG35" s="461"/>
      <c r="KH35" s="461"/>
      <c r="KI35" s="461"/>
      <c r="KJ35" s="461"/>
      <c r="KK35" s="461"/>
      <c r="KL35" s="461"/>
      <c r="KM35" s="461"/>
      <c r="KN35" s="461"/>
      <c r="KO35" s="461"/>
      <c r="KP35" s="461"/>
      <c r="KQ35" s="461"/>
      <c r="KR35" s="461"/>
      <c r="KS35" s="461"/>
      <c r="KT35" s="461"/>
      <c r="KU35" s="461"/>
      <c r="KV35" s="461"/>
      <c r="KW35" s="461"/>
      <c r="KX35" s="462"/>
    </row>
    <row r="36" spans="1:310" s="463" customFormat="1" x14ac:dyDescent="0.2">
      <c r="A36" s="457" t="s">
        <v>123</v>
      </c>
      <c r="B36" s="473" t="s">
        <v>824</v>
      </c>
      <c r="C36" s="464" t="s">
        <v>626</v>
      </c>
      <c r="D36" s="465" t="s">
        <v>124</v>
      </c>
      <c r="E36" s="484">
        <v>690</v>
      </c>
      <c r="F36" s="484">
        <v>3065</v>
      </c>
      <c r="G36" s="484">
        <v>6787</v>
      </c>
      <c r="H36" s="484">
        <v>8549</v>
      </c>
      <c r="I36" s="484">
        <v>6158</v>
      </c>
      <c r="J36" s="484">
        <v>4477</v>
      </c>
      <c r="K36" s="484">
        <v>3919</v>
      </c>
      <c r="L36" s="484">
        <v>618</v>
      </c>
      <c r="M36" s="485">
        <v>34263</v>
      </c>
      <c r="N36" s="484">
        <v>43</v>
      </c>
      <c r="O36" s="484">
        <v>56</v>
      </c>
      <c r="P36" s="484">
        <v>101</v>
      </c>
      <c r="Q36" s="484">
        <v>78</v>
      </c>
      <c r="R36" s="484">
        <v>51</v>
      </c>
      <c r="S36" s="484">
        <v>45</v>
      </c>
      <c r="T36" s="484">
        <v>29</v>
      </c>
      <c r="U36" s="484">
        <v>4</v>
      </c>
      <c r="V36" s="485">
        <v>407</v>
      </c>
      <c r="W36" s="484">
        <v>0</v>
      </c>
      <c r="X36" s="484">
        <v>0</v>
      </c>
      <c r="Y36" s="484">
        <v>0</v>
      </c>
      <c r="Z36" s="484">
        <v>0</v>
      </c>
      <c r="AA36" s="484">
        <v>0</v>
      </c>
      <c r="AB36" s="484">
        <v>0</v>
      </c>
      <c r="AC36" s="484">
        <v>0</v>
      </c>
      <c r="AD36" s="484">
        <v>0</v>
      </c>
      <c r="AE36" s="485">
        <v>0</v>
      </c>
      <c r="AF36" s="484">
        <v>647</v>
      </c>
      <c r="AG36" s="484">
        <v>3009</v>
      </c>
      <c r="AH36" s="484">
        <v>6686</v>
      </c>
      <c r="AI36" s="484">
        <v>8471</v>
      </c>
      <c r="AJ36" s="484">
        <v>6107</v>
      </c>
      <c r="AK36" s="484">
        <v>4432</v>
      </c>
      <c r="AL36" s="484">
        <v>3890</v>
      </c>
      <c r="AM36" s="484">
        <v>614</v>
      </c>
      <c r="AN36" s="485">
        <v>33856</v>
      </c>
      <c r="AO36" s="484">
        <v>2</v>
      </c>
      <c r="AP36" s="484">
        <v>3</v>
      </c>
      <c r="AQ36" s="484">
        <v>12</v>
      </c>
      <c r="AR36" s="484">
        <v>25</v>
      </c>
      <c r="AS36" s="484">
        <v>24</v>
      </c>
      <c r="AT36" s="484">
        <v>23</v>
      </c>
      <c r="AU36" s="484">
        <v>30</v>
      </c>
      <c r="AV36" s="484">
        <v>12</v>
      </c>
      <c r="AW36" s="485">
        <v>131</v>
      </c>
      <c r="AX36" s="484">
        <v>2</v>
      </c>
      <c r="AY36" s="484">
        <v>3</v>
      </c>
      <c r="AZ36" s="484">
        <v>12</v>
      </c>
      <c r="BA36" s="484">
        <v>25</v>
      </c>
      <c r="BB36" s="484">
        <v>24</v>
      </c>
      <c r="BC36" s="484">
        <v>23</v>
      </c>
      <c r="BD36" s="484">
        <v>30</v>
      </c>
      <c r="BE36" s="484">
        <v>12</v>
      </c>
      <c r="BF36" s="486"/>
      <c r="BG36" s="485">
        <v>131</v>
      </c>
      <c r="BH36" s="484">
        <v>2</v>
      </c>
      <c r="BI36" s="484">
        <v>648</v>
      </c>
      <c r="BJ36" s="484">
        <v>3018</v>
      </c>
      <c r="BK36" s="484">
        <v>6699</v>
      </c>
      <c r="BL36" s="484">
        <v>8470</v>
      </c>
      <c r="BM36" s="484">
        <v>6106</v>
      </c>
      <c r="BN36" s="484">
        <v>4439</v>
      </c>
      <c r="BO36" s="484">
        <v>3872</v>
      </c>
      <c r="BP36" s="484">
        <v>602</v>
      </c>
      <c r="BQ36" s="485">
        <v>33856</v>
      </c>
      <c r="BR36" s="484">
        <v>1</v>
      </c>
      <c r="BS36" s="484">
        <v>370</v>
      </c>
      <c r="BT36" s="484">
        <v>1782</v>
      </c>
      <c r="BU36" s="484">
        <v>2732</v>
      </c>
      <c r="BV36" s="484">
        <v>2573</v>
      </c>
      <c r="BW36" s="484">
        <v>1553</v>
      </c>
      <c r="BX36" s="484">
        <v>852</v>
      </c>
      <c r="BY36" s="484">
        <v>569</v>
      </c>
      <c r="BZ36" s="484">
        <v>62</v>
      </c>
      <c r="CA36" s="485">
        <v>10494</v>
      </c>
      <c r="CB36" s="484">
        <v>0</v>
      </c>
      <c r="CC36" s="484">
        <v>0</v>
      </c>
      <c r="CD36" s="484">
        <v>19</v>
      </c>
      <c r="CE36" s="484">
        <v>55</v>
      </c>
      <c r="CF36" s="484">
        <v>93</v>
      </c>
      <c r="CG36" s="484">
        <v>38</v>
      </c>
      <c r="CH36" s="484">
        <v>42</v>
      </c>
      <c r="CI36" s="484">
        <v>23</v>
      </c>
      <c r="CJ36" s="484">
        <v>1</v>
      </c>
      <c r="CK36" s="485">
        <v>271</v>
      </c>
      <c r="CL36" s="484">
        <v>0</v>
      </c>
      <c r="CM36" s="484">
        <v>0</v>
      </c>
      <c r="CN36" s="484">
        <v>1</v>
      </c>
      <c r="CO36" s="484">
        <v>2</v>
      </c>
      <c r="CP36" s="484">
        <v>4</v>
      </c>
      <c r="CQ36" s="484">
        <v>4</v>
      </c>
      <c r="CR36" s="484">
        <v>4</v>
      </c>
      <c r="CS36" s="484">
        <v>26</v>
      </c>
      <c r="CT36" s="484">
        <v>2</v>
      </c>
      <c r="CU36" s="485">
        <v>43</v>
      </c>
      <c r="CV36" s="484">
        <v>11</v>
      </c>
      <c r="CW36" s="484">
        <v>19</v>
      </c>
      <c r="CX36" s="484">
        <v>26</v>
      </c>
      <c r="CY36" s="484">
        <v>23</v>
      </c>
      <c r="CZ36" s="484">
        <v>29</v>
      </c>
      <c r="DA36" s="484">
        <v>12</v>
      </c>
      <c r="DB36" s="484">
        <v>8</v>
      </c>
      <c r="DC36" s="484">
        <v>3</v>
      </c>
      <c r="DD36" s="485">
        <v>131</v>
      </c>
      <c r="DE36" s="484">
        <v>35</v>
      </c>
      <c r="DF36" s="484">
        <v>71</v>
      </c>
      <c r="DG36" s="484">
        <v>131</v>
      </c>
      <c r="DH36" s="484">
        <v>93</v>
      </c>
      <c r="DI36" s="484">
        <v>59</v>
      </c>
      <c r="DJ36" s="484">
        <v>39</v>
      </c>
      <c r="DK36" s="484">
        <v>41</v>
      </c>
      <c r="DL36" s="484">
        <v>3</v>
      </c>
      <c r="DM36" s="485">
        <v>472</v>
      </c>
      <c r="DN36" s="484">
        <v>8</v>
      </c>
      <c r="DO36" s="484">
        <v>46</v>
      </c>
      <c r="DP36" s="484">
        <v>85</v>
      </c>
      <c r="DQ36" s="484">
        <v>59</v>
      </c>
      <c r="DR36" s="484">
        <v>37</v>
      </c>
      <c r="DS36" s="484">
        <v>16</v>
      </c>
      <c r="DT36" s="484">
        <v>19</v>
      </c>
      <c r="DU36" s="484">
        <v>0</v>
      </c>
      <c r="DV36" s="485">
        <v>270</v>
      </c>
      <c r="DW36" s="484">
        <v>3</v>
      </c>
      <c r="DX36" s="484">
        <v>21</v>
      </c>
      <c r="DY36" s="484">
        <v>21</v>
      </c>
      <c r="DZ36" s="484">
        <v>14</v>
      </c>
      <c r="EA36" s="484">
        <v>23</v>
      </c>
      <c r="EB36" s="484">
        <v>15</v>
      </c>
      <c r="EC36" s="484">
        <v>8</v>
      </c>
      <c r="ED36" s="484">
        <v>3</v>
      </c>
      <c r="EE36" s="485">
        <v>108</v>
      </c>
      <c r="EF36" s="484">
        <v>46</v>
      </c>
      <c r="EG36" s="484">
        <v>138</v>
      </c>
      <c r="EH36" s="484">
        <v>237</v>
      </c>
      <c r="EI36" s="484">
        <v>166</v>
      </c>
      <c r="EJ36" s="484">
        <v>119</v>
      </c>
      <c r="EK36" s="484">
        <v>70</v>
      </c>
      <c r="EL36" s="484">
        <v>68</v>
      </c>
      <c r="EM36" s="484">
        <v>6</v>
      </c>
      <c r="EN36" s="485">
        <v>850</v>
      </c>
      <c r="EO36" s="484">
        <v>21</v>
      </c>
      <c r="EP36" s="484">
        <v>64</v>
      </c>
      <c r="EQ36" s="484">
        <v>88</v>
      </c>
      <c r="ER36" s="484">
        <v>70</v>
      </c>
      <c r="ES36" s="484">
        <v>50</v>
      </c>
      <c r="ET36" s="484">
        <v>37</v>
      </c>
      <c r="EU36" s="484">
        <v>34</v>
      </c>
      <c r="EV36" s="484">
        <v>5</v>
      </c>
      <c r="EW36" s="485">
        <v>369</v>
      </c>
      <c r="EX36" s="484">
        <v>0</v>
      </c>
      <c r="EY36" s="484">
        <v>0</v>
      </c>
      <c r="EZ36" s="484">
        <v>0</v>
      </c>
      <c r="FA36" s="484">
        <v>0</v>
      </c>
      <c r="FB36" s="484">
        <v>0</v>
      </c>
      <c r="FC36" s="484">
        <v>0</v>
      </c>
      <c r="FD36" s="484">
        <v>0</v>
      </c>
      <c r="FE36" s="484">
        <v>0</v>
      </c>
      <c r="FF36" s="485">
        <v>0</v>
      </c>
      <c r="FG36" s="484">
        <v>0</v>
      </c>
      <c r="FH36" s="484">
        <v>0</v>
      </c>
      <c r="FI36" s="484">
        <v>0</v>
      </c>
      <c r="FJ36" s="484">
        <v>0</v>
      </c>
      <c r="FK36" s="484">
        <v>0</v>
      </c>
      <c r="FL36" s="484">
        <v>0</v>
      </c>
      <c r="FM36" s="484">
        <v>0</v>
      </c>
      <c r="FN36" s="484">
        <v>0</v>
      </c>
      <c r="FO36" s="485">
        <v>0</v>
      </c>
      <c r="FP36" s="484">
        <v>0</v>
      </c>
      <c r="FQ36" s="484">
        <v>0</v>
      </c>
      <c r="FR36" s="484">
        <v>2</v>
      </c>
      <c r="FS36" s="484">
        <v>5</v>
      </c>
      <c r="FT36" s="484">
        <v>2</v>
      </c>
      <c r="FU36" s="484">
        <v>2</v>
      </c>
      <c r="FV36" s="484">
        <v>3</v>
      </c>
      <c r="FW36" s="484">
        <v>0</v>
      </c>
      <c r="FX36" s="485">
        <v>14</v>
      </c>
      <c r="FY36" s="484">
        <v>21</v>
      </c>
      <c r="FZ36" s="484">
        <v>64</v>
      </c>
      <c r="GA36" s="484">
        <v>86</v>
      </c>
      <c r="GB36" s="484">
        <v>65</v>
      </c>
      <c r="GC36" s="484">
        <v>48</v>
      </c>
      <c r="GD36" s="484">
        <v>35</v>
      </c>
      <c r="GE36" s="484">
        <v>31</v>
      </c>
      <c r="GF36" s="484">
        <v>5</v>
      </c>
      <c r="GG36" s="485">
        <v>355</v>
      </c>
      <c r="GH36" s="484">
        <v>1</v>
      </c>
      <c r="GI36" s="484">
        <v>256</v>
      </c>
      <c r="GJ36" s="484">
        <v>1130</v>
      </c>
      <c r="GK36" s="484">
        <v>3778</v>
      </c>
      <c r="GL36" s="484">
        <v>5704</v>
      </c>
      <c r="GM36" s="484">
        <v>4422</v>
      </c>
      <c r="GN36" s="484">
        <v>3498</v>
      </c>
      <c r="GO36" s="484">
        <v>3219</v>
      </c>
      <c r="GP36" s="484">
        <v>531</v>
      </c>
      <c r="GQ36" s="485">
        <v>22539</v>
      </c>
      <c r="GR36" s="484">
        <v>1</v>
      </c>
      <c r="GS36" s="484">
        <v>392</v>
      </c>
      <c r="GT36" s="484">
        <v>1888</v>
      </c>
      <c r="GU36" s="484">
        <v>2921</v>
      </c>
      <c r="GV36" s="484">
        <v>2766</v>
      </c>
      <c r="GW36" s="484">
        <v>1684</v>
      </c>
      <c r="GX36" s="484">
        <v>941</v>
      </c>
      <c r="GY36" s="484">
        <v>653</v>
      </c>
      <c r="GZ36" s="484">
        <v>71</v>
      </c>
      <c r="HA36" s="485">
        <v>11317</v>
      </c>
      <c r="HB36" s="460">
        <v>0</v>
      </c>
      <c r="HC36" s="460">
        <v>2.2999999999999998</v>
      </c>
      <c r="HD36" s="460">
        <v>0</v>
      </c>
      <c r="HE36" s="460">
        <v>0.4</v>
      </c>
      <c r="HF36" s="460">
        <v>0</v>
      </c>
      <c r="HG36" s="460">
        <v>0</v>
      </c>
      <c r="HH36" s="460">
        <v>0</v>
      </c>
      <c r="HI36" s="460">
        <v>0</v>
      </c>
      <c r="HJ36" s="460">
        <v>0</v>
      </c>
      <c r="HK36" s="483">
        <v>2.7</v>
      </c>
      <c r="HL36" s="460">
        <v>1.75</v>
      </c>
      <c r="HM36" s="460">
        <v>547.1</v>
      </c>
      <c r="HN36" s="460">
        <v>2541.9499999999998</v>
      </c>
      <c r="HO36" s="460">
        <v>5941</v>
      </c>
      <c r="HP36" s="460">
        <v>7766.2</v>
      </c>
      <c r="HQ36" s="460">
        <v>5697.6</v>
      </c>
      <c r="HR36" s="460">
        <v>4223.55</v>
      </c>
      <c r="HS36" s="460">
        <v>3705.7</v>
      </c>
      <c r="HT36" s="460">
        <v>589.95000000000005</v>
      </c>
      <c r="HU36" s="483">
        <v>31014.799999999999</v>
      </c>
      <c r="HV36" s="460">
        <v>1</v>
      </c>
      <c r="HW36" s="460">
        <v>364.7</v>
      </c>
      <c r="HX36" s="460">
        <v>1977.1</v>
      </c>
      <c r="HY36" s="460">
        <v>5280.9</v>
      </c>
      <c r="HZ36" s="460">
        <v>7766.2</v>
      </c>
      <c r="IA36" s="460">
        <v>6963.7</v>
      </c>
      <c r="IB36" s="460">
        <v>6100.7</v>
      </c>
      <c r="IC36" s="460">
        <v>6176.2</v>
      </c>
      <c r="ID36" s="460">
        <v>1179.9000000000001</v>
      </c>
      <c r="IE36" s="483">
        <v>35810.400000000001</v>
      </c>
      <c r="IF36" s="483">
        <v>0</v>
      </c>
      <c r="IG36" s="483">
        <v>35810.400000000001</v>
      </c>
      <c r="IH36" s="460">
        <v>1.75</v>
      </c>
      <c r="II36" s="460">
        <v>547.1</v>
      </c>
      <c r="IJ36" s="460">
        <v>2541.9499999999998</v>
      </c>
      <c r="IK36" s="460">
        <v>5941</v>
      </c>
      <c r="IL36" s="460">
        <v>7766.2</v>
      </c>
      <c r="IM36" s="460">
        <v>5697.6</v>
      </c>
      <c r="IN36" s="460">
        <v>4223.55</v>
      </c>
      <c r="IO36" s="460">
        <v>3705.7</v>
      </c>
      <c r="IP36" s="460">
        <v>589.95000000000005</v>
      </c>
      <c r="IQ36" s="483">
        <v>31014.799999999999</v>
      </c>
      <c r="IR36" s="460">
        <v>0</v>
      </c>
      <c r="IS36" s="460">
        <v>119.28</v>
      </c>
      <c r="IT36" s="460">
        <v>582.14</v>
      </c>
      <c r="IU36" s="460">
        <v>771.38</v>
      </c>
      <c r="IV36" s="460">
        <v>429.35</v>
      </c>
      <c r="IW36" s="460">
        <v>176.35</v>
      </c>
      <c r="IX36" s="460">
        <v>43.75</v>
      </c>
      <c r="IY36" s="460">
        <v>21.31</v>
      </c>
      <c r="IZ36" s="460">
        <v>0</v>
      </c>
      <c r="JA36" s="483">
        <v>2143.56</v>
      </c>
      <c r="JB36" s="460">
        <v>1.75</v>
      </c>
      <c r="JC36" s="460">
        <v>427.82</v>
      </c>
      <c r="JD36" s="460">
        <v>1959.81</v>
      </c>
      <c r="JE36" s="460">
        <v>5169.62</v>
      </c>
      <c r="JF36" s="460">
        <v>7336.85</v>
      </c>
      <c r="JG36" s="460">
        <v>5521.25</v>
      </c>
      <c r="JH36" s="460">
        <v>4179.8</v>
      </c>
      <c r="JI36" s="460">
        <v>3684.39</v>
      </c>
      <c r="JJ36" s="460">
        <v>589.95000000000005</v>
      </c>
      <c r="JK36" s="483">
        <v>28871.24</v>
      </c>
      <c r="JL36" s="460">
        <v>1</v>
      </c>
      <c r="JM36" s="460">
        <v>285.2</v>
      </c>
      <c r="JN36" s="460">
        <v>1524.3</v>
      </c>
      <c r="JO36" s="460">
        <v>4595.2</v>
      </c>
      <c r="JP36" s="460">
        <v>7336.9</v>
      </c>
      <c r="JQ36" s="460">
        <v>6748.2</v>
      </c>
      <c r="JR36" s="460">
        <v>6037.5</v>
      </c>
      <c r="JS36" s="460">
        <v>6140.7</v>
      </c>
      <c r="JT36" s="460">
        <v>1179.9000000000001</v>
      </c>
      <c r="JU36" s="483">
        <v>33848.9</v>
      </c>
      <c r="JV36" s="483">
        <v>0</v>
      </c>
      <c r="JW36" s="483">
        <v>33848.9</v>
      </c>
      <c r="JX36" s="461"/>
      <c r="JY36" s="461"/>
      <c r="JZ36" s="461"/>
      <c r="KA36" s="461"/>
      <c r="KB36" s="461"/>
      <c r="KC36" s="461"/>
      <c r="KD36" s="461"/>
      <c r="KE36" s="461"/>
      <c r="KF36" s="461"/>
      <c r="KG36" s="461"/>
      <c r="KH36" s="461"/>
      <c r="KI36" s="461"/>
      <c r="KJ36" s="461"/>
      <c r="KK36" s="461"/>
      <c r="KL36" s="461"/>
      <c r="KM36" s="461"/>
      <c r="KN36" s="461"/>
      <c r="KO36" s="461"/>
      <c r="KP36" s="461"/>
      <c r="KQ36" s="461"/>
      <c r="KR36" s="461"/>
      <c r="KS36" s="461"/>
      <c r="KT36" s="461"/>
      <c r="KU36" s="461"/>
      <c r="KV36" s="461"/>
      <c r="KW36" s="461"/>
      <c r="KX36" s="462"/>
    </row>
    <row r="37" spans="1:310" s="463" customFormat="1" x14ac:dyDescent="0.2">
      <c r="A37" s="457" t="s">
        <v>125</v>
      </c>
      <c r="B37" s="473" t="s">
        <v>825</v>
      </c>
      <c r="C37" s="464" t="s">
        <v>782</v>
      </c>
      <c r="D37" s="465" t="s">
        <v>826</v>
      </c>
      <c r="E37" s="484">
        <v>28643</v>
      </c>
      <c r="F37" s="484">
        <v>29479</v>
      </c>
      <c r="G37" s="484">
        <v>34600</v>
      </c>
      <c r="H37" s="484">
        <v>19827</v>
      </c>
      <c r="I37" s="484">
        <v>11378</v>
      </c>
      <c r="J37" s="484">
        <v>4663</v>
      </c>
      <c r="K37" s="484">
        <v>2787</v>
      </c>
      <c r="L37" s="484">
        <v>204</v>
      </c>
      <c r="M37" s="485">
        <v>131581</v>
      </c>
      <c r="N37" s="484">
        <v>2395</v>
      </c>
      <c r="O37" s="484">
        <v>1423</v>
      </c>
      <c r="P37" s="484">
        <v>2591</v>
      </c>
      <c r="Q37" s="484">
        <v>1069</v>
      </c>
      <c r="R37" s="484">
        <v>285</v>
      </c>
      <c r="S37" s="484">
        <v>87</v>
      </c>
      <c r="T37" s="484">
        <v>89</v>
      </c>
      <c r="U37" s="484">
        <v>19</v>
      </c>
      <c r="V37" s="485">
        <v>7958</v>
      </c>
      <c r="W37" s="484">
        <v>0</v>
      </c>
      <c r="X37" s="484">
        <v>0</v>
      </c>
      <c r="Y37" s="484">
        <v>0</v>
      </c>
      <c r="Z37" s="484">
        <v>0</v>
      </c>
      <c r="AA37" s="484">
        <v>0</v>
      </c>
      <c r="AB37" s="484">
        <v>0</v>
      </c>
      <c r="AC37" s="484">
        <v>0</v>
      </c>
      <c r="AD37" s="484">
        <v>0</v>
      </c>
      <c r="AE37" s="485">
        <v>0</v>
      </c>
      <c r="AF37" s="484">
        <v>26248</v>
      </c>
      <c r="AG37" s="484">
        <v>28056</v>
      </c>
      <c r="AH37" s="484">
        <v>32009</v>
      </c>
      <c r="AI37" s="484">
        <v>18758</v>
      </c>
      <c r="AJ37" s="484">
        <v>11093</v>
      </c>
      <c r="AK37" s="484">
        <v>4576</v>
      </c>
      <c r="AL37" s="484">
        <v>2698</v>
      </c>
      <c r="AM37" s="484">
        <v>185</v>
      </c>
      <c r="AN37" s="485">
        <v>123623</v>
      </c>
      <c r="AO37" s="484">
        <v>25</v>
      </c>
      <c r="AP37" s="484">
        <v>55</v>
      </c>
      <c r="AQ37" s="484">
        <v>132</v>
      </c>
      <c r="AR37" s="484">
        <v>104</v>
      </c>
      <c r="AS37" s="484">
        <v>72</v>
      </c>
      <c r="AT37" s="484">
        <v>33</v>
      </c>
      <c r="AU37" s="484">
        <v>34</v>
      </c>
      <c r="AV37" s="484">
        <v>19</v>
      </c>
      <c r="AW37" s="485">
        <v>474</v>
      </c>
      <c r="AX37" s="484">
        <v>25</v>
      </c>
      <c r="AY37" s="484">
        <v>55</v>
      </c>
      <c r="AZ37" s="484">
        <v>132</v>
      </c>
      <c r="BA37" s="484">
        <v>104</v>
      </c>
      <c r="BB37" s="484">
        <v>72</v>
      </c>
      <c r="BC37" s="484">
        <v>33</v>
      </c>
      <c r="BD37" s="484">
        <v>34</v>
      </c>
      <c r="BE37" s="484">
        <v>19</v>
      </c>
      <c r="BF37" s="486"/>
      <c r="BG37" s="485">
        <v>474</v>
      </c>
      <c r="BH37" s="484">
        <v>25</v>
      </c>
      <c r="BI37" s="484">
        <v>26278</v>
      </c>
      <c r="BJ37" s="484">
        <v>28133</v>
      </c>
      <c r="BK37" s="484">
        <v>31981</v>
      </c>
      <c r="BL37" s="484">
        <v>18726</v>
      </c>
      <c r="BM37" s="484">
        <v>11054</v>
      </c>
      <c r="BN37" s="484">
        <v>4577</v>
      </c>
      <c r="BO37" s="484">
        <v>2683</v>
      </c>
      <c r="BP37" s="484">
        <v>166</v>
      </c>
      <c r="BQ37" s="485">
        <v>123623</v>
      </c>
      <c r="BR37" s="484">
        <v>16</v>
      </c>
      <c r="BS37" s="484">
        <v>15750</v>
      </c>
      <c r="BT37" s="484">
        <v>12064</v>
      </c>
      <c r="BU37" s="484">
        <v>9866</v>
      </c>
      <c r="BV37" s="484">
        <v>4914</v>
      </c>
      <c r="BW37" s="484">
        <v>2496</v>
      </c>
      <c r="BX37" s="484">
        <v>877</v>
      </c>
      <c r="BY37" s="484">
        <v>406</v>
      </c>
      <c r="BZ37" s="484">
        <v>15</v>
      </c>
      <c r="CA37" s="485">
        <v>46404</v>
      </c>
      <c r="CB37" s="484">
        <v>0</v>
      </c>
      <c r="CC37" s="484">
        <v>420</v>
      </c>
      <c r="CD37" s="484">
        <v>536</v>
      </c>
      <c r="CE37" s="484">
        <v>517</v>
      </c>
      <c r="CF37" s="484">
        <v>228</v>
      </c>
      <c r="CG37" s="484">
        <v>120</v>
      </c>
      <c r="CH37" s="484">
        <v>25</v>
      </c>
      <c r="CI37" s="484">
        <v>21</v>
      </c>
      <c r="CJ37" s="484">
        <v>0</v>
      </c>
      <c r="CK37" s="485">
        <v>1867</v>
      </c>
      <c r="CL37" s="484">
        <v>0</v>
      </c>
      <c r="CM37" s="484">
        <v>4</v>
      </c>
      <c r="CN37" s="484">
        <v>30</v>
      </c>
      <c r="CO37" s="484">
        <v>46</v>
      </c>
      <c r="CP37" s="484">
        <v>34</v>
      </c>
      <c r="CQ37" s="484">
        <v>25</v>
      </c>
      <c r="CR37" s="484">
        <v>28</v>
      </c>
      <c r="CS37" s="484">
        <v>37</v>
      </c>
      <c r="CT37" s="484">
        <v>14</v>
      </c>
      <c r="CU37" s="485">
        <v>218</v>
      </c>
      <c r="CV37" s="484">
        <v>464</v>
      </c>
      <c r="CW37" s="484">
        <v>433</v>
      </c>
      <c r="CX37" s="484">
        <v>480</v>
      </c>
      <c r="CY37" s="484">
        <v>322</v>
      </c>
      <c r="CZ37" s="484">
        <v>212</v>
      </c>
      <c r="DA37" s="484">
        <v>58</v>
      </c>
      <c r="DB37" s="484">
        <v>56</v>
      </c>
      <c r="DC37" s="484">
        <v>9</v>
      </c>
      <c r="DD37" s="485">
        <v>2034</v>
      </c>
      <c r="DE37" s="484">
        <v>1271</v>
      </c>
      <c r="DF37" s="484">
        <v>958</v>
      </c>
      <c r="DG37" s="484">
        <v>679</v>
      </c>
      <c r="DH37" s="484">
        <v>300</v>
      </c>
      <c r="DI37" s="484">
        <v>153</v>
      </c>
      <c r="DJ37" s="484">
        <v>42</v>
      </c>
      <c r="DK37" s="484">
        <v>43</v>
      </c>
      <c r="DL37" s="484">
        <v>3</v>
      </c>
      <c r="DM37" s="485">
        <v>3449</v>
      </c>
      <c r="DN37" s="484">
        <v>19</v>
      </c>
      <c r="DO37" s="484">
        <v>3</v>
      </c>
      <c r="DP37" s="484">
        <v>3</v>
      </c>
      <c r="DQ37" s="484">
        <v>1</v>
      </c>
      <c r="DR37" s="484">
        <v>0</v>
      </c>
      <c r="DS37" s="484">
        <v>0</v>
      </c>
      <c r="DT37" s="484">
        <v>0</v>
      </c>
      <c r="DU37" s="484">
        <v>0</v>
      </c>
      <c r="DV37" s="485">
        <v>26</v>
      </c>
      <c r="DW37" s="484">
        <v>58</v>
      </c>
      <c r="DX37" s="484">
        <v>58</v>
      </c>
      <c r="DY37" s="484">
        <v>33</v>
      </c>
      <c r="DZ37" s="484">
        <v>18</v>
      </c>
      <c r="EA37" s="484">
        <v>5</v>
      </c>
      <c r="EB37" s="484">
        <v>2</v>
      </c>
      <c r="EC37" s="484">
        <v>7</v>
      </c>
      <c r="ED37" s="484">
        <v>3</v>
      </c>
      <c r="EE37" s="485">
        <v>184</v>
      </c>
      <c r="EF37" s="484">
        <v>1348</v>
      </c>
      <c r="EG37" s="484">
        <v>1019</v>
      </c>
      <c r="EH37" s="484">
        <v>715</v>
      </c>
      <c r="EI37" s="484">
        <v>319</v>
      </c>
      <c r="EJ37" s="484">
        <v>158</v>
      </c>
      <c r="EK37" s="484">
        <v>44</v>
      </c>
      <c r="EL37" s="484">
        <v>50</v>
      </c>
      <c r="EM37" s="484">
        <v>6</v>
      </c>
      <c r="EN37" s="485">
        <v>3659</v>
      </c>
      <c r="EO37" s="484">
        <v>537</v>
      </c>
      <c r="EP37" s="484">
        <v>397</v>
      </c>
      <c r="EQ37" s="484">
        <v>264</v>
      </c>
      <c r="ER37" s="484">
        <v>117</v>
      </c>
      <c r="ES37" s="484">
        <v>59</v>
      </c>
      <c r="ET37" s="484">
        <v>17</v>
      </c>
      <c r="EU37" s="484">
        <v>29</v>
      </c>
      <c r="EV37" s="484">
        <v>4</v>
      </c>
      <c r="EW37" s="485">
        <v>1424</v>
      </c>
      <c r="EX37" s="484">
        <v>0</v>
      </c>
      <c r="EY37" s="484">
        <v>0</v>
      </c>
      <c r="EZ37" s="484">
        <v>0</v>
      </c>
      <c r="FA37" s="484">
        <v>0</v>
      </c>
      <c r="FB37" s="484">
        <v>0</v>
      </c>
      <c r="FC37" s="484">
        <v>0</v>
      </c>
      <c r="FD37" s="484">
        <v>0</v>
      </c>
      <c r="FE37" s="484">
        <v>0</v>
      </c>
      <c r="FF37" s="485">
        <v>0</v>
      </c>
      <c r="FG37" s="484">
        <v>0</v>
      </c>
      <c r="FH37" s="484">
        <v>0</v>
      </c>
      <c r="FI37" s="484">
        <v>0</v>
      </c>
      <c r="FJ37" s="484">
        <v>0</v>
      </c>
      <c r="FK37" s="484">
        <v>0</v>
      </c>
      <c r="FL37" s="484">
        <v>0</v>
      </c>
      <c r="FM37" s="484">
        <v>0</v>
      </c>
      <c r="FN37" s="484">
        <v>0</v>
      </c>
      <c r="FO37" s="485">
        <v>0</v>
      </c>
      <c r="FP37" s="484">
        <v>16</v>
      </c>
      <c r="FQ37" s="484">
        <v>15</v>
      </c>
      <c r="FR37" s="484">
        <v>16</v>
      </c>
      <c r="FS37" s="484">
        <v>9</v>
      </c>
      <c r="FT37" s="484">
        <v>6</v>
      </c>
      <c r="FU37" s="484">
        <v>2</v>
      </c>
      <c r="FV37" s="484">
        <v>6</v>
      </c>
      <c r="FW37" s="484">
        <v>0</v>
      </c>
      <c r="FX37" s="485">
        <v>70</v>
      </c>
      <c r="FY37" s="484">
        <v>521</v>
      </c>
      <c r="FZ37" s="484">
        <v>382</v>
      </c>
      <c r="GA37" s="484">
        <v>248</v>
      </c>
      <c r="GB37" s="484">
        <v>108</v>
      </c>
      <c r="GC37" s="484">
        <v>53</v>
      </c>
      <c r="GD37" s="484">
        <v>15</v>
      </c>
      <c r="GE37" s="484">
        <v>23</v>
      </c>
      <c r="GF37" s="484">
        <v>4</v>
      </c>
      <c r="GG37" s="485">
        <v>1354</v>
      </c>
      <c r="GH37" s="484">
        <v>9</v>
      </c>
      <c r="GI37" s="484">
        <v>10021</v>
      </c>
      <c r="GJ37" s="484">
        <v>15440</v>
      </c>
      <c r="GK37" s="484">
        <v>21513</v>
      </c>
      <c r="GL37" s="484">
        <v>13528</v>
      </c>
      <c r="GM37" s="484">
        <v>8407</v>
      </c>
      <c r="GN37" s="484">
        <v>3645</v>
      </c>
      <c r="GO37" s="484">
        <v>2212</v>
      </c>
      <c r="GP37" s="484">
        <v>134</v>
      </c>
      <c r="GQ37" s="485">
        <v>74909</v>
      </c>
      <c r="GR37" s="484">
        <v>16</v>
      </c>
      <c r="GS37" s="484">
        <v>16257</v>
      </c>
      <c r="GT37" s="484">
        <v>12693</v>
      </c>
      <c r="GU37" s="484">
        <v>10468</v>
      </c>
      <c r="GV37" s="484">
        <v>5198</v>
      </c>
      <c r="GW37" s="484">
        <v>2647</v>
      </c>
      <c r="GX37" s="484">
        <v>932</v>
      </c>
      <c r="GY37" s="484">
        <v>471</v>
      </c>
      <c r="GZ37" s="484">
        <v>32</v>
      </c>
      <c r="HA37" s="485">
        <v>48714</v>
      </c>
      <c r="HB37" s="460">
        <v>0</v>
      </c>
      <c r="HC37" s="460">
        <v>4.4000000000000004</v>
      </c>
      <c r="HD37" s="460">
        <v>0</v>
      </c>
      <c r="HE37" s="460">
        <v>0</v>
      </c>
      <c r="HF37" s="460">
        <v>0</v>
      </c>
      <c r="HG37" s="460">
        <v>0</v>
      </c>
      <c r="HH37" s="460">
        <v>0</v>
      </c>
      <c r="HI37" s="460">
        <v>0</v>
      </c>
      <c r="HJ37" s="460">
        <v>0</v>
      </c>
      <c r="HK37" s="483">
        <v>4.4000000000000004</v>
      </c>
      <c r="HL37" s="460">
        <v>21</v>
      </c>
      <c r="HM37" s="460">
        <v>22281.1</v>
      </c>
      <c r="HN37" s="460">
        <v>25036.5</v>
      </c>
      <c r="HO37" s="460">
        <v>29400.25</v>
      </c>
      <c r="HP37" s="460">
        <v>17443.5</v>
      </c>
      <c r="HQ37" s="460">
        <v>10393</v>
      </c>
      <c r="HR37" s="460">
        <v>4340.5</v>
      </c>
      <c r="HS37" s="460">
        <v>2564.75</v>
      </c>
      <c r="HT37" s="460">
        <v>158.25</v>
      </c>
      <c r="HU37" s="483">
        <v>111638.85</v>
      </c>
      <c r="HV37" s="460">
        <v>11.7</v>
      </c>
      <c r="HW37" s="460">
        <v>14854.1</v>
      </c>
      <c r="HX37" s="460">
        <v>19472.8</v>
      </c>
      <c r="HY37" s="460">
        <v>26133.599999999999</v>
      </c>
      <c r="HZ37" s="460">
        <v>17443.5</v>
      </c>
      <c r="IA37" s="460">
        <v>12702.6</v>
      </c>
      <c r="IB37" s="460">
        <v>6269.6</v>
      </c>
      <c r="IC37" s="460">
        <v>4274.6000000000004</v>
      </c>
      <c r="ID37" s="460">
        <v>316.5</v>
      </c>
      <c r="IE37" s="483">
        <v>101479</v>
      </c>
      <c r="IF37" s="483">
        <v>4.8</v>
      </c>
      <c r="IG37" s="483">
        <v>101483.8</v>
      </c>
      <c r="IH37" s="460">
        <v>21</v>
      </c>
      <c r="II37" s="460">
        <v>22281.1</v>
      </c>
      <c r="IJ37" s="460">
        <v>25036.5</v>
      </c>
      <c r="IK37" s="460">
        <v>29400.25</v>
      </c>
      <c r="IL37" s="460">
        <v>17443.5</v>
      </c>
      <c r="IM37" s="460">
        <v>10393</v>
      </c>
      <c r="IN37" s="460">
        <v>4340.5</v>
      </c>
      <c r="IO37" s="460">
        <v>2564.75</v>
      </c>
      <c r="IP37" s="460">
        <v>158.25</v>
      </c>
      <c r="IQ37" s="483">
        <v>111638.85</v>
      </c>
      <c r="IR37" s="460">
        <v>11.34</v>
      </c>
      <c r="IS37" s="460">
        <v>4984.2299999999996</v>
      </c>
      <c r="IT37" s="460">
        <v>3830.04</v>
      </c>
      <c r="IU37" s="460">
        <v>2837.3</v>
      </c>
      <c r="IV37" s="460">
        <v>813.1</v>
      </c>
      <c r="IW37" s="460">
        <v>231.42</v>
      </c>
      <c r="IX37" s="460">
        <v>58.94</v>
      </c>
      <c r="IY37" s="460">
        <v>13.73</v>
      </c>
      <c r="IZ37" s="460">
        <v>0</v>
      </c>
      <c r="JA37" s="483">
        <v>12780.1</v>
      </c>
      <c r="JB37" s="460">
        <v>9.66</v>
      </c>
      <c r="JC37" s="460">
        <v>17296.87</v>
      </c>
      <c r="JD37" s="460">
        <v>21206.46</v>
      </c>
      <c r="JE37" s="460">
        <v>26562.95</v>
      </c>
      <c r="JF37" s="460">
        <v>16630.400000000001</v>
      </c>
      <c r="JG37" s="460">
        <v>10161.58</v>
      </c>
      <c r="JH37" s="460">
        <v>4281.5600000000004</v>
      </c>
      <c r="JI37" s="460">
        <v>2551.02</v>
      </c>
      <c r="JJ37" s="460">
        <v>158.25</v>
      </c>
      <c r="JK37" s="483">
        <v>98858.75</v>
      </c>
      <c r="JL37" s="460">
        <v>5.4</v>
      </c>
      <c r="JM37" s="460">
        <v>11531.2</v>
      </c>
      <c r="JN37" s="460">
        <v>16493.900000000001</v>
      </c>
      <c r="JO37" s="460">
        <v>23611.5</v>
      </c>
      <c r="JP37" s="460">
        <v>16630.400000000001</v>
      </c>
      <c r="JQ37" s="460">
        <v>12419.7</v>
      </c>
      <c r="JR37" s="460">
        <v>6184.5</v>
      </c>
      <c r="JS37" s="460">
        <v>4251.7</v>
      </c>
      <c r="JT37" s="460">
        <v>316.5</v>
      </c>
      <c r="JU37" s="483">
        <v>91444.800000000003</v>
      </c>
      <c r="JV37" s="483">
        <v>4.8</v>
      </c>
      <c r="JW37" s="483">
        <v>91449.600000000006</v>
      </c>
      <c r="JX37" s="461"/>
      <c r="JY37" s="461"/>
      <c r="JZ37" s="461"/>
      <c r="KA37" s="461"/>
      <c r="KB37" s="461"/>
      <c r="KC37" s="461"/>
      <c r="KD37" s="461"/>
      <c r="KE37" s="461"/>
      <c r="KF37" s="461"/>
      <c r="KG37" s="461"/>
      <c r="KH37" s="461"/>
      <c r="KI37" s="461"/>
      <c r="KJ37" s="461"/>
      <c r="KK37" s="461"/>
      <c r="KL37" s="461"/>
      <c r="KM37" s="461"/>
      <c r="KN37" s="461"/>
      <c r="KO37" s="461"/>
      <c r="KP37" s="461"/>
      <c r="KQ37" s="461"/>
      <c r="KR37" s="461"/>
      <c r="KS37" s="461"/>
      <c r="KT37" s="461"/>
      <c r="KU37" s="461"/>
      <c r="KV37" s="461"/>
      <c r="KW37" s="461"/>
      <c r="KX37" s="462"/>
    </row>
    <row r="38" spans="1:310" s="463" customFormat="1" x14ac:dyDescent="0.2">
      <c r="A38" s="457" t="s">
        <v>126</v>
      </c>
      <c r="B38" s="473" t="s">
        <v>827</v>
      </c>
      <c r="C38" s="464" t="s">
        <v>801</v>
      </c>
      <c r="D38" s="465" t="s">
        <v>828</v>
      </c>
      <c r="E38" s="484">
        <v>53902</v>
      </c>
      <c r="F38" s="484">
        <v>74853</v>
      </c>
      <c r="G38" s="484">
        <v>40256</v>
      </c>
      <c r="H38" s="484">
        <v>19113</v>
      </c>
      <c r="I38" s="484">
        <v>9896</v>
      </c>
      <c r="J38" s="484">
        <v>4838</v>
      </c>
      <c r="K38" s="484">
        <v>2869</v>
      </c>
      <c r="L38" s="484">
        <v>346</v>
      </c>
      <c r="M38" s="485">
        <v>206073</v>
      </c>
      <c r="N38" s="484">
        <v>2732</v>
      </c>
      <c r="O38" s="484">
        <v>1552</v>
      </c>
      <c r="P38" s="484">
        <v>1371</v>
      </c>
      <c r="Q38" s="484">
        <v>1296</v>
      </c>
      <c r="R38" s="484">
        <v>1128</v>
      </c>
      <c r="S38" s="484">
        <v>172</v>
      </c>
      <c r="T38" s="484">
        <v>49</v>
      </c>
      <c r="U38" s="484">
        <v>12</v>
      </c>
      <c r="V38" s="485">
        <v>8312</v>
      </c>
      <c r="W38" s="484">
        <v>0</v>
      </c>
      <c r="X38" s="484">
        <v>0</v>
      </c>
      <c r="Y38" s="484">
        <v>0</v>
      </c>
      <c r="Z38" s="484">
        <v>0</v>
      </c>
      <c r="AA38" s="484">
        <v>0</v>
      </c>
      <c r="AB38" s="484">
        <v>0</v>
      </c>
      <c r="AC38" s="484">
        <v>0</v>
      </c>
      <c r="AD38" s="484">
        <v>0</v>
      </c>
      <c r="AE38" s="485">
        <v>0</v>
      </c>
      <c r="AF38" s="484">
        <v>51170</v>
      </c>
      <c r="AG38" s="484">
        <v>73301</v>
      </c>
      <c r="AH38" s="484">
        <v>38885</v>
      </c>
      <c r="AI38" s="484">
        <v>17817</v>
      </c>
      <c r="AJ38" s="484">
        <v>8768</v>
      </c>
      <c r="AK38" s="484">
        <v>4666</v>
      </c>
      <c r="AL38" s="484">
        <v>2820</v>
      </c>
      <c r="AM38" s="484">
        <v>334</v>
      </c>
      <c r="AN38" s="485">
        <v>197761</v>
      </c>
      <c r="AO38" s="484">
        <v>35</v>
      </c>
      <c r="AP38" s="484">
        <v>188</v>
      </c>
      <c r="AQ38" s="484">
        <v>142</v>
      </c>
      <c r="AR38" s="484">
        <v>82</v>
      </c>
      <c r="AS38" s="484">
        <v>51</v>
      </c>
      <c r="AT38" s="484">
        <v>27</v>
      </c>
      <c r="AU38" s="484">
        <v>27</v>
      </c>
      <c r="AV38" s="484">
        <v>24</v>
      </c>
      <c r="AW38" s="485">
        <v>576</v>
      </c>
      <c r="AX38" s="484">
        <v>35</v>
      </c>
      <c r="AY38" s="484">
        <v>188</v>
      </c>
      <c r="AZ38" s="484">
        <v>142</v>
      </c>
      <c r="BA38" s="484">
        <v>82</v>
      </c>
      <c r="BB38" s="484">
        <v>51</v>
      </c>
      <c r="BC38" s="484">
        <v>27</v>
      </c>
      <c r="BD38" s="484">
        <v>27</v>
      </c>
      <c r="BE38" s="484">
        <v>24</v>
      </c>
      <c r="BF38" s="486"/>
      <c r="BG38" s="485">
        <v>576</v>
      </c>
      <c r="BH38" s="484">
        <v>35</v>
      </c>
      <c r="BI38" s="484">
        <v>51323</v>
      </c>
      <c r="BJ38" s="484">
        <v>73255</v>
      </c>
      <c r="BK38" s="484">
        <v>38825</v>
      </c>
      <c r="BL38" s="484">
        <v>17786</v>
      </c>
      <c r="BM38" s="484">
        <v>8744</v>
      </c>
      <c r="BN38" s="484">
        <v>4666</v>
      </c>
      <c r="BO38" s="484">
        <v>2817</v>
      </c>
      <c r="BP38" s="484">
        <v>310</v>
      </c>
      <c r="BQ38" s="485">
        <v>197761</v>
      </c>
      <c r="BR38" s="484">
        <v>13</v>
      </c>
      <c r="BS38" s="484">
        <v>23670</v>
      </c>
      <c r="BT38" s="484">
        <v>21806</v>
      </c>
      <c r="BU38" s="484">
        <v>10117</v>
      </c>
      <c r="BV38" s="484">
        <v>4108</v>
      </c>
      <c r="BW38" s="484">
        <v>1726</v>
      </c>
      <c r="BX38" s="484">
        <v>715</v>
      </c>
      <c r="BY38" s="484">
        <v>365</v>
      </c>
      <c r="BZ38" s="484">
        <v>27</v>
      </c>
      <c r="CA38" s="485">
        <v>62547</v>
      </c>
      <c r="CB38" s="484">
        <v>2</v>
      </c>
      <c r="CC38" s="484">
        <v>467</v>
      </c>
      <c r="CD38" s="484">
        <v>905</v>
      </c>
      <c r="CE38" s="484">
        <v>576</v>
      </c>
      <c r="CF38" s="484">
        <v>269</v>
      </c>
      <c r="CG38" s="484">
        <v>104</v>
      </c>
      <c r="CH38" s="484">
        <v>36</v>
      </c>
      <c r="CI38" s="484">
        <v>12</v>
      </c>
      <c r="CJ38" s="484">
        <v>2</v>
      </c>
      <c r="CK38" s="485">
        <v>2373</v>
      </c>
      <c r="CL38" s="484">
        <v>1</v>
      </c>
      <c r="CM38" s="484">
        <v>32</v>
      </c>
      <c r="CN38" s="484">
        <v>76</v>
      </c>
      <c r="CO38" s="484">
        <v>60</v>
      </c>
      <c r="CP38" s="484">
        <v>30</v>
      </c>
      <c r="CQ38" s="484">
        <v>24</v>
      </c>
      <c r="CR38" s="484">
        <v>29</v>
      </c>
      <c r="CS38" s="484">
        <v>40</v>
      </c>
      <c r="CT38" s="484">
        <v>22</v>
      </c>
      <c r="CU38" s="485">
        <v>314</v>
      </c>
      <c r="CV38" s="484">
        <v>1012</v>
      </c>
      <c r="CW38" s="484">
        <v>664</v>
      </c>
      <c r="CX38" s="484">
        <v>511</v>
      </c>
      <c r="CY38" s="484">
        <v>269</v>
      </c>
      <c r="CZ38" s="484">
        <v>109</v>
      </c>
      <c r="DA38" s="484">
        <v>39</v>
      </c>
      <c r="DB38" s="484">
        <v>16</v>
      </c>
      <c r="DC38" s="484">
        <v>7</v>
      </c>
      <c r="DD38" s="485">
        <v>2627</v>
      </c>
      <c r="DE38" s="484">
        <v>1082</v>
      </c>
      <c r="DF38" s="484">
        <v>931</v>
      </c>
      <c r="DG38" s="484">
        <v>431</v>
      </c>
      <c r="DH38" s="484">
        <v>227</v>
      </c>
      <c r="DI38" s="484">
        <v>104</v>
      </c>
      <c r="DJ38" s="484">
        <v>35</v>
      </c>
      <c r="DK38" s="484">
        <v>23</v>
      </c>
      <c r="DL38" s="484">
        <v>4</v>
      </c>
      <c r="DM38" s="485">
        <v>2837</v>
      </c>
      <c r="DN38" s="484">
        <v>47</v>
      </c>
      <c r="DO38" s="484">
        <v>55</v>
      </c>
      <c r="DP38" s="484">
        <v>25</v>
      </c>
      <c r="DQ38" s="484">
        <v>14</v>
      </c>
      <c r="DR38" s="484">
        <v>7</v>
      </c>
      <c r="DS38" s="484">
        <v>11</v>
      </c>
      <c r="DT38" s="484">
        <v>2</v>
      </c>
      <c r="DU38" s="484">
        <v>2</v>
      </c>
      <c r="DV38" s="485">
        <v>163</v>
      </c>
      <c r="DW38" s="484">
        <v>110</v>
      </c>
      <c r="DX38" s="484">
        <v>91</v>
      </c>
      <c r="DY38" s="484">
        <v>21</v>
      </c>
      <c r="DZ38" s="484">
        <v>16</v>
      </c>
      <c r="EA38" s="484">
        <v>8</v>
      </c>
      <c r="EB38" s="484">
        <v>1</v>
      </c>
      <c r="EC38" s="484">
        <v>0</v>
      </c>
      <c r="ED38" s="484">
        <v>1</v>
      </c>
      <c r="EE38" s="485">
        <v>248</v>
      </c>
      <c r="EF38" s="484">
        <v>1239</v>
      </c>
      <c r="EG38" s="484">
        <v>1077</v>
      </c>
      <c r="EH38" s="484">
        <v>477</v>
      </c>
      <c r="EI38" s="484">
        <v>257</v>
      </c>
      <c r="EJ38" s="484">
        <v>119</v>
      </c>
      <c r="EK38" s="484">
        <v>47</v>
      </c>
      <c r="EL38" s="484">
        <v>25</v>
      </c>
      <c r="EM38" s="484">
        <v>7</v>
      </c>
      <c r="EN38" s="485">
        <v>3248</v>
      </c>
      <c r="EO38" s="484">
        <v>439</v>
      </c>
      <c r="EP38" s="484">
        <v>406</v>
      </c>
      <c r="EQ38" s="484">
        <v>191</v>
      </c>
      <c r="ER38" s="484">
        <v>103</v>
      </c>
      <c r="ES38" s="484">
        <v>33</v>
      </c>
      <c r="ET38" s="484">
        <v>22</v>
      </c>
      <c r="EU38" s="484">
        <v>15</v>
      </c>
      <c r="EV38" s="484">
        <v>5</v>
      </c>
      <c r="EW38" s="485">
        <v>1214</v>
      </c>
      <c r="EX38" s="484">
        <v>0</v>
      </c>
      <c r="EY38" s="484">
        <v>0</v>
      </c>
      <c r="EZ38" s="484">
        <v>0</v>
      </c>
      <c r="FA38" s="484">
        <v>0</v>
      </c>
      <c r="FB38" s="484">
        <v>0</v>
      </c>
      <c r="FC38" s="484">
        <v>0</v>
      </c>
      <c r="FD38" s="484">
        <v>0</v>
      </c>
      <c r="FE38" s="484">
        <v>0</v>
      </c>
      <c r="FF38" s="485">
        <v>0</v>
      </c>
      <c r="FG38" s="484">
        <v>0</v>
      </c>
      <c r="FH38" s="484">
        <v>0</v>
      </c>
      <c r="FI38" s="484">
        <v>0</v>
      </c>
      <c r="FJ38" s="484">
        <v>0</v>
      </c>
      <c r="FK38" s="484">
        <v>0</v>
      </c>
      <c r="FL38" s="484">
        <v>0</v>
      </c>
      <c r="FM38" s="484">
        <v>0</v>
      </c>
      <c r="FN38" s="484">
        <v>0</v>
      </c>
      <c r="FO38" s="485">
        <v>0</v>
      </c>
      <c r="FP38" s="484">
        <v>19</v>
      </c>
      <c r="FQ38" s="484">
        <v>47</v>
      </c>
      <c r="FR38" s="484">
        <v>14</v>
      </c>
      <c r="FS38" s="484">
        <v>10</v>
      </c>
      <c r="FT38" s="484">
        <v>4</v>
      </c>
      <c r="FU38" s="484">
        <v>9</v>
      </c>
      <c r="FV38" s="484">
        <v>1</v>
      </c>
      <c r="FW38" s="484">
        <v>2</v>
      </c>
      <c r="FX38" s="485">
        <v>106</v>
      </c>
      <c r="FY38" s="484">
        <v>420</v>
      </c>
      <c r="FZ38" s="484">
        <v>359</v>
      </c>
      <c r="GA38" s="484">
        <v>177</v>
      </c>
      <c r="GB38" s="484">
        <v>93</v>
      </c>
      <c r="GC38" s="484">
        <v>29</v>
      </c>
      <c r="GD38" s="484">
        <v>13</v>
      </c>
      <c r="GE38" s="484">
        <v>14</v>
      </c>
      <c r="GF38" s="484">
        <v>3</v>
      </c>
      <c r="GG38" s="485">
        <v>1108</v>
      </c>
      <c r="GH38" s="484">
        <v>19</v>
      </c>
      <c r="GI38" s="484">
        <v>26997</v>
      </c>
      <c r="GJ38" s="484">
        <v>50322</v>
      </c>
      <c r="GK38" s="484">
        <v>28025</v>
      </c>
      <c r="GL38" s="484">
        <v>13349</v>
      </c>
      <c r="GM38" s="484">
        <v>6875</v>
      </c>
      <c r="GN38" s="484">
        <v>3873</v>
      </c>
      <c r="GO38" s="484">
        <v>2398</v>
      </c>
      <c r="GP38" s="484">
        <v>256</v>
      </c>
      <c r="GQ38" s="485">
        <v>132114</v>
      </c>
      <c r="GR38" s="484">
        <v>16</v>
      </c>
      <c r="GS38" s="484">
        <v>24326</v>
      </c>
      <c r="GT38" s="484">
        <v>22933</v>
      </c>
      <c r="GU38" s="484">
        <v>10800</v>
      </c>
      <c r="GV38" s="484">
        <v>4437</v>
      </c>
      <c r="GW38" s="484">
        <v>1869</v>
      </c>
      <c r="GX38" s="484">
        <v>793</v>
      </c>
      <c r="GY38" s="484">
        <v>419</v>
      </c>
      <c r="GZ38" s="484">
        <v>54</v>
      </c>
      <c r="HA38" s="485">
        <v>65647</v>
      </c>
      <c r="HB38" s="460">
        <v>0</v>
      </c>
      <c r="HC38" s="460">
        <v>4.25</v>
      </c>
      <c r="HD38" s="460">
        <v>0</v>
      </c>
      <c r="HE38" s="460">
        <v>0.5</v>
      </c>
      <c r="HF38" s="460">
        <v>0</v>
      </c>
      <c r="HG38" s="460">
        <v>0</v>
      </c>
      <c r="HH38" s="460">
        <v>0</v>
      </c>
      <c r="HI38" s="460">
        <v>0</v>
      </c>
      <c r="HJ38" s="460">
        <v>0</v>
      </c>
      <c r="HK38" s="483">
        <v>4.75</v>
      </c>
      <c r="HL38" s="460">
        <v>30.75</v>
      </c>
      <c r="HM38" s="460">
        <v>45391.5</v>
      </c>
      <c r="HN38" s="460">
        <v>67624.25</v>
      </c>
      <c r="HO38" s="460">
        <v>36131.75</v>
      </c>
      <c r="HP38" s="460">
        <v>16683.75</v>
      </c>
      <c r="HQ38" s="460">
        <v>8281.5</v>
      </c>
      <c r="HR38" s="460">
        <v>4454.25</v>
      </c>
      <c r="HS38" s="460">
        <v>2700.75</v>
      </c>
      <c r="HT38" s="460">
        <v>290.75</v>
      </c>
      <c r="HU38" s="483">
        <v>181589.25</v>
      </c>
      <c r="HV38" s="460">
        <v>17.100000000000001</v>
      </c>
      <c r="HW38" s="460">
        <v>30261</v>
      </c>
      <c r="HX38" s="460">
        <v>52596.6</v>
      </c>
      <c r="HY38" s="460">
        <v>32117.1</v>
      </c>
      <c r="HZ38" s="460">
        <v>16683.8</v>
      </c>
      <c r="IA38" s="460">
        <v>10121.799999999999</v>
      </c>
      <c r="IB38" s="460">
        <v>6433.9</v>
      </c>
      <c r="IC38" s="460">
        <v>4501.3</v>
      </c>
      <c r="ID38" s="460">
        <v>581.5</v>
      </c>
      <c r="IE38" s="483">
        <v>153314.1</v>
      </c>
      <c r="IF38" s="483">
        <v>0</v>
      </c>
      <c r="IG38" s="483">
        <v>153314.1</v>
      </c>
      <c r="IH38" s="460">
        <v>30.75</v>
      </c>
      <c r="II38" s="460">
        <v>45391.5</v>
      </c>
      <c r="IJ38" s="460">
        <v>67624.25</v>
      </c>
      <c r="IK38" s="460">
        <v>36131.75</v>
      </c>
      <c r="IL38" s="460">
        <v>16683.75</v>
      </c>
      <c r="IM38" s="460">
        <v>8281.5</v>
      </c>
      <c r="IN38" s="460">
        <v>4454.25</v>
      </c>
      <c r="IO38" s="460">
        <v>2700.75</v>
      </c>
      <c r="IP38" s="460">
        <v>290.75</v>
      </c>
      <c r="IQ38" s="483">
        <v>181589.25</v>
      </c>
      <c r="IR38" s="460">
        <v>10.56</v>
      </c>
      <c r="IS38" s="460">
        <v>13921.02</v>
      </c>
      <c r="IT38" s="460">
        <v>10325.57</v>
      </c>
      <c r="IU38" s="460">
        <v>2684.49</v>
      </c>
      <c r="IV38" s="460">
        <v>573.08000000000004</v>
      </c>
      <c r="IW38" s="460">
        <v>154.16</v>
      </c>
      <c r="IX38" s="460">
        <v>39.14</v>
      </c>
      <c r="IY38" s="460">
        <v>6.6</v>
      </c>
      <c r="IZ38" s="460">
        <v>0</v>
      </c>
      <c r="JA38" s="483">
        <v>27714.62</v>
      </c>
      <c r="JB38" s="460">
        <v>20.190000000000001</v>
      </c>
      <c r="JC38" s="460">
        <v>31470.48</v>
      </c>
      <c r="JD38" s="460">
        <v>57298.68</v>
      </c>
      <c r="JE38" s="460">
        <v>33447.26</v>
      </c>
      <c r="JF38" s="460">
        <v>16110.67</v>
      </c>
      <c r="JG38" s="460">
        <v>8127.34</v>
      </c>
      <c r="JH38" s="460">
        <v>4415.1099999999997</v>
      </c>
      <c r="JI38" s="460">
        <v>2694.15</v>
      </c>
      <c r="JJ38" s="460">
        <v>290.75</v>
      </c>
      <c r="JK38" s="483">
        <v>153874.63</v>
      </c>
      <c r="JL38" s="460">
        <v>11.2</v>
      </c>
      <c r="JM38" s="460">
        <v>20980.3</v>
      </c>
      <c r="JN38" s="460">
        <v>44565.599999999999</v>
      </c>
      <c r="JO38" s="460">
        <v>29730.9</v>
      </c>
      <c r="JP38" s="460">
        <v>16110.7</v>
      </c>
      <c r="JQ38" s="460">
        <v>9933.4</v>
      </c>
      <c r="JR38" s="460">
        <v>6377.4</v>
      </c>
      <c r="JS38" s="460">
        <v>4490.3</v>
      </c>
      <c r="JT38" s="460">
        <v>581.5</v>
      </c>
      <c r="JU38" s="483">
        <v>132781.29999999999</v>
      </c>
      <c r="JV38" s="483">
        <v>0</v>
      </c>
      <c r="JW38" s="483">
        <v>132781.29999999999</v>
      </c>
      <c r="JX38" s="461"/>
      <c r="JY38" s="461"/>
      <c r="JZ38" s="461"/>
      <c r="KA38" s="461"/>
      <c r="KB38" s="461"/>
      <c r="KC38" s="461"/>
      <c r="KD38" s="461"/>
      <c r="KE38" s="461"/>
      <c r="KF38" s="461"/>
      <c r="KG38" s="461"/>
      <c r="KH38" s="461"/>
      <c r="KI38" s="461"/>
      <c r="KJ38" s="461"/>
      <c r="KK38" s="461"/>
      <c r="KL38" s="461"/>
      <c r="KM38" s="461"/>
      <c r="KN38" s="461"/>
      <c r="KO38" s="461"/>
      <c r="KP38" s="461"/>
      <c r="KQ38" s="461"/>
      <c r="KR38" s="461"/>
      <c r="KS38" s="461"/>
      <c r="KT38" s="461"/>
      <c r="KU38" s="461"/>
      <c r="KV38" s="461"/>
      <c r="KW38" s="461"/>
      <c r="KX38" s="462"/>
    </row>
    <row r="39" spans="1:310" s="463" customFormat="1" x14ac:dyDescent="0.2">
      <c r="A39" s="457" t="s">
        <v>127</v>
      </c>
      <c r="B39" s="473" t="s">
        <v>829</v>
      </c>
      <c r="C39" s="464" t="s">
        <v>626</v>
      </c>
      <c r="D39" s="465" t="s">
        <v>128</v>
      </c>
      <c r="E39" s="484">
        <v>4872</v>
      </c>
      <c r="F39" s="484">
        <v>15494</v>
      </c>
      <c r="G39" s="484">
        <v>21035</v>
      </c>
      <c r="H39" s="484">
        <v>9934</v>
      </c>
      <c r="I39" s="484">
        <v>5288</v>
      </c>
      <c r="J39" s="484">
        <v>2220</v>
      </c>
      <c r="K39" s="484">
        <v>845</v>
      </c>
      <c r="L39" s="484">
        <v>96</v>
      </c>
      <c r="M39" s="485">
        <v>59784</v>
      </c>
      <c r="N39" s="484">
        <v>300</v>
      </c>
      <c r="O39" s="484">
        <v>199</v>
      </c>
      <c r="P39" s="484">
        <v>282</v>
      </c>
      <c r="Q39" s="484">
        <v>93</v>
      </c>
      <c r="R39" s="484">
        <v>53</v>
      </c>
      <c r="S39" s="484">
        <v>16</v>
      </c>
      <c r="T39" s="484">
        <v>11</v>
      </c>
      <c r="U39" s="484">
        <v>0</v>
      </c>
      <c r="V39" s="485">
        <v>954</v>
      </c>
      <c r="W39" s="484">
        <v>4</v>
      </c>
      <c r="X39" s="484">
        <v>1</v>
      </c>
      <c r="Y39" s="484">
        <v>2</v>
      </c>
      <c r="Z39" s="484">
        <v>0</v>
      </c>
      <c r="AA39" s="484">
        <v>1</v>
      </c>
      <c r="AB39" s="484">
        <v>0</v>
      </c>
      <c r="AC39" s="484">
        <v>1</v>
      </c>
      <c r="AD39" s="484">
        <v>0</v>
      </c>
      <c r="AE39" s="485">
        <v>9</v>
      </c>
      <c r="AF39" s="484">
        <v>4568</v>
      </c>
      <c r="AG39" s="484">
        <v>15294</v>
      </c>
      <c r="AH39" s="484">
        <v>20751</v>
      </c>
      <c r="AI39" s="484">
        <v>9841</v>
      </c>
      <c r="AJ39" s="484">
        <v>5234</v>
      </c>
      <c r="AK39" s="484">
        <v>2204</v>
      </c>
      <c r="AL39" s="484">
        <v>833</v>
      </c>
      <c r="AM39" s="484">
        <v>96</v>
      </c>
      <c r="AN39" s="485">
        <v>58821</v>
      </c>
      <c r="AO39" s="484">
        <v>12</v>
      </c>
      <c r="AP39" s="484">
        <v>42</v>
      </c>
      <c r="AQ39" s="484">
        <v>100</v>
      </c>
      <c r="AR39" s="484">
        <v>64</v>
      </c>
      <c r="AS39" s="484">
        <v>34</v>
      </c>
      <c r="AT39" s="484">
        <v>24</v>
      </c>
      <c r="AU39" s="484">
        <v>21</v>
      </c>
      <c r="AV39" s="484">
        <v>8</v>
      </c>
      <c r="AW39" s="485">
        <v>305</v>
      </c>
      <c r="AX39" s="484">
        <v>12</v>
      </c>
      <c r="AY39" s="484">
        <v>42</v>
      </c>
      <c r="AZ39" s="484">
        <v>100</v>
      </c>
      <c r="BA39" s="484">
        <v>64</v>
      </c>
      <c r="BB39" s="484">
        <v>34</v>
      </c>
      <c r="BC39" s="484">
        <v>24</v>
      </c>
      <c r="BD39" s="484">
        <v>21</v>
      </c>
      <c r="BE39" s="484">
        <v>8</v>
      </c>
      <c r="BF39" s="486"/>
      <c r="BG39" s="485">
        <v>305</v>
      </c>
      <c r="BH39" s="484">
        <v>12</v>
      </c>
      <c r="BI39" s="484">
        <v>4598</v>
      </c>
      <c r="BJ39" s="484">
        <v>15352</v>
      </c>
      <c r="BK39" s="484">
        <v>20715</v>
      </c>
      <c r="BL39" s="484">
        <v>9811</v>
      </c>
      <c r="BM39" s="484">
        <v>5224</v>
      </c>
      <c r="BN39" s="484">
        <v>2201</v>
      </c>
      <c r="BO39" s="484">
        <v>820</v>
      </c>
      <c r="BP39" s="484">
        <v>88</v>
      </c>
      <c r="BQ39" s="485">
        <v>58821</v>
      </c>
      <c r="BR39" s="484">
        <v>9</v>
      </c>
      <c r="BS39" s="484">
        <v>2872</v>
      </c>
      <c r="BT39" s="484">
        <v>6053</v>
      </c>
      <c r="BU39" s="484">
        <v>5910</v>
      </c>
      <c r="BV39" s="484">
        <v>2008</v>
      </c>
      <c r="BW39" s="484">
        <v>796</v>
      </c>
      <c r="BX39" s="484">
        <v>293</v>
      </c>
      <c r="BY39" s="484">
        <v>88</v>
      </c>
      <c r="BZ39" s="484">
        <v>8</v>
      </c>
      <c r="CA39" s="485">
        <v>18037</v>
      </c>
      <c r="CB39" s="484">
        <v>0</v>
      </c>
      <c r="CC39" s="484">
        <v>13</v>
      </c>
      <c r="CD39" s="484">
        <v>127</v>
      </c>
      <c r="CE39" s="484">
        <v>192</v>
      </c>
      <c r="CF39" s="484">
        <v>92</v>
      </c>
      <c r="CG39" s="484">
        <v>40</v>
      </c>
      <c r="CH39" s="484">
        <v>16</v>
      </c>
      <c r="CI39" s="484">
        <v>7</v>
      </c>
      <c r="CJ39" s="484">
        <v>0</v>
      </c>
      <c r="CK39" s="485">
        <v>487</v>
      </c>
      <c r="CL39" s="484">
        <v>0</v>
      </c>
      <c r="CM39" s="484">
        <v>2</v>
      </c>
      <c r="CN39" s="484">
        <v>4</v>
      </c>
      <c r="CO39" s="484">
        <v>17</v>
      </c>
      <c r="CP39" s="484">
        <v>21</v>
      </c>
      <c r="CQ39" s="484">
        <v>20</v>
      </c>
      <c r="CR39" s="484">
        <v>21</v>
      </c>
      <c r="CS39" s="484">
        <v>13</v>
      </c>
      <c r="CT39" s="484">
        <v>7</v>
      </c>
      <c r="CU39" s="485">
        <v>105</v>
      </c>
      <c r="CV39" s="484">
        <v>51</v>
      </c>
      <c r="CW39" s="484">
        <v>80</v>
      </c>
      <c r="CX39" s="484">
        <v>116</v>
      </c>
      <c r="CY39" s="484">
        <v>52</v>
      </c>
      <c r="CZ39" s="484">
        <v>33</v>
      </c>
      <c r="DA39" s="484">
        <v>23</v>
      </c>
      <c r="DB39" s="484">
        <v>20</v>
      </c>
      <c r="DC39" s="484">
        <v>1</v>
      </c>
      <c r="DD39" s="485">
        <v>376</v>
      </c>
      <c r="DE39" s="484">
        <v>64</v>
      </c>
      <c r="DF39" s="484">
        <v>93</v>
      </c>
      <c r="DG39" s="484">
        <v>117</v>
      </c>
      <c r="DH39" s="484">
        <v>34</v>
      </c>
      <c r="DI39" s="484">
        <v>15</v>
      </c>
      <c r="DJ39" s="484">
        <v>7</v>
      </c>
      <c r="DK39" s="484">
        <v>10</v>
      </c>
      <c r="DL39" s="484">
        <v>0</v>
      </c>
      <c r="DM39" s="485">
        <v>340</v>
      </c>
      <c r="DN39" s="484">
        <v>0</v>
      </c>
      <c r="DO39" s="484">
        <v>0</v>
      </c>
      <c r="DP39" s="484">
        <v>0</v>
      </c>
      <c r="DQ39" s="484">
        <v>0</v>
      </c>
      <c r="DR39" s="484">
        <v>0</v>
      </c>
      <c r="DS39" s="484">
        <v>0</v>
      </c>
      <c r="DT39" s="484">
        <v>0</v>
      </c>
      <c r="DU39" s="484">
        <v>0</v>
      </c>
      <c r="DV39" s="485">
        <v>0</v>
      </c>
      <c r="DW39" s="484">
        <v>15</v>
      </c>
      <c r="DX39" s="484">
        <v>18</v>
      </c>
      <c r="DY39" s="484">
        <v>25</v>
      </c>
      <c r="DZ39" s="484">
        <v>12</v>
      </c>
      <c r="EA39" s="484">
        <v>6</v>
      </c>
      <c r="EB39" s="484">
        <v>2</v>
      </c>
      <c r="EC39" s="484">
        <v>4</v>
      </c>
      <c r="ED39" s="484">
        <v>1</v>
      </c>
      <c r="EE39" s="485">
        <v>83</v>
      </c>
      <c r="EF39" s="484">
        <v>79</v>
      </c>
      <c r="EG39" s="484">
        <v>111</v>
      </c>
      <c r="EH39" s="484">
        <v>142</v>
      </c>
      <c r="EI39" s="484">
        <v>46</v>
      </c>
      <c r="EJ39" s="484">
        <v>21</v>
      </c>
      <c r="EK39" s="484">
        <v>9</v>
      </c>
      <c r="EL39" s="484">
        <v>14</v>
      </c>
      <c r="EM39" s="484">
        <v>1</v>
      </c>
      <c r="EN39" s="485">
        <v>423</v>
      </c>
      <c r="EO39" s="484">
        <v>53</v>
      </c>
      <c r="EP39" s="484">
        <v>55</v>
      </c>
      <c r="EQ39" s="484">
        <v>87</v>
      </c>
      <c r="ER39" s="484">
        <v>29</v>
      </c>
      <c r="ES39" s="484">
        <v>14</v>
      </c>
      <c r="ET39" s="484">
        <v>5</v>
      </c>
      <c r="EU39" s="484">
        <v>10</v>
      </c>
      <c r="EV39" s="484">
        <v>1</v>
      </c>
      <c r="EW39" s="485">
        <v>254</v>
      </c>
      <c r="EX39" s="484">
        <v>0</v>
      </c>
      <c r="EY39" s="484">
        <v>0</v>
      </c>
      <c r="EZ39" s="484">
        <v>0</v>
      </c>
      <c r="FA39" s="484">
        <v>0</v>
      </c>
      <c r="FB39" s="484">
        <v>0</v>
      </c>
      <c r="FC39" s="484">
        <v>0</v>
      </c>
      <c r="FD39" s="484">
        <v>0</v>
      </c>
      <c r="FE39" s="484">
        <v>0</v>
      </c>
      <c r="FF39" s="485">
        <v>0</v>
      </c>
      <c r="FG39" s="484">
        <v>0</v>
      </c>
      <c r="FH39" s="484">
        <v>0</v>
      </c>
      <c r="FI39" s="484">
        <v>0</v>
      </c>
      <c r="FJ39" s="484">
        <v>0</v>
      </c>
      <c r="FK39" s="484">
        <v>0</v>
      </c>
      <c r="FL39" s="484">
        <v>0</v>
      </c>
      <c r="FM39" s="484">
        <v>0</v>
      </c>
      <c r="FN39" s="484">
        <v>0</v>
      </c>
      <c r="FO39" s="485">
        <v>0</v>
      </c>
      <c r="FP39" s="484">
        <v>0</v>
      </c>
      <c r="FQ39" s="484">
        <v>0</v>
      </c>
      <c r="FR39" s="484">
        <v>0</v>
      </c>
      <c r="FS39" s="484">
        <v>0</v>
      </c>
      <c r="FT39" s="484">
        <v>0</v>
      </c>
      <c r="FU39" s="484">
        <v>0</v>
      </c>
      <c r="FV39" s="484">
        <v>0</v>
      </c>
      <c r="FW39" s="484">
        <v>0</v>
      </c>
      <c r="FX39" s="485">
        <v>0</v>
      </c>
      <c r="FY39" s="484">
        <v>53</v>
      </c>
      <c r="FZ39" s="484">
        <v>55</v>
      </c>
      <c r="GA39" s="484">
        <v>87</v>
      </c>
      <c r="GB39" s="484">
        <v>29</v>
      </c>
      <c r="GC39" s="484">
        <v>14</v>
      </c>
      <c r="GD39" s="484">
        <v>5</v>
      </c>
      <c r="GE39" s="484">
        <v>10</v>
      </c>
      <c r="GF39" s="484">
        <v>1</v>
      </c>
      <c r="GG39" s="485">
        <v>254</v>
      </c>
      <c r="GH39" s="484">
        <v>3</v>
      </c>
      <c r="GI39" s="484">
        <v>1696</v>
      </c>
      <c r="GJ39" s="484">
        <v>9150</v>
      </c>
      <c r="GK39" s="484">
        <v>14570</v>
      </c>
      <c r="GL39" s="484">
        <v>7677</v>
      </c>
      <c r="GM39" s="484">
        <v>4362</v>
      </c>
      <c r="GN39" s="484">
        <v>1869</v>
      </c>
      <c r="GO39" s="484">
        <v>708</v>
      </c>
      <c r="GP39" s="484">
        <v>72</v>
      </c>
      <c r="GQ39" s="485">
        <v>40107</v>
      </c>
      <c r="GR39" s="484">
        <v>9</v>
      </c>
      <c r="GS39" s="484">
        <v>2902</v>
      </c>
      <c r="GT39" s="484">
        <v>6202</v>
      </c>
      <c r="GU39" s="484">
        <v>6145</v>
      </c>
      <c r="GV39" s="484">
        <v>2134</v>
      </c>
      <c r="GW39" s="484">
        <v>862</v>
      </c>
      <c r="GX39" s="484">
        <v>332</v>
      </c>
      <c r="GY39" s="484">
        <v>112</v>
      </c>
      <c r="GZ39" s="484">
        <v>16</v>
      </c>
      <c r="HA39" s="485">
        <v>18714</v>
      </c>
      <c r="HB39" s="460">
        <v>0</v>
      </c>
      <c r="HC39" s="460">
        <v>24.5</v>
      </c>
      <c r="HD39" s="460">
        <v>0</v>
      </c>
      <c r="HE39" s="460">
        <v>1</v>
      </c>
      <c r="HF39" s="460">
        <v>0</v>
      </c>
      <c r="HG39" s="460">
        <v>0</v>
      </c>
      <c r="HH39" s="460">
        <v>0.5</v>
      </c>
      <c r="HI39" s="460">
        <v>0</v>
      </c>
      <c r="HJ39" s="460">
        <v>0</v>
      </c>
      <c r="HK39" s="483">
        <v>26</v>
      </c>
      <c r="HL39" s="460">
        <v>9.75</v>
      </c>
      <c r="HM39" s="460">
        <v>3875.25</v>
      </c>
      <c r="HN39" s="460">
        <v>13834</v>
      </c>
      <c r="HO39" s="460">
        <v>19211.5</v>
      </c>
      <c r="HP39" s="460">
        <v>9291</v>
      </c>
      <c r="HQ39" s="460">
        <v>5014</v>
      </c>
      <c r="HR39" s="460">
        <v>2116.75</v>
      </c>
      <c r="HS39" s="460">
        <v>794.75</v>
      </c>
      <c r="HT39" s="460">
        <v>83.5</v>
      </c>
      <c r="HU39" s="483">
        <v>54230.5</v>
      </c>
      <c r="HV39" s="460">
        <v>5.4</v>
      </c>
      <c r="HW39" s="460">
        <v>2583.5</v>
      </c>
      <c r="HX39" s="460">
        <v>10759.8</v>
      </c>
      <c r="HY39" s="460">
        <v>17076.900000000001</v>
      </c>
      <c r="HZ39" s="460">
        <v>9291</v>
      </c>
      <c r="IA39" s="460">
        <v>6128.2</v>
      </c>
      <c r="IB39" s="460">
        <v>3057.5</v>
      </c>
      <c r="IC39" s="460">
        <v>1324.6</v>
      </c>
      <c r="ID39" s="460">
        <v>167</v>
      </c>
      <c r="IE39" s="483">
        <v>50393.9</v>
      </c>
      <c r="IF39" s="483">
        <v>26</v>
      </c>
      <c r="IG39" s="483">
        <v>50419.9</v>
      </c>
      <c r="IH39" s="460">
        <v>9.75</v>
      </c>
      <c r="II39" s="460">
        <v>3875.25</v>
      </c>
      <c r="IJ39" s="460">
        <v>13834</v>
      </c>
      <c r="IK39" s="460">
        <v>19211.5</v>
      </c>
      <c r="IL39" s="460">
        <v>9291</v>
      </c>
      <c r="IM39" s="460">
        <v>5014</v>
      </c>
      <c r="IN39" s="460">
        <v>2116.75</v>
      </c>
      <c r="IO39" s="460">
        <v>794.75</v>
      </c>
      <c r="IP39" s="460">
        <v>83.5</v>
      </c>
      <c r="IQ39" s="483">
        <v>54230.5</v>
      </c>
      <c r="IR39" s="460">
        <v>4.5</v>
      </c>
      <c r="IS39" s="460">
        <v>1088.47</v>
      </c>
      <c r="IT39" s="460">
        <v>1661.94</v>
      </c>
      <c r="IU39" s="460">
        <v>928.58</v>
      </c>
      <c r="IV39" s="460">
        <v>197.79</v>
      </c>
      <c r="IW39" s="460">
        <v>53.22</v>
      </c>
      <c r="IX39" s="460">
        <v>15.08</v>
      </c>
      <c r="IY39" s="460">
        <v>4.75</v>
      </c>
      <c r="IZ39" s="460">
        <v>0.28000000000000003</v>
      </c>
      <c r="JA39" s="483">
        <v>3954.61</v>
      </c>
      <c r="JB39" s="460">
        <v>5.25</v>
      </c>
      <c r="JC39" s="460">
        <v>2786.78</v>
      </c>
      <c r="JD39" s="460">
        <v>12172.06</v>
      </c>
      <c r="JE39" s="460">
        <v>18282.919999999998</v>
      </c>
      <c r="JF39" s="460">
        <v>9093.2099999999991</v>
      </c>
      <c r="JG39" s="460">
        <v>4960.78</v>
      </c>
      <c r="JH39" s="460">
        <v>2101.67</v>
      </c>
      <c r="JI39" s="460">
        <v>790</v>
      </c>
      <c r="JJ39" s="460">
        <v>83.22</v>
      </c>
      <c r="JK39" s="483">
        <v>50275.89</v>
      </c>
      <c r="JL39" s="460">
        <v>2.9</v>
      </c>
      <c r="JM39" s="460">
        <v>1857.9</v>
      </c>
      <c r="JN39" s="460">
        <v>9467.2000000000007</v>
      </c>
      <c r="JO39" s="460">
        <v>16251.5</v>
      </c>
      <c r="JP39" s="460">
        <v>9093.2000000000007</v>
      </c>
      <c r="JQ39" s="460">
        <v>6063.2</v>
      </c>
      <c r="JR39" s="460">
        <v>3035.7</v>
      </c>
      <c r="JS39" s="460">
        <v>1316.7</v>
      </c>
      <c r="JT39" s="460">
        <v>166.4</v>
      </c>
      <c r="JU39" s="483">
        <v>47254.7</v>
      </c>
      <c r="JV39" s="483">
        <v>26</v>
      </c>
      <c r="JW39" s="483">
        <v>47280.7</v>
      </c>
      <c r="JX39" s="461"/>
      <c r="JY39" s="461"/>
      <c r="JZ39" s="461"/>
      <c r="KA39" s="461"/>
      <c r="KB39" s="461"/>
      <c r="KC39" s="461"/>
      <c r="KD39" s="461"/>
      <c r="KE39" s="461"/>
      <c r="KF39" s="461"/>
      <c r="KG39" s="461"/>
      <c r="KH39" s="461"/>
      <c r="KI39" s="461"/>
      <c r="KJ39" s="461"/>
      <c r="KK39" s="461"/>
      <c r="KL39" s="461"/>
      <c r="KM39" s="461"/>
      <c r="KN39" s="461"/>
      <c r="KO39" s="461"/>
      <c r="KP39" s="461"/>
      <c r="KQ39" s="461"/>
      <c r="KR39" s="461"/>
      <c r="KS39" s="461"/>
      <c r="KT39" s="461"/>
      <c r="KU39" s="461"/>
      <c r="KV39" s="461"/>
      <c r="KW39" s="461"/>
      <c r="KX39" s="462"/>
    </row>
    <row r="40" spans="1:310" s="463" customFormat="1" x14ac:dyDescent="0.2">
      <c r="A40" s="457" t="s">
        <v>129</v>
      </c>
      <c r="B40" s="473" t="s">
        <v>830</v>
      </c>
      <c r="C40" s="464" t="s">
        <v>640</v>
      </c>
      <c r="D40" s="465" t="s">
        <v>130</v>
      </c>
      <c r="E40" s="484">
        <v>2020</v>
      </c>
      <c r="F40" s="484">
        <v>10412</v>
      </c>
      <c r="G40" s="484">
        <v>30107</v>
      </c>
      <c r="H40" s="484">
        <v>36287</v>
      </c>
      <c r="I40" s="484">
        <v>29492</v>
      </c>
      <c r="J40" s="484">
        <v>18295</v>
      </c>
      <c r="K40" s="484">
        <v>13819</v>
      </c>
      <c r="L40" s="484">
        <v>1657</v>
      </c>
      <c r="M40" s="485">
        <v>142089</v>
      </c>
      <c r="N40" s="484">
        <v>130</v>
      </c>
      <c r="O40" s="484">
        <v>486</v>
      </c>
      <c r="P40" s="484">
        <v>782</v>
      </c>
      <c r="Q40" s="484">
        <v>497</v>
      </c>
      <c r="R40" s="484">
        <v>368</v>
      </c>
      <c r="S40" s="484">
        <v>199</v>
      </c>
      <c r="T40" s="484">
        <v>146</v>
      </c>
      <c r="U40" s="484">
        <v>11</v>
      </c>
      <c r="V40" s="485">
        <v>2619</v>
      </c>
      <c r="W40" s="484">
        <v>0</v>
      </c>
      <c r="X40" s="484">
        <v>1</v>
      </c>
      <c r="Y40" s="484">
        <v>0</v>
      </c>
      <c r="Z40" s="484">
        <v>0</v>
      </c>
      <c r="AA40" s="484">
        <v>1</v>
      </c>
      <c r="AB40" s="484">
        <v>2</v>
      </c>
      <c r="AC40" s="484">
        <v>2</v>
      </c>
      <c r="AD40" s="484">
        <v>0</v>
      </c>
      <c r="AE40" s="485">
        <v>6</v>
      </c>
      <c r="AF40" s="484">
        <v>1890</v>
      </c>
      <c r="AG40" s="484">
        <v>9925</v>
      </c>
      <c r="AH40" s="484">
        <v>29325</v>
      </c>
      <c r="AI40" s="484">
        <v>35790</v>
      </c>
      <c r="AJ40" s="484">
        <v>29123</v>
      </c>
      <c r="AK40" s="484">
        <v>18094</v>
      </c>
      <c r="AL40" s="484">
        <v>13671</v>
      </c>
      <c r="AM40" s="484">
        <v>1646</v>
      </c>
      <c r="AN40" s="485">
        <v>139464</v>
      </c>
      <c r="AO40" s="484">
        <v>8</v>
      </c>
      <c r="AP40" s="484">
        <v>11</v>
      </c>
      <c r="AQ40" s="484">
        <v>100</v>
      </c>
      <c r="AR40" s="484">
        <v>196</v>
      </c>
      <c r="AS40" s="484">
        <v>198</v>
      </c>
      <c r="AT40" s="484">
        <v>150</v>
      </c>
      <c r="AU40" s="484">
        <v>134</v>
      </c>
      <c r="AV40" s="484">
        <v>28</v>
      </c>
      <c r="AW40" s="485">
        <v>825</v>
      </c>
      <c r="AX40" s="484">
        <v>8</v>
      </c>
      <c r="AY40" s="484">
        <v>11</v>
      </c>
      <c r="AZ40" s="484">
        <v>100</v>
      </c>
      <c r="BA40" s="484">
        <v>196</v>
      </c>
      <c r="BB40" s="484">
        <v>198</v>
      </c>
      <c r="BC40" s="484">
        <v>150</v>
      </c>
      <c r="BD40" s="484">
        <v>134</v>
      </c>
      <c r="BE40" s="484">
        <v>28</v>
      </c>
      <c r="BF40" s="486"/>
      <c r="BG40" s="485">
        <v>825</v>
      </c>
      <c r="BH40" s="484">
        <v>8</v>
      </c>
      <c r="BI40" s="484">
        <v>1893</v>
      </c>
      <c r="BJ40" s="484">
        <v>10014</v>
      </c>
      <c r="BK40" s="484">
        <v>29421</v>
      </c>
      <c r="BL40" s="484">
        <v>35792</v>
      </c>
      <c r="BM40" s="484">
        <v>29075</v>
      </c>
      <c r="BN40" s="484">
        <v>18078</v>
      </c>
      <c r="BO40" s="484">
        <v>13565</v>
      </c>
      <c r="BP40" s="484">
        <v>1618</v>
      </c>
      <c r="BQ40" s="485">
        <v>139464</v>
      </c>
      <c r="BR40" s="484">
        <v>6</v>
      </c>
      <c r="BS40" s="484">
        <v>1180</v>
      </c>
      <c r="BT40" s="484">
        <v>6190</v>
      </c>
      <c r="BU40" s="484">
        <v>13646</v>
      </c>
      <c r="BV40" s="484">
        <v>11151</v>
      </c>
      <c r="BW40" s="484">
        <v>6753</v>
      </c>
      <c r="BX40" s="484">
        <v>3405</v>
      </c>
      <c r="BY40" s="484">
        <v>1980</v>
      </c>
      <c r="BZ40" s="484">
        <v>136</v>
      </c>
      <c r="CA40" s="485">
        <v>44447</v>
      </c>
      <c r="CB40" s="484">
        <v>0</v>
      </c>
      <c r="CC40" s="484">
        <v>11</v>
      </c>
      <c r="CD40" s="484">
        <v>119</v>
      </c>
      <c r="CE40" s="484">
        <v>477</v>
      </c>
      <c r="CF40" s="484">
        <v>539</v>
      </c>
      <c r="CG40" s="484">
        <v>360</v>
      </c>
      <c r="CH40" s="484">
        <v>217</v>
      </c>
      <c r="CI40" s="484">
        <v>139</v>
      </c>
      <c r="CJ40" s="484">
        <v>11</v>
      </c>
      <c r="CK40" s="485">
        <v>1873</v>
      </c>
      <c r="CL40" s="484">
        <v>0</v>
      </c>
      <c r="CM40" s="484">
        <v>2</v>
      </c>
      <c r="CN40" s="484">
        <v>14</v>
      </c>
      <c r="CO40" s="484">
        <v>21</v>
      </c>
      <c r="CP40" s="484">
        <v>25</v>
      </c>
      <c r="CQ40" s="484">
        <v>25</v>
      </c>
      <c r="CR40" s="484">
        <v>33</v>
      </c>
      <c r="CS40" s="484">
        <v>45</v>
      </c>
      <c r="CT40" s="484">
        <v>21</v>
      </c>
      <c r="CU40" s="485">
        <v>186</v>
      </c>
      <c r="CV40" s="484">
        <v>30</v>
      </c>
      <c r="CW40" s="484">
        <v>55</v>
      </c>
      <c r="CX40" s="484">
        <v>152</v>
      </c>
      <c r="CY40" s="484">
        <v>131</v>
      </c>
      <c r="CZ40" s="484">
        <v>84</v>
      </c>
      <c r="DA40" s="484">
        <v>53</v>
      </c>
      <c r="DB40" s="484">
        <v>37</v>
      </c>
      <c r="DC40" s="484">
        <v>7</v>
      </c>
      <c r="DD40" s="485">
        <v>549</v>
      </c>
      <c r="DE40" s="484">
        <v>70</v>
      </c>
      <c r="DF40" s="484">
        <v>291</v>
      </c>
      <c r="DG40" s="484">
        <v>696</v>
      </c>
      <c r="DH40" s="484">
        <v>484</v>
      </c>
      <c r="DI40" s="484">
        <v>252</v>
      </c>
      <c r="DJ40" s="484">
        <v>115</v>
      </c>
      <c r="DK40" s="484">
        <v>74</v>
      </c>
      <c r="DL40" s="484">
        <v>11</v>
      </c>
      <c r="DM40" s="485">
        <v>1993</v>
      </c>
      <c r="DN40" s="484">
        <v>0</v>
      </c>
      <c r="DO40" s="484">
        <v>0</v>
      </c>
      <c r="DP40" s="484">
        <v>0</v>
      </c>
      <c r="DQ40" s="484">
        <v>0</v>
      </c>
      <c r="DR40" s="484">
        <v>0</v>
      </c>
      <c r="DS40" s="484">
        <v>0</v>
      </c>
      <c r="DT40" s="484">
        <v>0</v>
      </c>
      <c r="DU40" s="484">
        <v>0</v>
      </c>
      <c r="DV40" s="485">
        <v>0</v>
      </c>
      <c r="DW40" s="484">
        <v>19</v>
      </c>
      <c r="DX40" s="484">
        <v>64</v>
      </c>
      <c r="DY40" s="484">
        <v>99</v>
      </c>
      <c r="DZ40" s="484">
        <v>83</v>
      </c>
      <c r="EA40" s="484">
        <v>22</v>
      </c>
      <c r="EB40" s="484">
        <v>16</v>
      </c>
      <c r="EC40" s="484">
        <v>16</v>
      </c>
      <c r="ED40" s="484">
        <v>4</v>
      </c>
      <c r="EE40" s="485">
        <v>323</v>
      </c>
      <c r="EF40" s="484">
        <v>89</v>
      </c>
      <c r="EG40" s="484">
        <v>355</v>
      </c>
      <c r="EH40" s="484">
        <v>795</v>
      </c>
      <c r="EI40" s="484">
        <v>567</v>
      </c>
      <c r="EJ40" s="484">
        <v>274</v>
      </c>
      <c r="EK40" s="484">
        <v>131</v>
      </c>
      <c r="EL40" s="484">
        <v>90</v>
      </c>
      <c r="EM40" s="484">
        <v>15</v>
      </c>
      <c r="EN40" s="485">
        <v>2316</v>
      </c>
      <c r="EO40" s="484">
        <v>48</v>
      </c>
      <c r="EP40" s="484">
        <v>180</v>
      </c>
      <c r="EQ40" s="484">
        <v>374</v>
      </c>
      <c r="ER40" s="484">
        <v>270</v>
      </c>
      <c r="ES40" s="484">
        <v>107</v>
      </c>
      <c r="ET40" s="484">
        <v>71</v>
      </c>
      <c r="EU40" s="484">
        <v>53</v>
      </c>
      <c r="EV40" s="484">
        <v>7</v>
      </c>
      <c r="EW40" s="485">
        <v>1110</v>
      </c>
      <c r="EX40" s="484">
        <v>0</v>
      </c>
      <c r="EY40" s="484">
        <v>0</v>
      </c>
      <c r="EZ40" s="484">
        <v>0</v>
      </c>
      <c r="FA40" s="484">
        <v>0</v>
      </c>
      <c r="FB40" s="484">
        <v>0</v>
      </c>
      <c r="FC40" s="484">
        <v>0</v>
      </c>
      <c r="FD40" s="484">
        <v>0</v>
      </c>
      <c r="FE40" s="484">
        <v>0</v>
      </c>
      <c r="FF40" s="485">
        <v>0</v>
      </c>
      <c r="FG40" s="484">
        <v>0</v>
      </c>
      <c r="FH40" s="484">
        <v>0</v>
      </c>
      <c r="FI40" s="484">
        <v>0</v>
      </c>
      <c r="FJ40" s="484">
        <v>0</v>
      </c>
      <c r="FK40" s="484">
        <v>0</v>
      </c>
      <c r="FL40" s="484">
        <v>0</v>
      </c>
      <c r="FM40" s="484">
        <v>0</v>
      </c>
      <c r="FN40" s="484">
        <v>0</v>
      </c>
      <c r="FO40" s="485">
        <v>0</v>
      </c>
      <c r="FP40" s="484">
        <v>0</v>
      </c>
      <c r="FQ40" s="484">
        <v>6</v>
      </c>
      <c r="FR40" s="484">
        <v>30</v>
      </c>
      <c r="FS40" s="484">
        <v>37</v>
      </c>
      <c r="FT40" s="484">
        <v>23</v>
      </c>
      <c r="FU40" s="484">
        <v>26</v>
      </c>
      <c r="FV40" s="484">
        <v>16</v>
      </c>
      <c r="FW40" s="484">
        <v>1</v>
      </c>
      <c r="FX40" s="485">
        <v>139</v>
      </c>
      <c r="FY40" s="484">
        <v>48</v>
      </c>
      <c r="FZ40" s="484">
        <v>174</v>
      </c>
      <c r="GA40" s="484">
        <v>344</v>
      </c>
      <c r="GB40" s="484">
        <v>233</v>
      </c>
      <c r="GC40" s="484">
        <v>84</v>
      </c>
      <c r="GD40" s="484">
        <v>45</v>
      </c>
      <c r="GE40" s="484">
        <v>37</v>
      </c>
      <c r="GF40" s="484">
        <v>6</v>
      </c>
      <c r="GG40" s="485">
        <v>971</v>
      </c>
      <c r="GH40" s="484">
        <v>2</v>
      </c>
      <c r="GI40" s="484">
        <v>681</v>
      </c>
      <c r="GJ40" s="484">
        <v>3627</v>
      </c>
      <c r="GK40" s="484">
        <v>15178</v>
      </c>
      <c r="GL40" s="484">
        <v>23993</v>
      </c>
      <c r="GM40" s="484">
        <v>21915</v>
      </c>
      <c r="GN40" s="484">
        <v>14407</v>
      </c>
      <c r="GO40" s="484">
        <v>11385</v>
      </c>
      <c r="GP40" s="484">
        <v>1446</v>
      </c>
      <c r="GQ40" s="485">
        <v>92634</v>
      </c>
      <c r="GR40" s="484">
        <v>6</v>
      </c>
      <c r="GS40" s="484">
        <v>1212</v>
      </c>
      <c r="GT40" s="484">
        <v>6387</v>
      </c>
      <c r="GU40" s="484">
        <v>14243</v>
      </c>
      <c r="GV40" s="484">
        <v>11799</v>
      </c>
      <c r="GW40" s="484">
        <v>7160</v>
      </c>
      <c r="GX40" s="484">
        <v>3671</v>
      </c>
      <c r="GY40" s="484">
        <v>2180</v>
      </c>
      <c r="GZ40" s="484">
        <v>172</v>
      </c>
      <c r="HA40" s="485">
        <v>46830</v>
      </c>
      <c r="HB40" s="460">
        <v>0</v>
      </c>
      <c r="HC40" s="460">
        <v>4</v>
      </c>
      <c r="HD40" s="460">
        <v>0.5</v>
      </c>
      <c r="HE40" s="460">
        <v>1.38</v>
      </c>
      <c r="HF40" s="460">
        <v>0</v>
      </c>
      <c r="HG40" s="460">
        <v>0</v>
      </c>
      <c r="HH40" s="460">
        <v>0</v>
      </c>
      <c r="HI40" s="460">
        <v>0</v>
      </c>
      <c r="HJ40" s="460">
        <v>0</v>
      </c>
      <c r="HK40" s="483">
        <v>5.88</v>
      </c>
      <c r="HL40" s="460">
        <v>6.5</v>
      </c>
      <c r="HM40" s="460">
        <v>1601.25</v>
      </c>
      <c r="HN40" s="460">
        <v>8465.25</v>
      </c>
      <c r="HO40" s="460">
        <v>25937.87</v>
      </c>
      <c r="HP40" s="460">
        <v>32905.5</v>
      </c>
      <c r="HQ40" s="460">
        <v>27298.75</v>
      </c>
      <c r="HR40" s="460">
        <v>17166</v>
      </c>
      <c r="HS40" s="460">
        <v>13021.25</v>
      </c>
      <c r="HT40" s="460">
        <v>1572.75</v>
      </c>
      <c r="HU40" s="483">
        <v>127975.12</v>
      </c>
      <c r="HV40" s="460">
        <v>3.6</v>
      </c>
      <c r="HW40" s="460">
        <v>1067.5</v>
      </c>
      <c r="HX40" s="460">
        <v>6584.1</v>
      </c>
      <c r="HY40" s="460">
        <v>23055.9</v>
      </c>
      <c r="HZ40" s="460">
        <v>32905.5</v>
      </c>
      <c r="IA40" s="460">
        <v>33365.1</v>
      </c>
      <c r="IB40" s="460">
        <v>24795.3</v>
      </c>
      <c r="IC40" s="460">
        <v>21702.1</v>
      </c>
      <c r="ID40" s="460">
        <v>3145.5</v>
      </c>
      <c r="IE40" s="483">
        <v>146624.6</v>
      </c>
      <c r="IF40" s="483">
        <v>54.4</v>
      </c>
      <c r="IG40" s="483">
        <v>146679</v>
      </c>
      <c r="IH40" s="460">
        <v>6.5</v>
      </c>
      <c r="II40" s="460">
        <v>1601.25</v>
      </c>
      <c r="IJ40" s="460">
        <v>8465.25</v>
      </c>
      <c r="IK40" s="460">
        <v>25937.87</v>
      </c>
      <c r="IL40" s="460">
        <v>32905.5</v>
      </c>
      <c r="IM40" s="460">
        <v>27298.75</v>
      </c>
      <c r="IN40" s="460">
        <v>17166</v>
      </c>
      <c r="IO40" s="460">
        <v>13021.25</v>
      </c>
      <c r="IP40" s="460">
        <v>1572.75</v>
      </c>
      <c r="IQ40" s="483">
        <v>127975.12</v>
      </c>
      <c r="IR40" s="460">
        <v>3.27</v>
      </c>
      <c r="IS40" s="460">
        <v>385.11</v>
      </c>
      <c r="IT40" s="460">
        <v>1770.44</v>
      </c>
      <c r="IU40" s="460">
        <v>3427.59</v>
      </c>
      <c r="IV40" s="460">
        <v>2473.16</v>
      </c>
      <c r="IW40" s="460">
        <v>730.01</v>
      </c>
      <c r="IX40" s="460">
        <v>214.88</v>
      </c>
      <c r="IY40" s="460">
        <v>69.819999999999993</v>
      </c>
      <c r="IZ40" s="460">
        <v>2.76</v>
      </c>
      <c r="JA40" s="483">
        <v>9077.0400000000009</v>
      </c>
      <c r="JB40" s="460">
        <v>3.23</v>
      </c>
      <c r="JC40" s="460">
        <v>1216.1400000000001</v>
      </c>
      <c r="JD40" s="460">
        <v>6694.81</v>
      </c>
      <c r="JE40" s="460">
        <v>22510.28</v>
      </c>
      <c r="JF40" s="460">
        <v>30432.34</v>
      </c>
      <c r="JG40" s="460">
        <v>26568.74</v>
      </c>
      <c r="JH40" s="460">
        <v>16951.12</v>
      </c>
      <c r="JI40" s="460">
        <v>12951.43</v>
      </c>
      <c r="JJ40" s="460">
        <v>1569.99</v>
      </c>
      <c r="JK40" s="483">
        <v>118898.08</v>
      </c>
      <c r="JL40" s="460">
        <v>1.8</v>
      </c>
      <c r="JM40" s="460">
        <v>810.8</v>
      </c>
      <c r="JN40" s="460">
        <v>5207.1000000000004</v>
      </c>
      <c r="JO40" s="460">
        <v>20009.099999999999</v>
      </c>
      <c r="JP40" s="460">
        <v>30432.3</v>
      </c>
      <c r="JQ40" s="460">
        <v>32472.9</v>
      </c>
      <c r="JR40" s="460">
        <v>24485</v>
      </c>
      <c r="JS40" s="460">
        <v>21585.7</v>
      </c>
      <c r="JT40" s="460">
        <v>3140</v>
      </c>
      <c r="JU40" s="483">
        <v>138144.70000000001</v>
      </c>
      <c r="JV40" s="483">
        <v>54.4</v>
      </c>
      <c r="JW40" s="483">
        <v>138199.1</v>
      </c>
      <c r="JX40" s="461"/>
      <c r="JY40" s="461"/>
      <c r="JZ40" s="461"/>
      <c r="KA40" s="461"/>
      <c r="KB40" s="461"/>
      <c r="KC40" s="461"/>
      <c r="KD40" s="461"/>
      <c r="KE40" s="461"/>
      <c r="KF40" s="461"/>
      <c r="KG40" s="461"/>
      <c r="KH40" s="461"/>
      <c r="KI40" s="461"/>
      <c r="KJ40" s="461"/>
      <c r="KK40" s="461"/>
      <c r="KL40" s="461"/>
      <c r="KM40" s="461"/>
      <c r="KN40" s="461"/>
      <c r="KO40" s="461"/>
      <c r="KP40" s="461"/>
      <c r="KQ40" s="461"/>
      <c r="KR40" s="461"/>
      <c r="KS40" s="461"/>
      <c r="KT40" s="461"/>
      <c r="KU40" s="461"/>
      <c r="KV40" s="461"/>
      <c r="KW40" s="461"/>
      <c r="KX40" s="462"/>
    </row>
    <row r="41" spans="1:310" s="463" customFormat="1" x14ac:dyDescent="0.2">
      <c r="A41" s="457" t="s">
        <v>131</v>
      </c>
      <c r="B41" s="473" t="s">
        <v>831</v>
      </c>
      <c r="C41" s="464" t="s">
        <v>807</v>
      </c>
      <c r="D41" s="465" t="s">
        <v>132</v>
      </c>
      <c r="E41" s="484">
        <v>3842</v>
      </c>
      <c r="F41" s="484">
        <v>7379</v>
      </c>
      <c r="G41" s="484">
        <v>9176</v>
      </c>
      <c r="H41" s="484">
        <v>7971</v>
      </c>
      <c r="I41" s="484">
        <v>7128</v>
      </c>
      <c r="J41" s="484">
        <v>3756</v>
      </c>
      <c r="K41" s="484">
        <v>2889</v>
      </c>
      <c r="L41" s="484">
        <v>369</v>
      </c>
      <c r="M41" s="485">
        <v>42510</v>
      </c>
      <c r="N41" s="484">
        <v>127</v>
      </c>
      <c r="O41" s="484">
        <v>106</v>
      </c>
      <c r="P41" s="484">
        <v>124</v>
      </c>
      <c r="Q41" s="484">
        <v>98</v>
      </c>
      <c r="R41" s="484">
        <v>59</v>
      </c>
      <c r="S41" s="484">
        <v>28</v>
      </c>
      <c r="T41" s="484">
        <v>22</v>
      </c>
      <c r="U41" s="484">
        <v>3</v>
      </c>
      <c r="V41" s="485">
        <v>567</v>
      </c>
      <c r="W41" s="484">
        <v>0</v>
      </c>
      <c r="X41" s="484">
        <v>0</v>
      </c>
      <c r="Y41" s="484">
        <v>0</v>
      </c>
      <c r="Z41" s="484">
        <v>0</v>
      </c>
      <c r="AA41" s="484">
        <v>0</v>
      </c>
      <c r="AB41" s="484">
        <v>0</v>
      </c>
      <c r="AC41" s="484">
        <v>0</v>
      </c>
      <c r="AD41" s="484">
        <v>0</v>
      </c>
      <c r="AE41" s="485">
        <v>0</v>
      </c>
      <c r="AF41" s="484">
        <v>3715</v>
      </c>
      <c r="AG41" s="484">
        <v>7273</v>
      </c>
      <c r="AH41" s="484">
        <v>9052</v>
      </c>
      <c r="AI41" s="484">
        <v>7873</v>
      </c>
      <c r="AJ41" s="484">
        <v>7069</v>
      </c>
      <c r="AK41" s="484">
        <v>3728</v>
      </c>
      <c r="AL41" s="484">
        <v>2867</v>
      </c>
      <c r="AM41" s="484">
        <v>366</v>
      </c>
      <c r="AN41" s="485">
        <v>41943</v>
      </c>
      <c r="AO41" s="484">
        <v>5</v>
      </c>
      <c r="AP41" s="484">
        <v>26</v>
      </c>
      <c r="AQ41" s="484">
        <v>59</v>
      </c>
      <c r="AR41" s="484">
        <v>52</v>
      </c>
      <c r="AS41" s="484">
        <v>82</v>
      </c>
      <c r="AT41" s="484">
        <v>40</v>
      </c>
      <c r="AU41" s="484">
        <v>43</v>
      </c>
      <c r="AV41" s="484">
        <v>29</v>
      </c>
      <c r="AW41" s="485">
        <v>336</v>
      </c>
      <c r="AX41" s="484">
        <v>5</v>
      </c>
      <c r="AY41" s="484">
        <v>26</v>
      </c>
      <c r="AZ41" s="484">
        <v>59</v>
      </c>
      <c r="BA41" s="484">
        <v>52</v>
      </c>
      <c r="BB41" s="484">
        <v>82</v>
      </c>
      <c r="BC41" s="484">
        <v>40</v>
      </c>
      <c r="BD41" s="484">
        <v>43</v>
      </c>
      <c r="BE41" s="484">
        <v>29</v>
      </c>
      <c r="BF41" s="486"/>
      <c r="BG41" s="485">
        <v>336</v>
      </c>
      <c r="BH41" s="484">
        <v>5</v>
      </c>
      <c r="BI41" s="484">
        <v>3736</v>
      </c>
      <c r="BJ41" s="484">
        <v>7306</v>
      </c>
      <c r="BK41" s="484">
        <v>9045</v>
      </c>
      <c r="BL41" s="484">
        <v>7903</v>
      </c>
      <c r="BM41" s="484">
        <v>7027</v>
      </c>
      <c r="BN41" s="484">
        <v>3731</v>
      </c>
      <c r="BO41" s="484">
        <v>2853</v>
      </c>
      <c r="BP41" s="484">
        <v>337</v>
      </c>
      <c r="BQ41" s="485">
        <v>41943</v>
      </c>
      <c r="BR41" s="484">
        <v>4</v>
      </c>
      <c r="BS41" s="484">
        <v>2603</v>
      </c>
      <c r="BT41" s="484">
        <v>3121</v>
      </c>
      <c r="BU41" s="484">
        <v>3040</v>
      </c>
      <c r="BV41" s="484">
        <v>2222</v>
      </c>
      <c r="BW41" s="484">
        <v>1384</v>
      </c>
      <c r="BX41" s="484">
        <v>629</v>
      </c>
      <c r="BY41" s="484">
        <v>380</v>
      </c>
      <c r="BZ41" s="484">
        <v>26</v>
      </c>
      <c r="CA41" s="485">
        <v>13409</v>
      </c>
      <c r="CB41" s="484">
        <v>0</v>
      </c>
      <c r="CC41" s="484">
        <v>27</v>
      </c>
      <c r="CD41" s="484">
        <v>70</v>
      </c>
      <c r="CE41" s="484">
        <v>84</v>
      </c>
      <c r="CF41" s="484">
        <v>94</v>
      </c>
      <c r="CG41" s="484">
        <v>54</v>
      </c>
      <c r="CH41" s="484">
        <v>23</v>
      </c>
      <c r="CI41" s="484">
        <v>26</v>
      </c>
      <c r="CJ41" s="484">
        <v>1</v>
      </c>
      <c r="CK41" s="485">
        <v>379</v>
      </c>
      <c r="CL41" s="484">
        <v>0</v>
      </c>
      <c r="CM41" s="484">
        <v>0</v>
      </c>
      <c r="CN41" s="484">
        <v>5</v>
      </c>
      <c r="CO41" s="484">
        <v>0</v>
      </c>
      <c r="CP41" s="484">
        <v>2</v>
      </c>
      <c r="CQ41" s="484">
        <v>5</v>
      </c>
      <c r="CR41" s="484">
        <v>7</v>
      </c>
      <c r="CS41" s="484">
        <v>28</v>
      </c>
      <c r="CT41" s="484">
        <v>3</v>
      </c>
      <c r="CU41" s="485">
        <v>50</v>
      </c>
      <c r="CV41" s="484">
        <v>19</v>
      </c>
      <c r="CW41" s="484">
        <v>15</v>
      </c>
      <c r="CX41" s="484">
        <v>11</v>
      </c>
      <c r="CY41" s="484">
        <v>15</v>
      </c>
      <c r="CZ41" s="484">
        <v>8</v>
      </c>
      <c r="DA41" s="484">
        <v>9</v>
      </c>
      <c r="DB41" s="484">
        <v>3</v>
      </c>
      <c r="DC41" s="484">
        <v>2</v>
      </c>
      <c r="DD41" s="485">
        <v>82</v>
      </c>
      <c r="DE41" s="484">
        <v>78</v>
      </c>
      <c r="DF41" s="484">
        <v>85</v>
      </c>
      <c r="DG41" s="484">
        <v>76</v>
      </c>
      <c r="DH41" s="484">
        <v>72</v>
      </c>
      <c r="DI41" s="484">
        <v>67</v>
      </c>
      <c r="DJ41" s="484">
        <v>28</v>
      </c>
      <c r="DK41" s="484">
        <v>43</v>
      </c>
      <c r="DL41" s="484">
        <v>5</v>
      </c>
      <c r="DM41" s="485">
        <v>454</v>
      </c>
      <c r="DN41" s="484">
        <v>48</v>
      </c>
      <c r="DO41" s="484">
        <v>67</v>
      </c>
      <c r="DP41" s="484">
        <v>60</v>
      </c>
      <c r="DQ41" s="484">
        <v>37</v>
      </c>
      <c r="DR41" s="484">
        <v>21</v>
      </c>
      <c r="DS41" s="484">
        <v>21</v>
      </c>
      <c r="DT41" s="484">
        <v>12</v>
      </c>
      <c r="DU41" s="484">
        <v>0</v>
      </c>
      <c r="DV41" s="485">
        <v>266</v>
      </c>
      <c r="DW41" s="484">
        <v>0</v>
      </c>
      <c r="DX41" s="484">
        <v>0</v>
      </c>
      <c r="DY41" s="484">
        <v>0</v>
      </c>
      <c r="DZ41" s="484">
        <v>0</v>
      </c>
      <c r="EA41" s="484">
        <v>0</v>
      </c>
      <c r="EB41" s="484">
        <v>0</v>
      </c>
      <c r="EC41" s="484">
        <v>0</v>
      </c>
      <c r="ED41" s="484">
        <v>0</v>
      </c>
      <c r="EE41" s="485">
        <v>0</v>
      </c>
      <c r="EF41" s="484">
        <v>126</v>
      </c>
      <c r="EG41" s="484">
        <v>152</v>
      </c>
      <c r="EH41" s="484">
        <v>136</v>
      </c>
      <c r="EI41" s="484">
        <v>109</v>
      </c>
      <c r="EJ41" s="484">
        <v>88</v>
      </c>
      <c r="EK41" s="484">
        <v>49</v>
      </c>
      <c r="EL41" s="484">
        <v>55</v>
      </c>
      <c r="EM41" s="484">
        <v>5</v>
      </c>
      <c r="EN41" s="485">
        <v>720</v>
      </c>
      <c r="EO41" s="484">
        <v>80</v>
      </c>
      <c r="EP41" s="484">
        <v>86</v>
      </c>
      <c r="EQ41" s="484">
        <v>77</v>
      </c>
      <c r="ER41" s="484">
        <v>76</v>
      </c>
      <c r="ES41" s="484">
        <v>67</v>
      </c>
      <c r="ET41" s="484">
        <v>30</v>
      </c>
      <c r="EU41" s="484">
        <v>47</v>
      </c>
      <c r="EV41" s="484">
        <v>5</v>
      </c>
      <c r="EW41" s="485">
        <v>468</v>
      </c>
      <c r="EX41" s="484">
        <v>0</v>
      </c>
      <c r="EY41" s="484">
        <v>0</v>
      </c>
      <c r="EZ41" s="484">
        <v>0</v>
      </c>
      <c r="FA41" s="484">
        <v>0</v>
      </c>
      <c r="FB41" s="484">
        <v>0</v>
      </c>
      <c r="FC41" s="484">
        <v>0</v>
      </c>
      <c r="FD41" s="484">
        <v>0</v>
      </c>
      <c r="FE41" s="484">
        <v>0</v>
      </c>
      <c r="FF41" s="485">
        <v>0</v>
      </c>
      <c r="FG41" s="484">
        <v>0</v>
      </c>
      <c r="FH41" s="484">
        <v>0</v>
      </c>
      <c r="FI41" s="484">
        <v>0</v>
      </c>
      <c r="FJ41" s="484">
        <v>0</v>
      </c>
      <c r="FK41" s="484">
        <v>0</v>
      </c>
      <c r="FL41" s="484">
        <v>0</v>
      </c>
      <c r="FM41" s="484">
        <v>0</v>
      </c>
      <c r="FN41" s="484">
        <v>0</v>
      </c>
      <c r="FO41" s="485">
        <v>0</v>
      </c>
      <c r="FP41" s="484">
        <v>1</v>
      </c>
      <c r="FQ41" s="484">
        <v>2</v>
      </c>
      <c r="FR41" s="484">
        <v>2</v>
      </c>
      <c r="FS41" s="484">
        <v>4</v>
      </c>
      <c r="FT41" s="484">
        <v>0</v>
      </c>
      <c r="FU41" s="484">
        <v>3</v>
      </c>
      <c r="FV41" s="484">
        <v>4</v>
      </c>
      <c r="FW41" s="484">
        <v>0</v>
      </c>
      <c r="FX41" s="485">
        <v>16</v>
      </c>
      <c r="FY41" s="484">
        <v>79</v>
      </c>
      <c r="FZ41" s="484">
        <v>84</v>
      </c>
      <c r="GA41" s="484">
        <v>75</v>
      </c>
      <c r="GB41" s="484">
        <v>72</v>
      </c>
      <c r="GC41" s="484">
        <v>67</v>
      </c>
      <c r="GD41" s="484">
        <v>27</v>
      </c>
      <c r="GE41" s="484">
        <v>43</v>
      </c>
      <c r="GF41" s="484">
        <v>5</v>
      </c>
      <c r="GG41" s="485">
        <v>452</v>
      </c>
      <c r="GH41" s="484">
        <v>1</v>
      </c>
      <c r="GI41" s="484">
        <v>1055</v>
      </c>
      <c r="GJ41" s="484">
        <v>4043</v>
      </c>
      <c r="GK41" s="484">
        <v>5861</v>
      </c>
      <c r="GL41" s="484">
        <v>5548</v>
      </c>
      <c r="GM41" s="484">
        <v>5563</v>
      </c>
      <c r="GN41" s="484">
        <v>3051</v>
      </c>
      <c r="GO41" s="484">
        <v>2407</v>
      </c>
      <c r="GP41" s="484">
        <v>307</v>
      </c>
      <c r="GQ41" s="485">
        <v>27836</v>
      </c>
      <c r="GR41" s="484">
        <v>4</v>
      </c>
      <c r="GS41" s="484">
        <v>2681</v>
      </c>
      <c r="GT41" s="484">
        <v>3263</v>
      </c>
      <c r="GU41" s="484">
        <v>3184</v>
      </c>
      <c r="GV41" s="484">
        <v>2355</v>
      </c>
      <c r="GW41" s="484">
        <v>1464</v>
      </c>
      <c r="GX41" s="484">
        <v>680</v>
      </c>
      <c r="GY41" s="484">
        <v>446</v>
      </c>
      <c r="GZ41" s="484">
        <v>30</v>
      </c>
      <c r="HA41" s="485">
        <v>14107</v>
      </c>
      <c r="HB41" s="460">
        <v>0</v>
      </c>
      <c r="HC41" s="460">
        <v>9.3000000000000007</v>
      </c>
      <c r="HD41" s="460">
        <v>4.4000000000000004</v>
      </c>
      <c r="HE41" s="460">
        <v>0.9</v>
      </c>
      <c r="HF41" s="460">
        <v>0</v>
      </c>
      <c r="HG41" s="460">
        <v>0.5</v>
      </c>
      <c r="HH41" s="460">
        <v>0</v>
      </c>
      <c r="HI41" s="460">
        <v>0</v>
      </c>
      <c r="HJ41" s="460">
        <v>0</v>
      </c>
      <c r="HK41" s="483">
        <v>15.1</v>
      </c>
      <c r="HL41" s="460">
        <v>4</v>
      </c>
      <c r="HM41" s="460">
        <v>3043.2</v>
      </c>
      <c r="HN41" s="460">
        <v>6466.85</v>
      </c>
      <c r="HO41" s="460">
        <v>8231.6</v>
      </c>
      <c r="HP41" s="460">
        <v>7302</v>
      </c>
      <c r="HQ41" s="460">
        <v>6653.5</v>
      </c>
      <c r="HR41" s="460">
        <v>3552</v>
      </c>
      <c r="HS41" s="460">
        <v>2729.5</v>
      </c>
      <c r="HT41" s="460">
        <v>328.75</v>
      </c>
      <c r="HU41" s="483">
        <v>38311.4</v>
      </c>
      <c r="HV41" s="460">
        <v>2.2000000000000002</v>
      </c>
      <c r="HW41" s="460">
        <v>2028.8</v>
      </c>
      <c r="HX41" s="460">
        <v>5029.8</v>
      </c>
      <c r="HY41" s="460">
        <v>7317</v>
      </c>
      <c r="HZ41" s="460">
        <v>7302</v>
      </c>
      <c r="IA41" s="460">
        <v>8132.1</v>
      </c>
      <c r="IB41" s="460">
        <v>5130.7</v>
      </c>
      <c r="IC41" s="460">
        <v>4549.2</v>
      </c>
      <c r="ID41" s="460">
        <v>657.5</v>
      </c>
      <c r="IE41" s="483">
        <v>40149.300000000003</v>
      </c>
      <c r="IF41" s="483">
        <v>0</v>
      </c>
      <c r="IG41" s="483">
        <v>40149.300000000003</v>
      </c>
      <c r="IH41" s="460">
        <v>4</v>
      </c>
      <c r="II41" s="460">
        <v>3043.2</v>
      </c>
      <c r="IJ41" s="460">
        <v>6466.85</v>
      </c>
      <c r="IK41" s="460">
        <v>8231.6</v>
      </c>
      <c r="IL41" s="460">
        <v>7302</v>
      </c>
      <c r="IM41" s="460">
        <v>6653.5</v>
      </c>
      <c r="IN41" s="460">
        <v>3552</v>
      </c>
      <c r="IO41" s="460">
        <v>2729.5</v>
      </c>
      <c r="IP41" s="460">
        <v>328.75</v>
      </c>
      <c r="IQ41" s="483">
        <v>38311.4</v>
      </c>
      <c r="IR41" s="460">
        <v>2.2200000000000002</v>
      </c>
      <c r="IS41" s="460">
        <v>1036.96</v>
      </c>
      <c r="IT41" s="460">
        <v>925.17</v>
      </c>
      <c r="IU41" s="460">
        <v>585.98</v>
      </c>
      <c r="IV41" s="460">
        <v>265.13</v>
      </c>
      <c r="IW41" s="460">
        <v>99.98</v>
      </c>
      <c r="IX41" s="460">
        <v>37.04</v>
      </c>
      <c r="IY41" s="460">
        <v>15.63</v>
      </c>
      <c r="IZ41" s="460">
        <v>1.63</v>
      </c>
      <c r="JA41" s="483">
        <v>2969.74</v>
      </c>
      <c r="JB41" s="460">
        <v>1.78</v>
      </c>
      <c r="JC41" s="460">
        <v>2006.24</v>
      </c>
      <c r="JD41" s="460">
        <v>5541.68</v>
      </c>
      <c r="JE41" s="460">
        <v>7645.62</v>
      </c>
      <c r="JF41" s="460">
        <v>7036.87</v>
      </c>
      <c r="JG41" s="460">
        <v>6553.52</v>
      </c>
      <c r="JH41" s="460">
        <v>3514.96</v>
      </c>
      <c r="JI41" s="460">
        <v>2713.87</v>
      </c>
      <c r="JJ41" s="460">
        <v>327.12</v>
      </c>
      <c r="JK41" s="483">
        <v>35341.660000000003</v>
      </c>
      <c r="JL41" s="460">
        <v>1</v>
      </c>
      <c r="JM41" s="460">
        <v>1337.5</v>
      </c>
      <c r="JN41" s="460">
        <v>4310.2</v>
      </c>
      <c r="JO41" s="460">
        <v>6796.1</v>
      </c>
      <c r="JP41" s="460">
        <v>7036.9</v>
      </c>
      <c r="JQ41" s="460">
        <v>8009.9</v>
      </c>
      <c r="JR41" s="460">
        <v>5077.2</v>
      </c>
      <c r="JS41" s="460">
        <v>4523.1000000000004</v>
      </c>
      <c r="JT41" s="460">
        <v>654.20000000000005</v>
      </c>
      <c r="JU41" s="483">
        <v>37746.1</v>
      </c>
      <c r="JV41" s="483">
        <v>0</v>
      </c>
      <c r="JW41" s="483">
        <v>37746.1</v>
      </c>
      <c r="JX41" s="461"/>
      <c r="JY41" s="461"/>
      <c r="JZ41" s="461"/>
      <c r="KA41" s="461"/>
      <c r="KB41" s="461"/>
      <c r="KC41" s="461"/>
      <c r="KD41" s="461"/>
      <c r="KE41" s="461"/>
      <c r="KF41" s="461"/>
      <c r="KG41" s="461"/>
      <c r="KH41" s="461"/>
      <c r="KI41" s="461"/>
      <c r="KJ41" s="461"/>
      <c r="KK41" s="461"/>
      <c r="KL41" s="461"/>
      <c r="KM41" s="461"/>
      <c r="KN41" s="461"/>
      <c r="KO41" s="461"/>
      <c r="KP41" s="461"/>
      <c r="KQ41" s="461"/>
      <c r="KR41" s="461"/>
      <c r="KS41" s="461"/>
      <c r="KT41" s="461"/>
      <c r="KU41" s="461"/>
      <c r="KV41" s="461"/>
      <c r="KW41" s="461"/>
      <c r="KX41" s="462"/>
    </row>
    <row r="42" spans="1:310" s="463" customFormat="1" x14ac:dyDescent="0.2">
      <c r="A42" s="457" t="s">
        <v>133</v>
      </c>
      <c r="B42" s="473" t="s">
        <v>832</v>
      </c>
      <c r="C42" s="464" t="s">
        <v>626</v>
      </c>
      <c r="D42" s="465" t="s">
        <v>134</v>
      </c>
      <c r="E42" s="484">
        <v>584</v>
      </c>
      <c r="F42" s="484">
        <v>3794</v>
      </c>
      <c r="G42" s="484">
        <v>9690</v>
      </c>
      <c r="H42" s="484">
        <v>14263</v>
      </c>
      <c r="I42" s="484">
        <v>7648</v>
      </c>
      <c r="J42" s="484">
        <v>2854</v>
      </c>
      <c r="K42" s="484">
        <v>2203</v>
      </c>
      <c r="L42" s="484">
        <v>212</v>
      </c>
      <c r="M42" s="485">
        <v>41248</v>
      </c>
      <c r="N42" s="484">
        <v>34</v>
      </c>
      <c r="O42" s="484">
        <v>81</v>
      </c>
      <c r="P42" s="484">
        <v>134</v>
      </c>
      <c r="Q42" s="484">
        <v>133</v>
      </c>
      <c r="R42" s="484">
        <v>68</v>
      </c>
      <c r="S42" s="484">
        <v>15</v>
      </c>
      <c r="T42" s="484">
        <v>17</v>
      </c>
      <c r="U42" s="484">
        <v>1</v>
      </c>
      <c r="V42" s="485">
        <v>483</v>
      </c>
      <c r="W42" s="484">
        <v>0</v>
      </c>
      <c r="X42" s="484">
        <v>0</v>
      </c>
      <c r="Y42" s="484">
        <v>0</v>
      </c>
      <c r="Z42" s="484">
        <v>0</v>
      </c>
      <c r="AA42" s="484">
        <v>0</v>
      </c>
      <c r="AB42" s="484">
        <v>0</v>
      </c>
      <c r="AC42" s="484">
        <v>0</v>
      </c>
      <c r="AD42" s="484">
        <v>1</v>
      </c>
      <c r="AE42" s="485">
        <v>1</v>
      </c>
      <c r="AF42" s="484">
        <v>550</v>
      </c>
      <c r="AG42" s="484">
        <v>3713</v>
      </c>
      <c r="AH42" s="484">
        <v>9556</v>
      </c>
      <c r="AI42" s="484">
        <v>14130</v>
      </c>
      <c r="AJ42" s="484">
        <v>7580</v>
      </c>
      <c r="AK42" s="484">
        <v>2839</v>
      </c>
      <c r="AL42" s="484">
        <v>2186</v>
      </c>
      <c r="AM42" s="484">
        <v>210</v>
      </c>
      <c r="AN42" s="485">
        <v>40764</v>
      </c>
      <c r="AO42" s="484">
        <v>0</v>
      </c>
      <c r="AP42" s="484">
        <v>3</v>
      </c>
      <c r="AQ42" s="484">
        <v>16</v>
      </c>
      <c r="AR42" s="484">
        <v>64</v>
      </c>
      <c r="AS42" s="484">
        <v>53</v>
      </c>
      <c r="AT42" s="484">
        <v>19</v>
      </c>
      <c r="AU42" s="484">
        <v>10</v>
      </c>
      <c r="AV42" s="484">
        <v>4</v>
      </c>
      <c r="AW42" s="485">
        <v>169</v>
      </c>
      <c r="AX42" s="484">
        <v>0</v>
      </c>
      <c r="AY42" s="484">
        <v>3</v>
      </c>
      <c r="AZ42" s="484">
        <v>16</v>
      </c>
      <c r="BA42" s="484">
        <v>64</v>
      </c>
      <c r="BB42" s="484">
        <v>53</v>
      </c>
      <c r="BC42" s="484">
        <v>19</v>
      </c>
      <c r="BD42" s="484">
        <v>10</v>
      </c>
      <c r="BE42" s="484">
        <v>4</v>
      </c>
      <c r="BF42" s="486"/>
      <c r="BG42" s="485">
        <v>169</v>
      </c>
      <c r="BH42" s="484">
        <v>0</v>
      </c>
      <c r="BI42" s="484">
        <v>553</v>
      </c>
      <c r="BJ42" s="484">
        <v>3726</v>
      </c>
      <c r="BK42" s="484">
        <v>9604</v>
      </c>
      <c r="BL42" s="484">
        <v>14119</v>
      </c>
      <c r="BM42" s="484">
        <v>7546</v>
      </c>
      <c r="BN42" s="484">
        <v>2830</v>
      </c>
      <c r="BO42" s="484">
        <v>2180</v>
      </c>
      <c r="BP42" s="484">
        <v>206</v>
      </c>
      <c r="BQ42" s="485">
        <v>40764</v>
      </c>
      <c r="BR42" s="484">
        <v>0</v>
      </c>
      <c r="BS42" s="484">
        <v>357</v>
      </c>
      <c r="BT42" s="484">
        <v>2149</v>
      </c>
      <c r="BU42" s="484">
        <v>3932</v>
      </c>
      <c r="BV42" s="484">
        <v>3605</v>
      </c>
      <c r="BW42" s="484">
        <v>1488</v>
      </c>
      <c r="BX42" s="484">
        <v>424</v>
      </c>
      <c r="BY42" s="484">
        <v>248</v>
      </c>
      <c r="BZ42" s="484">
        <v>18</v>
      </c>
      <c r="CA42" s="485">
        <v>12221</v>
      </c>
      <c r="CB42" s="484">
        <v>0</v>
      </c>
      <c r="CC42" s="484">
        <v>0</v>
      </c>
      <c r="CD42" s="484">
        <v>19</v>
      </c>
      <c r="CE42" s="484">
        <v>99</v>
      </c>
      <c r="CF42" s="484">
        <v>141</v>
      </c>
      <c r="CG42" s="484">
        <v>74</v>
      </c>
      <c r="CH42" s="484">
        <v>31</v>
      </c>
      <c r="CI42" s="484">
        <v>22</v>
      </c>
      <c r="CJ42" s="484">
        <v>1</v>
      </c>
      <c r="CK42" s="485">
        <v>387</v>
      </c>
      <c r="CL42" s="484">
        <v>0</v>
      </c>
      <c r="CM42" s="484">
        <v>0</v>
      </c>
      <c r="CN42" s="484">
        <v>1</v>
      </c>
      <c r="CO42" s="484">
        <v>2</v>
      </c>
      <c r="CP42" s="484">
        <v>5</v>
      </c>
      <c r="CQ42" s="484">
        <v>3</v>
      </c>
      <c r="CR42" s="484">
        <v>6</v>
      </c>
      <c r="CS42" s="484">
        <v>7</v>
      </c>
      <c r="CT42" s="484">
        <v>2</v>
      </c>
      <c r="CU42" s="485">
        <v>26</v>
      </c>
      <c r="CV42" s="484">
        <v>3</v>
      </c>
      <c r="CW42" s="484">
        <v>13</v>
      </c>
      <c r="CX42" s="484">
        <v>22</v>
      </c>
      <c r="CY42" s="484">
        <v>16</v>
      </c>
      <c r="CZ42" s="484">
        <v>12</v>
      </c>
      <c r="DA42" s="484">
        <v>4</v>
      </c>
      <c r="DB42" s="484">
        <v>4</v>
      </c>
      <c r="DC42" s="484">
        <v>3</v>
      </c>
      <c r="DD42" s="485">
        <v>77</v>
      </c>
      <c r="DE42" s="484">
        <v>8</v>
      </c>
      <c r="DF42" s="484">
        <v>38</v>
      </c>
      <c r="DG42" s="484">
        <v>89</v>
      </c>
      <c r="DH42" s="484">
        <v>97</v>
      </c>
      <c r="DI42" s="484">
        <v>43</v>
      </c>
      <c r="DJ42" s="484">
        <v>17</v>
      </c>
      <c r="DK42" s="484">
        <v>14</v>
      </c>
      <c r="DL42" s="484">
        <v>0</v>
      </c>
      <c r="DM42" s="485">
        <v>306</v>
      </c>
      <c r="DN42" s="484">
        <v>1</v>
      </c>
      <c r="DO42" s="484">
        <v>4</v>
      </c>
      <c r="DP42" s="484">
        <v>15</v>
      </c>
      <c r="DQ42" s="484">
        <v>7</v>
      </c>
      <c r="DR42" s="484">
        <v>3</v>
      </c>
      <c r="DS42" s="484">
        <v>2</v>
      </c>
      <c r="DT42" s="484">
        <v>0</v>
      </c>
      <c r="DU42" s="484">
        <v>0</v>
      </c>
      <c r="DV42" s="485">
        <v>32</v>
      </c>
      <c r="DW42" s="484">
        <v>2</v>
      </c>
      <c r="DX42" s="484">
        <v>9</v>
      </c>
      <c r="DY42" s="484">
        <v>23</v>
      </c>
      <c r="DZ42" s="484">
        <v>14</v>
      </c>
      <c r="EA42" s="484">
        <v>11</v>
      </c>
      <c r="EB42" s="484">
        <v>4</v>
      </c>
      <c r="EC42" s="484">
        <v>1</v>
      </c>
      <c r="ED42" s="484">
        <v>0</v>
      </c>
      <c r="EE42" s="485">
        <v>64</v>
      </c>
      <c r="EF42" s="484">
        <v>11</v>
      </c>
      <c r="EG42" s="484">
        <v>51</v>
      </c>
      <c r="EH42" s="484">
        <v>127</v>
      </c>
      <c r="EI42" s="484">
        <v>118</v>
      </c>
      <c r="EJ42" s="484">
        <v>57</v>
      </c>
      <c r="EK42" s="484">
        <v>23</v>
      </c>
      <c r="EL42" s="484">
        <v>15</v>
      </c>
      <c r="EM42" s="484">
        <v>0</v>
      </c>
      <c r="EN42" s="485">
        <v>402</v>
      </c>
      <c r="EO42" s="484">
        <v>9</v>
      </c>
      <c r="EP42" s="484">
        <v>27</v>
      </c>
      <c r="EQ42" s="484">
        <v>64</v>
      </c>
      <c r="ER42" s="484">
        <v>64</v>
      </c>
      <c r="ES42" s="484">
        <v>39</v>
      </c>
      <c r="ET42" s="484">
        <v>14</v>
      </c>
      <c r="EU42" s="484">
        <v>10</v>
      </c>
      <c r="EV42" s="484">
        <v>0</v>
      </c>
      <c r="EW42" s="485">
        <v>227</v>
      </c>
      <c r="EX42" s="484">
        <v>0</v>
      </c>
      <c r="EY42" s="484">
        <v>0</v>
      </c>
      <c r="EZ42" s="484">
        <v>0</v>
      </c>
      <c r="FA42" s="484">
        <v>0</v>
      </c>
      <c r="FB42" s="484">
        <v>0</v>
      </c>
      <c r="FC42" s="484">
        <v>0</v>
      </c>
      <c r="FD42" s="484">
        <v>0</v>
      </c>
      <c r="FE42" s="484">
        <v>0</v>
      </c>
      <c r="FF42" s="485">
        <v>0</v>
      </c>
      <c r="FG42" s="484">
        <v>0</v>
      </c>
      <c r="FH42" s="484">
        <v>0</v>
      </c>
      <c r="FI42" s="484">
        <v>0</v>
      </c>
      <c r="FJ42" s="484">
        <v>0</v>
      </c>
      <c r="FK42" s="484">
        <v>0</v>
      </c>
      <c r="FL42" s="484">
        <v>0</v>
      </c>
      <c r="FM42" s="484">
        <v>0</v>
      </c>
      <c r="FN42" s="484">
        <v>0</v>
      </c>
      <c r="FO42" s="485">
        <v>0</v>
      </c>
      <c r="FP42" s="484">
        <v>0</v>
      </c>
      <c r="FQ42" s="484">
        <v>0</v>
      </c>
      <c r="FR42" s="484">
        <v>1</v>
      </c>
      <c r="FS42" s="484">
        <v>0</v>
      </c>
      <c r="FT42" s="484">
        <v>0</v>
      </c>
      <c r="FU42" s="484">
        <v>0</v>
      </c>
      <c r="FV42" s="484">
        <v>0</v>
      </c>
      <c r="FW42" s="484">
        <v>0</v>
      </c>
      <c r="FX42" s="485">
        <v>1</v>
      </c>
      <c r="FY42" s="484">
        <v>9</v>
      </c>
      <c r="FZ42" s="484">
        <v>27</v>
      </c>
      <c r="GA42" s="484">
        <v>63</v>
      </c>
      <c r="GB42" s="484">
        <v>64</v>
      </c>
      <c r="GC42" s="484">
        <v>39</v>
      </c>
      <c r="GD42" s="484">
        <v>14</v>
      </c>
      <c r="GE42" s="484">
        <v>10</v>
      </c>
      <c r="GF42" s="484">
        <v>0</v>
      </c>
      <c r="GG42" s="485">
        <v>226</v>
      </c>
      <c r="GH42" s="484">
        <v>0</v>
      </c>
      <c r="GI42" s="484">
        <v>193</v>
      </c>
      <c r="GJ42" s="484">
        <v>1544</v>
      </c>
      <c r="GK42" s="484">
        <v>5533</v>
      </c>
      <c r="GL42" s="484">
        <v>10347</v>
      </c>
      <c r="GM42" s="484">
        <v>5967</v>
      </c>
      <c r="GN42" s="484">
        <v>2363</v>
      </c>
      <c r="GO42" s="484">
        <v>1902</v>
      </c>
      <c r="GP42" s="484">
        <v>185</v>
      </c>
      <c r="GQ42" s="485">
        <v>28034</v>
      </c>
      <c r="GR42" s="484">
        <v>0</v>
      </c>
      <c r="GS42" s="484">
        <v>360</v>
      </c>
      <c r="GT42" s="484">
        <v>2182</v>
      </c>
      <c r="GU42" s="484">
        <v>4071</v>
      </c>
      <c r="GV42" s="484">
        <v>3772</v>
      </c>
      <c r="GW42" s="484">
        <v>1579</v>
      </c>
      <c r="GX42" s="484">
        <v>467</v>
      </c>
      <c r="GY42" s="484">
        <v>278</v>
      </c>
      <c r="GZ42" s="484">
        <v>21</v>
      </c>
      <c r="HA42" s="485">
        <v>12730</v>
      </c>
      <c r="HB42" s="460">
        <v>0</v>
      </c>
      <c r="HC42" s="460">
        <v>0.5</v>
      </c>
      <c r="HD42" s="460">
        <v>0</v>
      </c>
      <c r="HE42" s="460">
        <v>0</v>
      </c>
      <c r="HF42" s="460">
        <v>0</v>
      </c>
      <c r="HG42" s="460">
        <v>0</v>
      </c>
      <c r="HH42" s="460">
        <v>0</v>
      </c>
      <c r="HI42" s="460">
        <v>0</v>
      </c>
      <c r="HJ42" s="460">
        <v>0</v>
      </c>
      <c r="HK42" s="483">
        <v>0.5</v>
      </c>
      <c r="HL42" s="460">
        <v>0</v>
      </c>
      <c r="HM42" s="460">
        <v>464.25</v>
      </c>
      <c r="HN42" s="460">
        <v>3188.5</v>
      </c>
      <c r="HO42" s="460">
        <v>8603.25</v>
      </c>
      <c r="HP42" s="460">
        <v>13187</v>
      </c>
      <c r="HQ42" s="460">
        <v>7162</v>
      </c>
      <c r="HR42" s="460">
        <v>2715.25</v>
      </c>
      <c r="HS42" s="460">
        <v>2110</v>
      </c>
      <c r="HT42" s="460">
        <v>200.25</v>
      </c>
      <c r="HU42" s="483">
        <v>37630.5</v>
      </c>
      <c r="HV42" s="460">
        <v>0</v>
      </c>
      <c r="HW42" s="460">
        <v>309.5</v>
      </c>
      <c r="HX42" s="460">
        <v>2479.9</v>
      </c>
      <c r="HY42" s="460">
        <v>7647.3</v>
      </c>
      <c r="HZ42" s="460">
        <v>13187</v>
      </c>
      <c r="IA42" s="460">
        <v>8753.6</v>
      </c>
      <c r="IB42" s="460">
        <v>3922</v>
      </c>
      <c r="IC42" s="460">
        <v>3516.7</v>
      </c>
      <c r="ID42" s="460">
        <v>400.5</v>
      </c>
      <c r="IE42" s="483">
        <v>40216.5</v>
      </c>
      <c r="IF42" s="483">
        <v>0</v>
      </c>
      <c r="IG42" s="483">
        <v>40216.5</v>
      </c>
      <c r="IH42" s="460">
        <v>0</v>
      </c>
      <c r="II42" s="460">
        <v>464.25</v>
      </c>
      <c r="IJ42" s="460">
        <v>3188.5</v>
      </c>
      <c r="IK42" s="460">
        <v>8603.25</v>
      </c>
      <c r="IL42" s="460">
        <v>13187</v>
      </c>
      <c r="IM42" s="460">
        <v>7162</v>
      </c>
      <c r="IN42" s="460">
        <v>2715.25</v>
      </c>
      <c r="IO42" s="460">
        <v>2110</v>
      </c>
      <c r="IP42" s="460">
        <v>200.25</v>
      </c>
      <c r="IQ42" s="483">
        <v>37630.5</v>
      </c>
      <c r="IR42" s="460">
        <v>0</v>
      </c>
      <c r="IS42" s="460">
        <v>135.81</v>
      </c>
      <c r="IT42" s="460">
        <v>871.55</v>
      </c>
      <c r="IU42" s="460">
        <v>1330.29</v>
      </c>
      <c r="IV42" s="460">
        <v>1293.51</v>
      </c>
      <c r="IW42" s="460">
        <v>317.29000000000002</v>
      </c>
      <c r="IX42" s="460">
        <v>57.48</v>
      </c>
      <c r="IY42" s="460">
        <v>28.72</v>
      </c>
      <c r="IZ42" s="460">
        <v>1.24</v>
      </c>
      <c r="JA42" s="483">
        <v>4035.89</v>
      </c>
      <c r="JB42" s="460">
        <v>0</v>
      </c>
      <c r="JC42" s="460">
        <v>328.44</v>
      </c>
      <c r="JD42" s="460">
        <v>2316.9499999999998</v>
      </c>
      <c r="JE42" s="460">
        <v>7272.96</v>
      </c>
      <c r="JF42" s="460">
        <v>11893.49</v>
      </c>
      <c r="JG42" s="460">
        <v>6844.71</v>
      </c>
      <c r="JH42" s="460">
        <v>2657.77</v>
      </c>
      <c r="JI42" s="460">
        <v>2081.2800000000002</v>
      </c>
      <c r="JJ42" s="460">
        <v>199.01</v>
      </c>
      <c r="JK42" s="483">
        <v>33594.61</v>
      </c>
      <c r="JL42" s="460">
        <v>0</v>
      </c>
      <c r="JM42" s="460">
        <v>219</v>
      </c>
      <c r="JN42" s="460">
        <v>1802.1</v>
      </c>
      <c r="JO42" s="460">
        <v>6464.9</v>
      </c>
      <c r="JP42" s="460">
        <v>11893.5</v>
      </c>
      <c r="JQ42" s="460">
        <v>8365.7999999999993</v>
      </c>
      <c r="JR42" s="460">
        <v>3839</v>
      </c>
      <c r="JS42" s="460">
        <v>3468.8</v>
      </c>
      <c r="JT42" s="460">
        <v>398</v>
      </c>
      <c r="JU42" s="483">
        <v>36451.1</v>
      </c>
      <c r="JV42" s="483">
        <v>0</v>
      </c>
      <c r="JW42" s="483">
        <v>36451.1</v>
      </c>
      <c r="JX42" s="461"/>
      <c r="JY42" s="461"/>
      <c r="JZ42" s="461"/>
      <c r="KA42" s="461"/>
      <c r="KB42" s="461"/>
      <c r="KC42" s="461"/>
      <c r="KD42" s="461"/>
      <c r="KE42" s="461"/>
      <c r="KF42" s="461"/>
      <c r="KG42" s="461"/>
      <c r="KH42" s="461"/>
      <c r="KI42" s="461"/>
      <c r="KJ42" s="461"/>
      <c r="KK42" s="461"/>
      <c r="KL42" s="461"/>
      <c r="KM42" s="461"/>
      <c r="KN42" s="461"/>
      <c r="KO42" s="461"/>
      <c r="KP42" s="461"/>
      <c r="KQ42" s="461"/>
      <c r="KR42" s="461"/>
      <c r="KS42" s="461"/>
      <c r="KT42" s="461"/>
      <c r="KU42" s="461"/>
      <c r="KV42" s="461"/>
      <c r="KW42" s="461"/>
      <c r="KX42" s="462"/>
    </row>
    <row r="43" spans="1:310" s="463" customFormat="1" x14ac:dyDescent="0.2">
      <c r="A43" s="457" t="s">
        <v>135</v>
      </c>
      <c r="B43" s="473" t="s">
        <v>833</v>
      </c>
      <c r="C43" s="464" t="s">
        <v>786</v>
      </c>
      <c r="D43" s="465" t="s">
        <v>136</v>
      </c>
      <c r="E43" s="484">
        <v>16699</v>
      </c>
      <c r="F43" s="484">
        <v>13183</v>
      </c>
      <c r="G43" s="484">
        <v>10993</v>
      </c>
      <c r="H43" s="484">
        <v>6056</v>
      </c>
      <c r="I43" s="484">
        <v>2719</v>
      </c>
      <c r="J43" s="484">
        <v>802</v>
      </c>
      <c r="K43" s="484">
        <v>490</v>
      </c>
      <c r="L43" s="484">
        <v>28</v>
      </c>
      <c r="M43" s="485">
        <v>50970</v>
      </c>
      <c r="N43" s="484">
        <v>550</v>
      </c>
      <c r="O43" s="484">
        <v>323</v>
      </c>
      <c r="P43" s="484">
        <v>230</v>
      </c>
      <c r="Q43" s="484">
        <v>117</v>
      </c>
      <c r="R43" s="484">
        <v>27</v>
      </c>
      <c r="S43" s="484">
        <v>29</v>
      </c>
      <c r="T43" s="484">
        <v>5</v>
      </c>
      <c r="U43" s="484">
        <v>1</v>
      </c>
      <c r="V43" s="485">
        <v>1282</v>
      </c>
      <c r="W43" s="484">
        <v>0</v>
      </c>
      <c r="X43" s="484">
        <v>0</v>
      </c>
      <c r="Y43" s="484">
        <v>0</v>
      </c>
      <c r="Z43" s="484">
        <v>0</v>
      </c>
      <c r="AA43" s="484">
        <v>0</v>
      </c>
      <c r="AB43" s="484">
        <v>0</v>
      </c>
      <c r="AC43" s="484">
        <v>0</v>
      </c>
      <c r="AD43" s="484">
        <v>0</v>
      </c>
      <c r="AE43" s="485">
        <v>0</v>
      </c>
      <c r="AF43" s="484">
        <v>16149</v>
      </c>
      <c r="AG43" s="484">
        <v>12860</v>
      </c>
      <c r="AH43" s="484">
        <v>10763</v>
      </c>
      <c r="AI43" s="484">
        <v>5939</v>
      </c>
      <c r="AJ43" s="484">
        <v>2692</v>
      </c>
      <c r="AK43" s="484">
        <v>773</v>
      </c>
      <c r="AL43" s="484">
        <v>485</v>
      </c>
      <c r="AM43" s="484">
        <v>27</v>
      </c>
      <c r="AN43" s="485">
        <v>49688</v>
      </c>
      <c r="AO43" s="484">
        <v>30</v>
      </c>
      <c r="AP43" s="484">
        <v>34</v>
      </c>
      <c r="AQ43" s="484">
        <v>64</v>
      </c>
      <c r="AR43" s="484">
        <v>41</v>
      </c>
      <c r="AS43" s="484">
        <v>25</v>
      </c>
      <c r="AT43" s="484">
        <v>7</v>
      </c>
      <c r="AU43" s="484">
        <v>9</v>
      </c>
      <c r="AV43" s="484">
        <v>6</v>
      </c>
      <c r="AW43" s="485">
        <v>216</v>
      </c>
      <c r="AX43" s="484">
        <v>30</v>
      </c>
      <c r="AY43" s="484">
        <v>34</v>
      </c>
      <c r="AZ43" s="484">
        <v>64</v>
      </c>
      <c r="BA43" s="484">
        <v>41</v>
      </c>
      <c r="BB43" s="484">
        <v>25</v>
      </c>
      <c r="BC43" s="484">
        <v>7</v>
      </c>
      <c r="BD43" s="484">
        <v>9</v>
      </c>
      <c r="BE43" s="484">
        <v>6</v>
      </c>
      <c r="BF43" s="486"/>
      <c r="BG43" s="485">
        <v>216</v>
      </c>
      <c r="BH43" s="484">
        <v>30</v>
      </c>
      <c r="BI43" s="484">
        <v>16153</v>
      </c>
      <c r="BJ43" s="484">
        <v>12890</v>
      </c>
      <c r="BK43" s="484">
        <v>10740</v>
      </c>
      <c r="BL43" s="484">
        <v>5923</v>
      </c>
      <c r="BM43" s="484">
        <v>2674</v>
      </c>
      <c r="BN43" s="484">
        <v>775</v>
      </c>
      <c r="BO43" s="484">
        <v>482</v>
      </c>
      <c r="BP43" s="484">
        <v>21</v>
      </c>
      <c r="BQ43" s="485">
        <v>49688</v>
      </c>
      <c r="BR43" s="484">
        <v>9</v>
      </c>
      <c r="BS43" s="484">
        <v>8082</v>
      </c>
      <c r="BT43" s="484">
        <v>4156</v>
      </c>
      <c r="BU43" s="484">
        <v>2996</v>
      </c>
      <c r="BV43" s="484">
        <v>1292</v>
      </c>
      <c r="BW43" s="484">
        <v>419</v>
      </c>
      <c r="BX43" s="484">
        <v>118</v>
      </c>
      <c r="BY43" s="484">
        <v>72</v>
      </c>
      <c r="BZ43" s="484">
        <v>3</v>
      </c>
      <c r="CA43" s="485">
        <v>17147</v>
      </c>
      <c r="CB43" s="484">
        <v>0</v>
      </c>
      <c r="CC43" s="484">
        <v>153</v>
      </c>
      <c r="CD43" s="484">
        <v>176</v>
      </c>
      <c r="CE43" s="484">
        <v>125</v>
      </c>
      <c r="CF43" s="484">
        <v>48</v>
      </c>
      <c r="CG43" s="484">
        <v>18</v>
      </c>
      <c r="CH43" s="484">
        <v>3</v>
      </c>
      <c r="CI43" s="484">
        <v>6</v>
      </c>
      <c r="CJ43" s="484">
        <v>0</v>
      </c>
      <c r="CK43" s="485">
        <v>529</v>
      </c>
      <c r="CL43" s="484">
        <v>1</v>
      </c>
      <c r="CM43" s="484">
        <v>32</v>
      </c>
      <c r="CN43" s="484">
        <v>11</v>
      </c>
      <c r="CO43" s="484">
        <v>7</v>
      </c>
      <c r="CP43" s="484">
        <v>10</v>
      </c>
      <c r="CQ43" s="484">
        <v>5</v>
      </c>
      <c r="CR43" s="484">
        <v>9</v>
      </c>
      <c r="CS43" s="484">
        <v>10</v>
      </c>
      <c r="CT43" s="484">
        <v>7</v>
      </c>
      <c r="CU43" s="485">
        <v>92</v>
      </c>
      <c r="CV43" s="484">
        <v>76</v>
      </c>
      <c r="CW43" s="484">
        <v>91</v>
      </c>
      <c r="CX43" s="484">
        <v>33</v>
      </c>
      <c r="CY43" s="484">
        <v>21</v>
      </c>
      <c r="CZ43" s="484">
        <v>12</v>
      </c>
      <c r="DA43" s="484">
        <v>4</v>
      </c>
      <c r="DB43" s="484">
        <v>5</v>
      </c>
      <c r="DC43" s="484">
        <v>2</v>
      </c>
      <c r="DD43" s="485">
        <v>244</v>
      </c>
      <c r="DE43" s="484">
        <v>137</v>
      </c>
      <c r="DF43" s="484">
        <v>89</v>
      </c>
      <c r="DG43" s="484">
        <v>63</v>
      </c>
      <c r="DH43" s="484">
        <v>22</v>
      </c>
      <c r="DI43" s="484">
        <v>12</v>
      </c>
      <c r="DJ43" s="484">
        <v>9</v>
      </c>
      <c r="DK43" s="484">
        <v>7</v>
      </c>
      <c r="DL43" s="484">
        <v>0</v>
      </c>
      <c r="DM43" s="485">
        <v>339</v>
      </c>
      <c r="DN43" s="484">
        <v>278</v>
      </c>
      <c r="DO43" s="484">
        <v>111</v>
      </c>
      <c r="DP43" s="484">
        <v>71</v>
      </c>
      <c r="DQ43" s="484">
        <v>26</v>
      </c>
      <c r="DR43" s="484">
        <v>9</v>
      </c>
      <c r="DS43" s="484">
        <v>3</v>
      </c>
      <c r="DT43" s="484">
        <v>2</v>
      </c>
      <c r="DU43" s="484">
        <v>0</v>
      </c>
      <c r="DV43" s="485">
        <v>500</v>
      </c>
      <c r="DW43" s="484">
        <v>67</v>
      </c>
      <c r="DX43" s="484">
        <v>41</v>
      </c>
      <c r="DY43" s="484">
        <v>20</v>
      </c>
      <c r="DZ43" s="484">
        <v>9</v>
      </c>
      <c r="EA43" s="484">
        <v>1</v>
      </c>
      <c r="EB43" s="484">
        <v>3</v>
      </c>
      <c r="EC43" s="484">
        <v>4</v>
      </c>
      <c r="ED43" s="484">
        <v>0</v>
      </c>
      <c r="EE43" s="485">
        <v>145</v>
      </c>
      <c r="EF43" s="484">
        <v>482</v>
      </c>
      <c r="EG43" s="484">
        <v>241</v>
      </c>
      <c r="EH43" s="484">
        <v>154</v>
      </c>
      <c r="EI43" s="484">
        <v>57</v>
      </c>
      <c r="EJ43" s="484">
        <v>22</v>
      </c>
      <c r="EK43" s="484">
        <v>15</v>
      </c>
      <c r="EL43" s="484">
        <v>13</v>
      </c>
      <c r="EM43" s="484">
        <v>0</v>
      </c>
      <c r="EN43" s="485">
        <v>984</v>
      </c>
      <c r="EO43" s="484">
        <v>219</v>
      </c>
      <c r="EP43" s="484">
        <v>134</v>
      </c>
      <c r="EQ43" s="484">
        <v>95</v>
      </c>
      <c r="ER43" s="484">
        <v>38</v>
      </c>
      <c r="ES43" s="484">
        <v>14</v>
      </c>
      <c r="ET43" s="484">
        <v>13</v>
      </c>
      <c r="EU43" s="484">
        <v>11</v>
      </c>
      <c r="EV43" s="484">
        <v>0</v>
      </c>
      <c r="EW43" s="485">
        <v>524</v>
      </c>
      <c r="EX43" s="484">
        <v>0</v>
      </c>
      <c r="EY43" s="484">
        <v>0</v>
      </c>
      <c r="EZ43" s="484">
        <v>0</v>
      </c>
      <c r="FA43" s="484">
        <v>0</v>
      </c>
      <c r="FB43" s="484">
        <v>0</v>
      </c>
      <c r="FC43" s="484">
        <v>0</v>
      </c>
      <c r="FD43" s="484">
        <v>0</v>
      </c>
      <c r="FE43" s="484">
        <v>0</v>
      </c>
      <c r="FF43" s="485">
        <v>0</v>
      </c>
      <c r="FG43" s="484">
        <v>0</v>
      </c>
      <c r="FH43" s="484">
        <v>0</v>
      </c>
      <c r="FI43" s="484">
        <v>0</v>
      </c>
      <c r="FJ43" s="484">
        <v>0</v>
      </c>
      <c r="FK43" s="484">
        <v>0</v>
      </c>
      <c r="FL43" s="484">
        <v>0</v>
      </c>
      <c r="FM43" s="484">
        <v>0</v>
      </c>
      <c r="FN43" s="484">
        <v>0</v>
      </c>
      <c r="FO43" s="485">
        <v>0</v>
      </c>
      <c r="FP43" s="484">
        <v>7</v>
      </c>
      <c r="FQ43" s="484">
        <v>3</v>
      </c>
      <c r="FR43" s="484">
        <v>7</v>
      </c>
      <c r="FS43" s="484">
        <v>6</v>
      </c>
      <c r="FT43" s="484">
        <v>1</v>
      </c>
      <c r="FU43" s="484">
        <v>0</v>
      </c>
      <c r="FV43" s="484">
        <v>0</v>
      </c>
      <c r="FW43" s="484">
        <v>0</v>
      </c>
      <c r="FX43" s="485">
        <v>24</v>
      </c>
      <c r="FY43" s="484">
        <v>212</v>
      </c>
      <c r="FZ43" s="484">
        <v>131</v>
      </c>
      <c r="GA43" s="484">
        <v>88</v>
      </c>
      <c r="GB43" s="484">
        <v>32</v>
      </c>
      <c r="GC43" s="484">
        <v>13</v>
      </c>
      <c r="GD43" s="484">
        <v>13</v>
      </c>
      <c r="GE43" s="484">
        <v>11</v>
      </c>
      <c r="GF43" s="484">
        <v>0</v>
      </c>
      <c r="GG43" s="485">
        <v>500</v>
      </c>
      <c r="GH43" s="484">
        <v>20</v>
      </c>
      <c r="GI43" s="484">
        <v>7541</v>
      </c>
      <c r="GJ43" s="484">
        <v>8395</v>
      </c>
      <c r="GK43" s="484">
        <v>7521</v>
      </c>
      <c r="GL43" s="484">
        <v>4538</v>
      </c>
      <c r="GM43" s="484">
        <v>2222</v>
      </c>
      <c r="GN43" s="484">
        <v>639</v>
      </c>
      <c r="GO43" s="484">
        <v>388</v>
      </c>
      <c r="GP43" s="484">
        <v>11</v>
      </c>
      <c r="GQ43" s="485">
        <v>31275</v>
      </c>
      <c r="GR43" s="484">
        <v>10</v>
      </c>
      <c r="GS43" s="484">
        <v>8612</v>
      </c>
      <c r="GT43" s="484">
        <v>4495</v>
      </c>
      <c r="GU43" s="484">
        <v>3219</v>
      </c>
      <c r="GV43" s="484">
        <v>1385</v>
      </c>
      <c r="GW43" s="484">
        <v>452</v>
      </c>
      <c r="GX43" s="484">
        <v>136</v>
      </c>
      <c r="GY43" s="484">
        <v>94</v>
      </c>
      <c r="GZ43" s="484">
        <v>10</v>
      </c>
      <c r="HA43" s="485">
        <v>18413</v>
      </c>
      <c r="HB43" s="460">
        <v>0</v>
      </c>
      <c r="HC43" s="460">
        <v>4.5</v>
      </c>
      <c r="HD43" s="460">
        <v>0</v>
      </c>
      <c r="HE43" s="460">
        <v>0</v>
      </c>
      <c r="HF43" s="460">
        <v>0</v>
      </c>
      <c r="HG43" s="460">
        <v>0</v>
      </c>
      <c r="HH43" s="460">
        <v>0</v>
      </c>
      <c r="HI43" s="460">
        <v>0</v>
      </c>
      <c r="HJ43" s="460">
        <v>0</v>
      </c>
      <c r="HK43" s="483">
        <v>4.5</v>
      </c>
      <c r="HL43" s="460">
        <v>27.25</v>
      </c>
      <c r="HM43" s="460">
        <v>14099.25</v>
      </c>
      <c r="HN43" s="460">
        <v>11820.75</v>
      </c>
      <c r="HO43" s="460">
        <v>9964.5</v>
      </c>
      <c r="HP43" s="460">
        <v>5588.5</v>
      </c>
      <c r="HQ43" s="460">
        <v>2561</v>
      </c>
      <c r="HR43" s="460">
        <v>743.5</v>
      </c>
      <c r="HS43" s="460">
        <v>462</v>
      </c>
      <c r="HT43" s="460">
        <v>16.75</v>
      </c>
      <c r="HU43" s="483">
        <v>45283.5</v>
      </c>
      <c r="HV43" s="460">
        <v>15.1</v>
      </c>
      <c r="HW43" s="460">
        <v>9399.5</v>
      </c>
      <c r="HX43" s="460">
        <v>9193.9</v>
      </c>
      <c r="HY43" s="460">
        <v>8857.2999999999993</v>
      </c>
      <c r="HZ43" s="460">
        <v>5588.5</v>
      </c>
      <c r="IA43" s="460">
        <v>3130.1</v>
      </c>
      <c r="IB43" s="460">
        <v>1073.9000000000001</v>
      </c>
      <c r="IC43" s="460">
        <v>770</v>
      </c>
      <c r="ID43" s="460">
        <v>33.5</v>
      </c>
      <c r="IE43" s="483">
        <v>38061.800000000003</v>
      </c>
      <c r="IF43" s="483">
        <v>163.9</v>
      </c>
      <c r="IG43" s="483">
        <v>38225.699999999997</v>
      </c>
      <c r="IH43" s="460">
        <v>27.25</v>
      </c>
      <c r="II43" s="460">
        <v>14099.25</v>
      </c>
      <c r="IJ43" s="460">
        <v>11820.75</v>
      </c>
      <c r="IK43" s="460">
        <v>9964.5</v>
      </c>
      <c r="IL43" s="460">
        <v>5588.5</v>
      </c>
      <c r="IM43" s="460">
        <v>2561</v>
      </c>
      <c r="IN43" s="460">
        <v>743.5</v>
      </c>
      <c r="IO43" s="460">
        <v>462</v>
      </c>
      <c r="IP43" s="460">
        <v>16.75</v>
      </c>
      <c r="IQ43" s="483">
        <v>45283.5</v>
      </c>
      <c r="IR43" s="460">
        <v>6.69</v>
      </c>
      <c r="IS43" s="460">
        <v>3180.72</v>
      </c>
      <c r="IT43" s="460">
        <v>980</v>
      </c>
      <c r="IU43" s="460">
        <v>438.02</v>
      </c>
      <c r="IV43" s="460">
        <v>113.81</v>
      </c>
      <c r="IW43" s="460">
        <v>46.07</v>
      </c>
      <c r="IX43" s="460">
        <v>11.88</v>
      </c>
      <c r="IY43" s="460">
        <v>3.15</v>
      </c>
      <c r="IZ43" s="460">
        <v>0</v>
      </c>
      <c r="JA43" s="483">
        <v>4780.34</v>
      </c>
      <c r="JB43" s="460">
        <v>20.56</v>
      </c>
      <c r="JC43" s="460">
        <v>10918.53</v>
      </c>
      <c r="JD43" s="460">
        <v>10840.75</v>
      </c>
      <c r="JE43" s="460">
        <v>9526.48</v>
      </c>
      <c r="JF43" s="460">
        <v>5474.69</v>
      </c>
      <c r="JG43" s="460">
        <v>2514.9299999999998</v>
      </c>
      <c r="JH43" s="460">
        <v>731.62</v>
      </c>
      <c r="JI43" s="460">
        <v>458.85</v>
      </c>
      <c r="JJ43" s="460">
        <v>16.75</v>
      </c>
      <c r="JK43" s="483">
        <v>40503.160000000003</v>
      </c>
      <c r="JL43" s="460">
        <v>11.4</v>
      </c>
      <c r="JM43" s="460">
        <v>7279</v>
      </c>
      <c r="JN43" s="460">
        <v>8431.7000000000007</v>
      </c>
      <c r="JO43" s="460">
        <v>8468</v>
      </c>
      <c r="JP43" s="460">
        <v>5474.7</v>
      </c>
      <c r="JQ43" s="460">
        <v>3073.8</v>
      </c>
      <c r="JR43" s="460">
        <v>1056.8</v>
      </c>
      <c r="JS43" s="460">
        <v>764.8</v>
      </c>
      <c r="JT43" s="460">
        <v>33.5</v>
      </c>
      <c r="JU43" s="483">
        <v>34593.699999999997</v>
      </c>
      <c r="JV43" s="483">
        <v>163.9</v>
      </c>
      <c r="JW43" s="483">
        <v>34757.599999999999</v>
      </c>
      <c r="JX43" s="461"/>
      <c r="JY43" s="461"/>
      <c r="JZ43" s="461"/>
      <c r="KA43" s="461"/>
      <c r="KB43" s="461"/>
      <c r="KC43" s="461"/>
      <c r="KD43" s="461"/>
      <c r="KE43" s="461"/>
      <c r="KF43" s="461"/>
      <c r="KG43" s="461"/>
      <c r="KH43" s="461"/>
      <c r="KI43" s="461"/>
      <c r="KJ43" s="461"/>
      <c r="KK43" s="461"/>
      <c r="KL43" s="461"/>
      <c r="KM43" s="461"/>
      <c r="KN43" s="461"/>
      <c r="KO43" s="461"/>
      <c r="KP43" s="461"/>
      <c r="KQ43" s="461"/>
      <c r="KR43" s="461"/>
      <c r="KS43" s="461"/>
      <c r="KT43" s="461"/>
      <c r="KU43" s="461"/>
      <c r="KV43" s="461"/>
      <c r="KW43" s="461"/>
      <c r="KX43" s="462"/>
    </row>
    <row r="44" spans="1:310" s="463" customFormat="1" x14ac:dyDescent="0.2">
      <c r="A44" s="457" t="s">
        <v>137</v>
      </c>
      <c r="B44" s="473" t="s">
        <v>834</v>
      </c>
      <c r="C44" s="464" t="s">
        <v>782</v>
      </c>
      <c r="D44" s="465" t="s">
        <v>835</v>
      </c>
      <c r="E44" s="484">
        <v>6572</v>
      </c>
      <c r="F44" s="484">
        <v>25071</v>
      </c>
      <c r="G44" s="484">
        <v>52723</v>
      </c>
      <c r="H44" s="484">
        <v>45879</v>
      </c>
      <c r="I44" s="484">
        <v>35675</v>
      </c>
      <c r="J44" s="484">
        <v>28287</v>
      </c>
      <c r="K44" s="484">
        <v>30666</v>
      </c>
      <c r="L44" s="484">
        <v>5821</v>
      </c>
      <c r="M44" s="485">
        <v>230694</v>
      </c>
      <c r="N44" s="484">
        <v>624</v>
      </c>
      <c r="O44" s="484">
        <v>638</v>
      </c>
      <c r="P44" s="484">
        <v>881</v>
      </c>
      <c r="Q44" s="484">
        <v>1010</v>
      </c>
      <c r="R44" s="484">
        <v>463</v>
      </c>
      <c r="S44" s="484">
        <v>432</v>
      </c>
      <c r="T44" s="484">
        <v>478</v>
      </c>
      <c r="U44" s="484">
        <v>52</v>
      </c>
      <c r="V44" s="485">
        <v>4578</v>
      </c>
      <c r="W44" s="484">
        <v>6</v>
      </c>
      <c r="X44" s="484">
        <v>0</v>
      </c>
      <c r="Y44" s="484">
        <v>0</v>
      </c>
      <c r="Z44" s="484">
        <v>0</v>
      </c>
      <c r="AA44" s="484">
        <v>0</v>
      </c>
      <c r="AB44" s="484">
        <v>2</v>
      </c>
      <c r="AC44" s="484">
        <v>0</v>
      </c>
      <c r="AD44" s="484">
        <v>1</v>
      </c>
      <c r="AE44" s="485">
        <v>9</v>
      </c>
      <c r="AF44" s="484">
        <v>5942</v>
      </c>
      <c r="AG44" s="484">
        <v>24433</v>
      </c>
      <c r="AH44" s="484">
        <v>51842</v>
      </c>
      <c r="AI44" s="484">
        <v>44869</v>
      </c>
      <c r="AJ44" s="484">
        <v>35212</v>
      </c>
      <c r="AK44" s="484">
        <v>27853</v>
      </c>
      <c r="AL44" s="484">
        <v>30188</v>
      </c>
      <c r="AM44" s="484">
        <v>5768</v>
      </c>
      <c r="AN44" s="485">
        <v>226107</v>
      </c>
      <c r="AO44" s="484">
        <v>8</v>
      </c>
      <c r="AP44" s="484">
        <v>76</v>
      </c>
      <c r="AQ44" s="484">
        <v>219</v>
      </c>
      <c r="AR44" s="484">
        <v>244</v>
      </c>
      <c r="AS44" s="484">
        <v>207</v>
      </c>
      <c r="AT44" s="484">
        <v>210</v>
      </c>
      <c r="AU44" s="484">
        <v>191</v>
      </c>
      <c r="AV44" s="484">
        <v>74</v>
      </c>
      <c r="AW44" s="485">
        <v>1229</v>
      </c>
      <c r="AX44" s="484">
        <v>8</v>
      </c>
      <c r="AY44" s="484">
        <v>76</v>
      </c>
      <c r="AZ44" s="484">
        <v>219</v>
      </c>
      <c r="BA44" s="484">
        <v>244</v>
      </c>
      <c r="BB44" s="484">
        <v>207</v>
      </c>
      <c r="BC44" s="484">
        <v>210</v>
      </c>
      <c r="BD44" s="484">
        <v>191</v>
      </c>
      <c r="BE44" s="484">
        <v>74</v>
      </c>
      <c r="BF44" s="486"/>
      <c r="BG44" s="485">
        <v>1229</v>
      </c>
      <c r="BH44" s="484">
        <v>8</v>
      </c>
      <c r="BI44" s="484">
        <v>6010</v>
      </c>
      <c r="BJ44" s="484">
        <v>24576</v>
      </c>
      <c r="BK44" s="484">
        <v>51867</v>
      </c>
      <c r="BL44" s="484">
        <v>44832</v>
      </c>
      <c r="BM44" s="484">
        <v>35215</v>
      </c>
      <c r="BN44" s="484">
        <v>27834</v>
      </c>
      <c r="BO44" s="484">
        <v>30071</v>
      </c>
      <c r="BP44" s="484">
        <v>5694</v>
      </c>
      <c r="BQ44" s="485">
        <v>226107</v>
      </c>
      <c r="BR44" s="484">
        <v>5</v>
      </c>
      <c r="BS44" s="484">
        <v>3380</v>
      </c>
      <c r="BT44" s="484">
        <v>12817</v>
      </c>
      <c r="BU44" s="484">
        <v>18658</v>
      </c>
      <c r="BV44" s="484">
        <v>12443</v>
      </c>
      <c r="BW44" s="484">
        <v>8248</v>
      </c>
      <c r="BX44" s="484">
        <v>5342</v>
      </c>
      <c r="BY44" s="484">
        <v>4481</v>
      </c>
      <c r="BZ44" s="484">
        <v>566</v>
      </c>
      <c r="CA44" s="485">
        <v>65940</v>
      </c>
      <c r="CB44" s="484">
        <v>0</v>
      </c>
      <c r="CC44" s="484">
        <v>19</v>
      </c>
      <c r="CD44" s="484">
        <v>143</v>
      </c>
      <c r="CE44" s="484">
        <v>405</v>
      </c>
      <c r="CF44" s="484">
        <v>351</v>
      </c>
      <c r="CG44" s="484">
        <v>267</v>
      </c>
      <c r="CH44" s="484">
        <v>227</v>
      </c>
      <c r="CI44" s="484">
        <v>201</v>
      </c>
      <c r="CJ44" s="484">
        <v>24</v>
      </c>
      <c r="CK44" s="485">
        <v>1637</v>
      </c>
      <c r="CL44" s="484">
        <v>0</v>
      </c>
      <c r="CM44" s="484">
        <v>7</v>
      </c>
      <c r="CN44" s="484">
        <v>7</v>
      </c>
      <c r="CO44" s="484">
        <v>14</v>
      </c>
      <c r="CP44" s="484">
        <v>20</v>
      </c>
      <c r="CQ44" s="484">
        <v>21</v>
      </c>
      <c r="CR44" s="484">
        <v>30</v>
      </c>
      <c r="CS44" s="484">
        <v>45</v>
      </c>
      <c r="CT44" s="484">
        <v>39</v>
      </c>
      <c r="CU44" s="485">
        <v>183</v>
      </c>
      <c r="CV44" s="484">
        <v>104</v>
      </c>
      <c r="CW44" s="484">
        <v>110</v>
      </c>
      <c r="CX44" s="484">
        <v>156</v>
      </c>
      <c r="CY44" s="484">
        <v>114</v>
      </c>
      <c r="CZ44" s="484">
        <v>101</v>
      </c>
      <c r="DA44" s="484">
        <v>101</v>
      </c>
      <c r="DB44" s="484">
        <v>109</v>
      </c>
      <c r="DC44" s="484">
        <v>62</v>
      </c>
      <c r="DD44" s="485">
        <v>857</v>
      </c>
      <c r="DE44" s="484">
        <v>162</v>
      </c>
      <c r="DF44" s="484">
        <v>586</v>
      </c>
      <c r="DG44" s="484">
        <v>864</v>
      </c>
      <c r="DH44" s="484">
        <v>531</v>
      </c>
      <c r="DI44" s="484">
        <v>394</v>
      </c>
      <c r="DJ44" s="484">
        <v>279</v>
      </c>
      <c r="DK44" s="484">
        <v>306</v>
      </c>
      <c r="DL44" s="484">
        <v>65</v>
      </c>
      <c r="DM44" s="485">
        <v>3187</v>
      </c>
      <c r="DN44" s="484">
        <v>22</v>
      </c>
      <c r="DO44" s="484">
        <v>94</v>
      </c>
      <c r="DP44" s="484">
        <v>184</v>
      </c>
      <c r="DQ44" s="484">
        <v>135</v>
      </c>
      <c r="DR44" s="484">
        <v>117</v>
      </c>
      <c r="DS44" s="484">
        <v>60</v>
      </c>
      <c r="DT44" s="484">
        <v>104</v>
      </c>
      <c r="DU44" s="484">
        <v>14</v>
      </c>
      <c r="DV44" s="485">
        <v>730</v>
      </c>
      <c r="DW44" s="484">
        <v>33</v>
      </c>
      <c r="DX44" s="484">
        <v>126</v>
      </c>
      <c r="DY44" s="484">
        <v>117</v>
      </c>
      <c r="DZ44" s="484">
        <v>94</v>
      </c>
      <c r="EA44" s="484">
        <v>40</v>
      </c>
      <c r="EB44" s="484">
        <v>27</v>
      </c>
      <c r="EC44" s="484">
        <v>55</v>
      </c>
      <c r="ED44" s="484">
        <v>23</v>
      </c>
      <c r="EE44" s="485">
        <v>515</v>
      </c>
      <c r="EF44" s="484">
        <v>217</v>
      </c>
      <c r="EG44" s="484">
        <v>806</v>
      </c>
      <c r="EH44" s="484">
        <v>1165</v>
      </c>
      <c r="EI44" s="484">
        <v>760</v>
      </c>
      <c r="EJ44" s="484">
        <v>551</v>
      </c>
      <c r="EK44" s="484">
        <v>366</v>
      </c>
      <c r="EL44" s="484">
        <v>465</v>
      </c>
      <c r="EM44" s="484">
        <v>102</v>
      </c>
      <c r="EN44" s="485">
        <v>4432</v>
      </c>
      <c r="EO44" s="484">
        <v>98</v>
      </c>
      <c r="EP44" s="484">
        <v>348</v>
      </c>
      <c r="EQ44" s="484">
        <v>503</v>
      </c>
      <c r="ER44" s="484">
        <v>378</v>
      </c>
      <c r="ES44" s="484">
        <v>288</v>
      </c>
      <c r="ET44" s="484">
        <v>188</v>
      </c>
      <c r="EU44" s="484">
        <v>259</v>
      </c>
      <c r="EV44" s="484">
        <v>78</v>
      </c>
      <c r="EW44" s="485">
        <v>2140</v>
      </c>
      <c r="EX44" s="484">
        <v>0</v>
      </c>
      <c r="EY44" s="484">
        <v>0</v>
      </c>
      <c r="EZ44" s="484">
        <v>0</v>
      </c>
      <c r="FA44" s="484">
        <v>0</v>
      </c>
      <c r="FB44" s="484">
        <v>0</v>
      </c>
      <c r="FC44" s="484">
        <v>0</v>
      </c>
      <c r="FD44" s="484">
        <v>0</v>
      </c>
      <c r="FE44" s="484">
        <v>0</v>
      </c>
      <c r="FF44" s="485">
        <v>0</v>
      </c>
      <c r="FG44" s="484">
        <v>0</v>
      </c>
      <c r="FH44" s="484">
        <v>0</v>
      </c>
      <c r="FI44" s="484">
        <v>0</v>
      </c>
      <c r="FJ44" s="484">
        <v>0</v>
      </c>
      <c r="FK44" s="484">
        <v>0</v>
      </c>
      <c r="FL44" s="484">
        <v>0</v>
      </c>
      <c r="FM44" s="484">
        <v>0</v>
      </c>
      <c r="FN44" s="484">
        <v>0</v>
      </c>
      <c r="FO44" s="485">
        <v>0</v>
      </c>
      <c r="FP44" s="484">
        <v>4</v>
      </c>
      <c r="FQ44" s="484">
        <v>9</v>
      </c>
      <c r="FR44" s="484">
        <v>32</v>
      </c>
      <c r="FS44" s="484">
        <v>44</v>
      </c>
      <c r="FT44" s="484">
        <v>52</v>
      </c>
      <c r="FU44" s="484">
        <v>28</v>
      </c>
      <c r="FV44" s="484">
        <v>50</v>
      </c>
      <c r="FW44" s="484">
        <v>7</v>
      </c>
      <c r="FX44" s="485">
        <v>226</v>
      </c>
      <c r="FY44" s="484">
        <v>94</v>
      </c>
      <c r="FZ44" s="484">
        <v>339</v>
      </c>
      <c r="GA44" s="484">
        <v>471</v>
      </c>
      <c r="GB44" s="484">
        <v>334</v>
      </c>
      <c r="GC44" s="484">
        <v>236</v>
      </c>
      <c r="GD44" s="484">
        <v>160</v>
      </c>
      <c r="GE44" s="484">
        <v>209</v>
      </c>
      <c r="GF44" s="484">
        <v>71</v>
      </c>
      <c r="GG44" s="485">
        <v>1914</v>
      </c>
      <c r="GH44" s="484">
        <v>3</v>
      </c>
      <c r="GI44" s="484">
        <v>2445</v>
      </c>
      <c r="GJ44" s="484">
        <v>11279</v>
      </c>
      <c r="GK44" s="484">
        <v>32333</v>
      </c>
      <c r="GL44" s="484">
        <v>31675</v>
      </c>
      <c r="GM44" s="484">
        <v>26421</v>
      </c>
      <c r="GN44" s="484">
        <v>22047</v>
      </c>
      <c r="GO44" s="484">
        <v>25076</v>
      </c>
      <c r="GP44" s="484">
        <v>4966</v>
      </c>
      <c r="GQ44" s="485">
        <v>156245</v>
      </c>
      <c r="GR44" s="484">
        <v>5</v>
      </c>
      <c r="GS44" s="484">
        <v>3565</v>
      </c>
      <c r="GT44" s="484">
        <v>13297</v>
      </c>
      <c r="GU44" s="484">
        <v>19534</v>
      </c>
      <c r="GV44" s="484">
        <v>13157</v>
      </c>
      <c r="GW44" s="484">
        <v>8794</v>
      </c>
      <c r="GX44" s="484">
        <v>5787</v>
      </c>
      <c r="GY44" s="484">
        <v>4995</v>
      </c>
      <c r="GZ44" s="484">
        <v>728</v>
      </c>
      <c r="HA44" s="485">
        <v>69862</v>
      </c>
      <c r="HB44" s="460">
        <v>0</v>
      </c>
      <c r="HC44" s="460">
        <v>50.6</v>
      </c>
      <c r="HD44" s="460">
        <v>5.5</v>
      </c>
      <c r="HE44" s="460">
        <v>2</v>
      </c>
      <c r="HF44" s="460">
        <v>0.5</v>
      </c>
      <c r="HG44" s="460">
        <v>1.5</v>
      </c>
      <c r="HH44" s="460">
        <v>0</v>
      </c>
      <c r="HI44" s="460">
        <v>0</v>
      </c>
      <c r="HJ44" s="460">
        <v>0</v>
      </c>
      <c r="HK44" s="483">
        <v>60.1</v>
      </c>
      <c r="HL44" s="460">
        <v>6.75</v>
      </c>
      <c r="HM44" s="460">
        <v>5129.25</v>
      </c>
      <c r="HN44" s="460">
        <v>21462</v>
      </c>
      <c r="HO44" s="460">
        <v>47077.15</v>
      </c>
      <c r="HP44" s="460">
        <v>41623.599999999999</v>
      </c>
      <c r="HQ44" s="460">
        <v>33039.65</v>
      </c>
      <c r="HR44" s="460">
        <v>26419.65</v>
      </c>
      <c r="HS44" s="460">
        <v>28876.1</v>
      </c>
      <c r="HT44" s="460">
        <v>5543.8</v>
      </c>
      <c r="HU44" s="483">
        <v>209177.95</v>
      </c>
      <c r="HV44" s="460">
        <v>3.8</v>
      </c>
      <c r="HW44" s="460">
        <v>3419.5</v>
      </c>
      <c r="HX44" s="460">
        <v>16692.7</v>
      </c>
      <c r="HY44" s="460">
        <v>41846.400000000001</v>
      </c>
      <c r="HZ44" s="460">
        <v>41623.599999999999</v>
      </c>
      <c r="IA44" s="460">
        <v>40381.800000000003</v>
      </c>
      <c r="IB44" s="460">
        <v>38161.699999999997</v>
      </c>
      <c r="IC44" s="460">
        <v>48126.8</v>
      </c>
      <c r="ID44" s="460">
        <v>11087.6</v>
      </c>
      <c r="IE44" s="483">
        <v>241343.9</v>
      </c>
      <c r="IF44" s="483">
        <v>1176.4000000000001</v>
      </c>
      <c r="IG44" s="483">
        <v>242520.3</v>
      </c>
      <c r="IH44" s="460">
        <v>6.75</v>
      </c>
      <c r="II44" s="460">
        <v>5129.25</v>
      </c>
      <c r="IJ44" s="460">
        <v>21462</v>
      </c>
      <c r="IK44" s="460">
        <v>47077.15</v>
      </c>
      <c r="IL44" s="460">
        <v>41623.599999999999</v>
      </c>
      <c r="IM44" s="460">
        <v>33039.65</v>
      </c>
      <c r="IN44" s="460">
        <v>26419.65</v>
      </c>
      <c r="IO44" s="460">
        <v>28876.1</v>
      </c>
      <c r="IP44" s="460">
        <v>5543.8</v>
      </c>
      <c r="IQ44" s="483">
        <v>209177.95</v>
      </c>
      <c r="IR44" s="460">
        <v>0.56999999999999995</v>
      </c>
      <c r="IS44" s="460">
        <v>1099.71</v>
      </c>
      <c r="IT44" s="460">
        <v>4615.4399999999996</v>
      </c>
      <c r="IU44" s="460">
        <v>6416.56</v>
      </c>
      <c r="IV44" s="460">
        <v>2978.02</v>
      </c>
      <c r="IW44" s="460">
        <v>911.78</v>
      </c>
      <c r="IX44" s="460">
        <v>355.15</v>
      </c>
      <c r="IY44" s="460">
        <v>148.77000000000001</v>
      </c>
      <c r="IZ44" s="460">
        <v>16.2</v>
      </c>
      <c r="JA44" s="483">
        <v>16542.2</v>
      </c>
      <c r="JB44" s="460">
        <v>6.18</v>
      </c>
      <c r="JC44" s="460">
        <v>4029.54</v>
      </c>
      <c r="JD44" s="460">
        <v>16846.560000000001</v>
      </c>
      <c r="JE44" s="460">
        <v>40660.589999999997</v>
      </c>
      <c r="JF44" s="460">
        <v>38645.58</v>
      </c>
      <c r="JG44" s="460">
        <v>32127.87</v>
      </c>
      <c r="JH44" s="460">
        <v>26064.5</v>
      </c>
      <c r="JI44" s="460">
        <v>28727.33</v>
      </c>
      <c r="JJ44" s="460">
        <v>5527.6</v>
      </c>
      <c r="JK44" s="483">
        <v>192635.75</v>
      </c>
      <c r="JL44" s="460">
        <v>3.4</v>
      </c>
      <c r="JM44" s="460">
        <v>2686.4</v>
      </c>
      <c r="JN44" s="460">
        <v>13102.9</v>
      </c>
      <c r="JO44" s="460">
        <v>36142.699999999997</v>
      </c>
      <c r="JP44" s="460">
        <v>38645.599999999999</v>
      </c>
      <c r="JQ44" s="460">
        <v>39267.4</v>
      </c>
      <c r="JR44" s="460">
        <v>37648.699999999997</v>
      </c>
      <c r="JS44" s="460">
        <v>47878.9</v>
      </c>
      <c r="JT44" s="460">
        <v>11055.2</v>
      </c>
      <c r="JU44" s="483">
        <v>226431.2</v>
      </c>
      <c r="JV44" s="483">
        <v>1176.4000000000001</v>
      </c>
      <c r="JW44" s="483">
        <v>227607.6</v>
      </c>
      <c r="JX44" s="461"/>
      <c r="JY44" s="461"/>
      <c r="JZ44" s="461"/>
      <c r="KA44" s="461"/>
      <c r="KB44" s="461"/>
      <c r="KC44" s="461"/>
      <c r="KD44" s="461"/>
      <c r="KE44" s="461"/>
      <c r="KF44" s="461"/>
      <c r="KG44" s="461"/>
      <c r="KH44" s="461"/>
      <c r="KI44" s="461"/>
      <c r="KJ44" s="461"/>
      <c r="KK44" s="461"/>
      <c r="KL44" s="461"/>
      <c r="KM44" s="461"/>
      <c r="KN44" s="461"/>
      <c r="KO44" s="461"/>
      <c r="KP44" s="461"/>
      <c r="KQ44" s="461"/>
      <c r="KR44" s="461"/>
      <c r="KS44" s="461"/>
      <c r="KT44" s="461"/>
      <c r="KU44" s="461"/>
      <c r="KV44" s="461"/>
      <c r="KW44" s="461"/>
      <c r="KX44" s="462"/>
    </row>
    <row r="45" spans="1:310" s="463" customFormat="1" x14ac:dyDescent="0.2">
      <c r="A45" s="457" t="s">
        <v>138</v>
      </c>
      <c r="B45" s="473" t="s">
        <v>836</v>
      </c>
      <c r="C45" s="464" t="s">
        <v>784</v>
      </c>
      <c r="D45" s="465" t="s">
        <v>139</v>
      </c>
      <c r="E45" s="484">
        <v>25590</v>
      </c>
      <c r="F45" s="484">
        <v>5664</v>
      </c>
      <c r="G45" s="484">
        <v>6295</v>
      </c>
      <c r="H45" s="484">
        <v>2889</v>
      </c>
      <c r="I45" s="484">
        <v>1270</v>
      </c>
      <c r="J45" s="484">
        <v>332</v>
      </c>
      <c r="K45" s="484">
        <v>131</v>
      </c>
      <c r="L45" s="484">
        <v>21</v>
      </c>
      <c r="M45" s="485">
        <v>42192</v>
      </c>
      <c r="N45" s="484">
        <v>652</v>
      </c>
      <c r="O45" s="484">
        <v>113</v>
      </c>
      <c r="P45" s="484">
        <v>80</v>
      </c>
      <c r="Q45" s="484">
        <v>31</v>
      </c>
      <c r="R45" s="484">
        <v>12</v>
      </c>
      <c r="S45" s="484">
        <v>6</v>
      </c>
      <c r="T45" s="484">
        <v>1</v>
      </c>
      <c r="U45" s="484">
        <v>3</v>
      </c>
      <c r="V45" s="485">
        <v>898</v>
      </c>
      <c r="W45" s="484">
        <v>0</v>
      </c>
      <c r="X45" s="484">
        <v>0</v>
      </c>
      <c r="Y45" s="484">
        <v>0</v>
      </c>
      <c r="Z45" s="484">
        <v>0</v>
      </c>
      <c r="AA45" s="484">
        <v>0</v>
      </c>
      <c r="AB45" s="484">
        <v>0</v>
      </c>
      <c r="AC45" s="484">
        <v>0</v>
      </c>
      <c r="AD45" s="484">
        <v>0</v>
      </c>
      <c r="AE45" s="485">
        <v>0</v>
      </c>
      <c r="AF45" s="484">
        <v>24938</v>
      </c>
      <c r="AG45" s="484">
        <v>5551</v>
      </c>
      <c r="AH45" s="484">
        <v>6215</v>
      </c>
      <c r="AI45" s="484">
        <v>2858</v>
      </c>
      <c r="AJ45" s="484">
        <v>1258</v>
      </c>
      <c r="AK45" s="484">
        <v>326</v>
      </c>
      <c r="AL45" s="484">
        <v>130</v>
      </c>
      <c r="AM45" s="484">
        <v>18</v>
      </c>
      <c r="AN45" s="485">
        <v>41294</v>
      </c>
      <c r="AO45" s="484">
        <v>58</v>
      </c>
      <c r="AP45" s="484">
        <v>25</v>
      </c>
      <c r="AQ45" s="484">
        <v>37</v>
      </c>
      <c r="AR45" s="484">
        <v>34</v>
      </c>
      <c r="AS45" s="484">
        <v>21</v>
      </c>
      <c r="AT45" s="484">
        <v>7</v>
      </c>
      <c r="AU45" s="484">
        <v>13</v>
      </c>
      <c r="AV45" s="484">
        <v>7</v>
      </c>
      <c r="AW45" s="485">
        <v>202</v>
      </c>
      <c r="AX45" s="484">
        <v>58</v>
      </c>
      <c r="AY45" s="484">
        <v>25</v>
      </c>
      <c r="AZ45" s="484">
        <v>37</v>
      </c>
      <c r="BA45" s="484">
        <v>34</v>
      </c>
      <c r="BB45" s="484">
        <v>21</v>
      </c>
      <c r="BC45" s="484">
        <v>7</v>
      </c>
      <c r="BD45" s="484">
        <v>13</v>
      </c>
      <c r="BE45" s="484">
        <v>7</v>
      </c>
      <c r="BF45" s="486"/>
      <c r="BG45" s="485">
        <v>202</v>
      </c>
      <c r="BH45" s="484">
        <v>58</v>
      </c>
      <c r="BI45" s="484">
        <v>24905</v>
      </c>
      <c r="BJ45" s="484">
        <v>5563</v>
      </c>
      <c r="BK45" s="484">
        <v>6212</v>
      </c>
      <c r="BL45" s="484">
        <v>2845</v>
      </c>
      <c r="BM45" s="484">
        <v>1244</v>
      </c>
      <c r="BN45" s="484">
        <v>332</v>
      </c>
      <c r="BO45" s="484">
        <v>124</v>
      </c>
      <c r="BP45" s="484">
        <v>11</v>
      </c>
      <c r="BQ45" s="485">
        <v>41294</v>
      </c>
      <c r="BR45" s="484">
        <v>11</v>
      </c>
      <c r="BS45" s="484">
        <v>11958</v>
      </c>
      <c r="BT45" s="484">
        <v>1884</v>
      </c>
      <c r="BU45" s="484">
        <v>1658</v>
      </c>
      <c r="BV45" s="484">
        <v>579</v>
      </c>
      <c r="BW45" s="484">
        <v>183</v>
      </c>
      <c r="BX45" s="484">
        <v>46</v>
      </c>
      <c r="BY45" s="484">
        <v>22</v>
      </c>
      <c r="BZ45" s="484">
        <v>0</v>
      </c>
      <c r="CA45" s="485">
        <v>16341</v>
      </c>
      <c r="CB45" s="484">
        <v>2</v>
      </c>
      <c r="CC45" s="484">
        <v>158</v>
      </c>
      <c r="CD45" s="484">
        <v>41</v>
      </c>
      <c r="CE45" s="484">
        <v>68</v>
      </c>
      <c r="CF45" s="484">
        <v>23</v>
      </c>
      <c r="CG45" s="484">
        <v>11</v>
      </c>
      <c r="CH45" s="484">
        <v>2</v>
      </c>
      <c r="CI45" s="484">
        <v>0</v>
      </c>
      <c r="CJ45" s="484">
        <v>0</v>
      </c>
      <c r="CK45" s="485">
        <v>305</v>
      </c>
      <c r="CL45" s="484">
        <v>1</v>
      </c>
      <c r="CM45" s="484">
        <v>22</v>
      </c>
      <c r="CN45" s="484">
        <v>10</v>
      </c>
      <c r="CO45" s="484">
        <v>14</v>
      </c>
      <c r="CP45" s="484">
        <v>5</v>
      </c>
      <c r="CQ45" s="484">
        <v>11</v>
      </c>
      <c r="CR45" s="484">
        <v>18</v>
      </c>
      <c r="CS45" s="484">
        <v>7</v>
      </c>
      <c r="CT45" s="484">
        <v>5</v>
      </c>
      <c r="CU45" s="485">
        <v>93</v>
      </c>
      <c r="CV45" s="484">
        <v>106</v>
      </c>
      <c r="CW45" s="484">
        <v>17</v>
      </c>
      <c r="CX45" s="484">
        <v>21</v>
      </c>
      <c r="CY45" s="484">
        <v>4</v>
      </c>
      <c r="CZ45" s="484">
        <v>1</v>
      </c>
      <c r="DA45" s="484">
        <v>3</v>
      </c>
      <c r="DB45" s="484">
        <v>0</v>
      </c>
      <c r="DC45" s="484">
        <v>1</v>
      </c>
      <c r="DD45" s="485">
        <v>153</v>
      </c>
      <c r="DE45" s="484">
        <v>717</v>
      </c>
      <c r="DF45" s="484">
        <v>75</v>
      </c>
      <c r="DG45" s="484">
        <v>42</v>
      </c>
      <c r="DH45" s="484">
        <v>21</v>
      </c>
      <c r="DI45" s="484">
        <v>3</v>
      </c>
      <c r="DJ45" s="484">
        <v>5</v>
      </c>
      <c r="DK45" s="484">
        <v>1</v>
      </c>
      <c r="DL45" s="484">
        <v>0</v>
      </c>
      <c r="DM45" s="485">
        <v>864</v>
      </c>
      <c r="DN45" s="484">
        <v>192</v>
      </c>
      <c r="DO45" s="484">
        <v>21</v>
      </c>
      <c r="DP45" s="484">
        <v>24</v>
      </c>
      <c r="DQ45" s="484">
        <v>9</v>
      </c>
      <c r="DR45" s="484">
        <v>4</v>
      </c>
      <c r="DS45" s="484">
        <v>1</v>
      </c>
      <c r="DT45" s="484">
        <v>0</v>
      </c>
      <c r="DU45" s="484">
        <v>0</v>
      </c>
      <c r="DV45" s="485">
        <v>251</v>
      </c>
      <c r="DW45" s="484">
        <v>246</v>
      </c>
      <c r="DX45" s="484">
        <v>16</v>
      </c>
      <c r="DY45" s="484">
        <v>11</v>
      </c>
      <c r="DZ45" s="484">
        <v>2</v>
      </c>
      <c r="EA45" s="484">
        <v>2</v>
      </c>
      <c r="EB45" s="484">
        <v>1</v>
      </c>
      <c r="EC45" s="484">
        <v>1</v>
      </c>
      <c r="ED45" s="484">
        <v>1</v>
      </c>
      <c r="EE45" s="485">
        <v>280</v>
      </c>
      <c r="EF45" s="484">
        <v>1155</v>
      </c>
      <c r="EG45" s="484">
        <v>112</v>
      </c>
      <c r="EH45" s="484">
        <v>77</v>
      </c>
      <c r="EI45" s="484">
        <v>32</v>
      </c>
      <c r="EJ45" s="484">
        <v>9</v>
      </c>
      <c r="EK45" s="484">
        <v>7</v>
      </c>
      <c r="EL45" s="484">
        <v>2</v>
      </c>
      <c r="EM45" s="484">
        <v>1</v>
      </c>
      <c r="EN45" s="485">
        <v>1395</v>
      </c>
      <c r="EO45" s="484">
        <v>633</v>
      </c>
      <c r="EP45" s="484">
        <v>53</v>
      </c>
      <c r="EQ45" s="484">
        <v>39</v>
      </c>
      <c r="ER45" s="484">
        <v>16</v>
      </c>
      <c r="ES45" s="484">
        <v>3</v>
      </c>
      <c r="ET45" s="484">
        <v>5</v>
      </c>
      <c r="EU45" s="484">
        <v>2</v>
      </c>
      <c r="EV45" s="484">
        <v>1</v>
      </c>
      <c r="EW45" s="485">
        <v>752</v>
      </c>
      <c r="EX45" s="484">
        <v>0</v>
      </c>
      <c r="EY45" s="484">
        <v>0</v>
      </c>
      <c r="EZ45" s="484">
        <v>0</v>
      </c>
      <c r="FA45" s="484">
        <v>0</v>
      </c>
      <c r="FB45" s="484">
        <v>0</v>
      </c>
      <c r="FC45" s="484">
        <v>0</v>
      </c>
      <c r="FD45" s="484">
        <v>0</v>
      </c>
      <c r="FE45" s="484">
        <v>0</v>
      </c>
      <c r="FF45" s="485">
        <v>0</v>
      </c>
      <c r="FG45" s="484">
        <v>0</v>
      </c>
      <c r="FH45" s="484">
        <v>0</v>
      </c>
      <c r="FI45" s="484">
        <v>0</v>
      </c>
      <c r="FJ45" s="484">
        <v>0</v>
      </c>
      <c r="FK45" s="484">
        <v>0</v>
      </c>
      <c r="FL45" s="484">
        <v>0</v>
      </c>
      <c r="FM45" s="484">
        <v>0</v>
      </c>
      <c r="FN45" s="484">
        <v>0</v>
      </c>
      <c r="FO45" s="485">
        <v>0</v>
      </c>
      <c r="FP45" s="484">
        <v>32</v>
      </c>
      <c r="FQ45" s="484">
        <v>4</v>
      </c>
      <c r="FR45" s="484">
        <v>10</v>
      </c>
      <c r="FS45" s="484">
        <v>4</v>
      </c>
      <c r="FT45" s="484">
        <v>0</v>
      </c>
      <c r="FU45" s="484">
        <v>1</v>
      </c>
      <c r="FV45" s="484">
        <v>0</v>
      </c>
      <c r="FW45" s="484">
        <v>0</v>
      </c>
      <c r="FX45" s="485">
        <v>51</v>
      </c>
      <c r="FY45" s="484">
        <v>601</v>
      </c>
      <c r="FZ45" s="484">
        <v>49</v>
      </c>
      <c r="GA45" s="484">
        <v>29</v>
      </c>
      <c r="GB45" s="484">
        <v>12</v>
      </c>
      <c r="GC45" s="484">
        <v>3</v>
      </c>
      <c r="GD45" s="484">
        <v>4</v>
      </c>
      <c r="GE45" s="484">
        <v>2</v>
      </c>
      <c r="GF45" s="484">
        <v>1</v>
      </c>
      <c r="GG45" s="485">
        <v>701</v>
      </c>
      <c r="GH45" s="484">
        <v>44</v>
      </c>
      <c r="GI45" s="484">
        <v>12328</v>
      </c>
      <c r="GJ45" s="484">
        <v>3591</v>
      </c>
      <c r="GK45" s="484">
        <v>4436</v>
      </c>
      <c r="GL45" s="484">
        <v>2227</v>
      </c>
      <c r="GM45" s="484">
        <v>1033</v>
      </c>
      <c r="GN45" s="484">
        <v>264</v>
      </c>
      <c r="GO45" s="484">
        <v>94</v>
      </c>
      <c r="GP45" s="484">
        <v>5</v>
      </c>
      <c r="GQ45" s="485">
        <v>24022</v>
      </c>
      <c r="GR45" s="484">
        <v>14</v>
      </c>
      <c r="GS45" s="484">
        <v>12577</v>
      </c>
      <c r="GT45" s="484">
        <v>1972</v>
      </c>
      <c r="GU45" s="484">
        <v>1776</v>
      </c>
      <c r="GV45" s="484">
        <v>618</v>
      </c>
      <c r="GW45" s="484">
        <v>211</v>
      </c>
      <c r="GX45" s="484">
        <v>68</v>
      </c>
      <c r="GY45" s="484">
        <v>30</v>
      </c>
      <c r="GZ45" s="484">
        <v>6</v>
      </c>
      <c r="HA45" s="485">
        <v>17272</v>
      </c>
      <c r="HB45" s="460">
        <v>0</v>
      </c>
      <c r="HC45" s="460">
        <v>2</v>
      </c>
      <c r="HD45" s="460">
        <v>0</v>
      </c>
      <c r="HE45" s="460">
        <v>0</v>
      </c>
      <c r="HF45" s="460">
        <v>0</v>
      </c>
      <c r="HG45" s="460">
        <v>0</v>
      </c>
      <c r="HH45" s="460">
        <v>0</v>
      </c>
      <c r="HI45" s="460">
        <v>0</v>
      </c>
      <c r="HJ45" s="460">
        <v>0</v>
      </c>
      <c r="HK45" s="483">
        <v>2</v>
      </c>
      <c r="HL45" s="460">
        <v>54.25</v>
      </c>
      <c r="HM45" s="460">
        <v>22101</v>
      </c>
      <c r="HN45" s="460">
        <v>5081.25</v>
      </c>
      <c r="HO45" s="460">
        <v>5773.5</v>
      </c>
      <c r="HP45" s="460">
        <v>2688</v>
      </c>
      <c r="HQ45" s="460">
        <v>1189.75</v>
      </c>
      <c r="HR45" s="460">
        <v>312.75</v>
      </c>
      <c r="HS45" s="460">
        <v>116</v>
      </c>
      <c r="HT45" s="460">
        <v>9.5</v>
      </c>
      <c r="HU45" s="483">
        <v>37326</v>
      </c>
      <c r="HV45" s="460">
        <v>30.1</v>
      </c>
      <c r="HW45" s="460">
        <v>14734</v>
      </c>
      <c r="HX45" s="460">
        <v>3952.1</v>
      </c>
      <c r="HY45" s="460">
        <v>5132</v>
      </c>
      <c r="HZ45" s="460">
        <v>2688</v>
      </c>
      <c r="IA45" s="460">
        <v>1454.1</v>
      </c>
      <c r="IB45" s="460">
        <v>451.8</v>
      </c>
      <c r="IC45" s="460">
        <v>193.3</v>
      </c>
      <c r="ID45" s="460">
        <v>19</v>
      </c>
      <c r="IE45" s="483">
        <v>28654.400000000001</v>
      </c>
      <c r="IF45" s="483">
        <v>0</v>
      </c>
      <c r="IG45" s="483">
        <v>28654.400000000001</v>
      </c>
      <c r="IH45" s="460">
        <v>54.25</v>
      </c>
      <c r="II45" s="460">
        <v>22101</v>
      </c>
      <c r="IJ45" s="460">
        <v>5081.25</v>
      </c>
      <c r="IK45" s="460">
        <v>5773.5</v>
      </c>
      <c r="IL45" s="460">
        <v>2688</v>
      </c>
      <c r="IM45" s="460">
        <v>1189.75</v>
      </c>
      <c r="IN45" s="460">
        <v>312.75</v>
      </c>
      <c r="IO45" s="460">
        <v>116</v>
      </c>
      <c r="IP45" s="460">
        <v>9.5</v>
      </c>
      <c r="IQ45" s="483">
        <v>37326</v>
      </c>
      <c r="IR45" s="460">
        <v>13.06</v>
      </c>
      <c r="IS45" s="460">
        <v>5677.83</v>
      </c>
      <c r="IT45" s="460">
        <v>512.01</v>
      </c>
      <c r="IU45" s="460">
        <v>301.35000000000002</v>
      </c>
      <c r="IV45" s="460">
        <v>69</v>
      </c>
      <c r="IW45" s="460">
        <v>27.83</v>
      </c>
      <c r="IX45" s="460">
        <v>11.21</v>
      </c>
      <c r="IY45" s="460">
        <v>1.3</v>
      </c>
      <c r="IZ45" s="460">
        <v>0</v>
      </c>
      <c r="JA45" s="483">
        <v>6613.59</v>
      </c>
      <c r="JB45" s="460">
        <v>41.19</v>
      </c>
      <c r="JC45" s="460">
        <v>16423.169999999998</v>
      </c>
      <c r="JD45" s="460">
        <v>4569.24</v>
      </c>
      <c r="JE45" s="460">
        <v>5472.15</v>
      </c>
      <c r="JF45" s="460">
        <v>2619</v>
      </c>
      <c r="JG45" s="460">
        <v>1161.92</v>
      </c>
      <c r="JH45" s="460">
        <v>301.54000000000002</v>
      </c>
      <c r="JI45" s="460">
        <v>114.7</v>
      </c>
      <c r="JJ45" s="460">
        <v>9.5</v>
      </c>
      <c r="JK45" s="483">
        <v>30712.41</v>
      </c>
      <c r="JL45" s="460">
        <v>22.9</v>
      </c>
      <c r="JM45" s="460">
        <v>10948.8</v>
      </c>
      <c r="JN45" s="460">
        <v>3553.9</v>
      </c>
      <c r="JO45" s="460">
        <v>4864.1000000000004</v>
      </c>
      <c r="JP45" s="460">
        <v>2619</v>
      </c>
      <c r="JQ45" s="460">
        <v>1420.1</v>
      </c>
      <c r="JR45" s="460">
        <v>435.6</v>
      </c>
      <c r="JS45" s="460">
        <v>191.2</v>
      </c>
      <c r="JT45" s="460">
        <v>19</v>
      </c>
      <c r="JU45" s="483">
        <v>24074.6</v>
      </c>
      <c r="JV45" s="483">
        <v>0</v>
      </c>
      <c r="JW45" s="483">
        <v>24074.6</v>
      </c>
      <c r="JX45" s="461"/>
      <c r="JY45" s="461"/>
      <c r="JZ45" s="461"/>
      <c r="KA45" s="461"/>
      <c r="KB45" s="461"/>
      <c r="KC45" s="461"/>
      <c r="KD45" s="461"/>
      <c r="KE45" s="461"/>
      <c r="KF45" s="461"/>
      <c r="KG45" s="461"/>
      <c r="KH45" s="461"/>
      <c r="KI45" s="461"/>
      <c r="KJ45" s="461"/>
      <c r="KK45" s="461"/>
      <c r="KL45" s="461"/>
      <c r="KM45" s="461"/>
      <c r="KN45" s="461"/>
      <c r="KO45" s="461"/>
      <c r="KP45" s="461"/>
      <c r="KQ45" s="461"/>
      <c r="KR45" s="461"/>
      <c r="KS45" s="461"/>
      <c r="KT45" s="461"/>
      <c r="KU45" s="461"/>
      <c r="KV45" s="461"/>
      <c r="KW45" s="461"/>
      <c r="KX45" s="462"/>
    </row>
    <row r="46" spans="1:310" s="463" customFormat="1" x14ac:dyDescent="0.2">
      <c r="A46" s="457" t="s">
        <v>140</v>
      </c>
      <c r="B46" s="473" t="s">
        <v>837</v>
      </c>
      <c r="C46" s="464" t="s">
        <v>784</v>
      </c>
      <c r="D46" s="465" t="s">
        <v>141</v>
      </c>
      <c r="E46" s="484">
        <v>30401</v>
      </c>
      <c r="F46" s="484">
        <v>18590</v>
      </c>
      <c r="G46" s="484">
        <v>17319</v>
      </c>
      <c r="H46" s="484">
        <v>9204</v>
      </c>
      <c r="I46" s="484">
        <v>5546</v>
      </c>
      <c r="J46" s="484">
        <v>1864</v>
      </c>
      <c r="K46" s="484">
        <v>1284</v>
      </c>
      <c r="L46" s="484">
        <v>183</v>
      </c>
      <c r="M46" s="485">
        <v>84391</v>
      </c>
      <c r="N46" s="484">
        <v>826</v>
      </c>
      <c r="O46" s="484">
        <v>272</v>
      </c>
      <c r="P46" s="484">
        <v>226</v>
      </c>
      <c r="Q46" s="484">
        <v>105</v>
      </c>
      <c r="R46" s="484">
        <v>53</v>
      </c>
      <c r="S46" s="484">
        <v>20</v>
      </c>
      <c r="T46" s="484">
        <v>10</v>
      </c>
      <c r="U46" s="484">
        <v>1</v>
      </c>
      <c r="V46" s="485">
        <v>1513</v>
      </c>
      <c r="W46" s="484">
        <v>0</v>
      </c>
      <c r="X46" s="484">
        <v>0</v>
      </c>
      <c r="Y46" s="484">
        <v>0</v>
      </c>
      <c r="Z46" s="484">
        <v>0</v>
      </c>
      <c r="AA46" s="484">
        <v>0</v>
      </c>
      <c r="AB46" s="484">
        <v>0</v>
      </c>
      <c r="AC46" s="484">
        <v>0</v>
      </c>
      <c r="AD46" s="484">
        <v>0</v>
      </c>
      <c r="AE46" s="485">
        <v>0</v>
      </c>
      <c r="AF46" s="484">
        <v>29575</v>
      </c>
      <c r="AG46" s="484">
        <v>18318</v>
      </c>
      <c r="AH46" s="484">
        <v>17093</v>
      </c>
      <c r="AI46" s="484">
        <v>9099</v>
      </c>
      <c r="AJ46" s="484">
        <v>5493</v>
      </c>
      <c r="AK46" s="484">
        <v>1844</v>
      </c>
      <c r="AL46" s="484">
        <v>1274</v>
      </c>
      <c r="AM46" s="484">
        <v>182</v>
      </c>
      <c r="AN46" s="485">
        <v>82878</v>
      </c>
      <c r="AO46" s="484">
        <v>58</v>
      </c>
      <c r="AP46" s="484">
        <v>72</v>
      </c>
      <c r="AQ46" s="484">
        <v>87</v>
      </c>
      <c r="AR46" s="484">
        <v>63</v>
      </c>
      <c r="AS46" s="484">
        <v>49</v>
      </c>
      <c r="AT46" s="484">
        <v>20</v>
      </c>
      <c r="AU46" s="484">
        <v>31</v>
      </c>
      <c r="AV46" s="484">
        <v>19</v>
      </c>
      <c r="AW46" s="485">
        <v>399</v>
      </c>
      <c r="AX46" s="484">
        <v>58</v>
      </c>
      <c r="AY46" s="484">
        <v>72</v>
      </c>
      <c r="AZ46" s="484">
        <v>87</v>
      </c>
      <c r="BA46" s="484">
        <v>63</v>
      </c>
      <c r="BB46" s="484">
        <v>49</v>
      </c>
      <c r="BC46" s="484">
        <v>20</v>
      </c>
      <c r="BD46" s="484">
        <v>31</v>
      </c>
      <c r="BE46" s="484">
        <v>19</v>
      </c>
      <c r="BF46" s="486"/>
      <c r="BG46" s="485">
        <v>399</v>
      </c>
      <c r="BH46" s="484">
        <v>58</v>
      </c>
      <c r="BI46" s="484">
        <v>29589</v>
      </c>
      <c r="BJ46" s="484">
        <v>18333</v>
      </c>
      <c r="BK46" s="484">
        <v>17069</v>
      </c>
      <c r="BL46" s="484">
        <v>9085</v>
      </c>
      <c r="BM46" s="484">
        <v>5464</v>
      </c>
      <c r="BN46" s="484">
        <v>1855</v>
      </c>
      <c r="BO46" s="484">
        <v>1262</v>
      </c>
      <c r="BP46" s="484">
        <v>163</v>
      </c>
      <c r="BQ46" s="485">
        <v>82878</v>
      </c>
      <c r="BR46" s="484">
        <v>11</v>
      </c>
      <c r="BS46" s="484">
        <v>15255</v>
      </c>
      <c r="BT46" s="484">
        <v>6530</v>
      </c>
      <c r="BU46" s="484">
        <v>4696</v>
      </c>
      <c r="BV46" s="484">
        <v>2092</v>
      </c>
      <c r="BW46" s="484">
        <v>885</v>
      </c>
      <c r="BX46" s="484">
        <v>288</v>
      </c>
      <c r="BY46" s="484">
        <v>149</v>
      </c>
      <c r="BZ46" s="484">
        <v>10</v>
      </c>
      <c r="CA46" s="485">
        <v>29916</v>
      </c>
      <c r="CB46" s="484">
        <v>2</v>
      </c>
      <c r="CC46" s="484">
        <v>408</v>
      </c>
      <c r="CD46" s="484">
        <v>260</v>
      </c>
      <c r="CE46" s="484">
        <v>181</v>
      </c>
      <c r="CF46" s="484">
        <v>105</v>
      </c>
      <c r="CG46" s="484">
        <v>47</v>
      </c>
      <c r="CH46" s="484">
        <v>15</v>
      </c>
      <c r="CI46" s="484">
        <v>10</v>
      </c>
      <c r="CJ46" s="484">
        <v>1</v>
      </c>
      <c r="CK46" s="485">
        <v>1029</v>
      </c>
      <c r="CL46" s="484">
        <v>0</v>
      </c>
      <c r="CM46" s="484">
        <v>3</v>
      </c>
      <c r="CN46" s="484">
        <v>9</v>
      </c>
      <c r="CO46" s="484">
        <v>22</v>
      </c>
      <c r="CP46" s="484">
        <v>12</v>
      </c>
      <c r="CQ46" s="484">
        <v>10</v>
      </c>
      <c r="CR46" s="484">
        <v>13</v>
      </c>
      <c r="CS46" s="484">
        <v>24</v>
      </c>
      <c r="CT46" s="484">
        <v>5</v>
      </c>
      <c r="CU46" s="485">
        <v>98</v>
      </c>
      <c r="CV46" s="484">
        <v>89</v>
      </c>
      <c r="CW46" s="484">
        <v>54</v>
      </c>
      <c r="CX46" s="484">
        <v>44</v>
      </c>
      <c r="CY46" s="484">
        <v>24</v>
      </c>
      <c r="CZ46" s="484">
        <v>13</v>
      </c>
      <c r="DA46" s="484">
        <v>8</v>
      </c>
      <c r="DB46" s="484">
        <v>5</v>
      </c>
      <c r="DC46" s="484">
        <v>1</v>
      </c>
      <c r="DD46" s="485">
        <v>238</v>
      </c>
      <c r="DE46" s="484">
        <v>0</v>
      </c>
      <c r="DF46" s="484">
        <v>0</v>
      </c>
      <c r="DG46" s="484">
        <v>0</v>
      </c>
      <c r="DH46" s="484">
        <v>0</v>
      </c>
      <c r="DI46" s="484">
        <v>0</v>
      </c>
      <c r="DJ46" s="484">
        <v>0</v>
      </c>
      <c r="DK46" s="484">
        <v>0</v>
      </c>
      <c r="DL46" s="484">
        <v>0</v>
      </c>
      <c r="DM46" s="485">
        <v>0</v>
      </c>
      <c r="DN46" s="484">
        <v>806</v>
      </c>
      <c r="DO46" s="484">
        <v>362</v>
      </c>
      <c r="DP46" s="484">
        <v>250</v>
      </c>
      <c r="DQ46" s="484">
        <v>123</v>
      </c>
      <c r="DR46" s="484">
        <v>51</v>
      </c>
      <c r="DS46" s="484">
        <v>25</v>
      </c>
      <c r="DT46" s="484">
        <v>18</v>
      </c>
      <c r="DU46" s="484">
        <v>5</v>
      </c>
      <c r="DV46" s="485">
        <v>1640</v>
      </c>
      <c r="DW46" s="484">
        <v>144</v>
      </c>
      <c r="DX46" s="484">
        <v>42</v>
      </c>
      <c r="DY46" s="484">
        <v>34</v>
      </c>
      <c r="DZ46" s="484">
        <v>18</v>
      </c>
      <c r="EA46" s="484">
        <v>11</v>
      </c>
      <c r="EB46" s="484">
        <v>0</v>
      </c>
      <c r="EC46" s="484">
        <v>3</v>
      </c>
      <c r="ED46" s="484">
        <v>7</v>
      </c>
      <c r="EE46" s="485">
        <v>259</v>
      </c>
      <c r="EF46" s="484">
        <v>950</v>
      </c>
      <c r="EG46" s="484">
        <v>404</v>
      </c>
      <c r="EH46" s="484">
        <v>284</v>
      </c>
      <c r="EI46" s="484">
        <v>141</v>
      </c>
      <c r="EJ46" s="484">
        <v>62</v>
      </c>
      <c r="EK46" s="484">
        <v>25</v>
      </c>
      <c r="EL46" s="484">
        <v>21</v>
      </c>
      <c r="EM46" s="484">
        <v>12</v>
      </c>
      <c r="EN46" s="485">
        <v>1899</v>
      </c>
      <c r="EO46" s="484">
        <v>503</v>
      </c>
      <c r="EP46" s="484">
        <v>209</v>
      </c>
      <c r="EQ46" s="484">
        <v>198</v>
      </c>
      <c r="ER46" s="484">
        <v>102</v>
      </c>
      <c r="ES46" s="484">
        <v>45</v>
      </c>
      <c r="ET46" s="484">
        <v>18</v>
      </c>
      <c r="EU46" s="484">
        <v>13</v>
      </c>
      <c r="EV46" s="484">
        <v>11</v>
      </c>
      <c r="EW46" s="485">
        <v>1099</v>
      </c>
      <c r="EX46" s="484">
        <v>0</v>
      </c>
      <c r="EY46" s="484">
        <v>0</v>
      </c>
      <c r="EZ46" s="484">
        <v>0</v>
      </c>
      <c r="FA46" s="484">
        <v>0</v>
      </c>
      <c r="FB46" s="484">
        <v>0</v>
      </c>
      <c r="FC46" s="484">
        <v>0</v>
      </c>
      <c r="FD46" s="484">
        <v>0</v>
      </c>
      <c r="FE46" s="484">
        <v>0</v>
      </c>
      <c r="FF46" s="485">
        <v>0</v>
      </c>
      <c r="FG46" s="484">
        <v>0</v>
      </c>
      <c r="FH46" s="484">
        <v>0</v>
      </c>
      <c r="FI46" s="484">
        <v>0</v>
      </c>
      <c r="FJ46" s="484">
        <v>0</v>
      </c>
      <c r="FK46" s="484">
        <v>0</v>
      </c>
      <c r="FL46" s="484">
        <v>0</v>
      </c>
      <c r="FM46" s="484">
        <v>0</v>
      </c>
      <c r="FN46" s="484">
        <v>0</v>
      </c>
      <c r="FO46" s="485">
        <v>0</v>
      </c>
      <c r="FP46" s="484">
        <v>22</v>
      </c>
      <c r="FQ46" s="484">
        <v>30</v>
      </c>
      <c r="FR46" s="484">
        <v>31</v>
      </c>
      <c r="FS46" s="484">
        <v>16</v>
      </c>
      <c r="FT46" s="484">
        <v>7</v>
      </c>
      <c r="FU46" s="484">
        <v>6</v>
      </c>
      <c r="FV46" s="484">
        <v>3</v>
      </c>
      <c r="FW46" s="484">
        <v>1</v>
      </c>
      <c r="FX46" s="485">
        <v>116</v>
      </c>
      <c r="FY46" s="484">
        <v>481</v>
      </c>
      <c r="FZ46" s="484">
        <v>179</v>
      </c>
      <c r="GA46" s="484">
        <v>167</v>
      </c>
      <c r="GB46" s="484">
        <v>86</v>
      </c>
      <c r="GC46" s="484">
        <v>38</v>
      </c>
      <c r="GD46" s="484">
        <v>12</v>
      </c>
      <c r="GE46" s="484">
        <v>10</v>
      </c>
      <c r="GF46" s="484">
        <v>10</v>
      </c>
      <c r="GG46" s="485">
        <v>983</v>
      </c>
      <c r="GH46" s="484">
        <v>45</v>
      </c>
      <c r="GI46" s="484">
        <v>12884</v>
      </c>
      <c r="GJ46" s="484">
        <v>11076</v>
      </c>
      <c r="GK46" s="484">
        <v>11842</v>
      </c>
      <c r="GL46" s="484">
        <v>6711</v>
      </c>
      <c r="GM46" s="484">
        <v>4447</v>
      </c>
      <c r="GN46" s="484">
        <v>1506</v>
      </c>
      <c r="GO46" s="484">
        <v>1053</v>
      </c>
      <c r="GP46" s="484">
        <v>134</v>
      </c>
      <c r="GQ46" s="485">
        <v>49698</v>
      </c>
      <c r="GR46" s="484">
        <v>13</v>
      </c>
      <c r="GS46" s="484">
        <v>16705</v>
      </c>
      <c r="GT46" s="484">
        <v>7257</v>
      </c>
      <c r="GU46" s="484">
        <v>5227</v>
      </c>
      <c r="GV46" s="484">
        <v>2374</v>
      </c>
      <c r="GW46" s="484">
        <v>1017</v>
      </c>
      <c r="GX46" s="484">
        <v>349</v>
      </c>
      <c r="GY46" s="484">
        <v>209</v>
      </c>
      <c r="GZ46" s="484">
        <v>29</v>
      </c>
      <c r="HA46" s="485">
        <v>33180</v>
      </c>
      <c r="HB46" s="460">
        <v>0</v>
      </c>
      <c r="HC46" s="460">
        <v>0.5</v>
      </c>
      <c r="HD46" s="460">
        <v>0</v>
      </c>
      <c r="HE46" s="460">
        <v>0</v>
      </c>
      <c r="HF46" s="460">
        <v>0</v>
      </c>
      <c r="HG46" s="460">
        <v>0</v>
      </c>
      <c r="HH46" s="460">
        <v>0</v>
      </c>
      <c r="HI46" s="460">
        <v>0</v>
      </c>
      <c r="HJ46" s="460">
        <v>0</v>
      </c>
      <c r="HK46" s="483">
        <v>0.5</v>
      </c>
      <c r="HL46" s="460">
        <v>54.75</v>
      </c>
      <c r="HM46" s="460">
        <v>25603.5</v>
      </c>
      <c r="HN46" s="460">
        <v>16556.75</v>
      </c>
      <c r="HO46" s="460">
        <v>15790.25</v>
      </c>
      <c r="HP46" s="460">
        <v>8504.5</v>
      </c>
      <c r="HQ46" s="460">
        <v>5217.5</v>
      </c>
      <c r="HR46" s="460">
        <v>1762</v>
      </c>
      <c r="HS46" s="460">
        <v>1206.75</v>
      </c>
      <c r="HT46" s="460">
        <v>167.75</v>
      </c>
      <c r="HU46" s="483">
        <v>74863.75</v>
      </c>
      <c r="HV46" s="460">
        <v>30.4</v>
      </c>
      <c r="HW46" s="460">
        <v>17069</v>
      </c>
      <c r="HX46" s="460">
        <v>12877.5</v>
      </c>
      <c r="HY46" s="460">
        <v>14035.8</v>
      </c>
      <c r="HZ46" s="460">
        <v>8504.5</v>
      </c>
      <c r="IA46" s="460">
        <v>6376.9</v>
      </c>
      <c r="IB46" s="460">
        <v>2545.1</v>
      </c>
      <c r="IC46" s="460">
        <v>2011.3</v>
      </c>
      <c r="ID46" s="460">
        <v>335.5</v>
      </c>
      <c r="IE46" s="483">
        <v>63786</v>
      </c>
      <c r="IF46" s="483">
        <v>1.8</v>
      </c>
      <c r="IG46" s="483">
        <v>63787.8</v>
      </c>
      <c r="IH46" s="460">
        <v>54.75</v>
      </c>
      <c r="II46" s="460">
        <v>25603.5</v>
      </c>
      <c r="IJ46" s="460">
        <v>16556.75</v>
      </c>
      <c r="IK46" s="460">
        <v>15790.25</v>
      </c>
      <c r="IL46" s="460">
        <v>8504.5</v>
      </c>
      <c r="IM46" s="460">
        <v>5217.5</v>
      </c>
      <c r="IN46" s="460">
        <v>1762</v>
      </c>
      <c r="IO46" s="460">
        <v>1206.75</v>
      </c>
      <c r="IP46" s="460">
        <v>167.75</v>
      </c>
      <c r="IQ46" s="483">
        <v>74863.75</v>
      </c>
      <c r="IR46" s="460">
        <v>13.93</v>
      </c>
      <c r="IS46" s="460">
        <v>6038.69</v>
      </c>
      <c r="IT46" s="460">
        <v>1637.31</v>
      </c>
      <c r="IU46" s="460">
        <v>771.72</v>
      </c>
      <c r="IV46" s="460">
        <v>239.62</v>
      </c>
      <c r="IW46" s="460">
        <v>89.14</v>
      </c>
      <c r="IX46" s="460">
        <v>24.65</v>
      </c>
      <c r="IY46" s="460">
        <v>9.4</v>
      </c>
      <c r="IZ46" s="460">
        <v>0.23</v>
      </c>
      <c r="JA46" s="483">
        <v>8824.69</v>
      </c>
      <c r="JB46" s="460">
        <v>40.82</v>
      </c>
      <c r="JC46" s="460">
        <v>19564.810000000001</v>
      </c>
      <c r="JD46" s="460">
        <v>14919.44</v>
      </c>
      <c r="JE46" s="460">
        <v>15018.53</v>
      </c>
      <c r="JF46" s="460">
        <v>8264.8799999999992</v>
      </c>
      <c r="JG46" s="460">
        <v>5128.3599999999997</v>
      </c>
      <c r="JH46" s="460">
        <v>1737.35</v>
      </c>
      <c r="JI46" s="460">
        <v>1197.3499999999999</v>
      </c>
      <c r="JJ46" s="460">
        <v>167.52</v>
      </c>
      <c r="JK46" s="483">
        <v>66039.06</v>
      </c>
      <c r="JL46" s="460">
        <v>22.7</v>
      </c>
      <c r="JM46" s="460">
        <v>13043.2</v>
      </c>
      <c r="JN46" s="460">
        <v>11604</v>
      </c>
      <c r="JO46" s="460">
        <v>13349.8</v>
      </c>
      <c r="JP46" s="460">
        <v>8264.9</v>
      </c>
      <c r="JQ46" s="460">
        <v>6268</v>
      </c>
      <c r="JR46" s="460">
        <v>2509.5</v>
      </c>
      <c r="JS46" s="460">
        <v>1995.6</v>
      </c>
      <c r="JT46" s="460">
        <v>335</v>
      </c>
      <c r="JU46" s="483">
        <v>57392.7</v>
      </c>
      <c r="JV46" s="483">
        <v>1.8</v>
      </c>
      <c r="JW46" s="483">
        <v>57394.5</v>
      </c>
      <c r="JX46" s="461"/>
      <c r="JY46" s="461"/>
      <c r="JZ46" s="461"/>
      <c r="KA46" s="461"/>
      <c r="KB46" s="461"/>
      <c r="KC46" s="461"/>
      <c r="KD46" s="461"/>
      <c r="KE46" s="461"/>
      <c r="KF46" s="461"/>
      <c r="KG46" s="461"/>
      <c r="KH46" s="461"/>
      <c r="KI46" s="461"/>
      <c r="KJ46" s="461"/>
      <c r="KK46" s="461"/>
      <c r="KL46" s="461"/>
      <c r="KM46" s="461"/>
      <c r="KN46" s="461"/>
      <c r="KO46" s="461"/>
      <c r="KP46" s="461"/>
      <c r="KQ46" s="461"/>
      <c r="KR46" s="461"/>
      <c r="KS46" s="461"/>
      <c r="KT46" s="461"/>
      <c r="KU46" s="461"/>
      <c r="KV46" s="461"/>
      <c r="KW46" s="461"/>
      <c r="KX46" s="462"/>
    </row>
    <row r="47" spans="1:310" s="463" customFormat="1" x14ac:dyDescent="0.2">
      <c r="A47" s="457" t="s">
        <v>142</v>
      </c>
      <c r="B47" s="473" t="s">
        <v>838</v>
      </c>
      <c r="C47" s="464" t="s">
        <v>794</v>
      </c>
      <c r="D47" s="465" t="s">
        <v>143</v>
      </c>
      <c r="E47" s="484">
        <v>44705</v>
      </c>
      <c r="F47" s="484">
        <v>18280</v>
      </c>
      <c r="G47" s="484">
        <v>15605</v>
      </c>
      <c r="H47" s="484">
        <v>7541</v>
      </c>
      <c r="I47" s="484">
        <v>5550</v>
      </c>
      <c r="J47" s="484">
        <v>3024</v>
      </c>
      <c r="K47" s="484">
        <v>1326</v>
      </c>
      <c r="L47" s="484">
        <v>60</v>
      </c>
      <c r="M47" s="485">
        <v>96091</v>
      </c>
      <c r="N47" s="484">
        <v>701</v>
      </c>
      <c r="O47" s="484">
        <v>215</v>
      </c>
      <c r="P47" s="484">
        <v>218</v>
      </c>
      <c r="Q47" s="484">
        <v>78</v>
      </c>
      <c r="R47" s="484">
        <v>47</v>
      </c>
      <c r="S47" s="484">
        <v>30</v>
      </c>
      <c r="T47" s="484">
        <v>14</v>
      </c>
      <c r="U47" s="484">
        <v>1</v>
      </c>
      <c r="V47" s="485">
        <v>1304</v>
      </c>
      <c r="W47" s="484">
        <v>8</v>
      </c>
      <c r="X47" s="484">
        <v>2</v>
      </c>
      <c r="Y47" s="484">
        <v>3</v>
      </c>
      <c r="Z47" s="484">
        <v>3</v>
      </c>
      <c r="AA47" s="484">
        <v>0</v>
      </c>
      <c r="AB47" s="484">
        <v>1</v>
      </c>
      <c r="AC47" s="484">
        <v>0</v>
      </c>
      <c r="AD47" s="484">
        <v>0</v>
      </c>
      <c r="AE47" s="485">
        <v>17</v>
      </c>
      <c r="AF47" s="484">
        <v>43996</v>
      </c>
      <c r="AG47" s="484">
        <v>18063</v>
      </c>
      <c r="AH47" s="484">
        <v>15384</v>
      </c>
      <c r="AI47" s="484">
        <v>7460</v>
      </c>
      <c r="AJ47" s="484">
        <v>5503</v>
      </c>
      <c r="AK47" s="484">
        <v>2993</v>
      </c>
      <c r="AL47" s="484">
        <v>1312</v>
      </c>
      <c r="AM47" s="484">
        <v>59</v>
      </c>
      <c r="AN47" s="485">
        <v>94770</v>
      </c>
      <c r="AO47" s="484">
        <v>82</v>
      </c>
      <c r="AP47" s="484">
        <v>51</v>
      </c>
      <c r="AQ47" s="484">
        <v>89</v>
      </c>
      <c r="AR47" s="484">
        <v>56</v>
      </c>
      <c r="AS47" s="484">
        <v>43</v>
      </c>
      <c r="AT47" s="484">
        <v>32</v>
      </c>
      <c r="AU47" s="484">
        <v>23</v>
      </c>
      <c r="AV47" s="484">
        <v>9</v>
      </c>
      <c r="AW47" s="485">
        <v>385</v>
      </c>
      <c r="AX47" s="484">
        <v>82</v>
      </c>
      <c r="AY47" s="484">
        <v>51</v>
      </c>
      <c r="AZ47" s="484">
        <v>89</v>
      </c>
      <c r="BA47" s="484">
        <v>56</v>
      </c>
      <c r="BB47" s="484">
        <v>43</v>
      </c>
      <c r="BC47" s="484">
        <v>32</v>
      </c>
      <c r="BD47" s="484">
        <v>23</v>
      </c>
      <c r="BE47" s="484">
        <v>9</v>
      </c>
      <c r="BF47" s="486"/>
      <c r="BG47" s="485">
        <v>385</v>
      </c>
      <c r="BH47" s="484">
        <v>82</v>
      </c>
      <c r="BI47" s="484">
        <v>43965</v>
      </c>
      <c r="BJ47" s="484">
        <v>18101</v>
      </c>
      <c r="BK47" s="484">
        <v>15351</v>
      </c>
      <c r="BL47" s="484">
        <v>7447</v>
      </c>
      <c r="BM47" s="484">
        <v>5492</v>
      </c>
      <c r="BN47" s="484">
        <v>2984</v>
      </c>
      <c r="BO47" s="484">
        <v>1298</v>
      </c>
      <c r="BP47" s="484">
        <v>50</v>
      </c>
      <c r="BQ47" s="485">
        <v>94770</v>
      </c>
      <c r="BR47" s="484">
        <v>20</v>
      </c>
      <c r="BS47" s="484">
        <v>22111</v>
      </c>
      <c r="BT47" s="484">
        <v>6403</v>
      </c>
      <c r="BU47" s="484">
        <v>4269</v>
      </c>
      <c r="BV47" s="484">
        <v>1525</v>
      </c>
      <c r="BW47" s="484">
        <v>878</v>
      </c>
      <c r="BX47" s="484">
        <v>418</v>
      </c>
      <c r="BY47" s="484">
        <v>145</v>
      </c>
      <c r="BZ47" s="484">
        <v>8</v>
      </c>
      <c r="CA47" s="485">
        <v>35777</v>
      </c>
      <c r="CB47" s="484">
        <v>4</v>
      </c>
      <c r="CC47" s="484">
        <v>284</v>
      </c>
      <c r="CD47" s="484">
        <v>181</v>
      </c>
      <c r="CE47" s="484">
        <v>179</v>
      </c>
      <c r="CF47" s="484">
        <v>78</v>
      </c>
      <c r="CG47" s="484">
        <v>31</v>
      </c>
      <c r="CH47" s="484">
        <v>28</v>
      </c>
      <c r="CI47" s="484">
        <v>9</v>
      </c>
      <c r="CJ47" s="484">
        <v>0</v>
      </c>
      <c r="CK47" s="485">
        <v>794</v>
      </c>
      <c r="CL47" s="484">
        <v>1</v>
      </c>
      <c r="CM47" s="484">
        <v>22</v>
      </c>
      <c r="CN47" s="484">
        <v>17</v>
      </c>
      <c r="CO47" s="484">
        <v>14</v>
      </c>
      <c r="CP47" s="484">
        <v>19</v>
      </c>
      <c r="CQ47" s="484">
        <v>21</v>
      </c>
      <c r="CR47" s="484">
        <v>18</v>
      </c>
      <c r="CS47" s="484">
        <v>19</v>
      </c>
      <c r="CT47" s="484">
        <v>9</v>
      </c>
      <c r="CU47" s="485">
        <v>140</v>
      </c>
      <c r="CV47" s="484">
        <v>183</v>
      </c>
      <c r="CW47" s="484">
        <v>73</v>
      </c>
      <c r="CX47" s="484">
        <v>54</v>
      </c>
      <c r="CY47" s="484">
        <v>27</v>
      </c>
      <c r="CZ47" s="484">
        <v>23</v>
      </c>
      <c r="DA47" s="484">
        <v>7</v>
      </c>
      <c r="DB47" s="484">
        <v>10</v>
      </c>
      <c r="DC47" s="484">
        <v>0</v>
      </c>
      <c r="DD47" s="485">
        <v>377</v>
      </c>
      <c r="DE47" s="484">
        <v>1161</v>
      </c>
      <c r="DF47" s="484">
        <v>324</v>
      </c>
      <c r="DG47" s="484">
        <v>207</v>
      </c>
      <c r="DH47" s="484">
        <v>94</v>
      </c>
      <c r="DI47" s="484">
        <v>48</v>
      </c>
      <c r="DJ47" s="484">
        <v>33</v>
      </c>
      <c r="DK47" s="484">
        <v>11</v>
      </c>
      <c r="DL47" s="484">
        <v>1</v>
      </c>
      <c r="DM47" s="485">
        <v>1879</v>
      </c>
      <c r="DN47" s="484">
        <v>3</v>
      </c>
      <c r="DO47" s="484">
        <v>0</v>
      </c>
      <c r="DP47" s="484">
        <v>0</v>
      </c>
      <c r="DQ47" s="484">
        <v>0</v>
      </c>
      <c r="DR47" s="484">
        <v>0</v>
      </c>
      <c r="DS47" s="484">
        <v>0</v>
      </c>
      <c r="DT47" s="484">
        <v>0</v>
      </c>
      <c r="DU47" s="484">
        <v>0</v>
      </c>
      <c r="DV47" s="485">
        <v>3</v>
      </c>
      <c r="DW47" s="484">
        <v>455</v>
      </c>
      <c r="DX47" s="484">
        <v>73</v>
      </c>
      <c r="DY47" s="484">
        <v>31</v>
      </c>
      <c r="DZ47" s="484">
        <v>27</v>
      </c>
      <c r="EA47" s="484">
        <v>21</v>
      </c>
      <c r="EB47" s="484">
        <v>9</v>
      </c>
      <c r="EC47" s="484">
        <v>2</v>
      </c>
      <c r="ED47" s="484">
        <v>1</v>
      </c>
      <c r="EE47" s="485">
        <v>619</v>
      </c>
      <c r="EF47" s="484">
        <v>1619</v>
      </c>
      <c r="EG47" s="484">
        <v>397</v>
      </c>
      <c r="EH47" s="484">
        <v>238</v>
      </c>
      <c r="EI47" s="484">
        <v>121</v>
      </c>
      <c r="EJ47" s="484">
        <v>69</v>
      </c>
      <c r="EK47" s="484">
        <v>42</v>
      </c>
      <c r="EL47" s="484">
        <v>13</v>
      </c>
      <c r="EM47" s="484">
        <v>2</v>
      </c>
      <c r="EN47" s="485">
        <v>2501</v>
      </c>
      <c r="EO47" s="484">
        <v>1015</v>
      </c>
      <c r="EP47" s="484">
        <v>239</v>
      </c>
      <c r="EQ47" s="484">
        <v>154</v>
      </c>
      <c r="ER47" s="484">
        <v>90</v>
      </c>
      <c r="ES47" s="484">
        <v>52</v>
      </c>
      <c r="ET47" s="484">
        <v>37</v>
      </c>
      <c r="EU47" s="484">
        <v>9</v>
      </c>
      <c r="EV47" s="484">
        <v>1</v>
      </c>
      <c r="EW47" s="485">
        <v>1597</v>
      </c>
      <c r="EX47" s="484">
        <v>0</v>
      </c>
      <c r="EY47" s="484">
        <v>0</v>
      </c>
      <c r="EZ47" s="484">
        <v>0</v>
      </c>
      <c r="FA47" s="484">
        <v>0</v>
      </c>
      <c r="FB47" s="484">
        <v>0</v>
      </c>
      <c r="FC47" s="484">
        <v>0</v>
      </c>
      <c r="FD47" s="484">
        <v>0</v>
      </c>
      <c r="FE47" s="484">
        <v>0</v>
      </c>
      <c r="FF47" s="485">
        <v>0</v>
      </c>
      <c r="FG47" s="484">
        <v>0</v>
      </c>
      <c r="FH47" s="484">
        <v>0</v>
      </c>
      <c r="FI47" s="484">
        <v>0</v>
      </c>
      <c r="FJ47" s="484">
        <v>0</v>
      </c>
      <c r="FK47" s="484">
        <v>0</v>
      </c>
      <c r="FL47" s="484">
        <v>0</v>
      </c>
      <c r="FM47" s="484">
        <v>0</v>
      </c>
      <c r="FN47" s="484">
        <v>0</v>
      </c>
      <c r="FO47" s="485">
        <v>0</v>
      </c>
      <c r="FP47" s="484">
        <v>0</v>
      </c>
      <c r="FQ47" s="484">
        <v>0</v>
      </c>
      <c r="FR47" s="484">
        <v>0</v>
      </c>
      <c r="FS47" s="484">
        <v>0</v>
      </c>
      <c r="FT47" s="484">
        <v>0</v>
      </c>
      <c r="FU47" s="484">
        <v>0</v>
      </c>
      <c r="FV47" s="484">
        <v>0</v>
      </c>
      <c r="FW47" s="484">
        <v>0</v>
      </c>
      <c r="FX47" s="485">
        <v>0</v>
      </c>
      <c r="FY47" s="484">
        <v>1015</v>
      </c>
      <c r="FZ47" s="484">
        <v>239</v>
      </c>
      <c r="GA47" s="484">
        <v>154</v>
      </c>
      <c r="GB47" s="484">
        <v>90</v>
      </c>
      <c r="GC47" s="484">
        <v>52</v>
      </c>
      <c r="GD47" s="484">
        <v>37</v>
      </c>
      <c r="GE47" s="484">
        <v>9</v>
      </c>
      <c r="GF47" s="484">
        <v>1</v>
      </c>
      <c r="GG47" s="485">
        <v>1597</v>
      </c>
      <c r="GH47" s="484">
        <v>57</v>
      </c>
      <c r="GI47" s="484">
        <v>21084</v>
      </c>
      <c r="GJ47" s="484">
        <v>11421</v>
      </c>
      <c r="GK47" s="484">
        <v>10857</v>
      </c>
      <c r="GL47" s="484">
        <v>5798</v>
      </c>
      <c r="GM47" s="484">
        <v>4540</v>
      </c>
      <c r="GN47" s="484">
        <v>2509</v>
      </c>
      <c r="GO47" s="484">
        <v>1123</v>
      </c>
      <c r="GP47" s="484">
        <v>32</v>
      </c>
      <c r="GQ47" s="485">
        <v>57421</v>
      </c>
      <c r="GR47" s="484">
        <v>25</v>
      </c>
      <c r="GS47" s="484">
        <v>22881</v>
      </c>
      <c r="GT47" s="484">
        <v>6680</v>
      </c>
      <c r="GU47" s="484">
        <v>4494</v>
      </c>
      <c r="GV47" s="484">
        <v>1649</v>
      </c>
      <c r="GW47" s="484">
        <v>952</v>
      </c>
      <c r="GX47" s="484">
        <v>475</v>
      </c>
      <c r="GY47" s="484">
        <v>175</v>
      </c>
      <c r="GZ47" s="484">
        <v>18</v>
      </c>
      <c r="HA47" s="485">
        <v>37349</v>
      </c>
      <c r="HB47" s="460">
        <v>0.375</v>
      </c>
      <c r="HC47" s="460">
        <v>8.25</v>
      </c>
      <c r="HD47" s="460">
        <v>0</v>
      </c>
      <c r="HE47" s="460">
        <v>0.375</v>
      </c>
      <c r="HF47" s="460">
        <v>0</v>
      </c>
      <c r="HG47" s="460">
        <v>0</v>
      </c>
      <c r="HH47" s="460">
        <v>0</v>
      </c>
      <c r="HI47" s="460">
        <v>0</v>
      </c>
      <c r="HJ47" s="460">
        <v>0</v>
      </c>
      <c r="HK47" s="483">
        <v>9</v>
      </c>
      <c r="HL47" s="460">
        <v>75.125</v>
      </c>
      <c r="HM47" s="460">
        <v>38960</v>
      </c>
      <c r="HN47" s="460">
        <v>16534.5</v>
      </c>
      <c r="HO47" s="460">
        <v>14270.125</v>
      </c>
      <c r="HP47" s="460">
        <v>7072.75</v>
      </c>
      <c r="HQ47" s="460">
        <v>5276.75</v>
      </c>
      <c r="HR47" s="460">
        <v>2872.5</v>
      </c>
      <c r="HS47" s="460">
        <v>1252</v>
      </c>
      <c r="HT47" s="460">
        <v>44.5</v>
      </c>
      <c r="HU47" s="483">
        <v>86358.25</v>
      </c>
      <c r="HV47" s="460">
        <v>41.7</v>
      </c>
      <c r="HW47" s="460">
        <v>25973.3</v>
      </c>
      <c r="HX47" s="460">
        <v>12860.2</v>
      </c>
      <c r="HY47" s="460">
        <v>12684.6</v>
      </c>
      <c r="HZ47" s="460">
        <v>7072.8</v>
      </c>
      <c r="IA47" s="460">
        <v>6449.4</v>
      </c>
      <c r="IB47" s="460">
        <v>4149.2</v>
      </c>
      <c r="IC47" s="460">
        <v>2086.6999999999998</v>
      </c>
      <c r="ID47" s="460">
        <v>89</v>
      </c>
      <c r="IE47" s="483">
        <v>71406.899999999994</v>
      </c>
      <c r="IF47" s="483">
        <v>0</v>
      </c>
      <c r="IG47" s="483">
        <v>71406.899999999994</v>
      </c>
      <c r="IH47" s="460">
        <v>75.125</v>
      </c>
      <c r="II47" s="460">
        <v>38960</v>
      </c>
      <c r="IJ47" s="460">
        <v>16534.5</v>
      </c>
      <c r="IK47" s="460">
        <v>14270.125</v>
      </c>
      <c r="IL47" s="460">
        <v>7072.75</v>
      </c>
      <c r="IM47" s="460">
        <v>5276.75</v>
      </c>
      <c r="IN47" s="460">
        <v>2872.5</v>
      </c>
      <c r="IO47" s="460">
        <v>1252</v>
      </c>
      <c r="IP47" s="460">
        <v>44.5</v>
      </c>
      <c r="IQ47" s="483">
        <v>86358.25</v>
      </c>
      <c r="IR47" s="460">
        <v>15.71</v>
      </c>
      <c r="IS47" s="460">
        <v>8289.99</v>
      </c>
      <c r="IT47" s="460">
        <v>1426.62</v>
      </c>
      <c r="IU47" s="460">
        <v>697.78</v>
      </c>
      <c r="IV47" s="460">
        <v>193.59</v>
      </c>
      <c r="IW47" s="460">
        <v>78.86</v>
      </c>
      <c r="IX47" s="460">
        <v>31.52</v>
      </c>
      <c r="IY47" s="460">
        <v>10.1</v>
      </c>
      <c r="IZ47" s="460">
        <v>0.6</v>
      </c>
      <c r="JA47" s="483">
        <v>10744.77</v>
      </c>
      <c r="JB47" s="460">
        <v>59.414999999999999</v>
      </c>
      <c r="JC47" s="460">
        <v>30670.01</v>
      </c>
      <c r="JD47" s="460">
        <v>15107.88</v>
      </c>
      <c r="JE47" s="460">
        <v>13572.344999999999</v>
      </c>
      <c r="JF47" s="460">
        <v>6879.16</v>
      </c>
      <c r="JG47" s="460">
        <v>5197.8900000000003</v>
      </c>
      <c r="JH47" s="460">
        <v>2840.98</v>
      </c>
      <c r="JI47" s="460">
        <v>1241.9000000000001</v>
      </c>
      <c r="JJ47" s="460">
        <v>43.9</v>
      </c>
      <c r="JK47" s="483">
        <v>75613.48</v>
      </c>
      <c r="JL47" s="460">
        <v>33</v>
      </c>
      <c r="JM47" s="460">
        <v>20446.7</v>
      </c>
      <c r="JN47" s="460">
        <v>11750.6</v>
      </c>
      <c r="JO47" s="460">
        <v>12064.3</v>
      </c>
      <c r="JP47" s="460">
        <v>6879.2</v>
      </c>
      <c r="JQ47" s="460">
        <v>6353</v>
      </c>
      <c r="JR47" s="460">
        <v>4103.6000000000004</v>
      </c>
      <c r="JS47" s="460">
        <v>2069.8000000000002</v>
      </c>
      <c r="JT47" s="460">
        <v>87.8</v>
      </c>
      <c r="JU47" s="483">
        <v>63788</v>
      </c>
      <c r="JV47" s="483">
        <v>0</v>
      </c>
      <c r="JW47" s="483">
        <v>63788</v>
      </c>
      <c r="JX47" s="461"/>
      <c r="JY47" s="461"/>
      <c r="JZ47" s="461"/>
      <c r="KA47" s="461"/>
      <c r="KB47" s="461"/>
      <c r="KC47" s="461"/>
      <c r="KD47" s="461"/>
      <c r="KE47" s="461"/>
      <c r="KF47" s="461"/>
      <c r="KG47" s="461"/>
      <c r="KH47" s="461"/>
      <c r="KI47" s="461"/>
      <c r="KJ47" s="461"/>
      <c r="KK47" s="461"/>
      <c r="KL47" s="461"/>
      <c r="KM47" s="461"/>
      <c r="KN47" s="461"/>
      <c r="KO47" s="461"/>
      <c r="KP47" s="461"/>
      <c r="KQ47" s="461"/>
      <c r="KR47" s="461"/>
      <c r="KS47" s="461"/>
      <c r="KT47" s="461"/>
      <c r="KU47" s="461"/>
      <c r="KV47" s="461"/>
      <c r="KW47" s="461"/>
      <c r="KX47" s="462"/>
    </row>
    <row r="48" spans="1:310" s="463" customFormat="1" x14ac:dyDescent="0.2">
      <c r="A48" s="457" t="s">
        <v>144</v>
      </c>
      <c r="B48" s="473" t="s">
        <v>839</v>
      </c>
      <c r="C48" s="464" t="s">
        <v>626</v>
      </c>
      <c r="D48" s="465" t="s">
        <v>145</v>
      </c>
      <c r="E48" s="484">
        <v>4324</v>
      </c>
      <c r="F48" s="484">
        <v>10761</v>
      </c>
      <c r="G48" s="484">
        <v>20137</v>
      </c>
      <c r="H48" s="484">
        <v>10245</v>
      </c>
      <c r="I48" s="484">
        <v>5940</v>
      </c>
      <c r="J48" s="484">
        <v>3836</v>
      </c>
      <c r="K48" s="484">
        <v>3252</v>
      </c>
      <c r="L48" s="484">
        <v>498</v>
      </c>
      <c r="M48" s="485">
        <v>58993</v>
      </c>
      <c r="N48" s="484">
        <v>533</v>
      </c>
      <c r="O48" s="484">
        <v>553</v>
      </c>
      <c r="P48" s="484">
        <v>843</v>
      </c>
      <c r="Q48" s="484">
        <v>629</v>
      </c>
      <c r="R48" s="484">
        <v>437</v>
      </c>
      <c r="S48" s="484">
        <v>254</v>
      </c>
      <c r="T48" s="484">
        <v>395</v>
      </c>
      <c r="U48" s="484">
        <v>170</v>
      </c>
      <c r="V48" s="485">
        <v>3814</v>
      </c>
      <c r="W48" s="484">
        <v>0</v>
      </c>
      <c r="X48" s="484">
        <v>0</v>
      </c>
      <c r="Y48" s="484">
        <v>0</v>
      </c>
      <c r="Z48" s="484">
        <v>0</v>
      </c>
      <c r="AA48" s="484">
        <v>0</v>
      </c>
      <c r="AB48" s="484">
        <v>0</v>
      </c>
      <c r="AC48" s="484">
        <v>0</v>
      </c>
      <c r="AD48" s="484">
        <v>0</v>
      </c>
      <c r="AE48" s="485">
        <v>0</v>
      </c>
      <c r="AF48" s="484">
        <v>3791</v>
      </c>
      <c r="AG48" s="484">
        <v>10208</v>
      </c>
      <c r="AH48" s="484">
        <v>19294</v>
      </c>
      <c r="AI48" s="484">
        <v>9616</v>
      </c>
      <c r="AJ48" s="484">
        <v>5503</v>
      </c>
      <c r="AK48" s="484">
        <v>3582</v>
      </c>
      <c r="AL48" s="484">
        <v>2857</v>
      </c>
      <c r="AM48" s="484">
        <v>328</v>
      </c>
      <c r="AN48" s="485">
        <v>55179</v>
      </c>
      <c r="AO48" s="484">
        <v>2</v>
      </c>
      <c r="AP48" s="484">
        <v>16</v>
      </c>
      <c r="AQ48" s="484">
        <v>41</v>
      </c>
      <c r="AR48" s="484">
        <v>36</v>
      </c>
      <c r="AS48" s="484">
        <v>20</v>
      </c>
      <c r="AT48" s="484">
        <v>15</v>
      </c>
      <c r="AU48" s="484">
        <v>13</v>
      </c>
      <c r="AV48" s="484">
        <v>1</v>
      </c>
      <c r="AW48" s="485">
        <v>144</v>
      </c>
      <c r="AX48" s="484">
        <v>2</v>
      </c>
      <c r="AY48" s="484">
        <v>16</v>
      </c>
      <c r="AZ48" s="484">
        <v>41</v>
      </c>
      <c r="BA48" s="484">
        <v>36</v>
      </c>
      <c r="BB48" s="484">
        <v>20</v>
      </c>
      <c r="BC48" s="484">
        <v>15</v>
      </c>
      <c r="BD48" s="484">
        <v>13</v>
      </c>
      <c r="BE48" s="484">
        <v>1</v>
      </c>
      <c r="BF48" s="486"/>
      <c r="BG48" s="485">
        <v>144</v>
      </c>
      <c r="BH48" s="484">
        <v>2</v>
      </c>
      <c r="BI48" s="484">
        <v>3805</v>
      </c>
      <c r="BJ48" s="484">
        <v>10233</v>
      </c>
      <c r="BK48" s="484">
        <v>19289</v>
      </c>
      <c r="BL48" s="484">
        <v>9600</v>
      </c>
      <c r="BM48" s="484">
        <v>5498</v>
      </c>
      <c r="BN48" s="484">
        <v>3580</v>
      </c>
      <c r="BO48" s="484">
        <v>2845</v>
      </c>
      <c r="BP48" s="484">
        <v>327</v>
      </c>
      <c r="BQ48" s="485">
        <v>55179</v>
      </c>
      <c r="BR48" s="484">
        <v>1</v>
      </c>
      <c r="BS48" s="484">
        <v>1817</v>
      </c>
      <c r="BT48" s="484">
        <v>5436</v>
      </c>
      <c r="BU48" s="484">
        <v>5794</v>
      </c>
      <c r="BV48" s="484">
        <v>2363</v>
      </c>
      <c r="BW48" s="484">
        <v>1243</v>
      </c>
      <c r="BX48" s="484">
        <v>707</v>
      </c>
      <c r="BY48" s="484">
        <v>447</v>
      </c>
      <c r="BZ48" s="484">
        <v>29</v>
      </c>
      <c r="CA48" s="485">
        <v>17837</v>
      </c>
      <c r="CB48" s="484">
        <v>0</v>
      </c>
      <c r="CC48" s="484">
        <v>32</v>
      </c>
      <c r="CD48" s="484">
        <v>188</v>
      </c>
      <c r="CE48" s="484">
        <v>434</v>
      </c>
      <c r="CF48" s="484">
        <v>174</v>
      </c>
      <c r="CG48" s="484">
        <v>94</v>
      </c>
      <c r="CH48" s="484">
        <v>31</v>
      </c>
      <c r="CI48" s="484">
        <v>17</v>
      </c>
      <c r="CJ48" s="484">
        <v>2</v>
      </c>
      <c r="CK48" s="485">
        <v>972</v>
      </c>
      <c r="CL48" s="484">
        <v>0</v>
      </c>
      <c r="CM48" s="484">
        <v>1</v>
      </c>
      <c r="CN48" s="484">
        <v>4</v>
      </c>
      <c r="CO48" s="484">
        <v>4</v>
      </c>
      <c r="CP48" s="484">
        <v>19</v>
      </c>
      <c r="CQ48" s="484">
        <v>4</v>
      </c>
      <c r="CR48" s="484">
        <v>2</v>
      </c>
      <c r="CS48" s="484">
        <v>10</v>
      </c>
      <c r="CT48" s="484">
        <v>9</v>
      </c>
      <c r="CU48" s="485">
        <v>53</v>
      </c>
      <c r="CV48" s="484">
        <v>682</v>
      </c>
      <c r="CW48" s="484">
        <v>235</v>
      </c>
      <c r="CX48" s="484">
        <v>459</v>
      </c>
      <c r="CY48" s="484">
        <v>329</v>
      </c>
      <c r="CZ48" s="484">
        <v>150</v>
      </c>
      <c r="DA48" s="484">
        <v>68</v>
      </c>
      <c r="DB48" s="484">
        <v>68</v>
      </c>
      <c r="DC48" s="484">
        <v>10</v>
      </c>
      <c r="DD48" s="485">
        <v>2001</v>
      </c>
      <c r="DE48" s="484">
        <v>101</v>
      </c>
      <c r="DF48" s="484">
        <v>167</v>
      </c>
      <c r="DG48" s="484">
        <v>241</v>
      </c>
      <c r="DH48" s="484">
        <v>124</v>
      </c>
      <c r="DI48" s="484">
        <v>67</v>
      </c>
      <c r="DJ48" s="484">
        <v>45</v>
      </c>
      <c r="DK48" s="484">
        <v>27</v>
      </c>
      <c r="DL48" s="484">
        <v>6</v>
      </c>
      <c r="DM48" s="485">
        <v>778</v>
      </c>
      <c r="DN48" s="484">
        <v>15</v>
      </c>
      <c r="DO48" s="484">
        <v>57</v>
      </c>
      <c r="DP48" s="484">
        <v>93</v>
      </c>
      <c r="DQ48" s="484">
        <v>52</v>
      </c>
      <c r="DR48" s="484">
        <v>24</v>
      </c>
      <c r="DS48" s="484">
        <v>5</v>
      </c>
      <c r="DT48" s="484">
        <v>9</v>
      </c>
      <c r="DU48" s="484">
        <v>1</v>
      </c>
      <c r="DV48" s="485">
        <v>256</v>
      </c>
      <c r="DW48" s="484">
        <v>5</v>
      </c>
      <c r="DX48" s="484">
        <v>15</v>
      </c>
      <c r="DY48" s="484">
        <v>24</v>
      </c>
      <c r="DZ48" s="484">
        <v>9</v>
      </c>
      <c r="EA48" s="484">
        <v>11</v>
      </c>
      <c r="EB48" s="484">
        <v>5</v>
      </c>
      <c r="EC48" s="484">
        <v>4</v>
      </c>
      <c r="ED48" s="484">
        <v>0</v>
      </c>
      <c r="EE48" s="485">
        <v>73</v>
      </c>
      <c r="EF48" s="484">
        <v>121</v>
      </c>
      <c r="EG48" s="484">
        <v>239</v>
      </c>
      <c r="EH48" s="484">
        <v>358</v>
      </c>
      <c r="EI48" s="484">
        <v>185</v>
      </c>
      <c r="EJ48" s="484">
        <v>102</v>
      </c>
      <c r="EK48" s="484">
        <v>55</v>
      </c>
      <c r="EL48" s="484">
        <v>40</v>
      </c>
      <c r="EM48" s="484">
        <v>7</v>
      </c>
      <c r="EN48" s="485">
        <v>1107</v>
      </c>
      <c r="EO48" s="484">
        <v>58</v>
      </c>
      <c r="EP48" s="484">
        <v>69</v>
      </c>
      <c r="EQ48" s="484">
        <v>97</v>
      </c>
      <c r="ER48" s="484">
        <v>53</v>
      </c>
      <c r="ES48" s="484">
        <v>36</v>
      </c>
      <c r="ET48" s="484">
        <v>19</v>
      </c>
      <c r="EU48" s="484">
        <v>12</v>
      </c>
      <c r="EV48" s="484">
        <v>3</v>
      </c>
      <c r="EW48" s="485">
        <v>347</v>
      </c>
      <c r="EX48" s="484">
        <v>0</v>
      </c>
      <c r="EY48" s="484">
        <v>0</v>
      </c>
      <c r="EZ48" s="484">
        <v>0</v>
      </c>
      <c r="FA48" s="484">
        <v>0</v>
      </c>
      <c r="FB48" s="484">
        <v>0</v>
      </c>
      <c r="FC48" s="484">
        <v>0</v>
      </c>
      <c r="FD48" s="484">
        <v>0</v>
      </c>
      <c r="FE48" s="484">
        <v>0</v>
      </c>
      <c r="FF48" s="485">
        <v>0</v>
      </c>
      <c r="FG48" s="484">
        <v>0</v>
      </c>
      <c r="FH48" s="484">
        <v>0</v>
      </c>
      <c r="FI48" s="484">
        <v>0</v>
      </c>
      <c r="FJ48" s="484">
        <v>0</v>
      </c>
      <c r="FK48" s="484">
        <v>0</v>
      </c>
      <c r="FL48" s="484">
        <v>0</v>
      </c>
      <c r="FM48" s="484">
        <v>0</v>
      </c>
      <c r="FN48" s="484">
        <v>0</v>
      </c>
      <c r="FO48" s="485">
        <v>0</v>
      </c>
      <c r="FP48" s="484">
        <v>0</v>
      </c>
      <c r="FQ48" s="484">
        <v>2</v>
      </c>
      <c r="FR48" s="484">
        <v>8</v>
      </c>
      <c r="FS48" s="484">
        <v>11</v>
      </c>
      <c r="FT48" s="484">
        <v>10</v>
      </c>
      <c r="FU48" s="484">
        <v>2</v>
      </c>
      <c r="FV48" s="484">
        <v>3</v>
      </c>
      <c r="FW48" s="484">
        <v>1</v>
      </c>
      <c r="FX48" s="485">
        <v>37</v>
      </c>
      <c r="FY48" s="484">
        <v>58</v>
      </c>
      <c r="FZ48" s="484">
        <v>67</v>
      </c>
      <c r="GA48" s="484">
        <v>89</v>
      </c>
      <c r="GB48" s="484">
        <v>42</v>
      </c>
      <c r="GC48" s="484">
        <v>26</v>
      </c>
      <c r="GD48" s="484">
        <v>17</v>
      </c>
      <c r="GE48" s="484">
        <v>9</v>
      </c>
      <c r="GF48" s="484">
        <v>2</v>
      </c>
      <c r="GG48" s="485">
        <v>310</v>
      </c>
      <c r="GH48" s="484">
        <v>1</v>
      </c>
      <c r="GI48" s="484">
        <v>1935</v>
      </c>
      <c r="GJ48" s="484">
        <v>4533</v>
      </c>
      <c r="GK48" s="484">
        <v>12940</v>
      </c>
      <c r="GL48" s="484">
        <v>6983</v>
      </c>
      <c r="GM48" s="484">
        <v>4122</v>
      </c>
      <c r="GN48" s="484">
        <v>2830</v>
      </c>
      <c r="GO48" s="484">
        <v>2358</v>
      </c>
      <c r="GP48" s="484">
        <v>286</v>
      </c>
      <c r="GQ48" s="485">
        <v>35988</v>
      </c>
      <c r="GR48" s="484">
        <v>1</v>
      </c>
      <c r="GS48" s="484">
        <v>1870</v>
      </c>
      <c r="GT48" s="484">
        <v>5700</v>
      </c>
      <c r="GU48" s="484">
        <v>6349</v>
      </c>
      <c r="GV48" s="484">
        <v>2617</v>
      </c>
      <c r="GW48" s="484">
        <v>1376</v>
      </c>
      <c r="GX48" s="484">
        <v>750</v>
      </c>
      <c r="GY48" s="484">
        <v>487</v>
      </c>
      <c r="GZ48" s="484">
        <v>41</v>
      </c>
      <c r="HA48" s="485">
        <v>19191</v>
      </c>
      <c r="HB48" s="460">
        <v>0</v>
      </c>
      <c r="HC48" s="460">
        <v>11.5</v>
      </c>
      <c r="HD48" s="460">
        <v>1.5</v>
      </c>
      <c r="HE48" s="460">
        <v>1</v>
      </c>
      <c r="HF48" s="460">
        <v>0</v>
      </c>
      <c r="HG48" s="460">
        <v>0</v>
      </c>
      <c r="HH48" s="460">
        <v>0</v>
      </c>
      <c r="HI48" s="460">
        <v>0</v>
      </c>
      <c r="HJ48" s="460">
        <v>0</v>
      </c>
      <c r="HK48" s="483">
        <v>14</v>
      </c>
      <c r="HL48" s="460">
        <v>1.75</v>
      </c>
      <c r="HM48" s="460">
        <v>3321.75</v>
      </c>
      <c r="HN48" s="460">
        <v>8787.5</v>
      </c>
      <c r="HO48" s="460">
        <v>17667</v>
      </c>
      <c r="HP48" s="460">
        <v>8914.25</v>
      </c>
      <c r="HQ48" s="460">
        <v>5150.75</v>
      </c>
      <c r="HR48" s="460">
        <v>3394.5</v>
      </c>
      <c r="HS48" s="460">
        <v>2719</v>
      </c>
      <c r="HT48" s="460">
        <v>313.75</v>
      </c>
      <c r="HU48" s="483">
        <v>50270.25</v>
      </c>
      <c r="HV48" s="460">
        <v>1</v>
      </c>
      <c r="HW48" s="460">
        <v>2214.5</v>
      </c>
      <c r="HX48" s="460">
        <v>6834.7</v>
      </c>
      <c r="HY48" s="460">
        <v>15704</v>
      </c>
      <c r="HZ48" s="460">
        <v>8914.2999999999993</v>
      </c>
      <c r="IA48" s="460">
        <v>6295.4</v>
      </c>
      <c r="IB48" s="460">
        <v>4903.2</v>
      </c>
      <c r="IC48" s="460">
        <v>4531.7</v>
      </c>
      <c r="ID48" s="460">
        <v>627.5</v>
      </c>
      <c r="IE48" s="483">
        <v>50026.3</v>
      </c>
      <c r="IF48" s="483">
        <v>1</v>
      </c>
      <c r="IG48" s="483">
        <v>50027.3</v>
      </c>
      <c r="IH48" s="460">
        <v>1.75</v>
      </c>
      <c r="II48" s="460">
        <v>3321.75</v>
      </c>
      <c r="IJ48" s="460">
        <v>8787.5</v>
      </c>
      <c r="IK48" s="460">
        <v>17667</v>
      </c>
      <c r="IL48" s="460">
        <v>8914.25</v>
      </c>
      <c r="IM48" s="460">
        <v>5150.75</v>
      </c>
      <c r="IN48" s="460">
        <v>3394.5</v>
      </c>
      <c r="IO48" s="460">
        <v>2719</v>
      </c>
      <c r="IP48" s="460">
        <v>313.75</v>
      </c>
      <c r="IQ48" s="483">
        <v>50270.25</v>
      </c>
      <c r="IR48" s="460">
        <v>0.75</v>
      </c>
      <c r="IS48" s="460">
        <v>531.85</v>
      </c>
      <c r="IT48" s="460">
        <v>1900.46</v>
      </c>
      <c r="IU48" s="460">
        <v>1907.96</v>
      </c>
      <c r="IV48" s="460">
        <v>405.94</v>
      </c>
      <c r="IW48" s="460">
        <v>161.68</v>
      </c>
      <c r="IX48" s="460">
        <v>42.81</v>
      </c>
      <c r="IY48" s="460">
        <v>4.21</v>
      </c>
      <c r="IZ48" s="460">
        <v>0</v>
      </c>
      <c r="JA48" s="483">
        <v>4955.66</v>
      </c>
      <c r="JB48" s="460">
        <v>1</v>
      </c>
      <c r="JC48" s="460">
        <v>2789.9</v>
      </c>
      <c r="JD48" s="460">
        <v>6887.04</v>
      </c>
      <c r="JE48" s="460">
        <v>15759.04</v>
      </c>
      <c r="JF48" s="460">
        <v>8508.31</v>
      </c>
      <c r="JG48" s="460">
        <v>4989.07</v>
      </c>
      <c r="JH48" s="460">
        <v>3351.69</v>
      </c>
      <c r="JI48" s="460">
        <v>2714.79</v>
      </c>
      <c r="JJ48" s="460">
        <v>313.75</v>
      </c>
      <c r="JK48" s="483">
        <v>45314.59</v>
      </c>
      <c r="JL48" s="460">
        <v>0.6</v>
      </c>
      <c r="JM48" s="460">
        <v>1859.9</v>
      </c>
      <c r="JN48" s="460">
        <v>5356.6</v>
      </c>
      <c r="JO48" s="460">
        <v>14008</v>
      </c>
      <c r="JP48" s="460">
        <v>8508.2999999999993</v>
      </c>
      <c r="JQ48" s="460">
        <v>6097.8</v>
      </c>
      <c r="JR48" s="460">
        <v>4841.3</v>
      </c>
      <c r="JS48" s="460">
        <v>4524.7</v>
      </c>
      <c r="JT48" s="460">
        <v>627.5</v>
      </c>
      <c r="JU48" s="483">
        <v>45824.7</v>
      </c>
      <c r="JV48" s="483">
        <v>1</v>
      </c>
      <c r="JW48" s="483">
        <v>45825.7</v>
      </c>
      <c r="JX48" s="461"/>
      <c r="JY48" s="461"/>
      <c r="JZ48" s="461"/>
      <c r="KA48" s="461"/>
      <c r="KB48" s="461"/>
      <c r="KC48" s="461"/>
      <c r="KD48" s="461"/>
      <c r="KE48" s="461"/>
      <c r="KF48" s="461"/>
      <c r="KG48" s="461"/>
      <c r="KH48" s="461"/>
      <c r="KI48" s="461"/>
      <c r="KJ48" s="461"/>
      <c r="KK48" s="461"/>
      <c r="KL48" s="461"/>
      <c r="KM48" s="461"/>
      <c r="KN48" s="461"/>
      <c r="KO48" s="461"/>
      <c r="KP48" s="461"/>
      <c r="KQ48" s="461"/>
      <c r="KR48" s="461"/>
      <c r="KS48" s="461"/>
      <c r="KT48" s="461"/>
      <c r="KU48" s="461"/>
      <c r="KV48" s="461"/>
      <c r="KW48" s="461"/>
      <c r="KX48" s="462"/>
    </row>
    <row r="49" spans="1:310" s="463" customFormat="1" x14ac:dyDescent="0.2">
      <c r="A49" s="457" t="s">
        <v>146</v>
      </c>
      <c r="B49" s="473" t="s">
        <v>840</v>
      </c>
      <c r="C49" s="464" t="s">
        <v>640</v>
      </c>
      <c r="D49" s="465" t="s">
        <v>147</v>
      </c>
      <c r="E49" s="484">
        <v>3628</v>
      </c>
      <c r="F49" s="484">
        <v>12257</v>
      </c>
      <c r="G49" s="484">
        <v>20690</v>
      </c>
      <c r="H49" s="484">
        <v>26227</v>
      </c>
      <c r="I49" s="484">
        <v>19134</v>
      </c>
      <c r="J49" s="484">
        <v>12475</v>
      </c>
      <c r="K49" s="484">
        <v>12805</v>
      </c>
      <c r="L49" s="484">
        <v>4752</v>
      </c>
      <c r="M49" s="485">
        <v>111968</v>
      </c>
      <c r="N49" s="484">
        <v>166</v>
      </c>
      <c r="O49" s="484">
        <v>560</v>
      </c>
      <c r="P49" s="484">
        <v>998</v>
      </c>
      <c r="Q49" s="484">
        <v>1233</v>
      </c>
      <c r="R49" s="484">
        <v>844</v>
      </c>
      <c r="S49" s="484">
        <v>550</v>
      </c>
      <c r="T49" s="484">
        <v>389</v>
      </c>
      <c r="U49" s="484">
        <v>120</v>
      </c>
      <c r="V49" s="485">
        <v>4860</v>
      </c>
      <c r="W49" s="484">
        <v>13</v>
      </c>
      <c r="X49" s="484">
        <v>6</v>
      </c>
      <c r="Y49" s="484">
        <v>8</v>
      </c>
      <c r="Z49" s="484">
        <v>13</v>
      </c>
      <c r="AA49" s="484">
        <v>9</v>
      </c>
      <c r="AB49" s="484">
        <v>5</v>
      </c>
      <c r="AC49" s="484">
        <v>6</v>
      </c>
      <c r="AD49" s="484">
        <v>4</v>
      </c>
      <c r="AE49" s="485">
        <v>64</v>
      </c>
      <c r="AF49" s="484">
        <v>3449</v>
      </c>
      <c r="AG49" s="484">
        <v>11691</v>
      </c>
      <c r="AH49" s="484">
        <v>19684</v>
      </c>
      <c r="AI49" s="484">
        <v>24981</v>
      </c>
      <c r="AJ49" s="484">
        <v>18281</v>
      </c>
      <c r="AK49" s="484">
        <v>11920</v>
      </c>
      <c r="AL49" s="484">
        <v>12410</v>
      </c>
      <c r="AM49" s="484">
        <v>4628</v>
      </c>
      <c r="AN49" s="485">
        <v>107044</v>
      </c>
      <c r="AO49" s="484">
        <v>0</v>
      </c>
      <c r="AP49" s="484">
        <v>9</v>
      </c>
      <c r="AQ49" s="484">
        <v>30</v>
      </c>
      <c r="AR49" s="484">
        <v>34</v>
      </c>
      <c r="AS49" s="484">
        <v>53</v>
      </c>
      <c r="AT49" s="484">
        <v>62</v>
      </c>
      <c r="AU49" s="484">
        <v>54</v>
      </c>
      <c r="AV49" s="484">
        <v>22</v>
      </c>
      <c r="AW49" s="485">
        <v>264</v>
      </c>
      <c r="AX49" s="484">
        <v>0</v>
      </c>
      <c r="AY49" s="484">
        <v>9</v>
      </c>
      <c r="AZ49" s="484">
        <v>30</v>
      </c>
      <c r="BA49" s="484">
        <v>34</v>
      </c>
      <c r="BB49" s="484">
        <v>53</v>
      </c>
      <c r="BC49" s="484">
        <v>62</v>
      </c>
      <c r="BD49" s="484">
        <v>54</v>
      </c>
      <c r="BE49" s="484">
        <v>22</v>
      </c>
      <c r="BF49" s="486"/>
      <c r="BG49" s="485">
        <v>264</v>
      </c>
      <c r="BH49" s="484">
        <v>0</v>
      </c>
      <c r="BI49" s="484">
        <v>3458</v>
      </c>
      <c r="BJ49" s="484">
        <v>11712</v>
      </c>
      <c r="BK49" s="484">
        <v>19688</v>
      </c>
      <c r="BL49" s="484">
        <v>25000</v>
      </c>
      <c r="BM49" s="484">
        <v>18290</v>
      </c>
      <c r="BN49" s="484">
        <v>11912</v>
      </c>
      <c r="BO49" s="484">
        <v>12378</v>
      </c>
      <c r="BP49" s="484">
        <v>4606</v>
      </c>
      <c r="BQ49" s="485">
        <v>107044</v>
      </c>
      <c r="BR49" s="484">
        <v>0</v>
      </c>
      <c r="BS49" s="484">
        <v>2059</v>
      </c>
      <c r="BT49" s="484">
        <v>5860</v>
      </c>
      <c r="BU49" s="484">
        <v>9453</v>
      </c>
      <c r="BV49" s="484">
        <v>9602</v>
      </c>
      <c r="BW49" s="484">
        <v>5742</v>
      </c>
      <c r="BX49" s="484">
        <v>3001</v>
      </c>
      <c r="BY49" s="484">
        <v>2551</v>
      </c>
      <c r="BZ49" s="484">
        <v>607</v>
      </c>
      <c r="CA49" s="485">
        <v>38875</v>
      </c>
      <c r="CB49" s="484">
        <v>0</v>
      </c>
      <c r="CC49" s="484">
        <v>12</v>
      </c>
      <c r="CD49" s="484">
        <v>137</v>
      </c>
      <c r="CE49" s="484">
        <v>352</v>
      </c>
      <c r="CF49" s="484">
        <v>553</v>
      </c>
      <c r="CG49" s="484">
        <v>341</v>
      </c>
      <c r="CH49" s="484">
        <v>208</v>
      </c>
      <c r="CI49" s="484">
        <v>147</v>
      </c>
      <c r="CJ49" s="484">
        <v>22</v>
      </c>
      <c r="CK49" s="485">
        <v>1772</v>
      </c>
      <c r="CL49" s="484">
        <v>0</v>
      </c>
      <c r="CM49" s="484">
        <v>0</v>
      </c>
      <c r="CN49" s="484">
        <v>6</v>
      </c>
      <c r="CO49" s="484">
        <v>6</v>
      </c>
      <c r="CP49" s="484">
        <v>20</v>
      </c>
      <c r="CQ49" s="484">
        <v>25</v>
      </c>
      <c r="CR49" s="484">
        <v>21</v>
      </c>
      <c r="CS49" s="484">
        <v>19</v>
      </c>
      <c r="CT49" s="484">
        <v>27</v>
      </c>
      <c r="CU49" s="485">
        <v>124</v>
      </c>
      <c r="CV49" s="484">
        <v>614</v>
      </c>
      <c r="CW49" s="484">
        <v>1931</v>
      </c>
      <c r="CX49" s="484">
        <v>969</v>
      </c>
      <c r="CY49" s="484">
        <v>1257</v>
      </c>
      <c r="CZ49" s="484">
        <v>1102</v>
      </c>
      <c r="DA49" s="484">
        <v>867</v>
      </c>
      <c r="DB49" s="484">
        <v>708</v>
      </c>
      <c r="DC49" s="484">
        <v>200</v>
      </c>
      <c r="DD49" s="485">
        <v>7648</v>
      </c>
      <c r="DE49" s="484">
        <v>103</v>
      </c>
      <c r="DF49" s="484">
        <v>320</v>
      </c>
      <c r="DG49" s="484">
        <v>553</v>
      </c>
      <c r="DH49" s="484">
        <v>707</v>
      </c>
      <c r="DI49" s="484">
        <v>557</v>
      </c>
      <c r="DJ49" s="484">
        <v>323</v>
      </c>
      <c r="DK49" s="484">
        <v>382</v>
      </c>
      <c r="DL49" s="484">
        <v>165</v>
      </c>
      <c r="DM49" s="485">
        <v>3110</v>
      </c>
      <c r="DN49" s="484">
        <v>14</v>
      </c>
      <c r="DO49" s="484">
        <v>66</v>
      </c>
      <c r="DP49" s="484">
        <v>93</v>
      </c>
      <c r="DQ49" s="484">
        <v>126</v>
      </c>
      <c r="DR49" s="484">
        <v>134</v>
      </c>
      <c r="DS49" s="484">
        <v>77</v>
      </c>
      <c r="DT49" s="484">
        <v>75</v>
      </c>
      <c r="DU49" s="484">
        <v>33</v>
      </c>
      <c r="DV49" s="485">
        <v>618</v>
      </c>
      <c r="DW49" s="484">
        <v>11</v>
      </c>
      <c r="DX49" s="484">
        <v>33</v>
      </c>
      <c r="DY49" s="484">
        <v>54</v>
      </c>
      <c r="DZ49" s="484">
        <v>85</v>
      </c>
      <c r="EA49" s="484">
        <v>109</v>
      </c>
      <c r="EB49" s="484">
        <v>67</v>
      </c>
      <c r="EC49" s="484">
        <v>56</v>
      </c>
      <c r="ED49" s="484">
        <v>38</v>
      </c>
      <c r="EE49" s="485">
        <v>453</v>
      </c>
      <c r="EF49" s="484">
        <v>128</v>
      </c>
      <c r="EG49" s="484">
        <v>419</v>
      </c>
      <c r="EH49" s="484">
        <v>700</v>
      </c>
      <c r="EI49" s="484">
        <v>918</v>
      </c>
      <c r="EJ49" s="484">
        <v>800</v>
      </c>
      <c r="EK49" s="484">
        <v>467</v>
      </c>
      <c r="EL49" s="484">
        <v>513</v>
      </c>
      <c r="EM49" s="484">
        <v>236</v>
      </c>
      <c r="EN49" s="485">
        <v>4181</v>
      </c>
      <c r="EO49" s="484">
        <v>27</v>
      </c>
      <c r="EP49" s="484">
        <v>122</v>
      </c>
      <c r="EQ49" s="484">
        <v>196</v>
      </c>
      <c r="ER49" s="484">
        <v>242</v>
      </c>
      <c r="ES49" s="484">
        <v>217</v>
      </c>
      <c r="ET49" s="484">
        <v>125</v>
      </c>
      <c r="EU49" s="484">
        <v>173</v>
      </c>
      <c r="EV49" s="484">
        <v>88</v>
      </c>
      <c r="EW49" s="485">
        <v>1190</v>
      </c>
      <c r="EX49" s="484">
        <v>0</v>
      </c>
      <c r="EY49" s="484">
        <v>0</v>
      </c>
      <c r="EZ49" s="484">
        <v>0</v>
      </c>
      <c r="FA49" s="484">
        <v>0</v>
      </c>
      <c r="FB49" s="484">
        <v>0</v>
      </c>
      <c r="FC49" s="484">
        <v>0</v>
      </c>
      <c r="FD49" s="484">
        <v>0</v>
      </c>
      <c r="FE49" s="484">
        <v>0</v>
      </c>
      <c r="FF49" s="485">
        <v>0</v>
      </c>
      <c r="FG49" s="484">
        <v>0</v>
      </c>
      <c r="FH49" s="484">
        <v>0</v>
      </c>
      <c r="FI49" s="484">
        <v>0</v>
      </c>
      <c r="FJ49" s="484">
        <v>0</v>
      </c>
      <c r="FK49" s="484">
        <v>0</v>
      </c>
      <c r="FL49" s="484">
        <v>0</v>
      </c>
      <c r="FM49" s="484">
        <v>0</v>
      </c>
      <c r="FN49" s="484">
        <v>0</v>
      </c>
      <c r="FO49" s="485">
        <v>0</v>
      </c>
      <c r="FP49" s="484">
        <v>2</v>
      </c>
      <c r="FQ49" s="484">
        <v>31</v>
      </c>
      <c r="FR49" s="484">
        <v>16</v>
      </c>
      <c r="FS49" s="484">
        <v>35</v>
      </c>
      <c r="FT49" s="484">
        <v>30</v>
      </c>
      <c r="FU49" s="484">
        <v>19</v>
      </c>
      <c r="FV49" s="484">
        <v>42</v>
      </c>
      <c r="FW49" s="484">
        <v>22</v>
      </c>
      <c r="FX49" s="485">
        <v>197</v>
      </c>
      <c r="FY49" s="484">
        <v>25</v>
      </c>
      <c r="FZ49" s="484">
        <v>91</v>
      </c>
      <c r="GA49" s="484">
        <v>180</v>
      </c>
      <c r="GB49" s="484">
        <v>207</v>
      </c>
      <c r="GC49" s="484">
        <v>187</v>
      </c>
      <c r="GD49" s="484">
        <v>106</v>
      </c>
      <c r="GE49" s="484">
        <v>131</v>
      </c>
      <c r="GF49" s="484">
        <v>66</v>
      </c>
      <c r="GG49" s="485">
        <v>993</v>
      </c>
      <c r="GH49" s="484">
        <v>0</v>
      </c>
      <c r="GI49" s="484">
        <v>1362</v>
      </c>
      <c r="GJ49" s="484">
        <v>5610</v>
      </c>
      <c r="GK49" s="484">
        <v>9730</v>
      </c>
      <c r="GL49" s="484">
        <v>14614</v>
      </c>
      <c r="GM49" s="484">
        <v>11939</v>
      </c>
      <c r="GN49" s="484">
        <v>8538</v>
      </c>
      <c r="GO49" s="484">
        <v>9530</v>
      </c>
      <c r="GP49" s="484">
        <v>3879</v>
      </c>
      <c r="GQ49" s="485">
        <v>65202</v>
      </c>
      <c r="GR49" s="484">
        <v>0</v>
      </c>
      <c r="GS49" s="484">
        <v>2096</v>
      </c>
      <c r="GT49" s="484">
        <v>6102</v>
      </c>
      <c r="GU49" s="484">
        <v>9958</v>
      </c>
      <c r="GV49" s="484">
        <v>10386</v>
      </c>
      <c r="GW49" s="484">
        <v>6351</v>
      </c>
      <c r="GX49" s="484">
        <v>3374</v>
      </c>
      <c r="GY49" s="484">
        <v>2848</v>
      </c>
      <c r="GZ49" s="484">
        <v>727</v>
      </c>
      <c r="HA49" s="485">
        <v>41842</v>
      </c>
      <c r="HB49" s="460">
        <v>0</v>
      </c>
      <c r="HC49" s="460">
        <v>0</v>
      </c>
      <c r="HD49" s="460">
        <v>0</v>
      </c>
      <c r="HE49" s="460">
        <v>0</v>
      </c>
      <c r="HF49" s="460">
        <v>0</v>
      </c>
      <c r="HG49" s="460">
        <v>0.4</v>
      </c>
      <c r="HH49" s="460">
        <v>0</v>
      </c>
      <c r="HI49" s="460">
        <v>0</v>
      </c>
      <c r="HJ49" s="460">
        <v>0</v>
      </c>
      <c r="HK49" s="483">
        <v>0.4</v>
      </c>
      <c r="HL49" s="460">
        <v>0</v>
      </c>
      <c r="HM49" s="460">
        <v>2942.25</v>
      </c>
      <c r="HN49" s="460">
        <v>10205.75</v>
      </c>
      <c r="HO49" s="460">
        <v>17220.5</v>
      </c>
      <c r="HP49" s="460">
        <v>22463.5</v>
      </c>
      <c r="HQ49" s="460">
        <v>16771.599999999999</v>
      </c>
      <c r="HR49" s="460">
        <v>11111.25</v>
      </c>
      <c r="HS49" s="460">
        <v>11715.25</v>
      </c>
      <c r="HT49" s="460">
        <v>4464.25</v>
      </c>
      <c r="HU49" s="483">
        <v>96894.35</v>
      </c>
      <c r="HV49" s="460">
        <v>0</v>
      </c>
      <c r="HW49" s="460">
        <v>1961.5</v>
      </c>
      <c r="HX49" s="460">
        <v>7937.8</v>
      </c>
      <c r="HY49" s="460">
        <v>15307.1</v>
      </c>
      <c r="HZ49" s="460">
        <v>22463.5</v>
      </c>
      <c r="IA49" s="460">
        <v>20498.599999999999</v>
      </c>
      <c r="IB49" s="460">
        <v>16049.6</v>
      </c>
      <c r="IC49" s="460">
        <v>19525.400000000001</v>
      </c>
      <c r="ID49" s="460">
        <v>8928.5</v>
      </c>
      <c r="IE49" s="483">
        <v>112672</v>
      </c>
      <c r="IF49" s="483">
        <v>26.8</v>
      </c>
      <c r="IG49" s="483">
        <v>112698.8</v>
      </c>
      <c r="IH49" s="460">
        <v>0</v>
      </c>
      <c r="II49" s="460">
        <v>2942.25</v>
      </c>
      <c r="IJ49" s="460">
        <v>10205.75</v>
      </c>
      <c r="IK49" s="460">
        <v>17220.5</v>
      </c>
      <c r="IL49" s="460">
        <v>22463.5</v>
      </c>
      <c r="IM49" s="460">
        <v>16771.599999999999</v>
      </c>
      <c r="IN49" s="460">
        <v>11111.25</v>
      </c>
      <c r="IO49" s="460">
        <v>11715.25</v>
      </c>
      <c r="IP49" s="460">
        <v>4464.25</v>
      </c>
      <c r="IQ49" s="483">
        <v>96894.35</v>
      </c>
      <c r="IR49" s="460">
        <v>0</v>
      </c>
      <c r="IS49" s="460">
        <v>687.9</v>
      </c>
      <c r="IT49" s="460">
        <v>3054.37</v>
      </c>
      <c r="IU49" s="460">
        <v>4543.43</v>
      </c>
      <c r="IV49" s="460">
        <v>4783.53</v>
      </c>
      <c r="IW49" s="460">
        <v>2367.83</v>
      </c>
      <c r="IX49" s="460">
        <v>1017.9</v>
      </c>
      <c r="IY49" s="460">
        <v>546.49</v>
      </c>
      <c r="IZ49" s="460">
        <v>38.799999999999997</v>
      </c>
      <c r="JA49" s="483">
        <v>17040.25</v>
      </c>
      <c r="JB49" s="460">
        <v>0</v>
      </c>
      <c r="JC49" s="460">
        <v>2254.35</v>
      </c>
      <c r="JD49" s="460">
        <v>7151.38</v>
      </c>
      <c r="JE49" s="460">
        <v>12677.07</v>
      </c>
      <c r="JF49" s="460">
        <v>17679.97</v>
      </c>
      <c r="JG49" s="460">
        <v>14403.77</v>
      </c>
      <c r="JH49" s="460">
        <v>10093.35</v>
      </c>
      <c r="JI49" s="460">
        <v>11168.76</v>
      </c>
      <c r="JJ49" s="460">
        <v>4425.45</v>
      </c>
      <c r="JK49" s="483">
        <v>79854.100000000006</v>
      </c>
      <c r="JL49" s="460">
        <v>0</v>
      </c>
      <c r="JM49" s="460">
        <v>1502.9</v>
      </c>
      <c r="JN49" s="460">
        <v>5562.2</v>
      </c>
      <c r="JO49" s="460">
        <v>11268.5</v>
      </c>
      <c r="JP49" s="460">
        <v>17680</v>
      </c>
      <c r="JQ49" s="460">
        <v>17604.599999999999</v>
      </c>
      <c r="JR49" s="460">
        <v>14579.3</v>
      </c>
      <c r="JS49" s="460">
        <v>18614.599999999999</v>
      </c>
      <c r="JT49" s="460">
        <v>8850.9</v>
      </c>
      <c r="JU49" s="483">
        <v>95663</v>
      </c>
      <c r="JV49" s="483">
        <v>26.8</v>
      </c>
      <c r="JW49" s="483">
        <v>95689.8</v>
      </c>
      <c r="JX49" s="461"/>
      <c r="JY49" s="461"/>
      <c r="JZ49" s="461"/>
      <c r="KA49" s="461"/>
      <c r="KB49" s="461"/>
      <c r="KC49" s="461"/>
      <c r="KD49" s="461"/>
      <c r="KE49" s="461"/>
      <c r="KF49" s="461"/>
      <c r="KG49" s="461"/>
      <c r="KH49" s="461"/>
      <c r="KI49" s="461"/>
      <c r="KJ49" s="461"/>
      <c r="KK49" s="461"/>
      <c r="KL49" s="461"/>
      <c r="KM49" s="461"/>
      <c r="KN49" s="461"/>
      <c r="KO49" s="461"/>
      <c r="KP49" s="461"/>
      <c r="KQ49" s="461"/>
      <c r="KR49" s="461"/>
      <c r="KS49" s="461"/>
      <c r="KT49" s="461"/>
      <c r="KU49" s="461"/>
      <c r="KV49" s="461"/>
      <c r="KW49" s="461"/>
      <c r="KX49" s="462"/>
    </row>
    <row r="50" spans="1:310" s="463" customFormat="1" x14ac:dyDescent="0.2">
      <c r="A50" s="457" t="s">
        <v>148</v>
      </c>
      <c r="B50" s="473" t="s">
        <v>841</v>
      </c>
      <c r="C50" s="464" t="s">
        <v>807</v>
      </c>
      <c r="D50" s="465" t="s">
        <v>149</v>
      </c>
      <c r="E50" s="484">
        <v>14038</v>
      </c>
      <c r="F50" s="484">
        <v>14165</v>
      </c>
      <c r="G50" s="484">
        <v>8541</v>
      </c>
      <c r="H50" s="484">
        <v>5351</v>
      </c>
      <c r="I50" s="484">
        <v>1954</v>
      </c>
      <c r="J50" s="484">
        <v>636</v>
      </c>
      <c r="K50" s="484">
        <v>278</v>
      </c>
      <c r="L50" s="484">
        <v>16</v>
      </c>
      <c r="M50" s="485">
        <v>44979</v>
      </c>
      <c r="N50" s="484">
        <v>241</v>
      </c>
      <c r="O50" s="484">
        <v>177</v>
      </c>
      <c r="P50" s="484">
        <v>103</v>
      </c>
      <c r="Q50" s="484">
        <v>38</v>
      </c>
      <c r="R50" s="484">
        <v>21</v>
      </c>
      <c r="S50" s="484">
        <v>10</v>
      </c>
      <c r="T50" s="484">
        <v>4</v>
      </c>
      <c r="U50" s="484">
        <v>0</v>
      </c>
      <c r="V50" s="485">
        <v>594</v>
      </c>
      <c r="W50" s="484">
        <v>0</v>
      </c>
      <c r="X50" s="484">
        <v>0</v>
      </c>
      <c r="Y50" s="484">
        <v>0</v>
      </c>
      <c r="Z50" s="484">
        <v>0</v>
      </c>
      <c r="AA50" s="484">
        <v>0</v>
      </c>
      <c r="AB50" s="484">
        <v>0</v>
      </c>
      <c r="AC50" s="484">
        <v>0</v>
      </c>
      <c r="AD50" s="484">
        <v>0</v>
      </c>
      <c r="AE50" s="485">
        <v>0</v>
      </c>
      <c r="AF50" s="484">
        <v>13797</v>
      </c>
      <c r="AG50" s="484">
        <v>13988</v>
      </c>
      <c r="AH50" s="484">
        <v>8438</v>
      </c>
      <c r="AI50" s="484">
        <v>5313</v>
      </c>
      <c r="AJ50" s="484">
        <v>1933</v>
      </c>
      <c r="AK50" s="484">
        <v>626</v>
      </c>
      <c r="AL50" s="484">
        <v>274</v>
      </c>
      <c r="AM50" s="484">
        <v>16</v>
      </c>
      <c r="AN50" s="485">
        <v>44385</v>
      </c>
      <c r="AO50" s="484">
        <v>63</v>
      </c>
      <c r="AP50" s="484">
        <v>86</v>
      </c>
      <c r="AQ50" s="484">
        <v>64</v>
      </c>
      <c r="AR50" s="484">
        <v>41</v>
      </c>
      <c r="AS50" s="484">
        <v>16</v>
      </c>
      <c r="AT50" s="484">
        <v>7</v>
      </c>
      <c r="AU50" s="484">
        <v>14</v>
      </c>
      <c r="AV50" s="484">
        <v>4</v>
      </c>
      <c r="AW50" s="485">
        <v>295</v>
      </c>
      <c r="AX50" s="484">
        <v>63</v>
      </c>
      <c r="AY50" s="484">
        <v>86</v>
      </c>
      <c r="AZ50" s="484">
        <v>64</v>
      </c>
      <c r="BA50" s="484">
        <v>41</v>
      </c>
      <c r="BB50" s="484">
        <v>16</v>
      </c>
      <c r="BC50" s="484">
        <v>7</v>
      </c>
      <c r="BD50" s="484">
        <v>14</v>
      </c>
      <c r="BE50" s="484">
        <v>4</v>
      </c>
      <c r="BF50" s="486"/>
      <c r="BG50" s="485">
        <v>295</v>
      </c>
      <c r="BH50" s="484">
        <v>63</v>
      </c>
      <c r="BI50" s="484">
        <v>13820</v>
      </c>
      <c r="BJ50" s="484">
        <v>13966</v>
      </c>
      <c r="BK50" s="484">
        <v>8415</v>
      </c>
      <c r="BL50" s="484">
        <v>5288</v>
      </c>
      <c r="BM50" s="484">
        <v>1924</v>
      </c>
      <c r="BN50" s="484">
        <v>633</v>
      </c>
      <c r="BO50" s="484">
        <v>264</v>
      </c>
      <c r="BP50" s="484">
        <v>12</v>
      </c>
      <c r="BQ50" s="485">
        <v>44385</v>
      </c>
      <c r="BR50" s="484">
        <v>21</v>
      </c>
      <c r="BS50" s="484">
        <v>6588</v>
      </c>
      <c r="BT50" s="484">
        <v>4821</v>
      </c>
      <c r="BU50" s="484">
        <v>2066</v>
      </c>
      <c r="BV50" s="484">
        <v>823</v>
      </c>
      <c r="BW50" s="484">
        <v>261</v>
      </c>
      <c r="BX50" s="484">
        <v>87</v>
      </c>
      <c r="BY50" s="484">
        <v>25</v>
      </c>
      <c r="BZ50" s="484">
        <v>2</v>
      </c>
      <c r="CA50" s="485">
        <v>14694</v>
      </c>
      <c r="CB50" s="484">
        <v>0</v>
      </c>
      <c r="CC50" s="484">
        <v>108</v>
      </c>
      <c r="CD50" s="484">
        <v>148</v>
      </c>
      <c r="CE50" s="484">
        <v>95</v>
      </c>
      <c r="CF50" s="484">
        <v>42</v>
      </c>
      <c r="CG50" s="484">
        <v>19</v>
      </c>
      <c r="CH50" s="484">
        <v>3</v>
      </c>
      <c r="CI50" s="484">
        <v>4</v>
      </c>
      <c r="CJ50" s="484">
        <v>0</v>
      </c>
      <c r="CK50" s="485">
        <v>419</v>
      </c>
      <c r="CL50" s="484">
        <v>1</v>
      </c>
      <c r="CM50" s="484">
        <v>6</v>
      </c>
      <c r="CN50" s="484">
        <v>8</v>
      </c>
      <c r="CO50" s="484">
        <v>9</v>
      </c>
      <c r="CP50" s="484">
        <v>10</v>
      </c>
      <c r="CQ50" s="484">
        <v>4</v>
      </c>
      <c r="CR50" s="484">
        <v>8</v>
      </c>
      <c r="CS50" s="484">
        <v>5</v>
      </c>
      <c r="CT50" s="484">
        <v>3</v>
      </c>
      <c r="CU50" s="485">
        <v>54</v>
      </c>
      <c r="CV50" s="484">
        <v>47</v>
      </c>
      <c r="CW50" s="484">
        <v>35</v>
      </c>
      <c r="CX50" s="484">
        <v>24</v>
      </c>
      <c r="CY50" s="484">
        <v>8</v>
      </c>
      <c r="CZ50" s="484">
        <v>6</v>
      </c>
      <c r="DA50" s="484">
        <v>1</v>
      </c>
      <c r="DB50" s="484">
        <v>3</v>
      </c>
      <c r="DC50" s="484">
        <v>0</v>
      </c>
      <c r="DD50" s="485">
        <v>124</v>
      </c>
      <c r="DE50" s="484">
        <v>227</v>
      </c>
      <c r="DF50" s="484">
        <v>177</v>
      </c>
      <c r="DG50" s="484">
        <v>52</v>
      </c>
      <c r="DH50" s="484">
        <v>23</v>
      </c>
      <c r="DI50" s="484">
        <v>7</v>
      </c>
      <c r="DJ50" s="484">
        <v>2</v>
      </c>
      <c r="DK50" s="484">
        <v>3</v>
      </c>
      <c r="DL50" s="484">
        <v>0</v>
      </c>
      <c r="DM50" s="485">
        <v>491</v>
      </c>
      <c r="DN50" s="484">
        <v>61</v>
      </c>
      <c r="DO50" s="484">
        <v>40</v>
      </c>
      <c r="DP50" s="484">
        <v>22</v>
      </c>
      <c r="DQ50" s="484">
        <v>3</v>
      </c>
      <c r="DR50" s="484">
        <v>5</v>
      </c>
      <c r="DS50" s="484">
        <v>2</v>
      </c>
      <c r="DT50" s="484">
        <v>1</v>
      </c>
      <c r="DU50" s="484">
        <v>0</v>
      </c>
      <c r="DV50" s="485">
        <v>134</v>
      </c>
      <c r="DW50" s="484">
        <v>53</v>
      </c>
      <c r="DX50" s="484">
        <v>25</v>
      </c>
      <c r="DY50" s="484">
        <v>5</v>
      </c>
      <c r="DZ50" s="484">
        <v>1</v>
      </c>
      <c r="EA50" s="484">
        <v>2</v>
      </c>
      <c r="EB50" s="484">
        <v>1</v>
      </c>
      <c r="EC50" s="484">
        <v>1</v>
      </c>
      <c r="ED50" s="484">
        <v>0</v>
      </c>
      <c r="EE50" s="485">
        <v>88</v>
      </c>
      <c r="EF50" s="484">
        <v>341</v>
      </c>
      <c r="EG50" s="484">
        <v>242</v>
      </c>
      <c r="EH50" s="484">
        <v>79</v>
      </c>
      <c r="EI50" s="484">
        <v>27</v>
      </c>
      <c r="EJ50" s="484">
        <v>14</v>
      </c>
      <c r="EK50" s="484">
        <v>5</v>
      </c>
      <c r="EL50" s="484">
        <v>5</v>
      </c>
      <c r="EM50" s="484">
        <v>0</v>
      </c>
      <c r="EN50" s="485">
        <v>713</v>
      </c>
      <c r="EO50" s="484">
        <v>139</v>
      </c>
      <c r="EP50" s="484">
        <v>109</v>
      </c>
      <c r="EQ50" s="484">
        <v>41</v>
      </c>
      <c r="ER50" s="484">
        <v>13</v>
      </c>
      <c r="ES50" s="484">
        <v>10</v>
      </c>
      <c r="ET50" s="484">
        <v>3</v>
      </c>
      <c r="EU50" s="484">
        <v>3</v>
      </c>
      <c r="EV50" s="484">
        <v>0</v>
      </c>
      <c r="EW50" s="485">
        <v>318</v>
      </c>
      <c r="EX50" s="484">
        <v>0</v>
      </c>
      <c r="EY50" s="484">
        <v>0</v>
      </c>
      <c r="EZ50" s="484">
        <v>0</v>
      </c>
      <c r="FA50" s="484">
        <v>0</v>
      </c>
      <c r="FB50" s="484">
        <v>0</v>
      </c>
      <c r="FC50" s="484">
        <v>0</v>
      </c>
      <c r="FD50" s="484">
        <v>0</v>
      </c>
      <c r="FE50" s="484">
        <v>0</v>
      </c>
      <c r="FF50" s="485">
        <v>0</v>
      </c>
      <c r="FG50" s="484">
        <v>0</v>
      </c>
      <c r="FH50" s="484">
        <v>0</v>
      </c>
      <c r="FI50" s="484">
        <v>0</v>
      </c>
      <c r="FJ50" s="484">
        <v>0</v>
      </c>
      <c r="FK50" s="484">
        <v>0</v>
      </c>
      <c r="FL50" s="484">
        <v>0</v>
      </c>
      <c r="FM50" s="484">
        <v>0</v>
      </c>
      <c r="FN50" s="484">
        <v>0</v>
      </c>
      <c r="FO50" s="485">
        <v>0</v>
      </c>
      <c r="FP50" s="484">
        <v>5</v>
      </c>
      <c r="FQ50" s="484">
        <v>3</v>
      </c>
      <c r="FR50" s="484">
        <v>6</v>
      </c>
      <c r="FS50" s="484">
        <v>0</v>
      </c>
      <c r="FT50" s="484">
        <v>4</v>
      </c>
      <c r="FU50" s="484">
        <v>1</v>
      </c>
      <c r="FV50" s="484">
        <v>1</v>
      </c>
      <c r="FW50" s="484">
        <v>0</v>
      </c>
      <c r="FX50" s="485">
        <v>20</v>
      </c>
      <c r="FY50" s="484">
        <v>134</v>
      </c>
      <c r="FZ50" s="484">
        <v>106</v>
      </c>
      <c r="GA50" s="484">
        <v>35</v>
      </c>
      <c r="GB50" s="484">
        <v>13</v>
      </c>
      <c r="GC50" s="484">
        <v>6</v>
      </c>
      <c r="GD50" s="484">
        <v>2</v>
      </c>
      <c r="GE50" s="484">
        <v>2</v>
      </c>
      <c r="GF50" s="484">
        <v>0</v>
      </c>
      <c r="GG50" s="485">
        <v>298</v>
      </c>
      <c r="GH50" s="484">
        <v>41</v>
      </c>
      <c r="GI50" s="484">
        <v>7004</v>
      </c>
      <c r="GJ50" s="484">
        <v>8924</v>
      </c>
      <c r="GK50" s="484">
        <v>6218</v>
      </c>
      <c r="GL50" s="484">
        <v>4409</v>
      </c>
      <c r="GM50" s="484">
        <v>1633</v>
      </c>
      <c r="GN50" s="484">
        <v>532</v>
      </c>
      <c r="GO50" s="484">
        <v>228</v>
      </c>
      <c r="GP50" s="484">
        <v>7</v>
      </c>
      <c r="GQ50" s="485">
        <v>28996</v>
      </c>
      <c r="GR50" s="484">
        <v>22</v>
      </c>
      <c r="GS50" s="484">
        <v>6816</v>
      </c>
      <c r="GT50" s="484">
        <v>5042</v>
      </c>
      <c r="GU50" s="484">
        <v>2197</v>
      </c>
      <c r="GV50" s="484">
        <v>879</v>
      </c>
      <c r="GW50" s="484">
        <v>291</v>
      </c>
      <c r="GX50" s="484">
        <v>101</v>
      </c>
      <c r="GY50" s="484">
        <v>36</v>
      </c>
      <c r="GZ50" s="484">
        <v>5</v>
      </c>
      <c r="HA50" s="485">
        <v>15389</v>
      </c>
      <c r="HB50" s="460">
        <v>0</v>
      </c>
      <c r="HC50" s="460">
        <v>0</v>
      </c>
      <c r="HD50" s="460">
        <v>0</v>
      </c>
      <c r="HE50" s="460">
        <v>0</v>
      </c>
      <c r="HF50" s="460">
        <v>0</v>
      </c>
      <c r="HG50" s="460">
        <v>0</v>
      </c>
      <c r="HH50" s="460">
        <v>0</v>
      </c>
      <c r="HI50" s="460">
        <v>0</v>
      </c>
      <c r="HJ50" s="460">
        <v>0</v>
      </c>
      <c r="HK50" s="483">
        <v>0</v>
      </c>
      <c r="HL50" s="460">
        <v>57.25</v>
      </c>
      <c r="HM50" s="460">
        <v>12157</v>
      </c>
      <c r="HN50" s="460">
        <v>12718.75</v>
      </c>
      <c r="HO50" s="460">
        <v>7856.25</v>
      </c>
      <c r="HP50" s="460">
        <v>5064.75</v>
      </c>
      <c r="HQ50" s="460">
        <v>1849</v>
      </c>
      <c r="HR50" s="460">
        <v>605.5</v>
      </c>
      <c r="HS50" s="460">
        <v>254.25</v>
      </c>
      <c r="HT50" s="460">
        <v>10</v>
      </c>
      <c r="HU50" s="483">
        <v>40572.75</v>
      </c>
      <c r="HV50" s="460">
        <v>31.8</v>
      </c>
      <c r="HW50" s="460">
        <v>8104.7</v>
      </c>
      <c r="HX50" s="460">
        <v>9892.4</v>
      </c>
      <c r="HY50" s="460">
        <v>6983.3</v>
      </c>
      <c r="HZ50" s="460">
        <v>5064.8</v>
      </c>
      <c r="IA50" s="460">
        <v>2259.9</v>
      </c>
      <c r="IB50" s="460">
        <v>874.6</v>
      </c>
      <c r="IC50" s="460">
        <v>423.8</v>
      </c>
      <c r="ID50" s="460">
        <v>20</v>
      </c>
      <c r="IE50" s="483">
        <v>33655.300000000003</v>
      </c>
      <c r="IF50" s="483">
        <v>0</v>
      </c>
      <c r="IG50" s="483">
        <v>33655.300000000003</v>
      </c>
      <c r="IH50" s="460">
        <v>57.25</v>
      </c>
      <c r="II50" s="460">
        <v>12157</v>
      </c>
      <c r="IJ50" s="460">
        <v>12718.75</v>
      </c>
      <c r="IK50" s="460">
        <v>7856.25</v>
      </c>
      <c r="IL50" s="460">
        <v>5064.75</v>
      </c>
      <c r="IM50" s="460">
        <v>1849</v>
      </c>
      <c r="IN50" s="460">
        <v>605.5</v>
      </c>
      <c r="IO50" s="460">
        <v>254.25</v>
      </c>
      <c r="IP50" s="460">
        <v>10</v>
      </c>
      <c r="IQ50" s="483">
        <v>40572.75</v>
      </c>
      <c r="IR50" s="460">
        <v>22.19</v>
      </c>
      <c r="IS50" s="460">
        <v>2964.64</v>
      </c>
      <c r="IT50" s="460">
        <v>1515.67</v>
      </c>
      <c r="IU50" s="460">
        <v>452.58</v>
      </c>
      <c r="IV50" s="460">
        <v>109.96</v>
      </c>
      <c r="IW50" s="460">
        <v>23.27</v>
      </c>
      <c r="IX50" s="460">
        <v>4.1900000000000004</v>
      </c>
      <c r="IY50" s="460">
        <v>1.75</v>
      </c>
      <c r="IZ50" s="460">
        <v>0</v>
      </c>
      <c r="JA50" s="483">
        <v>5094.25</v>
      </c>
      <c r="JB50" s="460">
        <v>35.06</v>
      </c>
      <c r="JC50" s="460">
        <v>9192.36</v>
      </c>
      <c r="JD50" s="460">
        <v>11203.08</v>
      </c>
      <c r="JE50" s="460">
        <v>7403.67</v>
      </c>
      <c r="JF50" s="460">
        <v>4954.79</v>
      </c>
      <c r="JG50" s="460">
        <v>1825.73</v>
      </c>
      <c r="JH50" s="460">
        <v>601.30999999999995</v>
      </c>
      <c r="JI50" s="460">
        <v>252.5</v>
      </c>
      <c r="JJ50" s="460">
        <v>10</v>
      </c>
      <c r="JK50" s="483">
        <v>35478.5</v>
      </c>
      <c r="JL50" s="460">
        <v>19.5</v>
      </c>
      <c r="JM50" s="460">
        <v>6128.2</v>
      </c>
      <c r="JN50" s="460">
        <v>8713.5</v>
      </c>
      <c r="JO50" s="460">
        <v>6581</v>
      </c>
      <c r="JP50" s="460">
        <v>4954.8</v>
      </c>
      <c r="JQ50" s="460">
        <v>2231.4</v>
      </c>
      <c r="JR50" s="460">
        <v>868.6</v>
      </c>
      <c r="JS50" s="460">
        <v>420.8</v>
      </c>
      <c r="JT50" s="460">
        <v>20</v>
      </c>
      <c r="JU50" s="483">
        <v>29937.8</v>
      </c>
      <c r="JV50" s="483">
        <v>0</v>
      </c>
      <c r="JW50" s="483">
        <v>29937.8</v>
      </c>
      <c r="JX50" s="461"/>
      <c r="JY50" s="461"/>
      <c r="JZ50" s="461"/>
      <c r="KA50" s="461"/>
      <c r="KB50" s="461"/>
      <c r="KC50" s="461"/>
      <c r="KD50" s="461"/>
      <c r="KE50" s="461"/>
      <c r="KF50" s="461"/>
      <c r="KG50" s="461"/>
      <c r="KH50" s="461"/>
      <c r="KI50" s="461"/>
      <c r="KJ50" s="461"/>
      <c r="KK50" s="461"/>
      <c r="KL50" s="461"/>
      <c r="KM50" s="461"/>
      <c r="KN50" s="461"/>
      <c r="KO50" s="461"/>
      <c r="KP50" s="461"/>
      <c r="KQ50" s="461"/>
      <c r="KR50" s="461"/>
      <c r="KS50" s="461"/>
      <c r="KT50" s="461"/>
      <c r="KU50" s="461"/>
      <c r="KV50" s="461"/>
      <c r="KW50" s="461"/>
      <c r="KX50" s="462"/>
    </row>
    <row r="51" spans="1:310" s="463" customFormat="1" x14ac:dyDescent="0.2">
      <c r="A51" s="457" t="s">
        <v>150</v>
      </c>
      <c r="B51" s="473" t="s">
        <v>842</v>
      </c>
      <c r="C51" s="464" t="s">
        <v>782</v>
      </c>
      <c r="D51" s="465" t="s">
        <v>151</v>
      </c>
      <c r="E51" s="484">
        <v>7176</v>
      </c>
      <c r="F51" s="484">
        <v>13781</v>
      </c>
      <c r="G51" s="484">
        <v>20841</v>
      </c>
      <c r="H51" s="484">
        <v>13495</v>
      </c>
      <c r="I51" s="484">
        <v>7685</v>
      </c>
      <c r="J51" s="484">
        <v>4046</v>
      </c>
      <c r="K51" s="484">
        <v>2238</v>
      </c>
      <c r="L51" s="484">
        <v>114</v>
      </c>
      <c r="M51" s="485">
        <v>69376</v>
      </c>
      <c r="N51" s="484">
        <v>1059</v>
      </c>
      <c r="O51" s="484">
        <v>800</v>
      </c>
      <c r="P51" s="484">
        <v>1879</v>
      </c>
      <c r="Q51" s="484">
        <v>751</v>
      </c>
      <c r="R51" s="484">
        <v>497</v>
      </c>
      <c r="S51" s="484">
        <v>106</v>
      </c>
      <c r="T51" s="484">
        <v>38</v>
      </c>
      <c r="U51" s="484">
        <v>20</v>
      </c>
      <c r="V51" s="485">
        <v>5150</v>
      </c>
      <c r="W51" s="484">
        <v>2</v>
      </c>
      <c r="X51" s="484">
        <v>1</v>
      </c>
      <c r="Y51" s="484">
        <v>0</v>
      </c>
      <c r="Z51" s="484">
        <v>1</v>
      </c>
      <c r="AA51" s="484">
        <v>0</v>
      </c>
      <c r="AB51" s="484">
        <v>0</v>
      </c>
      <c r="AC51" s="484">
        <v>1</v>
      </c>
      <c r="AD51" s="484">
        <v>0</v>
      </c>
      <c r="AE51" s="485">
        <v>5</v>
      </c>
      <c r="AF51" s="484">
        <v>6115</v>
      </c>
      <c r="AG51" s="484">
        <v>12980</v>
      </c>
      <c r="AH51" s="484">
        <v>18962</v>
      </c>
      <c r="AI51" s="484">
        <v>12743</v>
      </c>
      <c r="AJ51" s="484">
        <v>7188</v>
      </c>
      <c r="AK51" s="484">
        <v>3940</v>
      </c>
      <c r="AL51" s="484">
        <v>2199</v>
      </c>
      <c r="AM51" s="484">
        <v>94</v>
      </c>
      <c r="AN51" s="485">
        <v>64221</v>
      </c>
      <c r="AO51" s="484">
        <v>11</v>
      </c>
      <c r="AP51" s="484">
        <v>58</v>
      </c>
      <c r="AQ51" s="484">
        <v>87</v>
      </c>
      <c r="AR51" s="484">
        <v>98</v>
      </c>
      <c r="AS51" s="484">
        <v>69</v>
      </c>
      <c r="AT51" s="484">
        <v>46</v>
      </c>
      <c r="AU51" s="484">
        <v>34</v>
      </c>
      <c r="AV51" s="484">
        <v>22</v>
      </c>
      <c r="AW51" s="485">
        <v>425</v>
      </c>
      <c r="AX51" s="484">
        <v>11</v>
      </c>
      <c r="AY51" s="484">
        <v>58</v>
      </c>
      <c r="AZ51" s="484">
        <v>87</v>
      </c>
      <c r="BA51" s="484">
        <v>98</v>
      </c>
      <c r="BB51" s="484">
        <v>69</v>
      </c>
      <c r="BC51" s="484">
        <v>46</v>
      </c>
      <c r="BD51" s="484">
        <v>34</v>
      </c>
      <c r="BE51" s="484">
        <v>22</v>
      </c>
      <c r="BF51" s="486"/>
      <c r="BG51" s="485">
        <v>425</v>
      </c>
      <c r="BH51" s="484">
        <v>11</v>
      </c>
      <c r="BI51" s="484">
        <v>6162</v>
      </c>
      <c r="BJ51" s="484">
        <v>13009</v>
      </c>
      <c r="BK51" s="484">
        <v>18973</v>
      </c>
      <c r="BL51" s="484">
        <v>12714</v>
      </c>
      <c r="BM51" s="484">
        <v>7165</v>
      </c>
      <c r="BN51" s="484">
        <v>3928</v>
      </c>
      <c r="BO51" s="484">
        <v>2187</v>
      </c>
      <c r="BP51" s="484">
        <v>72</v>
      </c>
      <c r="BQ51" s="485">
        <v>64221</v>
      </c>
      <c r="BR51" s="484">
        <v>8</v>
      </c>
      <c r="BS51" s="484">
        <v>3825</v>
      </c>
      <c r="BT51" s="484">
        <v>5547</v>
      </c>
      <c r="BU51" s="484">
        <v>6158</v>
      </c>
      <c r="BV51" s="484">
        <v>3377</v>
      </c>
      <c r="BW51" s="484">
        <v>1447</v>
      </c>
      <c r="BX51" s="484">
        <v>673</v>
      </c>
      <c r="BY51" s="484">
        <v>284</v>
      </c>
      <c r="BZ51" s="484">
        <v>8</v>
      </c>
      <c r="CA51" s="485">
        <v>21327</v>
      </c>
      <c r="CB51" s="484">
        <v>0</v>
      </c>
      <c r="CC51" s="484">
        <v>71</v>
      </c>
      <c r="CD51" s="484">
        <v>234</v>
      </c>
      <c r="CE51" s="484">
        <v>378</v>
      </c>
      <c r="CF51" s="484">
        <v>236</v>
      </c>
      <c r="CG51" s="484">
        <v>91</v>
      </c>
      <c r="CH51" s="484">
        <v>39</v>
      </c>
      <c r="CI51" s="484">
        <v>17</v>
      </c>
      <c r="CJ51" s="484">
        <v>0</v>
      </c>
      <c r="CK51" s="485">
        <v>1066</v>
      </c>
      <c r="CL51" s="484">
        <v>0</v>
      </c>
      <c r="CM51" s="484">
        <v>0</v>
      </c>
      <c r="CN51" s="484">
        <v>4</v>
      </c>
      <c r="CO51" s="484">
        <v>5</v>
      </c>
      <c r="CP51" s="484">
        <v>18</v>
      </c>
      <c r="CQ51" s="484">
        <v>15</v>
      </c>
      <c r="CR51" s="484">
        <v>27</v>
      </c>
      <c r="CS51" s="484">
        <v>35</v>
      </c>
      <c r="CT51" s="484">
        <v>5</v>
      </c>
      <c r="CU51" s="485">
        <v>109</v>
      </c>
      <c r="CV51" s="484">
        <v>191</v>
      </c>
      <c r="CW51" s="484">
        <v>292</v>
      </c>
      <c r="CX51" s="484">
        <v>390</v>
      </c>
      <c r="CY51" s="484">
        <v>256</v>
      </c>
      <c r="CZ51" s="484">
        <v>141</v>
      </c>
      <c r="DA51" s="484">
        <v>55</v>
      </c>
      <c r="DB51" s="484">
        <v>48</v>
      </c>
      <c r="DC51" s="484">
        <v>4</v>
      </c>
      <c r="DD51" s="485">
        <v>1377</v>
      </c>
      <c r="DE51" s="484">
        <v>275</v>
      </c>
      <c r="DF51" s="484">
        <v>274</v>
      </c>
      <c r="DG51" s="484">
        <v>311</v>
      </c>
      <c r="DH51" s="484">
        <v>207</v>
      </c>
      <c r="DI51" s="484">
        <v>115</v>
      </c>
      <c r="DJ51" s="484">
        <v>48</v>
      </c>
      <c r="DK51" s="484">
        <v>32</v>
      </c>
      <c r="DL51" s="484">
        <v>1</v>
      </c>
      <c r="DM51" s="485">
        <v>1263</v>
      </c>
      <c r="DN51" s="484">
        <v>13</v>
      </c>
      <c r="DO51" s="484">
        <v>32</v>
      </c>
      <c r="DP51" s="484">
        <v>35</v>
      </c>
      <c r="DQ51" s="484">
        <v>33</v>
      </c>
      <c r="DR51" s="484">
        <v>26</v>
      </c>
      <c r="DS51" s="484">
        <v>6</v>
      </c>
      <c r="DT51" s="484">
        <v>2</v>
      </c>
      <c r="DU51" s="484">
        <v>0</v>
      </c>
      <c r="DV51" s="485">
        <v>147</v>
      </c>
      <c r="DW51" s="484">
        <v>54</v>
      </c>
      <c r="DX51" s="484">
        <v>33</v>
      </c>
      <c r="DY51" s="484">
        <v>34</v>
      </c>
      <c r="DZ51" s="484">
        <v>16</v>
      </c>
      <c r="EA51" s="484">
        <v>10</v>
      </c>
      <c r="EB51" s="484">
        <v>4</v>
      </c>
      <c r="EC51" s="484">
        <v>8</v>
      </c>
      <c r="ED51" s="484">
        <v>1</v>
      </c>
      <c r="EE51" s="485">
        <v>160</v>
      </c>
      <c r="EF51" s="484">
        <v>342</v>
      </c>
      <c r="EG51" s="484">
        <v>339</v>
      </c>
      <c r="EH51" s="484">
        <v>380</v>
      </c>
      <c r="EI51" s="484">
        <v>256</v>
      </c>
      <c r="EJ51" s="484">
        <v>151</v>
      </c>
      <c r="EK51" s="484">
        <v>58</v>
      </c>
      <c r="EL51" s="484">
        <v>42</v>
      </c>
      <c r="EM51" s="484">
        <v>2</v>
      </c>
      <c r="EN51" s="485">
        <v>1570</v>
      </c>
      <c r="EO51" s="484">
        <v>224</v>
      </c>
      <c r="EP51" s="484">
        <v>189</v>
      </c>
      <c r="EQ51" s="484">
        <v>201</v>
      </c>
      <c r="ER51" s="484">
        <v>137</v>
      </c>
      <c r="ES51" s="484">
        <v>91</v>
      </c>
      <c r="ET51" s="484">
        <v>33</v>
      </c>
      <c r="EU51" s="484">
        <v>32</v>
      </c>
      <c r="EV51" s="484">
        <v>2</v>
      </c>
      <c r="EW51" s="485">
        <v>909</v>
      </c>
      <c r="EX51" s="484">
        <v>0</v>
      </c>
      <c r="EY51" s="484">
        <v>0</v>
      </c>
      <c r="EZ51" s="484">
        <v>0</v>
      </c>
      <c r="FA51" s="484">
        <v>0</v>
      </c>
      <c r="FB51" s="484">
        <v>0</v>
      </c>
      <c r="FC51" s="484">
        <v>0</v>
      </c>
      <c r="FD51" s="484">
        <v>0</v>
      </c>
      <c r="FE51" s="484">
        <v>0</v>
      </c>
      <c r="FF51" s="485">
        <v>0</v>
      </c>
      <c r="FG51" s="484">
        <v>0</v>
      </c>
      <c r="FH51" s="484">
        <v>0</v>
      </c>
      <c r="FI51" s="484">
        <v>0</v>
      </c>
      <c r="FJ51" s="484">
        <v>0</v>
      </c>
      <c r="FK51" s="484">
        <v>0</v>
      </c>
      <c r="FL51" s="484">
        <v>0</v>
      </c>
      <c r="FM51" s="484">
        <v>0</v>
      </c>
      <c r="FN51" s="484">
        <v>0</v>
      </c>
      <c r="FO51" s="485">
        <v>0</v>
      </c>
      <c r="FP51" s="484">
        <v>8</v>
      </c>
      <c r="FQ51" s="484">
        <v>23</v>
      </c>
      <c r="FR51" s="484">
        <v>24</v>
      </c>
      <c r="FS51" s="484">
        <v>18</v>
      </c>
      <c r="FT51" s="484">
        <v>17</v>
      </c>
      <c r="FU51" s="484">
        <v>4</v>
      </c>
      <c r="FV51" s="484">
        <v>2</v>
      </c>
      <c r="FW51" s="484">
        <v>0</v>
      </c>
      <c r="FX51" s="485">
        <v>96</v>
      </c>
      <c r="FY51" s="484">
        <v>216</v>
      </c>
      <c r="FZ51" s="484">
        <v>166</v>
      </c>
      <c r="GA51" s="484">
        <v>177</v>
      </c>
      <c r="GB51" s="484">
        <v>119</v>
      </c>
      <c r="GC51" s="484">
        <v>74</v>
      </c>
      <c r="GD51" s="484">
        <v>29</v>
      </c>
      <c r="GE51" s="484">
        <v>30</v>
      </c>
      <c r="GF51" s="484">
        <v>2</v>
      </c>
      <c r="GG51" s="485">
        <v>813</v>
      </c>
      <c r="GH51" s="484">
        <v>3</v>
      </c>
      <c r="GI51" s="484">
        <v>2199</v>
      </c>
      <c r="GJ51" s="484">
        <v>7157</v>
      </c>
      <c r="GK51" s="484">
        <v>12361</v>
      </c>
      <c r="GL51" s="484">
        <v>9034</v>
      </c>
      <c r="GM51" s="484">
        <v>5575</v>
      </c>
      <c r="GN51" s="484">
        <v>3179</v>
      </c>
      <c r="GO51" s="484">
        <v>1841</v>
      </c>
      <c r="GP51" s="484">
        <v>58</v>
      </c>
      <c r="GQ51" s="485">
        <v>41407</v>
      </c>
      <c r="GR51" s="484">
        <v>8</v>
      </c>
      <c r="GS51" s="484">
        <v>3963</v>
      </c>
      <c r="GT51" s="484">
        <v>5852</v>
      </c>
      <c r="GU51" s="484">
        <v>6612</v>
      </c>
      <c r="GV51" s="484">
        <v>3680</v>
      </c>
      <c r="GW51" s="484">
        <v>1590</v>
      </c>
      <c r="GX51" s="484">
        <v>749</v>
      </c>
      <c r="GY51" s="484">
        <v>346</v>
      </c>
      <c r="GZ51" s="484">
        <v>14</v>
      </c>
      <c r="HA51" s="485">
        <v>22814</v>
      </c>
      <c r="HB51" s="460">
        <v>0</v>
      </c>
      <c r="HC51" s="460">
        <v>9.9</v>
      </c>
      <c r="HD51" s="460">
        <v>1.3</v>
      </c>
      <c r="HE51" s="460">
        <v>0.5</v>
      </c>
      <c r="HF51" s="460">
        <v>0</v>
      </c>
      <c r="HG51" s="460">
        <v>0</v>
      </c>
      <c r="HH51" s="460">
        <v>0</v>
      </c>
      <c r="HI51" s="460">
        <v>0</v>
      </c>
      <c r="HJ51" s="460">
        <v>0</v>
      </c>
      <c r="HK51" s="483">
        <v>11.7</v>
      </c>
      <c r="HL51" s="460">
        <v>9</v>
      </c>
      <c r="HM51" s="460">
        <v>5238.1000000000004</v>
      </c>
      <c r="HN51" s="460">
        <v>11572.45</v>
      </c>
      <c r="HO51" s="460">
        <v>17346</v>
      </c>
      <c r="HP51" s="460">
        <v>11793.75</v>
      </c>
      <c r="HQ51" s="460">
        <v>6759.5</v>
      </c>
      <c r="HR51" s="460">
        <v>3735.5</v>
      </c>
      <c r="HS51" s="460">
        <v>2104.25</v>
      </c>
      <c r="HT51" s="460">
        <v>68.5</v>
      </c>
      <c r="HU51" s="483">
        <v>58627.05</v>
      </c>
      <c r="HV51" s="460">
        <v>5</v>
      </c>
      <c r="HW51" s="460">
        <v>3492.1</v>
      </c>
      <c r="HX51" s="460">
        <v>9000.7999999999993</v>
      </c>
      <c r="HY51" s="460">
        <v>15418.7</v>
      </c>
      <c r="HZ51" s="460">
        <v>11793.8</v>
      </c>
      <c r="IA51" s="460">
        <v>8261.6</v>
      </c>
      <c r="IB51" s="460">
        <v>5395.7</v>
      </c>
      <c r="IC51" s="460">
        <v>3507.1</v>
      </c>
      <c r="ID51" s="460">
        <v>137</v>
      </c>
      <c r="IE51" s="483">
        <v>57011.8</v>
      </c>
      <c r="IF51" s="483">
        <v>22</v>
      </c>
      <c r="IG51" s="483">
        <v>57033.8</v>
      </c>
      <c r="IH51" s="460">
        <v>9</v>
      </c>
      <c r="II51" s="460">
        <v>5238.1000000000004</v>
      </c>
      <c r="IJ51" s="460">
        <v>11572.45</v>
      </c>
      <c r="IK51" s="460">
        <v>17346</v>
      </c>
      <c r="IL51" s="460">
        <v>11793.75</v>
      </c>
      <c r="IM51" s="460">
        <v>6759.5</v>
      </c>
      <c r="IN51" s="460">
        <v>3735.5</v>
      </c>
      <c r="IO51" s="460">
        <v>2104.25</v>
      </c>
      <c r="IP51" s="460">
        <v>68.5</v>
      </c>
      <c r="IQ51" s="483">
        <v>58627.05</v>
      </c>
      <c r="IR51" s="460">
        <v>2.66</v>
      </c>
      <c r="IS51" s="460">
        <v>1576.97</v>
      </c>
      <c r="IT51" s="460">
        <v>2464.9499999999998</v>
      </c>
      <c r="IU51" s="460">
        <v>1718.24</v>
      </c>
      <c r="IV51" s="460">
        <v>594.53</v>
      </c>
      <c r="IW51" s="460">
        <v>156.68</v>
      </c>
      <c r="IX51" s="460">
        <v>39.32</v>
      </c>
      <c r="IY51" s="460">
        <v>14.3</v>
      </c>
      <c r="IZ51" s="460">
        <v>0</v>
      </c>
      <c r="JA51" s="483">
        <v>6567.65</v>
      </c>
      <c r="JB51" s="460">
        <v>6.34</v>
      </c>
      <c r="JC51" s="460">
        <v>3661.13</v>
      </c>
      <c r="JD51" s="460">
        <v>9107.5</v>
      </c>
      <c r="JE51" s="460">
        <v>15627.76</v>
      </c>
      <c r="JF51" s="460">
        <v>11199.22</v>
      </c>
      <c r="JG51" s="460">
        <v>6602.82</v>
      </c>
      <c r="JH51" s="460">
        <v>3696.18</v>
      </c>
      <c r="JI51" s="460">
        <v>2089.9499999999998</v>
      </c>
      <c r="JJ51" s="460">
        <v>68.5</v>
      </c>
      <c r="JK51" s="483">
        <v>52059.4</v>
      </c>
      <c r="JL51" s="460">
        <v>3.5</v>
      </c>
      <c r="JM51" s="460">
        <v>2440.8000000000002</v>
      </c>
      <c r="JN51" s="460">
        <v>7083.6</v>
      </c>
      <c r="JO51" s="460">
        <v>13891.3</v>
      </c>
      <c r="JP51" s="460">
        <v>11199.2</v>
      </c>
      <c r="JQ51" s="460">
        <v>8070.1</v>
      </c>
      <c r="JR51" s="460">
        <v>5338.9</v>
      </c>
      <c r="JS51" s="460">
        <v>3483.3</v>
      </c>
      <c r="JT51" s="460">
        <v>137</v>
      </c>
      <c r="JU51" s="483">
        <v>51647.7</v>
      </c>
      <c r="JV51" s="483">
        <v>22</v>
      </c>
      <c r="JW51" s="483">
        <v>51669.7</v>
      </c>
      <c r="JX51" s="461"/>
      <c r="JY51" s="461"/>
      <c r="JZ51" s="461"/>
      <c r="KA51" s="461"/>
      <c r="KB51" s="461"/>
      <c r="KC51" s="461"/>
      <c r="KD51" s="461"/>
      <c r="KE51" s="461"/>
      <c r="KF51" s="461"/>
      <c r="KG51" s="461"/>
      <c r="KH51" s="461"/>
      <c r="KI51" s="461"/>
      <c r="KJ51" s="461"/>
      <c r="KK51" s="461"/>
      <c r="KL51" s="461"/>
      <c r="KM51" s="461"/>
      <c r="KN51" s="461"/>
      <c r="KO51" s="461"/>
      <c r="KP51" s="461"/>
      <c r="KQ51" s="461"/>
      <c r="KR51" s="461"/>
      <c r="KS51" s="461"/>
      <c r="KT51" s="461"/>
      <c r="KU51" s="461"/>
      <c r="KV51" s="461"/>
      <c r="KW51" s="461"/>
      <c r="KX51" s="462"/>
    </row>
    <row r="52" spans="1:310" s="463" customFormat="1" x14ac:dyDescent="0.2">
      <c r="A52" s="457" t="s">
        <v>152</v>
      </c>
      <c r="B52" s="473" t="s">
        <v>843</v>
      </c>
      <c r="C52" s="464" t="s">
        <v>784</v>
      </c>
      <c r="D52" s="465" t="s">
        <v>153</v>
      </c>
      <c r="E52" s="484">
        <v>22479</v>
      </c>
      <c r="F52" s="484">
        <v>12574</v>
      </c>
      <c r="G52" s="484">
        <v>8139</v>
      </c>
      <c r="H52" s="484">
        <v>5995</v>
      </c>
      <c r="I52" s="484">
        <v>3002</v>
      </c>
      <c r="J52" s="484">
        <v>1225</v>
      </c>
      <c r="K52" s="484">
        <v>400</v>
      </c>
      <c r="L52" s="484">
        <v>28</v>
      </c>
      <c r="M52" s="485">
        <v>53842</v>
      </c>
      <c r="N52" s="484">
        <v>615</v>
      </c>
      <c r="O52" s="484">
        <v>239</v>
      </c>
      <c r="P52" s="484">
        <v>133</v>
      </c>
      <c r="Q52" s="484">
        <v>113</v>
      </c>
      <c r="R52" s="484">
        <v>47</v>
      </c>
      <c r="S52" s="484">
        <v>13</v>
      </c>
      <c r="T52" s="484">
        <v>2</v>
      </c>
      <c r="U52" s="484">
        <v>1</v>
      </c>
      <c r="V52" s="485">
        <v>1163</v>
      </c>
      <c r="W52" s="484">
        <v>5</v>
      </c>
      <c r="X52" s="484">
        <v>1</v>
      </c>
      <c r="Y52" s="484">
        <v>1</v>
      </c>
      <c r="Z52" s="484">
        <v>1</v>
      </c>
      <c r="AA52" s="484">
        <v>0</v>
      </c>
      <c r="AB52" s="484">
        <v>0</v>
      </c>
      <c r="AC52" s="484">
        <v>0</v>
      </c>
      <c r="AD52" s="484">
        <v>0</v>
      </c>
      <c r="AE52" s="485">
        <v>8</v>
      </c>
      <c r="AF52" s="484">
        <v>21859</v>
      </c>
      <c r="AG52" s="484">
        <v>12334</v>
      </c>
      <c r="AH52" s="484">
        <v>8005</v>
      </c>
      <c r="AI52" s="484">
        <v>5881</v>
      </c>
      <c r="AJ52" s="484">
        <v>2955</v>
      </c>
      <c r="AK52" s="484">
        <v>1212</v>
      </c>
      <c r="AL52" s="484">
        <v>398</v>
      </c>
      <c r="AM52" s="484">
        <v>27</v>
      </c>
      <c r="AN52" s="485">
        <v>52671</v>
      </c>
      <c r="AO52" s="484">
        <v>47</v>
      </c>
      <c r="AP52" s="484">
        <v>58</v>
      </c>
      <c r="AQ52" s="484">
        <v>48</v>
      </c>
      <c r="AR52" s="484">
        <v>42</v>
      </c>
      <c r="AS52" s="484">
        <v>9</v>
      </c>
      <c r="AT52" s="484">
        <v>11</v>
      </c>
      <c r="AU52" s="484">
        <v>5</v>
      </c>
      <c r="AV52" s="484">
        <v>8</v>
      </c>
      <c r="AW52" s="485">
        <v>228</v>
      </c>
      <c r="AX52" s="484">
        <v>47</v>
      </c>
      <c r="AY52" s="484">
        <v>58</v>
      </c>
      <c r="AZ52" s="484">
        <v>48</v>
      </c>
      <c r="BA52" s="484">
        <v>42</v>
      </c>
      <c r="BB52" s="484">
        <v>9</v>
      </c>
      <c r="BC52" s="484">
        <v>11</v>
      </c>
      <c r="BD52" s="484">
        <v>5</v>
      </c>
      <c r="BE52" s="484">
        <v>8</v>
      </c>
      <c r="BF52" s="486"/>
      <c r="BG52" s="485">
        <v>228</v>
      </c>
      <c r="BH52" s="484">
        <v>47</v>
      </c>
      <c r="BI52" s="484">
        <v>21870</v>
      </c>
      <c r="BJ52" s="484">
        <v>12324</v>
      </c>
      <c r="BK52" s="484">
        <v>7999</v>
      </c>
      <c r="BL52" s="484">
        <v>5848</v>
      </c>
      <c r="BM52" s="484">
        <v>2957</v>
      </c>
      <c r="BN52" s="484">
        <v>1206</v>
      </c>
      <c r="BO52" s="484">
        <v>401</v>
      </c>
      <c r="BP52" s="484">
        <v>19</v>
      </c>
      <c r="BQ52" s="485">
        <v>52671</v>
      </c>
      <c r="BR52" s="484">
        <v>7</v>
      </c>
      <c r="BS52" s="484">
        <v>11282</v>
      </c>
      <c r="BT52" s="484">
        <v>4651</v>
      </c>
      <c r="BU52" s="484">
        <v>2452</v>
      </c>
      <c r="BV52" s="484">
        <v>1296</v>
      </c>
      <c r="BW52" s="484">
        <v>500</v>
      </c>
      <c r="BX52" s="484">
        <v>179</v>
      </c>
      <c r="BY52" s="484">
        <v>45</v>
      </c>
      <c r="BZ52" s="484">
        <v>0</v>
      </c>
      <c r="CA52" s="485">
        <v>20412</v>
      </c>
      <c r="CB52" s="484">
        <v>1</v>
      </c>
      <c r="CC52" s="484">
        <v>148</v>
      </c>
      <c r="CD52" s="484">
        <v>116</v>
      </c>
      <c r="CE52" s="484">
        <v>54</v>
      </c>
      <c r="CF52" s="484">
        <v>39</v>
      </c>
      <c r="CG52" s="484">
        <v>27</v>
      </c>
      <c r="CH52" s="484">
        <v>8</v>
      </c>
      <c r="CI52" s="484">
        <v>1</v>
      </c>
      <c r="CJ52" s="484">
        <v>0</v>
      </c>
      <c r="CK52" s="485">
        <v>394</v>
      </c>
      <c r="CL52" s="484">
        <v>0</v>
      </c>
      <c r="CM52" s="484">
        <v>8</v>
      </c>
      <c r="CN52" s="484">
        <v>14</v>
      </c>
      <c r="CO52" s="484">
        <v>7</v>
      </c>
      <c r="CP52" s="484">
        <v>14</v>
      </c>
      <c r="CQ52" s="484">
        <v>8</v>
      </c>
      <c r="CR52" s="484">
        <v>3</v>
      </c>
      <c r="CS52" s="484">
        <v>12</v>
      </c>
      <c r="CT52" s="484">
        <v>2</v>
      </c>
      <c r="CU52" s="485">
        <v>68</v>
      </c>
      <c r="CV52" s="484">
        <v>222</v>
      </c>
      <c r="CW52" s="484">
        <v>137</v>
      </c>
      <c r="CX52" s="484">
        <v>71</v>
      </c>
      <c r="CY52" s="484">
        <v>55</v>
      </c>
      <c r="CZ52" s="484">
        <v>32</v>
      </c>
      <c r="DA52" s="484">
        <v>13</v>
      </c>
      <c r="DB52" s="484">
        <v>12</v>
      </c>
      <c r="DC52" s="484">
        <v>1</v>
      </c>
      <c r="DD52" s="485">
        <v>543</v>
      </c>
      <c r="DE52" s="484">
        <v>0</v>
      </c>
      <c r="DF52" s="484">
        <v>0</v>
      </c>
      <c r="DG52" s="484">
        <v>0</v>
      </c>
      <c r="DH52" s="484">
        <v>0</v>
      </c>
      <c r="DI52" s="484">
        <v>0</v>
      </c>
      <c r="DJ52" s="484">
        <v>0</v>
      </c>
      <c r="DK52" s="484">
        <v>0</v>
      </c>
      <c r="DL52" s="484">
        <v>0</v>
      </c>
      <c r="DM52" s="485">
        <v>0</v>
      </c>
      <c r="DN52" s="484">
        <v>511</v>
      </c>
      <c r="DO52" s="484">
        <v>252</v>
      </c>
      <c r="DP52" s="484">
        <v>137</v>
      </c>
      <c r="DQ52" s="484">
        <v>69</v>
      </c>
      <c r="DR52" s="484">
        <v>20</v>
      </c>
      <c r="DS52" s="484">
        <v>17</v>
      </c>
      <c r="DT52" s="484">
        <v>7</v>
      </c>
      <c r="DU52" s="484">
        <v>1</v>
      </c>
      <c r="DV52" s="485">
        <v>1014</v>
      </c>
      <c r="DW52" s="484">
        <v>118</v>
      </c>
      <c r="DX52" s="484">
        <v>30</v>
      </c>
      <c r="DY52" s="484">
        <v>28</v>
      </c>
      <c r="DZ52" s="484">
        <v>25</v>
      </c>
      <c r="EA52" s="484">
        <v>13</v>
      </c>
      <c r="EB52" s="484">
        <v>5</v>
      </c>
      <c r="EC52" s="484">
        <v>2</v>
      </c>
      <c r="ED52" s="484">
        <v>2</v>
      </c>
      <c r="EE52" s="485">
        <v>223</v>
      </c>
      <c r="EF52" s="484">
        <v>629</v>
      </c>
      <c r="EG52" s="484">
        <v>282</v>
      </c>
      <c r="EH52" s="484">
        <v>165</v>
      </c>
      <c r="EI52" s="484">
        <v>94</v>
      </c>
      <c r="EJ52" s="484">
        <v>33</v>
      </c>
      <c r="EK52" s="484">
        <v>22</v>
      </c>
      <c r="EL52" s="484">
        <v>9</v>
      </c>
      <c r="EM52" s="484">
        <v>3</v>
      </c>
      <c r="EN52" s="485">
        <v>1237</v>
      </c>
      <c r="EO52" s="484">
        <v>367</v>
      </c>
      <c r="EP52" s="484">
        <v>160</v>
      </c>
      <c r="EQ52" s="484">
        <v>91</v>
      </c>
      <c r="ER52" s="484">
        <v>69</v>
      </c>
      <c r="ES52" s="484">
        <v>24</v>
      </c>
      <c r="ET52" s="484">
        <v>18</v>
      </c>
      <c r="EU52" s="484">
        <v>8</v>
      </c>
      <c r="EV52" s="484">
        <v>3</v>
      </c>
      <c r="EW52" s="485">
        <v>740</v>
      </c>
      <c r="EX52" s="484">
        <v>4</v>
      </c>
      <c r="EY52" s="484">
        <v>1</v>
      </c>
      <c r="EZ52" s="484">
        <v>2</v>
      </c>
      <c r="FA52" s="484">
        <v>0</v>
      </c>
      <c r="FB52" s="484">
        <v>0</v>
      </c>
      <c r="FC52" s="484">
        <v>1</v>
      </c>
      <c r="FD52" s="484">
        <v>1</v>
      </c>
      <c r="FE52" s="484">
        <v>0</v>
      </c>
      <c r="FF52" s="485">
        <v>9</v>
      </c>
      <c r="FG52" s="484">
        <v>0</v>
      </c>
      <c r="FH52" s="484">
        <v>0</v>
      </c>
      <c r="FI52" s="484">
        <v>0</v>
      </c>
      <c r="FJ52" s="484">
        <v>0</v>
      </c>
      <c r="FK52" s="484">
        <v>0</v>
      </c>
      <c r="FL52" s="484">
        <v>0</v>
      </c>
      <c r="FM52" s="484">
        <v>0</v>
      </c>
      <c r="FN52" s="484">
        <v>0</v>
      </c>
      <c r="FO52" s="485">
        <v>0</v>
      </c>
      <c r="FP52" s="484">
        <v>16</v>
      </c>
      <c r="FQ52" s="484">
        <v>28</v>
      </c>
      <c r="FR52" s="484">
        <v>9</v>
      </c>
      <c r="FS52" s="484">
        <v>15</v>
      </c>
      <c r="FT52" s="484">
        <v>1</v>
      </c>
      <c r="FU52" s="484">
        <v>5</v>
      </c>
      <c r="FV52" s="484">
        <v>1</v>
      </c>
      <c r="FW52" s="484">
        <v>0</v>
      </c>
      <c r="FX52" s="485">
        <v>75</v>
      </c>
      <c r="FY52" s="484">
        <v>347</v>
      </c>
      <c r="FZ52" s="484">
        <v>131</v>
      </c>
      <c r="GA52" s="484">
        <v>80</v>
      </c>
      <c r="GB52" s="484">
        <v>54</v>
      </c>
      <c r="GC52" s="484">
        <v>23</v>
      </c>
      <c r="GD52" s="484">
        <v>12</v>
      </c>
      <c r="GE52" s="484">
        <v>6</v>
      </c>
      <c r="GF52" s="484">
        <v>3</v>
      </c>
      <c r="GG52" s="485">
        <v>656</v>
      </c>
      <c r="GH52" s="484">
        <v>39</v>
      </c>
      <c r="GI52" s="484">
        <v>9802</v>
      </c>
      <c r="GJ52" s="484">
        <v>7259</v>
      </c>
      <c r="GK52" s="484">
        <v>5321</v>
      </c>
      <c r="GL52" s="484">
        <v>4404</v>
      </c>
      <c r="GM52" s="484">
        <v>2389</v>
      </c>
      <c r="GN52" s="484">
        <v>994</v>
      </c>
      <c r="GO52" s="484">
        <v>334</v>
      </c>
      <c r="GP52" s="484">
        <v>14</v>
      </c>
      <c r="GQ52" s="485">
        <v>30556</v>
      </c>
      <c r="GR52" s="484">
        <v>8</v>
      </c>
      <c r="GS52" s="484">
        <v>12068</v>
      </c>
      <c r="GT52" s="484">
        <v>5065</v>
      </c>
      <c r="GU52" s="484">
        <v>2678</v>
      </c>
      <c r="GV52" s="484">
        <v>1444</v>
      </c>
      <c r="GW52" s="484">
        <v>568</v>
      </c>
      <c r="GX52" s="484">
        <v>212</v>
      </c>
      <c r="GY52" s="484">
        <v>67</v>
      </c>
      <c r="GZ52" s="484">
        <v>5</v>
      </c>
      <c r="HA52" s="485">
        <v>22115</v>
      </c>
      <c r="HB52" s="460">
        <v>0</v>
      </c>
      <c r="HC52" s="460">
        <v>9.8800000000000008</v>
      </c>
      <c r="HD52" s="460">
        <v>1</v>
      </c>
      <c r="HE52" s="460">
        <v>0</v>
      </c>
      <c r="HF52" s="460">
        <v>0</v>
      </c>
      <c r="HG52" s="460">
        <v>0</v>
      </c>
      <c r="HH52" s="460">
        <v>0</v>
      </c>
      <c r="HI52" s="460">
        <v>0</v>
      </c>
      <c r="HJ52" s="460">
        <v>0</v>
      </c>
      <c r="HK52" s="483">
        <v>10.88</v>
      </c>
      <c r="HL52" s="460">
        <v>45</v>
      </c>
      <c r="HM52" s="460">
        <v>18957.62</v>
      </c>
      <c r="HN52" s="460">
        <v>11053.75</v>
      </c>
      <c r="HO52" s="460">
        <v>7343.75</v>
      </c>
      <c r="HP52" s="460">
        <v>5514.5</v>
      </c>
      <c r="HQ52" s="460">
        <v>2834.5</v>
      </c>
      <c r="HR52" s="460">
        <v>1155</v>
      </c>
      <c r="HS52" s="460">
        <v>382</v>
      </c>
      <c r="HT52" s="460">
        <v>21.75</v>
      </c>
      <c r="HU52" s="483">
        <v>47307.87</v>
      </c>
      <c r="HV52" s="460">
        <v>25</v>
      </c>
      <c r="HW52" s="460">
        <v>12638.4</v>
      </c>
      <c r="HX52" s="460">
        <v>8597.4</v>
      </c>
      <c r="HY52" s="460">
        <v>6527.8</v>
      </c>
      <c r="HZ52" s="460">
        <v>5514.5</v>
      </c>
      <c r="IA52" s="460">
        <v>3464.4</v>
      </c>
      <c r="IB52" s="460">
        <v>1668.3</v>
      </c>
      <c r="IC52" s="460">
        <v>636.70000000000005</v>
      </c>
      <c r="ID52" s="460">
        <v>43.5</v>
      </c>
      <c r="IE52" s="483">
        <v>39116</v>
      </c>
      <c r="IF52" s="483">
        <v>15.1</v>
      </c>
      <c r="IG52" s="483">
        <v>39131.1</v>
      </c>
      <c r="IH52" s="460">
        <v>45</v>
      </c>
      <c r="II52" s="460">
        <v>18957.62</v>
      </c>
      <c r="IJ52" s="460">
        <v>11053.75</v>
      </c>
      <c r="IK52" s="460">
        <v>7343.75</v>
      </c>
      <c r="IL52" s="460">
        <v>5514.5</v>
      </c>
      <c r="IM52" s="460">
        <v>2834.5</v>
      </c>
      <c r="IN52" s="460">
        <v>1155</v>
      </c>
      <c r="IO52" s="460">
        <v>382</v>
      </c>
      <c r="IP52" s="460">
        <v>21.75</v>
      </c>
      <c r="IQ52" s="483">
        <v>47307.87</v>
      </c>
      <c r="IR52" s="460">
        <v>13.69</v>
      </c>
      <c r="IS52" s="460">
        <v>4226.1000000000004</v>
      </c>
      <c r="IT52" s="460">
        <v>796.93</v>
      </c>
      <c r="IU52" s="460">
        <v>304.25</v>
      </c>
      <c r="IV52" s="460">
        <v>115.83</v>
      </c>
      <c r="IW52" s="460">
        <v>39.020000000000003</v>
      </c>
      <c r="IX52" s="460">
        <v>9.33</v>
      </c>
      <c r="IY52" s="460">
        <v>0.8</v>
      </c>
      <c r="IZ52" s="460">
        <v>0</v>
      </c>
      <c r="JA52" s="483">
        <v>5505.95</v>
      </c>
      <c r="JB52" s="460">
        <v>31.31</v>
      </c>
      <c r="JC52" s="460">
        <v>14731.52</v>
      </c>
      <c r="JD52" s="460">
        <v>10256.82</v>
      </c>
      <c r="JE52" s="460">
        <v>7039.5</v>
      </c>
      <c r="JF52" s="460">
        <v>5398.67</v>
      </c>
      <c r="JG52" s="460">
        <v>2795.48</v>
      </c>
      <c r="JH52" s="460">
        <v>1145.67</v>
      </c>
      <c r="JI52" s="460">
        <v>381.2</v>
      </c>
      <c r="JJ52" s="460">
        <v>21.75</v>
      </c>
      <c r="JK52" s="483">
        <v>41801.919999999998</v>
      </c>
      <c r="JL52" s="460">
        <v>17.399999999999999</v>
      </c>
      <c r="JM52" s="460">
        <v>9821</v>
      </c>
      <c r="JN52" s="460">
        <v>7977.5</v>
      </c>
      <c r="JO52" s="460">
        <v>6257.3</v>
      </c>
      <c r="JP52" s="460">
        <v>5398.7</v>
      </c>
      <c r="JQ52" s="460">
        <v>3416.7</v>
      </c>
      <c r="JR52" s="460">
        <v>1654.9</v>
      </c>
      <c r="JS52" s="460">
        <v>635.29999999999995</v>
      </c>
      <c r="JT52" s="460">
        <v>43.5</v>
      </c>
      <c r="JU52" s="483">
        <v>35222.300000000003</v>
      </c>
      <c r="JV52" s="483">
        <v>15.1</v>
      </c>
      <c r="JW52" s="483">
        <v>35237.4</v>
      </c>
      <c r="JX52" s="461"/>
      <c r="JY52" s="461"/>
      <c r="JZ52" s="461"/>
      <c r="KA52" s="461"/>
      <c r="KB52" s="461"/>
      <c r="KC52" s="461"/>
      <c r="KD52" s="461"/>
      <c r="KE52" s="461"/>
      <c r="KF52" s="461"/>
      <c r="KG52" s="461"/>
      <c r="KH52" s="461"/>
      <c r="KI52" s="461"/>
      <c r="KJ52" s="461"/>
      <c r="KK52" s="461"/>
      <c r="KL52" s="461"/>
      <c r="KM52" s="461"/>
      <c r="KN52" s="461"/>
      <c r="KO52" s="461"/>
      <c r="KP52" s="461"/>
      <c r="KQ52" s="461"/>
      <c r="KR52" s="461"/>
      <c r="KS52" s="461"/>
      <c r="KT52" s="461"/>
      <c r="KU52" s="461"/>
      <c r="KV52" s="461"/>
      <c r="KW52" s="461"/>
      <c r="KX52" s="462"/>
    </row>
    <row r="53" spans="1:310" s="463" customFormat="1" x14ac:dyDescent="0.2">
      <c r="A53" s="457" t="s">
        <v>154</v>
      </c>
      <c r="B53" s="473" t="s">
        <v>844</v>
      </c>
      <c r="C53" s="464" t="s">
        <v>626</v>
      </c>
      <c r="D53" s="465" t="s">
        <v>155</v>
      </c>
      <c r="E53" s="484">
        <v>3193</v>
      </c>
      <c r="F53" s="484">
        <v>6396</v>
      </c>
      <c r="G53" s="484">
        <v>13798</v>
      </c>
      <c r="H53" s="484">
        <v>8637</v>
      </c>
      <c r="I53" s="484">
        <v>4420</v>
      </c>
      <c r="J53" s="484">
        <v>1882</v>
      </c>
      <c r="K53" s="484">
        <v>724</v>
      </c>
      <c r="L53" s="484">
        <v>69</v>
      </c>
      <c r="M53" s="485">
        <v>39119</v>
      </c>
      <c r="N53" s="484">
        <v>229</v>
      </c>
      <c r="O53" s="484">
        <v>104</v>
      </c>
      <c r="P53" s="484">
        <v>154</v>
      </c>
      <c r="Q53" s="484">
        <v>104</v>
      </c>
      <c r="R53" s="484">
        <v>37</v>
      </c>
      <c r="S53" s="484">
        <v>16</v>
      </c>
      <c r="T53" s="484">
        <v>1</v>
      </c>
      <c r="U53" s="484">
        <v>0</v>
      </c>
      <c r="V53" s="485">
        <v>645</v>
      </c>
      <c r="W53" s="484">
        <v>0</v>
      </c>
      <c r="X53" s="484">
        <v>0</v>
      </c>
      <c r="Y53" s="484">
        <v>0</v>
      </c>
      <c r="Z53" s="484">
        <v>0</v>
      </c>
      <c r="AA53" s="484">
        <v>0</v>
      </c>
      <c r="AB53" s="484">
        <v>0</v>
      </c>
      <c r="AC53" s="484">
        <v>0</v>
      </c>
      <c r="AD53" s="484">
        <v>0</v>
      </c>
      <c r="AE53" s="485">
        <v>0</v>
      </c>
      <c r="AF53" s="484">
        <v>2964</v>
      </c>
      <c r="AG53" s="484">
        <v>6292</v>
      </c>
      <c r="AH53" s="484">
        <v>13644</v>
      </c>
      <c r="AI53" s="484">
        <v>8533</v>
      </c>
      <c r="AJ53" s="484">
        <v>4383</v>
      </c>
      <c r="AK53" s="484">
        <v>1866</v>
      </c>
      <c r="AL53" s="484">
        <v>723</v>
      </c>
      <c r="AM53" s="484">
        <v>69</v>
      </c>
      <c r="AN53" s="485">
        <v>38474</v>
      </c>
      <c r="AO53" s="484">
        <v>11</v>
      </c>
      <c r="AP53" s="484">
        <v>31</v>
      </c>
      <c r="AQ53" s="484">
        <v>125</v>
      </c>
      <c r="AR53" s="484">
        <v>60</v>
      </c>
      <c r="AS53" s="484">
        <v>50</v>
      </c>
      <c r="AT53" s="484">
        <v>16</v>
      </c>
      <c r="AU53" s="484">
        <v>4</v>
      </c>
      <c r="AV53" s="484">
        <v>7</v>
      </c>
      <c r="AW53" s="485">
        <v>304</v>
      </c>
      <c r="AX53" s="484">
        <v>11</v>
      </c>
      <c r="AY53" s="484">
        <v>31</v>
      </c>
      <c r="AZ53" s="484">
        <v>125</v>
      </c>
      <c r="BA53" s="484">
        <v>60</v>
      </c>
      <c r="BB53" s="484">
        <v>50</v>
      </c>
      <c r="BC53" s="484">
        <v>16</v>
      </c>
      <c r="BD53" s="484">
        <v>4</v>
      </c>
      <c r="BE53" s="484">
        <v>7</v>
      </c>
      <c r="BF53" s="486"/>
      <c r="BG53" s="485">
        <v>304</v>
      </c>
      <c r="BH53" s="484">
        <v>11</v>
      </c>
      <c r="BI53" s="484">
        <v>2984</v>
      </c>
      <c r="BJ53" s="484">
        <v>6386</v>
      </c>
      <c r="BK53" s="484">
        <v>13579</v>
      </c>
      <c r="BL53" s="484">
        <v>8523</v>
      </c>
      <c r="BM53" s="484">
        <v>4349</v>
      </c>
      <c r="BN53" s="484">
        <v>1854</v>
      </c>
      <c r="BO53" s="484">
        <v>726</v>
      </c>
      <c r="BP53" s="484">
        <v>62</v>
      </c>
      <c r="BQ53" s="485">
        <v>38474</v>
      </c>
      <c r="BR53" s="484">
        <v>3</v>
      </c>
      <c r="BS53" s="484">
        <v>1681</v>
      </c>
      <c r="BT53" s="484">
        <v>3049</v>
      </c>
      <c r="BU53" s="484">
        <v>4001</v>
      </c>
      <c r="BV53" s="484">
        <v>1903</v>
      </c>
      <c r="BW53" s="484">
        <v>726</v>
      </c>
      <c r="BX53" s="484">
        <v>239</v>
      </c>
      <c r="BY53" s="484">
        <v>72</v>
      </c>
      <c r="BZ53" s="484">
        <v>8</v>
      </c>
      <c r="CA53" s="485">
        <v>11682</v>
      </c>
      <c r="CB53" s="484">
        <v>0</v>
      </c>
      <c r="CC53" s="484">
        <v>26</v>
      </c>
      <c r="CD53" s="484">
        <v>74</v>
      </c>
      <c r="CE53" s="484">
        <v>145</v>
      </c>
      <c r="CF53" s="484">
        <v>89</v>
      </c>
      <c r="CG53" s="484">
        <v>47</v>
      </c>
      <c r="CH53" s="484">
        <v>17</v>
      </c>
      <c r="CI53" s="484">
        <v>2</v>
      </c>
      <c r="CJ53" s="484">
        <v>0</v>
      </c>
      <c r="CK53" s="485">
        <v>400</v>
      </c>
      <c r="CL53" s="484">
        <v>0</v>
      </c>
      <c r="CM53" s="484">
        <v>2</v>
      </c>
      <c r="CN53" s="484">
        <v>5</v>
      </c>
      <c r="CO53" s="484">
        <v>13</v>
      </c>
      <c r="CP53" s="484">
        <v>5</v>
      </c>
      <c r="CQ53" s="484">
        <v>9</v>
      </c>
      <c r="CR53" s="484">
        <v>3</v>
      </c>
      <c r="CS53" s="484">
        <v>11</v>
      </c>
      <c r="CT53" s="484">
        <v>1</v>
      </c>
      <c r="CU53" s="485">
        <v>49</v>
      </c>
      <c r="CV53" s="484">
        <v>103</v>
      </c>
      <c r="CW53" s="484">
        <v>9</v>
      </c>
      <c r="CX53" s="484">
        <v>10</v>
      </c>
      <c r="CY53" s="484">
        <v>1</v>
      </c>
      <c r="CZ53" s="484">
        <v>2</v>
      </c>
      <c r="DA53" s="484">
        <v>0</v>
      </c>
      <c r="DB53" s="484">
        <v>1</v>
      </c>
      <c r="DC53" s="484">
        <v>0</v>
      </c>
      <c r="DD53" s="485">
        <v>126</v>
      </c>
      <c r="DE53" s="484">
        <v>58</v>
      </c>
      <c r="DF53" s="484">
        <v>157</v>
      </c>
      <c r="DG53" s="484">
        <v>194</v>
      </c>
      <c r="DH53" s="484">
        <v>83</v>
      </c>
      <c r="DI53" s="484">
        <v>47</v>
      </c>
      <c r="DJ53" s="484">
        <v>18</v>
      </c>
      <c r="DK53" s="484">
        <v>10</v>
      </c>
      <c r="DL53" s="484">
        <v>2</v>
      </c>
      <c r="DM53" s="485">
        <v>569</v>
      </c>
      <c r="DN53" s="484">
        <v>10</v>
      </c>
      <c r="DO53" s="484">
        <v>11</v>
      </c>
      <c r="DP53" s="484">
        <v>15</v>
      </c>
      <c r="DQ53" s="484">
        <v>8</v>
      </c>
      <c r="DR53" s="484">
        <v>3</v>
      </c>
      <c r="DS53" s="484">
        <v>3</v>
      </c>
      <c r="DT53" s="484">
        <v>0</v>
      </c>
      <c r="DU53" s="484">
        <v>0</v>
      </c>
      <c r="DV53" s="485">
        <v>50</v>
      </c>
      <c r="DW53" s="484">
        <v>0</v>
      </c>
      <c r="DX53" s="484">
        <v>0</v>
      </c>
      <c r="DY53" s="484">
        <v>0</v>
      </c>
      <c r="DZ53" s="484">
        <v>0</v>
      </c>
      <c r="EA53" s="484">
        <v>0</v>
      </c>
      <c r="EB53" s="484">
        <v>0</v>
      </c>
      <c r="EC53" s="484">
        <v>0</v>
      </c>
      <c r="ED53" s="484">
        <v>0</v>
      </c>
      <c r="EE53" s="485">
        <v>0</v>
      </c>
      <c r="EF53" s="484">
        <v>68</v>
      </c>
      <c r="EG53" s="484">
        <v>168</v>
      </c>
      <c r="EH53" s="484">
        <v>209</v>
      </c>
      <c r="EI53" s="484">
        <v>91</v>
      </c>
      <c r="EJ53" s="484">
        <v>50</v>
      </c>
      <c r="EK53" s="484">
        <v>21</v>
      </c>
      <c r="EL53" s="484">
        <v>10</v>
      </c>
      <c r="EM53" s="484">
        <v>2</v>
      </c>
      <c r="EN53" s="485">
        <v>619</v>
      </c>
      <c r="EO53" s="484">
        <v>33</v>
      </c>
      <c r="EP53" s="484">
        <v>82</v>
      </c>
      <c r="EQ53" s="484">
        <v>108</v>
      </c>
      <c r="ER53" s="484">
        <v>61</v>
      </c>
      <c r="ES53" s="484">
        <v>27</v>
      </c>
      <c r="ET53" s="484">
        <v>10</v>
      </c>
      <c r="EU53" s="484">
        <v>5</v>
      </c>
      <c r="EV53" s="484">
        <v>0</v>
      </c>
      <c r="EW53" s="485">
        <v>326</v>
      </c>
      <c r="EX53" s="484">
        <v>0</v>
      </c>
      <c r="EY53" s="484">
        <v>0</v>
      </c>
      <c r="EZ53" s="484">
        <v>0</v>
      </c>
      <c r="FA53" s="484">
        <v>0</v>
      </c>
      <c r="FB53" s="484">
        <v>0</v>
      </c>
      <c r="FC53" s="484">
        <v>0</v>
      </c>
      <c r="FD53" s="484">
        <v>0</v>
      </c>
      <c r="FE53" s="484">
        <v>0</v>
      </c>
      <c r="FF53" s="485">
        <v>0</v>
      </c>
      <c r="FG53" s="484">
        <v>0</v>
      </c>
      <c r="FH53" s="484">
        <v>0</v>
      </c>
      <c r="FI53" s="484">
        <v>0</v>
      </c>
      <c r="FJ53" s="484">
        <v>0</v>
      </c>
      <c r="FK53" s="484">
        <v>0</v>
      </c>
      <c r="FL53" s="484">
        <v>0</v>
      </c>
      <c r="FM53" s="484">
        <v>0</v>
      </c>
      <c r="FN53" s="484">
        <v>0</v>
      </c>
      <c r="FO53" s="485">
        <v>0</v>
      </c>
      <c r="FP53" s="484">
        <v>0</v>
      </c>
      <c r="FQ53" s="484">
        <v>0</v>
      </c>
      <c r="FR53" s="484">
        <v>0</v>
      </c>
      <c r="FS53" s="484">
        <v>0</v>
      </c>
      <c r="FT53" s="484">
        <v>0</v>
      </c>
      <c r="FU53" s="484">
        <v>0</v>
      </c>
      <c r="FV53" s="484">
        <v>0</v>
      </c>
      <c r="FW53" s="484">
        <v>0</v>
      </c>
      <c r="FX53" s="485">
        <v>0</v>
      </c>
      <c r="FY53" s="484">
        <v>33</v>
      </c>
      <c r="FZ53" s="484">
        <v>82</v>
      </c>
      <c r="GA53" s="484">
        <v>108</v>
      </c>
      <c r="GB53" s="484">
        <v>61</v>
      </c>
      <c r="GC53" s="484">
        <v>27</v>
      </c>
      <c r="GD53" s="484">
        <v>10</v>
      </c>
      <c r="GE53" s="484">
        <v>5</v>
      </c>
      <c r="GF53" s="484">
        <v>0</v>
      </c>
      <c r="GG53" s="485">
        <v>326</v>
      </c>
      <c r="GH53" s="484">
        <v>8</v>
      </c>
      <c r="GI53" s="484">
        <v>1166</v>
      </c>
      <c r="GJ53" s="484">
        <v>3247</v>
      </c>
      <c r="GK53" s="484">
        <v>9405</v>
      </c>
      <c r="GL53" s="484">
        <v>6518</v>
      </c>
      <c r="GM53" s="484">
        <v>3564</v>
      </c>
      <c r="GN53" s="484">
        <v>1592</v>
      </c>
      <c r="GO53" s="484">
        <v>641</v>
      </c>
      <c r="GP53" s="484">
        <v>53</v>
      </c>
      <c r="GQ53" s="485">
        <v>26194</v>
      </c>
      <c r="GR53" s="484">
        <v>3</v>
      </c>
      <c r="GS53" s="484">
        <v>1818</v>
      </c>
      <c r="GT53" s="484">
        <v>3139</v>
      </c>
      <c r="GU53" s="484">
        <v>4174</v>
      </c>
      <c r="GV53" s="484">
        <v>2005</v>
      </c>
      <c r="GW53" s="484">
        <v>785</v>
      </c>
      <c r="GX53" s="484">
        <v>262</v>
      </c>
      <c r="GY53" s="484">
        <v>85</v>
      </c>
      <c r="GZ53" s="484">
        <v>9</v>
      </c>
      <c r="HA53" s="485">
        <v>12280</v>
      </c>
      <c r="HB53" s="460">
        <v>0</v>
      </c>
      <c r="HC53" s="460">
        <v>6.6</v>
      </c>
      <c r="HD53" s="460">
        <v>0</v>
      </c>
      <c r="HE53" s="460">
        <v>0</v>
      </c>
      <c r="HF53" s="460">
        <v>0</v>
      </c>
      <c r="HG53" s="460">
        <v>0</v>
      </c>
      <c r="HH53" s="460">
        <v>0</v>
      </c>
      <c r="HI53" s="460">
        <v>0</v>
      </c>
      <c r="HJ53" s="460">
        <v>0</v>
      </c>
      <c r="HK53" s="483">
        <v>6.6</v>
      </c>
      <c r="HL53" s="460">
        <v>10.25</v>
      </c>
      <c r="HM53" s="460">
        <v>2490.15</v>
      </c>
      <c r="HN53" s="460">
        <v>5591.75</v>
      </c>
      <c r="HO53" s="460">
        <v>12521</v>
      </c>
      <c r="HP53" s="460">
        <v>8014.5</v>
      </c>
      <c r="HQ53" s="460">
        <v>4148.25</v>
      </c>
      <c r="HR53" s="460">
        <v>1785.5</v>
      </c>
      <c r="HS53" s="460">
        <v>702</v>
      </c>
      <c r="HT53" s="460">
        <v>59.5</v>
      </c>
      <c r="HU53" s="483">
        <v>35322.9</v>
      </c>
      <c r="HV53" s="460">
        <v>5.7</v>
      </c>
      <c r="HW53" s="460">
        <v>1660.1</v>
      </c>
      <c r="HX53" s="460">
        <v>4349.1000000000004</v>
      </c>
      <c r="HY53" s="460">
        <v>11129.8</v>
      </c>
      <c r="HZ53" s="460">
        <v>8014.5</v>
      </c>
      <c r="IA53" s="460">
        <v>5070.1000000000004</v>
      </c>
      <c r="IB53" s="460">
        <v>2579.1</v>
      </c>
      <c r="IC53" s="460">
        <v>1170</v>
      </c>
      <c r="ID53" s="460">
        <v>119</v>
      </c>
      <c r="IE53" s="483">
        <v>34097.4</v>
      </c>
      <c r="IF53" s="483">
        <v>0</v>
      </c>
      <c r="IG53" s="483">
        <v>34097.4</v>
      </c>
      <c r="IH53" s="460">
        <v>10.25</v>
      </c>
      <c r="II53" s="460">
        <v>2490.15</v>
      </c>
      <c r="IJ53" s="460">
        <v>5591.75</v>
      </c>
      <c r="IK53" s="460">
        <v>12521</v>
      </c>
      <c r="IL53" s="460">
        <v>8014.5</v>
      </c>
      <c r="IM53" s="460">
        <v>4148.25</v>
      </c>
      <c r="IN53" s="460">
        <v>1785.5</v>
      </c>
      <c r="IO53" s="460">
        <v>702</v>
      </c>
      <c r="IP53" s="460">
        <v>59.5</v>
      </c>
      <c r="IQ53" s="483">
        <v>35322.9</v>
      </c>
      <c r="IR53" s="460">
        <v>2.33</v>
      </c>
      <c r="IS53" s="460">
        <v>581.34</v>
      </c>
      <c r="IT53" s="460">
        <v>890.57</v>
      </c>
      <c r="IU53" s="460">
        <v>993.28</v>
      </c>
      <c r="IV53" s="460">
        <v>299.36</v>
      </c>
      <c r="IW53" s="460">
        <v>89.96</v>
      </c>
      <c r="IX53" s="460">
        <v>24.42</v>
      </c>
      <c r="IY53" s="460">
        <v>2.2000000000000002</v>
      </c>
      <c r="IZ53" s="460">
        <v>0</v>
      </c>
      <c r="JA53" s="483">
        <v>2883.46</v>
      </c>
      <c r="JB53" s="460">
        <v>7.92</v>
      </c>
      <c r="JC53" s="460">
        <v>1908.81</v>
      </c>
      <c r="JD53" s="460">
        <v>4701.18</v>
      </c>
      <c r="JE53" s="460">
        <v>11527.72</v>
      </c>
      <c r="JF53" s="460">
        <v>7715.14</v>
      </c>
      <c r="JG53" s="460">
        <v>4058.29</v>
      </c>
      <c r="JH53" s="460">
        <v>1761.08</v>
      </c>
      <c r="JI53" s="460">
        <v>699.8</v>
      </c>
      <c r="JJ53" s="460">
        <v>59.5</v>
      </c>
      <c r="JK53" s="483">
        <v>32439.439999999999</v>
      </c>
      <c r="JL53" s="460">
        <v>4.4000000000000004</v>
      </c>
      <c r="JM53" s="460">
        <v>1272.5</v>
      </c>
      <c r="JN53" s="460">
        <v>3656.5</v>
      </c>
      <c r="JO53" s="460">
        <v>10246.9</v>
      </c>
      <c r="JP53" s="460">
        <v>7715.1</v>
      </c>
      <c r="JQ53" s="460">
        <v>4960.1000000000004</v>
      </c>
      <c r="JR53" s="460">
        <v>2543.8000000000002</v>
      </c>
      <c r="JS53" s="460">
        <v>1166.3</v>
      </c>
      <c r="JT53" s="460">
        <v>119</v>
      </c>
      <c r="JU53" s="483">
        <v>31684.6</v>
      </c>
      <c r="JV53" s="483">
        <v>0</v>
      </c>
      <c r="JW53" s="483">
        <v>31684.6</v>
      </c>
      <c r="JX53" s="461"/>
      <c r="JY53" s="461"/>
      <c r="JZ53" s="461"/>
      <c r="KA53" s="461"/>
      <c r="KB53" s="461"/>
      <c r="KC53" s="461"/>
      <c r="KD53" s="461"/>
      <c r="KE53" s="461"/>
      <c r="KF53" s="461"/>
      <c r="KG53" s="461"/>
      <c r="KH53" s="461"/>
      <c r="KI53" s="461"/>
      <c r="KJ53" s="461"/>
      <c r="KK53" s="461"/>
      <c r="KL53" s="461"/>
      <c r="KM53" s="461"/>
      <c r="KN53" s="461"/>
      <c r="KO53" s="461"/>
      <c r="KP53" s="461"/>
      <c r="KQ53" s="461"/>
      <c r="KR53" s="461"/>
      <c r="KS53" s="461"/>
      <c r="KT53" s="461"/>
      <c r="KU53" s="461"/>
      <c r="KV53" s="461"/>
      <c r="KW53" s="461"/>
      <c r="KX53" s="462"/>
    </row>
    <row r="54" spans="1:310" s="463" customFormat="1" x14ac:dyDescent="0.2">
      <c r="A54" s="457" t="s">
        <v>156</v>
      </c>
      <c r="B54" s="473" t="s">
        <v>845</v>
      </c>
      <c r="C54" s="464" t="s">
        <v>626</v>
      </c>
      <c r="D54" s="465" t="s">
        <v>846</v>
      </c>
      <c r="E54" s="484">
        <v>10594</v>
      </c>
      <c r="F54" s="484">
        <v>24571</v>
      </c>
      <c r="G54" s="484">
        <v>35052</v>
      </c>
      <c r="H54" s="484">
        <v>24686</v>
      </c>
      <c r="I54" s="484">
        <v>16634</v>
      </c>
      <c r="J54" s="484">
        <v>9412</v>
      </c>
      <c r="K54" s="484">
        <v>5297</v>
      </c>
      <c r="L54" s="484">
        <v>386</v>
      </c>
      <c r="M54" s="485">
        <v>126632</v>
      </c>
      <c r="N54" s="484">
        <v>565</v>
      </c>
      <c r="O54" s="484">
        <v>403</v>
      </c>
      <c r="P54" s="484">
        <v>751</v>
      </c>
      <c r="Q54" s="484">
        <v>384</v>
      </c>
      <c r="R54" s="484">
        <v>175</v>
      </c>
      <c r="S54" s="484">
        <v>87</v>
      </c>
      <c r="T54" s="484">
        <v>37</v>
      </c>
      <c r="U54" s="484">
        <v>10</v>
      </c>
      <c r="V54" s="485">
        <v>2412</v>
      </c>
      <c r="W54" s="484">
        <v>0</v>
      </c>
      <c r="X54" s="484">
        <v>0</v>
      </c>
      <c r="Y54" s="484">
        <v>0</v>
      </c>
      <c r="Z54" s="484">
        <v>0</v>
      </c>
      <c r="AA54" s="484">
        <v>0</v>
      </c>
      <c r="AB54" s="484">
        <v>0</v>
      </c>
      <c r="AC54" s="484">
        <v>0</v>
      </c>
      <c r="AD54" s="484">
        <v>0</v>
      </c>
      <c r="AE54" s="485">
        <v>0</v>
      </c>
      <c r="AF54" s="484">
        <v>10029</v>
      </c>
      <c r="AG54" s="484">
        <v>24168</v>
      </c>
      <c r="AH54" s="484">
        <v>34301</v>
      </c>
      <c r="AI54" s="484">
        <v>24302</v>
      </c>
      <c r="AJ54" s="484">
        <v>16459</v>
      </c>
      <c r="AK54" s="484">
        <v>9325</v>
      </c>
      <c r="AL54" s="484">
        <v>5260</v>
      </c>
      <c r="AM54" s="484">
        <v>376</v>
      </c>
      <c r="AN54" s="485">
        <v>124220</v>
      </c>
      <c r="AO54" s="484">
        <v>15</v>
      </c>
      <c r="AP54" s="484">
        <v>43</v>
      </c>
      <c r="AQ54" s="484">
        <v>134</v>
      </c>
      <c r="AR54" s="484">
        <v>121</v>
      </c>
      <c r="AS54" s="484">
        <v>120</v>
      </c>
      <c r="AT54" s="484">
        <v>66</v>
      </c>
      <c r="AU54" s="484">
        <v>36</v>
      </c>
      <c r="AV54" s="484">
        <v>25</v>
      </c>
      <c r="AW54" s="485">
        <v>560</v>
      </c>
      <c r="AX54" s="484">
        <v>15</v>
      </c>
      <c r="AY54" s="484">
        <v>43</v>
      </c>
      <c r="AZ54" s="484">
        <v>134</v>
      </c>
      <c r="BA54" s="484">
        <v>121</v>
      </c>
      <c r="BB54" s="484">
        <v>120</v>
      </c>
      <c r="BC54" s="484">
        <v>66</v>
      </c>
      <c r="BD54" s="484">
        <v>36</v>
      </c>
      <c r="BE54" s="484">
        <v>25</v>
      </c>
      <c r="BF54" s="486"/>
      <c r="BG54" s="485">
        <v>560</v>
      </c>
      <c r="BH54" s="484">
        <v>15</v>
      </c>
      <c r="BI54" s="484">
        <v>10057</v>
      </c>
      <c r="BJ54" s="484">
        <v>24259</v>
      </c>
      <c r="BK54" s="484">
        <v>34288</v>
      </c>
      <c r="BL54" s="484">
        <v>24301</v>
      </c>
      <c r="BM54" s="484">
        <v>16405</v>
      </c>
      <c r="BN54" s="484">
        <v>9295</v>
      </c>
      <c r="BO54" s="484">
        <v>5249</v>
      </c>
      <c r="BP54" s="484">
        <v>351</v>
      </c>
      <c r="BQ54" s="485">
        <v>124220</v>
      </c>
      <c r="BR54" s="484">
        <v>4</v>
      </c>
      <c r="BS54" s="484">
        <v>6445</v>
      </c>
      <c r="BT54" s="484">
        <v>10971</v>
      </c>
      <c r="BU54" s="484">
        <v>10916</v>
      </c>
      <c r="BV54" s="484">
        <v>5723</v>
      </c>
      <c r="BW54" s="484">
        <v>2862</v>
      </c>
      <c r="BX54" s="484">
        <v>1295</v>
      </c>
      <c r="BY54" s="484">
        <v>601</v>
      </c>
      <c r="BZ54" s="484">
        <v>42</v>
      </c>
      <c r="CA54" s="485">
        <v>38859</v>
      </c>
      <c r="CB54" s="484">
        <v>0</v>
      </c>
      <c r="CC54" s="484">
        <v>77</v>
      </c>
      <c r="CD54" s="484">
        <v>262</v>
      </c>
      <c r="CE54" s="484">
        <v>352</v>
      </c>
      <c r="CF54" s="484">
        <v>229</v>
      </c>
      <c r="CG54" s="484">
        <v>123</v>
      </c>
      <c r="CH54" s="484">
        <v>63</v>
      </c>
      <c r="CI54" s="484">
        <v>31</v>
      </c>
      <c r="CJ54" s="484">
        <v>2</v>
      </c>
      <c r="CK54" s="485">
        <v>1139</v>
      </c>
      <c r="CL54" s="484">
        <v>0</v>
      </c>
      <c r="CM54" s="484">
        <v>8</v>
      </c>
      <c r="CN54" s="484">
        <v>15</v>
      </c>
      <c r="CO54" s="484">
        <v>18</v>
      </c>
      <c r="CP54" s="484">
        <v>6</v>
      </c>
      <c r="CQ54" s="484">
        <v>8</v>
      </c>
      <c r="CR54" s="484">
        <v>12</v>
      </c>
      <c r="CS54" s="484">
        <v>36</v>
      </c>
      <c r="CT54" s="484">
        <v>6</v>
      </c>
      <c r="CU54" s="485">
        <v>109</v>
      </c>
      <c r="CV54" s="484">
        <v>41</v>
      </c>
      <c r="CW54" s="484">
        <v>58</v>
      </c>
      <c r="CX54" s="484">
        <v>68</v>
      </c>
      <c r="CY54" s="484">
        <v>37</v>
      </c>
      <c r="CZ54" s="484">
        <v>26</v>
      </c>
      <c r="DA54" s="484">
        <v>25</v>
      </c>
      <c r="DB54" s="484">
        <v>19</v>
      </c>
      <c r="DC54" s="484">
        <v>4</v>
      </c>
      <c r="DD54" s="485">
        <v>278</v>
      </c>
      <c r="DE54" s="484">
        <v>357</v>
      </c>
      <c r="DF54" s="484">
        <v>581</v>
      </c>
      <c r="DG54" s="484">
        <v>406</v>
      </c>
      <c r="DH54" s="484">
        <v>294</v>
      </c>
      <c r="DI54" s="484">
        <v>148</v>
      </c>
      <c r="DJ54" s="484">
        <v>93</v>
      </c>
      <c r="DK54" s="484">
        <v>66</v>
      </c>
      <c r="DL54" s="484">
        <v>6</v>
      </c>
      <c r="DM54" s="485">
        <v>1951</v>
      </c>
      <c r="DN54" s="484">
        <v>0</v>
      </c>
      <c r="DO54" s="484">
        <v>0</v>
      </c>
      <c r="DP54" s="484">
        <v>0</v>
      </c>
      <c r="DQ54" s="484">
        <v>0</v>
      </c>
      <c r="DR54" s="484">
        <v>0</v>
      </c>
      <c r="DS54" s="484">
        <v>0</v>
      </c>
      <c r="DT54" s="484">
        <v>0</v>
      </c>
      <c r="DU54" s="484">
        <v>0</v>
      </c>
      <c r="DV54" s="485">
        <v>0</v>
      </c>
      <c r="DW54" s="484">
        <v>94</v>
      </c>
      <c r="DX54" s="484">
        <v>62</v>
      </c>
      <c r="DY54" s="484">
        <v>49</v>
      </c>
      <c r="DZ54" s="484">
        <v>32</v>
      </c>
      <c r="EA54" s="484">
        <v>22</v>
      </c>
      <c r="EB54" s="484">
        <v>13</v>
      </c>
      <c r="EC54" s="484">
        <v>13</v>
      </c>
      <c r="ED54" s="484">
        <v>4</v>
      </c>
      <c r="EE54" s="485">
        <v>289</v>
      </c>
      <c r="EF54" s="484">
        <v>451</v>
      </c>
      <c r="EG54" s="484">
        <v>643</v>
      </c>
      <c r="EH54" s="484">
        <v>455</v>
      </c>
      <c r="EI54" s="484">
        <v>326</v>
      </c>
      <c r="EJ54" s="484">
        <v>170</v>
      </c>
      <c r="EK54" s="484">
        <v>106</v>
      </c>
      <c r="EL54" s="484">
        <v>79</v>
      </c>
      <c r="EM54" s="484">
        <v>10</v>
      </c>
      <c r="EN54" s="485">
        <v>2240</v>
      </c>
      <c r="EO54" s="484">
        <v>242</v>
      </c>
      <c r="EP54" s="484">
        <v>281</v>
      </c>
      <c r="EQ54" s="484">
        <v>196</v>
      </c>
      <c r="ER54" s="484">
        <v>136</v>
      </c>
      <c r="ES54" s="484">
        <v>91</v>
      </c>
      <c r="ET54" s="484">
        <v>50</v>
      </c>
      <c r="EU54" s="484">
        <v>41</v>
      </c>
      <c r="EV54" s="484">
        <v>8</v>
      </c>
      <c r="EW54" s="485">
        <v>1045</v>
      </c>
      <c r="EX54" s="484">
        <v>0</v>
      </c>
      <c r="EY54" s="484">
        <v>0</v>
      </c>
      <c r="EZ54" s="484">
        <v>0</v>
      </c>
      <c r="FA54" s="484">
        <v>0</v>
      </c>
      <c r="FB54" s="484">
        <v>0</v>
      </c>
      <c r="FC54" s="484">
        <v>0</v>
      </c>
      <c r="FD54" s="484">
        <v>0</v>
      </c>
      <c r="FE54" s="484">
        <v>0</v>
      </c>
      <c r="FF54" s="485">
        <v>0</v>
      </c>
      <c r="FG54" s="484">
        <v>0</v>
      </c>
      <c r="FH54" s="484">
        <v>0</v>
      </c>
      <c r="FI54" s="484">
        <v>0</v>
      </c>
      <c r="FJ54" s="484">
        <v>0</v>
      </c>
      <c r="FK54" s="484">
        <v>0</v>
      </c>
      <c r="FL54" s="484">
        <v>0</v>
      </c>
      <c r="FM54" s="484">
        <v>0</v>
      </c>
      <c r="FN54" s="484">
        <v>0</v>
      </c>
      <c r="FO54" s="485">
        <v>0</v>
      </c>
      <c r="FP54" s="484">
        <v>0</v>
      </c>
      <c r="FQ54" s="484">
        <v>0</v>
      </c>
      <c r="FR54" s="484">
        <v>0</v>
      </c>
      <c r="FS54" s="484">
        <v>0</v>
      </c>
      <c r="FT54" s="484">
        <v>0</v>
      </c>
      <c r="FU54" s="484">
        <v>0</v>
      </c>
      <c r="FV54" s="484">
        <v>0</v>
      </c>
      <c r="FW54" s="484">
        <v>0</v>
      </c>
      <c r="FX54" s="485">
        <v>0</v>
      </c>
      <c r="FY54" s="484">
        <v>242</v>
      </c>
      <c r="FZ54" s="484">
        <v>281</v>
      </c>
      <c r="GA54" s="484">
        <v>196</v>
      </c>
      <c r="GB54" s="484">
        <v>136</v>
      </c>
      <c r="GC54" s="484">
        <v>91</v>
      </c>
      <c r="GD54" s="484">
        <v>50</v>
      </c>
      <c r="GE54" s="484">
        <v>41</v>
      </c>
      <c r="GF54" s="484">
        <v>8</v>
      </c>
      <c r="GG54" s="485">
        <v>1045</v>
      </c>
      <c r="GH54" s="484">
        <v>11</v>
      </c>
      <c r="GI54" s="484">
        <v>3433</v>
      </c>
      <c r="GJ54" s="484">
        <v>12949</v>
      </c>
      <c r="GK54" s="484">
        <v>22953</v>
      </c>
      <c r="GL54" s="484">
        <v>18311</v>
      </c>
      <c r="GM54" s="484">
        <v>13390</v>
      </c>
      <c r="GN54" s="484">
        <v>7912</v>
      </c>
      <c r="GO54" s="484">
        <v>4568</v>
      </c>
      <c r="GP54" s="484">
        <v>297</v>
      </c>
      <c r="GQ54" s="485">
        <v>83824</v>
      </c>
      <c r="GR54" s="484">
        <v>4</v>
      </c>
      <c r="GS54" s="484">
        <v>6624</v>
      </c>
      <c r="GT54" s="484">
        <v>11310</v>
      </c>
      <c r="GU54" s="484">
        <v>11335</v>
      </c>
      <c r="GV54" s="484">
        <v>5990</v>
      </c>
      <c r="GW54" s="484">
        <v>3015</v>
      </c>
      <c r="GX54" s="484">
        <v>1383</v>
      </c>
      <c r="GY54" s="484">
        <v>681</v>
      </c>
      <c r="GZ54" s="484">
        <v>54</v>
      </c>
      <c r="HA54" s="485">
        <v>40396</v>
      </c>
      <c r="HB54" s="460">
        <v>0</v>
      </c>
      <c r="HC54" s="460">
        <v>35.799999999999997</v>
      </c>
      <c r="HD54" s="460">
        <v>3.9</v>
      </c>
      <c r="HE54" s="460">
        <v>2.4</v>
      </c>
      <c r="HF54" s="460">
        <v>0.8</v>
      </c>
      <c r="HG54" s="460">
        <v>0</v>
      </c>
      <c r="HH54" s="460">
        <v>0.5</v>
      </c>
      <c r="HI54" s="460">
        <v>0</v>
      </c>
      <c r="HJ54" s="460">
        <v>0</v>
      </c>
      <c r="HK54" s="483">
        <v>43.4</v>
      </c>
      <c r="HL54" s="460">
        <v>14</v>
      </c>
      <c r="HM54" s="460">
        <v>8522.7000000000007</v>
      </c>
      <c r="HN54" s="460">
        <v>21523.35</v>
      </c>
      <c r="HO54" s="460">
        <v>31524.6</v>
      </c>
      <c r="HP54" s="460">
        <v>22846.2</v>
      </c>
      <c r="HQ54" s="460">
        <v>15685.75</v>
      </c>
      <c r="HR54" s="460">
        <v>8971</v>
      </c>
      <c r="HS54" s="460">
        <v>5091</v>
      </c>
      <c r="HT54" s="460">
        <v>341</v>
      </c>
      <c r="HU54" s="483">
        <v>114519.6</v>
      </c>
      <c r="HV54" s="460">
        <v>7.8</v>
      </c>
      <c r="HW54" s="460">
        <v>5681.8</v>
      </c>
      <c r="HX54" s="460">
        <v>16740.400000000001</v>
      </c>
      <c r="HY54" s="460">
        <v>28021.9</v>
      </c>
      <c r="HZ54" s="460">
        <v>22846.2</v>
      </c>
      <c r="IA54" s="460">
        <v>19171.5</v>
      </c>
      <c r="IB54" s="460">
        <v>12958.1</v>
      </c>
      <c r="IC54" s="460">
        <v>8485</v>
      </c>
      <c r="ID54" s="460">
        <v>682</v>
      </c>
      <c r="IE54" s="483">
        <v>114594.7</v>
      </c>
      <c r="IF54" s="483">
        <v>525.29999999999995</v>
      </c>
      <c r="IG54" s="483">
        <v>115120</v>
      </c>
      <c r="IH54" s="460">
        <v>14</v>
      </c>
      <c r="II54" s="460">
        <v>8522.7000000000007</v>
      </c>
      <c r="IJ54" s="460">
        <v>21523.35</v>
      </c>
      <c r="IK54" s="460">
        <v>31524.6</v>
      </c>
      <c r="IL54" s="460">
        <v>22846.2</v>
      </c>
      <c r="IM54" s="460">
        <v>15685.75</v>
      </c>
      <c r="IN54" s="460">
        <v>8971</v>
      </c>
      <c r="IO54" s="460">
        <v>5091</v>
      </c>
      <c r="IP54" s="460">
        <v>341</v>
      </c>
      <c r="IQ54" s="483">
        <v>114519.6</v>
      </c>
      <c r="IR54" s="460">
        <v>4.2300000000000004</v>
      </c>
      <c r="IS54" s="460">
        <v>2269.33</v>
      </c>
      <c r="IT54" s="460">
        <v>3264.55</v>
      </c>
      <c r="IU54" s="460">
        <v>2618.11</v>
      </c>
      <c r="IV54" s="460">
        <v>720.22</v>
      </c>
      <c r="IW54" s="460">
        <v>234.91</v>
      </c>
      <c r="IX54" s="460">
        <v>78.709999999999994</v>
      </c>
      <c r="IY54" s="460">
        <v>17.28</v>
      </c>
      <c r="IZ54" s="460">
        <v>2.04</v>
      </c>
      <c r="JA54" s="483">
        <v>9209.3799999999992</v>
      </c>
      <c r="JB54" s="460">
        <v>9.77</v>
      </c>
      <c r="JC54" s="460">
        <v>6253.37</v>
      </c>
      <c r="JD54" s="460">
        <v>18258.8</v>
      </c>
      <c r="JE54" s="460">
        <v>28906.49</v>
      </c>
      <c r="JF54" s="460">
        <v>22125.98</v>
      </c>
      <c r="JG54" s="460">
        <v>15450.84</v>
      </c>
      <c r="JH54" s="460">
        <v>8892.2900000000009</v>
      </c>
      <c r="JI54" s="460">
        <v>5073.72</v>
      </c>
      <c r="JJ54" s="460">
        <v>338.96</v>
      </c>
      <c r="JK54" s="483">
        <v>105310.22</v>
      </c>
      <c r="JL54" s="460">
        <v>5.4</v>
      </c>
      <c r="JM54" s="460">
        <v>4168.8999999999996</v>
      </c>
      <c r="JN54" s="460">
        <v>14201.3</v>
      </c>
      <c r="JO54" s="460">
        <v>25694.7</v>
      </c>
      <c r="JP54" s="460">
        <v>22126</v>
      </c>
      <c r="JQ54" s="460">
        <v>18884.400000000001</v>
      </c>
      <c r="JR54" s="460">
        <v>12844.4</v>
      </c>
      <c r="JS54" s="460">
        <v>8456.2000000000007</v>
      </c>
      <c r="JT54" s="460">
        <v>677.9</v>
      </c>
      <c r="JU54" s="483">
        <v>107059.2</v>
      </c>
      <c r="JV54" s="483">
        <v>525.29999999999995</v>
      </c>
      <c r="JW54" s="483">
        <v>107584.5</v>
      </c>
      <c r="JX54" s="461"/>
      <c r="JY54" s="461"/>
      <c r="JZ54" s="461"/>
      <c r="KA54" s="461"/>
      <c r="KB54" s="461"/>
      <c r="KC54" s="461"/>
      <c r="KD54" s="461"/>
      <c r="KE54" s="461"/>
      <c r="KF54" s="461"/>
      <c r="KG54" s="461"/>
      <c r="KH54" s="461"/>
      <c r="KI54" s="461"/>
      <c r="KJ54" s="461"/>
      <c r="KK54" s="461"/>
      <c r="KL54" s="461"/>
      <c r="KM54" s="461"/>
      <c r="KN54" s="461"/>
      <c r="KO54" s="461"/>
      <c r="KP54" s="461"/>
      <c r="KQ54" s="461"/>
      <c r="KR54" s="461"/>
      <c r="KS54" s="461"/>
      <c r="KT54" s="461"/>
      <c r="KU54" s="461"/>
      <c r="KV54" s="461"/>
      <c r="KW54" s="461"/>
      <c r="KX54" s="462"/>
    </row>
    <row r="55" spans="1:310" s="463" customFormat="1" x14ac:dyDescent="0.2">
      <c r="A55" s="457" t="s">
        <v>157</v>
      </c>
      <c r="B55" s="473" t="s">
        <v>847</v>
      </c>
      <c r="C55" s="464" t="s">
        <v>786</v>
      </c>
      <c r="D55" s="465" t="s">
        <v>158</v>
      </c>
      <c r="E55" s="484">
        <v>12900</v>
      </c>
      <c r="F55" s="484">
        <v>21469</v>
      </c>
      <c r="G55" s="484">
        <v>18963</v>
      </c>
      <c r="H55" s="484">
        <v>11073</v>
      </c>
      <c r="I55" s="484">
        <v>7283</v>
      </c>
      <c r="J55" s="484">
        <v>3353</v>
      </c>
      <c r="K55" s="484">
        <v>2006</v>
      </c>
      <c r="L55" s="484">
        <v>217</v>
      </c>
      <c r="M55" s="485">
        <v>77264</v>
      </c>
      <c r="N55" s="484">
        <v>1155</v>
      </c>
      <c r="O55" s="484">
        <v>786</v>
      </c>
      <c r="P55" s="484">
        <v>563</v>
      </c>
      <c r="Q55" s="484">
        <v>365</v>
      </c>
      <c r="R55" s="484">
        <v>99</v>
      </c>
      <c r="S55" s="484">
        <v>47</v>
      </c>
      <c r="T55" s="484">
        <v>19</v>
      </c>
      <c r="U55" s="484">
        <v>19</v>
      </c>
      <c r="V55" s="485">
        <v>3053</v>
      </c>
      <c r="W55" s="484">
        <v>0</v>
      </c>
      <c r="X55" s="484">
        <v>0</v>
      </c>
      <c r="Y55" s="484">
        <v>0</v>
      </c>
      <c r="Z55" s="484">
        <v>0</v>
      </c>
      <c r="AA55" s="484">
        <v>0</v>
      </c>
      <c r="AB55" s="484">
        <v>0</v>
      </c>
      <c r="AC55" s="484">
        <v>0</v>
      </c>
      <c r="AD55" s="484">
        <v>0</v>
      </c>
      <c r="AE55" s="485">
        <v>0</v>
      </c>
      <c r="AF55" s="484">
        <v>11745</v>
      </c>
      <c r="AG55" s="484">
        <v>20683</v>
      </c>
      <c r="AH55" s="484">
        <v>18400</v>
      </c>
      <c r="AI55" s="484">
        <v>10708</v>
      </c>
      <c r="AJ55" s="484">
        <v>7184</v>
      </c>
      <c r="AK55" s="484">
        <v>3306</v>
      </c>
      <c r="AL55" s="484">
        <v>1987</v>
      </c>
      <c r="AM55" s="484">
        <v>198</v>
      </c>
      <c r="AN55" s="485">
        <v>74211</v>
      </c>
      <c r="AO55" s="484">
        <v>26</v>
      </c>
      <c r="AP55" s="484">
        <v>93</v>
      </c>
      <c r="AQ55" s="484">
        <v>100</v>
      </c>
      <c r="AR55" s="484">
        <v>66</v>
      </c>
      <c r="AS55" s="484">
        <v>50</v>
      </c>
      <c r="AT55" s="484">
        <v>30</v>
      </c>
      <c r="AU55" s="484">
        <v>18</v>
      </c>
      <c r="AV55" s="484">
        <v>10</v>
      </c>
      <c r="AW55" s="485">
        <v>393</v>
      </c>
      <c r="AX55" s="484">
        <v>26</v>
      </c>
      <c r="AY55" s="484">
        <v>93</v>
      </c>
      <c r="AZ55" s="484">
        <v>100</v>
      </c>
      <c r="BA55" s="484">
        <v>66</v>
      </c>
      <c r="BB55" s="484">
        <v>50</v>
      </c>
      <c r="BC55" s="484">
        <v>30</v>
      </c>
      <c r="BD55" s="484">
        <v>18</v>
      </c>
      <c r="BE55" s="484">
        <v>10</v>
      </c>
      <c r="BF55" s="486"/>
      <c r="BG55" s="485">
        <v>393</v>
      </c>
      <c r="BH55" s="484">
        <v>26</v>
      </c>
      <c r="BI55" s="484">
        <v>11812</v>
      </c>
      <c r="BJ55" s="484">
        <v>20690</v>
      </c>
      <c r="BK55" s="484">
        <v>18366</v>
      </c>
      <c r="BL55" s="484">
        <v>10692</v>
      </c>
      <c r="BM55" s="484">
        <v>7164</v>
      </c>
      <c r="BN55" s="484">
        <v>3294</v>
      </c>
      <c r="BO55" s="484">
        <v>1979</v>
      </c>
      <c r="BP55" s="484">
        <v>188</v>
      </c>
      <c r="BQ55" s="485">
        <v>74211</v>
      </c>
      <c r="BR55" s="484">
        <v>8</v>
      </c>
      <c r="BS55" s="484">
        <v>5765</v>
      </c>
      <c r="BT55" s="484">
        <v>7105</v>
      </c>
      <c r="BU55" s="484">
        <v>4930</v>
      </c>
      <c r="BV55" s="484">
        <v>2374</v>
      </c>
      <c r="BW55" s="484">
        <v>1109</v>
      </c>
      <c r="BX55" s="484">
        <v>463</v>
      </c>
      <c r="BY55" s="484">
        <v>220</v>
      </c>
      <c r="BZ55" s="484">
        <v>19</v>
      </c>
      <c r="CA55" s="485">
        <v>21993</v>
      </c>
      <c r="CB55" s="484">
        <v>2</v>
      </c>
      <c r="CC55" s="484">
        <v>185</v>
      </c>
      <c r="CD55" s="484">
        <v>350</v>
      </c>
      <c r="CE55" s="484">
        <v>281</v>
      </c>
      <c r="CF55" s="484">
        <v>177</v>
      </c>
      <c r="CG55" s="484">
        <v>60</v>
      </c>
      <c r="CH55" s="484">
        <v>33</v>
      </c>
      <c r="CI55" s="484">
        <v>21</v>
      </c>
      <c r="CJ55" s="484">
        <v>0</v>
      </c>
      <c r="CK55" s="485">
        <v>1109</v>
      </c>
      <c r="CL55" s="484">
        <v>0</v>
      </c>
      <c r="CM55" s="484">
        <v>14</v>
      </c>
      <c r="CN55" s="484">
        <v>18</v>
      </c>
      <c r="CO55" s="484">
        <v>11</v>
      </c>
      <c r="CP55" s="484">
        <v>11</v>
      </c>
      <c r="CQ55" s="484">
        <v>13</v>
      </c>
      <c r="CR55" s="484">
        <v>18</v>
      </c>
      <c r="CS55" s="484">
        <v>13</v>
      </c>
      <c r="CT55" s="484">
        <v>8</v>
      </c>
      <c r="CU55" s="485">
        <v>106</v>
      </c>
      <c r="CV55" s="484">
        <v>126</v>
      </c>
      <c r="CW55" s="484">
        <v>113</v>
      </c>
      <c r="CX55" s="484">
        <v>77</v>
      </c>
      <c r="CY55" s="484">
        <v>50</v>
      </c>
      <c r="CZ55" s="484">
        <v>34</v>
      </c>
      <c r="DA55" s="484">
        <v>17</v>
      </c>
      <c r="DB55" s="484">
        <v>11</v>
      </c>
      <c r="DC55" s="484">
        <v>6</v>
      </c>
      <c r="DD55" s="485">
        <v>434</v>
      </c>
      <c r="DE55" s="484">
        <v>319</v>
      </c>
      <c r="DF55" s="484">
        <v>265</v>
      </c>
      <c r="DG55" s="484">
        <v>180</v>
      </c>
      <c r="DH55" s="484">
        <v>82</v>
      </c>
      <c r="DI55" s="484">
        <v>36</v>
      </c>
      <c r="DJ55" s="484">
        <v>26</v>
      </c>
      <c r="DK55" s="484">
        <v>22</v>
      </c>
      <c r="DL55" s="484">
        <v>5</v>
      </c>
      <c r="DM55" s="485">
        <v>935</v>
      </c>
      <c r="DN55" s="484">
        <v>5</v>
      </c>
      <c r="DO55" s="484">
        <v>13</v>
      </c>
      <c r="DP55" s="484">
        <v>8</v>
      </c>
      <c r="DQ55" s="484">
        <v>6</v>
      </c>
      <c r="DR55" s="484">
        <v>7</v>
      </c>
      <c r="DS55" s="484">
        <v>1</v>
      </c>
      <c r="DT55" s="484">
        <v>2</v>
      </c>
      <c r="DU55" s="484">
        <v>0</v>
      </c>
      <c r="DV55" s="485">
        <v>42</v>
      </c>
      <c r="DW55" s="484">
        <v>53</v>
      </c>
      <c r="DX55" s="484">
        <v>32</v>
      </c>
      <c r="DY55" s="484">
        <v>19</v>
      </c>
      <c r="DZ55" s="484">
        <v>17</v>
      </c>
      <c r="EA55" s="484">
        <v>11</v>
      </c>
      <c r="EB55" s="484">
        <v>7</v>
      </c>
      <c r="EC55" s="484">
        <v>6</v>
      </c>
      <c r="ED55" s="484">
        <v>1</v>
      </c>
      <c r="EE55" s="485">
        <v>146</v>
      </c>
      <c r="EF55" s="484">
        <v>377</v>
      </c>
      <c r="EG55" s="484">
        <v>310</v>
      </c>
      <c r="EH55" s="484">
        <v>207</v>
      </c>
      <c r="EI55" s="484">
        <v>105</v>
      </c>
      <c r="EJ55" s="484">
        <v>54</v>
      </c>
      <c r="EK55" s="484">
        <v>34</v>
      </c>
      <c r="EL55" s="484">
        <v>30</v>
      </c>
      <c r="EM55" s="484">
        <v>6</v>
      </c>
      <c r="EN55" s="485">
        <v>1123</v>
      </c>
      <c r="EO55" s="484">
        <v>213</v>
      </c>
      <c r="EP55" s="484">
        <v>148</v>
      </c>
      <c r="EQ55" s="484">
        <v>123</v>
      </c>
      <c r="ER55" s="484">
        <v>67</v>
      </c>
      <c r="ES55" s="484">
        <v>34</v>
      </c>
      <c r="ET55" s="484">
        <v>28</v>
      </c>
      <c r="EU55" s="484">
        <v>23</v>
      </c>
      <c r="EV55" s="484">
        <v>4</v>
      </c>
      <c r="EW55" s="485">
        <v>640</v>
      </c>
      <c r="EX55" s="484">
        <v>0</v>
      </c>
      <c r="EY55" s="484">
        <v>0</v>
      </c>
      <c r="EZ55" s="484">
        <v>0</v>
      </c>
      <c r="FA55" s="484">
        <v>0</v>
      </c>
      <c r="FB55" s="484">
        <v>0</v>
      </c>
      <c r="FC55" s="484">
        <v>0</v>
      </c>
      <c r="FD55" s="484">
        <v>0</v>
      </c>
      <c r="FE55" s="484">
        <v>0</v>
      </c>
      <c r="FF55" s="485">
        <v>0</v>
      </c>
      <c r="FG55" s="484">
        <v>0</v>
      </c>
      <c r="FH55" s="484">
        <v>0</v>
      </c>
      <c r="FI55" s="484">
        <v>0</v>
      </c>
      <c r="FJ55" s="484">
        <v>0</v>
      </c>
      <c r="FK55" s="484">
        <v>0</v>
      </c>
      <c r="FL55" s="484">
        <v>0</v>
      </c>
      <c r="FM55" s="484">
        <v>0</v>
      </c>
      <c r="FN55" s="484">
        <v>0</v>
      </c>
      <c r="FO55" s="485">
        <v>0</v>
      </c>
      <c r="FP55" s="484">
        <v>3</v>
      </c>
      <c r="FQ55" s="484">
        <v>6</v>
      </c>
      <c r="FR55" s="484">
        <v>5</v>
      </c>
      <c r="FS55" s="484">
        <v>3</v>
      </c>
      <c r="FT55" s="484">
        <v>2</v>
      </c>
      <c r="FU55" s="484">
        <v>0</v>
      </c>
      <c r="FV55" s="484">
        <v>1</v>
      </c>
      <c r="FW55" s="484">
        <v>0</v>
      </c>
      <c r="FX55" s="485">
        <v>20</v>
      </c>
      <c r="FY55" s="484">
        <v>210</v>
      </c>
      <c r="FZ55" s="484">
        <v>142</v>
      </c>
      <c r="GA55" s="484">
        <v>118</v>
      </c>
      <c r="GB55" s="484">
        <v>64</v>
      </c>
      <c r="GC55" s="484">
        <v>32</v>
      </c>
      <c r="GD55" s="484">
        <v>28</v>
      </c>
      <c r="GE55" s="484">
        <v>22</v>
      </c>
      <c r="GF55" s="484">
        <v>4</v>
      </c>
      <c r="GG55" s="485">
        <v>620</v>
      </c>
      <c r="GH55" s="484">
        <v>16</v>
      </c>
      <c r="GI55" s="484">
        <v>5789</v>
      </c>
      <c r="GJ55" s="484">
        <v>13172</v>
      </c>
      <c r="GK55" s="484">
        <v>13116</v>
      </c>
      <c r="GL55" s="484">
        <v>8106</v>
      </c>
      <c r="GM55" s="484">
        <v>5964</v>
      </c>
      <c r="GN55" s="484">
        <v>2772</v>
      </c>
      <c r="GO55" s="484">
        <v>1717</v>
      </c>
      <c r="GP55" s="484">
        <v>160</v>
      </c>
      <c r="GQ55" s="485">
        <v>50812</v>
      </c>
      <c r="GR55" s="484">
        <v>10</v>
      </c>
      <c r="GS55" s="484">
        <v>6023</v>
      </c>
      <c r="GT55" s="484">
        <v>7518</v>
      </c>
      <c r="GU55" s="484">
        <v>5250</v>
      </c>
      <c r="GV55" s="484">
        <v>2586</v>
      </c>
      <c r="GW55" s="484">
        <v>1200</v>
      </c>
      <c r="GX55" s="484">
        <v>522</v>
      </c>
      <c r="GY55" s="484">
        <v>262</v>
      </c>
      <c r="GZ55" s="484">
        <v>28</v>
      </c>
      <c r="HA55" s="485">
        <v>23399</v>
      </c>
      <c r="HB55" s="460">
        <v>0</v>
      </c>
      <c r="HC55" s="460">
        <v>1.38</v>
      </c>
      <c r="HD55" s="460">
        <v>0</v>
      </c>
      <c r="HE55" s="460">
        <v>0</v>
      </c>
      <c r="HF55" s="460">
        <v>0</v>
      </c>
      <c r="HG55" s="460">
        <v>0</v>
      </c>
      <c r="HH55" s="460">
        <v>0</v>
      </c>
      <c r="HI55" s="460">
        <v>0</v>
      </c>
      <c r="HJ55" s="460">
        <v>0</v>
      </c>
      <c r="HK55" s="483">
        <v>1.38</v>
      </c>
      <c r="HL55" s="460">
        <v>23.5</v>
      </c>
      <c r="HM55" s="460">
        <v>10401.620000000001</v>
      </c>
      <c r="HN55" s="460">
        <v>18842.25</v>
      </c>
      <c r="HO55" s="460">
        <v>17078.25</v>
      </c>
      <c r="HP55" s="460">
        <v>10071.25</v>
      </c>
      <c r="HQ55" s="460">
        <v>6874.25</v>
      </c>
      <c r="HR55" s="460">
        <v>3167</v>
      </c>
      <c r="HS55" s="460">
        <v>1919.25</v>
      </c>
      <c r="HT55" s="460">
        <v>180.25</v>
      </c>
      <c r="HU55" s="483">
        <v>68557.62</v>
      </c>
      <c r="HV55" s="460">
        <v>13.1</v>
      </c>
      <c r="HW55" s="460">
        <v>6934.4</v>
      </c>
      <c r="HX55" s="460">
        <v>14655.1</v>
      </c>
      <c r="HY55" s="460">
        <v>15180.7</v>
      </c>
      <c r="HZ55" s="460">
        <v>10071.299999999999</v>
      </c>
      <c r="IA55" s="460">
        <v>8401.9</v>
      </c>
      <c r="IB55" s="460">
        <v>4574.6000000000004</v>
      </c>
      <c r="IC55" s="460">
        <v>3198.8</v>
      </c>
      <c r="ID55" s="460">
        <v>360.5</v>
      </c>
      <c r="IE55" s="483">
        <v>63390.400000000001</v>
      </c>
      <c r="IF55" s="483">
        <v>23.5</v>
      </c>
      <c r="IG55" s="483">
        <v>63413.9</v>
      </c>
      <c r="IH55" s="460">
        <v>23.5</v>
      </c>
      <c r="II55" s="460">
        <v>10401.620000000001</v>
      </c>
      <c r="IJ55" s="460">
        <v>18842.25</v>
      </c>
      <c r="IK55" s="460">
        <v>17078.25</v>
      </c>
      <c r="IL55" s="460">
        <v>10071.25</v>
      </c>
      <c r="IM55" s="460">
        <v>6874.25</v>
      </c>
      <c r="IN55" s="460">
        <v>3167</v>
      </c>
      <c r="IO55" s="460">
        <v>1919.25</v>
      </c>
      <c r="IP55" s="460">
        <v>180.25</v>
      </c>
      <c r="IQ55" s="483">
        <v>68557.62</v>
      </c>
      <c r="IR55" s="460">
        <v>10.34</v>
      </c>
      <c r="IS55" s="460">
        <v>2370.73</v>
      </c>
      <c r="IT55" s="460">
        <v>2006.45</v>
      </c>
      <c r="IU55" s="460">
        <v>839.89</v>
      </c>
      <c r="IV55" s="460">
        <v>262.01</v>
      </c>
      <c r="IW55" s="460">
        <v>77.34</v>
      </c>
      <c r="IX55" s="460">
        <v>32</v>
      </c>
      <c r="IY55" s="460">
        <v>6.61</v>
      </c>
      <c r="IZ55" s="460">
        <v>0</v>
      </c>
      <c r="JA55" s="483">
        <v>5605.37</v>
      </c>
      <c r="JB55" s="460">
        <v>13.16</v>
      </c>
      <c r="JC55" s="460">
        <v>8030.89</v>
      </c>
      <c r="JD55" s="460">
        <v>16835.8</v>
      </c>
      <c r="JE55" s="460">
        <v>16238.36</v>
      </c>
      <c r="JF55" s="460">
        <v>9809.24</v>
      </c>
      <c r="JG55" s="460">
        <v>6796.91</v>
      </c>
      <c r="JH55" s="460">
        <v>3135</v>
      </c>
      <c r="JI55" s="460">
        <v>1912.64</v>
      </c>
      <c r="JJ55" s="460">
        <v>180.25</v>
      </c>
      <c r="JK55" s="483">
        <v>62952.25</v>
      </c>
      <c r="JL55" s="460">
        <v>7.3</v>
      </c>
      <c r="JM55" s="460">
        <v>5353.9</v>
      </c>
      <c r="JN55" s="460">
        <v>13094.5</v>
      </c>
      <c r="JO55" s="460">
        <v>14434.1</v>
      </c>
      <c r="JP55" s="460">
        <v>9809.2000000000007</v>
      </c>
      <c r="JQ55" s="460">
        <v>8307.2999999999993</v>
      </c>
      <c r="JR55" s="460">
        <v>4528.3</v>
      </c>
      <c r="JS55" s="460">
        <v>3187.7</v>
      </c>
      <c r="JT55" s="460">
        <v>360.5</v>
      </c>
      <c r="JU55" s="483">
        <v>59082.8</v>
      </c>
      <c r="JV55" s="483">
        <v>23.5</v>
      </c>
      <c r="JW55" s="483">
        <v>59106.3</v>
      </c>
      <c r="JX55" s="461"/>
      <c r="JY55" s="461"/>
      <c r="JZ55" s="461"/>
      <c r="KA55" s="461"/>
      <c r="KB55" s="461"/>
      <c r="KC55" s="461"/>
      <c r="KD55" s="461"/>
      <c r="KE55" s="461"/>
      <c r="KF55" s="461"/>
      <c r="KG55" s="461"/>
      <c r="KH55" s="461"/>
      <c r="KI55" s="461"/>
      <c r="KJ55" s="461"/>
      <c r="KK55" s="461"/>
      <c r="KL55" s="461"/>
      <c r="KM55" s="461"/>
      <c r="KN55" s="461"/>
      <c r="KO55" s="461"/>
      <c r="KP55" s="461"/>
      <c r="KQ55" s="461"/>
      <c r="KR55" s="461"/>
      <c r="KS55" s="461"/>
      <c r="KT55" s="461"/>
      <c r="KU55" s="461"/>
      <c r="KV55" s="461"/>
      <c r="KW55" s="461"/>
      <c r="KX55" s="462"/>
    </row>
    <row r="56" spans="1:310" s="463" customFormat="1" x14ac:dyDescent="0.2">
      <c r="A56" s="457" t="s">
        <v>159</v>
      </c>
      <c r="B56" s="473" t="s">
        <v>848</v>
      </c>
      <c r="C56" s="464" t="s">
        <v>626</v>
      </c>
      <c r="D56" s="465" t="s">
        <v>160</v>
      </c>
      <c r="E56" s="484">
        <v>4624</v>
      </c>
      <c r="F56" s="484">
        <v>10676</v>
      </c>
      <c r="G56" s="484">
        <v>23532</v>
      </c>
      <c r="H56" s="484">
        <v>17818</v>
      </c>
      <c r="I56" s="484">
        <v>10974</v>
      </c>
      <c r="J56" s="484">
        <v>6256</v>
      </c>
      <c r="K56" s="484">
        <v>4280</v>
      </c>
      <c r="L56" s="484">
        <v>400</v>
      </c>
      <c r="M56" s="485">
        <v>78560</v>
      </c>
      <c r="N56" s="484">
        <v>281</v>
      </c>
      <c r="O56" s="484">
        <v>259</v>
      </c>
      <c r="P56" s="484">
        <v>301</v>
      </c>
      <c r="Q56" s="484">
        <v>211</v>
      </c>
      <c r="R56" s="484">
        <v>90</v>
      </c>
      <c r="S56" s="484">
        <v>60</v>
      </c>
      <c r="T56" s="484">
        <v>19</v>
      </c>
      <c r="U56" s="484">
        <v>4</v>
      </c>
      <c r="V56" s="485">
        <v>1225</v>
      </c>
      <c r="W56" s="484">
        <v>9</v>
      </c>
      <c r="X56" s="484">
        <v>1</v>
      </c>
      <c r="Y56" s="484">
        <v>1</v>
      </c>
      <c r="Z56" s="484">
        <v>0</v>
      </c>
      <c r="AA56" s="484">
        <v>0</v>
      </c>
      <c r="AB56" s="484">
        <v>0</v>
      </c>
      <c r="AC56" s="484">
        <v>1</v>
      </c>
      <c r="AD56" s="484">
        <v>0</v>
      </c>
      <c r="AE56" s="485">
        <v>12</v>
      </c>
      <c r="AF56" s="484">
        <v>4334</v>
      </c>
      <c r="AG56" s="484">
        <v>10416</v>
      </c>
      <c r="AH56" s="484">
        <v>23230</v>
      </c>
      <c r="AI56" s="484">
        <v>17607</v>
      </c>
      <c r="AJ56" s="484">
        <v>10884</v>
      </c>
      <c r="AK56" s="484">
        <v>6196</v>
      </c>
      <c r="AL56" s="484">
        <v>4260</v>
      </c>
      <c r="AM56" s="484">
        <v>396</v>
      </c>
      <c r="AN56" s="485">
        <v>77323</v>
      </c>
      <c r="AO56" s="484">
        <v>8</v>
      </c>
      <c r="AP56" s="484">
        <v>40</v>
      </c>
      <c r="AQ56" s="484">
        <v>97</v>
      </c>
      <c r="AR56" s="484">
        <v>106</v>
      </c>
      <c r="AS56" s="484">
        <v>73</v>
      </c>
      <c r="AT56" s="484">
        <v>40</v>
      </c>
      <c r="AU56" s="484">
        <v>42</v>
      </c>
      <c r="AV56" s="484">
        <v>16</v>
      </c>
      <c r="AW56" s="485">
        <v>422</v>
      </c>
      <c r="AX56" s="484">
        <v>8</v>
      </c>
      <c r="AY56" s="484">
        <v>40</v>
      </c>
      <c r="AZ56" s="484">
        <v>97</v>
      </c>
      <c r="BA56" s="484">
        <v>106</v>
      </c>
      <c r="BB56" s="484">
        <v>73</v>
      </c>
      <c r="BC56" s="484">
        <v>40</v>
      </c>
      <c r="BD56" s="484">
        <v>42</v>
      </c>
      <c r="BE56" s="484">
        <v>16</v>
      </c>
      <c r="BF56" s="486"/>
      <c r="BG56" s="485">
        <v>422</v>
      </c>
      <c r="BH56" s="484">
        <v>8</v>
      </c>
      <c r="BI56" s="484">
        <v>4366</v>
      </c>
      <c r="BJ56" s="484">
        <v>10473</v>
      </c>
      <c r="BK56" s="484">
        <v>23239</v>
      </c>
      <c r="BL56" s="484">
        <v>17574</v>
      </c>
      <c r="BM56" s="484">
        <v>10851</v>
      </c>
      <c r="BN56" s="484">
        <v>6198</v>
      </c>
      <c r="BO56" s="484">
        <v>4234</v>
      </c>
      <c r="BP56" s="484">
        <v>380</v>
      </c>
      <c r="BQ56" s="485">
        <v>77323</v>
      </c>
      <c r="BR56" s="484">
        <v>8</v>
      </c>
      <c r="BS56" s="484">
        <v>2810</v>
      </c>
      <c r="BT56" s="484">
        <v>6048</v>
      </c>
      <c r="BU56" s="484">
        <v>7885</v>
      </c>
      <c r="BV56" s="484">
        <v>4666</v>
      </c>
      <c r="BW56" s="484">
        <v>2069</v>
      </c>
      <c r="BX56" s="484">
        <v>890</v>
      </c>
      <c r="BY56" s="484">
        <v>493</v>
      </c>
      <c r="BZ56" s="484">
        <v>35</v>
      </c>
      <c r="CA56" s="485">
        <v>24904</v>
      </c>
      <c r="CB56" s="484">
        <v>0</v>
      </c>
      <c r="CC56" s="484">
        <v>29</v>
      </c>
      <c r="CD56" s="484">
        <v>93</v>
      </c>
      <c r="CE56" s="484">
        <v>281</v>
      </c>
      <c r="CF56" s="484">
        <v>186</v>
      </c>
      <c r="CG56" s="484">
        <v>118</v>
      </c>
      <c r="CH56" s="484">
        <v>54</v>
      </c>
      <c r="CI56" s="484">
        <v>26</v>
      </c>
      <c r="CJ56" s="484">
        <v>1</v>
      </c>
      <c r="CK56" s="485">
        <v>788</v>
      </c>
      <c r="CL56" s="484">
        <v>0</v>
      </c>
      <c r="CM56" s="484">
        <v>3</v>
      </c>
      <c r="CN56" s="484">
        <v>4</v>
      </c>
      <c r="CO56" s="484">
        <v>15</v>
      </c>
      <c r="CP56" s="484">
        <v>13</v>
      </c>
      <c r="CQ56" s="484">
        <v>9</v>
      </c>
      <c r="CR56" s="484">
        <v>8</v>
      </c>
      <c r="CS56" s="484">
        <v>14</v>
      </c>
      <c r="CT56" s="484">
        <v>3</v>
      </c>
      <c r="CU56" s="485">
        <v>69</v>
      </c>
      <c r="CV56" s="484">
        <v>33</v>
      </c>
      <c r="CW56" s="484">
        <v>67</v>
      </c>
      <c r="CX56" s="484">
        <v>77</v>
      </c>
      <c r="CY56" s="484">
        <v>68</v>
      </c>
      <c r="CZ56" s="484">
        <v>39</v>
      </c>
      <c r="DA56" s="484">
        <v>25</v>
      </c>
      <c r="DB56" s="484">
        <v>19</v>
      </c>
      <c r="DC56" s="484">
        <v>7</v>
      </c>
      <c r="DD56" s="485">
        <v>335</v>
      </c>
      <c r="DE56" s="484">
        <v>74</v>
      </c>
      <c r="DF56" s="484">
        <v>157</v>
      </c>
      <c r="DG56" s="484">
        <v>175</v>
      </c>
      <c r="DH56" s="484">
        <v>124</v>
      </c>
      <c r="DI56" s="484">
        <v>44</v>
      </c>
      <c r="DJ56" s="484">
        <v>19</v>
      </c>
      <c r="DK56" s="484">
        <v>24</v>
      </c>
      <c r="DL56" s="484">
        <v>3</v>
      </c>
      <c r="DM56" s="485">
        <v>620</v>
      </c>
      <c r="DN56" s="484">
        <v>20</v>
      </c>
      <c r="DO56" s="484">
        <v>68</v>
      </c>
      <c r="DP56" s="484">
        <v>86</v>
      </c>
      <c r="DQ56" s="484">
        <v>52</v>
      </c>
      <c r="DR56" s="484">
        <v>37</v>
      </c>
      <c r="DS56" s="484">
        <v>13</v>
      </c>
      <c r="DT56" s="484">
        <v>22</v>
      </c>
      <c r="DU56" s="484">
        <v>1</v>
      </c>
      <c r="DV56" s="485">
        <v>299</v>
      </c>
      <c r="DW56" s="484">
        <v>10</v>
      </c>
      <c r="DX56" s="484">
        <v>24</v>
      </c>
      <c r="DY56" s="484">
        <v>25</v>
      </c>
      <c r="DZ56" s="484">
        <v>21</v>
      </c>
      <c r="EA56" s="484">
        <v>18</v>
      </c>
      <c r="EB56" s="484">
        <v>5</v>
      </c>
      <c r="EC56" s="484">
        <v>5</v>
      </c>
      <c r="ED56" s="484">
        <v>1</v>
      </c>
      <c r="EE56" s="485">
        <v>109</v>
      </c>
      <c r="EF56" s="484">
        <v>104</v>
      </c>
      <c r="EG56" s="484">
        <v>249</v>
      </c>
      <c r="EH56" s="484">
        <v>286</v>
      </c>
      <c r="EI56" s="484">
        <v>197</v>
      </c>
      <c r="EJ56" s="484">
        <v>99</v>
      </c>
      <c r="EK56" s="484">
        <v>37</v>
      </c>
      <c r="EL56" s="484">
        <v>51</v>
      </c>
      <c r="EM56" s="484">
        <v>5</v>
      </c>
      <c r="EN56" s="485">
        <v>1028</v>
      </c>
      <c r="EO56" s="484">
        <v>68</v>
      </c>
      <c r="EP56" s="484">
        <v>113</v>
      </c>
      <c r="EQ56" s="484">
        <v>134</v>
      </c>
      <c r="ER56" s="484">
        <v>93</v>
      </c>
      <c r="ES56" s="484">
        <v>40</v>
      </c>
      <c r="ET56" s="484">
        <v>15</v>
      </c>
      <c r="EU56" s="484">
        <v>13</v>
      </c>
      <c r="EV56" s="484">
        <v>3</v>
      </c>
      <c r="EW56" s="485">
        <v>479</v>
      </c>
      <c r="EX56" s="484">
        <v>0</v>
      </c>
      <c r="EY56" s="484">
        <v>0</v>
      </c>
      <c r="EZ56" s="484">
        <v>0</v>
      </c>
      <c r="FA56" s="484">
        <v>0</v>
      </c>
      <c r="FB56" s="484">
        <v>0</v>
      </c>
      <c r="FC56" s="484">
        <v>0</v>
      </c>
      <c r="FD56" s="484">
        <v>0</v>
      </c>
      <c r="FE56" s="484">
        <v>0</v>
      </c>
      <c r="FF56" s="485">
        <v>0</v>
      </c>
      <c r="FG56" s="484">
        <v>0</v>
      </c>
      <c r="FH56" s="484">
        <v>0</v>
      </c>
      <c r="FI56" s="484">
        <v>0</v>
      </c>
      <c r="FJ56" s="484">
        <v>0</v>
      </c>
      <c r="FK56" s="484">
        <v>0</v>
      </c>
      <c r="FL56" s="484">
        <v>0</v>
      </c>
      <c r="FM56" s="484">
        <v>0</v>
      </c>
      <c r="FN56" s="484">
        <v>0</v>
      </c>
      <c r="FO56" s="485">
        <v>0</v>
      </c>
      <c r="FP56" s="484">
        <v>0</v>
      </c>
      <c r="FQ56" s="484">
        <v>0</v>
      </c>
      <c r="FR56" s="484">
        <v>0</v>
      </c>
      <c r="FS56" s="484">
        <v>0</v>
      </c>
      <c r="FT56" s="484">
        <v>0</v>
      </c>
      <c r="FU56" s="484">
        <v>0</v>
      </c>
      <c r="FV56" s="484">
        <v>0</v>
      </c>
      <c r="FW56" s="484">
        <v>0</v>
      </c>
      <c r="FX56" s="485">
        <v>0</v>
      </c>
      <c r="FY56" s="484">
        <v>68</v>
      </c>
      <c r="FZ56" s="484">
        <v>113</v>
      </c>
      <c r="GA56" s="484">
        <v>134</v>
      </c>
      <c r="GB56" s="484">
        <v>93</v>
      </c>
      <c r="GC56" s="484">
        <v>40</v>
      </c>
      <c r="GD56" s="484">
        <v>15</v>
      </c>
      <c r="GE56" s="484">
        <v>13</v>
      </c>
      <c r="GF56" s="484">
        <v>3</v>
      </c>
      <c r="GG56" s="485">
        <v>479</v>
      </c>
      <c r="GH56" s="484">
        <v>0</v>
      </c>
      <c r="GI56" s="484">
        <v>1461</v>
      </c>
      <c r="GJ56" s="484">
        <v>4169</v>
      </c>
      <c r="GK56" s="484">
        <v>14870</v>
      </c>
      <c r="GL56" s="484">
        <v>12568</v>
      </c>
      <c r="GM56" s="484">
        <v>8561</v>
      </c>
      <c r="GN56" s="484">
        <v>5203</v>
      </c>
      <c r="GO56" s="484">
        <v>3655</v>
      </c>
      <c r="GP56" s="484">
        <v>332</v>
      </c>
      <c r="GQ56" s="485">
        <v>50819</v>
      </c>
      <c r="GR56" s="484">
        <v>8</v>
      </c>
      <c r="GS56" s="484">
        <v>2905</v>
      </c>
      <c r="GT56" s="484">
        <v>6304</v>
      </c>
      <c r="GU56" s="484">
        <v>8369</v>
      </c>
      <c r="GV56" s="484">
        <v>5006</v>
      </c>
      <c r="GW56" s="484">
        <v>2290</v>
      </c>
      <c r="GX56" s="484">
        <v>995</v>
      </c>
      <c r="GY56" s="484">
        <v>579</v>
      </c>
      <c r="GZ56" s="484">
        <v>48</v>
      </c>
      <c r="HA56" s="485">
        <v>26504</v>
      </c>
      <c r="HB56" s="460">
        <v>0</v>
      </c>
      <c r="HC56" s="460">
        <v>21.7</v>
      </c>
      <c r="HD56" s="460">
        <v>0</v>
      </c>
      <c r="HE56" s="460">
        <v>1</v>
      </c>
      <c r="HF56" s="460">
        <v>0</v>
      </c>
      <c r="HG56" s="460">
        <v>1.88</v>
      </c>
      <c r="HH56" s="460">
        <v>0.88</v>
      </c>
      <c r="HI56" s="460">
        <v>0</v>
      </c>
      <c r="HJ56" s="460">
        <v>0</v>
      </c>
      <c r="HK56" s="483">
        <v>25.46</v>
      </c>
      <c r="HL56" s="460">
        <v>6</v>
      </c>
      <c r="HM56" s="460">
        <v>3621.15</v>
      </c>
      <c r="HN56" s="460">
        <v>8897.0499999999993</v>
      </c>
      <c r="HO56" s="460">
        <v>21133.3</v>
      </c>
      <c r="HP56" s="460">
        <v>16332.7</v>
      </c>
      <c r="HQ56" s="460">
        <v>10279.969999999999</v>
      </c>
      <c r="HR56" s="460">
        <v>5950.62</v>
      </c>
      <c r="HS56" s="460">
        <v>4079.35</v>
      </c>
      <c r="HT56" s="460">
        <v>368.8</v>
      </c>
      <c r="HU56" s="483">
        <v>70668.94</v>
      </c>
      <c r="HV56" s="460">
        <v>3.3</v>
      </c>
      <c r="HW56" s="460">
        <v>2414.1</v>
      </c>
      <c r="HX56" s="460">
        <v>6919.9</v>
      </c>
      <c r="HY56" s="460">
        <v>18785.2</v>
      </c>
      <c r="HZ56" s="460">
        <v>16332.7</v>
      </c>
      <c r="IA56" s="460">
        <v>12564.4</v>
      </c>
      <c r="IB56" s="460">
        <v>8595.2999999999993</v>
      </c>
      <c r="IC56" s="460">
        <v>6798.9</v>
      </c>
      <c r="ID56" s="460">
        <v>737.6</v>
      </c>
      <c r="IE56" s="483">
        <v>73151.399999999994</v>
      </c>
      <c r="IF56" s="483">
        <v>0</v>
      </c>
      <c r="IG56" s="483">
        <v>73151.399999999994</v>
      </c>
      <c r="IH56" s="460">
        <v>6</v>
      </c>
      <c r="II56" s="460">
        <v>3621.15</v>
      </c>
      <c r="IJ56" s="460">
        <v>8897.0499999999993</v>
      </c>
      <c r="IK56" s="460">
        <v>21133.3</v>
      </c>
      <c r="IL56" s="460">
        <v>16332.7</v>
      </c>
      <c r="IM56" s="460">
        <v>10279.969999999999</v>
      </c>
      <c r="IN56" s="460">
        <v>5950.62</v>
      </c>
      <c r="IO56" s="460">
        <v>4079.35</v>
      </c>
      <c r="IP56" s="460">
        <v>368.8</v>
      </c>
      <c r="IQ56" s="483">
        <v>70668.94</v>
      </c>
      <c r="IR56" s="460">
        <v>1.97</v>
      </c>
      <c r="IS56" s="460">
        <v>954.3</v>
      </c>
      <c r="IT56" s="460">
        <v>1396.91</v>
      </c>
      <c r="IU56" s="460">
        <v>1354.96</v>
      </c>
      <c r="IV56" s="460">
        <v>450.7</v>
      </c>
      <c r="IW56" s="460">
        <v>139.88999999999999</v>
      </c>
      <c r="IX56" s="460">
        <v>35.36</v>
      </c>
      <c r="IY56" s="460">
        <v>7.01</v>
      </c>
      <c r="IZ56" s="460">
        <v>1.01</v>
      </c>
      <c r="JA56" s="483">
        <v>4342.1099999999997</v>
      </c>
      <c r="JB56" s="460">
        <v>4.03</v>
      </c>
      <c r="JC56" s="460">
        <v>2666.85</v>
      </c>
      <c r="JD56" s="460">
        <v>7500.14</v>
      </c>
      <c r="JE56" s="460">
        <v>19778.34</v>
      </c>
      <c r="JF56" s="460">
        <v>15882</v>
      </c>
      <c r="JG56" s="460">
        <v>10140.08</v>
      </c>
      <c r="JH56" s="460">
        <v>5915.26</v>
      </c>
      <c r="JI56" s="460">
        <v>4072.34</v>
      </c>
      <c r="JJ56" s="460">
        <v>367.79</v>
      </c>
      <c r="JK56" s="483">
        <v>66326.83</v>
      </c>
      <c r="JL56" s="460">
        <v>2.2000000000000002</v>
      </c>
      <c r="JM56" s="460">
        <v>1777.9</v>
      </c>
      <c r="JN56" s="460">
        <v>5833.4</v>
      </c>
      <c r="JO56" s="460">
        <v>17580.7</v>
      </c>
      <c r="JP56" s="460">
        <v>15882</v>
      </c>
      <c r="JQ56" s="460">
        <v>12393.4</v>
      </c>
      <c r="JR56" s="460">
        <v>8544.2999999999993</v>
      </c>
      <c r="JS56" s="460">
        <v>6787.2</v>
      </c>
      <c r="JT56" s="460">
        <v>735.6</v>
      </c>
      <c r="JU56" s="483">
        <v>69536.7</v>
      </c>
      <c r="JV56" s="483">
        <v>0</v>
      </c>
      <c r="JW56" s="483">
        <v>69536.7</v>
      </c>
      <c r="JX56" s="461"/>
      <c r="JY56" s="461"/>
      <c r="JZ56" s="461"/>
      <c r="KA56" s="461"/>
      <c r="KB56" s="461"/>
      <c r="KC56" s="461"/>
      <c r="KD56" s="461"/>
      <c r="KE56" s="461"/>
      <c r="KF56" s="461"/>
      <c r="KG56" s="461"/>
      <c r="KH56" s="461"/>
      <c r="KI56" s="461"/>
      <c r="KJ56" s="461"/>
      <c r="KK56" s="461"/>
      <c r="KL56" s="461"/>
      <c r="KM56" s="461"/>
      <c r="KN56" s="461"/>
      <c r="KO56" s="461"/>
      <c r="KP56" s="461"/>
      <c r="KQ56" s="461"/>
      <c r="KR56" s="461"/>
      <c r="KS56" s="461"/>
      <c r="KT56" s="461"/>
      <c r="KU56" s="461"/>
      <c r="KV56" s="461"/>
      <c r="KW56" s="461"/>
      <c r="KX56" s="462"/>
    </row>
    <row r="57" spans="1:310" s="463" customFormat="1" x14ac:dyDescent="0.2">
      <c r="A57" s="457" t="s">
        <v>161</v>
      </c>
      <c r="B57" s="473" t="s">
        <v>849</v>
      </c>
      <c r="C57" s="464" t="s">
        <v>801</v>
      </c>
      <c r="D57" s="465" t="s">
        <v>162</v>
      </c>
      <c r="E57" s="484">
        <v>9887</v>
      </c>
      <c r="F57" s="484">
        <v>13400</v>
      </c>
      <c r="G57" s="484">
        <v>14062</v>
      </c>
      <c r="H57" s="484">
        <v>9408</v>
      </c>
      <c r="I57" s="484">
        <v>5206</v>
      </c>
      <c r="J57" s="484">
        <v>2727</v>
      </c>
      <c r="K57" s="484">
        <v>2125</v>
      </c>
      <c r="L57" s="484">
        <v>143</v>
      </c>
      <c r="M57" s="485">
        <v>56958</v>
      </c>
      <c r="N57" s="484">
        <v>297</v>
      </c>
      <c r="O57" s="484">
        <v>341</v>
      </c>
      <c r="P57" s="484">
        <v>253</v>
      </c>
      <c r="Q57" s="484">
        <v>139</v>
      </c>
      <c r="R57" s="484">
        <v>86</v>
      </c>
      <c r="S57" s="484">
        <v>68</v>
      </c>
      <c r="T57" s="484">
        <v>56</v>
      </c>
      <c r="U57" s="484">
        <v>26</v>
      </c>
      <c r="V57" s="485">
        <v>1266</v>
      </c>
      <c r="W57" s="484">
        <v>1</v>
      </c>
      <c r="X57" s="484">
        <v>0</v>
      </c>
      <c r="Y57" s="484">
        <v>1</v>
      </c>
      <c r="Z57" s="484">
        <v>0</v>
      </c>
      <c r="AA57" s="484">
        <v>1</v>
      </c>
      <c r="AB57" s="484">
        <v>0</v>
      </c>
      <c r="AC57" s="484">
        <v>2</v>
      </c>
      <c r="AD57" s="484">
        <v>1</v>
      </c>
      <c r="AE57" s="485">
        <v>6</v>
      </c>
      <c r="AF57" s="484">
        <v>9589</v>
      </c>
      <c r="AG57" s="484">
        <v>13059</v>
      </c>
      <c r="AH57" s="484">
        <v>13808</v>
      </c>
      <c r="AI57" s="484">
        <v>9269</v>
      </c>
      <c r="AJ57" s="484">
        <v>5119</v>
      </c>
      <c r="AK57" s="484">
        <v>2659</v>
      </c>
      <c r="AL57" s="484">
        <v>2067</v>
      </c>
      <c r="AM57" s="484">
        <v>116</v>
      </c>
      <c r="AN57" s="485">
        <v>55686</v>
      </c>
      <c r="AO57" s="484">
        <v>6</v>
      </c>
      <c r="AP57" s="484">
        <v>39</v>
      </c>
      <c r="AQ57" s="484">
        <v>51</v>
      </c>
      <c r="AR57" s="484">
        <v>37</v>
      </c>
      <c r="AS57" s="484">
        <v>21</v>
      </c>
      <c r="AT57" s="484">
        <v>19</v>
      </c>
      <c r="AU57" s="484">
        <v>23</v>
      </c>
      <c r="AV57" s="484">
        <v>6</v>
      </c>
      <c r="AW57" s="485">
        <v>202</v>
      </c>
      <c r="AX57" s="484">
        <v>6</v>
      </c>
      <c r="AY57" s="484">
        <v>39</v>
      </c>
      <c r="AZ57" s="484">
        <v>51</v>
      </c>
      <c r="BA57" s="484">
        <v>37</v>
      </c>
      <c r="BB57" s="484">
        <v>21</v>
      </c>
      <c r="BC57" s="484">
        <v>19</v>
      </c>
      <c r="BD57" s="484">
        <v>23</v>
      </c>
      <c r="BE57" s="484">
        <v>6</v>
      </c>
      <c r="BF57" s="486"/>
      <c r="BG57" s="485">
        <v>202</v>
      </c>
      <c r="BH57" s="484">
        <v>6</v>
      </c>
      <c r="BI57" s="484">
        <v>9622</v>
      </c>
      <c r="BJ57" s="484">
        <v>13071</v>
      </c>
      <c r="BK57" s="484">
        <v>13794</v>
      </c>
      <c r="BL57" s="484">
        <v>9253</v>
      </c>
      <c r="BM57" s="484">
        <v>5117</v>
      </c>
      <c r="BN57" s="484">
        <v>2663</v>
      </c>
      <c r="BO57" s="484">
        <v>2050</v>
      </c>
      <c r="BP57" s="484">
        <v>110</v>
      </c>
      <c r="BQ57" s="485">
        <v>55686</v>
      </c>
      <c r="BR57" s="484">
        <v>4</v>
      </c>
      <c r="BS57" s="484">
        <v>6022</v>
      </c>
      <c r="BT57" s="484">
        <v>5473</v>
      </c>
      <c r="BU57" s="484">
        <v>4878</v>
      </c>
      <c r="BV57" s="484">
        <v>2597</v>
      </c>
      <c r="BW57" s="484">
        <v>1219</v>
      </c>
      <c r="BX57" s="484">
        <v>471</v>
      </c>
      <c r="BY57" s="484">
        <v>308</v>
      </c>
      <c r="BZ57" s="484">
        <v>9</v>
      </c>
      <c r="CA57" s="485">
        <v>20981</v>
      </c>
      <c r="CB57" s="484">
        <v>0</v>
      </c>
      <c r="CC57" s="484">
        <v>88</v>
      </c>
      <c r="CD57" s="484">
        <v>160</v>
      </c>
      <c r="CE57" s="484">
        <v>162</v>
      </c>
      <c r="CF57" s="484">
        <v>86</v>
      </c>
      <c r="CG57" s="484">
        <v>51</v>
      </c>
      <c r="CH57" s="484">
        <v>19</v>
      </c>
      <c r="CI57" s="484">
        <v>19</v>
      </c>
      <c r="CJ57" s="484">
        <v>1</v>
      </c>
      <c r="CK57" s="485">
        <v>586</v>
      </c>
      <c r="CL57" s="484">
        <v>0</v>
      </c>
      <c r="CM57" s="484">
        <v>4</v>
      </c>
      <c r="CN57" s="484">
        <v>0</v>
      </c>
      <c r="CO57" s="484">
        <v>8</v>
      </c>
      <c r="CP57" s="484">
        <v>7</v>
      </c>
      <c r="CQ57" s="484">
        <v>7</v>
      </c>
      <c r="CR57" s="484">
        <v>11</v>
      </c>
      <c r="CS57" s="484">
        <v>12</v>
      </c>
      <c r="CT57" s="484">
        <v>1</v>
      </c>
      <c r="CU57" s="485">
        <v>50</v>
      </c>
      <c r="CV57" s="484">
        <v>220</v>
      </c>
      <c r="CW57" s="484">
        <v>243</v>
      </c>
      <c r="CX57" s="484">
        <v>167</v>
      </c>
      <c r="CY57" s="484">
        <v>105</v>
      </c>
      <c r="CZ57" s="484">
        <v>74</v>
      </c>
      <c r="DA57" s="484">
        <v>40</v>
      </c>
      <c r="DB57" s="484">
        <v>24</v>
      </c>
      <c r="DC57" s="484">
        <v>3</v>
      </c>
      <c r="DD57" s="485">
        <v>876</v>
      </c>
      <c r="DE57" s="484">
        <v>128</v>
      </c>
      <c r="DF57" s="484">
        <v>91</v>
      </c>
      <c r="DG57" s="484">
        <v>60</v>
      </c>
      <c r="DH57" s="484">
        <v>52</v>
      </c>
      <c r="DI57" s="484">
        <v>53</v>
      </c>
      <c r="DJ57" s="484">
        <v>10</v>
      </c>
      <c r="DK57" s="484">
        <v>17</v>
      </c>
      <c r="DL57" s="484">
        <v>1</v>
      </c>
      <c r="DM57" s="485">
        <v>412</v>
      </c>
      <c r="DN57" s="484">
        <v>232</v>
      </c>
      <c r="DO57" s="484">
        <v>230</v>
      </c>
      <c r="DP57" s="484">
        <v>172</v>
      </c>
      <c r="DQ57" s="484">
        <v>102</v>
      </c>
      <c r="DR57" s="484">
        <v>38</v>
      </c>
      <c r="DS57" s="484">
        <v>26</v>
      </c>
      <c r="DT57" s="484">
        <v>15</v>
      </c>
      <c r="DU57" s="484">
        <v>1</v>
      </c>
      <c r="DV57" s="485">
        <v>816</v>
      </c>
      <c r="DW57" s="484">
        <v>39</v>
      </c>
      <c r="DX57" s="484">
        <v>46</v>
      </c>
      <c r="DY57" s="484">
        <v>21</v>
      </c>
      <c r="DZ57" s="484">
        <v>66</v>
      </c>
      <c r="EA57" s="484">
        <v>39</v>
      </c>
      <c r="EB57" s="484">
        <v>7</v>
      </c>
      <c r="EC57" s="484">
        <v>2</v>
      </c>
      <c r="ED57" s="484">
        <v>0</v>
      </c>
      <c r="EE57" s="485">
        <v>220</v>
      </c>
      <c r="EF57" s="484">
        <v>399</v>
      </c>
      <c r="EG57" s="484">
        <v>367</v>
      </c>
      <c r="EH57" s="484">
        <v>253</v>
      </c>
      <c r="EI57" s="484">
        <v>220</v>
      </c>
      <c r="EJ57" s="484">
        <v>130</v>
      </c>
      <c r="EK57" s="484">
        <v>43</v>
      </c>
      <c r="EL57" s="484">
        <v>34</v>
      </c>
      <c r="EM57" s="484">
        <v>2</v>
      </c>
      <c r="EN57" s="485">
        <v>1448</v>
      </c>
      <c r="EO57" s="484">
        <v>191</v>
      </c>
      <c r="EP57" s="484">
        <v>154</v>
      </c>
      <c r="EQ57" s="484">
        <v>110</v>
      </c>
      <c r="ER57" s="484">
        <v>136</v>
      </c>
      <c r="ES57" s="484">
        <v>97</v>
      </c>
      <c r="ET57" s="484">
        <v>22</v>
      </c>
      <c r="EU57" s="484">
        <v>23</v>
      </c>
      <c r="EV57" s="484">
        <v>1</v>
      </c>
      <c r="EW57" s="485">
        <v>734</v>
      </c>
      <c r="EX57" s="484">
        <v>0</v>
      </c>
      <c r="EY57" s="484">
        <v>0</v>
      </c>
      <c r="EZ57" s="484">
        <v>0</v>
      </c>
      <c r="FA57" s="484">
        <v>0</v>
      </c>
      <c r="FB57" s="484">
        <v>0</v>
      </c>
      <c r="FC57" s="484">
        <v>0</v>
      </c>
      <c r="FD57" s="484">
        <v>0</v>
      </c>
      <c r="FE57" s="484">
        <v>0</v>
      </c>
      <c r="FF57" s="485">
        <v>0</v>
      </c>
      <c r="FG57" s="484">
        <v>0</v>
      </c>
      <c r="FH57" s="484">
        <v>0</v>
      </c>
      <c r="FI57" s="484">
        <v>0</v>
      </c>
      <c r="FJ57" s="484">
        <v>0</v>
      </c>
      <c r="FK57" s="484">
        <v>0</v>
      </c>
      <c r="FL57" s="484">
        <v>0</v>
      </c>
      <c r="FM57" s="484">
        <v>0</v>
      </c>
      <c r="FN57" s="484">
        <v>0</v>
      </c>
      <c r="FO57" s="485">
        <v>0</v>
      </c>
      <c r="FP57" s="484">
        <v>18</v>
      </c>
      <c r="FQ57" s="484">
        <v>14</v>
      </c>
      <c r="FR57" s="484">
        <v>22</v>
      </c>
      <c r="FS57" s="484">
        <v>17</v>
      </c>
      <c r="FT57" s="484">
        <v>3</v>
      </c>
      <c r="FU57" s="484">
        <v>3</v>
      </c>
      <c r="FV57" s="484">
        <v>4</v>
      </c>
      <c r="FW57" s="484">
        <v>0</v>
      </c>
      <c r="FX57" s="485">
        <v>81</v>
      </c>
      <c r="FY57" s="484">
        <v>173</v>
      </c>
      <c r="FZ57" s="484">
        <v>140</v>
      </c>
      <c r="GA57" s="484">
        <v>88</v>
      </c>
      <c r="GB57" s="484">
        <v>119</v>
      </c>
      <c r="GC57" s="484">
        <v>94</v>
      </c>
      <c r="GD57" s="484">
        <v>19</v>
      </c>
      <c r="GE57" s="484">
        <v>19</v>
      </c>
      <c r="GF57" s="484">
        <v>1</v>
      </c>
      <c r="GG57" s="485">
        <v>653</v>
      </c>
      <c r="GH57" s="484">
        <v>2</v>
      </c>
      <c r="GI57" s="484">
        <v>3236</v>
      </c>
      <c r="GJ57" s="484">
        <v>7161</v>
      </c>
      <c r="GK57" s="484">
        <v>8549</v>
      </c>
      <c r="GL57" s="484">
        <v>6395</v>
      </c>
      <c r="GM57" s="484">
        <v>3763</v>
      </c>
      <c r="GN57" s="484">
        <v>2129</v>
      </c>
      <c r="GO57" s="484">
        <v>1693</v>
      </c>
      <c r="GP57" s="484">
        <v>98</v>
      </c>
      <c r="GQ57" s="485">
        <v>33026</v>
      </c>
      <c r="GR57" s="484">
        <v>4</v>
      </c>
      <c r="GS57" s="484">
        <v>6386</v>
      </c>
      <c r="GT57" s="484">
        <v>5910</v>
      </c>
      <c r="GU57" s="484">
        <v>5245</v>
      </c>
      <c r="GV57" s="484">
        <v>2858</v>
      </c>
      <c r="GW57" s="484">
        <v>1354</v>
      </c>
      <c r="GX57" s="484">
        <v>534</v>
      </c>
      <c r="GY57" s="484">
        <v>357</v>
      </c>
      <c r="GZ57" s="484">
        <v>12</v>
      </c>
      <c r="HA57" s="485">
        <v>22660</v>
      </c>
      <c r="HB57" s="460">
        <v>0</v>
      </c>
      <c r="HC57" s="460">
        <v>8.6</v>
      </c>
      <c r="HD57" s="460">
        <v>2</v>
      </c>
      <c r="HE57" s="460">
        <v>0.5</v>
      </c>
      <c r="HF57" s="460">
        <v>0</v>
      </c>
      <c r="HG57" s="460">
        <v>0</v>
      </c>
      <c r="HH57" s="460">
        <v>0</v>
      </c>
      <c r="HI57" s="460">
        <v>0</v>
      </c>
      <c r="HJ57" s="460">
        <v>0</v>
      </c>
      <c r="HK57" s="483">
        <v>11.1</v>
      </c>
      <c r="HL57" s="460">
        <v>5</v>
      </c>
      <c r="HM57" s="460">
        <v>8075.4</v>
      </c>
      <c r="HN57" s="460">
        <v>11657.75</v>
      </c>
      <c r="HO57" s="460">
        <v>12508.5</v>
      </c>
      <c r="HP57" s="460">
        <v>8619.25</v>
      </c>
      <c r="HQ57" s="460">
        <v>4829.5</v>
      </c>
      <c r="HR57" s="460">
        <v>2535.5</v>
      </c>
      <c r="HS57" s="460">
        <v>1960</v>
      </c>
      <c r="HT57" s="460">
        <v>106.75</v>
      </c>
      <c r="HU57" s="483">
        <v>50297.65</v>
      </c>
      <c r="HV57" s="460">
        <v>2.8</v>
      </c>
      <c r="HW57" s="460">
        <v>5383.6</v>
      </c>
      <c r="HX57" s="460">
        <v>9067.1</v>
      </c>
      <c r="HY57" s="460">
        <v>11118.7</v>
      </c>
      <c r="HZ57" s="460">
        <v>8619.2999999999993</v>
      </c>
      <c r="IA57" s="460">
        <v>5902.7</v>
      </c>
      <c r="IB57" s="460">
        <v>3662.4</v>
      </c>
      <c r="IC57" s="460">
        <v>3266.7</v>
      </c>
      <c r="ID57" s="460">
        <v>213.5</v>
      </c>
      <c r="IE57" s="483">
        <v>47236.800000000003</v>
      </c>
      <c r="IF57" s="483">
        <v>0</v>
      </c>
      <c r="IG57" s="483">
        <v>47236.800000000003</v>
      </c>
      <c r="IH57" s="460">
        <v>5</v>
      </c>
      <c r="II57" s="460">
        <v>8075.4</v>
      </c>
      <c r="IJ57" s="460">
        <v>11657.75</v>
      </c>
      <c r="IK57" s="460">
        <v>12508.5</v>
      </c>
      <c r="IL57" s="460">
        <v>8619.25</v>
      </c>
      <c r="IM57" s="460">
        <v>4829.5</v>
      </c>
      <c r="IN57" s="460">
        <v>2535.5</v>
      </c>
      <c r="IO57" s="460">
        <v>1960</v>
      </c>
      <c r="IP57" s="460">
        <v>106.75</v>
      </c>
      <c r="IQ57" s="483">
        <v>50297.65</v>
      </c>
      <c r="IR57" s="460">
        <v>1.49</v>
      </c>
      <c r="IS57" s="460">
        <v>2023.2</v>
      </c>
      <c r="IT57" s="460">
        <v>1635.35</v>
      </c>
      <c r="IU57" s="460">
        <v>754.35</v>
      </c>
      <c r="IV57" s="460">
        <v>180.52</v>
      </c>
      <c r="IW57" s="460">
        <v>53.88</v>
      </c>
      <c r="IX57" s="460">
        <v>15.64</v>
      </c>
      <c r="IY57" s="460">
        <v>5.18</v>
      </c>
      <c r="IZ57" s="460">
        <v>0</v>
      </c>
      <c r="JA57" s="483">
        <v>4669.6099999999997</v>
      </c>
      <c r="JB57" s="460">
        <v>3.51</v>
      </c>
      <c r="JC57" s="460">
        <v>6052.2</v>
      </c>
      <c r="JD57" s="460">
        <v>10022.4</v>
      </c>
      <c r="JE57" s="460">
        <v>11754.15</v>
      </c>
      <c r="JF57" s="460">
        <v>8438.73</v>
      </c>
      <c r="JG57" s="460">
        <v>4775.62</v>
      </c>
      <c r="JH57" s="460">
        <v>2519.86</v>
      </c>
      <c r="JI57" s="460">
        <v>1954.82</v>
      </c>
      <c r="JJ57" s="460">
        <v>106.75</v>
      </c>
      <c r="JK57" s="483">
        <v>45628.04</v>
      </c>
      <c r="JL57" s="460">
        <v>2</v>
      </c>
      <c r="JM57" s="460">
        <v>4034.8</v>
      </c>
      <c r="JN57" s="460">
        <v>7795.2</v>
      </c>
      <c r="JO57" s="460">
        <v>10448.1</v>
      </c>
      <c r="JP57" s="460">
        <v>8438.7000000000007</v>
      </c>
      <c r="JQ57" s="460">
        <v>5836.9</v>
      </c>
      <c r="JR57" s="460">
        <v>3639.8</v>
      </c>
      <c r="JS57" s="460">
        <v>3258</v>
      </c>
      <c r="JT57" s="460">
        <v>213.5</v>
      </c>
      <c r="JU57" s="483">
        <v>43667</v>
      </c>
      <c r="JV57" s="483">
        <v>0</v>
      </c>
      <c r="JW57" s="483">
        <v>43667</v>
      </c>
      <c r="JX57" s="461"/>
      <c r="JY57" s="461"/>
      <c r="JZ57" s="461"/>
      <c r="KA57" s="461"/>
      <c r="KB57" s="461"/>
      <c r="KC57" s="461"/>
      <c r="KD57" s="461"/>
      <c r="KE57" s="461"/>
      <c r="KF57" s="461"/>
      <c r="KG57" s="461"/>
      <c r="KH57" s="461"/>
      <c r="KI57" s="461"/>
      <c r="KJ57" s="461"/>
      <c r="KK57" s="461"/>
      <c r="KL57" s="461"/>
      <c r="KM57" s="461"/>
      <c r="KN57" s="461"/>
      <c r="KO57" s="461"/>
      <c r="KP57" s="461"/>
      <c r="KQ57" s="461"/>
      <c r="KR57" s="461"/>
      <c r="KS57" s="461"/>
      <c r="KT57" s="461"/>
      <c r="KU57" s="461"/>
      <c r="KV57" s="461"/>
      <c r="KW57" s="461"/>
      <c r="KX57" s="462"/>
    </row>
    <row r="58" spans="1:310" s="463" customFormat="1" x14ac:dyDescent="0.2">
      <c r="A58" s="457" t="s">
        <v>163</v>
      </c>
      <c r="B58" s="473" t="s">
        <v>850</v>
      </c>
      <c r="C58" s="464" t="s">
        <v>782</v>
      </c>
      <c r="D58" s="465" t="s">
        <v>164</v>
      </c>
      <c r="E58" s="484">
        <v>5999</v>
      </c>
      <c r="F58" s="484">
        <v>16242</v>
      </c>
      <c r="G58" s="484">
        <v>18776</v>
      </c>
      <c r="H58" s="484">
        <v>12179</v>
      </c>
      <c r="I58" s="484">
        <v>8617</v>
      </c>
      <c r="J58" s="484">
        <v>4167</v>
      </c>
      <c r="K58" s="484">
        <v>2736</v>
      </c>
      <c r="L58" s="484">
        <v>254</v>
      </c>
      <c r="M58" s="485">
        <v>68970</v>
      </c>
      <c r="N58" s="484">
        <v>204</v>
      </c>
      <c r="O58" s="484">
        <v>468</v>
      </c>
      <c r="P58" s="484">
        <v>279</v>
      </c>
      <c r="Q58" s="484">
        <v>367</v>
      </c>
      <c r="R58" s="484">
        <v>101</v>
      </c>
      <c r="S58" s="484">
        <v>41</v>
      </c>
      <c r="T58" s="484">
        <v>34</v>
      </c>
      <c r="U58" s="484">
        <v>3</v>
      </c>
      <c r="V58" s="485">
        <v>1497</v>
      </c>
      <c r="W58" s="484">
        <v>0</v>
      </c>
      <c r="X58" s="484">
        <v>0</v>
      </c>
      <c r="Y58" s="484">
        <v>0</v>
      </c>
      <c r="Z58" s="484">
        <v>0</v>
      </c>
      <c r="AA58" s="484">
        <v>0</v>
      </c>
      <c r="AB58" s="484">
        <v>0</v>
      </c>
      <c r="AC58" s="484">
        <v>0</v>
      </c>
      <c r="AD58" s="484">
        <v>0</v>
      </c>
      <c r="AE58" s="485">
        <v>0</v>
      </c>
      <c r="AF58" s="484">
        <v>5795</v>
      </c>
      <c r="AG58" s="484">
        <v>15774</v>
      </c>
      <c r="AH58" s="484">
        <v>18497</v>
      </c>
      <c r="AI58" s="484">
        <v>11812</v>
      </c>
      <c r="AJ58" s="484">
        <v>8516</v>
      </c>
      <c r="AK58" s="484">
        <v>4126</v>
      </c>
      <c r="AL58" s="484">
        <v>2702</v>
      </c>
      <c r="AM58" s="484">
        <v>251</v>
      </c>
      <c r="AN58" s="485">
        <v>67473</v>
      </c>
      <c r="AO58" s="484">
        <v>5</v>
      </c>
      <c r="AP58" s="484">
        <v>33</v>
      </c>
      <c r="AQ58" s="484">
        <v>75</v>
      </c>
      <c r="AR58" s="484">
        <v>49</v>
      </c>
      <c r="AS58" s="484">
        <v>40</v>
      </c>
      <c r="AT58" s="484">
        <v>17</v>
      </c>
      <c r="AU58" s="484">
        <v>10</v>
      </c>
      <c r="AV58" s="484">
        <v>12</v>
      </c>
      <c r="AW58" s="485">
        <v>241</v>
      </c>
      <c r="AX58" s="484">
        <v>5</v>
      </c>
      <c r="AY58" s="484">
        <v>33</v>
      </c>
      <c r="AZ58" s="484">
        <v>75</v>
      </c>
      <c r="BA58" s="484">
        <v>49</v>
      </c>
      <c r="BB58" s="484">
        <v>40</v>
      </c>
      <c r="BC58" s="484">
        <v>17</v>
      </c>
      <c r="BD58" s="484">
        <v>10</v>
      </c>
      <c r="BE58" s="484">
        <v>12</v>
      </c>
      <c r="BF58" s="486"/>
      <c r="BG58" s="485">
        <v>241</v>
      </c>
      <c r="BH58" s="484">
        <v>5</v>
      </c>
      <c r="BI58" s="484">
        <v>5823</v>
      </c>
      <c r="BJ58" s="484">
        <v>15816</v>
      </c>
      <c r="BK58" s="484">
        <v>18471</v>
      </c>
      <c r="BL58" s="484">
        <v>11803</v>
      </c>
      <c r="BM58" s="484">
        <v>8493</v>
      </c>
      <c r="BN58" s="484">
        <v>4119</v>
      </c>
      <c r="BO58" s="484">
        <v>2704</v>
      </c>
      <c r="BP58" s="484">
        <v>239</v>
      </c>
      <c r="BQ58" s="485">
        <v>67473</v>
      </c>
      <c r="BR58" s="484">
        <v>4</v>
      </c>
      <c r="BS58" s="484">
        <v>3148</v>
      </c>
      <c r="BT58" s="484">
        <v>6044</v>
      </c>
      <c r="BU58" s="484">
        <v>5545</v>
      </c>
      <c r="BV58" s="484">
        <v>2841</v>
      </c>
      <c r="BW58" s="484">
        <v>1456</v>
      </c>
      <c r="BX58" s="484">
        <v>593</v>
      </c>
      <c r="BY58" s="484">
        <v>332</v>
      </c>
      <c r="BZ58" s="484">
        <v>12</v>
      </c>
      <c r="CA58" s="485">
        <v>19975</v>
      </c>
      <c r="CB58" s="484">
        <v>0</v>
      </c>
      <c r="CC58" s="484">
        <v>29</v>
      </c>
      <c r="CD58" s="484">
        <v>113</v>
      </c>
      <c r="CE58" s="484">
        <v>129</v>
      </c>
      <c r="CF58" s="484">
        <v>92</v>
      </c>
      <c r="CG58" s="484">
        <v>58</v>
      </c>
      <c r="CH58" s="484">
        <v>26</v>
      </c>
      <c r="CI58" s="484">
        <v>10</v>
      </c>
      <c r="CJ58" s="484">
        <v>1</v>
      </c>
      <c r="CK58" s="485">
        <v>458</v>
      </c>
      <c r="CL58" s="484">
        <v>0</v>
      </c>
      <c r="CM58" s="484">
        <v>7</v>
      </c>
      <c r="CN58" s="484">
        <v>14</v>
      </c>
      <c r="CO58" s="484">
        <v>9</v>
      </c>
      <c r="CP58" s="484">
        <v>4</v>
      </c>
      <c r="CQ58" s="484">
        <v>6</v>
      </c>
      <c r="CR58" s="484">
        <v>6</v>
      </c>
      <c r="CS58" s="484">
        <v>16</v>
      </c>
      <c r="CT58" s="484">
        <v>11</v>
      </c>
      <c r="CU58" s="485">
        <v>73</v>
      </c>
      <c r="CV58" s="484">
        <v>83</v>
      </c>
      <c r="CW58" s="484">
        <v>92</v>
      </c>
      <c r="CX58" s="484">
        <v>94</v>
      </c>
      <c r="CY58" s="484">
        <v>73</v>
      </c>
      <c r="CZ58" s="484">
        <v>51</v>
      </c>
      <c r="DA58" s="484">
        <v>33</v>
      </c>
      <c r="DB58" s="484">
        <v>50</v>
      </c>
      <c r="DC58" s="484">
        <v>14</v>
      </c>
      <c r="DD58" s="485">
        <v>490</v>
      </c>
      <c r="DE58" s="484">
        <v>54</v>
      </c>
      <c r="DF58" s="484">
        <v>101</v>
      </c>
      <c r="DG58" s="484">
        <v>67</v>
      </c>
      <c r="DH58" s="484">
        <v>43</v>
      </c>
      <c r="DI58" s="484">
        <v>23</v>
      </c>
      <c r="DJ58" s="484">
        <v>14</v>
      </c>
      <c r="DK58" s="484">
        <v>18</v>
      </c>
      <c r="DL58" s="484">
        <v>0</v>
      </c>
      <c r="DM58" s="485">
        <v>320</v>
      </c>
      <c r="DN58" s="484">
        <v>122</v>
      </c>
      <c r="DO58" s="484">
        <v>183</v>
      </c>
      <c r="DP58" s="484">
        <v>161</v>
      </c>
      <c r="DQ58" s="484">
        <v>70</v>
      </c>
      <c r="DR58" s="484">
        <v>42</v>
      </c>
      <c r="DS58" s="484">
        <v>28</v>
      </c>
      <c r="DT58" s="484">
        <v>17</v>
      </c>
      <c r="DU58" s="484">
        <v>2</v>
      </c>
      <c r="DV58" s="485">
        <v>625</v>
      </c>
      <c r="DW58" s="484">
        <v>24</v>
      </c>
      <c r="DX58" s="484">
        <v>37</v>
      </c>
      <c r="DY58" s="484">
        <v>31</v>
      </c>
      <c r="DZ58" s="484">
        <v>18</v>
      </c>
      <c r="EA58" s="484">
        <v>6</v>
      </c>
      <c r="EB58" s="484">
        <v>8</v>
      </c>
      <c r="EC58" s="484">
        <v>5</v>
      </c>
      <c r="ED58" s="484">
        <v>4</v>
      </c>
      <c r="EE58" s="485">
        <v>133</v>
      </c>
      <c r="EF58" s="484">
        <v>200</v>
      </c>
      <c r="EG58" s="484">
        <v>321</v>
      </c>
      <c r="EH58" s="484">
        <v>259</v>
      </c>
      <c r="EI58" s="484">
        <v>131</v>
      </c>
      <c r="EJ58" s="484">
        <v>71</v>
      </c>
      <c r="EK58" s="484">
        <v>50</v>
      </c>
      <c r="EL58" s="484">
        <v>40</v>
      </c>
      <c r="EM58" s="484">
        <v>6</v>
      </c>
      <c r="EN58" s="485">
        <v>1078</v>
      </c>
      <c r="EO58" s="484">
        <v>79</v>
      </c>
      <c r="EP58" s="484">
        <v>138</v>
      </c>
      <c r="EQ58" s="484">
        <v>98</v>
      </c>
      <c r="ER58" s="484">
        <v>61</v>
      </c>
      <c r="ES58" s="484">
        <v>29</v>
      </c>
      <c r="ET58" s="484">
        <v>22</v>
      </c>
      <c r="EU58" s="484">
        <v>23</v>
      </c>
      <c r="EV58" s="484">
        <v>4</v>
      </c>
      <c r="EW58" s="485">
        <v>454</v>
      </c>
      <c r="EX58" s="484">
        <v>0</v>
      </c>
      <c r="EY58" s="484">
        <v>0</v>
      </c>
      <c r="EZ58" s="484">
        <v>0</v>
      </c>
      <c r="FA58" s="484">
        <v>0</v>
      </c>
      <c r="FB58" s="484">
        <v>0</v>
      </c>
      <c r="FC58" s="484">
        <v>0</v>
      </c>
      <c r="FD58" s="484">
        <v>0</v>
      </c>
      <c r="FE58" s="484">
        <v>0</v>
      </c>
      <c r="FF58" s="485">
        <v>0</v>
      </c>
      <c r="FG58" s="484">
        <v>0</v>
      </c>
      <c r="FH58" s="484">
        <v>0</v>
      </c>
      <c r="FI58" s="484">
        <v>0</v>
      </c>
      <c r="FJ58" s="484">
        <v>0</v>
      </c>
      <c r="FK58" s="484">
        <v>0</v>
      </c>
      <c r="FL58" s="484">
        <v>0</v>
      </c>
      <c r="FM58" s="484">
        <v>0</v>
      </c>
      <c r="FN58" s="484">
        <v>0</v>
      </c>
      <c r="FO58" s="485">
        <v>0</v>
      </c>
      <c r="FP58" s="484">
        <v>0</v>
      </c>
      <c r="FQ58" s="484">
        <v>3</v>
      </c>
      <c r="FR58" s="484">
        <v>12</v>
      </c>
      <c r="FS58" s="484">
        <v>7</v>
      </c>
      <c r="FT58" s="484">
        <v>4</v>
      </c>
      <c r="FU58" s="484">
        <v>4</v>
      </c>
      <c r="FV58" s="484">
        <v>5</v>
      </c>
      <c r="FW58" s="484">
        <v>1</v>
      </c>
      <c r="FX58" s="485">
        <v>36</v>
      </c>
      <c r="FY58" s="484">
        <v>79</v>
      </c>
      <c r="FZ58" s="484">
        <v>135</v>
      </c>
      <c r="GA58" s="484">
        <v>86</v>
      </c>
      <c r="GB58" s="484">
        <v>54</v>
      </c>
      <c r="GC58" s="484">
        <v>25</v>
      </c>
      <c r="GD58" s="484">
        <v>18</v>
      </c>
      <c r="GE58" s="484">
        <v>18</v>
      </c>
      <c r="GF58" s="484">
        <v>3</v>
      </c>
      <c r="GG58" s="485">
        <v>418</v>
      </c>
      <c r="GH58" s="484">
        <v>1</v>
      </c>
      <c r="GI58" s="484">
        <v>2489</v>
      </c>
      <c r="GJ58" s="484">
        <v>9423</v>
      </c>
      <c r="GK58" s="484">
        <v>12596</v>
      </c>
      <c r="GL58" s="484">
        <v>8778</v>
      </c>
      <c r="GM58" s="484">
        <v>6924</v>
      </c>
      <c r="GN58" s="484">
        <v>3458</v>
      </c>
      <c r="GO58" s="484">
        <v>2324</v>
      </c>
      <c r="GP58" s="484">
        <v>209</v>
      </c>
      <c r="GQ58" s="485">
        <v>46202</v>
      </c>
      <c r="GR58" s="484">
        <v>4</v>
      </c>
      <c r="GS58" s="484">
        <v>3334</v>
      </c>
      <c r="GT58" s="484">
        <v>6393</v>
      </c>
      <c r="GU58" s="484">
        <v>5875</v>
      </c>
      <c r="GV58" s="484">
        <v>3025</v>
      </c>
      <c r="GW58" s="484">
        <v>1569</v>
      </c>
      <c r="GX58" s="484">
        <v>661</v>
      </c>
      <c r="GY58" s="484">
        <v>380</v>
      </c>
      <c r="GZ58" s="484">
        <v>30</v>
      </c>
      <c r="HA58" s="485">
        <v>21271</v>
      </c>
      <c r="HB58" s="460">
        <v>0</v>
      </c>
      <c r="HC58" s="460">
        <v>31.5</v>
      </c>
      <c r="HD58" s="460">
        <v>4</v>
      </c>
      <c r="HE58" s="460">
        <v>1</v>
      </c>
      <c r="HF58" s="460">
        <v>1.5</v>
      </c>
      <c r="HG58" s="460">
        <v>1</v>
      </c>
      <c r="HH58" s="460">
        <v>0</v>
      </c>
      <c r="HI58" s="460">
        <v>0</v>
      </c>
      <c r="HJ58" s="460">
        <v>0</v>
      </c>
      <c r="HK58" s="483">
        <v>39</v>
      </c>
      <c r="HL58" s="460">
        <v>4</v>
      </c>
      <c r="HM58" s="460">
        <v>4985.25</v>
      </c>
      <c r="HN58" s="460">
        <v>14256</v>
      </c>
      <c r="HO58" s="460">
        <v>17037.75</v>
      </c>
      <c r="HP58" s="460">
        <v>11066.75</v>
      </c>
      <c r="HQ58" s="460">
        <v>8105.5</v>
      </c>
      <c r="HR58" s="460">
        <v>3962.25</v>
      </c>
      <c r="HS58" s="460">
        <v>2611.25</v>
      </c>
      <c r="HT58" s="460">
        <v>233.75</v>
      </c>
      <c r="HU58" s="483">
        <v>62262.5</v>
      </c>
      <c r="HV58" s="460">
        <v>2.2000000000000002</v>
      </c>
      <c r="HW58" s="460">
        <v>3323.5</v>
      </c>
      <c r="HX58" s="460">
        <v>11088</v>
      </c>
      <c r="HY58" s="460">
        <v>15144.7</v>
      </c>
      <c r="HZ58" s="460">
        <v>11066.8</v>
      </c>
      <c r="IA58" s="460">
        <v>9906.7000000000007</v>
      </c>
      <c r="IB58" s="460">
        <v>5723.3</v>
      </c>
      <c r="IC58" s="460">
        <v>4352.1000000000004</v>
      </c>
      <c r="ID58" s="460">
        <v>467.5</v>
      </c>
      <c r="IE58" s="483">
        <v>61074.8</v>
      </c>
      <c r="IF58" s="483">
        <v>248.7</v>
      </c>
      <c r="IG58" s="483">
        <v>61323.5</v>
      </c>
      <c r="IH58" s="460">
        <v>4</v>
      </c>
      <c r="II58" s="460">
        <v>4985.25</v>
      </c>
      <c r="IJ58" s="460">
        <v>14256</v>
      </c>
      <c r="IK58" s="460">
        <v>17037.75</v>
      </c>
      <c r="IL58" s="460">
        <v>11066.75</v>
      </c>
      <c r="IM58" s="460">
        <v>8105.5</v>
      </c>
      <c r="IN58" s="460">
        <v>3962.25</v>
      </c>
      <c r="IO58" s="460">
        <v>2611.25</v>
      </c>
      <c r="IP58" s="460">
        <v>233.75</v>
      </c>
      <c r="IQ58" s="483">
        <v>62262.5</v>
      </c>
      <c r="IR58" s="460">
        <v>2.0299999999999998</v>
      </c>
      <c r="IS58" s="460">
        <v>1078.78</v>
      </c>
      <c r="IT58" s="460">
        <v>1916.11</v>
      </c>
      <c r="IU58" s="460">
        <v>1208.3800000000001</v>
      </c>
      <c r="IV58" s="460">
        <v>374.8</v>
      </c>
      <c r="IW58" s="460">
        <v>124.77</v>
      </c>
      <c r="IX58" s="460">
        <v>26.89</v>
      </c>
      <c r="IY58" s="460">
        <v>8.01</v>
      </c>
      <c r="IZ58" s="460">
        <v>0.38</v>
      </c>
      <c r="JA58" s="483">
        <v>4740.1499999999996</v>
      </c>
      <c r="JB58" s="460">
        <v>1.97</v>
      </c>
      <c r="JC58" s="460">
        <v>3906.47</v>
      </c>
      <c r="JD58" s="460">
        <v>12339.89</v>
      </c>
      <c r="JE58" s="460">
        <v>15829.37</v>
      </c>
      <c r="JF58" s="460">
        <v>10691.95</v>
      </c>
      <c r="JG58" s="460">
        <v>7980.73</v>
      </c>
      <c r="JH58" s="460">
        <v>3935.36</v>
      </c>
      <c r="JI58" s="460">
        <v>2603.2399999999998</v>
      </c>
      <c r="JJ58" s="460">
        <v>233.37</v>
      </c>
      <c r="JK58" s="483">
        <v>57522.35</v>
      </c>
      <c r="JL58" s="460">
        <v>1.1000000000000001</v>
      </c>
      <c r="JM58" s="460">
        <v>2604.3000000000002</v>
      </c>
      <c r="JN58" s="460">
        <v>9597.7000000000007</v>
      </c>
      <c r="JO58" s="460">
        <v>14070.6</v>
      </c>
      <c r="JP58" s="460">
        <v>10692</v>
      </c>
      <c r="JQ58" s="460">
        <v>9754.2000000000007</v>
      </c>
      <c r="JR58" s="460">
        <v>5684.4</v>
      </c>
      <c r="JS58" s="460">
        <v>4338.7</v>
      </c>
      <c r="JT58" s="460">
        <v>466.7</v>
      </c>
      <c r="JU58" s="483">
        <v>57209.7</v>
      </c>
      <c r="JV58" s="483">
        <v>248.7</v>
      </c>
      <c r="JW58" s="483">
        <v>57458.400000000001</v>
      </c>
      <c r="JX58" s="461"/>
      <c r="JY58" s="461"/>
      <c r="JZ58" s="461"/>
      <c r="KA58" s="461"/>
      <c r="KB58" s="461"/>
      <c r="KC58" s="461"/>
      <c r="KD58" s="461"/>
      <c r="KE58" s="461"/>
      <c r="KF58" s="461"/>
      <c r="KG58" s="461"/>
      <c r="KH58" s="461"/>
      <c r="KI58" s="461"/>
      <c r="KJ58" s="461"/>
      <c r="KK58" s="461"/>
      <c r="KL58" s="461"/>
      <c r="KM58" s="461"/>
      <c r="KN58" s="461"/>
      <c r="KO58" s="461"/>
      <c r="KP58" s="461"/>
      <c r="KQ58" s="461"/>
      <c r="KR58" s="461"/>
      <c r="KS58" s="461"/>
      <c r="KT58" s="461"/>
      <c r="KU58" s="461"/>
      <c r="KV58" s="461"/>
      <c r="KW58" s="461"/>
      <c r="KX58" s="462"/>
    </row>
    <row r="59" spans="1:310" s="463" customFormat="1" x14ac:dyDescent="0.2">
      <c r="A59" s="457" t="s">
        <v>165</v>
      </c>
      <c r="B59" s="473" t="s">
        <v>851</v>
      </c>
      <c r="C59" s="464" t="s">
        <v>784</v>
      </c>
      <c r="D59" s="465" t="s">
        <v>852</v>
      </c>
      <c r="E59" s="484">
        <v>31141</v>
      </c>
      <c r="F59" s="484">
        <v>37645</v>
      </c>
      <c r="G59" s="484">
        <v>35919</v>
      </c>
      <c r="H59" s="484">
        <v>27142</v>
      </c>
      <c r="I59" s="484">
        <v>21880</v>
      </c>
      <c r="J59" s="484">
        <v>14710</v>
      </c>
      <c r="K59" s="484">
        <v>12699</v>
      </c>
      <c r="L59" s="484">
        <v>1918</v>
      </c>
      <c r="M59" s="485">
        <v>183054</v>
      </c>
      <c r="N59" s="484">
        <v>1389</v>
      </c>
      <c r="O59" s="484">
        <v>809</v>
      </c>
      <c r="P59" s="484">
        <v>555</v>
      </c>
      <c r="Q59" s="484">
        <v>349</v>
      </c>
      <c r="R59" s="484">
        <v>219</v>
      </c>
      <c r="S59" s="484">
        <v>115</v>
      </c>
      <c r="T59" s="484">
        <v>93</v>
      </c>
      <c r="U59" s="484">
        <v>22</v>
      </c>
      <c r="V59" s="485">
        <v>3551</v>
      </c>
      <c r="W59" s="484">
        <v>0</v>
      </c>
      <c r="X59" s="484">
        <v>0</v>
      </c>
      <c r="Y59" s="484">
        <v>0</v>
      </c>
      <c r="Z59" s="484">
        <v>0</v>
      </c>
      <c r="AA59" s="484">
        <v>0</v>
      </c>
      <c r="AB59" s="484">
        <v>0</v>
      </c>
      <c r="AC59" s="484">
        <v>0</v>
      </c>
      <c r="AD59" s="484">
        <v>0</v>
      </c>
      <c r="AE59" s="485">
        <v>0</v>
      </c>
      <c r="AF59" s="484">
        <v>29752</v>
      </c>
      <c r="AG59" s="484">
        <v>36836</v>
      </c>
      <c r="AH59" s="484">
        <v>35364</v>
      </c>
      <c r="AI59" s="484">
        <v>26793</v>
      </c>
      <c r="AJ59" s="484">
        <v>21661</v>
      </c>
      <c r="AK59" s="484">
        <v>14595</v>
      </c>
      <c r="AL59" s="484">
        <v>12606</v>
      </c>
      <c r="AM59" s="484">
        <v>1896</v>
      </c>
      <c r="AN59" s="485">
        <v>179503</v>
      </c>
      <c r="AO59" s="484">
        <v>106</v>
      </c>
      <c r="AP59" s="484">
        <v>197</v>
      </c>
      <c r="AQ59" s="484">
        <v>205</v>
      </c>
      <c r="AR59" s="484">
        <v>211</v>
      </c>
      <c r="AS59" s="484">
        <v>196</v>
      </c>
      <c r="AT59" s="484">
        <v>111</v>
      </c>
      <c r="AU59" s="484">
        <v>125</v>
      </c>
      <c r="AV59" s="484">
        <v>63</v>
      </c>
      <c r="AW59" s="485">
        <v>1214</v>
      </c>
      <c r="AX59" s="484">
        <v>106</v>
      </c>
      <c r="AY59" s="484">
        <v>197</v>
      </c>
      <c r="AZ59" s="484">
        <v>205</v>
      </c>
      <c r="BA59" s="484">
        <v>211</v>
      </c>
      <c r="BB59" s="484">
        <v>196</v>
      </c>
      <c r="BC59" s="484">
        <v>111</v>
      </c>
      <c r="BD59" s="484">
        <v>125</v>
      </c>
      <c r="BE59" s="484">
        <v>63</v>
      </c>
      <c r="BF59" s="486"/>
      <c r="BG59" s="485">
        <v>1214</v>
      </c>
      <c r="BH59" s="484">
        <v>106</v>
      </c>
      <c r="BI59" s="484">
        <v>29843</v>
      </c>
      <c r="BJ59" s="484">
        <v>36844</v>
      </c>
      <c r="BK59" s="484">
        <v>35370</v>
      </c>
      <c r="BL59" s="484">
        <v>26778</v>
      </c>
      <c r="BM59" s="484">
        <v>21576</v>
      </c>
      <c r="BN59" s="484">
        <v>14609</v>
      </c>
      <c r="BO59" s="484">
        <v>12544</v>
      </c>
      <c r="BP59" s="484">
        <v>1833</v>
      </c>
      <c r="BQ59" s="485">
        <v>179503</v>
      </c>
      <c r="BR59" s="484">
        <v>40</v>
      </c>
      <c r="BS59" s="484">
        <v>15739</v>
      </c>
      <c r="BT59" s="484">
        <v>16064</v>
      </c>
      <c r="BU59" s="484">
        <v>12253</v>
      </c>
      <c r="BV59" s="484">
        <v>7289</v>
      </c>
      <c r="BW59" s="484">
        <v>4574</v>
      </c>
      <c r="BX59" s="484">
        <v>2462</v>
      </c>
      <c r="BY59" s="484">
        <v>1820</v>
      </c>
      <c r="BZ59" s="484">
        <v>179</v>
      </c>
      <c r="CA59" s="485">
        <v>60420</v>
      </c>
      <c r="CB59" s="484">
        <v>2</v>
      </c>
      <c r="CC59" s="484">
        <v>273</v>
      </c>
      <c r="CD59" s="484">
        <v>381</v>
      </c>
      <c r="CE59" s="484">
        <v>439</v>
      </c>
      <c r="CF59" s="484">
        <v>293</v>
      </c>
      <c r="CG59" s="484">
        <v>241</v>
      </c>
      <c r="CH59" s="484">
        <v>163</v>
      </c>
      <c r="CI59" s="484">
        <v>100</v>
      </c>
      <c r="CJ59" s="484">
        <v>7</v>
      </c>
      <c r="CK59" s="485">
        <v>1899</v>
      </c>
      <c r="CL59" s="484">
        <v>0</v>
      </c>
      <c r="CM59" s="484">
        <v>28</v>
      </c>
      <c r="CN59" s="484">
        <v>38</v>
      </c>
      <c r="CO59" s="484">
        <v>45</v>
      </c>
      <c r="CP59" s="484">
        <v>44</v>
      </c>
      <c r="CQ59" s="484">
        <v>31</v>
      </c>
      <c r="CR59" s="484">
        <v>42</v>
      </c>
      <c r="CS59" s="484">
        <v>68</v>
      </c>
      <c r="CT59" s="484">
        <v>15</v>
      </c>
      <c r="CU59" s="485">
        <v>311</v>
      </c>
      <c r="CV59" s="484">
        <v>358</v>
      </c>
      <c r="CW59" s="484">
        <v>309</v>
      </c>
      <c r="CX59" s="484">
        <v>264</v>
      </c>
      <c r="CY59" s="484">
        <v>194</v>
      </c>
      <c r="CZ59" s="484">
        <v>120</v>
      </c>
      <c r="DA59" s="484">
        <v>79</v>
      </c>
      <c r="DB59" s="484">
        <v>99</v>
      </c>
      <c r="DC59" s="484">
        <v>37</v>
      </c>
      <c r="DD59" s="485">
        <v>1460</v>
      </c>
      <c r="DE59" s="484">
        <v>708</v>
      </c>
      <c r="DF59" s="484">
        <v>532</v>
      </c>
      <c r="DG59" s="484">
        <v>420</v>
      </c>
      <c r="DH59" s="484">
        <v>285</v>
      </c>
      <c r="DI59" s="484">
        <v>180</v>
      </c>
      <c r="DJ59" s="484">
        <v>151</v>
      </c>
      <c r="DK59" s="484">
        <v>168</v>
      </c>
      <c r="DL59" s="484">
        <v>34</v>
      </c>
      <c r="DM59" s="485">
        <v>2478</v>
      </c>
      <c r="DN59" s="484">
        <v>0</v>
      </c>
      <c r="DO59" s="484">
        <v>0</v>
      </c>
      <c r="DP59" s="484">
        <v>0</v>
      </c>
      <c r="DQ59" s="484">
        <v>0</v>
      </c>
      <c r="DR59" s="484">
        <v>0</v>
      </c>
      <c r="DS59" s="484">
        <v>0</v>
      </c>
      <c r="DT59" s="484">
        <v>0</v>
      </c>
      <c r="DU59" s="484">
        <v>0</v>
      </c>
      <c r="DV59" s="485">
        <v>0</v>
      </c>
      <c r="DW59" s="484">
        <v>156</v>
      </c>
      <c r="DX59" s="484">
        <v>98</v>
      </c>
      <c r="DY59" s="484">
        <v>66</v>
      </c>
      <c r="DZ59" s="484">
        <v>65</v>
      </c>
      <c r="EA59" s="484">
        <v>43</v>
      </c>
      <c r="EB59" s="484">
        <v>30</v>
      </c>
      <c r="EC59" s="484">
        <v>33</v>
      </c>
      <c r="ED59" s="484">
        <v>14</v>
      </c>
      <c r="EE59" s="485">
        <v>505</v>
      </c>
      <c r="EF59" s="484">
        <v>864</v>
      </c>
      <c r="EG59" s="484">
        <v>630</v>
      </c>
      <c r="EH59" s="484">
        <v>486</v>
      </c>
      <c r="EI59" s="484">
        <v>350</v>
      </c>
      <c r="EJ59" s="484">
        <v>223</v>
      </c>
      <c r="EK59" s="484">
        <v>181</v>
      </c>
      <c r="EL59" s="484">
        <v>201</v>
      </c>
      <c r="EM59" s="484">
        <v>48</v>
      </c>
      <c r="EN59" s="485">
        <v>2983</v>
      </c>
      <c r="EO59" s="484">
        <v>508</v>
      </c>
      <c r="EP59" s="484">
        <v>340</v>
      </c>
      <c r="EQ59" s="484">
        <v>268</v>
      </c>
      <c r="ER59" s="484">
        <v>209</v>
      </c>
      <c r="ES59" s="484">
        <v>132</v>
      </c>
      <c r="ET59" s="484">
        <v>115</v>
      </c>
      <c r="EU59" s="484">
        <v>132</v>
      </c>
      <c r="EV59" s="484">
        <v>39</v>
      </c>
      <c r="EW59" s="485">
        <v>1743</v>
      </c>
      <c r="EX59" s="484">
        <v>0</v>
      </c>
      <c r="EY59" s="484">
        <v>0</v>
      </c>
      <c r="EZ59" s="484">
        <v>0</v>
      </c>
      <c r="FA59" s="484">
        <v>0</v>
      </c>
      <c r="FB59" s="484">
        <v>0</v>
      </c>
      <c r="FC59" s="484">
        <v>0</v>
      </c>
      <c r="FD59" s="484">
        <v>0</v>
      </c>
      <c r="FE59" s="484">
        <v>0</v>
      </c>
      <c r="FF59" s="485">
        <v>0</v>
      </c>
      <c r="FG59" s="484">
        <v>0</v>
      </c>
      <c r="FH59" s="484">
        <v>0</v>
      </c>
      <c r="FI59" s="484">
        <v>0</v>
      </c>
      <c r="FJ59" s="484">
        <v>0</v>
      </c>
      <c r="FK59" s="484">
        <v>0</v>
      </c>
      <c r="FL59" s="484">
        <v>0</v>
      </c>
      <c r="FM59" s="484">
        <v>0</v>
      </c>
      <c r="FN59" s="484">
        <v>0</v>
      </c>
      <c r="FO59" s="485">
        <v>0</v>
      </c>
      <c r="FP59" s="484">
        <v>3</v>
      </c>
      <c r="FQ59" s="484">
        <v>2</v>
      </c>
      <c r="FR59" s="484">
        <v>3</v>
      </c>
      <c r="FS59" s="484">
        <v>0</v>
      </c>
      <c r="FT59" s="484">
        <v>0</v>
      </c>
      <c r="FU59" s="484">
        <v>1</v>
      </c>
      <c r="FV59" s="484">
        <v>1</v>
      </c>
      <c r="FW59" s="484">
        <v>0</v>
      </c>
      <c r="FX59" s="485">
        <v>10</v>
      </c>
      <c r="FY59" s="484">
        <v>505</v>
      </c>
      <c r="FZ59" s="484">
        <v>338</v>
      </c>
      <c r="GA59" s="484">
        <v>265</v>
      </c>
      <c r="GB59" s="484">
        <v>209</v>
      </c>
      <c r="GC59" s="484">
        <v>132</v>
      </c>
      <c r="GD59" s="484">
        <v>114</v>
      </c>
      <c r="GE59" s="484">
        <v>131</v>
      </c>
      <c r="GF59" s="484">
        <v>39</v>
      </c>
      <c r="GG59" s="485">
        <v>1733</v>
      </c>
      <c r="GH59" s="484">
        <v>64</v>
      </c>
      <c r="GI59" s="484">
        <v>13647</v>
      </c>
      <c r="GJ59" s="484">
        <v>20263</v>
      </c>
      <c r="GK59" s="484">
        <v>22567</v>
      </c>
      <c r="GL59" s="484">
        <v>19087</v>
      </c>
      <c r="GM59" s="484">
        <v>16687</v>
      </c>
      <c r="GN59" s="484">
        <v>11912</v>
      </c>
      <c r="GO59" s="484">
        <v>10523</v>
      </c>
      <c r="GP59" s="484">
        <v>1618</v>
      </c>
      <c r="GQ59" s="485">
        <v>116368</v>
      </c>
      <c r="GR59" s="484">
        <v>42</v>
      </c>
      <c r="GS59" s="484">
        <v>16196</v>
      </c>
      <c r="GT59" s="484">
        <v>16581</v>
      </c>
      <c r="GU59" s="484">
        <v>12803</v>
      </c>
      <c r="GV59" s="484">
        <v>7691</v>
      </c>
      <c r="GW59" s="484">
        <v>4889</v>
      </c>
      <c r="GX59" s="484">
        <v>2697</v>
      </c>
      <c r="GY59" s="484">
        <v>2021</v>
      </c>
      <c r="GZ59" s="484">
        <v>215</v>
      </c>
      <c r="HA59" s="485">
        <v>63135</v>
      </c>
      <c r="HB59" s="460">
        <v>0</v>
      </c>
      <c r="HC59" s="460">
        <v>13.5</v>
      </c>
      <c r="HD59" s="460">
        <v>0.5</v>
      </c>
      <c r="HE59" s="460">
        <v>1</v>
      </c>
      <c r="HF59" s="460">
        <v>0</v>
      </c>
      <c r="HG59" s="460">
        <v>0.5</v>
      </c>
      <c r="HH59" s="460">
        <v>0.5</v>
      </c>
      <c r="HI59" s="460">
        <v>0</v>
      </c>
      <c r="HJ59" s="460">
        <v>0</v>
      </c>
      <c r="HK59" s="483">
        <v>16</v>
      </c>
      <c r="HL59" s="460">
        <v>95.5</v>
      </c>
      <c r="HM59" s="460">
        <v>26042.5</v>
      </c>
      <c r="HN59" s="460">
        <v>32873.25</v>
      </c>
      <c r="HO59" s="460">
        <v>32270.5</v>
      </c>
      <c r="HP59" s="460">
        <v>24956.5</v>
      </c>
      <c r="HQ59" s="460">
        <v>20431.25</v>
      </c>
      <c r="HR59" s="460">
        <v>13976.25</v>
      </c>
      <c r="HS59" s="460">
        <v>12071</v>
      </c>
      <c r="HT59" s="460">
        <v>1801</v>
      </c>
      <c r="HU59" s="483">
        <v>164517.75</v>
      </c>
      <c r="HV59" s="460">
        <v>53.1</v>
      </c>
      <c r="HW59" s="460">
        <v>17361.7</v>
      </c>
      <c r="HX59" s="460">
        <v>25568.1</v>
      </c>
      <c r="HY59" s="460">
        <v>28684.9</v>
      </c>
      <c r="HZ59" s="460">
        <v>24956.5</v>
      </c>
      <c r="IA59" s="460">
        <v>24971.5</v>
      </c>
      <c r="IB59" s="460">
        <v>20187.900000000001</v>
      </c>
      <c r="IC59" s="460">
        <v>20118.3</v>
      </c>
      <c r="ID59" s="460">
        <v>3602</v>
      </c>
      <c r="IE59" s="483">
        <v>165504</v>
      </c>
      <c r="IF59" s="483">
        <v>0</v>
      </c>
      <c r="IG59" s="483">
        <v>165504</v>
      </c>
      <c r="IH59" s="460">
        <v>95.5</v>
      </c>
      <c r="II59" s="460">
        <v>26042.5</v>
      </c>
      <c r="IJ59" s="460">
        <v>32873.25</v>
      </c>
      <c r="IK59" s="460">
        <v>32270.5</v>
      </c>
      <c r="IL59" s="460">
        <v>24956.5</v>
      </c>
      <c r="IM59" s="460">
        <v>20431.25</v>
      </c>
      <c r="IN59" s="460">
        <v>13976.25</v>
      </c>
      <c r="IO59" s="460">
        <v>12071</v>
      </c>
      <c r="IP59" s="460">
        <v>1801</v>
      </c>
      <c r="IQ59" s="483">
        <v>164517.75</v>
      </c>
      <c r="IR59" s="460">
        <v>37.299999999999997</v>
      </c>
      <c r="IS59" s="460">
        <v>5196.99</v>
      </c>
      <c r="IT59" s="460">
        <v>3771.22</v>
      </c>
      <c r="IU59" s="460">
        <v>1711.6</v>
      </c>
      <c r="IV59" s="460">
        <v>642.19000000000005</v>
      </c>
      <c r="IW59" s="460">
        <v>287.94</v>
      </c>
      <c r="IX59" s="460">
        <v>96.39</v>
      </c>
      <c r="IY59" s="460">
        <v>59.29</v>
      </c>
      <c r="IZ59" s="460">
        <v>3.84</v>
      </c>
      <c r="JA59" s="483">
        <v>11806.76</v>
      </c>
      <c r="JB59" s="460">
        <v>58.2</v>
      </c>
      <c r="JC59" s="460">
        <v>20845.509999999998</v>
      </c>
      <c r="JD59" s="460">
        <v>29102.03</v>
      </c>
      <c r="JE59" s="460">
        <v>30558.9</v>
      </c>
      <c r="JF59" s="460">
        <v>24314.31</v>
      </c>
      <c r="JG59" s="460">
        <v>20143.310000000001</v>
      </c>
      <c r="JH59" s="460">
        <v>13879.86</v>
      </c>
      <c r="JI59" s="460">
        <v>12011.71</v>
      </c>
      <c r="JJ59" s="460">
        <v>1797.16</v>
      </c>
      <c r="JK59" s="483">
        <v>152710.99</v>
      </c>
      <c r="JL59" s="460">
        <v>32.299999999999997</v>
      </c>
      <c r="JM59" s="460">
        <v>13897</v>
      </c>
      <c r="JN59" s="460">
        <v>22634.9</v>
      </c>
      <c r="JO59" s="460">
        <v>27163.5</v>
      </c>
      <c r="JP59" s="460">
        <v>24314.3</v>
      </c>
      <c r="JQ59" s="460">
        <v>24619.599999999999</v>
      </c>
      <c r="JR59" s="460">
        <v>20048.7</v>
      </c>
      <c r="JS59" s="460">
        <v>20019.5</v>
      </c>
      <c r="JT59" s="460">
        <v>3594.3</v>
      </c>
      <c r="JU59" s="483">
        <v>156324.1</v>
      </c>
      <c r="JV59" s="483">
        <v>0</v>
      </c>
      <c r="JW59" s="483">
        <v>156324.1</v>
      </c>
      <c r="JX59" s="461"/>
      <c r="JY59" s="461"/>
      <c r="JZ59" s="461"/>
      <c r="KA59" s="461"/>
      <c r="KB59" s="461"/>
      <c r="KC59" s="461"/>
      <c r="KD59" s="461"/>
      <c r="KE59" s="461"/>
      <c r="KF59" s="461"/>
      <c r="KG59" s="461"/>
      <c r="KH59" s="461"/>
      <c r="KI59" s="461"/>
      <c r="KJ59" s="461"/>
      <c r="KK59" s="461"/>
      <c r="KL59" s="461"/>
      <c r="KM59" s="461"/>
      <c r="KN59" s="461"/>
      <c r="KO59" s="461"/>
      <c r="KP59" s="461"/>
      <c r="KQ59" s="461"/>
      <c r="KR59" s="461"/>
      <c r="KS59" s="461"/>
      <c r="KT59" s="461"/>
      <c r="KU59" s="461"/>
      <c r="KV59" s="461"/>
      <c r="KW59" s="461"/>
      <c r="KX59" s="462"/>
    </row>
    <row r="60" spans="1:310" s="463" customFormat="1" x14ac:dyDescent="0.2">
      <c r="A60" s="457" t="s">
        <v>166</v>
      </c>
      <c r="B60" s="473" t="s">
        <v>853</v>
      </c>
      <c r="C60" s="464" t="s">
        <v>784</v>
      </c>
      <c r="D60" s="465" t="s">
        <v>854</v>
      </c>
      <c r="E60" s="484">
        <v>34919</v>
      </c>
      <c r="F60" s="484">
        <v>38025</v>
      </c>
      <c r="G60" s="484">
        <v>31997</v>
      </c>
      <c r="H60" s="484">
        <v>21821</v>
      </c>
      <c r="I60" s="484">
        <v>16785</v>
      </c>
      <c r="J60" s="484">
        <v>10110</v>
      </c>
      <c r="K60" s="484">
        <v>7825</v>
      </c>
      <c r="L60" s="484">
        <v>617</v>
      </c>
      <c r="M60" s="485">
        <v>162099</v>
      </c>
      <c r="N60" s="484">
        <v>1647</v>
      </c>
      <c r="O60" s="484">
        <v>1147</v>
      </c>
      <c r="P60" s="484">
        <v>642</v>
      </c>
      <c r="Q60" s="484">
        <v>287</v>
      </c>
      <c r="R60" s="484">
        <v>191</v>
      </c>
      <c r="S60" s="484">
        <v>97</v>
      </c>
      <c r="T60" s="484">
        <v>52</v>
      </c>
      <c r="U60" s="484">
        <v>9</v>
      </c>
      <c r="V60" s="485">
        <v>4072</v>
      </c>
      <c r="W60" s="484">
        <v>13</v>
      </c>
      <c r="X60" s="484">
        <v>2</v>
      </c>
      <c r="Y60" s="484">
        <v>5</v>
      </c>
      <c r="Z60" s="484">
        <v>1</v>
      </c>
      <c r="AA60" s="484">
        <v>5</v>
      </c>
      <c r="AB60" s="484">
        <v>3</v>
      </c>
      <c r="AC60" s="484">
        <v>1</v>
      </c>
      <c r="AD60" s="484">
        <v>0</v>
      </c>
      <c r="AE60" s="485">
        <v>30</v>
      </c>
      <c r="AF60" s="484">
        <v>33259</v>
      </c>
      <c r="AG60" s="484">
        <v>36876</v>
      </c>
      <c r="AH60" s="484">
        <v>31350</v>
      </c>
      <c r="AI60" s="484">
        <v>21533</v>
      </c>
      <c r="AJ60" s="484">
        <v>16589</v>
      </c>
      <c r="AK60" s="484">
        <v>10010</v>
      </c>
      <c r="AL60" s="484">
        <v>7772</v>
      </c>
      <c r="AM60" s="484">
        <v>608</v>
      </c>
      <c r="AN60" s="485">
        <v>157997</v>
      </c>
      <c r="AO60" s="484">
        <v>103</v>
      </c>
      <c r="AP60" s="484">
        <v>208</v>
      </c>
      <c r="AQ60" s="484">
        <v>203</v>
      </c>
      <c r="AR60" s="484">
        <v>189</v>
      </c>
      <c r="AS60" s="484">
        <v>163</v>
      </c>
      <c r="AT60" s="484">
        <v>100</v>
      </c>
      <c r="AU60" s="484">
        <v>71</v>
      </c>
      <c r="AV60" s="484">
        <v>49</v>
      </c>
      <c r="AW60" s="485">
        <v>1086</v>
      </c>
      <c r="AX60" s="484">
        <v>103</v>
      </c>
      <c r="AY60" s="484">
        <v>208</v>
      </c>
      <c r="AZ60" s="484">
        <v>203</v>
      </c>
      <c r="BA60" s="484">
        <v>189</v>
      </c>
      <c r="BB60" s="484">
        <v>163</v>
      </c>
      <c r="BC60" s="484">
        <v>100</v>
      </c>
      <c r="BD60" s="484">
        <v>71</v>
      </c>
      <c r="BE60" s="484">
        <v>49</v>
      </c>
      <c r="BF60" s="486"/>
      <c r="BG60" s="485">
        <v>1086</v>
      </c>
      <c r="BH60" s="484">
        <v>103</v>
      </c>
      <c r="BI60" s="484">
        <v>33364</v>
      </c>
      <c r="BJ60" s="484">
        <v>36871</v>
      </c>
      <c r="BK60" s="484">
        <v>31336</v>
      </c>
      <c r="BL60" s="484">
        <v>21507</v>
      </c>
      <c r="BM60" s="484">
        <v>16526</v>
      </c>
      <c r="BN60" s="484">
        <v>9981</v>
      </c>
      <c r="BO60" s="484">
        <v>7750</v>
      </c>
      <c r="BP60" s="484">
        <v>559</v>
      </c>
      <c r="BQ60" s="485">
        <v>157997</v>
      </c>
      <c r="BR60" s="484">
        <v>30</v>
      </c>
      <c r="BS60" s="484">
        <v>17648</v>
      </c>
      <c r="BT60" s="484">
        <v>14584</v>
      </c>
      <c r="BU60" s="484">
        <v>10403</v>
      </c>
      <c r="BV60" s="484">
        <v>5752</v>
      </c>
      <c r="BW60" s="484">
        <v>3573</v>
      </c>
      <c r="BX60" s="484">
        <v>1802</v>
      </c>
      <c r="BY60" s="484">
        <v>1087</v>
      </c>
      <c r="BZ60" s="484">
        <v>60</v>
      </c>
      <c r="CA60" s="485">
        <v>54939</v>
      </c>
      <c r="CB60" s="484">
        <v>2</v>
      </c>
      <c r="CC60" s="484">
        <v>205</v>
      </c>
      <c r="CD60" s="484">
        <v>298</v>
      </c>
      <c r="CE60" s="484">
        <v>265</v>
      </c>
      <c r="CF60" s="484">
        <v>208</v>
      </c>
      <c r="CG60" s="484">
        <v>150</v>
      </c>
      <c r="CH60" s="484">
        <v>64</v>
      </c>
      <c r="CI60" s="484">
        <v>63</v>
      </c>
      <c r="CJ60" s="484">
        <v>1</v>
      </c>
      <c r="CK60" s="485">
        <v>1256</v>
      </c>
      <c r="CL60" s="484">
        <v>0</v>
      </c>
      <c r="CM60" s="484">
        <v>18</v>
      </c>
      <c r="CN60" s="484">
        <v>30</v>
      </c>
      <c r="CO60" s="484">
        <v>43</v>
      </c>
      <c r="CP60" s="484">
        <v>47</v>
      </c>
      <c r="CQ60" s="484">
        <v>36</v>
      </c>
      <c r="CR60" s="484">
        <v>22</v>
      </c>
      <c r="CS60" s="484">
        <v>54</v>
      </c>
      <c r="CT60" s="484">
        <v>7</v>
      </c>
      <c r="CU60" s="485">
        <v>257</v>
      </c>
      <c r="CV60" s="484">
        <v>179</v>
      </c>
      <c r="CW60" s="484">
        <v>231</v>
      </c>
      <c r="CX60" s="484">
        <v>238</v>
      </c>
      <c r="CY60" s="484">
        <v>166</v>
      </c>
      <c r="CZ60" s="484">
        <v>124</v>
      </c>
      <c r="DA60" s="484">
        <v>60</v>
      </c>
      <c r="DB60" s="484">
        <v>43</v>
      </c>
      <c r="DC60" s="484">
        <v>6</v>
      </c>
      <c r="DD60" s="485">
        <v>1047</v>
      </c>
      <c r="DE60" s="484">
        <v>500</v>
      </c>
      <c r="DF60" s="484">
        <v>443</v>
      </c>
      <c r="DG60" s="484">
        <v>313</v>
      </c>
      <c r="DH60" s="484">
        <v>193</v>
      </c>
      <c r="DI60" s="484">
        <v>128</v>
      </c>
      <c r="DJ60" s="484">
        <v>59</v>
      </c>
      <c r="DK60" s="484">
        <v>61</v>
      </c>
      <c r="DL60" s="484">
        <v>9</v>
      </c>
      <c r="DM60" s="485">
        <v>1706</v>
      </c>
      <c r="DN60" s="484">
        <v>25</v>
      </c>
      <c r="DO60" s="484">
        <v>36</v>
      </c>
      <c r="DP60" s="484">
        <v>29</v>
      </c>
      <c r="DQ60" s="484">
        <v>12</v>
      </c>
      <c r="DR60" s="484">
        <v>16</v>
      </c>
      <c r="DS60" s="484">
        <v>20</v>
      </c>
      <c r="DT60" s="484">
        <v>9</v>
      </c>
      <c r="DU60" s="484">
        <v>0</v>
      </c>
      <c r="DV60" s="485">
        <v>147</v>
      </c>
      <c r="DW60" s="484">
        <v>168</v>
      </c>
      <c r="DX60" s="484">
        <v>108</v>
      </c>
      <c r="DY60" s="484">
        <v>62</v>
      </c>
      <c r="DZ60" s="484">
        <v>41</v>
      </c>
      <c r="EA60" s="484">
        <v>37</v>
      </c>
      <c r="EB60" s="484">
        <v>16</v>
      </c>
      <c r="EC60" s="484">
        <v>25</v>
      </c>
      <c r="ED60" s="484">
        <v>4</v>
      </c>
      <c r="EE60" s="485">
        <v>461</v>
      </c>
      <c r="EF60" s="484">
        <v>693</v>
      </c>
      <c r="EG60" s="484">
        <v>587</v>
      </c>
      <c r="EH60" s="484">
        <v>404</v>
      </c>
      <c r="EI60" s="484">
        <v>246</v>
      </c>
      <c r="EJ60" s="484">
        <v>181</v>
      </c>
      <c r="EK60" s="484">
        <v>95</v>
      </c>
      <c r="EL60" s="484">
        <v>95</v>
      </c>
      <c r="EM60" s="484">
        <v>13</v>
      </c>
      <c r="EN60" s="485">
        <v>2314</v>
      </c>
      <c r="EO60" s="484">
        <v>472</v>
      </c>
      <c r="EP60" s="484">
        <v>386</v>
      </c>
      <c r="EQ60" s="484">
        <v>244</v>
      </c>
      <c r="ER60" s="484">
        <v>164</v>
      </c>
      <c r="ES60" s="484">
        <v>119</v>
      </c>
      <c r="ET60" s="484">
        <v>65</v>
      </c>
      <c r="EU60" s="484">
        <v>71</v>
      </c>
      <c r="EV60" s="484">
        <v>11</v>
      </c>
      <c r="EW60" s="485">
        <v>1532</v>
      </c>
      <c r="EX60" s="484">
        <v>0</v>
      </c>
      <c r="EY60" s="484">
        <v>0</v>
      </c>
      <c r="EZ60" s="484">
        <v>0</v>
      </c>
      <c r="FA60" s="484">
        <v>0</v>
      </c>
      <c r="FB60" s="484">
        <v>0</v>
      </c>
      <c r="FC60" s="484">
        <v>0</v>
      </c>
      <c r="FD60" s="484">
        <v>0</v>
      </c>
      <c r="FE60" s="484">
        <v>0</v>
      </c>
      <c r="FF60" s="485">
        <v>0</v>
      </c>
      <c r="FG60" s="484">
        <v>0</v>
      </c>
      <c r="FH60" s="484">
        <v>0</v>
      </c>
      <c r="FI60" s="484">
        <v>0</v>
      </c>
      <c r="FJ60" s="484">
        <v>0</v>
      </c>
      <c r="FK60" s="484">
        <v>0</v>
      </c>
      <c r="FL60" s="484">
        <v>0</v>
      </c>
      <c r="FM60" s="484">
        <v>0</v>
      </c>
      <c r="FN60" s="484">
        <v>0</v>
      </c>
      <c r="FO60" s="485">
        <v>0</v>
      </c>
      <c r="FP60" s="484">
        <v>22</v>
      </c>
      <c r="FQ60" s="484">
        <v>34</v>
      </c>
      <c r="FR60" s="484">
        <v>24</v>
      </c>
      <c r="FS60" s="484">
        <v>10</v>
      </c>
      <c r="FT60" s="484">
        <v>14</v>
      </c>
      <c r="FU60" s="484">
        <v>16</v>
      </c>
      <c r="FV60" s="484">
        <v>7</v>
      </c>
      <c r="FW60" s="484">
        <v>0</v>
      </c>
      <c r="FX60" s="485">
        <v>127</v>
      </c>
      <c r="FY60" s="484">
        <v>450</v>
      </c>
      <c r="FZ60" s="484">
        <v>352</v>
      </c>
      <c r="GA60" s="484">
        <v>220</v>
      </c>
      <c r="GB60" s="484">
        <v>154</v>
      </c>
      <c r="GC60" s="484">
        <v>105</v>
      </c>
      <c r="GD60" s="484">
        <v>49</v>
      </c>
      <c r="GE60" s="484">
        <v>64</v>
      </c>
      <c r="GF60" s="484">
        <v>11</v>
      </c>
      <c r="GG60" s="485">
        <v>1405</v>
      </c>
      <c r="GH60" s="484">
        <v>71</v>
      </c>
      <c r="GI60" s="484">
        <v>15299</v>
      </c>
      <c r="GJ60" s="484">
        <v>21815</v>
      </c>
      <c r="GK60" s="484">
        <v>20534</v>
      </c>
      <c r="GL60" s="484">
        <v>15445</v>
      </c>
      <c r="GM60" s="484">
        <v>12714</v>
      </c>
      <c r="GN60" s="484">
        <v>8057</v>
      </c>
      <c r="GO60" s="484">
        <v>6512</v>
      </c>
      <c r="GP60" s="484">
        <v>487</v>
      </c>
      <c r="GQ60" s="485">
        <v>100934</v>
      </c>
      <c r="GR60" s="484">
        <v>32</v>
      </c>
      <c r="GS60" s="484">
        <v>18065</v>
      </c>
      <c r="GT60" s="484">
        <v>15056</v>
      </c>
      <c r="GU60" s="484">
        <v>10802</v>
      </c>
      <c r="GV60" s="484">
        <v>6062</v>
      </c>
      <c r="GW60" s="484">
        <v>3812</v>
      </c>
      <c r="GX60" s="484">
        <v>1924</v>
      </c>
      <c r="GY60" s="484">
        <v>1238</v>
      </c>
      <c r="GZ60" s="484">
        <v>72</v>
      </c>
      <c r="HA60" s="485">
        <v>57063</v>
      </c>
      <c r="HB60" s="460">
        <v>0</v>
      </c>
      <c r="HC60" s="460">
        <v>2.75</v>
      </c>
      <c r="HD60" s="460">
        <v>0</v>
      </c>
      <c r="HE60" s="460">
        <v>0.5</v>
      </c>
      <c r="HF60" s="460">
        <v>0</v>
      </c>
      <c r="HG60" s="460">
        <v>0</v>
      </c>
      <c r="HH60" s="460">
        <v>0</v>
      </c>
      <c r="HI60" s="460">
        <v>0</v>
      </c>
      <c r="HJ60" s="460">
        <v>0</v>
      </c>
      <c r="HK60" s="483">
        <v>3.25</v>
      </c>
      <c r="HL60" s="460">
        <v>95</v>
      </c>
      <c r="HM60" s="460">
        <v>29117.25</v>
      </c>
      <c r="HN60" s="460">
        <v>33274.5</v>
      </c>
      <c r="HO60" s="460">
        <v>28722.75</v>
      </c>
      <c r="HP60" s="460">
        <v>20044.5</v>
      </c>
      <c r="HQ60" s="460">
        <v>15622.25</v>
      </c>
      <c r="HR60" s="460">
        <v>9522.5</v>
      </c>
      <c r="HS60" s="460">
        <v>7472.25</v>
      </c>
      <c r="HT60" s="460">
        <v>545.25</v>
      </c>
      <c r="HU60" s="483">
        <v>144416.25</v>
      </c>
      <c r="HV60" s="460">
        <v>52.8</v>
      </c>
      <c r="HW60" s="460">
        <v>19411.5</v>
      </c>
      <c r="HX60" s="460">
        <v>25880.2</v>
      </c>
      <c r="HY60" s="460">
        <v>25531.3</v>
      </c>
      <c r="HZ60" s="460">
        <v>20044.5</v>
      </c>
      <c r="IA60" s="460">
        <v>19093.900000000001</v>
      </c>
      <c r="IB60" s="460">
        <v>13754.7</v>
      </c>
      <c r="IC60" s="460">
        <v>12453.8</v>
      </c>
      <c r="ID60" s="460">
        <v>1090.5</v>
      </c>
      <c r="IE60" s="483">
        <v>137313.20000000001</v>
      </c>
      <c r="IF60" s="483">
        <v>135.1</v>
      </c>
      <c r="IG60" s="483">
        <v>137448.29999999999</v>
      </c>
      <c r="IH60" s="460">
        <v>95</v>
      </c>
      <c r="II60" s="460">
        <v>29117.25</v>
      </c>
      <c r="IJ60" s="460">
        <v>33274.5</v>
      </c>
      <c r="IK60" s="460">
        <v>28722.75</v>
      </c>
      <c r="IL60" s="460">
        <v>20044.5</v>
      </c>
      <c r="IM60" s="460">
        <v>15622.25</v>
      </c>
      <c r="IN60" s="460">
        <v>9522.5</v>
      </c>
      <c r="IO60" s="460">
        <v>7472.25</v>
      </c>
      <c r="IP60" s="460">
        <v>545.25</v>
      </c>
      <c r="IQ60" s="483">
        <v>144416.25</v>
      </c>
      <c r="IR60" s="460">
        <v>27.39</v>
      </c>
      <c r="IS60" s="460">
        <v>8019.34</v>
      </c>
      <c r="IT60" s="460">
        <v>4103.8500000000004</v>
      </c>
      <c r="IU60" s="460">
        <v>1625.31</v>
      </c>
      <c r="IV60" s="460">
        <v>554.23</v>
      </c>
      <c r="IW60" s="460">
        <v>224.57</v>
      </c>
      <c r="IX60" s="460">
        <v>79.209999999999994</v>
      </c>
      <c r="IY60" s="460">
        <v>37.729999999999997</v>
      </c>
      <c r="IZ60" s="460">
        <v>0.52</v>
      </c>
      <c r="JA60" s="483">
        <v>14672.15</v>
      </c>
      <c r="JB60" s="460">
        <v>67.61</v>
      </c>
      <c r="JC60" s="460">
        <v>21097.91</v>
      </c>
      <c r="JD60" s="460">
        <v>29170.65</v>
      </c>
      <c r="JE60" s="460">
        <v>27097.439999999999</v>
      </c>
      <c r="JF60" s="460">
        <v>19490.27</v>
      </c>
      <c r="JG60" s="460">
        <v>15397.68</v>
      </c>
      <c r="JH60" s="460">
        <v>9443.2900000000009</v>
      </c>
      <c r="JI60" s="460">
        <v>7434.52</v>
      </c>
      <c r="JJ60" s="460">
        <v>544.73</v>
      </c>
      <c r="JK60" s="483">
        <v>129744.1</v>
      </c>
      <c r="JL60" s="460">
        <v>37.6</v>
      </c>
      <c r="JM60" s="460">
        <v>14065.3</v>
      </c>
      <c r="JN60" s="460">
        <v>22688.3</v>
      </c>
      <c r="JO60" s="460">
        <v>24086.6</v>
      </c>
      <c r="JP60" s="460">
        <v>19490.3</v>
      </c>
      <c r="JQ60" s="460">
        <v>18819.400000000001</v>
      </c>
      <c r="JR60" s="460">
        <v>13640.3</v>
      </c>
      <c r="JS60" s="460">
        <v>12390.9</v>
      </c>
      <c r="JT60" s="460">
        <v>1089.5</v>
      </c>
      <c r="JU60" s="483">
        <v>126308.2</v>
      </c>
      <c r="JV60" s="483">
        <v>135.1</v>
      </c>
      <c r="JW60" s="483">
        <v>126443.3</v>
      </c>
      <c r="JX60" s="461"/>
      <c r="JY60" s="461"/>
      <c r="JZ60" s="461"/>
      <c r="KA60" s="461"/>
      <c r="KB60" s="461"/>
      <c r="KC60" s="461"/>
      <c r="KD60" s="461"/>
      <c r="KE60" s="461"/>
      <c r="KF60" s="461"/>
      <c r="KG60" s="461"/>
      <c r="KH60" s="461"/>
      <c r="KI60" s="461"/>
      <c r="KJ60" s="461"/>
      <c r="KK60" s="461"/>
      <c r="KL60" s="461"/>
      <c r="KM60" s="461"/>
      <c r="KN60" s="461"/>
      <c r="KO60" s="461"/>
      <c r="KP60" s="461"/>
      <c r="KQ60" s="461"/>
      <c r="KR60" s="461"/>
      <c r="KS60" s="461"/>
      <c r="KT60" s="461"/>
      <c r="KU60" s="461"/>
      <c r="KV60" s="461"/>
      <c r="KW60" s="461"/>
      <c r="KX60" s="462"/>
    </row>
    <row r="61" spans="1:310" s="463" customFormat="1" x14ac:dyDescent="0.2">
      <c r="A61" s="457" t="s">
        <v>167</v>
      </c>
      <c r="B61" s="473" t="s">
        <v>855</v>
      </c>
      <c r="C61" s="464" t="s">
        <v>786</v>
      </c>
      <c r="D61" s="465" t="s">
        <v>168</v>
      </c>
      <c r="E61" s="484">
        <v>26790</v>
      </c>
      <c r="F61" s="484">
        <v>10348</v>
      </c>
      <c r="G61" s="484">
        <v>6267</v>
      </c>
      <c r="H61" s="484">
        <v>3914</v>
      </c>
      <c r="I61" s="484">
        <v>1999</v>
      </c>
      <c r="J61" s="484">
        <v>576</v>
      </c>
      <c r="K61" s="484">
        <v>223</v>
      </c>
      <c r="L61" s="484">
        <v>22</v>
      </c>
      <c r="M61" s="485">
        <v>50139</v>
      </c>
      <c r="N61" s="484">
        <v>440</v>
      </c>
      <c r="O61" s="484">
        <v>156</v>
      </c>
      <c r="P61" s="484">
        <v>93</v>
      </c>
      <c r="Q61" s="484">
        <v>41</v>
      </c>
      <c r="R61" s="484">
        <v>19</v>
      </c>
      <c r="S61" s="484">
        <v>5</v>
      </c>
      <c r="T61" s="484">
        <v>3</v>
      </c>
      <c r="U61" s="484">
        <v>0</v>
      </c>
      <c r="V61" s="485">
        <v>757</v>
      </c>
      <c r="W61" s="484">
        <v>1</v>
      </c>
      <c r="X61" s="484">
        <v>0</v>
      </c>
      <c r="Y61" s="484">
        <v>0</v>
      </c>
      <c r="Z61" s="484">
        <v>1</v>
      </c>
      <c r="AA61" s="484">
        <v>0</v>
      </c>
      <c r="AB61" s="484">
        <v>1</v>
      </c>
      <c r="AC61" s="484">
        <v>0</v>
      </c>
      <c r="AD61" s="484">
        <v>0</v>
      </c>
      <c r="AE61" s="485">
        <v>3</v>
      </c>
      <c r="AF61" s="484">
        <v>26349</v>
      </c>
      <c r="AG61" s="484">
        <v>10192</v>
      </c>
      <c r="AH61" s="484">
        <v>6174</v>
      </c>
      <c r="AI61" s="484">
        <v>3872</v>
      </c>
      <c r="AJ61" s="484">
        <v>1980</v>
      </c>
      <c r="AK61" s="484">
        <v>570</v>
      </c>
      <c r="AL61" s="484">
        <v>220</v>
      </c>
      <c r="AM61" s="484">
        <v>22</v>
      </c>
      <c r="AN61" s="485">
        <v>49379</v>
      </c>
      <c r="AO61" s="484">
        <v>61</v>
      </c>
      <c r="AP61" s="484">
        <v>53</v>
      </c>
      <c r="AQ61" s="484">
        <v>50</v>
      </c>
      <c r="AR61" s="484">
        <v>18</v>
      </c>
      <c r="AS61" s="484">
        <v>14</v>
      </c>
      <c r="AT61" s="484">
        <v>7</v>
      </c>
      <c r="AU61" s="484">
        <v>17</v>
      </c>
      <c r="AV61" s="484">
        <v>10</v>
      </c>
      <c r="AW61" s="485">
        <v>230</v>
      </c>
      <c r="AX61" s="484">
        <v>61</v>
      </c>
      <c r="AY61" s="484">
        <v>53</v>
      </c>
      <c r="AZ61" s="484">
        <v>50</v>
      </c>
      <c r="BA61" s="484">
        <v>18</v>
      </c>
      <c r="BB61" s="484">
        <v>14</v>
      </c>
      <c r="BC61" s="484">
        <v>7</v>
      </c>
      <c r="BD61" s="484">
        <v>17</v>
      </c>
      <c r="BE61" s="484">
        <v>10</v>
      </c>
      <c r="BF61" s="486"/>
      <c r="BG61" s="485">
        <v>230</v>
      </c>
      <c r="BH61" s="484">
        <v>61</v>
      </c>
      <c r="BI61" s="484">
        <v>26341</v>
      </c>
      <c r="BJ61" s="484">
        <v>10189</v>
      </c>
      <c r="BK61" s="484">
        <v>6142</v>
      </c>
      <c r="BL61" s="484">
        <v>3868</v>
      </c>
      <c r="BM61" s="484">
        <v>1973</v>
      </c>
      <c r="BN61" s="484">
        <v>580</v>
      </c>
      <c r="BO61" s="484">
        <v>213</v>
      </c>
      <c r="BP61" s="484">
        <v>12</v>
      </c>
      <c r="BQ61" s="485">
        <v>49379</v>
      </c>
      <c r="BR61" s="484">
        <v>16</v>
      </c>
      <c r="BS61" s="484">
        <v>12883</v>
      </c>
      <c r="BT61" s="484">
        <v>3549</v>
      </c>
      <c r="BU61" s="484">
        <v>1781</v>
      </c>
      <c r="BV61" s="484">
        <v>789</v>
      </c>
      <c r="BW61" s="484">
        <v>315</v>
      </c>
      <c r="BX61" s="484">
        <v>90</v>
      </c>
      <c r="BY61" s="484">
        <v>30</v>
      </c>
      <c r="BZ61" s="484">
        <v>0</v>
      </c>
      <c r="CA61" s="485">
        <v>19453</v>
      </c>
      <c r="CB61" s="484">
        <v>5</v>
      </c>
      <c r="CC61" s="484">
        <v>226</v>
      </c>
      <c r="CD61" s="484">
        <v>105</v>
      </c>
      <c r="CE61" s="484">
        <v>75</v>
      </c>
      <c r="CF61" s="484">
        <v>50</v>
      </c>
      <c r="CG61" s="484">
        <v>24</v>
      </c>
      <c r="CH61" s="484">
        <v>7</v>
      </c>
      <c r="CI61" s="484">
        <v>3</v>
      </c>
      <c r="CJ61" s="484">
        <v>0</v>
      </c>
      <c r="CK61" s="485">
        <v>495</v>
      </c>
      <c r="CL61" s="484">
        <v>0</v>
      </c>
      <c r="CM61" s="484">
        <v>11</v>
      </c>
      <c r="CN61" s="484">
        <v>12</v>
      </c>
      <c r="CO61" s="484">
        <v>10</v>
      </c>
      <c r="CP61" s="484">
        <v>7</v>
      </c>
      <c r="CQ61" s="484">
        <v>5</v>
      </c>
      <c r="CR61" s="484">
        <v>14</v>
      </c>
      <c r="CS61" s="484">
        <v>13</v>
      </c>
      <c r="CT61" s="484">
        <v>4</v>
      </c>
      <c r="CU61" s="485">
        <v>76</v>
      </c>
      <c r="CV61" s="484">
        <v>66</v>
      </c>
      <c r="CW61" s="484">
        <v>32</v>
      </c>
      <c r="CX61" s="484">
        <v>24</v>
      </c>
      <c r="CY61" s="484">
        <v>14</v>
      </c>
      <c r="CZ61" s="484">
        <v>2</v>
      </c>
      <c r="DA61" s="484">
        <v>1</v>
      </c>
      <c r="DB61" s="484">
        <v>0</v>
      </c>
      <c r="DC61" s="484">
        <v>0</v>
      </c>
      <c r="DD61" s="485">
        <v>139</v>
      </c>
      <c r="DE61" s="484">
        <v>390</v>
      </c>
      <c r="DF61" s="484">
        <v>73</v>
      </c>
      <c r="DG61" s="484">
        <v>37</v>
      </c>
      <c r="DH61" s="484">
        <v>18</v>
      </c>
      <c r="DI61" s="484">
        <v>7</v>
      </c>
      <c r="DJ61" s="484">
        <v>5</v>
      </c>
      <c r="DK61" s="484">
        <v>1</v>
      </c>
      <c r="DL61" s="484">
        <v>0</v>
      </c>
      <c r="DM61" s="485">
        <v>531</v>
      </c>
      <c r="DN61" s="484">
        <v>256</v>
      </c>
      <c r="DO61" s="484">
        <v>81</v>
      </c>
      <c r="DP61" s="484">
        <v>24</v>
      </c>
      <c r="DQ61" s="484">
        <v>11</v>
      </c>
      <c r="DR61" s="484">
        <v>4</v>
      </c>
      <c r="DS61" s="484">
        <v>0</v>
      </c>
      <c r="DT61" s="484">
        <v>1</v>
      </c>
      <c r="DU61" s="484">
        <v>0</v>
      </c>
      <c r="DV61" s="485">
        <v>377</v>
      </c>
      <c r="DW61" s="484">
        <v>131</v>
      </c>
      <c r="DX61" s="484">
        <v>30</v>
      </c>
      <c r="DY61" s="484">
        <v>13</v>
      </c>
      <c r="DZ61" s="484">
        <v>2</v>
      </c>
      <c r="EA61" s="484">
        <v>1</v>
      </c>
      <c r="EB61" s="484">
        <v>1</v>
      </c>
      <c r="EC61" s="484">
        <v>2</v>
      </c>
      <c r="ED61" s="484">
        <v>0</v>
      </c>
      <c r="EE61" s="485">
        <v>180</v>
      </c>
      <c r="EF61" s="484">
        <v>777</v>
      </c>
      <c r="EG61" s="484">
        <v>184</v>
      </c>
      <c r="EH61" s="484">
        <v>74</v>
      </c>
      <c r="EI61" s="484">
        <v>31</v>
      </c>
      <c r="EJ61" s="484">
        <v>12</v>
      </c>
      <c r="EK61" s="484">
        <v>6</v>
      </c>
      <c r="EL61" s="484">
        <v>4</v>
      </c>
      <c r="EM61" s="484">
        <v>0</v>
      </c>
      <c r="EN61" s="485">
        <v>1088</v>
      </c>
      <c r="EO61" s="484">
        <v>397</v>
      </c>
      <c r="EP61" s="484">
        <v>92</v>
      </c>
      <c r="EQ61" s="484">
        <v>34</v>
      </c>
      <c r="ER61" s="484">
        <v>17</v>
      </c>
      <c r="ES61" s="484">
        <v>7</v>
      </c>
      <c r="ET61" s="484">
        <v>4</v>
      </c>
      <c r="EU61" s="484">
        <v>3</v>
      </c>
      <c r="EV61" s="484">
        <v>0</v>
      </c>
      <c r="EW61" s="485">
        <v>554</v>
      </c>
      <c r="EX61" s="484">
        <v>0</v>
      </c>
      <c r="EY61" s="484">
        <v>0</v>
      </c>
      <c r="EZ61" s="484">
        <v>0</v>
      </c>
      <c r="FA61" s="484">
        <v>0</v>
      </c>
      <c r="FB61" s="484">
        <v>0</v>
      </c>
      <c r="FC61" s="484">
        <v>0</v>
      </c>
      <c r="FD61" s="484">
        <v>0</v>
      </c>
      <c r="FE61" s="484">
        <v>0</v>
      </c>
      <c r="FF61" s="485">
        <v>0</v>
      </c>
      <c r="FG61" s="484">
        <v>0</v>
      </c>
      <c r="FH61" s="484">
        <v>0</v>
      </c>
      <c r="FI61" s="484">
        <v>0</v>
      </c>
      <c r="FJ61" s="484">
        <v>0</v>
      </c>
      <c r="FK61" s="484">
        <v>0</v>
      </c>
      <c r="FL61" s="484">
        <v>0</v>
      </c>
      <c r="FM61" s="484">
        <v>0</v>
      </c>
      <c r="FN61" s="484">
        <v>0</v>
      </c>
      <c r="FO61" s="485">
        <v>0</v>
      </c>
      <c r="FP61" s="484">
        <v>36</v>
      </c>
      <c r="FQ61" s="484">
        <v>17</v>
      </c>
      <c r="FR61" s="484">
        <v>4</v>
      </c>
      <c r="FS61" s="484">
        <v>4</v>
      </c>
      <c r="FT61" s="484">
        <v>0</v>
      </c>
      <c r="FU61" s="484">
        <v>0</v>
      </c>
      <c r="FV61" s="484">
        <v>0</v>
      </c>
      <c r="FW61" s="484">
        <v>0</v>
      </c>
      <c r="FX61" s="485">
        <v>61</v>
      </c>
      <c r="FY61" s="484">
        <v>361</v>
      </c>
      <c r="FZ61" s="484">
        <v>75</v>
      </c>
      <c r="GA61" s="484">
        <v>30</v>
      </c>
      <c r="GB61" s="484">
        <v>13</v>
      </c>
      <c r="GC61" s="484">
        <v>7</v>
      </c>
      <c r="GD61" s="484">
        <v>4</v>
      </c>
      <c r="GE61" s="484">
        <v>3</v>
      </c>
      <c r="GF61" s="484">
        <v>0</v>
      </c>
      <c r="GG61" s="485">
        <v>493</v>
      </c>
      <c r="GH61" s="484">
        <v>40</v>
      </c>
      <c r="GI61" s="484">
        <v>12833</v>
      </c>
      <c r="GJ61" s="484">
        <v>6411</v>
      </c>
      <c r="GK61" s="484">
        <v>4239</v>
      </c>
      <c r="GL61" s="484">
        <v>3009</v>
      </c>
      <c r="GM61" s="484">
        <v>1624</v>
      </c>
      <c r="GN61" s="484">
        <v>468</v>
      </c>
      <c r="GO61" s="484">
        <v>164</v>
      </c>
      <c r="GP61" s="484">
        <v>8</v>
      </c>
      <c r="GQ61" s="485">
        <v>28796</v>
      </c>
      <c r="GR61" s="484">
        <v>21</v>
      </c>
      <c r="GS61" s="484">
        <v>13508</v>
      </c>
      <c r="GT61" s="484">
        <v>3778</v>
      </c>
      <c r="GU61" s="484">
        <v>1903</v>
      </c>
      <c r="GV61" s="484">
        <v>859</v>
      </c>
      <c r="GW61" s="484">
        <v>349</v>
      </c>
      <c r="GX61" s="484">
        <v>112</v>
      </c>
      <c r="GY61" s="484">
        <v>49</v>
      </c>
      <c r="GZ61" s="484">
        <v>4</v>
      </c>
      <c r="HA61" s="485">
        <v>20583</v>
      </c>
      <c r="HB61" s="460">
        <v>0</v>
      </c>
      <c r="HC61" s="460">
        <v>1.5</v>
      </c>
      <c r="HD61" s="460">
        <v>0</v>
      </c>
      <c r="HE61" s="460">
        <v>0</v>
      </c>
      <c r="HF61" s="460">
        <v>0</v>
      </c>
      <c r="HG61" s="460">
        <v>0</v>
      </c>
      <c r="HH61" s="460">
        <v>0</v>
      </c>
      <c r="HI61" s="460">
        <v>0</v>
      </c>
      <c r="HJ61" s="460">
        <v>0</v>
      </c>
      <c r="HK61" s="483">
        <v>1.5</v>
      </c>
      <c r="HL61" s="460">
        <v>55.75</v>
      </c>
      <c r="HM61" s="460">
        <v>22865.75</v>
      </c>
      <c r="HN61" s="460">
        <v>9203</v>
      </c>
      <c r="HO61" s="460">
        <v>5655.5</v>
      </c>
      <c r="HP61" s="460">
        <v>3644.75</v>
      </c>
      <c r="HQ61" s="460">
        <v>1882.25</v>
      </c>
      <c r="HR61" s="460">
        <v>549.25</v>
      </c>
      <c r="HS61" s="460">
        <v>198.25</v>
      </c>
      <c r="HT61" s="460">
        <v>10</v>
      </c>
      <c r="HU61" s="483">
        <v>44064.5</v>
      </c>
      <c r="HV61" s="460">
        <v>31</v>
      </c>
      <c r="HW61" s="460">
        <v>15243.8</v>
      </c>
      <c r="HX61" s="460">
        <v>7157.9</v>
      </c>
      <c r="HY61" s="460">
        <v>5027.1000000000004</v>
      </c>
      <c r="HZ61" s="460">
        <v>3644.8</v>
      </c>
      <c r="IA61" s="460">
        <v>2300.5</v>
      </c>
      <c r="IB61" s="460">
        <v>793.4</v>
      </c>
      <c r="IC61" s="460">
        <v>330.4</v>
      </c>
      <c r="ID61" s="460">
        <v>20</v>
      </c>
      <c r="IE61" s="483">
        <v>34548.9</v>
      </c>
      <c r="IF61" s="483">
        <v>0</v>
      </c>
      <c r="IG61" s="483">
        <v>34548.9</v>
      </c>
      <c r="IH61" s="460">
        <v>55.75</v>
      </c>
      <c r="II61" s="460">
        <v>22865.75</v>
      </c>
      <c r="IJ61" s="460">
        <v>9203</v>
      </c>
      <c r="IK61" s="460">
        <v>5655.5</v>
      </c>
      <c r="IL61" s="460">
        <v>3644.75</v>
      </c>
      <c r="IM61" s="460">
        <v>1882.25</v>
      </c>
      <c r="IN61" s="460">
        <v>549.25</v>
      </c>
      <c r="IO61" s="460">
        <v>198.25</v>
      </c>
      <c r="IP61" s="460">
        <v>10</v>
      </c>
      <c r="IQ61" s="483">
        <v>44064.5</v>
      </c>
      <c r="IR61" s="460">
        <v>15.26</v>
      </c>
      <c r="IS61" s="460">
        <v>5528.38</v>
      </c>
      <c r="IT61" s="460">
        <v>761.26</v>
      </c>
      <c r="IU61" s="460">
        <v>223.01</v>
      </c>
      <c r="IV61" s="460">
        <v>79</v>
      </c>
      <c r="IW61" s="460">
        <v>21.14</v>
      </c>
      <c r="IX61" s="460">
        <v>5.04</v>
      </c>
      <c r="IY61" s="460">
        <v>0.25</v>
      </c>
      <c r="IZ61" s="460">
        <v>0</v>
      </c>
      <c r="JA61" s="483">
        <v>6633.34</v>
      </c>
      <c r="JB61" s="460">
        <v>40.49</v>
      </c>
      <c r="JC61" s="460">
        <v>17337.37</v>
      </c>
      <c r="JD61" s="460">
        <v>8441.74</v>
      </c>
      <c r="JE61" s="460">
        <v>5432.49</v>
      </c>
      <c r="JF61" s="460">
        <v>3565.75</v>
      </c>
      <c r="JG61" s="460">
        <v>1861.11</v>
      </c>
      <c r="JH61" s="460">
        <v>544.21</v>
      </c>
      <c r="JI61" s="460">
        <v>198</v>
      </c>
      <c r="JJ61" s="460">
        <v>10</v>
      </c>
      <c r="JK61" s="483">
        <v>37431.160000000003</v>
      </c>
      <c r="JL61" s="460">
        <v>22.5</v>
      </c>
      <c r="JM61" s="460">
        <v>11558.2</v>
      </c>
      <c r="JN61" s="460">
        <v>6565.8</v>
      </c>
      <c r="JO61" s="460">
        <v>4828.8999999999996</v>
      </c>
      <c r="JP61" s="460">
        <v>3565.8</v>
      </c>
      <c r="JQ61" s="460">
        <v>2274.6999999999998</v>
      </c>
      <c r="JR61" s="460">
        <v>786.1</v>
      </c>
      <c r="JS61" s="460">
        <v>330</v>
      </c>
      <c r="JT61" s="460">
        <v>20</v>
      </c>
      <c r="JU61" s="483">
        <v>29952</v>
      </c>
      <c r="JV61" s="483">
        <v>0</v>
      </c>
      <c r="JW61" s="483">
        <v>29952</v>
      </c>
      <c r="JX61" s="461"/>
      <c r="JY61" s="461"/>
      <c r="JZ61" s="461"/>
      <c r="KA61" s="461"/>
      <c r="KB61" s="461"/>
      <c r="KC61" s="461"/>
      <c r="KD61" s="461"/>
      <c r="KE61" s="461"/>
      <c r="KF61" s="461"/>
      <c r="KG61" s="461"/>
      <c r="KH61" s="461"/>
      <c r="KI61" s="461"/>
      <c r="KJ61" s="461"/>
      <c r="KK61" s="461"/>
      <c r="KL61" s="461"/>
      <c r="KM61" s="461"/>
      <c r="KN61" s="461"/>
      <c r="KO61" s="461"/>
      <c r="KP61" s="461"/>
      <c r="KQ61" s="461"/>
      <c r="KR61" s="461"/>
      <c r="KS61" s="461"/>
      <c r="KT61" s="461"/>
      <c r="KU61" s="461"/>
      <c r="KV61" s="461"/>
      <c r="KW61" s="461"/>
      <c r="KX61" s="462"/>
    </row>
    <row r="62" spans="1:310" s="463" customFormat="1" x14ac:dyDescent="0.2">
      <c r="A62" s="457" t="s">
        <v>169</v>
      </c>
      <c r="B62" s="473" t="s">
        <v>856</v>
      </c>
      <c r="C62" s="464" t="s">
        <v>782</v>
      </c>
      <c r="D62" s="465" t="s">
        <v>170</v>
      </c>
      <c r="E62" s="484">
        <v>3308</v>
      </c>
      <c r="F62" s="484">
        <v>6259</v>
      </c>
      <c r="G62" s="484">
        <v>14832</v>
      </c>
      <c r="H62" s="484">
        <v>12349</v>
      </c>
      <c r="I62" s="484">
        <v>9032</v>
      </c>
      <c r="J62" s="484">
        <v>6125</v>
      </c>
      <c r="K62" s="484">
        <v>5894</v>
      </c>
      <c r="L62" s="484">
        <v>1312</v>
      </c>
      <c r="M62" s="485">
        <v>59111</v>
      </c>
      <c r="N62" s="484">
        <v>284</v>
      </c>
      <c r="O62" s="484">
        <v>192</v>
      </c>
      <c r="P62" s="484">
        <v>446</v>
      </c>
      <c r="Q62" s="484">
        <v>265</v>
      </c>
      <c r="R62" s="484">
        <v>212</v>
      </c>
      <c r="S62" s="484">
        <v>80</v>
      </c>
      <c r="T62" s="484">
        <v>58</v>
      </c>
      <c r="U62" s="484">
        <v>15</v>
      </c>
      <c r="V62" s="485">
        <v>1552</v>
      </c>
      <c r="W62" s="484">
        <v>14</v>
      </c>
      <c r="X62" s="484">
        <v>1</v>
      </c>
      <c r="Y62" s="484">
        <v>0</v>
      </c>
      <c r="Z62" s="484">
        <v>4</v>
      </c>
      <c r="AA62" s="484">
        <v>4</v>
      </c>
      <c r="AB62" s="484">
        <v>2</v>
      </c>
      <c r="AC62" s="484">
        <v>1</v>
      </c>
      <c r="AD62" s="484">
        <v>0</v>
      </c>
      <c r="AE62" s="485">
        <v>26</v>
      </c>
      <c r="AF62" s="484">
        <v>3010</v>
      </c>
      <c r="AG62" s="484">
        <v>6066</v>
      </c>
      <c r="AH62" s="484">
        <v>14386</v>
      </c>
      <c r="AI62" s="484">
        <v>12080</v>
      </c>
      <c r="AJ62" s="484">
        <v>8816</v>
      </c>
      <c r="AK62" s="484">
        <v>6043</v>
      </c>
      <c r="AL62" s="484">
        <v>5835</v>
      </c>
      <c r="AM62" s="484">
        <v>1297</v>
      </c>
      <c r="AN62" s="485">
        <v>57533</v>
      </c>
      <c r="AO62" s="484">
        <v>4</v>
      </c>
      <c r="AP62" s="484">
        <v>26</v>
      </c>
      <c r="AQ62" s="484">
        <v>82</v>
      </c>
      <c r="AR62" s="484">
        <v>82</v>
      </c>
      <c r="AS62" s="484">
        <v>76</v>
      </c>
      <c r="AT62" s="484">
        <v>44</v>
      </c>
      <c r="AU62" s="484">
        <v>34</v>
      </c>
      <c r="AV62" s="484">
        <v>23</v>
      </c>
      <c r="AW62" s="485">
        <v>371</v>
      </c>
      <c r="AX62" s="484">
        <v>4</v>
      </c>
      <c r="AY62" s="484">
        <v>26</v>
      </c>
      <c r="AZ62" s="484">
        <v>82</v>
      </c>
      <c r="BA62" s="484">
        <v>82</v>
      </c>
      <c r="BB62" s="484">
        <v>76</v>
      </c>
      <c r="BC62" s="484">
        <v>44</v>
      </c>
      <c r="BD62" s="484">
        <v>34</v>
      </c>
      <c r="BE62" s="484">
        <v>23</v>
      </c>
      <c r="BF62" s="486"/>
      <c r="BG62" s="485">
        <v>371</v>
      </c>
      <c r="BH62" s="484">
        <v>4</v>
      </c>
      <c r="BI62" s="484">
        <v>3032</v>
      </c>
      <c r="BJ62" s="484">
        <v>6122</v>
      </c>
      <c r="BK62" s="484">
        <v>14386</v>
      </c>
      <c r="BL62" s="484">
        <v>12074</v>
      </c>
      <c r="BM62" s="484">
        <v>8784</v>
      </c>
      <c r="BN62" s="484">
        <v>6033</v>
      </c>
      <c r="BO62" s="484">
        <v>5824</v>
      </c>
      <c r="BP62" s="484">
        <v>1274</v>
      </c>
      <c r="BQ62" s="485">
        <v>57533</v>
      </c>
      <c r="BR62" s="484">
        <v>2</v>
      </c>
      <c r="BS62" s="484">
        <v>1495</v>
      </c>
      <c r="BT62" s="484">
        <v>3495</v>
      </c>
      <c r="BU62" s="484">
        <v>4941</v>
      </c>
      <c r="BV62" s="484">
        <v>3669</v>
      </c>
      <c r="BW62" s="484">
        <v>2304</v>
      </c>
      <c r="BX62" s="484">
        <v>1329</v>
      </c>
      <c r="BY62" s="484">
        <v>930</v>
      </c>
      <c r="BZ62" s="484">
        <v>133</v>
      </c>
      <c r="CA62" s="485">
        <v>18298</v>
      </c>
      <c r="CB62" s="484">
        <v>0</v>
      </c>
      <c r="CC62" s="484">
        <v>14</v>
      </c>
      <c r="CD62" s="484">
        <v>47</v>
      </c>
      <c r="CE62" s="484">
        <v>184</v>
      </c>
      <c r="CF62" s="484">
        <v>161</v>
      </c>
      <c r="CG62" s="484">
        <v>79</v>
      </c>
      <c r="CH62" s="484">
        <v>43</v>
      </c>
      <c r="CI62" s="484">
        <v>37</v>
      </c>
      <c r="CJ62" s="484">
        <v>4</v>
      </c>
      <c r="CK62" s="485">
        <v>569</v>
      </c>
      <c r="CL62" s="484">
        <v>0</v>
      </c>
      <c r="CM62" s="484">
        <v>0</v>
      </c>
      <c r="CN62" s="484">
        <v>2</v>
      </c>
      <c r="CO62" s="484">
        <v>8</v>
      </c>
      <c r="CP62" s="484">
        <v>8</v>
      </c>
      <c r="CQ62" s="484">
        <v>6</v>
      </c>
      <c r="CR62" s="484">
        <v>11</v>
      </c>
      <c r="CS62" s="484">
        <v>30</v>
      </c>
      <c r="CT62" s="484">
        <v>6</v>
      </c>
      <c r="CU62" s="485">
        <v>71</v>
      </c>
      <c r="CV62" s="484">
        <v>637</v>
      </c>
      <c r="CW62" s="484">
        <v>231</v>
      </c>
      <c r="CX62" s="484">
        <v>455</v>
      </c>
      <c r="CY62" s="484">
        <v>517</v>
      </c>
      <c r="CZ62" s="484">
        <v>403</v>
      </c>
      <c r="DA62" s="484">
        <v>364</v>
      </c>
      <c r="DB62" s="484">
        <v>410</v>
      </c>
      <c r="DC62" s="484">
        <v>170</v>
      </c>
      <c r="DD62" s="485">
        <v>3187</v>
      </c>
      <c r="DE62" s="484">
        <v>31</v>
      </c>
      <c r="DF62" s="484">
        <v>55</v>
      </c>
      <c r="DG62" s="484">
        <v>89</v>
      </c>
      <c r="DH62" s="484">
        <v>64</v>
      </c>
      <c r="DI62" s="484">
        <v>30</v>
      </c>
      <c r="DJ62" s="484">
        <v>31</v>
      </c>
      <c r="DK62" s="484">
        <v>23</v>
      </c>
      <c r="DL62" s="484">
        <v>5</v>
      </c>
      <c r="DM62" s="485">
        <v>328</v>
      </c>
      <c r="DN62" s="484">
        <v>0</v>
      </c>
      <c r="DO62" s="484">
        <v>0</v>
      </c>
      <c r="DP62" s="484">
        <v>0</v>
      </c>
      <c r="DQ62" s="484">
        <v>0</v>
      </c>
      <c r="DR62" s="484">
        <v>0</v>
      </c>
      <c r="DS62" s="484">
        <v>0</v>
      </c>
      <c r="DT62" s="484">
        <v>0</v>
      </c>
      <c r="DU62" s="484">
        <v>0</v>
      </c>
      <c r="DV62" s="485">
        <v>0</v>
      </c>
      <c r="DW62" s="484">
        <v>5</v>
      </c>
      <c r="DX62" s="484">
        <v>13</v>
      </c>
      <c r="DY62" s="484">
        <v>19</v>
      </c>
      <c r="DZ62" s="484">
        <v>23</v>
      </c>
      <c r="EA62" s="484">
        <v>7</v>
      </c>
      <c r="EB62" s="484">
        <v>6</v>
      </c>
      <c r="EC62" s="484">
        <v>3</v>
      </c>
      <c r="ED62" s="484">
        <v>1</v>
      </c>
      <c r="EE62" s="485">
        <v>77</v>
      </c>
      <c r="EF62" s="484">
        <v>36</v>
      </c>
      <c r="EG62" s="484">
        <v>68</v>
      </c>
      <c r="EH62" s="484">
        <v>108</v>
      </c>
      <c r="EI62" s="484">
        <v>87</v>
      </c>
      <c r="EJ62" s="484">
        <v>37</v>
      </c>
      <c r="EK62" s="484">
        <v>37</v>
      </c>
      <c r="EL62" s="484">
        <v>26</v>
      </c>
      <c r="EM62" s="484">
        <v>6</v>
      </c>
      <c r="EN62" s="485">
        <v>405</v>
      </c>
      <c r="EO62" s="484">
        <v>14</v>
      </c>
      <c r="EP62" s="484">
        <v>15</v>
      </c>
      <c r="EQ62" s="484">
        <v>29</v>
      </c>
      <c r="ER62" s="484">
        <v>25</v>
      </c>
      <c r="ES62" s="484">
        <v>16</v>
      </c>
      <c r="ET62" s="484">
        <v>15</v>
      </c>
      <c r="EU62" s="484">
        <v>11</v>
      </c>
      <c r="EV62" s="484">
        <v>3</v>
      </c>
      <c r="EW62" s="485">
        <v>128</v>
      </c>
      <c r="EX62" s="484">
        <v>0</v>
      </c>
      <c r="EY62" s="484">
        <v>0</v>
      </c>
      <c r="EZ62" s="484">
        <v>0</v>
      </c>
      <c r="FA62" s="484">
        <v>0</v>
      </c>
      <c r="FB62" s="484">
        <v>0</v>
      </c>
      <c r="FC62" s="484">
        <v>0</v>
      </c>
      <c r="FD62" s="484">
        <v>0</v>
      </c>
      <c r="FE62" s="484">
        <v>0</v>
      </c>
      <c r="FF62" s="485">
        <v>0</v>
      </c>
      <c r="FG62" s="484">
        <v>0</v>
      </c>
      <c r="FH62" s="484">
        <v>0</v>
      </c>
      <c r="FI62" s="484">
        <v>0</v>
      </c>
      <c r="FJ62" s="484">
        <v>0</v>
      </c>
      <c r="FK62" s="484">
        <v>0</v>
      </c>
      <c r="FL62" s="484">
        <v>0</v>
      </c>
      <c r="FM62" s="484">
        <v>0</v>
      </c>
      <c r="FN62" s="484">
        <v>0</v>
      </c>
      <c r="FO62" s="485">
        <v>0</v>
      </c>
      <c r="FP62" s="484">
        <v>0</v>
      </c>
      <c r="FQ62" s="484">
        <v>0</v>
      </c>
      <c r="FR62" s="484">
        <v>0</v>
      </c>
      <c r="FS62" s="484">
        <v>0</v>
      </c>
      <c r="FT62" s="484">
        <v>0</v>
      </c>
      <c r="FU62" s="484">
        <v>0</v>
      </c>
      <c r="FV62" s="484">
        <v>0</v>
      </c>
      <c r="FW62" s="484">
        <v>0</v>
      </c>
      <c r="FX62" s="485">
        <v>0</v>
      </c>
      <c r="FY62" s="484">
        <v>14</v>
      </c>
      <c r="FZ62" s="484">
        <v>15</v>
      </c>
      <c r="GA62" s="484">
        <v>29</v>
      </c>
      <c r="GB62" s="484">
        <v>25</v>
      </c>
      <c r="GC62" s="484">
        <v>16</v>
      </c>
      <c r="GD62" s="484">
        <v>15</v>
      </c>
      <c r="GE62" s="484">
        <v>11</v>
      </c>
      <c r="GF62" s="484">
        <v>3</v>
      </c>
      <c r="GG62" s="485">
        <v>128</v>
      </c>
      <c r="GH62" s="484">
        <v>2</v>
      </c>
      <c r="GI62" s="484">
        <v>1518</v>
      </c>
      <c r="GJ62" s="484">
        <v>2565</v>
      </c>
      <c r="GK62" s="484">
        <v>9234</v>
      </c>
      <c r="GL62" s="484">
        <v>8213</v>
      </c>
      <c r="GM62" s="484">
        <v>6388</v>
      </c>
      <c r="GN62" s="484">
        <v>4644</v>
      </c>
      <c r="GO62" s="484">
        <v>4824</v>
      </c>
      <c r="GP62" s="484">
        <v>1130</v>
      </c>
      <c r="GQ62" s="485">
        <v>38518</v>
      </c>
      <c r="GR62" s="484">
        <v>2</v>
      </c>
      <c r="GS62" s="484">
        <v>1514</v>
      </c>
      <c r="GT62" s="484">
        <v>3557</v>
      </c>
      <c r="GU62" s="484">
        <v>5152</v>
      </c>
      <c r="GV62" s="484">
        <v>3861</v>
      </c>
      <c r="GW62" s="484">
        <v>2396</v>
      </c>
      <c r="GX62" s="484">
        <v>1389</v>
      </c>
      <c r="GY62" s="484">
        <v>1000</v>
      </c>
      <c r="GZ62" s="484">
        <v>144</v>
      </c>
      <c r="HA62" s="485">
        <v>19015</v>
      </c>
      <c r="HB62" s="460">
        <v>0</v>
      </c>
      <c r="HC62" s="460">
        <v>24.3</v>
      </c>
      <c r="HD62" s="460">
        <v>1.4</v>
      </c>
      <c r="HE62" s="460">
        <v>1</v>
      </c>
      <c r="HF62" s="460">
        <v>2</v>
      </c>
      <c r="HG62" s="460">
        <v>0.5</v>
      </c>
      <c r="HH62" s="460">
        <v>0.5</v>
      </c>
      <c r="HI62" s="460">
        <v>0</v>
      </c>
      <c r="HJ62" s="460">
        <v>0</v>
      </c>
      <c r="HK62" s="483">
        <v>29.7</v>
      </c>
      <c r="HL62" s="460">
        <v>3.5</v>
      </c>
      <c r="HM62" s="460">
        <v>2637.45</v>
      </c>
      <c r="HN62" s="460">
        <v>5257.1</v>
      </c>
      <c r="HO62" s="460">
        <v>13128.75</v>
      </c>
      <c r="HP62" s="460">
        <v>11150.5</v>
      </c>
      <c r="HQ62" s="460">
        <v>8194.75</v>
      </c>
      <c r="HR62" s="460">
        <v>5691</v>
      </c>
      <c r="HS62" s="460">
        <v>5571.25</v>
      </c>
      <c r="HT62" s="460">
        <v>1237.75</v>
      </c>
      <c r="HU62" s="483">
        <v>52872.05</v>
      </c>
      <c r="HV62" s="460">
        <v>1.9</v>
      </c>
      <c r="HW62" s="460">
        <v>1758.3</v>
      </c>
      <c r="HX62" s="460">
        <v>4088.9</v>
      </c>
      <c r="HY62" s="460">
        <v>11670</v>
      </c>
      <c r="HZ62" s="460">
        <v>11150.5</v>
      </c>
      <c r="IA62" s="460">
        <v>10015.799999999999</v>
      </c>
      <c r="IB62" s="460">
        <v>8220.2999999999993</v>
      </c>
      <c r="IC62" s="460">
        <v>9285.4</v>
      </c>
      <c r="ID62" s="460">
        <v>2475.5</v>
      </c>
      <c r="IE62" s="483">
        <v>58666.6</v>
      </c>
      <c r="IF62" s="483">
        <v>268.3</v>
      </c>
      <c r="IG62" s="483">
        <v>58934.9</v>
      </c>
      <c r="IH62" s="460">
        <v>3.5</v>
      </c>
      <c r="II62" s="460">
        <v>2637.45</v>
      </c>
      <c r="IJ62" s="460">
        <v>5257.1</v>
      </c>
      <c r="IK62" s="460">
        <v>13128.75</v>
      </c>
      <c r="IL62" s="460">
        <v>11150.5</v>
      </c>
      <c r="IM62" s="460">
        <v>8194.75</v>
      </c>
      <c r="IN62" s="460">
        <v>5691</v>
      </c>
      <c r="IO62" s="460">
        <v>5571.25</v>
      </c>
      <c r="IP62" s="460">
        <v>1237.75</v>
      </c>
      <c r="IQ62" s="483">
        <v>52872.05</v>
      </c>
      <c r="IR62" s="460">
        <v>0</v>
      </c>
      <c r="IS62" s="460">
        <v>614.30999999999995</v>
      </c>
      <c r="IT62" s="460">
        <v>1392.33</v>
      </c>
      <c r="IU62" s="460">
        <v>1699.87</v>
      </c>
      <c r="IV62" s="460">
        <v>742.29</v>
      </c>
      <c r="IW62" s="460">
        <v>202.66</v>
      </c>
      <c r="IX62" s="460">
        <v>64.05</v>
      </c>
      <c r="IY62" s="460">
        <v>26.06</v>
      </c>
      <c r="IZ62" s="460">
        <v>1.63</v>
      </c>
      <c r="JA62" s="483">
        <v>4743.2</v>
      </c>
      <c r="JB62" s="460">
        <v>3.5</v>
      </c>
      <c r="JC62" s="460">
        <v>2023.14</v>
      </c>
      <c r="JD62" s="460">
        <v>3864.77</v>
      </c>
      <c r="JE62" s="460">
        <v>11428.88</v>
      </c>
      <c r="JF62" s="460">
        <v>10408.209999999999</v>
      </c>
      <c r="JG62" s="460">
        <v>7992.09</v>
      </c>
      <c r="JH62" s="460">
        <v>5626.95</v>
      </c>
      <c r="JI62" s="460">
        <v>5545.19</v>
      </c>
      <c r="JJ62" s="460">
        <v>1236.1199999999999</v>
      </c>
      <c r="JK62" s="483">
        <v>48128.85</v>
      </c>
      <c r="JL62" s="460">
        <v>1.9</v>
      </c>
      <c r="JM62" s="460">
        <v>1348.8</v>
      </c>
      <c r="JN62" s="460">
        <v>3005.9</v>
      </c>
      <c r="JO62" s="460">
        <v>10159</v>
      </c>
      <c r="JP62" s="460">
        <v>10408.200000000001</v>
      </c>
      <c r="JQ62" s="460">
        <v>9768.1</v>
      </c>
      <c r="JR62" s="460">
        <v>8127.8</v>
      </c>
      <c r="JS62" s="460">
        <v>9242</v>
      </c>
      <c r="JT62" s="460">
        <v>2472.1999999999998</v>
      </c>
      <c r="JU62" s="483">
        <v>54533.9</v>
      </c>
      <c r="JV62" s="483">
        <v>268.3</v>
      </c>
      <c r="JW62" s="483">
        <v>54802.2</v>
      </c>
      <c r="JX62" s="461"/>
      <c r="JY62" s="461"/>
      <c r="JZ62" s="461"/>
      <c r="KA62" s="461"/>
      <c r="KB62" s="461"/>
      <c r="KC62" s="461"/>
      <c r="KD62" s="461"/>
      <c r="KE62" s="461"/>
      <c r="KF62" s="461"/>
      <c r="KG62" s="461"/>
      <c r="KH62" s="461"/>
      <c r="KI62" s="461"/>
      <c r="KJ62" s="461"/>
      <c r="KK62" s="461"/>
      <c r="KL62" s="461"/>
      <c r="KM62" s="461"/>
      <c r="KN62" s="461"/>
      <c r="KO62" s="461"/>
      <c r="KP62" s="461"/>
      <c r="KQ62" s="461"/>
      <c r="KR62" s="461"/>
      <c r="KS62" s="461"/>
      <c r="KT62" s="461"/>
      <c r="KU62" s="461"/>
      <c r="KV62" s="461"/>
      <c r="KW62" s="461"/>
      <c r="KX62" s="462"/>
    </row>
    <row r="63" spans="1:310" s="463" customFormat="1" x14ac:dyDescent="0.2">
      <c r="A63" s="457" t="s">
        <v>171</v>
      </c>
      <c r="B63" s="473" t="s">
        <v>857</v>
      </c>
      <c r="C63" s="464" t="s">
        <v>784</v>
      </c>
      <c r="D63" s="465" t="s">
        <v>172</v>
      </c>
      <c r="E63" s="484">
        <v>15080</v>
      </c>
      <c r="F63" s="484">
        <v>11993</v>
      </c>
      <c r="G63" s="484">
        <v>9662</v>
      </c>
      <c r="H63" s="484">
        <v>6906</v>
      </c>
      <c r="I63" s="484">
        <v>5301</v>
      </c>
      <c r="J63" s="484">
        <v>2283</v>
      </c>
      <c r="K63" s="484">
        <v>974</v>
      </c>
      <c r="L63" s="484">
        <v>70</v>
      </c>
      <c r="M63" s="485">
        <v>52269</v>
      </c>
      <c r="N63" s="484">
        <v>384</v>
      </c>
      <c r="O63" s="484">
        <v>183</v>
      </c>
      <c r="P63" s="484">
        <v>155</v>
      </c>
      <c r="Q63" s="484">
        <v>92</v>
      </c>
      <c r="R63" s="484">
        <v>46</v>
      </c>
      <c r="S63" s="484">
        <v>20</v>
      </c>
      <c r="T63" s="484">
        <v>8</v>
      </c>
      <c r="U63" s="484">
        <v>1</v>
      </c>
      <c r="V63" s="485">
        <v>889</v>
      </c>
      <c r="W63" s="484">
        <v>1</v>
      </c>
      <c r="X63" s="484">
        <v>0</v>
      </c>
      <c r="Y63" s="484">
        <v>0</v>
      </c>
      <c r="Z63" s="484">
        <v>0</v>
      </c>
      <c r="AA63" s="484">
        <v>0</v>
      </c>
      <c r="AB63" s="484">
        <v>1</v>
      </c>
      <c r="AC63" s="484">
        <v>0</v>
      </c>
      <c r="AD63" s="484">
        <v>0</v>
      </c>
      <c r="AE63" s="485">
        <v>2</v>
      </c>
      <c r="AF63" s="484">
        <v>14695</v>
      </c>
      <c r="AG63" s="484">
        <v>11810</v>
      </c>
      <c r="AH63" s="484">
        <v>9507</v>
      </c>
      <c r="AI63" s="484">
        <v>6814</v>
      </c>
      <c r="AJ63" s="484">
        <v>5255</v>
      </c>
      <c r="AK63" s="484">
        <v>2262</v>
      </c>
      <c r="AL63" s="484">
        <v>966</v>
      </c>
      <c r="AM63" s="484">
        <v>69</v>
      </c>
      <c r="AN63" s="485">
        <v>51378</v>
      </c>
      <c r="AO63" s="484">
        <v>20</v>
      </c>
      <c r="AP63" s="484">
        <v>26</v>
      </c>
      <c r="AQ63" s="484">
        <v>50</v>
      </c>
      <c r="AR63" s="484">
        <v>52</v>
      </c>
      <c r="AS63" s="484">
        <v>47</v>
      </c>
      <c r="AT63" s="484">
        <v>22</v>
      </c>
      <c r="AU63" s="484">
        <v>17</v>
      </c>
      <c r="AV63" s="484">
        <v>13</v>
      </c>
      <c r="AW63" s="485">
        <v>247</v>
      </c>
      <c r="AX63" s="484">
        <v>20</v>
      </c>
      <c r="AY63" s="484">
        <v>26</v>
      </c>
      <c r="AZ63" s="484">
        <v>50</v>
      </c>
      <c r="BA63" s="484">
        <v>52</v>
      </c>
      <c r="BB63" s="484">
        <v>47</v>
      </c>
      <c r="BC63" s="484">
        <v>22</v>
      </c>
      <c r="BD63" s="484">
        <v>17</v>
      </c>
      <c r="BE63" s="484">
        <v>13</v>
      </c>
      <c r="BF63" s="486"/>
      <c r="BG63" s="485">
        <v>247</v>
      </c>
      <c r="BH63" s="484">
        <v>20</v>
      </c>
      <c r="BI63" s="484">
        <v>14701</v>
      </c>
      <c r="BJ63" s="484">
        <v>11834</v>
      </c>
      <c r="BK63" s="484">
        <v>9509</v>
      </c>
      <c r="BL63" s="484">
        <v>6809</v>
      </c>
      <c r="BM63" s="484">
        <v>5230</v>
      </c>
      <c r="BN63" s="484">
        <v>2257</v>
      </c>
      <c r="BO63" s="484">
        <v>962</v>
      </c>
      <c r="BP63" s="484">
        <v>56</v>
      </c>
      <c r="BQ63" s="485">
        <v>51378</v>
      </c>
      <c r="BR63" s="484">
        <v>3</v>
      </c>
      <c r="BS63" s="484">
        <v>7859</v>
      </c>
      <c r="BT63" s="484">
        <v>4558</v>
      </c>
      <c r="BU63" s="484">
        <v>2744</v>
      </c>
      <c r="BV63" s="484">
        <v>1492</v>
      </c>
      <c r="BW63" s="484">
        <v>760</v>
      </c>
      <c r="BX63" s="484">
        <v>278</v>
      </c>
      <c r="BY63" s="484">
        <v>108</v>
      </c>
      <c r="BZ63" s="484">
        <v>7</v>
      </c>
      <c r="CA63" s="485">
        <v>17809</v>
      </c>
      <c r="CB63" s="484">
        <v>1</v>
      </c>
      <c r="CC63" s="484">
        <v>118</v>
      </c>
      <c r="CD63" s="484">
        <v>130</v>
      </c>
      <c r="CE63" s="484">
        <v>95</v>
      </c>
      <c r="CF63" s="484">
        <v>65</v>
      </c>
      <c r="CG63" s="484">
        <v>45</v>
      </c>
      <c r="CH63" s="484">
        <v>15</v>
      </c>
      <c r="CI63" s="484">
        <v>6</v>
      </c>
      <c r="CJ63" s="484">
        <v>0</v>
      </c>
      <c r="CK63" s="485">
        <v>475</v>
      </c>
      <c r="CL63" s="484">
        <v>0</v>
      </c>
      <c r="CM63" s="484">
        <v>8</v>
      </c>
      <c r="CN63" s="484">
        <v>5</v>
      </c>
      <c r="CO63" s="484">
        <v>5</v>
      </c>
      <c r="CP63" s="484">
        <v>9</v>
      </c>
      <c r="CQ63" s="484">
        <v>5</v>
      </c>
      <c r="CR63" s="484">
        <v>9</v>
      </c>
      <c r="CS63" s="484">
        <v>13</v>
      </c>
      <c r="CT63" s="484">
        <v>5</v>
      </c>
      <c r="CU63" s="485">
        <v>59</v>
      </c>
      <c r="CV63" s="484">
        <v>28</v>
      </c>
      <c r="CW63" s="484">
        <v>36</v>
      </c>
      <c r="CX63" s="484">
        <v>20</v>
      </c>
      <c r="CY63" s="484">
        <v>25</v>
      </c>
      <c r="CZ63" s="484">
        <v>12</v>
      </c>
      <c r="DA63" s="484">
        <v>10</v>
      </c>
      <c r="DB63" s="484">
        <v>3</v>
      </c>
      <c r="DC63" s="484">
        <v>1</v>
      </c>
      <c r="DD63" s="485">
        <v>135</v>
      </c>
      <c r="DE63" s="484">
        <v>0</v>
      </c>
      <c r="DF63" s="484">
        <v>0</v>
      </c>
      <c r="DG63" s="484">
        <v>0</v>
      </c>
      <c r="DH63" s="484">
        <v>0</v>
      </c>
      <c r="DI63" s="484">
        <v>0</v>
      </c>
      <c r="DJ63" s="484">
        <v>0</v>
      </c>
      <c r="DK63" s="484">
        <v>0</v>
      </c>
      <c r="DL63" s="484">
        <v>0</v>
      </c>
      <c r="DM63" s="485">
        <v>0</v>
      </c>
      <c r="DN63" s="484">
        <v>318</v>
      </c>
      <c r="DO63" s="484">
        <v>204</v>
      </c>
      <c r="DP63" s="484">
        <v>119</v>
      </c>
      <c r="DQ63" s="484">
        <v>45</v>
      </c>
      <c r="DR63" s="484">
        <v>40</v>
      </c>
      <c r="DS63" s="484">
        <v>20</v>
      </c>
      <c r="DT63" s="484">
        <v>9</v>
      </c>
      <c r="DU63" s="484">
        <v>2</v>
      </c>
      <c r="DV63" s="485">
        <v>757</v>
      </c>
      <c r="DW63" s="484">
        <v>78</v>
      </c>
      <c r="DX63" s="484">
        <v>30</v>
      </c>
      <c r="DY63" s="484">
        <v>12</v>
      </c>
      <c r="DZ63" s="484">
        <v>13</v>
      </c>
      <c r="EA63" s="484">
        <v>7</v>
      </c>
      <c r="EB63" s="484">
        <v>5</v>
      </c>
      <c r="EC63" s="484">
        <v>4</v>
      </c>
      <c r="ED63" s="484">
        <v>0</v>
      </c>
      <c r="EE63" s="485">
        <v>149</v>
      </c>
      <c r="EF63" s="484">
        <v>396</v>
      </c>
      <c r="EG63" s="484">
        <v>234</v>
      </c>
      <c r="EH63" s="484">
        <v>131</v>
      </c>
      <c r="EI63" s="484">
        <v>58</v>
      </c>
      <c r="EJ63" s="484">
        <v>47</v>
      </c>
      <c r="EK63" s="484">
        <v>25</v>
      </c>
      <c r="EL63" s="484">
        <v>13</v>
      </c>
      <c r="EM63" s="484">
        <v>2</v>
      </c>
      <c r="EN63" s="485">
        <v>906</v>
      </c>
      <c r="EO63" s="484">
        <v>227</v>
      </c>
      <c r="EP63" s="484">
        <v>127</v>
      </c>
      <c r="EQ63" s="484">
        <v>82</v>
      </c>
      <c r="ER63" s="484">
        <v>39</v>
      </c>
      <c r="ES63" s="484">
        <v>29</v>
      </c>
      <c r="ET63" s="484">
        <v>11</v>
      </c>
      <c r="EU63" s="484">
        <v>9</v>
      </c>
      <c r="EV63" s="484">
        <v>2</v>
      </c>
      <c r="EW63" s="485">
        <v>526</v>
      </c>
      <c r="EX63" s="484">
        <v>0</v>
      </c>
      <c r="EY63" s="484">
        <v>0</v>
      </c>
      <c r="EZ63" s="484">
        <v>0</v>
      </c>
      <c r="FA63" s="484">
        <v>0</v>
      </c>
      <c r="FB63" s="484">
        <v>0</v>
      </c>
      <c r="FC63" s="484">
        <v>0</v>
      </c>
      <c r="FD63" s="484">
        <v>0</v>
      </c>
      <c r="FE63" s="484">
        <v>0</v>
      </c>
      <c r="FF63" s="485">
        <v>0</v>
      </c>
      <c r="FG63" s="484">
        <v>0</v>
      </c>
      <c r="FH63" s="484">
        <v>0</v>
      </c>
      <c r="FI63" s="484">
        <v>0</v>
      </c>
      <c r="FJ63" s="484">
        <v>0</v>
      </c>
      <c r="FK63" s="484">
        <v>0</v>
      </c>
      <c r="FL63" s="484">
        <v>0</v>
      </c>
      <c r="FM63" s="484">
        <v>0</v>
      </c>
      <c r="FN63" s="484">
        <v>0</v>
      </c>
      <c r="FO63" s="485">
        <v>0</v>
      </c>
      <c r="FP63" s="484">
        <v>18</v>
      </c>
      <c r="FQ63" s="484">
        <v>18</v>
      </c>
      <c r="FR63" s="484">
        <v>20</v>
      </c>
      <c r="FS63" s="484">
        <v>5</v>
      </c>
      <c r="FT63" s="484">
        <v>4</v>
      </c>
      <c r="FU63" s="484">
        <v>0</v>
      </c>
      <c r="FV63" s="484">
        <v>1</v>
      </c>
      <c r="FW63" s="484">
        <v>0</v>
      </c>
      <c r="FX63" s="485">
        <v>66</v>
      </c>
      <c r="FY63" s="484">
        <v>209</v>
      </c>
      <c r="FZ63" s="484">
        <v>109</v>
      </c>
      <c r="GA63" s="484">
        <v>62</v>
      </c>
      <c r="GB63" s="484">
        <v>34</v>
      </c>
      <c r="GC63" s="484">
        <v>25</v>
      </c>
      <c r="GD63" s="484">
        <v>11</v>
      </c>
      <c r="GE63" s="484">
        <v>8</v>
      </c>
      <c r="GF63" s="484">
        <v>2</v>
      </c>
      <c r="GG63" s="485">
        <v>460</v>
      </c>
      <c r="GH63" s="484">
        <v>16</v>
      </c>
      <c r="GI63" s="484">
        <v>6320</v>
      </c>
      <c r="GJ63" s="484">
        <v>6906</v>
      </c>
      <c r="GK63" s="484">
        <v>6533</v>
      </c>
      <c r="GL63" s="484">
        <v>5184</v>
      </c>
      <c r="GM63" s="484">
        <v>4373</v>
      </c>
      <c r="GN63" s="484">
        <v>1930</v>
      </c>
      <c r="GO63" s="484">
        <v>822</v>
      </c>
      <c r="GP63" s="484">
        <v>42</v>
      </c>
      <c r="GQ63" s="485">
        <v>32126</v>
      </c>
      <c r="GR63" s="484">
        <v>4</v>
      </c>
      <c r="GS63" s="484">
        <v>8381</v>
      </c>
      <c r="GT63" s="484">
        <v>4928</v>
      </c>
      <c r="GU63" s="484">
        <v>2976</v>
      </c>
      <c r="GV63" s="484">
        <v>1625</v>
      </c>
      <c r="GW63" s="484">
        <v>857</v>
      </c>
      <c r="GX63" s="484">
        <v>327</v>
      </c>
      <c r="GY63" s="484">
        <v>140</v>
      </c>
      <c r="GZ63" s="484">
        <v>14</v>
      </c>
      <c r="HA63" s="485">
        <v>19252</v>
      </c>
      <c r="HB63" s="460">
        <v>0</v>
      </c>
      <c r="HC63" s="460">
        <v>6</v>
      </c>
      <c r="HD63" s="460">
        <v>0.5</v>
      </c>
      <c r="HE63" s="460">
        <v>0.5</v>
      </c>
      <c r="HF63" s="460">
        <v>0</v>
      </c>
      <c r="HG63" s="460">
        <v>0</v>
      </c>
      <c r="HH63" s="460">
        <v>0</v>
      </c>
      <c r="HI63" s="460">
        <v>0</v>
      </c>
      <c r="HJ63" s="460">
        <v>0</v>
      </c>
      <c r="HK63" s="483">
        <v>7</v>
      </c>
      <c r="HL63" s="460">
        <v>19</v>
      </c>
      <c r="HM63" s="460">
        <v>12687</v>
      </c>
      <c r="HN63" s="460">
        <v>10619.5</v>
      </c>
      <c r="HO63" s="460">
        <v>8771.75</v>
      </c>
      <c r="HP63" s="460">
        <v>6421.25</v>
      </c>
      <c r="HQ63" s="460">
        <v>5020.5</v>
      </c>
      <c r="HR63" s="460">
        <v>2178.75</v>
      </c>
      <c r="HS63" s="460">
        <v>931.5</v>
      </c>
      <c r="HT63" s="460">
        <v>51.25</v>
      </c>
      <c r="HU63" s="483">
        <v>46700.5</v>
      </c>
      <c r="HV63" s="460">
        <v>10.6</v>
      </c>
      <c r="HW63" s="460">
        <v>8458</v>
      </c>
      <c r="HX63" s="460">
        <v>8259.6</v>
      </c>
      <c r="HY63" s="460">
        <v>7797.1</v>
      </c>
      <c r="HZ63" s="460">
        <v>6421.3</v>
      </c>
      <c r="IA63" s="460">
        <v>6136.2</v>
      </c>
      <c r="IB63" s="460">
        <v>3147.1</v>
      </c>
      <c r="IC63" s="460">
        <v>1552.5</v>
      </c>
      <c r="ID63" s="460">
        <v>102.5</v>
      </c>
      <c r="IE63" s="483">
        <v>41884.9</v>
      </c>
      <c r="IF63" s="483">
        <v>0</v>
      </c>
      <c r="IG63" s="483">
        <v>41884.9</v>
      </c>
      <c r="IH63" s="460">
        <v>19</v>
      </c>
      <c r="II63" s="460">
        <v>12687</v>
      </c>
      <c r="IJ63" s="460">
        <v>10619.5</v>
      </c>
      <c r="IK63" s="460">
        <v>8771.75</v>
      </c>
      <c r="IL63" s="460">
        <v>6421.25</v>
      </c>
      <c r="IM63" s="460">
        <v>5020.5</v>
      </c>
      <c r="IN63" s="460">
        <v>2178.75</v>
      </c>
      <c r="IO63" s="460">
        <v>931.5</v>
      </c>
      <c r="IP63" s="460">
        <v>51.25</v>
      </c>
      <c r="IQ63" s="483">
        <v>46700.5</v>
      </c>
      <c r="IR63" s="460">
        <v>3.77</v>
      </c>
      <c r="IS63" s="460">
        <v>3107.56</v>
      </c>
      <c r="IT63" s="460">
        <v>1033</v>
      </c>
      <c r="IU63" s="460">
        <v>424.64</v>
      </c>
      <c r="IV63" s="460">
        <v>159.43</v>
      </c>
      <c r="IW63" s="460">
        <v>50.15</v>
      </c>
      <c r="IX63" s="460">
        <v>23.64</v>
      </c>
      <c r="IY63" s="460">
        <v>10.23</v>
      </c>
      <c r="IZ63" s="460">
        <v>0</v>
      </c>
      <c r="JA63" s="483">
        <v>4812.42</v>
      </c>
      <c r="JB63" s="460">
        <v>15.23</v>
      </c>
      <c r="JC63" s="460">
        <v>9579.44</v>
      </c>
      <c r="JD63" s="460">
        <v>9586.5</v>
      </c>
      <c r="JE63" s="460">
        <v>8347.11</v>
      </c>
      <c r="JF63" s="460">
        <v>6261.82</v>
      </c>
      <c r="JG63" s="460">
        <v>4970.3500000000004</v>
      </c>
      <c r="JH63" s="460">
        <v>2155.11</v>
      </c>
      <c r="JI63" s="460">
        <v>921.27</v>
      </c>
      <c r="JJ63" s="460">
        <v>51.25</v>
      </c>
      <c r="JK63" s="483">
        <v>41888.080000000002</v>
      </c>
      <c r="JL63" s="460">
        <v>8.5</v>
      </c>
      <c r="JM63" s="460">
        <v>6386.3</v>
      </c>
      <c r="JN63" s="460">
        <v>7456.2</v>
      </c>
      <c r="JO63" s="460">
        <v>7419.7</v>
      </c>
      <c r="JP63" s="460">
        <v>6261.8</v>
      </c>
      <c r="JQ63" s="460">
        <v>6074.9</v>
      </c>
      <c r="JR63" s="460">
        <v>3112.9</v>
      </c>
      <c r="JS63" s="460">
        <v>1535.5</v>
      </c>
      <c r="JT63" s="460">
        <v>102.5</v>
      </c>
      <c r="JU63" s="483">
        <v>38358.300000000003</v>
      </c>
      <c r="JV63" s="483">
        <v>0</v>
      </c>
      <c r="JW63" s="483">
        <v>38358.300000000003</v>
      </c>
      <c r="JX63" s="461"/>
      <c r="JY63" s="461"/>
      <c r="JZ63" s="461"/>
      <c r="KA63" s="461"/>
      <c r="KB63" s="461"/>
      <c r="KC63" s="461"/>
      <c r="KD63" s="461"/>
      <c r="KE63" s="461"/>
      <c r="KF63" s="461"/>
      <c r="KG63" s="461"/>
      <c r="KH63" s="461"/>
      <c r="KI63" s="461"/>
      <c r="KJ63" s="461"/>
      <c r="KK63" s="461"/>
      <c r="KL63" s="461"/>
      <c r="KM63" s="461"/>
      <c r="KN63" s="461"/>
      <c r="KO63" s="461"/>
      <c r="KP63" s="461"/>
      <c r="KQ63" s="461"/>
      <c r="KR63" s="461"/>
      <c r="KS63" s="461"/>
      <c r="KT63" s="461"/>
      <c r="KU63" s="461"/>
      <c r="KV63" s="461"/>
      <c r="KW63" s="461"/>
      <c r="KX63" s="462"/>
    </row>
    <row r="64" spans="1:310" s="463" customFormat="1" x14ac:dyDescent="0.2">
      <c r="A64" s="457" t="s">
        <v>173</v>
      </c>
      <c r="B64" s="473" t="s">
        <v>858</v>
      </c>
      <c r="C64" s="464" t="s">
        <v>640</v>
      </c>
      <c r="D64" s="465" t="s">
        <v>174</v>
      </c>
      <c r="E64" s="484">
        <v>3</v>
      </c>
      <c r="F64" s="484">
        <v>302</v>
      </c>
      <c r="G64" s="484">
        <v>670</v>
      </c>
      <c r="H64" s="484">
        <v>869</v>
      </c>
      <c r="I64" s="484">
        <v>2827</v>
      </c>
      <c r="J64" s="484">
        <v>1371</v>
      </c>
      <c r="K64" s="484">
        <v>1371</v>
      </c>
      <c r="L64" s="484">
        <v>223</v>
      </c>
      <c r="M64" s="485">
        <v>7636</v>
      </c>
      <c r="N64" s="484">
        <v>0</v>
      </c>
      <c r="O64" s="484">
        <v>37</v>
      </c>
      <c r="P64" s="484">
        <v>19</v>
      </c>
      <c r="Q64" s="484">
        <v>27</v>
      </c>
      <c r="R64" s="484">
        <v>85</v>
      </c>
      <c r="S64" s="484">
        <v>53</v>
      </c>
      <c r="T64" s="484">
        <v>43</v>
      </c>
      <c r="U64" s="484">
        <v>12</v>
      </c>
      <c r="V64" s="485">
        <v>276</v>
      </c>
      <c r="W64" s="484">
        <v>0</v>
      </c>
      <c r="X64" s="484">
        <v>0</v>
      </c>
      <c r="Y64" s="484">
        <v>0</v>
      </c>
      <c r="Z64" s="484">
        <v>0</v>
      </c>
      <c r="AA64" s="484">
        <v>0</v>
      </c>
      <c r="AB64" s="484">
        <v>0</v>
      </c>
      <c r="AC64" s="484">
        <v>0</v>
      </c>
      <c r="AD64" s="484">
        <v>0</v>
      </c>
      <c r="AE64" s="485">
        <v>0</v>
      </c>
      <c r="AF64" s="484">
        <v>3</v>
      </c>
      <c r="AG64" s="484">
        <v>265</v>
      </c>
      <c r="AH64" s="484">
        <v>651</v>
      </c>
      <c r="AI64" s="484">
        <v>842</v>
      </c>
      <c r="AJ64" s="484">
        <v>2742</v>
      </c>
      <c r="AK64" s="484">
        <v>1318</v>
      </c>
      <c r="AL64" s="484">
        <v>1328</v>
      </c>
      <c r="AM64" s="484">
        <v>211</v>
      </c>
      <c r="AN64" s="485">
        <v>7360</v>
      </c>
      <c r="AO64" s="484">
        <v>0</v>
      </c>
      <c r="AP64" s="484">
        <v>1</v>
      </c>
      <c r="AQ64" s="484">
        <v>0</v>
      </c>
      <c r="AR64" s="484">
        <v>0</v>
      </c>
      <c r="AS64" s="484">
        <v>2</v>
      </c>
      <c r="AT64" s="484">
        <v>0</v>
      </c>
      <c r="AU64" s="484">
        <v>1</v>
      </c>
      <c r="AV64" s="484">
        <v>0</v>
      </c>
      <c r="AW64" s="485">
        <v>4</v>
      </c>
      <c r="AX64" s="484">
        <v>0</v>
      </c>
      <c r="AY64" s="484">
        <v>1</v>
      </c>
      <c r="AZ64" s="484">
        <v>0</v>
      </c>
      <c r="BA64" s="484">
        <v>0</v>
      </c>
      <c r="BB64" s="484">
        <v>2</v>
      </c>
      <c r="BC64" s="484">
        <v>0</v>
      </c>
      <c r="BD64" s="484">
        <v>1</v>
      </c>
      <c r="BE64" s="484">
        <v>0</v>
      </c>
      <c r="BF64" s="486"/>
      <c r="BG64" s="485">
        <v>4</v>
      </c>
      <c r="BH64" s="484">
        <v>0</v>
      </c>
      <c r="BI64" s="484">
        <v>4</v>
      </c>
      <c r="BJ64" s="484">
        <v>264</v>
      </c>
      <c r="BK64" s="484">
        <v>651</v>
      </c>
      <c r="BL64" s="484">
        <v>844</v>
      </c>
      <c r="BM64" s="484">
        <v>2740</v>
      </c>
      <c r="BN64" s="484">
        <v>1319</v>
      </c>
      <c r="BO64" s="484">
        <v>1327</v>
      </c>
      <c r="BP64" s="484">
        <v>211</v>
      </c>
      <c r="BQ64" s="485">
        <v>7360</v>
      </c>
      <c r="BR64" s="484">
        <v>0</v>
      </c>
      <c r="BS64" s="484">
        <v>2</v>
      </c>
      <c r="BT64" s="484">
        <v>144</v>
      </c>
      <c r="BU64" s="484">
        <v>348</v>
      </c>
      <c r="BV64" s="484">
        <v>261</v>
      </c>
      <c r="BW64" s="484">
        <v>850</v>
      </c>
      <c r="BX64" s="484">
        <v>283</v>
      </c>
      <c r="BY64" s="484">
        <v>236</v>
      </c>
      <c r="BZ64" s="484">
        <v>24</v>
      </c>
      <c r="CA64" s="485">
        <v>2148</v>
      </c>
      <c r="CB64" s="484">
        <v>0</v>
      </c>
      <c r="CC64" s="484">
        <v>0</v>
      </c>
      <c r="CD64" s="484">
        <v>2</v>
      </c>
      <c r="CE64" s="484">
        <v>5</v>
      </c>
      <c r="CF64" s="484">
        <v>10</v>
      </c>
      <c r="CG64" s="484">
        <v>30</v>
      </c>
      <c r="CH64" s="484">
        <v>12</v>
      </c>
      <c r="CI64" s="484">
        <v>18</v>
      </c>
      <c r="CJ64" s="484">
        <v>0</v>
      </c>
      <c r="CK64" s="485">
        <v>77</v>
      </c>
      <c r="CL64" s="484">
        <v>0</v>
      </c>
      <c r="CM64" s="484">
        <v>0</v>
      </c>
      <c r="CN64" s="484">
        <v>0</v>
      </c>
      <c r="CO64" s="484">
        <v>1</v>
      </c>
      <c r="CP64" s="484">
        <v>0</v>
      </c>
      <c r="CQ64" s="484">
        <v>1</v>
      </c>
      <c r="CR64" s="484">
        <v>0</v>
      </c>
      <c r="CS64" s="484">
        <v>0</v>
      </c>
      <c r="CT64" s="484">
        <v>0</v>
      </c>
      <c r="CU64" s="485">
        <v>2</v>
      </c>
      <c r="CV64" s="484">
        <v>1</v>
      </c>
      <c r="CW64" s="484">
        <v>28</v>
      </c>
      <c r="CX64" s="484">
        <v>87</v>
      </c>
      <c r="CY64" s="484">
        <v>239</v>
      </c>
      <c r="CZ64" s="484">
        <v>680</v>
      </c>
      <c r="DA64" s="484">
        <v>319</v>
      </c>
      <c r="DB64" s="484">
        <v>295</v>
      </c>
      <c r="DC64" s="484">
        <v>64</v>
      </c>
      <c r="DD64" s="485">
        <v>1713</v>
      </c>
      <c r="DE64" s="484">
        <v>0</v>
      </c>
      <c r="DF64" s="484">
        <v>1</v>
      </c>
      <c r="DG64" s="484">
        <v>5</v>
      </c>
      <c r="DH64" s="484">
        <v>9</v>
      </c>
      <c r="DI64" s="484">
        <v>34</v>
      </c>
      <c r="DJ64" s="484">
        <v>24</v>
      </c>
      <c r="DK64" s="484">
        <v>38</v>
      </c>
      <c r="DL64" s="484">
        <v>2</v>
      </c>
      <c r="DM64" s="485">
        <v>113</v>
      </c>
      <c r="DN64" s="484">
        <v>0</v>
      </c>
      <c r="DO64" s="484">
        <v>0</v>
      </c>
      <c r="DP64" s="484">
        <v>0</v>
      </c>
      <c r="DQ64" s="484">
        <v>0</v>
      </c>
      <c r="DR64" s="484">
        <v>0</v>
      </c>
      <c r="DS64" s="484">
        <v>0</v>
      </c>
      <c r="DT64" s="484">
        <v>0</v>
      </c>
      <c r="DU64" s="484">
        <v>0</v>
      </c>
      <c r="DV64" s="485">
        <v>0</v>
      </c>
      <c r="DW64" s="484">
        <v>0</v>
      </c>
      <c r="DX64" s="484">
        <v>1</v>
      </c>
      <c r="DY64" s="484">
        <v>6</v>
      </c>
      <c r="DZ64" s="484">
        <v>32</v>
      </c>
      <c r="EA64" s="484">
        <v>44</v>
      </c>
      <c r="EB64" s="484">
        <v>32</v>
      </c>
      <c r="EC64" s="484">
        <v>19</v>
      </c>
      <c r="ED64" s="484">
        <v>1</v>
      </c>
      <c r="EE64" s="485">
        <v>135</v>
      </c>
      <c r="EF64" s="484">
        <v>0</v>
      </c>
      <c r="EG64" s="484">
        <v>2</v>
      </c>
      <c r="EH64" s="484">
        <v>11</v>
      </c>
      <c r="EI64" s="484">
        <v>41</v>
      </c>
      <c r="EJ64" s="484">
        <v>78</v>
      </c>
      <c r="EK64" s="484">
        <v>56</v>
      </c>
      <c r="EL64" s="484">
        <v>57</v>
      </c>
      <c r="EM64" s="484">
        <v>3</v>
      </c>
      <c r="EN64" s="485">
        <v>248</v>
      </c>
      <c r="EO64" s="484">
        <v>0</v>
      </c>
      <c r="EP64" s="484">
        <v>1</v>
      </c>
      <c r="EQ64" s="484">
        <v>7</v>
      </c>
      <c r="ER64" s="484">
        <v>40</v>
      </c>
      <c r="ES64" s="484">
        <v>54</v>
      </c>
      <c r="ET64" s="484">
        <v>51</v>
      </c>
      <c r="EU64" s="484">
        <v>53</v>
      </c>
      <c r="EV64" s="484">
        <v>3</v>
      </c>
      <c r="EW64" s="485">
        <v>209</v>
      </c>
      <c r="EX64" s="484">
        <v>0</v>
      </c>
      <c r="EY64" s="484">
        <v>0</v>
      </c>
      <c r="EZ64" s="484">
        <v>0</v>
      </c>
      <c r="FA64" s="484">
        <v>0</v>
      </c>
      <c r="FB64" s="484">
        <v>0</v>
      </c>
      <c r="FC64" s="484">
        <v>0</v>
      </c>
      <c r="FD64" s="484">
        <v>0</v>
      </c>
      <c r="FE64" s="484">
        <v>0</v>
      </c>
      <c r="FF64" s="485">
        <v>0</v>
      </c>
      <c r="FG64" s="484">
        <v>0</v>
      </c>
      <c r="FH64" s="484">
        <v>0</v>
      </c>
      <c r="FI64" s="484">
        <v>0</v>
      </c>
      <c r="FJ64" s="484">
        <v>0</v>
      </c>
      <c r="FK64" s="484">
        <v>0</v>
      </c>
      <c r="FL64" s="484">
        <v>0</v>
      </c>
      <c r="FM64" s="484">
        <v>0</v>
      </c>
      <c r="FN64" s="484">
        <v>0</v>
      </c>
      <c r="FO64" s="485">
        <v>0</v>
      </c>
      <c r="FP64" s="484">
        <v>0</v>
      </c>
      <c r="FQ64" s="484">
        <v>0</v>
      </c>
      <c r="FR64" s="484">
        <v>0</v>
      </c>
      <c r="FS64" s="484">
        <v>0</v>
      </c>
      <c r="FT64" s="484">
        <v>0</v>
      </c>
      <c r="FU64" s="484">
        <v>0</v>
      </c>
      <c r="FV64" s="484">
        <v>0</v>
      </c>
      <c r="FW64" s="484">
        <v>0</v>
      </c>
      <c r="FX64" s="485">
        <v>0</v>
      </c>
      <c r="FY64" s="484">
        <v>0</v>
      </c>
      <c r="FZ64" s="484">
        <v>1</v>
      </c>
      <c r="GA64" s="484">
        <v>7</v>
      </c>
      <c r="GB64" s="484">
        <v>40</v>
      </c>
      <c r="GC64" s="484">
        <v>54</v>
      </c>
      <c r="GD64" s="484">
        <v>51</v>
      </c>
      <c r="GE64" s="484">
        <v>53</v>
      </c>
      <c r="GF64" s="484">
        <v>3</v>
      </c>
      <c r="GG64" s="485">
        <v>209</v>
      </c>
      <c r="GH64" s="484">
        <v>0</v>
      </c>
      <c r="GI64" s="484">
        <v>2</v>
      </c>
      <c r="GJ64" s="484">
        <v>117</v>
      </c>
      <c r="GK64" s="484">
        <v>291</v>
      </c>
      <c r="GL64" s="484">
        <v>541</v>
      </c>
      <c r="GM64" s="484">
        <v>1813</v>
      </c>
      <c r="GN64" s="484">
        <v>990</v>
      </c>
      <c r="GO64" s="484">
        <v>1054</v>
      </c>
      <c r="GP64" s="484">
        <v>186</v>
      </c>
      <c r="GQ64" s="485">
        <v>4994</v>
      </c>
      <c r="GR64" s="484">
        <v>0</v>
      </c>
      <c r="GS64" s="484">
        <v>2</v>
      </c>
      <c r="GT64" s="484">
        <v>147</v>
      </c>
      <c r="GU64" s="484">
        <v>360</v>
      </c>
      <c r="GV64" s="484">
        <v>303</v>
      </c>
      <c r="GW64" s="484">
        <v>927</v>
      </c>
      <c r="GX64" s="484">
        <v>329</v>
      </c>
      <c r="GY64" s="484">
        <v>273</v>
      </c>
      <c r="GZ64" s="484">
        <v>25</v>
      </c>
      <c r="HA64" s="485">
        <v>2366</v>
      </c>
      <c r="HB64" s="460">
        <v>0</v>
      </c>
      <c r="HC64" s="460">
        <v>0</v>
      </c>
      <c r="HD64" s="460">
        <v>0</v>
      </c>
      <c r="HE64" s="460">
        <v>0</v>
      </c>
      <c r="HF64" s="460">
        <v>0</v>
      </c>
      <c r="HG64" s="460">
        <v>0</v>
      </c>
      <c r="HH64" s="460">
        <v>0</v>
      </c>
      <c r="HI64" s="460">
        <v>0</v>
      </c>
      <c r="HJ64" s="460">
        <v>0</v>
      </c>
      <c r="HK64" s="483">
        <v>0</v>
      </c>
      <c r="HL64" s="460">
        <v>0</v>
      </c>
      <c r="HM64" s="460">
        <v>3.5</v>
      </c>
      <c r="HN64" s="460">
        <v>228.5</v>
      </c>
      <c r="HO64" s="460">
        <v>573.25</v>
      </c>
      <c r="HP64" s="460">
        <v>810.25</v>
      </c>
      <c r="HQ64" s="460">
        <v>2563.5</v>
      </c>
      <c r="HR64" s="460">
        <v>1276.25</v>
      </c>
      <c r="HS64" s="460">
        <v>1282.5</v>
      </c>
      <c r="HT64" s="460">
        <v>206</v>
      </c>
      <c r="HU64" s="483">
        <v>6943.75</v>
      </c>
      <c r="HV64" s="460">
        <v>0</v>
      </c>
      <c r="HW64" s="460">
        <v>2.2999999999999998</v>
      </c>
      <c r="HX64" s="460">
        <v>177.7</v>
      </c>
      <c r="HY64" s="460">
        <v>509.6</v>
      </c>
      <c r="HZ64" s="460">
        <v>810.3</v>
      </c>
      <c r="IA64" s="460">
        <v>3133.2</v>
      </c>
      <c r="IB64" s="460">
        <v>1843.5</v>
      </c>
      <c r="IC64" s="460">
        <v>2137.5</v>
      </c>
      <c r="ID64" s="460">
        <v>412</v>
      </c>
      <c r="IE64" s="483">
        <v>9026.1</v>
      </c>
      <c r="IF64" s="483">
        <v>0</v>
      </c>
      <c r="IG64" s="483">
        <v>9026.1</v>
      </c>
      <c r="IH64" s="460">
        <v>0</v>
      </c>
      <c r="II64" s="460">
        <v>3.5</v>
      </c>
      <c r="IJ64" s="460">
        <v>228.5</v>
      </c>
      <c r="IK64" s="460">
        <v>573.25</v>
      </c>
      <c r="IL64" s="460">
        <v>810.25</v>
      </c>
      <c r="IM64" s="460">
        <v>2563.5</v>
      </c>
      <c r="IN64" s="460">
        <v>1276.25</v>
      </c>
      <c r="IO64" s="460">
        <v>1282.5</v>
      </c>
      <c r="IP64" s="460">
        <v>206</v>
      </c>
      <c r="IQ64" s="483">
        <v>6943.75</v>
      </c>
      <c r="IR64" s="460">
        <v>0</v>
      </c>
      <c r="IS64" s="460">
        <v>0</v>
      </c>
      <c r="IT64" s="460">
        <v>40.130000000000003</v>
      </c>
      <c r="IU64" s="460">
        <v>79.260000000000005</v>
      </c>
      <c r="IV64" s="460">
        <v>29.44</v>
      </c>
      <c r="IW64" s="460">
        <v>39.42</v>
      </c>
      <c r="IX64" s="460">
        <v>4.32</v>
      </c>
      <c r="IY64" s="460">
        <v>0.75</v>
      </c>
      <c r="IZ64" s="460">
        <v>0</v>
      </c>
      <c r="JA64" s="483">
        <v>193.32</v>
      </c>
      <c r="JB64" s="460">
        <v>0</v>
      </c>
      <c r="JC64" s="460">
        <v>3.5</v>
      </c>
      <c r="JD64" s="460">
        <v>188.37</v>
      </c>
      <c r="JE64" s="460">
        <v>493.99</v>
      </c>
      <c r="JF64" s="460">
        <v>780.81</v>
      </c>
      <c r="JG64" s="460">
        <v>2524.08</v>
      </c>
      <c r="JH64" s="460">
        <v>1271.93</v>
      </c>
      <c r="JI64" s="460">
        <v>1281.75</v>
      </c>
      <c r="JJ64" s="460">
        <v>206</v>
      </c>
      <c r="JK64" s="483">
        <v>6750.43</v>
      </c>
      <c r="JL64" s="460">
        <v>0</v>
      </c>
      <c r="JM64" s="460">
        <v>2.2999999999999998</v>
      </c>
      <c r="JN64" s="460">
        <v>146.5</v>
      </c>
      <c r="JO64" s="460">
        <v>439.1</v>
      </c>
      <c r="JP64" s="460">
        <v>780.8</v>
      </c>
      <c r="JQ64" s="460">
        <v>3085</v>
      </c>
      <c r="JR64" s="460">
        <v>1837.2</v>
      </c>
      <c r="JS64" s="460">
        <v>2136.3000000000002</v>
      </c>
      <c r="JT64" s="460">
        <v>412</v>
      </c>
      <c r="JU64" s="483">
        <v>8839.2000000000007</v>
      </c>
      <c r="JV64" s="483">
        <v>0</v>
      </c>
      <c r="JW64" s="483">
        <v>8839.2000000000007</v>
      </c>
      <c r="JX64" s="461"/>
      <c r="JY64" s="461"/>
      <c r="JZ64" s="461"/>
      <c r="KA64" s="461"/>
      <c r="KB64" s="461"/>
      <c r="KC64" s="461"/>
      <c r="KD64" s="461"/>
      <c r="KE64" s="461"/>
      <c r="KF64" s="461"/>
      <c r="KG64" s="461"/>
      <c r="KH64" s="461"/>
      <c r="KI64" s="461"/>
      <c r="KJ64" s="461"/>
      <c r="KK64" s="461"/>
      <c r="KL64" s="461"/>
      <c r="KM64" s="461"/>
      <c r="KN64" s="461"/>
      <c r="KO64" s="461"/>
      <c r="KP64" s="461"/>
      <c r="KQ64" s="461"/>
      <c r="KR64" s="461"/>
      <c r="KS64" s="461"/>
      <c r="KT64" s="461"/>
      <c r="KU64" s="461"/>
      <c r="KV64" s="461"/>
      <c r="KW64" s="461"/>
      <c r="KX64" s="462"/>
    </row>
    <row r="65" spans="1:310" s="463" customFormat="1" x14ac:dyDescent="0.2">
      <c r="A65" s="457" t="s">
        <v>175</v>
      </c>
      <c r="B65" s="473" t="s">
        <v>859</v>
      </c>
      <c r="C65" s="464" t="s">
        <v>626</v>
      </c>
      <c r="D65" s="465" t="s">
        <v>176</v>
      </c>
      <c r="E65" s="484">
        <v>9518</v>
      </c>
      <c r="F65" s="484">
        <v>22583</v>
      </c>
      <c r="G65" s="484">
        <v>20826</v>
      </c>
      <c r="H65" s="484">
        <v>15615</v>
      </c>
      <c r="I65" s="484">
        <v>8938</v>
      </c>
      <c r="J65" s="484">
        <v>4134</v>
      </c>
      <c r="K65" s="484">
        <v>2490</v>
      </c>
      <c r="L65" s="484">
        <v>162</v>
      </c>
      <c r="M65" s="485">
        <v>84266</v>
      </c>
      <c r="N65" s="484">
        <v>1030</v>
      </c>
      <c r="O65" s="484">
        <v>1139</v>
      </c>
      <c r="P65" s="484">
        <v>919</v>
      </c>
      <c r="Q65" s="484">
        <v>598</v>
      </c>
      <c r="R65" s="484">
        <v>345</v>
      </c>
      <c r="S65" s="484">
        <v>52</v>
      </c>
      <c r="T65" s="484">
        <v>150</v>
      </c>
      <c r="U65" s="484">
        <v>12</v>
      </c>
      <c r="V65" s="485">
        <v>4245</v>
      </c>
      <c r="W65" s="484">
        <v>8</v>
      </c>
      <c r="X65" s="484">
        <v>1</v>
      </c>
      <c r="Y65" s="484">
        <v>3</v>
      </c>
      <c r="Z65" s="484">
        <v>0</v>
      </c>
      <c r="AA65" s="484">
        <v>1</v>
      </c>
      <c r="AB65" s="484">
        <v>2</v>
      </c>
      <c r="AC65" s="484">
        <v>0</v>
      </c>
      <c r="AD65" s="484">
        <v>0</v>
      </c>
      <c r="AE65" s="485">
        <v>15</v>
      </c>
      <c r="AF65" s="484">
        <v>8480</v>
      </c>
      <c r="AG65" s="484">
        <v>21443</v>
      </c>
      <c r="AH65" s="484">
        <v>19904</v>
      </c>
      <c r="AI65" s="484">
        <v>15017</v>
      </c>
      <c r="AJ65" s="484">
        <v>8592</v>
      </c>
      <c r="AK65" s="484">
        <v>4080</v>
      </c>
      <c r="AL65" s="484">
        <v>2340</v>
      </c>
      <c r="AM65" s="484">
        <v>150</v>
      </c>
      <c r="AN65" s="485">
        <v>80006</v>
      </c>
      <c r="AO65" s="484">
        <v>28</v>
      </c>
      <c r="AP65" s="484">
        <v>90</v>
      </c>
      <c r="AQ65" s="484">
        <v>145</v>
      </c>
      <c r="AR65" s="484">
        <v>177</v>
      </c>
      <c r="AS65" s="484">
        <v>96</v>
      </c>
      <c r="AT65" s="484">
        <v>54</v>
      </c>
      <c r="AU65" s="484">
        <v>43</v>
      </c>
      <c r="AV65" s="484">
        <v>16</v>
      </c>
      <c r="AW65" s="485">
        <v>649</v>
      </c>
      <c r="AX65" s="484">
        <v>28</v>
      </c>
      <c r="AY65" s="484">
        <v>90</v>
      </c>
      <c r="AZ65" s="484">
        <v>145</v>
      </c>
      <c r="BA65" s="484">
        <v>177</v>
      </c>
      <c r="BB65" s="484">
        <v>96</v>
      </c>
      <c r="BC65" s="484">
        <v>54</v>
      </c>
      <c r="BD65" s="484">
        <v>43</v>
      </c>
      <c r="BE65" s="484">
        <v>16</v>
      </c>
      <c r="BF65" s="486"/>
      <c r="BG65" s="485">
        <v>649</v>
      </c>
      <c r="BH65" s="484">
        <v>28</v>
      </c>
      <c r="BI65" s="484">
        <v>8542</v>
      </c>
      <c r="BJ65" s="484">
        <v>21498</v>
      </c>
      <c r="BK65" s="484">
        <v>19936</v>
      </c>
      <c r="BL65" s="484">
        <v>14936</v>
      </c>
      <c r="BM65" s="484">
        <v>8550</v>
      </c>
      <c r="BN65" s="484">
        <v>4069</v>
      </c>
      <c r="BO65" s="484">
        <v>2313</v>
      </c>
      <c r="BP65" s="484">
        <v>134</v>
      </c>
      <c r="BQ65" s="485">
        <v>80006</v>
      </c>
      <c r="BR65" s="484">
        <v>19</v>
      </c>
      <c r="BS65" s="484">
        <v>5583</v>
      </c>
      <c r="BT65" s="484">
        <v>9168</v>
      </c>
      <c r="BU65" s="484">
        <v>6018</v>
      </c>
      <c r="BV65" s="484">
        <v>3734</v>
      </c>
      <c r="BW65" s="484">
        <v>1499</v>
      </c>
      <c r="BX65" s="484">
        <v>605</v>
      </c>
      <c r="BY65" s="484">
        <v>287</v>
      </c>
      <c r="BZ65" s="484">
        <v>12</v>
      </c>
      <c r="CA65" s="485">
        <v>26925</v>
      </c>
      <c r="CB65" s="484">
        <v>0</v>
      </c>
      <c r="CC65" s="484">
        <v>68</v>
      </c>
      <c r="CD65" s="484">
        <v>304</v>
      </c>
      <c r="CE65" s="484">
        <v>259</v>
      </c>
      <c r="CF65" s="484">
        <v>153</v>
      </c>
      <c r="CG65" s="484">
        <v>72</v>
      </c>
      <c r="CH65" s="484">
        <v>36</v>
      </c>
      <c r="CI65" s="484">
        <v>15</v>
      </c>
      <c r="CJ65" s="484">
        <v>0</v>
      </c>
      <c r="CK65" s="485">
        <v>907</v>
      </c>
      <c r="CL65" s="484">
        <v>0</v>
      </c>
      <c r="CM65" s="484">
        <v>13</v>
      </c>
      <c r="CN65" s="484">
        <v>19</v>
      </c>
      <c r="CO65" s="484">
        <v>24</v>
      </c>
      <c r="CP65" s="484">
        <v>35</v>
      </c>
      <c r="CQ65" s="484">
        <v>36</v>
      </c>
      <c r="CR65" s="484">
        <v>34</v>
      </c>
      <c r="CS65" s="484">
        <v>31</v>
      </c>
      <c r="CT65" s="484">
        <v>3</v>
      </c>
      <c r="CU65" s="485">
        <v>195</v>
      </c>
      <c r="CV65" s="484">
        <v>73</v>
      </c>
      <c r="CW65" s="484">
        <v>229</v>
      </c>
      <c r="CX65" s="484">
        <v>150</v>
      </c>
      <c r="CY65" s="484">
        <v>88</v>
      </c>
      <c r="CZ65" s="484">
        <v>55</v>
      </c>
      <c r="DA65" s="484">
        <v>27</v>
      </c>
      <c r="DB65" s="484">
        <v>17</v>
      </c>
      <c r="DC65" s="484">
        <v>2</v>
      </c>
      <c r="DD65" s="485">
        <v>641</v>
      </c>
      <c r="DE65" s="484">
        <v>191</v>
      </c>
      <c r="DF65" s="484">
        <v>380</v>
      </c>
      <c r="DG65" s="484">
        <v>212</v>
      </c>
      <c r="DH65" s="484">
        <v>101</v>
      </c>
      <c r="DI65" s="484">
        <v>57</v>
      </c>
      <c r="DJ65" s="484">
        <v>26</v>
      </c>
      <c r="DK65" s="484">
        <v>13</v>
      </c>
      <c r="DL65" s="484">
        <v>0</v>
      </c>
      <c r="DM65" s="485">
        <v>980</v>
      </c>
      <c r="DN65" s="484">
        <v>45</v>
      </c>
      <c r="DO65" s="484">
        <v>105</v>
      </c>
      <c r="DP65" s="484">
        <v>45</v>
      </c>
      <c r="DQ65" s="484">
        <v>18</v>
      </c>
      <c r="DR65" s="484">
        <v>8</v>
      </c>
      <c r="DS65" s="484">
        <v>2</v>
      </c>
      <c r="DT65" s="484">
        <v>1</v>
      </c>
      <c r="DU65" s="484">
        <v>0</v>
      </c>
      <c r="DV65" s="485">
        <v>224</v>
      </c>
      <c r="DW65" s="484">
        <v>26</v>
      </c>
      <c r="DX65" s="484">
        <v>41</v>
      </c>
      <c r="DY65" s="484">
        <v>23</v>
      </c>
      <c r="DZ65" s="484">
        <v>17</v>
      </c>
      <c r="EA65" s="484">
        <v>9</v>
      </c>
      <c r="EB65" s="484">
        <v>9</v>
      </c>
      <c r="EC65" s="484">
        <v>7</v>
      </c>
      <c r="ED65" s="484">
        <v>1</v>
      </c>
      <c r="EE65" s="485">
        <v>133</v>
      </c>
      <c r="EF65" s="484">
        <v>262</v>
      </c>
      <c r="EG65" s="484">
        <v>526</v>
      </c>
      <c r="EH65" s="484">
        <v>280</v>
      </c>
      <c r="EI65" s="484">
        <v>136</v>
      </c>
      <c r="EJ65" s="484">
        <v>74</v>
      </c>
      <c r="EK65" s="484">
        <v>37</v>
      </c>
      <c r="EL65" s="484">
        <v>21</v>
      </c>
      <c r="EM65" s="484">
        <v>1</v>
      </c>
      <c r="EN65" s="485">
        <v>1337</v>
      </c>
      <c r="EO65" s="484">
        <v>131</v>
      </c>
      <c r="EP65" s="484">
        <v>192</v>
      </c>
      <c r="EQ65" s="484">
        <v>113</v>
      </c>
      <c r="ER65" s="484">
        <v>69</v>
      </c>
      <c r="ES65" s="484">
        <v>39</v>
      </c>
      <c r="ET65" s="484">
        <v>23</v>
      </c>
      <c r="EU65" s="484">
        <v>17</v>
      </c>
      <c r="EV65" s="484">
        <v>1</v>
      </c>
      <c r="EW65" s="485">
        <v>585</v>
      </c>
      <c r="EX65" s="484">
        <v>0</v>
      </c>
      <c r="EY65" s="484">
        <v>0</v>
      </c>
      <c r="EZ65" s="484">
        <v>0</v>
      </c>
      <c r="FA65" s="484">
        <v>0</v>
      </c>
      <c r="FB65" s="484">
        <v>0</v>
      </c>
      <c r="FC65" s="484">
        <v>0</v>
      </c>
      <c r="FD65" s="484">
        <v>0</v>
      </c>
      <c r="FE65" s="484">
        <v>0</v>
      </c>
      <c r="FF65" s="485">
        <v>0</v>
      </c>
      <c r="FG65" s="484">
        <v>0</v>
      </c>
      <c r="FH65" s="484">
        <v>0</v>
      </c>
      <c r="FI65" s="484">
        <v>0</v>
      </c>
      <c r="FJ65" s="484">
        <v>0</v>
      </c>
      <c r="FK65" s="484">
        <v>0</v>
      </c>
      <c r="FL65" s="484">
        <v>0</v>
      </c>
      <c r="FM65" s="484">
        <v>0</v>
      </c>
      <c r="FN65" s="484">
        <v>0</v>
      </c>
      <c r="FO65" s="485">
        <v>0</v>
      </c>
      <c r="FP65" s="484">
        <v>0</v>
      </c>
      <c r="FQ65" s="484">
        <v>0</v>
      </c>
      <c r="FR65" s="484">
        <v>0</v>
      </c>
      <c r="FS65" s="484">
        <v>0</v>
      </c>
      <c r="FT65" s="484">
        <v>0</v>
      </c>
      <c r="FU65" s="484">
        <v>0</v>
      </c>
      <c r="FV65" s="484">
        <v>0</v>
      </c>
      <c r="FW65" s="484">
        <v>0</v>
      </c>
      <c r="FX65" s="485">
        <v>0</v>
      </c>
      <c r="FY65" s="484">
        <v>131</v>
      </c>
      <c r="FZ65" s="484">
        <v>192</v>
      </c>
      <c r="GA65" s="484">
        <v>113</v>
      </c>
      <c r="GB65" s="484">
        <v>69</v>
      </c>
      <c r="GC65" s="484">
        <v>39</v>
      </c>
      <c r="GD65" s="484">
        <v>23</v>
      </c>
      <c r="GE65" s="484">
        <v>17</v>
      </c>
      <c r="GF65" s="484">
        <v>1</v>
      </c>
      <c r="GG65" s="485">
        <v>585</v>
      </c>
      <c r="GH65" s="484">
        <v>9</v>
      </c>
      <c r="GI65" s="484">
        <v>2807</v>
      </c>
      <c r="GJ65" s="484">
        <v>11859</v>
      </c>
      <c r="GK65" s="484">
        <v>13565</v>
      </c>
      <c r="GL65" s="484">
        <v>10979</v>
      </c>
      <c r="GM65" s="484">
        <v>6925</v>
      </c>
      <c r="GN65" s="484">
        <v>3383</v>
      </c>
      <c r="GO65" s="484">
        <v>1972</v>
      </c>
      <c r="GP65" s="484">
        <v>118</v>
      </c>
      <c r="GQ65" s="485">
        <v>51617</v>
      </c>
      <c r="GR65" s="484">
        <v>19</v>
      </c>
      <c r="GS65" s="484">
        <v>5735</v>
      </c>
      <c r="GT65" s="484">
        <v>9639</v>
      </c>
      <c r="GU65" s="484">
        <v>6371</v>
      </c>
      <c r="GV65" s="484">
        <v>3957</v>
      </c>
      <c r="GW65" s="484">
        <v>1625</v>
      </c>
      <c r="GX65" s="484">
        <v>686</v>
      </c>
      <c r="GY65" s="484">
        <v>341</v>
      </c>
      <c r="GZ65" s="484">
        <v>16</v>
      </c>
      <c r="HA65" s="485">
        <v>28389</v>
      </c>
      <c r="HB65" s="460">
        <v>0</v>
      </c>
      <c r="HC65" s="460">
        <v>30.9</v>
      </c>
      <c r="HD65" s="460">
        <v>1.9</v>
      </c>
      <c r="HE65" s="460">
        <v>0</v>
      </c>
      <c r="HF65" s="460">
        <v>0</v>
      </c>
      <c r="HG65" s="460">
        <v>0</v>
      </c>
      <c r="HH65" s="460">
        <v>0</v>
      </c>
      <c r="HI65" s="460">
        <v>0</v>
      </c>
      <c r="HJ65" s="460">
        <v>0</v>
      </c>
      <c r="HK65" s="483">
        <v>32.799999999999997</v>
      </c>
      <c r="HL65" s="460">
        <v>23.25</v>
      </c>
      <c r="HM65" s="460">
        <v>7085.85</v>
      </c>
      <c r="HN65" s="460">
        <v>19062.599999999999</v>
      </c>
      <c r="HO65" s="460">
        <v>18335.75</v>
      </c>
      <c r="HP65" s="460">
        <v>13950.75</v>
      </c>
      <c r="HQ65" s="460">
        <v>8143.75</v>
      </c>
      <c r="HR65" s="460">
        <v>3900.75</v>
      </c>
      <c r="HS65" s="460">
        <v>2231</v>
      </c>
      <c r="HT65" s="460">
        <v>131.5</v>
      </c>
      <c r="HU65" s="483">
        <v>72865.2</v>
      </c>
      <c r="HV65" s="460">
        <v>12.9</v>
      </c>
      <c r="HW65" s="460">
        <v>4723.8999999999996</v>
      </c>
      <c r="HX65" s="460">
        <v>14826.5</v>
      </c>
      <c r="HY65" s="460">
        <v>16298.4</v>
      </c>
      <c r="HZ65" s="460">
        <v>13950.8</v>
      </c>
      <c r="IA65" s="460">
        <v>9953.5</v>
      </c>
      <c r="IB65" s="460">
        <v>5634.4</v>
      </c>
      <c r="IC65" s="460">
        <v>3718.3</v>
      </c>
      <c r="ID65" s="460">
        <v>263</v>
      </c>
      <c r="IE65" s="483">
        <v>69381.7</v>
      </c>
      <c r="IF65" s="483">
        <v>779.4</v>
      </c>
      <c r="IG65" s="483">
        <v>70161.100000000006</v>
      </c>
      <c r="IH65" s="460">
        <v>23.25</v>
      </c>
      <c r="II65" s="460">
        <v>7085.85</v>
      </c>
      <c r="IJ65" s="460">
        <v>19062.599999999999</v>
      </c>
      <c r="IK65" s="460">
        <v>18335.75</v>
      </c>
      <c r="IL65" s="460">
        <v>13950.75</v>
      </c>
      <c r="IM65" s="460">
        <v>8143.75</v>
      </c>
      <c r="IN65" s="460">
        <v>3900.75</v>
      </c>
      <c r="IO65" s="460">
        <v>2231</v>
      </c>
      <c r="IP65" s="460">
        <v>131.5</v>
      </c>
      <c r="IQ65" s="483">
        <v>72865.2</v>
      </c>
      <c r="IR65" s="460">
        <v>8.19</v>
      </c>
      <c r="IS65" s="460">
        <v>1977.35</v>
      </c>
      <c r="IT65" s="460">
        <v>2196.54</v>
      </c>
      <c r="IU65" s="460">
        <v>1125.04</v>
      </c>
      <c r="IV65" s="460">
        <v>499.51</v>
      </c>
      <c r="IW65" s="460">
        <v>120.24</v>
      </c>
      <c r="IX65" s="460">
        <v>26.94</v>
      </c>
      <c r="IY65" s="460">
        <v>5.79</v>
      </c>
      <c r="IZ65" s="460">
        <v>0.38</v>
      </c>
      <c r="JA65" s="483">
        <v>5959.98</v>
      </c>
      <c r="JB65" s="460">
        <v>15.06</v>
      </c>
      <c r="JC65" s="460">
        <v>5108.5</v>
      </c>
      <c r="JD65" s="460">
        <v>16866.060000000001</v>
      </c>
      <c r="JE65" s="460">
        <v>17210.71</v>
      </c>
      <c r="JF65" s="460">
        <v>13451.24</v>
      </c>
      <c r="JG65" s="460">
        <v>8023.51</v>
      </c>
      <c r="JH65" s="460">
        <v>3873.81</v>
      </c>
      <c r="JI65" s="460">
        <v>2225.21</v>
      </c>
      <c r="JJ65" s="460">
        <v>131.12</v>
      </c>
      <c r="JK65" s="483">
        <v>66905.22</v>
      </c>
      <c r="JL65" s="460">
        <v>8.4</v>
      </c>
      <c r="JM65" s="460">
        <v>3405.7</v>
      </c>
      <c r="JN65" s="460">
        <v>13118</v>
      </c>
      <c r="JO65" s="460">
        <v>15298.4</v>
      </c>
      <c r="JP65" s="460">
        <v>13451.2</v>
      </c>
      <c r="JQ65" s="460">
        <v>9806.5</v>
      </c>
      <c r="JR65" s="460">
        <v>5595.5</v>
      </c>
      <c r="JS65" s="460">
        <v>3708.7</v>
      </c>
      <c r="JT65" s="460">
        <v>262.2</v>
      </c>
      <c r="JU65" s="483">
        <v>64654.6</v>
      </c>
      <c r="JV65" s="483">
        <v>779.4</v>
      </c>
      <c r="JW65" s="483">
        <v>65434</v>
      </c>
      <c r="JX65" s="461"/>
      <c r="JY65" s="461"/>
      <c r="JZ65" s="461"/>
      <c r="KA65" s="461"/>
      <c r="KB65" s="461"/>
      <c r="KC65" s="461"/>
      <c r="KD65" s="461"/>
      <c r="KE65" s="461"/>
      <c r="KF65" s="461"/>
      <c r="KG65" s="461"/>
      <c r="KH65" s="461"/>
      <c r="KI65" s="461"/>
      <c r="KJ65" s="461"/>
      <c r="KK65" s="461"/>
      <c r="KL65" s="461"/>
      <c r="KM65" s="461"/>
      <c r="KN65" s="461"/>
      <c r="KO65" s="461"/>
      <c r="KP65" s="461"/>
      <c r="KQ65" s="461"/>
      <c r="KR65" s="461"/>
      <c r="KS65" s="461"/>
      <c r="KT65" s="461"/>
      <c r="KU65" s="461"/>
      <c r="KV65" s="461"/>
      <c r="KW65" s="461"/>
      <c r="KX65" s="462"/>
    </row>
    <row r="66" spans="1:310" s="463" customFormat="1" x14ac:dyDescent="0.2">
      <c r="A66" s="457" t="s">
        <v>177</v>
      </c>
      <c r="B66" s="473" t="s">
        <v>860</v>
      </c>
      <c r="C66" s="464" t="s">
        <v>784</v>
      </c>
      <c r="D66" s="465" t="s">
        <v>178</v>
      </c>
      <c r="E66" s="484">
        <v>19190</v>
      </c>
      <c r="F66" s="484">
        <v>4672</v>
      </c>
      <c r="G66" s="484">
        <v>4195</v>
      </c>
      <c r="H66" s="484">
        <v>3297</v>
      </c>
      <c r="I66" s="484">
        <v>1920</v>
      </c>
      <c r="J66" s="484">
        <v>442</v>
      </c>
      <c r="K66" s="484">
        <v>86</v>
      </c>
      <c r="L66" s="484">
        <v>19</v>
      </c>
      <c r="M66" s="485">
        <v>33821</v>
      </c>
      <c r="N66" s="484">
        <v>454</v>
      </c>
      <c r="O66" s="484">
        <v>70</v>
      </c>
      <c r="P66" s="484">
        <v>71</v>
      </c>
      <c r="Q66" s="484">
        <v>38</v>
      </c>
      <c r="R66" s="484">
        <v>15</v>
      </c>
      <c r="S66" s="484">
        <v>0</v>
      </c>
      <c r="T66" s="484">
        <v>2</v>
      </c>
      <c r="U66" s="484">
        <v>1</v>
      </c>
      <c r="V66" s="485">
        <v>651</v>
      </c>
      <c r="W66" s="484">
        <v>1</v>
      </c>
      <c r="X66" s="484">
        <v>0</v>
      </c>
      <c r="Y66" s="484">
        <v>0</v>
      </c>
      <c r="Z66" s="484">
        <v>0</v>
      </c>
      <c r="AA66" s="484">
        <v>0</v>
      </c>
      <c r="AB66" s="484">
        <v>0</v>
      </c>
      <c r="AC66" s="484">
        <v>0</v>
      </c>
      <c r="AD66" s="484">
        <v>0</v>
      </c>
      <c r="AE66" s="485">
        <v>1</v>
      </c>
      <c r="AF66" s="484">
        <v>18735</v>
      </c>
      <c r="AG66" s="484">
        <v>4602</v>
      </c>
      <c r="AH66" s="484">
        <v>4124</v>
      </c>
      <c r="AI66" s="484">
        <v>3259</v>
      </c>
      <c r="AJ66" s="484">
        <v>1905</v>
      </c>
      <c r="AK66" s="484">
        <v>442</v>
      </c>
      <c r="AL66" s="484">
        <v>84</v>
      </c>
      <c r="AM66" s="484">
        <v>18</v>
      </c>
      <c r="AN66" s="485">
        <v>33169</v>
      </c>
      <c r="AO66" s="484">
        <v>85</v>
      </c>
      <c r="AP66" s="484">
        <v>23</v>
      </c>
      <c r="AQ66" s="484">
        <v>39</v>
      </c>
      <c r="AR66" s="484">
        <v>29</v>
      </c>
      <c r="AS66" s="484">
        <v>22</v>
      </c>
      <c r="AT66" s="484">
        <v>8</v>
      </c>
      <c r="AU66" s="484">
        <v>2</v>
      </c>
      <c r="AV66" s="484">
        <v>7</v>
      </c>
      <c r="AW66" s="485">
        <v>215</v>
      </c>
      <c r="AX66" s="484">
        <v>85</v>
      </c>
      <c r="AY66" s="484">
        <v>23</v>
      </c>
      <c r="AZ66" s="484">
        <v>39</v>
      </c>
      <c r="BA66" s="484">
        <v>29</v>
      </c>
      <c r="BB66" s="484">
        <v>22</v>
      </c>
      <c r="BC66" s="484">
        <v>8</v>
      </c>
      <c r="BD66" s="484">
        <v>2</v>
      </c>
      <c r="BE66" s="484">
        <v>7</v>
      </c>
      <c r="BF66" s="486"/>
      <c r="BG66" s="485">
        <v>215</v>
      </c>
      <c r="BH66" s="484">
        <v>85</v>
      </c>
      <c r="BI66" s="484">
        <v>18673</v>
      </c>
      <c r="BJ66" s="484">
        <v>4618</v>
      </c>
      <c r="BK66" s="484">
        <v>4114</v>
      </c>
      <c r="BL66" s="484">
        <v>3252</v>
      </c>
      <c r="BM66" s="484">
        <v>1891</v>
      </c>
      <c r="BN66" s="484">
        <v>436</v>
      </c>
      <c r="BO66" s="484">
        <v>89</v>
      </c>
      <c r="BP66" s="484">
        <v>11</v>
      </c>
      <c r="BQ66" s="485">
        <v>33169</v>
      </c>
      <c r="BR66" s="484">
        <v>15</v>
      </c>
      <c r="BS66" s="484">
        <v>7981</v>
      </c>
      <c r="BT66" s="484">
        <v>1553</v>
      </c>
      <c r="BU66" s="484">
        <v>1093</v>
      </c>
      <c r="BV66" s="484">
        <v>616</v>
      </c>
      <c r="BW66" s="484">
        <v>284</v>
      </c>
      <c r="BX66" s="484">
        <v>58</v>
      </c>
      <c r="BY66" s="484">
        <v>9</v>
      </c>
      <c r="BZ66" s="484">
        <v>0</v>
      </c>
      <c r="CA66" s="485">
        <v>11609</v>
      </c>
      <c r="CB66" s="484">
        <v>0</v>
      </c>
      <c r="CC66" s="484">
        <v>171</v>
      </c>
      <c r="CD66" s="484">
        <v>48</v>
      </c>
      <c r="CE66" s="484">
        <v>37</v>
      </c>
      <c r="CF66" s="484">
        <v>35</v>
      </c>
      <c r="CG66" s="484">
        <v>16</v>
      </c>
      <c r="CH66" s="484">
        <v>3</v>
      </c>
      <c r="CI66" s="484">
        <v>0</v>
      </c>
      <c r="CJ66" s="484">
        <v>0</v>
      </c>
      <c r="CK66" s="485">
        <v>310</v>
      </c>
      <c r="CL66" s="484">
        <v>3</v>
      </c>
      <c r="CM66" s="484">
        <v>4</v>
      </c>
      <c r="CN66" s="484">
        <v>4</v>
      </c>
      <c r="CO66" s="484">
        <v>3</v>
      </c>
      <c r="CP66" s="484">
        <v>7</v>
      </c>
      <c r="CQ66" s="484">
        <v>3</v>
      </c>
      <c r="CR66" s="484">
        <v>3</v>
      </c>
      <c r="CS66" s="484">
        <v>7</v>
      </c>
      <c r="CT66" s="484">
        <v>3</v>
      </c>
      <c r="CU66" s="485">
        <v>37</v>
      </c>
      <c r="CV66" s="484">
        <v>501</v>
      </c>
      <c r="CW66" s="484">
        <v>135</v>
      </c>
      <c r="CX66" s="484">
        <v>118</v>
      </c>
      <c r="CY66" s="484">
        <v>63</v>
      </c>
      <c r="CZ66" s="484">
        <v>41</v>
      </c>
      <c r="DA66" s="484">
        <v>9</v>
      </c>
      <c r="DB66" s="484">
        <v>5</v>
      </c>
      <c r="DC66" s="484">
        <v>2</v>
      </c>
      <c r="DD66" s="485">
        <v>874</v>
      </c>
      <c r="DE66" s="484">
        <v>209</v>
      </c>
      <c r="DF66" s="484">
        <v>51</v>
      </c>
      <c r="DG66" s="484">
        <v>23</v>
      </c>
      <c r="DH66" s="484">
        <v>10</v>
      </c>
      <c r="DI66" s="484">
        <v>6</v>
      </c>
      <c r="DJ66" s="484">
        <v>3</v>
      </c>
      <c r="DK66" s="484">
        <v>1</v>
      </c>
      <c r="DL66" s="484">
        <v>0</v>
      </c>
      <c r="DM66" s="485">
        <v>303</v>
      </c>
      <c r="DN66" s="484">
        <v>74</v>
      </c>
      <c r="DO66" s="484">
        <v>27</v>
      </c>
      <c r="DP66" s="484">
        <v>22</v>
      </c>
      <c r="DQ66" s="484">
        <v>14</v>
      </c>
      <c r="DR66" s="484">
        <v>5</v>
      </c>
      <c r="DS66" s="484">
        <v>2</v>
      </c>
      <c r="DT66" s="484">
        <v>0</v>
      </c>
      <c r="DU66" s="484">
        <v>1</v>
      </c>
      <c r="DV66" s="485">
        <v>145</v>
      </c>
      <c r="DW66" s="484">
        <v>195</v>
      </c>
      <c r="DX66" s="484">
        <v>17</v>
      </c>
      <c r="DY66" s="484">
        <v>12</v>
      </c>
      <c r="DZ66" s="484">
        <v>7</v>
      </c>
      <c r="EA66" s="484">
        <v>3</v>
      </c>
      <c r="EB66" s="484">
        <v>0</v>
      </c>
      <c r="EC66" s="484">
        <v>3</v>
      </c>
      <c r="ED66" s="484">
        <v>0</v>
      </c>
      <c r="EE66" s="485">
        <v>237</v>
      </c>
      <c r="EF66" s="484">
        <v>478</v>
      </c>
      <c r="EG66" s="484">
        <v>95</v>
      </c>
      <c r="EH66" s="484">
        <v>57</v>
      </c>
      <c r="EI66" s="484">
        <v>31</v>
      </c>
      <c r="EJ66" s="484">
        <v>14</v>
      </c>
      <c r="EK66" s="484">
        <v>5</v>
      </c>
      <c r="EL66" s="484">
        <v>4</v>
      </c>
      <c r="EM66" s="484">
        <v>1</v>
      </c>
      <c r="EN66" s="485">
        <v>685</v>
      </c>
      <c r="EO66" s="484">
        <v>413</v>
      </c>
      <c r="EP66" s="484">
        <v>68</v>
      </c>
      <c r="EQ66" s="484">
        <v>39</v>
      </c>
      <c r="ER66" s="484">
        <v>23</v>
      </c>
      <c r="ES66" s="484">
        <v>11</v>
      </c>
      <c r="ET66" s="484">
        <v>4</v>
      </c>
      <c r="EU66" s="484">
        <v>3</v>
      </c>
      <c r="EV66" s="484">
        <v>1</v>
      </c>
      <c r="EW66" s="485">
        <v>562</v>
      </c>
      <c r="EX66" s="484">
        <v>0</v>
      </c>
      <c r="EY66" s="484">
        <v>0</v>
      </c>
      <c r="EZ66" s="484">
        <v>0</v>
      </c>
      <c r="FA66" s="484">
        <v>0</v>
      </c>
      <c r="FB66" s="484">
        <v>0</v>
      </c>
      <c r="FC66" s="484">
        <v>0</v>
      </c>
      <c r="FD66" s="484">
        <v>0</v>
      </c>
      <c r="FE66" s="484">
        <v>0</v>
      </c>
      <c r="FF66" s="485">
        <v>0</v>
      </c>
      <c r="FG66" s="484">
        <v>0</v>
      </c>
      <c r="FH66" s="484">
        <v>0</v>
      </c>
      <c r="FI66" s="484">
        <v>0</v>
      </c>
      <c r="FJ66" s="484">
        <v>0</v>
      </c>
      <c r="FK66" s="484">
        <v>0</v>
      </c>
      <c r="FL66" s="484">
        <v>0</v>
      </c>
      <c r="FM66" s="484">
        <v>0</v>
      </c>
      <c r="FN66" s="484">
        <v>0</v>
      </c>
      <c r="FO66" s="485">
        <v>0</v>
      </c>
      <c r="FP66" s="484">
        <v>50</v>
      </c>
      <c r="FQ66" s="484">
        <v>13</v>
      </c>
      <c r="FR66" s="484">
        <v>10</v>
      </c>
      <c r="FS66" s="484">
        <v>7</v>
      </c>
      <c r="FT66" s="484">
        <v>3</v>
      </c>
      <c r="FU66" s="484">
        <v>1</v>
      </c>
      <c r="FV66" s="484">
        <v>0</v>
      </c>
      <c r="FW66" s="484">
        <v>1</v>
      </c>
      <c r="FX66" s="485">
        <v>85</v>
      </c>
      <c r="FY66" s="484">
        <v>363</v>
      </c>
      <c r="FZ66" s="484">
        <v>55</v>
      </c>
      <c r="GA66" s="484">
        <v>29</v>
      </c>
      <c r="GB66" s="484">
        <v>16</v>
      </c>
      <c r="GC66" s="484">
        <v>8</v>
      </c>
      <c r="GD66" s="484">
        <v>3</v>
      </c>
      <c r="GE66" s="484">
        <v>3</v>
      </c>
      <c r="GF66" s="484">
        <v>0</v>
      </c>
      <c r="GG66" s="485">
        <v>477</v>
      </c>
      <c r="GH66" s="484">
        <v>67</v>
      </c>
      <c r="GI66" s="484">
        <v>10247</v>
      </c>
      <c r="GJ66" s="484">
        <v>2967</v>
      </c>
      <c r="GK66" s="484">
        <v>2947</v>
      </c>
      <c r="GL66" s="484">
        <v>2573</v>
      </c>
      <c r="GM66" s="484">
        <v>1578</v>
      </c>
      <c r="GN66" s="484">
        <v>370</v>
      </c>
      <c r="GO66" s="484">
        <v>70</v>
      </c>
      <c r="GP66" s="484">
        <v>7</v>
      </c>
      <c r="GQ66" s="485">
        <v>20826</v>
      </c>
      <c r="GR66" s="484">
        <v>18</v>
      </c>
      <c r="GS66" s="484">
        <v>8426</v>
      </c>
      <c r="GT66" s="484">
        <v>1651</v>
      </c>
      <c r="GU66" s="484">
        <v>1167</v>
      </c>
      <c r="GV66" s="484">
        <v>679</v>
      </c>
      <c r="GW66" s="484">
        <v>313</v>
      </c>
      <c r="GX66" s="484">
        <v>66</v>
      </c>
      <c r="GY66" s="484">
        <v>19</v>
      </c>
      <c r="GZ66" s="484">
        <v>4</v>
      </c>
      <c r="HA66" s="485">
        <v>12343</v>
      </c>
      <c r="HB66" s="460">
        <v>0</v>
      </c>
      <c r="HC66" s="460">
        <v>1.75</v>
      </c>
      <c r="HD66" s="460">
        <v>0</v>
      </c>
      <c r="HE66" s="460">
        <v>1</v>
      </c>
      <c r="HF66" s="460">
        <v>0</v>
      </c>
      <c r="HG66" s="460">
        <v>0</v>
      </c>
      <c r="HH66" s="460">
        <v>0</v>
      </c>
      <c r="HI66" s="460">
        <v>0</v>
      </c>
      <c r="HJ66" s="460">
        <v>0</v>
      </c>
      <c r="HK66" s="483">
        <v>2.75</v>
      </c>
      <c r="HL66" s="460">
        <v>79.75</v>
      </c>
      <c r="HM66" s="460">
        <v>16904.75</v>
      </c>
      <c r="HN66" s="460">
        <v>4226.75</v>
      </c>
      <c r="HO66" s="460">
        <v>3840</v>
      </c>
      <c r="HP66" s="460">
        <v>3093.75</v>
      </c>
      <c r="HQ66" s="460">
        <v>1814</v>
      </c>
      <c r="HR66" s="460">
        <v>418.25</v>
      </c>
      <c r="HS66" s="460">
        <v>91.25</v>
      </c>
      <c r="HT66" s="460">
        <v>9</v>
      </c>
      <c r="HU66" s="483">
        <v>30477.5</v>
      </c>
      <c r="HV66" s="460">
        <v>44.3</v>
      </c>
      <c r="HW66" s="460">
        <v>11269.8</v>
      </c>
      <c r="HX66" s="460">
        <v>3287.5</v>
      </c>
      <c r="HY66" s="460">
        <v>3413.3</v>
      </c>
      <c r="HZ66" s="460">
        <v>3093.8</v>
      </c>
      <c r="IA66" s="460">
        <v>2217.1</v>
      </c>
      <c r="IB66" s="460">
        <v>604.1</v>
      </c>
      <c r="IC66" s="460">
        <v>152.1</v>
      </c>
      <c r="ID66" s="460">
        <v>18</v>
      </c>
      <c r="IE66" s="483">
        <v>24100</v>
      </c>
      <c r="IF66" s="483">
        <v>0</v>
      </c>
      <c r="IG66" s="483">
        <v>24100</v>
      </c>
      <c r="IH66" s="460">
        <v>79.75</v>
      </c>
      <c r="II66" s="460">
        <v>16904.75</v>
      </c>
      <c r="IJ66" s="460">
        <v>4226.75</v>
      </c>
      <c r="IK66" s="460">
        <v>3840</v>
      </c>
      <c r="IL66" s="460">
        <v>3093.75</v>
      </c>
      <c r="IM66" s="460">
        <v>1814</v>
      </c>
      <c r="IN66" s="460">
        <v>418.25</v>
      </c>
      <c r="IO66" s="460">
        <v>91.25</v>
      </c>
      <c r="IP66" s="460">
        <v>9</v>
      </c>
      <c r="IQ66" s="483">
        <v>30477.5</v>
      </c>
      <c r="IR66" s="460">
        <v>19.329999999999998</v>
      </c>
      <c r="IS66" s="460">
        <v>3727.77</v>
      </c>
      <c r="IT66" s="460">
        <v>265.08999999999997</v>
      </c>
      <c r="IU66" s="460">
        <v>116.39</v>
      </c>
      <c r="IV66" s="460">
        <v>54.5</v>
      </c>
      <c r="IW66" s="460">
        <v>20.76</v>
      </c>
      <c r="IX66" s="460">
        <v>5.92</v>
      </c>
      <c r="IY66" s="460">
        <v>1.69</v>
      </c>
      <c r="IZ66" s="460">
        <v>0</v>
      </c>
      <c r="JA66" s="483">
        <v>4211.45</v>
      </c>
      <c r="JB66" s="460">
        <v>60.42</v>
      </c>
      <c r="JC66" s="460">
        <v>13176.98</v>
      </c>
      <c r="JD66" s="460">
        <v>3961.66</v>
      </c>
      <c r="JE66" s="460">
        <v>3723.61</v>
      </c>
      <c r="JF66" s="460">
        <v>3039.25</v>
      </c>
      <c r="JG66" s="460">
        <v>1793.24</v>
      </c>
      <c r="JH66" s="460">
        <v>412.33</v>
      </c>
      <c r="JI66" s="460">
        <v>89.56</v>
      </c>
      <c r="JJ66" s="460">
        <v>9</v>
      </c>
      <c r="JK66" s="483">
        <v>26266.05</v>
      </c>
      <c r="JL66" s="460">
        <v>33.6</v>
      </c>
      <c r="JM66" s="460">
        <v>8784.7000000000007</v>
      </c>
      <c r="JN66" s="460">
        <v>3081.3</v>
      </c>
      <c r="JO66" s="460">
        <v>3309.9</v>
      </c>
      <c r="JP66" s="460">
        <v>3039.3</v>
      </c>
      <c r="JQ66" s="460">
        <v>2191.6999999999998</v>
      </c>
      <c r="JR66" s="460">
        <v>595.6</v>
      </c>
      <c r="JS66" s="460">
        <v>149.30000000000001</v>
      </c>
      <c r="JT66" s="460">
        <v>18</v>
      </c>
      <c r="JU66" s="483">
        <v>21203.4</v>
      </c>
      <c r="JV66" s="483">
        <v>0</v>
      </c>
      <c r="JW66" s="483">
        <v>21203.4</v>
      </c>
      <c r="JX66" s="461"/>
      <c r="JY66" s="461"/>
      <c r="JZ66" s="461"/>
      <c r="KA66" s="461"/>
      <c r="KB66" s="461"/>
      <c r="KC66" s="461"/>
      <c r="KD66" s="461"/>
      <c r="KE66" s="461"/>
      <c r="KF66" s="461"/>
      <c r="KG66" s="461"/>
      <c r="KH66" s="461"/>
      <c r="KI66" s="461"/>
      <c r="KJ66" s="461"/>
      <c r="KK66" s="461"/>
      <c r="KL66" s="461"/>
      <c r="KM66" s="461"/>
      <c r="KN66" s="461"/>
      <c r="KO66" s="461"/>
      <c r="KP66" s="461"/>
      <c r="KQ66" s="461"/>
      <c r="KR66" s="461"/>
      <c r="KS66" s="461"/>
      <c r="KT66" s="461"/>
      <c r="KU66" s="461"/>
      <c r="KV66" s="461"/>
      <c r="KW66" s="461"/>
      <c r="KX66" s="462"/>
    </row>
    <row r="67" spans="1:310" s="463" customFormat="1" x14ac:dyDescent="0.2">
      <c r="A67" s="457" t="s">
        <v>179</v>
      </c>
      <c r="B67" s="473" t="s">
        <v>861</v>
      </c>
      <c r="C67" s="464" t="s">
        <v>801</v>
      </c>
      <c r="D67" s="465" t="s">
        <v>862</v>
      </c>
      <c r="E67" s="484">
        <v>63895</v>
      </c>
      <c r="F67" s="484">
        <v>71360</v>
      </c>
      <c r="G67" s="484">
        <v>59462</v>
      </c>
      <c r="H67" s="484">
        <v>43512</v>
      </c>
      <c r="I67" s="484">
        <v>25515</v>
      </c>
      <c r="J67" s="484">
        <v>9150</v>
      </c>
      <c r="K67" s="484">
        <v>4209</v>
      </c>
      <c r="L67" s="484">
        <v>409</v>
      </c>
      <c r="M67" s="485">
        <v>277512</v>
      </c>
      <c r="N67" s="484">
        <v>2761</v>
      </c>
      <c r="O67" s="484">
        <v>1634</v>
      </c>
      <c r="P67" s="484">
        <v>1110</v>
      </c>
      <c r="Q67" s="484">
        <v>598</v>
      </c>
      <c r="R67" s="484">
        <v>275</v>
      </c>
      <c r="S67" s="484">
        <v>109</v>
      </c>
      <c r="T67" s="484">
        <v>38</v>
      </c>
      <c r="U67" s="484">
        <v>11</v>
      </c>
      <c r="V67" s="485">
        <v>6536</v>
      </c>
      <c r="W67" s="484">
        <v>17</v>
      </c>
      <c r="X67" s="484">
        <v>4</v>
      </c>
      <c r="Y67" s="484">
        <v>3</v>
      </c>
      <c r="Z67" s="484">
        <v>2</v>
      </c>
      <c r="AA67" s="484">
        <v>2</v>
      </c>
      <c r="AB67" s="484">
        <v>2</v>
      </c>
      <c r="AC67" s="484">
        <v>4</v>
      </c>
      <c r="AD67" s="484">
        <v>0</v>
      </c>
      <c r="AE67" s="485">
        <v>34</v>
      </c>
      <c r="AF67" s="484">
        <v>61117</v>
      </c>
      <c r="AG67" s="484">
        <v>69722</v>
      </c>
      <c r="AH67" s="484">
        <v>58349</v>
      </c>
      <c r="AI67" s="484">
        <v>42912</v>
      </c>
      <c r="AJ67" s="484">
        <v>25238</v>
      </c>
      <c r="AK67" s="484">
        <v>9039</v>
      </c>
      <c r="AL67" s="484">
        <v>4167</v>
      </c>
      <c r="AM67" s="484">
        <v>398</v>
      </c>
      <c r="AN67" s="485">
        <v>270942</v>
      </c>
      <c r="AO67" s="484">
        <v>132</v>
      </c>
      <c r="AP67" s="484">
        <v>308</v>
      </c>
      <c r="AQ67" s="484">
        <v>337</v>
      </c>
      <c r="AR67" s="484">
        <v>290</v>
      </c>
      <c r="AS67" s="484">
        <v>210</v>
      </c>
      <c r="AT67" s="484">
        <v>84</v>
      </c>
      <c r="AU67" s="484">
        <v>76</v>
      </c>
      <c r="AV67" s="484">
        <v>41</v>
      </c>
      <c r="AW67" s="485">
        <v>1478</v>
      </c>
      <c r="AX67" s="484">
        <v>132</v>
      </c>
      <c r="AY67" s="484">
        <v>308</v>
      </c>
      <c r="AZ67" s="484">
        <v>337</v>
      </c>
      <c r="BA67" s="484">
        <v>290</v>
      </c>
      <c r="BB67" s="484">
        <v>210</v>
      </c>
      <c r="BC67" s="484">
        <v>84</v>
      </c>
      <c r="BD67" s="484">
        <v>76</v>
      </c>
      <c r="BE67" s="484">
        <v>41</v>
      </c>
      <c r="BF67" s="486"/>
      <c r="BG67" s="485">
        <v>1478</v>
      </c>
      <c r="BH67" s="484">
        <v>132</v>
      </c>
      <c r="BI67" s="484">
        <v>61293</v>
      </c>
      <c r="BJ67" s="484">
        <v>69751</v>
      </c>
      <c r="BK67" s="484">
        <v>58302</v>
      </c>
      <c r="BL67" s="484">
        <v>42832</v>
      </c>
      <c r="BM67" s="484">
        <v>25112</v>
      </c>
      <c r="BN67" s="484">
        <v>9031</v>
      </c>
      <c r="BO67" s="484">
        <v>4132</v>
      </c>
      <c r="BP67" s="484">
        <v>357</v>
      </c>
      <c r="BQ67" s="485">
        <v>270942</v>
      </c>
      <c r="BR67" s="484">
        <v>38</v>
      </c>
      <c r="BS67" s="484">
        <v>31221</v>
      </c>
      <c r="BT67" s="484">
        <v>24847</v>
      </c>
      <c r="BU67" s="484">
        <v>16361</v>
      </c>
      <c r="BV67" s="484">
        <v>9770</v>
      </c>
      <c r="BW67" s="484">
        <v>4451</v>
      </c>
      <c r="BX67" s="484">
        <v>1412</v>
      </c>
      <c r="BY67" s="484">
        <v>523</v>
      </c>
      <c r="BZ67" s="484">
        <v>27</v>
      </c>
      <c r="CA67" s="485">
        <v>88650</v>
      </c>
      <c r="CB67" s="484">
        <v>6</v>
      </c>
      <c r="CC67" s="484">
        <v>417</v>
      </c>
      <c r="CD67" s="484">
        <v>677</v>
      </c>
      <c r="CE67" s="484">
        <v>534</v>
      </c>
      <c r="CF67" s="484">
        <v>395</v>
      </c>
      <c r="CG67" s="484">
        <v>183</v>
      </c>
      <c r="CH67" s="484">
        <v>62</v>
      </c>
      <c r="CI67" s="484">
        <v>24</v>
      </c>
      <c r="CJ67" s="484">
        <v>0</v>
      </c>
      <c r="CK67" s="485">
        <v>2298</v>
      </c>
      <c r="CL67" s="484">
        <v>3</v>
      </c>
      <c r="CM67" s="484">
        <v>38</v>
      </c>
      <c r="CN67" s="484">
        <v>58</v>
      </c>
      <c r="CO67" s="484">
        <v>55</v>
      </c>
      <c r="CP67" s="484">
        <v>71</v>
      </c>
      <c r="CQ67" s="484">
        <v>50</v>
      </c>
      <c r="CR67" s="484">
        <v>78</v>
      </c>
      <c r="CS67" s="484">
        <v>75</v>
      </c>
      <c r="CT67" s="484">
        <v>5</v>
      </c>
      <c r="CU67" s="485">
        <v>433</v>
      </c>
      <c r="CV67" s="484">
        <v>2663</v>
      </c>
      <c r="CW67" s="484">
        <v>2387</v>
      </c>
      <c r="CX67" s="484">
        <v>2480</v>
      </c>
      <c r="CY67" s="484">
        <v>2313</v>
      </c>
      <c r="CZ67" s="484">
        <v>1715</v>
      </c>
      <c r="DA67" s="484">
        <v>874</v>
      </c>
      <c r="DB67" s="484">
        <v>718</v>
      </c>
      <c r="DC67" s="484">
        <v>110</v>
      </c>
      <c r="DD67" s="485">
        <v>13260</v>
      </c>
      <c r="DE67" s="484">
        <v>1095</v>
      </c>
      <c r="DF67" s="484">
        <v>793</v>
      </c>
      <c r="DG67" s="484">
        <v>556</v>
      </c>
      <c r="DH67" s="484">
        <v>292</v>
      </c>
      <c r="DI67" s="484">
        <v>168</v>
      </c>
      <c r="DJ67" s="484">
        <v>70</v>
      </c>
      <c r="DK67" s="484">
        <v>29</v>
      </c>
      <c r="DL67" s="484">
        <v>2</v>
      </c>
      <c r="DM67" s="485">
        <v>3005</v>
      </c>
      <c r="DN67" s="484">
        <v>199</v>
      </c>
      <c r="DO67" s="484">
        <v>159</v>
      </c>
      <c r="DP67" s="484">
        <v>106</v>
      </c>
      <c r="DQ67" s="484">
        <v>69</v>
      </c>
      <c r="DR67" s="484">
        <v>35</v>
      </c>
      <c r="DS67" s="484">
        <v>17</v>
      </c>
      <c r="DT67" s="484">
        <v>8</v>
      </c>
      <c r="DU67" s="484">
        <v>0</v>
      </c>
      <c r="DV67" s="485">
        <v>593</v>
      </c>
      <c r="DW67" s="484">
        <v>300</v>
      </c>
      <c r="DX67" s="484">
        <v>156</v>
      </c>
      <c r="DY67" s="484">
        <v>112</v>
      </c>
      <c r="DZ67" s="484">
        <v>78</v>
      </c>
      <c r="EA67" s="484">
        <v>52</v>
      </c>
      <c r="EB67" s="484">
        <v>19</v>
      </c>
      <c r="EC67" s="484">
        <v>10</v>
      </c>
      <c r="ED67" s="484">
        <v>0</v>
      </c>
      <c r="EE67" s="485">
        <v>727</v>
      </c>
      <c r="EF67" s="484">
        <v>1594</v>
      </c>
      <c r="EG67" s="484">
        <v>1108</v>
      </c>
      <c r="EH67" s="484">
        <v>774</v>
      </c>
      <c r="EI67" s="484">
        <v>439</v>
      </c>
      <c r="EJ67" s="484">
        <v>255</v>
      </c>
      <c r="EK67" s="484">
        <v>106</v>
      </c>
      <c r="EL67" s="484">
        <v>47</v>
      </c>
      <c r="EM67" s="484">
        <v>2</v>
      </c>
      <c r="EN67" s="485">
        <v>4325</v>
      </c>
      <c r="EO67" s="484">
        <v>848</v>
      </c>
      <c r="EP67" s="484">
        <v>592</v>
      </c>
      <c r="EQ67" s="484">
        <v>447</v>
      </c>
      <c r="ER67" s="484">
        <v>258</v>
      </c>
      <c r="ES67" s="484">
        <v>165</v>
      </c>
      <c r="ET67" s="484">
        <v>64</v>
      </c>
      <c r="EU67" s="484">
        <v>40</v>
      </c>
      <c r="EV67" s="484">
        <v>1</v>
      </c>
      <c r="EW67" s="485">
        <v>2415</v>
      </c>
      <c r="EX67" s="484">
        <v>0</v>
      </c>
      <c r="EY67" s="484">
        <v>0</v>
      </c>
      <c r="EZ67" s="484">
        <v>0</v>
      </c>
      <c r="FA67" s="484">
        <v>0</v>
      </c>
      <c r="FB67" s="484">
        <v>0</v>
      </c>
      <c r="FC67" s="484">
        <v>0</v>
      </c>
      <c r="FD67" s="484">
        <v>0</v>
      </c>
      <c r="FE67" s="484">
        <v>0</v>
      </c>
      <c r="FF67" s="485">
        <v>0</v>
      </c>
      <c r="FG67" s="484">
        <v>0</v>
      </c>
      <c r="FH67" s="484">
        <v>0</v>
      </c>
      <c r="FI67" s="484">
        <v>0</v>
      </c>
      <c r="FJ67" s="484">
        <v>0</v>
      </c>
      <c r="FK67" s="484">
        <v>0</v>
      </c>
      <c r="FL67" s="484">
        <v>0</v>
      </c>
      <c r="FM67" s="484">
        <v>0</v>
      </c>
      <c r="FN67" s="484">
        <v>0</v>
      </c>
      <c r="FO67" s="485">
        <v>0</v>
      </c>
      <c r="FP67" s="484">
        <v>17</v>
      </c>
      <c r="FQ67" s="484">
        <v>31</v>
      </c>
      <c r="FR67" s="484">
        <v>27</v>
      </c>
      <c r="FS67" s="484">
        <v>22</v>
      </c>
      <c r="FT67" s="484">
        <v>17</v>
      </c>
      <c r="FU67" s="484">
        <v>6</v>
      </c>
      <c r="FV67" s="484">
        <v>6</v>
      </c>
      <c r="FW67" s="484">
        <v>0</v>
      </c>
      <c r="FX67" s="485">
        <v>126</v>
      </c>
      <c r="FY67" s="484">
        <v>831</v>
      </c>
      <c r="FZ67" s="484">
        <v>561</v>
      </c>
      <c r="GA67" s="484">
        <v>420</v>
      </c>
      <c r="GB67" s="484">
        <v>236</v>
      </c>
      <c r="GC67" s="484">
        <v>148</v>
      </c>
      <c r="GD67" s="484">
        <v>58</v>
      </c>
      <c r="GE67" s="484">
        <v>34</v>
      </c>
      <c r="GF67" s="484">
        <v>1</v>
      </c>
      <c r="GG67" s="485">
        <v>2289</v>
      </c>
      <c r="GH67" s="484">
        <v>85</v>
      </c>
      <c r="GI67" s="484">
        <v>29039</v>
      </c>
      <c r="GJ67" s="484">
        <v>43839</v>
      </c>
      <c r="GK67" s="484">
        <v>41119</v>
      </c>
      <c r="GL67" s="484">
        <v>32437</v>
      </c>
      <c r="GM67" s="484">
        <v>20339</v>
      </c>
      <c r="GN67" s="484">
        <v>7441</v>
      </c>
      <c r="GO67" s="484">
        <v>3490</v>
      </c>
      <c r="GP67" s="484">
        <v>325</v>
      </c>
      <c r="GQ67" s="485">
        <v>178114</v>
      </c>
      <c r="GR67" s="484">
        <v>47</v>
      </c>
      <c r="GS67" s="484">
        <v>32254</v>
      </c>
      <c r="GT67" s="484">
        <v>25912</v>
      </c>
      <c r="GU67" s="484">
        <v>17183</v>
      </c>
      <c r="GV67" s="484">
        <v>10395</v>
      </c>
      <c r="GW67" s="484">
        <v>4773</v>
      </c>
      <c r="GX67" s="484">
        <v>1590</v>
      </c>
      <c r="GY67" s="484">
        <v>642</v>
      </c>
      <c r="GZ67" s="484">
        <v>32</v>
      </c>
      <c r="HA67" s="485">
        <v>92828</v>
      </c>
      <c r="HB67" s="460">
        <v>0</v>
      </c>
      <c r="HC67" s="460">
        <v>305.25</v>
      </c>
      <c r="HD67" s="460">
        <v>25.88</v>
      </c>
      <c r="HE67" s="460">
        <v>10.88</v>
      </c>
      <c r="HF67" s="460">
        <v>3</v>
      </c>
      <c r="HG67" s="460">
        <v>1</v>
      </c>
      <c r="HH67" s="460">
        <v>0.5</v>
      </c>
      <c r="HI67" s="460">
        <v>0</v>
      </c>
      <c r="HJ67" s="460">
        <v>0</v>
      </c>
      <c r="HK67" s="483">
        <v>346.51</v>
      </c>
      <c r="HL67" s="460">
        <v>119.5</v>
      </c>
      <c r="HM67" s="460">
        <v>53260.25</v>
      </c>
      <c r="HN67" s="460">
        <v>63392.12</v>
      </c>
      <c r="HO67" s="460">
        <v>54096.87</v>
      </c>
      <c r="HP67" s="460">
        <v>40297.25</v>
      </c>
      <c r="HQ67" s="460">
        <v>23972.5</v>
      </c>
      <c r="HR67" s="460">
        <v>8635.5</v>
      </c>
      <c r="HS67" s="460">
        <v>3968.75</v>
      </c>
      <c r="HT67" s="460">
        <v>347.75</v>
      </c>
      <c r="HU67" s="483">
        <v>248090.49</v>
      </c>
      <c r="HV67" s="460">
        <v>66.400000000000006</v>
      </c>
      <c r="HW67" s="460">
        <v>35506.800000000003</v>
      </c>
      <c r="HX67" s="460">
        <v>49305</v>
      </c>
      <c r="HY67" s="460">
        <v>48086.1</v>
      </c>
      <c r="HZ67" s="460">
        <v>40297.300000000003</v>
      </c>
      <c r="IA67" s="460">
        <v>29299.7</v>
      </c>
      <c r="IB67" s="460">
        <v>12473.5</v>
      </c>
      <c r="IC67" s="460">
        <v>6614.6</v>
      </c>
      <c r="ID67" s="460">
        <v>695.5</v>
      </c>
      <c r="IE67" s="483">
        <v>222344.9</v>
      </c>
      <c r="IF67" s="483">
        <v>483.3</v>
      </c>
      <c r="IG67" s="483">
        <v>222828.2</v>
      </c>
      <c r="IH67" s="460">
        <v>119.5</v>
      </c>
      <c r="II67" s="460">
        <v>53260.25</v>
      </c>
      <c r="IJ67" s="460">
        <v>63392.12</v>
      </c>
      <c r="IK67" s="460">
        <v>54096.87</v>
      </c>
      <c r="IL67" s="460">
        <v>40297.25</v>
      </c>
      <c r="IM67" s="460">
        <v>23972.5</v>
      </c>
      <c r="IN67" s="460">
        <v>8635.5</v>
      </c>
      <c r="IO67" s="460">
        <v>3968.75</v>
      </c>
      <c r="IP67" s="460">
        <v>347.75</v>
      </c>
      <c r="IQ67" s="483">
        <v>248090.49</v>
      </c>
      <c r="IR67" s="460">
        <v>46.52</v>
      </c>
      <c r="IS67" s="460">
        <v>12645.16</v>
      </c>
      <c r="IT67" s="460">
        <v>8233.74</v>
      </c>
      <c r="IU67" s="460">
        <v>3733.02</v>
      </c>
      <c r="IV67" s="460">
        <v>1535.01</v>
      </c>
      <c r="IW67" s="460">
        <v>461.82</v>
      </c>
      <c r="IX67" s="460">
        <v>87.96</v>
      </c>
      <c r="IY67" s="460">
        <v>18.82</v>
      </c>
      <c r="IZ67" s="460">
        <v>0.71</v>
      </c>
      <c r="JA67" s="483">
        <v>26762.76</v>
      </c>
      <c r="JB67" s="460">
        <v>72.98</v>
      </c>
      <c r="JC67" s="460">
        <v>40615.089999999997</v>
      </c>
      <c r="JD67" s="460">
        <v>55158.38</v>
      </c>
      <c r="JE67" s="460">
        <v>50363.85</v>
      </c>
      <c r="JF67" s="460">
        <v>38762.239999999998</v>
      </c>
      <c r="JG67" s="460">
        <v>23510.68</v>
      </c>
      <c r="JH67" s="460">
        <v>8547.5400000000009</v>
      </c>
      <c r="JI67" s="460">
        <v>3949.93</v>
      </c>
      <c r="JJ67" s="460">
        <v>347.04</v>
      </c>
      <c r="JK67" s="483">
        <v>221327.73</v>
      </c>
      <c r="JL67" s="460">
        <v>40.5</v>
      </c>
      <c r="JM67" s="460">
        <v>27076.7</v>
      </c>
      <c r="JN67" s="460">
        <v>42901</v>
      </c>
      <c r="JO67" s="460">
        <v>44767.9</v>
      </c>
      <c r="JP67" s="460">
        <v>38762.199999999997</v>
      </c>
      <c r="JQ67" s="460">
        <v>28735.3</v>
      </c>
      <c r="JR67" s="460">
        <v>12346.4</v>
      </c>
      <c r="JS67" s="460">
        <v>6583.2</v>
      </c>
      <c r="JT67" s="460">
        <v>694.1</v>
      </c>
      <c r="JU67" s="483">
        <v>201907.3</v>
      </c>
      <c r="JV67" s="483">
        <v>483.3</v>
      </c>
      <c r="JW67" s="483">
        <v>202390.6</v>
      </c>
      <c r="JX67" s="461"/>
      <c r="JY67" s="461"/>
      <c r="JZ67" s="461"/>
      <c r="KA67" s="461"/>
      <c r="KB67" s="461"/>
      <c r="KC67" s="461"/>
      <c r="KD67" s="461"/>
      <c r="KE67" s="461"/>
      <c r="KF67" s="461"/>
      <c r="KG67" s="461"/>
      <c r="KH67" s="461"/>
      <c r="KI67" s="461"/>
      <c r="KJ67" s="461"/>
      <c r="KK67" s="461"/>
      <c r="KL67" s="461"/>
      <c r="KM67" s="461"/>
      <c r="KN67" s="461"/>
      <c r="KO67" s="461"/>
      <c r="KP67" s="461"/>
      <c r="KQ67" s="461"/>
      <c r="KR67" s="461"/>
      <c r="KS67" s="461"/>
      <c r="KT67" s="461"/>
      <c r="KU67" s="461"/>
      <c r="KV67" s="461"/>
      <c r="KW67" s="461"/>
      <c r="KX67" s="462"/>
    </row>
    <row r="68" spans="1:310" s="463" customFormat="1" x14ac:dyDescent="0.2">
      <c r="A68" s="457" t="s">
        <v>180</v>
      </c>
      <c r="B68" s="473" t="s">
        <v>863</v>
      </c>
      <c r="C68" s="464" t="s">
        <v>801</v>
      </c>
      <c r="D68" s="465" t="s">
        <v>181</v>
      </c>
      <c r="E68" s="484">
        <v>3674</v>
      </c>
      <c r="F68" s="484">
        <v>5332</v>
      </c>
      <c r="G68" s="484">
        <v>11344</v>
      </c>
      <c r="H68" s="484">
        <v>7608</v>
      </c>
      <c r="I68" s="484">
        <v>6563</v>
      </c>
      <c r="J68" s="484">
        <v>4996</v>
      </c>
      <c r="K68" s="484">
        <v>4675</v>
      </c>
      <c r="L68" s="484">
        <v>733</v>
      </c>
      <c r="M68" s="485">
        <v>44925</v>
      </c>
      <c r="N68" s="484">
        <v>168</v>
      </c>
      <c r="O68" s="484">
        <v>266</v>
      </c>
      <c r="P68" s="484">
        <v>237</v>
      </c>
      <c r="Q68" s="484">
        <v>129</v>
      </c>
      <c r="R68" s="484">
        <v>139</v>
      </c>
      <c r="S68" s="484">
        <v>52</v>
      </c>
      <c r="T68" s="484">
        <v>55</v>
      </c>
      <c r="U68" s="484">
        <v>12</v>
      </c>
      <c r="V68" s="485">
        <v>1058</v>
      </c>
      <c r="W68" s="484">
        <v>0</v>
      </c>
      <c r="X68" s="484">
        <v>0</v>
      </c>
      <c r="Y68" s="484">
        <v>0</v>
      </c>
      <c r="Z68" s="484">
        <v>0</v>
      </c>
      <c r="AA68" s="484">
        <v>0</v>
      </c>
      <c r="AB68" s="484">
        <v>0</v>
      </c>
      <c r="AC68" s="484">
        <v>0</v>
      </c>
      <c r="AD68" s="484">
        <v>0</v>
      </c>
      <c r="AE68" s="485">
        <v>0</v>
      </c>
      <c r="AF68" s="484">
        <v>3506</v>
      </c>
      <c r="AG68" s="484">
        <v>5066</v>
      </c>
      <c r="AH68" s="484">
        <v>11107</v>
      </c>
      <c r="AI68" s="484">
        <v>7479</v>
      </c>
      <c r="AJ68" s="484">
        <v>6424</v>
      </c>
      <c r="AK68" s="484">
        <v>4944</v>
      </c>
      <c r="AL68" s="484">
        <v>4620</v>
      </c>
      <c r="AM68" s="484">
        <v>721</v>
      </c>
      <c r="AN68" s="485">
        <v>43867</v>
      </c>
      <c r="AO68" s="484">
        <v>5</v>
      </c>
      <c r="AP68" s="484">
        <v>14</v>
      </c>
      <c r="AQ68" s="484">
        <v>43</v>
      </c>
      <c r="AR68" s="484">
        <v>44</v>
      </c>
      <c r="AS68" s="484">
        <v>56</v>
      </c>
      <c r="AT68" s="484">
        <v>30</v>
      </c>
      <c r="AU68" s="484">
        <v>36</v>
      </c>
      <c r="AV68" s="484">
        <v>16</v>
      </c>
      <c r="AW68" s="485">
        <v>244</v>
      </c>
      <c r="AX68" s="484">
        <v>5</v>
      </c>
      <c r="AY68" s="484">
        <v>14</v>
      </c>
      <c r="AZ68" s="484">
        <v>43</v>
      </c>
      <c r="BA68" s="484">
        <v>44</v>
      </c>
      <c r="BB68" s="484">
        <v>56</v>
      </c>
      <c r="BC68" s="484">
        <v>30</v>
      </c>
      <c r="BD68" s="484">
        <v>36</v>
      </c>
      <c r="BE68" s="484">
        <v>16</v>
      </c>
      <c r="BF68" s="486"/>
      <c r="BG68" s="485">
        <v>244</v>
      </c>
      <c r="BH68" s="484">
        <v>5</v>
      </c>
      <c r="BI68" s="484">
        <v>3515</v>
      </c>
      <c r="BJ68" s="484">
        <v>5095</v>
      </c>
      <c r="BK68" s="484">
        <v>11108</v>
      </c>
      <c r="BL68" s="484">
        <v>7491</v>
      </c>
      <c r="BM68" s="484">
        <v>6398</v>
      </c>
      <c r="BN68" s="484">
        <v>4950</v>
      </c>
      <c r="BO68" s="484">
        <v>4600</v>
      </c>
      <c r="BP68" s="484">
        <v>705</v>
      </c>
      <c r="BQ68" s="485">
        <v>43867</v>
      </c>
      <c r="BR68" s="484">
        <v>3</v>
      </c>
      <c r="BS68" s="484">
        <v>1904</v>
      </c>
      <c r="BT68" s="484">
        <v>2270</v>
      </c>
      <c r="BU68" s="484">
        <v>3710</v>
      </c>
      <c r="BV68" s="484">
        <v>2153</v>
      </c>
      <c r="BW68" s="484">
        <v>1474</v>
      </c>
      <c r="BX68" s="484">
        <v>901</v>
      </c>
      <c r="BY68" s="484">
        <v>645</v>
      </c>
      <c r="BZ68" s="484">
        <v>78</v>
      </c>
      <c r="CA68" s="485">
        <v>13138</v>
      </c>
      <c r="CB68" s="484">
        <v>1</v>
      </c>
      <c r="CC68" s="484">
        <v>19</v>
      </c>
      <c r="CD68" s="484">
        <v>36</v>
      </c>
      <c r="CE68" s="484">
        <v>98</v>
      </c>
      <c r="CF68" s="484">
        <v>73</v>
      </c>
      <c r="CG68" s="484">
        <v>70</v>
      </c>
      <c r="CH68" s="484">
        <v>36</v>
      </c>
      <c r="CI68" s="484">
        <v>28</v>
      </c>
      <c r="CJ68" s="484">
        <v>3</v>
      </c>
      <c r="CK68" s="485">
        <v>364</v>
      </c>
      <c r="CL68" s="484">
        <v>0</v>
      </c>
      <c r="CM68" s="484">
        <v>2</v>
      </c>
      <c r="CN68" s="484">
        <v>1</v>
      </c>
      <c r="CO68" s="484">
        <v>4</v>
      </c>
      <c r="CP68" s="484">
        <v>1</v>
      </c>
      <c r="CQ68" s="484">
        <v>3</v>
      </c>
      <c r="CR68" s="484">
        <v>2</v>
      </c>
      <c r="CS68" s="484">
        <v>15</v>
      </c>
      <c r="CT68" s="484">
        <v>2</v>
      </c>
      <c r="CU68" s="485">
        <v>30</v>
      </c>
      <c r="CV68" s="484">
        <v>81</v>
      </c>
      <c r="CW68" s="484">
        <v>88</v>
      </c>
      <c r="CX68" s="484">
        <v>254</v>
      </c>
      <c r="CY68" s="484">
        <v>305</v>
      </c>
      <c r="CZ68" s="484">
        <v>303</v>
      </c>
      <c r="DA68" s="484">
        <v>209</v>
      </c>
      <c r="DB68" s="484">
        <v>353</v>
      </c>
      <c r="DC68" s="484">
        <v>77</v>
      </c>
      <c r="DD68" s="485">
        <v>1670</v>
      </c>
      <c r="DE68" s="484">
        <v>134</v>
      </c>
      <c r="DF68" s="484">
        <v>85</v>
      </c>
      <c r="DG68" s="484">
        <v>162</v>
      </c>
      <c r="DH68" s="484">
        <v>188</v>
      </c>
      <c r="DI68" s="484">
        <v>126</v>
      </c>
      <c r="DJ68" s="484">
        <v>73</v>
      </c>
      <c r="DK68" s="484">
        <v>85</v>
      </c>
      <c r="DL68" s="484">
        <v>17</v>
      </c>
      <c r="DM68" s="485">
        <v>870</v>
      </c>
      <c r="DN68" s="484">
        <v>20</v>
      </c>
      <c r="DO68" s="484">
        <v>33</v>
      </c>
      <c r="DP68" s="484">
        <v>35</v>
      </c>
      <c r="DQ68" s="484">
        <v>32</v>
      </c>
      <c r="DR68" s="484">
        <v>35</v>
      </c>
      <c r="DS68" s="484">
        <v>13</v>
      </c>
      <c r="DT68" s="484">
        <v>8</v>
      </c>
      <c r="DU68" s="484">
        <v>4</v>
      </c>
      <c r="DV68" s="485">
        <v>180</v>
      </c>
      <c r="DW68" s="484">
        <v>5</v>
      </c>
      <c r="DX68" s="484">
        <v>3</v>
      </c>
      <c r="DY68" s="484">
        <v>11</v>
      </c>
      <c r="DZ68" s="484">
        <v>9</v>
      </c>
      <c r="EA68" s="484">
        <v>1</v>
      </c>
      <c r="EB68" s="484">
        <v>3</v>
      </c>
      <c r="EC68" s="484">
        <v>5</v>
      </c>
      <c r="ED68" s="484">
        <v>3</v>
      </c>
      <c r="EE68" s="485">
        <v>40</v>
      </c>
      <c r="EF68" s="484">
        <v>159</v>
      </c>
      <c r="EG68" s="484">
        <v>121</v>
      </c>
      <c r="EH68" s="484">
        <v>208</v>
      </c>
      <c r="EI68" s="484">
        <v>229</v>
      </c>
      <c r="EJ68" s="484">
        <v>162</v>
      </c>
      <c r="EK68" s="484">
        <v>89</v>
      </c>
      <c r="EL68" s="484">
        <v>98</v>
      </c>
      <c r="EM68" s="484">
        <v>24</v>
      </c>
      <c r="EN68" s="485">
        <v>1090</v>
      </c>
      <c r="EO68" s="484">
        <v>121</v>
      </c>
      <c r="EP68" s="484">
        <v>76</v>
      </c>
      <c r="EQ68" s="484">
        <v>153</v>
      </c>
      <c r="ER68" s="484">
        <v>178</v>
      </c>
      <c r="ES68" s="484">
        <v>114</v>
      </c>
      <c r="ET68" s="484">
        <v>68</v>
      </c>
      <c r="EU68" s="484">
        <v>80</v>
      </c>
      <c r="EV68" s="484">
        <v>19</v>
      </c>
      <c r="EW68" s="485">
        <v>809</v>
      </c>
      <c r="EX68" s="484">
        <v>0</v>
      </c>
      <c r="EY68" s="484">
        <v>0</v>
      </c>
      <c r="EZ68" s="484">
        <v>0</v>
      </c>
      <c r="FA68" s="484">
        <v>0</v>
      </c>
      <c r="FB68" s="484">
        <v>0</v>
      </c>
      <c r="FC68" s="484">
        <v>0</v>
      </c>
      <c r="FD68" s="484">
        <v>0</v>
      </c>
      <c r="FE68" s="484">
        <v>0</v>
      </c>
      <c r="FF68" s="485">
        <v>0</v>
      </c>
      <c r="FG68" s="484">
        <v>0</v>
      </c>
      <c r="FH68" s="484">
        <v>0</v>
      </c>
      <c r="FI68" s="484">
        <v>0</v>
      </c>
      <c r="FJ68" s="484">
        <v>0</v>
      </c>
      <c r="FK68" s="484">
        <v>0</v>
      </c>
      <c r="FL68" s="484">
        <v>0</v>
      </c>
      <c r="FM68" s="484">
        <v>0</v>
      </c>
      <c r="FN68" s="484">
        <v>0</v>
      </c>
      <c r="FO68" s="485">
        <v>0</v>
      </c>
      <c r="FP68" s="484">
        <v>3</v>
      </c>
      <c r="FQ68" s="484">
        <v>4</v>
      </c>
      <c r="FR68" s="484">
        <v>8</v>
      </c>
      <c r="FS68" s="484">
        <v>6</v>
      </c>
      <c r="FT68" s="484">
        <v>13</v>
      </c>
      <c r="FU68" s="484">
        <v>7</v>
      </c>
      <c r="FV68" s="484">
        <v>4</v>
      </c>
      <c r="FW68" s="484">
        <v>1</v>
      </c>
      <c r="FX68" s="485">
        <v>46</v>
      </c>
      <c r="FY68" s="484">
        <v>118</v>
      </c>
      <c r="FZ68" s="484">
        <v>72</v>
      </c>
      <c r="GA68" s="484">
        <v>145</v>
      </c>
      <c r="GB68" s="484">
        <v>172</v>
      </c>
      <c r="GC68" s="484">
        <v>101</v>
      </c>
      <c r="GD68" s="484">
        <v>61</v>
      </c>
      <c r="GE68" s="484">
        <v>76</v>
      </c>
      <c r="GF68" s="484">
        <v>18</v>
      </c>
      <c r="GG68" s="485">
        <v>763</v>
      </c>
      <c r="GH68" s="484">
        <v>1</v>
      </c>
      <c r="GI68" s="484">
        <v>1565</v>
      </c>
      <c r="GJ68" s="484">
        <v>2751</v>
      </c>
      <c r="GK68" s="484">
        <v>7250</v>
      </c>
      <c r="GL68" s="484">
        <v>5219</v>
      </c>
      <c r="GM68" s="484">
        <v>4814</v>
      </c>
      <c r="GN68" s="484">
        <v>3995</v>
      </c>
      <c r="GO68" s="484">
        <v>3898</v>
      </c>
      <c r="GP68" s="484">
        <v>615</v>
      </c>
      <c r="GQ68" s="485">
        <v>30108</v>
      </c>
      <c r="GR68" s="484">
        <v>4</v>
      </c>
      <c r="GS68" s="484">
        <v>1950</v>
      </c>
      <c r="GT68" s="484">
        <v>2344</v>
      </c>
      <c r="GU68" s="484">
        <v>3858</v>
      </c>
      <c r="GV68" s="484">
        <v>2272</v>
      </c>
      <c r="GW68" s="484">
        <v>1584</v>
      </c>
      <c r="GX68" s="484">
        <v>955</v>
      </c>
      <c r="GY68" s="484">
        <v>702</v>
      </c>
      <c r="GZ68" s="484">
        <v>90</v>
      </c>
      <c r="HA68" s="485">
        <v>13759</v>
      </c>
      <c r="HB68" s="460">
        <v>0</v>
      </c>
      <c r="HC68" s="460">
        <v>22.9</v>
      </c>
      <c r="HD68" s="460">
        <v>6.3</v>
      </c>
      <c r="HE68" s="460">
        <v>4.9000000000000004</v>
      </c>
      <c r="HF68" s="460">
        <v>2</v>
      </c>
      <c r="HG68" s="460">
        <v>2</v>
      </c>
      <c r="HH68" s="460">
        <v>0</v>
      </c>
      <c r="HI68" s="460">
        <v>0</v>
      </c>
      <c r="HJ68" s="460">
        <v>0</v>
      </c>
      <c r="HK68" s="483">
        <v>38.1</v>
      </c>
      <c r="HL68" s="460">
        <v>4</v>
      </c>
      <c r="HM68" s="460">
        <v>3002.35</v>
      </c>
      <c r="HN68" s="460">
        <v>4494.95</v>
      </c>
      <c r="HO68" s="460">
        <v>10144.6</v>
      </c>
      <c r="HP68" s="460">
        <v>6926.5</v>
      </c>
      <c r="HQ68" s="460">
        <v>5984.5</v>
      </c>
      <c r="HR68" s="460">
        <v>4710</v>
      </c>
      <c r="HS68" s="460">
        <v>4423</v>
      </c>
      <c r="HT68" s="460">
        <v>684.5</v>
      </c>
      <c r="HU68" s="483">
        <v>40374.400000000001</v>
      </c>
      <c r="HV68" s="460">
        <v>2.2000000000000002</v>
      </c>
      <c r="HW68" s="460">
        <v>2001.6</v>
      </c>
      <c r="HX68" s="460">
        <v>3496.1</v>
      </c>
      <c r="HY68" s="460">
        <v>9017.4</v>
      </c>
      <c r="HZ68" s="460">
        <v>6926.5</v>
      </c>
      <c r="IA68" s="460">
        <v>7314.4</v>
      </c>
      <c r="IB68" s="460">
        <v>6803.3</v>
      </c>
      <c r="IC68" s="460">
        <v>7371.7</v>
      </c>
      <c r="ID68" s="460">
        <v>1369</v>
      </c>
      <c r="IE68" s="483">
        <v>44302.2</v>
      </c>
      <c r="IF68" s="483">
        <v>177.3</v>
      </c>
      <c r="IG68" s="483">
        <v>44479.5</v>
      </c>
      <c r="IH68" s="460">
        <v>4</v>
      </c>
      <c r="II68" s="460">
        <v>3002.35</v>
      </c>
      <c r="IJ68" s="460">
        <v>4494.95</v>
      </c>
      <c r="IK68" s="460">
        <v>10144.6</v>
      </c>
      <c r="IL68" s="460">
        <v>6926.5</v>
      </c>
      <c r="IM68" s="460">
        <v>5984.5</v>
      </c>
      <c r="IN68" s="460">
        <v>4710</v>
      </c>
      <c r="IO68" s="460">
        <v>4423</v>
      </c>
      <c r="IP68" s="460">
        <v>684.5</v>
      </c>
      <c r="IQ68" s="483">
        <v>40374.400000000001</v>
      </c>
      <c r="IR68" s="460">
        <v>0.77</v>
      </c>
      <c r="IS68" s="460">
        <v>657.37</v>
      </c>
      <c r="IT68" s="460">
        <v>796.7</v>
      </c>
      <c r="IU68" s="460">
        <v>978.64</v>
      </c>
      <c r="IV68" s="460">
        <v>249.52</v>
      </c>
      <c r="IW68" s="460">
        <v>100.15</v>
      </c>
      <c r="IX68" s="460">
        <v>36.25</v>
      </c>
      <c r="IY68" s="460">
        <v>12.31</v>
      </c>
      <c r="IZ68" s="460">
        <v>0.77</v>
      </c>
      <c r="JA68" s="483">
        <v>2832.48</v>
      </c>
      <c r="JB68" s="460">
        <v>3.23</v>
      </c>
      <c r="JC68" s="460">
        <v>2344.98</v>
      </c>
      <c r="JD68" s="460">
        <v>3698.25</v>
      </c>
      <c r="JE68" s="460">
        <v>9165.9599999999991</v>
      </c>
      <c r="JF68" s="460">
        <v>6676.98</v>
      </c>
      <c r="JG68" s="460">
        <v>5884.35</v>
      </c>
      <c r="JH68" s="460">
        <v>4673.75</v>
      </c>
      <c r="JI68" s="460">
        <v>4410.6899999999996</v>
      </c>
      <c r="JJ68" s="460">
        <v>683.73</v>
      </c>
      <c r="JK68" s="483">
        <v>37541.919999999998</v>
      </c>
      <c r="JL68" s="460">
        <v>1.8</v>
      </c>
      <c r="JM68" s="460">
        <v>1563.3</v>
      </c>
      <c r="JN68" s="460">
        <v>2876.4</v>
      </c>
      <c r="JO68" s="460">
        <v>8147.5</v>
      </c>
      <c r="JP68" s="460">
        <v>6677</v>
      </c>
      <c r="JQ68" s="460">
        <v>7192</v>
      </c>
      <c r="JR68" s="460">
        <v>6751</v>
      </c>
      <c r="JS68" s="460">
        <v>7351.2</v>
      </c>
      <c r="JT68" s="460">
        <v>1367.5</v>
      </c>
      <c r="JU68" s="483">
        <v>41927.699999999997</v>
      </c>
      <c r="JV68" s="483">
        <v>177.3</v>
      </c>
      <c r="JW68" s="483">
        <v>42105</v>
      </c>
      <c r="JX68" s="461"/>
      <c r="JY68" s="461"/>
      <c r="JZ68" s="461"/>
      <c r="KA68" s="461"/>
      <c r="KB68" s="461"/>
      <c r="KC68" s="461"/>
      <c r="KD68" s="461"/>
      <c r="KE68" s="461"/>
      <c r="KF68" s="461"/>
      <c r="KG68" s="461"/>
      <c r="KH68" s="461"/>
      <c r="KI68" s="461"/>
      <c r="KJ68" s="461"/>
      <c r="KK68" s="461"/>
      <c r="KL68" s="461"/>
      <c r="KM68" s="461"/>
      <c r="KN68" s="461"/>
      <c r="KO68" s="461"/>
      <c r="KP68" s="461"/>
      <c r="KQ68" s="461"/>
      <c r="KR68" s="461"/>
      <c r="KS68" s="461"/>
      <c r="KT68" s="461"/>
      <c r="KU68" s="461"/>
      <c r="KV68" s="461"/>
      <c r="KW68" s="461"/>
      <c r="KX68" s="462"/>
    </row>
    <row r="69" spans="1:310" s="463" customFormat="1" x14ac:dyDescent="0.2">
      <c r="A69" s="457" t="s">
        <v>182</v>
      </c>
      <c r="B69" s="473" t="s">
        <v>864</v>
      </c>
      <c r="C69" s="464" t="s">
        <v>807</v>
      </c>
      <c r="D69" s="465" t="s">
        <v>183</v>
      </c>
      <c r="E69" s="484">
        <v>60974</v>
      </c>
      <c r="F69" s="484">
        <v>43336</v>
      </c>
      <c r="G69" s="484">
        <v>24557</v>
      </c>
      <c r="H69" s="484">
        <v>10323</v>
      </c>
      <c r="I69" s="484">
        <v>4902</v>
      </c>
      <c r="J69" s="484">
        <v>2498</v>
      </c>
      <c r="K69" s="484">
        <v>1452</v>
      </c>
      <c r="L69" s="484">
        <v>176</v>
      </c>
      <c r="M69" s="485">
        <v>148218</v>
      </c>
      <c r="N69" s="484">
        <v>5381</v>
      </c>
      <c r="O69" s="484">
        <v>1260</v>
      </c>
      <c r="P69" s="484">
        <v>821</v>
      </c>
      <c r="Q69" s="484">
        <v>631</v>
      </c>
      <c r="R69" s="484">
        <v>195</v>
      </c>
      <c r="S69" s="484">
        <v>173</v>
      </c>
      <c r="T69" s="484">
        <v>58</v>
      </c>
      <c r="U69" s="484">
        <v>52</v>
      </c>
      <c r="V69" s="485">
        <v>8571</v>
      </c>
      <c r="W69" s="484">
        <v>0</v>
      </c>
      <c r="X69" s="484">
        <v>0</v>
      </c>
      <c r="Y69" s="484">
        <v>0</v>
      </c>
      <c r="Z69" s="484">
        <v>0</v>
      </c>
      <c r="AA69" s="484">
        <v>0</v>
      </c>
      <c r="AB69" s="484">
        <v>0</v>
      </c>
      <c r="AC69" s="484">
        <v>0</v>
      </c>
      <c r="AD69" s="484">
        <v>0</v>
      </c>
      <c r="AE69" s="485">
        <v>0</v>
      </c>
      <c r="AF69" s="484">
        <v>55593</v>
      </c>
      <c r="AG69" s="484">
        <v>42076</v>
      </c>
      <c r="AH69" s="484">
        <v>23736</v>
      </c>
      <c r="AI69" s="484">
        <v>9692</v>
      </c>
      <c r="AJ69" s="484">
        <v>4707</v>
      </c>
      <c r="AK69" s="484">
        <v>2325</v>
      </c>
      <c r="AL69" s="484">
        <v>1394</v>
      </c>
      <c r="AM69" s="484">
        <v>124</v>
      </c>
      <c r="AN69" s="485">
        <v>139647</v>
      </c>
      <c r="AO69" s="484">
        <v>167</v>
      </c>
      <c r="AP69" s="484">
        <v>313</v>
      </c>
      <c r="AQ69" s="484">
        <v>192</v>
      </c>
      <c r="AR69" s="484">
        <v>90</v>
      </c>
      <c r="AS69" s="484">
        <v>62</v>
      </c>
      <c r="AT69" s="484">
        <v>44</v>
      </c>
      <c r="AU69" s="484">
        <v>28</v>
      </c>
      <c r="AV69" s="484">
        <v>20</v>
      </c>
      <c r="AW69" s="485">
        <v>916</v>
      </c>
      <c r="AX69" s="484">
        <v>167</v>
      </c>
      <c r="AY69" s="484">
        <v>313</v>
      </c>
      <c r="AZ69" s="484">
        <v>192</v>
      </c>
      <c r="BA69" s="484">
        <v>90</v>
      </c>
      <c r="BB69" s="484">
        <v>62</v>
      </c>
      <c r="BC69" s="484">
        <v>44</v>
      </c>
      <c r="BD69" s="484">
        <v>28</v>
      </c>
      <c r="BE69" s="484">
        <v>20</v>
      </c>
      <c r="BF69" s="486"/>
      <c r="BG69" s="485">
        <v>916</v>
      </c>
      <c r="BH69" s="484">
        <v>167</v>
      </c>
      <c r="BI69" s="484">
        <v>55739</v>
      </c>
      <c r="BJ69" s="484">
        <v>41955</v>
      </c>
      <c r="BK69" s="484">
        <v>23634</v>
      </c>
      <c r="BL69" s="484">
        <v>9664</v>
      </c>
      <c r="BM69" s="484">
        <v>4689</v>
      </c>
      <c r="BN69" s="484">
        <v>2309</v>
      </c>
      <c r="BO69" s="484">
        <v>1386</v>
      </c>
      <c r="BP69" s="484">
        <v>104</v>
      </c>
      <c r="BQ69" s="485">
        <v>139647</v>
      </c>
      <c r="BR69" s="484">
        <v>36</v>
      </c>
      <c r="BS69" s="484">
        <v>25721</v>
      </c>
      <c r="BT69" s="484">
        <v>13459</v>
      </c>
      <c r="BU69" s="484">
        <v>6513</v>
      </c>
      <c r="BV69" s="484">
        <v>2199</v>
      </c>
      <c r="BW69" s="484">
        <v>804</v>
      </c>
      <c r="BX69" s="484">
        <v>354</v>
      </c>
      <c r="BY69" s="484">
        <v>159</v>
      </c>
      <c r="BZ69" s="484">
        <v>8</v>
      </c>
      <c r="CA69" s="485">
        <v>49253</v>
      </c>
      <c r="CB69" s="484">
        <v>5</v>
      </c>
      <c r="CC69" s="484">
        <v>620</v>
      </c>
      <c r="CD69" s="484">
        <v>516</v>
      </c>
      <c r="CE69" s="484">
        <v>289</v>
      </c>
      <c r="CF69" s="484">
        <v>106</v>
      </c>
      <c r="CG69" s="484">
        <v>33</v>
      </c>
      <c r="CH69" s="484">
        <v>20</v>
      </c>
      <c r="CI69" s="484">
        <v>12</v>
      </c>
      <c r="CJ69" s="484">
        <v>1</v>
      </c>
      <c r="CK69" s="485">
        <v>1602</v>
      </c>
      <c r="CL69" s="484">
        <v>4</v>
      </c>
      <c r="CM69" s="484">
        <v>71</v>
      </c>
      <c r="CN69" s="484">
        <v>53</v>
      </c>
      <c r="CO69" s="484">
        <v>23</v>
      </c>
      <c r="CP69" s="484">
        <v>46</v>
      </c>
      <c r="CQ69" s="484">
        <v>24</v>
      </c>
      <c r="CR69" s="484">
        <v>17</v>
      </c>
      <c r="CS69" s="484">
        <v>29</v>
      </c>
      <c r="CT69" s="484">
        <v>12</v>
      </c>
      <c r="CU69" s="485">
        <v>279</v>
      </c>
      <c r="CV69" s="484">
        <v>1495</v>
      </c>
      <c r="CW69" s="484">
        <v>538</v>
      </c>
      <c r="CX69" s="484">
        <v>396</v>
      </c>
      <c r="CY69" s="484">
        <v>174</v>
      </c>
      <c r="CZ69" s="484">
        <v>36</v>
      </c>
      <c r="DA69" s="484">
        <v>13</v>
      </c>
      <c r="DB69" s="484">
        <v>17</v>
      </c>
      <c r="DC69" s="484">
        <v>1</v>
      </c>
      <c r="DD69" s="485">
        <v>2670</v>
      </c>
      <c r="DE69" s="484">
        <v>1325</v>
      </c>
      <c r="DF69" s="484">
        <v>672</v>
      </c>
      <c r="DG69" s="484">
        <v>317</v>
      </c>
      <c r="DH69" s="484">
        <v>84</v>
      </c>
      <c r="DI69" s="484">
        <v>43</v>
      </c>
      <c r="DJ69" s="484">
        <v>21</v>
      </c>
      <c r="DK69" s="484">
        <v>10</v>
      </c>
      <c r="DL69" s="484">
        <v>1</v>
      </c>
      <c r="DM69" s="485">
        <v>2473</v>
      </c>
      <c r="DN69" s="484">
        <v>0</v>
      </c>
      <c r="DO69" s="484">
        <v>0</v>
      </c>
      <c r="DP69" s="484">
        <v>0</v>
      </c>
      <c r="DQ69" s="484">
        <v>0</v>
      </c>
      <c r="DR69" s="484">
        <v>0</v>
      </c>
      <c r="DS69" s="484">
        <v>0</v>
      </c>
      <c r="DT69" s="484">
        <v>0</v>
      </c>
      <c r="DU69" s="484">
        <v>0</v>
      </c>
      <c r="DV69" s="485">
        <v>0</v>
      </c>
      <c r="DW69" s="484">
        <v>212</v>
      </c>
      <c r="DX69" s="484">
        <v>118</v>
      </c>
      <c r="DY69" s="484">
        <v>46</v>
      </c>
      <c r="DZ69" s="484">
        <v>18</v>
      </c>
      <c r="EA69" s="484">
        <v>8</v>
      </c>
      <c r="EB69" s="484">
        <v>2</v>
      </c>
      <c r="EC69" s="484">
        <v>1</v>
      </c>
      <c r="ED69" s="484">
        <v>0</v>
      </c>
      <c r="EE69" s="485">
        <v>405</v>
      </c>
      <c r="EF69" s="484">
        <v>1537</v>
      </c>
      <c r="EG69" s="484">
        <v>790</v>
      </c>
      <c r="EH69" s="484">
        <v>363</v>
      </c>
      <c r="EI69" s="484">
        <v>102</v>
      </c>
      <c r="EJ69" s="484">
        <v>51</v>
      </c>
      <c r="EK69" s="484">
        <v>23</v>
      </c>
      <c r="EL69" s="484">
        <v>11</v>
      </c>
      <c r="EM69" s="484">
        <v>1</v>
      </c>
      <c r="EN69" s="485">
        <v>2878</v>
      </c>
      <c r="EO69" s="484">
        <v>931</v>
      </c>
      <c r="EP69" s="484">
        <v>457</v>
      </c>
      <c r="EQ69" s="484">
        <v>224</v>
      </c>
      <c r="ER69" s="484">
        <v>71</v>
      </c>
      <c r="ES69" s="484">
        <v>33</v>
      </c>
      <c r="ET69" s="484">
        <v>13</v>
      </c>
      <c r="EU69" s="484">
        <v>10</v>
      </c>
      <c r="EV69" s="484">
        <v>1</v>
      </c>
      <c r="EW69" s="485">
        <v>1740</v>
      </c>
      <c r="EX69" s="484">
        <v>0</v>
      </c>
      <c r="EY69" s="484">
        <v>0</v>
      </c>
      <c r="EZ69" s="484">
        <v>0</v>
      </c>
      <c r="FA69" s="484">
        <v>0</v>
      </c>
      <c r="FB69" s="484">
        <v>0</v>
      </c>
      <c r="FC69" s="484">
        <v>0</v>
      </c>
      <c r="FD69" s="484">
        <v>0</v>
      </c>
      <c r="FE69" s="484">
        <v>0</v>
      </c>
      <c r="FF69" s="485">
        <v>0</v>
      </c>
      <c r="FG69" s="484">
        <v>0</v>
      </c>
      <c r="FH69" s="484">
        <v>0</v>
      </c>
      <c r="FI69" s="484">
        <v>0</v>
      </c>
      <c r="FJ69" s="484">
        <v>0</v>
      </c>
      <c r="FK69" s="484">
        <v>0</v>
      </c>
      <c r="FL69" s="484">
        <v>0</v>
      </c>
      <c r="FM69" s="484">
        <v>0</v>
      </c>
      <c r="FN69" s="484">
        <v>0</v>
      </c>
      <c r="FO69" s="485">
        <v>0</v>
      </c>
      <c r="FP69" s="484">
        <v>3</v>
      </c>
      <c r="FQ69" s="484">
        <v>3</v>
      </c>
      <c r="FR69" s="484">
        <v>2</v>
      </c>
      <c r="FS69" s="484">
        <v>2</v>
      </c>
      <c r="FT69" s="484">
        <v>0</v>
      </c>
      <c r="FU69" s="484">
        <v>1</v>
      </c>
      <c r="FV69" s="484">
        <v>0</v>
      </c>
      <c r="FW69" s="484">
        <v>0</v>
      </c>
      <c r="FX69" s="485">
        <v>11</v>
      </c>
      <c r="FY69" s="484">
        <v>928</v>
      </c>
      <c r="FZ69" s="484">
        <v>454</v>
      </c>
      <c r="GA69" s="484">
        <v>222</v>
      </c>
      <c r="GB69" s="484">
        <v>69</v>
      </c>
      <c r="GC69" s="484">
        <v>33</v>
      </c>
      <c r="GD69" s="484">
        <v>12</v>
      </c>
      <c r="GE69" s="484">
        <v>10</v>
      </c>
      <c r="GF69" s="484">
        <v>1</v>
      </c>
      <c r="GG69" s="485">
        <v>1729</v>
      </c>
      <c r="GH69" s="484">
        <v>122</v>
      </c>
      <c r="GI69" s="484">
        <v>29115</v>
      </c>
      <c r="GJ69" s="484">
        <v>27809</v>
      </c>
      <c r="GK69" s="484">
        <v>16763</v>
      </c>
      <c r="GL69" s="484">
        <v>7295</v>
      </c>
      <c r="GM69" s="484">
        <v>3820</v>
      </c>
      <c r="GN69" s="484">
        <v>1916</v>
      </c>
      <c r="GO69" s="484">
        <v>1185</v>
      </c>
      <c r="GP69" s="484">
        <v>83</v>
      </c>
      <c r="GQ69" s="485">
        <v>88108</v>
      </c>
      <c r="GR69" s="484">
        <v>45</v>
      </c>
      <c r="GS69" s="484">
        <v>26624</v>
      </c>
      <c r="GT69" s="484">
        <v>14146</v>
      </c>
      <c r="GU69" s="484">
        <v>6871</v>
      </c>
      <c r="GV69" s="484">
        <v>2369</v>
      </c>
      <c r="GW69" s="484">
        <v>869</v>
      </c>
      <c r="GX69" s="484">
        <v>393</v>
      </c>
      <c r="GY69" s="484">
        <v>201</v>
      </c>
      <c r="GZ69" s="484">
        <v>21</v>
      </c>
      <c r="HA69" s="485">
        <v>51539</v>
      </c>
      <c r="HB69" s="460">
        <v>0</v>
      </c>
      <c r="HC69" s="460">
        <v>3</v>
      </c>
      <c r="HD69" s="460">
        <v>0</v>
      </c>
      <c r="HE69" s="460">
        <v>0</v>
      </c>
      <c r="HF69" s="460">
        <v>0</v>
      </c>
      <c r="HG69" s="460">
        <v>0</v>
      </c>
      <c r="HH69" s="460">
        <v>0</v>
      </c>
      <c r="HI69" s="460">
        <v>0</v>
      </c>
      <c r="HJ69" s="460">
        <v>0</v>
      </c>
      <c r="HK69" s="483">
        <v>3</v>
      </c>
      <c r="HL69" s="460">
        <v>154.75</v>
      </c>
      <c r="HM69" s="460">
        <v>49403.25</v>
      </c>
      <c r="HN69" s="460">
        <v>38595.75</v>
      </c>
      <c r="HO69" s="460">
        <v>21982</v>
      </c>
      <c r="HP69" s="460">
        <v>9091.75</v>
      </c>
      <c r="HQ69" s="460">
        <v>4478.75</v>
      </c>
      <c r="HR69" s="460">
        <v>2209</v>
      </c>
      <c r="HS69" s="460">
        <v>1329.75</v>
      </c>
      <c r="HT69" s="460">
        <v>95.75</v>
      </c>
      <c r="HU69" s="483">
        <v>127340.75</v>
      </c>
      <c r="HV69" s="460">
        <v>86</v>
      </c>
      <c r="HW69" s="460">
        <v>32935.5</v>
      </c>
      <c r="HX69" s="460">
        <v>30018.9</v>
      </c>
      <c r="HY69" s="460">
        <v>19539.599999999999</v>
      </c>
      <c r="HZ69" s="460">
        <v>9091.7999999999993</v>
      </c>
      <c r="IA69" s="460">
        <v>5474</v>
      </c>
      <c r="IB69" s="460">
        <v>3190.8</v>
      </c>
      <c r="IC69" s="460">
        <v>2216.3000000000002</v>
      </c>
      <c r="ID69" s="460">
        <v>191.5</v>
      </c>
      <c r="IE69" s="483">
        <v>102744.4</v>
      </c>
      <c r="IF69" s="483">
        <v>0</v>
      </c>
      <c r="IG69" s="483">
        <v>102744.4</v>
      </c>
      <c r="IH69" s="460">
        <v>154.75</v>
      </c>
      <c r="II69" s="460">
        <v>49403.25</v>
      </c>
      <c r="IJ69" s="460">
        <v>38595.75</v>
      </c>
      <c r="IK69" s="460">
        <v>21982</v>
      </c>
      <c r="IL69" s="460">
        <v>9091.75</v>
      </c>
      <c r="IM69" s="460">
        <v>4478.75</v>
      </c>
      <c r="IN69" s="460">
        <v>2209</v>
      </c>
      <c r="IO69" s="460">
        <v>1329.75</v>
      </c>
      <c r="IP69" s="460">
        <v>95.75</v>
      </c>
      <c r="IQ69" s="483">
        <v>127340.75</v>
      </c>
      <c r="IR69" s="460">
        <v>41.89</v>
      </c>
      <c r="IS69" s="460">
        <v>11988.08</v>
      </c>
      <c r="IT69" s="460">
        <v>4214.8100000000004</v>
      </c>
      <c r="IU69" s="460">
        <v>1449.44</v>
      </c>
      <c r="IV69" s="460">
        <v>373.08</v>
      </c>
      <c r="IW69" s="460">
        <v>115.49</v>
      </c>
      <c r="IX69" s="460">
        <v>42.13</v>
      </c>
      <c r="IY69" s="460">
        <v>14.34</v>
      </c>
      <c r="IZ69" s="460">
        <v>0.84</v>
      </c>
      <c r="JA69" s="483">
        <v>18240.099999999999</v>
      </c>
      <c r="JB69" s="460">
        <v>112.86</v>
      </c>
      <c r="JC69" s="460">
        <v>37415.17</v>
      </c>
      <c r="JD69" s="460">
        <v>34380.94</v>
      </c>
      <c r="JE69" s="460">
        <v>20532.560000000001</v>
      </c>
      <c r="JF69" s="460">
        <v>8718.67</v>
      </c>
      <c r="JG69" s="460">
        <v>4363.26</v>
      </c>
      <c r="JH69" s="460">
        <v>2166.87</v>
      </c>
      <c r="JI69" s="460">
        <v>1315.41</v>
      </c>
      <c r="JJ69" s="460">
        <v>94.91</v>
      </c>
      <c r="JK69" s="483">
        <v>109100.65</v>
      </c>
      <c r="JL69" s="460">
        <v>62.7</v>
      </c>
      <c r="JM69" s="460">
        <v>24943.4</v>
      </c>
      <c r="JN69" s="460">
        <v>26740.7</v>
      </c>
      <c r="JO69" s="460">
        <v>18251.2</v>
      </c>
      <c r="JP69" s="460">
        <v>8718.7000000000007</v>
      </c>
      <c r="JQ69" s="460">
        <v>5332.9</v>
      </c>
      <c r="JR69" s="460">
        <v>3129.9</v>
      </c>
      <c r="JS69" s="460">
        <v>2192.4</v>
      </c>
      <c r="JT69" s="460">
        <v>189.8</v>
      </c>
      <c r="JU69" s="483">
        <v>89561.7</v>
      </c>
      <c r="JV69" s="483">
        <v>0</v>
      </c>
      <c r="JW69" s="483">
        <v>89561.7</v>
      </c>
      <c r="JX69" s="461"/>
      <c r="JY69" s="461"/>
      <c r="JZ69" s="461"/>
      <c r="KA69" s="461"/>
      <c r="KB69" s="461"/>
      <c r="KC69" s="461"/>
      <c r="KD69" s="461"/>
      <c r="KE69" s="461"/>
      <c r="KF69" s="461"/>
      <c r="KG69" s="461"/>
      <c r="KH69" s="461"/>
      <c r="KI69" s="461"/>
      <c r="KJ69" s="461"/>
      <c r="KK69" s="461"/>
      <c r="KL69" s="461"/>
      <c r="KM69" s="461"/>
      <c r="KN69" s="461"/>
      <c r="KO69" s="461"/>
      <c r="KP69" s="461"/>
      <c r="KQ69" s="461"/>
      <c r="KR69" s="461"/>
      <c r="KS69" s="461"/>
      <c r="KT69" s="461"/>
      <c r="KU69" s="461"/>
      <c r="KV69" s="461"/>
      <c r="KW69" s="461"/>
      <c r="KX69" s="462"/>
    </row>
    <row r="70" spans="1:310" s="463" customFormat="1" x14ac:dyDescent="0.2">
      <c r="A70" s="457" t="s">
        <v>184</v>
      </c>
      <c r="B70" s="473" t="s">
        <v>865</v>
      </c>
      <c r="C70" s="464" t="s">
        <v>794</v>
      </c>
      <c r="D70" s="465" t="s">
        <v>185</v>
      </c>
      <c r="E70" s="484">
        <v>4349</v>
      </c>
      <c r="F70" s="484">
        <v>6215</v>
      </c>
      <c r="G70" s="484">
        <v>6122</v>
      </c>
      <c r="H70" s="484">
        <v>4423</v>
      </c>
      <c r="I70" s="484">
        <v>3323</v>
      </c>
      <c r="J70" s="484">
        <v>2136</v>
      </c>
      <c r="K70" s="484">
        <v>1329</v>
      </c>
      <c r="L70" s="484">
        <v>109</v>
      </c>
      <c r="M70" s="485">
        <v>28006</v>
      </c>
      <c r="N70" s="484">
        <v>138</v>
      </c>
      <c r="O70" s="484">
        <v>101</v>
      </c>
      <c r="P70" s="484">
        <v>82</v>
      </c>
      <c r="Q70" s="484">
        <v>39</v>
      </c>
      <c r="R70" s="484">
        <v>19</v>
      </c>
      <c r="S70" s="484">
        <v>19</v>
      </c>
      <c r="T70" s="484">
        <v>17</v>
      </c>
      <c r="U70" s="484">
        <v>1</v>
      </c>
      <c r="V70" s="485">
        <v>416</v>
      </c>
      <c r="W70" s="484">
        <v>0</v>
      </c>
      <c r="X70" s="484">
        <v>0</v>
      </c>
      <c r="Y70" s="484">
        <v>0</v>
      </c>
      <c r="Z70" s="484">
        <v>0</v>
      </c>
      <c r="AA70" s="484">
        <v>0</v>
      </c>
      <c r="AB70" s="484">
        <v>0</v>
      </c>
      <c r="AC70" s="484">
        <v>0</v>
      </c>
      <c r="AD70" s="484">
        <v>0</v>
      </c>
      <c r="AE70" s="485">
        <v>0</v>
      </c>
      <c r="AF70" s="484">
        <v>4211</v>
      </c>
      <c r="AG70" s="484">
        <v>6114</v>
      </c>
      <c r="AH70" s="484">
        <v>6040</v>
      </c>
      <c r="AI70" s="484">
        <v>4384</v>
      </c>
      <c r="AJ70" s="484">
        <v>3304</v>
      </c>
      <c r="AK70" s="484">
        <v>2117</v>
      </c>
      <c r="AL70" s="484">
        <v>1312</v>
      </c>
      <c r="AM70" s="484">
        <v>108</v>
      </c>
      <c r="AN70" s="485">
        <v>27590</v>
      </c>
      <c r="AO70" s="484">
        <v>8</v>
      </c>
      <c r="AP70" s="484">
        <v>18</v>
      </c>
      <c r="AQ70" s="484">
        <v>27</v>
      </c>
      <c r="AR70" s="484">
        <v>17</v>
      </c>
      <c r="AS70" s="484">
        <v>17</v>
      </c>
      <c r="AT70" s="484">
        <v>13</v>
      </c>
      <c r="AU70" s="484">
        <v>8</v>
      </c>
      <c r="AV70" s="484">
        <v>11</v>
      </c>
      <c r="AW70" s="485">
        <v>119</v>
      </c>
      <c r="AX70" s="484">
        <v>8</v>
      </c>
      <c r="AY70" s="484">
        <v>18</v>
      </c>
      <c r="AZ70" s="484">
        <v>27</v>
      </c>
      <c r="BA70" s="484">
        <v>17</v>
      </c>
      <c r="BB70" s="484">
        <v>17</v>
      </c>
      <c r="BC70" s="484">
        <v>13</v>
      </c>
      <c r="BD70" s="484">
        <v>8</v>
      </c>
      <c r="BE70" s="484">
        <v>11</v>
      </c>
      <c r="BF70" s="486"/>
      <c r="BG70" s="485">
        <v>119</v>
      </c>
      <c r="BH70" s="484">
        <v>8</v>
      </c>
      <c r="BI70" s="484">
        <v>4221</v>
      </c>
      <c r="BJ70" s="484">
        <v>6123</v>
      </c>
      <c r="BK70" s="484">
        <v>6030</v>
      </c>
      <c r="BL70" s="484">
        <v>4384</v>
      </c>
      <c r="BM70" s="484">
        <v>3300</v>
      </c>
      <c r="BN70" s="484">
        <v>2112</v>
      </c>
      <c r="BO70" s="484">
        <v>1315</v>
      </c>
      <c r="BP70" s="484">
        <v>97</v>
      </c>
      <c r="BQ70" s="485">
        <v>27590</v>
      </c>
      <c r="BR70" s="484">
        <v>5</v>
      </c>
      <c r="BS70" s="484">
        <v>2289</v>
      </c>
      <c r="BT70" s="484">
        <v>2364</v>
      </c>
      <c r="BU70" s="484">
        <v>1822</v>
      </c>
      <c r="BV70" s="484">
        <v>1054</v>
      </c>
      <c r="BW70" s="484">
        <v>670</v>
      </c>
      <c r="BX70" s="484">
        <v>346</v>
      </c>
      <c r="BY70" s="484">
        <v>174</v>
      </c>
      <c r="BZ70" s="484">
        <v>9</v>
      </c>
      <c r="CA70" s="485">
        <v>8733</v>
      </c>
      <c r="CB70" s="484">
        <v>1</v>
      </c>
      <c r="CC70" s="484">
        <v>26</v>
      </c>
      <c r="CD70" s="484">
        <v>57</v>
      </c>
      <c r="CE70" s="484">
        <v>49</v>
      </c>
      <c r="CF70" s="484">
        <v>39</v>
      </c>
      <c r="CG70" s="484">
        <v>38</v>
      </c>
      <c r="CH70" s="484">
        <v>17</v>
      </c>
      <c r="CI70" s="484">
        <v>10</v>
      </c>
      <c r="CJ70" s="484">
        <v>1</v>
      </c>
      <c r="CK70" s="485">
        <v>238</v>
      </c>
      <c r="CL70" s="484">
        <v>0</v>
      </c>
      <c r="CM70" s="484">
        <v>0</v>
      </c>
      <c r="CN70" s="484">
        <v>4</v>
      </c>
      <c r="CO70" s="484">
        <v>7</v>
      </c>
      <c r="CP70" s="484">
        <v>6</v>
      </c>
      <c r="CQ70" s="484">
        <v>7</v>
      </c>
      <c r="CR70" s="484">
        <v>3</v>
      </c>
      <c r="CS70" s="484">
        <v>12</v>
      </c>
      <c r="CT70" s="484">
        <v>3</v>
      </c>
      <c r="CU70" s="485">
        <v>42</v>
      </c>
      <c r="CV70" s="484">
        <v>89</v>
      </c>
      <c r="CW70" s="484">
        <v>183</v>
      </c>
      <c r="CX70" s="484">
        <v>199</v>
      </c>
      <c r="CY70" s="484">
        <v>149</v>
      </c>
      <c r="CZ70" s="484">
        <v>100</v>
      </c>
      <c r="DA70" s="484">
        <v>47</v>
      </c>
      <c r="DB70" s="484">
        <v>32</v>
      </c>
      <c r="DC70" s="484">
        <v>5</v>
      </c>
      <c r="DD70" s="485">
        <v>804</v>
      </c>
      <c r="DE70" s="484">
        <v>99</v>
      </c>
      <c r="DF70" s="484">
        <v>106</v>
      </c>
      <c r="DG70" s="484">
        <v>84</v>
      </c>
      <c r="DH70" s="484">
        <v>58</v>
      </c>
      <c r="DI70" s="484">
        <v>35</v>
      </c>
      <c r="DJ70" s="484">
        <v>24</v>
      </c>
      <c r="DK70" s="484">
        <v>8</v>
      </c>
      <c r="DL70" s="484">
        <v>0</v>
      </c>
      <c r="DM70" s="485">
        <v>414</v>
      </c>
      <c r="DN70" s="484">
        <v>0</v>
      </c>
      <c r="DO70" s="484">
        <v>0</v>
      </c>
      <c r="DP70" s="484">
        <v>0</v>
      </c>
      <c r="DQ70" s="484">
        <v>0</v>
      </c>
      <c r="DR70" s="484">
        <v>0</v>
      </c>
      <c r="DS70" s="484">
        <v>0</v>
      </c>
      <c r="DT70" s="484">
        <v>0</v>
      </c>
      <c r="DU70" s="484">
        <v>0</v>
      </c>
      <c r="DV70" s="485">
        <v>0</v>
      </c>
      <c r="DW70" s="484">
        <v>13</v>
      </c>
      <c r="DX70" s="484">
        <v>20</v>
      </c>
      <c r="DY70" s="484">
        <v>27</v>
      </c>
      <c r="DZ70" s="484">
        <v>14</v>
      </c>
      <c r="EA70" s="484">
        <v>8</v>
      </c>
      <c r="EB70" s="484">
        <v>3</v>
      </c>
      <c r="EC70" s="484">
        <v>5</v>
      </c>
      <c r="ED70" s="484">
        <v>1</v>
      </c>
      <c r="EE70" s="485">
        <v>91</v>
      </c>
      <c r="EF70" s="484">
        <v>112</v>
      </c>
      <c r="EG70" s="484">
        <v>126</v>
      </c>
      <c r="EH70" s="484">
        <v>111</v>
      </c>
      <c r="EI70" s="484">
        <v>72</v>
      </c>
      <c r="EJ70" s="484">
        <v>43</v>
      </c>
      <c r="EK70" s="484">
        <v>27</v>
      </c>
      <c r="EL70" s="484">
        <v>13</v>
      </c>
      <c r="EM70" s="484">
        <v>1</v>
      </c>
      <c r="EN70" s="485">
        <v>505</v>
      </c>
      <c r="EO70" s="484">
        <v>49</v>
      </c>
      <c r="EP70" s="484">
        <v>63</v>
      </c>
      <c r="EQ70" s="484">
        <v>40</v>
      </c>
      <c r="ER70" s="484">
        <v>37</v>
      </c>
      <c r="ES70" s="484">
        <v>36</v>
      </c>
      <c r="ET70" s="484">
        <v>4</v>
      </c>
      <c r="EU70" s="484">
        <v>0</v>
      </c>
      <c r="EV70" s="484">
        <v>0</v>
      </c>
      <c r="EW70" s="485">
        <v>229</v>
      </c>
      <c r="EX70" s="484">
        <v>0</v>
      </c>
      <c r="EY70" s="484">
        <v>0</v>
      </c>
      <c r="EZ70" s="484">
        <v>0</v>
      </c>
      <c r="FA70" s="484">
        <v>0</v>
      </c>
      <c r="FB70" s="484">
        <v>0</v>
      </c>
      <c r="FC70" s="484">
        <v>0</v>
      </c>
      <c r="FD70" s="484">
        <v>0</v>
      </c>
      <c r="FE70" s="484">
        <v>0</v>
      </c>
      <c r="FF70" s="485">
        <v>0</v>
      </c>
      <c r="FG70" s="484">
        <v>0</v>
      </c>
      <c r="FH70" s="484">
        <v>0</v>
      </c>
      <c r="FI70" s="484">
        <v>0</v>
      </c>
      <c r="FJ70" s="484">
        <v>0</v>
      </c>
      <c r="FK70" s="484">
        <v>0</v>
      </c>
      <c r="FL70" s="484">
        <v>0</v>
      </c>
      <c r="FM70" s="484">
        <v>0</v>
      </c>
      <c r="FN70" s="484">
        <v>0</v>
      </c>
      <c r="FO70" s="485">
        <v>0</v>
      </c>
      <c r="FP70" s="484">
        <v>0</v>
      </c>
      <c r="FQ70" s="484">
        <v>0</v>
      </c>
      <c r="FR70" s="484">
        <v>0</v>
      </c>
      <c r="FS70" s="484">
        <v>0</v>
      </c>
      <c r="FT70" s="484">
        <v>0</v>
      </c>
      <c r="FU70" s="484">
        <v>0</v>
      </c>
      <c r="FV70" s="484">
        <v>0</v>
      </c>
      <c r="FW70" s="484">
        <v>0</v>
      </c>
      <c r="FX70" s="485">
        <v>0</v>
      </c>
      <c r="FY70" s="484">
        <v>49</v>
      </c>
      <c r="FZ70" s="484">
        <v>63</v>
      </c>
      <c r="GA70" s="484">
        <v>40</v>
      </c>
      <c r="GB70" s="484">
        <v>37</v>
      </c>
      <c r="GC70" s="484">
        <v>36</v>
      </c>
      <c r="GD70" s="484">
        <v>4</v>
      </c>
      <c r="GE70" s="484">
        <v>0</v>
      </c>
      <c r="GF70" s="484">
        <v>0</v>
      </c>
      <c r="GG70" s="485">
        <v>229</v>
      </c>
      <c r="GH70" s="484">
        <v>2</v>
      </c>
      <c r="GI70" s="484">
        <v>1893</v>
      </c>
      <c r="GJ70" s="484">
        <v>3678</v>
      </c>
      <c r="GK70" s="484">
        <v>4125</v>
      </c>
      <c r="GL70" s="484">
        <v>3271</v>
      </c>
      <c r="GM70" s="484">
        <v>2577</v>
      </c>
      <c r="GN70" s="484">
        <v>1743</v>
      </c>
      <c r="GO70" s="484">
        <v>1114</v>
      </c>
      <c r="GP70" s="484">
        <v>83</v>
      </c>
      <c r="GQ70" s="485">
        <v>18486</v>
      </c>
      <c r="GR70" s="484">
        <v>6</v>
      </c>
      <c r="GS70" s="484">
        <v>2328</v>
      </c>
      <c r="GT70" s="484">
        <v>2445</v>
      </c>
      <c r="GU70" s="484">
        <v>1905</v>
      </c>
      <c r="GV70" s="484">
        <v>1113</v>
      </c>
      <c r="GW70" s="484">
        <v>723</v>
      </c>
      <c r="GX70" s="484">
        <v>369</v>
      </c>
      <c r="GY70" s="484">
        <v>201</v>
      </c>
      <c r="GZ70" s="484">
        <v>14</v>
      </c>
      <c r="HA70" s="485">
        <v>9104</v>
      </c>
      <c r="HB70" s="460">
        <v>0</v>
      </c>
      <c r="HC70" s="460">
        <v>2.25</v>
      </c>
      <c r="HD70" s="460">
        <v>0</v>
      </c>
      <c r="HE70" s="460">
        <v>0</v>
      </c>
      <c r="HF70" s="460">
        <v>0</v>
      </c>
      <c r="HG70" s="460">
        <v>0</v>
      </c>
      <c r="HH70" s="460">
        <v>0</v>
      </c>
      <c r="HI70" s="460">
        <v>0</v>
      </c>
      <c r="HJ70" s="460">
        <v>0</v>
      </c>
      <c r="HK70" s="483">
        <v>2.25</v>
      </c>
      <c r="HL70" s="460">
        <v>6.5</v>
      </c>
      <c r="HM70" s="460">
        <v>3647.5</v>
      </c>
      <c r="HN70" s="460">
        <v>5529.75</v>
      </c>
      <c r="HO70" s="460">
        <v>5573.25</v>
      </c>
      <c r="HP70" s="460">
        <v>4114.75</v>
      </c>
      <c r="HQ70" s="460">
        <v>3123.5</v>
      </c>
      <c r="HR70" s="460">
        <v>2021.25</v>
      </c>
      <c r="HS70" s="460">
        <v>1265.5</v>
      </c>
      <c r="HT70" s="460">
        <v>93.5</v>
      </c>
      <c r="HU70" s="483">
        <v>25375.5</v>
      </c>
      <c r="HV70" s="460">
        <v>3.6</v>
      </c>
      <c r="HW70" s="460">
        <v>2431.6999999999998</v>
      </c>
      <c r="HX70" s="460">
        <v>4300.8999999999996</v>
      </c>
      <c r="HY70" s="460">
        <v>4954</v>
      </c>
      <c r="HZ70" s="460">
        <v>4114.8</v>
      </c>
      <c r="IA70" s="460">
        <v>3817.6</v>
      </c>
      <c r="IB70" s="460">
        <v>2919.6</v>
      </c>
      <c r="IC70" s="460">
        <v>2109.1999999999998</v>
      </c>
      <c r="ID70" s="460">
        <v>187</v>
      </c>
      <c r="IE70" s="483">
        <v>24838.400000000001</v>
      </c>
      <c r="IF70" s="483">
        <v>0</v>
      </c>
      <c r="IG70" s="483">
        <v>24838.400000000001</v>
      </c>
      <c r="IH70" s="460">
        <v>6.5</v>
      </c>
      <c r="II70" s="460">
        <v>3647.5</v>
      </c>
      <c r="IJ70" s="460">
        <v>5529.75</v>
      </c>
      <c r="IK70" s="460">
        <v>5573.25</v>
      </c>
      <c r="IL70" s="460">
        <v>4114.75</v>
      </c>
      <c r="IM70" s="460">
        <v>3123.5</v>
      </c>
      <c r="IN70" s="460">
        <v>2021.25</v>
      </c>
      <c r="IO70" s="460">
        <v>1265.5</v>
      </c>
      <c r="IP70" s="460">
        <v>93.5</v>
      </c>
      <c r="IQ70" s="483">
        <v>25375.5</v>
      </c>
      <c r="IR70" s="460">
        <v>3.23</v>
      </c>
      <c r="IS70" s="460">
        <v>749.92</v>
      </c>
      <c r="IT70" s="460">
        <v>571.89</v>
      </c>
      <c r="IU70" s="460">
        <v>260.33</v>
      </c>
      <c r="IV70" s="460">
        <v>89.03</v>
      </c>
      <c r="IW70" s="460">
        <v>52.78</v>
      </c>
      <c r="IX70" s="460">
        <v>12.8</v>
      </c>
      <c r="IY70" s="460">
        <v>6.67</v>
      </c>
      <c r="IZ70" s="460">
        <v>0.87</v>
      </c>
      <c r="JA70" s="483">
        <v>1747.52</v>
      </c>
      <c r="JB70" s="460">
        <v>3.27</v>
      </c>
      <c r="JC70" s="460">
        <v>2897.58</v>
      </c>
      <c r="JD70" s="460">
        <v>4957.8599999999997</v>
      </c>
      <c r="JE70" s="460">
        <v>5312.92</v>
      </c>
      <c r="JF70" s="460">
        <v>4025.72</v>
      </c>
      <c r="JG70" s="460">
        <v>3070.72</v>
      </c>
      <c r="JH70" s="460">
        <v>2008.45</v>
      </c>
      <c r="JI70" s="460">
        <v>1258.83</v>
      </c>
      <c r="JJ70" s="460">
        <v>92.63</v>
      </c>
      <c r="JK70" s="483">
        <v>23627.98</v>
      </c>
      <c r="JL70" s="460">
        <v>1.8</v>
      </c>
      <c r="JM70" s="460">
        <v>1931.7</v>
      </c>
      <c r="JN70" s="460">
        <v>3856.1</v>
      </c>
      <c r="JO70" s="460">
        <v>4722.6000000000004</v>
      </c>
      <c r="JP70" s="460">
        <v>4025.7</v>
      </c>
      <c r="JQ70" s="460">
        <v>3753.1</v>
      </c>
      <c r="JR70" s="460">
        <v>2901.1</v>
      </c>
      <c r="JS70" s="460">
        <v>2098.1</v>
      </c>
      <c r="JT70" s="460">
        <v>185.3</v>
      </c>
      <c r="JU70" s="483">
        <v>23475.5</v>
      </c>
      <c r="JV70" s="483">
        <v>0</v>
      </c>
      <c r="JW70" s="483">
        <v>23475.5</v>
      </c>
      <c r="JX70" s="461"/>
      <c r="JY70" s="461"/>
      <c r="JZ70" s="461"/>
      <c r="KA70" s="461"/>
      <c r="KB70" s="461"/>
      <c r="KC70" s="461"/>
      <c r="KD70" s="461"/>
      <c r="KE70" s="461"/>
      <c r="KF70" s="461"/>
      <c r="KG70" s="461"/>
      <c r="KH70" s="461"/>
      <c r="KI70" s="461"/>
      <c r="KJ70" s="461"/>
      <c r="KK70" s="461"/>
      <c r="KL70" s="461"/>
      <c r="KM70" s="461"/>
      <c r="KN70" s="461"/>
      <c r="KO70" s="461"/>
      <c r="KP70" s="461"/>
      <c r="KQ70" s="461"/>
      <c r="KR70" s="461"/>
      <c r="KS70" s="461"/>
      <c r="KT70" s="461"/>
      <c r="KU70" s="461"/>
      <c r="KV70" s="461"/>
      <c r="KW70" s="461"/>
      <c r="KX70" s="462"/>
    </row>
    <row r="71" spans="1:310" s="463" customFormat="1" x14ac:dyDescent="0.2">
      <c r="A71" s="457" t="s">
        <v>186</v>
      </c>
      <c r="B71" s="473" t="s">
        <v>866</v>
      </c>
      <c r="C71" s="464" t="s">
        <v>782</v>
      </c>
      <c r="D71" s="465" t="s">
        <v>187</v>
      </c>
      <c r="E71" s="484">
        <v>1292</v>
      </c>
      <c r="F71" s="484">
        <v>7499</v>
      </c>
      <c r="G71" s="484">
        <v>22217</v>
      </c>
      <c r="H71" s="484">
        <v>9014</v>
      </c>
      <c r="I71" s="484">
        <v>3806</v>
      </c>
      <c r="J71" s="484">
        <v>2301</v>
      </c>
      <c r="K71" s="484">
        <v>473</v>
      </c>
      <c r="L71" s="484">
        <v>7</v>
      </c>
      <c r="M71" s="485">
        <v>46609</v>
      </c>
      <c r="N71" s="484">
        <v>33</v>
      </c>
      <c r="O71" s="484">
        <v>134</v>
      </c>
      <c r="P71" s="484">
        <v>179</v>
      </c>
      <c r="Q71" s="484">
        <v>64</v>
      </c>
      <c r="R71" s="484">
        <v>26</v>
      </c>
      <c r="S71" s="484">
        <v>17</v>
      </c>
      <c r="T71" s="484">
        <v>4</v>
      </c>
      <c r="U71" s="484">
        <v>0</v>
      </c>
      <c r="V71" s="485">
        <v>457</v>
      </c>
      <c r="W71" s="484">
        <v>0</v>
      </c>
      <c r="X71" s="484">
        <v>0</v>
      </c>
      <c r="Y71" s="484">
        <v>0</v>
      </c>
      <c r="Z71" s="484">
        <v>0</v>
      </c>
      <c r="AA71" s="484">
        <v>0</v>
      </c>
      <c r="AB71" s="484">
        <v>0</v>
      </c>
      <c r="AC71" s="484">
        <v>0</v>
      </c>
      <c r="AD71" s="484">
        <v>0</v>
      </c>
      <c r="AE71" s="485">
        <v>0</v>
      </c>
      <c r="AF71" s="484">
        <v>1259</v>
      </c>
      <c r="AG71" s="484">
        <v>7365</v>
      </c>
      <c r="AH71" s="484">
        <v>22038</v>
      </c>
      <c r="AI71" s="484">
        <v>8950</v>
      </c>
      <c r="AJ71" s="484">
        <v>3780</v>
      </c>
      <c r="AK71" s="484">
        <v>2284</v>
      </c>
      <c r="AL71" s="484">
        <v>469</v>
      </c>
      <c r="AM71" s="484">
        <v>7</v>
      </c>
      <c r="AN71" s="485">
        <v>46152</v>
      </c>
      <c r="AO71" s="484">
        <v>0</v>
      </c>
      <c r="AP71" s="484">
        <v>9</v>
      </c>
      <c r="AQ71" s="484">
        <v>72</v>
      </c>
      <c r="AR71" s="484">
        <v>38</v>
      </c>
      <c r="AS71" s="484">
        <v>25</v>
      </c>
      <c r="AT71" s="484">
        <v>15</v>
      </c>
      <c r="AU71" s="484">
        <v>8</v>
      </c>
      <c r="AV71" s="484">
        <v>3</v>
      </c>
      <c r="AW71" s="485">
        <v>170</v>
      </c>
      <c r="AX71" s="484">
        <v>0</v>
      </c>
      <c r="AY71" s="484">
        <v>9</v>
      </c>
      <c r="AZ71" s="484">
        <v>72</v>
      </c>
      <c r="BA71" s="484">
        <v>38</v>
      </c>
      <c r="BB71" s="484">
        <v>25</v>
      </c>
      <c r="BC71" s="484">
        <v>15</v>
      </c>
      <c r="BD71" s="484">
        <v>8</v>
      </c>
      <c r="BE71" s="484">
        <v>3</v>
      </c>
      <c r="BF71" s="486"/>
      <c r="BG71" s="485">
        <v>170</v>
      </c>
      <c r="BH71" s="484">
        <v>0</v>
      </c>
      <c r="BI71" s="484">
        <v>1268</v>
      </c>
      <c r="BJ71" s="484">
        <v>7428</v>
      </c>
      <c r="BK71" s="484">
        <v>22004</v>
      </c>
      <c r="BL71" s="484">
        <v>8937</v>
      </c>
      <c r="BM71" s="484">
        <v>3770</v>
      </c>
      <c r="BN71" s="484">
        <v>2277</v>
      </c>
      <c r="BO71" s="484">
        <v>464</v>
      </c>
      <c r="BP71" s="484">
        <v>4</v>
      </c>
      <c r="BQ71" s="485">
        <v>46152</v>
      </c>
      <c r="BR71" s="484">
        <v>0</v>
      </c>
      <c r="BS71" s="484">
        <v>775</v>
      </c>
      <c r="BT71" s="484">
        <v>4230</v>
      </c>
      <c r="BU71" s="484">
        <v>6102</v>
      </c>
      <c r="BV71" s="484">
        <v>1986</v>
      </c>
      <c r="BW71" s="484">
        <v>650</v>
      </c>
      <c r="BX71" s="484">
        <v>316</v>
      </c>
      <c r="BY71" s="484">
        <v>64</v>
      </c>
      <c r="BZ71" s="484">
        <v>0</v>
      </c>
      <c r="CA71" s="485">
        <v>14123</v>
      </c>
      <c r="CB71" s="484">
        <v>0</v>
      </c>
      <c r="CC71" s="484">
        <v>2</v>
      </c>
      <c r="CD71" s="484">
        <v>36</v>
      </c>
      <c r="CE71" s="484">
        <v>229</v>
      </c>
      <c r="CF71" s="484">
        <v>87</v>
      </c>
      <c r="CG71" s="484">
        <v>26</v>
      </c>
      <c r="CH71" s="484">
        <v>19</v>
      </c>
      <c r="CI71" s="484">
        <v>3</v>
      </c>
      <c r="CJ71" s="484">
        <v>0</v>
      </c>
      <c r="CK71" s="485">
        <v>402</v>
      </c>
      <c r="CL71" s="484">
        <v>0</v>
      </c>
      <c r="CM71" s="484">
        <v>1</v>
      </c>
      <c r="CN71" s="484">
        <v>3</v>
      </c>
      <c r="CO71" s="484">
        <v>10</v>
      </c>
      <c r="CP71" s="484">
        <v>8</v>
      </c>
      <c r="CQ71" s="484">
        <v>9</v>
      </c>
      <c r="CR71" s="484">
        <v>8</v>
      </c>
      <c r="CS71" s="484">
        <v>8</v>
      </c>
      <c r="CT71" s="484">
        <v>2</v>
      </c>
      <c r="CU71" s="485">
        <v>49</v>
      </c>
      <c r="CV71" s="484">
        <v>27</v>
      </c>
      <c r="CW71" s="484">
        <v>51</v>
      </c>
      <c r="CX71" s="484">
        <v>139</v>
      </c>
      <c r="CY71" s="484">
        <v>51</v>
      </c>
      <c r="CZ71" s="484">
        <v>17</v>
      </c>
      <c r="DA71" s="484">
        <v>11</v>
      </c>
      <c r="DB71" s="484">
        <v>4</v>
      </c>
      <c r="DC71" s="484">
        <v>0</v>
      </c>
      <c r="DD71" s="485">
        <v>300</v>
      </c>
      <c r="DE71" s="484">
        <v>39</v>
      </c>
      <c r="DF71" s="484">
        <v>160</v>
      </c>
      <c r="DG71" s="484">
        <v>225</v>
      </c>
      <c r="DH71" s="484">
        <v>57</v>
      </c>
      <c r="DI71" s="484">
        <v>17</v>
      </c>
      <c r="DJ71" s="484">
        <v>9</v>
      </c>
      <c r="DK71" s="484">
        <v>2</v>
      </c>
      <c r="DL71" s="484">
        <v>1</v>
      </c>
      <c r="DM71" s="485">
        <v>510</v>
      </c>
      <c r="DN71" s="484">
        <v>0</v>
      </c>
      <c r="DO71" s="484">
        <v>6</v>
      </c>
      <c r="DP71" s="484">
        <v>15</v>
      </c>
      <c r="DQ71" s="484">
        <v>2</v>
      </c>
      <c r="DR71" s="484">
        <v>1</v>
      </c>
      <c r="DS71" s="484">
        <v>0</v>
      </c>
      <c r="DT71" s="484">
        <v>0</v>
      </c>
      <c r="DU71" s="484">
        <v>0</v>
      </c>
      <c r="DV71" s="485">
        <v>24</v>
      </c>
      <c r="DW71" s="484">
        <v>1</v>
      </c>
      <c r="DX71" s="484">
        <v>3</v>
      </c>
      <c r="DY71" s="484">
        <v>9</v>
      </c>
      <c r="DZ71" s="484">
        <v>6</v>
      </c>
      <c r="EA71" s="484">
        <v>0</v>
      </c>
      <c r="EB71" s="484">
        <v>0</v>
      </c>
      <c r="EC71" s="484">
        <v>2</v>
      </c>
      <c r="ED71" s="484">
        <v>0</v>
      </c>
      <c r="EE71" s="485">
        <v>21</v>
      </c>
      <c r="EF71" s="484">
        <v>40</v>
      </c>
      <c r="EG71" s="484">
        <v>169</v>
      </c>
      <c r="EH71" s="484">
        <v>249</v>
      </c>
      <c r="EI71" s="484">
        <v>65</v>
      </c>
      <c r="EJ71" s="484">
        <v>18</v>
      </c>
      <c r="EK71" s="484">
        <v>9</v>
      </c>
      <c r="EL71" s="484">
        <v>4</v>
      </c>
      <c r="EM71" s="484">
        <v>1</v>
      </c>
      <c r="EN71" s="485">
        <v>555</v>
      </c>
      <c r="EO71" s="484">
        <v>8</v>
      </c>
      <c r="EP71" s="484">
        <v>34</v>
      </c>
      <c r="EQ71" s="484">
        <v>44</v>
      </c>
      <c r="ER71" s="484">
        <v>7</v>
      </c>
      <c r="ES71" s="484">
        <v>3</v>
      </c>
      <c r="ET71" s="484">
        <v>6</v>
      </c>
      <c r="EU71" s="484">
        <v>0</v>
      </c>
      <c r="EV71" s="484">
        <v>1</v>
      </c>
      <c r="EW71" s="485">
        <v>103</v>
      </c>
      <c r="EX71" s="484">
        <v>0</v>
      </c>
      <c r="EY71" s="484">
        <v>0</v>
      </c>
      <c r="EZ71" s="484">
        <v>0</v>
      </c>
      <c r="FA71" s="484">
        <v>0</v>
      </c>
      <c r="FB71" s="484">
        <v>0</v>
      </c>
      <c r="FC71" s="484">
        <v>0</v>
      </c>
      <c r="FD71" s="484">
        <v>0</v>
      </c>
      <c r="FE71" s="484">
        <v>0</v>
      </c>
      <c r="FF71" s="485">
        <v>0</v>
      </c>
      <c r="FG71" s="484">
        <v>0</v>
      </c>
      <c r="FH71" s="484">
        <v>0</v>
      </c>
      <c r="FI71" s="484">
        <v>0</v>
      </c>
      <c r="FJ71" s="484">
        <v>0</v>
      </c>
      <c r="FK71" s="484">
        <v>0</v>
      </c>
      <c r="FL71" s="484">
        <v>0</v>
      </c>
      <c r="FM71" s="484">
        <v>0</v>
      </c>
      <c r="FN71" s="484">
        <v>0</v>
      </c>
      <c r="FO71" s="485">
        <v>0</v>
      </c>
      <c r="FP71" s="484">
        <v>0</v>
      </c>
      <c r="FQ71" s="484">
        <v>2</v>
      </c>
      <c r="FR71" s="484">
        <v>4</v>
      </c>
      <c r="FS71" s="484">
        <v>2</v>
      </c>
      <c r="FT71" s="484">
        <v>2</v>
      </c>
      <c r="FU71" s="484">
        <v>3</v>
      </c>
      <c r="FV71" s="484">
        <v>0</v>
      </c>
      <c r="FW71" s="484">
        <v>0</v>
      </c>
      <c r="FX71" s="485">
        <v>13</v>
      </c>
      <c r="FY71" s="484">
        <v>8</v>
      </c>
      <c r="FZ71" s="484">
        <v>32</v>
      </c>
      <c r="GA71" s="484">
        <v>40</v>
      </c>
      <c r="GB71" s="484">
        <v>5</v>
      </c>
      <c r="GC71" s="484">
        <v>1</v>
      </c>
      <c r="GD71" s="484">
        <v>3</v>
      </c>
      <c r="GE71" s="484">
        <v>0</v>
      </c>
      <c r="GF71" s="484">
        <v>1</v>
      </c>
      <c r="GG71" s="485">
        <v>90</v>
      </c>
      <c r="GH71" s="484">
        <v>0</v>
      </c>
      <c r="GI71" s="484">
        <v>488</v>
      </c>
      <c r="GJ71" s="484">
        <v>3149</v>
      </c>
      <c r="GK71" s="484">
        <v>15639</v>
      </c>
      <c r="GL71" s="484">
        <v>6848</v>
      </c>
      <c r="GM71" s="484">
        <v>3084</v>
      </c>
      <c r="GN71" s="484">
        <v>1934</v>
      </c>
      <c r="GO71" s="484">
        <v>387</v>
      </c>
      <c r="GP71" s="484">
        <v>2</v>
      </c>
      <c r="GQ71" s="485">
        <v>31531</v>
      </c>
      <c r="GR71" s="484">
        <v>0</v>
      </c>
      <c r="GS71" s="484">
        <v>780</v>
      </c>
      <c r="GT71" s="484">
        <v>4279</v>
      </c>
      <c r="GU71" s="484">
        <v>6365</v>
      </c>
      <c r="GV71" s="484">
        <v>2089</v>
      </c>
      <c r="GW71" s="484">
        <v>686</v>
      </c>
      <c r="GX71" s="484">
        <v>343</v>
      </c>
      <c r="GY71" s="484">
        <v>77</v>
      </c>
      <c r="GZ71" s="484">
        <v>2</v>
      </c>
      <c r="HA71" s="485">
        <v>14621</v>
      </c>
      <c r="HB71" s="460">
        <v>0</v>
      </c>
      <c r="HC71" s="460">
        <v>7</v>
      </c>
      <c r="HD71" s="460">
        <v>0</v>
      </c>
      <c r="HE71" s="460">
        <v>0</v>
      </c>
      <c r="HF71" s="460">
        <v>0</v>
      </c>
      <c r="HG71" s="460">
        <v>0</v>
      </c>
      <c r="HH71" s="460">
        <v>0</v>
      </c>
      <c r="HI71" s="460">
        <v>0</v>
      </c>
      <c r="HJ71" s="460">
        <v>0</v>
      </c>
      <c r="HK71" s="483">
        <v>7</v>
      </c>
      <c r="HL71" s="460">
        <v>0</v>
      </c>
      <c r="HM71" s="460">
        <v>1067.75</v>
      </c>
      <c r="HN71" s="460">
        <v>6357.5</v>
      </c>
      <c r="HO71" s="460">
        <v>20416.25</v>
      </c>
      <c r="HP71" s="460">
        <v>8420.75</v>
      </c>
      <c r="HQ71" s="460">
        <v>3595.5</v>
      </c>
      <c r="HR71" s="460">
        <v>2189.25</v>
      </c>
      <c r="HS71" s="460">
        <v>445.25</v>
      </c>
      <c r="HT71" s="460">
        <v>3</v>
      </c>
      <c r="HU71" s="483">
        <v>42495.25</v>
      </c>
      <c r="HV71" s="460">
        <v>0</v>
      </c>
      <c r="HW71" s="460">
        <v>711.8</v>
      </c>
      <c r="HX71" s="460">
        <v>4944.7</v>
      </c>
      <c r="HY71" s="460">
        <v>18147.8</v>
      </c>
      <c r="HZ71" s="460">
        <v>8420.7999999999993</v>
      </c>
      <c r="IA71" s="460">
        <v>4394.5</v>
      </c>
      <c r="IB71" s="460">
        <v>3162.3</v>
      </c>
      <c r="IC71" s="460">
        <v>742.1</v>
      </c>
      <c r="ID71" s="460">
        <v>6</v>
      </c>
      <c r="IE71" s="483">
        <v>40530</v>
      </c>
      <c r="IF71" s="483">
        <v>0</v>
      </c>
      <c r="IG71" s="483">
        <v>40530</v>
      </c>
      <c r="IH71" s="460">
        <v>0</v>
      </c>
      <c r="II71" s="460">
        <v>1067.75</v>
      </c>
      <c r="IJ71" s="460">
        <v>6357.5</v>
      </c>
      <c r="IK71" s="460">
        <v>20416.25</v>
      </c>
      <c r="IL71" s="460">
        <v>8420.75</v>
      </c>
      <c r="IM71" s="460">
        <v>3595.5</v>
      </c>
      <c r="IN71" s="460">
        <v>2189.25</v>
      </c>
      <c r="IO71" s="460">
        <v>445.25</v>
      </c>
      <c r="IP71" s="460">
        <v>3</v>
      </c>
      <c r="IQ71" s="483">
        <v>42495.25</v>
      </c>
      <c r="IR71" s="460">
        <v>0</v>
      </c>
      <c r="IS71" s="460">
        <v>323.93</v>
      </c>
      <c r="IT71" s="460">
        <v>1842.85</v>
      </c>
      <c r="IU71" s="460">
        <v>2897.55</v>
      </c>
      <c r="IV71" s="460">
        <v>598.33000000000004</v>
      </c>
      <c r="IW71" s="460">
        <v>77.849999999999994</v>
      </c>
      <c r="IX71" s="460">
        <v>16.690000000000001</v>
      </c>
      <c r="IY71" s="460">
        <v>2.19</v>
      </c>
      <c r="IZ71" s="460">
        <v>0</v>
      </c>
      <c r="JA71" s="483">
        <v>5759.39</v>
      </c>
      <c r="JB71" s="460">
        <v>0</v>
      </c>
      <c r="JC71" s="460">
        <v>743.82</v>
      </c>
      <c r="JD71" s="460">
        <v>4514.6499999999996</v>
      </c>
      <c r="JE71" s="460">
        <v>17518.7</v>
      </c>
      <c r="JF71" s="460">
        <v>7822.42</v>
      </c>
      <c r="JG71" s="460">
        <v>3517.65</v>
      </c>
      <c r="JH71" s="460">
        <v>2172.56</v>
      </c>
      <c r="JI71" s="460">
        <v>443.06</v>
      </c>
      <c r="JJ71" s="460">
        <v>3</v>
      </c>
      <c r="JK71" s="483">
        <v>36735.86</v>
      </c>
      <c r="JL71" s="460">
        <v>0</v>
      </c>
      <c r="JM71" s="460">
        <v>495.9</v>
      </c>
      <c r="JN71" s="460">
        <v>3511.4</v>
      </c>
      <c r="JO71" s="460">
        <v>15572.2</v>
      </c>
      <c r="JP71" s="460">
        <v>7822.4</v>
      </c>
      <c r="JQ71" s="460">
        <v>4299.3999999999996</v>
      </c>
      <c r="JR71" s="460">
        <v>3138.1</v>
      </c>
      <c r="JS71" s="460">
        <v>738.4</v>
      </c>
      <c r="JT71" s="460">
        <v>6</v>
      </c>
      <c r="JU71" s="483">
        <v>35583.800000000003</v>
      </c>
      <c r="JV71" s="483">
        <v>0</v>
      </c>
      <c r="JW71" s="483">
        <v>35583.800000000003</v>
      </c>
      <c r="JX71" s="461"/>
      <c r="JY71" s="461"/>
      <c r="JZ71" s="461"/>
      <c r="KA71" s="461"/>
      <c r="KB71" s="461"/>
      <c r="KC71" s="461"/>
      <c r="KD71" s="461"/>
      <c r="KE71" s="461"/>
      <c r="KF71" s="461"/>
      <c r="KG71" s="461"/>
      <c r="KH71" s="461"/>
      <c r="KI71" s="461"/>
      <c r="KJ71" s="461"/>
      <c r="KK71" s="461"/>
      <c r="KL71" s="461"/>
      <c r="KM71" s="461"/>
      <c r="KN71" s="461"/>
      <c r="KO71" s="461"/>
      <c r="KP71" s="461"/>
      <c r="KQ71" s="461"/>
      <c r="KR71" s="461"/>
      <c r="KS71" s="461"/>
      <c r="KT71" s="461"/>
      <c r="KU71" s="461"/>
      <c r="KV71" s="461"/>
      <c r="KW71" s="461"/>
      <c r="KX71" s="462"/>
    </row>
    <row r="72" spans="1:310" s="463" customFormat="1" x14ac:dyDescent="0.2">
      <c r="A72" s="457" t="s">
        <v>188</v>
      </c>
      <c r="B72" s="473" t="s">
        <v>867</v>
      </c>
      <c r="C72" s="464" t="s">
        <v>640</v>
      </c>
      <c r="D72" s="465" t="s">
        <v>189</v>
      </c>
      <c r="E72" s="484">
        <v>4036</v>
      </c>
      <c r="F72" s="484">
        <v>23492</v>
      </c>
      <c r="G72" s="484">
        <v>51015</v>
      </c>
      <c r="H72" s="484">
        <v>40803</v>
      </c>
      <c r="I72" s="484">
        <v>23436</v>
      </c>
      <c r="J72" s="484">
        <v>11790</v>
      </c>
      <c r="K72" s="484">
        <v>7480</v>
      </c>
      <c r="L72" s="484">
        <v>651</v>
      </c>
      <c r="M72" s="485">
        <v>162703</v>
      </c>
      <c r="N72" s="484">
        <v>71</v>
      </c>
      <c r="O72" s="484">
        <v>339</v>
      </c>
      <c r="P72" s="484">
        <v>640</v>
      </c>
      <c r="Q72" s="484">
        <v>438</v>
      </c>
      <c r="R72" s="484">
        <v>307</v>
      </c>
      <c r="S72" s="484">
        <v>104</v>
      </c>
      <c r="T72" s="484">
        <v>60</v>
      </c>
      <c r="U72" s="484">
        <v>9</v>
      </c>
      <c r="V72" s="485">
        <v>1968</v>
      </c>
      <c r="W72" s="484">
        <v>0</v>
      </c>
      <c r="X72" s="484">
        <v>0</v>
      </c>
      <c r="Y72" s="484">
        <v>0</v>
      </c>
      <c r="Z72" s="484">
        <v>0</v>
      </c>
      <c r="AA72" s="484">
        <v>0</v>
      </c>
      <c r="AB72" s="484">
        <v>0</v>
      </c>
      <c r="AC72" s="484">
        <v>0</v>
      </c>
      <c r="AD72" s="484">
        <v>0</v>
      </c>
      <c r="AE72" s="485">
        <v>0</v>
      </c>
      <c r="AF72" s="484">
        <v>3965</v>
      </c>
      <c r="AG72" s="484">
        <v>23153</v>
      </c>
      <c r="AH72" s="484">
        <v>50375</v>
      </c>
      <c r="AI72" s="484">
        <v>40365</v>
      </c>
      <c r="AJ72" s="484">
        <v>23129</v>
      </c>
      <c r="AK72" s="484">
        <v>11686</v>
      </c>
      <c r="AL72" s="484">
        <v>7420</v>
      </c>
      <c r="AM72" s="484">
        <v>642</v>
      </c>
      <c r="AN72" s="485">
        <v>160735</v>
      </c>
      <c r="AO72" s="484">
        <v>1</v>
      </c>
      <c r="AP72" s="484">
        <v>15</v>
      </c>
      <c r="AQ72" s="484">
        <v>131</v>
      </c>
      <c r="AR72" s="484">
        <v>215</v>
      </c>
      <c r="AS72" s="484">
        <v>222</v>
      </c>
      <c r="AT72" s="484">
        <v>143</v>
      </c>
      <c r="AU72" s="484">
        <v>109</v>
      </c>
      <c r="AV72" s="484">
        <v>26</v>
      </c>
      <c r="AW72" s="485">
        <v>862</v>
      </c>
      <c r="AX72" s="484">
        <v>1</v>
      </c>
      <c r="AY72" s="484">
        <v>15</v>
      </c>
      <c r="AZ72" s="484">
        <v>131</v>
      </c>
      <c r="BA72" s="484">
        <v>215</v>
      </c>
      <c r="BB72" s="484">
        <v>222</v>
      </c>
      <c r="BC72" s="484">
        <v>143</v>
      </c>
      <c r="BD72" s="484">
        <v>109</v>
      </c>
      <c r="BE72" s="484">
        <v>26</v>
      </c>
      <c r="BF72" s="486"/>
      <c r="BG72" s="485">
        <v>862</v>
      </c>
      <c r="BH72" s="484">
        <v>1</v>
      </c>
      <c r="BI72" s="484">
        <v>3979</v>
      </c>
      <c r="BJ72" s="484">
        <v>23269</v>
      </c>
      <c r="BK72" s="484">
        <v>50459</v>
      </c>
      <c r="BL72" s="484">
        <v>40372</v>
      </c>
      <c r="BM72" s="484">
        <v>23050</v>
      </c>
      <c r="BN72" s="484">
        <v>11652</v>
      </c>
      <c r="BO72" s="484">
        <v>7337</v>
      </c>
      <c r="BP72" s="484">
        <v>616</v>
      </c>
      <c r="BQ72" s="485">
        <v>160735</v>
      </c>
      <c r="BR72" s="484">
        <v>0</v>
      </c>
      <c r="BS72" s="484">
        <v>2155</v>
      </c>
      <c r="BT72" s="484">
        <v>12421</v>
      </c>
      <c r="BU72" s="484">
        <v>18788</v>
      </c>
      <c r="BV72" s="484">
        <v>9788</v>
      </c>
      <c r="BW72" s="484">
        <v>4554</v>
      </c>
      <c r="BX72" s="484">
        <v>1899</v>
      </c>
      <c r="BY72" s="484">
        <v>940</v>
      </c>
      <c r="BZ72" s="484">
        <v>47</v>
      </c>
      <c r="CA72" s="485">
        <v>50592</v>
      </c>
      <c r="CB72" s="484">
        <v>0</v>
      </c>
      <c r="CC72" s="484">
        <v>21</v>
      </c>
      <c r="CD72" s="484">
        <v>150</v>
      </c>
      <c r="CE72" s="484">
        <v>476</v>
      </c>
      <c r="CF72" s="484">
        <v>397</v>
      </c>
      <c r="CG72" s="484">
        <v>222</v>
      </c>
      <c r="CH72" s="484">
        <v>100</v>
      </c>
      <c r="CI72" s="484">
        <v>57</v>
      </c>
      <c r="CJ72" s="484">
        <v>5</v>
      </c>
      <c r="CK72" s="485">
        <v>1428</v>
      </c>
      <c r="CL72" s="484">
        <v>0</v>
      </c>
      <c r="CM72" s="484">
        <v>1</v>
      </c>
      <c r="CN72" s="484">
        <v>8</v>
      </c>
      <c r="CO72" s="484">
        <v>18</v>
      </c>
      <c r="CP72" s="484">
        <v>23</v>
      </c>
      <c r="CQ72" s="484">
        <v>18</v>
      </c>
      <c r="CR72" s="484">
        <v>24</v>
      </c>
      <c r="CS72" s="484">
        <v>38</v>
      </c>
      <c r="CT72" s="484">
        <v>21</v>
      </c>
      <c r="CU72" s="485">
        <v>151</v>
      </c>
      <c r="CV72" s="484">
        <v>34</v>
      </c>
      <c r="CW72" s="484">
        <v>177</v>
      </c>
      <c r="CX72" s="484">
        <v>248</v>
      </c>
      <c r="CY72" s="484">
        <v>124</v>
      </c>
      <c r="CZ72" s="484">
        <v>57</v>
      </c>
      <c r="DA72" s="484">
        <v>16</v>
      </c>
      <c r="DB72" s="484">
        <v>15</v>
      </c>
      <c r="DC72" s="484">
        <v>2</v>
      </c>
      <c r="DD72" s="485">
        <v>673</v>
      </c>
      <c r="DE72" s="484">
        <v>114</v>
      </c>
      <c r="DF72" s="484">
        <v>603</v>
      </c>
      <c r="DG72" s="484">
        <v>977</v>
      </c>
      <c r="DH72" s="484">
        <v>511</v>
      </c>
      <c r="DI72" s="484">
        <v>226</v>
      </c>
      <c r="DJ72" s="484">
        <v>97</v>
      </c>
      <c r="DK72" s="484">
        <v>57</v>
      </c>
      <c r="DL72" s="484">
        <v>7</v>
      </c>
      <c r="DM72" s="485">
        <v>2592</v>
      </c>
      <c r="DN72" s="484">
        <v>0</v>
      </c>
      <c r="DO72" s="484">
        <v>0</v>
      </c>
      <c r="DP72" s="484">
        <v>1</v>
      </c>
      <c r="DQ72" s="484">
        <v>0</v>
      </c>
      <c r="DR72" s="484">
        <v>0</v>
      </c>
      <c r="DS72" s="484">
        <v>0</v>
      </c>
      <c r="DT72" s="484">
        <v>0</v>
      </c>
      <c r="DU72" s="484">
        <v>0</v>
      </c>
      <c r="DV72" s="485">
        <v>1</v>
      </c>
      <c r="DW72" s="484">
        <v>22</v>
      </c>
      <c r="DX72" s="484">
        <v>86</v>
      </c>
      <c r="DY72" s="484">
        <v>106</v>
      </c>
      <c r="DZ72" s="484">
        <v>87</v>
      </c>
      <c r="EA72" s="484">
        <v>27</v>
      </c>
      <c r="EB72" s="484">
        <v>12</v>
      </c>
      <c r="EC72" s="484">
        <v>17</v>
      </c>
      <c r="ED72" s="484">
        <v>3</v>
      </c>
      <c r="EE72" s="485">
        <v>360</v>
      </c>
      <c r="EF72" s="484">
        <v>136</v>
      </c>
      <c r="EG72" s="484">
        <v>689</v>
      </c>
      <c r="EH72" s="484">
        <v>1084</v>
      </c>
      <c r="EI72" s="484">
        <v>598</v>
      </c>
      <c r="EJ72" s="484">
        <v>253</v>
      </c>
      <c r="EK72" s="484">
        <v>109</v>
      </c>
      <c r="EL72" s="484">
        <v>74</v>
      </c>
      <c r="EM72" s="484">
        <v>10</v>
      </c>
      <c r="EN72" s="485">
        <v>2953</v>
      </c>
      <c r="EO72" s="484">
        <v>75</v>
      </c>
      <c r="EP72" s="484">
        <v>349</v>
      </c>
      <c r="EQ72" s="484">
        <v>573</v>
      </c>
      <c r="ER72" s="484">
        <v>340</v>
      </c>
      <c r="ES72" s="484">
        <v>159</v>
      </c>
      <c r="ET72" s="484">
        <v>80</v>
      </c>
      <c r="EU72" s="484">
        <v>63</v>
      </c>
      <c r="EV72" s="484">
        <v>9</v>
      </c>
      <c r="EW72" s="485">
        <v>1648</v>
      </c>
      <c r="EX72" s="484">
        <v>0</v>
      </c>
      <c r="EY72" s="484">
        <v>0</v>
      </c>
      <c r="EZ72" s="484">
        <v>0</v>
      </c>
      <c r="FA72" s="484">
        <v>0</v>
      </c>
      <c r="FB72" s="484">
        <v>0</v>
      </c>
      <c r="FC72" s="484">
        <v>0</v>
      </c>
      <c r="FD72" s="484">
        <v>0</v>
      </c>
      <c r="FE72" s="484">
        <v>0</v>
      </c>
      <c r="FF72" s="485">
        <v>0</v>
      </c>
      <c r="FG72" s="484">
        <v>0</v>
      </c>
      <c r="FH72" s="484">
        <v>0</v>
      </c>
      <c r="FI72" s="484">
        <v>0</v>
      </c>
      <c r="FJ72" s="484">
        <v>0</v>
      </c>
      <c r="FK72" s="484">
        <v>0</v>
      </c>
      <c r="FL72" s="484">
        <v>0</v>
      </c>
      <c r="FM72" s="484">
        <v>0</v>
      </c>
      <c r="FN72" s="484">
        <v>0</v>
      </c>
      <c r="FO72" s="485">
        <v>0</v>
      </c>
      <c r="FP72" s="484">
        <v>0</v>
      </c>
      <c r="FQ72" s="484">
        <v>0</v>
      </c>
      <c r="FR72" s="484">
        <v>0</v>
      </c>
      <c r="FS72" s="484">
        <v>0</v>
      </c>
      <c r="FT72" s="484">
        <v>0</v>
      </c>
      <c r="FU72" s="484">
        <v>0</v>
      </c>
      <c r="FV72" s="484">
        <v>0</v>
      </c>
      <c r="FW72" s="484">
        <v>0</v>
      </c>
      <c r="FX72" s="485">
        <v>0</v>
      </c>
      <c r="FY72" s="484">
        <v>75</v>
      </c>
      <c r="FZ72" s="484">
        <v>349</v>
      </c>
      <c r="GA72" s="484">
        <v>573</v>
      </c>
      <c r="GB72" s="484">
        <v>340</v>
      </c>
      <c r="GC72" s="484">
        <v>159</v>
      </c>
      <c r="GD72" s="484">
        <v>80</v>
      </c>
      <c r="GE72" s="484">
        <v>63</v>
      </c>
      <c r="GF72" s="484">
        <v>9</v>
      </c>
      <c r="GG72" s="485">
        <v>1648</v>
      </c>
      <c r="GH72" s="484">
        <v>1</v>
      </c>
      <c r="GI72" s="484">
        <v>1780</v>
      </c>
      <c r="GJ72" s="484">
        <v>10604</v>
      </c>
      <c r="GK72" s="484">
        <v>31070</v>
      </c>
      <c r="GL72" s="484">
        <v>30077</v>
      </c>
      <c r="GM72" s="484">
        <v>18229</v>
      </c>
      <c r="GN72" s="484">
        <v>9617</v>
      </c>
      <c r="GO72" s="484">
        <v>6285</v>
      </c>
      <c r="GP72" s="484">
        <v>540</v>
      </c>
      <c r="GQ72" s="485">
        <v>108203</v>
      </c>
      <c r="GR72" s="484">
        <v>0</v>
      </c>
      <c r="GS72" s="484">
        <v>2199</v>
      </c>
      <c r="GT72" s="484">
        <v>12665</v>
      </c>
      <c r="GU72" s="484">
        <v>19389</v>
      </c>
      <c r="GV72" s="484">
        <v>10295</v>
      </c>
      <c r="GW72" s="484">
        <v>4821</v>
      </c>
      <c r="GX72" s="484">
        <v>2035</v>
      </c>
      <c r="GY72" s="484">
        <v>1052</v>
      </c>
      <c r="GZ72" s="484">
        <v>76</v>
      </c>
      <c r="HA72" s="485">
        <v>52532</v>
      </c>
      <c r="HB72" s="460">
        <v>0</v>
      </c>
      <c r="HC72" s="460">
        <v>3.5</v>
      </c>
      <c r="HD72" s="460">
        <v>1</v>
      </c>
      <c r="HE72" s="460">
        <v>0</v>
      </c>
      <c r="HF72" s="460">
        <v>0</v>
      </c>
      <c r="HG72" s="460">
        <v>0</v>
      </c>
      <c r="HH72" s="460">
        <v>0</v>
      </c>
      <c r="HI72" s="460">
        <v>0</v>
      </c>
      <c r="HJ72" s="460">
        <v>0</v>
      </c>
      <c r="HK72" s="483">
        <v>4.5</v>
      </c>
      <c r="HL72" s="460">
        <v>1</v>
      </c>
      <c r="HM72" s="460">
        <v>3462</v>
      </c>
      <c r="HN72" s="460">
        <v>20232.25</v>
      </c>
      <c r="HO72" s="460">
        <v>45773.5</v>
      </c>
      <c r="HP72" s="460">
        <v>37933.25</v>
      </c>
      <c r="HQ72" s="460">
        <v>21879</v>
      </c>
      <c r="HR72" s="460">
        <v>11154.25</v>
      </c>
      <c r="HS72" s="460">
        <v>7089.75</v>
      </c>
      <c r="HT72" s="460">
        <v>595.5</v>
      </c>
      <c r="HU72" s="483">
        <v>148120.5</v>
      </c>
      <c r="HV72" s="460">
        <v>0.6</v>
      </c>
      <c r="HW72" s="460">
        <v>2308</v>
      </c>
      <c r="HX72" s="460">
        <v>15736.2</v>
      </c>
      <c r="HY72" s="460">
        <v>40687.599999999999</v>
      </c>
      <c r="HZ72" s="460">
        <v>37933.300000000003</v>
      </c>
      <c r="IA72" s="460">
        <v>26741</v>
      </c>
      <c r="IB72" s="460">
        <v>16111.7</v>
      </c>
      <c r="IC72" s="460">
        <v>11816.3</v>
      </c>
      <c r="ID72" s="460">
        <v>1191</v>
      </c>
      <c r="IE72" s="483">
        <v>152525.70000000001</v>
      </c>
      <c r="IF72" s="483">
        <v>0</v>
      </c>
      <c r="IG72" s="483">
        <v>152525.70000000001</v>
      </c>
      <c r="IH72" s="460">
        <v>1</v>
      </c>
      <c r="II72" s="460">
        <v>3462</v>
      </c>
      <c r="IJ72" s="460">
        <v>20232.25</v>
      </c>
      <c r="IK72" s="460">
        <v>45773.5</v>
      </c>
      <c r="IL72" s="460">
        <v>37933.25</v>
      </c>
      <c r="IM72" s="460">
        <v>21879</v>
      </c>
      <c r="IN72" s="460">
        <v>11154.25</v>
      </c>
      <c r="IO72" s="460">
        <v>7089.75</v>
      </c>
      <c r="IP72" s="460">
        <v>595.5</v>
      </c>
      <c r="IQ72" s="483">
        <v>148120.5</v>
      </c>
      <c r="IR72" s="460">
        <v>0</v>
      </c>
      <c r="IS72" s="460">
        <v>982.51</v>
      </c>
      <c r="IT72" s="460">
        <v>5254.42</v>
      </c>
      <c r="IU72" s="460">
        <v>7887.26</v>
      </c>
      <c r="IV72" s="460">
        <v>4555.07</v>
      </c>
      <c r="IW72" s="460">
        <v>1357.13</v>
      </c>
      <c r="IX72" s="460">
        <v>307.72000000000003</v>
      </c>
      <c r="IY72" s="460">
        <v>110.07</v>
      </c>
      <c r="IZ72" s="460">
        <v>5.08</v>
      </c>
      <c r="JA72" s="483">
        <v>20459.259999999998</v>
      </c>
      <c r="JB72" s="460">
        <v>1</v>
      </c>
      <c r="JC72" s="460">
        <v>2479.4899999999998</v>
      </c>
      <c r="JD72" s="460">
        <v>14977.83</v>
      </c>
      <c r="JE72" s="460">
        <v>37886.239999999998</v>
      </c>
      <c r="JF72" s="460">
        <v>33378.18</v>
      </c>
      <c r="JG72" s="460">
        <v>20521.87</v>
      </c>
      <c r="JH72" s="460">
        <v>10846.53</v>
      </c>
      <c r="JI72" s="460">
        <v>6979.68</v>
      </c>
      <c r="JJ72" s="460">
        <v>590.41999999999996</v>
      </c>
      <c r="JK72" s="483">
        <v>127661.24</v>
      </c>
      <c r="JL72" s="460">
        <v>0.6</v>
      </c>
      <c r="JM72" s="460">
        <v>1653</v>
      </c>
      <c r="JN72" s="460">
        <v>11649.4</v>
      </c>
      <c r="JO72" s="460">
        <v>33676.699999999997</v>
      </c>
      <c r="JP72" s="460">
        <v>33378.199999999997</v>
      </c>
      <c r="JQ72" s="460">
        <v>25082.3</v>
      </c>
      <c r="JR72" s="460">
        <v>15667.2</v>
      </c>
      <c r="JS72" s="460">
        <v>11632.8</v>
      </c>
      <c r="JT72" s="460">
        <v>1180.8</v>
      </c>
      <c r="JU72" s="483">
        <v>133921</v>
      </c>
      <c r="JV72" s="483">
        <v>0</v>
      </c>
      <c r="JW72" s="483">
        <v>133921</v>
      </c>
      <c r="JX72" s="461"/>
      <c r="JY72" s="461"/>
      <c r="JZ72" s="461"/>
      <c r="KA72" s="461"/>
      <c r="KB72" s="461"/>
      <c r="KC72" s="461"/>
      <c r="KD72" s="461"/>
      <c r="KE72" s="461"/>
      <c r="KF72" s="461"/>
      <c r="KG72" s="461"/>
      <c r="KH72" s="461"/>
      <c r="KI72" s="461"/>
      <c r="KJ72" s="461"/>
      <c r="KK72" s="461"/>
      <c r="KL72" s="461"/>
      <c r="KM72" s="461"/>
      <c r="KN72" s="461"/>
      <c r="KO72" s="461"/>
      <c r="KP72" s="461"/>
      <c r="KQ72" s="461"/>
      <c r="KR72" s="461"/>
      <c r="KS72" s="461"/>
      <c r="KT72" s="461"/>
      <c r="KU72" s="461"/>
      <c r="KV72" s="461"/>
      <c r="KW72" s="461"/>
      <c r="KX72" s="462"/>
    </row>
    <row r="73" spans="1:310" s="463" customFormat="1" x14ac:dyDescent="0.2">
      <c r="A73" s="457" t="s">
        <v>190</v>
      </c>
      <c r="B73" s="473" t="s">
        <v>868</v>
      </c>
      <c r="C73" s="464" t="s">
        <v>626</v>
      </c>
      <c r="D73" s="465" t="s">
        <v>191</v>
      </c>
      <c r="E73" s="484">
        <v>1237</v>
      </c>
      <c r="F73" s="484">
        <v>8204</v>
      </c>
      <c r="G73" s="484">
        <v>20005</v>
      </c>
      <c r="H73" s="484">
        <v>15748</v>
      </c>
      <c r="I73" s="484">
        <v>9223</v>
      </c>
      <c r="J73" s="484">
        <v>5678</v>
      </c>
      <c r="K73" s="484">
        <v>5043</v>
      </c>
      <c r="L73" s="484">
        <v>799</v>
      </c>
      <c r="M73" s="485">
        <v>65937</v>
      </c>
      <c r="N73" s="484">
        <v>47</v>
      </c>
      <c r="O73" s="484">
        <v>151</v>
      </c>
      <c r="P73" s="484">
        <v>232</v>
      </c>
      <c r="Q73" s="484">
        <v>169</v>
      </c>
      <c r="R73" s="484">
        <v>80</v>
      </c>
      <c r="S73" s="484">
        <v>49</v>
      </c>
      <c r="T73" s="484">
        <v>31</v>
      </c>
      <c r="U73" s="484">
        <v>4</v>
      </c>
      <c r="V73" s="485">
        <v>763</v>
      </c>
      <c r="W73" s="484">
        <v>0</v>
      </c>
      <c r="X73" s="484">
        <v>0</v>
      </c>
      <c r="Y73" s="484">
        <v>0</v>
      </c>
      <c r="Z73" s="484">
        <v>0</v>
      </c>
      <c r="AA73" s="484">
        <v>0</v>
      </c>
      <c r="AB73" s="484">
        <v>0</v>
      </c>
      <c r="AC73" s="484">
        <v>0</v>
      </c>
      <c r="AD73" s="484">
        <v>0</v>
      </c>
      <c r="AE73" s="485">
        <v>0</v>
      </c>
      <c r="AF73" s="484">
        <v>1190</v>
      </c>
      <c r="AG73" s="484">
        <v>8053</v>
      </c>
      <c r="AH73" s="484">
        <v>19773</v>
      </c>
      <c r="AI73" s="484">
        <v>15579</v>
      </c>
      <c r="AJ73" s="484">
        <v>9143</v>
      </c>
      <c r="AK73" s="484">
        <v>5629</v>
      </c>
      <c r="AL73" s="484">
        <v>5012</v>
      </c>
      <c r="AM73" s="484">
        <v>795</v>
      </c>
      <c r="AN73" s="485">
        <v>65174</v>
      </c>
      <c r="AO73" s="484">
        <v>1</v>
      </c>
      <c r="AP73" s="484">
        <v>10</v>
      </c>
      <c r="AQ73" s="484">
        <v>52</v>
      </c>
      <c r="AR73" s="484">
        <v>75</v>
      </c>
      <c r="AS73" s="484">
        <v>65</v>
      </c>
      <c r="AT73" s="484">
        <v>36</v>
      </c>
      <c r="AU73" s="484">
        <v>34</v>
      </c>
      <c r="AV73" s="484">
        <v>18</v>
      </c>
      <c r="AW73" s="485">
        <v>291</v>
      </c>
      <c r="AX73" s="484">
        <v>1</v>
      </c>
      <c r="AY73" s="484">
        <v>10</v>
      </c>
      <c r="AZ73" s="484">
        <v>52</v>
      </c>
      <c r="BA73" s="484">
        <v>75</v>
      </c>
      <c r="BB73" s="484">
        <v>65</v>
      </c>
      <c r="BC73" s="484">
        <v>36</v>
      </c>
      <c r="BD73" s="484">
        <v>34</v>
      </c>
      <c r="BE73" s="484">
        <v>18</v>
      </c>
      <c r="BF73" s="486"/>
      <c r="BG73" s="485">
        <v>291</v>
      </c>
      <c r="BH73" s="484">
        <v>1</v>
      </c>
      <c r="BI73" s="484">
        <v>1199</v>
      </c>
      <c r="BJ73" s="484">
        <v>8095</v>
      </c>
      <c r="BK73" s="484">
        <v>19796</v>
      </c>
      <c r="BL73" s="484">
        <v>15569</v>
      </c>
      <c r="BM73" s="484">
        <v>9114</v>
      </c>
      <c r="BN73" s="484">
        <v>5627</v>
      </c>
      <c r="BO73" s="484">
        <v>4996</v>
      </c>
      <c r="BP73" s="484">
        <v>777</v>
      </c>
      <c r="BQ73" s="485">
        <v>65174</v>
      </c>
      <c r="BR73" s="484">
        <v>0</v>
      </c>
      <c r="BS73" s="484">
        <v>663</v>
      </c>
      <c r="BT73" s="484">
        <v>5040</v>
      </c>
      <c r="BU73" s="484">
        <v>7216</v>
      </c>
      <c r="BV73" s="484">
        <v>4482</v>
      </c>
      <c r="BW73" s="484">
        <v>2149</v>
      </c>
      <c r="BX73" s="484">
        <v>947</v>
      </c>
      <c r="BY73" s="484">
        <v>665</v>
      </c>
      <c r="BZ73" s="484">
        <v>68</v>
      </c>
      <c r="CA73" s="485">
        <v>21230</v>
      </c>
      <c r="CB73" s="484">
        <v>0</v>
      </c>
      <c r="CC73" s="484">
        <v>7</v>
      </c>
      <c r="CD73" s="484">
        <v>43</v>
      </c>
      <c r="CE73" s="484">
        <v>125</v>
      </c>
      <c r="CF73" s="484">
        <v>103</v>
      </c>
      <c r="CG73" s="484">
        <v>54</v>
      </c>
      <c r="CH73" s="484">
        <v>28</v>
      </c>
      <c r="CI73" s="484">
        <v>27</v>
      </c>
      <c r="CJ73" s="484">
        <v>4</v>
      </c>
      <c r="CK73" s="485">
        <v>391</v>
      </c>
      <c r="CL73" s="484">
        <v>0</v>
      </c>
      <c r="CM73" s="484">
        <v>1</v>
      </c>
      <c r="CN73" s="484">
        <v>5</v>
      </c>
      <c r="CO73" s="484">
        <v>12</v>
      </c>
      <c r="CP73" s="484">
        <v>3</v>
      </c>
      <c r="CQ73" s="484">
        <v>6</v>
      </c>
      <c r="CR73" s="484">
        <v>7</v>
      </c>
      <c r="CS73" s="484">
        <v>24</v>
      </c>
      <c r="CT73" s="484">
        <v>9</v>
      </c>
      <c r="CU73" s="485">
        <v>67</v>
      </c>
      <c r="CV73" s="484">
        <v>33</v>
      </c>
      <c r="CW73" s="484">
        <v>52</v>
      </c>
      <c r="CX73" s="484">
        <v>74</v>
      </c>
      <c r="CY73" s="484">
        <v>62</v>
      </c>
      <c r="CZ73" s="484">
        <v>54</v>
      </c>
      <c r="DA73" s="484">
        <v>10</v>
      </c>
      <c r="DB73" s="484">
        <v>17</v>
      </c>
      <c r="DC73" s="484">
        <v>9</v>
      </c>
      <c r="DD73" s="485">
        <v>311</v>
      </c>
      <c r="DE73" s="484">
        <v>33</v>
      </c>
      <c r="DF73" s="484">
        <v>208</v>
      </c>
      <c r="DG73" s="484">
        <v>282</v>
      </c>
      <c r="DH73" s="484">
        <v>243</v>
      </c>
      <c r="DI73" s="484">
        <v>101</v>
      </c>
      <c r="DJ73" s="484">
        <v>63</v>
      </c>
      <c r="DK73" s="484">
        <v>53</v>
      </c>
      <c r="DL73" s="484">
        <v>9</v>
      </c>
      <c r="DM73" s="485">
        <v>992</v>
      </c>
      <c r="DN73" s="484">
        <v>2</v>
      </c>
      <c r="DO73" s="484">
        <v>23</v>
      </c>
      <c r="DP73" s="484">
        <v>15</v>
      </c>
      <c r="DQ73" s="484">
        <v>11</v>
      </c>
      <c r="DR73" s="484">
        <v>3</v>
      </c>
      <c r="DS73" s="484">
        <v>6</v>
      </c>
      <c r="DT73" s="484">
        <v>4</v>
      </c>
      <c r="DU73" s="484">
        <v>0</v>
      </c>
      <c r="DV73" s="485">
        <v>64</v>
      </c>
      <c r="DW73" s="484">
        <v>7</v>
      </c>
      <c r="DX73" s="484">
        <v>16</v>
      </c>
      <c r="DY73" s="484">
        <v>19</v>
      </c>
      <c r="DZ73" s="484">
        <v>21</v>
      </c>
      <c r="EA73" s="484">
        <v>11</v>
      </c>
      <c r="EB73" s="484">
        <v>4</v>
      </c>
      <c r="EC73" s="484">
        <v>4</v>
      </c>
      <c r="ED73" s="484">
        <v>1</v>
      </c>
      <c r="EE73" s="485">
        <v>83</v>
      </c>
      <c r="EF73" s="484">
        <v>42</v>
      </c>
      <c r="EG73" s="484">
        <v>247</v>
      </c>
      <c r="EH73" s="484">
        <v>316</v>
      </c>
      <c r="EI73" s="484">
        <v>275</v>
      </c>
      <c r="EJ73" s="484">
        <v>115</v>
      </c>
      <c r="EK73" s="484">
        <v>73</v>
      </c>
      <c r="EL73" s="484">
        <v>61</v>
      </c>
      <c r="EM73" s="484">
        <v>10</v>
      </c>
      <c r="EN73" s="485">
        <v>1139</v>
      </c>
      <c r="EO73" s="484">
        <v>23</v>
      </c>
      <c r="EP73" s="484">
        <v>106</v>
      </c>
      <c r="EQ73" s="484">
        <v>148</v>
      </c>
      <c r="ER73" s="484">
        <v>164</v>
      </c>
      <c r="ES73" s="484">
        <v>71</v>
      </c>
      <c r="ET73" s="484">
        <v>46</v>
      </c>
      <c r="EU73" s="484">
        <v>45</v>
      </c>
      <c r="EV73" s="484">
        <v>10</v>
      </c>
      <c r="EW73" s="485">
        <v>613</v>
      </c>
      <c r="EX73" s="484">
        <v>0</v>
      </c>
      <c r="EY73" s="484">
        <v>0</v>
      </c>
      <c r="EZ73" s="484">
        <v>0</v>
      </c>
      <c r="FA73" s="484">
        <v>0</v>
      </c>
      <c r="FB73" s="484">
        <v>0</v>
      </c>
      <c r="FC73" s="484">
        <v>0</v>
      </c>
      <c r="FD73" s="484">
        <v>0</v>
      </c>
      <c r="FE73" s="484">
        <v>0</v>
      </c>
      <c r="FF73" s="485">
        <v>0</v>
      </c>
      <c r="FG73" s="484">
        <v>0</v>
      </c>
      <c r="FH73" s="484">
        <v>0</v>
      </c>
      <c r="FI73" s="484">
        <v>0</v>
      </c>
      <c r="FJ73" s="484">
        <v>0</v>
      </c>
      <c r="FK73" s="484">
        <v>0</v>
      </c>
      <c r="FL73" s="484">
        <v>0</v>
      </c>
      <c r="FM73" s="484">
        <v>0</v>
      </c>
      <c r="FN73" s="484">
        <v>0</v>
      </c>
      <c r="FO73" s="485">
        <v>0</v>
      </c>
      <c r="FP73" s="484">
        <v>1</v>
      </c>
      <c r="FQ73" s="484">
        <v>0</v>
      </c>
      <c r="FR73" s="484">
        <v>11</v>
      </c>
      <c r="FS73" s="484">
        <v>9</v>
      </c>
      <c r="FT73" s="484">
        <v>8</v>
      </c>
      <c r="FU73" s="484">
        <v>5</v>
      </c>
      <c r="FV73" s="484">
        <v>7</v>
      </c>
      <c r="FW73" s="484">
        <v>0</v>
      </c>
      <c r="FX73" s="485">
        <v>41</v>
      </c>
      <c r="FY73" s="484">
        <v>22</v>
      </c>
      <c r="FZ73" s="484">
        <v>106</v>
      </c>
      <c r="GA73" s="484">
        <v>137</v>
      </c>
      <c r="GB73" s="484">
        <v>155</v>
      </c>
      <c r="GC73" s="484">
        <v>63</v>
      </c>
      <c r="GD73" s="484">
        <v>41</v>
      </c>
      <c r="GE73" s="484">
        <v>38</v>
      </c>
      <c r="GF73" s="484">
        <v>10</v>
      </c>
      <c r="GG73" s="485">
        <v>572</v>
      </c>
      <c r="GH73" s="484">
        <v>1</v>
      </c>
      <c r="GI73" s="484">
        <v>519</v>
      </c>
      <c r="GJ73" s="484">
        <v>2968</v>
      </c>
      <c r="GK73" s="484">
        <v>12409</v>
      </c>
      <c r="GL73" s="484">
        <v>10949</v>
      </c>
      <c r="GM73" s="484">
        <v>6891</v>
      </c>
      <c r="GN73" s="484">
        <v>4635</v>
      </c>
      <c r="GO73" s="484">
        <v>4272</v>
      </c>
      <c r="GP73" s="484">
        <v>695</v>
      </c>
      <c r="GQ73" s="485">
        <v>43339</v>
      </c>
      <c r="GR73" s="484">
        <v>0</v>
      </c>
      <c r="GS73" s="484">
        <v>680</v>
      </c>
      <c r="GT73" s="484">
        <v>5127</v>
      </c>
      <c r="GU73" s="484">
        <v>7387</v>
      </c>
      <c r="GV73" s="484">
        <v>4620</v>
      </c>
      <c r="GW73" s="484">
        <v>2223</v>
      </c>
      <c r="GX73" s="484">
        <v>992</v>
      </c>
      <c r="GY73" s="484">
        <v>724</v>
      </c>
      <c r="GZ73" s="484">
        <v>82</v>
      </c>
      <c r="HA73" s="485">
        <v>21835</v>
      </c>
      <c r="HB73" s="460">
        <v>0</v>
      </c>
      <c r="HC73" s="460">
        <v>1.7</v>
      </c>
      <c r="HD73" s="460">
        <v>0</v>
      </c>
      <c r="HE73" s="460">
        <v>0</v>
      </c>
      <c r="HF73" s="460">
        <v>0</v>
      </c>
      <c r="HG73" s="460">
        <v>0</v>
      </c>
      <c r="HH73" s="460">
        <v>0</v>
      </c>
      <c r="HI73" s="460">
        <v>0</v>
      </c>
      <c r="HJ73" s="460">
        <v>0</v>
      </c>
      <c r="HK73" s="483">
        <v>1.7</v>
      </c>
      <c r="HL73" s="460">
        <v>1</v>
      </c>
      <c r="HM73" s="460">
        <v>1042.3</v>
      </c>
      <c r="HN73" s="460">
        <v>6825.75</v>
      </c>
      <c r="HO73" s="460">
        <v>17963.75</v>
      </c>
      <c r="HP73" s="460">
        <v>14432.25</v>
      </c>
      <c r="HQ73" s="460">
        <v>8573.25</v>
      </c>
      <c r="HR73" s="460">
        <v>5379.75</v>
      </c>
      <c r="HS73" s="460">
        <v>4813</v>
      </c>
      <c r="HT73" s="460">
        <v>756.5</v>
      </c>
      <c r="HU73" s="483">
        <v>59787.55</v>
      </c>
      <c r="HV73" s="460">
        <v>0.6</v>
      </c>
      <c r="HW73" s="460">
        <v>694.9</v>
      </c>
      <c r="HX73" s="460">
        <v>5308.9</v>
      </c>
      <c r="HY73" s="460">
        <v>15967.8</v>
      </c>
      <c r="HZ73" s="460">
        <v>14432.3</v>
      </c>
      <c r="IA73" s="460">
        <v>10478.4</v>
      </c>
      <c r="IB73" s="460">
        <v>7770.8</v>
      </c>
      <c r="IC73" s="460">
        <v>8021.7</v>
      </c>
      <c r="ID73" s="460">
        <v>1513</v>
      </c>
      <c r="IE73" s="483">
        <v>64188.4</v>
      </c>
      <c r="IF73" s="483">
        <v>0</v>
      </c>
      <c r="IG73" s="483">
        <v>64188.4</v>
      </c>
      <c r="IH73" s="460">
        <v>1</v>
      </c>
      <c r="II73" s="460">
        <v>1042.3</v>
      </c>
      <c r="IJ73" s="460">
        <v>6825.75</v>
      </c>
      <c r="IK73" s="460">
        <v>17963.75</v>
      </c>
      <c r="IL73" s="460">
        <v>14432.25</v>
      </c>
      <c r="IM73" s="460">
        <v>8573.25</v>
      </c>
      <c r="IN73" s="460">
        <v>5379.75</v>
      </c>
      <c r="IO73" s="460">
        <v>4813</v>
      </c>
      <c r="IP73" s="460">
        <v>756.5</v>
      </c>
      <c r="IQ73" s="483">
        <v>59787.55</v>
      </c>
      <c r="IR73" s="460">
        <v>0</v>
      </c>
      <c r="IS73" s="460">
        <v>215.8</v>
      </c>
      <c r="IT73" s="460">
        <v>1796.26</v>
      </c>
      <c r="IU73" s="460">
        <v>2256.02</v>
      </c>
      <c r="IV73" s="460">
        <v>937.38</v>
      </c>
      <c r="IW73" s="460">
        <v>212.41</v>
      </c>
      <c r="IX73" s="460">
        <v>34.58</v>
      </c>
      <c r="IY73" s="460">
        <v>22.35</v>
      </c>
      <c r="IZ73" s="460">
        <v>2.76</v>
      </c>
      <c r="JA73" s="483">
        <v>5477.56</v>
      </c>
      <c r="JB73" s="460">
        <v>1</v>
      </c>
      <c r="JC73" s="460">
        <v>826.5</v>
      </c>
      <c r="JD73" s="460">
        <v>5029.49</v>
      </c>
      <c r="JE73" s="460">
        <v>15707.73</v>
      </c>
      <c r="JF73" s="460">
        <v>13494.87</v>
      </c>
      <c r="JG73" s="460">
        <v>8360.84</v>
      </c>
      <c r="JH73" s="460">
        <v>5345.17</v>
      </c>
      <c r="JI73" s="460">
        <v>4790.6499999999996</v>
      </c>
      <c r="JJ73" s="460">
        <v>753.74</v>
      </c>
      <c r="JK73" s="483">
        <v>54309.99</v>
      </c>
      <c r="JL73" s="460">
        <v>0.6</v>
      </c>
      <c r="JM73" s="460">
        <v>551</v>
      </c>
      <c r="JN73" s="460">
        <v>3911.8</v>
      </c>
      <c r="JO73" s="460">
        <v>13962.4</v>
      </c>
      <c r="JP73" s="460">
        <v>13494.9</v>
      </c>
      <c r="JQ73" s="460">
        <v>10218.799999999999</v>
      </c>
      <c r="JR73" s="460">
        <v>7720.8</v>
      </c>
      <c r="JS73" s="460">
        <v>7984.4</v>
      </c>
      <c r="JT73" s="460">
        <v>1507.5</v>
      </c>
      <c r="JU73" s="483">
        <v>59352.2</v>
      </c>
      <c r="JV73" s="483">
        <v>0</v>
      </c>
      <c r="JW73" s="483">
        <v>59352.2</v>
      </c>
      <c r="JX73" s="461"/>
      <c r="JY73" s="461"/>
      <c r="JZ73" s="461"/>
      <c r="KA73" s="461"/>
      <c r="KB73" s="461"/>
      <c r="KC73" s="461"/>
      <c r="KD73" s="461"/>
      <c r="KE73" s="461"/>
      <c r="KF73" s="461"/>
      <c r="KG73" s="461"/>
      <c r="KH73" s="461"/>
      <c r="KI73" s="461"/>
      <c r="KJ73" s="461"/>
      <c r="KK73" s="461"/>
      <c r="KL73" s="461"/>
      <c r="KM73" s="461"/>
      <c r="KN73" s="461"/>
      <c r="KO73" s="461"/>
      <c r="KP73" s="461"/>
      <c r="KQ73" s="461"/>
      <c r="KR73" s="461"/>
      <c r="KS73" s="461"/>
      <c r="KT73" s="461"/>
      <c r="KU73" s="461"/>
      <c r="KV73" s="461"/>
      <c r="KW73" s="461"/>
      <c r="KX73" s="462"/>
    </row>
    <row r="74" spans="1:310" s="463" customFormat="1" x14ac:dyDescent="0.2">
      <c r="A74" s="457" t="s">
        <v>192</v>
      </c>
      <c r="B74" s="473" t="s">
        <v>869</v>
      </c>
      <c r="C74" s="464" t="s">
        <v>870</v>
      </c>
      <c r="D74" s="465" t="s">
        <v>871</v>
      </c>
      <c r="E74" s="484">
        <v>23100</v>
      </c>
      <c r="F74" s="484">
        <v>10883</v>
      </c>
      <c r="G74" s="484">
        <v>7476</v>
      </c>
      <c r="H74" s="484">
        <v>5609</v>
      </c>
      <c r="I74" s="484">
        <v>3294</v>
      </c>
      <c r="J74" s="484">
        <v>1305</v>
      </c>
      <c r="K74" s="484">
        <v>625</v>
      </c>
      <c r="L74" s="484">
        <v>56</v>
      </c>
      <c r="M74" s="485">
        <v>52348</v>
      </c>
      <c r="N74" s="484">
        <v>652</v>
      </c>
      <c r="O74" s="484">
        <v>159</v>
      </c>
      <c r="P74" s="484">
        <v>127</v>
      </c>
      <c r="Q74" s="484">
        <v>64</v>
      </c>
      <c r="R74" s="484">
        <v>31</v>
      </c>
      <c r="S74" s="484">
        <v>15</v>
      </c>
      <c r="T74" s="484">
        <v>6</v>
      </c>
      <c r="U74" s="484">
        <v>1</v>
      </c>
      <c r="V74" s="485">
        <v>1055</v>
      </c>
      <c r="W74" s="484">
        <v>0</v>
      </c>
      <c r="X74" s="484">
        <v>0</v>
      </c>
      <c r="Y74" s="484">
        <v>0</v>
      </c>
      <c r="Z74" s="484">
        <v>0</v>
      </c>
      <c r="AA74" s="484">
        <v>0</v>
      </c>
      <c r="AB74" s="484">
        <v>0</v>
      </c>
      <c r="AC74" s="484">
        <v>0</v>
      </c>
      <c r="AD74" s="484">
        <v>0</v>
      </c>
      <c r="AE74" s="485">
        <v>0</v>
      </c>
      <c r="AF74" s="484">
        <v>22448</v>
      </c>
      <c r="AG74" s="484">
        <v>10724</v>
      </c>
      <c r="AH74" s="484">
        <v>7349</v>
      </c>
      <c r="AI74" s="484">
        <v>5545</v>
      </c>
      <c r="AJ74" s="484">
        <v>3263</v>
      </c>
      <c r="AK74" s="484">
        <v>1290</v>
      </c>
      <c r="AL74" s="484">
        <v>619</v>
      </c>
      <c r="AM74" s="484">
        <v>55</v>
      </c>
      <c r="AN74" s="485">
        <v>51293</v>
      </c>
      <c r="AO74" s="484">
        <v>49</v>
      </c>
      <c r="AP74" s="484">
        <v>50</v>
      </c>
      <c r="AQ74" s="484">
        <v>40</v>
      </c>
      <c r="AR74" s="484">
        <v>43</v>
      </c>
      <c r="AS74" s="484">
        <v>34</v>
      </c>
      <c r="AT74" s="484">
        <v>12</v>
      </c>
      <c r="AU74" s="484">
        <v>9</v>
      </c>
      <c r="AV74" s="484">
        <v>14</v>
      </c>
      <c r="AW74" s="485">
        <v>251</v>
      </c>
      <c r="AX74" s="484">
        <v>49</v>
      </c>
      <c r="AY74" s="484">
        <v>50</v>
      </c>
      <c r="AZ74" s="484">
        <v>40</v>
      </c>
      <c r="BA74" s="484">
        <v>43</v>
      </c>
      <c r="BB74" s="484">
        <v>34</v>
      </c>
      <c r="BC74" s="484">
        <v>12</v>
      </c>
      <c r="BD74" s="484">
        <v>9</v>
      </c>
      <c r="BE74" s="484">
        <v>14</v>
      </c>
      <c r="BF74" s="486"/>
      <c r="BG74" s="485">
        <v>251</v>
      </c>
      <c r="BH74" s="484">
        <v>49</v>
      </c>
      <c r="BI74" s="484">
        <v>22449</v>
      </c>
      <c r="BJ74" s="484">
        <v>10714</v>
      </c>
      <c r="BK74" s="484">
        <v>7352</v>
      </c>
      <c r="BL74" s="484">
        <v>5536</v>
      </c>
      <c r="BM74" s="484">
        <v>3241</v>
      </c>
      <c r="BN74" s="484">
        <v>1287</v>
      </c>
      <c r="BO74" s="484">
        <v>624</v>
      </c>
      <c r="BP74" s="484">
        <v>41</v>
      </c>
      <c r="BQ74" s="485">
        <v>51293</v>
      </c>
      <c r="BR74" s="484">
        <v>19</v>
      </c>
      <c r="BS74" s="484">
        <v>10719</v>
      </c>
      <c r="BT74" s="484">
        <v>3879</v>
      </c>
      <c r="BU74" s="484">
        <v>2284</v>
      </c>
      <c r="BV74" s="484">
        <v>1226</v>
      </c>
      <c r="BW74" s="484">
        <v>572</v>
      </c>
      <c r="BX74" s="484">
        <v>193</v>
      </c>
      <c r="BY74" s="484">
        <v>74</v>
      </c>
      <c r="BZ74" s="484">
        <v>2</v>
      </c>
      <c r="CA74" s="485">
        <v>18968</v>
      </c>
      <c r="CB74" s="484">
        <v>5</v>
      </c>
      <c r="CC74" s="484">
        <v>190</v>
      </c>
      <c r="CD74" s="484">
        <v>125</v>
      </c>
      <c r="CE74" s="484">
        <v>95</v>
      </c>
      <c r="CF74" s="484">
        <v>66</v>
      </c>
      <c r="CG74" s="484">
        <v>35</v>
      </c>
      <c r="CH74" s="484">
        <v>10</v>
      </c>
      <c r="CI74" s="484">
        <v>1</v>
      </c>
      <c r="CJ74" s="484">
        <v>0</v>
      </c>
      <c r="CK74" s="485">
        <v>527</v>
      </c>
      <c r="CL74" s="484">
        <v>2</v>
      </c>
      <c r="CM74" s="484">
        <v>25</v>
      </c>
      <c r="CN74" s="484">
        <v>12</v>
      </c>
      <c r="CO74" s="484">
        <v>14</v>
      </c>
      <c r="CP74" s="484">
        <v>16</v>
      </c>
      <c r="CQ74" s="484">
        <v>12</v>
      </c>
      <c r="CR74" s="484">
        <v>4</v>
      </c>
      <c r="CS74" s="484">
        <v>20</v>
      </c>
      <c r="CT74" s="484">
        <v>8</v>
      </c>
      <c r="CU74" s="485">
        <v>113</v>
      </c>
      <c r="CV74" s="484">
        <v>103</v>
      </c>
      <c r="CW74" s="484">
        <v>46</v>
      </c>
      <c r="CX74" s="484">
        <v>52</v>
      </c>
      <c r="CY74" s="484">
        <v>27</v>
      </c>
      <c r="CZ74" s="484">
        <v>11</v>
      </c>
      <c r="DA74" s="484">
        <v>7</v>
      </c>
      <c r="DB74" s="484">
        <v>3</v>
      </c>
      <c r="DC74" s="484">
        <v>2</v>
      </c>
      <c r="DD74" s="485">
        <v>251</v>
      </c>
      <c r="DE74" s="484">
        <v>692</v>
      </c>
      <c r="DF74" s="484">
        <v>179</v>
      </c>
      <c r="DG74" s="484">
        <v>94</v>
      </c>
      <c r="DH74" s="484">
        <v>51</v>
      </c>
      <c r="DI74" s="484">
        <v>26</v>
      </c>
      <c r="DJ74" s="484">
        <v>11</v>
      </c>
      <c r="DK74" s="484">
        <v>3</v>
      </c>
      <c r="DL74" s="484">
        <v>0</v>
      </c>
      <c r="DM74" s="485">
        <v>1056</v>
      </c>
      <c r="DN74" s="484">
        <v>0</v>
      </c>
      <c r="DO74" s="484">
        <v>0</v>
      </c>
      <c r="DP74" s="484">
        <v>0</v>
      </c>
      <c r="DQ74" s="484">
        <v>0</v>
      </c>
      <c r="DR74" s="484">
        <v>0</v>
      </c>
      <c r="DS74" s="484">
        <v>0</v>
      </c>
      <c r="DT74" s="484">
        <v>0</v>
      </c>
      <c r="DU74" s="484">
        <v>0</v>
      </c>
      <c r="DV74" s="485">
        <v>0</v>
      </c>
      <c r="DW74" s="484">
        <v>69</v>
      </c>
      <c r="DX74" s="484">
        <v>15</v>
      </c>
      <c r="DY74" s="484">
        <v>22</v>
      </c>
      <c r="DZ74" s="484">
        <v>2</v>
      </c>
      <c r="EA74" s="484">
        <v>3</v>
      </c>
      <c r="EB74" s="484">
        <v>0</v>
      </c>
      <c r="EC74" s="484">
        <v>0</v>
      </c>
      <c r="ED74" s="484">
        <v>1</v>
      </c>
      <c r="EE74" s="485">
        <v>112</v>
      </c>
      <c r="EF74" s="484">
        <v>761</v>
      </c>
      <c r="EG74" s="484">
        <v>194</v>
      </c>
      <c r="EH74" s="484">
        <v>116</v>
      </c>
      <c r="EI74" s="484">
        <v>53</v>
      </c>
      <c r="EJ74" s="484">
        <v>29</v>
      </c>
      <c r="EK74" s="484">
        <v>11</v>
      </c>
      <c r="EL74" s="484">
        <v>3</v>
      </c>
      <c r="EM74" s="484">
        <v>1</v>
      </c>
      <c r="EN74" s="485">
        <v>1168</v>
      </c>
      <c r="EO74" s="484">
        <v>352</v>
      </c>
      <c r="EP74" s="484">
        <v>88</v>
      </c>
      <c r="EQ74" s="484">
        <v>69</v>
      </c>
      <c r="ER74" s="484">
        <v>23</v>
      </c>
      <c r="ES74" s="484">
        <v>12</v>
      </c>
      <c r="ET74" s="484">
        <v>3</v>
      </c>
      <c r="EU74" s="484">
        <v>1</v>
      </c>
      <c r="EV74" s="484">
        <v>1</v>
      </c>
      <c r="EW74" s="485">
        <v>549</v>
      </c>
      <c r="EX74" s="484">
        <v>0</v>
      </c>
      <c r="EY74" s="484">
        <v>0</v>
      </c>
      <c r="EZ74" s="484">
        <v>0</v>
      </c>
      <c r="FA74" s="484">
        <v>0</v>
      </c>
      <c r="FB74" s="484">
        <v>0</v>
      </c>
      <c r="FC74" s="484">
        <v>0</v>
      </c>
      <c r="FD74" s="484">
        <v>0</v>
      </c>
      <c r="FE74" s="484">
        <v>0</v>
      </c>
      <c r="FF74" s="485">
        <v>0</v>
      </c>
      <c r="FG74" s="484">
        <v>0</v>
      </c>
      <c r="FH74" s="484">
        <v>0</v>
      </c>
      <c r="FI74" s="484">
        <v>0</v>
      </c>
      <c r="FJ74" s="484">
        <v>0</v>
      </c>
      <c r="FK74" s="484">
        <v>0</v>
      </c>
      <c r="FL74" s="484">
        <v>0</v>
      </c>
      <c r="FM74" s="484">
        <v>0</v>
      </c>
      <c r="FN74" s="484">
        <v>0</v>
      </c>
      <c r="FO74" s="485">
        <v>0</v>
      </c>
      <c r="FP74" s="484">
        <v>7</v>
      </c>
      <c r="FQ74" s="484">
        <v>0</v>
      </c>
      <c r="FR74" s="484">
        <v>1</v>
      </c>
      <c r="FS74" s="484">
        <v>1</v>
      </c>
      <c r="FT74" s="484">
        <v>1</v>
      </c>
      <c r="FU74" s="484">
        <v>0</v>
      </c>
      <c r="FV74" s="484">
        <v>0</v>
      </c>
      <c r="FW74" s="484">
        <v>0</v>
      </c>
      <c r="FX74" s="485">
        <v>10</v>
      </c>
      <c r="FY74" s="484">
        <v>345</v>
      </c>
      <c r="FZ74" s="484">
        <v>88</v>
      </c>
      <c r="GA74" s="484">
        <v>68</v>
      </c>
      <c r="GB74" s="484">
        <v>22</v>
      </c>
      <c r="GC74" s="484">
        <v>11</v>
      </c>
      <c r="GD74" s="484">
        <v>3</v>
      </c>
      <c r="GE74" s="484">
        <v>1</v>
      </c>
      <c r="GF74" s="484">
        <v>1</v>
      </c>
      <c r="GG74" s="485">
        <v>539</v>
      </c>
      <c r="GH74" s="484">
        <v>23</v>
      </c>
      <c r="GI74" s="484">
        <v>11444</v>
      </c>
      <c r="GJ74" s="484">
        <v>6683</v>
      </c>
      <c r="GK74" s="484">
        <v>4936</v>
      </c>
      <c r="GL74" s="484">
        <v>4226</v>
      </c>
      <c r="GM74" s="484">
        <v>2619</v>
      </c>
      <c r="GN74" s="484">
        <v>1079</v>
      </c>
      <c r="GO74" s="484">
        <v>529</v>
      </c>
      <c r="GP74" s="484">
        <v>30</v>
      </c>
      <c r="GQ74" s="485">
        <v>31569</v>
      </c>
      <c r="GR74" s="484">
        <v>26</v>
      </c>
      <c r="GS74" s="484">
        <v>11005</v>
      </c>
      <c r="GT74" s="484">
        <v>4031</v>
      </c>
      <c r="GU74" s="484">
        <v>2416</v>
      </c>
      <c r="GV74" s="484">
        <v>1310</v>
      </c>
      <c r="GW74" s="484">
        <v>622</v>
      </c>
      <c r="GX74" s="484">
        <v>208</v>
      </c>
      <c r="GY74" s="484">
        <v>95</v>
      </c>
      <c r="GZ74" s="484">
        <v>11</v>
      </c>
      <c r="HA74" s="485">
        <v>19724</v>
      </c>
      <c r="HB74" s="460">
        <v>0</v>
      </c>
      <c r="HC74" s="460">
        <v>1.5</v>
      </c>
      <c r="HD74" s="460">
        <v>0</v>
      </c>
      <c r="HE74" s="460">
        <v>0</v>
      </c>
      <c r="HF74" s="460">
        <v>0</v>
      </c>
      <c r="HG74" s="460">
        <v>0</v>
      </c>
      <c r="HH74" s="460">
        <v>0</v>
      </c>
      <c r="HI74" s="460">
        <v>0</v>
      </c>
      <c r="HJ74" s="460">
        <v>0</v>
      </c>
      <c r="HK74" s="483">
        <v>1.5</v>
      </c>
      <c r="HL74" s="460">
        <v>42</v>
      </c>
      <c r="HM74" s="460">
        <v>19809.75</v>
      </c>
      <c r="HN74" s="460">
        <v>9729</v>
      </c>
      <c r="HO74" s="460">
        <v>6777.75</v>
      </c>
      <c r="HP74" s="460">
        <v>5211</v>
      </c>
      <c r="HQ74" s="460">
        <v>3087.25</v>
      </c>
      <c r="HR74" s="460">
        <v>1233.75</v>
      </c>
      <c r="HS74" s="460">
        <v>595.25</v>
      </c>
      <c r="HT74" s="460">
        <v>38.5</v>
      </c>
      <c r="HU74" s="483">
        <v>46524.25</v>
      </c>
      <c r="HV74" s="460">
        <v>23.3</v>
      </c>
      <c r="HW74" s="460">
        <v>13206.5</v>
      </c>
      <c r="HX74" s="460">
        <v>7567</v>
      </c>
      <c r="HY74" s="460">
        <v>6024.7</v>
      </c>
      <c r="HZ74" s="460">
        <v>5211</v>
      </c>
      <c r="IA74" s="460">
        <v>3773.3</v>
      </c>
      <c r="IB74" s="460">
        <v>1782.1</v>
      </c>
      <c r="IC74" s="460">
        <v>992.1</v>
      </c>
      <c r="ID74" s="460">
        <v>77</v>
      </c>
      <c r="IE74" s="483">
        <v>38657</v>
      </c>
      <c r="IF74" s="483">
        <v>35.4</v>
      </c>
      <c r="IG74" s="483">
        <v>38692.400000000001</v>
      </c>
      <c r="IH74" s="460">
        <v>42</v>
      </c>
      <c r="II74" s="460">
        <v>19809.75</v>
      </c>
      <c r="IJ74" s="460">
        <v>9729</v>
      </c>
      <c r="IK74" s="460">
        <v>6777.75</v>
      </c>
      <c r="IL74" s="460">
        <v>5211</v>
      </c>
      <c r="IM74" s="460">
        <v>3087.25</v>
      </c>
      <c r="IN74" s="460">
        <v>1233.75</v>
      </c>
      <c r="IO74" s="460">
        <v>595.25</v>
      </c>
      <c r="IP74" s="460">
        <v>38.5</v>
      </c>
      <c r="IQ74" s="483">
        <v>46524.25</v>
      </c>
      <c r="IR74" s="460">
        <v>18.68</v>
      </c>
      <c r="IS74" s="460">
        <v>4764.0200000000004</v>
      </c>
      <c r="IT74" s="460">
        <v>1009.86</v>
      </c>
      <c r="IU74" s="460">
        <v>337.46</v>
      </c>
      <c r="IV74" s="460">
        <v>121.88</v>
      </c>
      <c r="IW74" s="460">
        <v>42.91</v>
      </c>
      <c r="IX74" s="460">
        <v>13.87</v>
      </c>
      <c r="IY74" s="460">
        <v>4.16</v>
      </c>
      <c r="IZ74" s="460">
        <v>0</v>
      </c>
      <c r="JA74" s="483">
        <v>6312.84</v>
      </c>
      <c r="JB74" s="460">
        <v>23.32</v>
      </c>
      <c r="JC74" s="460">
        <v>15045.73</v>
      </c>
      <c r="JD74" s="460">
        <v>8719.14</v>
      </c>
      <c r="JE74" s="460">
        <v>6440.29</v>
      </c>
      <c r="JF74" s="460">
        <v>5089.12</v>
      </c>
      <c r="JG74" s="460">
        <v>3044.34</v>
      </c>
      <c r="JH74" s="460">
        <v>1219.8800000000001</v>
      </c>
      <c r="JI74" s="460">
        <v>591.09</v>
      </c>
      <c r="JJ74" s="460">
        <v>38.5</v>
      </c>
      <c r="JK74" s="483">
        <v>40211.410000000003</v>
      </c>
      <c r="JL74" s="460">
        <v>13</v>
      </c>
      <c r="JM74" s="460">
        <v>10030.5</v>
      </c>
      <c r="JN74" s="460">
        <v>6781.6</v>
      </c>
      <c r="JO74" s="460">
        <v>5724.7</v>
      </c>
      <c r="JP74" s="460">
        <v>5089.1000000000004</v>
      </c>
      <c r="JQ74" s="460">
        <v>3720.9</v>
      </c>
      <c r="JR74" s="460">
        <v>1762</v>
      </c>
      <c r="JS74" s="460">
        <v>985.2</v>
      </c>
      <c r="JT74" s="460">
        <v>77</v>
      </c>
      <c r="JU74" s="483">
        <v>34184</v>
      </c>
      <c r="JV74" s="483">
        <v>35.4</v>
      </c>
      <c r="JW74" s="483">
        <v>34219.4</v>
      </c>
      <c r="JX74" s="461"/>
      <c r="JY74" s="461"/>
      <c r="JZ74" s="461"/>
      <c r="KA74" s="461"/>
      <c r="KB74" s="461"/>
      <c r="KC74" s="461"/>
      <c r="KD74" s="461"/>
      <c r="KE74" s="461"/>
      <c r="KF74" s="461"/>
      <c r="KG74" s="461"/>
      <c r="KH74" s="461"/>
      <c r="KI74" s="461"/>
      <c r="KJ74" s="461"/>
      <c r="KK74" s="461"/>
      <c r="KL74" s="461"/>
      <c r="KM74" s="461"/>
      <c r="KN74" s="461"/>
      <c r="KO74" s="461"/>
      <c r="KP74" s="461"/>
      <c r="KQ74" s="461"/>
      <c r="KR74" s="461"/>
      <c r="KS74" s="461"/>
      <c r="KT74" s="461"/>
      <c r="KU74" s="461"/>
      <c r="KV74" s="461"/>
      <c r="KW74" s="461"/>
      <c r="KX74" s="462"/>
    </row>
    <row r="75" spans="1:310" s="463" customFormat="1" x14ac:dyDescent="0.2">
      <c r="A75" s="457" t="s">
        <v>193</v>
      </c>
      <c r="B75" s="473" t="s">
        <v>872</v>
      </c>
      <c r="C75" s="464" t="s">
        <v>782</v>
      </c>
      <c r="D75" s="465" t="s">
        <v>194</v>
      </c>
      <c r="E75" s="484">
        <v>1724</v>
      </c>
      <c r="F75" s="484">
        <v>6818</v>
      </c>
      <c r="G75" s="484">
        <v>15032</v>
      </c>
      <c r="H75" s="484">
        <v>13414</v>
      </c>
      <c r="I75" s="484">
        <v>7127</v>
      </c>
      <c r="J75" s="484">
        <v>2861</v>
      </c>
      <c r="K75" s="484">
        <v>1092</v>
      </c>
      <c r="L75" s="484">
        <v>66</v>
      </c>
      <c r="M75" s="485">
        <v>48134</v>
      </c>
      <c r="N75" s="484">
        <v>59</v>
      </c>
      <c r="O75" s="484">
        <v>85</v>
      </c>
      <c r="P75" s="484">
        <v>154</v>
      </c>
      <c r="Q75" s="484">
        <v>123</v>
      </c>
      <c r="R75" s="484">
        <v>63</v>
      </c>
      <c r="S75" s="484">
        <v>18</v>
      </c>
      <c r="T75" s="484">
        <v>11</v>
      </c>
      <c r="U75" s="484">
        <v>0</v>
      </c>
      <c r="V75" s="485">
        <v>513</v>
      </c>
      <c r="W75" s="484">
        <v>0</v>
      </c>
      <c r="X75" s="484">
        <v>0</v>
      </c>
      <c r="Y75" s="484">
        <v>0</v>
      </c>
      <c r="Z75" s="484">
        <v>0</v>
      </c>
      <c r="AA75" s="484">
        <v>1</v>
      </c>
      <c r="AB75" s="484">
        <v>0</v>
      </c>
      <c r="AC75" s="484">
        <v>0</v>
      </c>
      <c r="AD75" s="484">
        <v>0</v>
      </c>
      <c r="AE75" s="485">
        <v>1</v>
      </c>
      <c r="AF75" s="484">
        <v>1665</v>
      </c>
      <c r="AG75" s="484">
        <v>6733</v>
      </c>
      <c r="AH75" s="484">
        <v>14878</v>
      </c>
      <c r="AI75" s="484">
        <v>13291</v>
      </c>
      <c r="AJ75" s="484">
        <v>7063</v>
      </c>
      <c r="AK75" s="484">
        <v>2843</v>
      </c>
      <c r="AL75" s="484">
        <v>1081</v>
      </c>
      <c r="AM75" s="484">
        <v>66</v>
      </c>
      <c r="AN75" s="485">
        <v>47620</v>
      </c>
      <c r="AO75" s="484">
        <v>0</v>
      </c>
      <c r="AP75" s="484">
        <v>18</v>
      </c>
      <c r="AQ75" s="484">
        <v>73</v>
      </c>
      <c r="AR75" s="484">
        <v>83</v>
      </c>
      <c r="AS75" s="484">
        <v>50</v>
      </c>
      <c r="AT75" s="484">
        <v>21</v>
      </c>
      <c r="AU75" s="484">
        <v>14</v>
      </c>
      <c r="AV75" s="484">
        <v>11</v>
      </c>
      <c r="AW75" s="485">
        <v>270</v>
      </c>
      <c r="AX75" s="484">
        <v>0</v>
      </c>
      <c r="AY75" s="484">
        <v>18</v>
      </c>
      <c r="AZ75" s="484">
        <v>73</v>
      </c>
      <c r="BA75" s="484">
        <v>83</v>
      </c>
      <c r="BB75" s="484">
        <v>50</v>
      </c>
      <c r="BC75" s="484">
        <v>21</v>
      </c>
      <c r="BD75" s="484">
        <v>14</v>
      </c>
      <c r="BE75" s="484">
        <v>11</v>
      </c>
      <c r="BF75" s="486"/>
      <c r="BG75" s="485">
        <v>270</v>
      </c>
      <c r="BH75" s="484">
        <v>0</v>
      </c>
      <c r="BI75" s="484">
        <v>1683</v>
      </c>
      <c r="BJ75" s="484">
        <v>6788</v>
      </c>
      <c r="BK75" s="484">
        <v>14888</v>
      </c>
      <c r="BL75" s="484">
        <v>13258</v>
      </c>
      <c r="BM75" s="484">
        <v>7034</v>
      </c>
      <c r="BN75" s="484">
        <v>2836</v>
      </c>
      <c r="BO75" s="484">
        <v>1078</v>
      </c>
      <c r="BP75" s="484">
        <v>55</v>
      </c>
      <c r="BQ75" s="485">
        <v>47620</v>
      </c>
      <c r="BR75" s="484">
        <v>0</v>
      </c>
      <c r="BS75" s="484">
        <v>1065</v>
      </c>
      <c r="BT75" s="484">
        <v>3377</v>
      </c>
      <c r="BU75" s="484">
        <v>4916</v>
      </c>
      <c r="BV75" s="484">
        <v>3837</v>
      </c>
      <c r="BW75" s="484">
        <v>1235</v>
      </c>
      <c r="BX75" s="484">
        <v>441</v>
      </c>
      <c r="BY75" s="484">
        <v>113</v>
      </c>
      <c r="BZ75" s="484">
        <v>4</v>
      </c>
      <c r="CA75" s="485">
        <v>14988</v>
      </c>
      <c r="CB75" s="484">
        <v>0</v>
      </c>
      <c r="CC75" s="484">
        <v>11</v>
      </c>
      <c r="CD75" s="484">
        <v>44</v>
      </c>
      <c r="CE75" s="484">
        <v>113</v>
      </c>
      <c r="CF75" s="484">
        <v>106</v>
      </c>
      <c r="CG75" s="484">
        <v>67</v>
      </c>
      <c r="CH75" s="484">
        <v>24</v>
      </c>
      <c r="CI75" s="484">
        <v>6</v>
      </c>
      <c r="CJ75" s="484">
        <v>0</v>
      </c>
      <c r="CK75" s="485">
        <v>371</v>
      </c>
      <c r="CL75" s="484">
        <v>0</v>
      </c>
      <c r="CM75" s="484">
        <v>0</v>
      </c>
      <c r="CN75" s="484">
        <v>1</v>
      </c>
      <c r="CO75" s="484">
        <v>8</v>
      </c>
      <c r="CP75" s="484">
        <v>5</v>
      </c>
      <c r="CQ75" s="484">
        <v>4</v>
      </c>
      <c r="CR75" s="484">
        <v>9</v>
      </c>
      <c r="CS75" s="484">
        <v>12</v>
      </c>
      <c r="CT75" s="484">
        <v>4</v>
      </c>
      <c r="CU75" s="485">
        <v>43</v>
      </c>
      <c r="CV75" s="484">
        <v>28</v>
      </c>
      <c r="CW75" s="484">
        <v>30</v>
      </c>
      <c r="CX75" s="484">
        <v>48</v>
      </c>
      <c r="CY75" s="484">
        <v>44</v>
      </c>
      <c r="CZ75" s="484">
        <v>24</v>
      </c>
      <c r="DA75" s="484">
        <v>14</v>
      </c>
      <c r="DB75" s="484">
        <v>5</v>
      </c>
      <c r="DC75" s="484">
        <v>0</v>
      </c>
      <c r="DD75" s="485">
        <v>193</v>
      </c>
      <c r="DE75" s="484">
        <v>43</v>
      </c>
      <c r="DF75" s="484">
        <v>126</v>
      </c>
      <c r="DG75" s="484">
        <v>178</v>
      </c>
      <c r="DH75" s="484">
        <v>190</v>
      </c>
      <c r="DI75" s="484">
        <v>49</v>
      </c>
      <c r="DJ75" s="484">
        <v>27</v>
      </c>
      <c r="DK75" s="484">
        <v>8</v>
      </c>
      <c r="DL75" s="484">
        <v>1</v>
      </c>
      <c r="DM75" s="485">
        <v>622</v>
      </c>
      <c r="DN75" s="484">
        <v>14</v>
      </c>
      <c r="DO75" s="484">
        <v>44</v>
      </c>
      <c r="DP75" s="484">
        <v>58</v>
      </c>
      <c r="DQ75" s="484">
        <v>30</v>
      </c>
      <c r="DR75" s="484">
        <v>10</v>
      </c>
      <c r="DS75" s="484">
        <v>3</v>
      </c>
      <c r="DT75" s="484">
        <v>1</v>
      </c>
      <c r="DU75" s="484">
        <v>0</v>
      </c>
      <c r="DV75" s="485">
        <v>160</v>
      </c>
      <c r="DW75" s="484">
        <v>5</v>
      </c>
      <c r="DX75" s="484">
        <v>18</v>
      </c>
      <c r="DY75" s="484">
        <v>22</v>
      </c>
      <c r="DZ75" s="484">
        <v>8</v>
      </c>
      <c r="EA75" s="484">
        <v>6</v>
      </c>
      <c r="EB75" s="484">
        <v>3</v>
      </c>
      <c r="EC75" s="484">
        <v>1</v>
      </c>
      <c r="ED75" s="484">
        <v>0</v>
      </c>
      <c r="EE75" s="485">
        <v>63</v>
      </c>
      <c r="EF75" s="484">
        <v>62</v>
      </c>
      <c r="EG75" s="484">
        <v>188</v>
      </c>
      <c r="EH75" s="484">
        <v>258</v>
      </c>
      <c r="EI75" s="484">
        <v>228</v>
      </c>
      <c r="EJ75" s="484">
        <v>65</v>
      </c>
      <c r="EK75" s="484">
        <v>33</v>
      </c>
      <c r="EL75" s="484">
        <v>10</v>
      </c>
      <c r="EM75" s="484">
        <v>1</v>
      </c>
      <c r="EN75" s="485">
        <v>845</v>
      </c>
      <c r="EO75" s="484">
        <v>20</v>
      </c>
      <c r="EP75" s="484">
        <v>55</v>
      </c>
      <c r="EQ75" s="484">
        <v>74</v>
      </c>
      <c r="ER75" s="484">
        <v>76</v>
      </c>
      <c r="ES75" s="484">
        <v>23</v>
      </c>
      <c r="ET75" s="484">
        <v>13</v>
      </c>
      <c r="EU75" s="484">
        <v>4</v>
      </c>
      <c r="EV75" s="484">
        <v>1</v>
      </c>
      <c r="EW75" s="485">
        <v>266</v>
      </c>
      <c r="EX75" s="484">
        <v>0</v>
      </c>
      <c r="EY75" s="484">
        <v>0</v>
      </c>
      <c r="EZ75" s="484">
        <v>0</v>
      </c>
      <c r="FA75" s="484">
        <v>0</v>
      </c>
      <c r="FB75" s="484">
        <v>0</v>
      </c>
      <c r="FC75" s="484">
        <v>0</v>
      </c>
      <c r="FD75" s="484">
        <v>0</v>
      </c>
      <c r="FE75" s="484">
        <v>0</v>
      </c>
      <c r="FF75" s="485">
        <v>0</v>
      </c>
      <c r="FG75" s="484">
        <v>0</v>
      </c>
      <c r="FH75" s="484">
        <v>0</v>
      </c>
      <c r="FI75" s="484">
        <v>0</v>
      </c>
      <c r="FJ75" s="484">
        <v>0</v>
      </c>
      <c r="FK75" s="484">
        <v>0</v>
      </c>
      <c r="FL75" s="484">
        <v>0</v>
      </c>
      <c r="FM75" s="484">
        <v>0</v>
      </c>
      <c r="FN75" s="484">
        <v>0</v>
      </c>
      <c r="FO75" s="485">
        <v>0</v>
      </c>
      <c r="FP75" s="484">
        <v>0</v>
      </c>
      <c r="FQ75" s="484">
        <v>0</v>
      </c>
      <c r="FR75" s="484">
        <v>0</v>
      </c>
      <c r="FS75" s="484">
        <v>14</v>
      </c>
      <c r="FT75" s="484">
        <v>0</v>
      </c>
      <c r="FU75" s="484">
        <v>0</v>
      </c>
      <c r="FV75" s="484">
        <v>0</v>
      </c>
      <c r="FW75" s="484">
        <v>0</v>
      </c>
      <c r="FX75" s="485">
        <v>14</v>
      </c>
      <c r="FY75" s="484">
        <v>20</v>
      </c>
      <c r="FZ75" s="484">
        <v>55</v>
      </c>
      <c r="GA75" s="484">
        <v>74</v>
      </c>
      <c r="GB75" s="484">
        <v>62</v>
      </c>
      <c r="GC75" s="484">
        <v>23</v>
      </c>
      <c r="GD75" s="484">
        <v>13</v>
      </c>
      <c r="GE75" s="484">
        <v>4</v>
      </c>
      <c r="GF75" s="484">
        <v>1</v>
      </c>
      <c r="GG75" s="485">
        <v>252</v>
      </c>
      <c r="GH75" s="484">
        <v>0</v>
      </c>
      <c r="GI75" s="484">
        <v>588</v>
      </c>
      <c r="GJ75" s="484">
        <v>3304</v>
      </c>
      <c r="GK75" s="484">
        <v>9771</v>
      </c>
      <c r="GL75" s="484">
        <v>9272</v>
      </c>
      <c r="GM75" s="484">
        <v>5712</v>
      </c>
      <c r="GN75" s="484">
        <v>2356</v>
      </c>
      <c r="GO75" s="484">
        <v>945</v>
      </c>
      <c r="GP75" s="484">
        <v>47</v>
      </c>
      <c r="GQ75" s="485">
        <v>31995</v>
      </c>
      <c r="GR75" s="484">
        <v>0</v>
      </c>
      <c r="GS75" s="484">
        <v>1095</v>
      </c>
      <c r="GT75" s="484">
        <v>3484</v>
      </c>
      <c r="GU75" s="484">
        <v>5117</v>
      </c>
      <c r="GV75" s="484">
        <v>3986</v>
      </c>
      <c r="GW75" s="484">
        <v>1322</v>
      </c>
      <c r="GX75" s="484">
        <v>480</v>
      </c>
      <c r="GY75" s="484">
        <v>133</v>
      </c>
      <c r="GZ75" s="484">
        <v>8</v>
      </c>
      <c r="HA75" s="485">
        <v>15625</v>
      </c>
      <c r="HB75" s="460">
        <v>0</v>
      </c>
      <c r="HC75" s="460">
        <v>3.88</v>
      </c>
      <c r="HD75" s="460">
        <v>0.5</v>
      </c>
      <c r="HE75" s="460">
        <v>0</v>
      </c>
      <c r="HF75" s="460">
        <v>0</v>
      </c>
      <c r="HG75" s="460">
        <v>0</v>
      </c>
      <c r="HH75" s="460">
        <v>0</v>
      </c>
      <c r="HI75" s="460">
        <v>0</v>
      </c>
      <c r="HJ75" s="460">
        <v>0</v>
      </c>
      <c r="HK75" s="483">
        <v>4.38</v>
      </c>
      <c r="HL75" s="460">
        <v>0</v>
      </c>
      <c r="HM75" s="460">
        <v>1402.12</v>
      </c>
      <c r="HN75" s="460">
        <v>5910.75</v>
      </c>
      <c r="HO75" s="460">
        <v>13594.75</v>
      </c>
      <c r="HP75" s="460">
        <v>12250.75</v>
      </c>
      <c r="HQ75" s="460">
        <v>6703</v>
      </c>
      <c r="HR75" s="460">
        <v>2716.75</v>
      </c>
      <c r="HS75" s="460">
        <v>1042.25</v>
      </c>
      <c r="HT75" s="460">
        <v>52</v>
      </c>
      <c r="HU75" s="483">
        <v>43672.37</v>
      </c>
      <c r="HV75" s="460">
        <v>0</v>
      </c>
      <c r="HW75" s="460">
        <v>934.7</v>
      </c>
      <c r="HX75" s="460">
        <v>4597.3</v>
      </c>
      <c r="HY75" s="460">
        <v>12084.2</v>
      </c>
      <c r="HZ75" s="460">
        <v>12250.8</v>
      </c>
      <c r="IA75" s="460">
        <v>8192.6</v>
      </c>
      <c r="IB75" s="460">
        <v>3924.2</v>
      </c>
      <c r="IC75" s="460">
        <v>1737.1</v>
      </c>
      <c r="ID75" s="460">
        <v>104</v>
      </c>
      <c r="IE75" s="483">
        <v>43824.9</v>
      </c>
      <c r="IF75" s="483">
        <v>0</v>
      </c>
      <c r="IG75" s="483">
        <v>43824.9</v>
      </c>
      <c r="IH75" s="460">
        <v>0</v>
      </c>
      <c r="II75" s="460">
        <v>1402.12</v>
      </c>
      <c r="IJ75" s="460">
        <v>5910.75</v>
      </c>
      <c r="IK75" s="460">
        <v>13594.75</v>
      </c>
      <c r="IL75" s="460">
        <v>12250.75</v>
      </c>
      <c r="IM75" s="460">
        <v>6703</v>
      </c>
      <c r="IN75" s="460">
        <v>2716.75</v>
      </c>
      <c r="IO75" s="460">
        <v>1042.25</v>
      </c>
      <c r="IP75" s="460">
        <v>52</v>
      </c>
      <c r="IQ75" s="483">
        <v>43672.37</v>
      </c>
      <c r="IR75" s="460">
        <v>0</v>
      </c>
      <c r="IS75" s="460">
        <v>357.57</v>
      </c>
      <c r="IT75" s="460">
        <v>1203.54</v>
      </c>
      <c r="IU75" s="460">
        <v>1371.18</v>
      </c>
      <c r="IV75" s="460">
        <v>706.49</v>
      </c>
      <c r="IW75" s="460">
        <v>133.69999999999999</v>
      </c>
      <c r="IX75" s="460">
        <v>40.67</v>
      </c>
      <c r="IY75" s="460">
        <v>8.06</v>
      </c>
      <c r="IZ75" s="460">
        <v>0.95</v>
      </c>
      <c r="JA75" s="483">
        <v>3822.16</v>
      </c>
      <c r="JB75" s="460">
        <v>0</v>
      </c>
      <c r="JC75" s="460">
        <v>1044.55</v>
      </c>
      <c r="JD75" s="460">
        <v>4707.21</v>
      </c>
      <c r="JE75" s="460">
        <v>12223.57</v>
      </c>
      <c r="JF75" s="460">
        <v>11544.26</v>
      </c>
      <c r="JG75" s="460">
        <v>6569.3</v>
      </c>
      <c r="JH75" s="460">
        <v>2676.08</v>
      </c>
      <c r="JI75" s="460">
        <v>1034.19</v>
      </c>
      <c r="JJ75" s="460">
        <v>51.05</v>
      </c>
      <c r="JK75" s="483">
        <v>39850.21</v>
      </c>
      <c r="JL75" s="460">
        <v>0</v>
      </c>
      <c r="JM75" s="460">
        <v>696.4</v>
      </c>
      <c r="JN75" s="460">
        <v>3661.2</v>
      </c>
      <c r="JO75" s="460">
        <v>10865.4</v>
      </c>
      <c r="JP75" s="460">
        <v>11544.3</v>
      </c>
      <c r="JQ75" s="460">
        <v>8029.1</v>
      </c>
      <c r="JR75" s="460">
        <v>3865.4</v>
      </c>
      <c r="JS75" s="460">
        <v>1723.7</v>
      </c>
      <c r="JT75" s="460">
        <v>102.1</v>
      </c>
      <c r="JU75" s="483">
        <v>40487.599999999999</v>
      </c>
      <c r="JV75" s="483">
        <v>0</v>
      </c>
      <c r="JW75" s="483">
        <v>40487.599999999999</v>
      </c>
      <c r="JX75" s="461"/>
      <c r="JY75" s="461"/>
      <c r="JZ75" s="461"/>
      <c r="KA75" s="461"/>
      <c r="KB75" s="461"/>
      <c r="KC75" s="461"/>
      <c r="KD75" s="461"/>
      <c r="KE75" s="461"/>
      <c r="KF75" s="461"/>
      <c r="KG75" s="461"/>
      <c r="KH75" s="461"/>
      <c r="KI75" s="461"/>
      <c r="KJ75" s="461"/>
      <c r="KK75" s="461"/>
      <c r="KL75" s="461"/>
      <c r="KM75" s="461"/>
      <c r="KN75" s="461"/>
      <c r="KO75" s="461"/>
      <c r="KP75" s="461"/>
      <c r="KQ75" s="461"/>
      <c r="KR75" s="461"/>
      <c r="KS75" s="461"/>
      <c r="KT75" s="461"/>
      <c r="KU75" s="461"/>
      <c r="KV75" s="461"/>
      <c r="KW75" s="461"/>
      <c r="KX75" s="462"/>
    </row>
    <row r="76" spans="1:310" s="463" customFormat="1" x14ac:dyDescent="0.2">
      <c r="A76" s="457" t="s">
        <v>195</v>
      </c>
      <c r="B76" s="473" t="s">
        <v>873</v>
      </c>
      <c r="C76" s="464" t="s">
        <v>786</v>
      </c>
      <c r="D76" s="465" t="s">
        <v>874</v>
      </c>
      <c r="E76" s="484">
        <v>57082</v>
      </c>
      <c r="F76" s="484">
        <v>21737</v>
      </c>
      <c r="G76" s="484">
        <v>16829</v>
      </c>
      <c r="H76" s="484">
        <v>8721</v>
      </c>
      <c r="I76" s="484">
        <v>4652</v>
      </c>
      <c r="J76" s="484">
        <v>2318</v>
      </c>
      <c r="K76" s="484">
        <v>670</v>
      </c>
      <c r="L76" s="484">
        <v>52</v>
      </c>
      <c r="M76" s="485">
        <v>112061</v>
      </c>
      <c r="N76" s="484">
        <v>1631</v>
      </c>
      <c r="O76" s="484">
        <v>553</v>
      </c>
      <c r="P76" s="484">
        <v>387</v>
      </c>
      <c r="Q76" s="484">
        <v>161</v>
      </c>
      <c r="R76" s="484">
        <v>48</v>
      </c>
      <c r="S76" s="484">
        <v>14</v>
      </c>
      <c r="T76" s="484">
        <v>8</v>
      </c>
      <c r="U76" s="484">
        <v>4</v>
      </c>
      <c r="V76" s="485">
        <v>2806</v>
      </c>
      <c r="W76" s="484">
        <v>5</v>
      </c>
      <c r="X76" s="484">
        <v>0</v>
      </c>
      <c r="Y76" s="484">
        <v>1</v>
      </c>
      <c r="Z76" s="484">
        <v>0</v>
      </c>
      <c r="AA76" s="484">
        <v>1</v>
      </c>
      <c r="AB76" s="484">
        <v>1</v>
      </c>
      <c r="AC76" s="484">
        <v>0</v>
      </c>
      <c r="AD76" s="484">
        <v>0</v>
      </c>
      <c r="AE76" s="485">
        <v>8</v>
      </c>
      <c r="AF76" s="484">
        <v>55446</v>
      </c>
      <c r="AG76" s="484">
        <v>21184</v>
      </c>
      <c r="AH76" s="484">
        <v>16441</v>
      </c>
      <c r="AI76" s="484">
        <v>8560</v>
      </c>
      <c r="AJ76" s="484">
        <v>4603</v>
      </c>
      <c r="AK76" s="484">
        <v>2303</v>
      </c>
      <c r="AL76" s="484">
        <v>662</v>
      </c>
      <c r="AM76" s="484">
        <v>48</v>
      </c>
      <c r="AN76" s="485">
        <v>109247</v>
      </c>
      <c r="AO76" s="484">
        <v>191</v>
      </c>
      <c r="AP76" s="484">
        <v>140</v>
      </c>
      <c r="AQ76" s="484">
        <v>137</v>
      </c>
      <c r="AR76" s="484">
        <v>65</v>
      </c>
      <c r="AS76" s="484">
        <v>33</v>
      </c>
      <c r="AT76" s="484">
        <v>29</v>
      </c>
      <c r="AU76" s="484">
        <v>30</v>
      </c>
      <c r="AV76" s="484">
        <v>21</v>
      </c>
      <c r="AW76" s="485">
        <v>646</v>
      </c>
      <c r="AX76" s="484">
        <v>191</v>
      </c>
      <c r="AY76" s="484">
        <v>140</v>
      </c>
      <c r="AZ76" s="484">
        <v>137</v>
      </c>
      <c r="BA76" s="484">
        <v>65</v>
      </c>
      <c r="BB76" s="484">
        <v>33</v>
      </c>
      <c r="BC76" s="484">
        <v>29</v>
      </c>
      <c r="BD76" s="484">
        <v>30</v>
      </c>
      <c r="BE76" s="484">
        <v>21</v>
      </c>
      <c r="BF76" s="486"/>
      <c r="BG76" s="485">
        <v>646</v>
      </c>
      <c r="BH76" s="484">
        <v>191</v>
      </c>
      <c r="BI76" s="484">
        <v>55395</v>
      </c>
      <c r="BJ76" s="484">
        <v>21181</v>
      </c>
      <c r="BK76" s="484">
        <v>16369</v>
      </c>
      <c r="BL76" s="484">
        <v>8528</v>
      </c>
      <c r="BM76" s="484">
        <v>4599</v>
      </c>
      <c r="BN76" s="484">
        <v>2304</v>
      </c>
      <c r="BO76" s="484">
        <v>653</v>
      </c>
      <c r="BP76" s="484">
        <v>27</v>
      </c>
      <c r="BQ76" s="485">
        <v>109247</v>
      </c>
      <c r="BR76" s="484">
        <v>47</v>
      </c>
      <c r="BS76" s="484">
        <v>24375</v>
      </c>
      <c r="BT76" s="484">
        <v>7177</v>
      </c>
      <c r="BU76" s="484">
        <v>4702</v>
      </c>
      <c r="BV76" s="484">
        <v>1890</v>
      </c>
      <c r="BW76" s="484">
        <v>697</v>
      </c>
      <c r="BX76" s="484">
        <v>267</v>
      </c>
      <c r="BY76" s="484">
        <v>70</v>
      </c>
      <c r="BZ76" s="484">
        <v>0</v>
      </c>
      <c r="CA76" s="485">
        <v>39225</v>
      </c>
      <c r="CB76" s="484">
        <v>8</v>
      </c>
      <c r="CC76" s="484">
        <v>582</v>
      </c>
      <c r="CD76" s="484">
        <v>284</v>
      </c>
      <c r="CE76" s="484">
        <v>241</v>
      </c>
      <c r="CF76" s="484">
        <v>117</v>
      </c>
      <c r="CG76" s="484">
        <v>38</v>
      </c>
      <c r="CH76" s="484">
        <v>25</v>
      </c>
      <c r="CI76" s="484">
        <v>7</v>
      </c>
      <c r="CJ76" s="484">
        <v>0</v>
      </c>
      <c r="CK76" s="485">
        <v>1302</v>
      </c>
      <c r="CL76" s="484">
        <v>0</v>
      </c>
      <c r="CM76" s="484">
        <v>158</v>
      </c>
      <c r="CN76" s="484">
        <v>29</v>
      </c>
      <c r="CO76" s="484">
        <v>21</v>
      </c>
      <c r="CP76" s="484">
        <v>11</v>
      </c>
      <c r="CQ76" s="484">
        <v>5</v>
      </c>
      <c r="CR76" s="484">
        <v>28</v>
      </c>
      <c r="CS76" s="484">
        <v>31</v>
      </c>
      <c r="CT76" s="484">
        <v>5</v>
      </c>
      <c r="CU76" s="485">
        <v>288</v>
      </c>
      <c r="CV76" s="484">
        <v>46</v>
      </c>
      <c r="CW76" s="484">
        <v>32</v>
      </c>
      <c r="CX76" s="484">
        <v>30</v>
      </c>
      <c r="CY76" s="484">
        <v>13</v>
      </c>
      <c r="CZ76" s="484">
        <v>5</v>
      </c>
      <c r="DA76" s="484">
        <v>2</v>
      </c>
      <c r="DB76" s="484">
        <v>2</v>
      </c>
      <c r="DC76" s="484">
        <v>0</v>
      </c>
      <c r="DD76" s="485">
        <v>130</v>
      </c>
      <c r="DE76" s="484">
        <v>1109</v>
      </c>
      <c r="DF76" s="484">
        <v>384</v>
      </c>
      <c r="DG76" s="484">
        <v>233</v>
      </c>
      <c r="DH76" s="484">
        <v>67</v>
      </c>
      <c r="DI76" s="484">
        <v>40</v>
      </c>
      <c r="DJ76" s="484">
        <v>20</v>
      </c>
      <c r="DK76" s="484">
        <v>4</v>
      </c>
      <c r="DL76" s="484">
        <v>0</v>
      </c>
      <c r="DM76" s="485">
        <v>1857</v>
      </c>
      <c r="DN76" s="484">
        <v>38</v>
      </c>
      <c r="DO76" s="484">
        <v>9</v>
      </c>
      <c r="DP76" s="484">
        <v>6</v>
      </c>
      <c r="DQ76" s="484">
        <v>5</v>
      </c>
      <c r="DR76" s="484">
        <v>0</v>
      </c>
      <c r="DS76" s="484">
        <v>0</v>
      </c>
      <c r="DT76" s="484">
        <v>0</v>
      </c>
      <c r="DU76" s="484">
        <v>0</v>
      </c>
      <c r="DV76" s="485">
        <v>58</v>
      </c>
      <c r="DW76" s="484">
        <v>198</v>
      </c>
      <c r="DX76" s="484">
        <v>65</v>
      </c>
      <c r="DY76" s="484">
        <v>30</v>
      </c>
      <c r="DZ76" s="484">
        <v>24</v>
      </c>
      <c r="EA76" s="484">
        <v>6</v>
      </c>
      <c r="EB76" s="484">
        <v>5</v>
      </c>
      <c r="EC76" s="484">
        <v>6</v>
      </c>
      <c r="ED76" s="484">
        <v>1</v>
      </c>
      <c r="EE76" s="485">
        <v>335</v>
      </c>
      <c r="EF76" s="484">
        <v>1345</v>
      </c>
      <c r="EG76" s="484">
        <v>458</v>
      </c>
      <c r="EH76" s="484">
        <v>269</v>
      </c>
      <c r="EI76" s="484">
        <v>96</v>
      </c>
      <c r="EJ76" s="484">
        <v>46</v>
      </c>
      <c r="EK76" s="484">
        <v>25</v>
      </c>
      <c r="EL76" s="484">
        <v>10</v>
      </c>
      <c r="EM76" s="484">
        <v>1</v>
      </c>
      <c r="EN76" s="485">
        <v>2250</v>
      </c>
      <c r="EO76" s="484">
        <v>665</v>
      </c>
      <c r="EP76" s="484">
        <v>252</v>
      </c>
      <c r="EQ76" s="484">
        <v>153</v>
      </c>
      <c r="ER76" s="484">
        <v>60</v>
      </c>
      <c r="ES76" s="484">
        <v>25</v>
      </c>
      <c r="ET76" s="484">
        <v>16</v>
      </c>
      <c r="EU76" s="484">
        <v>7</v>
      </c>
      <c r="EV76" s="484">
        <v>1</v>
      </c>
      <c r="EW76" s="485">
        <v>1179</v>
      </c>
      <c r="EX76" s="484">
        <v>0</v>
      </c>
      <c r="EY76" s="484">
        <v>0</v>
      </c>
      <c r="EZ76" s="484">
        <v>0</v>
      </c>
      <c r="FA76" s="484">
        <v>0</v>
      </c>
      <c r="FB76" s="484">
        <v>0</v>
      </c>
      <c r="FC76" s="484">
        <v>0</v>
      </c>
      <c r="FD76" s="484">
        <v>0</v>
      </c>
      <c r="FE76" s="484">
        <v>0</v>
      </c>
      <c r="FF76" s="485">
        <v>0</v>
      </c>
      <c r="FG76" s="484">
        <v>0</v>
      </c>
      <c r="FH76" s="484">
        <v>0</v>
      </c>
      <c r="FI76" s="484">
        <v>0</v>
      </c>
      <c r="FJ76" s="484">
        <v>0</v>
      </c>
      <c r="FK76" s="484">
        <v>0</v>
      </c>
      <c r="FL76" s="484">
        <v>0</v>
      </c>
      <c r="FM76" s="484">
        <v>0</v>
      </c>
      <c r="FN76" s="484">
        <v>0</v>
      </c>
      <c r="FO76" s="485">
        <v>0</v>
      </c>
      <c r="FP76" s="484">
        <v>6</v>
      </c>
      <c r="FQ76" s="484">
        <v>3</v>
      </c>
      <c r="FR76" s="484">
        <v>2</v>
      </c>
      <c r="FS76" s="484">
        <v>0</v>
      </c>
      <c r="FT76" s="484">
        <v>0</v>
      </c>
      <c r="FU76" s="484">
        <v>0</v>
      </c>
      <c r="FV76" s="484">
        <v>0</v>
      </c>
      <c r="FW76" s="484">
        <v>0</v>
      </c>
      <c r="FX76" s="485">
        <v>11</v>
      </c>
      <c r="FY76" s="484">
        <v>659</v>
      </c>
      <c r="FZ76" s="484">
        <v>249</v>
      </c>
      <c r="GA76" s="484">
        <v>151</v>
      </c>
      <c r="GB76" s="484">
        <v>60</v>
      </c>
      <c r="GC76" s="484">
        <v>25</v>
      </c>
      <c r="GD76" s="484">
        <v>16</v>
      </c>
      <c r="GE76" s="484">
        <v>7</v>
      </c>
      <c r="GF76" s="484">
        <v>1</v>
      </c>
      <c r="GG76" s="485">
        <v>1168</v>
      </c>
      <c r="GH76" s="484">
        <v>136</v>
      </c>
      <c r="GI76" s="484">
        <v>30042</v>
      </c>
      <c r="GJ76" s="484">
        <v>13615</v>
      </c>
      <c r="GK76" s="484">
        <v>11367</v>
      </c>
      <c r="GL76" s="484">
        <v>6480</v>
      </c>
      <c r="GM76" s="484">
        <v>3852</v>
      </c>
      <c r="GN76" s="484">
        <v>1979</v>
      </c>
      <c r="GO76" s="484">
        <v>539</v>
      </c>
      <c r="GP76" s="484">
        <v>21</v>
      </c>
      <c r="GQ76" s="485">
        <v>68031</v>
      </c>
      <c r="GR76" s="484">
        <v>55</v>
      </c>
      <c r="GS76" s="484">
        <v>25353</v>
      </c>
      <c r="GT76" s="484">
        <v>7566</v>
      </c>
      <c r="GU76" s="484">
        <v>5002</v>
      </c>
      <c r="GV76" s="484">
        <v>2048</v>
      </c>
      <c r="GW76" s="484">
        <v>747</v>
      </c>
      <c r="GX76" s="484">
        <v>325</v>
      </c>
      <c r="GY76" s="484">
        <v>114</v>
      </c>
      <c r="GZ76" s="484">
        <v>6</v>
      </c>
      <c r="HA76" s="485">
        <v>41216</v>
      </c>
      <c r="HB76" s="460">
        <v>0</v>
      </c>
      <c r="HC76" s="460">
        <v>1.75</v>
      </c>
      <c r="HD76" s="460">
        <v>0.5</v>
      </c>
      <c r="HE76" s="460">
        <v>0</v>
      </c>
      <c r="HF76" s="460">
        <v>0</v>
      </c>
      <c r="HG76" s="460">
        <v>0</v>
      </c>
      <c r="HH76" s="460">
        <v>0</v>
      </c>
      <c r="HI76" s="460">
        <v>0</v>
      </c>
      <c r="HJ76" s="460">
        <v>0</v>
      </c>
      <c r="HK76" s="483">
        <v>2.25</v>
      </c>
      <c r="HL76" s="460">
        <v>177.25</v>
      </c>
      <c r="HM76" s="460">
        <v>49320</v>
      </c>
      <c r="HN76" s="460">
        <v>19373.75</v>
      </c>
      <c r="HO76" s="460">
        <v>15156.75</v>
      </c>
      <c r="HP76" s="460">
        <v>8042.25</v>
      </c>
      <c r="HQ76" s="460">
        <v>4419.25</v>
      </c>
      <c r="HR76" s="460">
        <v>2223</v>
      </c>
      <c r="HS76" s="460">
        <v>624.25</v>
      </c>
      <c r="HT76" s="460">
        <v>25.5</v>
      </c>
      <c r="HU76" s="483">
        <v>99362</v>
      </c>
      <c r="HV76" s="460">
        <v>98.5</v>
      </c>
      <c r="HW76" s="460">
        <v>32880</v>
      </c>
      <c r="HX76" s="460">
        <v>15068.5</v>
      </c>
      <c r="HY76" s="460">
        <v>13472.7</v>
      </c>
      <c r="HZ76" s="460">
        <v>8042.3</v>
      </c>
      <c r="IA76" s="460">
        <v>5401.3</v>
      </c>
      <c r="IB76" s="460">
        <v>3211</v>
      </c>
      <c r="IC76" s="460">
        <v>1040.4000000000001</v>
      </c>
      <c r="ID76" s="460">
        <v>51</v>
      </c>
      <c r="IE76" s="483">
        <v>79265.7</v>
      </c>
      <c r="IF76" s="483">
        <v>0</v>
      </c>
      <c r="IG76" s="483">
        <v>79265.7</v>
      </c>
      <c r="IH76" s="460">
        <v>177.25</v>
      </c>
      <c r="II76" s="460">
        <v>49320</v>
      </c>
      <c r="IJ76" s="460">
        <v>19373.75</v>
      </c>
      <c r="IK76" s="460">
        <v>15156.75</v>
      </c>
      <c r="IL76" s="460">
        <v>8042.25</v>
      </c>
      <c r="IM76" s="460">
        <v>4419.25</v>
      </c>
      <c r="IN76" s="460">
        <v>2223</v>
      </c>
      <c r="IO76" s="460">
        <v>624.25</v>
      </c>
      <c r="IP76" s="460">
        <v>25.5</v>
      </c>
      <c r="IQ76" s="483">
        <v>99362</v>
      </c>
      <c r="IR76" s="460">
        <v>57.51</v>
      </c>
      <c r="IS76" s="460">
        <v>8565.5300000000007</v>
      </c>
      <c r="IT76" s="460">
        <v>1225.92</v>
      </c>
      <c r="IU76" s="460">
        <v>541.63</v>
      </c>
      <c r="IV76" s="460">
        <v>146.11000000000001</v>
      </c>
      <c r="IW76" s="460">
        <v>30.3</v>
      </c>
      <c r="IX76" s="460">
        <v>19.510000000000002</v>
      </c>
      <c r="IY76" s="460">
        <v>5.35</v>
      </c>
      <c r="IZ76" s="460">
        <v>0</v>
      </c>
      <c r="JA76" s="483">
        <v>10591.86</v>
      </c>
      <c r="JB76" s="460">
        <v>119.74</v>
      </c>
      <c r="JC76" s="460">
        <v>40754.47</v>
      </c>
      <c r="JD76" s="460">
        <v>18147.830000000002</v>
      </c>
      <c r="JE76" s="460">
        <v>14615.12</v>
      </c>
      <c r="JF76" s="460">
        <v>7896.14</v>
      </c>
      <c r="JG76" s="460">
        <v>4388.95</v>
      </c>
      <c r="JH76" s="460">
        <v>2203.4899999999998</v>
      </c>
      <c r="JI76" s="460">
        <v>618.9</v>
      </c>
      <c r="JJ76" s="460">
        <v>25.5</v>
      </c>
      <c r="JK76" s="483">
        <v>88770.14</v>
      </c>
      <c r="JL76" s="460">
        <v>66.5</v>
      </c>
      <c r="JM76" s="460">
        <v>27169.599999999999</v>
      </c>
      <c r="JN76" s="460">
        <v>14115</v>
      </c>
      <c r="JO76" s="460">
        <v>12991.2</v>
      </c>
      <c r="JP76" s="460">
        <v>7896.1</v>
      </c>
      <c r="JQ76" s="460">
        <v>5364.3</v>
      </c>
      <c r="JR76" s="460">
        <v>3182.8</v>
      </c>
      <c r="JS76" s="460">
        <v>1031.5</v>
      </c>
      <c r="JT76" s="460">
        <v>51</v>
      </c>
      <c r="JU76" s="483">
        <v>71868</v>
      </c>
      <c r="JV76" s="483">
        <v>0</v>
      </c>
      <c r="JW76" s="483">
        <v>71868</v>
      </c>
      <c r="JX76" s="461"/>
      <c r="JY76" s="461"/>
      <c r="JZ76" s="461"/>
      <c r="KA76" s="461"/>
      <c r="KB76" s="461"/>
      <c r="KC76" s="461"/>
      <c r="KD76" s="461"/>
      <c r="KE76" s="461"/>
      <c r="KF76" s="461"/>
      <c r="KG76" s="461"/>
      <c r="KH76" s="461"/>
      <c r="KI76" s="461"/>
      <c r="KJ76" s="461"/>
      <c r="KK76" s="461"/>
      <c r="KL76" s="461"/>
      <c r="KM76" s="461"/>
      <c r="KN76" s="461"/>
      <c r="KO76" s="461"/>
      <c r="KP76" s="461"/>
      <c r="KQ76" s="461"/>
      <c r="KR76" s="461"/>
      <c r="KS76" s="461"/>
      <c r="KT76" s="461"/>
      <c r="KU76" s="461"/>
      <c r="KV76" s="461"/>
      <c r="KW76" s="461"/>
      <c r="KX76" s="462"/>
    </row>
    <row r="77" spans="1:310" s="463" customFormat="1" x14ac:dyDescent="0.2">
      <c r="A77" s="457" t="s">
        <v>196</v>
      </c>
      <c r="B77" s="473" t="s">
        <v>875</v>
      </c>
      <c r="C77" s="464" t="s">
        <v>786</v>
      </c>
      <c r="D77" s="465" t="s">
        <v>197</v>
      </c>
      <c r="E77" s="484">
        <v>3535</v>
      </c>
      <c r="F77" s="484">
        <v>7469</v>
      </c>
      <c r="G77" s="484">
        <v>7550</v>
      </c>
      <c r="H77" s="484">
        <v>5719</v>
      </c>
      <c r="I77" s="484">
        <v>5158</v>
      </c>
      <c r="J77" s="484">
        <v>3161</v>
      </c>
      <c r="K77" s="484">
        <v>2111</v>
      </c>
      <c r="L77" s="484">
        <v>134</v>
      </c>
      <c r="M77" s="485">
        <v>34837</v>
      </c>
      <c r="N77" s="484">
        <v>160</v>
      </c>
      <c r="O77" s="484">
        <v>142</v>
      </c>
      <c r="P77" s="484">
        <v>101</v>
      </c>
      <c r="Q77" s="484">
        <v>76</v>
      </c>
      <c r="R77" s="484">
        <v>55</v>
      </c>
      <c r="S77" s="484">
        <v>32</v>
      </c>
      <c r="T77" s="484">
        <v>15</v>
      </c>
      <c r="U77" s="484">
        <v>2</v>
      </c>
      <c r="V77" s="485">
        <v>583</v>
      </c>
      <c r="W77" s="484">
        <v>4</v>
      </c>
      <c r="X77" s="484">
        <v>2</v>
      </c>
      <c r="Y77" s="484">
        <v>0</v>
      </c>
      <c r="Z77" s="484">
        <v>0</v>
      </c>
      <c r="AA77" s="484">
        <v>0</v>
      </c>
      <c r="AB77" s="484">
        <v>0</v>
      </c>
      <c r="AC77" s="484">
        <v>0</v>
      </c>
      <c r="AD77" s="484">
        <v>0</v>
      </c>
      <c r="AE77" s="485">
        <v>6</v>
      </c>
      <c r="AF77" s="484">
        <v>3371</v>
      </c>
      <c r="AG77" s="484">
        <v>7325</v>
      </c>
      <c r="AH77" s="484">
        <v>7449</v>
      </c>
      <c r="AI77" s="484">
        <v>5643</v>
      </c>
      <c r="AJ77" s="484">
        <v>5103</v>
      </c>
      <c r="AK77" s="484">
        <v>3129</v>
      </c>
      <c r="AL77" s="484">
        <v>2096</v>
      </c>
      <c r="AM77" s="484">
        <v>132</v>
      </c>
      <c r="AN77" s="485">
        <v>34248</v>
      </c>
      <c r="AO77" s="484">
        <v>4</v>
      </c>
      <c r="AP77" s="484">
        <v>25</v>
      </c>
      <c r="AQ77" s="484">
        <v>37</v>
      </c>
      <c r="AR77" s="484">
        <v>29</v>
      </c>
      <c r="AS77" s="484">
        <v>31</v>
      </c>
      <c r="AT77" s="484">
        <v>20</v>
      </c>
      <c r="AU77" s="484">
        <v>19</v>
      </c>
      <c r="AV77" s="484">
        <v>15</v>
      </c>
      <c r="AW77" s="485">
        <v>180</v>
      </c>
      <c r="AX77" s="484">
        <v>4</v>
      </c>
      <c r="AY77" s="484">
        <v>25</v>
      </c>
      <c r="AZ77" s="484">
        <v>37</v>
      </c>
      <c r="BA77" s="484">
        <v>29</v>
      </c>
      <c r="BB77" s="484">
        <v>31</v>
      </c>
      <c r="BC77" s="484">
        <v>20</v>
      </c>
      <c r="BD77" s="484">
        <v>19</v>
      </c>
      <c r="BE77" s="484">
        <v>15</v>
      </c>
      <c r="BF77" s="486"/>
      <c r="BG77" s="485">
        <v>180</v>
      </c>
      <c r="BH77" s="484">
        <v>4</v>
      </c>
      <c r="BI77" s="484">
        <v>3392</v>
      </c>
      <c r="BJ77" s="484">
        <v>7337</v>
      </c>
      <c r="BK77" s="484">
        <v>7441</v>
      </c>
      <c r="BL77" s="484">
        <v>5645</v>
      </c>
      <c r="BM77" s="484">
        <v>5092</v>
      </c>
      <c r="BN77" s="484">
        <v>3128</v>
      </c>
      <c r="BO77" s="484">
        <v>2092</v>
      </c>
      <c r="BP77" s="484">
        <v>117</v>
      </c>
      <c r="BQ77" s="485">
        <v>34248</v>
      </c>
      <c r="BR77" s="484">
        <v>2</v>
      </c>
      <c r="BS77" s="484">
        <v>2011</v>
      </c>
      <c r="BT77" s="484">
        <v>3120</v>
      </c>
      <c r="BU77" s="484">
        <v>2393</v>
      </c>
      <c r="BV77" s="484">
        <v>1489</v>
      </c>
      <c r="BW77" s="484">
        <v>1115</v>
      </c>
      <c r="BX77" s="484">
        <v>557</v>
      </c>
      <c r="BY77" s="484">
        <v>305</v>
      </c>
      <c r="BZ77" s="484">
        <v>9</v>
      </c>
      <c r="CA77" s="485">
        <v>11001</v>
      </c>
      <c r="CB77" s="484">
        <v>0</v>
      </c>
      <c r="CC77" s="484">
        <v>11</v>
      </c>
      <c r="CD77" s="484">
        <v>53</v>
      </c>
      <c r="CE77" s="484">
        <v>60</v>
      </c>
      <c r="CF77" s="484">
        <v>35</v>
      </c>
      <c r="CG77" s="484">
        <v>52</v>
      </c>
      <c r="CH77" s="484">
        <v>19</v>
      </c>
      <c r="CI77" s="484">
        <v>11</v>
      </c>
      <c r="CJ77" s="484">
        <v>0</v>
      </c>
      <c r="CK77" s="485">
        <v>241</v>
      </c>
      <c r="CL77" s="484">
        <v>0</v>
      </c>
      <c r="CM77" s="484">
        <v>2</v>
      </c>
      <c r="CN77" s="484">
        <v>5</v>
      </c>
      <c r="CO77" s="484">
        <v>12</v>
      </c>
      <c r="CP77" s="484">
        <v>2</v>
      </c>
      <c r="CQ77" s="484">
        <v>4</v>
      </c>
      <c r="CR77" s="484">
        <v>5</v>
      </c>
      <c r="CS77" s="484">
        <v>18</v>
      </c>
      <c r="CT77" s="484">
        <v>1</v>
      </c>
      <c r="CU77" s="485">
        <v>49</v>
      </c>
      <c r="CV77" s="484">
        <v>132</v>
      </c>
      <c r="CW77" s="484">
        <v>199</v>
      </c>
      <c r="CX77" s="484">
        <v>299</v>
      </c>
      <c r="CY77" s="484">
        <v>188</v>
      </c>
      <c r="CZ77" s="484">
        <v>133</v>
      </c>
      <c r="DA77" s="484">
        <v>48</v>
      </c>
      <c r="DB77" s="484">
        <v>46</v>
      </c>
      <c r="DC77" s="484">
        <v>6</v>
      </c>
      <c r="DD77" s="485">
        <v>1051</v>
      </c>
      <c r="DE77" s="484">
        <v>65</v>
      </c>
      <c r="DF77" s="484">
        <v>94</v>
      </c>
      <c r="DG77" s="484">
        <v>83</v>
      </c>
      <c r="DH77" s="484">
        <v>72</v>
      </c>
      <c r="DI77" s="484">
        <v>38</v>
      </c>
      <c r="DJ77" s="484">
        <v>25</v>
      </c>
      <c r="DK77" s="484">
        <v>8</v>
      </c>
      <c r="DL77" s="484">
        <v>2</v>
      </c>
      <c r="DM77" s="485">
        <v>387</v>
      </c>
      <c r="DN77" s="484">
        <v>25</v>
      </c>
      <c r="DO77" s="484">
        <v>67</v>
      </c>
      <c r="DP77" s="484">
        <v>46</v>
      </c>
      <c r="DQ77" s="484">
        <v>33</v>
      </c>
      <c r="DR77" s="484">
        <v>18</v>
      </c>
      <c r="DS77" s="484">
        <v>10</v>
      </c>
      <c r="DT77" s="484">
        <v>9</v>
      </c>
      <c r="DU77" s="484">
        <v>0</v>
      </c>
      <c r="DV77" s="485">
        <v>208</v>
      </c>
      <c r="DW77" s="484">
        <v>44</v>
      </c>
      <c r="DX77" s="484">
        <v>44</v>
      </c>
      <c r="DY77" s="484">
        <v>31</v>
      </c>
      <c r="DZ77" s="484">
        <v>33</v>
      </c>
      <c r="EA77" s="484">
        <v>17</v>
      </c>
      <c r="EB77" s="484">
        <v>6</v>
      </c>
      <c r="EC77" s="484">
        <v>4</v>
      </c>
      <c r="ED77" s="484">
        <v>2</v>
      </c>
      <c r="EE77" s="485">
        <v>181</v>
      </c>
      <c r="EF77" s="484">
        <v>134</v>
      </c>
      <c r="EG77" s="484">
        <v>205</v>
      </c>
      <c r="EH77" s="484">
        <v>160</v>
      </c>
      <c r="EI77" s="484">
        <v>138</v>
      </c>
      <c r="EJ77" s="484">
        <v>73</v>
      </c>
      <c r="EK77" s="484">
        <v>41</v>
      </c>
      <c r="EL77" s="484">
        <v>21</v>
      </c>
      <c r="EM77" s="484">
        <v>4</v>
      </c>
      <c r="EN77" s="485">
        <v>776</v>
      </c>
      <c r="EO77" s="484">
        <v>89</v>
      </c>
      <c r="EP77" s="484">
        <v>107</v>
      </c>
      <c r="EQ77" s="484">
        <v>98</v>
      </c>
      <c r="ER77" s="484">
        <v>98</v>
      </c>
      <c r="ES77" s="484">
        <v>46</v>
      </c>
      <c r="ET77" s="484">
        <v>29</v>
      </c>
      <c r="EU77" s="484">
        <v>11</v>
      </c>
      <c r="EV77" s="484">
        <v>4</v>
      </c>
      <c r="EW77" s="485">
        <v>482</v>
      </c>
      <c r="EX77" s="484">
        <v>0</v>
      </c>
      <c r="EY77" s="484">
        <v>0</v>
      </c>
      <c r="EZ77" s="484">
        <v>0</v>
      </c>
      <c r="FA77" s="484">
        <v>0</v>
      </c>
      <c r="FB77" s="484">
        <v>0</v>
      </c>
      <c r="FC77" s="484">
        <v>0</v>
      </c>
      <c r="FD77" s="484">
        <v>0</v>
      </c>
      <c r="FE77" s="484">
        <v>0</v>
      </c>
      <c r="FF77" s="485">
        <v>0</v>
      </c>
      <c r="FG77" s="484">
        <v>0</v>
      </c>
      <c r="FH77" s="484">
        <v>0</v>
      </c>
      <c r="FI77" s="484">
        <v>0</v>
      </c>
      <c r="FJ77" s="484">
        <v>0</v>
      </c>
      <c r="FK77" s="484">
        <v>0</v>
      </c>
      <c r="FL77" s="484">
        <v>0</v>
      </c>
      <c r="FM77" s="484">
        <v>0</v>
      </c>
      <c r="FN77" s="484">
        <v>0</v>
      </c>
      <c r="FO77" s="485">
        <v>0</v>
      </c>
      <c r="FP77" s="484">
        <v>2</v>
      </c>
      <c r="FQ77" s="484">
        <v>8</v>
      </c>
      <c r="FR77" s="484">
        <v>13</v>
      </c>
      <c r="FS77" s="484">
        <v>14</v>
      </c>
      <c r="FT77" s="484">
        <v>4</v>
      </c>
      <c r="FU77" s="484">
        <v>4</v>
      </c>
      <c r="FV77" s="484">
        <v>3</v>
      </c>
      <c r="FW77" s="484">
        <v>0</v>
      </c>
      <c r="FX77" s="485">
        <v>48</v>
      </c>
      <c r="FY77" s="484">
        <v>87</v>
      </c>
      <c r="FZ77" s="484">
        <v>99</v>
      </c>
      <c r="GA77" s="484">
        <v>85</v>
      </c>
      <c r="GB77" s="484">
        <v>84</v>
      </c>
      <c r="GC77" s="484">
        <v>42</v>
      </c>
      <c r="GD77" s="484">
        <v>25</v>
      </c>
      <c r="GE77" s="484">
        <v>8</v>
      </c>
      <c r="GF77" s="484">
        <v>4</v>
      </c>
      <c r="GG77" s="485">
        <v>434</v>
      </c>
      <c r="GH77" s="484">
        <v>2</v>
      </c>
      <c r="GI77" s="484">
        <v>1296</v>
      </c>
      <c r="GJ77" s="484">
        <v>4046</v>
      </c>
      <c r="GK77" s="484">
        <v>4897</v>
      </c>
      <c r="GL77" s="484">
        <v>4047</v>
      </c>
      <c r="GM77" s="484">
        <v>3884</v>
      </c>
      <c r="GN77" s="484">
        <v>2530</v>
      </c>
      <c r="GO77" s="484">
        <v>1745</v>
      </c>
      <c r="GP77" s="484">
        <v>105</v>
      </c>
      <c r="GQ77" s="485">
        <v>22552</v>
      </c>
      <c r="GR77" s="484">
        <v>2</v>
      </c>
      <c r="GS77" s="484">
        <v>2096</v>
      </c>
      <c r="GT77" s="484">
        <v>3291</v>
      </c>
      <c r="GU77" s="484">
        <v>2544</v>
      </c>
      <c r="GV77" s="484">
        <v>1598</v>
      </c>
      <c r="GW77" s="484">
        <v>1208</v>
      </c>
      <c r="GX77" s="484">
        <v>598</v>
      </c>
      <c r="GY77" s="484">
        <v>347</v>
      </c>
      <c r="GZ77" s="484">
        <v>12</v>
      </c>
      <c r="HA77" s="485">
        <v>11696</v>
      </c>
      <c r="HB77" s="460">
        <v>0.38</v>
      </c>
      <c r="HC77" s="460">
        <v>5.88</v>
      </c>
      <c r="HD77" s="460">
        <v>0.5</v>
      </c>
      <c r="HE77" s="460">
        <v>0</v>
      </c>
      <c r="HF77" s="460">
        <v>0.5</v>
      </c>
      <c r="HG77" s="460">
        <v>0</v>
      </c>
      <c r="HH77" s="460">
        <v>0</v>
      </c>
      <c r="HI77" s="460">
        <v>0</v>
      </c>
      <c r="HJ77" s="460">
        <v>0</v>
      </c>
      <c r="HK77" s="483">
        <v>7.26</v>
      </c>
      <c r="HL77" s="460">
        <v>3.12</v>
      </c>
      <c r="HM77" s="460">
        <v>2897.12</v>
      </c>
      <c r="HN77" s="460">
        <v>6516.75</v>
      </c>
      <c r="HO77" s="460">
        <v>6805.75</v>
      </c>
      <c r="HP77" s="460">
        <v>5259.5</v>
      </c>
      <c r="HQ77" s="460">
        <v>4796.25</v>
      </c>
      <c r="HR77" s="460">
        <v>2977</v>
      </c>
      <c r="HS77" s="460">
        <v>1999</v>
      </c>
      <c r="HT77" s="460">
        <v>116.25</v>
      </c>
      <c r="HU77" s="483">
        <v>31370.74</v>
      </c>
      <c r="HV77" s="460">
        <v>1.7</v>
      </c>
      <c r="HW77" s="460">
        <v>1931.4</v>
      </c>
      <c r="HX77" s="460">
        <v>5068.6000000000004</v>
      </c>
      <c r="HY77" s="460">
        <v>6049.6</v>
      </c>
      <c r="HZ77" s="460">
        <v>5259.5</v>
      </c>
      <c r="IA77" s="460">
        <v>5862.1</v>
      </c>
      <c r="IB77" s="460">
        <v>4300.1000000000004</v>
      </c>
      <c r="IC77" s="460">
        <v>3331.7</v>
      </c>
      <c r="ID77" s="460">
        <v>232.5</v>
      </c>
      <c r="IE77" s="483">
        <v>32037.200000000001</v>
      </c>
      <c r="IF77" s="483">
        <v>0</v>
      </c>
      <c r="IG77" s="483">
        <v>32037.200000000001</v>
      </c>
      <c r="IH77" s="460">
        <v>3.12</v>
      </c>
      <c r="II77" s="460">
        <v>2897.12</v>
      </c>
      <c r="IJ77" s="460">
        <v>6516.75</v>
      </c>
      <c r="IK77" s="460">
        <v>6805.75</v>
      </c>
      <c r="IL77" s="460">
        <v>5259.5</v>
      </c>
      <c r="IM77" s="460">
        <v>4796.25</v>
      </c>
      <c r="IN77" s="460">
        <v>2977</v>
      </c>
      <c r="IO77" s="460">
        <v>1999</v>
      </c>
      <c r="IP77" s="460">
        <v>116.25</v>
      </c>
      <c r="IQ77" s="483">
        <v>31370.74</v>
      </c>
      <c r="IR77" s="460">
        <v>1.59</v>
      </c>
      <c r="IS77" s="460">
        <v>736.65</v>
      </c>
      <c r="IT77" s="460">
        <v>874.35</v>
      </c>
      <c r="IU77" s="460">
        <v>399.52</v>
      </c>
      <c r="IV77" s="460">
        <v>129.21</v>
      </c>
      <c r="IW77" s="460">
        <v>80.349999999999994</v>
      </c>
      <c r="IX77" s="460">
        <v>29.34</v>
      </c>
      <c r="IY77" s="460">
        <v>10.53</v>
      </c>
      <c r="IZ77" s="460">
        <v>0</v>
      </c>
      <c r="JA77" s="483">
        <v>2261.54</v>
      </c>
      <c r="JB77" s="460">
        <v>1.53</v>
      </c>
      <c r="JC77" s="460">
        <v>2160.4699999999998</v>
      </c>
      <c r="JD77" s="460">
        <v>5642.4</v>
      </c>
      <c r="JE77" s="460">
        <v>6406.23</v>
      </c>
      <c r="JF77" s="460">
        <v>5130.29</v>
      </c>
      <c r="JG77" s="460">
        <v>4715.8999999999996</v>
      </c>
      <c r="JH77" s="460">
        <v>2947.66</v>
      </c>
      <c r="JI77" s="460">
        <v>1988.47</v>
      </c>
      <c r="JJ77" s="460">
        <v>116.25</v>
      </c>
      <c r="JK77" s="483">
        <v>29109.200000000001</v>
      </c>
      <c r="JL77" s="460">
        <v>0.9</v>
      </c>
      <c r="JM77" s="460">
        <v>1440.3</v>
      </c>
      <c r="JN77" s="460">
        <v>4388.5</v>
      </c>
      <c r="JO77" s="460">
        <v>5694.4</v>
      </c>
      <c r="JP77" s="460">
        <v>5130.3</v>
      </c>
      <c r="JQ77" s="460">
        <v>5763.9</v>
      </c>
      <c r="JR77" s="460">
        <v>4257.7</v>
      </c>
      <c r="JS77" s="460">
        <v>3314.1</v>
      </c>
      <c r="JT77" s="460">
        <v>232.5</v>
      </c>
      <c r="JU77" s="483">
        <v>30222.6</v>
      </c>
      <c r="JV77" s="483">
        <v>0</v>
      </c>
      <c r="JW77" s="483">
        <v>30222.6</v>
      </c>
      <c r="JX77" s="461"/>
      <c r="JY77" s="461"/>
      <c r="JZ77" s="461"/>
      <c r="KA77" s="461"/>
      <c r="KB77" s="461"/>
      <c r="KC77" s="461"/>
      <c r="KD77" s="461"/>
      <c r="KE77" s="461"/>
      <c r="KF77" s="461"/>
      <c r="KG77" s="461"/>
      <c r="KH77" s="461"/>
      <c r="KI77" s="461"/>
      <c r="KJ77" s="461"/>
      <c r="KK77" s="461"/>
      <c r="KL77" s="461"/>
      <c r="KM77" s="461"/>
      <c r="KN77" s="461"/>
      <c r="KO77" s="461"/>
      <c r="KP77" s="461"/>
      <c r="KQ77" s="461"/>
      <c r="KR77" s="461"/>
      <c r="KS77" s="461"/>
      <c r="KT77" s="461"/>
      <c r="KU77" s="461"/>
      <c r="KV77" s="461"/>
      <c r="KW77" s="461"/>
      <c r="KX77" s="462"/>
    </row>
    <row r="78" spans="1:310" s="463" customFormat="1" x14ac:dyDescent="0.2">
      <c r="A78" s="457" t="s">
        <v>198</v>
      </c>
      <c r="B78" s="473" t="s">
        <v>876</v>
      </c>
      <c r="C78" s="464" t="s">
        <v>794</v>
      </c>
      <c r="D78" s="465" t="s">
        <v>199</v>
      </c>
      <c r="E78" s="484">
        <v>81586</v>
      </c>
      <c r="F78" s="484">
        <v>25763</v>
      </c>
      <c r="G78" s="484">
        <v>15413</v>
      </c>
      <c r="H78" s="484">
        <v>9605</v>
      </c>
      <c r="I78" s="484">
        <v>4704</v>
      </c>
      <c r="J78" s="484">
        <v>2194</v>
      </c>
      <c r="K78" s="484">
        <v>944</v>
      </c>
      <c r="L78" s="484">
        <v>131</v>
      </c>
      <c r="M78" s="485">
        <v>140340</v>
      </c>
      <c r="N78" s="484">
        <v>1165</v>
      </c>
      <c r="O78" s="484">
        <v>307</v>
      </c>
      <c r="P78" s="484">
        <v>180</v>
      </c>
      <c r="Q78" s="484">
        <v>83</v>
      </c>
      <c r="R78" s="484">
        <v>36</v>
      </c>
      <c r="S78" s="484">
        <v>14</v>
      </c>
      <c r="T78" s="484">
        <v>10</v>
      </c>
      <c r="U78" s="484">
        <v>5</v>
      </c>
      <c r="V78" s="485">
        <v>1800</v>
      </c>
      <c r="W78" s="484">
        <v>0</v>
      </c>
      <c r="X78" s="484">
        <v>0</v>
      </c>
      <c r="Y78" s="484">
        <v>0</v>
      </c>
      <c r="Z78" s="484">
        <v>0</v>
      </c>
      <c r="AA78" s="484">
        <v>0</v>
      </c>
      <c r="AB78" s="484">
        <v>0</v>
      </c>
      <c r="AC78" s="484">
        <v>0</v>
      </c>
      <c r="AD78" s="484">
        <v>0</v>
      </c>
      <c r="AE78" s="485">
        <v>0</v>
      </c>
      <c r="AF78" s="484">
        <v>80421</v>
      </c>
      <c r="AG78" s="484">
        <v>25456</v>
      </c>
      <c r="AH78" s="484">
        <v>15233</v>
      </c>
      <c r="AI78" s="484">
        <v>9522</v>
      </c>
      <c r="AJ78" s="484">
        <v>4668</v>
      </c>
      <c r="AK78" s="484">
        <v>2180</v>
      </c>
      <c r="AL78" s="484">
        <v>934</v>
      </c>
      <c r="AM78" s="484">
        <v>126</v>
      </c>
      <c r="AN78" s="485">
        <v>138540</v>
      </c>
      <c r="AO78" s="484">
        <v>277</v>
      </c>
      <c r="AP78" s="484">
        <v>132</v>
      </c>
      <c r="AQ78" s="484">
        <v>101</v>
      </c>
      <c r="AR78" s="484">
        <v>85</v>
      </c>
      <c r="AS78" s="484">
        <v>54</v>
      </c>
      <c r="AT78" s="484">
        <v>23</v>
      </c>
      <c r="AU78" s="484">
        <v>20</v>
      </c>
      <c r="AV78" s="484">
        <v>29</v>
      </c>
      <c r="AW78" s="485">
        <v>721</v>
      </c>
      <c r="AX78" s="484">
        <v>277</v>
      </c>
      <c r="AY78" s="484">
        <v>132</v>
      </c>
      <c r="AZ78" s="484">
        <v>101</v>
      </c>
      <c r="BA78" s="484">
        <v>85</v>
      </c>
      <c r="BB78" s="484">
        <v>54</v>
      </c>
      <c r="BC78" s="484">
        <v>23</v>
      </c>
      <c r="BD78" s="484">
        <v>20</v>
      </c>
      <c r="BE78" s="484">
        <v>29</v>
      </c>
      <c r="BF78" s="486"/>
      <c r="BG78" s="485">
        <v>721</v>
      </c>
      <c r="BH78" s="484">
        <v>277</v>
      </c>
      <c r="BI78" s="484">
        <v>80276</v>
      </c>
      <c r="BJ78" s="484">
        <v>25425</v>
      </c>
      <c r="BK78" s="484">
        <v>15217</v>
      </c>
      <c r="BL78" s="484">
        <v>9491</v>
      </c>
      <c r="BM78" s="484">
        <v>4637</v>
      </c>
      <c r="BN78" s="484">
        <v>2177</v>
      </c>
      <c r="BO78" s="484">
        <v>943</v>
      </c>
      <c r="BP78" s="484">
        <v>97</v>
      </c>
      <c r="BQ78" s="485">
        <v>138540</v>
      </c>
      <c r="BR78" s="484">
        <v>54</v>
      </c>
      <c r="BS78" s="484">
        <v>32573</v>
      </c>
      <c r="BT78" s="484">
        <v>8190</v>
      </c>
      <c r="BU78" s="484">
        <v>4063</v>
      </c>
      <c r="BV78" s="484">
        <v>1740</v>
      </c>
      <c r="BW78" s="484">
        <v>732</v>
      </c>
      <c r="BX78" s="484">
        <v>293</v>
      </c>
      <c r="BY78" s="484">
        <v>112</v>
      </c>
      <c r="BZ78" s="484">
        <v>5</v>
      </c>
      <c r="CA78" s="485">
        <v>47762</v>
      </c>
      <c r="CB78" s="484">
        <v>7</v>
      </c>
      <c r="CC78" s="484">
        <v>578</v>
      </c>
      <c r="CD78" s="484">
        <v>282</v>
      </c>
      <c r="CE78" s="484">
        <v>173</v>
      </c>
      <c r="CF78" s="484">
        <v>99</v>
      </c>
      <c r="CG78" s="484">
        <v>47</v>
      </c>
      <c r="CH78" s="484">
        <v>15</v>
      </c>
      <c r="CI78" s="484">
        <v>14</v>
      </c>
      <c r="CJ78" s="484">
        <v>0</v>
      </c>
      <c r="CK78" s="485">
        <v>1215</v>
      </c>
      <c r="CL78" s="484">
        <v>12</v>
      </c>
      <c r="CM78" s="484">
        <v>177</v>
      </c>
      <c r="CN78" s="484">
        <v>82</v>
      </c>
      <c r="CO78" s="484">
        <v>62</v>
      </c>
      <c r="CP78" s="484">
        <v>58</v>
      </c>
      <c r="CQ78" s="484">
        <v>28</v>
      </c>
      <c r="CR78" s="484">
        <v>21</v>
      </c>
      <c r="CS78" s="484">
        <v>36</v>
      </c>
      <c r="CT78" s="484">
        <v>20</v>
      </c>
      <c r="CU78" s="485">
        <v>496</v>
      </c>
      <c r="CV78" s="484">
        <v>312</v>
      </c>
      <c r="CW78" s="484">
        <v>88</v>
      </c>
      <c r="CX78" s="484">
        <v>73</v>
      </c>
      <c r="CY78" s="484">
        <v>37</v>
      </c>
      <c r="CZ78" s="484">
        <v>19</v>
      </c>
      <c r="DA78" s="484">
        <v>8</v>
      </c>
      <c r="DB78" s="484">
        <v>7</v>
      </c>
      <c r="DC78" s="484">
        <v>12</v>
      </c>
      <c r="DD78" s="485">
        <v>556</v>
      </c>
      <c r="DE78" s="484">
        <v>1722</v>
      </c>
      <c r="DF78" s="484">
        <v>356</v>
      </c>
      <c r="DG78" s="484">
        <v>205</v>
      </c>
      <c r="DH78" s="484">
        <v>96</v>
      </c>
      <c r="DI78" s="484">
        <v>32</v>
      </c>
      <c r="DJ78" s="484">
        <v>13</v>
      </c>
      <c r="DK78" s="484">
        <v>15</v>
      </c>
      <c r="DL78" s="484">
        <v>0</v>
      </c>
      <c r="DM78" s="485">
        <v>2439</v>
      </c>
      <c r="DN78" s="484">
        <v>0</v>
      </c>
      <c r="DO78" s="484">
        <v>0</v>
      </c>
      <c r="DP78" s="484">
        <v>0</v>
      </c>
      <c r="DQ78" s="484">
        <v>0</v>
      </c>
      <c r="DR78" s="484">
        <v>0</v>
      </c>
      <c r="DS78" s="484">
        <v>0</v>
      </c>
      <c r="DT78" s="484">
        <v>0</v>
      </c>
      <c r="DU78" s="484">
        <v>0</v>
      </c>
      <c r="DV78" s="485">
        <v>0</v>
      </c>
      <c r="DW78" s="484">
        <v>450</v>
      </c>
      <c r="DX78" s="484">
        <v>64</v>
      </c>
      <c r="DY78" s="484">
        <v>25</v>
      </c>
      <c r="DZ78" s="484">
        <v>14</v>
      </c>
      <c r="EA78" s="484">
        <v>12</v>
      </c>
      <c r="EB78" s="484">
        <v>1</v>
      </c>
      <c r="EC78" s="484">
        <v>3</v>
      </c>
      <c r="ED78" s="484">
        <v>3</v>
      </c>
      <c r="EE78" s="485">
        <v>572</v>
      </c>
      <c r="EF78" s="484">
        <v>2172</v>
      </c>
      <c r="EG78" s="484">
        <v>420</v>
      </c>
      <c r="EH78" s="484">
        <v>230</v>
      </c>
      <c r="EI78" s="484">
        <v>110</v>
      </c>
      <c r="EJ78" s="484">
        <v>44</v>
      </c>
      <c r="EK78" s="484">
        <v>14</v>
      </c>
      <c r="EL78" s="484">
        <v>18</v>
      </c>
      <c r="EM78" s="484">
        <v>3</v>
      </c>
      <c r="EN78" s="485">
        <v>3011</v>
      </c>
      <c r="EO78" s="484">
        <v>1123</v>
      </c>
      <c r="EP78" s="484">
        <v>205</v>
      </c>
      <c r="EQ78" s="484">
        <v>111</v>
      </c>
      <c r="ER78" s="484">
        <v>55</v>
      </c>
      <c r="ES78" s="484">
        <v>26</v>
      </c>
      <c r="ET78" s="484">
        <v>7</v>
      </c>
      <c r="EU78" s="484">
        <v>9</v>
      </c>
      <c r="EV78" s="484">
        <v>3</v>
      </c>
      <c r="EW78" s="485">
        <v>1539</v>
      </c>
      <c r="EX78" s="484">
        <v>0</v>
      </c>
      <c r="EY78" s="484">
        <v>0</v>
      </c>
      <c r="EZ78" s="484">
        <v>0</v>
      </c>
      <c r="FA78" s="484">
        <v>0</v>
      </c>
      <c r="FB78" s="484">
        <v>0</v>
      </c>
      <c r="FC78" s="484">
        <v>0</v>
      </c>
      <c r="FD78" s="484">
        <v>0</v>
      </c>
      <c r="FE78" s="484">
        <v>0</v>
      </c>
      <c r="FF78" s="485">
        <v>0</v>
      </c>
      <c r="FG78" s="484">
        <v>0</v>
      </c>
      <c r="FH78" s="484">
        <v>0</v>
      </c>
      <c r="FI78" s="484">
        <v>0</v>
      </c>
      <c r="FJ78" s="484">
        <v>0</v>
      </c>
      <c r="FK78" s="484">
        <v>0</v>
      </c>
      <c r="FL78" s="484">
        <v>0</v>
      </c>
      <c r="FM78" s="484">
        <v>0</v>
      </c>
      <c r="FN78" s="484">
        <v>0</v>
      </c>
      <c r="FO78" s="485">
        <v>0</v>
      </c>
      <c r="FP78" s="484">
        <v>0</v>
      </c>
      <c r="FQ78" s="484">
        <v>0</v>
      </c>
      <c r="FR78" s="484">
        <v>0</v>
      </c>
      <c r="FS78" s="484">
        <v>0</v>
      </c>
      <c r="FT78" s="484">
        <v>0</v>
      </c>
      <c r="FU78" s="484">
        <v>0</v>
      </c>
      <c r="FV78" s="484">
        <v>0</v>
      </c>
      <c r="FW78" s="484">
        <v>0</v>
      </c>
      <c r="FX78" s="485">
        <v>0</v>
      </c>
      <c r="FY78" s="484">
        <v>1123</v>
      </c>
      <c r="FZ78" s="484">
        <v>205</v>
      </c>
      <c r="GA78" s="484">
        <v>111</v>
      </c>
      <c r="GB78" s="484">
        <v>55</v>
      </c>
      <c r="GC78" s="484">
        <v>26</v>
      </c>
      <c r="GD78" s="484">
        <v>7</v>
      </c>
      <c r="GE78" s="484">
        <v>9</v>
      </c>
      <c r="GF78" s="484">
        <v>3</v>
      </c>
      <c r="GG78" s="485">
        <v>1539</v>
      </c>
      <c r="GH78" s="484">
        <v>204</v>
      </c>
      <c r="GI78" s="484">
        <v>46462</v>
      </c>
      <c r="GJ78" s="484">
        <v>16806</v>
      </c>
      <c r="GK78" s="484">
        <v>10894</v>
      </c>
      <c r="GL78" s="484">
        <v>7578</v>
      </c>
      <c r="GM78" s="484">
        <v>3817</v>
      </c>
      <c r="GN78" s="484">
        <v>1847</v>
      </c>
      <c r="GO78" s="484">
        <v>778</v>
      </c>
      <c r="GP78" s="484">
        <v>69</v>
      </c>
      <c r="GQ78" s="485">
        <v>88455</v>
      </c>
      <c r="GR78" s="484">
        <v>73</v>
      </c>
      <c r="GS78" s="484">
        <v>33814</v>
      </c>
      <c r="GT78" s="484">
        <v>8619</v>
      </c>
      <c r="GU78" s="484">
        <v>4323</v>
      </c>
      <c r="GV78" s="484">
        <v>1913</v>
      </c>
      <c r="GW78" s="484">
        <v>820</v>
      </c>
      <c r="GX78" s="484">
        <v>330</v>
      </c>
      <c r="GY78" s="484">
        <v>165</v>
      </c>
      <c r="GZ78" s="484">
        <v>28</v>
      </c>
      <c r="HA78" s="485">
        <v>50085</v>
      </c>
      <c r="HB78" s="460">
        <v>0</v>
      </c>
      <c r="HC78" s="460">
        <v>7.75</v>
      </c>
      <c r="HD78" s="460">
        <v>1.5</v>
      </c>
      <c r="HE78" s="460">
        <v>0.5</v>
      </c>
      <c r="HF78" s="460">
        <v>0</v>
      </c>
      <c r="HG78" s="460">
        <v>0</v>
      </c>
      <c r="HH78" s="460">
        <v>0</v>
      </c>
      <c r="HI78" s="460">
        <v>0</v>
      </c>
      <c r="HJ78" s="460">
        <v>0</v>
      </c>
      <c r="HK78" s="483">
        <v>9.75</v>
      </c>
      <c r="HL78" s="460">
        <v>255.75</v>
      </c>
      <c r="HM78" s="460">
        <v>72519</v>
      </c>
      <c r="HN78" s="460">
        <v>23357</v>
      </c>
      <c r="HO78" s="460">
        <v>14165.5</v>
      </c>
      <c r="HP78" s="460">
        <v>9025.25</v>
      </c>
      <c r="HQ78" s="460">
        <v>4447.75</v>
      </c>
      <c r="HR78" s="460">
        <v>2090.5</v>
      </c>
      <c r="HS78" s="460">
        <v>898.5</v>
      </c>
      <c r="HT78" s="460">
        <v>89.75</v>
      </c>
      <c r="HU78" s="483">
        <v>126849</v>
      </c>
      <c r="HV78" s="460">
        <v>142.1</v>
      </c>
      <c r="HW78" s="460">
        <v>48346</v>
      </c>
      <c r="HX78" s="460">
        <v>18166.599999999999</v>
      </c>
      <c r="HY78" s="460">
        <v>12591.6</v>
      </c>
      <c r="HZ78" s="460">
        <v>9025.2999999999993</v>
      </c>
      <c r="IA78" s="460">
        <v>5436.1</v>
      </c>
      <c r="IB78" s="460">
        <v>3019.6</v>
      </c>
      <c r="IC78" s="460">
        <v>1497.5</v>
      </c>
      <c r="ID78" s="460">
        <v>179.5</v>
      </c>
      <c r="IE78" s="483">
        <v>98404.3</v>
      </c>
      <c r="IF78" s="483">
        <v>0</v>
      </c>
      <c r="IG78" s="483">
        <v>98404.3</v>
      </c>
      <c r="IH78" s="460">
        <v>255.75</v>
      </c>
      <c r="II78" s="460">
        <v>72519</v>
      </c>
      <c r="IJ78" s="460">
        <v>23357</v>
      </c>
      <c r="IK78" s="460">
        <v>14165.5</v>
      </c>
      <c r="IL78" s="460">
        <v>9025.25</v>
      </c>
      <c r="IM78" s="460">
        <v>4447.75</v>
      </c>
      <c r="IN78" s="460">
        <v>2090.5</v>
      </c>
      <c r="IO78" s="460">
        <v>898.5</v>
      </c>
      <c r="IP78" s="460">
        <v>89.75</v>
      </c>
      <c r="IQ78" s="483">
        <v>126849</v>
      </c>
      <c r="IR78" s="460">
        <v>75.22</v>
      </c>
      <c r="IS78" s="460">
        <v>17199.75</v>
      </c>
      <c r="IT78" s="460">
        <v>1639.95</v>
      </c>
      <c r="IU78" s="460">
        <v>641.99</v>
      </c>
      <c r="IV78" s="460">
        <v>169.28</v>
      </c>
      <c r="IW78" s="460">
        <v>79.06</v>
      </c>
      <c r="IX78" s="460">
        <v>30.65</v>
      </c>
      <c r="IY78" s="460">
        <v>7.68</v>
      </c>
      <c r="IZ78" s="460">
        <v>0</v>
      </c>
      <c r="JA78" s="483">
        <v>19843.580000000002</v>
      </c>
      <c r="JB78" s="460">
        <v>180.53</v>
      </c>
      <c r="JC78" s="460">
        <v>55319.25</v>
      </c>
      <c r="JD78" s="460">
        <v>21717.05</v>
      </c>
      <c r="JE78" s="460">
        <v>13523.51</v>
      </c>
      <c r="JF78" s="460">
        <v>8855.9699999999993</v>
      </c>
      <c r="JG78" s="460">
        <v>4368.6899999999996</v>
      </c>
      <c r="JH78" s="460">
        <v>2059.85</v>
      </c>
      <c r="JI78" s="460">
        <v>890.82</v>
      </c>
      <c r="JJ78" s="460">
        <v>89.75</v>
      </c>
      <c r="JK78" s="483">
        <v>107005.42</v>
      </c>
      <c r="JL78" s="460">
        <v>100.3</v>
      </c>
      <c r="JM78" s="460">
        <v>36879.5</v>
      </c>
      <c r="JN78" s="460">
        <v>16891</v>
      </c>
      <c r="JO78" s="460">
        <v>12020.9</v>
      </c>
      <c r="JP78" s="460">
        <v>8856</v>
      </c>
      <c r="JQ78" s="460">
        <v>5339.5</v>
      </c>
      <c r="JR78" s="460">
        <v>2975.3</v>
      </c>
      <c r="JS78" s="460">
        <v>1484.7</v>
      </c>
      <c r="JT78" s="460">
        <v>179.5</v>
      </c>
      <c r="JU78" s="483">
        <v>84726.7</v>
      </c>
      <c r="JV78" s="483">
        <v>0</v>
      </c>
      <c r="JW78" s="483">
        <v>84726.7</v>
      </c>
      <c r="JX78" s="461"/>
      <c r="JY78" s="461"/>
      <c r="JZ78" s="461"/>
      <c r="KA78" s="461"/>
      <c r="KB78" s="461"/>
      <c r="KC78" s="461"/>
      <c r="KD78" s="461"/>
      <c r="KE78" s="461"/>
      <c r="KF78" s="461"/>
      <c r="KG78" s="461"/>
      <c r="KH78" s="461"/>
      <c r="KI78" s="461"/>
      <c r="KJ78" s="461"/>
      <c r="KK78" s="461"/>
      <c r="KL78" s="461"/>
      <c r="KM78" s="461"/>
      <c r="KN78" s="461"/>
      <c r="KO78" s="461"/>
      <c r="KP78" s="461"/>
      <c r="KQ78" s="461"/>
      <c r="KR78" s="461"/>
      <c r="KS78" s="461"/>
      <c r="KT78" s="461"/>
      <c r="KU78" s="461"/>
      <c r="KV78" s="461"/>
      <c r="KW78" s="461"/>
      <c r="KX78" s="462"/>
    </row>
    <row r="79" spans="1:310" s="463" customFormat="1" x14ac:dyDescent="0.2">
      <c r="A79" s="457" t="s">
        <v>200</v>
      </c>
      <c r="B79" s="473" t="s">
        <v>877</v>
      </c>
      <c r="C79" s="464" t="s">
        <v>801</v>
      </c>
      <c r="D79" s="465" t="s">
        <v>878</v>
      </c>
      <c r="E79" s="484">
        <v>20301</v>
      </c>
      <c r="F79" s="484">
        <v>31204</v>
      </c>
      <c r="G79" s="484">
        <v>41872</v>
      </c>
      <c r="H79" s="484">
        <v>36111</v>
      </c>
      <c r="I79" s="484">
        <v>27940</v>
      </c>
      <c r="J79" s="484">
        <v>15603</v>
      </c>
      <c r="K79" s="484">
        <v>7947</v>
      </c>
      <c r="L79" s="484">
        <v>724</v>
      </c>
      <c r="M79" s="485">
        <v>181702</v>
      </c>
      <c r="N79" s="484">
        <v>693</v>
      </c>
      <c r="O79" s="484">
        <v>878</v>
      </c>
      <c r="P79" s="484">
        <v>806</v>
      </c>
      <c r="Q79" s="484">
        <v>630</v>
      </c>
      <c r="R79" s="484">
        <v>356</v>
      </c>
      <c r="S79" s="484">
        <v>180</v>
      </c>
      <c r="T79" s="484">
        <v>75</v>
      </c>
      <c r="U79" s="484">
        <v>39</v>
      </c>
      <c r="V79" s="485">
        <v>3657</v>
      </c>
      <c r="W79" s="484">
        <v>1</v>
      </c>
      <c r="X79" s="484">
        <v>0</v>
      </c>
      <c r="Y79" s="484">
        <v>4</v>
      </c>
      <c r="Z79" s="484">
        <v>1</v>
      </c>
      <c r="AA79" s="484">
        <v>0</v>
      </c>
      <c r="AB79" s="484">
        <v>0</v>
      </c>
      <c r="AC79" s="484">
        <v>1</v>
      </c>
      <c r="AD79" s="484">
        <v>0</v>
      </c>
      <c r="AE79" s="485">
        <v>7</v>
      </c>
      <c r="AF79" s="484">
        <v>19607</v>
      </c>
      <c r="AG79" s="484">
        <v>30326</v>
      </c>
      <c r="AH79" s="484">
        <v>41062</v>
      </c>
      <c r="AI79" s="484">
        <v>35480</v>
      </c>
      <c r="AJ79" s="484">
        <v>27584</v>
      </c>
      <c r="AK79" s="484">
        <v>15423</v>
      </c>
      <c r="AL79" s="484">
        <v>7871</v>
      </c>
      <c r="AM79" s="484">
        <v>685</v>
      </c>
      <c r="AN79" s="485">
        <v>178038</v>
      </c>
      <c r="AO79" s="484">
        <v>37</v>
      </c>
      <c r="AP79" s="484">
        <v>138</v>
      </c>
      <c r="AQ79" s="484">
        <v>255</v>
      </c>
      <c r="AR79" s="484">
        <v>262</v>
      </c>
      <c r="AS79" s="484">
        <v>285</v>
      </c>
      <c r="AT79" s="484">
        <v>150</v>
      </c>
      <c r="AU79" s="484">
        <v>103</v>
      </c>
      <c r="AV79" s="484">
        <v>56</v>
      </c>
      <c r="AW79" s="485">
        <v>1286</v>
      </c>
      <c r="AX79" s="484">
        <v>37</v>
      </c>
      <c r="AY79" s="484">
        <v>138</v>
      </c>
      <c r="AZ79" s="484">
        <v>255</v>
      </c>
      <c r="BA79" s="484">
        <v>262</v>
      </c>
      <c r="BB79" s="484">
        <v>285</v>
      </c>
      <c r="BC79" s="484">
        <v>150</v>
      </c>
      <c r="BD79" s="484">
        <v>103</v>
      </c>
      <c r="BE79" s="484">
        <v>56</v>
      </c>
      <c r="BF79" s="486"/>
      <c r="BG79" s="485">
        <v>1286</v>
      </c>
      <c r="BH79" s="484">
        <v>37</v>
      </c>
      <c r="BI79" s="484">
        <v>19708</v>
      </c>
      <c r="BJ79" s="484">
        <v>30443</v>
      </c>
      <c r="BK79" s="484">
        <v>41069</v>
      </c>
      <c r="BL79" s="484">
        <v>35503</v>
      </c>
      <c r="BM79" s="484">
        <v>27449</v>
      </c>
      <c r="BN79" s="484">
        <v>15376</v>
      </c>
      <c r="BO79" s="484">
        <v>7824</v>
      </c>
      <c r="BP79" s="484">
        <v>629</v>
      </c>
      <c r="BQ79" s="485">
        <v>178038</v>
      </c>
      <c r="BR79" s="484">
        <v>24</v>
      </c>
      <c r="BS79" s="484">
        <v>11538</v>
      </c>
      <c r="BT79" s="484">
        <v>12870</v>
      </c>
      <c r="BU79" s="484">
        <v>13032</v>
      </c>
      <c r="BV79" s="484">
        <v>9704</v>
      </c>
      <c r="BW79" s="484">
        <v>6020</v>
      </c>
      <c r="BX79" s="484">
        <v>2745</v>
      </c>
      <c r="BY79" s="484">
        <v>1093</v>
      </c>
      <c r="BZ79" s="484">
        <v>68</v>
      </c>
      <c r="CA79" s="485">
        <v>57094</v>
      </c>
      <c r="CB79" s="484">
        <v>1</v>
      </c>
      <c r="CC79" s="484">
        <v>110</v>
      </c>
      <c r="CD79" s="484">
        <v>296</v>
      </c>
      <c r="CE79" s="484">
        <v>422</v>
      </c>
      <c r="CF79" s="484">
        <v>418</v>
      </c>
      <c r="CG79" s="484">
        <v>324</v>
      </c>
      <c r="CH79" s="484">
        <v>157</v>
      </c>
      <c r="CI79" s="484">
        <v>60</v>
      </c>
      <c r="CJ79" s="484">
        <v>0</v>
      </c>
      <c r="CK79" s="485">
        <v>1788</v>
      </c>
      <c r="CL79" s="484">
        <v>1</v>
      </c>
      <c r="CM79" s="484">
        <v>27</v>
      </c>
      <c r="CN79" s="484">
        <v>18</v>
      </c>
      <c r="CO79" s="484">
        <v>36</v>
      </c>
      <c r="CP79" s="484">
        <v>28</v>
      </c>
      <c r="CQ79" s="484">
        <v>52</v>
      </c>
      <c r="CR79" s="484">
        <v>69</v>
      </c>
      <c r="CS79" s="484">
        <v>40</v>
      </c>
      <c r="CT79" s="484">
        <v>7</v>
      </c>
      <c r="CU79" s="485">
        <v>278</v>
      </c>
      <c r="CV79" s="484">
        <v>688</v>
      </c>
      <c r="CW79" s="484">
        <v>845</v>
      </c>
      <c r="CX79" s="484">
        <v>1300</v>
      </c>
      <c r="CY79" s="484">
        <v>1234</v>
      </c>
      <c r="CZ79" s="484">
        <v>782</v>
      </c>
      <c r="DA79" s="484">
        <v>477</v>
      </c>
      <c r="DB79" s="484">
        <v>347</v>
      </c>
      <c r="DC79" s="484">
        <v>53</v>
      </c>
      <c r="DD79" s="485">
        <v>5726</v>
      </c>
      <c r="DE79" s="484">
        <v>312</v>
      </c>
      <c r="DF79" s="484">
        <v>333</v>
      </c>
      <c r="DG79" s="484">
        <v>338</v>
      </c>
      <c r="DH79" s="484">
        <v>250</v>
      </c>
      <c r="DI79" s="484">
        <v>145</v>
      </c>
      <c r="DJ79" s="484">
        <v>69</v>
      </c>
      <c r="DK79" s="484">
        <v>43</v>
      </c>
      <c r="DL79" s="484">
        <v>4</v>
      </c>
      <c r="DM79" s="485">
        <v>1494</v>
      </c>
      <c r="DN79" s="484">
        <v>33</v>
      </c>
      <c r="DO79" s="484">
        <v>61</v>
      </c>
      <c r="DP79" s="484">
        <v>59</v>
      </c>
      <c r="DQ79" s="484">
        <v>35</v>
      </c>
      <c r="DR79" s="484">
        <v>22</v>
      </c>
      <c r="DS79" s="484">
        <v>19</v>
      </c>
      <c r="DT79" s="484">
        <v>12</v>
      </c>
      <c r="DU79" s="484">
        <v>1</v>
      </c>
      <c r="DV79" s="485">
        <v>242</v>
      </c>
      <c r="DW79" s="484">
        <v>83</v>
      </c>
      <c r="DX79" s="484">
        <v>75</v>
      </c>
      <c r="DY79" s="484">
        <v>55</v>
      </c>
      <c r="DZ79" s="484">
        <v>51</v>
      </c>
      <c r="EA79" s="484">
        <v>37</v>
      </c>
      <c r="EB79" s="484">
        <v>19</v>
      </c>
      <c r="EC79" s="484">
        <v>9</v>
      </c>
      <c r="ED79" s="484">
        <v>7</v>
      </c>
      <c r="EE79" s="485">
        <v>336</v>
      </c>
      <c r="EF79" s="484">
        <v>428</v>
      </c>
      <c r="EG79" s="484">
        <v>469</v>
      </c>
      <c r="EH79" s="484">
        <v>452</v>
      </c>
      <c r="EI79" s="484">
        <v>336</v>
      </c>
      <c r="EJ79" s="484">
        <v>204</v>
      </c>
      <c r="EK79" s="484">
        <v>107</v>
      </c>
      <c r="EL79" s="484">
        <v>64</v>
      </c>
      <c r="EM79" s="484">
        <v>12</v>
      </c>
      <c r="EN79" s="485">
        <v>2072</v>
      </c>
      <c r="EO79" s="484">
        <v>269</v>
      </c>
      <c r="EP79" s="484">
        <v>255</v>
      </c>
      <c r="EQ79" s="484">
        <v>244</v>
      </c>
      <c r="ER79" s="484">
        <v>200</v>
      </c>
      <c r="ES79" s="484">
        <v>135</v>
      </c>
      <c r="ET79" s="484">
        <v>69</v>
      </c>
      <c r="EU79" s="484">
        <v>45</v>
      </c>
      <c r="EV79" s="484">
        <v>10</v>
      </c>
      <c r="EW79" s="485">
        <v>1227</v>
      </c>
      <c r="EX79" s="484">
        <v>0</v>
      </c>
      <c r="EY79" s="484">
        <v>0</v>
      </c>
      <c r="EZ79" s="484">
        <v>0</v>
      </c>
      <c r="FA79" s="484">
        <v>0</v>
      </c>
      <c r="FB79" s="484">
        <v>0</v>
      </c>
      <c r="FC79" s="484">
        <v>0</v>
      </c>
      <c r="FD79" s="484">
        <v>0</v>
      </c>
      <c r="FE79" s="484">
        <v>0</v>
      </c>
      <c r="FF79" s="485">
        <v>0</v>
      </c>
      <c r="FG79" s="484">
        <v>0</v>
      </c>
      <c r="FH79" s="484">
        <v>0</v>
      </c>
      <c r="FI79" s="484">
        <v>0</v>
      </c>
      <c r="FJ79" s="484">
        <v>0</v>
      </c>
      <c r="FK79" s="484">
        <v>0</v>
      </c>
      <c r="FL79" s="484">
        <v>0</v>
      </c>
      <c r="FM79" s="484">
        <v>0</v>
      </c>
      <c r="FN79" s="484">
        <v>0</v>
      </c>
      <c r="FO79" s="485">
        <v>0</v>
      </c>
      <c r="FP79" s="484">
        <v>0</v>
      </c>
      <c r="FQ79" s="484">
        <v>7</v>
      </c>
      <c r="FR79" s="484">
        <v>13</v>
      </c>
      <c r="FS79" s="484">
        <v>11</v>
      </c>
      <c r="FT79" s="484">
        <v>17</v>
      </c>
      <c r="FU79" s="484">
        <v>16</v>
      </c>
      <c r="FV79" s="484">
        <v>11</v>
      </c>
      <c r="FW79" s="484">
        <v>6</v>
      </c>
      <c r="FX79" s="485">
        <v>81</v>
      </c>
      <c r="FY79" s="484">
        <v>269</v>
      </c>
      <c r="FZ79" s="484">
        <v>248</v>
      </c>
      <c r="GA79" s="484">
        <v>231</v>
      </c>
      <c r="GB79" s="484">
        <v>189</v>
      </c>
      <c r="GC79" s="484">
        <v>118</v>
      </c>
      <c r="GD79" s="484">
        <v>53</v>
      </c>
      <c r="GE79" s="484">
        <v>34</v>
      </c>
      <c r="GF79" s="484">
        <v>4</v>
      </c>
      <c r="GG79" s="485">
        <v>1146</v>
      </c>
      <c r="GH79" s="484">
        <v>11</v>
      </c>
      <c r="GI79" s="484">
        <v>7860</v>
      </c>
      <c r="GJ79" s="484">
        <v>17109</v>
      </c>
      <c r="GK79" s="484">
        <v>27455</v>
      </c>
      <c r="GL79" s="484">
        <v>25260</v>
      </c>
      <c r="GM79" s="484">
        <v>20989</v>
      </c>
      <c r="GN79" s="484">
        <v>12365</v>
      </c>
      <c r="GO79" s="484">
        <v>6606</v>
      </c>
      <c r="GP79" s="484">
        <v>546</v>
      </c>
      <c r="GQ79" s="485">
        <v>118201</v>
      </c>
      <c r="GR79" s="484">
        <v>26</v>
      </c>
      <c r="GS79" s="484">
        <v>11848</v>
      </c>
      <c r="GT79" s="484">
        <v>13334</v>
      </c>
      <c r="GU79" s="484">
        <v>13614</v>
      </c>
      <c r="GV79" s="484">
        <v>10243</v>
      </c>
      <c r="GW79" s="484">
        <v>6460</v>
      </c>
      <c r="GX79" s="484">
        <v>3011</v>
      </c>
      <c r="GY79" s="484">
        <v>1218</v>
      </c>
      <c r="GZ79" s="484">
        <v>83</v>
      </c>
      <c r="HA79" s="485">
        <v>59837</v>
      </c>
      <c r="HB79" s="460">
        <v>0.4</v>
      </c>
      <c r="HC79" s="460">
        <v>106.1</v>
      </c>
      <c r="HD79" s="460">
        <v>21.6</v>
      </c>
      <c r="HE79" s="460">
        <v>5.3</v>
      </c>
      <c r="HF79" s="460">
        <v>3.3</v>
      </c>
      <c r="HG79" s="460">
        <v>2</v>
      </c>
      <c r="HH79" s="460">
        <v>1</v>
      </c>
      <c r="HI79" s="460">
        <v>0</v>
      </c>
      <c r="HJ79" s="460">
        <v>0</v>
      </c>
      <c r="HK79" s="483">
        <v>139.69999999999999</v>
      </c>
      <c r="HL79" s="460">
        <v>29.85</v>
      </c>
      <c r="HM79" s="460">
        <v>16741.900000000001</v>
      </c>
      <c r="HN79" s="460">
        <v>27160.9</v>
      </c>
      <c r="HO79" s="460">
        <v>37712.199999999997</v>
      </c>
      <c r="HP79" s="460">
        <v>32992.199999999997</v>
      </c>
      <c r="HQ79" s="460">
        <v>25867.5</v>
      </c>
      <c r="HR79" s="460">
        <v>14633</v>
      </c>
      <c r="HS79" s="460">
        <v>7515.25</v>
      </c>
      <c r="HT79" s="460">
        <v>617</v>
      </c>
      <c r="HU79" s="483">
        <v>163269.79999999999</v>
      </c>
      <c r="HV79" s="460">
        <v>16.600000000000001</v>
      </c>
      <c r="HW79" s="460">
        <v>11161.3</v>
      </c>
      <c r="HX79" s="460">
        <v>21125.1</v>
      </c>
      <c r="HY79" s="460">
        <v>33522</v>
      </c>
      <c r="HZ79" s="460">
        <v>32992.199999999997</v>
      </c>
      <c r="IA79" s="460">
        <v>31615.8</v>
      </c>
      <c r="IB79" s="460">
        <v>21136.6</v>
      </c>
      <c r="IC79" s="460">
        <v>12525.4</v>
      </c>
      <c r="ID79" s="460">
        <v>1234</v>
      </c>
      <c r="IE79" s="483">
        <v>165329</v>
      </c>
      <c r="IF79" s="483">
        <v>746.6</v>
      </c>
      <c r="IG79" s="483">
        <v>166075.6</v>
      </c>
      <c r="IH79" s="460">
        <v>29.85</v>
      </c>
      <c r="II79" s="460">
        <v>16741.900000000001</v>
      </c>
      <c r="IJ79" s="460">
        <v>27160.9</v>
      </c>
      <c r="IK79" s="460">
        <v>37712.199999999997</v>
      </c>
      <c r="IL79" s="460">
        <v>32992.199999999997</v>
      </c>
      <c r="IM79" s="460">
        <v>25867.5</v>
      </c>
      <c r="IN79" s="460">
        <v>14633</v>
      </c>
      <c r="IO79" s="460">
        <v>7515.25</v>
      </c>
      <c r="IP79" s="460">
        <v>617</v>
      </c>
      <c r="IQ79" s="483">
        <v>163269.79999999999</v>
      </c>
      <c r="IR79" s="460">
        <v>13.73</v>
      </c>
      <c r="IS79" s="460">
        <v>4969.1499999999996</v>
      </c>
      <c r="IT79" s="460">
        <v>5050.01</v>
      </c>
      <c r="IU79" s="460">
        <v>3889.47</v>
      </c>
      <c r="IV79" s="460">
        <v>1519.55</v>
      </c>
      <c r="IW79" s="460">
        <v>597.49</v>
      </c>
      <c r="IX79" s="460">
        <v>177.54</v>
      </c>
      <c r="IY79" s="460">
        <v>51.42</v>
      </c>
      <c r="IZ79" s="460">
        <v>0.86</v>
      </c>
      <c r="JA79" s="483">
        <v>16269.22</v>
      </c>
      <c r="JB79" s="460">
        <v>16.12</v>
      </c>
      <c r="JC79" s="460">
        <v>11772.75</v>
      </c>
      <c r="JD79" s="460">
        <v>22110.89</v>
      </c>
      <c r="JE79" s="460">
        <v>33822.730000000003</v>
      </c>
      <c r="JF79" s="460">
        <v>31472.65</v>
      </c>
      <c r="JG79" s="460">
        <v>25270.01</v>
      </c>
      <c r="JH79" s="460">
        <v>14455.46</v>
      </c>
      <c r="JI79" s="460">
        <v>7463.83</v>
      </c>
      <c r="JJ79" s="460">
        <v>616.14</v>
      </c>
      <c r="JK79" s="483">
        <v>147000.57999999999</v>
      </c>
      <c r="JL79" s="460">
        <v>9</v>
      </c>
      <c r="JM79" s="460">
        <v>7848.5</v>
      </c>
      <c r="JN79" s="460">
        <v>17197.400000000001</v>
      </c>
      <c r="JO79" s="460">
        <v>30064.6</v>
      </c>
      <c r="JP79" s="460">
        <v>31472.7</v>
      </c>
      <c r="JQ79" s="460">
        <v>30885.599999999999</v>
      </c>
      <c r="JR79" s="460">
        <v>20880.099999999999</v>
      </c>
      <c r="JS79" s="460">
        <v>12439.7</v>
      </c>
      <c r="JT79" s="460">
        <v>1232.3</v>
      </c>
      <c r="JU79" s="483">
        <v>152029.9</v>
      </c>
      <c r="JV79" s="483">
        <v>746.6</v>
      </c>
      <c r="JW79" s="483">
        <v>152776.5</v>
      </c>
      <c r="JX79" s="461"/>
      <c r="JY79" s="461"/>
      <c r="JZ79" s="461"/>
      <c r="KA79" s="461"/>
      <c r="KB79" s="461"/>
      <c r="KC79" s="461"/>
      <c r="KD79" s="461"/>
      <c r="KE79" s="461"/>
      <c r="KF79" s="461"/>
      <c r="KG79" s="461"/>
      <c r="KH79" s="461"/>
      <c r="KI79" s="461"/>
      <c r="KJ79" s="461"/>
      <c r="KK79" s="461"/>
      <c r="KL79" s="461"/>
      <c r="KM79" s="461"/>
      <c r="KN79" s="461"/>
      <c r="KO79" s="461"/>
      <c r="KP79" s="461"/>
      <c r="KQ79" s="461"/>
      <c r="KR79" s="461"/>
      <c r="KS79" s="461"/>
      <c r="KT79" s="461"/>
      <c r="KU79" s="461"/>
      <c r="KV79" s="461"/>
      <c r="KW79" s="461"/>
      <c r="KX79" s="462"/>
    </row>
    <row r="80" spans="1:310" s="463" customFormat="1" x14ac:dyDescent="0.2">
      <c r="A80" s="457" t="s">
        <v>201</v>
      </c>
      <c r="B80" s="473" t="s">
        <v>879</v>
      </c>
      <c r="C80" s="464" t="s">
        <v>782</v>
      </c>
      <c r="D80" s="465" t="s">
        <v>202</v>
      </c>
      <c r="E80" s="484">
        <v>7081</v>
      </c>
      <c r="F80" s="484">
        <v>17029</v>
      </c>
      <c r="G80" s="484">
        <v>14156</v>
      </c>
      <c r="H80" s="484">
        <v>7343</v>
      </c>
      <c r="I80" s="484">
        <v>4403</v>
      </c>
      <c r="J80" s="484">
        <v>2448</v>
      </c>
      <c r="K80" s="484">
        <v>1534</v>
      </c>
      <c r="L80" s="484">
        <v>74</v>
      </c>
      <c r="M80" s="485">
        <v>54068</v>
      </c>
      <c r="N80" s="484">
        <v>266</v>
      </c>
      <c r="O80" s="484">
        <v>264</v>
      </c>
      <c r="P80" s="484">
        <v>325</v>
      </c>
      <c r="Q80" s="484">
        <v>102</v>
      </c>
      <c r="R80" s="484">
        <v>54</v>
      </c>
      <c r="S80" s="484">
        <v>26</v>
      </c>
      <c r="T80" s="484">
        <v>18</v>
      </c>
      <c r="U80" s="484">
        <v>4</v>
      </c>
      <c r="V80" s="485">
        <v>1059</v>
      </c>
      <c r="W80" s="484">
        <v>1</v>
      </c>
      <c r="X80" s="484">
        <v>2</v>
      </c>
      <c r="Y80" s="484">
        <v>1</v>
      </c>
      <c r="Z80" s="484">
        <v>1</v>
      </c>
      <c r="AA80" s="484">
        <v>0</v>
      </c>
      <c r="AB80" s="484">
        <v>0</v>
      </c>
      <c r="AC80" s="484">
        <v>0</v>
      </c>
      <c r="AD80" s="484">
        <v>0</v>
      </c>
      <c r="AE80" s="485">
        <v>5</v>
      </c>
      <c r="AF80" s="484">
        <v>6814</v>
      </c>
      <c r="AG80" s="484">
        <v>16763</v>
      </c>
      <c r="AH80" s="484">
        <v>13830</v>
      </c>
      <c r="AI80" s="484">
        <v>7240</v>
      </c>
      <c r="AJ80" s="484">
        <v>4349</v>
      </c>
      <c r="AK80" s="484">
        <v>2422</v>
      </c>
      <c r="AL80" s="484">
        <v>1516</v>
      </c>
      <c r="AM80" s="484">
        <v>70</v>
      </c>
      <c r="AN80" s="485">
        <v>53004</v>
      </c>
      <c r="AO80" s="484">
        <v>7</v>
      </c>
      <c r="AP80" s="484">
        <v>75</v>
      </c>
      <c r="AQ80" s="484">
        <v>87</v>
      </c>
      <c r="AR80" s="484">
        <v>65</v>
      </c>
      <c r="AS80" s="484">
        <v>45</v>
      </c>
      <c r="AT80" s="484">
        <v>30</v>
      </c>
      <c r="AU80" s="484">
        <v>43</v>
      </c>
      <c r="AV80" s="484">
        <v>16</v>
      </c>
      <c r="AW80" s="485">
        <v>368</v>
      </c>
      <c r="AX80" s="484">
        <v>7</v>
      </c>
      <c r="AY80" s="484">
        <v>75</v>
      </c>
      <c r="AZ80" s="484">
        <v>87</v>
      </c>
      <c r="BA80" s="484">
        <v>65</v>
      </c>
      <c r="BB80" s="484">
        <v>45</v>
      </c>
      <c r="BC80" s="484">
        <v>30</v>
      </c>
      <c r="BD80" s="484">
        <v>43</v>
      </c>
      <c r="BE80" s="484">
        <v>16</v>
      </c>
      <c r="BF80" s="486"/>
      <c r="BG80" s="485">
        <v>368</v>
      </c>
      <c r="BH80" s="484">
        <v>7</v>
      </c>
      <c r="BI80" s="484">
        <v>6882</v>
      </c>
      <c r="BJ80" s="484">
        <v>16775</v>
      </c>
      <c r="BK80" s="484">
        <v>13808</v>
      </c>
      <c r="BL80" s="484">
        <v>7220</v>
      </c>
      <c r="BM80" s="484">
        <v>4334</v>
      </c>
      <c r="BN80" s="484">
        <v>2435</v>
      </c>
      <c r="BO80" s="484">
        <v>1489</v>
      </c>
      <c r="BP80" s="484">
        <v>54</v>
      </c>
      <c r="BQ80" s="485">
        <v>53004</v>
      </c>
      <c r="BR80" s="484">
        <v>4</v>
      </c>
      <c r="BS80" s="484">
        <v>4261</v>
      </c>
      <c r="BT80" s="484">
        <v>6640</v>
      </c>
      <c r="BU80" s="484">
        <v>4305</v>
      </c>
      <c r="BV80" s="484">
        <v>1896</v>
      </c>
      <c r="BW80" s="484">
        <v>888</v>
      </c>
      <c r="BX80" s="484">
        <v>404</v>
      </c>
      <c r="BY80" s="484">
        <v>219</v>
      </c>
      <c r="BZ80" s="484">
        <v>5</v>
      </c>
      <c r="CA80" s="485">
        <v>18622</v>
      </c>
      <c r="CB80" s="484">
        <v>0</v>
      </c>
      <c r="CC80" s="484">
        <v>30</v>
      </c>
      <c r="CD80" s="484">
        <v>192</v>
      </c>
      <c r="CE80" s="484">
        <v>154</v>
      </c>
      <c r="CF80" s="484">
        <v>76</v>
      </c>
      <c r="CG80" s="484">
        <v>53</v>
      </c>
      <c r="CH80" s="484">
        <v>21</v>
      </c>
      <c r="CI80" s="484">
        <v>14</v>
      </c>
      <c r="CJ80" s="484">
        <v>0</v>
      </c>
      <c r="CK80" s="485">
        <v>540</v>
      </c>
      <c r="CL80" s="484">
        <v>0</v>
      </c>
      <c r="CM80" s="484">
        <v>5</v>
      </c>
      <c r="CN80" s="484">
        <v>12</v>
      </c>
      <c r="CO80" s="484">
        <v>12</v>
      </c>
      <c r="CP80" s="484">
        <v>7</v>
      </c>
      <c r="CQ80" s="484">
        <v>13</v>
      </c>
      <c r="CR80" s="484">
        <v>28</v>
      </c>
      <c r="CS80" s="484">
        <v>27</v>
      </c>
      <c r="CT80" s="484">
        <v>3</v>
      </c>
      <c r="CU80" s="485">
        <v>107</v>
      </c>
      <c r="CV80" s="484">
        <v>260</v>
      </c>
      <c r="CW80" s="484">
        <v>257</v>
      </c>
      <c r="CX80" s="484">
        <v>247</v>
      </c>
      <c r="CY80" s="484">
        <v>197</v>
      </c>
      <c r="CZ80" s="484">
        <v>108</v>
      </c>
      <c r="DA80" s="484">
        <v>73</v>
      </c>
      <c r="DB80" s="484">
        <v>83</v>
      </c>
      <c r="DC80" s="484">
        <v>10</v>
      </c>
      <c r="DD80" s="485">
        <v>1235</v>
      </c>
      <c r="DE80" s="484">
        <v>248</v>
      </c>
      <c r="DF80" s="484">
        <v>329</v>
      </c>
      <c r="DG80" s="484">
        <v>165</v>
      </c>
      <c r="DH80" s="484">
        <v>80</v>
      </c>
      <c r="DI80" s="484">
        <v>37</v>
      </c>
      <c r="DJ80" s="484">
        <v>19</v>
      </c>
      <c r="DK80" s="484">
        <v>25</v>
      </c>
      <c r="DL80" s="484">
        <v>3</v>
      </c>
      <c r="DM80" s="485">
        <v>906</v>
      </c>
      <c r="DN80" s="484">
        <v>21</v>
      </c>
      <c r="DO80" s="484">
        <v>47</v>
      </c>
      <c r="DP80" s="484">
        <v>31</v>
      </c>
      <c r="DQ80" s="484">
        <v>17</v>
      </c>
      <c r="DR80" s="484">
        <v>10</v>
      </c>
      <c r="DS80" s="484">
        <v>4</v>
      </c>
      <c r="DT80" s="484">
        <v>2</v>
      </c>
      <c r="DU80" s="484">
        <v>0</v>
      </c>
      <c r="DV80" s="485">
        <v>132</v>
      </c>
      <c r="DW80" s="484">
        <v>71</v>
      </c>
      <c r="DX80" s="484">
        <v>41</v>
      </c>
      <c r="DY80" s="484">
        <v>24</v>
      </c>
      <c r="DZ80" s="484">
        <v>16</v>
      </c>
      <c r="EA80" s="484">
        <v>8</v>
      </c>
      <c r="EB80" s="484">
        <v>7</v>
      </c>
      <c r="EC80" s="484">
        <v>3</v>
      </c>
      <c r="ED80" s="484">
        <v>3</v>
      </c>
      <c r="EE80" s="485">
        <v>173</v>
      </c>
      <c r="EF80" s="484">
        <v>340</v>
      </c>
      <c r="EG80" s="484">
        <v>417</v>
      </c>
      <c r="EH80" s="484">
        <v>220</v>
      </c>
      <c r="EI80" s="484">
        <v>113</v>
      </c>
      <c r="EJ80" s="484">
        <v>55</v>
      </c>
      <c r="EK80" s="484">
        <v>30</v>
      </c>
      <c r="EL80" s="484">
        <v>30</v>
      </c>
      <c r="EM80" s="484">
        <v>6</v>
      </c>
      <c r="EN80" s="485">
        <v>1211</v>
      </c>
      <c r="EO80" s="484">
        <v>205</v>
      </c>
      <c r="EP80" s="484">
        <v>217</v>
      </c>
      <c r="EQ80" s="484">
        <v>120</v>
      </c>
      <c r="ER80" s="484">
        <v>77</v>
      </c>
      <c r="ES80" s="484">
        <v>38</v>
      </c>
      <c r="ET80" s="484">
        <v>21</v>
      </c>
      <c r="EU80" s="484">
        <v>22</v>
      </c>
      <c r="EV80" s="484">
        <v>4</v>
      </c>
      <c r="EW80" s="485">
        <v>704</v>
      </c>
      <c r="EX80" s="484">
        <v>0</v>
      </c>
      <c r="EY80" s="484">
        <v>0</v>
      </c>
      <c r="EZ80" s="484">
        <v>0</v>
      </c>
      <c r="FA80" s="484">
        <v>0</v>
      </c>
      <c r="FB80" s="484">
        <v>0</v>
      </c>
      <c r="FC80" s="484">
        <v>0</v>
      </c>
      <c r="FD80" s="484">
        <v>0</v>
      </c>
      <c r="FE80" s="484">
        <v>0</v>
      </c>
      <c r="FF80" s="485">
        <v>0</v>
      </c>
      <c r="FG80" s="484">
        <v>0</v>
      </c>
      <c r="FH80" s="484">
        <v>0</v>
      </c>
      <c r="FI80" s="484">
        <v>0</v>
      </c>
      <c r="FJ80" s="484">
        <v>0</v>
      </c>
      <c r="FK80" s="484">
        <v>0</v>
      </c>
      <c r="FL80" s="484">
        <v>0</v>
      </c>
      <c r="FM80" s="484">
        <v>0</v>
      </c>
      <c r="FN80" s="484">
        <v>0</v>
      </c>
      <c r="FO80" s="485">
        <v>0</v>
      </c>
      <c r="FP80" s="484">
        <v>18</v>
      </c>
      <c r="FQ80" s="484">
        <v>38</v>
      </c>
      <c r="FR80" s="484">
        <v>21</v>
      </c>
      <c r="FS80" s="484">
        <v>14</v>
      </c>
      <c r="FT80" s="484">
        <v>9</v>
      </c>
      <c r="FU80" s="484">
        <v>2</v>
      </c>
      <c r="FV80" s="484">
        <v>1</v>
      </c>
      <c r="FW80" s="484">
        <v>0</v>
      </c>
      <c r="FX80" s="485">
        <v>103</v>
      </c>
      <c r="FY80" s="484">
        <v>187</v>
      </c>
      <c r="FZ80" s="484">
        <v>179</v>
      </c>
      <c r="GA80" s="484">
        <v>99</v>
      </c>
      <c r="GB80" s="484">
        <v>63</v>
      </c>
      <c r="GC80" s="484">
        <v>29</v>
      </c>
      <c r="GD80" s="484">
        <v>19</v>
      </c>
      <c r="GE80" s="484">
        <v>21</v>
      </c>
      <c r="GF80" s="484">
        <v>4</v>
      </c>
      <c r="GG80" s="485">
        <v>601</v>
      </c>
      <c r="GH80" s="484">
        <v>3</v>
      </c>
      <c r="GI80" s="484">
        <v>2494</v>
      </c>
      <c r="GJ80" s="484">
        <v>9841</v>
      </c>
      <c r="GK80" s="484">
        <v>9280</v>
      </c>
      <c r="GL80" s="484">
        <v>5208</v>
      </c>
      <c r="GM80" s="484">
        <v>3362</v>
      </c>
      <c r="GN80" s="484">
        <v>1971</v>
      </c>
      <c r="GO80" s="484">
        <v>1223</v>
      </c>
      <c r="GP80" s="484">
        <v>43</v>
      </c>
      <c r="GQ80" s="485">
        <v>33425</v>
      </c>
      <c r="GR80" s="484">
        <v>4</v>
      </c>
      <c r="GS80" s="484">
        <v>4388</v>
      </c>
      <c r="GT80" s="484">
        <v>6934</v>
      </c>
      <c r="GU80" s="484">
        <v>4528</v>
      </c>
      <c r="GV80" s="484">
        <v>2012</v>
      </c>
      <c r="GW80" s="484">
        <v>972</v>
      </c>
      <c r="GX80" s="484">
        <v>464</v>
      </c>
      <c r="GY80" s="484">
        <v>266</v>
      </c>
      <c r="GZ80" s="484">
        <v>11</v>
      </c>
      <c r="HA80" s="485">
        <v>19579</v>
      </c>
      <c r="HB80" s="460">
        <v>0</v>
      </c>
      <c r="HC80" s="460">
        <v>6.6</v>
      </c>
      <c r="HD80" s="460">
        <v>1.4</v>
      </c>
      <c r="HE80" s="460">
        <v>1.4</v>
      </c>
      <c r="HF80" s="460">
        <v>0</v>
      </c>
      <c r="HG80" s="460">
        <v>0</v>
      </c>
      <c r="HH80" s="460">
        <v>0</v>
      </c>
      <c r="HI80" s="460">
        <v>0</v>
      </c>
      <c r="HJ80" s="460">
        <v>0</v>
      </c>
      <c r="HK80" s="483">
        <v>9.4</v>
      </c>
      <c r="HL80" s="460">
        <v>6</v>
      </c>
      <c r="HM80" s="460">
        <v>5872.15</v>
      </c>
      <c r="HN80" s="460">
        <v>15068.6</v>
      </c>
      <c r="HO80" s="460">
        <v>12685.85</v>
      </c>
      <c r="HP80" s="460">
        <v>6730.5</v>
      </c>
      <c r="HQ80" s="460">
        <v>4092.25</v>
      </c>
      <c r="HR80" s="460">
        <v>2318.75</v>
      </c>
      <c r="HS80" s="460">
        <v>1417.75</v>
      </c>
      <c r="HT80" s="460">
        <v>54.25</v>
      </c>
      <c r="HU80" s="483">
        <v>48246.1</v>
      </c>
      <c r="HV80" s="460">
        <v>3.3</v>
      </c>
      <c r="HW80" s="460">
        <v>3914.8</v>
      </c>
      <c r="HX80" s="460">
        <v>11720</v>
      </c>
      <c r="HY80" s="460">
        <v>11276.3</v>
      </c>
      <c r="HZ80" s="460">
        <v>6730.5</v>
      </c>
      <c r="IA80" s="460">
        <v>5001.6000000000004</v>
      </c>
      <c r="IB80" s="460">
        <v>3349.3</v>
      </c>
      <c r="IC80" s="460">
        <v>2362.9</v>
      </c>
      <c r="ID80" s="460">
        <v>108.5</v>
      </c>
      <c r="IE80" s="483">
        <v>44467.199999999997</v>
      </c>
      <c r="IF80" s="483">
        <v>152</v>
      </c>
      <c r="IG80" s="483">
        <v>44619.199999999997</v>
      </c>
      <c r="IH80" s="460">
        <v>6</v>
      </c>
      <c r="II80" s="460">
        <v>5872.15</v>
      </c>
      <c r="IJ80" s="460">
        <v>15068.6</v>
      </c>
      <c r="IK80" s="460">
        <v>12685.85</v>
      </c>
      <c r="IL80" s="460">
        <v>6730.5</v>
      </c>
      <c r="IM80" s="460">
        <v>4092.25</v>
      </c>
      <c r="IN80" s="460">
        <v>2318.75</v>
      </c>
      <c r="IO80" s="460">
        <v>1417.75</v>
      </c>
      <c r="IP80" s="460">
        <v>54.25</v>
      </c>
      <c r="IQ80" s="483">
        <v>48246.1</v>
      </c>
      <c r="IR80" s="460">
        <v>3.55</v>
      </c>
      <c r="IS80" s="460">
        <v>1898.1</v>
      </c>
      <c r="IT80" s="460">
        <v>2624.6</v>
      </c>
      <c r="IU80" s="460">
        <v>1186.2</v>
      </c>
      <c r="IV80" s="460">
        <v>263.58999999999997</v>
      </c>
      <c r="IW80" s="460">
        <v>80.540000000000006</v>
      </c>
      <c r="IX80" s="460">
        <v>24.55</v>
      </c>
      <c r="IY80" s="460">
        <v>5.56</v>
      </c>
      <c r="IZ80" s="460">
        <v>0</v>
      </c>
      <c r="JA80" s="483">
        <v>6086.69</v>
      </c>
      <c r="JB80" s="460">
        <v>2.4500000000000002</v>
      </c>
      <c r="JC80" s="460">
        <v>3974.05</v>
      </c>
      <c r="JD80" s="460">
        <v>12444</v>
      </c>
      <c r="JE80" s="460">
        <v>11499.65</v>
      </c>
      <c r="JF80" s="460">
        <v>6466.91</v>
      </c>
      <c r="JG80" s="460">
        <v>4011.71</v>
      </c>
      <c r="JH80" s="460">
        <v>2294.1999999999998</v>
      </c>
      <c r="JI80" s="460">
        <v>1412.19</v>
      </c>
      <c r="JJ80" s="460">
        <v>54.25</v>
      </c>
      <c r="JK80" s="483">
        <v>42159.41</v>
      </c>
      <c r="JL80" s="460">
        <v>1.4</v>
      </c>
      <c r="JM80" s="460">
        <v>2649.4</v>
      </c>
      <c r="JN80" s="460">
        <v>9678.7000000000007</v>
      </c>
      <c r="JO80" s="460">
        <v>10221.9</v>
      </c>
      <c r="JP80" s="460">
        <v>6466.9</v>
      </c>
      <c r="JQ80" s="460">
        <v>4903.2</v>
      </c>
      <c r="JR80" s="460">
        <v>3313.8</v>
      </c>
      <c r="JS80" s="460">
        <v>2353.6999999999998</v>
      </c>
      <c r="JT80" s="460">
        <v>108.5</v>
      </c>
      <c r="JU80" s="483">
        <v>39697.5</v>
      </c>
      <c r="JV80" s="483">
        <v>152</v>
      </c>
      <c r="JW80" s="483">
        <v>39849.5</v>
      </c>
      <c r="JX80" s="461"/>
      <c r="JY80" s="461"/>
      <c r="JZ80" s="461"/>
      <c r="KA80" s="461"/>
      <c r="KB80" s="461"/>
      <c r="KC80" s="461"/>
      <c r="KD80" s="461"/>
      <c r="KE80" s="461"/>
      <c r="KF80" s="461"/>
      <c r="KG80" s="461"/>
      <c r="KH80" s="461"/>
      <c r="KI80" s="461"/>
      <c r="KJ80" s="461"/>
      <c r="KK80" s="461"/>
      <c r="KL80" s="461"/>
      <c r="KM80" s="461"/>
      <c r="KN80" s="461"/>
      <c r="KO80" s="461"/>
      <c r="KP80" s="461"/>
      <c r="KQ80" s="461"/>
      <c r="KR80" s="461"/>
      <c r="KS80" s="461"/>
      <c r="KT80" s="461"/>
      <c r="KU80" s="461"/>
      <c r="KV80" s="461"/>
      <c r="KW80" s="461"/>
      <c r="KX80" s="462"/>
    </row>
    <row r="81" spans="1:310" s="463" customFormat="1" x14ac:dyDescent="0.2">
      <c r="A81" s="457" t="s">
        <v>203</v>
      </c>
      <c r="B81" s="473" t="s">
        <v>880</v>
      </c>
      <c r="C81" s="464" t="s">
        <v>807</v>
      </c>
      <c r="D81" s="465" t="s">
        <v>204</v>
      </c>
      <c r="E81" s="484">
        <v>43097</v>
      </c>
      <c r="F81" s="484">
        <v>39629</v>
      </c>
      <c r="G81" s="484">
        <v>30728</v>
      </c>
      <c r="H81" s="484">
        <v>16222</v>
      </c>
      <c r="I81" s="484">
        <v>7017</v>
      </c>
      <c r="J81" s="484">
        <v>2488</v>
      </c>
      <c r="K81" s="484">
        <v>974</v>
      </c>
      <c r="L81" s="484">
        <v>137</v>
      </c>
      <c r="M81" s="485">
        <v>140292</v>
      </c>
      <c r="N81" s="484">
        <v>696</v>
      </c>
      <c r="O81" s="484">
        <v>484</v>
      </c>
      <c r="P81" s="484">
        <v>419</v>
      </c>
      <c r="Q81" s="484">
        <v>205</v>
      </c>
      <c r="R81" s="484">
        <v>70</v>
      </c>
      <c r="S81" s="484">
        <v>22</v>
      </c>
      <c r="T81" s="484">
        <v>10</v>
      </c>
      <c r="U81" s="484">
        <v>1</v>
      </c>
      <c r="V81" s="485">
        <v>1907</v>
      </c>
      <c r="W81" s="484">
        <v>0</v>
      </c>
      <c r="X81" s="484">
        <v>0</v>
      </c>
      <c r="Y81" s="484">
        <v>0</v>
      </c>
      <c r="Z81" s="484">
        <v>0</v>
      </c>
      <c r="AA81" s="484">
        <v>0</v>
      </c>
      <c r="AB81" s="484">
        <v>0</v>
      </c>
      <c r="AC81" s="484">
        <v>0</v>
      </c>
      <c r="AD81" s="484">
        <v>0</v>
      </c>
      <c r="AE81" s="485">
        <v>0</v>
      </c>
      <c r="AF81" s="484">
        <v>42401</v>
      </c>
      <c r="AG81" s="484">
        <v>39145</v>
      </c>
      <c r="AH81" s="484">
        <v>30309</v>
      </c>
      <c r="AI81" s="484">
        <v>16017</v>
      </c>
      <c r="AJ81" s="484">
        <v>6947</v>
      </c>
      <c r="AK81" s="484">
        <v>2466</v>
      </c>
      <c r="AL81" s="484">
        <v>964</v>
      </c>
      <c r="AM81" s="484">
        <v>136</v>
      </c>
      <c r="AN81" s="485">
        <v>138385</v>
      </c>
      <c r="AO81" s="484">
        <v>125</v>
      </c>
      <c r="AP81" s="484">
        <v>218</v>
      </c>
      <c r="AQ81" s="484">
        <v>192</v>
      </c>
      <c r="AR81" s="484">
        <v>114</v>
      </c>
      <c r="AS81" s="484">
        <v>57</v>
      </c>
      <c r="AT81" s="484">
        <v>38</v>
      </c>
      <c r="AU81" s="484">
        <v>29</v>
      </c>
      <c r="AV81" s="484">
        <v>22</v>
      </c>
      <c r="AW81" s="485">
        <v>795</v>
      </c>
      <c r="AX81" s="484">
        <v>125</v>
      </c>
      <c r="AY81" s="484">
        <v>218</v>
      </c>
      <c r="AZ81" s="484">
        <v>192</v>
      </c>
      <c r="BA81" s="484">
        <v>114</v>
      </c>
      <c r="BB81" s="484">
        <v>57</v>
      </c>
      <c r="BC81" s="484">
        <v>38</v>
      </c>
      <c r="BD81" s="484">
        <v>29</v>
      </c>
      <c r="BE81" s="484">
        <v>22</v>
      </c>
      <c r="BF81" s="486"/>
      <c r="BG81" s="485">
        <v>795</v>
      </c>
      <c r="BH81" s="484">
        <v>125</v>
      </c>
      <c r="BI81" s="484">
        <v>42494</v>
      </c>
      <c r="BJ81" s="484">
        <v>39119</v>
      </c>
      <c r="BK81" s="484">
        <v>30231</v>
      </c>
      <c r="BL81" s="484">
        <v>15960</v>
      </c>
      <c r="BM81" s="484">
        <v>6928</v>
      </c>
      <c r="BN81" s="484">
        <v>2457</v>
      </c>
      <c r="BO81" s="484">
        <v>957</v>
      </c>
      <c r="BP81" s="484">
        <v>114</v>
      </c>
      <c r="BQ81" s="485">
        <v>138385</v>
      </c>
      <c r="BR81" s="484">
        <v>33</v>
      </c>
      <c r="BS81" s="484">
        <v>20275</v>
      </c>
      <c r="BT81" s="484">
        <v>13334</v>
      </c>
      <c r="BU81" s="484">
        <v>8423</v>
      </c>
      <c r="BV81" s="484">
        <v>3475</v>
      </c>
      <c r="BW81" s="484">
        <v>1170</v>
      </c>
      <c r="BX81" s="484">
        <v>422</v>
      </c>
      <c r="BY81" s="484">
        <v>134</v>
      </c>
      <c r="BZ81" s="484">
        <v>15</v>
      </c>
      <c r="CA81" s="485">
        <v>47281</v>
      </c>
      <c r="CB81" s="484">
        <v>3</v>
      </c>
      <c r="CC81" s="484">
        <v>326</v>
      </c>
      <c r="CD81" s="484">
        <v>327</v>
      </c>
      <c r="CE81" s="484">
        <v>250</v>
      </c>
      <c r="CF81" s="484">
        <v>130</v>
      </c>
      <c r="CG81" s="484">
        <v>38</v>
      </c>
      <c r="CH81" s="484">
        <v>11</v>
      </c>
      <c r="CI81" s="484">
        <v>3</v>
      </c>
      <c r="CJ81" s="484">
        <v>0</v>
      </c>
      <c r="CK81" s="485">
        <v>1088</v>
      </c>
      <c r="CL81" s="484">
        <v>1</v>
      </c>
      <c r="CM81" s="484">
        <v>79</v>
      </c>
      <c r="CN81" s="484">
        <v>35</v>
      </c>
      <c r="CO81" s="484">
        <v>24</v>
      </c>
      <c r="CP81" s="484">
        <v>17</v>
      </c>
      <c r="CQ81" s="484">
        <v>21</v>
      </c>
      <c r="CR81" s="484">
        <v>24</v>
      </c>
      <c r="CS81" s="484">
        <v>29</v>
      </c>
      <c r="CT81" s="484">
        <v>6</v>
      </c>
      <c r="CU81" s="485">
        <v>236</v>
      </c>
      <c r="CV81" s="484">
        <v>117</v>
      </c>
      <c r="CW81" s="484">
        <v>87</v>
      </c>
      <c r="CX81" s="484">
        <v>67</v>
      </c>
      <c r="CY81" s="484">
        <v>28</v>
      </c>
      <c r="CZ81" s="484">
        <v>11</v>
      </c>
      <c r="DA81" s="484">
        <v>7</v>
      </c>
      <c r="DB81" s="484">
        <v>2</v>
      </c>
      <c r="DC81" s="484">
        <v>2</v>
      </c>
      <c r="DD81" s="485">
        <v>321</v>
      </c>
      <c r="DE81" s="484">
        <v>1006</v>
      </c>
      <c r="DF81" s="484">
        <v>523</v>
      </c>
      <c r="DG81" s="484">
        <v>289</v>
      </c>
      <c r="DH81" s="484">
        <v>128</v>
      </c>
      <c r="DI81" s="484">
        <v>43</v>
      </c>
      <c r="DJ81" s="484">
        <v>12</v>
      </c>
      <c r="DK81" s="484">
        <v>10</v>
      </c>
      <c r="DL81" s="484">
        <v>2</v>
      </c>
      <c r="DM81" s="485">
        <v>2013</v>
      </c>
      <c r="DN81" s="484">
        <v>2</v>
      </c>
      <c r="DO81" s="484">
        <v>1</v>
      </c>
      <c r="DP81" s="484">
        <v>0</v>
      </c>
      <c r="DQ81" s="484">
        <v>1</v>
      </c>
      <c r="DR81" s="484">
        <v>0</v>
      </c>
      <c r="DS81" s="484">
        <v>1</v>
      </c>
      <c r="DT81" s="484">
        <v>0</v>
      </c>
      <c r="DU81" s="484">
        <v>0</v>
      </c>
      <c r="DV81" s="485">
        <v>5</v>
      </c>
      <c r="DW81" s="484">
        <v>197</v>
      </c>
      <c r="DX81" s="484">
        <v>68</v>
      </c>
      <c r="DY81" s="484">
        <v>31</v>
      </c>
      <c r="DZ81" s="484">
        <v>19</v>
      </c>
      <c r="EA81" s="484">
        <v>3</v>
      </c>
      <c r="EB81" s="484">
        <v>4</v>
      </c>
      <c r="EC81" s="484">
        <v>1</v>
      </c>
      <c r="ED81" s="484">
        <v>1</v>
      </c>
      <c r="EE81" s="485">
        <v>324</v>
      </c>
      <c r="EF81" s="484">
        <v>1205</v>
      </c>
      <c r="EG81" s="484">
        <v>592</v>
      </c>
      <c r="EH81" s="484">
        <v>320</v>
      </c>
      <c r="EI81" s="484">
        <v>148</v>
      </c>
      <c r="EJ81" s="484">
        <v>46</v>
      </c>
      <c r="EK81" s="484">
        <v>17</v>
      </c>
      <c r="EL81" s="484">
        <v>11</v>
      </c>
      <c r="EM81" s="484">
        <v>3</v>
      </c>
      <c r="EN81" s="485">
        <v>2342</v>
      </c>
      <c r="EO81" s="484">
        <v>459</v>
      </c>
      <c r="EP81" s="484">
        <v>213</v>
      </c>
      <c r="EQ81" s="484">
        <v>130</v>
      </c>
      <c r="ER81" s="484">
        <v>62</v>
      </c>
      <c r="ES81" s="484">
        <v>18</v>
      </c>
      <c r="ET81" s="484">
        <v>9</v>
      </c>
      <c r="EU81" s="484">
        <v>8</v>
      </c>
      <c r="EV81" s="484">
        <v>2</v>
      </c>
      <c r="EW81" s="485">
        <v>901</v>
      </c>
      <c r="EX81" s="484">
        <v>0</v>
      </c>
      <c r="EY81" s="484">
        <v>0</v>
      </c>
      <c r="EZ81" s="484">
        <v>0</v>
      </c>
      <c r="FA81" s="484">
        <v>0</v>
      </c>
      <c r="FB81" s="484">
        <v>0</v>
      </c>
      <c r="FC81" s="484">
        <v>0</v>
      </c>
      <c r="FD81" s="484">
        <v>0</v>
      </c>
      <c r="FE81" s="484">
        <v>0</v>
      </c>
      <c r="FF81" s="485">
        <v>0</v>
      </c>
      <c r="FG81" s="484">
        <v>0</v>
      </c>
      <c r="FH81" s="484">
        <v>0</v>
      </c>
      <c r="FI81" s="484">
        <v>0</v>
      </c>
      <c r="FJ81" s="484">
        <v>0</v>
      </c>
      <c r="FK81" s="484">
        <v>0</v>
      </c>
      <c r="FL81" s="484">
        <v>0</v>
      </c>
      <c r="FM81" s="484">
        <v>0</v>
      </c>
      <c r="FN81" s="484">
        <v>0</v>
      </c>
      <c r="FO81" s="485">
        <v>0</v>
      </c>
      <c r="FP81" s="484">
        <v>6</v>
      </c>
      <c r="FQ81" s="484">
        <v>11</v>
      </c>
      <c r="FR81" s="484">
        <v>13</v>
      </c>
      <c r="FS81" s="484">
        <v>6</v>
      </c>
      <c r="FT81" s="484">
        <v>1</v>
      </c>
      <c r="FU81" s="484">
        <v>2</v>
      </c>
      <c r="FV81" s="484">
        <v>0</v>
      </c>
      <c r="FW81" s="484">
        <v>0</v>
      </c>
      <c r="FX81" s="485">
        <v>39</v>
      </c>
      <c r="FY81" s="484">
        <v>453</v>
      </c>
      <c r="FZ81" s="484">
        <v>202</v>
      </c>
      <c r="GA81" s="484">
        <v>117</v>
      </c>
      <c r="GB81" s="484">
        <v>56</v>
      </c>
      <c r="GC81" s="484">
        <v>17</v>
      </c>
      <c r="GD81" s="484">
        <v>7</v>
      </c>
      <c r="GE81" s="484">
        <v>8</v>
      </c>
      <c r="GF81" s="484">
        <v>2</v>
      </c>
      <c r="GG81" s="485">
        <v>862</v>
      </c>
      <c r="GH81" s="484">
        <v>88</v>
      </c>
      <c r="GI81" s="484">
        <v>21615</v>
      </c>
      <c r="GJ81" s="484">
        <v>25354</v>
      </c>
      <c r="GK81" s="484">
        <v>21503</v>
      </c>
      <c r="GL81" s="484">
        <v>12318</v>
      </c>
      <c r="GM81" s="484">
        <v>5696</v>
      </c>
      <c r="GN81" s="484">
        <v>1995</v>
      </c>
      <c r="GO81" s="484">
        <v>790</v>
      </c>
      <c r="GP81" s="484">
        <v>92</v>
      </c>
      <c r="GQ81" s="485">
        <v>89451</v>
      </c>
      <c r="GR81" s="484">
        <v>37</v>
      </c>
      <c r="GS81" s="484">
        <v>20879</v>
      </c>
      <c r="GT81" s="484">
        <v>13765</v>
      </c>
      <c r="GU81" s="484">
        <v>8728</v>
      </c>
      <c r="GV81" s="484">
        <v>3642</v>
      </c>
      <c r="GW81" s="484">
        <v>1232</v>
      </c>
      <c r="GX81" s="484">
        <v>462</v>
      </c>
      <c r="GY81" s="484">
        <v>167</v>
      </c>
      <c r="GZ81" s="484">
        <v>22</v>
      </c>
      <c r="HA81" s="485">
        <v>48934</v>
      </c>
      <c r="HB81" s="460">
        <v>0</v>
      </c>
      <c r="HC81" s="460">
        <v>5</v>
      </c>
      <c r="HD81" s="460">
        <v>0.9</v>
      </c>
      <c r="HE81" s="460">
        <v>0</v>
      </c>
      <c r="HF81" s="460">
        <v>0</v>
      </c>
      <c r="HG81" s="460">
        <v>0</v>
      </c>
      <c r="HH81" s="460">
        <v>0</v>
      </c>
      <c r="HI81" s="460">
        <v>0</v>
      </c>
      <c r="HJ81" s="460">
        <v>0</v>
      </c>
      <c r="HK81" s="483">
        <v>5.9</v>
      </c>
      <c r="HL81" s="460">
        <v>115.5</v>
      </c>
      <c r="HM81" s="460">
        <v>37568.25</v>
      </c>
      <c r="HN81" s="460">
        <v>35786.85</v>
      </c>
      <c r="HO81" s="460">
        <v>28097.75</v>
      </c>
      <c r="HP81" s="460">
        <v>15075.75</v>
      </c>
      <c r="HQ81" s="460">
        <v>6618.5</v>
      </c>
      <c r="HR81" s="460">
        <v>2342.25</v>
      </c>
      <c r="HS81" s="460">
        <v>910.25</v>
      </c>
      <c r="HT81" s="460">
        <v>108.25</v>
      </c>
      <c r="HU81" s="483">
        <v>126623.35</v>
      </c>
      <c r="HV81" s="460">
        <v>64.2</v>
      </c>
      <c r="HW81" s="460">
        <v>25045.5</v>
      </c>
      <c r="HX81" s="460">
        <v>27834.2</v>
      </c>
      <c r="HY81" s="460">
        <v>24975.8</v>
      </c>
      <c r="HZ81" s="460">
        <v>15075.8</v>
      </c>
      <c r="IA81" s="460">
        <v>8089.3</v>
      </c>
      <c r="IB81" s="460">
        <v>3383.3</v>
      </c>
      <c r="IC81" s="460">
        <v>1517.1</v>
      </c>
      <c r="ID81" s="460">
        <v>216.5</v>
      </c>
      <c r="IE81" s="483">
        <v>106201.7</v>
      </c>
      <c r="IF81" s="483">
        <v>0</v>
      </c>
      <c r="IG81" s="483">
        <v>106201.7</v>
      </c>
      <c r="IH81" s="460">
        <v>115.5</v>
      </c>
      <c r="II81" s="460">
        <v>37568.25</v>
      </c>
      <c r="IJ81" s="460">
        <v>35786.85</v>
      </c>
      <c r="IK81" s="460">
        <v>28097.75</v>
      </c>
      <c r="IL81" s="460">
        <v>15075.75</v>
      </c>
      <c r="IM81" s="460">
        <v>6618.5</v>
      </c>
      <c r="IN81" s="460">
        <v>2342.25</v>
      </c>
      <c r="IO81" s="460">
        <v>910.25</v>
      </c>
      <c r="IP81" s="460">
        <v>108.25</v>
      </c>
      <c r="IQ81" s="483">
        <v>126623.35</v>
      </c>
      <c r="IR81" s="460">
        <v>38.92</v>
      </c>
      <c r="IS81" s="460">
        <v>9522.42</v>
      </c>
      <c r="IT81" s="460">
        <v>4483.68</v>
      </c>
      <c r="IU81" s="460">
        <v>1864.61</v>
      </c>
      <c r="IV81" s="460">
        <v>490.73</v>
      </c>
      <c r="IW81" s="460">
        <v>107.47</v>
      </c>
      <c r="IX81" s="460">
        <v>31.39</v>
      </c>
      <c r="IY81" s="460">
        <v>11.33</v>
      </c>
      <c r="IZ81" s="460">
        <v>1.04</v>
      </c>
      <c r="JA81" s="483">
        <v>16551.59</v>
      </c>
      <c r="JB81" s="460">
        <v>76.58</v>
      </c>
      <c r="JC81" s="460">
        <v>28045.83</v>
      </c>
      <c r="JD81" s="460">
        <v>31303.17</v>
      </c>
      <c r="JE81" s="460">
        <v>26233.14</v>
      </c>
      <c r="JF81" s="460">
        <v>14585.02</v>
      </c>
      <c r="JG81" s="460">
        <v>6511.03</v>
      </c>
      <c r="JH81" s="460">
        <v>2310.86</v>
      </c>
      <c r="JI81" s="460">
        <v>898.92</v>
      </c>
      <c r="JJ81" s="460">
        <v>107.21</v>
      </c>
      <c r="JK81" s="483">
        <v>110071.76</v>
      </c>
      <c r="JL81" s="460">
        <v>42.5</v>
      </c>
      <c r="JM81" s="460">
        <v>18697.2</v>
      </c>
      <c r="JN81" s="460">
        <v>24346.9</v>
      </c>
      <c r="JO81" s="460">
        <v>23318.3</v>
      </c>
      <c r="JP81" s="460">
        <v>14585</v>
      </c>
      <c r="JQ81" s="460">
        <v>7957.9</v>
      </c>
      <c r="JR81" s="460">
        <v>3337.9</v>
      </c>
      <c r="JS81" s="460">
        <v>1498.2</v>
      </c>
      <c r="JT81" s="460">
        <v>214.4</v>
      </c>
      <c r="JU81" s="483">
        <v>93998.3</v>
      </c>
      <c r="JV81" s="483">
        <v>0</v>
      </c>
      <c r="JW81" s="483">
        <v>93998.3</v>
      </c>
      <c r="JX81" s="461"/>
      <c r="JY81" s="461"/>
      <c r="JZ81" s="461"/>
      <c r="KA81" s="461"/>
      <c r="KB81" s="461"/>
      <c r="KC81" s="461"/>
      <c r="KD81" s="461"/>
      <c r="KE81" s="461"/>
      <c r="KF81" s="461"/>
      <c r="KG81" s="461"/>
      <c r="KH81" s="461"/>
      <c r="KI81" s="461"/>
      <c r="KJ81" s="461"/>
      <c r="KK81" s="461"/>
      <c r="KL81" s="461"/>
      <c r="KM81" s="461"/>
      <c r="KN81" s="461"/>
      <c r="KO81" s="461"/>
      <c r="KP81" s="461"/>
      <c r="KQ81" s="461"/>
      <c r="KR81" s="461"/>
      <c r="KS81" s="461"/>
      <c r="KT81" s="461"/>
      <c r="KU81" s="461"/>
      <c r="KV81" s="461"/>
      <c r="KW81" s="461"/>
      <c r="KX81" s="462"/>
    </row>
    <row r="82" spans="1:310" s="463" customFormat="1" x14ac:dyDescent="0.2">
      <c r="A82" s="457" t="s">
        <v>205</v>
      </c>
      <c r="B82" s="473" t="s">
        <v>881</v>
      </c>
      <c r="C82" s="464" t="s">
        <v>870</v>
      </c>
      <c r="D82" s="465" t="s">
        <v>882</v>
      </c>
      <c r="E82" s="484">
        <v>143884</v>
      </c>
      <c r="F82" s="484">
        <v>35129</v>
      </c>
      <c r="G82" s="484">
        <v>31409</v>
      </c>
      <c r="H82" s="484">
        <v>22238</v>
      </c>
      <c r="I82" s="484">
        <v>10832</v>
      </c>
      <c r="J82" s="484">
        <v>4245</v>
      </c>
      <c r="K82" s="484">
        <v>2221</v>
      </c>
      <c r="L82" s="484">
        <v>274</v>
      </c>
      <c r="M82" s="485">
        <v>250232</v>
      </c>
      <c r="N82" s="484">
        <v>3095</v>
      </c>
      <c r="O82" s="484">
        <v>2481</v>
      </c>
      <c r="P82" s="484">
        <v>954</v>
      </c>
      <c r="Q82" s="484">
        <v>946</v>
      </c>
      <c r="R82" s="484">
        <v>305</v>
      </c>
      <c r="S82" s="484">
        <v>121</v>
      </c>
      <c r="T82" s="484">
        <v>74</v>
      </c>
      <c r="U82" s="484">
        <v>34</v>
      </c>
      <c r="V82" s="485">
        <v>8010</v>
      </c>
      <c r="W82" s="484">
        <v>0</v>
      </c>
      <c r="X82" s="484">
        <v>0</v>
      </c>
      <c r="Y82" s="484">
        <v>0</v>
      </c>
      <c r="Z82" s="484">
        <v>0</v>
      </c>
      <c r="AA82" s="484">
        <v>0</v>
      </c>
      <c r="AB82" s="484">
        <v>0</v>
      </c>
      <c r="AC82" s="484">
        <v>0</v>
      </c>
      <c r="AD82" s="484">
        <v>0</v>
      </c>
      <c r="AE82" s="485">
        <v>0</v>
      </c>
      <c r="AF82" s="484">
        <v>140789</v>
      </c>
      <c r="AG82" s="484">
        <v>32648</v>
      </c>
      <c r="AH82" s="484">
        <v>30455</v>
      </c>
      <c r="AI82" s="484">
        <v>21292</v>
      </c>
      <c r="AJ82" s="484">
        <v>10527</v>
      </c>
      <c r="AK82" s="484">
        <v>4124</v>
      </c>
      <c r="AL82" s="484">
        <v>2147</v>
      </c>
      <c r="AM82" s="484">
        <v>240</v>
      </c>
      <c r="AN82" s="485">
        <v>242222</v>
      </c>
      <c r="AO82" s="484">
        <v>411</v>
      </c>
      <c r="AP82" s="484">
        <v>172</v>
      </c>
      <c r="AQ82" s="484">
        <v>233</v>
      </c>
      <c r="AR82" s="484">
        <v>160</v>
      </c>
      <c r="AS82" s="484">
        <v>122</v>
      </c>
      <c r="AT82" s="484">
        <v>57</v>
      </c>
      <c r="AU82" s="484">
        <v>48</v>
      </c>
      <c r="AV82" s="484">
        <v>73</v>
      </c>
      <c r="AW82" s="485">
        <v>1276</v>
      </c>
      <c r="AX82" s="484">
        <v>411</v>
      </c>
      <c r="AY82" s="484">
        <v>172</v>
      </c>
      <c r="AZ82" s="484">
        <v>233</v>
      </c>
      <c r="BA82" s="484">
        <v>160</v>
      </c>
      <c r="BB82" s="484">
        <v>122</v>
      </c>
      <c r="BC82" s="484">
        <v>57</v>
      </c>
      <c r="BD82" s="484">
        <v>48</v>
      </c>
      <c r="BE82" s="484">
        <v>73</v>
      </c>
      <c r="BF82" s="486"/>
      <c r="BG82" s="485">
        <v>1276</v>
      </c>
      <c r="BH82" s="484">
        <v>411</v>
      </c>
      <c r="BI82" s="484">
        <v>140550</v>
      </c>
      <c r="BJ82" s="484">
        <v>32709</v>
      </c>
      <c r="BK82" s="484">
        <v>30382</v>
      </c>
      <c r="BL82" s="484">
        <v>21254</v>
      </c>
      <c r="BM82" s="484">
        <v>10462</v>
      </c>
      <c r="BN82" s="484">
        <v>4115</v>
      </c>
      <c r="BO82" s="484">
        <v>2172</v>
      </c>
      <c r="BP82" s="484">
        <v>167</v>
      </c>
      <c r="BQ82" s="485">
        <v>242222</v>
      </c>
      <c r="BR82" s="484">
        <v>84</v>
      </c>
      <c r="BS82" s="484">
        <v>67942</v>
      </c>
      <c r="BT82" s="484">
        <v>12087</v>
      </c>
      <c r="BU82" s="484">
        <v>8164</v>
      </c>
      <c r="BV82" s="484">
        <v>4069</v>
      </c>
      <c r="BW82" s="484">
        <v>1777</v>
      </c>
      <c r="BX82" s="484">
        <v>638</v>
      </c>
      <c r="BY82" s="484">
        <v>313</v>
      </c>
      <c r="BZ82" s="484">
        <v>16</v>
      </c>
      <c r="CA82" s="485">
        <v>95090</v>
      </c>
      <c r="CB82" s="484">
        <v>17</v>
      </c>
      <c r="CC82" s="484">
        <v>1484</v>
      </c>
      <c r="CD82" s="484">
        <v>401</v>
      </c>
      <c r="CE82" s="484">
        <v>372</v>
      </c>
      <c r="CF82" s="484">
        <v>284</v>
      </c>
      <c r="CG82" s="484">
        <v>134</v>
      </c>
      <c r="CH82" s="484">
        <v>44</v>
      </c>
      <c r="CI82" s="484">
        <v>19</v>
      </c>
      <c r="CJ82" s="484">
        <v>0</v>
      </c>
      <c r="CK82" s="485">
        <v>2755</v>
      </c>
      <c r="CL82" s="484">
        <v>18</v>
      </c>
      <c r="CM82" s="484">
        <v>126</v>
      </c>
      <c r="CN82" s="484">
        <v>45</v>
      </c>
      <c r="CO82" s="484">
        <v>58</v>
      </c>
      <c r="CP82" s="484">
        <v>38</v>
      </c>
      <c r="CQ82" s="484">
        <v>40</v>
      </c>
      <c r="CR82" s="484">
        <v>33</v>
      </c>
      <c r="CS82" s="484">
        <v>77</v>
      </c>
      <c r="CT82" s="484">
        <v>14</v>
      </c>
      <c r="CU82" s="485">
        <v>449</v>
      </c>
      <c r="CV82" s="484">
        <v>685</v>
      </c>
      <c r="CW82" s="484">
        <v>300</v>
      </c>
      <c r="CX82" s="484">
        <v>247</v>
      </c>
      <c r="CY82" s="484">
        <v>162</v>
      </c>
      <c r="CZ82" s="484">
        <v>96</v>
      </c>
      <c r="DA82" s="484">
        <v>34</v>
      </c>
      <c r="DB82" s="484">
        <v>29</v>
      </c>
      <c r="DC82" s="484">
        <v>9</v>
      </c>
      <c r="DD82" s="485">
        <v>1562</v>
      </c>
      <c r="DE82" s="484">
        <v>3577</v>
      </c>
      <c r="DF82" s="484">
        <v>557</v>
      </c>
      <c r="DG82" s="484">
        <v>341</v>
      </c>
      <c r="DH82" s="484">
        <v>196</v>
      </c>
      <c r="DI82" s="484">
        <v>91</v>
      </c>
      <c r="DJ82" s="484">
        <v>36</v>
      </c>
      <c r="DK82" s="484">
        <v>24</v>
      </c>
      <c r="DL82" s="484">
        <v>7</v>
      </c>
      <c r="DM82" s="485">
        <v>4829</v>
      </c>
      <c r="DN82" s="484">
        <v>0</v>
      </c>
      <c r="DO82" s="484">
        <v>0</v>
      </c>
      <c r="DP82" s="484">
        <v>0</v>
      </c>
      <c r="DQ82" s="484">
        <v>0</v>
      </c>
      <c r="DR82" s="484">
        <v>0</v>
      </c>
      <c r="DS82" s="484">
        <v>0</v>
      </c>
      <c r="DT82" s="484">
        <v>0</v>
      </c>
      <c r="DU82" s="484">
        <v>0</v>
      </c>
      <c r="DV82" s="485">
        <v>0</v>
      </c>
      <c r="DW82" s="484">
        <v>1108</v>
      </c>
      <c r="DX82" s="484">
        <v>115</v>
      </c>
      <c r="DY82" s="484">
        <v>56</v>
      </c>
      <c r="DZ82" s="484">
        <v>43</v>
      </c>
      <c r="EA82" s="484">
        <v>21</v>
      </c>
      <c r="EB82" s="484">
        <v>14</v>
      </c>
      <c r="EC82" s="484">
        <v>10</v>
      </c>
      <c r="ED82" s="484">
        <v>1</v>
      </c>
      <c r="EE82" s="485">
        <v>1368</v>
      </c>
      <c r="EF82" s="484">
        <v>4685</v>
      </c>
      <c r="EG82" s="484">
        <v>672</v>
      </c>
      <c r="EH82" s="484">
        <v>397</v>
      </c>
      <c r="EI82" s="484">
        <v>239</v>
      </c>
      <c r="EJ82" s="484">
        <v>112</v>
      </c>
      <c r="EK82" s="484">
        <v>50</v>
      </c>
      <c r="EL82" s="484">
        <v>34</v>
      </c>
      <c r="EM82" s="484">
        <v>8</v>
      </c>
      <c r="EN82" s="485">
        <v>6197</v>
      </c>
      <c r="EO82" s="484">
        <v>3034</v>
      </c>
      <c r="EP82" s="484">
        <v>374</v>
      </c>
      <c r="EQ82" s="484">
        <v>221</v>
      </c>
      <c r="ER82" s="484">
        <v>136</v>
      </c>
      <c r="ES82" s="484">
        <v>70</v>
      </c>
      <c r="ET82" s="484">
        <v>35</v>
      </c>
      <c r="EU82" s="484">
        <v>27</v>
      </c>
      <c r="EV82" s="484">
        <v>4</v>
      </c>
      <c r="EW82" s="485">
        <v>3901</v>
      </c>
      <c r="EX82" s="484">
        <v>0</v>
      </c>
      <c r="EY82" s="484">
        <v>0</v>
      </c>
      <c r="EZ82" s="484">
        <v>0</v>
      </c>
      <c r="FA82" s="484">
        <v>0</v>
      </c>
      <c r="FB82" s="484">
        <v>0</v>
      </c>
      <c r="FC82" s="484">
        <v>0</v>
      </c>
      <c r="FD82" s="484">
        <v>0</v>
      </c>
      <c r="FE82" s="484">
        <v>0</v>
      </c>
      <c r="FF82" s="485">
        <v>0</v>
      </c>
      <c r="FG82" s="484">
        <v>0</v>
      </c>
      <c r="FH82" s="484">
        <v>0</v>
      </c>
      <c r="FI82" s="484">
        <v>0</v>
      </c>
      <c r="FJ82" s="484">
        <v>0</v>
      </c>
      <c r="FK82" s="484">
        <v>0</v>
      </c>
      <c r="FL82" s="484">
        <v>0</v>
      </c>
      <c r="FM82" s="484">
        <v>0</v>
      </c>
      <c r="FN82" s="484">
        <v>0</v>
      </c>
      <c r="FO82" s="485">
        <v>0</v>
      </c>
      <c r="FP82" s="484">
        <v>1</v>
      </c>
      <c r="FQ82" s="484">
        <v>0</v>
      </c>
      <c r="FR82" s="484">
        <v>0</v>
      </c>
      <c r="FS82" s="484">
        <v>0</v>
      </c>
      <c r="FT82" s="484">
        <v>0</v>
      </c>
      <c r="FU82" s="484">
        <v>0</v>
      </c>
      <c r="FV82" s="484">
        <v>0</v>
      </c>
      <c r="FW82" s="484">
        <v>0</v>
      </c>
      <c r="FX82" s="485">
        <v>1</v>
      </c>
      <c r="FY82" s="484">
        <v>3033</v>
      </c>
      <c r="FZ82" s="484">
        <v>374</v>
      </c>
      <c r="GA82" s="484">
        <v>221</v>
      </c>
      <c r="GB82" s="484">
        <v>136</v>
      </c>
      <c r="GC82" s="484">
        <v>70</v>
      </c>
      <c r="GD82" s="484">
        <v>35</v>
      </c>
      <c r="GE82" s="484">
        <v>27</v>
      </c>
      <c r="GF82" s="484">
        <v>4</v>
      </c>
      <c r="GG82" s="485">
        <v>3900</v>
      </c>
      <c r="GH82" s="484">
        <v>292</v>
      </c>
      <c r="GI82" s="484">
        <v>69884</v>
      </c>
      <c r="GJ82" s="484">
        <v>20056</v>
      </c>
      <c r="GK82" s="484">
        <v>21730</v>
      </c>
      <c r="GL82" s="484">
        <v>16820</v>
      </c>
      <c r="GM82" s="484">
        <v>8488</v>
      </c>
      <c r="GN82" s="484">
        <v>3385</v>
      </c>
      <c r="GO82" s="484">
        <v>1752</v>
      </c>
      <c r="GP82" s="484">
        <v>136</v>
      </c>
      <c r="GQ82" s="485">
        <v>142543</v>
      </c>
      <c r="GR82" s="484">
        <v>119</v>
      </c>
      <c r="GS82" s="484">
        <v>70666</v>
      </c>
      <c r="GT82" s="484">
        <v>12653</v>
      </c>
      <c r="GU82" s="484">
        <v>8652</v>
      </c>
      <c r="GV82" s="484">
        <v>4434</v>
      </c>
      <c r="GW82" s="484">
        <v>1974</v>
      </c>
      <c r="GX82" s="484">
        <v>730</v>
      </c>
      <c r="GY82" s="484">
        <v>420</v>
      </c>
      <c r="GZ82" s="484">
        <v>31</v>
      </c>
      <c r="HA82" s="485">
        <v>99679</v>
      </c>
      <c r="HB82" s="460">
        <v>0</v>
      </c>
      <c r="HC82" s="460">
        <v>6.25</v>
      </c>
      <c r="HD82" s="460">
        <v>1</v>
      </c>
      <c r="HE82" s="460">
        <v>1</v>
      </c>
      <c r="HF82" s="460">
        <v>0</v>
      </c>
      <c r="HG82" s="460">
        <v>0</v>
      </c>
      <c r="HH82" s="460">
        <v>0</v>
      </c>
      <c r="HI82" s="460">
        <v>0</v>
      </c>
      <c r="HJ82" s="460">
        <v>0</v>
      </c>
      <c r="HK82" s="483">
        <v>8.25</v>
      </c>
      <c r="HL82" s="460">
        <v>376.75</v>
      </c>
      <c r="HM82" s="460">
        <v>124610.25</v>
      </c>
      <c r="HN82" s="460">
        <v>29718</v>
      </c>
      <c r="HO82" s="460">
        <v>28290</v>
      </c>
      <c r="HP82" s="460">
        <v>20211.75</v>
      </c>
      <c r="HQ82" s="460">
        <v>9993.25</v>
      </c>
      <c r="HR82" s="460">
        <v>3947.5</v>
      </c>
      <c r="HS82" s="460">
        <v>2064</v>
      </c>
      <c r="HT82" s="460">
        <v>158</v>
      </c>
      <c r="HU82" s="483">
        <v>219369.5</v>
      </c>
      <c r="HV82" s="460">
        <v>209.3</v>
      </c>
      <c r="HW82" s="460">
        <v>83073.5</v>
      </c>
      <c r="HX82" s="460">
        <v>23114</v>
      </c>
      <c r="HY82" s="460">
        <v>25146.7</v>
      </c>
      <c r="HZ82" s="460">
        <v>20211.8</v>
      </c>
      <c r="IA82" s="460">
        <v>12214</v>
      </c>
      <c r="IB82" s="460">
        <v>5701.9</v>
      </c>
      <c r="IC82" s="460">
        <v>3440</v>
      </c>
      <c r="ID82" s="460">
        <v>316</v>
      </c>
      <c r="IE82" s="483">
        <v>173427.20000000001</v>
      </c>
      <c r="IF82" s="483">
        <v>0</v>
      </c>
      <c r="IG82" s="483">
        <v>173427.20000000001</v>
      </c>
      <c r="IH82" s="460">
        <v>376.75</v>
      </c>
      <c r="II82" s="460">
        <v>124610.25</v>
      </c>
      <c r="IJ82" s="460">
        <v>29718</v>
      </c>
      <c r="IK82" s="460">
        <v>28290</v>
      </c>
      <c r="IL82" s="460">
        <v>20211.75</v>
      </c>
      <c r="IM82" s="460">
        <v>9993.25</v>
      </c>
      <c r="IN82" s="460">
        <v>3947.5</v>
      </c>
      <c r="IO82" s="460">
        <v>2064</v>
      </c>
      <c r="IP82" s="460">
        <v>158</v>
      </c>
      <c r="IQ82" s="483">
        <v>219369.5</v>
      </c>
      <c r="IR82" s="460">
        <v>83.77</v>
      </c>
      <c r="IS82" s="460">
        <v>35604.980000000003</v>
      </c>
      <c r="IT82" s="460">
        <v>3194</v>
      </c>
      <c r="IU82" s="460">
        <v>1445.16</v>
      </c>
      <c r="IV82" s="460">
        <v>583.13</v>
      </c>
      <c r="IW82" s="460">
        <v>204.71</v>
      </c>
      <c r="IX82" s="460">
        <v>59.2</v>
      </c>
      <c r="IY82" s="460">
        <v>25.61</v>
      </c>
      <c r="IZ82" s="460">
        <v>0</v>
      </c>
      <c r="JA82" s="483">
        <v>41200.559999999998</v>
      </c>
      <c r="JB82" s="460">
        <v>292.98</v>
      </c>
      <c r="JC82" s="460">
        <v>89005.27</v>
      </c>
      <c r="JD82" s="460">
        <v>26524</v>
      </c>
      <c r="JE82" s="460">
        <v>26844.84</v>
      </c>
      <c r="JF82" s="460">
        <v>19628.62</v>
      </c>
      <c r="JG82" s="460">
        <v>9788.5400000000009</v>
      </c>
      <c r="JH82" s="460">
        <v>3888.3</v>
      </c>
      <c r="JI82" s="460">
        <v>2038.39</v>
      </c>
      <c r="JJ82" s="460">
        <v>158</v>
      </c>
      <c r="JK82" s="483">
        <v>178168.94</v>
      </c>
      <c r="JL82" s="460">
        <v>162.80000000000001</v>
      </c>
      <c r="JM82" s="460">
        <v>59336.800000000003</v>
      </c>
      <c r="JN82" s="460">
        <v>20629.8</v>
      </c>
      <c r="JO82" s="460">
        <v>23862.1</v>
      </c>
      <c r="JP82" s="460">
        <v>19628.599999999999</v>
      </c>
      <c r="JQ82" s="460">
        <v>11963.8</v>
      </c>
      <c r="JR82" s="460">
        <v>5616.4</v>
      </c>
      <c r="JS82" s="460">
        <v>3397.3</v>
      </c>
      <c r="JT82" s="460">
        <v>316</v>
      </c>
      <c r="JU82" s="483">
        <v>144913.60000000001</v>
      </c>
      <c r="JV82" s="483">
        <v>0</v>
      </c>
      <c r="JW82" s="483">
        <v>144913.60000000001</v>
      </c>
      <c r="JX82" s="461"/>
      <c r="JY82" s="461"/>
      <c r="JZ82" s="461"/>
      <c r="KA82" s="461"/>
      <c r="KB82" s="461"/>
      <c r="KC82" s="461"/>
      <c r="KD82" s="461"/>
      <c r="KE82" s="461"/>
      <c r="KF82" s="461"/>
      <c r="KG82" s="461"/>
      <c r="KH82" s="461"/>
      <c r="KI82" s="461"/>
      <c r="KJ82" s="461"/>
      <c r="KK82" s="461"/>
      <c r="KL82" s="461"/>
      <c r="KM82" s="461"/>
      <c r="KN82" s="461"/>
      <c r="KO82" s="461"/>
      <c r="KP82" s="461"/>
      <c r="KQ82" s="461"/>
      <c r="KR82" s="461"/>
      <c r="KS82" s="461"/>
      <c r="KT82" s="461"/>
      <c r="KU82" s="461"/>
      <c r="KV82" s="461"/>
      <c r="KW82" s="461"/>
      <c r="KX82" s="462"/>
    </row>
    <row r="83" spans="1:310" s="463" customFormat="1" ht="14.25" x14ac:dyDescent="0.2">
      <c r="A83" s="457" t="s">
        <v>206</v>
      </c>
      <c r="B83" s="473" t="s">
        <v>883</v>
      </c>
      <c r="C83" s="464" t="s">
        <v>640</v>
      </c>
      <c r="D83" s="465" t="s">
        <v>884</v>
      </c>
      <c r="E83" s="484">
        <v>5281</v>
      </c>
      <c r="F83" s="484">
        <v>13714</v>
      </c>
      <c r="G83" s="484">
        <v>34890</v>
      </c>
      <c r="H83" s="484">
        <v>46497</v>
      </c>
      <c r="I83" s="484">
        <v>23990</v>
      </c>
      <c r="J83" s="484">
        <v>10300</v>
      </c>
      <c r="K83" s="484">
        <v>7052</v>
      </c>
      <c r="L83" s="484">
        <v>1016</v>
      </c>
      <c r="M83" s="485">
        <v>142740</v>
      </c>
      <c r="N83" s="484">
        <v>434</v>
      </c>
      <c r="O83" s="484">
        <v>1524</v>
      </c>
      <c r="P83" s="484">
        <v>645</v>
      </c>
      <c r="Q83" s="484">
        <v>532</v>
      </c>
      <c r="R83" s="484">
        <v>406</v>
      </c>
      <c r="S83" s="484">
        <v>245</v>
      </c>
      <c r="T83" s="484">
        <v>97</v>
      </c>
      <c r="U83" s="484">
        <v>10</v>
      </c>
      <c r="V83" s="485">
        <v>3893</v>
      </c>
      <c r="W83" s="484">
        <v>0</v>
      </c>
      <c r="X83" s="484">
        <v>0</v>
      </c>
      <c r="Y83" s="484">
        <v>0</v>
      </c>
      <c r="Z83" s="484">
        <v>0</v>
      </c>
      <c r="AA83" s="484">
        <v>0</v>
      </c>
      <c r="AB83" s="484">
        <v>0</v>
      </c>
      <c r="AC83" s="484">
        <v>0</v>
      </c>
      <c r="AD83" s="484">
        <v>0</v>
      </c>
      <c r="AE83" s="485">
        <v>0</v>
      </c>
      <c r="AF83" s="484">
        <v>4847</v>
      </c>
      <c r="AG83" s="484">
        <v>12190</v>
      </c>
      <c r="AH83" s="484">
        <v>34245</v>
      </c>
      <c r="AI83" s="484">
        <v>45965</v>
      </c>
      <c r="AJ83" s="484">
        <v>23584</v>
      </c>
      <c r="AK83" s="484">
        <v>10055</v>
      </c>
      <c r="AL83" s="484">
        <v>6955</v>
      </c>
      <c r="AM83" s="484">
        <v>1006</v>
      </c>
      <c r="AN83" s="485">
        <v>138847</v>
      </c>
      <c r="AO83" s="484">
        <v>1</v>
      </c>
      <c r="AP83" s="484">
        <v>8</v>
      </c>
      <c r="AQ83" s="484">
        <v>93</v>
      </c>
      <c r="AR83" s="484">
        <v>300</v>
      </c>
      <c r="AS83" s="484">
        <v>169</v>
      </c>
      <c r="AT83" s="484">
        <v>72</v>
      </c>
      <c r="AU83" s="484">
        <v>46</v>
      </c>
      <c r="AV83" s="484">
        <v>23</v>
      </c>
      <c r="AW83" s="485">
        <v>712</v>
      </c>
      <c r="AX83" s="484">
        <v>1</v>
      </c>
      <c r="AY83" s="484">
        <v>8</v>
      </c>
      <c r="AZ83" s="484">
        <v>93</v>
      </c>
      <c r="BA83" s="484">
        <v>300</v>
      </c>
      <c r="BB83" s="484">
        <v>169</v>
      </c>
      <c r="BC83" s="484">
        <v>72</v>
      </c>
      <c r="BD83" s="484">
        <v>46</v>
      </c>
      <c r="BE83" s="484">
        <v>23</v>
      </c>
      <c r="BF83" s="486"/>
      <c r="BG83" s="485">
        <v>712</v>
      </c>
      <c r="BH83" s="484">
        <v>1</v>
      </c>
      <c r="BI83" s="484">
        <v>4854</v>
      </c>
      <c r="BJ83" s="484">
        <v>12275</v>
      </c>
      <c r="BK83" s="484">
        <v>34452</v>
      </c>
      <c r="BL83" s="484">
        <v>45834</v>
      </c>
      <c r="BM83" s="484">
        <v>23487</v>
      </c>
      <c r="BN83" s="484">
        <v>10029</v>
      </c>
      <c r="BO83" s="484">
        <v>6932</v>
      </c>
      <c r="BP83" s="484">
        <v>983</v>
      </c>
      <c r="BQ83" s="485">
        <v>138847</v>
      </c>
      <c r="BR83" s="484">
        <v>0</v>
      </c>
      <c r="BS83" s="484">
        <v>1799</v>
      </c>
      <c r="BT83" s="484">
        <v>4210</v>
      </c>
      <c r="BU83" s="484">
        <v>10319</v>
      </c>
      <c r="BV83" s="484">
        <v>9087</v>
      </c>
      <c r="BW83" s="484">
        <v>4315</v>
      </c>
      <c r="BX83" s="484">
        <v>1523</v>
      </c>
      <c r="BY83" s="484">
        <v>792</v>
      </c>
      <c r="BZ83" s="484">
        <v>55</v>
      </c>
      <c r="CA83" s="485">
        <v>32100</v>
      </c>
      <c r="CB83" s="484">
        <v>0</v>
      </c>
      <c r="CC83" s="484">
        <v>10</v>
      </c>
      <c r="CD83" s="484">
        <v>70</v>
      </c>
      <c r="CE83" s="484">
        <v>256</v>
      </c>
      <c r="CF83" s="484">
        <v>330</v>
      </c>
      <c r="CG83" s="484">
        <v>174</v>
      </c>
      <c r="CH83" s="484">
        <v>54</v>
      </c>
      <c r="CI83" s="484">
        <v>26</v>
      </c>
      <c r="CJ83" s="484">
        <v>3</v>
      </c>
      <c r="CK83" s="485">
        <v>923</v>
      </c>
      <c r="CL83" s="484">
        <v>0</v>
      </c>
      <c r="CM83" s="484">
        <v>4</v>
      </c>
      <c r="CN83" s="484">
        <v>5</v>
      </c>
      <c r="CO83" s="484">
        <v>13</v>
      </c>
      <c r="CP83" s="484">
        <v>35</v>
      </c>
      <c r="CQ83" s="484">
        <v>28</v>
      </c>
      <c r="CR83" s="484">
        <v>25</v>
      </c>
      <c r="CS83" s="484">
        <v>39</v>
      </c>
      <c r="CT83" s="484">
        <v>20</v>
      </c>
      <c r="CU83" s="485">
        <v>169</v>
      </c>
      <c r="CV83" s="484">
        <v>7</v>
      </c>
      <c r="CW83" s="484">
        <v>15</v>
      </c>
      <c r="CX83" s="484">
        <v>30</v>
      </c>
      <c r="CY83" s="484">
        <v>61</v>
      </c>
      <c r="CZ83" s="484">
        <v>48</v>
      </c>
      <c r="DA83" s="484">
        <v>25</v>
      </c>
      <c r="DB83" s="484">
        <v>21</v>
      </c>
      <c r="DC83" s="484">
        <v>3</v>
      </c>
      <c r="DD83" s="485">
        <v>210</v>
      </c>
      <c r="DE83" s="484">
        <v>52</v>
      </c>
      <c r="DF83" s="484">
        <v>127</v>
      </c>
      <c r="DG83" s="484">
        <v>446</v>
      </c>
      <c r="DH83" s="484">
        <v>385</v>
      </c>
      <c r="DI83" s="484">
        <v>184</v>
      </c>
      <c r="DJ83" s="484">
        <v>83</v>
      </c>
      <c r="DK83" s="484">
        <v>49</v>
      </c>
      <c r="DL83" s="484">
        <v>6</v>
      </c>
      <c r="DM83" s="485">
        <v>1332</v>
      </c>
      <c r="DN83" s="484">
        <v>0</v>
      </c>
      <c r="DO83" s="484">
        <v>4</v>
      </c>
      <c r="DP83" s="484">
        <v>4</v>
      </c>
      <c r="DQ83" s="484">
        <v>6</v>
      </c>
      <c r="DR83" s="484">
        <v>4</v>
      </c>
      <c r="DS83" s="484">
        <v>6</v>
      </c>
      <c r="DT83" s="484">
        <v>1</v>
      </c>
      <c r="DU83" s="484">
        <v>0</v>
      </c>
      <c r="DV83" s="485">
        <v>25</v>
      </c>
      <c r="DW83" s="484">
        <v>15</v>
      </c>
      <c r="DX83" s="484">
        <v>23</v>
      </c>
      <c r="DY83" s="484">
        <v>84</v>
      </c>
      <c r="DZ83" s="484">
        <v>82</v>
      </c>
      <c r="EA83" s="484">
        <v>32</v>
      </c>
      <c r="EB83" s="484">
        <v>13</v>
      </c>
      <c r="EC83" s="484">
        <v>12</v>
      </c>
      <c r="ED83" s="484">
        <v>1</v>
      </c>
      <c r="EE83" s="485">
        <v>262</v>
      </c>
      <c r="EF83" s="484">
        <v>67</v>
      </c>
      <c r="EG83" s="484">
        <v>154</v>
      </c>
      <c r="EH83" s="484">
        <v>534</v>
      </c>
      <c r="EI83" s="484">
        <v>473</v>
      </c>
      <c r="EJ83" s="484">
        <v>220</v>
      </c>
      <c r="EK83" s="484">
        <v>102</v>
      </c>
      <c r="EL83" s="484">
        <v>62</v>
      </c>
      <c r="EM83" s="484">
        <v>7</v>
      </c>
      <c r="EN83" s="485">
        <v>1619</v>
      </c>
      <c r="EO83" s="484">
        <v>22</v>
      </c>
      <c r="EP83" s="484">
        <v>54</v>
      </c>
      <c r="EQ83" s="484">
        <v>200</v>
      </c>
      <c r="ER83" s="484">
        <v>152</v>
      </c>
      <c r="ES83" s="484">
        <v>59</v>
      </c>
      <c r="ET83" s="484">
        <v>23</v>
      </c>
      <c r="EU83" s="484">
        <v>25</v>
      </c>
      <c r="EV83" s="484">
        <v>2</v>
      </c>
      <c r="EW83" s="485">
        <v>537</v>
      </c>
      <c r="EX83" s="484">
        <v>0</v>
      </c>
      <c r="EY83" s="484">
        <v>0</v>
      </c>
      <c r="EZ83" s="484">
        <v>0</v>
      </c>
      <c r="FA83" s="484">
        <v>0</v>
      </c>
      <c r="FB83" s="484">
        <v>0</v>
      </c>
      <c r="FC83" s="484">
        <v>0</v>
      </c>
      <c r="FD83" s="484">
        <v>0</v>
      </c>
      <c r="FE83" s="484">
        <v>0</v>
      </c>
      <c r="FF83" s="485">
        <v>0</v>
      </c>
      <c r="FG83" s="484">
        <v>0</v>
      </c>
      <c r="FH83" s="484">
        <v>0</v>
      </c>
      <c r="FI83" s="484">
        <v>0</v>
      </c>
      <c r="FJ83" s="484">
        <v>0</v>
      </c>
      <c r="FK83" s="484">
        <v>0</v>
      </c>
      <c r="FL83" s="484">
        <v>0</v>
      </c>
      <c r="FM83" s="484">
        <v>0</v>
      </c>
      <c r="FN83" s="484">
        <v>0</v>
      </c>
      <c r="FO83" s="485">
        <v>0</v>
      </c>
      <c r="FP83" s="484">
        <v>0</v>
      </c>
      <c r="FQ83" s="484">
        <v>2</v>
      </c>
      <c r="FR83" s="484">
        <v>4</v>
      </c>
      <c r="FS83" s="484">
        <v>12</v>
      </c>
      <c r="FT83" s="484">
        <v>6</v>
      </c>
      <c r="FU83" s="484">
        <v>2</v>
      </c>
      <c r="FV83" s="484">
        <v>5</v>
      </c>
      <c r="FW83" s="484">
        <v>0</v>
      </c>
      <c r="FX83" s="485">
        <v>31</v>
      </c>
      <c r="FY83" s="484">
        <v>22</v>
      </c>
      <c r="FZ83" s="484">
        <v>52</v>
      </c>
      <c r="GA83" s="484">
        <v>196</v>
      </c>
      <c r="GB83" s="484">
        <v>140</v>
      </c>
      <c r="GC83" s="484">
        <v>53</v>
      </c>
      <c r="GD83" s="484">
        <v>21</v>
      </c>
      <c r="GE83" s="484">
        <v>20</v>
      </c>
      <c r="GF83" s="484">
        <v>2</v>
      </c>
      <c r="GG83" s="485">
        <v>506</v>
      </c>
      <c r="GH83" s="484">
        <v>1</v>
      </c>
      <c r="GI83" s="484">
        <v>3026</v>
      </c>
      <c r="GJ83" s="484">
        <v>7963</v>
      </c>
      <c r="GK83" s="484">
        <v>23776</v>
      </c>
      <c r="GL83" s="484">
        <v>36294</v>
      </c>
      <c r="GM83" s="484">
        <v>18934</v>
      </c>
      <c r="GN83" s="484">
        <v>8408</v>
      </c>
      <c r="GO83" s="484">
        <v>6062</v>
      </c>
      <c r="GP83" s="484">
        <v>904</v>
      </c>
      <c r="GQ83" s="485">
        <v>105368</v>
      </c>
      <c r="GR83" s="484">
        <v>0</v>
      </c>
      <c r="GS83" s="484">
        <v>1828</v>
      </c>
      <c r="GT83" s="484">
        <v>4312</v>
      </c>
      <c r="GU83" s="484">
        <v>10676</v>
      </c>
      <c r="GV83" s="484">
        <v>9540</v>
      </c>
      <c r="GW83" s="484">
        <v>4553</v>
      </c>
      <c r="GX83" s="484">
        <v>1621</v>
      </c>
      <c r="GY83" s="484">
        <v>870</v>
      </c>
      <c r="GZ83" s="484">
        <v>79</v>
      </c>
      <c r="HA83" s="485">
        <v>33479</v>
      </c>
      <c r="HB83" s="460">
        <v>0</v>
      </c>
      <c r="HC83" s="460">
        <v>26</v>
      </c>
      <c r="HD83" s="460">
        <v>0.375</v>
      </c>
      <c r="HE83" s="460">
        <v>1</v>
      </c>
      <c r="HF83" s="460">
        <v>0</v>
      </c>
      <c r="HG83" s="460">
        <v>0</v>
      </c>
      <c r="HH83" s="460">
        <v>0.5</v>
      </c>
      <c r="HI83" s="460">
        <v>0.5</v>
      </c>
      <c r="HJ83" s="460">
        <v>0</v>
      </c>
      <c r="HK83" s="483">
        <v>28.375</v>
      </c>
      <c r="HL83" s="460">
        <v>1</v>
      </c>
      <c r="HM83" s="460">
        <v>4395.75</v>
      </c>
      <c r="HN83" s="460">
        <v>11238.125</v>
      </c>
      <c r="HO83" s="460">
        <v>31917.75</v>
      </c>
      <c r="HP83" s="460">
        <v>43579.25</v>
      </c>
      <c r="HQ83" s="460">
        <v>22394.75</v>
      </c>
      <c r="HR83" s="460">
        <v>9634.75</v>
      </c>
      <c r="HS83" s="460">
        <v>6727.5</v>
      </c>
      <c r="HT83" s="460">
        <v>960.5</v>
      </c>
      <c r="HU83" s="483">
        <v>130849.375</v>
      </c>
      <c r="HV83" s="460">
        <v>0.6</v>
      </c>
      <c r="HW83" s="460">
        <v>2930.5</v>
      </c>
      <c r="HX83" s="460">
        <v>8740.7999999999993</v>
      </c>
      <c r="HY83" s="460">
        <v>28371.3</v>
      </c>
      <c r="HZ83" s="460">
        <v>43579.3</v>
      </c>
      <c r="IA83" s="460">
        <v>27371.4</v>
      </c>
      <c r="IB83" s="460">
        <v>13916.9</v>
      </c>
      <c r="IC83" s="460">
        <v>11212.5</v>
      </c>
      <c r="ID83" s="460">
        <v>1921</v>
      </c>
      <c r="IE83" s="483">
        <v>138044.29999999999</v>
      </c>
      <c r="IF83" s="483">
        <v>0</v>
      </c>
      <c r="IG83" s="483">
        <v>138044.29999999999</v>
      </c>
      <c r="IH83" s="460">
        <v>1</v>
      </c>
      <c r="II83" s="460">
        <v>4395.75</v>
      </c>
      <c r="IJ83" s="460">
        <v>11238.125</v>
      </c>
      <c r="IK83" s="460">
        <v>31917.75</v>
      </c>
      <c r="IL83" s="460">
        <v>43579.25</v>
      </c>
      <c r="IM83" s="460">
        <v>22394.75</v>
      </c>
      <c r="IN83" s="460">
        <v>9634.75</v>
      </c>
      <c r="IO83" s="460">
        <v>6727.5</v>
      </c>
      <c r="IP83" s="460">
        <v>960.5</v>
      </c>
      <c r="IQ83" s="483">
        <v>130849.375</v>
      </c>
      <c r="IR83" s="460">
        <v>1</v>
      </c>
      <c r="IS83" s="460">
        <v>1210.1199999999999</v>
      </c>
      <c r="IT83" s="460">
        <v>3136.21</v>
      </c>
      <c r="IU83" s="460">
        <v>6112.7</v>
      </c>
      <c r="IV83" s="460">
        <v>5099.7</v>
      </c>
      <c r="IW83" s="460">
        <v>1973.08</v>
      </c>
      <c r="IX83" s="460">
        <v>404.12</v>
      </c>
      <c r="IY83" s="460">
        <v>104.98</v>
      </c>
      <c r="IZ83" s="460">
        <v>7.77</v>
      </c>
      <c r="JA83" s="483">
        <v>18049.68</v>
      </c>
      <c r="JB83" s="460">
        <v>0</v>
      </c>
      <c r="JC83" s="460">
        <v>3185.63</v>
      </c>
      <c r="JD83" s="460">
        <v>8101.915</v>
      </c>
      <c r="JE83" s="460">
        <v>25805.05</v>
      </c>
      <c r="JF83" s="460">
        <v>38479.550000000003</v>
      </c>
      <c r="JG83" s="460">
        <v>20421.669999999998</v>
      </c>
      <c r="JH83" s="460">
        <v>9230.6299999999992</v>
      </c>
      <c r="JI83" s="460">
        <v>6622.52</v>
      </c>
      <c r="JJ83" s="460">
        <v>952.73</v>
      </c>
      <c r="JK83" s="483">
        <v>112799.69500000001</v>
      </c>
      <c r="JL83" s="460">
        <v>0</v>
      </c>
      <c r="JM83" s="460">
        <v>2123.8000000000002</v>
      </c>
      <c r="JN83" s="460">
        <v>6301.5</v>
      </c>
      <c r="JO83" s="460">
        <v>22937.8</v>
      </c>
      <c r="JP83" s="460">
        <v>38479.599999999999</v>
      </c>
      <c r="JQ83" s="460">
        <v>24959.8</v>
      </c>
      <c r="JR83" s="460">
        <v>13333.1</v>
      </c>
      <c r="JS83" s="460">
        <v>11037.5</v>
      </c>
      <c r="JT83" s="460">
        <v>1905.5</v>
      </c>
      <c r="JU83" s="483">
        <v>121078.6</v>
      </c>
      <c r="JV83" s="483">
        <v>0</v>
      </c>
      <c r="JW83" s="483">
        <v>121078.6</v>
      </c>
      <c r="JX83" s="461"/>
      <c r="JY83" s="461"/>
      <c r="JZ83" s="461"/>
      <c r="KA83" s="461"/>
      <c r="KB83" s="461"/>
      <c r="KC83" s="461"/>
      <c r="KD83" s="461"/>
      <c r="KE83" s="461"/>
      <c r="KF83" s="461"/>
      <c r="KG83" s="461"/>
      <c r="KH83" s="461"/>
      <c r="KI83" s="461"/>
      <c r="KJ83" s="461"/>
      <c r="KK83" s="461"/>
      <c r="KL83" s="461"/>
      <c r="KM83" s="461"/>
      <c r="KN83" s="461"/>
      <c r="KO83" s="461"/>
      <c r="KP83" s="461"/>
      <c r="KQ83" s="461"/>
      <c r="KR83" s="461"/>
      <c r="KS83" s="461"/>
      <c r="KT83" s="461"/>
      <c r="KU83" s="461"/>
      <c r="KV83" s="461"/>
      <c r="KW83" s="461"/>
      <c r="KX83" s="462"/>
    </row>
    <row r="84" spans="1:310" s="463" customFormat="1" x14ac:dyDescent="0.2">
      <c r="A84" s="457" t="s">
        <v>208</v>
      </c>
      <c r="B84" s="473" t="s">
        <v>885</v>
      </c>
      <c r="C84" s="464" t="s">
        <v>626</v>
      </c>
      <c r="D84" s="465" t="s">
        <v>209</v>
      </c>
      <c r="E84" s="484">
        <v>4805</v>
      </c>
      <c r="F84" s="484">
        <v>11288</v>
      </c>
      <c r="G84" s="484">
        <v>7963</v>
      </c>
      <c r="H84" s="484">
        <v>7078</v>
      </c>
      <c r="I84" s="484">
        <v>4735</v>
      </c>
      <c r="J84" s="484">
        <v>2242</v>
      </c>
      <c r="K84" s="484">
        <v>762</v>
      </c>
      <c r="L84" s="484">
        <v>89</v>
      </c>
      <c r="M84" s="485">
        <v>38962</v>
      </c>
      <c r="N84" s="484">
        <v>198</v>
      </c>
      <c r="O84" s="484">
        <v>201</v>
      </c>
      <c r="P84" s="484">
        <v>131</v>
      </c>
      <c r="Q84" s="484">
        <v>162</v>
      </c>
      <c r="R84" s="484">
        <v>127</v>
      </c>
      <c r="S84" s="484">
        <v>54</v>
      </c>
      <c r="T84" s="484">
        <v>19</v>
      </c>
      <c r="U84" s="484">
        <v>4</v>
      </c>
      <c r="V84" s="485">
        <v>896</v>
      </c>
      <c r="W84" s="484">
        <v>4</v>
      </c>
      <c r="X84" s="484">
        <v>1</v>
      </c>
      <c r="Y84" s="484">
        <v>0</v>
      </c>
      <c r="Z84" s="484">
        <v>1</v>
      </c>
      <c r="AA84" s="484">
        <v>0</v>
      </c>
      <c r="AB84" s="484">
        <v>0</v>
      </c>
      <c r="AC84" s="484">
        <v>0</v>
      </c>
      <c r="AD84" s="484">
        <v>0</v>
      </c>
      <c r="AE84" s="485">
        <v>6</v>
      </c>
      <c r="AF84" s="484">
        <v>4603</v>
      </c>
      <c r="AG84" s="484">
        <v>11086</v>
      </c>
      <c r="AH84" s="484">
        <v>7832</v>
      </c>
      <c r="AI84" s="484">
        <v>6915</v>
      </c>
      <c r="AJ84" s="484">
        <v>4608</v>
      </c>
      <c r="AK84" s="484">
        <v>2188</v>
      </c>
      <c r="AL84" s="484">
        <v>743</v>
      </c>
      <c r="AM84" s="484">
        <v>85</v>
      </c>
      <c r="AN84" s="485">
        <v>38060</v>
      </c>
      <c r="AO84" s="484">
        <v>14</v>
      </c>
      <c r="AP84" s="484">
        <v>49</v>
      </c>
      <c r="AQ84" s="484">
        <v>51</v>
      </c>
      <c r="AR84" s="484">
        <v>49</v>
      </c>
      <c r="AS84" s="484">
        <v>38</v>
      </c>
      <c r="AT84" s="484">
        <v>21</v>
      </c>
      <c r="AU84" s="484">
        <v>14</v>
      </c>
      <c r="AV84" s="484">
        <v>5</v>
      </c>
      <c r="AW84" s="485">
        <v>241</v>
      </c>
      <c r="AX84" s="484">
        <v>14</v>
      </c>
      <c r="AY84" s="484">
        <v>49</v>
      </c>
      <c r="AZ84" s="484">
        <v>51</v>
      </c>
      <c r="BA84" s="484">
        <v>49</v>
      </c>
      <c r="BB84" s="484">
        <v>38</v>
      </c>
      <c r="BC84" s="484">
        <v>21</v>
      </c>
      <c r="BD84" s="484">
        <v>14</v>
      </c>
      <c r="BE84" s="484">
        <v>5</v>
      </c>
      <c r="BF84" s="486"/>
      <c r="BG84" s="485">
        <v>241</v>
      </c>
      <c r="BH84" s="484">
        <v>14</v>
      </c>
      <c r="BI84" s="484">
        <v>4638</v>
      </c>
      <c r="BJ84" s="484">
        <v>11088</v>
      </c>
      <c r="BK84" s="484">
        <v>7830</v>
      </c>
      <c r="BL84" s="484">
        <v>6904</v>
      </c>
      <c r="BM84" s="484">
        <v>4591</v>
      </c>
      <c r="BN84" s="484">
        <v>2181</v>
      </c>
      <c r="BO84" s="484">
        <v>734</v>
      </c>
      <c r="BP84" s="484">
        <v>80</v>
      </c>
      <c r="BQ84" s="485">
        <v>38060</v>
      </c>
      <c r="BR84" s="484">
        <v>9</v>
      </c>
      <c r="BS84" s="484">
        <v>2594</v>
      </c>
      <c r="BT84" s="484">
        <v>4101</v>
      </c>
      <c r="BU84" s="484">
        <v>2161</v>
      </c>
      <c r="BV84" s="484">
        <v>1428</v>
      </c>
      <c r="BW84" s="484">
        <v>746</v>
      </c>
      <c r="BX84" s="484">
        <v>274</v>
      </c>
      <c r="BY84" s="484">
        <v>85</v>
      </c>
      <c r="BZ84" s="484">
        <v>8</v>
      </c>
      <c r="CA84" s="485">
        <v>11406</v>
      </c>
      <c r="CB84" s="484">
        <v>0</v>
      </c>
      <c r="CC84" s="484">
        <v>20</v>
      </c>
      <c r="CD84" s="484">
        <v>89</v>
      </c>
      <c r="CE84" s="484">
        <v>71</v>
      </c>
      <c r="CF84" s="484">
        <v>53</v>
      </c>
      <c r="CG84" s="484">
        <v>30</v>
      </c>
      <c r="CH84" s="484">
        <v>17</v>
      </c>
      <c r="CI84" s="484">
        <v>2</v>
      </c>
      <c r="CJ84" s="484">
        <v>0</v>
      </c>
      <c r="CK84" s="485">
        <v>282</v>
      </c>
      <c r="CL84" s="484">
        <v>0</v>
      </c>
      <c r="CM84" s="484">
        <v>2</v>
      </c>
      <c r="CN84" s="484">
        <v>8</v>
      </c>
      <c r="CO84" s="484">
        <v>6</v>
      </c>
      <c r="CP84" s="484">
        <v>6</v>
      </c>
      <c r="CQ84" s="484">
        <v>6</v>
      </c>
      <c r="CR84" s="484">
        <v>12</v>
      </c>
      <c r="CS84" s="484">
        <v>6</v>
      </c>
      <c r="CT84" s="484">
        <v>1</v>
      </c>
      <c r="CU84" s="485">
        <v>47</v>
      </c>
      <c r="CV84" s="484">
        <v>35</v>
      </c>
      <c r="CW84" s="484">
        <v>49</v>
      </c>
      <c r="CX84" s="484">
        <v>38</v>
      </c>
      <c r="CY84" s="484">
        <v>39</v>
      </c>
      <c r="CZ84" s="484">
        <v>22</v>
      </c>
      <c r="DA84" s="484">
        <v>20</v>
      </c>
      <c r="DB84" s="484">
        <v>9</v>
      </c>
      <c r="DC84" s="484">
        <v>5</v>
      </c>
      <c r="DD84" s="485">
        <v>217</v>
      </c>
      <c r="DE84" s="484">
        <v>108</v>
      </c>
      <c r="DF84" s="484">
        <v>130</v>
      </c>
      <c r="DG84" s="484">
        <v>109</v>
      </c>
      <c r="DH84" s="484">
        <v>59</v>
      </c>
      <c r="DI84" s="484">
        <v>38</v>
      </c>
      <c r="DJ84" s="484">
        <v>18</v>
      </c>
      <c r="DK84" s="484">
        <v>9</v>
      </c>
      <c r="DL84" s="484">
        <v>1</v>
      </c>
      <c r="DM84" s="485">
        <v>472</v>
      </c>
      <c r="DN84" s="484">
        <v>12</v>
      </c>
      <c r="DO84" s="484">
        <v>25</v>
      </c>
      <c r="DP84" s="484">
        <v>12</v>
      </c>
      <c r="DQ84" s="484">
        <v>8</v>
      </c>
      <c r="DR84" s="484">
        <v>12</v>
      </c>
      <c r="DS84" s="484">
        <v>2</v>
      </c>
      <c r="DT84" s="484">
        <v>0</v>
      </c>
      <c r="DU84" s="484">
        <v>0</v>
      </c>
      <c r="DV84" s="485">
        <v>71</v>
      </c>
      <c r="DW84" s="484">
        <v>70</v>
      </c>
      <c r="DX84" s="484">
        <v>36</v>
      </c>
      <c r="DY84" s="484">
        <v>33</v>
      </c>
      <c r="DZ84" s="484">
        <v>19</v>
      </c>
      <c r="EA84" s="484">
        <v>6</v>
      </c>
      <c r="EB84" s="484">
        <v>3</v>
      </c>
      <c r="EC84" s="484">
        <v>2</v>
      </c>
      <c r="ED84" s="484">
        <v>1</v>
      </c>
      <c r="EE84" s="485">
        <v>170</v>
      </c>
      <c r="EF84" s="484">
        <v>190</v>
      </c>
      <c r="EG84" s="484">
        <v>191</v>
      </c>
      <c r="EH84" s="484">
        <v>154</v>
      </c>
      <c r="EI84" s="484">
        <v>86</v>
      </c>
      <c r="EJ84" s="484">
        <v>56</v>
      </c>
      <c r="EK84" s="484">
        <v>23</v>
      </c>
      <c r="EL84" s="484">
        <v>11</v>
      </c>
      <c r="EM84" s="484">
        <v>2</v>
      </c>
      <c r="EN84" s="485">
        <v>713</v>
      </c>
      <c r="EO84" s="484">
        <v>136</v>
      </c>
      <c r="EP84" s="484">
        <v>100</v>
      </c>
      <c r="EQ84" s="484">
        <v>81</v>
      </c>
      <c r="ER84" s="484">
        <v>42</v>
      </c>
      <c r="ES84" s="484">
        <v>30</v>
      </c>
      <c r="ET84" s="484">
        <v>14</v>
      </c>
      <c r="EU84" s="484">
        <v>7</v>
      </c>
      <c r="EV84" s="484">
        <v>1</v>
      </c>
      <c r="EW84" s="485">
        <v>411</v>
      </c>
      <c r="EX84" s="484">
        <v>0</v>
      </c>
      <c r="EY84" s="484">
        <v>0</v>
      </c>
      <c r="EZ84" s="484">
        <v>0</v>
      </c>
      <c r="FA84" s="484">
        <v>0</v>
      </c>
      <c r="FB84" s="484">
        <v>0</v>
      </c>
      <c r="FC84" s="484">
        <v>0</v>
      </c>
      <c r="FD84" s="484">
        <v>0</v>
      </c>
      <c r="FE84" s="484">
        <v>0</v>
      </c>
      <c r="FF84" s="485">
        <v>0</v>
      </c>
      <c r="FG84" s="484">
        <v>0</v>
      </c>
      <c r="FH84" s="484">
        <v>0</v>
      </c>
      <c r="FI84" s="484">
        <v>0</v>
      </c>
      <c r="FJ84" s="484">
        <v>0</v>
      </c>
      <c r="FK84" s="484">
        <v>0</v>
      </c>
      <c r="FL84" s="484">
        <v>0</v>
      </c>
      <c r="FM84" s="484">
        <v>0</v>
      </c>
      <c r="FN84" s="484">
        <v>0</v>
      </c>
      <c r="FO84" s="485">
        <v>0</v>
      </c>
      <c r="FP84" s="484">
        <v>2</v>
      </c>
      <c r="FQ84" s="484">
        <v>4</v>
      </c>
      <c r="FR84" s="484">
        <v>4</v>
      </c>
      <c r="FS84" s="484">
        <v>1</v>
      </c>
      <c r="FT84" s="484">
        <v>8</v>
      </c>
      <c r="FU84" s="484">
        <v>1</v>
      </c>
      <c r="FV84" s="484">
        <v>0</v>
      </c>
      <c r="FW84" s="484">
        <v>0</v>
      </c>
      <c r="FX84" s="485">
        <v>20</v>
      </c>
      <c r="FY84" s="484">
        <v>134</v>
      </c>
      <c r="FZ84" s="484">
        <v>96</v>
      </c>
      <c r="GA84" s="484">
        <v>77</v>
      </c>
      <c r="GB84" s="484">
        <v>41</v>
      </c>
      <c r="GC84" s="484">
        <v>22</v>
      </c>
      <c r="GD84" s="484">
        <v>13</v>
      </c>
      <c r="GE84" s="484">
        <v>7</v>
      </c>
      <c r="GF84" s="484">
        <v>1</v>
      </c>
      <c r="GG84" s="485">
        <v>391</v>
      </c>
      <c r="GH84" s="484">
        <v>5</v>
      </c>
      <c r="GI84" s="484">
        <v>1937</v>
      </c>
      <c r="GJ84" s="484">
        <v>6827</v>
      </c>
      <c r="GK84" s="484">
        <v>5547</v>
      </c>
      <c r="GL84" s="484">
        <v>5390</v>
      </c>
      <c r="GM84" s="484">
        <v>3791</v>
      </c>
      <c r="GN84" s="484">
        <v>1873</v>
      </c>
      <c r="GO84" s="484">
        <v>639</v>
      </c>
      <c r="GP84" s="484">
        <v>70</v>
      </c>
      <c r="GQ84" s="485">
        <v>26079</v>
      </c>
      <c r="GR84" s="484">
        <v>9</v>
      </c>
      <c r="GS84" s="484">
        <v>2701</v>
      </c>
      <c r="GT84" s="484">
        <v>4261</v>
      </c>
      <c r="GU84" s="484">
        <v>2283</v>
      </c>
      <c r="GV84" s="484">
        <v>1514</v>
      </c>
      <c r="GW84" s="484">
        <v>800</v>
      </c>
      <c r="GX84" s="484">
        <v>308</v>
      </c>
      <c r="GY84" s="484">
        <v>95</v>
      </c>
      <c r="GZ84" s="484">
        <v>10</v>
      </c>
      <c r="HA84" s="485">
        <v>11981</v>
      </c>
      <c r="HB84" s="460">
        <v>0</v>
      </c>
      <c r="HC84" s="460">
        <v>13</v>
      </c>
      <c r="HD84" s="460">
        <v>1.5</v>
      </c>
      <c r="HE84" s="460">
        <v>0.88</v>
      </c>
      <c r="HF84" s="460">
        <v>0.38</v>
      </c>
      <c r="HG84" s="460">
        <v>0</v>
      </c>
      <c r="HH84" s="460">
        <v>0</v>
      </c>
      <c r="HI84" s="460">
        <v>0</v>
      </c>
      <c r="HJ84" s="460">
        <v>0</v>
      </c>
      <c r="HK84" s="483">
        <v>15.76</v>
      </c>
      <c r="HL84" s="460">
        <v>11.75</v>
      </c>
      <c r="HM84" s="460">
        <v>3993.8</v>
      </c>
      <c r="HN84" s="460">
        <v>10031.5</v>
      </c>
      <c r="HO84" s="460">
        <v>7276.22</v>
      </c>
      <c r="HP84" s="460">
        <v>6532.77</v>
      </c>
      <c r="HQ84" s="460">
        <v>4393.1000000000004</v>
      </c>
      <c r="HR84" s="460">
        <v>2102.65</v>
      </c>
      <c r="HS84" s="460">
        <v>710.25</v>
      </c>
      <c r="HT84" s="460">
        <v>78</v>
      </c>
      <c r="HU84" s="483">
        <v>35130.04</v>
      </c>
      <c r="HV84" s="460">
        <v>6.5</v>
      </c>
      <c r="HW84" s="460">
        <v>2662.5</v>
      </c>
      <c r="HX84" s="460">
        <v>7802.3</v>
      </c>
      <c r="HY84" s="460">
        <v>6467.8</v>
      </c>
      <c r="HZ84" s="460">
        <v>6532.8</v>
      </c>
      <c r="IA84" s="460">
        <v>5369.3</v>
      </c>
      <c r="IB84" s="460">
        <v>3037.2</v>
      </c>
      <c r="IC84" s="460">
        <v>1183.8</v>
      </c>
      <c r="ID84" s="460">
        <v>156</v>
      </c>
      <c r="IE84" s="483">
        <v>33218.199999999997</v>
      </c>
      <c r="IF84" s="483">
        <v>0</v>
      </c>
      <c r="IG84" s="483">
        <v>33218.199999999997</v>
      </c>
      <c r="IH84" s="460">
        <v>11.75</v>
      </c>
      <c r="II84" s="460">
        <v>3993.8</v>
      </c>
      <c r="IJ84" s="460">
        <v>10031.5</v>
      </c>
      <c r="IK84" s="460">
        <v>7276.22</v>
      </c>
      <c r="IL84" s="460">
        <v>6532.77</v>
      </c>
      <c r="IM84" s="460">
        <v>4393.1000000000004</v>
      </c>
      <c r="IN84" s="460">
        <v>2102.65</v>
      </c>
      <c r="IO84" s="460">
        <v>710.25</v>
      </c>
      <c r="IP84" s="460">
        <v>78</v>
      </c>
      <c r="IQ84" s="483">
        <v>35130.04</v>
      </c>
      <c r="IR84" s="460">
        <v>4.72</v>
      </c>
      <c r="IS84" s="460">
        <v>855.57</v>
      </c>
      <c r="IT84" s="460">
        <v>1228.46</v>
      </c>
      <c r="IU84" s="460">
        <v>337.82</v>
      </c>
      <c r="IV84" s="460">
        <v>158.80000000000001</v>
      </c>
      <c r="IW84" s="460">
        <v>54.12</v>
      </c>
      <c r="IX84" s="460">
        <v>14.47</v>
      </c>
      <c r="IY84" s="460">
        <v>3.36</v>
      </c>
      <c r="IZ84" s="460">
        <v>0.74</v>
      </c>
      <c r="JA84" s="483">
        <v>2658.06</v>
      </c>
      <c r="JB84" s="460">
        <v>7.03</v>
      </c>
      <c r="JC84" s="460">
        <v>3138.23</v>
      </c>
      <c r="JD84" s="460">
        <v>8803.0400000000009</v>
      </c>
      <c r="JE84" s="460">
        <v>6938.4</v>
      </c>
      <c r="JF84" s="460">
        <v>6373.97</v>
      </c>
      <c r="JG84" s="460">
        <v>4338.9799999999996</v>
      </c>
      <c r="JH84" s="460">
        <v>2088.1799999999998</v>
      </c>
      <c r="JI84" s="460">
        <v>706.89</v>
      </c>
      <c r="JJ84" s="460">
        <v>77.260000000000005</v>
      </c>
      <c r="JK84" s="483">
        <v>32471.98</v>
      </c>
      <c r="JL84" s="460">
        <v>3.9</v>
      </c>
      <c r="JM84" s="460">
        <v>2092.1999999999998</v>
      </c>
      <c r="JN84" s="460">
        <v>6846.8</v>
      </c>
      <c r="JO84" s="460">
        <v>6167.5</v>
      </c>
      <c r="JP84" s="460">
        <v>6374</v>
      </c>
      <c r="JQ84" s="460">
        <v>5303.2</v>
      </c>
      <c r="JR84" s="460">
        <v>3016.3</v>
      </c>
      <c r="JS84" s="460">
        <v>1178.2</v>
      </c>
      <c r="JT84" s="460">
        <v>154.5</v>
      </c>
      <c r="JU84" s="483">
        <v>31136.6</v>
      </c>
      <c r="JV84" s="483">
        <v>0</v>
      </c>
      <c r="JW84" s="483">
        <v>31136.6</v>
      </c>
      <c r="JX84" s="461"/>
      <c r="JY84" s="461"/>
      <c r="JZ84" s="461"/>
      <c r="KA84" s="461"/>
      <c r="KB84" s="461"/>
      <c r="KC84" s="461"/>
      <c r="KD84" s="461"/>
      <c r="KE84" s="461"/>
      <c r="KF84" s="461"/>
      <c r="KG84" s="461"/>
      <c r="KH84" s="461"/>
      <c r="KI84" s="461"/>
      <c r="KJ84" s="461"/>
      <c r="KK84" s="461"/>
      <c r="KL84" s="461"/>
      <c r="KM84" s="461"/>
      <c r="KN84" s="461"/>
      <c r="KO84" s="461"/>
      <c r="KP84" s="461"/>
      <c r="KQ84" s="461"/>
      <c r="KR84" s="461"/>
      <c r="KS84" s="461"/>
      <c r="KT84" s="461"/>
      <c r="KU84" s="461"/>
      <c r="KV84" s="461"/>
      <c r="KW84" s="461"/>
      <c r="KX84" s="462"/>
    </row>
    <row r="85" spans="1:310" s="463" customFormat="1" x14ac:dyDescent="0.2">
      <c r="A85" s="457" t="s">
        <v>210</v>
      </c>
      <c r="B85" s="473" t="s">
        <v>886</v>
      </c>
      <c r="C85" s="464" t="s">
        <v>801</v>
      </c>
      <c r="D85" s="465" t="s">
        <v>211</v>
      </c>
      <c r="E85" s="484">
        <v>6557</v>
      </c>
      <c r="F85" s="484">
        <v>13736</v>
      </c>
      <c r="G85" s="484">
        <v>16807</v>
      </c>
      <c r="H85" s="484">
        <v>13222</v>
      </c>
      <c r="I85" s="484">
        <v>10936</v>
      </c>
      <c r="J85" s="484">
        <v>6525</v>
      </c>
      <c r="K85" s="484">
        <v>4140</v>
      </c>
      <c r="L85" s="484">
        <v>192</v>
      </c>
      <c r="M85" s="485">
        <v>72115</v>
      </c>
      <c r="N85" s="484">
        <v>303</v>
      </c>
      <c r="O85" s="484">
        <v>320</v>
      </c>
      <c r="P85" s="484">
        <v>273</v>
      </c>
      <c r="Q85" s="484">
        <v>222</v>
      </c>
      <c r="R85" s="484">
        <v>164</v>
      </c>
      <c r="S85" s="484">
        <v>70</v>
      </c>
      <c r="T85" s="484">
        <v>41</v>
      </c>
      <c r="U85" s="484">
        <v>6</v>
      </c>
      <c r="V85" s="485">
        <v>1399</v>
      </c>
      <c r="W85" s="484">
        <v>1</v>
      </c>
      <c r="X85" s="484">
        <v>0</v>
      </c>
      <c r="Y85" s="484">
        <v>0</v>
      </c>
      <c r="Z85" s="484">
        <v>1</v>
      </c>
      <c r="AA85" s="484">
        <v>0</v>
      </c>
      <c r="AB85" s="484">
        <v>0</v>
      </c>
      <c r="AC85" s="484">
        <v>0</v>
      </c>
      <c r="AD85" s="484">
        <v>0</v>
      </c>
      <c r="AE85" s="485">
        <v>2</v>
      </c>
      <c r="AF85" s="484">
        <v>6253</v>
      </c>
      <c r="AG85" s="484">
        <v>13416</v>
      </c>
      <c r="AH85" s="484">
        <v>16534</v>
      </c>
      <c r="AI85" s="484">
        <v>12999</v>
      </c>
      <c r="AJ85" s="484">
        <v>10772</v>
      </c>
      <c r="AK85" s="484">
        <v>6455</v>
      </c>
      <c r="AL85" s="484">
        <v>4099</v>
      </c>
      <c r="AM85" s="484">
        <v>186</v>
      </c>
      <c r="AN85" s="485">
        <v>70714</v>
      </c>
      <c r="AO85" s="484">
        <v>15</v>
      </c>
      <c r="AP85" s="484">
        <v>50</v>
      </c>
      <c r="AQ85" s="484">
        <v>111</v>
      </c>
      <c r="AR85" s="484">
        <v>89</v>
      </c>
      <c r="AS85" s="484">
        <v>97</v>
      </c>
      <c r="AT85" s="484">
        <v>53</v>
      </c>
      <c r="AU85" s="484">
        <v>67</v>
      </c>
      <c r="AV85" s="484">
        <v>21</v>
      </c>
      <c r="AW85" s="485">
        <v>503</v>
      </c>
      <c r="AX85" s="484">
        <v>15</v>
      </c>
      <c r="AY85" s="484">
        <v>50</v>
      </c>
      <c r="AZ85" s="484">
        <v>111</v>
      </c>
      <c r="BA85" s="484">
        <v>89</v>
      </c>
      <c r="BB85" s="484">
        <v>97</v>
      </c>
      <c r="BC85" s="484">
        <v>53</v>
      </c>
      <c r="BD85" s="484">
        <v>67</v>
      </c>
      <c r="BE85" s="484">
        <v>21</v>
      </c>
      <c r="BF85" s="486"/>
      <c r="BG85" s="485">
        <v>503</v>
      </c>
      <c r="BH85" s="484">
        <v>15</v>
      </c>
      <c r="BI85" s="484">
        <v>6288</v>
      </c>
      <c r="BJ85" s="484">
        <v>13477</v>
      </c>
      <c r="BK85" s="484">
        <v>16512</v>
      </c>
      <c r="BL85" s="484">
        <v>13007</v>
      </c>
      <c r="BM85" s="484">
        <v>10728</v>
      </c>
      <c r="BN85" s="484">
        <v>6469</v>
      </c>
      <c r="BO85" s="484">
        <v>4053</v>
      </c>
      <c r="BP85" s="484">
        <v>165</v>
      </c>
      <c r="BQ85" s="485">
        <v>70714</v>
      </c>
      <c r="BR85" s="484">
        <v>5</v>
      </c>
      <c r="BS85" s="484">
        <v>3700</v>
      </c>
      <c r="BT85" s="484">
        <v>5831</v>
      </c>
      <c r="BU85" s="484">
        <v>5339</v>
      </c>
      <c r="BV85" s="484">
        <v>3708</v>
      </c>
      <c r="BW85" s="484">
        <v>2405</v>
      </c>
      <c r="BX85" s="484">
        <v>1200</v>
      </c>
      <c r="BY85" s="484">
        <v>667</v>
      </c>
      <c r="BZ85" s="484">
        <v>24</v>
      </c>
      <c r="CA85" s="485">
        <v>22879</v>
      </c>
      <c r="CB85" s="484">
        <v>1</v>
      </c>
      <c r="CC85" s="484">
        <v>31</v>
      </c>
      <c r="CD85" s="484">
        <v>139</v>
      </c>
      <c r="CE85" s="484">
        <v>188</v>
      </c>
      <c r="CF85" s="484">
        <v>165</v>
      </c>
      <c r="CG85" s="484">
        <v>101</v>
      </c>
      <c r="CH85" s="484">
        <v>74</v>
      </c>
      <c r="CI85" s="484">
        <v>30</v>
      </c>
      <c r="CJ85" s="484">
        <v>2</v>
      </c>
      <c r="CK85" s="485">
        <v>731</v>
      </c>
      <c r="CL85" s="484">
        <v>0</v>
      </c>
      <c r="CM85" s="484">
        <v>4</v>
      </c>
      <c r="CN85" s="484">
        <v>15</v>
      </c>
      <c r="CO85" s="484">
        <v>24</v>
      </c>
      <c r="CP85" s="484">
        <v>20</v>
      </c>
      <c r="CQ85" s="484">
        <v>24</v>
      </c>
      <c r="CR85" s="484">
        <v>41</v>
      </c>
      <c r="CS85" s="484">
        <v>31</v>
      </c>
      <c r="CT85" s="484">
        <v>4</v>
      </c>
      <c r="CU85" s="485">
        <v>163</v>
      </c>
      <c r="CV85" s="484">
        <v>264</v>
      </c>
      <c r="CW85" s="484">
        <v>389</v>
      </c>
      <c r="CX85" s="484">
        <v>542</v>
      </c>
      <c r="CY85" s="484">
        <v>493</v>
      </c>
      <c r="CZ85" s="484">
        <v>326</v>
      </c>
      <c r="DA85" s="484">
        <v>180</v>
      </c>
      <c r="DB85" s="484">
        <v>138</v>
      </c>
      <c r="DC85" s="484">
        <v>16</v>
      </c>
      <c r="DD85" s="485">
        <v>2348</v>
      </c>
      <c r="DE85" s="484">
        <v>80</v>
      </c>
      <c r="DF85" s="484">
        <v>90</v>
      </c>
      <c r="DG85" s="484">
        <v>60</v>
      </c>
      <c r="DH85" s="484">
        <v>54</v>
      </c>
      <c r="DI85" s="484">
        <v>38</v>
      </c>
      <c r="DJ85" s="484">
        <v>17</v>
      </c>
      <c r="DK85" s="484">
        <v>12</v>
      </c>
      <c r="DL85" s="484">
        <v>0</v>
      </c>
      <c r="DM85" s="485">
        <v>351</v>
      </c>
      <c r="DN85" s="484">
        <v>131</v>
      </c>
      <c r="DO85" s="484">
        <v>168</v>
      </c>
      <c r="DP85" s="484">
        <v>132</v>
      </c>
      <c r="DQ85" s="484">
        <v>83</v>
      </c>
      <c r="DR85" s="484">
        <v>48</v>
      </c>
      <c r="DS85" s="484">
        <v>32</v>
      </c>
      <c r="DT85" s="484">
        <v>26</v>
      </c>
      <c r="DU85" s="484">
        <v>0</v>
      </c>
      <c r="DV85" s="485">
        <v>620</v>
      </c>
      <c r="DW85" s="484">
        <v>30</v>
      </c>
      <c r="DX85" s="484">
        <v>17</v>
      </c>
      <c r="DY85" s="484">
        <v>15</v>
      </c>
      <c r="DZ85" s="484">
        <v>7</v>
      </c>
      <c r="EA85" s="484">
        <v>8</v>
      </c>
      <c r="EB85" s="484">
        <v>5</v>
      </c>
      <c r="EC85" s="484">
        <v>2</v>
      </c>
      <c r="ED85" s="484">
        <v>0</v>
      </c>
      <c r="EE85" s="485">
        <v>84</v>
      </c>
      <c r="EF85" s="484">
        <v>241</v>
      </c>
      <c r="EG85" s="484">
        <v>275</v>
      </c>
      <c r="EH85" s="484">
        <v>207</v>
      </c>
      <c r="EI85" s="484">
        <v>144</v>
      </c>
      <c r="EJ85" s="484">
        <v>94</v>
      </c>
      <c r="EK85" s="484">
        <v>54</v>
      </c>
      <c r="EL85" s="484">
        <v>40</v>
      </c>
      <c r="EM85" s="484">
        <v>0</v>
      </c>
      <c r="EN85" s="485">
        <v>1055</v>
      </c>
      <c r="EO85" s="484">
        <v>92</v>
      </c>
      <c r="EP85" s="484">
        <v>80</v>
      </c>
      <c r="EQ85" s="484">
        <v>75</v>
      </c>
      <c r="ER85" s="484">
        <v>62</v>
      </c>
      <c r="ES85" s="484">
        <v>38</v>
      </c>
      <c r="ET85" s="484">
        <v>27</v>
      </c>
      <c r="EU85" s="484">
        <v>22</v>
      </c>
      <c r="EV85" s="484">
        <v>0</v>
      </c>
      <c r="EW85" s="485">
        <v>396</v>
      </c>
      <c r="EX85" s="484">
        <v>0</v>
      </c>
      <c r="EY85" s="484">
        <v>0</v>
      </c>
      <c r="EZ85" s="484">
        <v>0</v>
      </c>
      <c r="FA85" s="484">
        <v>0</v>
      </c>
      <c r="FB85" s="484">
        <v>0</v>
      </c>
      <c r="FC85" s="484">
        <v>0</v>
      </c>
      <c r="FD85" s="484">
        <v>0</v>
      </c>
      <c r="FE85" s="484">
        <v>0</v>
      </c>
      <c r="FF85" s="485">
        <v>0</v>
      </c>
      <c r="FG85" s="484">
        <v>0</v>
      </c>
      <c r="FH85" s="484">
        <v>0</v>
      </c>
      <c r="FI85" s="484">
        <v>0</v>
      </c>
      <c r="FJ85" s="484">
        <v>0</v>
      </c>
      <c r="FK85" s="484">
        <v>0</v>
      </c>
      <c r="FL85" s="484">
        <v>0</v>
      </c>
      <c r="FM85" s="484">
        <v>0</v>
      </c>
      <c r="FN85" s="484">
        <v>0</v>
      </c>
      <c r="FO85" s="485">
        <v>0</v>
      </c>
      <c r="FP85" s="484">
        <v>9</v>
      </c>
      <c r="FQ85" s="484">
        <v>12</v>
      </c>
      <c r="FR85" s="484">
        <v>19</v>
      </c>
      <c r="FS85" s="484">
        <v>14</v>
      </c>
      <c r="FT85" s="484">
        <v>5</v>
      </c>
      <c r="FU85" s="484">
        <v>6</v>
      </c>
      <c r="FV85" s="484">
        <v>10</v>
      </c>
      <c r="FW85" s="484">
        <v>0</v>
      </c>
      <c r="FX85" s="485">
        <v>75</v>
      </c>
      <c r="FY85" s="484">
        <v>83</v>
      </c>
      <c r="FZ85" s="484">
        <v>68</v>
      </c>
      <c r="GA85" s="484">
        <v>56</v>
      </c>
      <c r="GB85" s="484">
        <v>48</v>
      </c>
      <c r="GC85" s="484">
        <v>33</v>
      </c>
      <c r="GD85" s="484">
        <v>21</v>
      </c>
      <c r="GE85" s="484">
        <v>12</v>
      </c>
      <c r="GF85" s="484">
        <v>0</v>
      </c>
      <c r="GG85" s="485">
        <v>321</v>
      </c>
      <c r="GH85" s="484">
        <v>9</v>
      </c>
      <c r="GI85" s="484">
        <v>2384</v>
      </c>
      <c r="GJ85" s="484">
        <v>7306</v>
      </c>
      <c r="GK85" s="484">
        <v>10811</v>
      </c>
      <c r="GL85" s="484">
        <v>9018</v>
      </c>
      <c r="GM85" s="484">
        <v>8142</v>
      </c>
      <c r="GN85" s="484">
        <v>5114</v>
      </c>
      <c r="GO85" s="484">
        <v>3296</v>
      </c>
      <c r="GP85" s="484">
        <v>135</v>
      </c>
      <c r="GQ85" s="485">
        <v>46215</v>
      </c>
      <c r="GR85" s="484">
        <v>6</v>
      </c>
      <c r="GS85" s="484">
        <v>3904</v>
      </c>
      <c r="GT85" s="484">
        <v>6171</v>
      </c>
      <c r="GU85" s="484">
        <v>5701</v>
      </c>
      <c r="GV85" s="484">
        <v>3989</v>
      </c>
      <c r="GW85" s="484">
        <v>2586</v>
      </c>
      <c r="GX85" s="484">
        <v>1355</v>
      </c>
      <c r="GY85" s="484">
        <v>757</v>
      </c>
      <c r="GZ85" s="484">
        <v>30</v>
      </c>
      <c r="HA85" s="485">
        <v>24499</v>
      </c>
      <c r="HB85" s="460">
        <v>0</v>
      </c>
      <c r="HC85" s="460">
        <v>51.88</v>
      </c>
      <c r="HD85" s="460">
        <v>11.9</v>
      </c>
      <c r="HE85" s="460">
        <v>6</v>
      </c>
      <c r="HF85" s="460">
        <v>1.5</v>
      </c>
      <c r="HG85" s="460">
        <v>0</v>
      </c>
      <c r="HH85" s="460">
        <v>0.5</v>
      </c>
      <c r="HI85" s="460">
        <v>0.5</v>
      </c>
      <c r="HJ85" s="460">
        <v>0</v>
      </c>
      <c r="HK85" s="483">
        <v>72.28</v>
      </c>
      <c r="HL85" s="460">
        <v>13.5</v>
      </c>
      <c r="HM85" s="460">
        <v>5205.87</v>
      </c>
      <c r="HN85" s="460">
        <v>11828.1</v>
      </c>
      <c r="HO85" s="460">
        <v>15011.75</v>
      </c>
      <c r="HP85" s="460">
        <v>11958.25</v>
      </c>
      <c r="HQ85" s="460">
        <v>10056</v>
      </c>
      <c r="HR85" s="460">
        <v>6106</v>
      </c>
      <c r="HS85" s="460">
        <v>3844.25</v>
      </c>
      <c r="HT85" s="460">
        <v>156.5</v>
      </c>
      <c r="HU85" s="483">
        <v>64180.22</v>
      </c>
      <c r="HV85" s="460">
        <v>7.5</v>
      </c>
      <c r="HW85" s="460">
        <v>3470.6</v>
      </c>
      <c r="HX85" s="460">
        <v>9199.6</v>
      </c>
      <c r="HY85" s="460">
        <v>13343.8</v>
      </c>
      <c r="HZ85" s="460">
        <v>11958.3</v>
      </c>
      <c r="IA85" s="460">
        <v>12290.7</v>
      </c>
      <c r="IB85" s="460">
        <v>8819.7999999999993</v>
      </c>
      <c r="IC85" s="460">
        <v>6407.1</v>
      </c>
      <c r="ID85" s="460">
        <v>313</v>
      </c>
      <c r="IE85" s="483">
        <v>65810.399999999994</v>
      </c>
      <c r="IF85" s="483">
        <v>173.9</v>
      </c>
      <c r="IG85" s="483">
        <v>65984.3</v>
      </c>
      <c r="IH85" s="460">
        <v>13.5</v>
      </c>
      <c r="II85" s="460">
        <v>5205.87</v>
      </c>
      <c r="IJ85" s="460">
        <v>11828.1</v>
      </c>
      <c r="IK85" s="460">
        <v>15011.75</v>
      </c>
      <c r="IL85" s="460">
        <v>11958.25</v>
      </c>
      <c r="IM85" s="460">
        <v>10056</v>
      </c>
      <c r="IN85" s="460">
        <v>6106</v>
      </c>
      <c r="IO85" s="460">
        <v>3844.25</v>
      </c>
      <c r="IP85" s="460">
        <v>156.5</v>
      </c>
      <c r="IQ85" s="483">
        <v>64180.22</v>
      </c>
      <c r="IR85" s="460">
        <v>2.2400000000000002</v>
      </c>
      <c r="IS85" s="460">
        <v>1238.78</v>
      </c>
      <c r="IT85" s="460">
        <v>2053.1</v>
      </c>
      <c r="IU85" s="460">
        <v>1419.42</v>
      </c>
      <c r="IV85" s="460">
        <v>480.5</v>
      </c>
      <c r="IW85" s="460">
        <v>184.83</v>
      </c>
      <c r="IX85" s="460">
        <v>50.63</v>
      </c>
      <c r="IY85" s="460">
        <v>15.28</v>
      </c>
      <c r="IZ85" s="460">
        <v>0</v>
      </c>
      <c r="JA85" s="483">
        <v>5444.78</v>
      </c>
      <c r="JB85" s="460">
        <v>11.26</v>
      </c>
      <c r="JC85" s="460">
        <v>3967.09</v>
      </c>
      <c r="JD85" s="460">
        <v>9775</v>
      </c>
      <c r="JE85" s="460">
        <v>13592.33</v>
      </c>
      <c r="JF85" s="460">
        <v>11477.75</v>
      </c>
      <c r="JG85" s="460">
        <v>9871.17</v>
      </c>
      <c r="JH85" s="460">
        <v>6055.37</v>
      </c>
      <c r="JI85" s="460">
        <v>3828.97</v>
      </c>
      <c r="JJ85" s="460">
        <v>156.5</v>
      </c>
      <c r="JK85" s="483">
        <v>58735.44</v>
      </c>
      <c r="JL85" s="460">
        <v>6.3</v>
      </c>
      <c r="JM85" s="460">
        <v>2644.7</v>
      </c>
      <c r="JN85" s="460">
        <v>7602.8</v>
      </c>
      <c r="JO85" s="460">
        <v>12082.1</v>
      </c>
      <c r="JP85" s="460">
        <v>11477.8</v>
      </c>
      <c r="JQ85" s="460">
        <v>12064.8</v>
      </c>
      <c r="JR85" s="460">
        <v>8746.6</v>
      </c>
      <c r="JS85" s="460">
        <v>6381.6</v>
      </c>
      <c r="JT85" s="460">
        <v>313</v>
      </c>
      <c r="JU85" s="483">
        <v>61319.7</v>
      </c>
      <c r="JV85" s="483">
        <v>173.9</v>
      </c>
      <c r="JW85" s="483">
        <v>61493.599999999999</v>
      </c>
      <c r="JX85" s="461"/>
      <c r="JY85" s="461"/>
      <c r="JZ85" s="461"/>
      <c r="KA85" s="461"/>
      <c r="KB85" s="461"/>
      <c r="KC85" s="461"/>
      <c r="KD85" s="461"/>
      <c r="KE85" s="461"/>
      <c r="KF85" s="461"/>
      <c r="KG85" s="461"/>
      <c r="KH85" s="461"/>
      <c r="KI85" s="461"/>
      <c r="KJ85" s="461"/>
      <c r="KK85" s="461"/>
      <c r="KL85" s="461"/>
      <c r="KM85" s="461"/>
      <c r="KN85" s="461"/>
      <c r="KO85" s="461"/>
      <c r="KP85" s="461"/>
      <c r="KQ85" s="461"/>
      <c r="KR85" s="461"/>
      <c r="KS85" s="461"/>
      <c r="KT85" s="461"/>
      <c r="KU85" s="461"/>
      <c r="KV85" s="461"/>
      <c r="KW85" s="461"/>
      <c r="KX85" s="462"/>
    </row>
    <row r="86" spans="1:310" s="463" customFormat="1" x14ac:dyDescent="0.2">
      <c r="A86" s="457" t="s">
        <v>212</v>
      </c>
      <c r="B86" s="473" t="s">
        <v>887</v>
      </c>
      <c r="C86" s="464" t="s">
        <v>782</v>
      </c>
      <c r="D86" s="465" t="s">
        <v>213</v>
      </c>
      <c r="E86" s="484">
        <v>3029</v>
      </c>
      <c r="F86" s="484">
        <v>6070</v>
      </c>
      <c r="G86" s="484">
        <v>13160</v>
      </c>
      <c r="H86" s="484">
        <v>11374</v>
      </c>
      <c r="I86" s="484">
        <v>9078</v>
      </c>
      <c r="J86" s="484">
        <v>6669</v>
      </c>
      <c r="K86" s="484">
        <v>5009</v>
      </c>
      <c r="L86" s="484">
        <v>658</v>
      </c>
      <c r="M86" s="485">
        <v>55047</v>
      </c>
      <c r="N86" s="484">
        <v>244</v>
      </c>
      <c r="O86" s="484">
        <v>120</v>
      </c>
      <c r="P86" s="484">
        <v>174</v>
      </c>
      <c r="Q86" s="484">
        <v>177</v>
      </c>
      <c r="R86" s="484">
        <v>100</v>
      </c>
      <c r="S86" s="484">
        <v>63</v>
      </c>
      <c r="T86" s="484">
        <v>37</v>
      </c>
      <c r="U86" s="484">
        <v>18</v>
      </c>
      <c r="V86" s="485">
        <v>933</v>
      </c>
      <c r="W86" s="484">
        <v>5</v>
      </c>
      <c r="X86" s="484">
        <v>0</v>
      </c>
      <c r="Y86" s="484">
        <v>0</v>
      </c>
      <c r="Z86" s="484">
        <v>0</v>
      </c>
      <c r="AA86" s="484">
        <v>1</v>
      </c>
      <c r="AB86" s="484">
        <v>0</v>
      </c>
      <c r="AC86" s="484">
        <v>1</v>
      </c>
      <c r="AD86" s="484">
        <v>0</v>
      </c>
      <c r="AE86" s="485">
        <v>7</v>
      </c>
      <c r="AF86" s="484">
        <v>2780</v>
      </c>
      <c r="AG86" s="484">
        <v>5950</v>
      </c>
      <c r="AH86" s="484">
        <v>12986</v>
      </c>
      <c r="AI86" s="484">
        <v>11197</v>
      </c>
      <c r="AJ86" s="484">
        <v>8977</v>
      </c>
      <c r="AK86" s="484">
        <v>6606</v>
      </c>
      <c r="AL86" s="484">
        <v>4971</v>
      </c>
      <c r="AM86" s="484">
        <v>640</v>
      </c>
      <c r="AN86" s="485">
        <v>54107</v>
      </c>
      <c r="AO86" s="484">
        <v>14</v>
      </c>
      <c r="AP86" s="484">
        <v>17</v>
      </c>
      <c r="AQ86" s="484">
        <v>70</v>
      </c>
      <c r="AR86" s="484">
        <v>91</v>
      </c>
      <c r="AS86" s="484">
        <v>88</v>
      </c>
      <c r="AT86" s="484">
        <v>76</v>
      </c>
      <c r="AU86" s="484">
        <v>54</v>
      </c>
      <c r="AV86" s="484">
        <v>18</v>
      </c>
      <c r="AW86" s="485">
        <v>428</v>
      </c>
      <c r="AX86" s="484">
        <v>14</v>
      </c>
      <c r="AY86" s="484">
        <v>17</v>
      </c>
      <c r="AZ86" s="484">
        <v>70</v>
      </c>
      <c r="BA86" s="484">
        <v>91</v>
      </c>
      <c r="BB86" s="484">
        <v>88</v>
      </c>
      <c r="BC86" s="484">
        <v>76</v>
      </c>
      <c r="BD86" s="484">
        <v>54</v>
      </c>
      <c r="BE86" s="484">
        <v>18</v>
      </c>
      <c r="BF86" s="486"/>
      <c r="BG86" s="485">
        <v>428</v>
      </c>
      <c r="BH86" s="484">
        <v>14</v>
      </c>
      <c r="BI86" s="484">
        <v>2783</v>
      </c>
      <c r="BJ86" s="484">
        <v>6003</v>
      </c>
      <c r="BK86" s="484">
        <v>13007</v>
      </c>
      <c r="BL86" s="484">
        <v>11194</v>
      </c>
      <c r="BM86" s="484">
        <v>8965</v>
      </c>
      <c r="BN86" s="484">
        <v>6584</v>
      </c>
      <c r="BO86" s="484">
        <v>4935</v>
      </c>
      <c r="BP86" s="484">
        <v>622</v>
      </c>
      <c r="BQ86" s="485">
        <v>54107</v>
      </c>
      <c r="BR86" s="484">
        <v>5</v>
      </c>
      <c r="BS86" s="484">
        <v>1585</v>
      </c>
      <c r="BT86" s="484">
        <v>3327</v>
      </c>
      <c r="BU86" s="484">
        <v>4309</v>
      </c>
      <c r="BV86" s="484">
        <v>2962</v>
      </c>
      <c r="BW86" s="484">
        <v>1839</v>
      </c>
      <c r="BX86" s="484">
        <v>1054</v>
      </c>
      <c r="BY86" s="484">
        <v>619</v>
      </c>
      <c r="BZ86" s="484">
        <v>64</v>
      </c>
      <c r="CA86" s="485">
        <v>15764</v>
      </c>
      <c r="CB86" s="484">
        <v>1</v>
      </c>
      <c r="CC86" s="484">
        <v>9</v>
      </c>
      <c r="CD86" s="484">
        <v>42</v>
      </c>
      <c r="CE86" s="484">
        <v>125</v>
      </c>
      <c r="CF86" s="484">
        <v>106</v>
      </c>
      <c r="CG86" s="484">
        <v>85</v>
      </c>
      <c r="CH86" s="484">
        <v>68</v>
      </c>
      <c r="CI86" s="484">
        <v>47</v>
      </c>
      <c r="CJ86" s="484">
        <v>3</v>
      </c>
      <c r="CK86" s="485">
        <v>486</v>
      </c>
      <c r="CL86" s="484">
        <v>0</v>
      </c>
      <c r="CM86" s="484">
        <v>2</v>
      </c>
      <c r="CN86" s="484">
        <v>3</v>
      </c>
      <c r="CO86" s="484">
        <v>6</v>
      </c>
      <c r="CP86" s="484">
        <v>12</v>
      </c>
      <c r="CQ86" s="484">
        <v>16</v>
      </c>
      <c r="CR86" s="484">
        <v>22</v>
      </c>
      <c r="CS86" s="484">
        <v>19</v>
      </c>
      <c r="CT86" s="484">
        <v>9</v>
      </c>
      <c r="CU86" s="485">
        <v>89</v>
      </c>
      <c r="CV86" s="484">
        <v>67</v>
      </c>
      <c r="CW86" s="484">
        <v>46</v>
      </c>
      <c r="CX86" s="484">
        <v>54</v>
      </c>
      <c r="CY86" s="484">
        <v>55</v>
      </c>
      <c r="CZ86" s="484">
        <v>42</v>
      </c>
      <c r="DA86" s="484">
        <v>39</v>
      </c>
      <c r="DB86" s="484">
        <v>41</v>
      </c>
      <c r="DC86" s="484">
        <v>17</v>
      </c>
      <c r="DD86" s="485">
        <v>361</v>
      </c>
      <c r="DE86" s="484">
        <v>40</v>
      </c>
      <c r="DF86" s="484">
        <v>32</v>
      </c>
      <c r="DG86" s="484">
        <v>61</v>
      </c>
      <c r="DH86" s="484">
        <v>28</v>
      </c>
      <c r="DI86" s="484">
        <v>33</v>
      </c>
      <c r="DJ86" s="484">
        <v>20</v>
      </c>
      <c r="DK86" s="484">
        <v>7</v>
      </c>
      <c r="DL86" s="484">
        <v>2</v>
      </c>
      <c r="DM86" s="485">
        <v>223</v>
      </c>
      <c r="DN86" s="484">
        <v>27</v>
      </c>
      <c r="DO86" s="484">
        <v>108</v>
      </c>
      <c r="DP86" s="484">
        <v>153</v>
      </c>
      <c r="DQ86" s="484">
        <v>66</v>
      </c>
      <c r="DR86" s="484">
        <v>40</v>
      </c>
      <c r="DS86" s="484">
        <v>31</v>
      </c>
      <c r="DT86" s="484">
        <v>26</v>
      </c>
      <c r="DU86" s="484">
        <v>8</v>
      </c>
      <c r="DV86" s="485">
        <v>459</v>
      </c>
      <c r="DW86" s="484">
        <v>32</v>
      </c>
      <c r="DX86" s="484">
        <v>19</v>
      </c>
      <c r="DY86" s="484">
        <v>7</v>
      </c>
      <c r="DZ86" s="484">
        <v>17</v>
      </c>
      <c r="EA86" s="484">
        <v>7</v>
      </c>
      <c r="EB86" s="484">
        <v>9</v>
      </c>
      <c r="EC86" s="484">
        <v>4</v>
      </c>
      <c r="ED86" s="484">
        <v>2</v>
      </c>
      <c r="EE86" s="485">
        <v>97</v>
      </c>
      <c r="EF86" s="484">
        <v>99</v>
      </c>
      <c r="EG86" s="484">
        <v>159</v>
      </c>
      <c r="EH86" s="484">
        <v>221</v>
      </c>
      <c r="EI86" s="484">
        <v>111</v>
      </c>
      <c r="EJ86" s="484">
        <v>80</v>
      </c>
      <c r="EK86" s="484">
        <v>60</v>
      </c>
      <c r="EL86" s="484">
        <v>37</v>
      </c>
      <c r="EM86" s="484">
        <v>12</v>
      </c>
      <c r="EN86" s="485">
        <v>779</v>
      </c>
      <c r="EO86" s="484">
        <v>81</v>
      </c>
      <c r="EP86" s="484">
        <v>84</v>
      </c>
      <c r="EQ86" s="484">
        <v>110</v>
      </c>
      <c r="ER86" s="484">
        <v>55</v>
      </c>
      <c r="ES86" s="484">
        <v>45</v>
      </c>
      <c r="ET86" s="484">
        <v>31</v>
      </c>
      <c r="EU86" s="484">
        <v>16</v>
      </c>
      <c r="EV86" s="484">
        <v>6</v>
      </c>
      <c r="EW86" s="485">
        <v>428</v>
      </c>
      <c r="EX86" s="484">
        <v>0</v>
      </c>
      <c r="EY86" s="484">
        <v>0</v>
      </c>
      <c r="EZ86" s="484">
        <v>0</v>
      </c>
      <c r="FA86" s="484">
        <v>0</v>
      </c>
      <c r="FB86" s="484">
        <v>0</v>
      </c>
      <c r="FC86" s="484">
        <v>0</v>
      </c>
      <c r="FD86" s="484">
        <v>0</v>
      </c>
      <c r="FE86" s="484">
        <v>0</v>
      </c>
      <c r="FF86" s="485">
        <v>0</v>
      </c>
      <c r="FG86" s="484">
        <v>0</v>
      </c>
      <c r="FH86" s="484">
        <v>0</v>
      </c>
      <c r="FI86" s="484">
        <v>0</v>
      </c>
      <c r="FJ86" s="484">
        <v>0</v>
      </c>
      <c r="FK86" s="484">
        <v>0</v>
      </c>
      <c r="FL86" s="484">
        <v>0</v>
      </c>
      <c r="FM86" s="484">
        <v>0</v>
      </c>
      <c r="FN86" s="484">
        <v>0</v>
      </c>
      <c r="FO86" s="485">
        <v>0</v>
      </c>
      <c r="FP86" s="484">
        <v>4</v>
      </c>
      <c r="FQ86" s="484">
        <v>35</v>
      </c>
      <c r="FR86" s="484">
        <v>48</v>
      </c>
      <c r="FS86" s="484">
        <v>12</v>
      </c>
      <c r="FT86" s="484">
        <v>7</v>
      </c>
      <c r="FU86" s="484">
        <v>3</v>
      </c>
      <c r="FV86" s="484">
        <v>6</v>
      </c>
      <c r="FW86" s="484">
        <v>2</v>
      </c>
      <c r="FX86" s="485">
        <v>117</v>
      </c>
      <c r="FY86" s="484">
        <v>77</v>
      </c>
      <c r="FZ86" s="484">
        <v>49</v>
      </c>
      <c r="GA86" s="484">
        <v>62</v>
      </c>
      <c r="GB86" s="484">
        <v>43</v>
      </c>
      <c r="GC86" s="484">
        <v>38</v>
      </c>
      <c r="GD86" s="484">
        <v>28</v>
      </c>
      <c r="GE86" s="484">
        <v>10</v>
      </c>
      <c r="GF86" s="484">
        <v>4</v>
      </c>
      <c r="GG86" s="485">
        <v>311</v>
      </c>
      <c r="GH86" s="484">
        <v>8</v>
      </c>
      <c r="GI86" s="484">
        <v>1125</v>
      </c>
      <c r="GJ86" s="484">
        <v>2503</v>
      </c>
      <c r="GK86" s="484">
        <v>8406</v>
      </c>
      <c r="GL86" s="484">
        <v>8031</v>
      </c>
      <c r="GM86" s="484">
        <v>6976</v>
      </c>
      <c r="GN86" s="484">
        <v>5400</v>
      </c>
      <c r="GO86" s="484">
        <v>4220</v>
      </c>
      <c r="GP86" s="484">
        <v>536</v>
      </c>
      <c r="GQ86" s="485">
        <v>37205</v>
      </c>
      <c r="GR86" s="484">
        <v>6</v>
      </c>
      <c r="GS86" s="484">
        <v>1658</v>
      </c>
      <c r="GT86" s="484">
        <v>3500</v>
      </c>
      <c r="GU86" s="484">
        <v>4601</v>
      </c>
      <c r="GV86" s="484">
        <v>3163</v>
      </c>
      <c r="GW86" s="484">
        <v>1989</v>
      </c>
      <c r="GX86" s="484">
        <v>1184</v>
      </c>
      <c r="GY86" s="484">
        <v>715</v>
      </c>
      <c r="GZ86" s="484">
        <v>86</v>
      </c>
      <c r="HA86" s="485">
        <v>16902</v>
      </c>
      <c r="HB86" s="460">
        <v>0</v>
      </c>
      <c r="HC86" s="460">
        <v>42.6</v>
      </c>
      <c r="HD86" s="460">
        <v>2.9</v>
      </c>
      <c r="HE86" s="460">
        <v>0.5</v>
      </c>
      <c r="HF86" s="460">
        <v>0.4</v>
      </c>
      <c r="HG86" s="460">
        <v>0.5</v>
      </c>
      <c r="HH86" s="460">
        <v>0</v>
      </c>
      <c r="HI86" s="460">
        <v>0</v>
      </c>
      <c r="HJ86" s="460">
        <v>0</v>
      </c>
      <c r="HK86" s="483">
        <v>46.9</v>
      </c>
      <c r="HL86" s="460">
        <v>12.5</v>
      </c>
      <c r="HM86" s="460">
        <v>2361.9</v>
      </c>
      <c r="HN86" s="460">
        <v>5125.8500000000004</v>
      </c>
      <c r="HO86" s="460">
        <v>11829</v>
      </c>
      <c r="HP86" s="460">
        <v>10411.6</v>
      </c>
      <c r="HQ86" s="460">
        <v>8468.5</v>
      </c>
      <c r="HR86" s="460">
        <v>6288</v>
      </c>
      <c r="HS86" s="460">
        <v>4750</v>
      </c>
      <c r="HT86" s="460">
        <v>598.75</v>
      </c>
      <c r="HU86" s="483">
        <v>49846.1</v>
      </c>
      <c r="HV86" s="460">
        <v>6.9</v>
      </c>
      <c r="HW86" s="460">
        <v>1574.6</v>
      </c>
      <c r="HX86" s="460">
        <v>3986.8</v>
      </c>
      <c r="HY86" s="460">
        <v>10514.7</v>
      </c>
      <c r="HZ86" s="460">
        <v>10411.6</v>
      </c>
      <c r="IA86" s="460">
        <v>10350.4</v>
      </c>
      <c r="IB86" s="460">
        <v>9082.7000000000007</v>
      </c>
      <c r="IC86" s="460">
        <v>7916.7</v>
      </c>
      <c r="ID86" s="460">
        <v>1197.5</v>
      </c>
      <c r="IE86" s="483">
        <v>55041.9</v>
      </c>
      <c r="IF86" s="483">
        <v>141</v>
      </c>
      <c r="IG86" s="483">
        <v>55182.9</v>
      </c>
      <c r="IH86" s="460">
        <v>12.5</v>
      </c>
      <c r="II86" s="460">
        <v>2361.9</v>
      </c>
      <c r="IJ86" s="460">
        <v>5125.8500000000004</v>
      </c>
      <c r="IK86" s="460">
        <v>11829</v>
      </c>
      <c r="IL86" s="460">
        <v>10411.6</v>
      </c>
      <c r="IM86" s="460">
        <v>8468.5</v>
      </c>
      <c r="IN86" s="460">
        <v>6288</v>
      </c>
      <c r="IO86" s="460">
        <v>4750</v>
      </c>
      <c r="IP86" s="460">
        <v>598.75</v>
      </c>
      <c r="IQ86" s="483">
        <v>49846.1</v>
      </c>
      <c r="IR86" s="460">
        <v>3.12</v>
      </c>
      <c r="IS86" s="460">
        <v>484.38</v>
      </c>
      <c r="IT86" s="460">
        <v>1001.73</v>
      </c>
      <c r="IU86" s="460">
        <v>1155.71</v>
      </c>
      <c r="IV86" s="460">
        <v>401.82</v>
      </c>
      <c r="IW86" s="460">
        <v>119.56</v>
      </c>
      <c r="IX86" s="460">
        <v>34.979999999999997</v>
      </c>
      <c r="IY86" s="460">
        <v>10.77</v>
      </c>
      <c r="IZ86" s="460">
        <v>0.37</v>
      </c>
      <c r="JA86" s="483">
        <v>3212.44</v>
      </c>
      <c r="JB86" s="460">
        <v>9.3800000000000008</v>
      </c>
      <c r="JC86" s="460">
        <v>1877.52</v>
      </c>
      <c r="JD86" s="460">
        <v>4124.12</v>
      </c>
      <c r="JE86" s="460">
        <v>10673.29</v>
      </c>
      <c r="JF86" s="460">
        <v>10009.780000000001</v>
      </c>
      <c r="JG86" s="460">
        <v>8348.94</v>
      </c>
      <c r="JH86" s="460">
        <v>6253.02</v>
      </c>
      <c r="JI86" s="460">
        <v>4739.2299999999996</v>
      </c>
      <c r="JJ86" s="460">
        <v>598.38</v>
      </c>
      <c r="JK86" s="483">
        <v>46633.66</v>
      </c>
      <c r="JL86" s="460">
        <v>5.2</v>
      </c>
      <c r="JM86" s="460">
        <v>1251.7</v>
      </c>
      <c r="JN86" s="460">
        <v>3207.6</v>
      </c>
      <c r="JO86" s="460">
        <v>9487.4</v>
      </c>
      <c r="JP86" s="460">
        <v>10009.799999999999</v>
      </c>
      <c r="JQ86" s="460">
        <v>10204.299999999999</v>
      </c>
      <c r="JR86" s="460">
        <v>9032.1</v>
      </c>
      <c r="JS86" s="460">
        <v>7898.7</v>
      </c>
      <c r="JT86" s="460">
        <v>1196.8</v>
      </c>
      <c r="JU86" s="483">
        <v>52293.599999999999</v>
      </c>
      <c r="JV86" s="483">
        <v>141</v>
      </c>
      <c r="JW86" s="483">
        <v>52434.6</v>
      </c>
      <c r="JX86" s="461"/>
      <c r="JY86" s="461"/>
      <c r="JZ86" s="461"/>
      <c r="KA86" s="461"/>
      <c r="KB86" s="461"/>
      <c r="KC86" s="461"/>
      <c r="KD86" s="461"/>
      <c r="KE86" s="461"/>
      <c r="KF86" s="461"/>
      <c r="KG86" s="461"/>
      <c r="KH86" s="461"/>
      <c r="KI86" s="461"/>
      <c r="KJ86" s="461"/>
      <c r="KK86" s="461"/>
      <c r="KL86" s="461"/>
      <c r="KM86" s="461"/>
      <c r="KN86" s="461"/>
      <c r="KO86" s="461"/>
      <c r="KP86" s="461"/>
      <c r="KQ86" s="461"/>
      <c r="KR86" s="461"/>
      <c r="KS86" s="461"/>
      <c r="KT86" s="461"/>
      <c r="KU86" s="461"/>
      <c r="KV86" s="461"/>
      <c r="KW86" s="461"/>
      <c r="KX86" s="462"/>
    </row>
    <row r="87" spans="1:310" s="463" customFormat="1" x14ac:dyDescent="0.2">
      <c r="A87" s="457" t="s">
        <v>214</v>
      </c>
      <c r="B87" s="473" t="s">
        <v>888</v>
      </c>
      <c r="C87" s="464" t="s">
        <v>626</v>
      </c>
      <c r="D87" s="465" t="s">
        <v>215</v>
      </c>
      <c r="E87" s="484">
        <v>909</v>
      </c>
      <c r="F87" s="484">
        <v>6085</v>
      </c>
      <c r="G87" s="484">
        <v>15881</v>
      </c>
      <c r="H87" s="484">
        <v>16299</v>
      </c>
      <c r="I87" s="484">
        <v>11388</v>
      </c>
      <c r="J87" s="484">
        <v>7671</v>
      </c>
      <c r="K87" s="484">
        <v>5680</v>
      </c>
      <c r="L87" s="484">
        <v>827</v>
      </c>
      <c r="M87" s="485">
        <v>64740</v>
      </c>
      <c r="N87" s="484">
        <v>110</v>
      </c>
      <c r="O87" s="484">
        <v>147</v>
      </c>
      <c r="P87" s="484">
        <v>233</v>
      </c>
      <c r="Q87" s="484">
        <v>159</v>
      </c>
      <c r="R87" s="484">
        <v>89</v>
      </c>
      <c r="S87" s="484">
        <v>50</v>
      </c>
      <c r="T87" s="484">
        <v>33</v>
      </c>
      <c r="U87" s="484">
        <v>11</v>
      </c>
      <c r="V87" s="485">
        <v>832</v>
      </c>
      <c r="W87" s="484">
        <v>3</v>
      </c>
      <c r="X87" s="484">
        <v>0</v>
      </c>
      <c r="Y87" s="484">
        <v>0</v>
      </c>
      <c r="Z87" s="484">
        <v>2</v>
      </c>
      <c r="AA87" s="484">
        <v>0</v>
      </c>
      <c r="AB87" s="484">
        <v>0</v>
      </c>
      <c r="AC87" s="484">
        <v>0</v>
      </c>
      <c r="AD87" s="484">
        <v>0</v>
      </c>
      <c r="AE87" s="485">
        <v>5</v>
      </c>
      <c r="AF87" s="484">
        <v>796</v>
      </c>
      <c r="AG87" s="484">
        <v>5938</v>
      </c>
      <c r="AH87" s="484">
        <v>15648</v>
      </c>
      <c r="AI87" s="484">
        <v>16138</v>
      </c>
      <c r="AJ87" s="484">
        <v>11299</v>
      </c>
      <c r="AK87" s="484">
        <v>7621</v>
      </c>
      <c r="AL87" s="484">
        <v>5647</v>
      </c>
      <c r="AM87" s="484">
        <v>816</v>
      </c>
      <c r="AN87" s="485">
        <v>63903</v>
      </c>
      <c r="AO87" s="484">
        <v>0</v>
      </c>
      <c r="AP87" s="484">
        <v>9</v>
      </c>
      <c r="AQ87" s="484">
        <v>24</v>
      </c>
      <c r="AR87" s="484">
        <v>41</v>
      </c>
      <c r="AS87" s="484">
        <v>56</v>
      </c>
      <c r="AT87" s="484">
        <v>32</v>
      </c>
      <c r="AU87" s="484">
        <v>27</v>
      </c>
      <c r="AV87" s="484">
        <v>19</v>
      </c>
      <c r="AW87" s="485">
        <v>208</v>
      </c>
      <c r="AX87" s="484">
        <v>0</v>
      </c>
      <c r="AY87" s="484">
        <v>9</v>
      </c>
      <c r="AZ87" s="484">
        <v>24</v>
      </c>
      <c r="BA87" s="484">
        <v>41</v>
      </c>
      <c r="BB87" s="484">
        <v>56</v>
      </c>
      <c r="BC87" s="484">
        <v>32</v>
      </c>
      <c r="BD87" s="484">
        <v>27</v>
      </c>
      <c r="BE87" s="484">
        <v>19</v>
      </c>
      <c r="BF87" s="486"/>
      <c r="BG87" s="485">
        <v>208</v>
      </c>
      <c r="BH87" s="484">
        <v>0</v>
      </c>
      <c r="BI87" s="484">
        <v>805</v>
      </c>
      <c r="BJ87" s="484">
        <v>5953</v>
      </c>
      <c r="BK87" s="484">
        <v>15665</v>
      </c>
      <c r="BL87" s="484">
        <v>16153</v>
      </c>
      <c r="BM87" s="484">
        <v>11275</v>
      </c>
      <c r="BN87" s="484">
        <v>7616</v>
      </c>
      <c r="BO87" s="484">
        <v>5639</v>
      </c>
      <c r="BP87" s="484">
        <v>797</v>
      </c>
      <c r="BQ87" s="485">
        <v>63903</v>
      </c>
      <c r="BR87" s="484">
        <v>0</v>
      </c>
      <c r="BS87" s="484">
        <v>430</v>
      </c>
      <c r="BT87" s="484">
        <v>3635</v>
      </c>
      <c r="BU87" s="484">
        <v>6431</v>
      </c>
      <c r="BV87" s="484">
        <v>4631</v>
      </c>
      <c r="BW87" s="484">
        <v>2333</v>
      </c>
      <c r="BX87" s="484">
        <v>1228</v>
      </c>
      <c r="BY87" s="484">
        <v>712</v>
      </c>
      <c r="BZ87" s="484">
        <v>56</v>
      </c>
      <c r="CA87" s="485">
        <v>19456</v>
      </c>
      <c r="CB87" s="484">
        <v>0</v>
      </c>
      <c r="CC87" s="484">
        <v>1</v>
      </c>
      <c r="CD87" s="484">
        <v>27</v>
      </c>
      <c r="CE87" s="484">
        <v>128</v>
      </c>
      <c r="CF87" s="484">
        <v>129</v>
      </c>
      <c r="CG87" s="484">
        <v>93</v>
      </c>
      <c r="CH87" s="484">
        <v>52</v>
      </c>
      <c r="CI87" s="484">
        <v>26</v>
      </c>
      <c r="CJ87" s="484">
        <v>2</v>
      </c>
      <c r="CK87" s="485">
        <v>458</v>
      </c>
      <c r="CL87" s="484">
        <v>0</v>
      </c>
      <c r="CM87" s="484">
        <v>0</v>
      </c>
      <c r="CN87" s="484">
        <v>3</v>
      </c>
      <c r="CO87" s="484">
        <v>21</v>
      </c>
      <c r="CP87" s="484">
        <v>11</v>
      </c>
      <c r="CQ87" s="484">
        <v>3</v>
      </c>
      <c r="CR87" s="484">
        <v>9</v>
      </c>
      <c r="CS87" s="484">
        <v>19</v>
      </c>
      <c r="CT87" s="484">
        <v>3</v>
      </c>
      <c r="CU87" s="485">
        <v>69</v>
      </c>
      <c r="CV87" s="484">
        <v>11</v>
      </c>
      <c r="CW87" s="484">
        <v>12</v>
      </c>
      <c r="CX87" s="484">
        <v>30</v>
      </c>
      <c r="CY87" s="484">
        <v>22</v>
      </c>
      <c r="CZ87" s="484">
        <v>18</v>
      </c>
      <c r="DA87" s="484">
        <v>8</v>
      </c>
      <c r="DB87" s="484">
        <v>11</v>
      </c>
      <c r="DC87" s="484">
        <v>6</v>
      </c>
      <c r="DD87" s="485">
        <v>118</v>
      </c>
      <c r="DE87" s="484">
        <v>30</v>
      </c>
      <c r="DF87" s="484">
        <v>123</v>
      </c>
      <c r="DG87" s="484">
        <v>234</v>
      </c>
      <c r="DH87" s="484">
        <v>123</v>
      </c>
      <c r="DI87" s="484">
        <v>56</v>
      </c>
      <c r="DJ87" s="484">
        <v>36</v>
      </c>
      <c r="DK87" s="484">
        <v>29</v>
      </c>
      <c r="DL87" s="484">
        <v>9</v>
      </c>
      <c r="DM87" s="485">
        <v>640</v>
      </c>
      <c r="DN87" s="484">
        <v>0</v>
      </c>
      <c r="DO87" s="484">
        <v>0</v>
      </c>
      <c r="DP87" s="484">
        <v>0</v>
      </c>
      <c r="DQ87" s="484">
        <v>0</v>
      </c>
      <c r="DR87" s="484">
        <v>0</v>
      </c>
      <c r="DS87" s="484">
        <v>0</v>
      </c>
      <c r="DT87" s="484">
        <v>0</v>
      </c>
      <c r="DU87" s="484">
        <v>0</v>
      </c>
      <c r="DV87" s="485">
        <v>0</v>
      </c>
      <c r="DW87" s="484">
        <v>17</v>
      </c>
      <c r="DX87" s="484">
        <v>17</v>
      </c>
      <c r="DY87" s="484">
        <v>27</v>
      </c>
      <c r="DZ87" s="484">
        <v>36</v>
      </c>
      <c r="EA87" s="484">
        <v>15</v>
      </c>
      <c r="EB87" s="484">
        <v>18</v>
      </c>
      <c r="EC87" s="484">
        <v>11</v>
      </c>
      <c r="ED87" s="484">
        <v>0</v>
      </c>
      <c r="EE87" s="485">
        <v>141</v>
      </c>
      <c r="EF87" s="484">
        <v>47</v>
      </c>
      <c r="EG87" s="484">
        <v>140</v>
      </c>
      <c r="EH87" s="484">
        <v>261</v>
      </c>
      <c r="EI87" s="484">
        <v>159</v>
      </c>
      <c r="EJ87" s="484">
        <v>71</v>
      </c>
      <c r="EK87" s="484">
        <v>54</v>
      </c>
      <c r="EL87" s="484">
        <v>40</v>
      </c>
      <c r="EM87" s="484">
        <v>9</v>
      </c>
      <c r="EN87" s="485">
        <v>781</v>
      </c>
      <c r="EO87" s="484">
        <v>35</v>
      </c>
      <c r="EP87" s="484">
        <v>68</v>
      </c>
      <c r="EQ87" s="484">
        <v>123</v>
      </c>
      <c r="ER87" s="484">
        <v>80</v>
      </c>
      <c r="ES87" s="484">
        <v>36</v>
      </c>
      <c r="ET87" s="484">
        <v>33</v>
      </c>
      <c r="EU87" s="484">
        <v>29</v>
      </c>
      <c r="EV87" s="484">
        <v>8</v>
      </c>
      <c r="EW87" s="485">
        <v>412</v>
      </c>
      <c r="EX87" s="484">
        <v>0</v>
      </c>
      <c r="EY87" s="484">
        <v>0</v>
      </c>
      <c r="EZ87" s="484">
        <v>0</v>
      </c>
      <c r="FA87" s="484">
        <v>0</v>
      </c>
      <c r="FB87" s="484">
        <v>0</v>
      </c>
      <c r="FC87" s="484">
        <v>0</v>
      </c>
      <c r="FD87" s="484">
        <v>0</v>
      </c>
      <c r="FE87" s="484">
        <v>0</v>
      </c>
      <c r="FF87" s="485">
        <v>0</v>
      </c>
      <c r="FG87" s="484">
        <v>0</v>
      </c>
      <c r="FH87" s="484">
        <v>0</v>
      </c>
      <c r="FI87" s="484">
        <v>0</v>
      </c>
      <c r="FJ87" s="484">
        <v>0</v>
      </c>
      <c r="FK87" s="484">
        <v>0</v>
      </c>
      <c r="FL87" s="484">
        <v>0</v>
      </c>
      <c r="FM87" s="484">
        <v>0</v>
      </c>
      <c r="FN87" s="484">
        <v>0</v>
      </c>
      <c r="FO87" s="485">
        <v>0</v>
      </c>
      <c r="FP87" s="484">
        <v>0</v>
      </c>
      <c r="FQ87" s="484">
        <v>0</v>
      </c>
      <c r="FR87" s="484">
        <v>1</v>
      </c>
      <c r="FS87" s="484">
        <v>0</v>
      </c>
      <c r="FT87" s="484">
        <v>0</v>
      </c>
      <c r="FU87" s="484">
        <v>0</v>
      </c>
      <c r="FV87" s="484">
        <v>0</v>
      </c>
      <c r="FW87" s="484">
        <v>0</v>
      </c>
      <c r="FX87" s="485">
        <v>1</v>
      </c>
      <c r="FY87" s="484">
        <v>35</v>
      </c>
      <c r="FZ87" s="484">
        <v>68</v>
      </c>
      <c r="GA87" s="484">
        <v>122</v>
      </c>
      <c r="GB87" s="484">
        <v>80</v>
      </c>
      <c r="GC87" s="484">
        <v>36</v>
      </c>
      <c r="GD87" s="484">
        <v>33</v>
      </c>
      <c r="GE87" s="484">
        <v>29</v>
      </c>
      <c r="GF87" s="484">
        <v>8</v>
      </c>
      <c r="GG87" s="485">
        <v>411</v>
      </c>
      <c r="GH87" s="484">
        <v>0</v>
      </c>
      <c r="GI87" s="484">
        <v>356</v>
      </c>
      <c r="GJ87" s="484">
        <v>2271</v>
      </c>
      <c r="GK87" s="484">
        <v>9058</v>
      </c>
      <c r="GL87" s="484">
        <v>11346</v>
      </c>
      <c r="GM87" s="484">
        <v>8831</v>
      </c>
      <c r="GN87" s="484">
        <v>6309</v>
      </c>
      <c r="GO87" s="484">
        <v>4871</v>
      </c>
      <c r="GP87" s="484">
        <v>736</v>
      </c>
      <c r="GQ87" s="485">
        <v>43778</v>
      </c>
      <c r="GR87" s="484">
        <v>0</v>
      </c>
      <c r="GS87" s="484">
        <v>449</v>
      </c>
      <c r="GT87" s="484">
        <v>3682</v>
      </c>
      <c r="GU87" s="484">
        <v>6607</v>
      </c>
      <c r="GV87" s="484">
        <v>4807</v>
      </c>
      <c r="GW87" s="484">
        <v>2444</v>
      </c>
      <c r="GX87" s="484">
        <v>1307</v>
      </c>
      <c r="GY87" s="484">
        <v>768</v>
      </c>
      <c r="GZ87" s="484">
        <v>61</v>
      </c>
      <c r="HA87" s="485">
        <v>20125</v>
      </c>
      <c r="HB87" s="460">
        <v>0</v>
      </c>
      <c r="HC87" s="460">
        <v>3.5</v>
      </c>
      <c r="HD87" s="460">
        <v>1</v>
      </c>
      <c r="HE87" s="460">
        <v>1</v>
      </c>
      <c r="HF87" s="460">
        <v>0</v>
      </c>
      <c r="HG87" s="460">
        <v>0</v>
      </c>
      <c r="HH87" s="460">
        <v>1</v>
      </c>
      <c r="HI87" s="460">
        <v>0</v>
      </c>
      <c r="HJ87" s="460">
        <v>0</v>
      </c>
      <c r="HK87" s="483">
        <v>6.5</v>
      </c>
      <c r="HL87" s="460">
        <v>0</v>
      </c>
      <c r="HM87" s="460">
        <v>710.25</v>
      </c>
      <c r="HN87" s="460">
        <v>5052</v>
      </c>
      <c r="HO87" s="460">
        <v>14040.75</v>
      </c>
      <c r="HP87" s="460">
        <v>14993.5</v>
      </c>
      <c r="HQ87" s="460">
        <v>10682</v>
      </c>
      <c r="HR87" s="460">
        <v>7308.5</v>
      </c>
      <c r="HS87" s="460">
        <v>5456</v>
      </c>
      <c r="HT87" s="460">
        <v>781</v>
      </c>
      <c r="HU87" s="483">
        <v>59024</v>
      </c>
      <c r="HV87" s="460">
        <v>0</v>
      </c>
      <c r="HW87" s="460">
        <v>473.5</v>
      </c>
      <c r="HX87" s="460">
        <v>3929.3</v>
      </c>
      <c r="HY87" s="460">
        <v>12480.7</v>
      </c>
      <c r="HZ87" s="460">
        <v>14993.5</v>
      </c>
      <c r="IA87" s="460">
        <v>13055.8</v>
      </c>
      <c r="IB87" s="460">
        <v>10556.7</v>
      </c>
      <c r="IC87" s="460">
        <v>9093.2999999999993</v>
      </c>
      <c r="ID87" s="460">
        <v>1562</v>
      </c>
      <c r="IE87" s="483">
        <v>66144.800000000003</v>
      </c>
      <c r="IF87" s="483">
        <v>0</v>
      </c>
      <c r="IG87" s="483">
        <v>66144.800000000003</v>
      </c>
      <c r="IH87" s="460">
        <v>0</v>
      </c>
      <c r="II87" s="460">
        <v>710.25</v>
      </c>
      <c r="IJ87" s="460">
        <v>5052</v>
      </c>
      <c r="IK87" s="460">
        <v>14040.75</v>
      </c>
      <c r="IL87" s="460">
        <v>14993.5</v>
      </c>
      <c r="IM87" s="460">
        <v>10682</v>
      </c>
      <c r="IN87" s="460">
        <v>7308.5</v>
      </c>
      <c r="IO87" s="460">
        <v>5456</v>
      </c>
      <c r="IP87" s="460">
        <v>781</v>
      </c>
      <c r="IQ87" s="483">
        <v>59024</v>
      </c>
      <c r="IR87" s="460">
        <v>0</v>
      </c>
      <c r="IS87" s="460">
        <v>121.14</v>
      </c>
      <c r="IT87" s="460">
        <v>950.39</v>
      </c>
      <c r="IU87" s="460">
        <v>1587.93</v>
      </c>
      <c r="IV87" s="460">
        <v>832.74</v>
      </c>
      <c r="IW87" s="460">
        <v>200.31</v>
      </c>
      <c r="IX87" s="460">
        <v>54.32</v>
      </c>
      <c r="IY87" s="460">
        <v>26.31</v>
      </c>
      <c r="IZ87" s="460">
        <v>3.22</v>
      </c>
      <c r="JA87" s="483">
        <v>3776.36</v>
      </c>
      <c r="JB87" s="460">
        <v>0</v>
      </c>
      <c r="JC87" s="460">
        <v>589.11</v>
      </c>
      <c r="JD87" s="460">
        <v>4101.6099999999997</v>
      </c>
      <c r="JE87" s="460">
        <v>12452.82</v>
      </c>
      <c r="JF87" s="460">
        <v>14160.76</v>
      </c>
      <c r="JG87" s="460">
        <v>10481.69</v>
      </c>
      <c r="JH87" s="460">
        <v>7254.18</v>
      </c>
      <c r="JI87" s="460">
        <v>5429.69</v>
      </c>
      <c r="JJ87" s="460">
        <v>777.78</v>
      </c>
      <c r="JK87" s="483">
        <v>55247.64</v>
      </c>
      <c r="JL87" s="460">
        <v>0</v>
      </c>
      <c r="JM87" s="460">
        <v>392.7</v>
      </c>
      <c r="JN87" s="460">
        <v>3190.1</v>
      </c>
      <c r="JO87" s="460">
        <v>11069.2</v>
      </c>
      <c r="JP87" s="460">
        <v>14160.8</v>
      </c>
      <c r="JQ87" s="460">
        <v>12811</v>
      </c>
      <c r="JR87" s="460">
        <v>10478.299999999999</v>
      </c>
      <c r="JS87" s="460">
        <v>9049.5</v>
      </c>
      <c r="JT87" s="460">
        <v>1555.6</v>
      </c>
      <c r="JU87" s="483">
        <v>62707.199999999997</v>
      </c>
      <c r="JV87" s="483">
        <v>0</v>
      </c>
      <c r="JW87" s="483">
        <v>62707.199999999997</v>
      </c>
      <c r="JX87" s="461"/>
      <c r="JY87" s="461"/>
      <c r="JZ87" s="461"/>
      <c r="KA87" s="461"/>
      <c r="KB87" s="461"/>
      <c r="KC87" s="461"/>
      <c r="KD87" s="461"/>
      <c r="KE87" s="461"/>
      <c r="KF87" s="461"/>
      <c r="KG87" s="461"/>
      <c r="KH87" s="461"/>
      <c r="KI87" s="461"/>
      <c r="KJ87" s="461"/>
      <c r="KK87" s="461"/>
      <c r="KL87" s="461"/>
      <c r="KM87" s="461"/>
      <c r="KN87" s="461"/>
      <c r="KO87" s="461"/>
      <c r="KP87" s="461"/>
      <c r="KQ87" s="461"/>
      <c r="KR87" s="461"/>
      <c r="KS87" s="461"/>
      <c r="KT87" s="461"/>
      <c r="KU87" s="461"/>
      <c r="KV87" s="461"/>
      <c r="KW87" s="461"/>
      <c r="KX87" s="462"/>
    </row>
    <row r="88" spans="1:310" s="463" customFormat="1" x14ac:dyDescent="0.2">
      <c r="A88" s="457" t="s">
        <v>216</v>
      </c>
      <c r="B88" s="473" t="s">
        <v>889</v>
      </c>
      <c r="C88" s="464" t="s">
        <v>786</v>
      </c>
      <c r="D88" s="465" t="s">
        <v>217</v>
      </c>
      <c r="E88" s="484">
        <v>27597</v>
      </c>
      <c r="F88" s="484">
        <v>14843</v>
      </c>
      <c r="G88" s="484">
        <v>15911</v>
      </c>
      <c r="H88" s="484">
        <v>6670</v>
      </c>
      <c r="I88" s="484">
        <v>3567</v>
      </c>
      <c r="J88" s="484">
        <v>1310</v>
      </c>
      <c r="K88" s="484">
        <v>567</v>
      </c>
      <c r="L88" s="484">
        <v>53</v>
      </c>
      <c r="M88" s="485">
        <v>70518</v>
      </c>
      <c r="N88" s="484">
        <v>1107</v>
      </c>
      <c r="O88" s="484">
        <v>347</v>
      </c>
      <c r="P88" s="484">
        <v>271</v>
      </c>
      <c r="Q88" s="484">
        <v>74</v>
      </c>
      <c r="R88" s="484">
        <v>24</v>
      </c>
      <c r="S88" s="484">
        <v>14</v>
      </c>
      <c r="T88" s="484">
        <v>4</v>
      </c>
      <c r="U88" s="484">
        <v>2</v>
      </c>
      <c r="V88" s="485">
        <v>1843</v>
      </c>
      <c r="W88" s="484">
        <v>11</v>
      </c>
      <c r="X88" s="484">
        <v>2</v>
      </c>
      <c r="Y88" s="484">
        <v>2</v>
      </c>
      <c r="Z88" s="484">
        <v>0</v>
      </c>
      <c r="AA88" s="484">
        <v>0</v>
      </c>
      <c r="AB88" s="484">
        <v>0</v>
      </c>
      <c r="AC88" s="484">
        <v>0</v>
      </c>
      <c r="AD88" s="484">
        <v>0</v>
      </c>
      <c r="AE88" s="485">
        <v>15</v>
      </c>
      <c r="AF88" s="484">
        <v>26479</v>
      </c>
      <c r="AG88" s="484">
        <v>14494</v>
      </c>
      <c r="AH88" s="484">
        <v>15638</v>
      </c>
      <c r="AI88" s="484">
        <v>6596</v>
      </c>
      <c r="AJ88" s="484">
        <v>3543</v>
      </c>
      <c r="AK88" s="484">
        <v>1296</v>
      </c>
      <c r="AL88" s="484">
        <v>563</v>
      </c>
      <c r="AM88" s="484">
        <v>51</v>
      </c>
      <c r="AN88" s="485">
        <v>68660</v>
      </c>
      <c r="AO88" s="484">
        <v>82</v>
      </c>
      <c r="AP88" s="484">
        <v>82</v>
      </c>
      <c r="AQ88" s="484">
        <v>179</v>
      </c>
      <c r="AR88" s="484">
        <v>91</v>
      </c>
      <c r="AS88" s="484">
        <v>47</v>
      </c>
      <c r="AT88" s="484">
        <v>20</v>
      </c>
      <c r="AU88" s="484">
        <v>33</v>
      </c>
      <c r="AV88" s="484">
        <v>12</v>
      </c>
      <c r="AW88" s="485">
        <v>546</v>
      </c>
      <c r="AX88" s="484">
        <v>82</v>
      </c>
      <c r="AY88" s="484">
        <v>82</v>
      </c>
      <c r="AZ88" s="484">
        <v>179</v>
      </c>
      <c r="BA88" s="484">
        <v>91</v>
      </c>
      <c r="BB88" s="484">
        <v>47</v>
      </c>
      <c r="BC88" s="484">
        <v>20</v>
      </c>
      <c r="BD88" s="484">
        <v>33</v>
      </c>
      <c r="BE88" s="484">
        <v>12</v>
      </c>
      <c r="BF88" s="486"/>
      <c r="BG88" s="485">
        <v>546</v>
      </c>
      <c r="BH88" s="484">
        <v>82</v>
      </c>
      <c r="BI88" s="484">
        <v>26479</v>
      </c>
      <c r="BJ88" s="484">
        <v>14591</v>
      </c>
      <c r="BK88" s="484">
        <v>15550</v>
      </c>
      <c r="BL88" s="484">
        <v>6552</v>
      </c>
      <c r="BM88" s="484">
        <v>3516</v>
      </c>
      <c r="BN88" s="484">
        <v>1309</v>
      </c>
      <c r="BO88" s="484">
        <v>542</v>
      </c>
      <c r="BP88" s="484">
        <v>39</v>
      </c>
      <c r="BQ88" s="485">
        <v>68660</v>
      </c>
      <c r="BR88" s="484">
        <v>16</v>
      </c>
      <c r="BS88" s="484">
        <v>11460</v>
      </c>
      <c r="BT88" s="484">
        <v>4567</v>
      </c>
      <c r="BU88" s="484">
        <v>4167</v>
      </c>
      <c r="BV88" s="484">
        <v>1371</v>
      </c>
      <c r="BW88" s="484">
        <v>619</v>
      </c>
      <c r="BX88" s="484">
        <v>175</v>
      </c>
      <c r="BY88" s="484">
        <v>75</v>
      </c>
      <c r="BZ88" s="484">
        <v>1</v>
      </c>
      <c r="CA88" s="485">
        <v>22451</v>
      </c>
      <c r="CB88" s="484">
        <v>4</v>
      </c>
      <c r="CC88" s="484">
        <v>172</v>
      </c>
      <c r="CD88" s="484">
        <v>139</v>
      </c>
      <c r="CE88" s="484">
        <v>144</v>
      </c>
      <c r="CF88" s="484">
        <v>52</v>
      </c>
      <c r="CG88" s="484">
        <v>27</v>
      </c>
      <c r="CH88" s="484">
        <v>7</v>
      </c>
      <c r="CI88" s="484">
        <v>3</v>
      </c>
      <c r="CJ88" s="484">
        <v>0</v>
      </c>
      <c r="CK88" s="485">
        <v>548</v>
      </c>
      <c r="CL88" s="484">
        <v>1</v>
      </c>
      <c r="CM88" s="484">
        <v>15</v>
      </c>
      <c r="CN88" s="484">
        <v>14</v>
      </c>
      <c r="CO88" s="484">
        <v>19</v>
      </c>
      <c r="CP88" s="484">
        <v>10</v>
      </c>
      <c r="CQ88" s="484">
        <v>16</v>
      </c>
      <c r="CR88" s="484">
        <v>30</v>
      </c>
      <c r="CS88" s="484">
        <v>21</v>
      </c>
      <c r="CT88" s="484">
        <v>5</v>
      </c>
      <c r="CU88" s="485">
        <v>131</v>
      </c>
      <c r="CV88" s="484">
        <v>693</v>
      </c>
      <c r="CW88" s="484">
        <v>256</v>
      </c>
      <c r="CX88" s="484">
        <v>264</v>
      </c>
      <c r="CY88" s="484">
        <v>74</v>
      </c>
      <c r="CZ88" s="484">
        <v>34</v>
      </c>
      <c r="DA88" s="484">
        <v>14</v>
      </c>
      <c r="DB88" s="484">
        <v>12</v>
      </c>
      <c r="DC88" s="484">
        <v>0</v>
      </c>
      <c r="DD88" s="485">
        <v>1347</v>
      </c>
      <c r="DE88" s="484">
        <v>520</v>
      </c>
      <c r="DF88" s="484">
        <v>139</v>
      </c>
      <c r="DG88" s="484">
        <v>144</v>
      </c>
      <c r="DH88" s="484">
        <v>47</v>
      </c>
      <c r="DI88" s="484">
        <v>26</v>
      </c>
      <c r="DJ88" s="484">
        <v>16</v>
      </c>
      <c r="DK88" s="484">
        <v>7</v>
      </c>
      <c r="DL88" s="484">
        <v>0</v>
      </c>
      <c r="DM88" s="485">
        <v>899</v>
      </c>
      <c r="DN88" s="484">
        <v>179</v>
      </c>
      <c r="DO88" s="484">
        <v>70</v>
      </c>
      <c r="DP88" s="484">
        <v>41</v>
      </c>
      <c r="DQ88" s="484">
        <v>13</v>
      </c>
      <c r="DR88" s="484">
        <v>9</v>
      </c>
      <c r="DS88" s="484">
        <v>1</v>
      </c>
      <c r="DT88" s="484">
        <v>0</v>
      </c>
      <c r="DU88" s="484">
        <v>0</v>
      </c>
      <c r="DV88" s="485">
        <v>313</v>
      </c>
      <c r="DW88" s="484">
        <v>164</v>
      </c>
      <c r="DX88" s="484">
        <v>63</v>
      </c>
      <c r="DY88" s="484">
        <v>38</v>
      </c>
      <c r="DZ88" s="484">
        <v>17</v>
      </c>
      <c r="EA88" s="484">
        <v>10</v>
      </c>
      <c r="EB88" s="484">
        <v>8</v>
      </c>
      <c r="EC88" s="484">
        <v>3</v>
      </c>
      <c r="ED88" s="484">
        <v>1</v>
      </c>
      <c r="EE88" s="485">
        <v>304</v>
      </c>
      <c r="EF88" s="484">
        <v>863</v>
      </c>
      <c r="EG88" s="484">
        <v>272</v>
      </c>
      <c r="EH88" s="484">
        <v>223</v>
      </c>
      <c r="EI88" s="484">
        <v>77</v>
      </c>
      <c r="EJ88" s="484">
        <v>45</v>
      </c>
      <c r="EK88" s="484">
        <v>25</v>
      </c>
      <c r="EL88" s="484">
        <v>10</v>
      </c>
      <c r="EM88" s="484">
        <v>1</v>
      </c>
      <c r="EN88" s="485">
        <v>1516</v>
      </c>
      <c r="EO88" s="484">
        <v>475</v>
      </c>
      <c r="EP88" s="484">
        <v>141</v>
      </c>
      <c r="EQ88" s="484">
        <v>128</v>
      </c>
      <c r="ER88" s="484">
        <v>42</v>
      </c>
      <c r="ES88" s="484">
        <v>27</v>
      </c>
      <c r="ET88" s="484">
        <v>17</v>
      </c>
      <c r="EU88" s="484">
        <v>7</v>
      </c>
      <c r="EV88" s="484">
        <v>1</v>
      </c>
      <c r="EW88" s="485">
        <v>838</v>
      </c>
      <c r="EX88" s="484">
        <v>0</v>
      </c>
      <c r="EY88" s="484">
        <v>0</v>
      </c>
      <c r="EZ88" s="484">
        <v>0</v>
      </c>
      <c r="FA88" s="484">
        <v>0</v>
      </c>
      <c r="FB88" s="484">
        <v>0</v>
      </c>
      <c r="FC88" s="484">
        <v>0</v>
      </c>
      <c r="FD88" s="484">
        <v>0</v>
      </c>
      <c r="FE88" s="484">
        <v>0</v>
      </c>
      <c r="FF88" s="485">
        <v>0</v>
      </c>
      <c r="FG88" s="484">
        <v>0</v>
      </c>
      <c r="FH88" s="484">
        <v>0</v>
      </c>
      <c r="FI88" s="484">
        <v>0</v>
      </c>
      <c r="FJ88" s="484">
        <v>0</v>
      </c>
      <c r="FK88" s="484">
        <v>0</v>
      </c>
      <c r="FL88" s="484">
        <v>0</v>
      </c>
      <c r="FM88" s="484">
        <v>0</v>
      </c>
      <c r="FN88" s="484">
        <v>0</v>
      </c>
      <c r="FO88" s="485">
        <v>0</v>
      </c>
      <c r="FP88" s="484">
        <v>26</v>
      </c>
      <c r="FQ88" s="484">
        <v>6</v>
      </c>
      <c r="FR88" s="484">
        <v>10</v>
      </c>
      <c r="FS88" s="484">
        <v>6</v>
      </c>
      <c r="FT88" s="484">
        <v>3</v>
      </c>
      <c r="FU88" s="484">
        <v>0</v>
      </c>
      <c r="FV88" s="484">
        <v>0</v>
      </c>
      <c r="FW88" s="484">
        <v>0</v>
      </c>
      <c r="FX88" s="485">
        <v>51</v>
      </c>
      <c r="FY88" s="484">
        <v>449</v>
      </c>
      <c r="FZ88" s="484">
        <v>135</v>
      </c>
      <c r="GA88" s="484">
        <v>118</v>
      </c>
      <c r="GB88" s="484">
        <v>36</v>
      </c>
      <c r="GC88" s="484">
        <v>24</v>
      </c>
      <c r="GD88" s="484">
        <v>17</v>
      </c>
      <c r="GE88" s="484">
        <v>7</v>
      </c>
      <c r="GF88" s="484">
        <v>1</v>
      </c>
      <c r="GG88" s="485">
        <v>787</v>
      </c>
      <c r="GH88" s="484">
        <v>61</v>
      </c>
      <c r="GI88" s="484">
        <v>14465</v>
      </c>
      <c r="GJ88" s="484">
        <v>9736</v>
      </c>
      <c r="GK88" s="484">
        <v>11139</v>
      </c>
      <c r="GL88" s="484">
        <v>5087</v>
      </c>
      <c r="GM88" s="484">
        <v>2834</v>
      </c>
      <c r="GN88" s="484">
        <v>1088</v>
      </c>
      <c r="GO88" s="484">
        <v>440</v>
      </c>
      <c r="GP88" s="484">
        <v>32</v>
      </c>
      <c r="GQ88" s="485">
        <v>44882</v>
      </c>
      <c r="GR88" s="484">
        <v>21</v>
      </c>
      <c r="GS88" s="484">
        <v>12014</v>
      </c>
      <c r="GT88" s="484">
        <v>4855</v>
      </c>
      <c r="GU88" s="484">
        <v>4411</v>
      </c>
      <c r="GV88" s="484">
        <v>1465</v>
      </c>
      <c r="GW88" s="484">
        <v>682</v>
      </c>
      <c r="GX88" s="484">
        <v>221</v>
      </c>
      <c r="GY88" s="484">
        <v>102</v>
      </c>
      <c r="GZ88" s="484">
        <v>7</v>
      </c>
      <c r="HA88" s="485">
        <v>23778</v>
      </c>
      <c r="HB88" s="460">
        <v>0</v>
      </c>
      <c r="HC88" s="460">
        <v>23.1</v>
      </c>
      <c r="HD88" s="460">
        <v>2.6</v>
      </c>
      <c r="HE88" s="460">
        <v>3</v>
      </c>
      <c r="HF88" s="460">
        <v>0</v>
      </c>
      <c r="HG88" s="460">
        <v>0</v>
      </c>
      <c r="HH88" s="460">
        <v>0</v>
      </c>
      <c r="HI88" s="460">
        <v>0</v>
      </c>
      <c r="HJ88" s="460">
        <v>0</v>
      </c>
      <c r="HK88" s="483">
        <v>28.7</v>
      </c>
      <c r="HL88" s="460">
        <v>76.5</v>
      </c>
      <c r="HM88" s="460">
        <v>23616.65</v>
      </c>
      <c r="HN88" s="460">
        <v>13438.9</v>
      </c>
      <c r="HO88" s="460">
        <v>14492.75</v>
      </c>
      <c r="HP88" s="460">
        <v>6202.75</v>
      </c>
      <c r="HQ88" s="460">
        <v>3356</v>
      </c>
      <c r="HR88" s="460">
        <v>1257.25</v>
      </c>
      <c r="HS88" s="460">
        <v>517</v>
      </c>
      <c r="HT88" s="460">
        <v>37.25</v>
      </c>
      <c r="HU88" s="483">
        <v>62995.05</v>
      </c>
      <c r="HV88" s="460">
        <v>42.5</v>
      </c>
      <c r="HW88" s="460">
        <v>15744.4</v>
      </c>
      <c r="HX88" s="460">
        <v>10452.5</v>
      </c>
      <c r="HY88" s="460">
        <v>12882.4</v>
      </c>
      <c r="HZ88" s="460">
        <v>6202.8</v>
      </c>
      <c r="IA88" s="460">
        <v>4101.8</v>
      </c>
      <c r="IB88" s="460">
        <v>1816</v>
      </c>
      <c r="IC88" s="460">
        <v>861.7</v>
      </c>
      <c r="ID88" s="460">
        <v>74.5</v>
      </c>
      <c r="IE88" s="483">
        <v>52178.6</v>
      </c>
      <c r="IF88" s="483">
        <v>281.60000000000002</v>
      </c>
      <c r="IG88" s="483">
        <v>52460.2</v>
      </c>
      <c r="IH88" s="460">
        <v>76.5</v>
      </c>
      <c r="II88" s="460">
        <v>23616.65</v>
      </c>
      <c r="IJ88" s="460">
        <v>13438.9</v>
      </c>
      <c r="IK88" s="460">
        <v>14492.75</v>
      </c>
      <c r="IL88" s="460">
        <v>6202.75</v>
      </c>
      <c r="IM88" s="460">
        <v>3356</v>
      </c>
      <c r="IN88" s="460">
        <v>1257.25</v>
      </c>
      <c r="IO88" s="460">
        <v>517</v>
      </c>
      <c r="IP88" s="460">
        <v>37.25</v>
      </c>
      <c r="IQ88" s="483">
        <v>62995.05</v>
      </c>
      <c r="IR88" s="460">
        <v>21.52</v>
      </c>
      <c r="IS88" s="460">
        <v>5480.97</v>
      </c>
      <c r="IT88" s="460">
        <v>1611.66</v>
      </c>
      <c r="IU88" s="460">
        <v>1030.67</v>
      </c>
      <c r="IV88" s="460">
        <v>225.74</v>
      </c>
      <c r="IW88" s="460">
        <v>60.96</v>
      </c>
      <c r="IX88" s="460">
        <v>9.2100000000000009</v>
      </c>
      <c r="IY88" s="460">
        <v>3.13</v>
      </c>
      <c r="IZ88" s="460">
        <v>0</v>
      </c>
      <c r="JA88" s="483">
        <v>8443.86</v>
      </c>
      <c r="JB88" s="460">
        <v>54.98</v>
      </c>
      <c r="JC88" s="460">
        <v>18135.68</v>
      </c>
      <c r="JD88" s="460">
        <v>11827.24</v>
      </c>
      <c r="JE88" s="460">
        <v>13462.08</v>
      </c>
      <c r="JF88" s="460">
        <v>5977.01</v>
      </c>
      <c r="JG88" s="460">
        <v>3295.04</v>
      </c>
      <c r="JH88" s="460">
        <v>1248.04</v>
      </c>
      <c r="JI88" s="460">
        <v>513.87</v>
      </c>
      <c r="JJ88" s="460">
        <v>37.25</v>
      </c>
      <c r="JK88" s="483">
        <v>54551.19</v>
      </c>
      <c r="JL88" s="460">
        <v>30.5</v>
      </c>
      <c r="JM88" s="460">
        <v>12090.5</v>
      </c>
      <c r="JN88" s="460">
        <v>9199</v>
      </c>
      <c r="JO88" s="460">
        <v>11966.3</v>
      </c>
      <c r="JP88" s="460">
        <v>5977</v>
      </c>
      <c r="JQ88" s="460">
        <v>4027.3</v>
      </c>
      <c r="JR88" s="460">
        <v>1802.7</v>
      </c>
      <c r="JS88" s="460">
        <v>856.5</v>
      </c>
      <c r="JT88" s="460">
        <v>74.5</v>
      </c>
      <c r="JU88" s="483">
        <v>46024.3</v>
      </c>
      <c r="JV88" s="483">
        <v>281.60000000000002</v>
      </c>
      <c r="JW88" s="483">
        <v>46305.9</v>
      </c>
      <c r="JX88" s="461"/>
      <c r="JY88" s="461"/>
      <c r="JZ88" s="461"/>
      <c r="KA88" s="461"/>
      <c r="KB88" s="461"/>
      <c r="KC88" s="461"/>
      <c r="KD88" s="461"/>
      <c r="KE88" s="461"/>
      <c r="KF88" s="461"/>
      <c r="KG88" s="461"/>
      <c r="KH88" s="461"/>
      <c r="KI88" s="461"/>
      <c r="KJ88" s="461"/>
      <c r="KK88" s="461"/>
      <c r="KL88" s="461"/>
      <c r="KM88" s="461"/>
      <c r="KN88" s="461"/>
      <c r="KO88" s="461"/>
      <c r="KP88" s="461"/>
      <c r="KQ88" s="461"/>
      <c r="KR88" s="461"/>
      <c r="KS88" s="461"/>
      <c r="KT88" s="461"/>
      <c r="KU88" s="461"/>
      <c r="KV88" s="461"/>
      <c r="KW88" s="461"/>
      <c r="KX88" s="462"/>
    </row>
    <row r="89" spans="1:310" s="463" customFormat="1" x14ac:dyDescent="0.2">
      <c r="A89" s="457" t="s">
        <v>218</v>
      </c>
      <c r="B89" s="473" t="s">
        <v>890</v>
      </c>
      <c r="C89" s="464" t="s">
        <v>794</v>
      </c>
      <c r="D89" s="465" t="s">
        <v>891</v>
      </c>
      <c r="E89" s="484">
        <v>39882</v>
      </c>
      <c r="F89" s="484">
        <v>36925</v>
      </c>
      <c r="G89" s="484">
        <v>31455</v>
      </c>
      <c r="H89" s="484">
        <v>24455</v>
      </c>
      <c r="I89" s="484">
        <v>16099</v>
      </c>
      <c r="J89" s="484">
        <v>7395</v>
      </c>
      <c r="K89" s="484">
        <v>3324</v>
      </c>
      <c r="L89" s="484">
        <v>282</v>
      </c>
      <c r="M89" s="485">
        <v>159817</v>
      </c>
      <c r="N89" s="484">
        <v>756</v>
      </c>
      <c r="O89" s="484">
        <v>567</v>
      </c>
      <c r="P89" s="484">
        <v>478</v>
      </c>
      <c r="Q89" s="484">
        <v>247</v>
      </c>
      <c r="R89" s="484">
        <v>134</v>
      </c>
      <c r="S89" s="484">
        <v>40</v>
      </c>
      <c r="T89" s="484">
        <v>23</v>
      </c>
      <c r="U89" s="484">
        <v>13</v>
      </c>
      <c r="V89" s="485">
        <v>2258</v>
      </c>
      <c r="W89" s="484">
        <v>13</v>
      </c>
      <c r="X89" s="484">
        <v>1</v>
      </c>
      <c r="Y89" s="484">
        <v>1</v>
      </c>
      <c r="Z89" s="484">
        <v>1</v>
      </c>
      <c r="AA89" s="484">
        <v>1</v>
      </c>
      <c r="AB89" s="484">
        <v>0</v>
      </c>
      <c r="AC89" s="484">
        <v>0</v>
      </c>
      <c r="AD89" s="484">
        <v>0</v>
      </c>
      <c r="AE89" s="485">
        <v>17</v>
      </c>
      <c r="AF89" s="484">
        <v>39113</v>
      </c>
      <c r="AG89" s="484">
        <v>36357</v>
      </c>
      <c r="AH89" s="484">
        <v>30976</v>
      </c>
      <c r="AI89" s="484">
        <v>24207</v>
      </c>
      <c r="AJ89" s="484">
        <v>15964</v>
      </c>
      <c r="AK89" s="484">
        <v>7355</v>
      </c>
      <c r="AL89" s="484">
        <v>3301</v>
      </c>
      <c r="AM89" s="484">
        <v>269</v>
      </c>
      <c r="AN89" s="485">
        <v>157542</v>
      </c>
      <c r="AO89" s="484">
        <v>214</v>
      </c>
      <c r="AP89" s="484">
        <v>270</v>
      </c>
      <c r="AQ89" s="484">
        <v>256</v>
      </c>
      <c r="AR89" s="484">
        <v>272</v>
      </c>
      <c r="AS89" s="484">
        <v>191</v>
      </c>
      <c r="AT89" s="484">
        <v>87</v>
      </c>
      <c r="AU89" s="484">
        <v>77</v>
      </c>
      <c r="AV89" s="484">
        <v>42</v>
      </c>
      <c r="AW89" s="485">
        <v>1409</v>
      </c>
      <c r="AX89" s="484">
        <v>214</v>
      </c>
      <c r="AY89" s="484">
        <v>270</v>
      </c>
      <c r="AZ89" s="484">
        <v>256</v>
      </c>
      <c r="BA89" s="484">
        <v>272</v>
      </c>
      <c r="BB89" s="484">
        <v>191</v>
      </c>
      <c r="BC89" s="484">
        <v>87</v>
      </c>
      <c r="BD89" s="484">
        <v>77</v>
      </c>
      <c r="BE89" s="484">
        <v>42</v>
      </c>
      <c r="BF89" s="486"/>
      <c r="BG89" s="485">
        <v>1409</v>
      </c>
      <c r="BH89" s="484">
        <v>214</v>
      </c>
      <c r="BI89" s="484">
        <v>39169</v>
      </c>
      <c r="BJ89" s="484">
        <v>36343</v>
      </c>
      <c r="BK89" s="484">
        <v>30992</v>
      </c>
      <c r="BL89" s="484">
        <v>24126</v>
      </c>
      <c r="BM89" s="484">
        <v>15860</v>
      </c>
      <c r="BN89" s="484">
        <v>7345</v>
      </c>
      <c r="BO89" s="484">
        <v>3266</v>
      </c>
      <c r="BP89" s="484">
        <v>227</v>
      </c>
      <c r="BQ89" s="485">
        <v>157542</v>
      </c>
      <c r="BR89" s="484">
        <v>53</v>
      </c>
      <c r="BS89" s="484">
        <v>19287</v>
      </c>
      <c r="BT89" s="484">
        <v>13755</v>
      </c>
      <c r="BU89" s="484">
        <v>9589</v>
      </c>
      <c r="BV89" s="484">
        <v>5535</v>
      </c>
      <c r="BW89" s="484">
        <v>2796</v>
      </c>
      <c r="BX89" s="484">
        <v>1051</v>
      </c>
      <c r="BY89" s="484">
        <v>433</v>
      </c>
      <c r="BZ89" s="484">
        <v>21</v>
      </c>
      <c r="CA89" s="485">
        <v>52520</v>
      </c>
      <c r="CB89" s="484">
        <v>23</v>
      </c>
      <c r="CC89" s="484">
        <v>343</v>
      </c>
      <c r="CD89" s="484">
        <v>338</v>
      </c>
      <c r="CE89" s="484">
        <v>263</v>
      </c>
      <c r="CF89" s="484">
        <v>217</v>
      </c>
      <c r="CG89" s="484">
        <v>116</v>
      </c>
      <c r="CH89" s="484">
        <v>46</v>
      </c>
      <c r="CI89" s="484">
        <v>14</v>
      </c>
      <c r="CJ89" s="484">
        <v>1</v>
      </c>
      <c r="CK89" s="485">
        <v>1361</v>
      </c>
      <c r="CL89" s="484">
        <v>12</v>
      </c>
      <c r="CM89" s="484">
        <v>72</v>
      </c>
      <c r="CN89" s="484">
        <v>49</v>
      </c>
      <c r="CO89" s="484">
        <v>47</v>
      </c>
      <c r="CP89" s="484">
        <v>54</v>
      </c>
      <c r="CQ89" s="484">
        <v>44</v>
      </c>
      <c r="CR89" s="484">
        <v>57</v>
      </c>
      <c r="CS89" s="484">
        <v>58</v>
      </c>
      <c r="CT89" s="484">
        <v>7</v>
      </c>
      <c r="CU89" s="485">
        <v>400</v>
      </c>
      <c r="CV89" s="484">
        <v>662</v>
      </c>
      <c r="CW89" s="484">
        <v>470</v>
      </c>
      <c r="CX89" s="484">
        <v>333</v>
      </c>
      <c r="CY89" s="484">
        <v>199</v>
      </c>
      <c r="CZ89" s="484">
        <v>99</v>
      </c>
      <c r="DA89" s="484">
        <v>40</v>
      </c>
      <c r="DB89" s="484">
        <v>33</v>
      </c>
      <c r="DC89" s="484">
        <v>10</v>
      </c>
      <c r="DD89" s="485">
        <v>1846</v>
      </c>
      <c r="DE89" s="484">
        <v>1065</v>
      </c>
      <c r="DF89" s="484">
        <v>581</v>
      </c>
      <c r="DG89" s="484">
        <v>338</v>
      </c>
      <c r="DH89" s="484">
        <v>197</v>
      </c>
      <c r="DI89" s="484">
        <v>105</v>
      </c>
      <c r="DJ89" s="484">
        <v>57</v>
      </c>
      <c r="DK89" s="484">
        <v>27</v>
      </c>
      <c r="DL89" s="484">
        <v>2</v>
      </c>
      <c r="DM89" s="485">
        <v>2372</v>
      </c>
      <c r="DN89" s="484">
        <v>0</v>
      </c>
      <c r="DO89" s="484">
        <v>0</v>
      </c>
      <c r="DP89" s="484">
        <v>0</v>
      </c>
      <c r="DQ89" s="484">
        <v>0</v>
      </c>
      <c r="DR89" s="484">
        <v>0</v>
      </c>
      <c r="DS89" s="484">
        <v>0</v>
      </c>
      <c r="DT89" s="484">
        <v>0</v>
      </c>
      <c r="DU89" s="484">
        <v>0</v>
      </c>
      <c r="DV89" s="485">
        <v>0</v>
      </c>
      <c r="DW89" s="484">
        <v>270</v>
      </c>
      <c r="DX89" s="484">
        <v>78</v>
      </c>
      <c r="DY89" s="484">
        <v>51</v>
      </c>
      <c r="DZ89" s="484">
        <v>29</v>
      </c>
      <c r="EA89" s="484">
        <v>23</v>
      </c>
      <c r="EB89" s="484">
        <v>8</v>
      </c>
      <c r="EC89" s="484">
        <v>7</v>
      </c>
      <c r="ED89" s="484">
        <v>1</v>
      </c>
      <c r="EE89" s="485">
        <v>467</v>
      </c>
      <c r="EF89" s="484">
        <v>1335</v>
      </c>
      <c r="EG89" s="484">
        <v>659</v>
      </c>
      <c r="EH89" s="484">
        <v>389</v>
      </c>
      <c r="EI89" s="484">
        <v>226</v>
      </c>
      <c r="EJ89" s="484">
        <v>128</v>
      </c>
      <c r="EK89" s="484">
        <v>65</v>
      </c>
      <c r="EL89" s="484">
        <v>34</v>
      </c>
      <c r="EM89" s="484">
        <v>3</v>
      </c>
      <c r="EN89" s="485">
        <v>2839</v>
      </c>
      <c r="EO89" s="484">
        <v>695</v>
      </c>
      <c r="EP89" s="484">
        <v>295</v>
      </c>
      <c r="EQ89" s="484">
        <v>179</v>
      </c>
      <c r="ER89" s="484">
        <v>121</v>
      </c>
      <c r="ES89" s="484">
        <v>89</v>
      </c>
      <c r="ET89" s="484">
        <v>43</v>
      </c>
      <c r="EU89" s="484">
        <v>24</v>
      </c>
      <c r="EV89" s="484">
        <v>3</v>
      </c>
      <c r="EW89" s="485">
        <v>1449</v>
      </c>
      <c r="EX89" s="484">
        <v>0</v>
      </c>
      <c r="EY89" s="484">
        <v>0</v>
      </c>
      <c r="EZ89" s="484">
        <v>0</v>
      </c>
      <c r="FA89" s="484">
        <v>0</v>
      </c>
      <c r="FB89" s="484">
        <v>0</v>
      </c>
      <c r="FC89" s="484">
        <v>0</v>
      </c>
      <c r="FD89" s="484">
        <v>0</v>
      </c>
      <c r="FE89" s="484">
        <v>0</v>
      </c>
      <c r="FF89" s="485">
        <v>0</v>
      </c>
      <c r="FG89" s="484">
        <v>2</v>
      </c>
      <c r="FH89" s="484">
        <v>1</v>
      </c>
      <c r="FI89" s="484">
        <v>0</v>
      </c>
      <c r="FJ89" s="484">
        <v>2</v>
      </c>
      <c r="FK89" s="484">
        <v>0</v>
      </c>
      <c r="FL89" s="484">
        <v>1</v>
      </c>
      <c r="FM89" s="484">
        <v>0</v>
      </c>
      <c r="FN89" s="484">
        <v>0</v>
      </c>
      <c r="FO89" s="485">
        <v>6</v>
      </c>
      <c r="FP89" s="484">
        <v>17</v>
      </c>
      <c r="FQ89" s="484">
        <v>7</v>
      </c>
      <c r="FR89" s="484">
        <v>9</v>
      </c>
      <c r="FS89" s="484">
        <v>10</v>
      </c>
      <c r="FT89" s="484">
        <v>9</v>
      </c>
      <c r="FU89" s="484">
        <v>2</v>
      </c>
      <c r="FV89" s="484">
        <v>2</v>
      </c>
      <c r="FW89" s="484">
        <v>0</v>
      </c>
      <c r="FX89" s="485">
        <v>56</v>
      </c>
      <c r="FY89" s="484">
        <v>676</v>
      </c>
      <c r="FZ89" s="484">
        <v>287</v>
      </c>
      <c r="GA89" s="484">
        <v>170</v>
      </c>
      <c r="GB89" s="484">
        <v>109</v>
      </c>
      <c r="GC89" s="484">
        <v>80</v>
      </c>
      <c r="GD89" s="484">
        <v>40</v>
      </c>
      <c r="GE89" s="484">
        <v>22</v>
      </c>
      <c r="GF89" s="484">
        <v>3</v>
      </c>
      <c r="GG89" s="485">
        <v>1387</v>
      </c>
      <c r="GH89" s="484">
        <v>126</v>
      </c>
      <c r="GI89" s="484">
        <v>19194</v>
      </c>
      <c r="GJ89" s="484">
        <v>22117</v>
      </c>
      <c r="GK89" s="484">
        <v>21038</v>
      </c>
      <c r="GL89" s="484">
        <v>18290</v>
      </c>
      <c r="GM89" s="484">
        <v>12876</v>
      </c>
      <c r="GN89" s="484">
        <v>6183</v>
      </c>
      <c r="GO89" s="484">
        <v>2754</v>
      </c>
      <c r="GP89" s="484">
        <v>197</v>
      </c>
      <c r="GQ89" s="485">
        <v>102775</v>
      </c>
      <c r="GR89" s="484">
        <v>88</v>
      </c>
      <c r="GS89" s="484">
        <v>19975</v>
      </c>
      <c r="GT89" s="484">
        <v>14226</v>
      </c>
      <c r="GU89" s="484">
        <v>9954</v>
      </c>
      <c r="GV89" s="484">
        <v>5836</v>
      </c>
      <c r="GW89" s="484">
        <v>2984</v>
      </c>
      <c r="GX89" s="484">
        <v>1162</v>
      </c>
      <c r="GY89" s="484">
        <v>512</v>
      </c>
      <c r="GZ89" s="484">
        <v>30</v>
      </c>
      <c r="HA89" s="485">
        <v>54767</v>
      </c>
      <c r="HB89" s="460">
        <v>0</v>
      </c>
      <c r="HC89" s="460">
        <v>14</v>
      </c>
      <c r="HD89" s="460">
        <v>2</v>
      </c>
      <c r="HE89" s="460">
        <v>1</v>
      </c>
      <c r="HF89" s="460">
        <v>0</v>
      </c>
      <c r="HG89" s="460">
        <v>0.5</v>
      </c>
      <c r="HH89" s="460">
        <v>0</v>
      </c>
      <c r="HI89" s="460">
        <v>0</v>
      </c>
      <c r="HJ89" s="460">
        <v>0</v>
      </c>
      <c r="HK89" s="483">
        <v>17.5</v>
      </c>
      <c r="HL89" s="460">
        <v>189</v>
      </c>
      <c r="HM89" s="460">
        <v>34616</v>
      </c>
      <c r="HN89" s="460">
        <v>32911.25</v>
      </c>
      <c r="HO89" s="460">
        <v>28593.5</v>
      </c>
      <c r="HP89" s="460">
        <v>22704.5</v>
      </c>
      <c r="HQ89" s="460">
        <v>15141</v>
      </c>
      <c r="HR89" s="460">
        <v>7056.25</v>
      </c>
      <c r="HS89" s="460">
        <v>3137.25</v>
      </c>
      <c r="HT89" s="460">
        <v>220</v>
      </c>
      <c r="HU89" s="483">
        <v>144568.75</v>
      </c>
      <c r="HV89" s="460">
        <v>105</v>
      </c>
      <c r="HW89" s="460">
        <v>23077.3</v>
      </c>
      <c r="HX89" s="460">
        <v>25597.599999999999</v>
      </c>
      <c r="HY89" s="460">
        <v>25416.400000000001</v>
      </c>
      <c r="HZ89" s="460">
        <v>22704.5</v>
      </c>
      <c r="IA89" s="460">
        <v>18505.7</v>
      </c>
      <c r="IB89" s="460">
        <v>10192.4</v>
      </c>
      <c r="IC89" s="460">
        <v>5228.8</v>
      </c>
      <c r="ID89" s="460">
        <v>440</v>
      </c>
      <c r="IE89" s="483">
        <v>131267.70000000001</v>
      </c>
      <c r="IF89" s="483">
        <v>92</v>
      </c>
      <c r="IG89" s="483">
        <v>131359.70000000001</v>
      </c>
      <c r="IH89" s="460">
        <v>189</v>
      </c>
      <c r="II89" s="460">
        <v>34616</v>
      </c>
      <c r="IJ89" s="460">
        <v>32911.25</v>
      </c>
      <c r="IK89" s="460">
        <v>28593.5</v>
      </c>
      <c r="IL89" s="460">
        <v>22704.5</v>
      </c>
      <c r="IM89" s="460">
        <v>15141</v>
      </c>
      <c r="IN89" s="460">
        <v>7056.25</v>
      </c>
      <c r="IO89" s="460">
        <v>3137.25</v>
      </c>
      <c r="IP89" s="460">
        <v>220</v>
      </c>
      <c r="IQ89" s="483">
        <v>144568.75</v>
      </c>
      <c r="IR89" s="460">
        <v>68.540000000000006</v>
      </c>
      <c r="IS89" s="460">
        <v>7354.84</v>
      </c>
      <c r="IT89" s="460">
        <v>3107.56</v>
      </c>
      <c r="IU89" s="460">
        <v>1426.11</v>
      </c>
      <c r="IV89" s="460">
        <v>549.45000000000005</v>
      </c>
      <c r="IW89" s="460">
        <v>198.01</v>
      </c>
      <c r="IX89" s="460">
        <v>49.97</v>
      </c>
      <c r="IY89" s="460">
        <v>15.8</v>
      </c>
      <c r="IZ89" s="460">
        <v>0.54</v>
      </c>
      <c r="JA89" s="483">
        <v>12770.82</v>
      </c>
      <c r="JB89" s="460">
        <v>120.46</v>
      </c>
      <c r="JC89" s="460">
        <v>27261.16</v>
      </c>
      <c r="JD89" s="460">
        <v>29803.69</v>
      </c>
      <c r="JE89" s="460">
        <v>27167.39</v>
      </c>
      <c r="JF89" s="460">
        <v>22155.05</v>
      </c>
      <c r="JG89" s="460">
        <v>14942.99</v>
      </c>
      <c r="JH89" s="460">
        <v>7006.28</v>
      </c>
      <c r="JI89" s="460">
        <v>3121.45</v>
      </c>
      <c r="JJ89" s="460">
        <v>219.46</v>
      </c>
      <c r="JK89" s="483">
        <v>131797.93</v>
      </c>
      <c r="JL89" s="460">
        <v>66.900000000000006</v>
      </c>
      <c r="JM89" s="460">
        <v>18174.099999999999</v>
      </c>
      <c r="JN89" s="460">
        <v>23180.6</v>
      </c>
      <c r="JO89" s="460">
        <v>24148.799999999999</v>
      </c>
      <c r="JP89" s="460">
        <v>22155.1</v>
      </c>
      <c r="JQ89" s="460">
        <v>18263.7</v>
      </c>
      <c r="JR89" s="460">
        <v>10120.200000000001</v>
      </c>
      <c r="JS89" s="460">
        <v>5202.3999999999996</v>
      </c>
      <c r="JT89" s="460">
        <v>438.9</v>
      </c>
      <c r="JU89" s="483">
        <v>121750.7</v>
      </c>
      <c r="JV89" s="483">
        <v>92</v>
      </c>
      <c r="JW89" s="483">
        <v>121842.7</v>
      </c>
      <c r="JX89" s="461"/>
      <c r="JY89" s="461"/>
      <c r="JZ89" s="461"/>
      <c r="KA89" s="461"/>
      <c r="KB89" s="461"/>
      <c r="KC89" s="461"/>
      <c r="KD89" s="461"/>
      <c r="KE89" s="461"/>
      <c r="KF89" s="461"/>
      <c r="KG89" s="461"/>
      <c r="KH89" s="461"/>
      <c r="KI89" s="461"/>
      <c r="KJ89" s="461"/>
      <c r="KK89" s="461"/>
      <c r="KL89" s="461"/>
      <c r="KM89" s="461"/>
      <c r="KN89" s="461"/>
      <c r="KO89" s="461"/>
      <c r="KP89" s="461"/>
      <c r="KQ89" s="461"/>
      <c r="KR89" s="461"/>
      <c r="KS89" s="461"/>
      <c r="KT89" s="461"/>
      <c r="KU89" s="461"/>
      <c r="KV89" s="461"/>
      <c r="KW89" s="461"/>
      <c r="KX89" s="462"/>
    </row>
    <row r="90" spans="1:310" s="463" customFormat="1" x14ac:dyDescent="0.2">
      <c r="A90" s="457" t="s">
        <v>219</v>
      </c>
      <c r="B90" s="473" t="s">
        <v>892</v>
      </c>
      <c r="C90" s="464" t="s">
        <v>807</v>
      </c>
      <c r="D90" s="465" t="s">
        <v>220</v>
      </c>
      <c r="E90" s="484">
        <v>18038</v>
      </c>
      <c r="F90" s="484">
        <v>11690</v>
      </c>
      <c r="G90" s="484">
        <v>8891</v>
      </c>
      <c r="H90" s="484">
        <v>6375</v>
      </c>
      <c r="I90" s="484">
        <v>4766</v>
      </c>
      <c r="J90" s="484">
        <v>2487</v>
      </c>
      <c r="K90" s="484">
        <v>1236</v>
      </c>
      <c r="L90" s="484">
        <v>93</v>
      </c>
      <c r="M90" s="485">
        <v>53576</v>
      </c>
      <c r="N90" s="484">
        <v>311</v>
      </c>
      <c r="O90" s="484">
        <v>169</v>
      </c>
      <c r="P90" s="484">
        <v>106</v>
      </c>
      <c r="Q90" s="484">
        <v>60</v>
      </c>
      <c r="R90" s="484">
        <v>53</v>
      </c>
      <c r="S90" s="484">
        <v>25</v>
      </c>
      <c r="T90" s="484">
        <v>9</v>
      </c>
      <c r="U90" s="484">
        <v>2</v>
      </c>
      <c r="V90" s="485">
        <v>735</v>
      </c>
      <c r="W90" s="484">
        <v>0</v>
      </c>
      <c r="X90" s="484">
        <v>0</v>
      </c>
      <c r="Y90" s="484">
        <v>0</v>
      </c>
      <c r="Z90" s="484">
        <v>0</v>
      </c>
      <c r="AA90" s="484">
        <v>0</v>
      </c>
      <c r="AB90" s="484">
        <v>0</v>
      </c>
      <c r="AC90" s="484">
        <v>0</v>
      </c>
      <c r="AD90" s="484">
        <v>0</v>
      </c>
      <c r="AE90" s="485">
        <v>0</v>
      </c>
      <c r="AF90" s="484">
        <v>17727</v>
      </c>
      <c r="AG90" s="484">
        <v>11521</v>
      </c>
      <c r="AH90" s="484">
        <v>8785</v>
      </c>
      <c r="AI90" s="484">
        <v>6315</v>
      </c>
      <c r="AJ90" s="484">
        <v>4713</v>
      </c>
      <c r="AK90" s="484">
        <v>2462</v>
      </c>
      <c r="AL90" s="484">
        <v>1227</v>
      </c>
      <c r="AM90" s="484">
        <v>91</v>
      </c>
      <c r="AN90" s="485">
        <v>52841</v>
      </c>
      <c r="AO90" s="484">
        <v>40</v>
      </c>
      <c r="AP90" s="484">
        <v>58</v>
      </c>
      <c r="AQ90" s="484">
        <v>48</v>
      </c>
      <c r="AR90" s="484">
        <v>39</v>
      </c>
      <c r="AS90" s="484">
        <v>40</v>
      </c>
      <c r="AT90" s="484">
        <v>21</v>
      </c>
      <c r="AU90" s="484">
        <v>16</v>
      </c>
      <c r="AV90" s="484">
        <v>13</v>
      </c>
      <c r="AW90" s="485">
        <v>275</v>
      </c>
      <c r="AX90" s="484">
        <v>40</v>
      </c>
      <c r="AY90" s="484">
        <v>58</v>
      </c>
      <c r="AZ90" s="484">
        <v>48</v>
      </c>
      <c r="BA90" s="484">
        <v>39</v>
      </c>
      <c r="BB90" s="484">
        <v>40</v>
      </c>
      <c r="BC90" s="484">
        <v>21</v>
      </c>
      <c r="BD90" s="484">
        <v>16</v>
      </c>
      <c r="BE90" s="484">
        <v>13</v>
      </c>
      <c r="BF90" s="486"/>
      <c r="BG90" s="485">
        <v>275</v>
      </c>
      <c r="BH90" s="484">
        <v>40</v>
      </c>
      <c r="BI90" s="484">
        <v>17745</v>
      </c>
      <c r="BJ90" s="484">
        <v>11511</v>
      </c>
      <c r="BK90" s="484">
        <v>8776</v>
      </c>
      <c r="BL90" s="484">
        <v>6316</v>
      </c>
      <c r="BM90" s="484">
        <v>4694</v>
      </c>
      <c r="BN90" s="484">
        <v>2457</v>
      </c>
      <c r="BO90" s="484">
        <v>1224</v>
      </c>
      <c r="BP90" s="484">
        <v>78</v>
      </c>
      <c r="BQ90" s="485">
        <v>52841</v>
      </c>
      <c r="BR90" s="484">
        <v>7</v>
      </c>
      <c r="BS90" s="484">
        <v>8030</v>
      </c>
      <c r="BT90" s="484">
        <v>4312</v>
      </c>
      <c r="BU90" s="484">
        <v>2513</v>
      </c>
      <c r="BV90" s="484">
        <v>1316</v>
      </c>
      <c r="BW90" s="484">
        <v>815</v>
      </c>
      <c r="BX90" s="484">
        <v>346</v>
      </c>
      <c r="BY90" s="484">
        <v>131</v>
      </c>
      <c r="BZ90" s="484">
        <v>8</v>
      </c>
      <c r="CA90" s="485">
        <v>17478</v>
      </c>
      <c r="CB90" s="484">
        <v>1</v>
      </c>
      <c r="CC90" s="484">
        <v>167</v>
      </c>
      <c r="CD90" s="484">
        <v>145</v>
      </c>
      <c r="CE90" s="484">
        <v>132</v>
      </c>
      <c r="CF90" s="484">
        <v>92</v>
      </c>
      <c r="CG90" s="484">
        <v>58</v>
      </c>
      <c r="CH90" s="484">
        <v>23</v>
      </c>
      <c r="CI90" s="484">
        <v>13</v>
      </c>
      <c r="CJ90" s="484">
        <v>0</v>
      </c>
      <c r="CK90" s="485">
        <v>631</v>
      </c>
      <c r="CL90" s="484">
        <v>0</v>
      </c>
      <c r="CM90" s="484">
        <v>5</v>
      </c>
      <c r="CN90" s="484">
        <v>6</v>
      </c>
      <c r="CO90" s="484">
        <v>9</v>
      </c>
      <c r="CP90" s="484">
        <v>7</v>
      </c>
      <c r="CQ90" s="484">
        <v>2</v>
      </c>
      <c r="CR90" s="484">
        <v>13</v>
      </c>
      <c r="CS90" s="484">
        <v>14</v>
      </c>
      <c r="CT90" s="484">
        <v>1</v>
      </c>
      <c r="CU90" s="485">
        <v>57</v>
      </c>
      <c r="CV90" s="484">
        <v>94</v>
      </c>
      <c r="CW90" s="484">
        <v>44</v>
      </c>
      <c r="CX90" s="484">
        <v>52</v>
      </c>
      <c r="CY90" s="484">
        <v>26</v>
      </c>
      <c r="CZ90" s="484">
        <v>22</v>
      </c>
      <c r="DA90" s="484">
        <v>8</v>
      </c>
      <c r="DB90" s="484">
        <v>10</v>
      </c>
      <c r="DC90" s="484">
        <v>1</v>
      </c>
      <c r="DD90" s="485">
        <v>257</v>
      </c>
      <c r="DE90" s="484">
        <v>293</v>
      </c>
      <c r="DF90" s="484">
        <v>142</v>
      </c>
      <c r="DG90" s="484">
        <v>78</v>
      </c>
      <c r="DH90" s="484">
        <v>53</v>
      </c>
      <c r="DI90" s="484">
        <v>50</v>
      </c>
      <c r="DJ90" s="484">
        <v>14</v>
      </c>
      <c r="DK90" s="484">
        <v>11</v>
      </c>
      <c r="DL90" s="484">
        <v>0</v>
      </c>
      <c r="DM90" s="485">
        <v>641</v>
      </c>
      <c r="DN90" s="484">
        <v>51</v>
      </c>
      <c r="DO90" s="484">
        <v>31</v>
      </c>
      <c r="DP90" s="484">
        <v>23</v>
      </c>
      <c r="DQ90" s="484">
        <v>8</v>
      </c>
      <c r="DR90" s="484">
        <v>14</v>
      </c>
      <c r="DS90" s="484">
        <v>5</v>
      </c>
      <c r="DT90" s="484">
        <v>0</v>
      </c>
      <c r="DU90" s="484">
        <v>0</v>
      </c>
      <c r="DV90" s="485">
        <v>132</v>
      </c>
      <c r="DW90" s="484">
        <v>104</v>
      </c>
      <c r="DX90" s="484">
        <v>48</v>
      </c>
      <c r="DY90" s="484">
        <v>20</v>
      </c>
      <c r="DZ90" s="484">
        <v>12</v>
      </c>
      <c r="EA90" s="484">
        <v>9</v>
      </c>
      <c r="EB90" s="484">
        <v>8</v>
      </c>
      <c r="EC90" s="484">
        <v>2</v>
      </c>
      <c r="ED90" s="484">
        <v>2</v>
      </c>
      <c r="EE90" s="485">
        <v>205</v>
      </c>
      <c r="EF90" s="484">
        <v>448</v>
      </c>
      <c r="EG90" s="484">
        <v>221</v>
      </c>
      <c r="EH90" s="484">
        <v>121</v>
      </c>
      <c r="EI90" s="484">
        <v>73</v>
      </c>
      <c r="EJ90" s="484">
        <v>73</v>
      </c>
      <c r="EK90" s="484">
        <v>27</v>
      </c>
      <c r="EL90" s="484">
        <v>13</v>
      </c>
      <c r="EM90" s="484">
        <v>2</v>
      </c>
      <c r="EN90" s="485">
        <v>978</v>
      </c>
      <c r="EO90" s="484">
        <v>231</v>
      </c>
      <c r="EP90" s="484">
        <v>131</v>
      </c>
      <c r="EQ90" s="484">
        <v>71</v>
      </c>
      <c r="ER90" s="484">
        <v>45</v>
      </c>
      <c r="ES90" s="484">
        <v>50</v>
      </c>
      <c r="ET90" s="484">
        <v>14</v>
      </c>
      <c r="EU90" s="484">
        <v>8</v>
      </c>
      <c r="EV90" s="484">
        <v>2</v>
      </c>
      <c r="EW90" s="485">
        <v>552</v>
      </c>
      <c r="EX90" s="484">
        <v>0</v>
      </c>
      <c r="EY90" s="484">
        <v>0</v>
      </c>
      <c r="EZ90" s="484">
        <v>0</v>
      </c>
      <c r="FA90" s="484">
        <v>0</v>
      </c>
      <c r="FB90" s="484">
        <v>0</v>
      </c>
      <c r="FC90" s="484">
        <v>0</v>
      </c>
      <c r="FD90" s="484">
        <v>0</v>
      </c>
      <c r="FE90" s="484">
        <v>0</v>
      </c>
      <c r="FF90" s="485">
        <v>0</v>
      </c>
      <c r="FG90" s="484">
        <v>0</v>
      </c>
      <c r="FH90" s="484">
        <v>0</v>
      </c>
      <c r="FI90" s="484">
        <v>0</v>
      </c>
      <c r="FJ90" s="484">
        <v>0</v>
      </c>
      <c r="FK90" s="484">
        <v>0</v>
      </c>
      <c r="FL90" s="484">
        <v>0</v>
      </c>
      <c r="FM90" s="484">
        <v>0</v>
      </c>
      <c r="FN90" s="484">
        <v>0</v>
      </c>
      <c r="FO90" s="485">
        <v>0</v>
      </c>
      <c r="FP90" s="484">
        <v>11</v>
      </c>
      <c r="FQ90" s="484">
        <v>9</v>
      </c>
      <c r="FR90" s="484">
        <v>11</v>
      </c>
      <c r="FS90" s="484">
        <v>3</v>
      </c>
      <c r="FT90" s="484">
        <v>9</v>
      </c>
      <c r="FU90" s="484">
        <v>3</v>
      </c>
      <c r="FV90" s="484">
        <v>0</v>
      </c>
      <c r="FW90" s="484">
        <v>0</v>
      </c>
      <c r="FX90" s="485">
        <v>46</v>
      </c>
      <c r="FY90" s="484">
        <v>220</v>
      </c>
      <c r="FZ90" s="484">
        <v>122</v>
      </c>
      <c r="GA90" s="484">
        <v>60</v>
      </c>
      <c r="GB90" s="484">
        <v>42</v>
      </c>
      <c r="GC90" s="484">
        <v>41</v>
      </c>
      <c r="GD90" s="484">
        <v>11</v>
      </c>
      <c r="GE90" s="484">
        <v>8</v>
      </c>
      <c r="GF90" s="484">
        <v>2</v>
      </c>
      <c r="GG90" s="485">
        <v>506</v>
      </c>
      <c r="GH90" s="484">
        <v>32</v>
      </c>
      <c r="GI90" s="484">
        <v>9387</v>
      </c>
      <c r="GJ90" s="484">
        <v>6967</v>
      </c>
      <c r="GK90" s="484">
        <v>6079</v>
      </c>
      <c r="GL90" s="484">
        <v>4881</v>
      </c>
      <c r="GM90" s="484">
        <v>3795</v>
      </c>
      <c r="GN90" s="484">
        <v>2062</v>
      </c>
      <c r="GO90" s="484">
        <v>1064</v>
      </c>
      <c r="GP90" s="484">
        <v>67</v>
      </c>
      <c r="GQ90" s="485">
        <v>34334</v>
      </c>
      <c r="GR90" s="484">
        <v>8</v>
      </c>
      <c r="GS90" s="484">
        <v>8358</v>
      </c>
      <c r="GT90" s="484">
        <v>4544</v>
      </c>
      <c r="GU90" s="484">
        <v>2697</v>
      </c>
      <c r="GV90" s="484">
        <v>1435</v>
      </c>
      <c r="GW90" s="484">
        <v>899</v>
      </c>
      <c r="GX90" s="484">
        <v>395</v>
      </c>
      <c r="GY90" s="484">
        <v>160</v>
      </c>
      <c r="GZ90" s="484">
        <v>11</v>
      </c>
      <c r="HA90" s="485">
        <v>18507</v>
      </c>
      <c r="HB90" s="460">
        <v>0</v>
      </c>
      <c r="HC90" s="460">
        <v>3.3</v>
      </c>
      <c r="HD90" s="460">
        <v>0</v>
      </c>
      <c r="HE90" s="460">
        <v>0</v>
      </c>
      <c r="HF90" s="460">
        <v>0</v>
      </c>
      <c r="HG90" s="460">
        <v>0</v>
      </c>
      <c r="HH90" s="460">
        <v>0</v>
      </c>
      <c r="HI90" s="460">
        <v>0</v>
      </c>
      <c r="HJ90" s="460">
        <v>0</v>
      </c>
      <c r="HK90" s="483">
        <v>3.3</v>
      </c>
      <c r="HL90" s="460">
        <v>38</v>
      </c>
      <c r="HM90" s="460">
        <v>15696.45</v>
      </c>
      <c r="HN90" s="460">
        <v>10391.25</v>
      </c>
      <c r="HO90" s="460">
        <v>8102.75</v>
      </c>
      <c r="HP90" s="460">
        <v>5960.5</v>
      </c>
      <c r="HQ90" s="460">
        <v>4470.25</v>
      </c>
      <c r="HR90" s="460">
        <v>2358.75</v>
      </c>
      <c r="HS90" s="460">
        <v>1182</v>
      </c>
      <c r="HT90" s="460">
        <v>76.5</v>
      </c>
      <c r="HU90" s="483">
        <v>48276.45</v>
      </c>
      <c r="HV90" s="460">
        <v>21.1</v>
      </c>
      <c r="HW90" s="460">
        <v>10464.299999999999</v>
      </c>
      <c r="HX90" s="460">
        <v>8082.1</v>
      </c>
      <c r="HY90" s="460">
        <v>7202.4</v>
      </c>
      <c r="HZ90" s="460">
        <v>5960.5</v>
      </c>
      <c r="IA90" s="460">
        <v>5463.6</v>
      </c>
      <c r="IB90" s="460">
        <v>3407.1</v>
      </c>
      <c r="IC90" s="460">
        <v>1970</v>
      </c>
      <c r="ID90" s="460">
        <v>153</v>
      </c>
      <c r="IE90" s="483">
        <v>42724.1</v>
      </c>
      <c r="IF90" s="483">
        <v>0</v>
      </c>
      <c r="IG90" s="483">
        <v>42724.1</v>
      </c>
      <c r="IH90" s="460">
        <v>38</v>
      </c>
      <c r="II90" s="460">
        <v>15696.45</v>
      </c>
      <c r="IJ90" s="460">
        <v>10391.25</v>
      </c>
      <c r="IK90" s="460">
        <v>8102.75</v>
      </c>
      <c r="IL90" s="460">
        <v>5960.5</v>
      </c>
      <c r="IM90" s="460">
        <v>4470.25</v>
      </c>
      <c r="IN90" s="460">
        <v>2358.75</v>
      </c>
      <c r="IO90" s="460">
        <v>1182</v>
      </c>
      <c r="IP90" s="460">
        <v>76.5</v>
      </c>
      <c r="IQ90" s="483">
        <v>48276.45</v>
      </c>
      <c r="IR90" s="460">
        <v>8.4700000000000006</v>
      </c>
      <c r="IS90" s="460">
        <v>2857.82</v>
      </c>
      <c r="IT90" s="460">
        <v>1007.44</v>
      </c>
      <c r="IU90" s="460">
        <v>353.28</v>
      </c>
      <c r="IV90" s="460">
        <v>118.09</v>
      </c>
      <c r="IW90" s="460">
        <v>54.74</v>
      </c>
      <c r="IX90" s="460">
        <v>25.52</v>
      </c>
      <c r="IY90" s="460">
        <v>6.02</v>
      </c>
      <c r="IZ90" s="460">
        <v>1</v>
      </c>
      <c r="JA90" s="483">
        <v>4432.38</v>
      </c>
      <c r="JB90" s="460">
        <v>29.53</v>
      </c>
      <c r="JC90" s="460">
        <v>12838.63</v>
      </c>
      <c r="JD90" s="460">
        <v>9383.81</v>
      </c>
      <c r="JE90" s="460">
        <v>7749.47</v>
      </c>
      <c r="JF90" s="460">
        <v>5842.41</v>
      </c>
      <c r="JG90" s="460">
        <v>4415.51</v>
      </c>
      <c r="JH90" s="460">
        <v>2333.23</v>
      </c>
      <c r="JI90" s="460">
        <v>1175.98</v>
      </c>
      <c r="JJ90" s="460">
        <v>75.5</v>
      </c>
      <c r="JK90" s="483">
        <v>43844.07</v>
      </c>
      <c r="JL90" s="460">
        <v>16.399999999999999</v>
      </c>
      <c r="JM90" s="460">
        <v>8559.1</v>
      </c>
      <c r="JN90" s="460">
        <v>7298.5</v>
      </c>
      <c r="JO90" s="460">
        <v>6888.4</v>
      </c>
      <c r="JP90" s="460">
        <v>5842.4</v>
      </c>
      <c r="JQ90" s="460">
        <v>5396.7</v>
      </c>
      <c r="JR90" s="460">
        <v>3370.2</v>
      </c>
      <c r="JS90" s="460">
        <v>1960</v>
      </c>
      <c r="JT90" s="460">
        <v>151</v>
      </c>
      <c r="JU90" s="483">
        <v>39482.699999999997</v>
      </c>
      <c r="JV90" s="483">
        <v>0</v>
      </c>
      <c r="JW90" s="483">
        <v>39482.699999999997</v>
      </c>
      <c r="JX90" s="461"/>
      <c r="JY90" s="461"/>
      <c r="JZ90" s="461"/>
      <c r="KA90" s="461"/>
      <c r="KB90" s="461"/>
      <c r="KC90" s="461"/>
      <c r="KD90" s="461"/>
      <c r="KE90" s="461"/>
      <c r="KF90" s="461"/>
      <c r="KG90" s="461"/>
      <c r="KH90" s="461"/>
      <c r="KI90" s="461"/>
      <c r="KJ90" s="461"/>
      <c r="KK90" s="461"/>
      <c r="KL90" s="461"/>
      <c r="KM90" s="461"/>
      <c r="KN90" s="461"/>
      <c r="KO90" s="461"/>
      <c r="KP90" s="461"/>
      <c r="KQ90" s="461"/>
      <c r="KR90" s="461"/>
      <c r="KS90" s="461"/>
      <c r="KT90" s="461"/>
      <c r="KU90" s="461"/>
      <c r="KV90" s="461"/>
      <c r="KW90" s="461"/>
      <c r="KX90" s="462"/>
    </row>
    <row r="91" spans="1:310" s="463" customFormat="1" x14ac:dyDescent="0.2">
      <c r="A91" s="457" t="s">
        <v>221</v>
      </c>
      <c r="B91" s="473" t="s">
        <v>893</v>
      </c>
      <c r="C91" s="464" t="s">
        <v>626</v>
      </c>
      <c r="D91" s="465" t="s">
        <v>222</v>
      </c>
      <c r="E91" s="484">
        <v>27658</v>
      </c>
      <c r="F91" s="484">
        <v>30612</v>
      </c>
      <c r="G91" s="484">
        <v>23218</v>
      </c>
      <c r="H91" s="484">
        <v>18310</v>
      </c>
      <c r="I91" s="484">
        <v>11362</v>
      </c>
      <c r="J91" s="484">
        <v>5397</v>
      </c>
      <c r="K91" s="484">
        <v>2930</v>
      </c>
      <c r="L91" s="484">
        <v>240</v>
      </c>
      <c r="M91" s="485">
        <v>119727</v>
      </c>
      <c r="N91" s="484">
        <v>749</v>
      </c>
      <c r="O91" s="484">
        <v>476</v>
      </c>
      <c r="P91" s="484">
        <v>464</v>
      </c>
      <c r="Q91" s="484">
        <v>235</v>
      </c>
      <c r="R91" s="484">
        <v>100</v>
      </c>
      <c r="S91" s="484">
        <v>60</v>
      </c>
      <c r="T91" s="484">
        <v>37</v>
      </c>
      <c r="U91" s="484">
        <v>9</v>
      </c>
      <c r="V91" s="485">
        <v>2130</v>
      </c>
      <c r="W91" s="484">
        <v>14</v>
      </c>
      <c r="X91" s="484">
        <v>1</v>
      </c>
      <c r="Y91" s="484">
        <v>1</v>
      </c>
      <c r="Z91" s="484">
        <v>3</v>
      </c>
      <c r="AA91" s="484">
        <v>0</v>
      </c>
      <c r="AB91" s="484">
        <v>1</v>
      </c>
      <c r="AC91" s="484">
        <v>0</v>
      </c>
      <c r="AD91" s="484">
        <v>0</v>
      </c>
      <c r="AE91" s="485">
        <v>20</v>
      </c>
      <c r="AF91" s="484">
        <v>26895</v>
      </c>
      <c r="AG91" s="484">
        <v>30135</v>
      </c>
      <c r="AH91" s="484">
        <v>22753</v>
      </c>
      <c r="AI91" s="484">
        <v>18072</v>
      </c>
      <c r="AJ91" s="484">
        <v>11262</v>
      </c>
      <c r="AK91" s="484">
        <v>5336</v>
      </c>
      <c r="AL91" s="484">
        <v>2893</v>
      </c>
      <c r="AM91" s="484">
        <v>231</v>
      </c>
      <c r="AN91" s="485">
        <v>117577</v>
      </c>
      <c r="AO91" s="484">
        <v>90</v>
      </c>
      <c r="AP91" s="484">
        <v>200</v>
      </c>
      <c r="AQ91" s="484">
        <v>174</v>
      </c>
      <c r="AR91" s="484">
        <v>174</v>
      </c>
      <c r="AS91" s="484">
        <v>120</v>
      </c>
      <c r="AT91" s="484">
        <v>49</v>
      </c>
      <c r="AU91" s="484">
        <v>44</v>
      </c>
      <c r="AV91" s="484">
        <v>28</v>
      </c>
      <c r="AW91" s="485">
        <v>879</v>
      </c>
      <c r="AX91" s="484">
        <v>90</v>
      </c>
      <c r="AY91" s="484">
        <v>200</v>
      </c>
      <c r="AZ91" s="484">
        <v>174</v>
      </c>
      <c r="BA91" s="484">
        <v>174</v>
      </c>
      <c r="BB91" s="484">
        <v>120</v>
      </c>
      <c r="BC91" s="484">
        <v>49</v>
      </c>
      <c r="BD91" s="484">
        <v>44</v>
      </c>
      <c r="BE91" s="484">
        <v>28</v>
      </c>
      <c r="BF91" s="486"/>
      <c r="BG91" s="485">
        <v>879</v>
      </c>
      <c r="BH91" s="484">
        <v>90</v>
      </c>
      <c r="BI91" s="484">
        <v>27005</v>
      </c>
      <c r="BJ91" s="484">
        <v>30109</v>
      </c>
      <c r="BK91" s="484">
        <v>22753</v>
      </c>
      <c r="BL91" s="484">
        <v>18018</v>
      </c>
      <c r="BM91" s="484">
        <v>11191</v>
      </c>
      <c r="BN91" s="484">
        <v>5331</v>
      </c>
      <c r="BO91" s="484">
        <v>2877</v>
      </c>
      <c r="BP91" s="484">
        <v>203</v>
      </c>
      <c r="BQ91" s="485">
        <v>117577</v>
      </c>
      <c r="BR91" s="484">
        <v>35</v>
      </c>
      <c r="BS91" s="484">
        <v>14106</v>
      </c>
      <c r="BT91" s="484">
        <v>10825</v>
      </c>
      <c r="BU91" s="484">
        <v>6726</v>
      </c>
      <c r="BV91" s="484">
        <v>4170</v>
      </c>
      <c r="BW91" s="484">
        <v>2122</v>
      </c>
      <c r="BX91" s="484">
        <v>874</v>
      </c>
      <c r="BY91" s="484">
        <v>428</v>
      </c>
      <c r="BZ91" s="484">
        <v>14</v>
      </c>
      <c r="CA91" s="485">
        <v>39300</v>
      </c>
      <c r="CB91" s="484">
        <v>2</v>
      </c>
      <c r="CC91" s="484">
        <v>210</v>
      </c>
      <c r="CD91" s="484">
        <v>282</v>
      </c>
      <c r="CE91" s="484">
        <v>235</v>
      </c>
      <c r="CF91" s="484">
        <v>152</v>
      </c>
      <c r="CG91" s="484">
        <v>106</v>
      </c>
      <c r="CH91" s="484">
        <v>40</v>
      </c>
      <c r="CI91" s="484">
        <v>20</v>
      </c>
      <c r="CJ91" s="484">
        <v>2</v>
      </c>
      <c r="CK91" s="485">
        <v>1049</v>
      </c>
      <c r="CL91" s="484">
        <v>0</v>
      </c>
      <c r="CM91" s="484">
        <v>10</v>
      </c>
      <c r="CN91" s="484">
        <v>12</v>
      </c>
      <c r="CO91" s="484">
        <v>16</v>
      </c>
      <c r="CP91" s="484">
        <v>10</v>
      </c>
      <c r="CQ91" s="484">
        <v>14</v>
      </c>
      <c r="CR91" s="484">
        <v>29</v>
      </c>
      <c r="CS91" s="484">
        <v>40</v>
      </c>
      <c r="CT91" s="484">
        <v>6</v>
      </c>
      <c r="CU91" s="485">
        <v>137</v>
      </c>
      <c r="CV91" s="484">
        <v>688</v>
      </c>
      <c r="CW91" s="484">
        <v>722</v>
      </c>
      <c r="CX91" s="484">
        <v>741</v>
      </c>
      <c r="CY91" s="484">
        <v>868</v>
      </c>
      <c r="CZ91" s="484">
        <v>504</v>
      </c>
      <c r="DA91" s="484">
        <v>324</v>
      </c>
      <c r="DB91" s="484">
        <v>241</v>
      </c>
      <c r="DC91" s="484">
        <v>25</v>
      </c>
      <c r="DD91" s="485">
        <v>4113</v>
      </c>
      <c r="DE91" s="484">
        <v>551</v>
      </c>
      <c r="DF91" s="484">
        <v>377</v>
      </c>
      <c r="DG91" s="484">
        <v>259</v>
      </c>
      <c r="DH91" s="484">
        <v>157</v>
      </c>
      <c r="DI91" s="484">
        <v>70</v>
      </c>
      <c r="DJ91" s="484">
        <v>43</v>
      </c>
      <c r="DK91" s="484">
        <v>24</v>
      </c>
      <c r="DL91" s="484">
        <v>1</v>
      </c>
      <c r="DM91" s="485">
        <v>1482</v>
      </c>
      <c r="DN91" s="484">
        <v>33</v>
      </c>
      <c r="DO91" s="484">
        <v>26</v>
      </c>
      <c r="DP91" s="484">
        <v>34</v>
      </c>
      <c r="DQ91" s="484">
        <v>29</v>
      </c>
      <c r="DR91" s="484">
        <v>18</v>
      </c>
      <c r="DS91" s="484">
        <v>10</v>
      </c>
      <c r="DT91" s="484">
        <v>2</v>
      </c>
      <c r="DU91" s="484">
        <v>0</v>
      </c>
      <c r="DV91" s="485">
        <v>152</v>
      </c>
      <c r="DW91" s="484">
        <v>96</v>
      </c>
      <c r="DX91" s="484">
        <v>62</v>
      </c>
      <c r="DY91" s="484">
        <v>63</v>
      </c>
      <c r="DZ91" s="484">
        <v>26</v>
      </c>
      <c r="EA91" s="484">
        <v>19</v>
      </c>
      <c r="EB91" s="484">
        <v>10</v>
      </c>
      <c r="EC91" s="484">
        <v>9</v>
      </c>
      <c r="ED91" s="484">
        <v>1</v>
      </c>
      <c r="EE91" s="485">
        <v>286</v>
      </c>
      <c r="EF91" s="484">
        <v>680</v>
      </c>
      <c r="EG91" s="484">
        <v>465</v>
      </c>
      <c r="EH91" s="484">
        <v>356</v>
      </c>
      <c r="EI91" s="484">
        <v>212</v>
      </c>
      <c r="EJ91" s="484">
        <v>107</v>
      </c>
      <c r="EK91" s="484">
        <v>63</v>
      </c>
      <c r="EL91" s="484">
        <v>35</v>
      </c>
      <c r="EM91" s="484">
        <v>2</v>
      </c>
      <c r="EN91" s="485">
        <v>1920</v>
      </c>
      <c r="EO91" s="484">
        <v>315</v>
      </c>
      <c r="EP91" s="484">
        <v>246</v>
      </c>
      <c r="EQ91" s="484">
        <v>194</v>
      </c>
      <c r="ER91" s="484">
        <v>112</v>
      </c>
      <c r="ES91" s="484">
        <v>81</v>
      </c>
      <c r="ET91" s="484">
        <v>37</v>
      </c>
      <c r="EU91" s="484">
        <v>29</v>
      </c>
      <c r="EV91" s="484">
        <v>2</v>
      </c>
      <c r="EW91" s="485">
        <v>1016</v>
      </c>
      <c r="EX91" s="484">
        <v>0</v>
      </c>
      <c r="EY91" s="484">
        <v>0</v>
      </c>
      <c r="EZ91" s="484">
        <v>0</v>
      </c>
      <c r="FA91" s="484">
        <v>0</v>
      </c>
      <c r="FB91" s="484">
        <v>0</v>
      </c>
      <c r="FC91" s="484">
        <v>0</v>
      </c>
      <c r="FD91" s="484">
        <v>0</v>
      </c>
      <c r="FE91" s="484">
        <v>0</v>
      </c>
      <c r="FF91" s="485">
        <v>0</v>
      </c>
      <c r="FG91" s="484">
        <v>0</v>
      </c>
      <c r="FH91" s="484">
        <v>0</v>
      </c>
      <c r="FI91" s="484">
        <v>0</v>
      </c>
      <c r="FJ91" s="484">
        <v>0</v>
      </c>
      <c r="FK91" s="484">
        <v>0</v>
      </c>
      <c r="FL91" s="484">
        <v>0</v>
      </c>
      <c r="FM91" s="484">
        <v>0</v>
      </c>
      <c r="FN91" s="484">
        <v>0</v>
      </c>
      <c r="FO91" s="485">
        <v>0</v>
      </c>
      <c r="FP91" s="484">
        <v>12</v>
      </c>
      <c r="FQ91" s="484">
        <v>10</v>
      </c>
      <c r="FR91" s="484">
        <v>20</v>
      </c>
      <c r="FS91" s="484">
        <v>21</v>
      </c>
      <c r="FT91" s="484">
        <v>13</v>
      </c>
      <c r="FU91" s="484">
        <v>7</v>
      </c>
      <c r="FV91" s="484">
        <v>1</v>
      </c>
      <c r="FW91" s="484">
        <v>0</v>
      </c>
      <c r="FX91" s="485">
        <v>84</v>
      </c>
      <c r="FY91" s="484">
        <v>303</v>
      </c>
      <c r="FZ91" s="484">
        <v>236</v>
      </c>
      <c r="GA91" s="484">
        <v>174</v>
      </c>
      <c r="GB91" s="484">
        <v>91</v>
      </c>
      <c r="GC91" s="484">
        <v>68</v>
      </c>
      <c r="GD91" s="484">
        <v>30</v>
      </c>
      <c r="GE91" s="484">
        <v>28</v>
      </c>
      <c r="GF91" s="484">
        <v>2</v>
      </c>
      <c r="GG91" s="485">
        <v>932</v>
      </c>
      <c r="GH91" s="484">
        <v>53</v>
      </c>
      <c r="GI91" s="484">
        <v>12536</v>
      </c>
      <c r="GJ91" s="484">
        <v>18894</v>
      </c>
      <c r="GK91" s="484">
        <v>15674</v>
      </c>
      <c r="GL91" s="484">
        <v>13628</v>
      </c>
      <c r="GM91" s="484">
        <v>8908</v>
      </c>
      <c r="GN91" s="484">
        <v>4366</v>
      </c>
      <c r="GO91" s="484">
        <v>2378</v>
      </c>
      <c r="GP91" s="484">
        <v>180</v>
      </c>
      <c r="GQ91" s="485">
        <v>76617</v>
      </c>
      <c r="GR91" s="484">
        <v>37</v>
      </c>
      <c r="GS91" s="484">
        <v>14469</v>
      </c>
      <c r="GT91" s="484">
        <v>11215</v>
      </c>
      <c r="GU91" s="484">
        <v>7079</v>
      </c>
      <c r="GV91" s="484">
        <v>4390</v>
      </c>
      <c r="GW91" s="484">
        <v>2283</v>
      </c>
      <c r="GX91" s="484">
        <v>965</v>
      </c>
      <c r="GY91" s="484">
        <v>499</v>
      </c>
      <c r="GZ91" s="484">
        <v>23</v>
      </c>
      <c r="HA91" s="485">
        <v>40960</v>
      </c>
      <c r="HB91" s="460">
        <v>0.38</v>
      </c>
      <c r="HC91" s="460">
        <v>31.5</v>
      </c>
      <c r="HD91" s="460">
        <v>4.25</v>
      </c>
      <c r="HE91" s="460">
        <v>1</v>
      </c>
      <c r="HF91" s="460">
        <v>0.88</v>
      </c>
      <c r="HG91" s="460">
        <v>0</v>
      </c>
      <c r="HH91" s="460">
        <v>0</v>
      </c>
      <c r="HI91" s="460">
        <v>0</v>
      </c>
      <c r="HJ91" s="460">
        <v>0</v>
      </c>
      <c r="HK91" s="483">
        <v>38.01</v>
      </c>
      <c r="HL91" s="460">
        <v>80.37</v>
      </c>
      <c r="HM91" s="460">
        <v>23510.5</v>
      </c>
      <c r="HN91" s="460">
        <v>27402.5</v>
      </c>
      <c r="HO91" s="460">
        <v>21071.5</v>
      </c>
      <c r="HP91" s="460">
        <v>16956.37</v>
      </c>
      <c r="HQ91" s="460">
        <v>10644.25</v>
      </c>
      <c r="HR91" s="460">
        <v>5095.75</v>
      </c>
      <c r="HS91" s="460">
        <v>2755.5</v>
      </c>
      <c r="HT91" s="460">
        <v>197</v>
      </c>
      <c r="HU91" s="483">
        <v>107713.74</v>
      </c>
      <c r="HV91" s="460">
        <v>44.7</v>
      </c>
      <c r="HW91" s="460">
        <v>15673.7</v>
      </c>
      <c r="HX91" s="460">
        <v>21313.1</v>
      </c>
      <c r="HY91" s="460">
        <v>18730.2</v>
      </c>
      <c r="HZ91" s="460">
        <v>16956.400000000001</v>
      </c>
      <c r="IA91" s="460">
        <v>13009.6</v>
      </c>
      <c r="IB91" s="460">
        <v>7360.5</v>
      </c>
      <c r="IC91" s="460">
        <v>4592.5</v>
      </c>
      <c r="ID91" s="460">
        <v>394</v>
      </c>
      <c r="IE91" s="483">
        <v>98074.7</v>
      </c>
      <c r="IF91" s="483">
        <v>229</v>
      </c>
      <c r="IG91" s="483">
        <v>98303.7</v>
      </c>
      <c r="IH91" s="460">
        <v>80.37</v>
      </c>
      <c r="II91" s="460">
        <v>23510.5</v>
      </c>
      <c r="IJ91" s="460">
        <v>27402.5</v>
      </c>
      <c r="IK91" s="460">
        <v>21071.5</v>
      </c>
      <c r="IL91" s="460">
        <v>16956.37</v>
      </c>
      <c r="IM91" s="460">
        <v>10644.25</v>
      </c>
      <c r="IN91" s="460">
        <v>5095.75</v>
      </c>
      <c r="IO91" s="460">
        <v>2755.5</v>
      </c>
      <c r="IP91" s="460">
        <v>197</v>
      </c>
      <c r="IQ91" s="483">
        <v>107713.74</v>
      </c>
      <c r="IR91" s="460">
        <v>29.4</v>
      </c>
      <c r="IS91" s="460">
        <v>6142.81</v>
      </c>
      <c r="IT91" s="460">
        <v>3628.03</v>
      </c>
      <c r="IU91" s="460">
        <v>1182.1199999999999</v>
      </c>
      <c r="IV91" s="460">
        <v>397.58</v>
      </c>
      <c r="IW91" s="460">
        <v>135.80000000000001</v>
      </c>
      <c r="IX91" s="460">
        <v>29.25</v>
      </c>
      <c r="IY91" s="460">
        <v>13.19</v>
      </c>
      <c r="IZ91" s="460">
        <v>0.02</v>
      </c>
      <c r="JA91" s="483">
        <v>11558.2</v>
      </c>
      <c r="JB91" s="460">
        <v>50.97</v>
      </c>
      <c r="JC91" s="460">
        <v>17367.689999999999</v>
      </c>
      <c r="JD91" s="460">
        <v>23774.47</v>
      </c>
      <c r="JE91" s="460">
        <v>19889.38</v>
      </c>
      <c r="JF91" s="460">
        <v>16558.79</v>
      </c>
      <c r="JG91" s="460">
        <v>10508.45</v>
      </c>
      <c r="JH91" s="460">
        <v>5066.5</v>
      </c>
      <c r="JI91" s="460">
        <v>2742.31</v>
      </c>
      <c r="JJ91" s="460">
        <v>196.98</v>
      </c>
      <c r="JK91" s="483">
        <v>96155.54</v>
      </c>
      <c r="JL91" s="460">
        <v>28.3</v>
      </c>
      <c r="JM91" s="460">
        <v>11578.5</v>
      </c>
      <c r="JN91" s="460">
        <v>18491.3</v>
      </c>
      <c r="JO91" s="460">
        <v>17679.400000000001</v>
      </c>
      <c r="JP91" s="460">
        <v>16558.8</v>
      </c>
      <c r="JQ91" s="460">
        <v>12843.7</v>
      </c>
      <c r="JR91" s="460">
        <v>7318.3</v>
      </c>
      <c r="JS91" s="460">
        <v>4570.5</v>
      </c>
      <c r="JT91" s="460">
        <v>394</v>
      </c>
      <c r="JU91" s="483">
        <v>89462.8</v>
      </c>
      <c r="JV91" s="483">
        <v>229</v>
      </c>
      <c r="JW91" s="483">
        <v>89691.8</v>
      </c>
      <c r="JX91" s="461"/>
      <c r="JY91" s="461"/>
      <c r="JZ91" s="461"/>
      <c r="KA91" s="461"/>
      <c r="KB91" s="461"/>
      <c r="KC91" s="461"/>
      <c r="KD91" s="461"/>
      <c r="KE91" s="461"/>
      <c r="KF91" s="461"/>
      <c r="KG91" s="461"/>
      <c r="KH91" s="461"/>
      <c r="KI91" s="461"/>
      <c r="KJ91" s="461"/>
      <c r="KK91" s="461"/>
      <c r="KL91" s="461"/>
      <c r="KM91" s="461"/>
      <c r="KN91" s="461"/>
      <c r="KO91" s="461"/>
      <c r="KP91" s="461"/>
      <c r="KQ91" s="461"/>
      <c r="KR91" s="461"/>
      <c r="KS91" s="461"/>
      <c r="KT91" s="461"/>
      <c r="KU91" s="461"/>
      <c r="KV91" s="461"/>
      <c r="KW91" s="461"/>
      <c r="KX91" s="462"/>
    </row>
    <row r="92" spans="1:310" s="463" customFormat="1" x14ac:dyDescent="0.2">
      <c r="A92" s="457" t="s">
        <v>223</v>
      </c>
      <c r="B92" s="473" t="s">
        <v>894</v>
      </c>
      <c r="C92" s="464" t="s">
        <v>782</v>
      </c>
      <c r="D92" s="465" t="s">
        <v>224</v>
      </c>
      <c r="E92" s="484">
        <v>8721</v>
      </c>
      <c r="F92" s="484">
        <v>13213</v>
      </c>
      <c r="G92" s="484">
        <v>10875</v>
      </c>
      <c r="H92" s="484">
        <v>8710</v>
      </c>
      <c r="I92" s="484">
        <v>4586</v>
      </c>
      <c r="J92" s="484">
        <v>2046</v>
      </c>
      <c r="K92" s="484">
        <v>1127</v>
      </c>
      <c r="L92" s="484">
        <v>87</v>
      </c>
      <c r="M92" s="485">
        <v>49365</v>
      </c>
      <c r="N92" s="484">
        <v>319</v>
      </c>
      <c r="O92" s="484">
        <v>273</v>
      </c>
      <c r="P92" s="484">
        <v>286</v>
      </c>
      <c r="Q92" s="484">
        <v>162</v>
      </c>
      <c r="R92" s="484">
        <v>73</v>
      </c>
      <c r="S92" s="484">
        <v>32</v>
      </c>
      <c r="T92" s="484">
        <v>18</v>
      </c>
      <c r="U92" s="484">
        <v>5</v>
      </c>
      <c r="V92" s="485">
        <v>1168</v>
      </c>
      <c r="W92" s="484">
        <v>0</v>
      </c>
      <c r="X92" s="484">
        <v>0</v>
      </c>
      <c r="Y92" s="484">
        <v>0</v>
      </c>
      <c r="Z92" s="484">
        <v>0</v>
      </c>
      <c r="AA92" s="484">
        <v>0</v>
      </c>
      <c r="AB92" s="484">
        <v>0</v>
      </c>
      <c r="AC92" s="484">
        <v>0</v>
      </c>
      <c r="AD92" s="484">
        <v>0</v>
      </c>
      <c r="AE92" s="485">
        <v>0</v>
      </c>
      <c r="AF92" s="484">
        <v>8402</v>
      </c>
      <c r="AG92" s="484">
        <v>12940</v>
      </c>
      <c r="AH92" s="484">
        <v>10589</v>
      </c>
      <c r="AI92" s="484">
        <v>8548</v>
      </c>
      <c r="AJ92" s="484">
        <v>4513</v>
      </c>
      <c r="AK92" s="484">
        <v>2014</v>
      </c>
      <c r="AL92" s="484">
        <v>1109</v>
      </c>
      <c r="AM92" s="484">
        <v>82</v>
      </c>
      <c r="AN92" s="485">
        <v>48197</v>
      </c>
      <c r="AO92" s="484">
        <v>13</v>
      </c>
      <c r="AP92" s="484">
        <v>41</v>
      </c>
      <c r="AQ92" s="484">
        <v>60</v>
      </c>
      <c r="AR92" s="484">
        <v>65</v>
      </c>
      <c r="AS92" s="484">
        <v>41</v>
      </c>
      <c r="AT92" s="484">
        <v>20</v>
      </c>
      <c r="AU92" s="484">
        <v>19</v>
      </c>
      <c r="AV92" s="484">
        <v>24</v>
      </c>
      <c r="AW92" s="485">
        <v>283</v>
      </c>
      <c r="AX92" s="484">
        <v>13</v>
      </c>
      <c r="AY92" s="484">
        <v>41</v>
      </c>
      <c r="AZ92" s="484">
        <v>60</v>
      </c>
      <c r="BA92" s="484">
        <v>65</v>
      </c>
      <c r="BB92" s="484">
        <v>41</v>
      </c>
      <c r="BC92" s="484">
        <v>20</v>
      </c>
      <c r="BD92" s="484">
        <v>19</v>
      </c>
      <c r="BE92" s="484">
        <v>24</v>
      </c>
      <c r="BF92" s="486"/>
      <c r="BG92" s="485">
        <v>283</v>
      </c>
      <c r="BH92" s="484">
        <v>13</v>
      </c>
      <c r="BI92" s="484">
        <v>8430</v>
      </c>
      <c r="BJ92" s="484">
        <v>12959</v>
      </c>
      <c r="BK92" s="484">
        <v>10594</v>
      </c>
      <c r="BL92" s="484">
        <v>8524</v>
      </c>
      <c r="BM92" s="484">
        <v>4492</v>
      </c>
      <c r="BN92" s="484">
        <v>2013</v>
      </c>
      <c r="BO92" s="484">
        <v>1114</v>
      </c>
      <c r="BP92" s="484">
        <v>58</v>
      </c>
      <c r="BQ92" s="485">
        <v>48197</v>
      </c>
      <c r="BR92" s="484">
        <v>8</v>
      </c>
      <c r="BS92" s="484">
        <v>5396</v>
      </c>
      <c r="BT92" s="484">
        <v>5266</v>
      </c>
      <c r="BU92" s="484">
        <v>3689</v>
      </c>
      <c r="BV92" s="484">
        <v>2702</v>
      </c>
      <c r="BW92" s="484">
        <v>1184</v>
      </c>
      <c r="BX92" s="484">
        <v>462</v>
      </c>
      <c r="BY92" s="484">
        <v>226</v>
      </c>
      <c r="BZ92" s="484">
        <v>3</v>
      </c>
      <c r="CA92" s="485">
        <v>18936</v>
      </c>
      <c r="CB92" s="484">
        <v>0</v>
      </c>
      <c r="CC92" s="484">
        <v>72</v>
      </c>
      <c r="CD92" s="484">
        <v>176</v>
      </c>
      <c r="CE92" s="484">
        <v>172</v>
      </c>
      <c r="CF92" s="484">
        <v>110</v>
      </c>
      <c r="CG92" s="484">
        <v>73</v>
      </c>
      <c r="CH92" s="484">
        <v>22</v>
      </c>
      <c r="CI92" s="484">
        <v>18</v>
      </c>
      <c r="CJ92" s="484">
        <v>0</v>
      </c>
      <c r="CK92" s="485">
        <v>643</v>
      </c>
      <c r="CL92" s="484">
        <v>0</v>
      </c>
      <c r="CM92" s="484">
        <v>9</v>
      </c>
      <c r="CN92" s="484">
        <v>14</v>
      </c>
      <c r="CO92" s="484">
        <v>5</v>
      </c>
      <c r="CP92" s="484">
        <v>14</v>
      </c>
      <c r="CQ92" s="484">
        <v>4</v>
      </c>
      <c r="CR92" s="484">
        <v>12</v>
      </c>
      <c r="CS92" s="484">
        <v>34</v>
      </c>
      <c r="CT92" s="484">
        <v>10</v>
      </c>
      <c r="CU92" s="485">
        <v>102</v>
      </c>
      <c r="CV92" s="484">
        <v>85</v>
      </c>
      <c r="CW92" s="484">
        <v>103</v>
      </c>
      <c r="CX92" s="484">
        <v>183</v>
      </c>
      <c r="CY92" s="484">
        <v>263</v>
      </c>
      <c r="CZ92" s="484">
        <v>134</v>
      </c>
      <c r="DA92" s="484">
        <v>76</v>
      </c>
      <c r="DB92" s="484">
        <v>36</v>
      </c>
      <c r="DC92" s="484">
        <v>9</v>
      </c>
      <c r="DD92" s="485">
        <v>889</v>
      </c>
      <c r="DE92" s="484">
        <v>242</v>
      </c>
      <c r="DF92" s="484">
        <v>252</v>
      </c>
      <c r="DG92" s="484">
        <v>164</v>
      </c>
      <c r="DH92" s="484">
        <v>129</v>
      </c>
      <c r="DI92" s="484">
        <v>68</v>
      </c>
      <c r="DJ92" s="484">
        <v>24</v>
      </c>
      <c r="DK92" s="484">
        <v>10</v>
      </c>
      <c r="DL92" s="484">
        <v>0</v>
      </c>
      <c r="DM92" s="485">
        <v>889</v>
      </c>
      <c r="DN92" s="484">
        <v>46</v>
      </c>
      <c r="DO92" s="484">
        <v>46</v>
      </c>
      <c r="DP92" s="484">
        <v>29</v>
      </c>
      <c r="DQ92" s="484">
        <v>22</v>
      </c>
      <c r="DR92" s="484">
        <v>6</v>
      </c>
      <c r="DS92" s="484">
        <v>9</v>
      </c>
      <c r="DT92" s="484">
        <v>3</v>
      </c>
      <c r="DU92" s="484">
        <v>0</v>
      </c>
      <c r="DV92" s="485">
        <v>161</v>
      </c>
      <c r="DW92" s="484">
        <v>43</v>
      </c>
      <c r="DX92" s="484">
        <v>35</v>
      </c>
      <c r="DY92" s="484">
        <v>40</v>
      </c>
      <c r="DZ92" s="484">
        <v>43</v>
      </c>
      <c r="EA92" s="484">
        <v>16</v>
      </c>
      <c r="EB92" s="484">
        <v>2</v>
      </c>
      <c r="EC92" s="484">
        <v>5</v>
      </c>
      <c r="ED92" s="484">
        <v>0</v>
      </c>
      <c r="EE92" s="485">
        <v>184</v>
      </c>
      <c r="EF92" s="484">
        <v>331</v>
      </c>
      <c r="EG92" s="484">
        <v>333</v>
      </c>
      <c r="EH92" s="484">
        <v>233</v>
      </c>
      <c r="EI92" s="484">
        <v>194</v>
      </c>
      <c r="EJ92" s="484">
        <v>90</v>
      </c>
      <c r="EK92" s="484">
        <v>35</v>
      </c>
      <c r="EL92" s="484">
        <v>18</v>
      </c>
      <c r="EM92" s="484">
        <v>0</v>
      </c>
      <c r="EN92" s="485">
        <v>1234</v>
      </c>
      <c r="EO92" s="484">
        <v>151</v>
      </c>
      <c r="EP92" s="484">
        <v>160</v>
      </c>
      <c r="EQ92" s="484">
        <v>137</v>
      </c>
      <c r="ER92" s="484">
        <v>126</v>
      </c>
      <c r="ES92" s="484">
        <v>61</v>
      </c>
      <c r="ET92" s="484">
        <v>24</v>
      </c>
      <c r="EU92" s="484">
        <v>12</v>
      </c>
      <c r="EV92" s="484">
        <v>0</v>
      </c>
      <c r="EW92" s="485">
        <v>671</v>
      </c>
      <c r="EX92" s="484">
        <v>0</v>
      </c>
      <c r="EY92" s="484">
        <v>0</v>
      </c>
      <c r="EZ92" s="484">
        <v>0</v>
      </c>
      <c r="FA92" s="484">
        <v>0</v>
      </c>
      <c r="FB92" s="484">
        <v>0</v>
      </c>
      <c r="FC92" s="484">
        <v>0</v>
      </c>
      <c r="FD92" s="484">
        <v>0</v>
      </c>
      <c r="FE92" s="484">
        <v>0</v>
      </c>
      <c r="FF92" s="485">
        <v>0</v>
      </c>
      <c r="FG92" s="484">
        <v>0</v>
      </c>
      <c r="FH92" s="484">
        <v>0</v>
      </c>
      <c r="FI92" s="484">
        <v>0</v>
      </c>
      <c r="FJ92" s="484">
        <v>0</v>
      </c>
      <c r="FK92" s="484">
        <v>0</v>
      </c>
      <c r="FL92" s="484">
        <v>0</v>
      </c>
      <c r="FM92" s="484">
        <v>0</v>
      </c>
      <c r="FN92" s="484">
        <v>0</v>
      </c>
      <c r="FO92" s="485">
        <v>0</v>
      </c>
      <c r="FP92" s="484">
        <v>6</v>
      </c>
      <c r="FQ92" s="484">
        <v>10</v>
      </c>
      <c r="FR92" s="484">
        <v>13</v>
      </c>
      <c r="FS92" s="484">
        <v>14</v>
      </c>
      <c r="FT92" s="484">
        <v>3</v>
      </c>
      <c r="FU92" s="484">
        <v>6</v>
      </c>
      <c r="FV92" s="484">
        <v>3</v>
      </c>
      <c r="FW92" s="484">
        <v>0</v>
      </c>
      <c r="FX92" s="485">
        <v>55</v>
      </c>
      <c r="FY92" s="484">
        <v>145</v>
      </c>
      <c r="FZ92" s="484">
        <v>150</v>
      </c>
      <c r="GA92" s="484">
        <v>124</v>
      </c>
      <c r="GB92" s="484">
        <v>112</v>
      </c>
      <c r="GC92" s="484">
        <v>58</v>
      </c>
      <c r="GD92" s="484">
        <v>18</v>
      </c>
      <c r="GE92" s="484">
        <v>9</v>
      </c>
      <c r="GF92" s="484">
        <v>0</v>
      </c>
      <c r="GG92" s="485">
        <v>616</v>
      </c>
      <c r="GH92" s="484">
        <v>5</v>
      </c>
      <c r="GI92" s="484">
        <v>2863</v>
      </c>
      <c r="GJ92" s="484">
        <v>7422</v>
      </c>
      <c r="GK92" s="484">
        <v>6658</v>
      </c>
      <c r="GL92" s="484">
        <v>5633</v>
      </c>
      <c r="GM92" s="484">
        <v>3209</v>
      </c>
      <c r="GN92" s="484">
        <v>1505</v>
      </c>
      <c r="GO92" s="484">
        <v>828</v>
      </c>
      <c r="GP92" s="484">
        <v>45</v>
      </c>
      <c r="GQ92" s="485">
        <v>28168</v>
      </c>
      <c r="GR92" s="484">
        <v>8</v>
      </c>
      <c r="GS92" s="484">
        <v>5567</v>
      </c>
      <c r="GT92" s="484">
        <v>5537</v>
      </c>
      <c r="GU92" s="484">
        <v>3936</v>
      </c>
      <c r="GV92" s="484">
        <v>2891</v>
      </c>
      <c r="GW92" s="484">
        <v>1283</v>
      </c>
      <c r="GX92" s="484">
        <v>508</v>
      </c>
      <c r="GY92" s="484">
        <v>286</v>
      </c>
      <c r="GZ92" s="484">
        <v>13</v>
      </c>
      <c r="HA92" s="485">
        <v>20029</v>
      </c>
      <c r="HB92" s="460">
        <v>0</v>
      </c>
      <c r="HC92" s="460">
        <v>3</v>
      </c>
      <c r="HD92" s="460">
        <v>0</v>
      </c>
      <c r="HE92" s="460">
        <v>0</v>
      </c>
      <c r="HF92" s="460">
        <v>0</v>
      </c>
      <c r="HG92" s="460">
        <v>0</v>
      </c>
      <c r="HH92" s="460">
        <v>0</v>
      </c>
      <c r="HI92" s="460">
        <v>0</v>
      </c>
      <c r="HJ92" s="460">
        <v>0</v>
      </c>
      <c r="HK92" s="483">
        <v>3</v>
      </c>
      <c r="HL92" s="460">
        <v>11</v>
      </c>
      <c r="HM92" s="460">
        <v>7035.4</v>
      </c>
      <c r="HN92" s="460">
        <v>11567</v>
      </c>
      <c r="HO92" s="460">
        <v>9620.25</v>
      </c>
      <c r="HP92" s="460">
        <v>7818</v>
      </c>
      <c r="HQ92" s="460">
        <v>4178.75</v>
      </c>
      <c r="HR92" s="460">
        <v>1881</v>
      </c>
      <c r="HS92" s="460">
        <v>1037</v>
      </c>
      <c r="HT92" s="460">
        <v>52.25</v>
      </c>
      <c r="HU92" s="483">
        <v>43200.65</v>
      </c>
      <c r="HV92" s="460">
        <v>6.1</v>
      </c>
      <c r="HW92" s="460">
        <v>4690.3</v>
      </c>
      <c r="HX92" s="460">
        <v>8996.6</v>
      </c>
      <c r="HY92" s="460">
        <v>8551.2999999999993</v>
      </c>
      <c r="HZ92" s="460">
        <v>7818</v>
      </c>
      <c r="IA92" s="460">
        <v>5107.3999999999996</v>
      </c>
      <c r="IB92" s="460">
        <v>2717</v>
      </c>
      <c r="IC92" s="460">
        <v>1728.3</v>
      </c>
      <c r="ID92" s="460">
        <v>104.5</v>
      </c>
      <c r="IE92" s="483">
        <v>39719.5</v>
      </c>
      <c r="IF92" s="483">
        <v>0</v>
      </c>
      <c r="IG92" s="483">
        <v>39719.5</v>
      </c>
      <c r="IH92" s="460">
        <v>11</v>
      </c>
      <c r="II92" s="460">
        <v>7035.4</v>
      </c>
      <c r="IJ92" s="460">
        <v>11567</v>
      </c>
      <c r="IK92" s="460">
        <v>9620.25</v>
      </c>
      <c r="IL92" s="460">
        <v>7818</v>
      </c>
      <c r="IM92" s="460">
        <v>4178.75</v>
      </c>
      <c r="IN92" s="460">
        <v>1881</v>
      </c>
      <c r="IO92" s="460">
        <v>1037</v>
      </c>
      <c r="IP92" s="460">
        <v>52.25</v>
      </c>
      <c r="IQ92" s="483">
        <v>43200.65</v>
      </c>
      <c r="IR92" s="460">
        <v>5.14</v>
      </c>
      <c r="IS92" s="460">
        <v>1895.8</v>
      </c>
      <c r="IT92" s="460">
        <v>1730.04</v>
      </c>
      <c r="IU92" s="460">
        <v>850.02</v>
      </c>
      <c r="IV92" s="460">
        <v>374.2</v>
      </c>
      <c r="IW92" s="460">
        <v>94.36</v>
      </c>
      <c r="IX92" s="460">
        <v>18.399999999999999</v>
      </c>
      <c r="IY92" s="460">
        <v>7.08</v>
      </c>
      <c r="IZ92" s="460">
        <v>0</v>
      </c>
      <c r="JA92" s="483">
        <v>4975.04</v>
      </c>
      <c r="JB92" s="460">
        <v>5.86</v>
      </c>
      <c r="JC92" s="460">
        <v>5139.6000000000004</v>
      </c>
      <c r="JD92" s="460">
        <v>9836.9599999999991</v>
      </c>
      <c r="JE92" s="460">
        <v>8770.23</v>
      </c>
      <c r="JF92" s="460">
        <v>7443.8</v>
      </c>
      <c r="JG92" s="460">
        <v>4084.39</v>
      </c>
      <c r="JH92" s="460">
        <v>1862.6</v>
      </c>
      <c r="JI92" s="460">
        <v>1029.92</v>
      </c>
      <c r="JJ92" s="460">
        <v>52.25</v>
      </c>
      <c r="JK92" s="483">
        <v>38225.61</v>
      </c>
      <c r="JL92" s="460">
        <v>3.3</v>
      </c>
      <c r="JM92" s="460">
        <v>3426.4</v>
      </c>
      <c r="JN92" s="460">
        <v>7651</v>
      </c>
      <c r="JO92" s="460">
        <v>7795.8</v>
      </c>
      <c r="JP92" s="460">
        <v>7443.8</v>
      </c>
      <c r="JQ92" s="460">
        <v>4992</v>
      </c>
      <c r="JR92" s="460">
        <v>2690.4</v>
      </c>
      <c r="JS92" s="460">
        <v>1716.5</v>
      </c>
      <c r="JT92" s="460">
        <v>104.5</v>
      </c>
      <c r="JU92" s="483">
        <v>35823.699999999997</v>
      </c>
      <c r="JV92" s="483">
        <v>0</v>
      </c>
      <c r="JW92" s="483">
        <v>35823.699999999997</v>
      </c>
      <c r="JX92" s="461"/>
      <c r="JY92" s="461"/>
      <c r="JZ92" s="461"/>
      <c r="KA92" s="461"/>
      <c r="KB92" s="461"/>
      <c r="KC92" s="461"/>
      <c r="KD92" s="461"/>
      <c r="KE92" s="461"/>
      <c r="KF92" s="461"/>
      <c r="KG92" s="461"/>
      <c r="KH92" s="461"/>
      <c r="KI92" s="461"/>
      <c r="KJ92" s="461"/>
      <c r="KK92" s="461"/>
      <c r="KL92" s="461"/>
      <c r="KM92" s="461"/>
      <c r="KN92" s="461"/>
      <c r="KO92" s="461"/>
      <c r="KP92" s="461"/>
      <c r="KQ92" s="461"/>
      <c r="KR92" s="461"/>
      <c r="KS92" s="461"/>
      <c r="KT92" s="461"/>
      <c r="KU92" s="461"/>
      <c r="KV92" s="461"/>
      <c r="KW92" s="461"/>
      <c r="KX92" s="462"/>
    </row>
    <row r="93" spans="1:310" s="463" customFormat="1" x14ac:dyDescent="0.2">
      <c r="A93" s="457" t="s">
        <v>225</v>
      </c>
      <c r="B93" s="473" t="s">
        <v>895</v>
      </c>
      <c r="C93" s="464" t="s">
        <v>782</v>
      </c>
      <c r="D93" s="465" t="s">
        <v>226</v>
      </c>
      <c r="E93" s="484">
        <v>4567</v>
      </c>
      <c r="F93" s="484">
        <v>12305</v>
      </c>
      <c r="G93" s="484">
        <v>19142</v>
      </c>
      <c r="H93" s="484">
        <v>10857</v>
      </c>
      <c r="I93" s="484">
        <v>7849</v>
      </c>
      <c r="J93" s="484">
        <v>3182</v>
      </c>
      <c r="K93" s="484">
        <v>1156</v>
      </c>
      <c r="L93" s="484">
        <v>29</v>
      </c>
      <c r="M93" s="485">
        <v>59087</v>
      </c>
      <c r="N93" s="484">
        <v>146</v>
      </c>
      <c r="O93" s="484">
        <v>200</v>
      </c>
      <c r="P93" s="484">
        <v>181</v>
      </c>
      <c r="Q93" s="484">
        <v>113</v>
      </c>
      <c r="R93" s="484">
        <v>48</v>
      </c>
      <c r="S93" s="484">
        <v>21</v>
      </c>
      <c r="T93" s="484">
        <v>6</v>
      </c>
      <c r="U93" s="484">
        <v>0</v>
      </c>
      <c r="V93" s="485">
        <v>715</v>
      </c>
      <c r="W93" s="484">
        <v>5</v>
      </c>
      <c r="X93" s="484">
        <v>0</v>
      </c>
      <c r="Y93" s="484">
        <v>0</v>
      </c>
      <c r="Z93" s="484">
        <v>0</v>
      </c>
      <c r="AA93" s="484">
        <v>1</v>
      </c>
      <c r="AB93" s="484">
        <v>1</v>
      </c>
      <c r="AC93" s="484">
        <v>1</v>
      </c>
      <c r="AD93" s="484">
        <v>0</v>
      </c>
      <c r="AE93" s="485">
        <v>8</v>
      </c>
      <c r="AF93" s="484">
        <v>4416</v>
      </c>
      <c r="AG93" s="484">
        <v>12105</v>
      </c>
      <c r="AH93" s="484">
        <v>18961</v>
      </c>
      <c r="AI93" s="484">
        <v>10744</v>
      </c>
      <c r="AJ93" s="484">
        <v>7800</v>
      </c>
      <c r="AK93" s="484">
        <v>3160</v>
      </c>
      <c r="AL93" s="484">
        <v>1149</v>
      </c>
      <c r="AM93" s="484">
        <v>29</v>
      </c>
      <c r="AN93" s="485">
        <v>58364</v>
      </c>
      <c r="AO93" s="484">
        <v>10</v>
      </c>
      <c r="AP93" s="484">
        <v>39</v>
      </c>
      <c r="AQ93" s="484">
        <v>72</v>
      </c>
      <c r="AR93" s="484">
        <v>72</v>
      </c>
      <c r="AS93" s="484">
        <v>45</v>
      </c>
      <c r="AT93" s="484">
        <v>22</v>
      </c>
      <c r="AU93" s="484">
        <v>16</v>
      </c>
      <c r="AV93" s="484">
        <v>4</v>
      </c>
      <c r="AW93" s="485">
        <v>280</v>
      </c>
      <c r="AX93" s="484">
        <v>10</v>
      </c>
      <c r="AY93" s="484">
        <v>39</v>
      </c>
      <c r="AZ93" s="484">
        <v>72</v>
      </c>
      <c r="BA93" s="484">
        <v>72</v>
      </c>
      <c r="BB93" s="484">
        <v>45</v>
      </c>
      <c r="BC93" s="484">
        <v>22</v>
      </c>
      <c r="BD93" s="484">
        <v>16</v>
      </c>
      <c r="BE93" s="484">
        <v>4</v>
      </c>
      <c r="BF93" s="486"/>
      <c r="BG93" s="485">
        <v>280</v>
      </c>
      <c r="BH93" s="484">
        <v>10</v>
      </c>
      <c r="BI93" s="484">
        <v>4445</v>
      </c>
      <c r="BJ93" s="484">
        <v>12138</v>
      </c>
      <c r="BK93" s="484">
        <v>18961</v>
      </c>
      <c r="BL93" s="484">
        <v>10717</v>
      </c>
      <c r="BM93" s="484">
        <v>7777</v>
      </c>
      <c r="BN93" s="484">
        <v>3154</v>
      </c>
      <c r="BO93" s="484">
        <v>1137</v>
      </c>
      <c r="BP93" s="484">
        <v>25</v>
      </c>
      <c r="BQ93" s="485">
        <v>58364</v>
      </c>
      <c r="BR93" s="484">
        <v>3</v>
      </c>
      <c r="BS93" s="484">
        <v>2787</v>
      </c>
      <c r="BT93" s="484">
        <v>5451</v>
      </c>
      <c r="BU93" s="484">
        <v>5451</v>
      </c>
      <c r="BV93" s="484">
        <v>2452</v>
      </c>
      <c r="BW93" s="484">
        <v>1208</v>
      </c>
      <c r="BX93" s="484">
        <v>377</v>
      </c>
      <c r="BY93" s="484">
        <v>107</v>
      </c>
      <c r="BZ93" s="484">
        <v>2</v>
      </c>
      <c r="CA93" s="485">
        <v>17838</v>
      </c>
      <c r="CB93" s="484">
        <v>0</v>
      </c>
      <c r="CC93" s="484">
        <v>17</v>
      </c>
      <c r="CD93" s="484">
        <v>98</v>
      </c>
      <c r="CE93" s="484">
        <v>168</v>
      </c>
      <c r="CF93" s="484">
        <v>107</v>
      </c>
      <c r="CG93" s="484">
        <v>61</v>
      </c>
      <c r="CH93" s="484">
        <v>22</v>
      </c>
      <c r="CI93" s="484">
        <v>4</v>
      </c>
      <c r="CJ93" s="484">
        <v>0</v>
      </c>
      <c r="CK93" s="485">
        <v>477</v>
      </c>
      <c r="CL93" s="484">
        <v>0</v>
      </c>
      <c r="CM93" s="484">
        <v>2</v>
      </c>
      <c r="CN93" s="484">
        <v>7</v>
      </c>
      <c r="CO93" s="484">
        <v>11</v>
      </c>
      <c r="CP93" s="484">
        <v>11</v>
      </c>
      <c r="CQ93" s="484">
        <v>16</v>
      </c>
      <c r="CR93" s="484">
        <v>17</v>
      </c>
      <c r="CS93" s="484">
        <v>12</v>
      </c>
      <c r="CT93" s="484">
        <v>5</v>
      </c>
      <c r="CU93" s="485">
        <v>81</v>
      </c>
      <c r="CV93" s="484">
        <v>26</v>
      </c>
      <c r="CW93" s="484">
        <v>40</v>
      </c>
      <c r="CX93" s="484">
        <v>45</v>
      </c>
      <c r="CY93" s="484">
        <v>38</v>
      </c>
      <c r="CZ93" s="484">
        <v>21</v>
      </c>
      <c r="DA93" s="484">
        <v>8</v>
      </c>
      <c r="DB93" s="484">
        <v>7</v>
      </c>
      <c r="DC93" s="484">
        <v>0</v>
      </c>
      <c r="DD93" s="485">
        <v>185</v>
      </c>
      <c r="DE93" s="484">
        <v>78</v>
      </c>
      <c r="DF93" s="484">
        <v>164</v>
      </c>
      <c r="DG93" s="484">
        <v>94</v>
      </c>
      <c r="DH93" s="484">
        <v>59</v>
      </c>
      <c r="DI93" s="484">
        <v>26</v>
      </c>
      <c r="DJ93" s="484">
        <v>6</v>
      </c>
      <c r="DK93" s="484">
        <v>8</v>
      </c>
      <c r="DL93" s="484">
        <v>0</v>
      </c>
      <c r="DM93" s="485">
        <v>435</v>
      </c>
      <c r="DN93" s="484">
        <v>0</v>
      </c>
      <c r="DO93" s="484">
        <v>0</v>
      </c>
      <c r="DP93" s="484">
        <v>0</v>
      </c>
      <c r="DQ93" s="484">
        <v>0</v>
      </c>
      <c r="DR93" s="484">
        <v>0</v>
      </c>
      <c r="DS93" s="484">
        <v>0</v>
      </c>
      <c r="DT93" s="484">
        <v>0</v>
      </c>
      <c r="DU93" s="484">
        <v>0</v>
      </c>
      <c r="DV93" s="485">
        <v>0</v>
      </c>
      <c r="DW93" s="484">
        <v>18</v>
      </c>
      <c r="DX93" s="484">
        <v>27</v>
      </c>
      <c r="DY93" s="484">
        <v>19</v>
      </c>
      <c r="DZ93" s="484">
        <v>17</v>
      </c>
      <c r="EA93" s="484">
        <v>2</v>
      </c>
      <c r="EB93" s="484">
        <v>0</v>
      </c>
      <c r="EC93" s="484">
        <v>3</v>
      </c>
      <c r="ED93" s="484">
        <v>0</v>
      </c>
      <c r="EE93" s="485">
        <v>86</v>
      </c>
      <c r="EF93" s="484">
        <v>96</v>
      </c>
      <c r="EG93" s="484">
        <v>191</v>
      </c>
      <c r="EH93" s="484">
        <v>113</v>
      </c>
      <c r="EI93" s="484">
        <v>76</v>
      </c>
      <c r="EJ93" s="484">
        <v>28</v>
      </c>
      <c r="EK93" s="484">
        <v>6</v>
      </c>
      <c r="EL93" s="484">
        <v>11</v>
      </c>
      <c r="EM93" s="484">
        <v>0</v>
      </c>
      <c r="EN93" s="485">
        <v>521</v>
      </c>
      <c r="EO93" s="484">
        <v>55</v>
      </c>
      <c r="EP93" s="484">
        <v>81</v>
      </c>
      <c r="EQ93" s="484">
        <v>56</v>
      </c>
      <c r="ER93" s="484">
        <v>43</v>
      </c>
      <c r="ES93" s="484">
        <v>18</v>
      </c>
      <c r="ET93" s="484">
        <v>1</v>
      </c>
      <c r="EU93" s="484">
        <v>7</v>
      </c>
      <c r="EV93" s="484">
        <v>0</v>
      </c>
      <c r="EW93" s="485">
        <v>261</v>
      </c>
      <c r="EX93" s="484">
        <v>0</v>
      </c>
      <c r="EY93" s="484">
        <v>0</v>
      </c>
      <c r="EZ93" s="484">
        <v>0</v>
      </c>
      <c r="FA93" s="484">
        <v>0</v>
      </c>
      <c r="FB93" s="484">
        <v>0</v>
      </c>
      <c r="FC93" s="484">
        <v>0</v>
      </c>
      <c r="FD93" s="484">
        <v>0</v>
      </c>
      <c r="FE93" s="484">
        <v>0</v>
      </c>
      <c r="FF93" s="485">
        <v>0</v>
      </c>
      <c r="FG93" s="484">
        <v>0</v>
      </c>
      <c r="FH93" s="484">
        <v>0</v>
      </c>
      <c r="FI93" s="484">
        <v>0</v>
      </c>
      <c r="FJ93" s="484">
        <v>0</v>
      </c>
      <c r="FK93" s="484">
        <v>0</v>
      </c>
      <c r="FL93" s="484">
        <v>0</v>
      </c>
      <c r="FM93" s="484">
        <v>0</v>
      </c>
      <c r="FN93" s="484">
        <v>0</v>
      </c>
      <c r="FO93" s="485">
        <v>0</v>
      </c>
      <c r="FP93" s="484">
        <v>0</v>
      </c>
      <c r="FQ93" s="484">
        <v>0</v>
      </c>
      <c r="FR93" s="484">
        <v>0</v>
      </c>
      <c r="FS93" s="484">
        <v>0</v>
      </c>
      <c r="FT93" s="484">
        <v>0</v>
      </c>
      <c r="FU93" s="484">
        <v>0</v>
      </c>
      <c r="FV93" s="484">
        <v>0</v>
      </c>
      <c r="FW93" s="484">
        <v>0</v>
      </c>
      <c r="FX93" s="485">
        <v>0</v>
      </c>
      <c r="FY93" s="484">
        <v>55</v>
      </c>
      <c r="FZ93" s="484">
        <v>81</v>
      </c>
      <c r="GA93" s="484">
        <v>56</v>
      </c>
      <c r="GB93" s="484">
        <v>43</v>
      </c>
      <c r="GC93" s="484">
        <v>18</v>
      </c>
      <c r="GD93" s="484">
        <v>1</v>
      </c>
      <c r="GE93" s="484">
        <v>7</v>
      </c>
      <c r="GF93" s="484">
        <v>0</v>
      </c>
      <c r="GG93" s="485">
        <v>261</v>
      </c>
      <c r="GH93" s="484">
        <v>7</v>
      </c>
      <c r="GI93" s="484">
        <v>1621</v>
      </c>
      <c r="GJ93" s="484">
        <v>6555</v>
      </c>
      <c r="GK93" s="484">
        <v>13312</v>
      </c>
      <c r="GL93" s="484">
        <v>8130</v>
      </c>
      <c r="GM93" s="484">
        <v>6490</v>
      </c>
      <c r="GN93" s="484">
        <v>2738</v>
      </c>
      <c r="GO93" s="484">
        <v>1011</v>
      </c>
      <c r="GP93" s="484">
        <v>18</v>
      </c>
      <c r="GQ93" s="485">
        <v>39882</v>
      </c>
      <c r="GR93" s="484">
        <v>3</v>
      </c>
      <c r="GS93" s="484">
        <v>2824</v>
      </c>
      <c r="GT93" s="484">
        <v>5583</v>
      </c>
      <c r="GU93" s="484">
        <v>5649</v>
      </c>
      <c r="GV93" s="484">
        <v>2587</v>
      </c>
      <c r="GW93" s="484">
        <v>1287</v>
      </c>
      <c r="GX93" s="484">
        <v>416</v>
      </c>
      <c r="GY93" s="484">
        <v>126</v>
      </c>
      <c r="GZ93" s="484">
        <v>7</v>
      </c>
      <c r="HA93" s="485">
        <v>18482</v>
      </c>
      <c r="HB93" s="460">
        <v>0</v>
      </c>
      <c r="HC93" s="460">
        <v>4.63</v>
      </c>
      <c r="HD93" s="460">
        <v>1.38</v>
      </c>
      <c r="HE93" s="460">
        <v>0</v>
      </c>
      <c r="HF93" s="460">
        <v>0</v>
      </c>
      <c r="HG93" s="460">
        <v>0</v>
      </c>
      <c r="HH93" s="460">
        <v>0</v>
      </c>
      <c r="HI93" s="460">
        <v>0</v>
      </c>
      <c r="HJ93" s="460">
        <v>0</v>
      </c>
      <c r="HK93" s="483">
        <v>6.01</v>
      </c>
      <c r="HL93" s="460">
        <v>9.25</v>
      </c>
      <c r="HM93" s="460">
        <v>3747.37</v>
      </c>
      <c r="HN93" s="460">
        <v>10759.37</v>
      </c>
      <c r="HO93" s="460">
        <v>17560.25</v>
      </c>
      <c r="HP93" s="460">
        <v>10080.25</v>
      </c>
      <c r="HQ93" s="460">
        <v>7452.75</v>
      </c>
      <c r="HR93" s="460">
        <v>3045.75</v>
      </c>
      <c r="HS93" s="460">
        <v>1104.75</v>
      </c>
      <c r="HT93" s="460">
        <v>22</v>
      </c>
      <c r="HU93" s="483">
        <v>53781.74</v>
      </c>
      <c r="HV93" s="460">
        <v>5.0999999999999996</v>
      </c>
      <c r="HW93" s="460">
        <v>2498.1999999999998</v>
      </c>
      <c r="HX93" s="460">
        <v>8368.4</v>
      </c>
      <c r="HY93" s="460">
        <v>15609.1</v>
      </c>
      <c r="HZ93" s="460">
        <v>10080.299999999999</v>
      </c>
      <c r="IA93" s="460">
        <v>9108.9</v>
      </c>
      <c r="IB93" s="460">
        <v>4399.3999999999996</v>
      </c>
      <c r="IC93" s="460">
        <v>1841.3</v>
      </c>
      <c r="ID93" s="460">
        <v>44</v>
      </c>
      <c r="IE93" s="483">
        <v>51954.7</v>
      </c>
      <c r="IF93" s="483">
        <v>0</v>
      </c>
      <c r="IG93" s="483">
        <v>51954.7</v>
      </c>
      <c r="IH93" s="460">
        <v>9.25</v>
      </c>
      <c r="II93" s="460">
        <v>3747.37</v>
      </c>
      <c r="IJ93" s="460">
        <v>10759.37</v>
      </c>
      <c r="IK93" s="460">
        <v>17560.25</v>
      </c>
      <c r="IL93" s="460">
        <v>10080.25</v>
      </c>
      <c r="IM93" s="460">
        <v>7452.75</v>
      </c>
      <c r="IN93" s="460">
        <v>3045.75</v>
      </c>
      <c r="IO93" s="460">
        <v>1104.75</v>
      </c>
      <c r="IP93" s="460">
        <v>22</v>
      </c>
      <c r="IQ93" s="483">
        <v>53781.74</v>
      </c>
      <c r="IR93" s="460">
        <v>0.52</v>
      </c>
      <c r="IS93" s="460">
        <v>761.4</v>
      </c>
      <c r="IT93" s="460">
        <v>1335.66</v>
      </c>
      <c r="IU93" s="460">
        <v>1081.56</v>
      </c>
      <c r="IV93" s="460">
        <v>243.52</v>
      </c>
      <c r="IW93" s="460">
        <v>50.68</v>
      </c>
      <c r="IX93" s="460">
        <v>17.66</v>
      </c>
      <c r="IY93" s="460">
        <v>3.42</v>
      </c>
      <c r="IZ93" s="460">
        <v>0</v>
      </c>
      <c r="JA93" s="483">
        <v>3494.42</v>
      </c>
      <c r="JB93" s="460">
        <v>8.73</v>
      </c>
      <c r="JC93" s="460">
        <v>2985.97</v>
      </c>
      <c r="JD93" s="460">
        <v>9423.7099999999991</v>
      </c>
      <c r="JE93" s="460">
        <v>16478.689999999999</v>
      </c>
      <c r="JF93" s="460">
        <v>9836.73</v>
      </c>
      <c r="JG93" s="460">
        <v>7402.07</v>
      </c>
      <c r="JH93" s="460">
        <v>3028.09</v>
      </c>
      <c r="JI93" s="460">
        <v>1101.33</v>
      </c>
      <c r="JJ93" s="460">
        <v>22</v>
      </c>
      <c r="JK93" s="483">
        <v>50287.32</v>
      </c>
      <c r="JL93" s="460">
        <v>4.9000000000000004</v>
      </c>
      <c r="JM93" s="460">
        <v>1990.6</v>
      </c>
      <c r="JN93" s="460">
        <v>7329.6</v>
      </c>
      <c r="JO93" s="460">
        <v>14647.7</v>
      </c>
      <c r="JP93" s="460">
        <v>9836.7000000000007</v>
      </c>
      <c r="JQ93" s="460">
        <v>9047</v>
      </c>
      <c r="JR93" s="460">
        <v>4373.8999999999996</v>
      </c>
      <c r="JS93" s="460">
        <v>1835.6</v>
      </c>
      <c r="JT93" s="460">
        <v>44</v>
      </c>
      <c r="JU93" s="483">
        <v>49110</v>
      </c>
      <c r="JV93" s="483">
        <v>0</v>
      </c>
      <c r="JW93" s="483">
        <v>49110</v>
      </c>
      <c r="JX93" s="461"/>
      <c r="JY93" s="461"/>
      <c r="JZ93" s="461"/>
      <c r="KA93" s="461"/>
      <c r="KB93" s="461"/>
      <c r="KC93" s="461"/>
      <c r="KD93" s="461"/>
      <c r="KE93" s="461"/>
      <c r="KF93" s="461"/>
      <c r="KG93" s="461"/>
      <c r="KH93" s="461"/>
      <c r="KI93" s="461"/>
      <c r="KJ93" s="461"/>
      <c r="KK93" s="461"/>
      <c r="KL93" s="461"/>
      <c r="KM93" s="461"/>
      <c r="KN93" s="461"/>
      <c r="KO93" s="461"/>
      <c r="KP93" s="461"/>
      <c r="KQ93" s="461"/>
      <c r="KR93" s="461"/>
      <c r="KS93" s="461"/>
      <c r="KT93" s="461"/>
      <c r="KU93" s="461"/>
      <c r="KV93" s="461"/>
      <c r="KW93" s="461"/>
      <c r="KX93" s="462"/>
    </row>
    <row r="94" spans="1:310" s="463" customFormat="1" x14ac:dyDescent="0.2">
      <c r="A94" s="457" t="s">
        <v>227</v>
      </c>
      <c r="B94" s="473" t="s">
        <v>896</v>
      </c>
      <c r="C94" s="464" t="s">
        <v>784</v>
      </c>
      <c r="D94" s="465" t="s">
        <v>228</v>
      </c>
      <c r="E94" s="484">
        <v>4324</v>
      </c>
      <c r="F94" s="484">
        <v>7471</v>
      </c>
      <c r="G94" s="484">
        <v>5615</v>
      </c>
      <c r="H94" s="484">
        <v>4885</v>
      </c>
      <c r="I94" s="484">
        <v>3534</v>
      </c>
      <c r="J94" s="484">
        <v>1095</v>
      </c>
      <c r="K94" s="484">
        <v>400</v>
      </c>
      <c r="L94" s="484">
        <v>44</v>
      </c>
      <c r="M94" s="485">
        <v>27368</v>
      </c>
      <c r="N94" s="484">
        <v>182</v>
      </c>
      <c r="O94" s="484">
        <v>138</v>
      </c>
      <c r="P94" s="484">
        <v>91</v>
      </c>
      <c r="Q94" s="484">
        <v>78</v>
      </c>
      <c r="R94" s="484">
        <v>40</v>
      </c>
      <c r="S94" s="484">
        <v>9</v>
      </c>
      <c r="T94" s="484">
        <v>7</v>
      </c>
      <c r="U94" s="484">
        <v>2</v>
      </c>
      <c r="V94" s="485">
        <v>547</v>
      </c>
      <c r="W94" s="484">
        <v>4</v>
      </c>
      <c r="X94" s="484">
        <v>0</v>
      </c>
      <c r="Y94" s="484">
        <v>2</v>
      </c>
      <c r="Z94" s="484">
        <v>1</v>
      </c>
      <c r="AA94" s="484">
        <v>0</v>
      </c>
      <c r="AB94" s="484">
        <v>0</v>
      </c>
      <c r="AC94" s="484">
        <v>0</v>
      </c>
      <c r="AD94" s="484">
        <v>0</v>
      </c>
      <c r="AE94" s="485">
        <v>7</v>
      </c>
      <c r="AF94" s="484">
        <v>4138</v>
      </c>
      <c r="AG94" s="484">
        <v>7333</v>
      </c>
      <c r="AH94" s="484">
        <v>5522</v>
      </c>
      <c r="AI94" s="484">
        <v>4806</v>
      </c>
      <c r="AJ94" s="484">
        <v>3494</v>
      </c>
      <c r="AK94" s="484">
        <v>1086</v>
      </c>
      <c r="AL94" s="484">
        <v>393</v>
      </c>
      <c r="AM94" s="484">
        <v>42</v>
      </c>
      <c r="AN94" s="485">
        <v>26814</v>
      </c>
      <c r="AO94" s="484">
        <v>13</v>
      </c>
      <c r="AP94" s="484">
        <v>12</v>
      </c>
      <c r="AQ94" s="484">
        <v>26</v>
      </c>
      <c r="AR94" s="484">
        <v>22</v>
      </c>
      <c r="AS94" s="484">
        <v>25</v>
      </c>
      <c r="AT94" s="484">
        <v>6</v>
      </c>
      <c r="AU94" s="484">
        <v>5</v>
      </c>
      <c r="AV94" s="484">
        <v>6</v>
      </c>
      <c r="AW94" s="485">
        <v>115</v>
      </c>
      <c r="AX94" s="484">
        <v>13</v>
      </c>
      <c r="AY94" s="484">
        <v>12</v>
      </c>
      <c r="AZ94" s="484">
        <v>26</v>
      </c>
      <c r="BA94" s="484">
        <v>22</v>
      </c>
      <c r="BB94" s="484">
        <v>25</v>
      </c>
      <c r="BC94" s="484">
        <v>6</v>
      </c>
      <c r="BD94" s="484">
        <v>5</v>
      </c>
      <c r="BE94" s="484">
        <v>6</v>
      </c>
      <c r="BF94" s="486"/>
      <c r="BG94" s="485">
        <v>115</v>
      </c>
      <c r="BH94" s="484">
        <v>13</v>
      </c>
      <c r="BI94" s="484">
        <v>4137</v>
      </c>
      <c r="BJ94" s="484">
        <v>7347</v>
      </c>
      <c r="BK94" s="484">
        <v>5518</v>
      </c>
      <c r="BL94" s="484">
        <v>4809</v>
      </c>
      <c r="BM94" s="484">
        <v>3475</v>
      </c>
      <c r="BN94" s="484">
        <v>1085</v>
      </c>
      <c r="BO94" s="484">
        <v>394</v>
      </c>
      <c r="BP94" s="484">
        <v>36</v>
      </c>
      <c r="BQ94" s="485">
        <v>26814</v>
      </c>
      <c r="BR94" s="484">
        <v>4</v>
      </c>
      <c r="BS94" s="484">
        <v>2127</v>
      </c>
      <c r="BT94" s="484">
        <v>2859</v>
      </c>
      <c r="BU94" s="484">
        <v>1642</v>
      </c>
      <c r="BV94" s="484">
        <v>1068</v>
      </c>
      <c r="BW94" s="484">
        <v>620</v>
      </c>
      <c r="BX94" s="484">
        <v>177</v>
      </c>
      <c r="BY94" s="484">
        <v>47</v>
      </c>
      <c r="BZ94" s="484">
        <v>8</v>
      </c>
      <c r="CA94" s="485">
        <v>8552</v>
      </c>
      <c r="CB94" s="484">
        <v>1</v>
      </c>
      <c r="CC94" s="484">
        <v>32</v>
      </c>
      <c r="CD94" s="484">
        <v>70</v>
      </c>
      <c r="CE94" s="484">
        <v>50</v>
      </c>
      <c r="CF94" s="484">
        <v>59</v>
      </c>
      <c r="CG94" s="484">
        <v>40</v>
      </c>
      <c r="CH94" s="484">
        <v>6</v>
      </c>
      <c r="CI94" s="484">
        <v>5</v>
      </c>
      <c r="CJ94" s="484">
        <v>0</v>
      </c>
      <c r="CK94" s="485">
        <v>263</v>
      </c>
      <c r="CL94" s="484">
        <v>0</v>
      </c>
      <c r="CM94" s="484">
        <v>2</v>
      </c>
      <c r="CN94" s="484">
        <v>6</v>
      </c>
      <c r="CO94" s="484">
        <v>5</v>
      </c>
      <c r="CP94" s="484">
        <v>4</v>
      </c>
      <c r="CQ94" s="484">
        <v>9</v>
      </c>
      <c r="CR94" s="484">
        <v>3</v>
      </c>
      <c r="CS94" s="484">
        <v>6</v>
      </c>
      <c r="CT94" s="484">
        <v>1</v>
      </c>
      <c r="CU94" s="485">
        <v>36</v>
      </c>
      <c r="CV94" s="484">
        <v>233</v>
      </c>
      <c r="CW94" s="484">
        <v>305</v>
      </c>
      <c r="CX94" s="484">
        <v>286</v>
      </c>
      <c r="CY94" s="484">
        <v>208</v>
      </c>
      <c r="CZ94" s="484">
        <v>132</v>
      </c>
      <c r="DA94" s="484">
        <v>65</v>
      </c>
      <c r="DB94" s="484">
        <v>51</v>
      </c>
      <c r="DC94" s="484">
        <v>5</v>
      </c>
      <c r="DD94" s="485">
        <v>1285</v>
      </c>
      <c r="DE94" s="484">
        <v>96</v>
      </c>
      <c r="DF94" s="484">
        <v>104</v>
      </c>
      <c r="DG94" s="484">
        <v>62</v>
      </c>
      <c r="DH94" s="484">
        <v>37</v>
      </c>
      <c r="DI94" s="484">
        <v>34</v>
      </c>
      <c r="DJ94" s="484">
        <v>11</v>
      </c>
      <c r="DK94" s="484">
        <v>5</v>
      </c>
      <c r="DL94" s="484">
        <v>0</v>
      </c>
      <c r="DM94" s="485">
        <v>349</v>
      </c>
      <c r="DN94" s="484">
        <v>76</v>
      </c>
      <c r="DO94" s="484">
        <v>142</v>
      </c>
      <c r="DP94" s="484">
        <v>51</v>
      </c>
      <c r="DQ94" s="484">
        <v>42</v>
      </c>
      <c r="DR94" s="484">
        <v>30</v>
      </c>
      <c r="DS94" s="484">
        <v>7</v>
      </c>
      <c r="DT94" s="484">
        <v>6</v>
      </c>
      <c r="DU94" s="484">
        <v>1</v>
      </c>
      <c r="DV94" s="485">
        <v>355</v>
      </c>
      <c r="DW94" s="484">
        <v>46</v>
      </c>
      <c r="DX94" s="484">
        <v>26</v>
      </c>
      <c r="DY94" s="484">
        <v>35</v>
      </c>
      <c r="DZ94" s="484">
        <v>27</v>
      </c>
      <c r="EA94" s="484">
        <v>19</v>
      </c>
      <c r="EB94" s="484">
        <v>4</v>
      </c>
      <c r="EC94" s="484">
        <v>3</v>
      </c>
      <c r="ED94" s="484">
        <v>0</v>
      </c>
      <c r="EE94" s="485">
        <v>160</v>
      </c>
      <c r="EF94" s="484">
        <v>218</v>
      </c>
      <c r="EG94" s="484">
        <v>272</v>
      </c>
      <c r="EH94" s="484">
        <v>148</v>
      </c>
      <c r="EI94" s="484">
        <v>106</v>
      </c>
      <c r="EJ94" s="484">
        <v>83</v>
      </c>
      <c r="EK94" s="484">
        <v>22</v>
      </c>
      <c r="EL94" s="484">
        <v>14</v>
      </c>
      <c r="EM94" s="484">
        <v>1</v>
      </c>
      <c r="EN94" s="485">
        <v>864</v>
      </c>
      <c r="EO94" s="484">
        <v>154</v>
      </c>
      <c r="EP94" s="484">
        <v>150</v>
      </c>
      <c r="EQ94" s="484">
        <v>112</v>
      </c>
      <c r="ER94" s="484">
        <v>78</v>
      </c>
      <c r="ES94" s="484">
        <v>62</v>
      </c>
      <c r="ET94" s="484">
        <v>16</v>
      </c>
      <c r="EU94" s="484">
        <v>9</v>
      </c>
      <c r="EV94" s="484">
        <v>0</v>
      </c>
      <c r="EW94" s="485">
        <v>581</v>
      </c>
      <c r="EX94" s="484">
        <v>0</v>
      </c>
      <c r="EY94" s="484">
        <v>0</v>
      </c>
      <c r="EZ94" s="484">
        <v>0</v>
      </c>
      <c r="FA94" s="484">
        <v>0</v>
      </c>
      <c r="FB94" s="484">
        <v>0</v>
      </c>
      <c r="FC94" s="484">
        <v>0</v>
      </c>
      <c r="FD94" s="484">
        <v>0</v>
      </c>
      <c r="FE94" s="484">
        <v>0</v>
      </c>
      <c r="FF94" s="485">
        <v>0</v>
      </c>
      <c r="FG94" s="484">
        <v>0</v>
      </c>
      <c r="FH94" s="484">
        <v>0</v>
      </c>
      <c r="FI94" s="484">
        <v>0</v>
      </c>
      <c r="FJ94" s="484">
        <v>0</v>
      </c>
      <c r="FK94" s="484">
        <v>0</v>
      </c>
      <c r="FL94" s="484">
        <v>0</v>
      </c>
      <c r="FM94" s="484">
        <v>0</v>
      </c>
      <c r="FN94" s="484">
        <v>0</v>
      </c>
      <c r="FO94" s="485">
        <v>0</v>
      </c>
      <c r="FP94" s="484">
        <v>0</v>
      </c>
      <c r="FQ94" s="484">
        <v>5</v>
      </c>
      <c r="FR94" s="484">
        <v>7</v>
      </c>
      <c r="FS94" s="484">
        <v>10</v>
      </c>
      <c r="FT94" s="484">
        <v>7</v>
      </c>
      <c r="FU94" s="484">
        <v>5</v>
      </c>
      <c r="FV94" s="484">
        <v>0</v>
      </c>
      <c r="FW94" s="484">
        <v>0</v>
      </c>
      <c r="FX94" s="485">
        <v>34</v>
      </c>
      <c r="FY94" s="484">
        <v>154</v>
      </c>
      <c r="FZ94" s="484">
        <v>145</v>
      </c>
      <c r="GA94" s="484">
        <v>105</v>
      </c>
      <c r="GB94" s="484">
        <v>68</v>
      </c>
      <c r="GC94" s="484">
        <v>55</v>
      </c>
      <c r="GD94" s="484">
        <v>11</v>
      </c>
      <c r="GE94" s="484">
        <v>9</v>
      </c>
      <c r="GF94" s="484">
        <v>0</v>
      </c>
      <c r="GG94" s="485">
        <v>547</v>
      </c>
      <c r="GH94" s="484">
        <v>8</v>
      </c>
      <c r="GI94" s="484">
        <v>1845</v>
      </c>
      <c r="GJ94" s="484">
        <v>4241</v>
      </c>
      <c r="GK94" s="484">
        <v>3733</v>
      </c>
      <c r="GL94" s="484">
        <v>3605</v>
      </c>
      <c r="GM94" s="484">
        <v>2757</v>
      </c>
      <c r="GN94" s="484">
        <v>888</v>
      </c>
      <c r="GO94" s="484">
        <v>327</v>
      </c>
      <c r="GP94" s="484">
        <v>26</v>
      </c>
      <c r="GQ94" s="485">
        <v>17430</v>
      </c>
      <c r="GR94" s="484">
        <v>5</v>
      </c>
      <c r="GS94" s="484">
        <v>2292</v>
      </c>
      <c r="GT94" s="484">
        <v>3106</v>
      </c>
      <c r="GU94" s="484">
        <v>1785</v>
      </c>
      <c r="GV94" s="484">
        <v>1204</v>
      </c>
      <c r="GW94" s="484">
        <v>718</v>
      </c>
      <c r="GX94" s="484">
        <v>197</v>
      </c>
      <c r="GY94" s="484">
        <v>67</v>
      </c>
      <c r="GZ94" s="484">
        <v>10</v>
      </c>
      <c r="HA94" s="485">
        <v>9384</v>
      </c>
      <c r="HB94" s="460">
        <v>0</v>
      </c>
      <c r="HC94" s="460">
        <v>9.6</v>
      </c>
      <c r="HD94" s="460">
        <v>1.75</v>
      </c>
      <c r="HE94" s="460">
        <v>0.9</v>
      </c>
      <c r="HF94" s="460">
        <v>1</v>
      </c>
      <c r="HG94" s="460">
        <v>0</v>
      </c>
      <c r="HH94" s="460">
        <v>0.5</v>
      </c>
      <c r="HI94" s="460">
        <v>0</v>
      </c>
      <c r="HJ94" s="460">
        <v>0</v>
      </c>
      <c r="HK94" s="483">
        <v>13.75</v>
      </c>
      <c r="HL94" s="460">
        <v>11.75</v>
      </c>
      <c r="HM94" s="460">
        <v>3529.15</v>
      </c>
      <c r="HN94" s="460">
        <v>6479.5</v>
      </c>
      <c r="HO94" s="460">
        <v>5057.1000000000004</v>
      </c>
      <c r="HP94" s="460">
        <v>4493.75</v>
      </c>
      <c r="HQ94" s="460">
        <v>3285</v>
      </c>
      <c r="HR94" s="460">
        <v>1032.25</v>
      </c>
      <c r="HS94" s="460">
        <v>373.5</v>
      </c>
      <c r="HT94" s="460">
        <v>32.5</v>
      </c>
      <c r="HU94" s="483">
        <v>24294.5</v>
      </c>
      <c r="HV94" s="460">
        <v>6.5</v>
      </c>
      <c r="HW94" s="460">
        <v>2352.8000000000002</v>
      </c>
      <c r="HX94" s="460">
        <v>5039.6000000000004</v>
      </c>
      <c r="HY94" s="460">
        <v>4495.2</v>
      </c>
      <c r="HZ94" s="460">
        <v>4493.8</v>
      </c>
      <c r="IA94" s="460">
        <v>4015</v>
      </c>
      <c r="IB94" s="460">
        <v>1491</v>
      </c>
      <c r="IC94" s="460">
        <v>622.5</v>
      </c>
      <c r="ID94" s="460">
        <v>65</v>
      </c>
      <c r="IE94" s="483">
        <v>22581.4</v>
      </c>
      <c r="IF94" s="483">
        <v>2</v>
      </c>
      <c r="IG94" s="483">
        <v>22583.4</v>
      </c>
      <c r="IH94" s="460">
        <v>11.75</v>
      </c>
      <c r="II94" s="460">
        <v>3529.15</v>
      </c>
      <c r="IJ94" s="460">
        <v>6479.5</v>
      </c>
      <c r="IK94" s="460">
        <v>5057.1000000000004</v>
      </c>
      <c r="IL94" s="460">
        <v>4493.75</v>
      </c>
      <c r="IM94" s="460">
        <v>3285</v>
      </c>
      <c r="IN94" s="460">
        <v>1032.25</v>
      </c>
      <c r="IO94" s="460">
        <v>373.5</v>
      </c>
      <c r="IP94" s="460">
        <v>32.5</v>
      </c>
      <c r="IQ94" s="483">
        <v>24294.5</v>
      </c>
      <c r="IR94" s="460">
        <v>0.77</v>
      </c>
      <c r="IS94" s="460">
        <v>767.26</v>
      </c>
      <c r="IT94" s="460">
        <v>959.95</v>
      </c>
      <c r="IU94" s="460">
        <v>251.07</v>
      </c>
      <c r="IV94" s="460">
        <v>121.56</v>
      </c>
      <c r="IW94" s="460">
        <v>60.85</v>
      </c>
      <c r="IX94" s="460">
        <v>12.3</v>
      </c>
      <c r="IY94" s="460">
        <v>3.59</v>
      </c>
      <c r="IZ94" s="460">
        <v>0.73</v>
      </c>
      <c r="JA94" s="483">
        <v>2178.08</v>
      </c>
      <c r="JB94" s="460">
        <v>10.98</v>
      </c>
      <c r="JC94" s="460">
        <v>2761.89</v>
      </c>
      <c r="JD94" s="460">
        <v>5519.55</v>
      </c>
      <c r="JE94" s="460">
        <v>4806.03</v>
      </c>
      <c r="JF94" s="460">
        <v>4372.1899999999996</v>
      </c>
      <c r="JG94" s="460">
        <v>3224.15</v>
      </c>
      <c r="JH94" s="460">
        <v>1019.95</v>
      </c>
      <c r="JI94" s="460">
        <v>369.91</v>
      </c>
      <c r="JJ94" s="460">
        <v>31.77</v>
      </c>
      <c r="JK94" s="483">
        <v>22116.42</v>
      </c>
      <c r="JL94" s="460">
        <v>6.1</v>
      </c>
      <c r="JM94" s="460">
        <v>1841.3</v>
      </c>
      <c r="JN94" s="460">
        <v>4293</v>
      </c>
      <c r="JO94" s="460">
        <v>4272</v>
      </c>
      <c r="JP94" s="460">
        <v>4372.2</v>
      </c>
      <c r="JQ94" s="460">
        <v>3940.6</v>
      </c>
      <c r="JR94" s="460">
        <v>1473.3</v>
      </c>
      <c r="JS94" s="460">
        <v>616.5</v>
      </c>
      <c r="JT94" s="460">
        <v>63.5</v>
      </c>
      <c r="JU94" s="483">
        <v>20878.5</v>
      </c>
      <c r="JV94" s="483">
        <v>2</v>
      </c>
      <c r="JW94" s="483">
        <v>20880.5</v>
      </c>
      <c r="JX94" s="461"/>
      <c r="JY94" s="461"/>
      <c r="JZ94" s="461"/>
      <c r="KA94" s="461"/>
      <c r="KB94" s="461"/>
      <c r="KC94" s="461"/>
      <c r="KD94" s="461"/>
      <c r="KE94" s="461"/>
      <c r="KF94" s="461"/>
      <c r="KG94" s="461"/>
      <c r="KH94" s="461"/>
      <c r="KI94" s="461"/>
      <c r="KJ94" s="461"/>
      <c r="KK94" s="461"/>
      <c r="KL94" s="461"/>
      <c r="KM94" s="461"/>
      <c r="KN94" s="461"/>
      <c r="KO94" s="461"/>
      <c r="KP94" s="461"/>
      <c r="KQ94" s="461"/>
      <c r="KR94" s="461"/>
      <c r="KS94" s="461"/>
      <c r="KT94" s="461"/>
      <c r="KU94" s="461"/>
      <c r="KV94" s="461"/>
      <c r="KW94" s="461"/>
      <c r="KX94" s="462"/>
    </row>
    <row r="95" spans="1:310" s="463" customFormat="1" x14ac:dyDescent="0.2">
      <c r="A95" s="457" t="s">
        <v>229</v>
      </c>
      <c r="B95" s="473" t="s">
        <v>897</v>
      </c>
      <c r="C95" s="464" t="s">
        <v>782</v>
      </c>
      <c r="D95" s="465" t="s">
        <v>230</v>
      </c>
      <c r="E95" s="484">
        <v>446</v>
      </c>
      <c r="F95" s="484">
        <v>1821</v>
      </c>
      <c r="G95" s="484">
        <v>8001</v>
      </c>
      <c r="H95" s="484">
        <v>13717</v>
      </c>
      <c r="I95" s="484">
        <v>11086</v>
      </c>
      <c r="J95" s="484">
        <v>8006</v>
      </c>
      <c r="K95" s="484">
        <v>11349</v>
      </c>
      <c r="L95" s="484">
        <v>4377</v>
      </c>
      <c r="M95" s="485">
        <v>58803</v>
      </c>
      <c r="N95" s="484">
        <v>46</v>
      </c>
      <c r="O95" s="484">
        <v>45</v>
      </c>
      <c r="P95" s="484">
        <v>141</v>
      </c>
      <c r="Q95" s="484">
        <v>155</v>
      </c>
      <c r="R95" s="484">
        <v>153</v>
      </c>
      <c r="S95" s="484">
        <v>90</v>
      </c>
      <c r="T95" s="484">
        <v>105</v>
      </c>
      <c r="U95" s="484">
        <v>12</v>
      </c>
      <c r="V95" s="485">
        <v>747</v>
      </c>
      <c r="W95" s="484">
        <v>0</v>
      </c>
      <c r="X95" s="484">
        <v>0</v>
      </c>
      <c r="Y95" s="484">
        <v>0</v>
      </c>
      <c r="Z95" s="484">
        <v>1</v>
      </c>
      <c r="AA95" s="484">
        <v>1</v>
      </c>
      <c r="AB95" s="484">
        <v>1</v>
      </c>
      <c r="AC95" s="484">
        <v>5</v>
      </c>
      <c r="AD95" s="484">
        <v>5</v>
      </c>
      <c r="AE95" s="485">
        <v>13</v>
      </c>
      <c r="AF95" s="484">
        <v>400</v>
      </c>
      <c r="AG95" s="484">
        <v>1776</v>
      </c>
      <c r="AH95" s="484">
        <v>7860</v>
      </c>
      <c r="AI95" s="484">
        <v>13561</v>
      </c>
      <c r="AJ95" s="484">
        <v>10932</v>
      </c>
      <c r="AK95" s="484">
        <v>7915</v>
      </c>
      <c r="AL95" s="484">
        <v>11239</v>
      </c>
      <c r="AM95" s="484">
        <v>4360</v>
      </c>
      <c r="AN95" s="485">
        <v>58043</v>
      </c>
      <c r="AO95" s="484">
        <v>0</v>
      </c>
      <c r="AP95" s="484">
        <v>2</v>
      </c>
      <c r="AQ95" s="484">
        <v>15</v>
      </c>
      <c r="AR95" s="484">
        <v>41</v>
      </c>
      <c r="AS95" s="484">
        <v>37</v>
      </c>
      <c r="AT95" s="484">
        <v>45</v>
      </c>
      <c r="AU95" s="484">
        <v>67</v>
      </c>
      <c r="AV95" s="484">
        <v>40</v>
      </c>
      <c r="AW95" s="485">
        <v>247</v>
      </c>
      <c r="AX95" s="484">
        <v>0</v>
      </c>
      <c r="AY95" s="484">
        <v>2</v>
      </c>
      <c r="AZ95" s="484">
        <v>15</v>
      </c>
      <c r="BA95" s="484">
        <v>41</v>
      </c>
      <c r="BB95" s="484">
        <v>37</v>
      </c>
      <c r="BC95" s="484">
        <v>45</v>
      </c>
      <c r="BD95" s="484">
        <v>67</v>
      </c>
      <c r="BE95" s="484">
        <v>40</v>
      </c>
      <c r="BF95" s="486"/>
      <c r="BG95" s="485">
        <v>247</v>
      </c>
      <c r="BH95" s="484">
        <v>0</v>
      </c>
      <c r="BI95" s="484">
        <v>402</v>
      </c>
      <c r="BJ95" s="484">
        <v>1789</v>
      </c>
      <c r="BK95" s="484">
        <v>7886</v>
      </c>
      <c r="BL95" s="484">
        <v>13557</v>
      </c>
      <c r="BM95" s="484">
        <v>10940</v>
      </c>
      <c r="BN95" s="484">
        <v>7937</v>
      </c>
      <c r="BO95" s="484">
        <v>11212</v>
      </c>
      <c r="BP95" s="484">
        <v>4320</v>
      </c>
      <c r="BQ95" s="485">
        <v>58043</v>
      </c>
      <c r="BR95" s="484">
        <v>0</v>
      </c>
      <c r="BS95" s="484">
        <v>111</v>
      </c>
      <c r="BT95" s="484">
        <v>1253</v>
      </c>
      <c r="BU95" s="484">
        <v>4185</v>
      </c>
      <c r="BV95" s="484">
        <v>4574</v>
      </c>
      <c r="BW95" s="484">
        <v>3098</v>
      </c>
      <c r="BX95" s="484">
        <v>1739</v>
      </c>
      <c r="BY95" s="484">
        <v>1706</v>
      </c>
      <c r="BZ95" s="484">
        <v>354</v>
      </c>
      <c r="CA95" s="485">
        <v>17020</v>
      </c>
      <c r="CB95" s="484">
        <v>0</v>
      </c>
      <c r="CC95" s="484">
        <v>0</v>
      </c>
      <c r="CD95" s="484">
        <v>5</v>
      </c>
      <c r="CE95" s="484">
        <v>65</v>
      </c>
      <c r="CF95" s="484">
        <v>132</v>
      </c>
      <c r="CG95" s="484">
        <v>95</v>
      </c>
      <c r="CH95" s="484">
        <v>66</v>
      </c>
      <c r="CI95" s="484">
        <v>102</v>
      </c>
      <c r="CJ95" s="484">
        <v>17</v>
      </c>
      <c r="CK95" s="485">
        <v>482</v>
      </c>
      <c r="CL95" s="484">
        <v>0</v>
      </c>
      <c r="CM95" s="484">
        <v>0</v>
      </c>
      <c r="CN95" s="484">
        <v>1</v>
      </c>
      <c r="CO95" s="484">
        <v>4</v>
      </c>
      <c r="CP95" s="484">
        <v>3</v>
      </c>
      <c r="CQ95" s="484">
        <v>3</v>
      </c>
      <c r="CR95" s="484">
        <v>8</v>
      </c>
      <c r="CS95" s="484">
        <v>21</v>
      </c>
      <c r="CT95" s="484">
        <v>7</v>
      </c>
      <c r="CU95" s="485">
        <v>47</v>
      </c>
      <c r="CV95" s="484">
        <v>12</v>
      </c>
      <c r="CW95" s="484">
        <v>7</v>
      </c>
      <c r="CX95" s="484">
        <v>41</v>
      </c>
      <c r="CY95" s="484">
        <v>51</v>
      </c>
      <c r="CZ95" s="484">
        <v>45</v>
      </c>
      <c r="DA95" s="484">
        <v>38</v>
      </c>
      <c r="DB95" s="484">
        <v>52</v>
      </c>
      <c r="DC95" s="484">
        <v>36</v>
      </c>
      <c r="DD95" s="485">
        <v>282</v>
      </c>
      <c r="DE95" s="484">
        <v>12</v>
      </c>
      <c r="DF95" s="484">
        <v>36</v>
      </c>
      <c r="DG95" s="484">
        <v>124</v>
      </c>
      <c r="DH95" s="484">
        <v>109</v>
      </c>
      <c r="DI95" s="484">
        <v>96</v>
      </c>
      <c r="DJ95" s="484">
        <v>34</v>
      </c>
      <c r="DK95" s="484">
        <v>68</v>
      </c>
      <c r="DL95" s="484">
        <v>34</v>
      </c>
      <c r="DM95" s="485">
        <v>513</v>
      </c>
      <c r="DN95" s="484">
        <v>0</v>
      </c>
      <c r="DO95" s="484">
        <v>0</v>
      </c>
      <c r="DP95" s="484">
        <v>0</v>
      </c>
      <c r="DQ95" s="484">
        <v>0</v>
      </c>
      <c r="DR95" s="484">
        <v>0</v>
      </c>
      <c r="DS95" s="484">
        <v>0</v>
      </c>
      <c r="DT95" s="484">
        <v>0</v>
      </c>
      <c r="DU95" s="484">
        <v>0</v>
      </c>
      <c r="DV95" s="485">
        <v>0</v>
      </c>
      <c r="DW95" s="484">
        <v>3</v>
      </c>
      <c r="DX95" s="484">
        <v>31</v>
      </c>
      <c r="DY95" s="484">
        <v>57</v>
      </c>
      <c r="DZ95" s="484">
        <v>40</v>
      </c>
      <c r="EA95" s="484">
        <v>11</v>
      </c>
      <c r="EB95" s="484">
        <v>15</v>
      </c>
      <c r="EC95" s="484">
        <v>11</v>
      </c>
      <c r="ED95" s="484">
        <v>13</v>
      </c>
      <c r="EE95" s="485">
        <v>181</v>
      </c>
      <c r="EF95" s="484">
        <v>15</v>
      </c>
      <c r="EG95" s="484">
        <v>67</v>
      </c>
      <c r="EH95" s="484">
        <v>181</v>
      </c>
      <c r="EI95" s="484">
        <v>149</v>
      </c>
      <c r="EJ95" s="484">
        <v>107</v>
      </c>
      <c r="EK95" s="484">
        <v>49</v>
      </c>
      <c r="EL95" s="484">
        <v>79</v>
      </c>
      <c r="EM95" s="484">
        <v>47</v>
      </c>
      <c r="EN95" s="485">
        <v>694</v>
      </c>
      <c r="EO95" s="484">
        <v>9</v>
      </c>
      <c r="EP95" s="484">
        <v>50</v>
      </c>
      <c r="EQ95" s="484">
        <v>98</v>
      </c>
      <c r="ER95" s="484">
        <v>82</v>
      </c>
      <c r="ES95" s="484">
        <v>39</v>
      </c>
      <c r="ET95" s="484">
        <v>31</v>
      </c>
      <c r="EU95" s="484">
        <v>30</v>
      </c>
      <c r="EV95" s="484">
        <v>25</v>
      </c>
      <c r="EW95" s="485">
        <v>364</v>
      </c>
      <c r="EX95" s="484">
        <v>0</v>
      </c>
      <c r="EY95" s="484">
        <v>0</v>
      </c>
      <c r="EZ95" s="484">
        <v>0</v>
      </c>
      <c r="FA95" s="484">
        <v>0</v>
      </c>
      <c r="FB95" s="484">
        <v>0</v>
      </c>
      <c r="FC95" s="484">
        <v>0</v>
      </c>
      <c r="FD95" s="484">
        <v>0</v>
      </c>
      <c r="FE95" s="484">
        <v>0</v>
      </c>
      <c r="FF95" s="485">
        <v>0</v>
      </c>
      <c r="FG95" s="484">
        <v>0</v>
      </c>
      <c r="FH95" s="484">
        <v>0</v>
      </c>
      <c r="FI95" s="484">
        <v>0</v>
      </c>
      <c r="FJ95" s="484">
        <v>0</v>
      </c>
      <c r="FK95" s="484">
        <v>0</v>
      </c>
      <c r="FL95" s="484">
        <v>0</v>
      </c>
      <c r="FM95" s="484">
        <v>0</v>
      </c>
      <c r="FN95" s="484">
        <v>0</v>
      </c>
      <c r="FO95" s="485">
        <v>0</v>
      </c>
      <c r="FP95" s="484">
        <v>0</v>
      </c>
      <c r="FQ95" s="484">
        <v>0</v>
      </c>
      <c r="FR95" s="484">
        <v>1</v>
      </c>
      <c r="FS95" s="484">
        <v>1</v>
      </c>
      <c r="FT95" s="484">
        <v>1</v>
      </c>
      <c r="FU95" s="484">
        <v>6</v>
      </c>
      <c r="FV95" s="484">
        <v>4</v>
      </c>
      <c r="FW95" s="484">
        <v>2</v>
      </c>
      <c r="FX95" s="485">
        <v>15</v>
      </c>
      <c r="FY95" s="484">
        <v>9</v>
      </c>
      <c r="FZ95" s="484">
        <v>50</v>
      </c>
      <c r="GA95" s="484">
        <v>97</v>
      </c>
      <c r="GB95" s="484">
        <v>81</v>
      </c>
      <c r="GC95" s="484">
        <v>38</v>
      </c>
      <c r="GD95" s="484">
        <v>25</v>
      </c>
      <c r="GE95" s="484">
        <v>26</v>
      </c>
      <c r="GF95" s="484">
        <v>23</v>
      </c>
      <c r="GG95" s="485">
        <v>349</v>
      </c>
      <c r="GH95" s="484">
        <v>0</v>
      </c>
      <c r="GI95" s="484">
        <v>286</v>
      </c>
      <c r="GJ95" s="484">
        <v>499</v>
      </c>
      <c r="GK95" s="484">
        <v>3575</v>
      </c>
      <c r="GL95" s="484">
        <v>8807</v>
      </c>
      <c r="GM95" s="484">
        <v>7733</v>
      </c>
      <c r="GN95" s="484">
        <v>6108</v>
      </c>
      <c r="GO95" s="484">
        <v>9372</v>
      </c>
      <c r="GP95" s="484">
        <v>3929</v>
      </c>
      <c r="GQ95" s="485">
        <v>40309</v>
      </c>
      <c r="GR95" s="484">
        <v>0</v>
      </c>
      <c r="GS95" s="484">
        <v>116</v>
      </c>
      <c r="GT95" s="484">
        <v>1290</v>
      </c>
      <c r="GU95" s="484">
        <v>4311</v>
      </c>
      <c r="GV95" s="484">
        <v>4750</v>
      </c>
      <c r="GW95" s="484">
        <v>3207</v>
      </c>
      <c r="GX95" s="484">
        <v>1829</v>
      </c>
      <c r="GY95" s="484">
        <v>1840</v>
      </c>
      <c r="GZ95" s="484">
        <v>391</v>
      </c>
      <c r="HA95" s="485">
        <v>17734</v>
      </c>
      <c r="HB95" s="460">
        <v>0</v>
      </c>
      <c r="HC95" s="460">
        <v>14.5</v>
      </c>
      <c r="HD95" s="460">
        <v>0.5</v>
      </c>
      <c r="HE95" s="460">
        <v>0.5</v>
      </c>
      <c r="HF95" s="460">
        <v>0.5</v>
      </c>
      <c r="HG95" s="460">
        <v>0</v>
      </c>
      <c r="HH95" s="460">
        <v>0</v>
      </c>
      <c r="HI95" s="460">
        <v>0</v>
      </c>
      <c r="HJ95" s="460">
        <v>0</v>
      </c>
      <c r="HK95" s="483">
        <v>16</v>
      </c>
      <c r="HL95" s="460">
        <v>0</v>
      </c>
      <c r="HM95" s="460">
        <v>362.75</v>
      </c>
      <c r="HN95" s="460">
        <v>1507.5</v>
      </c>
      <c r="HO95" s="460">
        <v>6897</v>
      </c>
      <c r="HP95" s="460">
        <v>12428</v>
      </c>
      <c r="HQ95" s="460">
        <v>10151.25</v>
      </c>
      <c r="HR95" s="460">
        <v>7497.25</v>
      </c>
      <c r="HS95" s="460">
        <v>10763.5</v>
      </c>
      <c r="HT95" s="460">
        <v>4244.75</v>
      </c>
      <c r="HU95" s="483">
        <v>53852</v>
      </c>
      <c r="HV95" s="460">
        <v>0</v>
      </c>
      <c r="HW95" s="460">
        <v>241.8</v>
      </c>
      <c r="HX95" s="460">
        <v>1172.5</v>
      </c>
      <c r="HY95" s="460">
        <v>6130.7</v>
      </c>
      <c r="HZ95" s="460">
        <v>12428</v>
      </c>
      <c r="IA95" s="460">
        <v>12407.1</v>
      </c>
      <c r="IB95" s="460">
        <v>10829.4</v>
      </c>
      <c r="IC95" s="460">
        <v>17939.2</v>
      </c>
      <c r="ID95" s="460">
        <v>8489.5</v>
      </c>
      <c r="IE95" s="483">
        <v>69638.2</v>
      </c>
      <c r="IF95" s="483">
        <v>0</v>
      </c>
      <c r="IG95" s="483">
        <v>69638.2</v>
      </c>
      <c r="IH95" s="460">
        <v>0</v>
      </c>
      <c r="II95" s="460">
        <v>362.75</v>
      </c>
      <c r="IJ95" s="460">
        <v>1507.5</v>
      </c>
      <c r="IK95" s="460">
        <v>6897</v>
      </c>
      <c r="IL95" s="460">
        <v>12428</v>
      </c>
      <c r="IM95" s="460">
        <v>10151.25</v>
      </c>
      <c r="IN95" s="460">
        <v>7497.25</v>
      </c>
      <c r="IO95" s="460">
        <v>10763.5</v>
      </c>
      <c r="IP95" s="460">
        <v>4244.75</v>
      </c>
      <c r="IQ95" s="483">
        <v>53852</v>
      </c>
      <c r="IR95" s="460">
        <v>0</v>
      </c>
      <c r="IS95" s="460">
        <v>35.82</v>
      </c>
      <c r="IT95" s="460">
        <v>537.37</v>
      </c>
      <c r="IU95" s="460">
        <v>1461.56</v>
      </c>
      <c r="IV95" s="460">
        <v>1292.03</v>
      </c>
      <c r="IW95" s="460">
        <v>399.12</v>
      </c>
      <c r="IX95" s="460">
        <v>108.66</v>
      </c>
      <c r="IY95" s="460">
        <v>37.119999999999997</v>
      </c>
      <c r="IZ95" s="460">
        <v>4.49</v>
      </c>
      <c r="JA95" s="483">
        <v>3876.17</v>
      </c>
      <c r="JB95" s="460">
        <v>0</v>
      </c>
      <c r="JC95" s="460">
        <v>326.93</v>
      </c>
      <c r="JD95" s="460">
        <v>970.13</v>
      </c>
      <c r="JE95" s="460">
        <v>5435.44</v>
      </c>
      <c r="JF95" s="460">
        <v>11135.97</v>
      </c>
      <c r="JG95" s="460">
        <v>9752.1299999999992</v>
      </c>
      <c r="JH95" s="460">
        <v>7388.59</v>
      </c>
      <c r="JI95" s="460">
        <v>10726.38</v>
      </c>
      <c r="JJ95" s="460">
        <v>4240.26</v>
      </c>
      <c r="JK95" s="483">
        <v>49975.83</v>
      </c>
      <c r="JL95" s="460">
        <v>0</v>
      </c>
      <c r="JM95" s="460">
        <v>218</v>
      </c>
      <c r="JN95" s="460">
        <v>754.5</v>
      </c>
      <c r="JO95" s="460">
        <v>4831.5</v>
      </c>
      <c r="JP95" s="460">
        <v>11136</v>
      </c>
      <c r="JQ95" s="460">
        <v>11919.3</v>
      </c>
      <c r="JR95" s="460">
        <v>10672.4</v>
      </c>
      <c r="JS95" s="460">
        <v>17877.3</v>
      </c>
      <c r="JT95" s="460">
        <v>8480.5</v>
      </c>
      <c r="JU95" s="483">
        <v>65889.5</v>
      </c>
      <c r="JV95" s="483">
        <v>0</v>
      </c>
      <c r="JW95" s="483">
        <v>65889.5</v>
      </c>
      <c r="JX95" s="461"/>
      <c r="JY95" s="461"/>
      <c r="JZ95" s="461"/>
      <c r="KA95" s="461"/>
      <c r="KB95" s="461"/>
      <c r="KC95" s="461"/>
      <c r="KD95" s="461"/>
      <c r="KE95" s="461"/>
      <c r="KF95" s="461"/>
      <c r="KG95" s="461"/>
      <c r="KH95" s="461"/>
      <c r="KI95" s="461"/>
      <c r="KJ95" s="461"/>
      <c r="KK95" s="461"/>
      <c r="KL95" s="461"/>
      <c r="KM95" s="461"/>
      <c r="KN95" s="461"/>
      <c r="KO95" s="461"/>
      <c r="KP95" s="461"/>
      <c r="KQ95" s="461"/>
      <c r="KR95" s="461"/>
      <c r="KS95" s="461"/>
      <c r="KT95" s="461"/>
      <c r="KU95" s="461"/>
      <c r="KV95" s="461"/>
      <c r="KW95" s="461"/>
      <c r="KX95" s="462"/>
    </row>
    <row r="96" spans="1:310" s="463" customFormat="1" x14ac:dyDescent="0.2">
      <c r="A96" s="457" t="s">
        <v>231</v>
      </c>
      <c r="B96" s="473" t="s">
        <v>898</v>
      </c>
      <c r="C96" s="464" t="s">
        <v>640</v>
      </c>
      <c r="D96" s="465" t="s">
        <v>232</v>
      </c>
      <c r="E96" s="484">
        <v>5246</v>
      </c>
      <c r="F96" s="484">
        <v>11945</v>
      </c>
      <c r="G96" s="484">
        <v>34506</v>
      </c>
      <c r="H96" s="484">
        <v>36888</v>
      </c>
      <c r="I96" s="484">
        <v>21390</v>
      </c>
      <c r="J96" s="484">
        <v>9434</v>
      </c>
      <c r="K96" s="484">
        <v>5935</v>
      </c>
      <c r="L96" s="484">
        <v>957</v>
      </c>
      <c r="M96" s="485">
        <v>126301</v>
      </c>
      <c r="N96" s="484">
        <v>136</v>
      </c>
      <c r="O96" s="484">
        <v>305</v>
      </c>
      <c r="P96" s="484">
        <v>596</v>
      </c>
      <c r="Q96" s="484">
        <v>464</v>
      </c>
      <c r="R96" s="484">
        <v>273</v>
      </c>
      <c r="S96" s="484">
        <v>102</v>
      </c>
      <c r="T96" s="484">
        <v>50</v>
      </c>
      <c r="U96" s="484">
        <v>4</v>
      </c>
      <c r="V96" s="485">
        <v>1930</v>
      </c>
      <c r="W96" s="484">
        <v>0</v>
      </c>
      <c r="X96" s="484">
        <v>0</v>
      </c>
      <c r="Y96" s="484">
        <v>0</v>
      </c>
      <c r="Z96" s="484">
        <v>1</v>
      </c>
      <c r="AA96" s="484">
        <v>0</v>
      </c>
      <c r="AB96" s="484">
        <v>0</v>
      </c>
      <c r="AC96" s="484">
        <v>0</v>
      </c>
      <c r="AD96" s="484">
        <v>0</v>
      </c>
      <c r="AE96" s="485">
        <v>1</v>
      </c>
      <c r="AF96" s="484">
        <v>5110</v>
      </c>
      <c r="AG96" s="484">
        <v>11640</v>
      </c>
      <c r="AH96" s="484">
        <v>33910</v>
      </c>
      <c r="AI96" s="484">
        <v>36423</v>
      </c>
      <c r="AJ96" s="484">
        <v>21117</v>
      </c>
      <c r="AK96" s="484">
        <v>9332</v>
      </c>
      <c r="AL96" s="484">
        <v>5885</v>
      </c>
      <c r="AM96" s="484">
        <v>953</v>
      </c>
      <c r="AN96" s="485">
        <v>124370</v>
      </c>
      <c r="AO96" s="484">
        <v>0</v>
      </c>
      <c r="AP96" s="484">
        <v>5</v>
      </c>
      <c r="AQ96" s="484">
        <v>60</v>
      </c>
      <c r="AR96" s="484">
        <v>112</v>
      </c>
      <c r="AS96" s="484">
        <v>120</v>
      </c>
      <c r="AT96" s="484">
        <v>61</v>
      </c>
      <c r="AU96" s="484">
        <v>46</v>
      </c>
      <c r="AV96" s="484">
        <v>20</v>
      </c>
      <c r="AW96" s="485">
        <v>424</v>
      </c>
      <c r="AX96" s="484">
        <v>0</v>
      </c>
      <c r="AY96" s="484">
        <v>5</v>
      </c>
      <c r="AZ96" s="484">
        <v>60</v>
      </c>
      <c r="BA96" s="484">
        <v>112</v>
      </c>
      <c r="BB96" s="484">
        <v>120</v>
      </c>
      <c r="BC96" s="484">
        <v>61</v>
      </c>
      <c r="BD96" s="484">
        <v>46</v>
      </c>
      <c r="BE96" s="484">
        <v>20</v>
      </c>
      <c r="BF96" s="486"/>
      <c r="BG96" s="485">
        <v>424</v>
      </c>
      <c r="BH96" s="484">
        <v>0</v>
      </c>
      <c r="BI96" s="484">
        <v>5115</v>
      </c>
      <c r="BJ96" s="484">
        <v>11695</v>
      </c>
      <c r="BK96" s="484">
        <v>33962</v>
      </c>
      <c r="BL96" s="484">
        <v>36431</v>
      </c>
      <c r="BM96" s="484">
        <v>21058</v>
      </c>
      <c r="BN96" s="484">
        <v>9317</v>
      </c>
      <c r="BO96" s="484">
        <v>5859</v>
      </c>
      <c r="BP96" s="484">
        <v>933</v>
      </c>
      <c r="BQ96" s="485">
        <v>124370</v>
      </c>
      <c r="BR96" s="484">
        <v>0</v>
      </c>
      <c r="BS96" s="484">
        <v>2898</v>
      </c>
      <c r="BT96" s="484">
        <v>6897</v>
      </c>
      <c r="BU96" s="484">
        <v>13839</v>
      </c>
      <c r="BV96" s="484">
        <v>10470</v>
      </c>
      <c r="BW96" s="484">
        <v>4868</v>
      </c>
      <c r="BX96" s="484">
        <v>1782</v>
      </c>
      <c r="BY96" s="484">
        <v>806</v>
      </c>
      <c r="BZ96" s="484">
        <v>97</v>
      </c>
      <c r="CA96" s="485">
        <v>41657</v>
      </c>
      <c r="CB96" s="484">
        <v>0</v>
      </c>
      <c r="CC96" s="484">
        <v>51</v>
      </c>
      <c r="CD96" s="484">
        <v>124</v>
      </c>
      <c r="CE96" s="484">
        <v>527</v>
      </c>
      <c r="CF96" s="484">
        <v>578</v>
      </c>
      <c r="CG96" s="484">
        <v>256</v>
      </c>
      <c r="CH96" s="484">
        <v>83</v>
      </c>
      <c r="CI96" s="484">
        <v>54</v>
      </c>
      <c r="CJ96" s="484">
        <v>8</v>
      </c>
      <c r="CK96" s="485">
        <v>1681</v>
      </c>
      <c r="CL96" s="484">
        <v>0</v>
      </c>
      <c r="CM96" s="484">
        <v>2</v>
      </c>
      <c r="CN96" s="484">
        <v>1</v>
      </c>
      <c r="CO96" s="484">
        <v>23</v>
      </c>
      <c r="CP96" s="484">
        <v>51</v>
      </c>
      <c r="CQ96" s="484">
        <v>38</v>
      </c>
      <c r="CR96" s="484">
        <v>32</v>
      </c>
      <c r="CS96" s="484">
        <v>39</v>
      </c>
      <c r="CT96" s="484">
        <v>18</v>
      </c>
      <c r="CU96" s="485">
        <v>204</v>
      </c>
      <c r="CV96" s="484">
        <v>149</v>
      </c>
      <c r="CW96" s="484">
        <v>246</v>
      </c>
      <c r="CX96" s="484">
        <v>430</v>
      </c>
      <c r="CY96" s="484">
        <v>372</v>
      </c>
      <c r="CZ96" s="484">
        <v>226</v>
      </c>
      <c r="DA96" s="484">
        <v>78</v>
      </c>
      <c r="DB96" s="484">
        <v>62</v>
      </c>
      <c r="DC96" s="484">
        <v>19</v>
      </c>
      <c r="DD96" s="485">
        <v>1582</v>
      </c>
      <c r="DE96" s="484">
        <v>111</v>
      </c>
      <c r="DF96" s="484">
        <v>314</v>
      </c>
      <c r="DG96" s="484">
        <v>615</v>
      </c>
      <c r="DH96" s="484">
        <v>430</v>
      </c>
      <c r="DI96" s="484">
        <v>200</v>
      </c>
      <c r="DJ96" s="484">
        <v>114</v>
      </c>
      <c r="DK96" s="484">
        <v>52</v>
      </c>
      <c r="DL96" s="484">
        <v>12</v>
      </c>
      <c r="DM96" s="485">
        <v>1848</v>
      </c>
      <c r="DN96" s="484">
        <v>0</v>
      </c>
      <c r="DO96" s="484">
        <v>0</v>
      </c>
      <c r="DP96" s="484">
        <v>0</v>
      </c>
      <c r="DQ96" s="484">
        <v>0</v>
      </c>
      <c r="DR96" s="484">
        <v>0</v>
      </c>
      <c r="DS96" s="484">
        <v>0</v>
      </c>
      <c r="DT96" s="484">
        <v>0</v>
      </c>
      <c r="DU96" s="484">
        <v>0</v>
      </c>
      <c r="DV96" s="485">
        <v>0</v>
      </c>
      <c r="DW96" s="484">
        <v>27</v>
      </c>
      <c r="DX96" s="484">
        <v>51</v>
      </c>
      <c r="DY96" s="484">
        <v>118</v>
      </c>
      <c r="DZ96" s="484">
        <v>66</v>
      </c>
      <c r="EA96" s="484">
        <v>45</v>
      </c>
      <c r="EB96" s="484">
        <v>22</v>
      </c>
      <c r="EC96" s="484">
        <v>6</v>
      </c>
      <c r="ED96" s="484">
        <v>9</v>
      </c>
      <c r="EE96" s="485">
        <v>344</v>
      </c>
      <c r="EF96" s="484">
        <v>138</v>
      </c>
      <c r="EG96" s="484">
        <v>365</v>
      </c>
      <c r="EH96" s="484">
        <v>733</v>
      </c>
      <c r="EI96" s="484">
        <v>496</v>
      </c>
      <c r="EJ96" s="484">
        <v>245</v>
      </c>
      <c r="EK96" s="484">
        <v>136</v>
      </c>
      <c r="EL96" s="484">
        <v>58</v>
      </c>
      <c r="EM96" s="484">
        <v>21</v>
      </c>
      <c r="EN96" s="485">
        <v>2192</v>
      </c>
      <c r="EO96" s="484">
        <v>64</v>
      </c>
      <c r="EP96" s="484">
        <v>113</v>
      </c>
      <c r="EQ96" s="484">
        <v>300</v>
      </c>
      <c r="ER96" s="484">
        <v>216</v>
      </c>
      <c r="ES96" s="484">
        <v>133</v>
      </c>
      <c r="ET96" s="484">
        <v>88</v>
      </c>
      <c r="EU96" s="484">
        <v>35</v>
      </c>
      <c r="EV96" s="484">
        <v>18</v>
      </c>
      <c r="EW96" s="485">
        <v>967</v>
      </c>
      <c r="EX96" s="484">
        <v>0</v>
      </c>
      <c r="EY96" s="484">
        <v>0</v>
      </c>
      <c r="EZ96" s="484">
        <v>0</v>
      </c>
      <c r="FA96" s="484">
        <v>0</v>
      </c>
      <c r="FB96" s="484">
        <v>0</v>
      </c>
      <c r="FC96" s="484">
        <v>0</v>
      </c>
      <c r="FD96" s="484">
        <v>0</v>
      </c>
      <c r="FE96" s="484">
        <v>0</v>
      </c>
      <c r="FF96" s="485">
        <v>0</v>
      </c>
      <c r="FG96" s="484">
        <v>0</v>
      </c>
      <c r="FH96" s="484">
        <v>0</v>
      </c>
      <c r="FI96" s="484">
        <v>0</v>
      </c>
      <c r="FJ96" s="484">
        <v>0</v>
      </c>
      <c r="FK96" s="484">
        <v>0</v>
      </c>
      <c r="FL96" s="484">
        <v>0</v>
      </c>
      <c r="FM96" s="484">
        <v>0</v>
      </c>
      <c r="FN96" s="484">
        <v>0</v>
      </c>
      <c r="FO96" s="485">
        <v>0</v>
      </c>
      <c r="FP96" s="484">
        <v>0</v>
      </c>
      <c r="FQ96" s="484">
        <v>0</v>
      </c>
      <c r="FR96" s="484">
        <v>0</v>
      </c>
      <c r="FS96" s="484">
        <v>0</v>
      </c>
      <c r="FT96" s="484">
        <v>0</v>
      </c>
      <c r="FU96" s="484">
        <v>0</v>
      </c>
      <c r="FV96" s="484">
        <v>0</v>
      </c>
      <c r="FW96" s="484">
        <v>0</v>
      </c>
      <c r="FX96" s="485">
        <v>0</v>
      </c>
      <c r="FY96" s="484">
        <v>64</v>
      </c>
      <c r="FZ96" s="484">
        <v>113</v>
      </c>
      <c r="GA96" s="484">
        <v>300</v>
      </c>
      <c r="GB96" s="484">
        <v>216</v>
      </c>
      <c r="GC96" s="484">
        <v>133</v>
      </c>
      <c r="GD96" s="484">
        <v>88</v>
      </c>
      <c r="GE96" s="484">
        <v>35</v>
      </c>
      <c r="GF96" s="484">
        <v>18</v>
      </c>
      <c r="GG96" s="485">
        <v>967</v>
      </c>
      <c r="GH96" s="484">
        <v>0</v>
      </c>
      <c r="GI96" s="484">
        <v>2137</v>
      </c>
      <c r="GJ96" s="484">
        <v>4622</v>
      </c>
      <c r="GK96" s="484">
        <v>19455</v>
      </c>
      <c r="GL96" s="484">
        <v>25266</v>
      </c>
      <c r="GM96" s="484">
        <v>15851</v>
      </c>
      <c r="GN96" s="484">
        <v>7398</v>
      </c>
      <c r="GO96" s="484">
        <v>4954</v>
      </c>
      <c r="GP96" s="484">
        <v>801</v>
      </c>
      <c r="GQ96" s="485">
        <v>80484</v>
      </c>
      <c r="GR96" s="484">
        <v>0</v>
      </c>
      <c r="GS96" s="484">
        <v>2978</v>
      </c>
      <c r="GT96" s="484">
        <v>7073</v>
      </c>
      <c r="GU96" s="484">
        <v>14507</v>
      </c>
      <c r="GV96" s="484">
        <v>11165</v>
      </c>
      <c r="GW96" s="484">
        <v>5207</v>
      </c>
      <c r="GX96" s="484">
        <v>1919</v>
      </c>
      <c r="GY96" s="484">
        <v>905</v>
      </c>
      <c r="GZ96" s="484">
        <v>132</v>
      </c>
      <c r="HA96" s="485">
        <v>43886</v>
      </c>
      <c r="HB96" s="460">
        <v>0</v>
      </c>
      <c r="HC96" s="460">
        <v>0.5</v>
      </c>
      <c r="HD96" s="460">
        <v>0.5</v>
      </c>
      <c r="HE96" s="460">
        <v>0.5</v>
      </c>
      <c r="HF96" s="460">
        <v>0</v>
      </c>
      <c r="HG96" s="460">
        <v>0</v>
      </c>
      <c r="HH96" s="460">
        <v>0</v>
      </c>
      <c r="HI96" s="460">
        <v>0</v>
      </c>
      <c r="HJ96" s="460">
        <v>0</v>
      </c>
      <c r="HK96" s="483">
        <v>1.5</v>
      </c>
      <c r="HL96" s="460">
        <v>0</v>
      </c>
      <c r="HM96" s="460">
        <v>4407.75</v>
      </c>
      <c r="HN96" s="460">
        <v>9996.75</v>
      </c>
      <c r="HO96" s="460">
        <v>30490</v>
      </c>
      <c r="HP96" s="460">
        <v>33721.5</v>
      </c>
      <c r="HQ96" s="460">
        <v>19810</v>
      </c>
      <c r="HR96" s="460">
        <v>8859.75</v>
      </c>
      <c r="HS96" s="460">
        <v>5631.5</v>
      </c>
      <c r="HT96" s="460">
        <v>907.25</v>
      </c>
      <c r="HU96" s="483">
        <v>113824.5</v>
      </c>
      <c r="HV96" s="460">
        <v>0</v>
      </c>
      <c r="HW96" s="460">
        <v>2938.5</v>
      </c>
      <c r="HX96" s="460">
        <v>7775.3</v>
      </c>
      <c r="HY96" s="460">
        <v>27102.2</v>
      </c>
      <c r="HZ96" s="460">
        <v>33721.5</v>
      </c>
      <c r="IA96" s="460">
        <v>24212.2</v>
      </c>
      <c r="IB96" s="460">
        <v>12797.4</v>
      </c>
      <c r="IC96" s="460">
        <v>9385.7999999999993</v>
      </c>
      <c r="ID96" s="460">
        <v>1814.5</v>
      </c>
      <c r="IE96" s="483">
        <v>119747.4</v>
      </c>
      <c r="IF96" s="483">
        <v>0</v>
      </c>
      <c r="IG96" s="483">
        <v>119747.4</v>
      </c>
      <c r="IH96" s="460">
        <v>0</v>
      </c>
      <c r="II96" s="460">
        <v>4407.75</v>
      </c>
      <c r="IJ96" s="460">
        <v>9996.75</v>
      </c>
      <c r="IK96" s="460">
        <v>30490</v>
      </c>
      <c r="IL96" s="460">
        <v>33721.5</v>
      </c>
      <c r="IM96" s="460">
        <v>19810</v>
      </c>
      <c r="IN96" s="460">
        <v>8859.75</v>
      </c>
      <c r="IO96" s="460">
        <v>5631.5</v>
      </c>
      <c r="IP96" s="460">
        <v>907.25</v>
      </c>
      <c r="IQ96" s="483">
        <v>113824.5</v>
      </c>
      <c r="IR96" s="460">
        <v>0</v>
      </c>
      <c r="IS96" s="460">
        <v>1811.29</v>
      </c>
      <c r="IT96" s="460">
        <v>3798.15</v>
      </c>
      <c r="IU96" s="460">
        <v>8023.31</v>
      </c>
      <c r="IV96" s="460">
        <v>6414.92</v>
      </c>
      <c r="IW96" s="460">
        <v>2220.33</v>
      </c>
      <c r="IX96" s="460">
        <v>477.81</v>
      </c>
      <c r="IY96" s="460">
        <v>130.19999999999999</v>
      </c>
      <c r="IZ96" s="460">
        <v>2.52</v>
      </c>
      <c r="JA96" s="483">
        <v>22878.53</v>
      </c>
      <c r="JB96" s="460">
        <v>0</v>
      </c>
      <c r="JC96" s="460">
        <v>2596.46</v>
      </c>
      <c r="JD96" s="460">
        <v>6198.6</v>
      </c>
      <c r="JE96" s="460">
        <v>22466.69</v>
      </c>
      <c r="JF96" s="460">
        <v>27306.58</v>
      </c>
      <c r="JG96" s="460">
        <v>17589.669999999998</v>
      </c>
      <c r="JH96" s="460">
        <v>8381.94</v>
      </c>
      <c r="JI96" s="460">
        <v>5501.3</v>
      </c>
      <c r="JJ96" s="460">
        <v>904.73</v>
      </c>
      <c r="JK96" s="483">
        <v>90945.97</v>
      </c>
      <c r="JL96" s="460">
        <v>0</v>
      </c>
      <c r="JM96" s="460">
        <v>1731</v>
      </c>
      <c r="JN96" s="460">
        <v>4821.1000000000004</v>
      </c>
      <c r="JO96" s="460">
        <v>19970.400000000001</v>
      </c>
      <c r="JP96" s="460">
        <v>27306.6</v>
      </c>
      <c r="JQ96" s="460">
        <v>21498.5</v>
      </c>
      <c r="JR96" s="460">
        <v>12107.2</v>
      </c>
      <c r="JS96" s="460">
        <v>9168.7999999999993</v>
      </c>
      <c r="JT96" s="460">
        <v>1809.5</v>
      </c>
      <c r="JU96" s="483">
        <v>98413.1</v>
      </c>
      <c r="JV96" s="483">
        <v>0</v>
      </c>
      <c r="JW96" s="483">
        <v>98413.1</v>
      </c>
      <c r="JX96" s="461"/>
      <c r="JY96" s="461"/>
      <c r="JZ96" s="461"/>
      <c r="KA96" s="461"/>
      <c r="KB96" s="461"/>
      <c r="KC96" s="461"/>
      <c r="KD96" s="461"/>
      <c r="KE96" s="461"/>
      <c r="KF96" s="461"/>
      <c r="KG96" s="461"/>
      <c r="KH96" s="461"/>
      <c r="KI96" s="461"/>
      <c r="KJ96" s="461"/>
      <c r="KK96" s="461"/>
      <c r="KL96" s="461"/>
      <c r="KM96" s="461"/>
      <c r="KN96" s="461"/>
      <c r="KO96" s="461"/>
      <c r="KP96" s="461"/>
      <c r="KQ96" s="461"/>
      <c r="KR96" s="461"/>
      <c r="KS96" s="461"/>
      <c r="KT96" s="461"/>
      <c r="KU96" s="461"/>
      <c r="KV96" s="461"/>
      <c r="KW96" s="461"/>
      <c r="KX96" s="462"/>
    </row>
    <row r="97" spans="1:310" s="463" customFormat="1" x14ac:dyDescent="0.2">
      <c r="A97" s="457" t="s">
        <v>233</v>
      </c>
      <c r="B97" s="473" t="s">
        <v>899</v>
      </c>
      <c r="C97" s="464" t="s">
        <v>626</v>
      </c>
      <c r="D97" s="465" t="s">
        <v>234</v>
      </c>
      <c r="E97" s="484">
        <v>2012</v>
      </c>
      <c r="F97" s="484">
        <v>5110</v>
      </c>
      <c r="G97" s="484">
        <v>11767</v>
      </c>
      <c r="H97" s="484">
        <v>14120</v>
      </c>
      <c r="I97" s="484">
        <v>9997</v>
      </c>
      <c r="J97" s="484">
        <v>6997</v>
      </c>
      <c r="K97" s="484">
        <v>6163</v>
      </c>
      <c r="L97" s="484">
        <v>1203</v>
      </c>
      <c r="M97" s="485">
        <v>57369</v>
      </c>
      <c r="N97" s="484">
        <v>187</v>
      </c>
      <c r="O97" s="484">
        <v>135</v>
      </c>
      <c r="P97" s="484">
        <v>184</v>
      </c>
      <c r="Q97" s="484">
        <v>139</v>
      </c>
      <c r="R97" s="484">
        <v>105</v>
      </c>
      <c r="S97" s="484">
        <v>79</v>
      </c>
      <c r="T97" s="484">
        <v>63</v>
      </c>
      <c r="U97" s="484">
        <v>11</v>
      </c>
      <c r="V97" s="485">
        <v>903</v>
      </c>
      <c r="W97" s="484">
        <v>2</v>
      </c>
      <c r="X97" s="484">
        <v>0</v>
      </c>
      <c r="Y97" s="484">
        <v>0</v>
      </c>
      <c r="Z97" s="484">
        <v>0</v>
      </c>
      <c r="AA97" s="484">
        <v>1</v>
      </c>
      <c r="AB97" s="484">
        <v>1</v>
      </c>
      <c r="AC97" s="484">
        <v>1</v>
      </c>
      <c r="AD97" s="484">
        <v>2</v>
      </c>
      <c r="AE97" s="485">
        <v>7</v>
      </c>
      <c r="AF97" s="484">
        <v>1823</v>
      </c>
      <c r="AG97" s="484">
        <v>4975</v>
      </c>
      <c r="AH97" s="484">
        <v>11583</v>
      </c>
      <c r="AI97" s="484">
        <v>13981</v>
      </c>
      <c r="AJ97" s="484">
        <v>9891</v>
      </c>
      <c r="AK97" s="484">
        <v>6917</v>
      </c>
      <c r="AL97" s="484">
        <v>6099</v>
      </c>
      <c r="AM97" s="484">
        <v>1190</v>
      </c>
      <c r="AN97" s="485">
        <v>56459</v>
      </c>
      <c r="AO97" s="484">
        <v>4</v>
      </c>
      <c r="AP97" s="484">
        <v>17</v>
      </c>
      <c r="AQ97" s="484">
        <v>37</v>
      </c>
      <c r="AR97" s="484">
        <v>71</v>
      </c>
      <c r="AS97" s="484">
        <v>66</v>
      </c>
      <c r="AT97" s="484">
        <v>66</v>
      </c>
      <c r="AU97" s="484">
        <v>77</v>
      </c>
      <c r="AV97" s="484">
        <v>33</v>
      </c>
      <c r="AW97" s="485">
        <v>371</v>
      </c>
      <c r="AX97" s="484">
        <v>4</v>
      </c>
      <c r="AY97" s="484">
        <v>17</v>
      </c>
      <c r="AZ97" s="484">
        <v>37</v>
      </c>
      <c r="BA97" s="484">
        <v>71</v>
      </c>
      <c r="BB97" s="484">
        <v>66</v>
      </c>
      <c r="BC97" s="484">
        <v>66</v>
      </c>
      <c r="BD97" s="484">
        <v>77</v>
      </c>
      <c r="BE97" s="484">
        <v>33</v>
      </c>
      <c r="BF97" s="486"/>
      <c r="BG97" s="485">
        <v>371</v>
      </c>
      <c r="BH97" s="484">
        <v>4</v>
      </c>
      <c r="BI97" s="484">
        <v>1836</v>
      </c>
      <c r="BJ97" s="484">
        <v>4995</v>
      </c>
      <c r="BK97" s="484">
        <v>11617</v>
      </c>
      <c r="BL97" s="484">
        <v>13976</v>
      </c>
      <c r="BM97" s="484">
        <v>9891</v>
      </c>
      <c r="BN97" s="484">
        <v>6928</v>
      </c>
      <c r="BO97" s="484">
        <v>6055</v>
      </c>
      <c r="BP97" s="484">
        <v>1157</v>
      </c>
      <c r="BQ97" s="485">
        <v>56459</v>
      </c>
      <c r="BR97" s="484">
        <v>0</v>
      </c>
      <c r="BS97" s="484">
        <v>1008</v>
      </c>
      <c r="BT97" s="484">
        <v>3227</v>
      </c>
      <c r="BU97" s="484">
        <v>4485</v>
      </c>
      <c r="BV97" s="484">
        <v>3898</v>
      </c>
      <c r="BW97" s="484">
        <v>2384</v>
      </c>
      <c r="BX97" s="484">
        <v>1336</v>
      </c>
      <c r="BY97" s="484">
        <v>827</v>
      </c>
      <c r="BZ97" s="484">
        <v>105</v>
      </c>
      <c r="CA97" s="485">
        <v>17270</v>
      </c>
      <c r="CB97" s="484">
        <v>0</v>
      </c>
      <c r="CC97" s="484">
        <v>9</v>
      </c>
      <c r="CD97" s="484">
        <v>37</v>
      </c>
      <c r="CE97" s="484">
        <v>103</v>
      </c>
      <c r="CF97" s="484">
        <v>108</v>
      </c>
      <c r="CG97" s="484">
        <v>94</v>
      </c>
      <c r="CH97" s="484">
        <v>62</v>
      </c>
      <c r="CI97" s="484">
        <v>40</v>
      </c>
      <c r="CJ97" s="484">
        <v>2</v>
      </c>
      <c r="CK97" s="485">
        <v>455</v>
      </c>
      <c r="CL97" s="484">
        <v>0</v>
      </c>
      <c r="CM97" s="484">
        <v>1</v>
      </c>
      <c r="CN97" s="484">
        <v>1</v>
      </c>
      <c r="CO97" s="484">
        <v>8</v>
      </c>
      <c r="CP97" s="484">
        <v>5</v>
      </c>
      <c r="CQ97" s="484">
        <v>7</v>
      </c>
      <c r="CR97" s="484">
        <v>7</v>
      </c>
      <c r="CS97" s="484">
        <v>19</v>
      </c>
      <c r="CT97" s="484">
        <v>2</v>
      </c>
      <c r="CU97" s="485">
        <v>50</v>
      </c>
      <c r="CV97" s="484">
        <v>97</v>
      </c>
      <c r="CW97" s="484">
        <v>36</v>
      </c>
      <c r="CX97" s="484">
        <v>72</v>
      </c>
      <c r="CY97" s="484">
        <v>59</v>
      </c>
      <c r="CZ97" s="484">
        <v>44</v>
      </c>
      <c r="DA97" s="484">
        <v>41</v>
      </c>
      <c r="DB97" s="484">
        <v>41</v>
      </c>
      <c r="DC97" s="484">
        <v>18</v>
      </c>
      <c r="DD97" s="485">
        <v>408</v>
      </c>
      <c r="DE97" s="484">
        <v>47</v>
      </c>
      <c r="DF97" s="484">
        <v>93</v>
      </c>
      <c r="DG97" s="484">
        <v>174</v>
      </c>
      <c r="DH97" s="484">
        <v>134</v>
      </c>
      <c r="DI97" s="484">
        <v>95</v>
      </c>
      <c r="DJ97" s="484">
        <v>59</v>
      </c>
      <c r="DK97" s="484">
        <v>52</v>
      </c>
      <c r="DL97" s="484">
        <v>9</v>
      </c>
      <c r="DM97" s="485">
        <v>663</v>
      </c>
      <c r="DN97" s="484">
        <v>4</v>
      </c>
      <c r="DO97" s="484">
        <v>12</v>
      </c>
      <c r="DP97" s="484">
        <v>55</v>
      </c>
      <c r="DQ97" s="484">
        <v>36</v>
      </c>
      <c r="DR97" s="484">
        <v>26</v>
      </c>
      <c r="DS97" s="484">
        <v>19</v>
      </c>
      <c r="DT97" s="484">
        <v>24</v>
      </c>
      <c r="DU97" s="484">
        <v>9</v>
      </c>
      <c r="DV97" s="485">
        <v>185</v>
      </c>
      <c r="DW97" s="484">
        <v>8</v>
      </c>
      <c r="DX97" s="484">
        <v>27</v>
      </c>
      <c r="DY97" s="484">
        <v>38</v>
      </c>
      <c r="DZ97" s="484">
        <v>20</v>
      </c>
      <c r="EA97" s="484">
        <v>18</v>
      </c>
      <c r="EB97" s="484">
        <v>15</v>
      </c>
      <c r="EC97" s="484">
        <v>22</v>
      </c>
      <c r="ED97" s="484">
        <v>8</v>
      </c>
      <c r="EE97" s="485">
        <v>156</v>
      </c>
      <c r="EF97" s="484">
        <v>59</v>
      </c>
      <c r="EG97" s="484">
        <v>132</v>
      </c>
      <c r="EH97" s="484">
        <v>267</v>
      </c>
      <c r="EI97" s="484">
        <v>190</v>
      </c>
      <c r="EJ97" s="484">
        <v>139</v>
      </c>
      <c r="EK97" s="484">
        <v>93</v>
      </c>
      <c r="EL97" s="484">
        <v>98</v>
      </c>
      <c r="EM97" s="484">
        <v>26</v>
      </c>
      <c r="EN97" s="485">
        <v>1004</v>
      </c>
      <c r="EO97" s="484">
        <v>33</v>
      </c>
      <c r="EP97" s="484">
        <v>63</v>
      </c>
      <c r="EQ97" s="484">
        <v>116</v>
      </c>
      <c r="ER97" s="484">
        <v>99</v>
      </c>
      <c r="ES97" s="484">
        <v>73</v>
      </c>
      <c r="ET97" s="484">
        <v>64</v>
      </c>
      <c r="EU97" s="484">
        <v>74</v>
      </c>
      <c r="EV97" s="484">
        <v>21</v>
      </c>
      <c r="EW97" s="485">
        <v>543</v>
      </c>
      <c r="EX97" s="484">
        <v>0</v>
      </c>
      <c r="EY97" s="484">
        <v>0</v>
      </c>
      <c r="EZ97" s="484">
        <v>0</v>
      </c>
      <c r="FA97" s="484">
        <v>0</v>
      </c>
      <c r="FB97" s="484">
        <v>0</v>
      </c>
      <c r="FC97" s="484">
        <v>0</v>
      </c>
      <c r="FD97" s="484">
        <v>0</v>
      </c>
      <c r="FE97" s="484">
        <v>0</v>
      </c>
      <c r="FF97" s="485">
        <v>0</v>
      </c>
      <c r="FG97" s="484">
        <v>0</v>
      </c>
      <c r="FH97" s="484">
        <v>0</v>
      </c>
      <c r="FI97" s="484">
        <v>0</v>
      </c>
      <c r="FJ97" s="484">
        <v>0</v>
      </c>
      <c r="FK97" s="484">
        <v>0</v>
      </c>
      <c r="FL97" s="484">
        <v>0</v>
      </c>
      <c r="FM97" s="484">
        <v>0</v>
      </c>
      <c r="FN97" s="484">
        <v>0</v>
      </c>
      <c r="FO97" s="485">
        <v>0</v>
      </c>
      <c r="FP97" s="484">
        <v>1</v>
      </c>
      <c r="FQ97" s="484">
        <v>2</v>
      </c>
      <c r="FR97" s="484">
        <v>6</v>
      </c>
      <c r="FS97" s="484">
        <v>15</v>
      </c>
      <c r="FT97" s="484">
        <v>15</v>
      </c>
      <c r="FU97" s="484">
        <v>10</v>
      </c>
      <c r="FV97" s="484">
        <v>16</v>
      </c>
      <c r="FW97" s="484">
        <v>6</v>
      </c>
      <c r="FX97" s="485">
        <v>71</v>
      </c>
      <c r="FY97" s="484">
        <v>32</v>
      </c>
      <c r="FZ97" s="484">
        <v>61</v>
      </c>
      <c r="GA97" s="484">
        <v>110</v>
      </c>
      <c r="GB97" s="484">
        <v>84</v>
      </c>
      <c r="GC97" s="484">
        <v>58</v>
      </c>
      <c r="GD97" s="484">
        <v>54</v>
      </c>
      <c r="GE97" s="484">
        <v>58</v>
      </c>
      <c r="GF97" s="484">
        <v>15</v>
      </c>
      <c r="GG97" s="485">
        <v>472</v>
      </c>
      <c r="GH97" s="484">
        <v>4</v>
      </c>
      <c r="GI97" s="484">
        <v>709</v>
      </c>
      <c r="GJ97" s="484">
        <v>1655</v>
      </c>
      <c r="GK97" s="484">
        <v>6856</v>
      </c>
      <c r="GL97" s="484">
        <v>9850</v>
      </c>
      <c r="GM97" s="484">
        <v>7318</v>
      </c>
      <c r="GN97" s="484">
        <v>5448</v>
      </c>
      <c r="GO97" s="484">
        <v>5082</v>
      </c>
      <c r="GP97" s="484">
        <v>1013</v>
      </c>
      <c r="GQ97" s="485">
        <v>37935</v>
      </c>
      <c r="GR97" s="484">
        <v>0</v>
      </c>
      <c r="GS97" s="484">
        <v>1127</v>
      </c>
      <c r="GT97" s="484">
        <v>3340</v>
      </c>
      <c r="GU97" s="484">
        <v>4761</v>
      </c>
      <c r="GV97" s="484">
        <v>4126</v>
      </c>
      <c r="GW97" s="484">
        <v>2573</v>
      </c>
      <c r="GX97" s="484">
        <v>1480</v>
      </c>
      <c r="GY97" s="484">
        <v>973</v>
      </c>
      <c r="GZ97" s="484">
        <v>144</v>
      </c>
      <c r="HA97" s="485">
        <v>18524</v>
      </c>
      <c r="HB97" s="460">
        <v>0</v>
      </c>
      <c r="HC97" s="460">
        <v>3.5</v>
      </c>
      <c r="HD97" s="460">
        <v>2.88</v>
      </c>
      <c r="HE97" s="460">
        <v>0.5</v>
      </c>
      <c r="HF97" s="460">
        <v>0.5</v>
      </c>
      <c r="HG97" s="460">
        <v>0</v>
      </c>
      <c r="HH97" s="460">
        <v>0</v>
      </c>
      <c r="HI97" s="460">
        <v>0</v>
      </c>
      <c r="HJ97" s="460">
        <v>0</v>
      </c>
      <c r="HK97" s="483">
        <v>7.38</v>
      </c>
      <c r="HL97" s="460">
        <v>4</v>
      </c>
      <c r="HM97" s="460">
        <v>1570.7</v>
      </c>
      <c r="HN97" s="460">
        <v>4194.57</v>
      </c>
      <c r="HO97" s="460">
        <v>10473.450000000001</v>
      </c>
      <c r="HP97" s="460">
        <v>12968.1</v>
      </c>
      <c r="HQ97" s="460">
        <v>9265.9</v>
      </c>
      <c r="HR97" s="460">
        <v>6579.95</v>
      </c>
      <c r="HS97" s="460">
        <v>5840.7</v>
      </c>
      <c r="HT97" s="460">
        <v>1134.4000000000001</v>
      </c>
      <c r="HU97" s="483">
        <v>52031.77</v>
      </c>
      <c r="HV97" s="460">
        <v>2.2000000000000002</v>
      </c>
      <c r="HW97" s="460">
        <v>1047.0999999999999</v>
      </c>
      <c r="HX97" s="460">
        <v>3262.4</v>
      </c>
      <c r="HY97" s="460">
        <v>9309.7000000000007</v>
      </c>
      <c r="HZ97" s="460">
        <v>12968.1</v>
      </c>
      <c r="IA97" s="460">
        <v>11325</v>
      </c>
      <c r="IB97" s="460">
        <v>9504.4</v>
      </c>
      <c r="IC97" s="460">
        <v>9734.5</v>
      </c>
      <c r="ID97" s="460">
        <v>2268.8000000000002</v>
      </c>
      <c r="IE97" s="483">
        <v>59422.2</v>
      </c>
      <c r="IF97" s="483">
        <v>0</v>
      </c>
      <c r="IG97" s="483">
        <v>59422.2</v>
      </c>
      <c r="IH97" s="460">
        <v>4</v>
      </c>
      <c r="II97" s="460">
        <v>1570.7</v>
      </c>
      <c r="IJ97" s="460">
        <v>4194.57</v>
      </c>
      <c r="IK97" s="460">
        <v>10473.450000000001</v>
      </c>
      <c r="IL97" s="460">
        <v>12968.1</v>
      </c>
      <c r="IM97" s="460">
        <v>9265.9</v>
      </c>
      <c r="IN97" s="460">
        <v>6579.95</v>
      </c>
      <c r="IO97" s="460">
        <v>5840.7</v>
      </c>
      <c r="IP97" s="460">
        <v>1134.4000000000001</v>
      </c>
      <c r="IQ97" s="483">
        <v>52031.77</v>
      </c>
      <c r="IR97" s="460">
        <v>0</v>
      </c>
      <c r="IS97" s="460">
        <v>307.95</v>
      </c>
      <c r="IT97" s="460">
        <v>1029.27</v>
      </c>
      <c r="IU97" s="460">
        <v>1217.27</v>
      </c>
      <c r="IV97" s="460">
        <v>912.27</v>
      </c>
      <c r="IW97" s="460">
        <v>256.24</v>
      </c>
      <c r="IX97" s="460">
        <v>96.71</v>
      </c>
      <c r="IY97" s="460">
        <v>42.96</v>
      </c>
      <c r="IZ97" s="460">
        <v>3.18</v>
      </c>
      <c r="JA97" s="483">
        <v>3865.85</v>
      </c>
      <c r="JB97" s="460">
        <v>4</v>
      </c>
      <c r="JC97" s="460">
        <v>1262.75</v>
      </c>
      <c r="JD97" s="460">
        <v>3165.3</v>
      </c>
      <c r="JE97" s="460">
        <v>9256.18</v>
      </c>
      <c r="JF97" s="460">
        <v>12055.83</v>
      </c>
      <c r="JG97" s="460">
        <v>9009.66</v>
      </c>
      <c r="JH97" s="460">
        <v>6483.24</v>
      </c>
      <c r="JI97" s="460">
        <v>5797.74</v>
      </c>
      <c r="JJ97" s="460">
        <v>1131.22</v>
      </c>
      <c r="JK97" s="483">
        <v>48165.919999999998</v>
      </c>
      <c r="JL97" s="460">
        <v>2.2000000000000002</v>
      </c>
      <c r="JM97" s="460">
        <v>841.8</v>
      </c>
      <c r="JN97" s="460">
        <v>2461.9</v>
      </c>
      <c r="JO97" s="460">
        <v>8227.7000000000007</v>
      </c>
      <c r="JP97" s="460">
        <v>12055.8</v>
      </c>
      <c r="JQ97" s="460">
        <v>11011.8</v>
      </c>
      <c r="JR97" s="460">
        <v>9364.7000000000007</v>
      </c>
      <c r="JS97" s="460">
        <v>9662.9</v>
      </c>
      <c r="JT97" s="460">
        <v>2262.4</v>
      </c>
      <c r="JU97" s="483">
        <v>55891.199999999997</v>
      </c>
      <c r="JV97" s="483">
        <v>0</v>
      </c>
      <c r="JW97" s="483">
        <v>55891.199999999997</v>
      </c>
      <c r="JX97" s="461"/>
      <c r="JY97" s="461"/>
      <c r="JZ97" s="461"/>
      <c r="KA97" s="461"/>
      <c r="KB97" s="461"/>
      <c r="KC97" s="461"/>
      <c r="KD97" s="461"/>
      <c r="KE97" s="461"/>
      <c r="KF97" s="461"/>
      <c r="KG97" s="461"/>
      <c r="KH97" s="461"/>
      <c r="KI97" s="461"/>
      <c r="KJ97" s="461"/>
      <c r="KK97" s="461"/>
      <c r="KL97" s="461"/>
      <c r="KM97" s="461"/>
      <c r="KN97" s="461"/>
      <c r="KO97" s="461"/>
      <c r="KP97" s="461"/>
      <c r="KQ97" s="461"/>
      <c r="KR97" s="461"/>
      <c r="KS97" s="461"/>
      <c r="KT97" s="461"/>
      <c r="KU97" s="461"/>
      <c r="KV97" s="461"/>
      <c r="KW97" s="461"/>
      <c r="KX97" s="462"/>
    </row>
    <row r="98" spans="1:310" s="463" customFormat="1" x14ac:dyDescent="0.2">
      <c r="A98" s="457" t="s">
        <v>235</v>
      </c>
      <c r="B98" s="473" t="s">
        <v>900</v>
      </c>
      <c r="C98" s="464" t="s">
        <v>782</v>
      </c>
      <c r="D98" s="465" t="s">
        <v>901</v>
      </c>
      <c r="E98" s="484">
        <v>153</v>
      </c>
      <c r="F98" s="484">
        <v>1267</v>
      </c>
      <c r="G98" s="484">
        <v>5430</v>
      </c>
      <c r="H98" s="484">
        <v>9092</v>
      </c>
      <c r="I98" s="484">
        <v>7739</v>
      </c>
      <c r="J98" s="484">
        <v>4732</v>
      </c>
      <c r="K98" s="484">
        <v>4109</v>
      </c>
      <c r="L98" s="484">
        <v>144</v>
      </c>
      <c r="M98" s="485">
        <v>32666</v>
      </c>
      <c r="N98" s="484">
        <v>25</v>
      </c>
      <c r="O98" s="484">
        <v>60</v>
      </c>
      <c r="P98" s="484">
        <v>147</v>
      </c>
      <c r="Q98" s="484">
        <v>180</v>
      </c>
      <c r="R98" s="484">
        <v>136</v>
      </c>
      <c r="S98" s="484">
        <v>58</v>
      </c>
      <c r="T98" s="484">
        <v>34</v>
      </c>
      <c r="U98" s="484">
        <v>5</v>
      </c>
      <c r="V98" s="485">
        <v>645</v>
      </c>
      <c r="W98" s="484">
        <v>0</v>
      </c>
      <c r="X98" s="484">
        <v>0</v>
      </c>
      <c r="Y98" s="484">
        <v>2</v>
      </c>
      <c r="Z98" s="484">
        <v>0</v>
      </c>
      <c r="AA98" s="484">
        <v>5</v>
      </c>
      <c r="AB98" s="484">
        <v>0</v>
      </c>
      <c r="AC98" s="484">
        <v>0</v>
      </c>
      <c r="AD98" s="484">
        <v>0</v>
      </c>
      <c r="AE98" s="485">
        <v>7</v>
      </c>
      <c r="AF98" s="484">
        <v>128</v>
      </c>
      <c r="AG98" s="484">
        <v>1207</v>
      </c>
      <c r="AH98" s="484">
        <v>5281</v>
      </c>
      <c r="AI98" s="484">
        <v>8912</v>
      </c>
      <c r="AJ98" s="484">
        <v>7598</v>
      </c>
      <c r="AK98" s="484">
        <v>4674</v>
      </c>
      <c r="AL98" s="484">
        <v>4075</v>
      </c>
      <c r="AM98" s="484">
        <v>139</v>
      </c>
      <c r="AN98" s="485">
        <v>32014</v>
      </c>
      <c r="AO98" s="484">
        <v>0</v>
      </c>
      <c r="AP98" s="484">
        <v>4</v>
      </c>
      <c r="AQ98" s="484">
        <v>12</v>
      </c>
      <c r="AR98" s="484">
        <v>43</v>
      </c>
      <c r="AS98" s="484">
        <v>57</v>
      </c>
      <c r="AT98" s="484">
        <v>37</v>
      </c>
      <c r="AU98" s="484">
        <v>37</v>
      </c>
      <c r="AV98" s="484">
        <v>3</v>
      </c>
      <c r="AW98" s="485">
        <v>193</v>
      </c>
      <c r="AX98" s="484">
        <v>0</v>
      </c>
      <c r="AY98" s="484">
        <v>4</v>
      </c>
      <c r="AZ98" s="484">
        <v>12</v>
      </c>
      <c r="BA98" s="484">
        <v>43</v>
      </c>
      <c r="BB98" s="484">
        <v>57</v>
      </c>
      <c r="BC98" s="484">
        <v>37</v>
      </c>
      <c r="BD98" s="484">
        <v>37</v>
      </c>
      <c r="BE98" s="484">
        <v>3</v>
      </c>
      <c r="BF98" s="486"/>
      <c r="BG98" s="485">
        <v>193</v>
      </c>
      <c r="BH98" s="484">
        <v>0</v>
      </c>
      <c r="BI98" s="484">
        <v>132</v>
      </c>
      <c r="BJ98" s="484">
        <v>1215</v>
      </c>
      <c r="BK98" s="484">
        <v>5312</v>
      </c>
      <c r="BL98" s="484">
        <v>8926</v>
      </c>
      <c r="BM98" s="484">
        <v>7578</v>
      </c>
      <c r="BN98" s="484">
        <v>4674</v>
      </c>
      <c r="BO98" s="484">
        <v>4041</v>
      </c>
      <c r="BP98" s="484">
        <v>136</v>
      </c>
      <c r="BQ98" s="485">
        <v>32014</v>
      </c>
      <c r="BR98" s="484">
        <v>0</v>
      </c>
      <c r="BS98" s="484">
        <v>75</v>
      </c>
      <c r="BT98" s="484">
        <v>761</v>
      </c>
      <c r="BU98" s="484">
        <v>2540</v>
      </c>
      <c r="BV98" s="484">
        <v>2728</v>
      </c>
      <c r="BW98" s="484">
        <v>1667</v>
      </c>
      <c r="BX98" s="484">
        <v>806</v>
      </c>
      <c r="BY98" s="484">
        <v>499</v>
      </c>
      <c r="BZ98" s="484">
        <v>15</v>
      </c>
      <c r="CA98" s="485">
        <v>9091</v>
      </c>
      <c r="CB98" s="484">
        <v>0</v>
      </c>
      <c r="CC98" s="484">
        <v>2</v>
      </c>
      <c r="CD98" s="484">
        <v>10</v>
      </c>
      <c r="CE98" s="484">
        <v>60</v>
      </c>
      <c r="CF98" s="484">
        <v>113</v>
      </c>
      <c r="CG98" s="484">
        <v>89</v>
      </c>
      <c r="CH98" s="484">
        <v>56</v>
      </c>
      <c r="CI98" s="484">
        <v>43</v>
      </c>
      <c r="CJ98" s="484">
        <v>0</v>
      </c>
      <c r="CK98" s="485">
        <v>373</v>
      </c>
      <c r="CL98" s="484">
        <v>0</v>
      </c>
      <c r="CM98" s="484">
        <v>0</v>
      </c>
      <c r="CN98" s="484">
        <v>1</v>
      </c>
      <c r="CO98" s="484">
        <v>20</v>
      </c>
      <c r="CP98" s="484">
        <v>10</v>
      </c>
      <c r="CQ98" s="484">
        <v>11</v>
      </c>
      <c r="CR98" s="484">
        <v>11</v>
      </c>
      <c r="CS98" s="484">
        <v>7</v>
      </c>
      <c r="CT98" s="484">
        <v>5</v>
      </c>
      <c r="CU98" s="485">
        <v>65</v>
      </c>
      <c r="CV98" s="484">
        <v>1</v>
      </c>
      <c r="CW98" s="484">
        <v>3</v>
      </c>
      <c r="CX98" s="484">
        <v>10</v>
      </c>
      <c r="CY98" s="484">
        <v>11</v>
      </c>
      <c r="CZ98" s="484">
        <v>5</v>
      </c>
      <c r="DA98" s="484">
        <v>4</v>
      </c>
      <c r="DB98" s="484">
        <v>1</v>
      </c>
      <c r="DC98" s="484">
        <v>0</v>
      </c>
      <c r="DD98" s="485">
        <v>35</v>
      </c>
      <c r="DE98" s="484">
        <v>6</v>
      </c>
      <c r="DF98" s="484">
        <v>48</v>
      </c>
      <c r="DG98" s="484">
        <v>109</v>
      </c>
      <c r="DH98" s="484">
        <v>104</v>
      </c>
      <c r="DI98" s="484">
        <v>65</v>
      </c>
      <c r="DJ98" s="484">
        <v>38</v>
      </c>
      <c r="DK98" s="484">
        <v>26</v>
      </c>
      <c r="DL98" s="484">
        <v>0</v>
      </c>
      <c r="DM98" s="485">
        <v>396</v>
      </c>
      <c r="DN98" s="484">
        <v>0</v>
      </c>
      <c r="DO98" s="484">
        <v>1</v>
      </c>
      <c r="DP98" s="484">
        <v>15</v>
      </c>
      <c r="DQ98" s="484">
        <v>10</v>
      </c>
      <c r="DR98" s="484">
        <v>4</v>
      </c>
      <c r="DS98" s="484">
        <v>2</v>
      </c>
      <c r="DT98" s="484">
        <v>1</v>
      </c>
      <c r="DU98" s="484">
        <v>1</v>
      </c>
      <c r="DV98" s="485">
        <v>34</v>
      </c>
      <c r="DW98" s="484">
        <v>19</v>
      </c>
      <c r="DX98" s="484">
        <v>15</v>
      </c>
      <c r="DY98" s="484">
        <v>14</v>
      </c>
      <c r="DZ98" s="484">
        <v>9</v>
      </c>
      <c r="EA98" s="484">
        <v>2</v>
      </c>
      <c r="EB98" s="484">
        <v>4</v>
      </c>
      <c r="EC98" s="484">
        <v>2</v>
      </c>
      <c r="ED98" s="484">
        <v>0</v>
      </c>
      <c r="EE98" s="485">
        <v>65</v>
      </c>
      <c r="EF98" s="484">
        <v>25</v>
      </c>
      <c r="EG98" s="484">
        <v>64</v>
      </c>
      <c r="EH98" s="484">
        <v>138</v>
      </c>
      <c r="EI98" s="484">
        <v>123</v>
      </c>
      <c r="EJ98" s="484">
        <v>71</v>
      </c>
      <c r="EK98" s="484">
        <v>44</v>
      </c>
      <c r="EL98" s="484">
        <v>29</v>
      </c>
      <c r="EM98" s="484">
        <v>1</v>
      </c>
      <c r="EN98" s="485">
        <v>495</v>
      </c>
      <c r="EO98" s="484">
        <v>5</v>
      </c>
      <c r="EP98" s="484">
        <v>64</v>
      </c>
      <c r="EQ98" s="484">
        <v>63</v>
      </c>
      <c r="ER98" s="484">
        <v>65</v>
      </c>
      <c r="ES98" s="484">
        <v>48</v>
      </c>
      <c r="ET98" s="484">
        <v>21</v>
      </c>
      <c r="EU98" s="484">
        <v>13</v>
      </c>
      <c r="EV98" s="484">
        <v>1</v>
      </c>
      <c r="EW98" s="485">
        <v>280</v>
      </c>
      <c r="EX98" s="484">
        <v>0</v>
      </c>
      <c r="EY98" s="484">
        <v>0</v>
      </c>
      <c r="EZ98" s="484">
        <v>0</v>
      </c>
      <c r="FA98" s="484">
        <v>0</v>
      </c>
      <c r="FB98" s="484">
        <v>0</v>
      </c>
      <c r="FC98" s="484">
        <v>0</v>
      </c>
      <c r="FD98" s="484">
        <v>0</v>
      </c>
      <c r="FE98" s="484">
        <v>0</v>
      </c>
      <c r="FF98" s="485">
        <v>0</v>
      </c>
      <c r="FG98" s="484">
        <v>0</v>
      </c>
      <c r="FH98" s="484">
        <v>0</v>
      </c>
      <c r="FI98" s="484">
        <v>0</v>
      </c>
      <c r="FJ98" s="484">
        <v>0</v>
      </c>
      <c r="FK98" s="484">
        <v>0</v>
      </c>
      <c r="FL98" s="484">
        <v>0</v>
      </c>
      <c r="FM98" s="484">
        <v>0</v>
      </c>
      <c r="FN98" s="484">
        <v>0</v>
      </c>
      <c r="FO98" s="485">
        <v>0</v>
      </c>
      <c r="FP98" s="484">
        <v>0</v>
      </c>
      <c r="FQ98" s="484">
        <v>0</v>
      </c>
      <c r="FR98" s="484">
        <v>0</v>
      </c>
      <c r="FS98" s="484">
        <v>0</v>
      </c>
      <c r="FT98" s="484">
        <v>0</v>
      </c>
      <c r="FU98" s="484">
        <v>0</v>
      </c>
      <c r="FV98" s="484">
        <v>0</v>
      </c>
      <c r="FW98" s="484">
        <v>0</v>
      </c>
      <c r="FX98" s="485">
        <v>0</v>
      </c>
      <c r="FY98" s="484">
        <v>5</v>
      </c>
      <c r="FZ98" s="484">
        <v>64</v>
      </c>
      <c r="GA98" s="484">
        <v>63</v>
      </c>
      <c r="GB98" s="484">
        <v>65</v>
      </c>
      <c r="GC98" s="484">
        <v>48</v>
      </c>
      <c r="GD98" s="484">
        <v>21</v>
      </c>
      <c r="GE98" s="484">
        <v>13</v>
      </c>
      <c r="GF98" s="484">
        <v>1</v>
      </c>
      <c r="GG98" s="485">
        <v>280</v>
      </c>
      <c r="GH98" s="484">
        <v>0</v>
      </c>
      <c r="GI98" s="484">
        <v>36</v>
      </c>
      <c r="GJ98" s="484">
        <v>427</v>
      </c>
      <c r="GK98" s="484">
        <v>2663</v>
      </c>
      <c r="GL98" s="484">
        <v>6056</v>
      </c>
      <c r="GM98" s="484">
        <v>5804</v>
      </c>
      <c r="GN98" s="484">
        <v>3795</v>
      </c>
      <c r="GO98" s="484">
        <v>3489</v>
      </c>
      <c r="GP98" s="484">
        <v>115</v>
      </c>
      <c r="GQ98" s="485">
        <v>22385</v>
      </c>
      <c r="GR98" s="484">
        <v>0</v>
      </c>
      <c r="GS98" s="484">
        <v>96</v>
      </c>
      <c r="GT98" s="484">
        <v>788</v>
      </c>
      <c r="GU98" s="484">
        <v>2649</v>
      </c>
      <c r="GV98" s="484">
        <v>2870</v>
      </c>
      <c r="GW98" s="484">
        <v>1774</v>
      </c>
      <c r="GX98" s="484">
        <v>879</v>
      </c>
      <c r="GY98" s="484">
        <v>552</v>
      </c>
      <c r="GZ98" s="484">
        <v>21</v>
      </c>
      <c r="HA98" s="485">
        <v>9629</v>
      </c>
      <c r="HB98" s="460">
        <v>0</v>
      </c>
      <c r="HC98" s="460">
        <v>2.5</v>
      </c>
      <c r="HD98" s="460">
        <v>0</v>
      </c>
      <c r="HE98" s="460">
        <v>0</v>
      </c>
      <c r="HF98" s="460">
        <v>0</v>
      </c>
      <c r="HG98" s="460">
        <v>0.5</v>
      </c>
      <c r="HH98" s="460">
        <v>0</v>
      </c>
      <c r="HI98" s="460">
        <v>0</v>
      </c>
      <c r="HJ98" s="460">
        <v>0</v>
      </c>
      <c r="HK98" s="483">
        <v>3</v>
      </c>
      <c r="HL98" s="460">
        <v>0</v>
      </c>
      <c r="HM98" s="460">
        <v>129.25</v>
      </c>
      <c r="HN98" s="460">
        <v>1043.75</v>
      </c>
      <c r="HO98" s="460">
        <v>4663</v>
      </c>
      <c r="HP98" s="460">
        <v>8214.75</v>
      </c>
      <c r="HQ98" s="460">
        <v>7132.5</v>
      </c>
      <c r="HR98" s="460">
        <v>4459</v>
      </c>
      <c r="HS98" s="460">
        <v>3904</v>
      </c>
      <c r="HT98" s="460">
        <v>128.75</v>
      </c>
      <c r="HU98" s="483">
        <v>29675</v>
      </c>
      <c r="HV98" s="460">
        <v>0</v>
      </c>
      <c r="HW98" s="460">
        <v>86.2</v>
      </c>
      <c r="HX98" s="460">
        <v>811.8</v>
      </c>
      <c r="HY98" s="460">
        <v>4144.8999999999996</v>
      </c>
      <c r="HZ98" s="460">
        <v>8214.7999999999993</v>
      </c>
      <c r="IA98" s="460">
        <v>8717.5</v>
      </c>
      <c r="IB98" s="460">
        <v>6440.8</v>
      </c>
      <c r="IC98" s="460">
        <v>6506.7</v>
      </c>
      <c r="ID98" s="460">
        <v>257.5</v>
      </c>
      <c r="IE98" s="483">
        <v>35180.199999999997</v>
      </c>
      <c r="IF98" s="483">
        <v>0</v>
      </c>
      <c r="IG98" s="483">
        <v>35180.199999999997</v>
      </c>
      <c r="IH98" s="460">
        <v>0</v>
      </c>
      <c r="II98" s="460">
        <v>129.25</v>
      </c>
      <c r="IJ98" s="460">
        <v>1043.75</v>
      </c>
      <c r="IK98" s="460">
        <v>4663</v>
      </c>
      <c r="IL98" s="460">
        <v>8214.75</v>
      </c>
      <c r="IM98" s="460">
        <v>7132.5</v>
      </c>
      <c r="IN98" s="460">
        <v>4459</v>
      </c>
      <c r="IO98" s="460">
        <v>3904</v>
      </c>
      <c r="IP98" s="460">
        <v>128.75</v>
      </c>
      <c r="IQ98" s="483">
        <v>29675</v>
      </c>
      <c r="IR98" s="460">
        <v>0</v>
      </c>
      <c r="IS98" s="460">
        <v>29.76</v>
      </c>
      <c r="IT98" s="460">
        <v>240.58</v>
      </c>
      <c r="IU98" s="460">
        <v>551.13</v>
      </c>
      <c r="IV98" s="460">
        <v>503.29</v>
      </c>
      <c r="IW98" s="460">
        <v>144.97999999999999</v>
      </c>
      <c r="IX98" s="460">
        <v>63.24</v>
      </c>
      <c r="IY98" s="460">
        <v>15.82</v>
      </c>
      <c r="IZ98" s="460">
        <v>0</v>
      </c>
      <c r="JA98" s="483">
        <v>1548.8</v>
      </c>
      <c r="JB98" s="460">
        <v>0</v>
      </c>
      <c r="JC98" s="460">
        <v>99.49</v>
      </c>
      <c r="JD98" s="460">
        <v>803.17</v>
      </c>
      <c r="JE98" s="460">
        <v>4111.87</v>
      </c>
      <c r="JF98" s="460">
        <v>7711.46</v>
      </c>
      <c r="JG98" s="460">
        <v>6987.52</v>
      </c>
      <c r="JH98" s="460">
        <v>4395.76</v>
      </c>
      <c r="JI98" s="460">
        <v>3888.18</v>
      </c>
      <c r="JJ98" s="460">
        <v>128.75</v>
      </c>
      <c r="JK98" s="483">
        <v>28126.2</v>
      </c>
      <c r="JL98" s="460">
        <v>0</v>
      </c>
      <c r="JM98" s="460">
        <v>66.3</v>
      </c>
      <c r="JN98" s="460">
        <v>624.70000000000005</v>
      </c>
      <c r="JO98" s="460">
        <v>3655</v>
      </c>
      <c r="JP98" s="460">
        <v>7711.5</v>
      </c>
      <c r="JQ98" s="460">
        <v>8540.2999999999993</v>
      </c>
      <c r="JR98" s="460">
        <v>6349.4</v>
      </c>
      <c r="JS98" s="460">
        <v>6480.3</v>
      </c>
      <c r="JT98" s="460">
        <v>257.5</v>
      </c>
      <c r="JU98" s="483">
        <v>33685</v>
      </c>
      <c r="JV98" s="483">
        <v>0</v>
      </c>
      <c r="JW98" s="483">
        <v>33685</v>
      </c>
      <c r="JX98" s="461"/>
      <c r="JY98" s="461"/>
      <c r="JZ98" s="461"/>
      <c r="KA98" s="461"/>
      <c r="KB98" s="461"/>
      <c r="KC98" s="461"/>
      <c r="KD98" s="461"/>
      <c r="KE98" s="461"/>
      <c r="KF98" s="461"/>
      <c r="KG98" s="461"/>
      <c r="KH98" s="461"/>
      <c r="KI98" s="461"/>
      <c r="KJ98" s="461"/>
      <c r="KK98" s="461"/>
      <c r="KL98" s="461"/>
      <c r="KM98" s="461"/>
      <c r="KN98" s="461"/>
      <c r="KO98" s="461"/>
      <c r="KP98" s="461"/>
      <c r="KQ98" s="461"/>
      <c r="KR98" s="461"/>
      <c r="KS98" s="461"/>
      <c r="KT98" s="461"/>
      <c r="KU98" s="461"/>
      <c r="KV98" s="461"/>
      <c r="KW98" s="461"/>
      <c r="KX98" s="462"/>
    </row>
    <row r="99" spans="1:310" s="463" customFormat="1" x14ac:dyDescent="0.2">
      <c r="A99" s="457" t="s">
        <v>236</v>
      </c>
      <c r="B99" s="473" t="s">
        <v>902</v>
      </c>
      <c r="C99" s="464" t="s">
        <v>786</v>
      </c>
      <c r="D99" s="465" t="s">
        <v>237</v>
      </c>
      <c r="E99" s="484">
        <v>21720</v>
      </c>
      <c r="F99" s="484">
        <v>14120</v>
      </c>
      <c r="G99" s="484">
        <v>7879</v>
      </c>
      <c r="H99" s="484">
        <v>5124</v>
      </c>
      <c r="I99" s="484">
        <v>2317</v>
      </c>
      <c r="J99" s="484">
        <v>896</v>
      </c>
      <c r="K99" s="484">
        <v>515</v>
      </c>
      <c r="L99" s="484">
        <v>36</v>
      </c>
      <c r="M99" s="485">
        <v>52607</v>
      </c>
      <c r="N99" s="484">
        <v>395</v>
      </c>
      <c r="O99" s="484">
        <v>204</v>
      </c>
      <c r="P99" s="484">
        <v>106</v>
      </c>
      <c r="Q99" s="484">
        <v>61</v>
      </c>
      <c r="R99" s="484">
        <v>21</v>
      </c>
      <c r="S99" s="484">
        <v>15</v>
      </c>
      <c r="T99" s="484">
        <v>4</v>
      </c>
      <c r="U99" s="484">
        <v>7</v>
      </c>
      <c r="V99" s="485">
        <v>813</v>
      </c>
      <c r="W99" s="484">
        <v>0</v>
      </c>
      <c r="X99" s="484">
        <v>0</v>
      </c>
      <c r="Y99" s="484">
        <v>0</v>
      </c>
      <c r="Z99" s="484">
        <v>0</v>
      </c>
      <c r="AA99" s="484">
        <v>0</v>
      </c>
      <c r="AB99" s="484">
        <v>0</v>
      </c>
      <c r="AC99" s="484">
        <v>0</v>
      </c>
      <c r="AD99" s="484">
        <v>0</v>
      </c>
      <c r="AE99" s="485">
        <v>0</v>
      </c>
      <c r="AF99" s="484">
        <v>21325</v>
      </c>
      <c r="AG99" s="484">
        <v>13916</v>
      </c>
      <c r="AH99" s="484">
        <v>7773</v>
      </c>
      <c r="AI99" s="484">
        <v>5063</v>
      </c>
      <c r="AJ99" s="484">
        <v>2296</v>
      </c>
      <c r="AK99" s="484">
        <v>881</v>
      </c>
      <c r="AL99" s="484">
        <v>511</v>
      </c>
      <c r="AM99" s="484">
        <v>29</v>
      </c>
      <c r="AN99" s="485">
        <v>51794</v>
      </c>
      <c r="AO99" s="484">
        <v>53</v>
      </c>
      <c r="AP99" s="484">
        <v>62</v>
      </c>
      <c r="AQ99" s="484">
        <v>45</v>
      </c>
      <c r="AR99" s="484">
        <v>30</v>
      </c>
      <c r="AS99" s="484">
        <v>23</v>
      </c>
      <c r="AT99" s="484">
        <v>8</v>
      </c>
      <c r="AU99" s="484">
        <v>14</v>
      </c>
      <c r="AV99" s="484">
        <v>17</v>
      </c>
      <c r="AW99" s="485">
        <v>252</v>
      </c>
      <c r="AX99" s="484">
        <v>53</v>
      </c>
      <c r="AY99" s="484">
        <v>62</v>
      </c>
      <c r="AZ99" s="484">
        <v>45</v>
      </c>
      <c r="BA99" s="484">
        <v>30</v>
      </c>
      <c r="BB99" s="484">
        <v>23</v>
      </c>
      <c r="BC99" s="484">
        <v>8</v>
      </c>
      <c r="BD99" s="484">
        <v>14</v>
      </c>
      <c r="BE99" s="484">
        <v>17</v>
      </c>
      <c r="BF99" s="486"/>
      <c r="BG99" s="485">
        <v>252</v>
      </c>
      <c r="BH99" s="484">
        <v>53</v>
      </c>
      <c r="BI99" s="484">
        <v>21334</v>
      </c>
      <c r="BJ99" s="484">
        <v>13899</v>
      </c>
      <c r="BK99" s="484">
        <v>7758</v>
      </c>
      <c r="BL99" s="484">
        <v>5056</v>
      </c>
      <c r="BM99" s="484">
        <v>2281</v>
      </c>
      <c r="BN99" s="484">
        <v>887</v>
      </c>
      <c r="BO99" s="484">
        <v>514</v>
      </c>
      <c r="BP99" s="484">
        <v>12</v>
      </c>
      <c r="BQ99" s="485">
        <v>51794</v>
      </c>
      <c r="BR99" s="484">
        <v>10</v>
      </c>
      <c r="BS99" s="484">
        <v>10075</v>
      </c>
      <c r="BT99" s="484">
        <v>4807</v>
      </c>
      <c r="BU99" s="484">
        <v>2259</v>
      </c>
      <c r="BV99" s="484">
        <v>1064</v>
      </c>
      <c r="BW99" s="484">
        <v>386</v>
      </c>
      <c r="BX99" s="484">
        <v>144</v>
      </c>
      <c r="BY99" s="484">
        <v>74</v>
      </c>
      <c r="BZ99" s="484">
        <v>0</v>
      </c>
      <c r="CA99" s="485">
        <v>18819</v>
      </c>
      <c r="CB99" s="484">
        <v>1</v>
      </c>
      <c r="CC99" s="484">
        <v>169</v>
      </c>
      <c r="CD99" s="484">
        <v>115</v>
      </c>
      <c r="CE99" s="484">
        <v>86</v>
      </c>
      <c r="CF99" s="484">
        <v>45</v>
      </c>
      <c r="CG99" s="484">
        <v>21</v>
      </c>
      <c r="CH99" s="484">
        <v>5</v>
      </c>
      <c r="CI99" s="484">
        <v>5</v>
      </c>
      <c r="CJ99" s="484">
        <v>0</v>
      </c>
      <c r="CK99" s="485">
        <v>447</v>
      </c>
      <c r="CL99" s="484">
        <v>1</v>
      </c>
      <c r="CM99" s="484">
        <v>19</v>
      </c>
      <c r="CN99" s="484">
        <v>13</v>
      </c>
      <c r="CO99" s="484">
        <v>7</v>
      </c>
      <c r="CP99" s="484">
        <v>10</v>
      </c>
      <c r="CQ99" s="484">
        <v>7</v>
      </c>
      <c r="CR99" s="484">
        <v>11</v>
      </c>
      <c r="CS99" s="484">
        <v>18</v>
      </c>
      <c r="CT99" s="484">
        <v>1</v>
      </c>
      <c r="CU99" s="485">
        <v>87</v>
      </c>
      <c r="CV99" s="484">
        <v>49</v>
      </c>
      <c r="CW99" s="484">
        <v>26</v>
      </c>
      <c r="CX99" s="484">
        <v>21</v>
      </c>
      <c r="CY99" s="484">
        <v>16</v>
      </c>
      <c r="CZ99" s="484">
        <v>7</v>
      </c>
      <c r="DA99" s="484">
        <v>4</v>
      </c>
      <c r="DB99" s="484">
        <v>3</v>
      </c>
      <c r="DC99" s="484">
        <v>1</v>
      </c>
      <c r="DD99" s="485">
        <v>127</v>
      </c>
      <c r="DE99" s="484">
        <v>340</v>
      </c>
      <c r="DF99" s="484">
        <v>139</v>
      </c>
      <c r="DG99" s="484">
        <v>94</v>
      </c>
      <c r="DH99" s="484">
        <v>39</v>
      </c>
      <c r="DI99" s="484">
        <v>16</v>
      </c>
      <c r="DJ99" s="484">
        <v>5</v>
      </c>
      <c r="DK99" s="484">
        <v>7</v>
      </c>
      <c r="DL99" s="484">
        <v>0</v>
      </c>
      <c r="DM99" s="485">
        <v>640</v>
      </c>
      <c r="DN99" s="484">
        <v>166</v>
      </c>
      <c r="DO99" s="484">
        <v>62</v>
      </c>
      <c r="DP99" s="484">
        <v>22</v>
      </c>
      <c r="DQ99" s="484">
        <v>8</v>
      </c>
      <c r="DR99" s="484">
        <v>6</v>
      </c>
      <c r="DS99" s="484">
        <v>1</v>
      </c>
      <c r="DT99" s="484">
        <v>0</v>
      </c>
      <c r="DU99" s="484">
        <v>0</v>
      </c>
      <c r="DV99" s="485">
        <v>265</v>
      </c>
      <c r="DW99" s="484">
        <v>147</v>
      </c>
      <c r="DX99" s="484">
        <v>30</v>
      </c>
      <c r="DY99" s="484">
        <v>16</v>
      </c>
      <c r="DZ99" s="484">
        <v>13</v>
      </c>
      <c r="EA99" s="484">
        <v>9</v>
      </c>
      <c r="EB99" s="484">
        <v>4</v>
      </c>
      <c r="EC99" s="484">
        <v>2</v>
      </c>
      <c r="ED99" s="484">
        <v>1</v>
      </c>
      <c r="EE99" s="485">
        <v>222</v>
      </c>
      <c r="EF99" s="484">
        <v>653</v>
      </c>
      <c r="EG99" s="484">
        <v>231</v>
      </c>
      <c r="EH99" s="484">
        <v>132</v>
      </c>
      <c r="EI99" s="484">
        <v>60</v>
      </c>
      <c r="EJ99" s="484">
        <v>31</v>
      </c>
      <c r="EK99" s="484">
        <v>10</v>
      </c>
      <c r="EL99" s="484">
        <v>9</v>
      </c>
      <c r="EM99" s="484">
        <v>1</v>
      </c>
      <c r="EN99" s="485">
        <v>1127</v>
      </c>
      <c r="EO99" s="484">
        <v>418</v>
      </c>
      <c r="EP99" s="484">
        <v>142</v>
      </c>
      <c r="EQ99" s="484">
        <v>88</v>
      </c>
      <c r="ER99" s="484">
        <v>45</v>
      </c>
      <c r="ES99" s="484">
        <v>23</v>
      </c>
      <c r="ET99" s="484">
        <v>8</v>
      </c>
      <c r="EU99" s="484">
        <v>7</v>
      </c>
      <c r="EV99" s="484">
        <v>1</v>
      </c>
      <c r="EW99" s="485">
        <v>732</v>
      </c>
      <c r="EX99" s="484">
        <v>0</v>
      </c>
      <c r="EY99" s="484">
        <v>0</v>
      </c>
      <c r="EZ99" s="484">
        <v>0</v>
      </c>
      <c r="FA99" s="484">
        <v>0</v>
      </c>
      <c r="FB99" s="484">
        <v>0</v>
      </c>
      <c r="FC99" s="484">
        <v>0</v>
      </c>
      <c r="FD99" s="484">
        <v>0</v>
      </c>
      <c r="FE99" s="484">
        <v>0</v>
      </c>
      <c r="FF99" s="485">
        <v>0</v>
      </c>
      <c r="FG99" s="484">
        <v>0</v>
      </c>
      <c r="FH99" s="484">
        <v>0</v>
      </c>
      <c r="FI99" s="484">
        <v>0</v>
      </c>
      <c r="FJ99" s="484">
        <v>0</v>
      </c>
      <c r="FK99" s="484">
        <v>0</v>
      </c>
      <c r="FL99" s="484">
        <v>0</v>
      </c>
      <c r="FM99" s="484">
        <v>0</v>
      </c>
      <c r="FN99" s="484">
        <v>0</v>
      </c>
      <c r="FO99" s="485">
        <v>0</v>
      </c>
      <c r="FP99" s="484">
        <v>0</v>
      </c>
      <c r="FQ99" s="484">
        <v>0</v>
      </c>
      <c r="FR99" s="484">
        <v>0</v>
      </c>
      <c r="FS99" s="484">
        <v>0</v>
      </c>
      <c r="FT99" s="484">
        <v>0</v>
      </c>
      <c r="FU99" s="484">
        <v>0</v>
      </c>
      <c r="FV99" s="484">
        <v>0</v>
      </c>
      <c r="FW99" s="484">
        <v>0</v>
      </c>
      <c r="FX99" s="485">
        <v>0</v>
      </c>
      <c r="FY99" s="484">
        <v>418</v>
      </c>
      <c r="FZ99" s="484">
        <v>142</v>
      </c>
      <c r="GA99" s="484">
        <v>88</v>
      </c>
      <c r="GB99" s="484">
        <v>45</v>
      </c>
      <c r="GC99" s="484">
        <v>23</v>
      </c>
      <c r="GD99" s="484">
        <v>8</v>
      </c>
      <c r="GE99" s="484">
        <v>7</v>
      </c>
      <c r="GF99" s="484">
        <v>1</v>
      </c>
      <c r="GG99" s="485">
        <v>732</v>
      </c>
      <c r="GH99" s="484">
        <v>41</v>
      </c>
      <c r="GI99" s="484">
        <v>10758</v>
      </c>
      <c r="GJ99" s="484">
        <v>8872</v>
      </c>
      <c r="GK99" s="484">
        <v>5368</v>
      </c>
      <c r="GL99" s="484">
        <v>3916</v>
      </c>
      <c r="GM99" s="484">
        <v>1852</v>
      </c>
      <c r="GN99" s="484">
        <v>722</v>
      </c>
      <c r="GO99" s="484">
        <v>415</v>
      </c>
      <c r="GP99" s="484">
        <v>10</v>
      </c>
      <c r="GQ99" s="485">
        <v>31954</v>
      </c>
      <c r="GR99" s="484">
        <v>12</v>
      </c>
      <c r="GS99" s="484">
        <v>10576</v>
      </c>
      <c r="GT99" s="484">
        <v>5027</v>
      </c>
      <c r="GU99" s="484">
        <v>2390</v>
      </c>
      <c r="GV99" s="484">
        <v>1140</v>
      </c>
      <c r="GW99" s="484">
        <v>429</v>
      </c>
      <c r="GX99" s="484">
        <v>165</v>
      </c>
      <c r="GY99" s="484">
        <v>99</v>
      </c>
      <c r="GZ99" s="484">
        <v>2</v>
      </c>
      <c r="HA99" s="485">
        <v>19840</v>
      </c>
      <c r="HB99" s="460">
        <v>0</v>
      </c>
      <c r="HC99" s="460">
        <v>1.9</v>
      </c>
      <c r="HD99" s="460">
        <v>0</v>
      </c>
      <c r="HE99" s="460">
        <v>0</v>
      </c>
      <c r="HF99" s="460">
        <v>0</v>
      </c>
      <c r="HG99" s="460">
        <v>0</v>
      </c>
      <c r="HH99" s="460">
        <v>0</v>
      </c>
      <c r="HI99" s="460">
        <v>0</v>
      </c>
      <c r="HJ99" s="460">
        <v>0</v>
      </c>
      <c r="HK99" s="483">
        <v>1.9</v>
      </c>
      <c r="HL99" s="460">
        <v>49.75</v>
      </c>
      <c r="HM99" s="460">
        <v>18669.099999999999</v>
      </c>
      <c r="HN99" s="460">
        <v>12615</v>
      </c>
      <c r="HO99" s="460">
        <v>7154.25</v>
      </c>
      <c r="HP99" s="460">
        <v>4772.25</v>
      </c>
      <c r="HQ99" s="460">
        <v>2174.25</v>
      </c>
      <c r="HR99" s="460">
        <v>845.25</v>
      </c>
      <c r="HS99" s="460">
        <v>486.25</v>
      </c>
      <c r="HT99" s="460">
        <v>12</v>
      </c>
      <c r="HU99" s="483">
        <v>46778.1</v>
      </c>
      <c r="HV99" s="460">
        <v>27.6</v>
      </c>
      <c r="HW99" s="460">
        <v>12446.1</v>
      </c>
      <c r="HX99" s="460">
        <v>9811.7000000000007</v>
      </c>
      <c r="HY99" s="460">
        <v>6359.3</v>
      </c>
      <c r="HZ99" s="460">
        <v>4772.3</v>
      </c>
      <c r="IA99" s="460">
        <v>2657.4</v>
      </c>
      <c r="IB99" s="460">
        <v>1220.9000000000001</v>
      </c>
      <c r="IC99" s="460">
        <v>810.4</v>
      </c>
      <c r="ID99" s="460">
        <v>24</v>
      </c>
      <c r="IE99" s="483">
        <v>38129.699999999997</v>
      </c>
      <c r="IF99" s="483">
        <v>0</v>
      </c>
      <c r="IG99" s="483">
        <v>38129.699999999997</v>
      </c>
      <c r="IH99" s="460">
        <v>49.75</v>
      </c>
      <c r="II99" s="460">
        <v>18669.099999999999</v>
      </c>
      <c r="IJ99" s="460">
        <v>12615</v>
      </c>
      <c r="IK99" s="460">
        <v>7154.25</v>
      </c>
      <c r="IL99" s="460">
        <v>4772.25</v>
      </c>
      <c r="IM99" s="460">
        <v>2174.25</v>
      </c>
      <c r="IN99" s="460">
        <v>845.25</v>
      </c>
      <c r="IO99" s="460">
        <v>486.25</v>
      </c>
      <c r="IP99" s="460">
        <v>12</v>
      </c>
      <c r="IQ99" s="483">
        <v>46778.1</v>
      </c>
      <c r="IR99" s="460">
        <v>11.86</v>
      </c>
      <c r="IS99" s="460">
        <v>3806.89</v>
      </c>
      <c r="IT99" s="460">
        <v>1078.8</v>
      </c>
      <c r="IU99" s="460">
        <v>373.84</v>
      </c>
      <c r="IV99" s="460">
        <v>107.39</v>
      </c>
      <c r="IW99" s="460">
        <v>36.33</v>
      </c>
      <c r="IX99" s="460">
        <v>5.08</v>
      </c>
      <c r="IY99" s="460">
        <v>5.85</v>
      </c>
      <c r="IZ99" s="460">
        <v>0</v>
      </c>
      <c r="JA99" s="483">
        <v>5426.04</v>
      </c>
      <c r="JB99" s="460">
        <v>37.89</v>
      </c>
      <c r="JC99" s="460">
        <v>14862.21</v>
      </c>
      <c r="JD99" s="460">
        <v>11536.2</v>
      </c>
      <c r="JE99" s="460">
        <v>6780.41</v>
      </c>
      <c r="JF99" s="460">
        <v>4664.8599999999997</v>
      </c>
      <c r="JG99" s="460">
        <v>2137.92</v>
      </c>
      <c r="JH99" s="460">
        <v>840.17</v>
      </c>
      <c r="JI99" s="460">
        <v>480.4</v>
      </c>
      <c r="JJ99" s="460">
        <v>12</v>
      </c>
      <c r="JK99" s="483">
        <v>41352.06</v>
      </c>
      <c r="JL99" s="460">
        <v>21.1</v>
      </c>
      <c r="JM99" s="460">
        <v>9908.1</v>
      </c>
      <c r="JN99" s="460">
        <v>8972.6</v>
      </c>
      <c r="JO99" s="460">
        <v>6027</v>
      </c>
      <c r="JP99" s="460">
        <v>4664.8999999999996</v>
      </c>
      <c r="JQ99" s="460">
        <v>2613</v>
      </c>
      <c r="JR99" s="460">
        <v>1213.5999999999999</v>
      </c>
      <c r="JS99" s="460">
        <v>800.7</v>
      </c>
      <c r="JT99" s="460">
        <v>24</v>
      </c>
      <c r="JU99" s="483">
        <v>34245</v>
      </c>
      <c r="JV99" s="483">
        <v>0</v>
      </c>
      <c r="JW99" s="483">
        <v>34245</v>
      </c>
      <c r="JX99" s="461"/>
      <c r="JY99" s="461"/>
      <c r="JZ99" s="461"/>
      <c r="KA99" s="461"/>
      <c r="KB99" s="461"/>
      <c r="KC99" s="461"/>
      <c r="KD99" s="461"/>
      <c r="KE99" s="461"/>
      <c r="KF99" s="461"/>
      <c r="KG99" s="461"/>
      <c r="KH99" s="461"/>
      <c r="KI99" s="461"/>
      <c r="KJ99" s="461"/>
      <c r="KK99" s="461"/>
      <c r="KL99" s="461"/>
      <c r="KM99" s="461"/>
      <c r="KN99" s="461"/>
      <c r="KO99" s="461"/>
      <c r="KP99" s="461"/>
      <c r="KQ99" s="461"/>
      <c r="KR99" s="461"/>
      <c r="KS99" s="461"/>
      <c r="KT99" s="461"/>
      <c r="KU99" s="461"/>
      <c r="KV99" s="461"/>
      <c r="KW99" s="461"/>
      <c r="KX99" s="462"/>
    </row>
    <row r="100" spans="1:310" s="463" customFormat="1" x14ac:dyDescent="0.2">
      <c r="A100" s="457" t="s">
        <v>238</v>
      </c>
      <c r="B100" s="473" t="s">
        <v>903</v>
      </c>
      <c r="C100" s="464" t="s">
        <v>801</v>
      </c>
      <c r="D100" s="465" t="s">
        <v>239</v>
      </c>
      <c r="E100" s="484">
        <v>13092</v>
      </c>
      <c r="F100" s="484">
        <v>15139</v>
      </c>
      <c r="G100" s="484">
        <v>14237</v>
      </c>
      <c r="H100" s="484">
        <v>9448</v>
      </c>
      <c r="I100" s="484">
        <v>4332</v>
      </c>
      <c r="J100" s="484">
        <v>2055</v>
      </c>
      <c r="K100" s="484">
        <v>975</v>
      </c>
      <c r="L100" s="484">
        <v>51</v>
      </c>
      <c r="M100" s="485">
        <v>59329</v>
      </c>
      <c r="N100" s="484">
        <v>3559</v>
      </c>
      <c r="O100" s="484">
        <v>843</v>
      </c>
      <c r="P100" s="484">
        <v>1138</v>
      </c>
      <c r="Q100" s="484">
        <v>1238</v>
      </c>
      <c r="R100" s="484">
        <v>314</v>
      </c>
      <c r="S100" s="484">
        <v>97</v>
      </c>
      <c r="T100" s="484">
        <v>25</v>
      </c>
      <c r="U100" s="484">
        <v>9</v>
      </c>
      <c r="V100" s="485">
        <v>7223</v>
      </c>
      <c r="W100" s="484">
        <v>2</v>
      </c>
      <c r="X100" s="484">
        <v>0</v>
      </c>
      <c r="Y100" s="484">
        <v>0</v>
      </c>
      <c r="Z100" s="484">
        <v>0</v>
      </c>
      <c r="AA100" s="484">
        <v>0</v>
      </c>
      <c r="AB100" s="484">
        <v>0</v>
      </c>
      <c r="AC100" s="484">
        <v>0</v>
      </c>
      <c r="AD100" s="484">
        <v>0</v>
      </c>
      <c r="AE100" s="485">
        <v>2</v>
      </c>
      <c r="AF100" s="484">
        <v>9531</v>
      </c>
      <c r="AG100" s="484">
        <v>14296</v>
      </c>
      <c r="AH100" s="484">
        <v>13099</v>
      </c>
      <c r="AI100" s="484">
        <v>8210</v>
      </c>
      <c r="AJ100" s="484">
        <v>4018</v>
      </c>
      <c r="AK100" s="484">
        <v>1958</v>
      </c>
      <c r="AL100" s="484">
        <v>950</v>
      </c>
      <c r="AM100" s="484">
        <v>42</v>
      </c>
      <c r="AN100" s="485">
        <v>52104</v>
      </c>
      <c r="AO100" s="484">
        <v>26</v>
      </c>
      <c r="AP100" s="484">
        <v>54</v>
      </c>
      <c r="AQ100" s="484">
        <v>50</v>
      </c>
      <c r="AR100" s="484">
        <v>49</v>
      </c>
      <c r="AS100" s="484">
        <v>34</v>
      </c>
      <c r="AT100" s="484">
        <v>12</v>
      </c>
      <c r="AU100" s="484">
        <v>15</v>
      </c>
      <c r="AV100" s="484">
        <v>11</v>
      </c>
      <c r="AW100" s="485">
        <v>251</v>
      </c>
      <c r="AX100" s="484">
        <v>26</v>
      </c>
      <c r="AY100" s="484">
        <v>54</v>
      </c>
      <c r="AZ100" s="484">
        <v>50</v>
      </c>
      <c r="BA100" s="484">
        <v>49</v>
      </c>
      <c r="BB100" s="484">
        <v>34</v>
      </c>
      <c r="BC100" s="484">
        <v>12</v>
      </c>
      <c r="BD100" s="484">
        <v>15</v>
      </c>
      <c r="BE100" s="484">
        <v>11</v>
      </c>
      <c r="BF100" s="486"/>
      <c r="BG100" s="485">
        <v>251</v>
      </c>
      <c r="BH100" s="484">
        <v>26</v>
      </c>
      <c r="BI100" s="484">
        <v>9559</v>
      </c>
      <c r="BJ100" s="484">
        <v>14292</v>
      </c>
      <c r="BK100" s="484">
        <v>13098</v>
      </c>
      <c r="BL100" s="484">
        <v>8195</v>
      </c>
      <c r="BM100" s="484">
        <v>3996</v>
      </c>
      <c r="BN100" s="484">
        <v>1961</v>
      </c>
      <c r="BO100" s="484">
        <v>946</v>
      </c>
      <c r="BP100" s="484">
        <v>31</v>
      </c>
      <c r="BQ100" s="485">
        <v>52104</v>
      </c>
      <c r="BR100" s="484">
        <v>15</v>
      </c>
      <c r="BS100" s="484">
        <v>6106</v>
      </c>
      <c r="BT100" s="484">
        <v>5823</v>
      </c>
      <c r="BU100" s="484">
        <v>4080</v>
      </c>
      <c r="BV100" s="484">
        <v>2102</v>
      </c>
      <c r="BW100" s="484">
        <v>842</v>
      </c>
      <c r="BX100" s="484">
        <v>381</v>
      </c>
      <c r="BY100" s="484">
        <v>139</v>
      </c>
      <c r="BZ100" s="484">
        <v>1</v>
      </c>
      <c r="CA100" s="485">
        <v>19489</v>
      </c>
      <c r="CB100" s="484">
        <v>0</v>
      </c>
      <c r="CC100" s="484">
        <v>91</v>
      </c>
      <c r="CD100" s="484">
        <v>219</v>
      </c>
      <c r="CE100" s="484">
        <v>192</v>
      </c>
      <c r="CF100" s="484">
        <v>119</v>
      </c>
      <c r="CG100" s="484">
        <v>46</v>
      </c>
      <c r="CH100" s="484">
        <v>19</v>
      </c>
      <c r="CI100" s="484">
        <v>8</v>
      </c>
      <c r="CJ100" s="484">
        <v>0</v>
      </c>
      <c r="CK100" s="485">
        <v>694</v>
      </c>
      <c r="CL100" s="484">
        <v>1</v>
      </c>
      <c r="CM100" s="484">
        <v>14</v>
      </c>
      <c r="CN100" s="484">
        <v>13</v>
      </c>
      <c r="CO100" s="484">
        <v>21</v>
      </c>
      <c r="CP100" s="484">
        <v>17</v>
      </c>
      <c r="CQ100" s="484">
        <v>15</v>
      </c>
      <c r="CR100" s="484">
        <v>15</v>
      </c>
      <c r="CS100" s="484">
        <v>20</v>
      </c>
      <c r="CT100" s="484">
        <v>5</v>
      </c>
      <c r="CU100" s="485">
        <v>121</v>
      </c>
      <c r="CV100" s="484">
        <v>107</v>
      </c>
      <c r="CW100" s="484">
        <v>134</v>
      </c>
      <c r="CX100" s="484">
        <v>111</v>
      </c>
      <c r="CY100" s="484">
        <v>71</v>
      </c>
      <c r="CZ100" s="484">
        <v>45</v>
      </c>
      <c r="DA100" s="484">
        <v>23</v>
      </c>
      <c r="DB100" s="484">
        <v>22</v>
      </c>
      <c r="DC100" s="484">
        <v>1</v>
      </c>
      <c r="DD100" s="485">
        <v>514</v>
      </c>
      <c r="DE100" s="484">
        <v>188</v>
      </c>
      <c r="DF100" s="484">
        <v>189</v>
      </c>
      <c r="DG100" s="484">
        <v>120</v>
      </c>
      <c r="DH100" s="484">
        <v>58</v>
      </c>
      <c r="DI100" s="484">
        <v>30</v>
      </c>
      <c r="DJ100" s="484">
        <v>7</v>
      </c>
      <c r="DK100" s="484">
        <v>5</v>
      </c>
      <c r="DL100" s="484">
        <v>2</v>
      </c>
      <c r="DM100" s="485">
        <v>599</v>
      </c>
      <c r="DN100" s="484">
        <v>133</v>
      </c>
      <c r="DO100" s="484">
        <v>126</v>
      </c>
      <c r="DP100" s="484">
        <v>80</v>
      </c>
      <c r="DQ100" s="484">
        <v>43</v>
      </c>
      <c r="DR100" s="484">
        <v>19</v>
      </c>
      <c r="DS100" s="484">
        <v>14</v>
      </c>
      <c r="DT100" s="484">
        <v>2</v>
      </c>
      <c r="DU100" s="484">
        <v>0</v>
      </c>
      <c r="DV100" s="485">
        <v>417</v>
      </c>
      <c r="DW100" s="484">
        <v>39</v>
      </c>
      <c r="DX100" s="484">
        <v>19</v>
      </c>
      <c r="DY100" s="484">
        <v>11</v>
      </c>
      <c r="DZ100" s="484">
        <v>11</v>
      </c>
      <c r="EA100" s="484">
        <v>2</v>
      </c>
      <c r="EB100" s="484">
        <v>3</v>
      </c>
      <c r="EC100" s="484">
        <v>3</v>
      </c>
      <c r="ED100" s="484">
        <v>0</v>
      </c>
      <c r="EE100" s="485">
        <v>88</v>
      </c>
      <c r="EF100" s="484">
        <v>360</v>
      </c>
      <c r="EG100" s="484">
        <v>334</v>
      </c>
      <c r="EH100" s="484">
        <v>211</v>
      </c>
      <c r="EI100" s="484">
        <v>112</v>
      </c>
      <c r="EJ100" s="484">
        <v>51</v>
      </c>
      <c r="EK100" s="484">
        <v>24</v>
      </c>
      <c r="EL100" s="484">
        <v>10</v>
      </c>
      <c r="EM100" s="484">
        <v>2</v>
      </c>
      <c r="EN100" s="485">
        <v>1104</v>
      </c>
      <c r="EO100" s="484">
        <v>189</v>
      </c>
      <c r="EP100" s="484">
        <v>152</v>
      </c>
      <c r="EQ100" s="484">
        <v>100</v>
      </c>
      <c r="ER100" s="484">
        <v>58</v>
      </c>
      <c r="ES100" s="484">
        <v>25</v>
      </c>
      <c r="ET100" s="484">
        <v>15</v>
      </c>
      <c r="EU100" s="484">
        <v>8</v>
      </c>
      <c r="EV100" s="484">
        <v>2</v>
      </c>
      <c r="EW100" s="485">
        <v>549</v>
      </c>
      <c r="EX100" s="484">
        <v>0</v>
      </c>
      <c r="EY100" s="484">
        <v>0</v>
      </c>
      <c r="EZ100" s="484">
        <v>0</v>
      </c>
      <c r="FA100" s="484">
        <v>0</v>
      </c>
      <c r="FB100" s="484">
        <v>0</v>
      </c>
      <c r="FC100" s="484">
        <v>0</v>
      </c>
      <c r="FD100" s="484">
        <v>0</v>
      </c>
      <c r="FE100" s="484">
        <v>0</v>
      </c>
      <c r="FF100" s="485">
        <v>0</v>
      </c>
      <c r="FG100" s="484">
        <v>0</v>
      </c>
      <c r="FH100" s="484">
        <v>0</v>
      </c>
      <c r="FI100" s="484">
        <v>0</v>
      </c>
      <c r="FJ100" s="484">
        <v>0</v>
      </c>
      <c r="FK100" s="484">
        <v>0</v>
      </c>
      <c r="FL100" s="484">
        <v>0</v>
      </c>
      <c r="FM100" s="484">
        <v>0</v>
      </c>
      <c r="FN100" s="484">
        <v>0</v>
      </c>
      <c r="FO100" s="485">
        <v>0</v>
      </c>
      <c r="FP100" s="484">
        <v>14</v>
      </c>
      <c r="FQ100" s="484">
        <v>7</v>
      </c>
      <c r="FR100" s="484">
        <v>9</v>
      </c>
      <c r="FS100" s="484">
        <v>9</v>
      </c>
      <c r="FT100" s="484">
        <v>4</v>
      </c>
      <c r="FU100" s="484">
        <v>6</v>
      </c>
      <c r="FV100" s="484">
        <v>2</v>
      </c>
      <c r="FW100" s="484">
        <v>0</v>
      </c>
      <c r="FX100" s="485">
        <v>51</v>
      </c>
      <c r="FY100" s="484">
        <v>175</v>
      </c>
      <c r="FZ100" s="484">
        <v>145</v>
      </c>
      <c r="GA100" s="484">
        <v>91</v>
      </c>
      <c r="GB100" s="484">
        <v>49</v>
      </c>
      <c r="GC100" s="484">
        <v>21</v>
      </c>
      <c r="GD100" s="484">
        <v>9</v>
      </c>
      <c r="GE100" s="484">
        <v>6</v>
      </c>
      <c r="GF100" s="484">
        <v>2</v>
      </c>
      <c r="GG100" s="485">
        <v>498</v>
      </c>
      <c r="GH100" s="484">
        <v>10</v>
      </c>
      <c r="GI100" s="484">
        <v>3176</v>
      </c>
      <c r="GJ100" s="484">
        <v>8092</v>
      </c>
      <c r="GK100" s="484">
        <v>8714</v>
      </c>
      <c r="GL100" s="484">
        <v>5903</v>
      </c>
      <c r="GM100" s="484">
        <v>3072</v>
      </c>
      <c r="GN100" s="484">
        <v>1529</v>
      </c>
      <c r="GO100" s="484">
        <v>774</v>
      </c>
      <c r="GP100" s="484">
        <v>25</v>
      </c>
      <c r="GQ100" s="485">
        <v>31295</v>
      </c>
      <c r="GR100" s="484">
        <v>16</v>
      </c>
      <c r="GS100" s="484">
        <v>6383</v>
      </c>
      <c r="GT100" s="484">
        <v>6200</v>
      </c>
      <c r="GU100" s="484">
        <v>4384</v>
      </c>
      <c r="GV100" s="484">
        <v>2292</v>
      </c>
      <c r="GW100" s="484">
        <v>924</v>
      </c>
      <c r="GX100" s="484">
        <v>432</v>
      </c>
      <c r="GY100" s="484">
        <v>172</v>
      </c>
      <c r="GZ100" s="484">
        <v>6</v>
      </c>
      <c r="HA100" s="485">
        <v>20809</v>
      </c>
      <c r="HB100" s="460">
        <v>0</v>
      </c>
      <c r="HC100" s="460">
        <v>3.8</v>
      </c>
      <c r="HD100" s="460">
        <v>1</v>
      </c>
      <c r="HE100" s="460">
        <v>0</v>
      </c>
      <c r="HF100" s="460">
        <v>0.5</v>
      </c>
      <c r="HG100" s="460">
        <v>0</v>
      </c>
      <c r="HH100" s="460">
        <v>0</v>
      </c>
      <c r="HI100" s="460">
        <v>0</v>
      </c>
      <c r="HJ100" s="460">
        <v>0</v>
      </c>
      <c r="HK100" s="483">
        <v>5.3</v>
      </c>
      <c r="HL100" s="460">
        <v>21.75</v>
      </c>
      <c r="HM100" s="460">
        <v>7924.45</v>
      </c>
      <c r="HN100" s="460">
        <v>12681.5</v>
      </c>
      <c r="HO100" s="460">
        <v>11963.5</v>
      </c>
      <c r="HP100" s="460">
        <v>7606.75</v>
      </c>
      <c r="HQ100" s="460">
        <v>3751.5</v>
      </c>
      <c r="HR100" s="460">
        <v>1848</v>
      </c>
      <c r="HS100" s="460">
        <v>902.25</v>
      </c>
      <c r="HT100" s="460">
        <v>28.25</v>
      </c>
      <c r="HU100" s="483">
        <v>46727.95</v>
      </c>
      <c r="HV100" s="460">
        <v>12.1</v>
      </c>
      <c r="HW100" s="460">
        <v>5283</v>
      </c>
      <c r="HX100" s="460">
        <v>9863.4</v>
      </c>
      <c r="HY100" s="460">
        <v>10634.2</v>
      </c>
      <c r="HZ100" s="460">
        <v>7606.8</v>
      </c>
      <c r="IA100" s="460">
        <v>4585.2</v>
      </c>
      <c r="IB100" s="460">
        <v>2669.3</v>
      </c>
      <c r="IC100" s="460">
        <v>1503.8</v>
      </c>
      <c r="ID100" s="460">
        <v>56.5</v>
      </c>
      <c r="IE100" s="483">
        <v>42214.3</v>
      </c>
      <c r="IF100" s="483">
        <v>0</v>
      </c>
      <c r="IG100" s="483">
        <v>42214.3</v>
      </c>
      <c r="IH100" s="460">
        <v>21.75</v>
      </c>
      <c r="II100" s="460">
        <v>7924.45</v>
      </c>
      <c r="IJ100" s="460">
        <v>12681.5</v>
      </c>
      <c r="IK100" s="460">
        <v>11963.5</v>
      </c>
      <c r="IL100" s="460">
        <v>7606.75</v>
      </c>
      <c r="IM100" s="460">
        <v>3751.5</v>
      </c>
      <c r="IN100" s="460">
        <v>1848</v>
      </c>
      <c r="IO100" s="460">
        <v>902.25</v>
      </c>
      <c r="IP100" s="460">
        <v>28.25</v>
      </c>
      <c r="IQ100" s="483">
        <v>46727.95</v>
      </c>
      <c r="IR100" s="460">
        <v>10.71</v>
      </c>
      <c r="IS100" s="460">
        <v>2069.91</v>
      </c>
      <c r="IT100" s="460">
        <v>1600.7</v>
      </c>
      <c r="IU100" s="460">
        <v>762.44</v>
      </c>
      <c r="IV100" s="460">
        <v>221.35</v>
      </c>
      <c r="IW100" s="460">
        <v>51.32</v>
      </c>
      <c r="IX100" s="460">
        <v>14.34</v>
      </c>
      <c r="IY100" s="460">
        <v>3.5</v>
      </c>
      <c r="IZ100" s="460">
        <v>0</v>
      </c>
      <c r="JA100" s="483">
        <v>4734.2700000000004</v>
      </c>
      <c r="JB100" s="460">
        <v>11.04</v>
      </c>
      <c r="JC100" s="460">
        <v>5854.54</v>
      </c>
      <c r="JD100" s="460">
        <v>11080.8</v>
      </c>
      <c r="JE100" s="460">
        <v>11201.06</v>
      </c>
      <c r="JF100" s="460">
        <v>7385.4</v>
      </c>
      <c r="JG100" s="460">
        <v>3700.18</v>
      </c>
      <c r="JH100" s="460">
        <v>1833.66</v>
      </c>
      <c r="JI100" s="460">
        <v>898.75</v>
      </c>
      <c r="JJ100" s="460">
        <v>28.25</v>
      </c>
      <c r="JK100" s="483">
        <v>41993.68</v>
      </c>
      <c r="JL100" s="460">
        <v>6.1</v>
      </c>
      <c r="JM100" s="460">
        <v>3903</v>
      </c>
      <c r="JN100" s="460">
        <v>8618.4</v>
      </c>
      <c r="JO100" s="460">
        <v>9956.5</v>
      </c>
      <c r="JP100" s="460">
        <v>7385.4</v>
      </c>
      <c r="JQ100" s="460">
        <v>4522.3999999999996</v>
      </c>
      <c r="JR100" s="460">
        <v>2648.6</v>
      </c>
      <c r="JS100" s="460">
        <v>1497.9</v>
      </c>
      <c r="JT100" s="460">
        <v>56.5</v>
      </c>
      <c r="JU100" s="483">
        <v>38594.800000000003</v>
      </c>
      <c r="JV100" s="483">
        <v>0</v>
      </c>
      <c r="JW100" s="483">
        <v>38594.800000000003</v>
      </c>
      <c r="JX100" s="461"/>
      <c r="JY100" s="461"/>
      <c r="JZ100" s="461"/>
      <c r="KA100" s="461"/>
      <c r="KB100" s="461"/>
      <c r="KC100" s="461"/>
      <c r="KD100" s="461"/>
      <c r="KE100" s="461"/>
      <c r="KF100" s="461"/>
      <c r="KG100" s="461"/>
      <c r="KH100" s="461"/>
      <c r="KI100" s="461"/>
      <c r="KJ100" s="461"/>
      <c r="KK100" s="461"/>
      <c r="KL100" s="461"/>
      <c r="KM100" s="461"/>
      <c r="KN100" s="461"/>
      <c r="KO100" s="461"/>
      <c r="KP100" s="461"/>
      <c r="KQ100" s="461"/>
      <c r="KR100" s="461"/>
      <c r="KS100" s="461"/>
      <c r="KT100" s="461"/>
      <c r="KU100" s="461"/>
      <c r="KV100" s="461"/>
      <c r="KW100" s="461"/>
      <c r="KX100" s="462"/>
    </row>
    <row r="101" spans="1:310" s="463" customFormat="1" x14ac:dyDescent="0.2">
      <c r="A101" s="457" t="s">
        <v>240</v>
      </c>
      <c r="B101" s="473" t="s">
        <v>904</v>
      </c>
      <c r="C101" s="464" t="s">
        <v>782</v>
      </c>
      <c r="D101" s="465" t="s">
        <v>241</v>
      </c>
      <c r="E101" s="484">
        <v>3603</v>
      </c>
      <c r="F101" s="484">
        <v>7269</v>
      </c>
      <c r="G101" s="484">
        <v>15557</v>
      </c>
      <c r="H101" s="484">
        <v>10719</v>
      </c>
      <c r="I101" s="484">
        <v>8034</v>
      </c>
      <c r="J101" s="484">
        <v>3591</v>
      </c>
      <c r="K101" s="484">
        <v>1479</v>
      </c>
      <c r="L101" s="484">
        <v>119</v>
      </c>
      <c r="M101" s="485">
        <v>50371</v>
      </c>
      <c r="N101" s="484">
        <v>197</v>
      </c>
      <c r="O101" s="484">
        <v>278</v>
      </c>
      <c r="P101" s="484">
        <v>293</v>
      </c>
      <c r="Q101" s="484">
        <v>157</v>
      </c>
      <c r="R101" s="484">
        <v>118</v>
      </c>
      <c r="S101" s="484">
        <v>29</v>
      </c>
      <c r="T101" s="484">
        <v>15</v>
      </c>
      <c r="U101" s="484">
        <v>6</v>
      </c>
      <c r="V101" s="485">
        <v>1093</v>
      </c>
      <c r="W101" s="484">
        <v>0</v>
      </c>
      <c r="X101" s="484">
        <v>0</v>
      </c>
      <c r="Y101" s="484">
        <v>0</v>
      </c>
      <c r="Z101" s="484">
        <v>0</v>
      </c>
      <c r="AA101" s="484">
        <v>0</v>
      </c>
      <c r="AB101" s="484">
        <v>0</v>
      </c>
      <c r="AC101" s="484">
        <v>0</v>
      </c>
      <c r="AD101" s="484">
        <v>0</v>
      </c>
      <c r="AE101" s="485">
        <v>0</v>
      </c>
      <c r="AF101" s="484">
        <v>3406</v>
      </c>
      <c r="AG101" s="484">
        <v>6991</v>
      </c>
      <c r="AH101" s="484">
        <v>15264</v>
      </c>
      <c r="AI101" s="484">
        <v>10562</v>
      </c>
      <c r="AJ101" s="484">
        <v>7916</v>
      </c>
      <c r="AK101" s="484">
        <v>3562</v>
      </c>
      <c r="AL101" s="484">
        <v>1464</v>
      </c>
      <c r="AM101" s="484">
        <v>113</v>
      </c>
      <c r="AN101" s="485">
        <v>49278</v>
      </c>
      <c r="AO101" s="484">
        <v>8</v>
      </c>
      <c r="AP101" s="484">
        <v>31</v>
      </c>
      <c r="AQ101" s="484">
        <v>111</v>
      </c>
      <c r="AR101" s="484">
        <v>95</v>
      </c>
      <c r="AS101" s="484">
        <v>74</v>
      </c>
      <c r="AT101" s="484">
        <v>41</v>
      </c>
      <c r="AU101" s="484">
        <v>25</v>
      </c>
      <c r="AV101" s="484">
        <v>13</v>
      </c>
      <c r="AW101" s="485">
        <v>398</v>
      </c>
      <c r="AX101" s="484">
        <v>8</v>
      </c>
      <c r="AY101" s="484">
        <v>31</v>
      </c>
      <c r="AZ101" s="484">
        <v>111</v>
      </c>
      <c r="BA101" s="484">
        <v>95</v>
      </c>
      <c r="BB101" s="484">
        <v>74</v>
      </c>
      <c r="BC101" s="484">
        <v>41</v>
      </c>
      <c r="BD101" s="484">
        <v>25</v>
      </c>
      <c r="BE101" s="484">
        <v>13</v>
      </c>
      <c r="BF101" s="486"/>
      <c r="BG101" s="485">
        <v>398</v>
      </c>
      <c r="BH101" s="484">
        <v>8</v>
      </c>
      <c r="BI101" s="484">
        <v>3429</v>
      </c>
      <c r="BJ101" s="484">
        <v>7071</v>
      </c>
      <c r="BK101" s="484">
        <v>15248</v>
      </c>
      <c r="BL101" s="484">
        <v>10541</v>
      </c>
      <c r="BM101" s="484">
        <v>7883</v>
      </c>
      <c r="BN101" s="484">
        <v>3546</v>
      </c>
      <c r="BO101" s="484">
        <v>1452</v>
      </c>
      <c r="BP101" s="484">
        <v>100</v>
      </c>
      <c r="BQ101" s="485">
        <v>49278</v>
      </c>
      <c r="BR101" s="484">
        <v>3</v>
      </c>
      <c r="BS101" s="484">
        <v>2177</v>
      </c>
      <c r="BT101" s="484">
        <v>3218</v>
      </c>
      <c r="BU101" s="484">
        <v>4610</v>
      </c>
      <c r="BV101" s="484">
        <v>2586</v>
      </c>
      <c r="BW101" s="484">
        <v>1372</v>
      </c>
      <c r="BX101" s="484">
        <v>466</v>
      </c>
      <c r="BY101" s="484">
        <v>171</v>
      </c>
      <c r="BZ101" s="484">
        <v>11</v>
      </c>
      <c r="CA101" s="485">
        <v>14614</v>
      </c>
      <c r="CB101" s="484">
        <v>1</v>
      </c>
      <c r="CC101" s="484">
        <v>26</v>
      </c>
      <c r="CD101" s="484">
        <v>100</v>
      </c>
      <c r="CE101" s="484">
        <v>192</v>
      </c>
      <c r="CF101" s="484">
        <v>164</v>
      </c>
      <c r="CG101" s="484">
        <v>118</v>
      </c>
      <c r="CH101" s="484">
        <v>38</v>
      </c>
      <c r="CI101" s="484">
        <v>16</v>
      </c>
      <c r="CJ101" s="484">
        <v>0</v>
      </c>
      <c r="CK101" s="485">
        <v>655</v>
      </c>
      <c r="CL101" s="484">
        <v>0</v>
      </c>
      <c r="CM101" s="484">
        <v>9</v>
      </c>
      <c r="CN101" s="484">
        <v>9</v>
      </c>
      <c r="CO101" s="484">
        <v>8</v>
      </c>
      <c r="CP101" s="484">
        <v>16</v>
      </c>
      <c r="CQ101" s="484">
        <v>18</v>
      </c>
      <c r="CR101" s="484">
        <v>17</v>
      </c>
      <c r="CS101" s="484">
        <v>29</v>
      </c>
      <c r="CT101" s="484">
        <v>10</v>
      </c>
      <c r="CU101" s="485">
        <v>116</v>
      </c>
      <c r="CV101" s="484">
        <v>64</v>
      </c>
      <c r="CW101" s="484">
        <v>58</v>
      </c>
      <c r="CX101" s="484">
        <v>102</v>
      </c>
      <c r="CY101" s="484">
        <v>35</v>
      </c>
      <c r="CZ101" s="484">
        <v>24</v>
      </c>
      <c r="DA101" s="484">
        <v>19</v>
      </c>
      <c r="DB101" s="484">
        <v>11</v>
      </c>
      <c r="DC101" s="484">
        <v>3</v>
      </c>
      <c r="DD101" s="485">
        <v>316</v>
      </c>
      <c r="DE101" s="484">
        <v>154</v>
      </c>
      <c r="DF101" s="484">
        <v>154</v>
      </c>
      <c r="DG101" s="484">
        <v>177</v>
      </c>
      <c r="DH101" s="484">
        <v>146</v>
      </c>
      <c r="DI101" s="484">
        <v>83</v>
      </c>
      <c r="DJ101" s="484">
        <v>31</v>
      </c>
      <c r="DK101" s="484">
        <v>25</v>
      </c>
      <c r="DL101" s="484">
        <v>1</v>
      </c>
      <c r="DM101" s="485">
        <v>771</v>
      </c>
      <c r="DN101" s="484">
        <v>0</v>
      </c>
      <c r="DO101" s="484">
        <v>0</v>
      </c>
      <c r="DP101" s="484">
        <v>0</v>
      </c>
      <c r="DQ101" s="484">
        <v>0</v>
      </c>
      <c r="DR101" s="484">
        <v>0</v>
      </c>
      <c r="DS101" s="484">
        <v>0</v>
      </c>
      <c r="DT101" s="484">
        <v>0</v>
      </c>
      <c r="DU101" s="484">
        <v>0</v>
      </c>
      <c r="DV101" s="485">
        <v>0</v>
      </c>
      <c r="DW101" s="484">
        <v>16</v>
      </c>
      <c r="DX101" s="484">
        <v>7</v>
      </c>
      <c r="DY101" s="484">
        <v>39</v>
      </c>
      <c r="DZ101" s="484">
        <v>56</v>
      </c>
      <c r="EA101" s="484">
        <v>8</v>
      </c>
      <c r="EB101" s="484">
        <v>6</v>
      </c>
      <c r="EC101" s="484">
        <v>1</v>
      </c>
      <c r="ED101" s="484">
        <v>0</v>
      </c>
      <c r="EE101" s="485">
        <v>133</v>
      </c>
      <c r="EF101" s="484">
        <v>170</v>
      </c>
      <c r="EG101" s="484">
        <v>161</v>
      </c>
      <c r="EH101" s="484">
        <v>216</v>
      </c>
      <c r="EI101" s="484">
        <v>202</v>
      </c>
      <c r="EJ101" s="484">
        <v>91</v>
      </c>
      <c r="EK101" s="484">
        <v>37</v>
      </c>
      <c r="EL101" s="484">
        <v>26</v>
      </c>
      <c r="EM101" s="484">
        <v>1</v>
      </c>
      <c r="EN101" s="485">
        <v>904</v>
      </c>
      <c r="EO101" s="484">
        <v>68</v>
      </c>
      <c r="EP101" s="484">
        <v>38</v>
      </c>
      <c r="EQ101" s="484">
        <v>83</v>
      </c>
      <c r="ER101" s="484">
        <v>127</v>
      </c>
      <c r="ES101" s="484">
        <v>45</v>
      </c>
      <c r="ET101" s="484">
        <v>19</v>
      </c>
      <c r="EU101" s="484">
        <v>19</v>
      </c>
      <c r="EV101" s="484">
        <v>1</v>
      </c>
      <c r="EW101" s="485">
        <v>400</v>
      </c>
      <c r="EX101" s="484">
        <v>0</v>
      </c>
      <c r="EY101" s="484">
        <v>0</v>
      </c>
      <c r="EZ101" s="484">
        <v>0</v>
      </c>
      <c r="FA101" s="484">
        <v>0</v>
      </c>
      <c r="FB101" s="484">
        <v>0</v>
      </c>
      <c r="FC101" s="484">
        <v>0</v>
      </c>
      <c r="FD101" s="484">
        <v>0</v>
      </c>
      <c r="FE101" s="484">
        <v>0</v>
      </c>
      <c r="FF101" s="485">
        <v>0</v>
      </c>
      <c r="FG101" s="484">
        <v>0</v>
      </c>
      <c r="FH101" s="484">
        <v>0</v>
      </c>
      <c r="FI101" s="484">
        <v>0</v>
      </c>
      <c r="FJ101" s="484">
        <v>0</v>
      </c>
      <c r="FK101" s="484">
        <v>0</v>
      </c>
      <c r="FL101" s="484">
        <v>0</v>
      </c>
      <c r="FM101" s="484">
        <v>0</v>
      </c>
      <c r="FN101" s="484">
        <v>0</v>
      </c>
      <c r="FO101" s="485">
        <v>0</v>
      </c>
      <c r="FP101" s="484">
        <v>0</v>
      </c>
      <c r="FQ101" s="484">
        <v>0</v>
      </c>
      <c r="FR101" s="484">
        <v>0</v>
      </c>
      <c r="FS101" s="484">
        <v>0</v>
      </c>
      <c r="FT101" s="484">
        <v>0</v>
      </c>
      <c r="FU101" s="484">
        <v>0</v>
      </c>
      <c r="FV101" s="484">
        <v>0</v>
      </c>
      <c r="FW101" s="484">
        <v>0</v>
      </c>
      <c r="FX101" s="485">
        <v>0</v>
      </c>
      <c r="FY101" s="484">
        <v>68</v>
      </c>
      <c r="FZ101" s="484">
        <v>38</v>
      </c>
      <c r="GA101" s="484">
        <v>83</v>
      </c>
      <c r="GB101" s="484">
        <v>127</v>
      </c>
      <c r="GC101" s="484">
        <v>45</v>
      </c>
      <c r="GD101" s="484">
        <v>19</v>
      </c>
      <c r="GE101" s="484">
        <v>19</v>
      </c>
      <c r="GF101" s="484">
        <v>1</v>
      </c>
      <c r="GG101" s="485">
        <v>400</v>
      </c>
      <c r="GH101" s="484">
        <v>4</v>
      </c>
      <c r="GI101" s="484">
        <v>1201</v>
      </c>
      <c r="GJ101" s="484">
        <v>3737</v>
      </c>
      <c r="GK101" s="484">
        <v>10399</v>
      </c>
      <c r="GL101" s="484">
        <v>7719</v>
      </c>
      <c r="GM101" s="484">
        <v>6367</v>
      </c>
      <c r="GN101" s="484">
        <v>3019</v>
      </c>
      <c r="GO101" s="484">
        <v>1235</v>
      </c>
      <c r="GP101" s="484">
        <v>79</v>
      </c>
      <c r="GQ101" s="485">
        <v>33760</v>
      </c>
      <c r="GR101" s="484">
        <v>4</v>
      </c>
      <c r="GS101" s="484">
        <v>2228</v>
      </c>
      <c r="GT101" s="484">
        <v>3334</v>
      </c>
      <c r="GU101" s="484">
        <v>4849</v>
      </c>
      <c r="GV101" s="484">
        <v>2822</v>
      </c>
      <c r="GW101" s="484">
        <v>1516</v>
      </c>
      <c r="GX101" s="484">
        <v>527</v>
      </c>
      <c r="GY101" s="484">
        <v>217</v>
      </c>
      <c r="GZ101" s="484">
        <v>21</v>
      </c>
      <c r="HA101" s="485">
        <v>15518</v>
      </c>
      <c r="HB101" s="460">
        <v>0</v>
      </c>
      <c r="HC101" s="460">
        <v>19</v>
      </c>
      <c r="HD101" s="460">
        <v>2</v>
      </c>
      <c r="HE101" s="460">
        <v>0</v>
      </c>
      <c r="HF101" s="460">
        <v>0</v>
      </c>
      <c r="HG101" s="460">
        <v>0</v>
      </c>
      <c r="HH101" s="460">
        <v>0</v>
      </c>
      <c r="HI101" s="460">
        <v>0</v>
      </c>
      <c r="HJ101" s="460">
        <v>0</v>
      </c>
      <c r="HK101" s="483">
        <v>21</v>
      </c>
      <c r="HL101" s="460">
        <v>7</v>
      </c>
      <c r="HM101" s="460">
        <v>2875.75</v>
      </c>
      <c r="HN101" s="460">
        <v>6245</v>
      </c>
      <c r="HO101" s="460">
        <v>14084.5</v>
      </c>
      <c r="HP101" s="460">
        <v>9903.5</v>
      </c>
      <c r="HQ101" s="460">
        <v>7511.5</v>
      </c>
      <c r="HR101" s="460">
        <v>3419.5</v>
      </c>
      <c r="HS101" s="460">
        <v>1392.75</v>
      </c>
      <c r="HT101" s="460">
        <v>92.25</v>
      </c>
      <c r="HU101" s="483">
        <v>45531.75</v>
      </c>
      <c r="HV101" s="460">
        <v>3.9</v>
      </c>
      <c r="HW101" s="460">
        <v>1917.2</v>
      </c>
      <c r="HX101" s="460">
        <v>4857.2</v>
      </c>
      <c r="HY101" s="460">
        <v>12519.6</v>
      </c>
      <c r="HZ101" s="460">
        <v>9903.5</v>
      </c>
      <c r="IA101" s="460">
        <v>9180.7000000000007</v>
      </c>
      <c r="IB101" s="460">
        <v>4939.3</v>
      </c>
      <c r="IC101" s="460">
        <v>2321.3000000000002</v>
      </c>
      <c r="ID101" s="460">
        <v>184.5</v>
      </c>
      <c r="IE101" s="483">
        <v>45827.199999999997</v>
      </c>
      <c r="IF101" s="483">
        <v>366.9</v>
      </c>
      <c r="IG101" s="483">
        <v>46194.1</v>
      </c>
      <c r="IH101" s="460">
        <v>7</v>
      </c>
      <c r="II101" s="460">
        <v>2875.75</v>
      </c>
      <c r="IJ101" s="460">
        <v>6245</v>
      </c>
      <c r="IK101" s="460">
        <v>14084.5</v>
      </c>
      <c r="IL101" s="460">
        <v>9903.5</v>
      </c>
      <c r="IM101" s="460">
        <v>7511.5</v>
      </c>
      <c r="IN101" s="460">
        <v>3419.5</v>
      </c>
      <c r="IO101" s="460">
        <v>1392.75</v>
      </c>
      <c r="IP101" s="460">
        <v>92.25</v>
      </c>
      <c r="IQ101" s="483">
        <v>45531.75</v>
      </c>
      <c r="IR101" s="460">
        <v>1.34</v>
      </c>
      <c r="IS101" s="460">
        <v>733.91</v>
      </c>
      <c r="IT101" s="460">
        <v>867.78</v>
      </c>
      <c r="IU101" s="460">
        <v>762.18</v>
      </c>
      <c r="IV101" s="460">
        <v>240.64</v>
      </c>
      <c r="IW101" s="460">
        <v>66.92</v>
      </c>
      <c r="IX101" s="460">
        <v>14.75</v>
      </c>
      <c r="IY101" s="460">
        <v>3.15</v>
      </c>
      <c r="IZ101" s="460">
        <v>0</v>
      </c>
      <c r="JA101" s="483">
        <v>2690.67</v>
      </c>
      <c r="JB101" s="460">
        <v>5.66</v>
      </c>
      <c r="JC101" s="460">
        <v>2141.84</v>
      </c>
      <c r="JD101" s="460">
        <v>5377.22</v>
      </c>
      <c r="JE101" s="460">
        <v>13322.32</v>
      </c>
      <c r="JF101" s="460">
        <v>9662.86</v>
      </c>
      <c r="JG101" s="460">
        <v>7444.58</v>
      </c>
      <c r="JH101" s="460">
        <v>3404.75</v>
      </c>
      <c r="JI101" s="460">
        <v>1389.6</v>
      </c>
      <c r="JJ101" s="460">
        <v>92.25</v>
      </c>
      <c r="JK101" s="483">
        <v>42841.08</v>
      </c>
      <c r="JL101" s="460">
        <v>3.1</v>
      </c>
      <c r="JM101" s="460">
        <v>1427.9</v>
      </c>
      <c r="JN101" s="460">
        <v>4182.3</v>
      </c>
      <c r="JO101" s="460">
        <v>11842.1</v>
      </c>
      <c r="JP101" s="460">
        <v>9662.9</v>
      </c>
      <c r="JQ101" s="460">
        <v>9098.9</v>
      </c>
      <c r="JR101" s="460">
        <v>4918</v>
      </c>
      <c r="JS101" s="460">
        <v>2316</v>
      </c>
      <c r="JT101" s="460">
        <v>184.5</v>
      </c>
      <c r="JU101" s="483">
        <v>43635.7</v>
      </c>
      <c r="JV101" s="483">
        <v>366.9</v>
      </c>
      <c r="JW101" s="483">
        <v>44002.6</v>
      </c>
      <c r="JX101" s="461"/>
      <c r="JY101" s="461"/>
      <c r="JZ101" s="461"/>
      <c r="KA101" s="461"/>
      <c r="KB101" s="461"/>
      <c r="KC101" s="461"/>
      <c r="KD101" s="461"/>
      <c r="KE101" s="461"/>
      <c r="KF101" s="461"/>
      <c r="KG101" s="461"/>
      <c r="KH101" s="461"/>
      <c r="KI101" s="461"/>
      <c r="KJ101" s="461"/>
      <c r="KK101" s="461"/>
      <c r="KL101" s="461"/>
      <c r="KM101" s="461"/>
      <c r="KN101" s="461"/>
      <c r="KO101" s="461"/>
      <c r="KP101" s="461"/>
      <c r="KQ101" s="461"/>
      <c r="KR101" s="461"/>
      <c r="KS101" s="461"/>
      <c r="KT101" s="461"/>
      <c r="KU101" s="461"/>
      <c r="KV101" s="461"/>
      <c r="KW101" s="461"/>
      <c r="KX101" s="462"/>
    </row>
    <row r="102" spans="1:310" s="463" customFormat="1" x14ac:dyDescent="0.2">
      <c r="A102" s="457" t="s">
        <v>242</v>
      </c>
      <c r="B102" s="473" t="s">
        <v>905</v>
      </c>
      <c r="C102" s="464" t="s">
        <v>626</v>
      </c>
      <c r="D102" s="465" t="s">
        <v>243</v>
      </c>
      <c r="E102" s="484">
        <v>17178</v>
      </c>
      <c r="F102" s="484">
        <v>12617</v>
      </c>
      <c r="G102" s="484">
        <v>8732</v>
      </c>
      <c r="H102" s="484">
        <v>4702</v>
      </c>
      <c r="I102" s="484">
        <v>2379</v>
      </c>
      <c r="J102" s="484">
        <v>650</v>
      </c>
      <c r="K102" s="484">
        <v>174</v>
      </c>
      <c r="L102" s="484">
        <v>25</v>
      </c>
      <c r="M102" s="485">
        <v>46457</v>
      </c>
      <c r="N102" s="484">
        <v>374</v>
      </c>
      <c r="O102" s="484">
        <v>145</v>
      </c>
      <c r="P102" s="484">
        <v>102</v>
      </c>
      <c r="Q102" s="484">
        <v>47</v>
      </c>
      <c r="R102" s="484">
        <v>27</v>
      </c>
      <c r="S102" s="484">
        <v>9</v>
      </c>
      <c r="T102" s="484">
        <v>2</v>
      </c>
      <c r="U102" s="484">
        <v>2</v>
      </c>
      <c r="V102" s="485">
        <v>708</v>
      </c>
      <c r="W102" s="484">
        <v>7</v>
      </c>
      <c r="X102" s="484">
        <v>0</v>
      </c>
      <c r="Y102" s="484">
        <v>0</v>
      </c>
      <c r="Z102" s="484">
        <v>0</v>
      </c>
      <c r="AA102" s="484">
        <v>0</v>
      </c>
      <c r="AB102" s="484">
        <v>0</v>
      </c>
      <c r="AC102" s="484">
        <v>0</v>
      </c>
      <c r="AD102" s="484">
        <v>0</v>
      </c>
      <c r="AE102" s="485">
        <v>7</v>
      </c>
      <c r="AF102" s="484">
        <v>16797</v>
      </c>
      <c r="AG102" s="484">
        <v>12472</v>
      </c>
      <c r="AH102" s="484">
        <v>8630</v>
      </c>
      <c r="AI102" s="484">
        <v>4655</v>
      </c>
      <c r="AJ102" s="484">
        <v>2352</v>
      </c>
      <c r="AK102" s="484">
        <v>641</v>
      </c>
      <c r="AL102" s="484">
        <v>172</v>
      </c>
      <c r="AM102" s="484">
        <v>23</v>
      </c>
      <c r="AN102" s="485">
        <v>45742</v>
      </c>
      <c r="AO102" s="484">
        <v>33</v>
      </c>
      <c r="AP102" s="484">
        <v>63</v>
      </c>
      <c r="AQ102" s="484">
        <v>82</v>
      </c>
      <c r="AR102" s="484">
        <v>46</v>
      </c>
      <c r="AS102" s="484">
        <v>33</v>
      </c>
      <c r="AT102" s="484">
        <v>10</v>
      </c>
      <c r="AU102" s="484">
        <v>10</v>
      </c>
      <c r="AV102" s="484">
        <v>9</v>
      </c>
      <c r="AW102" s="485">
        <v>286</v>
      </c>
      <c r="AX102" s="484">
        <v>33</v>
      </c>
      <c r="AY102" s="484">
        <v>63</v>
      </c>
      <c r="AZ102" s="484">
        <v>82</v>
      </c>
      <c r="BA102" s="484">
        <v>46</v>
      </c>
      <c r="BB102" s="484">
        <v>33</v>
      </c>
      <c r="BC102" s="484">
        <v>10</v>
      </c>
      <c r="BD102" s="484">
        <v>10</v>
      </c>
      <c r="BE102" s="484">
        <v>9</v>
      </c>
      <c r="BF102" s="486"/>
      <c r="BG102" s="485">
        <v>286</v>
      </c>
      <c r="BH102" s="484">
        <v>33</v>
      </c>
      <c r="BI102" s="484">
        <v>16827</v>
      </c>
      <c r="BJ102" s="484">
        <v>12491</v>
      </c>
      <c r="BK102" s="484">
        <v>8594</v>
      </c>
      <c r="BL102" s="484">
        <v>4642</v>
      </c>
      <c r="BM102" s="484">
        <v>2329</v>
      </c>
      <c r="BN102" s="484">
        <v>641</v>
      </c>
      <c r="BO102" s="484">
        <v>171</v>
      </c>
      <c r="BP102" s="484">
        <v>14</v>
      </c>
      <c r="BQ102" s="485">
        <v>45742</v>
      </c>
      <c r="BR102" s="484">
        <v>8</v>
      </c>
      <c r="BS102" s="484">
        <v>7401</v>
      </c>
      <c r="BT102" s="484">
        <v>4133</v>
      </c>
      <c r="BU102" s="484">
        <v>2132</v>
      </c>
      <c r="BV102" s="484">
        <v>803</v>
      </c>
      <c r="BW102" s="484">
        <v>310</v>
      </c>
      <c r="BX102" s="484">
        <v>59</v>
      </c>
      <c r="BY102" s="484">
        <v>31</v>
      </c>
      <c r="BZ102" s="484">
        <v>3</v>
      </c>
      <c r="CA102" s="485">
        <v>14880</v>
      </c>
      <c r="CB102" s="484">
        <v>0</v>
      </c>
      <c r="CC102" s="484">
        <v>110</v>
      </c>
      <c r="CD102" s="484">
        <v>116</v>
      </c>
      <c r="CE102" s="484">
        <v>67</v>
      </c>
      <c r="CF102" s="484">
        <v>30</v>
      </c>
      <c r="CG102" s="484">
        <v>18</v>
      </c>
      <c r="CH102" s="484">
        <v>2</v>
      </c>
      <c r="CI102" s="484">
        <v>1</v>
      </c>
      <c r="CJ102" s="484">
        <v>0</v>
      </c>
      <c r="CK102" s="485">
        <v>344</v>
      </c>
      <c r="CL102" s="484">
        <v>0</v>
      </c>
      <c r="CM102" s="484">
        <v>11</v>
      </c>
      <c r="CN102" s="484">
        <v>11</v>
      </c>
      <c r="CO102" s="484">
        <v>8</v>
      </c>
      <c r="CP102" s="484">
        <v>2</v>
      </c>
      <c r="CQ102" s="484">
        <v>15</v>
      </c>
      <c r="CR102" s="484">
        <v>10</v>
      </c>
      <c r="CS102" s="484">
        <v>10</v>
      </c>
      <c r="CT102" s="484">
        <v>2</v>
      </c>
      <c r="CU102" s="485">
        <v>69</v>
      </c>
      <c r="CV102" s="484">
        <v>67</v>
      </c>
      <c r="CW102" s="484">
        <v>45</v>
      </c>
      <c r="CX102" s="484">
        <v>37</v>
      </c>
      <c r="CY102" s="484">
        <v>19</v>
      </c>
      <c r="CZ102" s="484">
        <v>9</v>
      </c>
      <c r="DA102" s="484">
        <v>3</v>
      </c>
      <c r="DB102" s="484">
        <v>2</v>
      </c>
      <c r="DC102" s="484">
        <v>0</v>
      </c>
      <c r="DD102" s="485">
        <v>182</v>
      </c>
      <c r="DE102" s="484">
        <v>373</v>
      </c>
      <c r="DF102" s="484">
        <v>154</v>
      </c>
      <c r="DG102" s="484">
        <v>64</v>
      </c>
      <c r="DH102" s="484">
        <v>33</v>
      </c>
      <c r="DI102" s="484">
        <v>27</v>
      </c>
      <c r="DJ102" s="484">
        <v>5</v>
      </c>
      <c r="DK102" s="484">
        <v>2</v>
      </c>
      <c r="DL102" s="484">
        <v>0</v>
      </c>
      <c r="DM102" s="485">
        <v>658</v>
      </c>
      <c r="DN102" s="484">
        <v>0</v>
      </c>
      <c r="DO102" s="484">
        <v>0</v>
      </c>
      <c r="DP102" s="484">
        <v>0</v>
      </c>
      <c r="DQ102" s="484">
        <v>0</v>
      </c>
      <c r="DR102" s="484">
        <v>0</v>
      </c>
      <c r="DS102" s="484">
        <v>0</v>
      </c>
      <c r="DT102" s="484">
        <v>0</v>
      </c>
      <c r="DU102" s="484">
        <v>0</v>
      </c>
      <c r="DV102" s="485">
        <v>0</v>
      </c>
      <c r="DW102" s="484">
        <v>60</v>
      </c>
      <c r="DX102" s="484">
        <v>19</v>
      </c>
      <c r="DY102" s="484">
        <v>17</v>
      </c>
      <c r="DZ102" s="484">
        <v>4</v>
      </c>
      <c r="EA102" s="484">
        <v>3</v>
      </c>
      <c r="EB102" s="484">
        <v>1</v>
      </c>
      <c r="EC102" s="484">
        <v>0</v>
      </c>
      <c r="ED102" s="484">
        <v>1</v>
      </c>
      <c r="EE102" s="485">
        <v>105</v>
      </c>
      <c r="EF102" s="484">
        <v>433</v>
      </c>
      <c r="EG102" s="484">
        <v>173</v>
      </c>
      <c r="EH102" s="484">
        <v>81</v>
      </c>
      <c r="EI102" s="484">
        <v>37</v>
      </c>
      <c r="EJ102" s="484">
        <v>30</v>
      </c>
      <c r="EK102" s="484">
        <v>6</v>
      </c>
      <c r="EL102" s="484">
        <v>2</v>
      </c>
      <c r="EM102" s="484">
        <v>1</v>
      </c>
      <c r="EN102" s="485">
        <v>763</v>
      </c>
      <c r="EO102" s="484">
        <v>266</v>
      </c>
      <c r="EP102" s="484">
        <v>95</v>
      </c>
      <c r="EQ102" s="484">
        <v>46</v>
      </c>
      <c r="ER102" s="484">
        <v>19</v>
      </c>
      <c r="ES102" s="484">
        <v>15</v>
      </c>
      <c r="ET102" s="484">
        <v>4</v>
      </c>
      <c r="EU102" s="484">
        <v>0</v>
      </c>
      <c r="EV102" s="484">
        <v>1</v>
      </c>
      <c r="EW102" s="485">
        <v>446</v>
      </c>
      <c r="EX102" s="484">
        <v>0</v>
      </c>
      <c r="EY102" s="484">
        <v>0</v>
      </c>
      <c r="EZ102" s="484">
        <v>0</v>
      </c>
      <c r="FA102" s="484">
        <v>0</v>
      </c>
      <c r="FB102" s="484">
        <v>0</v>
      </c>
      <c r="FC102" s="484">
        <v>0</v>
      </c>
      <c r="FD102" s="484">
        <v>0</v>
      </c>
      <c r="FE102" s="484">
        <v>0</v>
      </c>
      <c r="FF102" s="485">
        <v>0</v>
      </c>
      <c r="FG102" s="484">
        <v>0</v>
      </c>
      <c r="FH102" s="484">
        <v>0</v>
      </c>
      <c r="FI102" s="484">
        <v>0</v>
      </c>
      <c r="FJ102" s="484">
        <v>0</v>
      </c>
      <c r="FK102" s="484">
        <v>0</v>
      </c>
      <c r="FL102" s="484">
        <v>0</v>
      </c>
      <c r="FM102" s="484">
        <v>0</v>
      </c>
      <c r="FN102" s="484">
        <v>0</v>
      </c>
      <c r="FO102" s="485">
        <v>0</v>
      </c>
      <c r="FP102" s="484">
        <v>0</v>
      </c>
      <c r="FQ102" s="484">
        <v>0</v>
      </c>
      <c r="FR102" s="484">
        <v>0</v>
      </c>
      <c r="FS102" s="484">
        <v>0</v>
      </c>
      <c r="FT102" s="484">
        <v>0</v>
      </c>
      <c r="FU102" s="484">
        <v>0</v>
      </c>
      <c r="FV102" s="484">
        <v>0</v>
      </c>
      <c r="FW102" s="484">
        <v>0</v>
      </c>
      <c r="FX102" s="485">
        <v>0</v>
      </c>
      <c r="FY102" s="484">
        <v>266</v>
      </c>
      <c r="FZ102" s="484">
        <v>95</v>
      </c>
      <c r="GA102" s="484">
        <v>46</v>
      </c>
      <c r="GB102" s="484">
        <v>19</v>
      </c>
      <c r="GC102" s="484">
        <v>15</v>
      </c>
      <c r="GD102" s="484">
        <v>4</v>
      </c>
      <c r="GE102" s="484">
        <v>0</v>
      </c>
      <c r="GF102" s="484">
        <v>1</v>
      </c>
      <c r="GG102" s="485">
        <v>446</v>
      </c>
      <c r="GH102" s="484">
        <v>25</v>
      </c>
      <c r="GI102" s="484">
        <v>9233</v>
      </c>
      <c r="GJ102" s="484">
        <v>8211</v>
      </c>
      <c r="GK102" s="484">
        <v>6370</v>
      </c>
      <c r="GL102" s="484">
        <v>3803</v>
      </c>
      <c r="GM102" s="484">
        <v>1983</v>
      </c>
      <c r="GN102" s="484">
        <v>569</v>
      </c>
      <c r="GO102" s="484">
        <v>129</v>
      </c>
      <c r="GP102" s="484">
        <v>8</v>
      </c>
      <c r="GQ102" s="485">
        <v>30331</v>
      </c>
      <c r="GR102" s="484">
        <v>8</v>
      </c>
      <c r="GS102" s="484">
        <v>7594</v>
      </c>
      <c r="GT102" s="484">
        <v>4280</v>
      </c>
      <c r="GU102" s="484">
        <v>2224</v>
      </c>
      <c r="GV102" s="484">
        <v>839</v>
      </c>
      <c r="GW102" s="484">
        <v>346</v>
      </c>
      <c r="GX102" s="484">
        <v>72</v>
      </c>
      <c r="GY102" s="484">
        <v>42</v>
      </c>
      <c r="GZ102" s="484">
        <v>6</v>
      </c>
      <c r="HA102" s="485">
        <v>15411</v>
      </c>
      <c r="HB102" s="460">
        <v>0.5</v>
      </c>
      <c r="HC102" s="460">
        <v>26.5</v>
      </c>
      <c r="HD102" s="460">
        <v>1.5</v>
      </c>
      <c r="HE102" s="460">
        <v>0.5</v>
      </c>
      <c r="HF102" s="460">
        <v>0.5</v>
      </c>
      <c r="HG102" s="460">
        <v>0</v>
      </c>
      <c r="HH102" s="460">
        <v>0</v>
      </c>
      <c r="HI102" s="460">
        <v>0</v>
      </c>
      <c r="HJ102" s="460">
        <v>0</v>
      </c>
      <c r="HK102" s="483">
        <v>29.5</v>
      </c>
      <c r="HL102" s="460">
        <v>30.5</v>
      </c>
      <c r="HM102" s="460">
        <v>14985.25</v>
      </c>
      <c r="HN102" s="460">
        <v>11451.25</v>
      </c>
      <c r="HO102" s="460">
        <v>8063.75</v>
      </c>
      <c r="HP102" s="460">
        <v>4441.25</v>
      </c>
      <c r="HQ102" s="460">
        <v>2242.5</v>
      </c>
      <c r="HR102" s="460">
        <v>623.75</v>
      </c>
      <c r="HS102" s="460">
        <v>158</v>
      </c>
      <c r="HT102" s="460">
        <v>14.25</v>
      </c>
      <c r="HU102" s="483">
        <v>42010.5</v>
      </c>
      <c r="HV102" s="460">
        <v>16.899999999999999</v>
      </c>
      <c r="HW102" s="460">
        <v>9990.2000000000007</v>
      </c>
      <c r="HX102" s="460">
        <v>8906.5</v>
      </c>
      <c r="HY102" s="460">
        <v>7167.8</v>
      </c>
      <c r="HZ102" s="460">
        <v>4441.3</v>
      </c>
      <c r="IA102" s="460">
        <v>2740.8</v>
      </c>
      <c r="IB102" s="460">
        <v>901</v>
      </c>
      <c r="IC102" s="460">
        <v>263.3</v>
      </c>
      <c r="ID102" s="460">
        <v>28.5</v>
      </c>
      <c r="IE102" s="483">
        <v>34456.300000000003</v>
      </c>
      <c r="IF102" s="483">
        <v>0</v>
      </c>
      <c r="IG102" s="483">
        <v>34456.300000000003</v>
      </c>
      <c r="IH102" s="460">
        <v>30.5</v>
      </c>
      <c r="II102" s="460">
        <v>14985.25</v>
      </c>
      <c r="IJ102" s="460">
        <v>11451.25</v>
      </c>
      <c r="IK102" s="460">
        <v>8063.75</v>
      </c>
      <c r="IL102" s="460">
        <v>4441.25</v>
      </c>
      <c r="IM102" s="460">
        <v>2242.5</v>
      </c>
      <c r="IN102" s="460">
        <v>623.75</v>
      </c>
      <c r="IO102" s="460">
        <v>158</v>
      </c>
      <c r="IP102" s="460">
        <v>14.25</v>
      </c>
      <c r="IQ102" s="483">
        <v>42010.5</v>
      </c>
      <c r="IR102" s="460">
        <v>8.4499999999999993</v>
      </c>
      <c r="IS102" s="460">
        <v>3137.57</v>
      </c>
      <c r="IT102" s="460">
        <v>1202.68</v>
      </c>
      <c r="IU102" s="460">
        <v>445.37</v>
      </c>
      <c r="IV102" s="460">
        <v>145.19</v>
      </c>
      <c r="IW102" s="460">
        <v>48.65</v>
      </c>
      <c r="IX102" s="460">
        <v>9.5500000000000007</v>
      </c>
      <c r="IY102" s="460">
        <v>2.5</v>
      </c>
      <c r="IZ102" s="460">
        <v>0</v>
      </c>
      <c r="JA102" s="483">
        <v>4999.96</v>
      </c>
      <c r="JB102" s="460">
        <v>22.05</v>
      </c>
      <c r="JC102" s="460">
        <v>11847.68</v>
      </c>
      <c r="JD102" s="460">
        <v>10248.57</v>
      </c>
      <c r="JE102" s="460">
        <v>7618.38</v>
      </c>
      <c r="JF102" s="460">
        <v>4296.0600000000004</v>
      </c>
      <c r="JG102" s="460">
        <v>2193.85</v>
      </c>
      <c r="JH102" s="460">
        <v>614.20000000000005</v>
      </c>
      <c r="JI102" s="460">
        <v>155.5</v>
      </c>
      <c r="JJ102" s="460">
        <v>14.25</v>
      </c>
      <c r="JK102" s="483">
        <v>37010.54</v>
      </c>
      <c r="JL102" s="460">
        <v>12.3</v>
      </c>
      <c r="JM102" s="460">
        <v>7898.5</v>
      </c>
      <c r="JN102" s="460">
        <v>7971.1</v>
      </c>
      <c r="JO102" s="460">
        <v>6771.9</v>
      </c>
      <c r="JP102" s="460">
        <v>4296.1000000000004</v>
      </c>
      <c r="JQ102" s="460">
        <v>2681.4</v>
      </c>
      <c r="JR102" s="460">
        <v>887.2</v>
      </c>
      <c r="JS102" s="460">
        <v>259.2</v>
      </c>
      <c r="JT102" s="460">
        <v>28.5</v>
      </c>
      <c r="JU102" s="483">
        <v>30806.2</v>
      </c>
      <c r="JV102" s="483">
        <v>0</v>
      </c>
      <c r="JW102" s="483">
        <v>30806.2</v>
      </c>
      <c r="JX102" s="461"/>
      <c r="JY102" s="461"/>
      <c r="JZ102" s="461"/>
      <c r="KA102" s="461"/>
      <c r="KB102" s="461"/>
      <c r="KC102" s="461"/>
      <c r="KD102" s="461"/>
      <c r="KE102" s="461"/>
      <c r="KF102" s="461"/>
      <c r="KG102" s="461"/>
      <c r="KH102" s="461"/>
      <c r="KI102" s="461"/>
      <c r="KJ102" s="461"/>
      <c r="KK102" s="461"/>
      <c r="KL102" s="461"/>
      <c r="KM102" s="461"/>
      <c r="KN102" s="461"/>
      <c r="KO102" s="461"/>
      <c r="KP102" s="461"/>
      <c r="KQ102" s="461"/>
      <c r="KR102" s="461"/>
      <c r="KS102" s="461"/>
      <c r="KT102" s="461"/>
      <c r="KU102" s="461"/>
      <c r="KV102" s="461"/>
      <c r="KW102" s="461"/>
      <c r="KX102" s="462"/>
    </row>
    <row r="103" spans="1:310" s="463" customFormat="1" ht="14.25" x14ac:dyDescent="0.2">
      <c r="A103" s="457" t="s">
        <v>244</v>
      </c>
      <c r="B103" s="473" t="s">
        <v>906</v>
      </c>
      <c r="C103" s="464" t="s">
        <v>626</v>
      </c>
      <c r="D103" s="465" t="s">
        <v>907</v>
      </c>
      <c r="E103" s="484">
        <v>7111</v>
      </c>
      <c r="F103" s="484">
        <v>12711</v>
      </c>
      <c r="G103" s="484">
        <v>14231</v>
      </c>
      <c r="H103" s="484">
        <v>8301</v>
      </c>
      <c r="I103" s="484">
        <v>5142</v>
      </c>
      <c r="J103" s="484">
        <v>2737</v>
      </c>
      <c r="K103" s="484">
        <v>1904</v>
      </c>
      <c r="L103" s="484">
        <v>96</v>
      </c>
      <c r="M103" s="485">
        <v>52233</v>
      </c>
      <c r="N103" s="484">
        <v>242</v>
      </c>
      <c r="O103" s="484">
        <v>381</v>
      </c>
      <c r="P103" s="484">
        <v>224</v>
      </c>
      <c r="Q103" s="484">
        <v>127</v>
      </c>
      <c r="R103" s="484">
        <v>81</v>
      </c>
      <c r="S103" s="484">
        <v>55</v>
      </c>
      <c r="T103" s="484">
        <v>23</v>
      </c>
      <c r="U103" s="484">
        <v>4</v>
      </c>
      <c r="V103" s="485">
        <v>1137</v>
      </c>
      <c r="W103" s="484">
        <v>1</v>
      </c>
      <c r="X103" s="484">
        <v>1</v>
      </c>
      <c r="Y103" s="484">
        <v>0</v>
      </c>
      <c r="Z103" s="484">
        <v>0</v>
      </c>
      <c r="AA103" s="484">
        <v>0</v>
      </c>
      <c r="AB103" s="484">
        <v>0</v>
      </c>
      <c r="AC103" s="484">
        <v>0</v>
      </c>
      <c r="AD103" s="484">
        <v>0</v>
      </c>
      <c r="AE103" s="485">
        <v>2</v>
      </c>
      <c r="AF103" s="484">
        <v>6868</v>
      </c>
      <c r="AG103" s="484">
        <v>12329</v>
      </c>
      <c r="AH103" s="484">
        <v>14007</v>
      </c>
      <c r="AI103" s="484">
        <v>8174</v>
      </c>
      <c r="AJ103" s="484">
        <v>5061</v>
      </c>
      <c r="AK103" s="484">
        <v>2682</v>
      </c>
      <c r="AL103" s="484">
        <v>1881</v>
      </c>
      <c r="AM103" s="484">
        <v>92</v>
      </c>
      <c r="AN103" s="485">
        <v>51094</v>
      </c>
      <c r="AO103" s="484">
        <v>18</v>
      </c>
      <c r="AP103" s="484">
        <v>53</v>
      </c>
      <c r="AQ103" s="484">
        <v>98</v>
      </c>
      <c r="AR103" s="484">
        <v>60</v>
      </c>
      <c r="AS103" s="484">
        <v>69</v>
      </c>
      <c r="AT103" s="484">
        <v>43</v>
      </c>
      <c r="AU103" s="484">
        <v>36</v>
      </c>
      <c r="AV103" s="484">
        <v>23</v>
      </c>
      <c r="AW103" s="485">
        <v>400</v>
      </c>
      <c r="AX103" s="484">
        <v>18</v>
      </c>
      <c r="AY103" s="484">
        <v>53</v>
      </c>
      <c r="AZ103" s="484">
        <v>98</v>
      </c>
      <c r="BA103" s="484">
        <v>60</v>
      </c>
      <c r="BB103" s="484">
        <v>69</v>
      </c>
      <c r="BC103" s="484">
        <v>43</v>
      </c>
      <c r="BD103" s="484">
        <v>36</v>
      </c>
      <c r="BE103" s="484">
        <v>23</v>
      </c>
      <c r="BF103" s="486"/>
      <c r="BG103" s="485">
        <v>400</v>
      </c>
      <c r="BH103" s="484">
        <v>18</v>
      </c>
      <c r="BI103" s="484">
        <v>6903</v>
      </c>
      <c r="BJ103" s="484">
        <v>12374</v>
      </c>
      <c r="BK103" s="484">
        <v>13969</v>
      </c>
      <c r="BL103" s="484">
        <v>8183</v>
      </c>
      <c r="BM103" s="484">
        <v>5035</v>
      </c>
      <c r="BN103" s="484">
        <v>2675</v>
      </c>
      <c r="BO103" s="484">
        <v>1868</v>
      </c>
      <c r="BP103" s="484">
        <v>69</v>
      </c>
      <c r="BQ103" s="485">
        <v>51094</v>
      </c>
      <c r="BR103" s="484">
        <v>10</v>
      </c>
      <c r="BS103" s="484">
        <v>4256</v>
      </c>
      <c r="BT103" s="484">
        <v>5246</v>
      </c>
      <c r="BU103" s="484">
        <v>4487</v>
      </c>
      <c r="BV103" s="484">
        <v>2137</v>
      </c>
      <c r="BW103" s="484">
        <v>1010</v>
      </c>
      <c r="BX103" s="484">
        <v>485</v>
      </c>
      <c r="BY103" s="484">
        <v>259</v>
      </c>
      <c r="BZ103" s="484">
        <v>9</v>
      </c>
      <c r="CA103" s="485">
        <v>17899</v>
      </c>
      <c r="CB103" s="484">
        <v>1</v>
      </c>
      <c r="CC103" s="484">
        <v>58</v>
      </c>
      <c r="CD103" s="484">
        <v>162</v>
      </c>
      <c r="CE103" s="484">
        <v>199</v>
      </c>
      <c r="CF103" s="484">
        <v>97</v>
      </c>
      <c r="CG103" s="484">
        <v>60</v>
      </c>
      <c r="CH103" s="484">
        <v>23</v>
      </c>
      <c r="CI103" s="484">
        <v>12</v>
      </c>
      <c r="CJ103" s="484">
        <v>0</v>
      </c>
      <c r="CK103" s="485">
        <v>612</v>
      </c>
      <c r="CL103" s="484">
        <v>0</v>
      </c>
      <c r="CM103" s="484">
        <v>3</v>
      </c>
      <c r="CN103" s="484">
        <v>5</v>
      </c>
      <c r="CO103" s="484">
        <v>21</v>
      </c>
      <c r="CP103" s="484">
        <v>19</v>
      </c>
      <c r="CQ103" s="484">
        <v>17</v>
      </c>
      <c r="CR103" s="484">
        <v>20</v>
      </c>
      <c r="CS103" s="484">
        <v>33</v>
      </c>
      <c r="CT103" s="484">
        <v>7</v>
      </c>
      <c r="CU103" s="485">
        <v>125</v>
      </c>
      <c r="CV103" s="484">
        <v>228</v>
      </c>
      <c r="CW103" s="484">
        <v>196</v>
      </c>
      <c r="CX103" s="484">
        <v>321</v>
      </c>
      <c r="CY103" s="484">
        <v>197</v>
      </c>
      <c r="CZ103" s="484">
        <v>82</v>
      </c>
      <c r="DA103" s="484">
        <v>69</v>
      </c>
      <c r="DB103" s="484">
        <v>34</v>
      </c>
      <c r="DC103" s="484">
        <v>3</v>
      </c>
      <c r="DD103" s="485">
        <v>1130</v>
      </c>
      <c r="DE103" s="484">
        <v>297</v>
      </c>
      <c r="DF103" s="484">
        <v>312</v>
      </c>
      <c r="DG103" s="484">
        <v>239</v>
      </c>
      <c r="DH103" s="484">
        <v>110</v>
      </c>
      <c r="DI103" s="484">
        <v>56</v>
      </c>
      <c r="DJ103" s="484">
        <v>51</v>
      </c>
      <c r="DK103" s="484">
        <v>24</v>
      </c>
      <c r="DL103" s="484">
        <v>2</v>
      </c>
      <c r="DM103" s="485">
        <v>1091</v>
      </c>
      <c r="DN103" s="484">
        <v>0</v>
      </c>
      <c r="DO103" s="484">
        <v>0</v>
      </c>
      <c r="DP103" s="484">
        <v>0</v>
      </c>
      <c r="DQ103" s="484">
        <v>0</v>
      </c>
      <c r="DR103" s="484">
        <v>0</v>
      </c>
      <c r="DS103" s="484">
        <v>0</v>
      </c>
      <c r="DT103" s="484">
        <v>0</v>
      </c>
      <c r="DU103" s="484">
        <v>0</v>
      </c>
      <c r="DV103" s="485">
        <v>0</v>
      </c>
      <c r="DW103" s="484">
        <v>89</v>
      </c>
      <c r="DX103" s="484">
        <v>47</v>
      </c>
      <c r="DY103" s="484">
        <v>29</v>
      </c>
      <c r="DZ103" s="484">
        <v>16</v>
      </c>
      <c r="EA103" s="484">
        <v>5</v>
      </c>
      <c r="EB103" s="484">
        <v>3</v>
      </c>
      <c r="EC103" s="484">
        <v>8</v>
      </c>
      <c r="ED103" s="484">
        <v>1</v>
      </c>
      <c r="EE103" s="485">
        <v>198</v>
      </c>
      <c r="EF103" s="484">
        <v>386</v>
      </c>
      <c r="EG103" s="484">
        <v>359</v>
      </c>
      <c r="EH103" s="484">
        <v>268</v>
      </c>
      <c r="EI103" s="484">
        <v>126</v>
      </c>
      <c r="EJ103" s="484">
        <v>61</v>
      </c>
      <c r="EK103" s="484">
        <v>54</v>
      </c>
      <c r="EL103" s="484">
        <v>32</v>
      </c>
      <c r="EM103" s="484">
        <v>3</v>
      </c>
      <c r="EN103" s="485">
        <v>1289</v>
      </c>
      <c r="EO103" s="484">
        <v>214</v>
      </c>
      <c r="EP103" s="484">
        <v>175</v>
      </c>
      <c r="EQ103" s="484">
        <v>119</v>
      </c>
      <c r="ER103" s="484">
        <v>60</v>
      </c>
      <c r="ES103" s="484">
        <v>28</v>
      </c>
      <c r="ET103" s="484">
        <v>35</v>
      </c>
      <c r="EU103" s="484">
        <v>22</v>
      </c>
      <c r="EV103" s="484">
        <v>3</v>
      </c>
      <c r="EW103" s="485">
        <v>656</v>
      </c>
      <c r="EX103" s="484">
        <v>0</v>
      </c>
      <c r="EY103" s="484">
        <v>0</v>
      </c>
      <c r="EZ103" s="484">
        <v>0</v>
      </c>
      <c r="FA103" s="484">
        <v>0</v>
      </c>
      <c r="FB103" s="484">
        <v>0</v>
      </c>
      <c r="FC103" s="484">
        <v>0</v>
      </c>
      <c r="FD103" s="484">
        <v>0</v>
      </c>
      <c r="FE103" s="484">
        <v>0</v>
      </c>
      <c r="FF103" s="485">
        <v>0</v>
      </c>
      <c r="FG103" s="484">
        <v>0</v>
      </c>
      <c r="FH103" s="484">
        <v>0</v>
      </c>
      <c r="FI103" s="484">
        <v>0</v>
      </c>
      <c r="FJ103" s="484">
        <v>0</v>
      </c>
      <c r="FK103" s="484">
        <v>0</v>
      </c>
      <c r="FL103" s="484">
        <v>0</v>
      </c>
      <c r="FM103" s="484">
        <v>0</v>
      </c>
      <c r="FN103" s="484">
        <v>0</v>
      </c>
      <c r="FO103" s="485">
        <v>0</v>
      </c>
      <c r="FP103" s="484">
        <v>0</v>
      </c>
      <c r="FQ103" s="484">
        <v>0</v>
      </c>
      <c r="FR103" s="484">
        <v>0</v>
      </c>
      <c r="FS103" s="484">
        <v>0</v>
      </c>
      <c r="FT103" s="484">
        <v>0</v>
      </c>
      <c r="FU103" s="484">
        <v>0</v>
      </c>
      <c r="FV103" s="484">
        <v>0</v>
      </c>
      <c r="FW103" s="484">
        <v>0</v>
      </c>
      <c r="FX103" s="485">
        <v>0</v>
      </c>
      <c r="FY103" s="484">
        <v>214</v>
      </c>
      <c r="FZ103" s="484">
        <v>175</v>
      </c>
      <c r="GA103" s="484">
        <v>119</v>
      </c>
      <c r="GB103" s="484">
        <v>60</v>
      </c>
      <c r="GC103" s="484">
        <v>28</v>
      </c>
      <c r="GD103" s="484">
        <v>35</v>
      </c>
      <c r="GE103" s="484">
        <v>22</v>
      </c>
      <c r="GF103" s="484">
        <v>3</v>
      </c>
      <c r="GG103" s="485">
        <v>656</v>
      </c>
      <c r="GH103" s="484">
        <v>7</v>
      </c>
      <c r="GI103" s="484">
        <v>2497</v>
      </c>
      <c r="GJ103" s="484">
        <v>6914</v>
      </c>
      <c r="GK103" s="484">
        <v>9233</v>
      </c>
      <c r="GL103" s="484">
        <v>5914</v>
      </c>
      <c r="GM103" s="484">
        <v>3943</v>
      </c>
      <c r="GN103" s="484">
        <v>2144</v>
      </c>
      <c r="GO103" s="484">
        <v>1556</v>
      </c>
      <c r="GP103" s="484">
        <v>52</v>
      </c>
      <c r="GQ103" s="485">
        <v>32260</v>
      </c>
      <c r="GR103" s="484">
        <v>11</v>
      </c>
      <c r="GS103" s="484">
        <v>4406</v>
      </c>
      <c r="GT103" s="484">
        <v>5460</v>
      </c>
      <c r="GU103" s="484">
        <v>4736</v>
      </c>
      <c r="GV103" s="484">
        <v>2269</v>
      </c>
      <c r="GW103" s="484">
        <v>1092</v>
      </c>
      <c r="GX103" s="484">
        <v>531</v>
      </c>
      <c r="GY103" s="484">
        <v>312</v>
      </c>
      <c r="GZ103" s="484">
        <v>17</v>
      </c>
      <c r="HA103" s="485">
        <v>18834</v>
      </c>
      <c r="HB103" s="460">
        <v>0</v>
      </c>
      <c r="HC103" s="460">
        <v>20</v>
      </c>
      <c r="HD103" s="460">
        <v>4.25</v>
      </c>
      <c r="HE103" s="460">
        <v>1.25</v>
      </c>
      <c r="HF103" s="460">
        <v>0</v>
      </c>
      <c r="HG103" s="460">
        <v>0</v>
      </c>
      <c r="HH103" s="460">
        <v>0</v>
      </c>
      <c r="HI103" s="460">
        <v>0.5</v>
      </c>
      <c r="HJ103" s="460">
        <v>0</v>
      </c>
      <c r="HK103" s="483">
        <v>26</v>
      </c>
      <c r="HL103" s="460">
        <v>15.25</v>
      </c>
      <c r="HM103" s="460">
        <v>5924</v>
      </c>
      <c r="HN103" s="460">
        <v>11079.25</v>
      </c>
      <c r="HO103" s="460">
        <v>12823.75</v>
      </c>
      <c r="HP103" s="460">
        <v>7636</v>
      </c>
      <c r="HQ103" s="460">
        <v>4766</v>
      </c>
      <c r="HR103" s="460">
        <v>2543</v>
      </c>
      <c r="HS103" s="460">
        <v>1794.25</v>
      </c>
      <c r="HT103" s="460">
        <v>64.25</v>
      </c>
      <c r="HU103" s="483">
        <v>46645.75</v>
      </c>
      <c r="HV103" s="460">
        <v>8.5</v>
      </c>
      <c r="HW103" s="460">
        <v>3949.3</v>
      </c>
      <c r="HX103" s="460">
        <v>8617.2000000000007</v>
      </c>
      <c r="HY103" s="460">
        <v>11398.9</v>
      </c>
      <c r="HZ103" s="460">
        <v>7636</v>
      </c>
      <c r="IA103" s="460">
        <v>5825.1</v>
      </c>
      <c r="IB103" s="460">
        <v>3673.2</v>
      </c>
      <c r="IC103" s="460">
        <v>2990.4</v>
      </c>
      <c r="ID103" s="460">
        <v>128.5</v>
      </c>
      <c r="IE103" s="483">
        <v>44227.1</v>
      </c>
      <c r="IF103" s="483">
        <v>302.39999999999998</v>
      </c>
      <c r="IG103" s="483">
        <v>44529.5</v>
      </c>
      <c r="IH103" s="460">
        <v>15.25</v>
      </c>
      <c r="II103" s="460">
        <v>5924</v>
      </c>
      <c r="IJ103" s="460">
        <v>11079.25</v>
      </c>
      <c r="IK103" s="460">
        <v>12823.75</v>
      </c>
      <c r="IL103" s="460">
        <v>7636</v>
      </c>
      <c r="IM103" s="460">
        <v>4766</v>
      </c>
      <c r="IN103" s="460">
        <v>2543</v>
      </c>
      <c r="IO103" s="460">
        <v>1794.25</v>
      </c>
      <c r="IP103" s="460">
        <v>64.25</v>
      </c>
      <c r="IQ103" s="483">
        <v>46645.75</v>
      </c>
      <c r="IR103" s="460">
        <v>7.61</v>
      </c>
      <c r="IS103" s="460">
        <v>1711.67</v>
      </c>
      <c r="IT103" s="460">
        <v>2119.06</v>
      </c>
      <c r="IU103" s="460">
        <v>1343.45</v>
      </c>
      <c r="IV103" s="460">
        <v>433.21</v>
      </c>
      <c r="IW103" s="460">
        <v>128.88</v>
      </c>
      <c r="IX103" s="460">
        <v>37.07</v>
      </c>
      <c r="IY103" s="460">
        <v>12.29</v>
      </c>
      <c r="IZ103" s="460">
        <v>0.17</v>
      </c>
      <c r="JA103" s="483">
        <v>5793.41</v>
      </c>
      <c r="JB103" s="460">
        <v>7.64</v>
      </c>
      <c r="JC103" s="460">
        <v>4212.33</v>
      </c>
      <c r="JD103" s="460">
        <v>8960.19</v>
      </c>
      <c r="JE103" s="460">
        <v>11480.3</v>
      </c>
      <c r="JF103" s="460">
        <v>7202.79</v>
      </c>
      <c r="JG103" s="460">
        <v>4637.12</v>
      </c>
      <c r="JH103" s="460">
        <v>2505.9299999999998</v>
      </c>
      <c r="JI103" s="460">
        <v>1781.96</v>
      </c>
      <c r="JJ103" s="460">
        <v>64.08</v>
      </c>
      <c r="JK103" s="483">
        <v>40852.339999999997</v>
      </c>
      <c r="JL103" s="460">
        <v>4.2</v>
      </c>
      <c r="JM103" s="460">
        <v>2808.2</v>
      </c>
      <c r="JN103" s="460">
        <v>6969</v>
      </c>
      <c r="JO103" s="460">
        <v>10204.700000000001</v>
      </c>
      <c r="JP103" s="460">
        <v>7202.8</v>
      </c>
      <c r="JQ103" s="460">
        <v>5667.6</v>
      </c>
      <c r="JR103" s="460">
        <v>3619.7</v>
      </c>
      <c r="JS103" s="460">
        <v>2969.9</v>
      </c>
      <c r="JT103" s="460">
        <v>128.19999999999999</v>
      </c>
      <c r="JU103" s="483">
        <v>39574.300000000003</v>
      </c>
      <c r="JV103" s="483">
        <v>302.39999999999998</v>
      </c>
      <c r="JW103" s="483">
        <v>39876.699999999997</v>
      </c>
      <c r="JX103" s="461"/>
      <c r="JY103" s="461"/>
      <c r="JZ103" s="461"/>
      <c r="KA103" s="461"/>
      <c r="KB103" s="461"/>
      <c r="KC103" s="461"/>
      <c r="KD103" s="461"/>
      <c r="KE103" s="461"/>
      <c r="KF103" s="461"/>
      <c r="KG103" s="461"/>
      <c r="KH103" s="461"/>
      <c r="KI103" s="461"/>
      <c r="KJ103" s="461"/>
      <c r="KK103" s="461"/>
      <c r="KL103" s="461"/>
      <c r="KM103" s="461"/>
      <c r="KN103" s="461"/>
      <c r="KO103" s="461"/>
      <c r="KP103" s="461"/>
      <c r="KQ103" s="461"/>
      <c r="KR103" s="461"/>
      <c r="KS103" s="461"/>
      <c r="KT103" s="461"/>
      <c r="KU103" s="461"/>
      <c r="KV103" s="461"/>
      <c r="KW103" s="461"/>
      <c r="KX103" s="462"/>
    </row>
    <row r="104" spans="1:310" s="463" customFormat="1" x14ac:dyDescent="0.2">
      <c r="A104" s="457" t="s">
        <v>245</v>
      </c>
      <c r="B104" s="473" t="s">
        <v>908</v>
      </c>
      <c r="C104" s="464" t="s">
        <v>801</v>
      </c>
      <c r="D104" s="465" t="s">
        <v>246</v>
      </c>
      <c r="E104" s="484">
        <v>6965</v>
      </c>
      <c r="F104" s="484">
        <v>10068</v>
      </c>
      <c r="G104" s="484">
        <v>8755</v>
      </c>
      <c r="H104" s="484">
        <v>5887</v>
      </c>
      <c r="I104" s="484">
        <v>4431</v>
      </c>
      <c r="J104" s="484">
        <v>2111</v>
      </c>
      <c r="K104" s="484">
        <v>1016</v>
      </c>
      <c r="L104" s="484">
        <v>75</v>
      </c>
      <c r="M104" s="485">
        <v>39308</v>
      </c>
      <c r="N104" s="484">
        <v>356</v>
      </c>
      <c r="O104" s="484">
        <v>171</v>
      </c>
      <c r="P104" s="484">
        <v>243</v>
      </c>
      <c r="Q104" s="484">
        <v>84</v>
      </c>
      <c r="R104" s="484">
        <v>53</v>
      </c>
      <c r="S104" s="484">
        <v>21</v>
      </c>
      <c r="T104" s="484">
        <v>7</v>
      </c>
      <c r="U104" s="484">
        <v>2</v>
      </c>
      <c r="V104" s="485">
        <v>937</v>
      </c>
      <c r="W104" s="484">
        <v>0</v>
      </c>
      <c r="X104" s="484">
        <v>2</v>
      </c>
      <c r="Y104" s="484">
        <v>1</v>
      </c>
      <c r="Z104" s="484">
        <v>0</v>
      </c>
      <c r="AA104" s="484">
        <v>1</v>
      </c>
      <c r="AB104" s="484">
        <v>1</v>
      </c>
      <c r="AC104" s="484">
        <v>0</v>
      </c>
      <c r="AD104" s="484">
        <v>0</v>
      </c>
      <c r="AE104" s="485">
        <v>5</v>
      </c>
      <c r="AF104" s="484">
        <v>6609</v>
      </c>
      <c r="AG104" s="484">
        <v>9895</v>
      </c>
      <c r="AH104" s="484">
        <v>8511</v>
      </c>
      <c r="AI104" s="484">
        <v>5803</v>
      </c>
      <c r="AJ104" s="484">
        <v>4377</v>
      </c>
      <c r="AK104" s="484">
        <v>2089</v>
      </c>
      <c r="AL104" s="484">
        <v>1009</v>
      </c>
      <c r="AM104" s="484">
        <v>73</v>
      </c>
      <c r="AN104" s="485">
        <v>38366</v>
      </c>
      <c r="AO104" s="484">
        <v>21</v>
      </c>
      <c r="AP104" s="484">
        <v>50</v>
      </c>
      <c r="AQ104" s="484">
        <v>52</v>
      </c>
      <c r="AR104" s="484">
        <v>49</v>
      </c>
      <c r="AS104" s="484">
        <v>38</v>
      </c>
      <c r="AT104" s="484">
        <v>21</v>
      </c>
      <c r="AU104" s="484">
        <v>18</v>
      </c>
      <c r="AV104" s="484">
        <v>2</v>
      </c>
      <c r="AW104" s="485">
        <v>251</v>
      </c>
      <c r="AX104" s="484">
        <v>21</v>
      </c>
      <c r="AY104" s="484">
        <v>50</v>
      </c>
      <c r="AZ104" s="484">
        <v>52</v>
      </c>
      <c r="BA104" s="484">
        <v>49</v>
      </c>
      <c r="BB104" s="484">
        <v>38</v>
      </c>
      <c r="BC104" s="484">
        <v>21</v>
      </c>
      <c r="BD104" s="484">
        <v>18</v>
      </c>
      <c r="BE104" s="484">
        <v>2</v>
      </c>
      <c r="BF104" s="486"/>
      <c r="BG104" s="485">
        <v>251</v>
      </c>
      <c r="BH104" s="484">
        <v>21</v>
      </c>
      <c r="BI104" s="484">
        <v>6638</v>
      </c>
      <c r="BJ104" s="484">
        <v>9897</v>
      </c>
      <c r="BK104" s="484">
        <v>8508</v>
      </c>
      <c r="BL104" s="484">
        <v>5792</v>
      </c>
      <c r="BM104" s="484">
        <v>4360</v>
      </c>
      <c r="BN104" s="484">
        <v>2086</v>
      </c>
      <c r="BO104" s="484">
        <v>993</v>
      </c>
      <c r="BP104" s="484">
        <v>71</v>
      </c>
      <c r="BQ104" s="485">
        <v>38366</v>
      </c>
      <c r="BR104" s="484">
        <v>10</v>
      </c>
      <c r="BS104" s="484">
        <v>3417</v>
      </c>
      <c r="BT104" s="484">
        <v>3341</v>
      </c>
      <c r="BU104" s="484">
        <v>2331</v>
      </c>
      <c r="BV104" s="484">
        <v>1318</v>
      </c>
      <c r="BW104" s="484">
        <v>749</v>
      </c>
      <c r="BX104" s="484">
        <v>310</v>
      </c>
      <c r="BY104" s="484">
        <v>128</v>
      </c>
      <c r="BZ104" s="484">
        <v>6</v>
      </c>
      <c r="CA104" s="485">
        <v>11610</v>
      </c>
      <c r="CB104" s="484">
        <v>1</v>
      </c>
      <c r="CC104" s="484">
        <v>44</v>
      </c>
      <c r="CD104" s="484">
        <v>89</v>
      </c>
      <c r="CE104" s="484">
        <v>87</v>
      </c>
      <c r="CF104" s="484">
        <v>55</v>
      </c>
      <c r="CG104" s="484">
        <v>45</v>
      </c>
      <c r="CH104" s="484">
        <v>25</v>
      </c>
      <c r="CI104" s="484">
        <v>3</v>
      </c>
      <c r="CJ104" s="484">
        <v>0</v>
      </c>
      <c r="CK104" s="485">
        <v>349</v>
      </c>
      <c r="CL104" s="484">
        <v>0</v>
      </c>
      <c r="CM104" s="484">
        <v>8</v>
      </c>
      <c r="CN104" s="484">
        <v>11</v>
      </c>
      <c r="CO104" s="484">
        <v>15</v>
      </c>
      <c r="CP104" s="484">
        <v>16</v>
      </c>
      <c r="CQ104" s="484">
        <v>10</v>
      </c>
      <c r="CR104" s="484">
        <v>13</v>
      </c>
      <c r="CS104" s="484">
        <v>11</v>
      </c>
      <c r="CT104" s="484">
        <v>3</v>
      </c>
      <c r="CU104" s="485">
        <v>87</v>
      </c>
      <c r="CV104" s="484">
        <v>52</v>
      </c>
      <c r="CW104" s="484">
        <v>56</v>
      </c>
      <c r="CX104" s="484">
        <v>59</v>
      </c>
      <c r="CY104" s="484">
        <v>57</v>
      </c>
      <c r="CZ104" s="484">
        <v>35</v>
      </c>
      <c r="DA104" s="484">
        <v>10</v>
      </c>
      <c r="DB104" s="484">
        <v>12</v>
      </c>
      <c r="DC104" s="484">
        <v>4</v>
      </c>
      <c r="DD104" s="485">
        <v>285</v>
      </c>
      <c r="DE104" s="484">
        <v>104</v>
      </c>
      <c r="DF104" s="484">
        <v>72</v>
      </c>
      <c r="DG104" s="484">
        <v>54</v>
      </c>
      <c r="DH104" s="484">
        <v>30</v>
      </c>
      <c r="DI104" s="484">
        <v>17</v>
      </c>
      <c r="DJ104" s="484">
        <v>15</v>
      </c>
      <c r="DK104" s="484">
        <v>9</v>
      </c>
      <c r="DL104" s="484">
        <v>0</v>
      </c>
      <c r="DM104" s="485">
        <v>301</v>
      </c>
      <c r="DN104" s="484">
        <v>81</v>
      </c>
      <c r="DO104" s="484">
        <v>80</v>
      </c>
      <c r="DP104" s="484">
        <v>75</v>
      </c>
      <c r="DQ104" s="484">
        <v>39</v>
      </c>
      <c r="DR104" s="484">
        <v>15</v>
      </c>
      <c r="DS104" s="484">
        <v>12</v>
      </c>
      <c r="DT104" s="484">
        <v>1</v>
      </c>
      <c r="DU104" s="484">
        <v>0</v>
      </c>
      <c r="DV104" s="485">
        <v>303</v>
      </c>
      <c r="DW104" s="484">
        <v>40</v>
      </c>
      <c r="DX104" s="484">
        <v>14</v>
      </c>
      <c r="DY104" s="484">
        <v>15</v>
      </c>
      <c r="DZ104" s="484">
        <v>9</v>
      </c>
      <c r="EA104" s="484">
        <v>1</v>
      </c>
      <c r="EB104" s="484">
        <v>2</v>
      </c>
      <c r="EC104" s="484">
        <v>5</v>
      </c>
      <c r="ED104" s="484">
        <v>2</v>
      </c>
      <c r="EE104" s="485">
        <v>88</v>
      </c>
      <c r="EF104" s="484">
        <v>225</v>
      </c>
      <c r="EG104" s="484">
        <v>166</v>
      </c>
      <c r="EH104" s="484">
        <v>144</v>
      </c>
      <c r="EI104" s="484">
        <v>78</v>
      </c>
      <c r="EJ104" s="484">
        <v>33</v>
      </c>
      <c r="EK104" s="484">
        <v>29</v>
      </c>
      <c r="EL104" s="484">
        <v>15</v>
      </c>
      <c r="EM104" s="484">
        <v>2</v>
      </c>
      <c r="EN104" s="485">
        <v>692</v>
      </c>
      <c r="EO104" s="484">
        <v>148</v>
      </c>
      <c r="EP104" s="484">
        <v>92</v>
      </c>
      <c r="EQ104" s="484">
        <v>77</v>
      </c>
      <c r="ER104" s="484">
        <v>45</v>
      </c>
      <c r="ES104" s="484">
        <v>22</v>
      </c>
      <c r="ET104" s="484">
        <v>19</v>
      </c>
      <c r="EU104" s="484">
        <v>14</v>
      </c>
      <c r="EV104" s="484">
        <v>2</v>
      </c>
      <c r="EW104" s="485">
        <v>419</v>
      </c>
      <c r="EX104" s="484">
        <v>0</v>
      </c>
      <c r="EY104" s="484">
        <v>0</v>
      </c>
      <c r="EZ104" s="484">
        <v>0</v>
      </c>
      <c r="FA104" s="484">
        <v>0</v>
      </c>
      <c r="FB104" s="484">
        <v>0</v>
      </c>
      <c r="FC104" s="484">
        <v>0</v>
      </c>
      <c r="FD104" s="484">
        <v>0</v>
      </c>
      <c r="FE104" s="484">
        <v>0</v>
      </c>
      <c r="FF104" s="485">
        <v>0</v>
      </c>
      <c r="FG104" s="484">
        <v>0</v>
      </c>
      <c r="FH104" s="484">
        <v>0</v>
      </c>
      <c r="FI104" s="484">
        <v>0</v>
      </c>
      <c r="FJ104" s="484">
        <v>0</v>
      </c>
      <c r="FK104" s="484">
        <v>0</v>
      </c>
      <c r="FL104" s="484">
        <v>0</v>
      </c>
      <c r="FM104" s="484">
        <v>0</v>
      </c>
      <c r="FN104" s="484">
        <v>0</v>
      </c>
      <c r="FO104" s="485">
        <v>0</v>
      </c>
      <c r="FP104" s="484">
        <v>4</v>
      </c>
      <c r="FQ104" s="484">
        <v>6</v>
      </c>
      <c r="FR104" s="484">
        <v>9</v>
      </c>
      <c r="FS104" s="484">
        <v>6</v>
      </c>
      <c r="FT104" s="484">
        <v>4</v>
      </c>
      <c r="FU104" s="484">
        <v>2</v>
      </c>
      <c r="FV104" s="484">
        <v>0</v>
      </c>
      <c r="FW104" s="484">
        <v>0</v>
      </c>
      <c r="FX104" s="485">
        <v>31</v>
      </c>
      <c r="FY104" s="484">
        <v>144</v>
      </c>
      <c r="FZ104" s="484">
        <v>86</v>
      </c>
      <c r="GA104" s="484">
        <v>68</v>
      </c>
      <c r="GB104" s="484">
        <v>39</v>
      </c>
      <c r="GC104" s="484">
        <v>18</v>
      </c>
      <c r="GD104" s="484">
        <v>17</v>
      </c>
      <c r="GE104" s="484">
        <v>14</v>
      </c>
      <c r="GF104" s="484">
        <v>2</v>
      </c>
      <c r="GG104" s="485">
        <v>388</v>
      </c>
      <c r="GH104" s="484">
        <v>10</v>
      </c>
      <c r="GI104" s="484">
        <v>3048</v>
      </c>
      <c r="GJ104" s="484">
        <v>6362</v>
      </c>
      <c r="GK104" s="484">
        <v>5985</v>
      </c>
      <c r="GL104" s="484">
        <v>4353</v>
      </c>
      <c r="GM104" s="484">
        <v>3540</v>
      </c>
      <c r="GN104" s="484">
        <v>1724</v>
      </c>
      <c r="GO104" s="484">
        <v>844</v>
      </c>
      <c r="GP104" s="484">
        <v>60</v>
      </c>
      <c r="GQ104" s="485">
        <v>25926</v>
      </c>
      <c r="GR104" s="484">
        <v>11</v>
      </c>
      <c r="GS104" s="484">
        <v>3590</v>
      </c>
      <c r="GT104" s="484">
        <v>3535</v>
      </c>
      <c r="GU104" s="484">
        <v>2523</v>
      </c>
      <c r="GV104" s="484">
        <v>1439</v>
      </c>
      <c r="GW104" s="484">
        <v>820</v>
      </c>
      <c r="GX104" s="484">
        <v>362</v>
      </c>
      <c r="GY104" s="484">
        <v>149</v>
      </c>
      <c r="GZ104" s="484">
        <v>11</v>
      </c>
      <c r="HA104" s="485">
        <v>12440</v>
      </c>
      <c r="HB104" s="460">
        <v>0</v>
      </c>
      <c r="HC104" s="460">
        <v>29</v>
      </c>
      <c r="HD104" s="460">
        <v>3.88</v>
      </c>
      <c r="HE104" s="460">
        <v>1.5</v>
      </c>
      <c r="HF104" s="460">
        <v>1</v>
      </c>
      <c r="HG104" s="460">
        <v>1.5</v>
      </c>
      <c r="HH104" s="460">
        <v>0</v>
      </c>
      <c r="HI104" s="460">
        <v>0</v>
      </c>
      <c r="HJ104" s="460">
        <v>0</v>
      </c>
      <c r="HK104" s="483">
        <v>36.880000000000003</v>
      </c>
      <c r="HL104" s="460">
        <v>18.25</v>
      </c>
      <c r="HM104" s="460">
        <v>5780.5</v>
      </c>
      <c r="HN104" s="460">
        <v>9040.1200000000008</v>
      </c>
      <c r="HO104" s="460">
        <v>7896.75</v>
      </c>
      <c r="HP104" s="460">
        <v>5440</v>
      </c>
      <c r="HQ104" s="460">
        <v>4152.25</v>
      </c>
      <c r="HR104" s="460">
        <v>1995.75</v>
      </c>
      <c r="HS104" s="460">
        <v>959</v>
      </c>
      <c r="HT104" s="460">
        <v>70</v>
      </c>
      <c r="HU104" s="483">
        <v>35352.620000000003</v>
      </c>
      <c r="HV104" s="460">
        <v>10.1</v>
      </c>
      <c r="HW104" s="460">
        <v>3853.7</v>
      </c>
      <c r="HX104" s="460">
        <v>7031.2</v>
      </c>
      <c r="HY104" s="460">
        <v>7019.3</v>
      </c>
      <c r="HZ104" s="460">
        <v>5440</v>
      </c>
      <c r="IA104" s="460">
        <v>5075</v>
      </c>
      <c r="IB104" s="460">
        <v>2882.8</v>
      </c>
      <c r="IC104" s="460">
        <v>1598.3</v>
      </c>
      <c r="ID104" s="460">
        <v>140</v>
      </c>
      <c r="IE104" s="483">
        <v>33050.400000000001</v>
      </c>
      <c r="IF104" s="483">
        <v>170.3</v>
      </c>
      <c r="IG104" s="483">
        <v>33220.699999999997</v>
      </c>
      <c r="IH104" s="460">
        <v>18.25</v>
      </c>
      <c r="II104" s="460">
        <v>5780.5</v>
      </c>
      <c r="IJ104" s="460">
        <v>9040.1200000000008</v>
      </c>
      <c r="IK104" s="460">
        <v>7896.75</v>
      </c>
      <c r="IL104" s="460">
        <v>5440</v>
      </c>
      <c r="IM104" s="460">
        <v>4152.25</v>
      </c>
      <c r="IN104" s="460">
        <v>1995.75</v>
      </c>
      <c r="IO104" s="460">
        <v>959</v>
      </c>
      <c r="IP104" s="460">
        <v>70</v>
      </c>
      <c r="IQ104" s="483">
        <v>35352.620000000003</v>
      </c>
      <c r="IR104" s="460">
        <v>5.87</v>
      </c>
      <c r="IS104" s="460">
        <v>1599.6</v>
      </c>
      <c r="IT104" s="460">
        <v>1258.3</v>
      </c>
      <c r="IU104" s="460">
        <v>488.23</v>
      </c>
      <c r="IV104" s="460">
        <v>185.69</v>
      </c>
      <c r="IW104" s="460">
        <v>81.14</v>
      </c>
      <c r="IX104" s="460">
        <v>17.18</v>
      </c>
      <c r="IY104" s="460">
        <v>2.39</v>
      </c>
      <c r="IZ104" s="460">
        <v>0</v>
      </c>
      <c r="JA104" s="483">
        <v>3638.4</v>
      </c>
      <c r="JB104" s="460">
        <v>12.38</v>
      </c>
      <c r="JC104" s="460">
        <v>4180.8999999999996</v>
      </c>
      <c r="JD104" s="460">
        <v>7781.82</v>
      </c>
      <c r="JE104" s="460">
        <v>7408.52</v>
      </c>
      <c r="JF104" s="460">
        <v>5254.31</v>
      </c>
      <c r="JG104" s="460">
        <v>4071.11</v>
      </c>
      <c r="JH104" s="460">
        <v>1978.57</v>
      </c>
      <c r="JI104" s="460">
        <v>956.61</v>
      </c>
      <c r="JJ104" s="460">
        <v>70</v>
      </c>
      <c r="JK104" s="483">
        <v>31714.22</v>
      </c>
      <c r="JL104" s="460">
        <v>6.9</v>
      </c>
      <c r="JM104" s="460">
        <v>2787.3</v>
      </c>
      <c r="JN104" s="460">
        <v>6052.5</v>
      </c>
      <c r="JO104" s="460">
        <v>6585.4</v>
      </c>
      <c r="JP104" s="460">
        <v>5254.3</v>
      </c>
      <c r="JQ104" s="460">
        <v>4975.8</v>
      </c>
      <c r="JR104" s="460">
        <v>2857.9</v>
      </c>
      <c r="JS104" s="460">
        <v>1594.4</v>
      </c>
      <c r="JT104" s="460">
        <v>140</v>
      </c>
      <c r="JU104" s="483">
        <v>30254.5</v>
      </c>
      <c r="JV104" s="483">
        <v>170.3</v>
      </c>
      <c r="JW104" s="483">
        <v>30424.799999999999</v>
      </c>
      <c r="JX104" s="461"/>
      <c r="JY104" s="461"/>
      <c r="JZ104" s="461"/>
      <c r="KA104" s="461"/>
      <c r="KB104" s="461"/>
      <c r="KC104" s="461"/>
      <c r="KD104" s="461"/>
      <c r="KE104" s="461"/>
      <c r="KF104" s="461"/>
      <c r="KG104" s="461"/>
      <c r="KH104" s="461"/>
      <c r="KI104" s="461"/>
      <c r="KJ104" s="461"/>
      <c r="KK104" s="461"/>
      <c r="KL104" s="461"/>
      <c r="KM104" s="461"/>
      <c r="KN104" s="461"/>
      <c r="KO104" s="461"/>
      <c r="KP104" s="461"/>
      <c r="KQ104" s="461"/>
      <c r="KR104" s="461"/>
      <c r="KS104" s="461"/>
      <c r="KT104" s="461"/>
      <c r="KU104" s="461"/>
      <c r="KV104" s="461"/>
      <c r="KW104" s="461"/>
      <c r="KX104" s="462"/>
    </row>
    <row r="105" spans="1:310" s="463" customFormat="1" x14ac:dyDescent="0.2">
      <c r="A105" s="457" t="s">
        <v>247</v>
      </c>
      <c r="B105" s="473" t="s">
        <v>909</v>
      </c>
      <c r="C105" s="464" t="s">
        <v>784</v>
      </c>
      <c r="D105" s="465" t="s">
        <v>248</v>
      </c>
      <c r="E105" s="484">
        <v>7084</v>
      </c>
      <c r="F105" s="484">
        <v>6750</v>
      </c>
      <c r="G105" s="484">
        <v>9337</v>
      </c>
      <c r="H105" s="484">
        <v>7376</v>
      </c>
      <c r="I105" s="484">
        <v>5185</v>
      </c>
      <c r="J105" s="484">
        <v>2769</v>
      </c>
      <c r="K105" s="484">
        <v>1643</v>
      </c>
      <c r="L105" s="484">
        <v>133</v>
      </c>
      <c r="M105" s="485">
        <v>40277</v>
      </c>
      <c r="N105" s="484">
        <v>261</v>
      </c>
      <c r="O105" s="484">
        <v>285</v>
      </c>
      <c r="P105" s="484">
        <v>183</v>
      </c>
      <c r="Q105" s="484">
        <v>130</v>
      </c>
      <c r="R105" s="484">
        <v>62</v>
      </c>
      <c r="S105" s="484">
        <v>37</v>
      </c>
      <c r="T105" s="484">
        <v>17</v>
      </c>
      <c r="U105" s="484">
        <v>3</v>
      </c>
      <c r="V105" s="485">
        <v>978</v>
      </c>
      <c r="W105" s="484">
        <v>2</v>
      </c>
      <c r="X105" s="484">
        <v>0</v>
      </c>
      <c r="Y105" s="484">
        <v>0</v>
      </c>
      <c r="Z105" s="484">
        <v>0</v>
      </c>
      <c r="AA105" s="484">
        <v>0</v>
      </c>
      <c r="AB105" s="484">
        <v>0</v>
      </c>
      <c r="AC105" s="484">
        <v>0</v>
      </c>
      <c r="AD105" s="484">
        <v>0</v>
      </c>
      <c r="AE105" s="485">
        <v>2</v>
      </c>
      <c r="AF105" s="484">
        <v>6821</v>
      </c>
      <c r="AG105" s="484">
        <v>6465</v>
      </c>
      <c r="AH105" s="484">
        <v>9154</v>
      </c>
      <c r="AI105" s="484">
        <v>7246</v>
      </c>
      <c r="AJ105" s="484">
        <v>5123</v>
      </c>
      <c r="AK105" s="484">
        <v>2732</v>
      </c>
      <c r="AL105" s="484">
        <v>1626</v>
      </c>
      <c r="AM105" s="484">
        <v>130</v>
      </c>
      <c r="AN105" s="485">
        <v>39297</v>
      </c>
      <c r="AO105" s="484">
        <v>24</v>
      </c>
      <c r="AP105" s="484">
        <v>37</v>
      </c>
      <c r="AQ105" s="484">
        <v>63</v>
      </c>
      <c r="AR105" s="484">
        <v>67</v>
      </c>
      <c r="AS105" s="484">
        <v>47</v>
      </c>
      <c r="AT105" s="484">
        <v>39</v>
      </c>
      <c r="AU105" s="484">
        <v>33</v>
      </c>
      <c r="AV105" s="484">
        <v>10</v>
      </c>
      <c r="AW105" s="485">
        <v>320</v>
      </c>
      <c r="AX105" s="484">
        <v>24</v>
      </c>
      <c r="AY105" s="484">
        <v>37</v>
      </c>
      <c r="AZ105" s="484">
        <v>63</v>
      </c>
      <c r="BA105" s="484">
        <v>67</v>
      </c>
      <c r="BB105" s="484">
        <v>47</v>
      </c>
      <c r="BC105" s="484">
        <v>39</v>
      </c>
      <c r="BD105" s="484">
        <v>33</v>
      </c>
      <c r="BE105" s="484">
        <v>10</v>
      </c>
      <c r="BF105" s="486"/>
      <c r="BG105" s="485">
        <v>320</v>
      </c>
      <c r="BH105" s="484">
        <v>24</v>
      </c>
      <c r="BI105" s="484">
        <v>6834</v>
      </c>
      <c r="BJ105" s="484">
        <v>6491</v>
      </c>
      <c r="BK105" s="484">
        <v>9158</v>
      </c>
      <c r="BL105" s="484">
        <v>7226</v>
      </c>
      <c r="BM105" s="484">
        <v>5115</v>
      </c>
      <c r="BN105" s="484">
        <v>2726</v>
      </c>
      <c r="BO105" s="484">
        <v>1603</v>
      </c>
      <c r="BP105" s="484">
        <v>120</v>
      </c>
      <c r="BQ105" s="485">
        <v>39297</v>
      </c>
      <c r="BR105" s="484">
        <v>10</v>
      </c>
      <c r="BS105" s="484">
        <v>4118</v>
      </c>
      <c r="BT105" s="484">
        <v>2931</v>
      </c>
      <c r="BU105" s="484">
        <v>3381</v>
      </c>
      <c r="BV105" s="484">
        <v>2192</v>
      </c>
      <c r="BW105" s="484">
        <v>1126</v>
      </c>
      <c r="BX105" s="484">
        <v>500</v>
      </c>
      <c r="BY105" s="484">
        <v>257</v>
      </c>
      <c r="BZ105" s="484">
        <v>25</v>
      </c>
      <c r="CA105" s="485">
        <v>14540</v>
      </c>
      <c r="CB105" s="484">
        <v>2</v>
      </c>
      <c r="CC105" s="484">
        <v>37</v>
      </c>
      <c r="CD105" s="484">
        <v>63</v>
      </c>
      <c r="CE105" s="484">
        <v>112</v>
      </c>
      <c r="CF105" s="484">
        <v>84</v>
      </c>
      <c r="CG105" s="484">
        <v>59</v>
      </c>
      <c r="CH105" s="484">
        <v>24</v>
      </c>
      <c r="CI105" s="484">
        <v>14</v>
      </c>
      <c r="CJ105" s="484">
        <v>0</v>
      </c>
      <c r="CK105" s="485">
        <v>395</v>
      </c>
      <c r="CL105" s="484">
        <v>0</v>
      </c>
      <c r="CM105" s="484">
        <v>4</v>
      </c>
      <c r="CN105" s="484">
        <v>7</v>
      </c>
      <c r="CO105" s="484">
        <v>11</v>
      </c>
      <c r="CP105" s="484">
        <v>14</v>
      </c>
      <c r="CQ105" s="484">
        <v>19</v>
      </c>
      <c r="CR105" s="484">
        <v>26</v>
      </c>
      <c r="CS105" s="484">
        <v>12</v>
      </c>
      <c r="CT105" s="484">
        <v>3</v>
      </c>
      <c r="CU105" s="485">
        <v>96</v>
      </c>
      <c r="CV105" s="484">
        <v>64</v>
      </c>
      <c r="CW105" s="484">
        <v>114</v>
      </c>
      <c r="CX105" s="484">
        <v>135</v>
      </c>
      <c r="CY105" s="484">
        <v>88</v>
      </c>
      <c r="CZ105" s="484">
        <v>78</v>
      </c>
      <c r="DA105" s="484">
        <v>48</v>
      </c>
      <c r="DB105" s="484">
        <v>20</v>
      </c>
      <c r="DC105" s="484">
        <v>3</v>
      </c>
      <c r="DD105" s="485">
        <v>550</v>
      </c>
      <c r="DE105" s="484">
        <v>120</v>
      </c>
      <c r="DF105" s="484">
        <v>81</v>
      </c>
      <c r="DG105" s="484">
        <v>74</v>
      </c>
      <c r="DH105" s="484">
        <v>43</v>
      </c>
      <c r="DI105" s="484">
        <v>27</v>
      </c>
      <c r="DJ105" s="484">
        <v>26</v>
      </c>
      <c r="DK105" s="484">
        <v>3</v>
      </c>
      <c r="DL105" s="484">
        <v>0</v>
      </c>
      <c r="DM105" s="485">
        <v>374</v>
      </c>
      <c r="DN105" s="484">
        <v>178</v>
      </c>
      <c r="DO105" s="484">
        <v>124</v>
      </c>
      <c r="DP105" s="484">
        <v>120</v>
      </c>
      <c r="DQ105" s="484">
        <v>84</v>
      </c>
      <c r="DR105" s="484">
        <v>40</v>
      </c>
      <c r="DS105" s="484">
        <v>31</v>
      </c>
      <c r="DT105" s="484">
        <v>17</v>
      </c>
      <c r="DU105" s="484">
        <v>0</v>
      </c>
      <c r="DV105" s="485">
        <v>594</v>
      </c>
      <c r="DW105" s="484">
        <v>72</v>
      </c>
      <c r="DX105" s="484">
        <v>22</v>
      </c>
      <c r="DY105" s="484">
        <v>23</v>
      </c>
      <c r="DZ105" s="484">
        <v>10</v>
      </c>
      <c r="EA105" s="484">
        <v>8</v>
      </c>
      <c r="EB105" s="484">
        <v>3</v>
      </c>
      <c r="EC105" s="484">
        <v>2</v>
      </c>
      <c r="ED105" s="484">
        <v>0</v>
      </c>
      <c r="EE105" s="485">
        <v>140</v>
      </c>
      <c r="EF105" s="484">
        <v>370</v>
      </c>
      <c r="EG105" s="484">
        <v>227</v>
      </c>
      <c r="EH105" s="484">
        <v>217</v>
      </c>
      <c r="EI105" s="484">
        <v>137</v>
      </c>
      <c r="EJ105" s="484">
        <v>75</v>
      </c>
      <c r="EK105" s="484">
        <v>60</v>
      </c>
      <c r="EL105" s="484">
        <v>22</v>
      </c>
      <c r="EM105" s="484">
        <v>0</v>
      </c>
      <c r="EN105" s="485">
        <v>1108</v>
      </c>
      <c r="EO105" s="484">
        <v>215</v>
      </c>
      <c r="EP105" s="484">
        <v>126</v>
      </c>
      <c r="EQ105" s="484">
        <v>119</v>
      </c>
      <c r="ER105" s="484">
        <v>71</v>
      </c>
      <c r="ES105" s="484">
        <v>47</v>
      </c>
      <c r="ET105" s="484">
        <v>37</v>
      </c>
      <c r="EU105" s="484">
        <v>11</v>
      </c>
      <c r="EV105" s="484">
        <v>0</v>
      </c>
      <c r="EW105" s="485">
        <v>626</v>
      </c>
      <c r="EX105" s="484">
        <v>0</v>
      </c>
      <c r="EY105" s="484">
        <v>0</v>
      </c>
      <c r="EZ105" s="484">
        <v>0</v>
      </c>
      <c r="FA105" s="484">
        <v>0</v>
      </c>
      <c r="FB105" s="484">
        <v>0</v>
      </c>
      <c r="FC105" s="484">
        <v>0</v>
      </c>
      <c r="FD105" s="484">
        <v>0</v>
      </c>
      <c r="FE105" s="484">
        <v>0</v>
      </c>
      <c r="FF105" s="485">
        <v>0</v>
      </c>
      <c r="FG105" s="484">
        <v>0</v>
      </c>
      <c r="FH105" s="484">
        <v>0</v>
      </c>
      <c r="FI105" s="484">
        <v>0</v>
      </c>
      <c r="FJ105" s="484">
        <v>0</v>
      </c>
      <c r="FK105" s="484">
        <v>0</v>
      </c>
      <c r="FL105" s="484">
        <v>0</v>
      </c>
      <c r="FM105" s="484">
        <v>0</v>
      </c>
      <c r="FN105" s="484">
        <v>0</v>
      </c>
      <c r="FO105" s="485">
        <v>0</v>
      </c>
      <c r="FP105" s="484">
        <v>19</v>
      </c>
      <c r="FQ105" s="484">
        <v>22</v>
      </c>
      <c r="FR105" s="484">
        <v>21</v>
      </c>
      <c r="FS105" s="484">
        <v>17</v>
      </c>
      <c r="FT105" s="484">
        <v>11</v>
      </c>
      <c r="FU105" s="484">
        <v>6</v>
      </c>
      <c r="FV105" s="484">
        <v>5</v>
      </c>
      <c r="FW105" s="484">
        <v>0</v>
      </c>
      <c r="FX105" s="485">
        <v>101</v>
      </c>
      <c r="FY105" s="484">
        <v>196</v>
      </c>
      <c r="FZ105" s="484">
        <v>104</v>
      </c>
      <c r="GA105" s="484">
        <v>98</v>
      </c>
      <c r="GB105" s="484">
        <v>54</v>
      </c>
      <c r="GC105" s="484">
        <v>36</v>
      </c>
      <c r="GD105" s="484">
        <v>31</v>
      </c>
      <c r="GE105" s="484">
        <v>6</v>
      </c>
      <c r="GF105" s="484">
        <v>0</v>
      </c>
      <c r="GG105" s="485">
        <v>525</v>
      </c>
      <c r="GH105" s="484">
        <v>12</v>
      </c>
      <c r="GI105" s="484">
        <v>2425</v>
      </c>
      <c r="GJ105" s="484">
        <v>3343</v>
      </c>
      <c r="GK105" s="484">
        <v>5510</v>
      </c>
      <c r="GL105" s="484">
        <v>4842</v>
      </c>
      <c r="GM105" s="484">
        <v>3863</v>
      </c>
      <c r="GN105" s="484">
        <v>2142</v>
      </c>
      <c r="GO105" s="484">
        <v>1301</v>
      </c>
      <c r="GP105" s="484">
        <v>92</v>
      </c>
      <c r="GQ105" s="485">
        <v>23530</v>
      </c>
      <c r="GR105" s="484">
        <v>12</v>
      </c>
      <c r="GS105" s="484">
        <v>4409</v>
      </c>
      <c r="GT105" s="484">
        <v>3148</v>
      </c>
      <c r="GU105" s="484">
        <v>3648</v>
      </c>
      <c r="GV105" s="484">
        <v>2384</v>
      </c>
      <c r="GW105" s="484">
        <v>1252</v>
      </c>
      <c r="GX105" s="484">
        <v>584</v>
      </c>
      <c r="GY105" s="484">
        <v>302</v>
      </c>
      <c r="GZ105" s="484">
        <v>28</v>
      </c>
      <c r="HA105" s="485">
        <v>15767</v>
      </c>
      <c r="HB105" s="460">
        <v>0</v>
      </c>
      <c r="HC105" s="460">
        <v>1.38</v>
      </c>
      <c r="HD105" s="460">
        <v>1</v>
      </c>
      <c r="HE105" s="460">
        <v>0</v>
      </c>
      <c r="HF105" s="460">
        <v>0</v>
      </c>
      <c r="HG105" s="460">
        <v>0</v>
      </c>
      <c r="HH105" s="460">
        <v>0</v>
      </c>
      <c r="HI105" s="460">
        <v>0</v>
      </c>
      <c r="HJ105" s="460">
        <v>0</v>
      </c>
      <c r="HK105" s="483">
        <v>2.38</v>
      </c>
      <c r="HL105" s="460">
        <v>21</v>
      </c>
      <c r="HM105" s="460">
        <v>5703.87</v>
      </c>
      <c r="HN105" s="460">
        <v>5641.5</v>
      </c>
      <c r="HO105" s="460">
        <v>8186.75</v>
      </c>
      <c r="HP105" s="460">
        <v>6576</v>
      </c>
      <c r="HQ105" s="460">
        <v>4782.25</v>
      </c>
      <c r="HR105" s="460">
        <v>2555.5</v>
      </c>
      <c r="HS105" s="460">
        <v>1514.25</v>
      </c>
      <c r="HT105" s="460">
        <v>112.25</v>
      </c>
      <c r="HU105" s="483">
        <v>35093.370000000003</v>
      </c>
      <c r="HV105" s="460">
        <v>11.7</v>
      </c>
      <c r="HW105" s="460">
        <v>3802.6</v>
      </c>
      <c r="HX105" s="460">
        <v>4387.8</v>
      </c>
      <c r="HY105" s="460">
        <v>7277.1</v>
      </c>
      <c r="HZ105" s="460">
        <v>6576</v>
      </c>
      <c r="IA105" s="460">
        <v>5845</v>
      </c>
      <c r="IB105" s="460">
        <v>3691.3</v>
      </c>
      <c r="IC105" s="460">
        <v>2523.8000000000002</v>
      </c>
      <c r="ID105" s="460">
        <v>224.5</v>
      </c>
      <c r="IE105" s="483">
        <v>34339.800000000003</v>
      </c>
      <c r="IF105" s="483">
        <v>163.30000000000001</v>
      </c>
      <c r="IG105" s="483">
        <v>34503.1</v>
      </c>
      <c r="IH105" s="460">
        <v>21</v>
      </c>
      <c r="II105" s="460">
        <v>5703.87</v>
      </c>
      <c r="IJ105" s="460">
        <v>5641.5</v>
      </c>
      <c r="IK105" s="460">
        <v>8186.75</v>
      </c>
      <c r="IL105" s="460">
        <v>6576</v>
      </c>
      <c r="IM105" s="460">
        <v>4782.25</v>
      </c>
      <c r="IN105" s="460">
        <v>2555.5</v>
      </c>
      <c r="IO105" s="460">
        <v>1514.25</v>
      </c>
      <c r="IP105" s="460">
        <v>112.25</v>
      </c>
      <c r="IQ105" s="483">
        <v>35093.370000000003</v>
      </c>
      <c r="IR105" s="460">
        <v>7.48</v>
      </c>
      <c r="IS105" s="460">
        <v>1505.93</v>
      </c>
      <c r="IT105" s="460">
        <v>841.77</v>
      </c>
      <c r="IU105" s="460">
        <v>603.95000000000005</v>
      </c>
      <c r="IV105" s="460">
        <v>277.77</v>
      </c>
      <c r="IW105" s="460">
        <v>102.82</v>
      </c>
      <c r="IX105" s="460">
        <v>30.53</v>
      </c>
      <c r="IY105" s="460">
        <v>17.309999999999999</v>
      </c>
      <c r="IZ105" s="460">
        <v>0</v>
      </c>
      <c r="JA105" s="483">
        <v>3387.56</v>
      </c>
      <c r="JB105" s="460">
        <v>13.52</v>
      </c>
      <c r="JC105" s="460">
        <v>4197.9399999999996</v>
      </c>
      <c r="JD105" s="460">
        <v>4799.7299999999996</v>
      </c>
      <c r="JE105" s="460">
        <v>7582.8</v>
      </c>
      <c r="JF105" s="460">
        <v>6298.23</v>
      </c>
      <c r="JG105" s="460">
        <v>4679.43</v>
      </c>
      <c r="JH105" s="460">
        <v>2524.9699999999998</v>
      </c>
      <c r="JI105" s="460">
        <v>1496.94</v>
      </c>
      <c r="JJ105" s="460">
        <v>112.25</v>
      </c>
      <c r="JK105" s="483">
        <v>31705.81</v>
      </c>
      <c r="JL105" s="460">
        <v>7.5</v>
      </c>
      <c r="JM105" s="460">
        <v>2798.6</v>
      </c>
      <c r="JN105" s="460">
        <v>3733.1</v>
      </c>
      <c r="JO105" s="460">
        <v>6740.3</v>
      </c>
      <c r="JP105" s="460">
        <v>6298.2</v>
      </c>
      <c r="JQ105" s="460">
        <v>5719.3</v>
      </c>
      <c r="JR105" s="460">
        <v>3647.2</v>
      </c>
      <c r="JS105" s="460">
        <v>2494.9</v>
      </c>
      <c r="JT105" s="460">
        <v>224.5</v>
      </c>
      <c r="JU105" s="483">
        <v>31663.599999999999</v>
      </c>
      <c r="JV105" s="483">
        <v>163.30000000000001</v>
      </c>
      <c r="JW105" s="483">
        <v>31826.9</v>
      </c>
      <c r="JX105" s="461"/>
      <c r="JY105" s="461"/>
      <c r="JZ105" s="461"/>
      <c r="KA105" s="461"/>
      <c r="KB105" s="461"/>
      <c r="KC105" s="461"/>
      <c r="KD105" s="461"/>
      <c r="KE105" s="461"/>
      <c r="KF105" s="461"/>
      <c r="KG105" s="461"/>
      <c r="KH105" s="461"/>
      <c r="KI105" s="461"/>
      <c r="KJ105" s="461"/>
      <c r="KK105" s="461"/>
      <c r="KL105" s="461"/>
      <c r="KM105" s="461"/>
      <c r="KN105" s="461"/>
      <c r="KO105" s="461"/>
      <c r="KP105" s="461"/>
      <c r="KQ105" s="461"/>
      <c r="KR105" s="461"/>
      <c r="KS105" s="461"/>
      <c r="KT105" s="461"/>
      <c r="KU105" s="461"/>
      <c r="KV105" s="461"/>
      <c r="KW105" s="461"/>
      <c r="KX105" s="462"/>
    </row>
    <row r="106" spans="1:310" s="463" customFormat="1" x14ac:dyDescent="0.2">
      <c r="A106" s="457" t="s">
        <v>249</v>
      </c>
      <c r="B106" s="473" t="s">
        <v>910</v>
      </c>
      <c r="C106" s="464" t="s">
        <v>870</v>
      </c>
      <c r="D106" s="465" t="s">
        <v>250</v>
      </c>
      <c r="E106" s="484">
        <v>56364</v>
      </c>
      <c r="F106" s="484">
        <v>12946</v>
      </c>
      <c r="G106" s="484">
        <v>15518</v>
      </c>
      <c r="H106" s="484">
        <v>5773</v>
      </c>
      <c r="I106" s="484">
        <v>2577</v>
      </c>
      <c r="J106" s="484">
        <v>883</v>
      </c>
      <c r="K106" s="484">
        <v>380</v>
      </c>
      <c r="L106" s="484">
        <v>48</v>
      </c>
      <c r="M106" s="485">
        <v>94489</v>
      </c>
      <c r="N106" s="484">
        <v>1046</v>
      </c>
      <c r="O106" s="484">
        <v>385</v>
      </c>
      <c r="P106" s="484">
        <v>209</v>
      </c>
      <c r="Q106" s="484">
        <v>58</v>
      </c>
      <c r="R106" s="484">
        <v>14</v>
      </c>
      <c r="S106" s="484">
        <v>11</v>
      </c>
      <c r="T106" s="484">
        <v>7</v>
      </c>
      <c r="U106" s="484">
        <v>1</v>
      </c>
      <c r="V106" s="485">
        <v>1731</v>
      </c>
      <c r="W106" s="484">
        <v>0</v>
      </c>
      <c r="X106" s="484">
        <v>0</v>
      </c>
      <c r="Y106" s="484">
        <v>0</v>
      </c>
      <c r="Z106" s="484">
        <v>0</v>
      </c>
      <c r="AA106" s="484">
        <v>0</v>
      </c>
      <c r="AB106" s="484">
        <v>0</v>
      </c>
      <c r="AC106" s="484">
        <v>0</v>
      </c>
      <c r="AD106" s="484">
        <v>0</v>
      </c>
      <c r="AE106" s="485">
        <v>0</v>
      </c>
      <c r="AF106" s="484">
        <v>55318</v>
      </c>
      <c r="AG106" s="484">
        <v>12561</v>
      </c>
      <c r="AH106" s="484">
        <v>15309</v>
      </c>
      <c r="AI106" s="484">
        <v>5715</v>
      </c>
      <c r="AJ106" s="484">
        <v>2563</v>
      </c>
      <c r="AK106" s="484">
        <v>872</v>
      </c>
      <c r="AL106" s="484">
        <v>373</v>
      </c>
      <c r="AM106" s="484">
        <v>47</v>
      </c>
      <c r="AN106" s="485">
        <v>92758</v>
      </c>
      <c r="AO106" s="484">
        <v>166</v>
      </c>
      <c r="AP106" s="484">
        <v>92</v>
      </c>
      <c r="AQ106" s="484">
        <v>109</v>
      </c>
      <c r="AR106" s="484">
        <v>61</v>
      </c>
      <c r="AS106" s="484">
        <v>39</v>
      </c>
      <c r="AT106" s="484">
        <v>13</v>
      </c>
      <c r="AU106" s="484">
        <v>11</v>
      </c>
      <c r="AV106" s="484">
        <v>28</v>
      </c>
      <c r="AW106" s="485">
        <v>519</v>
      </c>
      <c r="AX106" s="484">
        <v>166</v>
      </c>
      <c r="AY106" s="484">
        <v>92</v>
      </c>
      <c r="AZ106" s="484">
        <v>109</v>
      </c>
      <c r="BA106" s="484">
        <v>61</v>
      </c>
      <c r="BB106" s="484">
        <v>39</v>
      </c>
      <c r="BC106" s="484">
        <v>13</v>
      </c>
      <c r="BD106" s="484">
        <v>11</v>
      </c>
      <c r="BE106" s="484">
        <v>28</v>
      </c>
      <c r="BF106" s="486"/>
      <c r="BG106" s="485">
        <v>519</v>
      </c>
      <c r="BH106" s="484">
        <v>166</v>
      </c>
      <c r="BI106" s="484">
        <v>55244</v>
      </c>
      <c r="BJ106" s="484">
        <v>12578</v>
      </c>
      <c r="BK106" s="484">
        <v>15261</v>
      </c>
      <c r="BL106" s="484">
        <v>5693</v>
      </c>
      <c r="BM106" s="484">
        <v>2537</v>
      </c>
      <c r="BN106" s="484">
        <v>870</v>
      </c>
      <c r="BO106" s="484">
        <v>390</v>
      </c>
      <c r="BP106" s="484">
        <v>19</v>
      </c>
      <c r="BQ106" s="485">
        <v>92758</v>
      </c>
      <c r="BR106" s="484">
        <v>43</v>
      </c>
      <c r="BS106" s="484">
        <v>26016</v>
      </c>
      <c r="BT106" s="484">
        <v>4312</v>
      </c>
      <c r="BU106" s="484">
        <v>3846</v>
      </c>
      <c r="BV106" s="484">
        <v>1151</v>
      </c>
      <c r="BW106" s="484">
        <v>392</v>
      </c>
      <c r="BX106" s="484">
        <v>117</v>
      </c>
      <c r="BY106" s="484">
        <v>44</v>
      </c>
      <c r="BZ106" s="484">
        <v>0</v>
      </c>
      <c r="CA106" s="485">
        <v>35921</v>
      </c>
      <c r="CB106" s="484">
        <v>6</v>
      </c>
      <c r="CC106" s="484">
        <v>636</v>
      </c>
      <c r="CD106" s="484">
        <v>203</v>
      </c>
      <c r="CE106" s="484">
        <v>225</v>
      </c>
      <c r="CF106" s="484">
        <v>62</v>
      </c>
      <c r="CG106" s="484">
        <v>27</v>
      </c>
      <c r="CH106" s="484">
        <v>6</v>
      </c>
      <c r="CI106" s="484">
        <v>4</v>
      </c>
      <c r="CJ106" s="484">
        <v>1</v>
      </c>
      <c r="CK106" s="485">
        <v>1170</v>
      </c>
      <c r="CL106" s="484">
        <v>8</v>
      </c>
      <c r="CM106" s="484">
        <v>166</v>
      </c>
      <c r="CN106" s="484">
        <v>20</v>
      </c>
      <c r="CO106" s="484">
        <v>23</v>
      </c>
      <c r="CP106" s="484">
        <v>17</v>
      </c>
      <c r="CQ106" s="484">
        <v>18</v>
      </c>
      <c r="CR106" s="484">
        <v>5</v>
      </c>
      <c r="CS106" s="484">
        <v>31</v>
      </c>
      <c r="CT106" s="484">
        <v>6</v>
      </c>
      <c r="CU106" s="485">
        <v>294</v>
      </c>
      <c r="CV106" s="484">
        <v>214</v>
      </c>
      <c r="CW106" s="484">
        <v>70</v>
      </c>
      <c r="CX106" s="484">
        <v>59</v>
      </c>
      <c r="CY106" s="484">
        <v>44</v>
      </c>
      <c r="CZ106" s="484">
        <v>3</v>
      </c>
      <c r="DA106" s="484">
        <v>2</v>
      </c>
      <c r="DB106" s="484">
        <v>2</v>
      </c>
      <c r="DC106" s="484">
        <v>0</v>
      </c>
      <c r="DD106" s="485">
        <v>394</v>
      </c>
      <c r="DE106" s="484">
        <v>1437</v>
      </c>
      <c r="DF106" s="484">
        <v>173</v>
      </c>
      <c r="DG106" s="484">
        <v>109</v>
      </c>
      <c r="DH106" s="484">
        <v>40</v>
      </c>
      <c r="DI106" s="484">
        <v>19</v>
      </c>
      <c r="DJ106" s="484">
        <v>10</v>
      </c>
      <c r="DK106" s="484">
        <v>6</v>
      </c>
      <c r="DL106" s="484">
        <v>1</v>
      </c>
      <c r="DM106" s="485">
        <v>1795</v>
      </c>
      <c r="DN106" s="484">
        <v>189</v>
      </c>
      <c r="DO106" s="484">
        <v>17</v>
      </c>
      <c r="DP106" s="484">
        <v>12</v>
      </c>
      <c r="DQ106" s="484">
        <v>10</v>
      </c>
      <c r="DR106" s="484">
        <v>0</v>
      </c>
      <c r="DS106" s="484">
        <v>0</v>
      </c>
      <c r="DT106" s="484">
        <v>0</v>
      </c>
      <c r="DU106" s="484">
        <v>0</v>
      </c>
      <c r="DV106" s="485">
        <v>228</v>
      </c>
      <c r="DW106" s="484">
        <v>324</v>
      </c>
      <c r="DX106" s="484">
        <v>34</v>
      </c>
      <c r="DY106" s="484">
        <v>19</v>
      </c>
      <c r="DZ106" s="484">
        <v>9</v>
      </c>
      <c r="EA106" s="484">
        <v>6</v>
      </c>
      <c r="EB106" s="484">
        <v>1</v>
      </c>
      <c r="EC106" s="484">
        <v>0</v>
      </c>
      <c r="ED106" s="484">
        <v>1</v>
      </c>
      <c r="EE106" s="485">
        <v>394</v>
      </c>
      <c r="EF106" s="484">
        <v>1950</v>
      </c>
      <c r="EG106" s="484">
        <v>224</v>
      </c>
      <c r="EH106" s="484">
        <v>140</v>
      </c>
      <c r="EI106" s="484">
        <v>59</v>
      </c>
      <c r="EJ106" s="484">
        <v>25</v>
      </c>
      <c r="EK106" s="484">
        <v>11</v>
      </c>
      <c r="EL106" s="484">
        <v>6</v>
      </c>
      <c r="EM106" s="484">
        <v>2</v>
      </c>
      <c r="EN106" s="485">
        <v>2417</v>
      </c>
      <c r="EO106" s="484">
        <v>920</v>
      </c>
      <c r="EP106" s="484">
        <v>120</v>
      </c>
      <c r="EQ106" s="484">
        <v>84</v>
      </c>
      <c r="ER106" s="484">
        <v>32</v>
      </c>
      <c r="ES106" s="484">
        <v>18</v>
      </c>
      <c r="ET106" s="484">
        <v>5</v>
      </c>
      <c r="EU106" s="484">
        <v>4</v>
      </c>
      <c r="EV106" s="484">
        <v>1</v>
      </c>
      <c r="EW106" s="485">
        <v>1184</v>
      </c>
      <c r="EX106" s="484">
        <v>0</v>
      </c>
      <c r="EY106" s="484">
        <v>0</v>
      </c>
      <c r="EZ106" s="484">
        <v>0</v>
      </c>
      <c r="FA106" s="484">
        <v>0</v>
      </c>
      <c r="FB106" s="484">
        <v>0</v>
      </c>
      <c r="FC106" s="484">
        <v>0</v>
      </c>
      <c r="FD106" s="484">
        <v>0</v>
      </c>
      <c r="FE106" s="484">
        <v>0</v>
      </c>
      <c r="FF106" s="485">
        <v>0</v>
      </c>
      <c r="FG106" s="484">
        <v>0</v>
      </c>
      <c r="FH106" s="484">
        <v>0</v>
      </c>
      <c r="FI106" s="484">
        <v>0</v>
      </c>
      <c r="FJ106" s="484">
        <v>0</v>
      </c>
      <c r="FK106" s="484">
        <v>0</v>
      </c>
      <c r="FL106" s="484">
        <v>0</v>
      </c>
      <c r="FM106" s="484">
        <v>0</v>
      </c>
      <c r="FN106" s="484">
        <v>0</v>
      </c>
      <c r="FO106" s="485">
        <v>0</v>
      </c>
      <c r="FP106" s="484">
        <v>0</v>
      </c>
      <c r="FQ106" s="484">
        <v>0</v>
      </c>
      <c r="FR106" s="484">
        <v>0</v>
      </c>
      <c r="FS106" s="484">
        <v>0</v>
      </c>
      <c r="FT106" s="484">
        <v>0</v>
      </c>
      <c r="FU106" s="484">
        <v>0</v>
      </c>
      <c r="FV106" s="484">
        <v>0</v>
      </c>
      <c r="FW106" s="484">
        <v>0</v>
      </c>
      <c r="FX106" s="485">
        <v>0</v>
      </c>
      <c r="FY106" s="484">
        <v>920</v>
      </c>
      <c r="FZ106" s="484">
        <v>120</v>
      </c>
      <c r="GA106" s="484">
        <v>84</v>
      </c>
      <c r="GB106" s="484">
        <v>32</v>
      </c>
      <c r="GC106" s="484">
        <v>18</v>
      </c>
      <c r="GD106" s="484">
        <v>5</v>
      </c>
      <c r="GE106" s="484">
        <v>4</v>
      </c>
      <c r="GF106" s="484">
        <v>1</v>
      </c>
      <c r="GG106" s="485">
        <v>1184</v>
      </c>
      <c r="GH106" s="484">
        <v>109</v>
      </c>
      <c r="GI106" s="484">
        <v>27908</v>
      </c>
      <c r="GJ106" s="484">
        <v>7992</v>
      </c>
      <c r="GK106" s="484">
        <v>11134</v>
      </c>
      <c r="GL106" s="484">
        <v>4444</v>
      </c>
      <c r="GM106" s="484">
        <v>2094</v>
      </c>
      <c r="GN106" s="484">
        <v>741</v>
      </c>
      <c r="GO106" s="484">
        <v>311</v>
      </c>
      <c r="GP106" s="484">
        <v>11</v>
      </c>
      <c r="GQ106" s="485">
        <v>54744</v>
      </c>
      <c r="GR106" s="484">
        <v>57</v>
      </c>
      <c r="GS106" s="484">
        <v>27336</v>
      </c>
      <c r="GT106" s="484">
        <v>4586</v>
      </c>
      <c r="GU106" s="484">
        <v>4127</v>
      </c>
      <c r="GV106" s="484">
        <v>1249</v>
      </c>
      <c r="GW106" s="484">
        <v>443</v>
      </c>
      <c r="GX106" s="484">
        <v>129</v>
      </c>
      <c r="GY106" s="484">
        <v>79</v>
      </c>
      <c r="GZ106" s="484">
        <v>8</v>
      </c>
      <c r="HA106" s="485">
        <v>38014</v>
      </c>
      <c r="HB106" s="460">
        <v>0</v>
      </c>
      <c r="HC106" s="460">
        <v>0</v>
      </c>
      <c r="HD106" s="460">
        <v>0</v>
      </c>
      <c r="HE106" s="460">
        <v>0</v>
      </c>
      <c r="HF106" s="460">
        <v>0</v>
      </c>
      <c r="HG106" s="460">
        <v>0</v>
      </c>
      <c r="HH106" s="460">
        <v>0</v>
      </c>
      <c r="HI106" s="460">
        <v>0</v>
      </c>
      <c r="HJ106" s="460">
        <v>0</v>
      </c>
      <c r="HK106" s="483">
        <v>0</v>
      </c>
      <c r="HL106" s="460">
        <v>149.75</v>
      </c>
      <c r="HM106" s="460">
        <v>48468.5</v>
      </c>
      <c r="HN106" s="460">
        <v>11439.25</v>
      </c>
      <c r="HO106" s="460">
        <v>14228.25</v>
      </c>
      <c r="HP106" s="460">
        <v>5375.75</v>
      </c>
      <c r="HQ106" s="460">
        <v>2426.25</v>
      </c>
      <c r="HR106" s="460">
        <v>837.25</v>
      </c>
      <c r="HS106" s="460">
        <v>362.5</v>
      </c>
      <c r="HT106" s="460">
        <v>16.25</v>
      </c>
      <c r="HU106" s="483">
        <v>83303.75</v>
      </c>
      <c r="HV106" s="460">
        <v>83.2</v>
      </c>
      <c r="HW106" s="460">
        <v>32312.3</v>
      </c>
      <c r="HX106" s="460">
        <v>8897.2000000000007</v>
      </c>
      <c r="HY106" s="460">
        <v>12647.3</v>
      </c>
      <c r="HZ106" s="460">
        <v>5375.8</v>
      </c>
      <c r="IA106" s="460">
        <v>2965.4</v>
      </c>
      <c r="IB106" s="460">
        <v>1209.4000000000001</v>
      </c>
      <c r="IC106" s="460">
        <v>604.20000000000005</v>
      </c>
      <c r="ID106" s="460">
        <v>32.5</v>
      </c>
      <c r="IE106" s="483">
        <v>64127.3</v>
      </c>
      <c r="IF106" s="483">
        <v>0</v>
      </c>
      <c r="IG106" s="483">
        <v>64127.3</v>
      </c>
      <c r="IH106" s="460">
        <v>149.75</v>
      </c>
      <c r="II106" s="460">
        <v>48468.5</v>
      </c>
      <c r="IJ106" s="460">
        <v>11439.25</v>
      </c>
      <c r="IK106" s="460">
        <v>14228.25</v>
      </c>
      <c r="IL106" s="460">
        <v>5375.75</v>
      </c>
      <c r="IM106" s="460">
        <v>2426.25</v>
      </c>
      <c r="IN106" s="460">
        <v>837.25</v>
      </c>
      <c r="IO106" s="460">
        <v>362.5</v>
      </c>
      <c r="IP106" s="460">
        <v>16.25</v>
      </c>
      <c r="IQ106" s="483">
        <v>83303.75</v>
      </c>
      <c r="IR106" s="460">
        <v>41.98</v>
      </c>
      <c r="IS106" s="460">
        <v>13220.73</v>
      </c>
      <c r="IT106" s="460">
        <v>1037.46</v>
      </c>
      <c r="IU106" s="460">
        <v>603.84</v>
      </c>
      <c r="IV106" s="460">
        <v>134.4</v>
      </c>
      <c r="IW106" s="460">
        <v>45.03</v>
      </c>
      <c r="IX106" s="460">
        <v>15.88</v>
      </c>
      <c r="IY106" s="460">
        <v>2.89</v>
      </c>
      <c r="IZ106" s="460">
        <v>0</v>
      </c>
      <c r="JA106" s="483">
        <v>15102.21</v>
      </c>
      <c r="JB106" s="460">
        <v>107.77</v>
      </c>
      <c r="JC106" s="460">
        <v>35247.769999999997</v>
      </c>
      <c r="JD106" s="460">
        <v>10401.790000000001</v>
      </c>
      <c r="JE106" s="460">
        <v>13624.41</v>
      </c>
      <c r="JF106" s="460">
        <v>5241.3500000000004</v>
      </c>
      <c r="JG106" s="460">
        <v>2381.2199999999998</v>
      </c>
      <c r="JH106" s="460">
        <v>821.37</v>
      </c>
      <c r="JI106" s="460">
        <v>359.61</v>
      </c>
      <c r="JJ106" s="460">
        <v>16.25</v>
      </c>
      <c r="JK106" s="483">
        <v>68201.539999999994</v>
      </c>
      <c r="JL106" s="460">
        <v>59.9</v>
      </c>
      <c r="JM106" s="460">
        <v>23498.5</v>
      </c>
      <c r="JN106" s="460">
        <v>8090.3</v>
      </c>
      <c r="JO106" s="460">
        <v>12110.6</v>
      </c>
      <c r="JP106" s="460">
        <v>5241.3999999999996</v>
      </c>
      <c r="JQ106" s="460">
        <v>2910.4</v>
      </c>
      <c r="JR106" s="460">
        <v>1186.4000000000001</v>
      </c>
      <c r="JS106" s="460">
        <v>599.4</v>
      </c>
      <c r="JT106" s="460">
        <v>32.5</v>
      </c>
      <c r="JU106" s="483">
        <v>53729.4</v>
      </c>
      <c r="JV106" s="483">
        <v>0</v>
      </c>
      <c r="JW106" s="483">
        <v>53729.4</v>
      </c>
      <c r="JX106" s="461"/>
      <c r="JY106" s="461"/>
      <c r="JZ106" s="461"/>
      <c r="KA106" s="461"/>
      <c r="KB106" s="461"/>
      <c r="KC106" s="461"/>
      <c r="KD106" s="461"/>
      <c r="KE106" s="461"/>
      <c r="KF106" s="461"/>
      <c r="KG106" s="461"/>
      <c r="KH106" s="461"/>
      <c r="KI106" s="461"/>
      <c r="KJ106" s="461"/>
      <c r="KK106" s="461"/>
      <c r="KL106" s="461"/>
      <c r="KM106" s="461"/>
      <c r="KN106" s="461"/>
      <c r="KO106" s="461"/>
      <c r="KP106" s="461"/>
      <c r="KQ106" s="461"/>
      <c r="KR106" s="461"/>
      <c r="KS106" s="461"/>
      <c r="KT106" s="461"/>
      <c r="KU106" s="461"/>
      <c r="KV106" s="461"/>
      <c r="KW106" s="461"/>
      <c r="KX106" s="462"/>
    </row>
    <row r="107" spans="1:310" s="463" customFormat="1" x14ac:dyDescent="0.2">
      <c r="A107" s="457" t="s">
        <v>251</v>
      </c>
      <c r="B107" s="473" t="s">
        <v>911</v>
      </c>
      <c r="C107" s="464" t="s">
        <v>786</v>
      </c>
      <c r="D107" s="465" t="s">
        <v>252</v>
      </c>
      <c r="E107" s="484">
        <v>14657</v>
      </c>
      <c r="F107" s="484">
        <v>15259</v>
      </c>
      <c r="G107" s="484">
        <v>10227</v>
      </c>
      <c r="H107" s="484">
        <v>6750</v>
      </c>
      <c r="I107" s="484">
        <v>4116</v>
      </c>
      <c r="J107" s="484">
        <v>1448</v>
      </c>
      <c r="K107" s="484">
        <v>896</v>
      </c>
      <c r="L107" s="484">
        <v>87</v>
      </c>
      <c r="M107" s="485">
        <v>53440</v>
      </c>
      <c r="N107" s="484">
        <v>331</v>
      </c>
      <c r="O107" s="484">
        <v>233</v>
      </c>
      <c r="P107" s="484">
        <v>186</v>
      </c>
      <c r="Q107" s="484">
        <v>83</v>
      </c>
      <c r="R107" s="484">
        <v>47</v>
      </c>
      <c r="S107" s="484">
        <v>20</v>
      </c>
      <c r="T107" s="484">
        <v>3</v>
      </c>
      <c r="U107" s="484">
        <v>1</v>
      </c>
      <c r="V107" s="485">
        <v>904</v>
      </c>
      <c r="W107" s="484">
        <v>0</v>
      </c>
      <c r="X107" s="484">
        <v>0</v>
      </c>
      <c r="Y107" s="484">
        <v>0</v>
      </c>
      <c r="Z107" s="484">
        <v>0</v>
      </c>
      <c r="AA107" s="484">
        <v>0</v>
      </c>
      <c r="AB107" s="484">
        <v>0</v>
      </c>
      <c r="AC107" s="484">
        <v>0</v>
      </c>
      <c r="AD107" s="484">
        <v>0</v>
      </c>
      <c r="AE107" s="485">
        <v>0</v>
      </c>
      <c r="AF107" s="484">
        <v>14326</v>
      </c>
      <c r="AG107" s="484">
        <v>15026</v>
      </c>
      <c r="AH107" s="484">
        <v>10041</v>
      </c>
      <c r="AI107" s="484">
        <v>6667</v>
      </c>
      <c r="AJ107" s="484">
        <v>4069</v>
      </c>
      <c r="AK107" s="484">
        <v>1428</v>
      </c>
      <c r="AL107" s="484">
        <v>893</v>
      </c>
      <c r="AM107" s="484">
        <v>86</v>
      </c>
      <c r="AN107" s="485">
        <v>52536</v>
      </c>
      <c r="AO107" s="484">
        <v>22</v>
      </c>
      <c r="AP107" s="484">
        <v>61</v>
      </c>
      <c r="AQ107" s="484">
        <v>49</v>
      </c>
      <c r="AR107" s="484">
        <v>37</v>
      </c>
      <c r="AS107" s="484">
        <v>44</v>
      </c>
      <c r="AT107" s="484">
        <v>22</v>
      </c>
      <c r="AU107" s="484">
        <v>22</v>
      </c>
      <c r="AV107" s="484">
        <v>11</v>
      </c>
      <c r="AW107" s="485">
        <v>268</v>
      </c>
      <c r="AX107" s="484">
        <v>22</v>
      </c>
      <c r="AY107" s="484">
        <v>61</v>
      </c>
      <c r="AZ107" s="484">
        <v>49</v>
      </c>
      <c r="BA107" s="484">
        <v>37</v>
      </c>
      <c r="BB107" s="484">
        <v>44</v>
      </c>
      <c r="BC107" s="484">
        <v>22</v>
      </c>
      <c r="BD107" s="484">
        <v>22</v>
      </c>
      <c r="BE107" s="484">
        <v>11</v>
      </c>
      <c r="BF107" s="486"/>
      <c r="BG107" s="485">
        <v>268</v>
      </c>
      <c r="BH107" s="484">
        <v>22</v>
      </c>
      <c r="BI107" s="484">
        <v>14365</v>
      </c>
      <c r="BJ107" s="484">
        <v>15014</v>
      </c>
      <c r="BK107" s="484">
        <v>10029</v>
      </c>
      <c r="BL107" s="484">
        <v>6674</v>
      </c>
      <c r="BM107" s="484">
        <v>4047</v>
      </c>
      <c r="BN107" s="484">
        <v>1428</v>
      </c>
      <c r="BO107" s="484">
        <v>882</v>
      </c>
      <c r="BP107" s="484">
        <v>75</v>
      </c>
      <c r="BQ107" s="485">
        <v>52536</v>
      </c>
      <c r="BR107" s="484">
        <v>4</v>
      </c>
      <c r="BS107" s="484">
        <v>7560</v>
      </c>
      <c r="BT107" s="484">
        <v>5589</v>
      </c>
      <c r="BU107" s="484">
        <v>3035</v>
      </c>
      <c r="BV107" s="484">
        <v>1481</v>
      </c>
      <c r="BW107" s="484">
        <v>683</v>
      </c>
      <c r="BX107" s="484">
        <v>241</v>
      </c>
      <c r="BY107" s="484">
        <v>143</v>
      </c>
      <c r="BZ107" s="484">
        <v>13</v>
      </c>
      <c r="CA107" s="485">
        <v>18749</v>
      </c>
      <c r="CB107" s="484">
        <v>1</v>
      </c>
      <c r="CC107" s="484">
        <v>147</v>
      </c>
      <c r="CD107" s="484">
        <v>209</v>
      </c>
      <c r="CE107" s="484">
        <v>148</v>
      </c>
      <c r="CF107" s="484">
        <v>80</v>
      </c>
      <c r="CG107" s="484">
        <v>44</v>
      </c>
      <c r="CH107" s="484">
        <v>13</v>
      </c>
      <c r="CI107" s="484">
        <v>6</v>
      </c>
      <c r="CJ107" s="484">
        <v>0</v>
      </c>
      <c r="CK107" s="485">
        <v>648</v>
      </c>
      <c r="CL107" s="484">
        <v>0</v>
      </c>
      <c r="CM107" s="484">
        <v>18</v>
      </c>
      <c r="CN107" s="484">
        <v>9</v>
      </c>
      <c r="CO107" s="484">
        <v>12</v>
      </c>
      <c r="CP107" s="484">
        <v>9</v>
      </c>
      <c r="CQ107" s="484">
        <v>9</v>
      </c>
      <c r="CR107" s="484">
        <v>12</v>
      </c>
      <c r="CS107" s="484">
        <v>14</v>
      </c>
      <c r="CT107" s="484">
        <v>3</v>
      </c>
      <c r="CU107" s="485">
        <v>86</v>
      </c>
      <c r="CV107" s="484">
        <v>42</v>
      </c>
      <c r="CW107" s="484">
        <v>43</v>
      </c>
      <c r="CX107" s="484">
        <v>27</v>
      </c>
      <c r="CY107" s="484">
        <v>13</v>
      </c>
      <c r="CZ107" s="484">
        <v>9</v>
      </c>
      <c r="DA107" s="484">
        <v>2</v>
      </c>
      <c r="DB107" s="484">
        <v>3</v>
      </c>
      <c r="DC107" s="484">
        <v>1</v>
      </c>
      <c r="DD107" s="485">
        <v>140</v>
      </c>
      <c r="DE107" s="484">
        <v>90</v>
      </c>
      <c r="DF107" s="484">
        <v>59</v>
      </c>
      <c r="DG107" s="484">
        <v>44</v>
      </c>
      <c r="DH107" s="484">
        <v>19</v>
      </c>
      <c r="DI107" s="484">
        <v>14</v>
      </c>
      <c r="DJ107" s="484">
        <v>3</v>
      </c>
      <c r="DK107" s="484">
        <v>5</v>
      </c>
      <c r="DL107" s="484">
        <v>1</v>
      </c>
      <c r="DM107" s="485">
        <v>235</v>
      </c>
      <c r="DN107" s="484">
        <v>166</v>
      </c>
      <c r="DO107" s="484">
        <v>137</v>
      </c>
      <c r="DP107" s="484">
        <v>61</v>
      </c>
      <c r="DQ107" s="484">
        <v>34</v>
      </c>
      <c r="DR107" s="484">
        <v>21</v>
      </c>
      <c r="DS107" s="484">
        <v>3</v>
      </c>
      <c r="DT107" s="484">
        <v>3</v>
      </c>
      <c r="DU107" s="484">
        <v>0</v>
      </c>
      <c r="DV107" s="485">
        <v>425</v>
      </c>
      <c r="DW107" s="484">
        <v>48</v>
      </c>
      <c r="DX107" s="484">
        <v>22</v>
      </c>
      <c r="DY107" s="484">
        <v>13</v>
      </c>
      <c r="DZ107" s="484">
        <v>9</v>
      </c>
      <c r="EA107" s="484">
        <v>8</v>
      </c>
      <c r="EB107" s="484">
        <v>2</v>
      </c>
      <c r="EC107" s="484">
        <v>2</v>
      </c>
      <c r="ED107" s="484">
        <v>0</v>
      </c>
      <c r="EE107" s="485">
        <v>104</v>
      </c>
      <c r="EF107" s="484">
        <v>304</v>
      </c>
      <c r="EG107" s="484">
        <v>218</v>
      </c>
      <c r="EH107" s="484">
        <v>118</v>
      </c>
      <c r="EI107" s="484">
        <v>62</v>
      </c>
      <c r="EJ107" s="484">
        <v>43</v>
      </c>
      <c r="EK107" s="484">
        <v>8</v>
      </c>
      <c r="EL107" s="484">
        <v>10</v>
      </c>
      <c r="EM107" s="484">
        <v>1</v>
      </c>
      <c r="EN107" s="485">
        <v>764</v>
      </c>
      <c r="EO107" s="484">
        <v>141</v>
      </c>
      <c r="EP107" s="484">
        <v>94</v>
      </c>
      <c r="EQ107" s="484">
        <v>63</v>
      </c>
      <c r="ER107" s="484">
        <v>36</v>
      </c>
      <c r="ES107" s="484">
        <v>26</v>
      </c>
      <c r="ET107" s="484">
        <v>6</v>
      </c>
      <c r="EU107" s="484">
        <v>10</v>
      </c>
      <c r="EV107" s="484">
        <v>1</v>
      </c>
      <c r="EW107" s="485">
        <v>377</v>
      </c>
      <c r="EX107" s="484">
        <v>0</v>
      </c>
      <c r="EY107" s="484">
        <v>0</v>
      </c>
      <c r="EZ107" s="484">
        <v>0</v>
      </c>
      <c r="FA107" s="484">
        <v>0</v>
      </c>
      <c r="FB107" s="484">
        <v>0</v>
      </c>
      <c r="FC107" s="484">
        <v>0</v>
      </c>
      <c r="FD107" s="484">
        <v>0</v>
      </c>
      <c r="FE107" s="484">
        <v>0</v>
      </c>
      <c r="FF107" s="485">
        <v>0</v>
      </c>
      <c r="FG107" s="484">
        <v>0</v>
      </c>
      <c r="FH107" s="484">
        <v>0</v>
      </c>
      <c r="FI107" s="484">
        <v>0</v>
      </c>
      <c r="FJ107" s="484">
        <v>0</v>
      </c>
      <c r="FK107" s="484">
        <v>0</v>
      </c>
      <c r="FL107" s="484">
        <v>0</v>
      </c>
      <c r="FM107" s="484">
        <v>0</v>
      </c>
      <c r="FN107" s="484">
        <v>0</v>
      </c>
      <c r="FO107" s="485">
        <v>0</v>
      </c>
      <c r="FP107" s="484">
        <v>2</v>
      </c>
      <c r="FQ107" s="484">
        <v>9</v>
      </c>
      <c r="FR107" s="484">
        <v>5</v>
      </c>
      <c r="FS107" s="484">
        <v>7</v>
      </c>
      <c r="FT107" s="484">
        <v>1</v>
      </c>
      <c r="FU107" s="484">
        <v>0</v>
      </c>
      <c r="FV107" s="484">
        <v>1</v>
      </c>
      <c r="FW107" s="484">
        <v>0</v>
      </c>
      <c r="FX107" s="485">
        <v>25</v>
      </c>
      <c r="FY107" s="484">
        <v>139</v>
      </c>
      <c r="FZ107" s="484">
        <v>85</v>
      </c>
      <c r="GA107" s="484">
        <v>58</v>
      </c>
      <c r="GB107" s="484">
        <v>29</v>
      </c>
      <c r="GC107" s="484">
        <v>25</v>
      </c>
      <c r="GD107" s="484">
        <v>6</v>
      </c>
      <c r="GE107" s="484">
        <v>9</v>
      </c>
      <c r="GF107" s="484">
        <v>1</v>
      </c>
      <c r="GG107" s="485">
        <v>352</v>
      </c>
      <c r="GH107" s="484">
        <v>17</v>
      </c>
      <c r="GI107" s="484">
        <v>6384</v>
      </c>
      <c r="GJ107" s="484">
        <v>9005</v>
      </c>
      <c r="GK107" s="484">
        <v>6733</v>
      </c>
      <c r="GL107" s="484">
        <v>5048</v>
      </c>
      <c r="GM107" s="484">
        <v>3273</v>
      </c>
      <c r="GN107" s="484">
        <v>1155</v>
      </c>
      <c r="GO107" s="484">
        <v>711</v>
      </c>
      <c r="GP107" s="484">
        <v>58</v>
      </c>
      <c r="GQ107" s="485">
        <v>32384</v>
      </c>
      <c r="GR107" s="484">
        <v>5</v>
      </c>
      <c r="GS107" s="484">
        <v>7981</v>
      </c>
      <c r="GT107" s="484">
        <v>6009</v>
      </c>
      <c r="GU107" s="484">
        <v>3296</v>
      </c>
      <c r="GV107" s="484">
        <v>1626</v>
      </c>
      <c r="GW107" s="484">
        <v>774</v>
      </c>
      <c r="GX107" s="484">
        <v>273</v>
      </c>
      <c r="GY107" s="484">
        <v>171</v>
      </c>
      <c r="GZ107" s="484">
        <v>17</v>
      </c>
      <c r="HA107" s="485">
        <v>20152</v>
      </c>
      <c r="HB107" s="460">
        <v>0</v>
      </c>
      <c r="HC107" s="460">
        <v>3.4</v>
      </c>
      <c r="HD107" s="460">
        <v>0</v>
      </c>
      <c r="HE107" s="460">
        <v>0</v>
      </c>
      <c r="HF107" s="460">
        <v>0</v>
      </c>
      <c r="HG107" s="460">
        <v>0</v>
      </c>
      <c r="HH107" s="460">
        <v>0</v>
      </c>
      <c r="HI107" s="460">
        <v>0</v>
      </c>
      <c r="HJ107" s="460">
        <v>0</v>
      </c>
      <c r="HK107" s="483">
        <v>3.4</v>
      </c>
      <c r="HL107" s="460">
        <v>20.75</v>
      </c>
      <c r="HM107" s="460">
        <v>12426.65</v>
      </c>
      <c r="HN107" s="460">
        <v>13528.2</v>
      </c>
      <c r="HO107" s="460">
        <v>9215.5499999999993</v>
      </c>
      <c r="HP107" s="460">
        <v>6280.95</v>
      </c>
      <c r="HQ107" s="460">
        <v>3861.1</v>
      </c>
      <c r="HR107" s="460">
        <v>1359.55</v>
      </c>
      <c r="HS107" s="460">
        <v>840.7</v>
      </c>
      <c r="HT107" s="460">
        <v>70.150000000000006</v>
      </c>
      <c r="HU107" s="483">
        <v>47603.6</v>
      </c>
      <c r="HV107" s="460">
        <v>11.5</v>
      </c>
      <c r="HW107" s="460">
        <v>8284.4</v>
      </c>
      <c r="HX107" s="460">
        <v>10521.9</v>
      </c>
      <c r="HY107" s="460">
        <v>8191.6</v>
      </c>
      <c r="HZ107" s="460">
        <v>6281</v>
      </c>
      <c r="IA107" s="460">
        <v>4719.1000000000004</v>
      </c>
      <c r="IB107" s="460">
        <v>1963.8</v>
      </c>
      <c r="IC107" s="460">
        <v>1401.2</v>
      </c>
      <c r="ID107" s="460">
        <v>140.30000000000001</v>
      </c>
      <c r="IE107" s="483">
        <v>41514.800000000003</v>
      </c>
      <c r="IF107" s="483">
        <v>21.6</v>
      </c>
      <c r="IG107" s="483">
        <v>41536.400000000001</v>
      </c>
      <c r="IH107" s="460">
        <v>20.75</v>
      </c>
      <c r="II107" s="460">
        <v>12426.65</v>
      </c>
      <c r="IJ107" s="460">
        <v>13528.2</v>
      </c>
      <c r="IK107" s="460">
        <v>9215.5499999999993</v>
      </c>
      <c r="IL107" s="460">
        <v>6280.95</v>
      </c>
      <c r="IM107" s="460">
        <v>3861.1</v>
      </c>
      <c r="IN107" s="460">
        <v>1359.55</v>
      </c>
      <c r="IO107" s="460">
        <v>840.7</v>
      </c>
      <c r="IP107" s="460">
        <v>70.150000000000006</v>
      </c>
      <c r="IQ107" s="483">
        <v>47603.6</v>
      </c>
      <c r="IR107" s="460">
        <v>2.14</v>
      </c>
      <c r="IS107" s="460">
        <v>2833.45</v>
      </c>
      <c r="IT107" s="460">
        <v>1357.64</v>
      </c>
      <c r="IU107" s="460">
        <v>469.42</v>
      </c>
      <c r="IV107" s="460">
        <v>170.65</v>
      </c>
      <c r="IW107" s="460">
        <v>63.93</v>
      </c>
      <c r="IX107" s="460">
        <v>14.67</v>
      </c>
      <c r="IY107" s="460">
        <v>8.5299999999999994</v>
      </c>
      <c r="IZ107" s="460">
        <v>0</v>
      </c>
      <c r="JA107" s="483">
        <v>4920.43</v>
      </c>
      <c r="JB107" s="460">
        <v>18.61</v>
      </c>
      <c r="JC107" s="460">
        <v>9593.2000000000007</v>
      </c>
      <c r="JD107" s="460">
        <v>12170.56</v>
      </c>
      <c r="JE107" s="460">
        <v>8746.1299999999992</v>
      </c>
      <c r="JF107" s="460">
        <v>6110.3</v>
      </c>
      <c r="JG107" s="460">
        <v>3797.17</v>
      </c>
      <c r="JH107" s="460">
        <v>1344.88</v>
      </c>
      <c r="JI107" s="460">
        <v>832.17</v>
      </c>
      <c r="JJ107" s="460">
        <v>70.150000000000006</v>
      </c>
      <c r="JK107" s="483">
        <v>42683.17</v>
      </c>
      <c r="JL107" s="460">
        <v>10.3</v>
      </c>
      <c r="JM107" s="460">
        <v>6395.5</v>
      </c>
      <c r="JN107" s="460">
        <v>9466</v>
      </c>
      <c r="JO107" s="460">
        <v>7774.3</v>
      </c>
      <c r="JP107" s="460">
        <v>6110.3</v>
      </c>
      <c r="JQ107" s="460">
        <v>4641</v>
      </c>
      <c r="JR107" s="460">
        <v>1942.6</v>
      </c>
      <c r="JS107" s="460">
        <v>1387</v>
      </c>
      <c r="JT107" s="460">
        <v>140.30000000000001</v>
      </c>
      <c r="JU107" s="483">
        <v>37867.300000000003</v>
      </c>
      <c r="JV107" s="483">
        <v>21.6</v>
      </c>
      <c r="JW107" s="483">
        <v>37888.9</v>
      </c>
      <c r="JX107" s="461"/>
      <c r="JY107" s="461"/>
      <c r="JZ107" s="461"/>
      <c r="KA107" s="461"/>
      <c r="KB107" s="461"/>
      <c r="KC107" s="461"/>
      <c r="KD107" s="461"/>
      <c r="KE107" s="461"/>
      <c r="KF107" s="461"/>
      <c r="KG107" s="461"/>
      <c r="KH107" s="461"/>
      <c r="KI107" s="461"/>
      <c r="KJ107" s="461"/>
      <c r="KK107" s="461"/>
      <c r="KL107" s="461"/>
      <c r="KM107" s="461"/>
      <c r="KN107" s="461"/>
      <c r="KO107" s="461"/>
      <c r="KP107" s="461"/>
      <c r="KQ107" s="461"/>
      <c r="KR107" s="461"/>
      <c r="KS107" s="461"/>
      <c r="KT107" s="461"/>
      <c r="KU107" s="461"/>
      <c r="KV107" s="461"/>
      <c r="KW107" s="461"/>
      <c r="KX107" s="462"/>
    </row>
    <row r="108" spans="1:310" s="463" customFormat="1" x14ac:dyDescent="0.2">
      <c r="A108" s="457" t="s">
        <v>253</v>
      </c>
      <c r="B108" s="473" t="s">
        <v>912</v>
      </c>
      <c r="C108" s="464" t="s">
        <v>801</v>
      </c>
      <c r="D108" s="465" t="s">
        <v>254</v>
      </c>
      <c r="E108" s="484">
        <v>17253</v>
      </c>
      <c r="F108" s="484">
        <v>16597</v>
      </c>
      <c r="G108" s="484">
        <v>13942</v>
      </c>
      <c r="H108" s="484">
        <v>5940</v>
      </c>
      <c r="I108" s="484">
        <v>3733</v>
      </c>
      <c r="J108" s="484">
        <v>891</v>
      </c>
      <c r="K108" s="484">
        <v>175</v>
      </c>
      <c r="L108" s="484">
        <v>8</v>
      </c>
      <c r="M108" s="485">
        <v>58539</v>
      </c>
      <c r="N108" s="484">
        <v>568</v>
      </c>
      <c r="O108" s="484">
        <v>288</v>
      </c>
      <c r="P108" s="484">
        <v>258</v>
      </c>
      <c r="Q108" s="484">
        <v>114</v>
      </c>
      <c r="R108" s="484">
        <v>48</v>
      </c>
      <c r="S108" s="484">
        <v>8</v>
      </c>
      <c r="T108" s="484">
        <v>4</v>
      </c>
      <c r="U108" s="484">
        <v>0</v>
      </c>
      <c r="V108" s="485">
        <v>1288</v>
      </c>
      <c r="W108" s="484">
        <v>0</v>
      </c>
      <c r="X108" s="484">
        <v>0</v>
      </c>
      <c r="Y108" s="484">
        <v>0</v>
      </c>
      <c r="Z108" s="484">
        <v>0</v>
      </c>
      <c r="AA108" s="484">
        <v>0</v>
      </c>
      <c r="AB108" s="484">
        <v>0</v>
      </c>
      <c r="AC108" s="484">
        <v>0</v>
      </c>
      <c r="AD108" s="484">
        <v>0</v>
      </c>
      <c r="AE108" s="485">
        <v>0</v>
      </c>
      <c r="AF108" s="484">
        <v>16685</v>
      </c>
      <c r="AG108" s="484">
        <v>16309</v>
      </c>
      <c r="AH108" s="484">
        <v>13684</v>
      </c>
      <c r="AI108" s="484">
        <v>5826</v>
      </c>
      <c r="AJ108" s="484">
        <v>3685</v>
      </c>
      <c r="AK108" s="484">
        <v>883</v>
      </c>
      <c r="AL108" s="484">
        <v>171</v>
      </c>
      <c r="AM108" s="484">
        <v>8</v>
      </c>
      <c r="AN108" s="485">
        <v>57251</v>
      </c>
      <c r="AO108" s="484">
        <v>59</v>
      </c>
      <c r="AP108" s="484">
        <v>84</v>
      </c>
      <c r="AQ108" s="484">
        <v>147</v>
      </c>
      <c r="AR108" s="484">
        <v>69</v>
      </c>
      <c r="AS108" s="484">
        <v>39</v>
      </c>
      <c r="AT108" s="484">
        <v>16</v>
      </c>
      <c r="AU108" s="484">
        <v>21</v>
      </c>
      <c r="AV108" s="484">
        <v>4</v>
      </c>
      <c r="AW108" s="485">
        <v>439</v>
      </c>
      <c r="AX108" s="484">
        <v>59</v>
      </c>
      <c r="AY108" s="484">
        <v>84</v>
      </c>
      <c r="AZ108" s="484">
        <v>147</v>
      </c>
      <c r="BA108" s="484">
        <v>69</v>
      </c>
      <c r="BB108" s="484">
        <v>39</v>
      </c>
      <c r="BC108" s="484">
        <v>16</v>
      </c>
      <c r="BD108" s="484">
        <v>21</v>
      </c>
      <c r="BE108" s="484">
        <v>4</v>
      </c>
      <c r="BF108" s="486"/>
      <c r="BG108" s="485">
        <v>439</v>
      </c>
      <c r="BH108" s="484">
        <v>59</v>
      </c>
      <c r="BI108" s="484">
        <v>16710</v>
      </c>
      <c r="BJ108" s="484">
        <v>16372</v>
      </c>
      <c r="BK108" s="484">
        <v>13606</v>
      </c>
      <c r="BL108" s="484">
        <v>5796</v>
      </c>
      <c r="BM108" s="484">
        <v>3662</v>
      </c>
      <c r="BN108" s="484">
        <v>888</v>
      </c>
      <c r="BO108" s="484">
        <v>154</v>
      </c>
      <c r="BP108" s="484">
        <v>4</v>
      </c>
      <c r="BQ108" s="485">
        <v>57251</v>
      </c>
      <c r="BR108" s="484">
        <v>10</v>
      </c>
      <c r="BS108" s="484">
        <v>8954</v>
      </c>
      <c r="BT108" s="484">
        <v>6299</v>
      </c>
      <c r="BU108" s="484">
        <v>3669</v>
      </c>
      <c r="BV108" s="484">
        <v>1188</v>
      </c>
      <c r="BW108" s="484">
        <v>530</v>
      </c>
      <c r="BX108" s="484">
        <v>99</v>
      </c>
      <c r="BY108" s="484">
        <v>12</v>
      </c>
      <c r="BZ108" s="484">
        <v>0</v>
      </c>
      <c r="CA108" s="485">
        <v>20761</v>
      </c>
      <c r="CB108" s="484">
        <v>3</v>
      </c>
      <c r="CC108" s="484">
        <v>122</v>
      </c>
      <c r="CD108" s="484">
        <v>180</v>
      </c>
      <c r="CE108" s="484">
        <v>152</v>
      </c>
      <c r="CF108" s="484">
        <v>45</v>
      </c>
      <c r="CG108" s="484">
        <v>41</v>
      </c>
      <c r="CH108" s="484">
        <v>10</v>
      </c>
      <c r="CI108" s="484">
        <v>0</v>
      </c>
      <c r="CJ108" s="484">
        <v>0</v>
      </c>
      <c r="CK108" s="485">
        <v>553</v>
      </c>
      <c r="CL108" s="484">
        <v>1</v>
      </c>
      <c r="CM108" s="484">
        <v>32</v>
      </c>
      <c r="CN108" s="484">
        <v>34</v>
      </c>
      <c r="CO108" s="484">
        <v>25</v>
      </c>
      <c r="CP108" s="484">
        <v>28</v>
      </c>
      <c r="CQ108" s="484">
        <v>23</v>
      </c>
      <c r="CR108" s="484">
        <v>29</v>
      </c>
      <c r="CS108" s="484">
        <v>21</v>
      </c>
      <c r="CT108" s="484">
        <v>3</v>
      </c>
      <c r="CU108" s="485">
        <v>196</v>
      </c>
      <c r="CV108" s="484">
        <v>111</v>
      </c>
      <c r="CW108" s="484">
        <v>48</v>
      </c>
      <c r="CX108" s="484">
        <v>39</v>
      </c>
      <c r="CY108" s="484">
        <v>16</v>
      </c>
      <c r="CZ108" s="484">
        <v>7</v>
      </c>
      <c r="DA108" s="484">
        <v>2</v>
      </c>
      <c r="DB108" s="484">
        <v>1</v>
      </c>
      <c r="DC108" s="484">
        <v>0</v>
      </c>
      <c r="DD108" s="485">
        <v>224</v>
      </c>
      <c r="DE108" s="484">
        <v>94</v>
      </c>
      <c r="DF108" s="484">
        <v>69</v>
      </c>
      <c r="DG108" s="484">
        <v>41</v>
      </c>
      <c r="DH108" s="484">
        <v>12</v>
      </c>
      <c r="DI108" s="484">
        <v>5</v>
      </c>
      <c r="DJ108" s="484">
        <v>3</v>
      </c>
      <c r="DK108" s="484">
        <v>1</v>
      </c>
      <c r="DL108" s="484">
        <v>0</v>
      </c>
      <c r="DM108" s="485">
        <v>225</v>
      </c>
      <c r="DN108" s="484">
        <v>359</v>
      </c>
      <c r="DO108" s="484">
        <v>225</v>
      </c>
      <c r="DP108" s="484">
        <v>91</v>
      </c>
      <c r="DQ108" s="484">
        <v>36</v>
      </c>
      <c r="DR108" s="484">
        <v>13</v>
      </c>
      <c r="DS108" s="484">
        <v>3</v>
      </c>
      <c r="DT108" s="484">
        <v>1</v>
      </c>
      <c r="DU108" s="484">
        <v>1</v>
      </c>
      <c r="DV108" s="485">
        <v>729</v>
      </c>
      <c r="DW108" s="484">
        <v>72</v>
      </c>
      <c r="DX108" s="484">
        <v>21</v>
      </c>
      <c r="DY108" s="484">
        <v>12</v>
      </c>
      <c r="DZ108" s="484">
        <v>12</v>
      </c>
      <c r="EA108" s="484">
        <v>3</v>
      </c>
      <c r="EB108" s="484">
        <v>0</v>
      </c>
      <c r="EC108" s="484">
        <v>0</v>
      </c>
      <c r="ED108" s="484">
        <v>0</v>
      </c>
      <c r="EE108" s="485">
        <v>120</v>
      </c>
      <c r="EF108" s="484">
        <v>525</v>
      </c>
      <c r="EG108" s="484">
        <v>315</v>
      </c>
      <c r="EH108" s="484">
        <v>144</v>
      </c>
      <c r="EI108" s="484">
        <v>60</v>
      </c>
      <c r="EJ108" s="484">
        <v>21</v>
      </c>
      <c r="EK108" s="484">
        <v>6</v>
      </c>
      <c r="EL108" s="484">
        <v>2</v>
      </c>
      <c r="EM108" s="484">
        <v>1</v>
      </c>
      <c r="EN108" s="485">
        <v>1074</v>
      </c>
      <c r="EO108" s="484">
        <v>201</v>
      </c>
      <c r="EP108" s="484">
        <v>106</v>
      </c>
      <c r="EQ108" s="484">
        <v>69</v>
      </c>
      <c r="ER108" s="484">
        <v>31</v>
      </c>
      <c r="ES108" s="484">
        <v>9</v>
      </c>
      <c r="ET108" s="484">
        <v>4</v>
      </c>
      <c r="EU108" s="484">
        <v>1</v>
      </c>
      <c r="EV108" s="484">
        <v>0</v>
      </c>
      <c r="EW108" s="485">
        <v>421</v>
      </c>
      <c r="EX108" s="484">
        <v>0</v>
      </c>
      <c r="EY108" s="484">
        <v>0</v>
      </c>
      <c r="EZ108" s="484">
        <v>0</v>
      </c>
      <c r="FA108" s="484">
        <v>0</v>
      </c>
      <c r="FB108" s="484">
        <v>0</v>
      </c>
      <c r="FC108" s="484">
        <v>0</v>
      </c>
      <c r="FD108" s="484">
        <v>0</v>
      </c>
      <c r="FE108" s="484">
        <v>0</v>
      </c>
      <c r="FF108" s="485">
        <v>0</v>
      </c>
      <c r="FG108" s="484">
        <v>0</v>
      </c>
      <c r="FH108" s="484">
        <v>0</v>
      </c>
      <c r="FI108" s="484">
        <v>0</v>
      </c>
      <c r="FJ108" s="484">
        <v>0</v>
      </c>
      <c r="FK108" s="484">
        <v>0</v>
      </c>
      <c r="FL108" s="484">
        <v>0</v>
      </c>
      <c r="FM108" s="484">
        <v>0</v>
      </c>
      <c r="FN108" s="484">
        <v>0</v>
      </c>
      <c r="FO108" s="485">
        <v>0</v>
      </c>
      <c r="FP108" s="484">
        <v>12</v>
      </c>
      <c r="FQ108" s="484">
        <v>5</v>
      </c>
      <c r="FR108" s="484">
        <v>7</v>
      </c>
      <c r="FS108" s="484">
        <v>5</v>
      </c>
      <c r="FT108" s="484">
        <v>0</v>
      </c>
      <c r="FU108" s="484">
        <v>1</v>
      </c>
      <c r="FV108" s="484">
        <v>0</v>
      </c>
      <c r="FW108" s="484">
        <v>0</v>
      </c>
      <c r="FX108" s="485">
        <v>30</v>
      </c>
      <c r="FY108" s="484">
        <v>189</v>
      </c>
      <c r="FZ108" s="484">
        <v>101</v>
      </c>
      <c r="GA108" s="484">
        <v>62</v>
      </c>
      <c r="GB108" s="484">
        <v>26</v>
      </c>
      <c r="GC108" s="484">
        <v>9</v>
      </c>
      <c r="GD108" s="484">
        <v>3</v>
      </c>
      <c r="GE108" s="484">
        <v>1</v>
      </c>
      <c r="GF108" s="484">
        <v>0</v>
      </c>
      <c r="GG108" s="485">
        <v>391</v>
      </c>
      <c r="GH108" s="484">
        <v>45</v>
      </c>
      <c r="GI108" s="484">
        <v>7169</v>
      </c>
      <c r="GJ108" s="484">
        <v>9613</v>
      </c>
      <c r="GK108" s="484">
        <v>9657</v>
      </c>
      <c r="GL108" s="484">
        <v>4487</v>
      </c>
      <c r="GM108" s="484">
        <v>3052</v>
      </c>
      <c r="GN108" s="484">
        <v>747</v>
      </c>
      <c r="GO108" s="484">
        <v>120</v>
      </c>
      <c r="GP108" s="484">
        <v>0</v>
      </c>
      <c r="GQ108" s="485">
        <v>34890</v>
      </c>
      <c r="GR108" s="484">
        <v>14</v>
      </c>
      <c r="GS108" s="484">
        <v>9541</v>
      </c>
      <c r="GT108" s="484">
        <v>6759</v>
      </c>
      <c r="GU108" s="484">
        <v>3949</v>
      </c>
      <c r="GV108" s="484">
        <v>1309</v>
      </c>
      <c r="GW108" s="484">
        <v>610</v>
      </c>
      <c r="GX108" s="484">
        <v>141</v>
      </c>
      <c r="GY108" s="484">
        <v>34</v>
      </c>
      <c r="GZ108" s="484">
        <v>4</v>
      </c>
      <c r="HA108" s="485">
        <v>22361</v>
      </c>
      <c r="HB108" s="460">
        <v>0</v>
      </c>
      <c r="HC108" s="460">
        <v>3.3</v>
      </c>
      <c r="HD108" s="460">
        <v>0.5</v>
      </c>
      <c r="HE108" s="460">
        <v>0.5</v>
      </c>
      <c r="HF108" s="460">
        <v>0</v>
      </c>
      <c r="HG108" s="460">
        <v>0</v>
      </c>
      <c r="HH108" s="460">
        <v>0</v>
      </c>
      <c r="HI108" s="460">
        <v>0</v>
      </c>
      <c r="HJ108" s="460">
        <v>0</v>
      </c>
      <c r="HK108" s="483">
        <v>4.3</v>
      </c>
      <c r="HL108" s="460">
        <v>55.25</v>
      </c>
      <c r="HM108" s="460">
        <v>14441.95</v>
      </c>
      <c r="HN108" s="460">
        <v>14705.5</v>
      </c>
      <c r="HO108" s="460">
        <v>12635</v>
      </c>
      <c r="HP108" s="460">
        <v>5481.75</v>
      </c>
      <c r="HQ108" s="460">
        <v>3511.5</v>
      </c>
      <c r="HR108" s="460">
        <v>845.5</v>
      </c>
      <c r="HS108" s="460">
        <v>140.25</v>
      </c>
      <c r="HT108" s="460">
        <v>2.25</v>
      </c>
      <c r="HU108" s="483">
        <v>51818.95</v>
      </c>
      <c r="HV108" s="460">
        <v>30.7</v>
      </c>
      <c r="HW108" s="460">
        <v>9628</v>
      </c>
      <c r="HX108" s="460">
        <v>11437.6</v>
      </c>
      <c r="HY108" s="460">
        <v>11231.1</v>
      </c>
      <c r="HZ108" s="460">
        <v>5481.8</v>
      </c>
      <c r="IA108" s="460">
        <v>4291.8</v>
      </c>
      <c r="IB108" s="460">
        <v>1221.3</v>
      </c>
      <c r="IC108" s="460">
        <v>233.8</v>
      </c>
      <c r="ID108" s="460">
        <v>4.5</v>
      </c>
      <c r="IE108" s="483">
        <v>43560.6</v>
      </c>
      <c r="IF108" s="483">
        <v>40</v>
      </c>
      <c r="IG108" s="483">
        <v>43600.6</v>
      </c>
      <c r="IH108" s="460">
        <v>55.25</v>
      </c>
      <c r="II108" s="460">
        <v>14441.95</v>
      </c>
      <c r="IJ108" s="460">
        <v>14705.5</v>
      </c>
      <c r="IK108" s="460">
        <v>12635</v>
      </c>
      <c r="IL108" s="460">
        <v>5481.75</v>
      </c>
      <c r="IM108" s="460">
        <v>3511.5</v>
      </c>
      <c r="IN108" s="460">
        <v>845.5</v>
      </c>
      <c r="IO108" s="460">
        <v>140.25</v>
      </c>
      <c r="IP108" s="460">
        <v>2.25</v>
      </c>
      <c r="IQ108" s="483">
        <v>51818.95</v>
      </c>
      <c r="IR108" s="460">
        <v>13.51</v>
      </c>
      <c r="IS108" s="460">
        <v>3690.7</v>
      </c>
      <c r="IT108" s="460">
        <v>1590.86</v>
      </c>
      <c r="IU108" s="460">
        <v>747.24</v>
      </c>
      <c r="IV108" s="460">
        <v>161.62</v>
      </c>
      <c r="IW108" s="460">
        <v>50.89</v>
      </c>
      <c r="IX108" s="460">
        <v>9.8800000000000008</v>
      </c>
      <c r="IY108" s="460">
        <v>1.49</v>
      </c>
      <c r="IZ108" s="460">
        <v>0</v>
      </c>
      <c r="JA108" s="483">
        <v>6266.19</v>
      </c>
      <c r="JB108" s="460">
        <v>41.74</v>
      </c>
      <c r="JC108" s="460">
        <v>10751.25</v>
      </c>
      <c r="JD108" s="460">
        <v>13114.64</v>
      </c>
      <c r="JE108" s="460">
        <v>11887.76</v>
      </c>
      <c r="JF108" s="460">
        <v>5320.13</v>
      </c>
      <c r="JG108" s="460">
        <v>3460.61</v>
      </c>
      <c r="JH108" s="460">
        <v>835.62</v>
      </c>
      <c r="JI108" s="460">
        <v>138.76</v>
      </c>
      <c r="JJ108" s="460">
        <v>2.25</v>
      </c>
      <c r="JK108" s="483">
        <v>45552.76</v>
      </c>
      <c r="JL108" s="460">
        <v>23.2</v>
      </c>
      <c r="JM108" s="460">
        <v>7167.5</v>
      </c>
      <c r="JN108" s="460">
        <v>10200.299999999999</v>
      </c>
      <c r="JO108" s="460">
        <v>10566.9</v>
      </c>
      <c r="JP108" s="460">
        <v>5320.1</v>
      </c>
      <c r="JQ108" s="460">
        <v>4229.6000000000004</v>
      </c>
      <c r="JR108" s="460">
        <v>1207</v>
      </c>
      <c r="JS108" s="460">
        <v>231.3</v>
      </c>
      <c r="JT108" s="460">
        <v>4.5</v>
      </c>
      <c r="JU108" s="483">
        <v>38950.400000000001</v>
      </c>
      <c r="JV108" s="483">
        <v>40</v>
      </c>
      <c r="JW108" s="483">
        <v>38990.400000000001</v>
      </c>
      <c r="JX108" s="461"/>
      <c r="JY108" s="461"/>
      <c r="JZ108" s="461"/>
      <c r="KA108" s="461"/>
      <c r="KB108" s="461"/>
      <c r="KC108" s="461"/>
      <c r="KD108" s="461"/>
      <c r="KE108" s="461"/>
      <c r="KF108" s="461"/>
      <c r="KG108" s="461"/>
      <c r="KH108" s="461"/>
      <c r="KI108" s="461"/>
      <c r="KJ108" s="461"/>
      <c r="KK108" s="461"/>
      <c r="KL108" s="461"/>
      <c r="KM108" s="461"/>
      <c r="KN108" s="461"/>
      <c r="KO108" s="461"/>
      <c r="KP108" s="461"/>
      <c r="KQ108" s="461"/>
      <c r="KR108" s="461"/>
      <c r="KS108" s="461"/>
      <c r="KT108" s="461"/>
      <c r="KU108" s="461"/>
      <c r="KV108" s="461"/>
      <c r="KW108" s="461"/>
      <c r="KX108" s="462"/>
    </row>
    <row r="109" spans="1:310" s="463" customFormat="1" x14ac:dyDescent="0.2">
      <c r="A109" s="457" t="s">
        <v>255</v>
      </c>
      <c r="B109" s="473" t="s">
        <v>913</v>
      </c>
      <c r="C109" s="464" t="s">
        <v>782</v>
      </c>
      <c r="D109" s="465" t="s">
        <v>256</v>
      </c>
      <c r="E109" s="484">
        <v>6141</v>
      </c>
      <c r="F109" s="484">
        <v>13267</v>
      </c>
      <c r="G109" s="484">
        <v>9201</v>
      </c>
      <c r="H109" s="484">
        <v>5136</v>
      </c>
      <c r="I109" s="484">
        <v>1992</v>
      </c>
      <c r="J109" s="484">
        <v>1557</v>
      </c>
      <c r="K109" s="484">
        <v>318</v>
      </c>
      <c r="L109" s="484">
        <v>26</v>
      </c>
      <c r="M109" s="485">
        <v>37638</v>
      </c>
      <c r="N109" s="484">
        <v>322</v>
      </c>
      <c r="O109" s="484">
        <v>573</v>
      </c>
      <c r="P109" s="484">
        <v>166</v>
      </c>
      <c r="Q109" s="484">
        <v>95</v>
      </c>
      <c r="R109" s="484">
        <v>65</v>
      </c>
      <c r="S109" s="484">
        <v>173</v>
      </c>
      <c r="T109" s="484">
        <v>5</v>
      </c>
      <c r="U109" s="484">
        <v>5</v>
      </c>
      <c r="V109" s="485">
        <v>1404</v>
      </c>
      <c r="W109" s="484">
        <v>0</v>
      </c>
      <c r="X109" s="484">
        <v>0</v>
      </c>
      <c r="Y109" s="484">
        <v>0</v>
      </c>
      <c r="Z109" s="484">
        <v>0</v>
      </c>
      <c r="AA109" s="484">
        <v>0</v>
      </c>
      <c r="AB109" s="484">
        <v>0</v>
      </c>
      <c r="AC109" s="484">
        <v>0</v>
      </c>
      <c r="AD109" s="484">
        <v>0</v>
      </c>
      <c r="AE109" s="485">
        <v>0</v>
      </c>
      <c r="AF109" s="484">
        <v>5819</v>
      </c>
      <c r="AG109" s="484">
        <v>12694</v>
      </c>
      <c r="AH109" s="484">
        <v>9035</v>
      </c>
      <c r="AI109" s="484">
        <v>5041</v>
      </c>
      <c r="AJ109" s="484">
        <v>1927</v>
      </c>
      <c r="AK109" s="484">
        <v>1384</v>
      </c>
      <c r="AL109" s="484">
        <v>313</v>
      </c>
      <c r="AM109" s="484">
        <v>21</v>
      </c>
      <c r="AN109" s="485">
        <v>36234</v>
      </c>
      <c r="AO109" s="484">
        <v>10</v>
      </c>
      <c r="AP109" s="484">
        <v>39</v>
      </c>
      <c r="AQ109" s="484">
        <v>49</v>
      </c>
      <c r="AR109" s="484">
        <v>34</v>
      </c>
      <c r="AS109" s="484">
        <v>12</v>
      </c>
      <c r="AT109" s="484">
        <v>11</v>
      </c>
      <c r="AU109" s="484">
        <v>8</v>
      </c>
      <c r="AV109" s="484">
        <v>6</v>
      </c>
      <c r="AW109" s="485">
        <v>169</v>
      </c>
      <c r="AX109" s="484">
        <v>10</v>
      </c>
      <c r="AY109" s="484">
        <v>39</v>
      </c>
      <c r="AZ109" s="484">
        <v>49</v>
      </c>
      <c r="BA109" s="484">
        <v>34</v>
      </c>
      <c r="BB109" s="484">
        <v>12</v>
      </c>
      <c r="BC109" s="484">
        <v>11</v>
      </c>
      <c r="BD109" s="484">
        <v>8</v>
      </c>
      <c r="BE109" s="484">
        <v>6</v>
      </c>
      <c r="BF109" s="486"/>
      <c r="BG109" s="485">
        <v>169</v>
      </c>
      <c r="BH109" s="484">
        <v>10</v>
      </c>
      <c r="BI109" s="484">
        <v>5848</v>
      </c>
      <c r="BJ109" s="484">
        <v>12704</v>
      </c>
      <c r="BK109" s="484">
        <v>9020</v>
      </c>
      <c r="BL109" s="484">
        <v>5019</v>
      </c>
      <c r="BM109" s="484">
        <v>1926</v>
      </c>
      <c r="BN109" s="484">
        <v>1381</v>
      </c>
      <c r="BO109" s="484">
        <v>311</v>
      </c>
      <c r="BP109" s="484">
        <v>15</v>
      </c>
      <c r="BQ109" s="485">
        <v>36234</v>
      </c>
      <c r="BR109" s="484">
        <v>5</v>
      </c>
      <c r="BS109" s="484">
        <v>3510</v>
      </c>
      <c r="BT109" s="484">
        <v>4770</v>
      </c>
      <c r="BU109" s="484">
        <v>2874</v>
      </c>
      <c r="BV109" s="484">
        <v>1489</v>
      </c>
      <c r="BW109" s="484">
        <v>398</v>
      </c>
      <c r="BX109" s="484">
        <v>216</v>
      </c>
      <c r="BY109" s="484">
        <v>40</v>
      </c>
      <c r="BZ109" s="484">
        <v>0</v>
      </c>
      <c r="CA109" s="485">
        <v>13302</v>
      </c>
      <c r="CB109" s="484">
        <v>0</v>
      </c>
      <c r="CC109" s="484">
        <v>28</v>
      </c>
      <c r="CD109" s="484">
        <v>116</v>
      </c>
      <c r="CE109" s="484">
        <v>95</v>
      </c>
      <c r="CF109" s="484">
        <v>55</v>
      </c>
      <c r="CG109" s="484">
        <v>21</v>
      </c>
      <c r="CH109" s="484">
        <v>11</v>
      </c>
      <c r="CI109" s="484">
        <v>3</v>
      </c>
      <c r="CJ109" s="484">
        <v>1</v>
      </c>
      <c r="CK109" s="485">
        <v>330</v>
      </c>
      <c r="CL109" s="484">
        <v>0</v>
      </c>
      <c r="CM109" s="484">
        <v>1</v>
      </c>
      <c r="CN109" s="484">
        <v>2</v>
      </c>
      <c r="CO109" s="484">
        <v>2</v>
      </c>
      <c r="CP109" s="484">
        <v>3</v>
      </c>
      <c r="CQ109" s="484">
        <v>3</v>
      </c>
      <c r="CR109" s="484">
        <v>10</v>
      </c>
      <c r="CS109" s="484">
        <v>16</v>
      </c>
      <c r="CT109" s="484">
        <v>3</v>
      </c>
      <c r="CU109" s="485">
        <v>40</v>
      </c>
      <c r="CV109" s="484">
        <v>24</v>
      </c>
      <c r="CW109" s="484">
        <v>44</v>
      </c>
      <c r="CX109" s="484">
        <v>36</v>
      </c>
      <c r="CY109" s="484">
        <v>86</v>
      </c>
      <c r="CZ109" s="484">
        <v>25</v>
      </c>
      <c r="DA109" s="484">
        <v>12</v>
      </c>
      <c r="DB109" s="484">
        <v>5</v>
      </c>
      <c r="DC109" s="484">
        <v>0</v>
      </c>
      <c r="DD109" s="485">
        <v>232</v>
      </c>
      <c r="DE109" s="484">
        <v>120</v>
      </c>
      <c r="DF109" s="484">
        <v>167</v>
      </c>
      <c r="DG109" s="484">
        <v>87</v>
      </c>
      <c r="DH109" s="484">
        <v>80</v>
      </c>
      <c r="DI109" s="484">
        <v>9</v>
      </c>
      <c r="DJ109" s="484">
        <v>8</v>
      </c>
      <c r="DK109" s="484">
        <v>2</v>
      </c>
      <c r="DL109" s="484">
        <v>0</v>
      </c>
      <c r="DM109" s="485">
        <v>473</v>
      </c>
      <c r="DN109" s="484">
        <v>0</v>
      </c>
      <c r="DO109" s="484">
        <v>0</v>
      </c>
      <c r="DP109" s="484">
        <v>0</v>
      </c>
      <c r="DQ109" s="484">
        <v>0</v>
      </c>
      <c r="DR109" s="484">
        <v>0</v>
      </c>
      <c r="DS109" s="484">
        <v>0</v>
      </c>
      <c r="DT109" s="484">
        <v>0</v>
      </c>
      <c r="DU109" s="484">
        <v>0</v>
      </c>
      <c r="DV109" s="485">
        <v>0</v>
      </c>
      <c r="DW109" s="484">
        <v>19</v>
      </c>
      <c r="DX109" s="484">
        <v>8</v>
      </c>
      <c r="DY109" s="484">
        <v>4</v>
      </c>
      <c r="DZ109" s="484">
        <v>2</v>
      </c>
      <c r="EA109" s="484">
        <v>5</v>
      </c>
      <c r="EB109" s="484">
        <v>0</v>
      </c>
      <c r="EC109" s="484">
        <v>0</v>
      </c>
      <c r="ED109" s="484">
        <v>6</v>
      </c>
      <c r="EE109" s="485">
        <v>44</v>
      </c>
      <c r="EF109" s="484">
        <v>139</v>
      </c>
      <c r="EG109" s="484">
        <v>175</v>
      </c>
      <c r="EH109" s="484">
        <v>91</v>
      </c>
      <c r="EI109" s="484">
        <v>82</v>
      </c>
      <c r="EJ109" s="484">
        <v>14</v>
      </c>
      <c r="EK109" s="484">
        <v>8</v>
      </c>
      <c r="EL109" s="484">
        <v>2</v>
      </c>
      <c r="EM109" s="484">
        <v>6</v>
      </c>
      <c r="EN109" s="485">
        <v>517</v>
      </c>
      <c r="EO109" s="484">
        <v>57</v>
      </c>
      <c r="EP109" s="484">
        <v>83</v>
      </c>
      <c r="EQ109" s="484">
        <v>47</v>
      </c>
      <c r="ER109" s="484">
        <v>52</v>
      </c>
      <c r="ES109" s="484">
        <v>10</v>
      </c>
      <c r="ET109" s="484">
        <v>6</v>
      </c>
      <c r="EU109" s="484">
        <v>1</v>
      </c>
      <c r="EV109" s="484">
        <v>6</v>
      </c>
      <c r="EW109" s="485">
        <v>262</v>
      </c>
      <c r="EX109" s="484">
        <v>0</v>
      </c>
      <c r="EY109" s="484">
        <v>0</v>
      </c>
      <c r="EZ109" s="484">
        <v>0</v>
      </c>
      <c r="FA109" s="484">
        <v>0</v>
      </c>
      <c r="FB109" s="484">
        <v>0</v>
      </c>
      <c r="FC109" s="484">
        <v>0</v>
      </c>
      <c r="FD109" s="484">
        <v>0</v>
      </c>
      <c r="FE109" s="484">
        <v>0</v>
      </c>
      <c r="FF109" s="485">
        <v>0</v>
      </c>
      <c r="FG109" s="484">
        <v>0</v>
      </c>
      <c r="FH109" s="484">
        <v>0</v>
      </c>
      <c r="FI109" s="484">
        <v>0</v>
      </c>
      <c r="FJ109" s="484">
        <v>0</v>
      </c>
      <c r="FK109" s="484">
        <v>0</v>
      </c>
      <c r="FL109" s="484">
        <v>0</v>
      </c>
      <c r="FM109" s="484">
        <v>0</v>
      </c>
      <c r="FN109" s="484">
        <v>0</v>
      </c>
      <c r="FO109" s="485">
        <v>0</v>
      </c>
      <c r="FP109" s="484">
        <v>0</v>
      </c>
      <c r="FQ109" s="484">
        <v>0</v>
      </c>
      <c r="FR109" s="484">
        <v>0</v>
      </c>
      <c r="FS109" s="484">
        <v>0</v>
      </c>
      <c r="FT109" s="484">
        <v>0</v>
      </c>
      <c r="FU109" s="484">
        <v>0</v>
      </c>
      <c r="FV109" s="484">
        <v>0</v>
      </c>
      <c r="FW109" s="484">
        <v>0</v>
      </c>
      <c r="FX109" s="485">
        <v>0</v>
      </c>
      <c r="FY109" s="484">
        <v>57</v>
      </c>
      <c r="FZ109" s="484">
        <v>83</v>
      </c>
      <c r="GA109" s="484">
        <v>47</v>
      </c>
      <c r="GB109" s="484">
        <v>52</v>
      </c>
      <c r="GC109" s="484">
        <v>10</v>
      </c>
      <c r="GD109" s="484">
        <v>6</v>
      </c>
      <c r="GE109" s="484">
        <v>1</v>
      </c>
      <c r="GF109" s="484">
        <v>6</v>
      </c>
      <c r="GG109" s="485">
        <v>262</v>
      </c>
      <c r="GH109" s="484">
        <v>5</v>
      </c>
      <c r="GI109" s="484">
        <v>2290</v>
      </c>
      <c r="GJ109" s="484">
        <v>7808</v>
      </c>
      <c r="GK109" s="484">
        <v>6045</v>
      </c>
      <c r="GL109" s="484">
        <v>3470</v>
      </c>
      <c r="GM109" s="484">
        <v>1499</v>
      </c>
      <c r="GN109" s="484">
        <v>1144</v>
      </c>
      <c r="GO109" s="484">
        <v>252</v>
      </c>
      <c r="GP109" s="484">
        <v>5</v>
      </c>
      <c r="GQ109" s="485">
        <v>22518</v>
      </c>
      <c r="GR109" s="484">
        <v>5</v>
      </c>
      <c r="GS109" s="484">
        <v>3558</v>
      </c>
      <c r="GT109" s="484">
        <v>4896</v>
      </c>
      <c r="GU109" s="484">
        <v>2975</v>
      </c>
      <c r="GV109" s="484">
        <v>1549</v>
      </c>
      <c r="GW109" s="484">
        <v>427</v>
      </c>
      <c r="GX109" s="484">
        <v>237</v>
      </c>
      <c r="GY109" s="484">
        <v>59</v>
      </c>
      <c r="GZ109" s="484">
        <v>10</v>
      </c>
      <c r="HA109" s="485">
        <v>13716</v>
      </c>
      <c r="HB109" s="460">
        <v>0</v>
      </c>
      <c r="HC109" s="460">
        <v>0.3</v>
      </c>
      <c r="HD109" s="460">
        <v>0</v>
      </c>
      <c r="HE109" s="460">
        <v>0</v>
      </c>
      <c r="HF109" s="460">
        <v>0</v>
      </c>
      <c r="HG109" s="460">
        <v>0</v>
      </c>
      <c r="HH109" s="460">
        <v>0</v>
      </c>
      <c r="HI109" s="460">
        <v>0</v>
      </c>
      <c r="HJ109" s="460">
        <v>0</v>
      </c>
      <c r="HK109" s="483">
        <v>0.3</v>
      </c>
      <c r="HL109" s="460">
        <v>8.75</v>
      </c>
      <c r="HM109" s="460">
        <v>4997.7</v>
      </c>
      <c r="HN109" s="460">
        <v>11492.5</v>
      </c>
      <c r="HO109" s="460">
        <v>8284.75</v>
      </c>
      <c r="HP109" s="460">
        <v>4635.5</v>
      </c>
      <c r="HQ109" s="460">
        <v>1825.75</v>
      </c>
      <c r="HR109" s="460">
        <v>1319.25</v>
      </c>
      <c r="HS109" s="460">
        <v>292.25</v>
      </c>
      <c r="HT109" s="460">
        <v>28.25</v>
      </c>
      <c r="HU109" s="483">
        <v>32884.699999999997</v>
      </c>
      <c r="HV109" s="460">
        <v>4.9000000000000004</v>
      </c>
      <c r="HW109" s="460">
        <v>3331.8</v>
      </c>
      <c r="HX109" s="460">
        <v>8938.6</v>
      </c>
      <c r="HY109" s="460">
        <v>7364.2</v>
      </c>
      <c r="HZ109" s="460">
        <v>4635.5</v>
      </c>
      <c r="IA109" s="460">
        <v>2231.5</v>
      </c>
      <c r="IB109" s="460">
        <v>1905.6</v>
      </c>
      <c r="IC109" s="460">
        <v>487.1</v>
      </c>
      <c r="ID109" s="460">
        <v>56.5</v>
      </c>
      <c r="IE109" s="483">
        <v>28955.7</v>
      </c>
      <c r="IF109" s="483">
        <v>765.3</v>
      </c>
      <c r="IG109" s="483">
        <v>29721</v>
      </c>
      <c r="IH109" s="460">
        <v>8.75</v>
      </c>
      <c r="II109" s="460">
        <v>4997.7</v>
      </c>
      <c r="IJ109" s="460">
        <v>11492.5</v>
      </c>
      <c r="IK109" s="460">
        <v>8284.75</v>
      </c>
      <c r="IL109" s="460">
        <v>4635.5</v>
      </c>
      <c r="IM109" s="460">
        <v>1825.75</v>
      </c>
      <c r="IN109" s="460">
        <v>1319.25</v>
      </c>
      <c r="IO109" s="460">
        <v>292.25</v>
      </c>
      <c r="IP109" s="460">
        <v>28.25</v>
      </c>
      <c r="IQ109" s="483">
        <v>32884.699999999997</v>
      </c>
      <c r="IR109" s="460">
        <v>1.0900000000000001</v>
      </c>
      <c r="IS109" s="460">
        <v>1116.4100000000001</v>
      </c>
      <c r="IT109" s="460">
        <v>1095.1099999999999</v>
      </c>
      <c r="IU109" s="460">
        <v>509.65</v>
      </c>
      <c r="IV109" s="460">
        <v>134.44</v>
      </c>
      <c r="IW109" s="460">
        <v>19.12</v>
      </c>
      <c r="IX109" s="460">
        <v>9.3699999999999992</v>
      </c>
      <c r="IY109" s="460">
        <v>0</v>
      </c>
      <c r="IZ109" s="460">
        <v>0</v>
      </c>
      <c r="JA109" s="483">
        <v>2885.19</v>
      </c>
      <c r="JB109" s="460">
        <v>7.66</v>
      </c>
      <c r="JC109" s="460">
        <v>3881.29</v>
      </c>
      <c r="JD109" s="460">
        <v>10397.39</v>
      </c>
      <c r="JE109" s="460">
        <v>7775.1</v>
      </c>
      <c r="JF109" s="460">
        <v>4501.0600000000004</v>
      </c>
      <c r="JG109" s="460">
        <v>1806.63</v>
      </c>
      <c r="JH109" s="460">
        <v>1309.8800000000001</v>
      </c>
      <c r="JI109" s="460">
        <v>292.25</v>
      </c>
      <c r="JJ109" s="460">
        <v>28.25</v>
      </c>
      <c r="JK109" s="483">
        <v>29999.51</v>
      </c>
      <c r="JL109" s="460">
        <v>4.3</v>
      </c>
      <c r="JM109" s="460">
        <v>2587.5</v>
      </c>
      <c r="JN109" s="460">
        <v>8086.9</v>
      </c>
      <c r="JO109" s="460">
        <v>6911.2</v>
      </c>
      <c r="JP109" s="460">
        <v>4501.1000000000004</v>
      </c>
      <c r="JQ109" s="460">
        <v>2208.1</v>
      </c>
      <c r="JR109" s="460">
        <v>1892</v>
      </c>
      <c r="JS109" s="460">
        <v>487.1</v>
      </c>
      <c r="JT109" s="460">
        <v>56.5</v>
      </c>
      <c r="JU109" s="483">
        <v>26734.7</v>
      </c>
      <c r="JV109" s="483">
        <v>765.3</v>
      </c>
      <c r="JW109" s="483">
        <v>27500</v>
      </c>
      <c r="JX109" s="461"/>
      <c r="JY109" s="461"/>
      <c r="JZ109" s="461"/>
      <c r="KA109" s="461"/>
      <c r="KB109" s="461"/>
      <c r="KC109" s="461"/>
      <c r="KD109" s="461"/>
      <c r="KE109" s="461"/>
      <c r="KF109" s="461"/>
      <c r="KG109" s="461"/>
      <c r="KH109" s="461"/>
      <c r="KI109" s="461"/>
      <c r="KJ109" s="461"/>
      <c r="KK109" s="461"/>
      <c r="KL109" s="461"/>
      <c r="KM109" s="461"/>
      <c r="KN109" s="461"/>
      <c r="KO109" s="461"/>
      <c r="KP109" s="461"/>
      <c r="KQ109" s="461"/>
      <c r="KR109" s="461"/>
      <c r="KS109" s="461"/>
      <c r="KT109" s="461"/>
      <c r="KU109" s="461"/>
      <c r="KV109" s="461"/>
      <c r="KW109" s="461"/>
      <c r="KX109" s="462"/>
    </row>
    <row r="110" spans="1:310" s="463" customFormat="1" x14ac:dyDescent="0.2">
      <c r="A110" s="457" t="s">
        <v>257</v>
      </c>
      <c r="B110" s="473" t="s">
        <v>914</v>
      </c>
      <c r="C110" s="464" t="s">
        <v>782</v>
      </c>
      <c r="D110" s="465" t="s">
        <v>258</v>
      </c>
      <c r="E110" s="484">
        <v>3696</v>
      </c>
      <c r="F110" s="484">
        <v>6978</v>
      </c>
      <c r="G110" s="484">
        <v>14910</v>
      </c>
      <c r="H110" s="484">
        <v>10362</v>
      </c>
      <c r="I110" s="484">
        <v>4650</v>
      </c>
      <c r="J110" s="484">
        <v>2075</v>
      </c>
      <c r="K110" s="484">
        <v>1064</v>
      </c>
      <c r="L110" s="484">
        <v>101</v>
      </c>
      <c r="M110" s="485">
        <v>43836</v>
      </c>
      <c r="N110" s="484">
        <v>101</v>
      </c>
      <c r="O110" s="484">
        <v>87</v>
      </c>
      <c r="P110" s="484">
        <v>140</v>
      </c>
      <c r="Q110" s="484">
        <v>109</v>
      </c>
      <c r="R110" s="484">
        <v>65</v>
      </c>
      <c r="S110" s="484">
        <v>11</v>
      </c>
      <c r="T110" s="484">
        <v>11</v>
      </c>
      <c r="U110" s="484">
        <v>1</v>
      </c>
      <c r="V110" s="485">
        <v>525</v>
      </c>
      <c r="W110" s="484">
        <v>0</v>
      </c>
      <c r="X110" s="484">
        <v>0</v>
      </c>
      <c r="Y110" s="484">
        <v>0</v>
      </c>
      <c r="Z110" s="484">
        <v>0</v>
      </c>
      <c r="AA110" s="484">
        <v>0</v>
      </c>
      <c r="AB110" s="484">
        <v>0</v>
      </c>
      <c r="AC110" s="484">
        <v>0</v>
      </c>
      <c r="AD110" s="484">
        <v>0</v>
      </c>
      <c r="AE110" s="485">
        <v>0</v>
      </c>
      <c r="AF110" s="484">
        <v>3595</v>
      </c>
      <c r="AG110" s="484">
        <v>6891</v>
      </c>
      <c r="AH110" s="484">
        <v>14770</v>
      </c>
      <c r="AI110" s="484">
        <v>10253</v>
      </c>
      <c r="AJ110" s="484">
        <v>4585</v>
      </c>
      <c r="AK110" s="484">
        <v>2064</v>
      </c>
      <c r="AL110" s="484">
        <v>1053</v>
      </c>
      <c r="AM110" s="484">
        <v>100</v>
      </c>
      <c r="AN110" s="485">
        <v>43311</v>
      </c>
      <c r="AO110" s="484">
        <v>5</v>
      </c>
      <c r="AP110" s="484">
        <v>25</v>
      </c>
      <c r="AQ110" s="484">
        <v>87</v>
      </c>
      <c r="AR110" s="484">
        <v>98</v>
      </c>
      <c r="AS110" s="484">
        <v>46</v>
      </c>
      <c r="AT110" s="484">
        <v>24</v>
      </c>
      <c r="AU110" s="484">
        <v>9</v>
      </c>
      <c r="AV110" s="484">
        <v>6</v>
      </c>
      <c r="AW110" s="485">
        <v>300</v>
      </c>
      <c r="AX110" s="484">
        <v>5</v>
      </c>
      <c r="AY110" s="484">
        <v>25</v>
      </c>
      <c r="AZ110" s="484">
        <v>87</v>
      </c>
      <c r="BA110" s="484">
        <v>98</v>
      </c>
      <c r="BB110" s="484">
        <v>46</v>
      </c>
      <c r="BC110" s="484">
        <v>24</v>
      </c>
      <c r="BD110" s="484">
        <v>9</v>
      </c>
      <c r="BE110" s="484">
        <v>6</v>
      </c>
      <c r="BF110" s="486"/>
      <c r="BG110" s="485">
        <v>300</v>
      </c>
      <c r="BH110" s="484">
        <v>5</v>
      </c>
      <c r="BI110" s="484">
        <v>3615</v>
      </c>
      <c r="BJ110" s="484">
        <v>6953</v>
      </c>
      <c r="BK110" s="484">
        <v>14781</v>
      </c>
      <c r="BL110" s="484">
        <v>10201</v>
      </c>
      <c r="BM110" s="484">
        <v>4563</v>
      </c>
      <c r="BN110" s="484">
        <v>2049</v>
      </c>
      <c r="BO110" s="484">
        <v>1050</v>
      </c>
      <c r="BP110" s="484">
        <v>94</v>
      </c>
      <c r="BQ110" s="485">
        <v>43311</v>
      </c>
      <c r="BR110" s="484">
        <v>4</v>
      </c>
      <c r="BS110" s="484">
        <v>2099</v>
      </c>
      <c r="BT110" s="484">
        <v>2712</v>
      </c>
      <c r="BU110" s="484">
        <v>4327</v>
      </c>
      <c r="BV110" s="484">
        <v>2480</v>
      </c>
      <c r="BW110" s="484">
        <v>869</v>
      </c>
      <c r="BX110" s="484">
        <v>319</v>
      </c>
      <c r="BY110" s="484">
        <v>148</v>
      </c>
      <c r="BZ110" s="484">
        <v>6</v>
      </c>
      <c r="CA110" s="485">
        <v>12964</v>
      </c>
      <c r="CB110" s="484">
        <v>0</v>
      </c>
      <c r="CC110" s="484">
        <v>18</v>
      </c>
      <c r="CD110" s="484">
        <v>71</v>
      </c>
      <c r="CE110" s="484">
        <v>167</v>
      </c>
      <c r="CF110" s="484">
        <v>113</v>
      </c>
      <c r="CG110" s="484">
        <v>53</v>
      </c>
      <c r="CH110" s="484">
        <v>19</v>
      </c>
      <c r="CI110" s="484">
        <v>12</v>
      </c>
      <c r="CJ110" s="484">
        <v>0</v>
      </c>
      <c r="CK110" s="485">
        <v>453</v>
      </c>
      <c r="CL110" s="484">
        <v>0</v>
      </c>
      <c r="CM110" s="484">
        <v>0</v>
      </c>
      <c r="CN110" s="484">
        <v>0</v>
      </c>
      <c r="CO110" s="484">
        <v>3</v>
      </c>
      <c r="CP110" s="484">
        <v>4</v>
      </c>
      <c r="CQ110" s="484">
        <v>1</v>
      </c>
      <c r="CR110" s="484">
        <v>1</v>
      </c>
      <c r="CS110" s="484">
        <v>2</v>
      </c>
      <c r="CT110" s="484">
        <v>0</v>
      </c>
      <c r="CU110" s="485">
        <v>11</v>
      </c>
      <c r="CV110" s="484">
        <v>8</v>
      </c>
      <c r="CW110" s="484">
        <v>5</v>
      </c>
      <c r="CX110" s="484">
        <v>7</v>
      </c>
      <c r="CY110" s="484">
        <v>5</v>
      </c>
      <c r="CZ110" s="484">
        <v>3</v>
      </c>
      <c r="DA110" s="484">
        <v>2</v>
      </c>
      <c r="DB110" s="484">
        <v>0</v>
      </c>
      <c r="DC110" s="484">
        <v>0</v>
      </c>
      <c r="DD110" s="485">
        <v>30</v>
      </c>
      <c r="DE110" s="484">
        <v>116</v>
      </c>
      <c r="DF110" s="484">
        <v>106</v>
      </c>
      <c r="DG110" s="484">
        <v>129</v>
      </c>
      <c r="DH110" s="484">
        <v>89</v>
      </c>
      <c r="DI110" s="484">
        <v>22</v>
      </c>
      <c r="DJ110" s="484">
        <v>12</v>
      </c>
      <c r="DK110" s="484">
        <v>6</v>
      </c>
      <c r="DL110" s="484">
        <v>1</v>
      </c>
      <c r="DM110" s="485">
        <v>481</v>
      </c>
      <c r="DN110" s="484">
        <v>26</v>
      </c>
      <c r="DO110" s="484">
        <v>41</v>
      </c>
      <c r="DP110" s="484">
        <v>45</v>
      </c>
      <c r="DQ110" s="484">
        <v>21</v>
      </c>
      <c r="DR110" s="484">
        <v>20</v>
      </c>
      <c r="DS110" s="484">
        <v>8</v>
      </c>
      <c r="DT110" s="484">
        <v>1</v>
      </c>
      <c r="DU110" s="484">
        <v>1</v>
      </c>
      <c r="DV110" s="485">
        <v>163</v>
      </c>
      <c r="DW110" s="484">
        <v>9</v>
      </c>
      <c r="DX110" s="484">
        <v>13</v>
      </c>
      <c r="DY110" s="484">
        <v>19</v>
      </c>
      <c r="DZ110" s="484">
        <v>9</v>
      </c>
      <c r="EA110" s="484">
        <v>6</v>
      </c>
      <c r="EB110" s="484">
        <v>4</v>
      </c>
      <c r="EC110" s="484">
        <v>5</v>
      </c>
      <c r="ED110" s="484">
        <v>0</v>
      </c>
      <c r="EE110" s="485">
        <v>65</v>
      </c>
      <c r="EF110" s="484">
        <v>151</v>
      </c>
      <c r="EG110" s="484">
        <v>160</v>
      </c>
      <c r="EH110" s="484">
        <v>193</v>
      </c>
      <c r="EI110" s="484">
        <v>119</v>
      </c>
      <c r="EJ110" s="484">
        <v>48</v>
      </c>
      <c r="EK110" s="484">
        <v>24</v>
      </c>
      <c r="EL110" s="484">
        <v>12</v>
      </c>
      <c r="EM110" s="484">
        <v>2</v>
      </c>
      <c r="EN110" s="485">
        <v>709</v>
      </c>
      <c r="EO110" s="484">
        <v>50</v>
      </c>
      <c r="EP110" s="484">
        <v>54</v>
      </c>
      <c r="EQ110" s="484">
        <v>92</v>
      </c>
      <c r="ER110" s="484">
        <v>71</v>
      </c>
      <c r="ES110" s="484">
        <v>31</v>
      </c>
      <c r="ET110" s="484">
        <v>16</v>
      </c>
      <c r="EU110" s="484">
        <v>10</v>
      </c>
      <c r="EV110" s="484">
        <v>2</v>
      </c>
      <c r="EW110" s="485">
        <v>326</v>
      </c>
      <c r="EX110" s="484">
        <v>0</v>
      </c>
      <c r="EY110" s="484">
        <v>0</v>
      </c>
      <c r="EZ110" s="484">
        <v>0</v>
      </c>
      <c r="FA110" s="484">
        <v>0</v>
      </c>
      <c r="FB110" s="484">
        <v>0</v>
      </c>
      <c r="FC110" s="484">
        <v>0</v>
      </c>
      <c r="FD110" s="484">
        <v>0</v>
      </c>
      <c r="FE110" s="484">
        <v>0</v>
      </c>
      <c r="FF110" s="485">
        <v>0</v>
      </c>
      <c r="FG110" s="484">
        <v>0</v>
      </c>
      <c r="FH110" s="484">
        <v>0</v>
      </c>
      <c r="FI110" s="484">
        <v>0</v>
      </c>
      <c r="FJ110" s="484">
        <v>0</v>
      </c>
      <c r="FK110" s="484">
        <v>0</v>
      </c>
      <c r="FL110" s="484">
        <v>0</v>
      </c>
      <c r="FM110" s="484">
        <v>0</v>
      </c>
      <c r="FN110" s="484">
        <v>0</v>
      </c>
      <c r="FO110" s="485">
        <v>0</v>
      </c>
      <c r="FP110" s="484">
        <v>6</v>
      </c>
      <c r="FQ110" s="484">
        <v>9</v>
      </c>
      <c r="FR110" s="484">
        <v>17</v>
      </c>
      <c r="FS110" s="484">
        <v>7</v>
      </c>
      <c r="FT110" s="484">
        <v>12</v>
      </c>
      <c r="FU110" s="484">
        <v>4</v>
      </c>
      <c r="FV110" s="484">
        <v>0</v>
      </c>
      <c r="FW110" s="484">
        <v>1</v>
      </c>
      <c r="FX110" s="485">
        <v>56</v>
      </c>
      <c r="FY110" s="484">
        <v>44</v>
      </c>
      <c r="FZ110" s="484">
        <v>45</v>
      </c>
      <c r="GA110" s="484">
        <v>75</v>
      </c>
      <c r="GB110" s="484">
        <v>64</v>
      </c>
      <c r="GC110" s="484">
        <v>19</v>
      </c>
      <c r="GD110" s="484">
        <v>12</v>
      </c>
      <c r="GE110" s="484">
        <v>10</v>
      </c>
      <c r="GF110" s="484">
        <v>1</v>
      </c>
      <c r="GG110" s="485">
        <v>270</v>
      </c>
      <c r="GH110" s="484">
        <v>1</v>
      </c>
      <c r="GI110" s="484">
        <v>1463</v>
      </c>
      <c r="GJ110" s="484">
        <v>4116</v>
      </c>
      <c r="GK110" s="484">
        <v>10220</v>
      </c>
      <c r="GL110" s="484">
        <v>7574</v>
      </c>
      <c r="GM110" s="484">
        <v>3614</v>
      </c>
      <c r="GN110" s="484">
        <v>1698</v>
      </c>
      <c r="GO110" s="484">
        <v>882</v>
      </c>
      <c r="GP110" s="484">
        <v>87</v>
      </c>
      <c r="GQ110" s="485">
        <v>29655</v>
      </c>
      <c r="GR110" s="484">
        <v>4</v>
      </c>
      <c r="GS110" s="484">
        <v>2152</v>
      </c>
      <c r="GT110" s="484">
        <v>2837</v>
      </c>
      <c r="GU110" s="484">
        <v>4561</v>
      </c>
      <c r="GV110" s="484">
        <v>2627</v>
      </c>
      <c r="GW110" s="484">
        <v>949</v>
      </c>
      <c r="GX110" s="484">
        <v>351</v>
      </c>
      <c r="GY110" s="484">
        <v>168</v>
      </c>
      <c r="GZ110" s="484">
        <v>7</v>
      </c>
      <c r="HA110" s="485">
        <v>13656</v>
      </c>
      <c r="HB110" s="460">
        <v>0</v>
      </c>
      <c r="HC110" s="460">
        <v>0.9</v>
      </c>
      <c r="HD110" s="460">
        <v>0</v>
      </c>
      <c r="HE110" s="460">
        <v>0</v>
      </c>
      <c r="HF110" s="460">
        <v>0.5</v>
      </c>
      <c r="HG110" s="460">
        <v>0</v>
      </c>
      <c r="HH110" s="460">
        <v>0</v>
      </c>
      <c r="HI110" s="460">
        <v>0</v>
      </c>
      <c r="HJ110" s="460">
        <v>0</v>
      </c>
      <c r="HK110" s="483">
        <v>1.4</v>
      </c>
      <c r="HL110" s="460">
        <v>4</v>
      </c>
      <c r="HM110" s="460">
        <v>3073.85</v>
      </c>
      <c r="HN110" s="460">
        <v>6235.25</v>
      </c>
      <c r="HO110" s="460">
        <v>13641</v>
      </c>
      <c r="HP110" s="460">
        <v>9539.25</v>
      </c>
      <c r="HQ110" s="460">
        <v>4320</v>
      </c>
      <c r="HR110" s="460">
        <v>1961</v>
      </c>
      <c r="HS110" s="460">
        <v>1013</v>
      </c>
      <c r="HT110" s="460">
        <v>91.5</v>
      </c>
      <c r="HU110" s="483">
        <v>39878.85</v>
      </c>
      <c r="HV110" s="460">
        <v>2.2000000000000002</v>
      </c>
      <c r="HW110" s="460">
        <v>2049.1999999999998</v>
      </c>
      <c r="HX110" s="460">
        <v>4849.6000000000004</v>
      </c>
      <c r="HY110" s="460">
        <v>12125.3</v>
      </c>
      <c r="HZ110" s="460">
        <v>9539.2999999999993</v>
      </c>
      <c r="IA110" s="460">
        <v>5280</v>
      </c>
      <c r="IB110" s="460">
        <v>2832.6</v>
      </c>
      <c r="IC110" s="460">
        <v>1688.3</v>
      </c>
      <c r="ID110" s="460">
        <v>183</v>
      </c>
      <c r="IE110" s="483">
        <v>38549.5</v>
      </c>
      <c r="IF110" s="483">
        <v>0</v>
      </c>
      <c r="IG110" s="483">
        <v>38549.5</v>
      </c>
      <c r="IH110" s="460">
        <v>4</v>
      </c>
      <c r="II110" s="460">
        <v>3073.85</v>
      </c>
      <c r="IJ110" s="460">
        <v>6235.25</v>
      </c>
      <c r="IK110" s="460">
        <v>13641</v>
      </c>
      <c r="IL110" s="460">
        <v>9539.25</v>
      </c>
      <c r="IM110" s="460">
        <v>4320</v>
      </c>
      <c r="IN110" s="460">
        <v>1961</v>
      </c>
      <c r="IO110" s="460">
        <v>1013</v>
      </c>
      <c r="IP110" s="460">
        <v>91.5</v>
      </c>
      <c r="IQ110" s="483">
        <v>39878.85</v>
      </c>
      <c r="IR110" s="460">
        <v>1.87</v>
      </c>
      <c r="IS110" s="460">
        <v>879.15</v>
      </c>
      <c r="IT110" s="460">
        <v>1062.04</v>
      </c>
      <c r="IU110" s="460">
        <v>1597.31</v>
      </c>
      <c r="IV110" s="460">
        <v>532.33000000000004</v>
      </c>
      <c r="IW110" s="460">
        <v>111.2</v>
      </c>
      <c r="IX110" s="460">
        <v>28.89</v>
      </c>
      <c r="IY110" s="460">
        <v>8.6999999999999993</v>
      </c>
      <c r="IZ110" s="460">
        <v>0</v>
      </c>
      <c r="JA110" s="483">
        <v>4221.49</v>
      </c>
      <c r="JB110" s="460">
        <v>2.13</v>
      </c>
      <c r="JC110" s="460">
        <v>2194.6999999999998</v>
      </c>
      <c r="JD110" s="460">
        <v>5173.21</v>
      </c>
      <c r="JE110" s="460">
        <v>12043.69</v>
      </c>
      <c r="JF110" s="460">
        <v>9006.92</v>
      </c>
      <c r="JG110" s="460">
        <v>4208.8</v>
      </c>
      <c r="JH110" s="460">
        <v>1932.11</v>
      </c>
      <c r="JI110" s="460">
        <v>1004.3</v>
      </c>
      <c r="JJ110" s="460">
        <v>91.5</v>
      </c>
      <c r="JK110" s="483">
        <v>35657.360000000001</v>
      </c>
      <c r="JL110" s="460">
        <v>1.2</v>
      </c>
      <c r="JM110" s="460">
        <v>1463.1</v>
      </c>
      <c r="JN110" s="460">
        <v>4023.6</v>
      </c>
      <c r="JO110" s="460">
        <v>10705.5</v>
      </c>
      <c r="JP110" s="460">
        <v>9006.9</v>
      </c>
      <c r="JQ110" s="460">
        <v>5144.1000000000004</v>
      </c>
      <c r="JR110" s="460">
        <v>2790.8</v>
      </c>
      <c r="JS110" s="460">
        <v>1673.8</v>
      </c>
      <c r="JT110" s="460">
        <v>183</v>
      </c>
      <c r="JU110" s="483">
        <v>34992</v>
      </c>
      <c r="JV110" s="483">
        <v>0</v>
      </c>
      <c r="JW110" s="483">
        <v>34992</v>
      </c>
      <c r="JX110" s="461"/>
      <c r="JY110" s="461"/>
      <c r="JZ110" s="461"/>
      <c r="KA110" s="461"/>
      <c r="KB110" s="461"/>
      <c r="KC110" s="461"/>
      <c r="KD110" s="461"/>
      <c r="KE110" s="461"/>
      <c r="KF110" s="461"/>
      <c r="KG110" s="461"/>
      <c r="KH110" s="461"/>
      <c r="KI110" s="461"/>
      <c r="KJ110" s="461"/>
      <c r="KK110" s="461"/>
      <c r="KL110" s="461"/>
      <c r="KM110" s="461"/>
      <c r="KN110" s="461"/>
      <c r="KO110" s="461"/>
      <c r="KP110" s="461"/>
      <c r="KQ110" s="461"/>
      <c r="KR110" s="461"/>
      <c r="KS110" s="461"/>
      <c r="KT110" s="461"/>
      <c r="KU110" s="461"/>
      <c r="KV110" s="461"/>
      <c r="KW110" s="461"/>
      <c r="KX110" s="462"/>
    </row>
    <row r="111" spans="1:310" s="463" customFormat="1" x14ac:dyDescent="0.2">
      <c r="A111" s="457" t="s">
        <v>259</v>
      </c>
      <c r="B111" s="473" t="s">
        <v>915</v>
      </c>
      <c r="C111" s="464" t="s">
        <v>626</v>
      </c>
      <c r="D111" s="465" t="s">
        <v>260</v>
      </c>
      <c r="E111" s="484">
        <v>20321</v>
      </c>
      <c r="F111" s="484">
        <v>12531</v>
      </c>
      <c r="G111" s="484">
        <v>8784</v>
      </c>
      <c r="H111" s="484">
        <v>4293</v>
      </c>
      <c r="I111" s="484">
        <v>1946</v>
      </c>
      <c r="J111" s="484">
        <v>615</v>
      </c>
      <c r="K111" s="484">
        <v>254</v>
      </c>
      <c r="L111" s="484">
        <v>16</v>
      </c>
      <c r="M111" s="485">
        <v>48760</v>
      </c>
      <c r="N111" s="484">
        <v>339</v>
      </c>
      <c r="O111" s="484">
        <v>151</v>
      </c>
      <c r="P111" s="484">
        <v>114</v>
      </c>
      <c r="Q111" s="484">
        <v>55</v>
      </c>
      <c r="R111" s="484">
        <v>11</v>
      </c>
      <c r="S111" s="484">
        <v>8</v>
      </c>
      <c r="T111" s="484">
        <v>3</v>
      </c>
      <c r="U111" s="484">
        <v>1</v>
      </c>
      <c r="V111" s="485">
        <v>682</v>
      </c>
      <c r="W111" s="484">
        <v>1</v>
      </c>
      <c r="X111" s="484">
        <v>0</v>
      </c>
      <c r="Y111" s="484">
        <v>0</v>
      </c>
      <c r="Z111" s="484">
        <v>2</v>
      </c>
      <c r="AA111" s="484">
        <v>0</v>
      </c>
      <c r="AB111" s="484">
        <v>0</v>
      </c>
      <c r="AC111" s="484">
        <v>0</v>
      </c>
      <c r="AD111" s="484">
        <v>0</v>
      </c>
      <c r="AE111" s="485">
        <v>3</v>
      </c>
      <c r="AF111" s="484">
        <v>19981</v>
      </c>
      <c r="AG111" s="484">
        <v>12380</v>
      </c>
      <c r="AH111" s="484">
        <v>8670</v>
      </c>
      <c r="AI111" s="484">
        <v>4236</v>
      </c>
      <c r="AJ111" s="484">
        <v>1935</v>
      </c>
      <c r="AK111" s="484">
        <v>607</v>
      </c>
      <c r="AL111" s="484">
        <v>251</v>
      </c>
      <c r="AM111" s="484">
        <v>15</v>
      </c>
      <c r="AN111" s="485">
        <v>48075</v>
      </c>
      <c r="AO111" s="484">
        <v>36</v>
      </c>
      <c r="AP111" s="484">
        <v>84</v>
      </c>
      <c r="AQ111" s="484">
        <v>101</v>
      </c>
      <c r="AR111" s="484">
        <v>46</v>
      </c>
      <c r="AS111" s="484">
        <v>29</v>
      </c>
      <c r="AT111" s="484">
        <v>12</v>
      </c>
      <c r="AU111" s="484">
        <v>13</v>
      </c>
      <c r="AV111" s="484">
        <v>4</v>
      </c>
      <c r="AW111" s="485">
        <v>325</v>
      </c>
      <c r="AX111" s="484">
        <v>36</v>
      </c>
      <c r="AY111" s="484">
        <v>84</v>
      </c>
      <c r="AZ111" s="484">
        <v>101</v>
      </c>
      <c r="BA111" s="484">
        <v>46</v>
      </c>
      <c r="BB111" s="484">
        <v>29</v>
      </c>
      <c r="BC111" s="484">
        <v>12</v>
      </c>
      <c r="BD111" s="484">
        <v>13</v>
      </c>
      <c r="BE111" s="484">
        <v>4</v>
      </c>
      <c r="BF111" s="486"/>
      <c r="BG111" s="485">
        <v>325</v>
      </c>
      <c r="BH111" s="484">
        <v>36</v>
      </c>
      <c r="BI111" s="484">
        <v>20029</v>
      </c>
      <c r="BJ111" s="484">
        <v>12397</v>
      </c>
      <c r="BK111" s="484">
        <v>8615</v>
      </c>
      <c r="BL111" s="484">
        <v>4219</v>
      </c>
      <c r="BM111" s="484">
        <v>1918</v>
      </c>
      <c r="BN111" s="484">
        <v>608</v>
      </c>
      <c r="BO111" s="484">
        <v>242</v>
      </c>
      <c r="BP111" s="484">
        <v>11</v>
      </c>
      <c r="BQ111" s="485">
        <v>48075</v>
      </c>
      <c r="BR111" s="484">
        <v>10</v>
      </c>
      <c r="BS111" s="484">
        <v>9388</v>
      </c>
      <c r="BT111" s="484">
        <v>4120</v>
      </c>
      <c r="BU111" s="484">
        <v>2371</v>
      </c>
      <c r="BV111" s="484">
        <v>852</v>
      </c>
      <c r="BW111" s="484">
        <v>273</v>
      </c>
      <c r="BX111" s="484">
        <v>92</v>
      </c>
      <c r="BY111" s="484">
        <v>30</v>
      </c>
      <c r="BZ111" s="484">
        <v>0</v>
      </c>
      <c r="CA111" s="485">
        <v>17136</v>
      </c>
      <c r="CB111" s="484">
        <v>0</v>
      </c>
      <c r="CC111" s="484">
        <v>105</v>
      </c>
      <c r="CD111" s="484">
        <v>110</v>
      </c>
      <c r="CE111" s="484">
        <v>77</v>
      </c>
      <c r="CF111" s="484">
        <v>30</v>
      </c>
      <c r="CG111" s="484">
        <v>14</v>
      </c>
      <c r="CH111" s="484">
        <v>4</v>
      </c>
      <c r="CI111" s="484">
        <v>1</v>
      </c>
      <c r="CJ111" s="484">
        <v>0</v>
      </c>
      <c r="CK111" s="485">
        <v>341</v>
      </c>
      <c r="CL111" s="484">
        <v>0</v>
      </c>
      <c r="CM111" s="484">
        <v>4</v>
      </c>
      <c r="CN111" s="484">
        <v>3</v>
      </c>
      <c r="CO111" s="484">
        <v>4</v>
      </c>
      <c r="CP111" s="484">
        <v>6</v>
      </c>
      <c r="CQ111" s="484">
        <v>9</v>
      </c>
      <c r="CR111" s="484">
        <v>12</v>
      </c>
      <c r="CS111" s="484">
        <v>8</v>
      </c>
      <c r="CT111" s="484">
        <v>1</v>
      </c>
      <c r="CU111" s="485">
        <v>47</v>
      </c>
      <c r="CV111" s="484">
        <v>1820</v>
      </c>
      <c r="CW111" s="484">
        <v>174</v>
      </c>
      <c r="CX111" s="484">
        <v>202</v>
      </c>
      <c r="CY111" s="484">
        <v>81</v>
      </c>
      <c r="CZ111" s="484">
        <v>23</v>
      </c>
      <c r="DA111" s="484">
        <v>16</v>
      </c>
      <c r="DB111" s="484">
        <v>7</v>
      </c>
      <c r="DC111" s="484">
        <v>2</v>
      </c>
      <c r="DD111" s="485">
        <v>2325</v>
      </c>
      <c r="DE111" s="484">
        <v>399</v>
      </c>
      <c r="DF111" s="484">
        <v>147</v>
      </c>
      <c r="DG111" s="484">
        <v>92</v>
      </c>
      <c r="DH111" s="484">
        <v>47</v>
      </c>
      <c r="DI111" s="484">
        <v>10</v>
      </c>
      <c r="DJ111" s="484">
        <v>6</v>
      </c>
      <c r="DK111" s="484">
        <v>2</v>
      </c>
      <c r="DL111" s="484">
        <v>0</v>
      </c>
      <c r="DM111" s="485">
        <v>703</v>
      </c>
      <c r="DN111" s="484">
        <v>65</v>
      </c>
      <c r="DO111" s="484">
        <v>19</v>
      </c>
      <c r="DP111" s="484">
        <v>23</v>
      </c>
      <c r="DQ111" s="484">
        <v>2</v>
      </c>
      <c r="DR111" s="484">
        <v>1</v>
      </c>
      <c r="DS111" s="484">
        <v>0</v>
      </c>
      <c r="DT111" s="484">
        <v>0</v>
      </c>
      <c r="DU111" s="484">
        <v>0</v>
      </c>
      <c r="DV111" s="485">
        <v>110</v>
      </c>
      <c r="DW111" s="484">
        <v>90</v>
      </c>
      <c r="DX111" s="484">
        <v>23</v>
      </c>
      <c r="DY111" s="484">
        <v>17</v>
      </c>
      <c r="DZ111" s="484">
        <v>11</v>
      </c>
      <c r="EA111" s="484">
        <v>5</v>
      </c>
      <c r="EB111" s="484">
        <v>0</v>
      </c>
      <c r="EC111" s="484">
        <v>0</v>
      </c>
      <c r="ED111" s="484">
        <v>0</v>
      </c>
      <c r="EE111" s="485">
        <v>146</v>
      </c>
      <c r="EF111" s="484">
        <v>554</v>
      </c>
      <c r="EG111" s="484">
        <v>189</v>
      </c>
      <c r="EH111" s="484">
        <v>132</v>
      </c>
      <c r="EI111" s="484">
        <v>60</v>
      </c>
      <c r="EJ111" s="484">
        <v>16</v>
      </c>
      <c r="EK111" s="484">
        <v>6</v>
      </c>
      <c r="EL111" s="484">
        <v>2</v>
      </c>
      <c r="EM111" s="484">
        <v>0</v>
      </c>
      <c r="EN111" s="485">
        <v>959</v>
      </c>
      <c r="EO111" s="484">
        <v>297</v>
      </c>
      <c r="EP111" s="484">
        <v>119</v>
      </c>
      <c r="EQ111" s="484">
        <v>93</v>
      </c>
      <c r="ER111" s="484">
        <v>45</v>
      </c>
      <c r="ES111" s="484">
        <v>13</v>
      </c>
      <c r="ET111" s="484">
        <v>5</v>
      </c>
      <c r="EU111" s="484">
        <v>2</v>
      </c>
      <c r="EV111" s="484">
        <v>0</v>
      </c>
      <c r="EW111" s="485">
        <v>574</v>
      </c>
      <c r="EX111" s="484">
        <v>0</v>
      </c>
      <c r="EY111" s="484">
        <v>0</v>
      </c>
      <c r="EZ111" s="484">
        <v>0</v>
      </c>
      <c r="FA111" s="484">
        <v>0</v>
      </c>
      <c r="FB111" s="484">
        <v>0</v>
      </c>
      <c r="FC111" s="484">
        <v>0</v>
      </c>
      <c r="FD111" s="484">
        <v>0</v>
      </c>
      <c r="FE111" s="484">
        <v>0</v>
      </c>
      <c r="FF111" s="485">
        <v>0</v>
      </c>
      <c r="FG111" s="484">
        <v>0</v>
      </c>
      <c r="FH111" s="484">
        <v>0</v>
      </c>
      <c r="FI111" s="484">
        <v>0</v>
      </c>
      <c r="FJ111" s="484">
        <v>0</v>
      </c>
      <c r="FK111" s="484">
        <v>0</v>
      </c>
      <c r="FL111" s="484">
        <v>0</v>
      </c>
      <c r="FM111" s="484">
        <v>0</v>
      </c>
      <c r="FN111" s="484">
        <v>0</v>
      </c>
      <c r="FO111" s="485">
        <v>0</v>
      </c>
      <c r="FP111" s="484">
        <v>0</v>
      </c>
      <c r="FQ111" s="484">
        <v>0</v>
      </c>
      <c r="FR111" s="484">
        <v>0</v>
      </c>
      <c r="FS111" s="484">
        <v>0</v>
      </c>
      <c r="FT111" s="484">
        <v>0</v>
      </c>
      <c r="FU111" s="484">
        <v>0</v>
      </c>
      <c r="FV111" s="484">
        <v>0</v>
      </c>
      <c r="FW111" s="484">
        <v>0</v>
      </c>
      <c r="FX111" s="485">
        <v>0</v>
      </c>
      <c r="FY111" s="484">
        <v>297</v>
      </c>
      <c r="FZ111" s="484">
        <v>119</v>
      </c>
      <c r="GA111" s="484">
        <v>93</v>
      </c>
      <c r="GB111" s="484">
        <v>45</v>
      </c>
      <c r="GC111" s="484">
        <v>13</v>
      </c>
      <c r="GD111" s="484">
        <v>5</v>
      </c>
      <c r="GE111" s="484">
        <v>2</v>
      </c>
      <c r="GF111" s="484">
        <v>0</v>
      </c>
      <c r="GG111" s="485">
        <v>574</v>
      </c>
      <c r="GH111" s="484">
        <v>26</v>
      </c>
      <c r="GI111" s="484">
        <v>8902</v>
      </c>
      <c r="GJ111" s="484">
        <v>8121</v>
      </c>
      <c r="GK111" s="484">
        <v>6123</v>
      </c>
      <c r="GL111" s="484">
        <v>3318</v>
      </c>
      <c r="GM111" s="484">
        <v>1616</v>
      </c>
      <c r="GN111" s="484">
        <v>500</v>
      </c>
      <c r="GO111" s="484">
        <v>203</v>
      </c>
      <c r="GP111" s="484">
        <v>10</v>
      </c>
      <c r="GQ111" s="485">
        <v>28819</v>
      </c>
      <c r="GR111" s="484">
        <v>10</v>
      </c>
      <c r="GS111" s="484">
        <v>11127</v>
      </c>
      <c r="GT111" s="484">
        <v>4276</v>
      </c>
      <c r="GU111" s="484">
        <v>2492</v>
      </c>
      <c r="GV111" s="484">
        <v>901</v>
      </c>
      <c r="GW111" s="484">
        <v>302</v>
      </c>
      <c r="GX111" s="484">
        <v>108</v>
      </c>
      <c r="GY111" s="484">
        <v>39</v>
      </c>
      <c r="GZ111" s="484">
        <v>1</v>
      </c>
      <c r="HA111" s="485">
        <v>19256</v>
      </c>
      <c r="HB111" s="460">
        <v>0</v>
      </c>
      <c r="HC111" s="460">
        <v>5.6</v>
      </c>
      <c r="HD111" s="460">
        <v>0.5</v>
      </c>
      <c r="HE111" s="460">
        <v>0</v>
      </c>
      <c r="HF111" s="460">
        <v>0</v>
      </c>
      <c r="HG111" s="460">
        <v>0</v>
      </c>
      <c r="HH111" s="460">
        <v>0</v>
      </c>
      <c r="HI111" s="460">
        <v>0</v>
      </c>
      <c r="HJ111" s="460">
        <v>0</v>
      </c>
      <c r="HK111" s="483">
        <v>6.1</v>
      </c>
      <c r="HL111" s="460">
        <v>33.5</v>
      </c>
      <c r="HM111" s="460">
        <v>17527.45</v>
      </c>
      <c r="HN111" s="460">
        <v>11352</v>
      </c>
      <c r="HO111" s="460">
        <v>8007.5</v>
      </c>
      <c r="HP111" s="460">
        <v>4006.5</v>
      </c>
      <c r="HQ111" s="460">
        <v>1845.75</v>
      </c>
      <c r="HR111" s="460">
        <v>578</v>
      </c>
      <c r="HS111" s="460">
        <v>230.25</v>
      </c>
      <c r="HT111" s="460">
        <v>10.5</v>
      </c>
      <c r="HU111" s="483">
        <v>43591.45</v>
      </c>
      <c r="HV111" s="460">
        <v>18.600000000000001</v>
      </c>
      <c r="HW111" s="460">
        <v>11685</v>
      </c>
      <c r="HX111" s="460">
        <v>8829.2999999999993</v>
      </c>
      <c r="HY111" s="460">
        <v>7117.8</v>
      </c>
      <c r="HZ111" s="460">
        <v>4006.5</v>
      </c>
      <c r="IA111" s="460">
        <v>2255.9</v>
      </c>
      <c r="IB111" s="460">
        <v>834.9</v>
      </c>
      <c r="IC111" s="460">
        <v>383.8</v>
      </c>
      <c r="ID111" s="460">
        <v>21</v>
      </c>
      <c r="IE111" s="483">
        <v>35152.800000000003</v>
      </c>
      <c r="IF111" s="483">
        <v>0</v>
      </c>
      <c r="IG111" s="483">
        <v>35152.800000000003</v>
      </c>
      <c r="IH111" s="460">
        <v>33.5</v>
      </c>
      <c r="II111" s="460">
        <v>17527.45</v>
      </c>
      <c r="IJ111" s="460">
        <v>11352</v>
      </c>
      <c r="IK111" s="460">
        <v>8007.5</v>
      </c>
      <c r="IL111" s="460">
        <v>4006.5</v>
      </c>
      <c r="IM111" s="460">
        <v>1845.75</v>
      </c>
      <c r="IN111" s="460">
        <v>578</v>
      </c>
      <c r="IO111" s="460">
        <v>230.25</v>
      </c>
      <c r="IP111" s="460">
        <v>10.5</v>
      </c>
      <c r="IQ111" s="483">
        <v>43591.45</v>
      </c>
      <c r="IR111" s="460">
        <v>11.55</v>
      </c>
      <c r="IS111" s="460">
        <v>4718.46</v>
      </c>
      <c r="IT111" s="460">
        <v>1661.95</v>
      </c>
      <c r="IU111" s="460">
        <v>579.64</v>
      </c>
      <c r="IV111" s="460">
        <v>154.38999999999999</v>
      </c>
      <c r="IW111" s="460">
        <v>37.74</v>
      </c>
      <c r="IX111" s="460">
        <v>7.41</v>
      </c>
      <c r="IY111" s="460">
        <v>4.2699999999999996</v>
      </c>
      <c r="IZ111" s="460">
        <v>0</v>
      </c>
      <c r="JA111" s="483">
        <v>7175.41</v>
      </c>
      <c r="JB111" s="460">
        <v>21.95</v>
      </c>
      <c r="JC111" s="460">
        <v>12808.99</v>
      </c>
      <c r="JD111" s="460">
        <v>9690.0499999999993</v>
      </c>
      <c r="JE111" s="460">
        <v>7427.86</v>
      </c>
      <c r="JF111" s="460">
        <v>3852.11</v>
      </c>
      <c r="JG111" s="460">
        <v>1808.01</v>
      </c>
      <c r="JH111" s="460">
        <v>570.59</v>
      </c>
      <c r="JI111" s="460">
        <v>225.98</v>
      </c>
      <c r="JJ111" s="460">
        <v>10.5</v>
      </c>
      <c r="JK111" s="483">
        <v>36416.04</v>
      </c>
      <c r="JL111" s="460">
        <v>12.2</v>
      </c>
      <c r="JM111" s="460">
        <v>8539.2999999999993</v>
      </c>
      <c r="JN111" s="460">
        <v>7536.7</v>
      </c>
      <c r="JO111" s="460">
        <v>6602.5</v>
      </c>
      <c r="JP111" s="460">
        <v>3852.1</v>
      </c>
      <c r="JQ111" s="460">
        <v>2209.8000000000002</v>
      </c>
      <c r="JR111" s="460">
        <v>824.2</v>
      </c>
      <c r="JS111" s="460">
        <v>376.6</v>
      </c>
      <c r="JT111" s="460">
        <v>21</v>
      </c>
      <c r="JU111" s="483">
        <v>29974.400000000001</v>
      </c>
      <c r="JV111" s="483">
        <v>0</v>
      </c>
      <c r="JW111" s="483">
        <v>29974.400000000001</v>
      </c>
      <c r="JX111" s="461"/>
      <c r="JY111" s="461"/>
      <c r="JZ111" s="461"/>
      <c r="KA111" s="461"/>
      <c r="KB111" s="461"/>
      <c r="KC111" s="461"/>
      <c r="KD111" s="461"/>
      <c r="KE111" s="461"/>
      <c r="KF111" s="461"/>
      <c r="KG111" s="461"/>
      <c r="KH111" s="461"/>
      <c r="KI111" s="461"/>
      <c r="KJ111" s="461"/>
      <c r="KK111" s="461"/>
      <c r="KL111" s="461"/>
      <c r="KM111" s="461"/>
      <c r="KN111" s="461"/>
      <c r="KO111" s="461"/>
      <c r="KP111" s="461"/>
      <c r="KQ111" s="461"/>
      <c r="KR111" s="461"/>
      <c r="KS111" s="461"/>
      <c r="KT111" s="461"/>
      <c r="KU111" s="461"/>
      <c r="KV111" s="461"/>
      <c r="KW111" s="461"/>
      <c r="KX111" s="462"/>
    </row>
    <row r="112" spans="1:310" s="463" customFormat="1" x14ac:dyDescent="0.2">
      <c r="A112" s="457" t="s">
        <v>261</v>
      </c>
      <c r="B112" s="473" t="s">
        <v>916</v>
      </c>
      <c r="C112" s="464" t="s">
        <v>640</v>
      </c>
      <c r="D112" s="465" t="s">
        <v>262</v>
      </c>
      <c r="E112" s="484">
        <v>10910</v>
      </c>
      <c r="F112" s="484">
        <v>22048</v>
      </c>
      <c r="G112" s="484">
        <v>44279</v>
      </c>
      <c r="H112" s="484">
        <v>25750</v>
      </c>
      <c r="I112" s="484">
        <v>12357</v>
      </c>
      <c r="J112" s="484">
        <v>3826</v>
      </c>
      <c r="K112" s="484">
        <v>2242</v>
      </c>
      <c r="L112" s="484">
        <v>348</v>
      </c>
      <c r="M112" s="485">
        <v>121760</v>
      </c>
      <c r="N112" s="484">
        <v>259</v>
      </c>
      <c r="O112" s="484">
        <v>532</v>
      </c>
      <c r="P112" s="484">
        <v>663</v>
      </c>
      <c r="Q112" s="484">
        <v>354</v>
      </c>
      <c r="R112" s="484">
        <v>227</v>
      </c>
      <c r="S112" s="484">
        <v>32</v>
      </c>
      <c r="T112" s="484">
        <v>23</v>
      </c>
      <c r="U112" s="484">
        <v>13</v>
      </c>
      <c r="V112" s="485">
        <v>2103</v>
      </c>
      <c r="W112" s="484">
        <v>0</v>
      </c>
      <c r="X112" s="484">
        <v>0</v>
      </c>
      <c r="Y112" s="484">
        <v>0</v>
      </c>
      <c r="Z112" s="484">
        <v>0</v>
      </c>
      <c r="AA112" s="484">
        <v>0</v>
      </c>
      <c r="AB112" s="484">
        <v>0</v>
      </c>
      <c r="AC112" s="484">
        <v>0</v>
      </c>
      <c r="AD112" s="484">
        <v>0</v>
      </c>
      <c r="AE112" s="485">
        <v>0</v>
      </c>
      <c r="AF112" s="484">
        <v>10651</v>
      </c>
      <c r="AG112" s="484">
        <v>21516</v>
      </c>
      <c r="AH112" s="484">
        <v>43616</v>
      </c>
      <c r="AI112" s="484">
        <v>25396</v>
      </c>
      <c r="AJ112" s="484">
        <v>12130</v>
      </c>
      <c r="AK112" s="484">
        <v>3794</v>
      </c>
      <c r="AL112" s="484">
        <v>2219</v>
      </c>
      <c r="AM112" s="484">
        <v>335</v>
      </c>
      <c r="AN112" s="485">
        <v>119657</v>
      </c>
      <c r="AO112" s="484">
        <v>4</v>
      </c>
      <c r="AP112" s="484">
        <v>20</v>
      </c>
      <c r="AQ112" s="484">
        <v>142</v>
      </c>
      <c r="AR112" s="484">
        <v>140</v>
      </c>
      <c r="AS112" s="484">
        <v>76</v>
      </c>
      <c r="AT112" s="484">
        <v>17</v>
      </c>
      <c r="AU112" s="484">
        <v>15</v>
      </c>
      <c r="AV112" s="484">
        <v>7</v>
      </c>
      <c r="AW112" s="485">
        <v>421</v>
      </c>
      <c r="AX112" s="484">
        <v>4</v>
      </c>
      <c r="AY112" s="484">
        <v>20</v>
      </c>
      <c r="AZ112" s="484">
        <v>142</v>
      </c>
      <c r="BA112" s="484">
        <v>140</v>
      </c>
      <c r="BB112" s="484">
        <v>76</v>
      </c>
      <c r="BC112" s="484">
        <v>17</v>
      </c>
      <c r="BD112" s="484">
        <v>15</v>
      </c>
      <c r="BE112" s="484">
        <v>7</v>
      </c>
      <c r="BF112" s="486"/>
      <c r="BG112" s="485">
        <v>421</v>
      </c>
      <c r="BH112" s="484">
        <v>4</v>
      </c>
      <c r="BI112" s="484">
        <v>10667</v>
      </c>
      <c r="BJ112" s="484">
        <v>21638</v>
      </c>
      <c r="BK112" s="484">
        <v>43614</v>
      </c>
      <c r="BL112" s="484">
        <v>25332</v>
      </c>
      <c r="BM112" s="484">
        <v>12071</v>
      </c>
      <c r="BN112" s="484">
        <v>3792</v>
      </c>
      <c r="BO112" s="484">
        <v>2211</v>
      </c>
      <c r="BP112" s="484">
        <v>328</v>
      </c>
      <c r="BQ112" s="485">
        <v>119657</v>
      </c>
      <c r="BR112" s="484">
        <v>2</v>
      </c>
      <c r="BS112" s="484">
        <v>5595</v>
      </c>
      <c r="BT112" s="484">
        <v>10637</v>
      </c>
      <c r="BU112" s="484">
        <v>13523</v>
      </c>
      <c r="BV112" s="484">
        <v>6091</v>
      </c>
      <c r="BW112" s="484">
        <v>2483</v>
      </c>
      <c r="BX112" s="484">
        <v>657</v>
      </c>
      <c r="BY112" s="484">
        <v>327</v>
      </c>
      <c r="BZ112" s="484">
        <v>31</v>
      </c>
      <c r="CA112" s="485">
        <v>39346</v>
      </c>
      <c r="CB112" s="484">
        <v>0</v>
      </c>
      <c r="CC112" s="484">
        <v>56</v>
      </c>
      <c r="CD112" s="484">
        <v>188</v>
      </c>
      <c r="CE112" s="484">
        <v>341</v>
      </c>
      <c r="CF112" s="484">
        <v>184</v>
      </c>
      <c r="CG112" s="484">
        <v>84</v>
      </c>
      <c r="CH112" s="484">
        <v>20</v>
      </c>
      <c r="CI112" s="484">
        <v>8</v>
      </c>
      <c r="CJ112" s="484">
        <v>0</v>
      </c>
      <c r="CK112" s="485">
        <v>881</v>
      </c>
      <c r="CL112" s="484">
        <v>0</v>
      </c>
      <c r="CM112" s="484">
        <v>2</v>
      </c>
      <c r="CN112" s="484">
        <v>7</v>
      </c>
      <c r="CO112" s="484">
        <v>31</v>
      </c>
      <c r="CP112" s="484">
        <v>26</v>
      </c>
      <c r="CQ112" s="484">
        <v>19</v>
      </c>
      <c r="CR112" s="484">
        <v>11</v>
      </c>
      <c r="CS112" s="484">
        <v>20</v>
      </c>
      <c r="CT112" s="484">
        <v>10</v>
      </c>
      <c r="CU112" s="485">
        <v>126</v>
      </c>
      <c r="CV112" s="484">
        <v>36</v>
      </c>
      <c r="CW112" s="484">
        <v>0</v>
      </c>
      <c r="CX112" s="484">
        <v>219</v>
      </c>
      <c r="CY112" s="484">
        <v>134</v>
      </c>
      <c r="CZ112" s="484">
        <v>0</v>
      </c>
      <c r="DA112" s="484">
        <v>21</v>
      </c>
      <c r="DB112" s="484">
        <v>7</v>
      </c>
      <c r="DC112" s="484">
        <v>2</v>
      </c>
      <c r="DD112" s="485">
        <v>419</v>
      </c>
      <c r="DE112" s="484">
        <v>83</v>
      </c>
      <c r="DF112" s="484">
        <v>361</v>
      </c>
      <c r="DG112" s="484">
        <v>605</v>
      </c>
      <c r="DH112" s="484">
        <v>438</v>
      </c>
      <c r="DI112" s="484">
        <v>109</v>
      </c>
      <c r="DJ112" s="484">
        <v>24</v>
      </c>
      <c r="DK112" s="484">
        <v>19</v>
      </c>
      <c r="DL112" s="484">
        <v>0</v>
      </c>
      <c r="DM112" s="485">
        <v>1639</v>
      </c>
      <c r="DN112" s="484">
        <v>0</v>
      </c>
      <c r="DO112" s="484">
        <v>0</v>
      </c>
      <c r="DP112" s="484">
        <v>0</v>
      </c>
      <c r="DQ112" s="484">
        <v>0</v>
      </c>
      <c r="DR112" s="484">
        <v>0</v>
      </c>
      <c r="DS112" s="484">
        <v>0</v>
      </c>
      <c r="DT112" s="484">
        <v>0</v>
      </c>
      <c r="DU112" s="484">
        <v>0</v>
      </c>
      <c r="DV112" s="485">
        <v>0</v>
      </c>
      <c r="DW112" s="484">
        <v>46</v>
      </c>
      <c r="DX112" s="484">
        <v>84</v>
      </c>
      <c r="DY112" s="484">
        <v>79</v>
      </c>
      <c r="DZ112" s="484">
        <v>46</v>
      </c>
      <c r="EA112" s="484">
        <v>20</v>
      </c>
      <c r="EB112" s="484">
        <v>11</v>
      </c>
      <c r="EC112" s="484">
        <v>6</v>
      </c>
      <c r="ED112" s="484">
        <v>2</v>
      </c>
      <c r="EE112" s="485">
        <v>294</v>
      </c>
      <c r="EF112" s="484">
        <v>129</v>
      </c>
      <c r="EG112" s="484">
        <v>445</v>
      </c>
      <c r="EH112" s="484">
        <v>684</v>
      </c>
      <c r="EI112" s="484">
        <v>484</v>
      </c>
      <c r="EJ112" s="484">
        <v>129</v>
      </c>
      <c r="EK112" s="484">
        <v>35</v>
      </c>
      <c r="EL112" s="484">
        <v>25</v>
      </c>
      <c r="EM112" s="484">
        <v>2</v>
      </c>
      <c r="EN112" s="485">
        <v>1933</v>
      </c>
      <c r="EO112" s="484">
        <v>91</v>
      </c>
      <c r="EP112" s="484">
        <v>256</v>
      </c>
      <c r="EQ112" s="484">
        <v>299</v>
      </c>
      <c r="ER112" s="484">
        <v>166</v>
      </c>
      <c r="ES112" s="484">
        <v>65</v>
      </c>
      <c r="ET112" s="484">
        <v>18</v>
      </c>
      <c r="EU112" s="484">
        <v>17</v>
      </c>
      <c r="EV112" s="484">
        <v>2</v>
      </c>
      <c r="EW112" s="485">
        <v>914</v>
      </c>
      <c r="EX112" s="484">
        <v>0</v>
      </c>
      <c r="EY112" s="484">
        <v>0</v>
      </c>
      <c r="EZ112" s="484">
        <v>0</v>
      </c>
      <c r="FA112" s="484">
        <v>0</v>
      </c>
      <c r="FB112" s="484">
        <v>0</v>
      </c>
      <c r="FC112" s="484">
        <v>0</v>
      </c>
      <c r="FD112" s="484">
        <v>0</v>
      </c>
      <c r="FE112" s="484">
        <v>0</v>
      </c>
      <c r="FF112" s="485">
        <v>0</v>
      </c>
      <c r="FG112" s="484">
        <v>0</v>
      </c>
      <c r="FH112" s="484">
        <v>0</v>
      </c>
      <c r="FI112" s="484">
        <v>0</v>
      </c>
      <c r="FJ112" s="484">
        <v>0</v>
      </c>
      <c r="FK112" s="484">
        <v>0</v>
      </c>
      <c r="FL112" s="484">
        <v>0</v>
      </c>
      <c r="FM112" s="484">
        <v>0</v>
      </c>
      <c r="FN112" s="484">
        <v>0</v>
      </c>
      <c r="FO112" s="485">
        <v>0</v>
      </c>
      <c r="FP112" s="484">
        <v>0</v>
      </c>
      <c r="FQ112" s="484">
        <v>0</v>
      </c>
      <c r="FR112" s="484">
        <v>0</v>
      </c>
      <c r="FS112" s="484">
        <v>0</v>
      </c>
      <c r="FT112" s="484">
        <v>0</v>
      </c>
      <c r="FU112" s="484">
        <v>1</v>
      </c>
      <c r="FV112" s="484">
        <v>1</v>
      </c>
      <c r="FW112" s="484">
        <v>0</v>
      </c>
      <c r="FX112" s="485">
        <v>2</v>
      </c>
      <c r="FY112" s="484">
        <v>91</v>
      </c>
      <c r="FZ112" s="484">
        <v>256</v>
      </c>
      <c r="GA112" s="484">
        <v>299</v>
      </c>
      <c r="GB112" s="484">
        <v>166</v>
      </c>
      <c r="GC112" s="484">
        <v>65</v>
      </c>
      <c r="GD112" s="484">
        <v>17</v>
      </c>
      <c r="GE112" s="484">
        <v>16</v>
      </c>
      <c r="GF112" s="484">
        <v>2</v>
      </c>
      <c r="GG112" s="485">
        <v>912</v>
      </c>
      <c r="GH112" s="484">
        <v>2</v>
      </c>
      <c r="GI112" s="484">
        <v>4968</v>
      </c>
      <c r="GJ112" s="484">
        <v>10722</v>
      </c>
      <c r="GK112" s="484">
        <v>29640</v>
      </c>
      <c r="GL112" s="484">
        <v>18985</v>
      </c>
      <c r="GM112" s="484">
        <v>9465</v>
      </c>
      <c r="GN112" s="484">
        <v>3093</v>
      </c>
      <c r="GO112" s="484">
        <v>1850</v>
      </c>
      <c r="GP112" s="484">
        <v>285</v>
      </c>
      <c r="GQ112" s="485">
        <v>79010</v>
      </c>
      <c r="GR112" s="484">
        <v>2</v>
      </c>
      <c r="GS112" s="484">
        <v>5699</v>
      </c>
      <c r="GT112" s="484">
        <v>10916</v>
      </c>
      <c r="GU112" s="484">
        <v>13974</v>
      </c>
      <c r="GV112" s="484">
        <v>6347</v>
      </c>
      <c r="GW112" s="484">
        <v>2606</v>
      </c>
      <c r="GX112" s="484">
        <v>699</v>
      </c>
      <c r="GY112" s="484">
        <v>361</v>
      </c>
      <c r="GZ112" s="484">
        <v>43</v>
      </c>
      <c r="HA112" s="485">
        <v>40647</v>
      </c>
      <c r="HB112" s="460">
        <v>0</v>
      </c>
      <c r="HC112" s="460">
        <v>0</v>
      </c>
      <c r="HD112" s="460">
        <v>0</v>
      </c>
      <c r="HE112" s="460">
        <v>0</v>
      </c>
      <c r="HF112" s="460">
        <v>0</v>
      </c>
      <c r="HG112" s="460">
        <v>0</v>
      </c>
      <c r="HH112" s="460">
        <v>0</v>
      </c>
      <c r="HI112" s="460">
        <v>0</v>
      </c>
      <c r="HJ112" s="460">
        <v>0</v>
      </c>
      <c r="HK112" s="483">
        <v>0</v>
      </c>
      <c r="HL112" s="460">
        <v>3.5</v>
      </c>
      <c r="HM112" s="460">
        <v>9299.25</v>
      </c>
      <c r="HN112" s="460">
        <v>19012.25</v>
      </c>
      <c r="HO112" s="460">
        <v>40211.5</v>
      </c>
      <c r="HP112" s="460">
        <v>23796.25</v>
      </c>
      <c r="HQ112" s="460">
        <v>11439.75</v>
      </c>
      <c r="HR112" s="460">
        <v>3628.25</v>
      </c>
      <c r="HS112" s="460">
        <v>2123.25</v>
      </c>
      <c r="HT112" s="460">
        <v>317.25</v>
      </c>
      <c r="HU112" s="483">
        <v>109831.25</v>
      </c>
      <c r="HV112" s="460">
        <v>1.9</v>
      </c>
      <c r="HW112" s="460">
        <v>6199.5</v>
      </c>
      <c r="HX112" s="460">
        <v>14787.3</v>
      </c>
      <c r="HY112" s="460">
        <v>35743.599999999999</v>
      </c>
      <c r="HZ112" s="460">
        <v>23796.3</v>
      </c>
      <c r="IA112" s="460">
        <v>13981.9</v>
      </c>
      <c r="IB112" s="460">
        <v>5240.8</v>
      </c>
      <c r="IC112" s="460">
        <v>3538.8</v>
      </c>
      <c r="ID112" s="460">
        <v>634.5</v>
      </c>
      <c r="IE112" s="483">
        <v>103924.6</v>
      </c>
      <c r="IF112" s="483">
        <v>252.1</v>
      </c>
      <c r="IG112" s="483">
        <v>104176.7</v>
      </c>
      <c r="IH112" s="460">
        <v>3.5</v>
      </c>
      <c r="II112" s="460">
        <v>9299.25</v>
      </c>
      <c r="IJ112" s="460">
        <v>19012.25</v>
      </c>
      <c r="IK112" s="460">
        <v>40211.5</v>
      </c>
      <c r="IL112" s="460">
        <v>23796.25</v>
      </c>
      <c r="IM112" s="460">
        <v>11439.75</v>
      </c>
      <c r="IN112" s="460">
        <v>3628.25</v>
      </c>
      <c r="IO112" s="460">
        <v>2123.25</v>
      </c>
      <c r="IP112" s="460">
        <v>317.25</v>
      </c>
      <c r="IQ112" s="483">
        <v>109831.25</v>
      </c>
      <c r="IR112" s="460">
        <v>3.24</v>
      </c>
      <c r="IS112" s="460">
        <v>2708.17</v>
      </c>
      <c r="IT112" s="460">
        <v>4484.84</v>
      </c>
      <c r="IU112" s="460">
        <v>6258.67</v>
      </c>
      <c r="IV112" s="460">
        <v>2691.27</v>
      </c>
      <c r="IW112" s="460">
        <v>681.84</v>
      </c>
      <c r="IX112" s="460">
        <v>102.12</v>
      </c>
      <c r="IY112" s="460">
        <v>17.36</v>
      </c>
      <c r="IZ112" s="460">
        <v>1.75</v>
      </c>
      <c r="JA112" s="483">
        <v>16949.259999999998</v>
      </c>
      <c r="JB112" s="460">
        <v>0.26</v>
      </c>
      <c r="JC112" s="460">
        <v>6591.08</v>
      </c>
      <c r="JD112" s="460">
        <v>14527.41</v>
      </c>
      <c r="JE112" s="460">
        <v>33952.83</v>
      </c>
      <c r="JF112" s="460">
        <v>21104.98</v>
      </c>
      <c r="JG112" s="460">
        <v>10757.91</v>
      </c>
      <c r="JH112" s="460">
        <v>3526.13</v>
      </c>
      <c r="JI112" s="460">
        <v>2105.89</v>
      </c>
      <c r="JJ112" s="460">
        <v>315.5</v>
      </c>
      <c r="JK112" s="483">
        <v>92881.99</v>
      </c>
      <c r="JL112" s="460">
        <v>0.1</v>
      </c>
      <c r="JM112" s="460">
        <v>4394.1000000000004</v>
      </c>
      <c r="JN112" s="460">
        <v>11299.1</v>
      </c>
      <c r="JO112" s="460">
        <v>30180.3</v>
      </c>
      <c r="JP112" s="460">
        <v>21105</v>
      </c>
      <c r="JQ112" s="460">
        <v>13148.6</v>
      </c>
      <c r="JR112" s="460">
        <v>5093.3</v>
      </c>
      <c r="JS112" s="460">
        <v>3509.8</v>
      </c>
      <c r="JT112" s="460">
        <v>631</v>
      </c>
      <c r="JU112" s="483">
        <v>89361.3</v>
      </c>
      <c r="JV112" s="483">
        <v>252.1</v>
      </c>
      <c r="JW112" s="483">
        <v>89613.4</v>
      </c>
      <c r="JX112" s="461"/>
      <c r="JY112" s="461"/>
      <c r="JZ112" s="461"/>
      <c r="KA112" s="461"/>
      <c r="KB112" s="461"/>
      <c r="KC112" s="461"/>
      <c r="KD112" s="461"/>
      <c r="KE112" s="461"/>
      <c r="KF112" s="461"/>
      <c r="KG112" s="461"/>
      <c r="KH112" s="461"/>
      <c r="KI112" s="461"/>
      <c r="KJ112" s="461"/>
      <c r="KK112" s="461"/>
      <c r="KL112" s="461"/>
      <c r="KM112" s="461"/>
      <c r="KN112" s="461"/>
      <c r="KO112" s="461"/>
      <c r="KP112" s="461"/>
      <c r="KQ112" s="461"/>
      <c r="KR112" s="461"/>
      <c r="KS112" s="461"/>
      <c r="KT112" s="461"/>
      <c r="KU112" s="461"/>
      <c r="KV112" s="461"/>
      <c r="KW112" s="461"/>
      <c r="KX112" s="462"/>
    </row>
    <row r="113" spans="1:310" s="463" customFormat="1" x14ac:dyDescent="0.2">
      <c r="A113" s="457" t="s">
        <v>263</v>
      </c>
      <c r="B113" s="473" t="s">
        <v>917</v>
      </c>
      <c r="C113" s="464" t="s">
        <v>782</v>
      </c>
      <c r="D113" s="465" t="s">
        <v>264</v>
      </c>
      <c r="E113" s="484">
        <v>1615</v>
      </c>
      <c r="F113" s="484">
        <v>3436</v>
      </c>
      <c r="G113" s="484">
        <v>12261</v>
      </c>
      <c r="H113" s="484">
        <v>16427</v>
      </c>
      <c r="I113" s="484">
        <v>10263</v>
      </c>
      <c r="J113" s="484">
        <v>6624</v>
      </c>
      <c r="K113" s="484">
        <v>7464</v>
      </c>
      <c r="L113" s="484">
        <v>1805</v>
      </c>
      <c r="M113" s="485">
        <v>59895</v>
      </c>
      <c r="N113" s="484">
        <v>610</v>
      </c>
      <c r="O113" s="484">
        <v>280</v>
      </c>
      <c r="P113" s="484">
        <v>591</v>
      </c>
      <c r="Q113" s="484">
        <v>776</v>
      </c>
      <c r="R113" s="484">
        <v>339</v>
      </c>
      <c r="S113" s="484">
        <v>77</v>
      </c>
      <c r="T113" s="484">
        <v>81</v>
      </c>
      <c r="U113" s="484">
        <v>43</v>
      </c>
      <c r="V113" s="485">
        <v>2797</v>
      </c>
      <c r="W113" s="484">
        <v>0</v>
      </c>
      <c r="X113" s="484">
        <v>0</v>
      </c>
      <c r="Y113" s="484">
        <v>0</v>
      </c>
      <c r="Z113" s="484">
        <v>0</v>
      </c>
      <c r="AA113" s="484">
        <v>0</v>
      </c>
      <c r="AB113" s="484">
        <v>0</v>
      </c>
      <c r="AC113" s="484">
        <v>0</v>
      </c>
      <c r="AD113" s="484">
        <v>0</v>
      </c>
      <c r="AE113" s="485">
        <v>0</v>
      </c>
      <c r="AF113" s="484">
        <v>1005</v>
      </c>
      <c r="AG113" s="484">
        <v>3156</v>
      </c>
      <c r="AH113" s="484">
        <v>11670</v>
      </c>
      <c r="AI113" s="484">
        <v>15651</v>
      </c>
      <c r="AJ113" s="484">
        <v>9924</v>
      </c>
      <c r="AK113" s="484">
        <v>6547</v>
      </c>
      <c r="AL113" s="484">
        <v>7383</v>
      </c>
      <c r="AM113" s="484">
        <v>1762</v>
      </c>
      <c r="AN113" s="485">
        <v>57098</v>
      </c>
      <c r="AO113" s="484">
        <v>3</v>
      </c>
      <c r="AP113" s="484">
        <v>6</v>
      </c>
      <c r="AQ113" s="484">
        <v>41</v>
      </c>
      <c r="AR113" s="484">
        <v>82</v>
      </c>
      <c r="AS113" s="484">
        <v>61</v>
      </c>
      <c r="AT113" s="484">
        <v>38</v>
      </c>
      <c r="AU113" s="484">
        <v>46</v>
      </c>
      <c r="AV113" s="484">
        <v>26</v>
      </c>
      <c r="AW113" s="485">
        <v>303</v>
      </c>
      <c r="AX113" s="484">
        <v>3</v>
      </c>
      <c r="AY113" s="484">
        <v>6</v>
      </c>
      <c r="AZ113" s="484">
        <v>41</v>
      </c>
      <c r="BA113" s="484">
        <v>82</v>
      </c>
      <c r="BB113" s="484">
        <v>61</v>
      </c>
      <c r="BC113" s="484">
        <v>38</v>
      </c>
      <c r="BD113" s="484">
        <v>46</v>
      </c>
      <c r="BE113" s="484">
        <v>26</v>
      </c>
      <c r="BF113" s="486"/>
      <c r="BG113" s="485">
        <v>303</v>
      </c>
      <c r="BH113" s="484">
        <v>3</v>
      </c>
      <c r="BI113" s="484">
        <v>1008</v>
      </c>
      <c r="BJ113" s="484">
        <v>3191</v>
      </c>
      <c r="BK113" s="484">
        <v>11711</v>
      </c>
      <c r="BL113" s="484">
        <v>15630</v>
      </c>
      <c r="BM113" s="484">
        <v>9901</v>
      </c>
      <c r="BN113" s="484">
        <v>6555</v>
      </c>
      <c r="BO113" s="484">
        <v>7363</v>
      </c>
      <c r="BP113" s="484">
        <v>1736</v>
      </c>
      <c r="BQ113" s="485">
        <v>57098</v>
      </c>
      <c r="BR113" s="484">
        <v>1</v>
      </c>
      <c r="BS113" s="484">
        <v>535</v>
      </c>
      <c r="BT113" s="484">
        <v>2007</v>
      </c>
      <c r="BU113" s="484">
        <v>5028</v>
      </c>
      <c r="BV113" s="484">
        <v>4378</v>
      </c>
      <c r="BW113" s="484">
        <v>2433</v>
      </c>
      <c r="BX113" s="484">
        <v>1372</v>
      </c>
      <c r="BY113" s="484">
        <v>1176</v>
      </c>
      <c r="BZ113" s="484">
        <v>177</v>
      </c>
      <c r="CA113" s="485">
        <v>17107</v>
      </c>
      <c r="CB113" s="484">
        <v>0</v>
      </c>
      <c r="CC113" s="484">
        <v>5</v>
      </c>
      <c r="CD113" s="484">
        <v>34</v>
      </c>
      <c r="CE113" s="484">
        <v>221</v>
      </c>
      <c r="CF113" s="484">
        <v>307</v>
      </c>
      <c r="CG113" s="484">
        <v>117</v>
      </c>
      <c r="CH113" s="484">
        <v>62</v>
      </c>
      <c r="CI113" s="484">
        <v>59</v>
      </c>
      <c r="CJ113" s="484">
        <v>6</v>
      </c>
      <c r="CK113" s="485">
        <v>811</v>
      </c>
      <c r="CL113" s="484">
        <v>0</v>
      </c>
      <c r="CM113" s="484">
        <v>0</v>
      </c>
      <c r="CN113" s="484">
        <v>0</v>
      </c>
      <c r="CO113" s="484">
        <v>9</v>
      </c>
      <c r="CP113" s="484">
        <v>12</v>
      </c>
      <c r="CQ113" s="484">
        <v>8</v>
      </c>
      <c r="CR113" s="484">
        <v>4</v>
      </c>
      <c r="CS113" s="484">
        <v>24</v>
      </c>
      <c r="CT113" s="484">
        <v>8</v>
      </c>
      <c r="CU113" s="485">
        <v>65</v>
      </c>
      <c r="CV113" s="484">
        <v>33</v>
      </c>
      <c r="CW113" s="484">
        <v>18</v>
      </c>
      <c r="CX113" s="484">
        <v>93</v>
      </c>
      <c r="CY113" s="484">
        <v>99</v>
      </c>
      <c r="CZ113" s="484">
        <v>55</v>
      </c>
      <c r="DA113" s="484">
        <v>34</v>
      </c>
      <c r="DB113" s="484">
        <v>47</v>
      </c>
      <c r="DC113" s="484">
        <v>16</v>
      </c>
      <c r="DD113" s="485">
        <v>395</v>
      </c>
      <c r="DE113" s="484">
        <v>63</v>
      </c>
      <c r="DF113" s="484">
        <v>149</v>
      </c>
      <c r="DG113" s="484">
        <v>393</v>
      </c>
      <c r="DH113" s="484">
        <v>361</v>
      </c>
      <c r="DI113" s="484">
        <v>165</v>
      </c>
      <c r="DJ113" s="484">
        <v>73</v>
      </c>
      <c r="DK113" s="484">
        <v>71</v>
      </c>
      <c r="DL113" s="484">
        <v>21</v>
      </c>
      <c r="DM113" s="485">
        <v>1296</v>
      </c>
      <c r="DN113" s="484">
        <v>3</v>
      </c>
      <c r="DO113" s="484">
        <v>2</v>
      </c>
      <c r="DP113" s="484">
        <v>9</v>
      </c>
      <c r="DQ113" s="484">
        <v>9</v>
      </c>
      <c r="DR113" s="484">
        <v>1</v>
      </c>
      <c r="DS113" s="484">
        <v>0</v>
      </c>
      <c r="DT113" s="484">
        <v>1</v>
      </c>
      <c r="DU113" s="484">
        <v>0</v>
      </c>
      <c r="DV113" s="485">
        <v>25</v>
      </c>
      <c r="DW113" s="484">
        <v>12</v>
      </c>
      <c r="DX113" s="484">
        <v>33</v>
      </c>
      <c r="DY113" s="484">
        <v>38</v>
      </c>
      <c r="DZ113" s="484">
        <v>28</v>
      </c>
      <c r="EA113" s="484">
        <v>16</v>
      </c>
      <c r="EB113" s="484">
        <v>6</v>
      </c>
      <c r="EC113" s="484">
        <v>8</v>
      </c>
      <c r="ED113" s="484">
        <v>4</v>
      </c>
      <c r="EE113" s="485">
        <v>145</v>
      </c>
      <c r="EF113" s="484">
        <v>78</v>
      </c>
      <c r="EG113" s="484">
        <v>184</v>
      </c>
      <c r="EH113" s="484">
        <v>440</v>
      </c>
      <c r="EI113" s="484">
        <v>398</v>
      </c>
      <c r="EJ113" s="484">
        <v>182</v>
      </c>
      <c r="EK113" s="484">
        <v>79</v>
      </c>
      <c r="EL113" s="484">
        <v>80</v>
      </c>
      <c r="EM113" s="484">
        <v>25</v>
      </c>
      <c r="EN113" s="485">
        <v>1466</v>
      </c>
      <c r="EO113" s="484">
        <v>32</v>
      </c>
      <c r="EP113" s="484">
        <v>99</v>
      </c>
      <c r="EQ113" s="484">
        <v>183</v>
      </c>
      <c r="ER113" s="484">
        <v>149</v>
      </c>
      <c r="ES113" s="484">
        <v>96</v>
      </c>
      <c r="ET113" s="484">
        <v>49</v>
      </c>
      <c r="EU113" s="484">
        <v>51</v>
      </c>
      <c r="EV113" s="484">
        <v>20</v>
      </c>
      <c r="EW113" s="485">
        <v>679</v>
      </c>
      <c r="EX113" s="484">
        <v>0</v>
      </c>
      <c r="EY113" s="484">
        <v>0</v>
      </c>
      <c r="EZ113" s="484">
        <v>0</v>
      </c>
      <c r="FA113" s="484">
        <v>0</v>
      </c>
      <c r="FB113" s="484">
        <v>0</v>
      </c>
      <c r="FC113" s="484">
        <v>0</v>
      </c>
      <c r="FD113" s="484">
        <v>0</v>
      </c>
      <c r="FE113" s="484">
        <v>0</v>
      </c>
      <c r="FF113" s="485">
        <v>0</v>
      </c>
      <c r="FG113" s="484">
        <v>0</v>
      </c>
      <c r="FH113" s="484">
        <v>0</v>
      </c>
      <c r="FI113" s="484">
        <v>0</v>
      </c>
      <c r="FJ113" s="484">
        <v>0</v>
      </c>
      <c r="FK113" s="484">
        <v>0</v>
      </c>
      <c r="FL113" s="484">
        <v>0</v>
      </c>
      <c r="FM113" s="484">
        <v>0</v>
      </c>
      <c r="FN113" s="484">
        <v>0</v>
      </c>
      <c r="FO113" s="485">
        <v>0</v>
      </c>
      <c r="FP113" s="484">
        <v>0</v>
      </c>
      <c r="FQ113" s="484">
        <v>0</v>
      </c>
      <c r="FR113" s="484">
        <v>0</v>
      </c>
      <c r="FS113" s="484">
        <v>0</v>
      </c>
      <c r="FT113" s="484">
        <v>0</v>
      </c>
      <c r="FU113" s="484">
        <v>0</v>
      </c>
      <c r="FV113" s="484">
        <v>0</v>
      </c>
      <c r="FW113" s="484">
        <v>0</v>
      </c>
      <c r="FX113" s="485">
        <v>0</v>
      </c>
      <c r="FY113" s="484">
        <v>32</v>
      </c>
      <c r="FZ113" s="484">
        <v>99</v>
      </c>
      <c r="GA113" s="484">
        <v>183</v>
      </c>
      <c r="GB113" s="484">
        <v>149</v>
      </c>
      <c r="GC113" s="484">
        <v>96</v>
      </c>
      <c r="GD113" s="484">
        <v>49</v>
      </c>
      <c r="GE113" s="484">
        <v>51</v>
      </c>
      <c r="GF113" s="484">
        <v>20</v>
      </c>
      <c r="GG113" s="485">
        <v>679</v>
      </c>
      <c r="GH113" s="484">
        <v>2</v>
      </c>
      <c r="GI113" s="484">
        <v>452</v>
      </c>
      <c r="GJ113" s="484">
        <v>1115</v>
      </c>
      <c r="GK113" s="484">
        <v>6406</v>
      </c>
      <c r="GL113" s="484">
        <v>10896</v>
      </c>
      <c r="GM113" s="484">
        <v>7326</v>
      </c>
      <c r="GN113" s="484">
        <v>5111</v>
      </c>
      <c r="GO113" s="484">
        <v>6095</v>
      </c>
      <c r="GP113" s="484">
        <v>1541</v>
      </c>
      <c r="GQ113" s="485">
        <v>38944</v>
      </c>
      <c r="GR113" s="484">
        <v>1</v>
      </c>
      <c r="GS113" s="484">
        <v>556</v>
      </c>
      <c r="GT113" s="484">
        <v>2076</v>
      </c>
      <c r="GU113" s="484">
        <v>5305</v>
      </c>
      <c r="GV113" s="484">
        <v>4734</v>
      </c>
      <c r="GW113" s="484">
        <v>2575</v>
      </c>
      <c r="GX113" s="484">
        <v>1444</v>
      </c>
      <c r="GY113" s="484">
        <v>1268</v>
      </c>
      <c r="GZ113" s="484">
        <v>195</v>
      </c>
      <c r="HA113" s="485">
        <v>18154</v>
      </c>
      <c r="HB113" s="460">
        <v>0</v>
      </c>
      <c r="HC113" s="460">
        <v>16.399999999999999</v>
      </c>
      <c r="HD113" s="460">
        <v>1.9</v>
      </c>
      <c r="HE113" s="460">
        <v>0.4</v>
      </c>
      <c r="HF113" s="460">
        <v>0</v>
      </c>
      <c r="HG113" s="460">
        <v>1</v>
      </c>
      <c r="HH113" s="460">
        <v>0.5</v>
      </c>
      <c r="HI113" s="460">
        <v>0.5</v>
      </c>
      <c r="HJ113" s="460">
        <v>0</v>
      </c>
      <c r="HK113" s="483">
        <v>20.7</v>
      </c>
      <c r="HL113" s="460">
        <v>2.75</v>
      </c>
      <c r="HM113" s="460">
        <v>867.1</v>
      </c>
      <c r="HN113" s="460">
        <v>2725.85</v>
      </c>
      <c r="HO113" s="460">
        <v>10431.85</v>
      </c>
      <c r="HP113" s="460">
        <v>14479.25</v>
      </c>
      <c r="HQ113" s="460">
        <v>9285.5</v>
      </c>
      <c r="HR113" s="460">
        <v>6200</v>
      </c>
      <c r="HS113" s="460">
        <v>7051.75</v>
      </c>
      <c r="HT113" s="460">
        <v>1690.25</v>
      </c>
      <c r="HU113" s="483">
        <v>52734.3</v>
      </c>
      <c r="HV113" s="460">
        <v>1.5</v>
      </c>
      <c r="HW113" s="460">
        <v>578.1</v>
      </c>
      <c r="HX113" s="460">
        <v>2120.1</v>
      </c>
      <c r="HY113" s="460">
        <v>9272.7999999999993</v>
      </c>
      <c r="HZ113" s="460">
        <v>14479.3</v>
      </c>
      <c r="IA113" s="460">
        <v>11348.9</v>
      </c>
      <c r="IB113" s="460">
        <v>8955.6</v>
      </c>
      <c r="IC113" s="460">
        <v>11752.9</v>
      </c>
      <c r="ID113" s="460">
        <v>3380.5</v>
      </c>
      <c r="IE113" s="483">
        <v>61889.7</v>
      </c>
      <c r="IF113" s="483">
        <v>388.4</v>
      </c>
      <c r="IG113" s="483">
        <v>62278.1</v>
      </c>
      <c r="IH113" s="460">
        <v>2.75</v>
      </c>
      <c r="II113" s="460">
        <v>867.1</v>
      </c>
      <c r="IJ113" s="460">
        <v>2725.85</v>
      </c>
      <c r="IK113" s="460">
        <v>10431.85</v>
      </c>
      <c r="IL113" s="460">
        <v>14479.25</v>
      </c>
      <c r="IM113" s="460">
        <v>9285.5</v>
      </c>
      <c r="IN113" s="460">
        <v>6200</v>
      </c>
      <c r="IO113" s="460">
        <v>7051.75</v>
      </c>
      <c r="IP113" s="460">
        <v>1690.25</v>
      </c>
      <c r="IQ113" s="483">
        <v>52734.3</v>
      </c>
      <c r="IR113" s="460">
        <v>0</v>
      </c>
      <c r="IS113" s="460">
        <v>106.74</v>
      </c>
      <c r="IT113" s="460">
        <v>616.98</v>
      </c>
      <c r="IU113" s="460">
        <v>1301.21</v>
      </c>
      <c r="IV113" s="460">
        <v>757.01</v>
      </c>
      <c r="IW113" s="460">
        <v>214.88</v>
      </c>
      <c r="IX113" s="460">
        <v>26.17</v>
      </c>
      <c r="IY113" s="460">
        <v>12.35</v>
      </c>
      <c r="IZ113" s="460">
        <v>1.75</v>
      </c>
      <c r="JA113" s="483">
        <v>3037.09</v>
      </c>
      <c r="JB113" s="460">
        <v>2.75</v>
      </c>
      <c r="JC113" s="460">
        <v>760.36</v>
      </c>
      <c r="JD113" s="460">
        <v>2108.87</v>
      </c>
      <c r="JE113" s="460">
        <v>9130.64</v>
      </c>
      <c r="JF113" s="460">
        <v>13722.24</v>
      </c>
      <c r="JG113" s="460">
        <v>9070.6200000000008</v>
      </c>
      <c r="JH113" s="460">
        <v>6173.83</v>
      </c>
      <c r="JI113" s="460">
        <v>7039.4</v>
      </c>
      <c r="JJ113" s="460">
        <v>1688.5</v>
      </c>
      <c r="JK113" s="483">
        <v>49697.21</v>
      </c>
      <c r="JL113" s="460">
        <v>1.5</v>
      </c>
      <c r="JM113" s="460">
        <v>506.9</v>
      </c>
      <c r="JN113" s="460">
        <v>1640.2</v>
      </c>
      <c r="JO113" s="460">
        <v>8116.1</v>
      </c>
      <c r="JP113" s="460">
        <v>13722.2</v>
      </c>
      <c r="JQ113" s="460">
        <v>11086.3</v>
      </c>
      <c r="JR113" s="460">
        <v>8917.7999999999993</v>
      </c>
      <c r="JS113" s="460">
        <v>11732.3</v>
      </c>
      <c r="JT113" s="460">
        <v>3377</v>
      </c>
      <c r="JU113" s="483">
        <v>59100.3</v>
      </c>
      <c r="JV113" s="483">
        <v>388.4</v>
      </c>
      <c r="JW113" s="483">
        <v>59488.7</v>
      </c>
      <c r="JX113" s="461"/>
      <c r="JY113" s="461"/>
      <c r="JZ113" s="461"/>
      <c r="KA113" s="461"/>
      <c r="KB113" s="461"/>
      <c r="KC113" s="461"/>
      <c r="KD113" s="461"/>
      <c r="KE113" s="461"/>
      <c r="KF113" s="461"/>
      <c r="KG113" s="461"/>
      <c r="KH113" s="461"/>
      <c r="KI113" s="461"/>
      <c r="KJ113" s="461"/>
      <c r="KK113" s="461"/>
      <c r="KL113" s="461"/>
      <c r="KM113" s="461"/>
      <c r="KN113" s="461"/>
      <c r="KO113" s="461"/>
      <c r="KP113" s="461"/>
      <c r="KQ113" s="461"/>
      <c r="KR113" s="461"/>
      <c r="KS113" s="461"/>
      <c r="KT113" s="461"/>
      <c r="KU113" s="461"/>
      <c r="KV113" s="461"/>
      <c r="KW113" s="461"/>
      <c r="KX113" s="462"/>
    </row>
    <row r="114" spans="1:310" s="463" customFormat="1" x14ac:dyDescent="0.2">
      <c r="A114" s="457" t="s">
        <v>265</v>
      </c>
      <c r="B114" s="473" t="s">
        <v>918</v>
      </c>
      <c r="C114" s="464" t="s">
        <v>640</v>
      </c>
      <c r="D114" s="465" t="s">
        <v>266</v>
      </c>
      <c r="E114" s="484">
        <v>8070</v>
      </c>
      <c r="F114" s="484">
        <v>31666</v>
      </c>
      <c r="G114" s="484">
        <v>35432</v>
      </c>
      <c r="H114" s="484">
        <v>24470</v>
      </c>
      <c r="I114" s="484">
        <v>12894</v>
      </c>
      <c r="J114" s="484">
        <v>4773</v>
      </c>
      <c r="K114" s="484">
        <v>1244</v>
      </c>
      <c r="L114" s="484">
        <v>48</v>
      </c>
      <c r="M114" s="485">
        <v>118597</v>
      </c>
      <c r="N114" s="484">
        <v>1900</v>
      </c>
      <c r="O114" s="484">
        <v>926</v>
      </c>
      <c r="P114" s="484">
        <v>423</v>
      </c>
      <c r="Q114" s="484">
        <v>272</v>
      </c>
      <c r="R114" s="484">
        <v>136</v>
      </c>
      <c r="S114" s="484">
        <v>73</v>
      </c>
      <c r="T114" s="484">
        <v>5</v>
      </c>
      <c r="U114" s="484">
        <v>3</v>
      </c>
      <c r="V114" s="485">
        <v>3738</v>
      </c>
      <c r="W114" s="484">
        <v>0</v>
      </c>
      <c r="X114" s="484">
        <v>1</v>
      </c>
      <c r="Y114" s="484">
        <v>1</v>
      </c>
      <c r="Z114" s="484">
        <v>1</v>
      </c>
      <c r="AA114" s="484">
        <v>3</v>
      </c>
      <c r="AB114" s="484">
        <v>2</v>
      </c>
      <c r="AC114" s="484">
        <v>1</v>
      </c>
      <c r="AD114" s="484">
        <v>0</v>
      </c>
      <c r="AE114" s="485">
        <v>9</v>
      </c>
      <c r="AF114" s="484">
        <v>6170</v>
      </c>
      <c r="AG114" s="484">
        <v>30739</v>
      </c>
      <c r="AH114" s="484">
        <v>35008</v>
      </c>
      <c r="AI114" s="484">
        <v>24197</v>
      </c>
      <c r="AJ114" s="484">
        <v>12755</v>
      </c>
      <c r="AK114" s="484">
        <v>4698</v>
      </c>
      <c r="AL114" s="484">
        <v>1238</v>
      </c>
      <c r="AM114" s="484">
        <v>45</v>
      </c>
      <c r="AN114" s="485">
        <v>114850</v>
      </c>
      <c r="AO114" s="484">
        <v>3</v>
      </c>
      <c r="AP114" s="484">
        <v>26</v>
      </c>
      <c r="AQ114" s="484">
        <v>41</v>
      </c>
      <c r="AR114" s="484">
        <v>58</v>
      </c>
      <c r="AS114" s="484">
        <v>44</v>
      </c>
      <c r="AT114" s="484">
        <v>28</v>
      </c>
      <c r="AU114" s="484">
        <v>2</v>
      </c>
      <c r="AV114" s="484">
        <v>0</v>
      </c>
      <c r="AW114" s="485">
        <v>202</v>
      </c>
      <c r="AX114" s="484">
        <v>3</v>
      </c>
      <c r="AY114" s="484">
        <v>26</v>
      </c>
      <c r="AZ114" s="484">
        <v>41</v>
      </c>
      <c r="BA114" s="484">
        <v>58</v>
      </c>
      <c r="BB114" s="484">
        <v>44</v>
      </c>
      <c r="BC114" s="484">
        <v>28</v>
      </c>
      <c r="BD114" s="484">
        <v>2</v>
      </c>
      <c r="BE114" s="484">
        <v>0</v>
      </c>
      <c r="BF114" s="486"/>
      <c r="BG114" s="485">
        <v>202</v>
      </c>
      <c r="BH114" s="484">
        <v>3</v>
      </c>
      <c r="BI114" s="484">
        <v>6193</v>
      </c>
      <c r="BJ114" s="484">
        <v>30754</v>
      </c>
      <c r="BK114" s="484">
        <v>35025</v>
      </c>
      <c r="BL114" s="484">
        <v>24183</v>
      </c>
      <c r="BM114" s="484">
        <v>12739</v>
      </c>
      <c r="BN114" s="484">
        <v>4672</v>
      </c>
      <c r="BO114" s="484">
        <v>1236</v>
      </c>
      <c r="BP114" s="484">
        <v>45</v>
      </c>
      <c r="BQ114" s="485">
        <v>114850</v>
      </c>
      <c r="BR114" s="484">
        <v>2</v>
      </c>
      <c r="BS114" s="484">
        <v>3406</v>
      </c>
      <c r="BT114" s="484">
        <v>15153</v>
      </c>
      <c r="BU114" s="484">
        <v>11758</v>
      </c>
      <c r="BV114" s="484">
        <v>5331</v>
      </c>
      <c r="BW114" s="484">
        <v>1845</v>
      </c>
      <c r="BX114" s="484">
        <v>527</v>
      </c>
      <c r="BY114" s="484">
        <v>146</v>
      </c>
      <c r="BZ114" s="484">
        <v>0</v>
      </c>
      <c r="CA114" s="485">
        <v>38168</v>
      </c>
      <c r="CB114" s="484">
        <v>0</v>
      </c>
      <c r="CC114" s="484">
        <v>12</v>
      </c>
      <c r="CD114" s="484">
        <v>151</v>
      </c>
      <c r="CE114" s="484">
        <v>163</v>
      </c>
      <c r="CF114" s="484">
        <v>123</v>
      </c>
      <c r="CG114" s="484">
        <v>53</v>
      </c>
      <c r="CH114" s="484">
        <v>19</v>
      </c>
      <c r="CI114" s="484">
        <v>4</v>
      </c>
      <c r="CJ114" s="484">
        <v>0</v>
      </c>
      <c r="CK114" s="485">
        <v>525</v>
      </c>
      <c r="CL114" s="484">
        <v>0</v>
      </c>
      <c r="CM114" s="484">
        <v>0</v>
      </c>
      <c r="CN114" s="484">
        <v>9</v>
      </c>
      <c r="CO114" s="484">
        <v>12</v>
      </c>
      <c r="CP114" s="484">
        <v>5</v>
      </c>
      <c r="CQ114" s="484">
        <v>11</v>
      </c>
      <c r="CR114" s="484">
        <v>8</v>
      </c>
      <c r="CS114" s="484">
        <v>4</v>
      </c>
      <c r="CT114" s="484">
        <v>7</v>
      </c>
      <c r="CU114" s="485">
        <v>56</v>
      </c>
      <c r="CV114" s="484">
        <v>99</v>
      </c>
      <c r="CW114" s="484">
        <v>162</v>
      </c>
      <c r="CX114" s="484">
        <v>258</v>
      </c>
      <c r="CY114" s="484">
        <v>159</v>
      </c>
      <c r="CZ114" s="484">
        <v>71</v>
      </c>
      <c r="DA114" s="484">
        <v>27</v>
      </c>
      <c r="DB114" s="484">
        <v>10</v>
      </c>
      <c r="DC114" s="484">
        <v>0</v>
      </c>
      <c r="DD114" s="485">
        <v>786</v>
      </c>
      <c r="DE114" s="484">
        <v>86</v>
      </c>
      <c r="DF114" s="484">
        <v>155</v>
      </c>
      <c r="DG114" s="484">
        <v>270</v>
      </c>
      <c r="DH114" s="484">
        <v>254</v>
      </c>
      <c r="DI114" s="484">
        <v>199</v>
      </c>
      <c r="DJ114" s="484">
        <v>130</v>
      </c>
      <c r="DK114" s="484">
        <v>32</v>
      </c>
      <c r="DL114" s="484">
        <v>4</v>
      </c>
      <c r="DM114" s="485">
        <v>1130</v>
      </c>
      <c r="DN114" s="484">
        <v>0</v>
      </c>
      <c r="DO114" s="484">
        <v>0</v>
      </c>
      <c r="DP114" s="484">
        <v>0</v>
      </c>
      <c r="DQ114" s="484">
        <v>1</v>
      </c>
      <c r="DR114" s="484">
        <v>0</v>
      </c>
      <c r="DS114" s="484">
        <v>0</v>
      </c>
      <c r="DT114" s="484">
        <v>0</v>
      </c>
      <c r="DU114" s="484">
        <v>0</v>
      </c>
      <c r="DV114" s="485">
        <v>1</v>
      </c>
      <c r="DW114" s="484">
        <v>83</v>
      </c>
      <c r="DX114" s="484">
        <v>134</v>
      </c>
      <c r="DY114" s="484">
        <v>153</v>
      </c>
      <c r="DZ114" s="484">
        <v>127</v>
      </c>
      <c r="EA114" s="484">
        <v>87</v>
      </c>
      <c r="EB114" s="484">
        <v>28</v>
      </c>
      <c r="EC114" s="484">
        <v>14</v>
      </c>
      <c r="ED114" s="484">
        <v>1</v>
      </c>
      <c r="EE114" s="485">
        <v>627</v>
      </c>
      <c r="EF114" s="484">
        <v>169</v>
      </c>
      <c r="EG114" s="484">
        <v>289</v>
      </c>
      <c r="EH114" s="484">
        <v>423</v>
      </c>
      <c r="EI114" s="484">
        <v>382</v>
      </c>
      <c r="EJ114" s="484">
        <v>286</v>
      </c>
      <c r="EK114" s="484">
        <v>158</v>
      </c>
      <c r="EL114" s="484">
        <v>46</v>
      </c>
      <c r="EM114" s="484">
        <v>5</v>
      </c>
      <c r="EN114" s="485">
        <v>1758</v>
      </c>
      <c r="EO114" s="484">
        <v>167</v>
      </c>
      <c r="EP114" s="484">
        <v>286</v>
      </c>
      <c r="EQ114" s="484">
        <v>418</v>
      </c>
      <c r="ER114" s="484">
        <v>378</v>
      </c>
      <c r="ES114" s="484">
        <v>285</v>
      </c>
      <c r="ET114" s="484">
        <v>157</v>
      </c>
      <c r="EU114" s="484">
        <v>46</v>
      </c>
      <c r="EV114" s="484">
        <v>5</v>
      </c>
      <c r="EW114" s="485">
        <v>1742</v>
      </c>
      <c r="EX114" s="484">
        <v>0</v>
      </c>
      <c r="EY114" s="484">
        <v>0</v>
      </c>
      <c r="EZ114" s="484">
        <v>0</v>
      </c>
      <c r="FA114" s="484">
        <v>0</v>
      </c>
      <c r="FB114" s="484">
        <v>0</v>
      </c>
      <c r="FC114" s="484">
        <v>0</v>
      </c>
      <c r="FD114" s="484">
        <v>0</v>
      </c>
      <c r="FE114" s="484">
        <v>0</v>
      </c>
      <c r="FF114" s="485">
        <v>0</v>
      </c>
      <c r="FG114" s="484">
        <v>0</v>
      </c>
      <c r="FH114" s="484">
        <v>0</v>
      </c>
      <c r="FI114" s="484">
        <v>0</v>
      </c>
      <c r="FJ114" s="484">
        <v>0</v>
      </c>
      <c r="FK114" s="484">
        <v>0</v>
      </c>
      <c r="FL114" s="484">
        <v>0</v>
      </c>
      <c r="FM114" s="484">
        <v>0</v>
      </c>
      <c r="FN114" s="484">
        <v>0</v>
      </c>
      <c r="FO114" s="485">
        <v>0</v>
      </c>
      <c r="FP114" s="484">
        <v>0</v>
      </c>
      <c r="FQ114" s="484">
        <v>0</v>
      </c>
      <c r="FR114" s="484">
        <v>0</v>
      </c>
      <c r="FS114" s="484">
        <v>0</v>
      </c>
      <c r="FT114" s="484">
        <v>0</v>
      </c>
      <c r="FU114" s="484">
        <v>0</v>
      </c>
      <c r="FV114" s="484">
        <v>0</v>
      </c>
      <c r="FW114" s="484">
        <v>0</v>
      </c>
      <c r="FX114" s="485">
        <v>0</v>
      </c>
      <c r="FY114" s="484">
        <v>167</v>
      </c>
      <c r="FZ114" s="484">
        <v>286</v>
      </c>
      <c r="GA114" s="484">
        <v>418</v>
      </c>
      <c r="GB114" s="484">
        <v>378</v>
      </c>
      <c r="GC114" s="484">
        <v>285</v>
      </c>
      <c r="GD114" s="484">
        <v>157</v>
      </c>
      <c r="GE114" s="484">
        <v>46</v>
      </c>
      <c r="GF114" s="484">
        <v>5</v>
      </c>
      <c r="GG114" s="485">
        <v>1742</v>
      </c>
      <c r="GH114" s="484">
        <v>1</v>
      </c>
      <c r="GI114" s="484">
        <v>2692</v>
      </c>
      <c r="GJ114" s="484">
        <v>15307</v>
      </c>
      <c r="GK114" s="484">
        <v>22939</v>
      </c>
      <c r="GL114" s="484">
        <v>18596</v>
      </c>
      <c r="GM114" s="484">
        <v>10743</v>
      </c>
      <c r="GN114" s="484">
        <v>4090</v>
      </c>
      <c r="GO114" s="484">
        <v>1068</v>
      </c>
      <c r="GP114" s="484">
        <v>37</v>
      </c>
      <c r="GQ114" s="485">
        <v>75473</v>
      </c>
      <c r="GR114" s="484">
        <v>2</v>
      </c>
      <c r="GS114" s="484">
        <v>3501</v>
      </c>
      <c r="GT114" s="484">
        <v>15447</v>
      </c>
      <c r="GU114" s="484">
        <v>12086</v>
      </c>
      <c r="GV114" s="484">
        <v>5587</v>
      </c>
      <c r="GW114" s="484">
        <v>1996</v>
      </c>
      <c r="GX114" s="484">
        <v>582</v>
      </c>
      <c r="GY114" s="484">
        <v>168</v>
      </c>
      <c r="GZ114" s="484">
        <v>8</v>
      </c>
      <c r="HA114" s="485">
        <v>39377</v>
      </c>
      <c r="HB114" s="460">
        <v>0</v>
      </c>
      <c r="HC114" s="460">
        <v>0</v>
      </c>
      <c r="HD114" s="460">
        <v>0</v>
      </c>
      <c r="HE114" s="460">
        <v>0</v>
      </c>
      <c r="HF114" s="460">
        <v>0</v>
      </c>
      <c r="HG114" s="460">
        <v>0</v>
      </c>
      <c r="HH114" s="460">
        <v>0</v>
      </c>
      <c r="HI114" s="460">
        <v>0</v>
      </c>
      <c r="HJ114" s="460">
        <v>0</v>
      </c>
      <c r="HK114" s="483">
        <v>0</v>
      </c>
      <c r="HL114" s="460">
        <v>2.5</v>
      </c>
      <c r="HM114" s="460">
        <v>5470.5</v>
      </c>
      <c r="HN114" s="460">
        <v>27100.5</v>
      </c>
      <c r="HO114" s="460">
        <v>32227.75</v>
      </c>
      <c r="HP114" s="460">
        <v>22963</v>
      </c>
      <c r="HQ114" s="460">
        <v>12355</v>
      </c>
      <c r="HR114" s="460">
        <v>4563.5</v>
      </c>
      <c r="HS114" s="460">
        <v>1216.5</v>
      </c>
      <c r="HT114" s="460">
        <v>43.5</v>
      </c>
      <c r="HU114" s="483">
        <v>105942.75</v>
      </c>
      <c r="HV114" s="460">
        <v>1.4</v>
      </c>
      <c r="HW114" s="460">
        <v>3647</v>
      </c>
      <c r="HX114" s="460">
        <v>21078.2</v>
      </c>
      <c r="HY114" s="460">
        <v>28646.9</v>
      </c>
      <c r="HZ114" s="460">
        <v>22963</v>
      </c>
      <c r="IA114" s="460">
        <v>15100.6</v>
      </c>
      <c r="IB114" s="460">
        <v>6591.7</v>
      </c>
      <c r="IC114" s="460">
        <v>2027.5</v>
      </c>
      <c r="ID114" s="460">
        <v>87</v>
      </c>
      <c r="IE114" s="483">
        <v>100143.3</v>
      </c>
      <c r="IF114" s="483">
        <v>0</v>
      </c>
      <c r="IG114" s="483">
        <v>100143.3</v>
      </c>
      <c r="IH114" s="460">
        <v>2.5</v>
      </c>
      <c r="II114" s="460">
        <v>5470.5</v>
      </c>
      <c r="IJ114" s="460">
        <v>27100.5</v>
      </c>
      <c r="IK114" s="460">
        <v>32227.75</v>
      </c>
      <c r="IL114" s="460">
        <v>22963</v>
      </c>
      <c r="IM114" s="460">
        <v>12355</v>
      </c>
      <c r="IN114" s="460">
        <v>4563.5</v>
      </c>
      <c r="IO114" s="460">
        <v>1216.5</v>
      </c>
      <c r="IP114" s="460">
        <v>43.5</v>
      </c>
      <c r="IQ114" s="483">
        <v>105942.75</v>
      </c>
      <c r="IR114" s="460">
        <v>0.92</v>
      </c>
      <c r="IS114" s="460">
        <v>1415.9</v>
      </c>
      <c r="IT114" s="460">
        <v>7854.24</v>
      </c>
      <c r="IU114" s="460">
        <v>6173.4</v>
      </c>
      <c r="IV114" s="460">
        <v>3150.21</v>
      </c>
      <c r="IW114" s="460">
        <v>1754.79</v>
      </c>
      <c r="IX114" s="460">
        <v>610.33000000000004</v>
      </c>
      <c r="IY114" s="460">
        <v>62.38</v>
      </c>
      <c r="IZ114" s="460">
        <v>0</v>
      </c>
      <c r="JA114" s="483">
        <v>21022.17</v>
      </c>
      <c r="JB114" s="460">
        <v>1.58</v>
      </c>
      <c r="JC114" s="460">
        <v>4054.6</v>
      </c>
      <c r="JD114" s="460">
        <v>19246.259999999998</v>
      </c>
      <c r="JE114" s="460">
        <v>26054.35</v>
      </c>
      <c r="JF114" s="460">
        <v>19812.79</v>
      </c>
      <c r="JG114" s="460">
        <v>10600.21</v>
      </c>
      <c r="JH114" s="460">
        <v>3953.17</v>
      </c>
      <c r="JI114" s="460">
        <v>1154.1199999999999</v>
      </c>
      <c r="JJ114" s="460">
        <v>43.5</v>
      </c>
      <c r="JK114" s="483">
        <v>84920.58</v>
      </c>
      <c r="JL114" s="460">
        <v>0.9</v>
      </c>
      <c r="JM114" s="460">
        <v>2703.1</v>
      </c>
      <c r="JN114" s="460">
        <v>14969.3</v>
      </c>
      <c r="JO114" s="460">
        <v>23159.4</v>
      </c>
      <c r="JP114" s="460">
        <v>19812.8</v>
      </c>
      <c r="JQ114" s="460">
        <v>12955.8</v>
      </c>
      <c r="JR114" s="460">
        <v>5710.1</v>
      </c>
      <c r="JS114" s="460">
        <v>1923.5</v>
      </c>
      <c r="JT114" s="460">
        <v>87</v>
      </c>
      <c r="JU114" s="483">
        <v>81321.899999999994</v>
      </c>
      <c r="JV114" s="483">
        <v>0</v>
      </c>
      <c r="JW114" s="483">
        <v>81321.899999999994</v>
      </c>
      <c r="JX114" s="461"/>
      <c r="JY114" s="461"/>
      <c r="JZ114" s="461"/>
      <c r="KA114" s="461"/>
      <c r="KB114" s="461"/>
      <c r="KC114" s="461"/>
      <c r="KD114" s="461"/>
      <c r="KE114" s="461"/>
      <c r="KF114" s="461"/>
      <c r="KG114" s="461"/>
      <c r="KH114" s="461"/>
      <c r="KI114" s="461"/>
      <c r="KJ114" s="461"/>
      <c r="KK114" s="461"/>
      <c r="KL114" s="461"/>
      <c r="KM114" s="461"/>
      <c r="KN114" s="461"/>
      <c r="KO114" s="461"/>
      <c r="KP114" s="461"/>
      <c r="KQ114" s="461"/>
      <c r="KR114" s="461"/>
      <c r="KS114" s="461"/>
      <c r="KT114" s="461"/>
      <c r="KU114" s="461"/>
      <c r="KV114" s="461"/>
      <c r="KW114" s="461"/>
      <c r="KX114" s="462"/>
    </row>
    <row r="115" spans="1:310" s="463" customFormat="1" x14ac:dyDescent="0.2">
      <c r="A115" s="457" t="s">
        <v>267</v>
      </c>
      <c r="B115" s="473" t="s">
        <v>919</v>
      </c>
      <c r="C115" s="464" t="s">
        <v>784</v>
      </c>
      <c r="D115" s="465" t="s">
        <v>920</v>
      </c>
      <c r="E115" s="484">
        <v>27196</v>
      </c>
      <c r="F115" s="484">
        <v>12507</v>
      </c>
      <c r="G115" s="484">
        <v>8238</v>
      </c>
      <c r="H115" s="484">
        <v>5128</v>
      </c>
      <c r="I115" s="484">
        <v>3780</v>
      </c>
      <c r="J115" s="484">
        <v>1227</v>
      </c>
      <c r="K115" s="484">
        <v>351</v>
      </c>
      <c r="L115" s="484">
        <v>40</v>
      </c>
      <c r="M115" s="485">
        <v>58467</v>
      </c>
      <c r="N115" s="484">
        <v>705</v>
      </c>
      <c r="O115" s="484">
        <v>186</v>
      </c>
      <c r="P115" s="484">
        <v>95</v>
      </c>
      <c r="Q115" s="484">
        <v>47</v>
      </c>
      <c r="R115" s="484">
        <v>23</v>
      </c>
      <c r="S115" s="484">
        <v>7</v>
      </c>
      <c r="T115" s="484">
        <v>4</v>
      </c>
      <c r="U115" s="484">
        <v>1</v>
      </c>
      <c r="V115" s="485">
        <v>1068</v>
      </c>
      <c r="W115" s="484">
        <v>0</v>
      </c>
      <c r="X115" s="484">
        <v>0</v>
      </c>
      <c r="Y115" s="484">
        <v>1</v>
      </c>
      <c r="Z115" s="484">
        <v>1</v>
      </c>
      <c r="AA115" s="484">
        <v>0</v>
      </c>
      <c r="AB115" s="484">
        <v>1</v>
      </c>
      <c r="AC115" s="484">
        <v>0</v>
      </c>
      <c r="AD115" s="484">
        <v>0</v>
      </c>
      <c r="AE115" s="485">
        <v>3</v>
      </c>
      <c r="AF115" s="484">
        <v>26491</v>
      </c>
      <c r="AG115" s="484">
        <v>12321</v>
      </c>
      <c r="AH115" s="484">
        <v>8142</v>
      </c>
      <c r="AI115" s="484">
        <v>5080</v>
      </c>
      <c r="AJ115" s="484">
        <v>3757</v>
      </c>
      <c r="AK115" s="484">
        <v>1219</v>
      </c>
      <c r="AL115" s="484">
        <v>347</v>
      </c>
      <c r="AM115" s="484">
        <v>39</v>
      </c>
      <c r="AN115" s="485">
        <v>57396</v>
      </c>
      <c r="AO115" s="484">
        <v>108</v>
      </c>
      <c r="AP115" s="484">
        <v>101</v>
      </c>
      <c r="AQ115" s="484">
        <v>69</v>
      </c>
      <c r="AR115" s="484">
        <v>67</v>
      </c>
      <c r="AS115" s="484">
        <v>48</v>
      </c>
      <c r="AT115" s="484">
        <v>17</v>
      </c>
      <c r="AU115" s="484">
        <v>13</v>
      </c>
      <c r="AV115" s="484">
        <v>7</v>
      </c>
      <c r="AW115" s="485">
        <v>430</v>
      </c>
      <c r="AX115" s="484">
        <v>108</v>
      </c>
      <c r="AY115" s="484">
        <v>101</v>
      </c>
      <c r="AZ115" s="484">
        <v>69</v>
      </c>
      <c r="BA115" s="484">
        <v>67</v>
      </c>
      <c r="BB115" s="484">
        <v>48</v>
      </c>
      <c r="BC115" s="484">
        <v>17</v>
      </c>
      <c r="BD115" s="484">
        <v>13</v>
      </c>
      <c r="BE115" s="484">
        <v>7</v>
      </c>
      <c r="BF115" s="486"/>
      <c r="BG115" s="485">
        <v>430</v>
      </c>
      <c r="BH115" s="484">
        <v>108</v>
      </c>
      <c r="BI115" s="484">
        <v>26484</v>
      </c>
      <c r="BJ115" s="484">
        <v>12289</v>
      </c>
      <c r="BK115" s="484">
        <v>8140</v>
      </c>
      <c r="BL115" s="484">
        <v>5061</v>
      </c>
      <c r="BM115" s="484">
        <v>3726</v>
      </c>
      <c r="BN115" s="484">
        <v>1215</v>
      </c>
      <c r="BO115" s="484">
        <v>341</v>
      </c>
      <c r="BP115" s="484">
        <v>32</v>
      </c>
      <c r="BQ115" s="485">
        <v>57396</v>
      </c>
      <c r="BR115" s="484">
        <v>18</v>
      </c>
      <c r="BS115" s="484">
        <v>11642</v>
      </c>
      <c r="BT115" s="484">
        <v>4142</v>
      </c>
      <c r="BU115" s="484">
        <v>2285</v>
      </c>
      <c r="BV115" s="484">
        <v>1025</v>
      </c>
      <c r="BW115" s="484">
        <v>522</v>
      </c>
      <c r="BX115" s="484">
        <v>122</v>
      </c>
      <c r="BY115" s="484">
        <v>43</v>
      </c>
      <c r="BZ115" s="484">
        <v>1</v>
      </c>
      <c r="CA115" s="485">
        <v>19800</v>
      </c>
      <c r="CB115" s="484">
        <v>6</v>
      </c>
      <c r="CC115" s="484">
        <v>292</v>
      </c>
      <c r="CD115" s="484">
        <v>155</v>
      </c>
      <c r="CE115" s="484">
        <v>113</v>
      </c>
      <c r="CF115" s="484">
        <v>64</v>
      </c>
      <c r="CG115" s="484">
        <v>46</v>
      </c>
      <c r="CH115" s="484">
        <v>16</v>
      </c>
      <c r="CI115" s="484">
        <v>4</v>
      </c>
      <c r="CJ115" s="484">
        <v>0</v>
      </c>
      <c r="CK115" s="485">
        <v>696</v>
      </c>
      <c r="CL115" s="484">
        <v>0</v>
      </c>
      <c r="CM115" s="484">
        <v>19</v>
      </c>
      <c r="CN115" s="484">
        <v>10</v>
      </c>
      <c r="CO115" s="484">
        <v>15</v>
      </c>
      <c r="CP115" s="484">
        <v>20</v>
      </c>
      <c r="CQ115" s="484">
        <v>13</v>
      </c>
      <c r="CR115" s="484">
        <v>8</v>
      </c>
      <c r="CS115" s="484">
        <v>8</v>
      </c>
      <c r="CT115" s="484">
        <v>5</v>
      </c>
      <c r="CU115" s="485">
        <v>98</v>
      </c>
      <c r="CV115" s="484">
        <v>76</v>
      </c>
      <c r="CW115" s="484">
        <v>18</v>
      </c>
      <c r="CX115" s="484">
        <v>16</v>
      </c>
      <c r="CY115" s="484">
        <v>4</v>
      </c>
      <c r="CZ115" s="484">
        <v>4</v>
      </c>
      <c r="DA115" s="484">
        <v>5</v>
      </c>
      <c r="DB115" s="484">
        <v>0</v>
      </c>
      <c r="DC115" s="484">
        <v>0</v>
      </c>
      <c r="DD115" s="485">
        <v>123</v>
      </c>
      <c r="DE115" s="484">
        <v>316</v>
      </c>
      <c r="DF115" s="484">
        <v>179</v>
      </c>
      <c r="DG115" s="484">
        <v>90</v>
      </c>
      <c r="DH115" s="484">
        <v>23</v>
      </c>
      <c r="DI115" s="484">
        <v>13</v>
      </c>
      <c r="DJ115" s="484">
        <v>9</v>
      </c>
      <c r="DK115" s="484">
        <v>2</v>
      </c>
      <c r="DL115" s="484">
        <v>1</v>
      </c>
      <c r="DM115" s="485">
        <v>633</v>
      </c>
      <c r="DN115" s="484">
        <v>0</v>
      </c>
      <c r="DO115" s="484">
        <v>0</v>
      </c>
      <c r="DP115" s="484">
        <v>0</v>
      </c>
      <c r="DQ115" s="484">
        <v>0</v>
      </c>
      <c r="DR115" s="484">
        <v>0</v>
      </c>
      <c r="DS115" s="484">
        <v>0</v>
      </c>
      <c r="DT115" s="484">
        <v>0</v>
      </c>
      <c r="DU115" s="484">
        <v>0</v>
      </c>
      <c r="DV115" s="485">
        <v>0</v>
      </c>
      <c r="DW115" s="484">
        <v>79</v>
      </c>
      <c r="DX115" s="484">
        <v>24</v>
      </c>
      <c r="DY115" s="484">
        <v>16</v>
      </c>
      <c r="DZ115" s="484">
        <v>9</v>
      </c>
      <c r="EA115" s="484">
        <v>3</v>
      </c>
      <c r="EB115" s="484">
        <v>2</v>
      </c>
      <c r="EC115" s="484">
        <v>2</v>
      </c>
      <c r="ED115" s="484">
        <v>0</v>
      </c>
      <c r="EE115" s="485">
        <v>135</v>
      </c>
      <c r="EF115" s="484">
        <v>395</v>
      </c>
      <c r="EG115" s="484">
        <v>203</v>
      </c>
      <c r="EH115" s="484">
        <v>106</v>
      </c>
      <c r="EI115" s="484">
        <v>32</v>
      </c>
      <c r="EJ115" s="484">
        <v>16</v>
      </c>
      <c r="EK115" s="484">
        <v>11</v>
      </c>
      <c r="EL115" s="484">
        <v>4</v>
      </c>
      <c r="EM115" s="484">
        <v>1</v>
      </c>
      <c r="EN115" s="485">
        <v>768</v>
      </c>
      <c r="EO115" s="484">
        <v>211</v>
      </c>
      <c r="EP115" s="484">
        <v>111</v>
      </c>
      <c r="EQ115" s="484">
        <v>63</v>
      </c>
      <c r="ER115" s="484">
        <v>20</v>
      </c>
      <c r="ES115" s="484">
        <v>12</v>
      </c>
      <c r="ET115" s="484">
        <v>7</v>
      </c>
      <c r="EU115" s="484">
        <v>4</v>
      </c>
      <c r="EV115" s="484">
        <v>1</v>
      </c>
      <c r="EW115" s="485">
        <v>429</v>
      </c>
      <c r="EX115" s="484">
        <v>0</v>
      </c>
      <c r="EY115" s="484">
        <v>0</v>
      </c>
      <c r="EZ115" s="484">
        <v>0</v>
      </c>
      <c r="FA115" s="484">
        <v>0</v>
      </c>
      <c r="FB115" s="484">
        <v>0</v>
      </c>
      <c r="FC115" s="484">
        <v>0</v>
      </c>
      <c r="FD115" s="484">
        <v>0</v>
      </c>
      <c r="FE115" s="484">
        <v>0</v>
      </c>
      <c r="FF115" s="485">
        <v>0</v>
      </c>
      <c r="FG115" s="484">
        <v>0</v>
      </c>
      <c r="FH115" s="484">
        <v>0</v>
      </c>
      <c r="FI115" s="484">
        <v>0</v>
      </c>
      <c r="FJ115" s="484">
        <v>0</v>
      </c>
      <c r="FK115" s="484">
        <v>0</v>
      </c>
      <c r="FL115" s="484">
        <v>0</v>
      </c>
      <c r="FM115" s="484">
        <v>0</v>
      </c>
      <c r="FN115" s="484">
        <v>0</v>
      </c>
      <c r="FO115" s="485">
        <v>0</v>
      </c>
      <c r="FP115" s="484">
        <v>0</v>
      </c>
      <c r="FQ115" s="484">
        <v>0</v>
      </c>
      <c r="FR115" s="484">
        <v>0</v>
      </c>
      <c r="FS115" s="484">
        <v>0</v>
      </c>
      <c r="FT115" s="484">
        <v>0</v>
      </c>
      <c r="FU115" s="484">
        <v>0</v>
      </c>
      <c r="FV115" s="484">
        <v>0</v>
      </c>
      <c r="FW115" s="484">
        <v>0</v>
      </c>
      <c r="FX115" s="485">
        <v>0</v>
      </c>
      <c r="FY115" s="484">
        <v>211</v>
      </c>
      <c r="FZ115" s="484">
        <v>111</v>
      </c>
      <c r="GA115" s="484">
        <v>63</v>
      </c>
      <c r="GB115" s="484">
        <v>20</v>
      </c>
      <c r="GC115" s="484">
        <v>12</v>
      </c>
      <c r="GD115" s="484">
        <v>7</v>
      </c>
      <c r="GE115" s="484">
        <v>4</v>
      </c>
      <c r="GF115" s="484">
        <v>1</v>
      </c>
      <c r="GG115" s="485">
        <v>429</v>
      </c>
      <c r="GH115" s="484">
        <v>84</v>
      </c>
      <c r="GI115" s="484">
        <v>14451</v>
      </c>
      <c r="GJ115" s="484">
        <v>7958</v>
      </c>
      <c r="GK115" s="484">
        <v>5711</v>
      </c>
      <c r="GL115" s="484">
        <v>3941</v>
      </c>
      <c r="GM115" s="484">
        <v>3142</v>
      </c>
      <c r="GN115" s="484">
        <v>1067</v>
      </c>
      <c r="GO115" s="484">
        <v>284</v>
      </c>
      <c r="GP115" s="484">
        <v>26</v>
      </c>
      <c r="GQ115" s="485">
        <v>36664</v>
      </c>
      <c r="GR115" s="484">
        <v>24</v>
      </c>
      <c r="GS115" s="484">
        <v>12033</v>
      </c>
      <c r="GT115" s="484">
        <v>4331</v>
      </c>
      <c r="GU115" s="484">
        <v>2429</v>
      </c>
      <c r="GV115" s="484">
        <v>1120</v>
      </c>
      <c r="GW115" s="484">
        <v>584</v>
      </c>
      <c r="GX115" s="484">
        <v>148</v>
      </c>
      <c r="GY115" s="484">
        <v>57</v>
      </c>
      <c r="GZ115" s="484">
        <v>6</v>
      </c>
      <c r="HA115" s="485">
        <v>20732</v>
      </c>
      <c r="HB115" s="460">
        <v>0</v>
      </c>
      <c r="HC115" s="460">
        <v>1</v>
      </c>
      <c r="HD115" s="460">
        <v>0</v>
      </c>
      <c r="HE115" s="460">
        <v>0</v>
      </c>
      <c r="HF115" s="460">
        <v>0</v>
      </c>
      <c r="HG115" s="460">
        <v>0</v>
      </c>
      <c r="HH115" s="460">
        <v>0</v>
      </c>
      <c r="HI115" s="460">
        <v>0</v>
      </c>
      <c r="HJ115" s="460">
        <v>0</v>
      </c>
      <c r="HK115" s="483">
        <v>1</v>
      </c>
      <c r="HL115" s="460">
        <v>102</v>
      </c>
      <c r="HM115" s="460">
        <v>23620.5</v>
      </c>
      <c r="HN115" s="460">
        <v>11236.75</v>
      </c>
      <c r="HO115" s="460">
        <v>7558</v>
      </c>
      <c r="HP115" s="460">
        <v>4797.75</v>
      </c>
      <c r="HQ115" s="460">
        <v>3582.5</v>
      </c>
      <c r="HR115" s="460">
        <v>1180.5</v>
      </c>
      <c r="HS115" s="460">
        <v>327.25</v>
      </c>
      <c r="HT115" s="460">
        <v>29.25</v>
      </c>
      <c r="HU115" s="483">
        <v>52434.5</v>
      </c>
      <c r="HV115" s="460">
        <v>56.7</v>
      </c>
      <c r="HW115" s="460">
        <v>15747</v>
      </c>
      <c r="HX115" s="460">
        <v>8739.7000000000007</v>
      </c>
      <c r="HY115" s="460">
        <v>6718.2</v>
      </c>
      <c r="HZ115" s="460">
        <v>4797.8</v>
      </c>
      <c r="IA115" s="460">
        <v>4378.6000000000004</v>
      </c>
      <c r="IB115" s="460">
        <v>1705.2</v>
      </c>
      <c r="IC115" s="460">
        <v>545.4</v>
      </c>
      <c r="ID115" s="460">
        <v>58.5</v>
      </c>
      <c r="IE115" s="483">
        <v>42747.1</v>
      </c>
      <c r="IF115" s="483">
        <v>0</v>
      </c>
      <c r="IG115" s="483">
        <v>42747.1</v>
      </c>
      <c r="IH115" s="460">
        <v>102</v>
      </c>
      <c r="II115" s="460">
        <v>23620.5</v>
      </c>
      <c r="IJ115" s="460">
        <v>11236.75</v>
      </c>
      <c r="IK115" s="460">
        <v>7558</v>
      </c>
      <c r="IL115" s="460">
        <v>4797.75</v>
      </c>
      <c r="IM115" s="460">
        <v>3582.5</v>
      </c>
      <c r="IN115" s="460">
        <v>1180.5</v>
      </c>
      <c r="IO115" s="460">
        <v>327.25</v>
      </c>
      <c r="IP115" s="460">
        <v>29.25</v>
      </c>
      <c r="IQ115" s="483">
        <v>52434.5</v>
      </c>
      <c r="IR115" s="460">
        <v>40.54</v>
      </c>
      <c r="IS115" s="460">
        <v>5942.22</v>
      </c>
      <c r="IT115" s="460">
        <v>1405.64</v>
      </c>
      <c r="IU115" s="460">
        <v>380.91</v>
      </c>
      <c r="IV115" s="460">
        <v>137.56</v>
      </c>
      <c r="IW115" s="460">
        <v>61.25</v>
      </c>
      <c r="IX115" s="460">
        <v>17.78</v>
      </c>
      <c r="IY115" s="460">
        <v>9.6199999999999992</v>
      </c>
      <c r="IZ115" s="460">
        <v>0</v>
      </c>
      <c r="JA115" s="483">
        <v>7995.52</v>
      </c>
      <c r="JB115" s="460">
        <v>61.46</v>
      </c>
      <c r="JC115" s="460">
        <v>17678.28</v>
      </c>
      <c r="JD115" s="460">
        <v>9831.11</v>
      </c>
      <c r="JE115" s="460">
        <v>7177.09</v>
      </c>
      <c r="JF115" s="460">
        <v>4660.1899999999996</v>
      </c>
      <c r="JG115" s="460">
        <v>3521.25</v>
      </c>
      <c r="JH115" s="460">
        <v>1162.72</v>
      </c>
      <c r="JI115" s="460">
        <v>317.63</v>
      </c>
      <c r="JJ115" s="460">
        <v>29.25</v>
      </c>
      <c r="JK115" s="483">
        <v>44438.98</v>
      </c>
      <c r="JL115" s="460">
        <v>34.1</v>
      </c>
      <c r="JM115" s="460">
        <v>11785.5</v>
      </c>
      <c r="JN115" s="460">
        <v>7646.4</v>
      </c>
      <c r="JO115" s="460">
        <v>6379.6</v>
      </c>
      <c r="JP115" s="460">
        <v>4660.2</v>
      </c>
      <c r="JQ115" s="460">
        <v>4303.8</v>
      </c>
      <c r="JR115" s="460">
        <v>1679.5</v>
      </c>
      <c r="JS115" s="460">
        <v>529.4</v>
      </c>
      <c r="JT115" s="460">
        <v>58.5</v>
      </c>
      <c r="JU115" s="483">
        <v>37077</v>
      </c>
      <c r="JV115" s="483">
        <v>0</v>
      </c>
      <c r="JW115" s="483">
        <v>37077</v>
      </c>
      <c r="JX115" s="461"/>
      <c r="JY115" s="461"/>
      <c r="JZ115" s="461"/>
      <c r="KA115" s="461"/>
      <c r="KB115" s="461"/>
      <c r="KC115" s="461"/>
      <c r="KD115" s="461"/>
      <c r="KE115" s="461"/>
      <c r="KF115" s="461"/>
      <c r="KG115" s="461"/>
      <c r="KH115" s="461"/>
      <c r="KI115" s="461"/>
      <c r="KJ115" s="461"/>
      <c r="KK115" s="461"/>
      <c r="KL115" s="461"/>
      <c r="KM115" s="461"/>
      <c r="KN115" s="461"/>
      <c r="KO115" s="461"/>
      <c r="KP115" s="461"/>
      <c r="KQ115" s="461"/>
      <c r="KR115" s="461"/>
      <c r="KS115" s="461"/>
      <c r="KT115" s="461"/>
      <c r="KU115" s="461"/>
      <c r="KV115" s="461"/>
      <c r="KW115" s="461"/>
      <c r="KX115" s="462"/>
    </row>
    <row r="116" spans="1:310" s="463" customFormat="1" x14ac:dyDescent="0.2">
      <c r="A116" s="457" t="s">
        <v>268</v>
      </c>
      <c r="B116" s="473" t="s">
        <v>921</v>
      </c>
      <c r="C116" s="464" t="s">
        <v>794</v>
      </c>
      <c r="D116" s="465" t="s">
        <v>269</v>
      </c>
      <c r="E116" s="484">
        <v>3822</v>
      </c>
      <c r="F116" s="484">
        <v>8834</v>
      </c>
      <c r="G116" s="484">
        <v>10093</v>
      </c>
      <c r="H116" s="484">
        <v>7179</v>
      </c>
      <c r="I116" s="484">
        <v>6664</v>
      </c>
      <c r="J116" s="484">
        <v>4191</v>
      </c>
      <c r="K116" s="484">
        <v>2541</v>
      </c>
      <c r="L116" s="484">
        <v>173</v>
      </c>
      <c r="M116" s="485">
        <v>43497</v>
      </c>
      <c r="N116" s="484">
        <v>364</v>
      </c>
      <c r="O116" s="484">
        <v>511</v>
      </c>
      <c r="P116" s="484">
        <v>414</v>
      </c>
      <c r="Q116" s="484">
        <v>212</v>
      </c>
      <c r="R116" s="484">
        <v>122</v>
      </c>
      <c r="S116" s="484">
        <v>42</v>
      </c>
      <c r="T116" s="484">
        <v>23</v>
      </c>
      <c r="U116" s="484">
        <v>6</v>
      </c>
      <c r="V116" s="485">
        <v>1694</v>
      </c>
      <c r="W116" s="484">
        <v>0</v>
      </c>
      <c r="X116" s="484">
        <v>0</v>
      </c>
      <c r="Y116" s="484">
        <v>0</v>
      </c>
      <c r="Z116" s="484">
        <v>0</v>
      </c>
      <c r="AA116" s="484">
        <v>0</v>
      </c>
      <c r="AB116" s="484">
        <v>0</v>
      </c>
      <c r="AC116" s="484">
        <v>0</v>
      </c>
      <c r="AD116" s="484">
        <v>0</v>
      </c>
      <c r="AE116" s="485">
        <v>0</v>
      </c>
      <c r="AF116" s="484">
        <v>3458</v>
      </c>
      <c r="AG116" s="484">
        <v>8323</v>
      </c>
      <c r="AH116" s="484">
        <v>9679</v>
      </c>
      <c r="AI116" s="484">
        <v>6967</v>
      </c>
      <c r="AJ116" s="484">
        <v>6542</v>
      </c>
      <c r="AK116" s="484">
        <v>4149</v>
      </c>
      <c r="AL116" s="484">
        <v>2518</v>
      </c>
      <c r="AM116" s="484">
        <v>167</v>
      </c>
      <c r="AN116" s="485">
        <v>41803</v>
      </c>
      <c r="AO116" s="484">
        <v>3</v>
      </c>
      <c r="AP116" s="484">
        <v>19</v>
      </c>
      <c r="AQ116" s="484">
        <v>37</v>
      </c>
      <c r="AR116" s="484">
        <v>37</v>
      </c>
      <c r="AS116" s="484">
        <v>52</v>
      </c>
      <c r="AT116" s="484">
        <v>23</v>
      </c>
      <c r="AU116" s="484">
        <v>26</v>
      </c>
      <c r="AV116" s="484">
        <v>9</v>
      </c>
      <c r="AW116" s="485">
        <v>206</v>
      </c>
      <c r="AX116" s="484">
        <v>3</v>
      </c>
      <c r="AY116" s="484">
        <v>19</v>
      </c>
      <c r="AZ116" s="484">
        <v>37</v>
      </c>
      <c r="BA116" s="484">
        <v>37</v>
      </c>
      <c r="BB116" s="484">
        <v>52</v>
      </c>
      <c r="BC116" s="484">
        <v>23</v>
      </c>
      <c r="BD116" s="484">
        <v>26</v>
      </c>
      <c r="BE116" s="484">
        <v>9</v>
      </c>
      <c r="BF116" s="486"/>
      <c r="BG116" s="485">
        <v>206</v>
      </c>
      <c r="BH116" s="484">
        <v>3</v>
      </c>
      <c r="BI116" s="484">
        <v>3474</v>
      </c>
      <c r="BJ116" s="484">
        <v>8341</v>
      </c>
      <c r="BK116" s="484">
        <v>9679</v>
      </c>
      <c r="BL116" s="484">
        <v>6982</v>
      </c>
      <c r="BM116" s="484">
        <v>6513</v>
      </c>
      <c r="BN116" s="484">
        <v>4152</v>
      </c>
      <c r="BO116" s="484">
        <v>2501</v>
      </c>
      <c r="BP116" s="484">
        <v>158</v>
      </c>
      <c r="BQ116" s="485">
        <v>41803</v>
      </c>
      <c r="BR116" s="484">
        <v>0</v>
      </c>
      <c r="BS116" s="484">
        <v>2205</v>
      </c>
      <c r="BT116" s="484">
        <v>3715</v>
      </c>
      <c r="BU116" s="484">
        <v>3454</v>
      </c>
      <c r="BV116" s="484">
        <v>2014</v>
      </c>
      <c r="BW116" s="484">
        <v>1408</v>
      </c>
      <c r="BX116" s="484">
        <v>695</v>
      </c>
      <c r="BY116" s="484">
        <v>371</v>
      </c>
      <c r="BZ116" s="484">
        <v>19</v>
      </c>
      <c r="CA116" s="485">
        <v>13881</v>
      </c>
      <c r="CB116" s="484">
        <v>0</v>
      </c>
      <c r="CC116" s="484">
        <v>15</v>
      </c>
      <c r="CD116" s="484">
        <v>85</v>
      </c>
      <c r="CE116" s="484">
        <v>115</v>
      </c>
      <c r="CF116" s="484">
        <v>69</v>
      </c>
      <c r="CG116" s="484">
        <v>65</v>
      </c>
      <c r="CH116" s="484">
        <v>33</v>
      </c>
      <c r="CI116" s="484">
        <v>25</v>
      </c>
      <c r="CJ116" s="484">
        <v>1</v>
      </c>
      <c r="CK116" s="485">
        <v>408</v>
      </c>
      <c r="CL116" s="484">
        <v>0</v>
      </c>
      <c r="CM116" s="484">
        <v>2</v>
      </c>
      <c r="CN116" s="484">
        <v>4</v>
      </c>
      <c r="CO116" s="484">
        <v>7</v>
      </c>
      <c r="CP116" s="484">
        <v>8</v>
      </c>
      <c r="CQ116" s="484">
        <v>8</v>
      </c>
      <c r="CR116" s="484">
        <v>14</v>
      </c>
      <c r="CS116" s="484">
        <v>11</v>
      </c>
      <c r="CT116" s="484">
        <v>3</v>
      </c>
      <c r="CU116" s="485">
        <v>57</v>
      </c>
      <c r="CV116" s="484">
        <v>102</v>
      </c>
      <c r="CW116" s="484">
        <v>101</v>
      </c>
      <c r="CX116" s="484">
        <v>145</v>
      </c>
      <c r="CY116" s="484">
        <v>78</v>
      </c>
      <c r="CZ116" s="484">
        <v>54</v>
      </c>
      <c r="DA116" s="484">
        <v>31</v>
      </c>
      <c r="DB116" s="484">
        <v>24</v>
      </c>
      <c r="DC116" s="484">
        <v>10</v>
      </c>
      <c r="DD116" s="485">
        <v>545</v>
      </c>
      <c r="DE116" s="484">
        <v>124</v>
      </c>
      <c r="DF116" s="484">
        <v>169</v>
      </c>
      <c r="DG116" s="484">
        <v>170</v>
      </c>
      <c r="DH116" s="484">
        <v>101</v>
      </c>
      <c r="DI116" s="484">
        <v>62</v>
      </c>
      <c r="DJ116" s="484">
        <v>25</v>
      </c>
      <c r="DK116" s="484">
        <v>22</v>
      </c>
      <c r="DL116" s="484">
        <v>2</v>
      </c>
      <c r="DM116" s="485">
        <v>675</v>
      </c>
      <c r="DN116" s="484">
        <v>26</v>
      </c>
      <c r="DO116" s="484">
        <v>10</v>
      </c>
      <c r="DP116" s="484">
        <v>9</v>
      </c>
      <c r="DQ116" s="484">
        <v>8</v>
      </c>
      <c r="DR116" s="484">
        <v>6</v>
      </c>
      <c r="DS116" s="484">
        <v>8</v>
      </c>
      <c r="DT116" s="484">
        <v>3</v>
      </c>
      <c r="DU116" s="484">
        <v>0</v>
      </c>
      <c r="DV116" s="485">
        <v>70</v>
      </c>
      <c r="DW116" s="484">
        <v>38</v>
      </c>
      <c r="DX116" s="484">
        <v>36</v>
      </c>
      <c r="DY116" s="484">
        <v>27</v>
      </c>
      <c r="DZ116" s="484">
        <v>13</v>
      </c>
      <c r="EA116" s="484">
        <v>15</v>
      </c>
      <c r="EB116" s="484">
        <v>8</v>
      </c>
      <c r="EC116" s="484">
        <v>11</v>
      </c>
      <c r="ED116" s="484">
        <v>2</v>
      </c>
      <c r="EE116" s="485">
        <v>150</v>
      </c>
      <c r="EF116" s="484">
        <v>188</v>
      </c>
      <c r="EG116" s="484">
        <v>215</v>
      </c>
      <c r="EH116" s="484">
        <v>206</v>
      </c>
      <c r="EI116" s="484">
        <v>122</v>
      </c>
      <c r="EJ116" s="484">
        <v>83</v>
      </c>
      <c r="EK116" s="484">
        <v>41</v>
      </c>
      <c r="EL116" s="484">
        <v>36</v>
      </c>
      <c r="EM116" s="484">
        <v>4</v>
      </c>
      <c r="EN116" s="485">
        <v>895</v>
      </c>
      <c r="EO116" s="484">
        <v>85</v>
      </c>
      <c r="EP116" s="484">
        <v>110</v>
      </c>
      <c r="EQ116" s="484">
        <v>116</v>
      </c>
      <c r="ER116" s="484">
        <v>60</v>
      </c>
      <c r="ES116" s="484">
        <v>44</v>
      </c>
      <c r="ET116" s="484">
        <v>19</v>
      </c>
      <c r="EU116" s="484">
        <v>20</v>
      </c>
      <c r="EV116" s="484">
        <v>2</v>
      </c>
      <c r="EW116" s="485">
        <v>456</v>
      </c>
      <c r="EX116" s="484">
        <v>0</v>
      </c>
      <c r="EY116" s="484">
        <v>0</v>
      </c>
      <c r="EZ116" s="484">
        <v>0</v>
      </c>
      <c r="FA116" s="484">
        <v>0</v>
      </c>
      <c r="FB116" s="484">
        <v>0</v>
      </c>
      <c r="FC116" s="484">
        <v>0</v>
      </c>
      <c r="FD116" s="484">
        <v>0</v>
      </c>
      <c r="FE116" s="484">
        <v>0</v>
      </c>
      <c r="FF116" s="485">
        <v>0</v>
      </c>
      <c r="FG116" s="484">
        <v>0</v>
      </c>
      <c r="FH116" s="484">
        <v>0</v>
      </c>
      <c r="FI116" s="484">
        <v>0</v>
      </c>
      <c r="FJ116" s="484">
        <v>0</v>
      </c>
      <c r="FK116" s="484">
        <v>0</v>
      </c>
      <c r="FL116" s="484">
        <v>0</v>
      </c>
      <c r="FM116" s="484">
        <v>0</v>
      </c>
      <c r="FN116" s="484">
        <v>0</v>
      </c>
      <c r="FO116" s="485">
        <v>0</v>
      </c>
      <c r="FP116" s="484">
        <v>1</v>
      </c>
      <c r="FQ116" s="484">
        <v>10</v>
      </c>
      <c r="FR116" s="484">
        <v>9</v>
      </c>
      <c r="FS116" s="484">
        <v>6</v>
      </c>
      <c r="FT116" s="484">
        <v>6</v>
      </c>
      <c r="FU116" s="484">
        <v>8</v>
      </c>
      <c r="FV116" s="484">
        <v>3</v>
      </c>
      <c r="FW116" s="484">
        <v>0</v>
      </c>
      <c r="FX116" s="485">
        <v>43</v>
      </c>
      <c r="FY116" s="484">
        <v>84</v>
      </c>
      <c r="FZ116" s="484">
        <v>100</v>
      </c>
      <c r="GA116" s="484">
        <v>107</v>
      </c>
      <c r="GB116" s="484">
        <v>54</v>
      </c>
      <c r="GC116" s="484">
        <v>38</v>
      </c>
      <c r="GD116" s="484">
        <v>11</v>
      </c>
      <c r="GE116" s="484">
        <v>17</v>
      </c>
      <c r="GF116" s="484">
        <v>2</v>
      </c>
      <c r="GG116" s="485">
        <v>413</v>
      </c>
      <c r="GH116" s="484">
        <v>3</v>
      </c>
      <c r="GI116" s="484">
        <v>1188</v>
      </c>
      <c r="GJ116" s="484">
        <v>4491</v>
      </c>
      <c r="GK116" s="484">
        <v>6067</v>
      </c>
      <c r="GL116" s="484">
        <v>4870</v>
      </c>
      <c r="GM116" s="484">
        <v>5011</v>
      </c>
      <c r="GN116" s="484">
        <v>3394</v>
      </c>
      <c r="GO116" s="484">
        <v>2080</v>
      </c>
      <c r="GP116" s="484">
        <v>133</v>
      </c>
      <c r="GQ116" s="485">
        <v>27237</v>
      </c>
      <c r="GR116" s="484">
        <v>0</v>
      </c>
      <c r="GS116" s="484">
        <v>2286</v>
      </c>
      <c r="GT116" s="484">
        <v>3850</v>
      </c>
      <c r="GU116" s="484">
        <v>3612</v>
      </c>
      <c r="GV116" s="484">
        <v>2112</v>
      </c>
      <c r="GW116" s="484">
        <v>1502</v>
      </c>
      <c r="GX116" s="484">
        <v>758</v>
      </c>
      <c r="GY116" s="484">
        <v>421</v>
      </c>
      <c r="GZ116" s="484">
        <v>25</v>
      </c>
      <c r="HA116" s="485">
        <v>14566</v>
      </c>
      <c r="HB116" s="460">
        <v>0</v>
      </c>
      <c r="HC116" s="460">
        <v>35.9</v>
      </c>
      <c r="HD116" s="460">
        <v>10.9</v>
      </c>
      <c r="HE116" s="460">
        <v>2</v>
      </c>
      <c r="HF116" s="460">
        <v>1.5</v>
      </c>
      <c r="HG116" s="460">
        <v>1.5</v>
      </c>
      <c r="HH116" s="460">
        <v>1.4</v>
      </c>
      <c r="HI116" s="460">
        <v>0</v>
      </c>
      <c r="HJ116" s="460">
        <v>0</v>
      </c>
      <c r="HK116" s="483">
        <v>53.2</v>
      </c>
      <c r="HL116" s="460">
        <v>3</v>
      </c>
      <c r="HM116" s="460">
        <v>2935.1</v>
      </c>
      <c r="HN116" s="460">
        <v>7424.1</v>
      </c>
      <c r="HO116" s="460">
        <v>8815.75</v>
      </c>
      <c r="HP116" s="460">
        <v>6473.75</v>
      </c>
      <c r="HQ116" s="460">
        <v>6159.25</v>
      </c>
      <c r="HR116" s="460">
        <v>3968.6</v>
      </c>
      <c r="HS116" s="460">
        <v>2409</v>
      </c>
      <c r="HT116" s="460">
        <v>155.5</v>
      </c>
      <c r="HU116" s="483">
        <v>38344.050000000003</v>
      </c>
      <c r="HV116" s="460">
        <v>1.7</v>
      </c>
      <c r="HW116" s="460">
        <v>1956.7</v>
      </c>
      <c r="HX116" s="460">
        <v>5774.3</v>
      </c>
      <c r="HY116" s="460">
        <v>7836.2</v>
      </c>
      <c r="HZ116" s="460">
        <v>6473.8</v>
      </c>
      <c r="IA116" s="460">
        <v>7528</v>
      </c>
      <c r="IB116" s="460">
        <v>5732.4</v>
      </c>
      <c r="IC116" s="460">
        <v>4015</v>
      </c>
      <c r="ID116" s="460">
        <v>311</v>
      </c>
      <c r="IE116" s="483">
        <v>39629.1</v>
      </c>
      <c r="IF116" s="483">
        <v>606.28</v>
      </c>
      <c r="IG116" s="483">
        <v>40235.4</v>
      </c>
      <c r="IH116" s="460">
        <v>3</v>
      </c>
      <c r="II116" s="460">
        <v>2935.1</v>
      </c>
      <c r="IJ116" s="460">
        <v>7424.1</v>
      </c>
      <c r="IK116" s="460">
        <v>8815.75</v>
      </c>
      <c r="IL116" s="460">
        <v>6473.75</v>
      </c>
      <c r="IM116" s="460">
        <v>6159.25</v>
      </c>
      <c r="IN116" s="460">
        <v>3968.6</v>
      </c>
      <c r="IO116" s="460">
        <v>2409</v>
      </c>
      <c r="IP116" s="460">
        <v>155.5</v>
      </c>
      <c r="IQ116" s="483">
        <v>38344.050000000003</v>
      </c>
      <c r="IR116" s="460">
        <v>0.78</v>
      </c>
      <c r="IS116" s="460">
        <v>736</v>
      </c>
      <c r="IT116" s="460">
        <v>1072.71</v>
      </c>
      <c r="IU116" s="460">
        <v>524.39</v>
      </c>
      <c r="IV116" s="460">
        <v>164.08</v>
      </c>
      <c r="IW116" s="460">
        <v>76.63</v>
      </c>
      <c r="IX116" s="460">
        <v>39.11</v>
      </c>
      <c r="IY116" s="460">
        <v>9.2799999999999994</v>
      </c>
      <c r="IZ116" s="460">
        <v>0</v>
      </c>
      <c r="JA116" s="483">
        <v>2622.98</v>
      </c>
      <c r="JB116" s="460">
        <v>2.2200000000000002</v>
      </c>
      <c r="JC116" s="460">
        <v>2199.1</v>
      </c>
      <c r="JD116" s="460">
        <v>6351.39</v>
      </c>
      <c r="JE116" s="460">
        <v>8291.36</v>
      </c>
      <c r="JF116" s="460">
        <v>6309.67</v>
      </c>
      <c r="JG116" s="460">
        <v>6082.62</v>
      </c>
      <c r="JH116" s="460">
        <v>3929.49</v>
      </c>
      <c r="JI116" s="460">
        <v>2399.7199999999998</v>
      </c>
      <c r="JJ116" s="460">
        <v>155.5</v>
      </c>
      <c r="JK116" s="483">
        <v>35721.07</v>
      </c>
      <c r="JL116" s="460">
        <v>1.2</v>
      </c>
      <c r="JM116" s="460">
        <v>1466.1</v>
      </c>
      <c r="JN116" s="460">
        <v>4940</v>
      </c>
      <c r="JO116" s="460">
        <v>7370.1</v>
      </c>
      <c r="JP116" s="460">
        <v>6309.7</v>
      </c>
      <c r="JQ116" s="460">
        <v>7434.3</v>
      </c>
      <c r="JR116" s="460">
        <v>5675.9</v>
      </c>
      <c r="JS116" s="460">
        <v>3999.5</v>
      </c>
      <c r="JT116" s="460">
        <v>311</v>
      </c>
      <c r="JU116" s="483">
        <v>37507.800000000003</v>
      </c>
      <c r="JV116" s="483">
        <v>606.28</v>
      </c>
      <c r="JW116" s="483">
        <v>38114.1</v>
      </c>
      <c r="JX116" s="461"/>
      <c r="JY116" s="461"/>
      <c r="JZ116" s="461"/>
      <c r="KA116" s="461"/>
      <c r="KB116" s="461"/>
      <c r="KC116" s="461"/>
      <c r="KD116" s="461"/>
      <c r="KE116" s="461"/>
      <c r="KF116" s="461"/>
      <c r="KG116" s="461"/>
      <c r="KH116" s="461"/>
      <c r="KI116" s="461"/>
      <c r="KJ116" s="461"/>
      <c r="KK116" s="461"/>
      <c r="KL116" s="461"/>
      <c r="KM116" s="461"/>
      <c r="KN116" s="461"/>
      <c r="KO116" s="461"/>
      <c r="KP116" s="461"/>
      <c r="KQ116" s="461"/>
      <c r="KR116" s="461"/>
      <c r="KS116" s="461"/>
      <c r="KT116" s="461"/>
      <c r="KU116" s="461"/>
      <c r="KV116" s="461"/>
      <c r="KW116" s="461"/>
      <c r="KX116" s="462"/>
    </row>
    <row r="117" spans="1:310" s="463" customFormat="1" x14ac:dyDescent="0.2">
      <c r="A117" s="457" t="s">
        <v>270</v>
      </c>
      <c r="B117" s="473" t="s">
        <v>922</v>
      </c>
      <c r="C117" s="464" t="s">
        <v>640</v>
      </c>
      <c r="D117" s="465" t="s">
        <v>271</v>
      </c>
      <c r="E117" s="484">
        <v>4094</v>
      </c>
      <c r="F117" s="484">
        <v>6637</v>
      </c>
      <c r="G117" s="484">
        <v>14318</v>
      </c>
      <c r="H117" s="484">
        <v>25448</v>
      </c>
      <c r="I117" s="484">
        <v>16643</v>
      </c>
      <c r="J117" s="484">
        <v>10503</v>
      </c>
      <c r="K117" s="484">
        <v>11708</v>
      </c>
      <c r="L117" s="484">
        <v>2797</v>
      </c>
      <c r="M117" s="485">
        <v>92148</v>
      </c>
      <c r="N117" s="484">
        <v>588</v>
      </c>
      <c r="O117" s="484">
        <v>964</v>
      </c>
      <c r="P117" s="484">
        <v>321</v>
      </c>
      <c r="Q117" s="484">
        <v>509</v>
      </c>
      <c r="R117" s="484">
        <v>370</v>
      </c>
      <c r="S117" s="484">
        <v>303</v>
      </c>
      <c r="T117" s="484">
        <v>200</v>
      </c>
      <c r="U117" s="484">
        <v>30</v>
      </c>
      <c r="V117" s="485">
        <v>3285</v>
      </c>
      <c r="W117" s="484">
        <v>0</v>
      </c>
      <c r="X117" s="484">
        <v>2</v>
      </c>
      <c r="Y117" s="484">
        <v>7</v>
      </c>
      <c r="Z117" s="484">
        <v>4</v>
      </c>
      <c r="AA117" s="484">
        <v>1</v>
      </c>
      <c r="AB117" s="484">
        <v>2</v>
      </c>
      <c r="AC117" s="484">
        <v>1</v>
      </c>
      <c r="AD117" s="484">
        <v>0</v>
      </c>
      <c r="AE117" s="485">
        <v>17</v>
      </c>
      <c r="AF117" s="484">
        <v>3506</v>
      </c>
      <c r="AG117" s="484">
        <v>5671</v>
      </c>
      <c r="AH117" s="484">
        <v>13990</v>
      </c>
      <c r="AI117" s="484">
        <v>24935</v>
      </c>
      <c r="AJ117" s="484">
        <v>16272</v>
      </c>
      <c r="AK117" s="484">
        <v>10198</v>
      </c>
      <c r="AL117" s="484">
        <v>11507</v>
      </c>
      <c r="AM117" s="484">
        <v>2767</v>
      </c>
      <c r="AN117" s="485">
        <v>88846</v>
      </c>
      <c r="AO117" s="484">
        <v>1</v>
      </c>
      <c r="AP117" s="484">
        <v>8</v>
      </c>
      <c r="AQ117" s="484">
        <v>16</v>
      </c>
      <c r="AR117" s="484">
        <v>33</v>
      </c>
      <c r="AS117" s="484">
        <v>41</v>
      </c>
      <c r="AT117" s="484">
        <v>39</v>
      </c>
      <c r="AU117" s="484">
        <v>35</v>
      </c>
      <c r="AV117" s="484">
        <v>10</v>
      </c>
      <c r="AW117" s="485">
        <v>183</v>
      </c>
      <c r="AX117" s="484">
        <v>1</v>
      </c>
      <c r="AY117" s="484">
        <v>8</v>
      </c>
      <c r="AZ117" s="484">
        <v>16</v>
      </c>
      <c r="BA117" s="484">
        <v>33</v>
      </c>
      <c r="BB117" s="484">
        <v>41</v>
      </c>
      <c r="BC117" s="484">
        <v>39</v>
      </c>
      <c r="BD117" s="484">
        <v>35</v>
      </c>
      <c r="BE117" s="484">
        <v>10</v>
      </c>
      <c r="BF117" s="486"/>
      <c r="BG117" s="485">
        <v>183</v>
      </c>
      <c r="BH117" s="484">
        <v>1</v>
      </c>
      <c r="BI117" s="484">
        <v>3513</v>
      </c>
      <c r="BJ117" s="484">
        <v>5679</v>
      </c>
      <c r="BK117" s="484">
        <v>14007</v>
      </c>
      <c r="BL117" s="484">
        <v>24943</v>
      </c>
      <c r="BM117" s="484">
        <v>16270</v>
      </c>
      <c r="BN117" s="484">
        <v>10194</v>
      </c>
      <c r="BO117" s="484">
        <v>11482</v>
      </c>
      <c r="BP117" s="484">
        <v>2757</v>
      </c>
      <c r="BQ117" s="485">
        <v>88846</v>
      </c>
      <c r="BR117" s="484">
        <v>0</v>
      </c>
      <c r="BS117" s="484">
        <v>1859</v>
      </c>
      <c r="BT117" s="484">
        <v>3056</v>
      </c>
      <c r="BU117" s="484">
        <v>6597</v>
      </c>
      <c r="BV117" s="484">
        <v>9172</v>
      </c>
      <c r="BW117" s="484">
        <v>4398</v>
      </c>
      <c r="BX117" s="484">
        <v>2043</v>
      </c>
      <c r="BY117" s="484">
        <v>1857</v>
      </c>
      <c r="BZ117" s="484">
        <v>214</v>
      </c>
      <c r="CA117" s="485">
        <v>29196</v>
      </c>
      <c r="CB117" s="484">
        <v>0</v>
      </c>
      <c r="CC117" s="484">
        <v>16</v>
      </c>
      <c r="CD117" s="484">
        <v>40</v>
      </c>
      <c r="CE117" s="484">
        <v>121</v>
      </c>
      <c r="CF117" s="484">
        <v>265</v>
      </c>
      <c r="CG117" s="484">
        <v>132</v>
      </c>
      <c r="CH117" s="484">
        <v>77</v>
      </c>
      <c r="CI117" s="484">
        <v>56</v>
      </c>
      <c r="CJ117" s="484">
        <v>13</v>
      </c>
      <c r="CK117" s="485">
        <v>720</v>
      </c>
      <c r="CL117" s="484">
        <v>0</v>
      </c>
      <c r="CM117" s="484">
        <v>2</v>
      </c>
      <c r="CN117" s="484">
        <v>0</v>
      </c>
      <c r="CO117" s="484">
        <v>2</v>
      </c>
      <c r="CP117" s="484">
        <v>3</v>
      </c>
      <c r="CQ117" s="484">
        <v>4</v>
      </c>
      <c r="CR117" s="484">
        <v>6</v>
      </c>
      <c r="CS117" s="484">
        <v>18</v>
      </c>
      <c r="CT117" s="484">
        <v>2</v>
      </c>
      <c r="CU117" s="485">
        <v>37</v>
      </c>
      <c r="CV117" s="484">
        <v>102</v>
      </c>
      <c r="CW117" s="484">
        <v>92</v>
      </c>
      <c r="CX117" s="484">
        <v>276</v>
      </c>
      <c r="CY117" s="484">
        <v>579</v>
      </c>
      <c r="CZ117" s="484">
        <v>411</v>
      </c>
      <c r="DA117" s="484">
        <v>270</v>
      </c>
      <c r="DB117" s="484">
        <v>283</v>
      </c>
      <c r="DC117" s="484">
        <v>99</v>
      </c>
      <c r="DD117" s="485">
        <v>2112</v>
      </c>
      <c r="DE117" s="484">
        <v>10</v>
      </c>
      <c r="DF117" s="484">
        <v>45</v>
      </c>
      <c r="DG117" s="484">
        <v>66</v>
      </c>
      <c r="DH117" s="484">
        <v>276</v>
      </c>
      <c r="DI117" s="484">
        <v>74</v>
      </c>
      <c r="DJ117" s="484">
        <v>36</v>
      </c>
      <c r="DK117" s="484">
        <v>39</v>
      </c>
      <c r="DL117" s="484">
        <v>73</v>
      </c>
      <c r="DM117" s="485">
        <v>619</v>
      </c>
      <c r="DN117" s="484">
        <v>0</v>
      </c>
      <c r="DO117" s="484">
        <v>0</v>
      </c>
      <c r="DP117" s="484">
        <v>0</v>
      </c>
      <c r="DQ117" s="484">
        <v>0</v>
      </c>
      <c r="DR117" s="484">
        <v>0</v>
      </c>
      <c r="DS117" s="484">
        <v>0</v>
      </c>
      <c r="DT117" s="484">
        <v>0</v>
      </c>
      <c r="DU117" s="484">
        <v>0</v>
      </c>
      <c r="DV117" s="485">
        <v>0</v>
      </c>
      <c r="DW117" s="484">
        <v>1</v>
      </c>
      <c r="DX117" s="484">
        <v>5</v>
      </c>
      <c r="DY117" s="484">
        <v>11</v>
      </c>
      <c r="DZ117" s="484">
        <v>50</v>
      </c>
      <c r="EA117" s="484">
        <v>8</v>
      </c>
      <c r="EB117" s="484">
        <v>10</v>
      </c>
      <c r="EC117" s="484">
        <v>14</v>
      </c>
      <c r="ED117" s="484">
        <v>8</v>
      </c>
      <c r="EE117" s="485">
        <v>107</v>
      </c>
      <c r="EF117" s="484">
        <v>11</v>
      </c>
      <c r="EG117" s="484">
        <v>50</v>
      </c>
      <c r="EH117" s="484">
        <v>77</v>
      </c>
      <c r="EI117" s="484">
        <v>326</v>
      </c>
      <c r="EJ117" s="484">
        <v>82</v>
      </c>
      <c r="EK117" s="484">
        <v>46</v>
      </c>
      <c r="EL117" s="484">
        <v>53</v>
      </c>
      <c r="EM117" s="484">
        <v>81</v>
      </c>
      <c r="EN117" s="485">
        <v>726</v>
      </c>
      <c r="EO117" s="484">
        <v>4</v>
      </c>
      <c r="EP117" s="484">
        <v>33</v>
      </c>
      <c r="EQ117" s="484">
        <v>31</v>
      </c>
      <c r="ER117" s="484">
        <v>102</v>
      </c>
      <c r="ES117" s="484">
        <v>35</v>
      </c>
      <c r="ET117" s="484">
        <v>33</v>
      </c>
      <c r="EU117" s="484">
        <v>44</v>
      </c>
      <c r="EV117" s="484">
        <v>78</v>
      </c>
      <c r="EW117" s="485">
        <v>360</v>
      </c>
      <c r="EX117" s="484">
        <v>0</v>
      </c>
      <c r="EY117" s="484">
        <v>0</v>
      </c>
      <c r="EZ117" s="484">
        <v>0</v>
      </c>
      <c r="FA117" s="484">
        <v>0</v>
      </c>
      <c r="FB117" s="484">
        <v>0</v>
      </c>
      <c r="FC117" s="484">
        <v>0</v>
      </c>
      <c r="FD117" s="484">
        <v>0</v>
      </c>
      <c r="FE117" s="484">
        <v>0</v>
      </c>
      <c r="FF117" s="485">
        <v>0</v>
      </c>
      <c r="FG117" s="484">
        <v>0</v>
      </c>
      <c r="FH117" s="484">
        <v>0</v>
      </c>
      <c r="FI117" s="484">
        <v>0</v>
      </c>
      <c r="FJ117" s="484">
        <v>0</v>
      </c>
      <c r="FK117" s="484">
        <v>0</v>
      </c>
      <c r="FL117" s="484">
        <v>0</v>
      </c>
      <c r="FM117" s="484">
        <v>0</v>
      </c>
      <c r="FN117" s="484">
        <v>0</v>
      </c>
      <c r="FO117" s="485">
        <v>0</v>
      </c>
      <c r="FP117" s="484">
        <v>0</v>
      </c>
      <c r="FQ117" s="484">
        <v>0</v>
      </c>
      <c r="FR117" s="484">
        <v>0</v>
      </c>
      <c r="FS117" s="484">
        <v>0</v>
      </c>
      <c r="FT117" s="484">
        <v>0</v>
      </c>
      <c r="FU117" s="484">
        <v>0</v>
      </c>
      <c r="FV117" s="484">
        <v>1</v>
      </c>
      <c r="FW117" s="484">
        <v>0</v>
      </c>
      <c r="FX117" s="485">
        <v>1</v>
      </c>
      <c r="FY117" s="484">
        <v>4</v>
      </c>
      <c r="FZ117" s="484">
        <v>33</v>
      </c>
      <c r="GA117" s="484">
        <v>31</v>
      </c>
      <c r="GB117" s="484">
        <v>102</v>
      </c>
      <c r="GC117" s="484">
        <v>35</v>
      </c>
      <c r="GD117" s="484">
        <v>33</v>
      </c>
      <c r="GE117" s="484">
        <v>43</v>
      </c>
      <c r="GF117" s="484">
        <v>78</v>
      </c>
      <c r="GG117" s="485">
        <v>359</v>
      </c>
      <c r="GH117" s="484">
        <v>1</v>
      </c>
      <c r="GI117" s="484">
        <v>1635</v>
      </c>
      <c r="GJ117" s="484">
        <v>2578</v>
      </c>
      <c r="GK117" s="484">
        <v>7276</v>
      </c>
      <c r="GL117" s="484">
        <v>15453</v>
      </c>
      <c r="GM117" s="484">
        <v>11728</v>
      </c>
      <c r="GN117" s="484">
        <v>8058</v>
      </c>
      <c r="GO117" s="484">
        <v>9537</v>
      </c>
      <c r="GP117" s="484">
        <v>2520</v>
      </c>
      <c r="GQ117" s="485">
        <v>58786</v>
      </c>
      <c r="GR117" s="484">
        <v>0</v>
      </c>
      <c r="GS117" s="484">
        <v>1878</v>
      </c>
      <c r="GT117" s="484">
        <v>3101</v>
      </c>
      <c r="GU117" s="484">
        <v>6731</v>
      </c>
      <c r="GV117" s="484">
        <v>9490</v>
      </c>
      <c r="GW117" s="484">
        <v>4542</v>
      </c>
      <c r="GX117" s="484">
        <v>2136</v>
      </c>
      <c r="GY117" s="484">
        <v>1945</v>
      </c>
      <c r="GZ117" s="484">
        <v>237</v>
      </c>
      <c r="HA117" s="485">
        <v>30060</v>
      </c>
      <c r="HB117" s="460">
        <v>0</v>
      </c>
      <c r="HC117" s="460">
        <v>0</v>
      </c>
      <c r="HD117" s="460">
        <v>0</v>
      </c>
      <c r="HE117" s="460">
        <v>0</v>
      </c>
      <c r="HF117" s="460">
        <v>0</v>
      </c>
      <c r="HG117" s="460">
        <v>0</v>
      </c>
      <c r="HH117" s="460">
        <v>0</v>
      </c>
      <c r="HI117" s="460">
        <v>0</v>
      </c>
      <c r="HJ117" s="460">
        <v>0</v>
      </c>
      <c r="HK117" s="483">
        <v>0</v>
      </c>
      <c r="HL117" s="460">
        <v>1</v>
      </c>
      <c r="HM117" s="460">
        <v>3045.25</v>
      </c>
      <c r="HN117" s="460">
        <v>4915</v>
      </c>
      <c r="HO117" s="460">
        <v>12344.5</v>
      </c>
      <c r="HP117" s="460">
        <v>22655.25</v>
      </c>
      <c r="HQ117" s="460">
        <v>15144.5</v>
      </c>
      <c r="HR117" s="460">
        <v>9673</v>
      </c>
      <c r="HS117" s="460">
        <v>11013.75</v>
      </c>
      <c r="HT117" s="460">
        <v>2710.25</v>
      </c>
      <c r="HU117" s="483">
        <v>81502.5</v>
      </c>
      <c r="HV117" s="460">
        <v>0.6</v>
      </c>
      <c r="HW117" s="460">
        <v>2030.2</v>
      </c>
      <c r="HX117" s="460">
        <v>3822.8</v>
      </c>
      <c r="HY117" s="460">
        <v>10972.9</v>
      </c>
      <c r="HZ117" s="460">
        <v>22655.3</v>
      </c>
      <c r="IA117" s="460">
        <v>18509.900000000001</v>
      </c>
      <c r="IB117" s="460">
        <v>13972.1</v>
      </c>
      <c r="IC117" s="460">
        <v>18356.3</v>
      </c>
      <c r="ID117" s="460">
        <v>5420.5</v>
      </c>
      <c r="IE117" s="483">
        <v>95740.6</v>
      </c>
      <c r="IF117" s="483">
        <v>0</v>
      </c>
      <c r="IG117" s="483">
        <v>95740.6</v>
      </c>
      <c r="IH117" s="460">
        <v>1</v>
      </c>
      <c r="II117" s="460">
        <v>3045.25</v>
      </c>
      <c r="IJ117" s="460">
        <v>4915</v>
      </c>
      <c r="IK117" s="460">
        <v>12344.5</v>
      </c>
      <c r="IL117" s="460">
        <v>22655.25</v>
      </c>
      <c r="IM117" s="460">
        <v>15144.5</v>
      </c>
      <c r="IN117" s="460">
        <v>9673</v>
      </c>
      <c r="IO117" s="460">
        <v>11013.75</v>
      </c>
      <c r="IP117" s="460">
        <v>2710.25</v>
      </c>
      <c r="IQ117" s="483">
        <v>81502.5</v>
      </c>
      <c r="IR117" s="460">
        <v>0</v>
      </c>
      <c r="IS117" s="460">
        <v>747.57</v>
      </c>
      <c r="IT117" s="460">
        <v>1401.13</v>
      </c>
      <c r="IU117" s="460">
        <v>2774.62</v>
      </c>
      <c r="IV117" s="460">
        <v>3278.8</v>
      </c>
      <c r="IW117" s="460">
        <v>1664.88</v>
      </c>
      <c r="IX117" s="460">
        <v>602.54999999999995</v>
      </c>
      <c r="IY117" s="460">
        <v>339.96</v>
      </c>
      <c r="IZ117" s="460">
        <v>9.9</v>
      </c>
      <c r="JA117" s="483">
        <v>10819.41</v>
      </c>
      <c r="JB117" s="460">
        <v>1</v>
      </c>
      <c r="JC117" s="460">
        <v>2297.6799999999998</v>
      </c>
      <c r="JD117" s="460">
        <v>3513.87</v>
      </c>
      <c r="JE117" s="460">
        <v>9569.8799999999992</v>
      </c>
      <c r="JF117" s="460">
        <v>19376.45</v>
      </c>
      <c r="JG117" s="460">
        <v>13479.62</v>
      </c>
      <c r="JH117" s="460">
        <v>9070.4500000000007</v>
      </c>
      <c r="JI117" s="460">
        <v>10673.79</v>
      </c>
      <c r="JJ117" s="460">
        <v>2700.35</v>
      </c>
      <c r="JK117" s="483">
        <v>70683.09</v>
      </c>
      <c r="JL117" s="460">
        <v>0.6</v>
      </c>
      <c r="JM117" s="460">
        <v>1531.8</v>
      </c>
      <c r="JN117" s="460">
        <v>2733</v>
      </c>
      <c r="JO117" s="460">
        <v>8506.6</v>
      </c>
      <c r="JP117" s="460">
        <v>19376.5</v>
      </c>
      <c r="JQ117" s="460">
        <v>16475.099999999999</v>
      </c>
      <c r="JR117" s="460">
        <v>13101.8</v>
      </c>
      <c r="JS117" s="460">
        <v>17789.7</v>
      </c>
      <c r="JT117" s="460">
        <v>5400.7</v>
      </c>
      <c r="JU117" s="483">
        <v>84915.8</v>
      </c>
      <c r="JV117" s="483">
        <v>0</v>
      </c>
      <c r="JW117" s="483">
        <v>84915.8</v>
      </c>
      <c r="JX117" s="461"/>
      <c r="JY117" s="461"/>
      <c r="JZ117" s="461"/>
      <c r="KA117" s="461"/>
      <c r="KB117" s="461"/>
      <c r="KC117" s="461"/>
      <c r="KD117" s="461"/>
      <c r="KE117" s="461"/>
      <c r="KF117" s="461"/>
      <c r="KG117" s="461"/>
      <c r="KH117" s="461"/>
      <c r="KI117" s="461"/>
      <c r="KJ117" s="461"/>
      <c r="KK117" s="461"/>
      <c r="KL117" s="461"/>
      <c r="KM117" s="461"/>
      <c r="KN117" s="461"/>
      <c r="KO117" s="461"/>
      <c r="KP117" s="461"/>
      <c r="KQ117" s="461"/>
      <c r="KR117" s="461"/>
      <c r="KS117" s="461"/>
      <c r="KT117" s="461"/>
      <c r="KU117" s="461"/>
      <c r="KV117" s="461"/>
      <c r="KW117" s="461"/>
      <c r="KX117" s="462"/>
    </row>
    <row r="118" spans="1:310" s="463" customFormat="1" x14ac:dyDescent="0.2">
      <c r="A118" s="457" t="s">
        <v>272</v>
      </c>
      <c r="B118" s="473" t="s">
        <v>923</v>
      </c>
      <c r="C118" s="464" t="s">
        <v>786</v>
      </c>
      <c r="D118" s="465" t="s">
        <v>273</v>
      </c>
      <c r="E118" s="484">
        <v>4584</v>
      </c>
      <c r="F118" s="484">
        <v>9161</v>
      </c>
      <c r="G118" s="484">
        <v>8204</v>
      </c>
      <c r="H118" s="484">
        <v>6592</v>
      </c>
      <c r="I118" s="484">
        <v>6794</v>
      </c>
      <c r="J118" s="484">
        <v>3792</v>
      </c>
      <c r="K118" s="484">
        <v>2648</v>
      </c>
      <c r="L118" s="484">
        <v>240</v>
      </c>
      <c r="M118" s="485">
        <v>42015</v>
      </c>
      <c r="N118" s="484">
        <v>250</v>
      </c>
      <c r="O118" s="484">
        <v>140</v>
      </c>
      <c r="P118" s="484">
        <v>105</v>
      </c>
      <c r="Q118" s="484">
        <v>60</v>
      </c>
      <c r="R118" s="484">
        <v>44</v>
      </c>
      <c r="S118" s="484">
        <v>25</v>
      </c>
      <c r="T118" s="484">
        <v>16</v>
      </c>
      <c r="U118" s="484">
        <v>1</v>
      </c>
      <c r="V118" s="485">
        <v>641</v>
      </c>
      <c r="W118" s="484">
        <v>9</v>
      </c>
      <c r="X118" s="484">
        <v>0</v>
      </c>
      <c r="Y118" s="484">
        <v>1</v>
      </c>
      <c r="Z118" s="484">
        <v>2</v>
      </c>
      <c r="AA118" s="484">
        <v>8</v>
      </c>
      <c r="AB118" s="484">
        <v>2</v>
      </c>
      <c r="AC118" s="484">
        <v>1</v>
      </c>
      <c r="AD118" s="484">
        <v>0</v>
      </c>
      <c r="AE118" s="485">
        <v>23</v>
      </c>
      <c r="AF118" s="484">
        <v>4325</v>
      </c>
      <c r="AG118" s="484">
        <v>9021</v>
      </c>
      <c r="AH118" s="484">
        <v>8098</v>
      </c>
      <c r="AI118" s="484">
        <v>6530</v>
      </c>
      <c r="AJ118" s="484">
        <v>6742</v>
      </c>
      <c r="AK118" s="484">
        <v>3765</v>
      </c>
      <c r="AL118" s="484">
        <v>2631</v>
      </c>
      <c r="AM118" s="484">
        <v>239</v>
      </c>
      <c r="AN118" s="485">
        <v>41351</v>
      </c>
      <c r="AO118" s="484">
        <v>11</v>
      </c>
      <c r="AP118" s="484">
        <v>45</v>
      </c>
      <c r="AQ118" s="484">
        <v>55</v>
      </c>
      <c r="AR118" s="484">
        <v>37</v>
      </c>
      <c r="AS118" s="484">
        <v>40</v>
      </c>
      <c r="AT118" s="484">
        <v>29</v>
      </c>
      <c r="AU118" s="484">
        <v>31</v>
      </c>
      <c r="AV118" s="484">
        <v>13</v>
      </c>
      <c r="AW118" s="485">
        <v>261</v>
      </c>
      <c r="AX118" s="484">
        <v>11</v>
      </c>
      <c r="AY118" s="484">
        <v>45</v>
      </c>
      <c r="AZ118" s="484">
        <v>55</v>
      </c>
      <c r="BA118" s="484">
        <v>37</v>
      </c>
      <c r="BB118" s="484">
        <v>40</v>
      </c>
      <c r="BC118" s="484">
        <v>29</v>
      </c>
      <c r="BD118" s="484">
        <v>31</v>
      </c>
      <c r="BE118" s="484">
        <v>13</v>
      </c>
      <c r="BF118" s="486"/>
      <c r="BG118" s="485">
        <v>261</v>
      </c>
      <c r="BH118" s="484">
        <v>11</v>
      </c>
      <c r="BI118" s="484">
        <v>4359</v>
      </c>
      <c r="BJ118" s="484">
        <v>9031</v>
      </c>
      <c r="BK118" s="484">
        <v>8080</v>
      </c>
      <c r="BL118" s="484">
        <v>6533</v>
      </c>
      <c r="BM118" s="484">
        <v>6731</v>
      </c>
      <c r="BN118" s="484">
        <v>3767</v>
      </c>
      <c r="BO118" s="484">
        <v>2613</v>
      </c>
      <c r="BP118" s="484">
        <v>226</v>
      </c>
      <c r="BQ118" s="485">
        <v>41351</v>
      </c>
      <c r="BR118" s="484">
        <v>5</v>
      </c>
      <c r="BS118" s="484">
        <v>2497</v>
      </c>
      <c r="BT118" s="484">
        <v>3729</v>
      </c>
      <c r="BU118" s="484">
        <v>2569</v>
      </c>
      <c r="BV118" s="484">
        <v>1510</v>
      </c>
      <c r="BW118" s="484">
        <v>1138</v>
      </c>
      <c r="BX118" s="484">
        <v>485</v>
      </c>
      <c r="BY118" s="484">
        <v>325</v>
      </c>
      <c r="BZ118" s="484">
        <v>23</v>
      </c>
      <c r="CA118" s="485">
        <v>12281</v>
      </c>
      <c r="CB118" s="484">
        <v>0</v>
      </c>
      <c r="CC118" s="484">
        <v>33</v>
      </c>
      <c r="CD118" s="484">
        <v>115</v>
      </c>
      <c r="CE118" s="484">
        <v>102</v>
      </c>
      <c r="CF118" s="484">
        <v>71</v>
      </c>
      <c r="CG118" s="484">
        <v>61</v>
      </c>
      <c r="CH118" s="484">
        <v>27</v>
      </c>
      <c r="CI118" s="484">
        <v>13</v>
      </c>
      <c r="CJ118" s="484">
        <v>1</v>
      </c>
      <c r="CK118" s="485">
        <v>423</v>
      </c>
      <c r="CL118" s="484">
        <v>0</v>
      </c>
      <c r="CM118" s="484">
        <v>3</v>
      </c>
      <c r="CN118" s="484">
        <v>7</v>
      </c>
      <c r="CO118" s="484">
        <v>10</v>
      </c>
      <c r="CP118" s="484">
        <v>13</v>
      </c>
      <c r="CQ118" s="484">
        <v>7</v>
      </c>
      <c r="CR118" s="484">
        <v>4</v>
      </c>
      <c r="CS118" s="484">
        <v>13</v>
      </c>
      <c r="CT118" s="484">
        <v>1</v>
      </c>
      <c r="CU118" s="485">
        <v>58</v>
      </c>
      <c r="CV118" s="484">
        <v>30</v>
      </c>
      <c r="CW118" s="484">
        <v>33</v>
      </c>
      <c r="CX118" s="484">
        <v>37</v>
      </c>
      <c r="CY118" s="484">
        <v>41</v>
      </c>
      <c r="CZ118" s="484">
        <v>19</v>
      </c>
      <c r="DA118" s="484">
        <v>17</v>
      </c>
      <c r="DB118" s="484">
        <v>13</v>
      </c>
      <c r="DC118" s="484">
        <v>5</v>
      </c>
      <c r="DD118" s="485">
        <v>195</v>
      </c>
      <c r="DE118" s="484">
        <v>105</v>
      </c>
      <c r="DF118" s="484">
        <v>162</v>
      </c>
      <c r="DG118" s="484">
        <v>95</v>
      </c>
      <c r="DH118" s="484">
        <v>59</v>
      </c>
      <c r="DI118" s="484">
        <v>43</v>
      </c>
      <c r="DJ118" s="484">
        <v>24</v>
      </c>
      <c r="DK118" s="484">
        <v>17</v>
      </c>
      <c r="DL118" s="484">
        <v>2</v>
      </c>
      <c r="DM118" s="485">
        <v>507</v>
      </c>
      <c r="DN118" s="484">
        <v>13</v>
      </c>
      <c r="DO118" s="484">
        <v>22</v>
      </c>
      <c r="DP118" s="484">
        <v>16</v>
      </c>
      <c r="DQ118" s="484">
        <v>11</v>
      </c>
      <c r="DR118" s="484">
        <v>2</v>
      </c>
      <c r="DS118" s="484">
        <v>3</v>
      </c>
      <c r="DT118" s="484">
        <v>2</v>
      </c>
      <c r="DU118" s="484">
        <v>0</v>
      </c>
      <c r="DV118" s="485">
        <v>69</v>
      </c>
      <c r="DW118" s="484">
        <v>44</v>
      </c>
      <c r="DX118" s="484">
        <v>24</v>
      </c>
      <c r="DY118" s="484">
        <v>16</v>
      </c>
      <c r="DZ118" s="484">
        <v>15</v>
      </c>
      <c r="EA118" s="484">
        <v>12</v>
      </c>
      <c r="EB118" s="484">
        <v>7</v>
      </c>
      <c r="EC118" s="484">
        <v>8</v>
      </c>
      <c r="ED118" s="484">
        <v>1</v>
      </c>
      <c r="EE118" s="485">
        <v>127</v>
      </c>
      <c r="EF118" s="484">
        <v>162</v>
      </c>
      <c r="EG118" s="484">
        <v>208</v>
      </c>
      <c r="EH118" s="484">
        <v>127</v>
      </c>
      <c r="EI118" s="484">
        <v>85</v>
      </c>
      <c r="EJ118" s="484">
        <v>57</v>
      </c>
      <c r="EK118" s="484">
        <v>34</v>
      </c>
      <c r="EL118" s="484">
        <v>27</v>
      </c>
      <c r="EM118" s="484">
        <v>3</v>
      </c>
      <c r="EN118" s="485">
        <v>703</v>
      </c>
      <c r="EO118" s="484">
        <v>100</v>
      </c>
      <c r="EP118" s="484">
        <v>95</v>
      </c>
      <c r="EQ118" s="484">
        <v>65</v>
      </c>
      <c r="ER118" s="484">
        <v>42</v>
      </c>
      <c r="ES118" s="484">
        <v>30</v>
      </c>
      <c r="ET118" s="484">
        <v>23</v>
      </c>
      <c r="EU118" s="484">
        <v>19</v>
      </c>
      <c r="EV118" s="484">
        <v>3</v>
      </c>
      <c r="EW118" s="485">
        <v>377</v>
      </c>
      <c r="EX118" s="484">
        <v>0</v>
      </c>
      <c r="EY118" s="484">
        <v>0</v>
      </c>
      <c r="EZ118" s="484">
        <v>0</v>
      </c>
      <c r="FA118" s="484">
        <v>0</v>
      </c>
      <c r="FB118" s="484">
        <v>0</v>
      </c>
      <c r="FC118" s="484">
        <v>0</v>
      </c>
      <c r="FD118" s="484">
        <v>0</v>
      </c>
      <c r="FE118" s="484">
        <v>0</v>
      </c>
      <c r="FF118" s="485">
        <v>0</v>
      </c>
      <c r="FG118" s="484">
        <v>0</v>
      </c>
      <c r="FH118" s="484">
        <v>0</v>
      </c>
      <c r="FI118" s="484">
        <v>0</v>
      </c>
      <c r="FJ118" s="484">
        <v>0</v>
      </c>
      <c r="FK118" s="484">
        <v>0</v>
      </c>
      <c r="FL118" s="484">
        <v>0</v>
      </c>
      <c r="FM118" s="484">
        <v>0</v>
      </c>
      <c r="FN118" s="484">
        <v>0</v>
      </c>
      <c r="FO118" s="485">
        <v>0</v>
      </c>
      <c r="FP118" s="484">
        <v>0</v>
      </c>
      <c r="FQ118" s="484">
        <v>0</v>
      </c>
      <c r="FR118" s="484">
        <v>0</v>
      </c>
      <c r="FS118" s="484">
        <v>0</v>
      </c>
      <c r="FT118" s="484">
        <v>0</v>
      </c>
      <c r="FU118" s="484">
        <v>0</v>
      </c>
      <c r="FV118" s="484">
        <v>0</v>
      </c>
      <c r="FW118" s="484">
        <v>0</v>
      </c>
      <c r="FX118" s="485">
        <v>0</v>
      </c>
      <c r="FY118" s="484">
        <v>100</v>
      </c>
      <c r="FZ118" s="484">
        <v>95</v>
      </c>
      <c r="GA118" s="484">
        <v>65</v>
      </c>
      <c r="GB118" s="484">
        <v>42</v>
      </c>
      <c r="GC118" s="484">
        <v>30</v>
      </c>
      <c r="GD118" s="484">
        <v>23</v>
      </c>
      <c r="GE118" s="484">
        <v>19</v>
      </c>
      <c r="GF118" s="484">
        <v>3</v>
      </c>
      <c r="GG118" s="485">
        <v>377</v>
      </c>
      <c r="GH118" s="484">
        <v>6</v>
      </c>
      <c r="GI118" s="484">
        <v>1769</v>
      </c>
      <c r="GJ118" s="484">
        <v>5133</v>
      </c>
      <c r="GK118" s="484">
        <v>5367</v>
      </c>
      <c r="GL118" s="484">
        <v>4913</v>
      </c>
      <c r="GM118" s="484">
        <v>5511</v>
      </c>
      <c r="GN118" s="484">
        <v>3241</v>
      </c>
      <c r="GO118" s="484">
        <v>2252</v>
      </c>
      <c r="GP118" s="484">
        <v>200</v>
      </c>
      <c r="GQ118" s="485">
        <v>28392</v>
      </c>
      <c r="GR118" s="484">
        <v>5</v>
      </c>
      <c r="GS118" s="484">
        <v>2590</v>
      </c>
      <c r="GT118" s="484">
        <v>3898</v>
      </c>
      <c r="GU118" s="484">
        <v>2713</v>
      </c>
      <c r="GV118" s="484">
        <v>1620</v>
      </c>
      <c r="GW118" s="484">
        <v>1220</v>
      </c>
      <c r="GX118" s="484">
        <v>526</v>
      </c>
      <c r="GY118" s="484">
        <v>361</v>
      </c>
      <c r="GZ118" s="484">
        <v>26</v>
      </c>
      <c r="HA118" s="485">
        <v>12959</v>
      </c>
      <c r="HB118" s="460">
        <v>0</v>
      </c>
      <c r="HC118" s="460">
        <v>3</v>
      </c>
      <c r="HD118" s="460">
        <v>1.5</v>
      </c>
      <c r="HE118" s="460">
        <v>0</v>
      </c>
      <c r="HF118" s="460">
        <v>0</v>
      </c>
      <c r="HG118" s="460">
        <v>0</v>
      </c>
      <c r="HH118" s="460">
        <v>0</v>
      </c>
      <c r="HI118" s="460">
        <v>0.5</v>
      </c>
      <c r="HJ118" s="460">
        <v>0</v>
      </c>
      <c r="HK118" s="483">
        <v>5</v>
      </c>
      <c r="HL118" s="460">
        <v>9.75</v>
      </c>
      <c r="HM118" s="460">
        <v>3731</v>
      </c>
      <c r="HN118" s="460">
        <v>8054.5</v>
      </c>
      <c r="HO118" s="460">
        <v>7399.25</v>
      </c>
      <c r="HP118" s="460">
        <v>6127.75</v>
      </c>
      <c r="HQ118" s="460">
        <v>6431.75</v>
      </c>
      <c r="HR118" s="460">
        <v>3637.5</v>
      </c>
      <c r="HS118" s="460">
        <v>2523.5</v>
      </c>
      <c r="HT118" s="460">
        <v>220</v>
      </c>
      <c r="HU118" s="483">
        <v>38135</v>
      </c>
      <c r="HV118" s="460">
        <v>5.4</v>
      </c>
      <c r="HW118" s="460">
        <v>2487.3000000000002</v>
      </c>
      <c r="HX118" s="460">
        <v>6264.6</v>
      </c>
      <c r="HY118" s="460">
        <v>6577.1</v>
      </c>
      <c r="HZ118" s="460">
        <v>6127.8</v>
      </c>
      <c r="IA118" s="460">
        <v>7861</v>
      </c>
      <c r="IB118" s="460">
        <v>5254.2</v>
      </c>
      <c r="IC118" s="460">
        <v>4205.8</v>
      </c>
      <c r="ID118" s="460">
        <v>440</v>
      </c>
      <c r="IE118" s="483">
        <v>39223.199999999997</v>
      </c>
      <c r="IF118" s="483">
        <v>0</v>
      </c>
      <c r="IG118" s="483">
        <v>39223.199999999997</v>
      </c>
      <c r="IH118" s="460">
        <v>9.75</v>
      </c>
      <c r="II118" s="460">
        <v>3731</v>
      </c>
      <c r="IJ118" s="460">
        <v>8054.5</v>
      </c>
      <c r="IK118" s="460">
        <v>7399.25</v>
      </c>
      <c r="IL118" s="460">
        <v>6127.75</v>
      </c>
      <c r="IM118" s="460">
        <v>6431.75</v>
      </c>
      <c r="IN118" s="460">
        <v>3637.5</v>
      </c>
      <c r="IO118" s="460">
        <v>2523.5</v>
      </c>
      <c r="IP118" s="460">
        <v>220</v>
      </c>
      <c r="IQ118" s="483">
        <v>38135</v>
      </c>
      <c r="IR118" s="460">
        <v>4.0999999999999996</v>
      </c>
      <c r="IS118" s="460">
        <v>729.63</v>
      </c>
      <c r="IT118" s="460">
        <v>754.67</v>
      </c>
      <c r="IU118" s="460">
        <v>327.63</v>
      </c>
      <c r="IV118" s="460">
        <v>118.39</v>
      </c>
      <c r="IW118" s="460">
        <v>64.430000000000007</v>
      </c>
      <c r="IX118" s="460">
        <v>23.74</v>
      </c>
      <c r="IY118" s="460">
        <v>7.1</v>
      </c>
      <c r="IZ118" s="460">
        <v>0.72</v>
      </c>
      <c r="JA118" s="483">
        <v>2030.41</v>
      </c>
      <c r="JB118" s="460">
        <v>5.65</v>
      </c>
      <c r="JC118" s="460">
        <v>3001.37</v>
      </c>
      <c r="JD118" s="460">
        <v>7299.83</v>
      </c>
      <c r="JE118" s="460">
        <v>7071.62</v>
      </c>
      <c r="JF118" s="460">
        <v>6009.36</v>
      </c>
      <c r="JG118" s="460">
        <v>6367.32</v>
      </c>
      <c r="JH118" s="460">
        <v>3613.76</v>
      </c>
      <c r="JI118" s="460">
        <v>2516.4</v>
      </c>
      <c r="JJ118" s="460">
        <v>219.28</v>
      </c>
      <c r="JK118" s="483">
        <v>36104.589999999997</v>
      </c>
      <c r="JL118" s="460">
        <v>3.1</v>
      </c>
      <c r="JM118" s="460">
        <v>2000.9</v>
      </c>
      <c r="JN118" s="460">
        <v>5677.6</v>
      </c>
      <c r="JO118" s="460">
        <v>6285.9</v>
      </c>
      <c r="JP118" s="460">
        <v>6009.4</v>
      </c>
      <c r="JQ118" s="460">
        <v>7782.3</v>
      </c>
      <c r="JR118" s="460">
        <v>5219.8999999999996</v>
      </c>
      <c r="JS118" s="460">
        <v>4194</v>
      </c>
      <c r="JT118" s="460">
        <v>438.6</v>
      </c>
      <c r="JU118" s="483">
        <v>37611.699999999997</v>
      </c>
      <c r="JV118" s="483">
        <v>0</v>
      </c>
      <c r="JW118" s="483">
        <v>37611.699999999997</v>
      </c>
      <c r="JX118" s="461"/>
      <c r="JY118" s="461"/>
      <c r="JZ118" s="461"/>
      <c r="KA118" s="461"/>
      <c r="KB118" s="461"/>
      <c r="KC118" s="461"/>
      <c r="KD118" s="461"/>
      <c r="KE118" s="461"/>
      <c r="KF118" s="461"/>
      <c r="KG118" s="461"/>
      <c r="KH118" s="461"/>
      <c r="KI118" s="461"/>
      <c r="KJ118" s="461"/>
      <c r="KK118" s="461"/>
      <c r="KL118" s="461"/>
      <c r="KM118" s="461"/>
      <c r="KN118" s="461"/>
      <c r="KO118" s="461"/>
      <c r="KP118" s="461"/>
      <c r="KQ118" s="461"/>
      <c r="KR118" s="461"/>
      <c r="KS118" s="461"/>
      <c r="KT118" s="461"/>
      <c r="KU118" s="461"/>
      <c r="KV118" s="461"/>
      <c r="KW118" s="461"/>
      <c r="KX118" s="462"/>
    </row>
    <row r="119" spans="1:310" s="463" customFormat="1" x14ac:dyDescent="0.2">
      <c r="A119" s="457" t="s">
        <v>274</v>
      </c>
      <c r="B119" s="473" t="s">
        <v>924</v>
      </c>
      <c r="C119" s="464" t="s">
        <v>640</v>
      </c>
      <c r="D119" s="465" t="s">
        <v>275</v>
      </c>
      <c r="E119" s="484">
        <v>8098</v>
      </c>
      <c r="F119" s="484">
        <v>19396</v>
      </c>
      <c r="G119" s="484">
        <v>34728</v>
      </c>
      <c r="H119" s="484">
        <v>27061</v>
      </c>
      <c r="I119" s="484">
        <v>11148</v>
      </c>
      <c r="J119" s="484">
        <v>5405</v>
      </c>
      <c r="K119" s="484">
        <v>4709</v>
      </c>
      <c r="L119" s="484">
        <v>731</v>
      </c>
      <c r="M119" s="485">
        <v>111276</v>
      </c>
      <c r="N119" s="484">
        <v>259</v>
      </c>
      <c r="O119" s="484">
        <v>351</v>
      </c>
      <c r="P119" s="484">
        <v>432</v>
      </c>
      <c r="Q119" s="484">
        <v>404</v>
      </c>
      <c r="R119" s="484">
        <v>186</v>
      </c>
      <c r="S119" s="484">
        <v>50</v>
      </c>
      <c r="T119" s="484">
        <v>37</v>
      </c>
      <c r="U119" s="484">
        <v>11</v>
      </c>
      <c r="V119" s="485">
        <v>1730</v>
      </c>
      <c r="W119" s="484">
        <v>0</v>
      </c>
      <c r="X119" s="484">
        <v>0</v>
      </c>
      <c r="Y119" s="484">
        <v>0</v>
      </c>
      <c r="Z119" s="484">
        <v>0</v>
      </c>
      <c r="AA119" s="484">
        <v>0</v>
      </c>
      <c r="AB119" s="484">
        <v>0</v>
      </c>
      <c r="AC119" s="484">
        <v>0</v>
      </c>
      <c r="AD119" s="484">
        <v>0</v>
      </c>
      <c r="AE119" s="485">
        <v>0</v>
      </c>
      <c r="AF119" s="484">
        <v>7839</v>
      </c>
      <c r="AG119" s="484">
        <v>19045</v>
      </c>
      <c r="AH119" s="484">
        <v>34296</v>
      </c>
      <c r="AI119" s="484">
        <v>26657</v>
      </c>
      <c r="AJ119" s="484">
        <v>10962</v>
      </c>
      <c r="AK119" s="484">
        <v>5355</v>
      </c>
      <c r="AL119" s="484">
        <v>4672</v>
      </c>
      <c r="AM119" s="484">
        <v>720</v>
      </c>
      <c r="AN119" s="485">
        <v>109546</v>
      </c>
      <c r="AO119" s="484">
        <v>1</v>
      </c>
      <c r="AP119" s="484">
        <v>15</v>
      </c>
      <c r="AQ119" s="484">
        <v>40</v>
      </c>
      <c r="AR119" s="484">
        <v>94</v>
      </c>
      <c r="AS119" s="484">
        <v>69</v>
      </c>
      <c r="AT119" s="484">
        <v>29</v>
      </c>
      <c r="AU119" s="484">
        <v>19</v>
      </c>
      <c r="AV119" s="484">
        <v>10</v>
      </c>
      <c r="AW119" s="485">
        <v>277</v>
      </c>
      <c r="AX119" s="484">
        <v>1</v>
      </c>
      <c r="AY119" s="484">
        <v>15</v>
      </c>
      <c r="AZ119" s="484">
        <v>40</v>
      </c>
      <c r="BA119" s="484">
        <v>94</v>
      </c>
      <c r="BB119" s="484">
        <v>69</v>
      </c>
      <c r="BC119" s="484">
        <v>29</v>
      </c>
      <c r="BD119" s="484">
        <v>19</v>
      </c>
      <c r="BE119" s="484">
        <v>10</v>
      </c>
      <c r="BF119" s="486"/>
      <c r="BG119" s="485">
        <v>277</v>
      </c>
      <c r="BH119" s="484">
        <v>1</v>
      </c>
      <c r="BI119" s="484">
        <v>7853</v>
      </c>
      <c r="BJ119" s="484">
        <v>19070</v>
      </c>
      <c r="BK119" s="484">
        <v>34350</v>
      </c>
      <c r="BL119" s="484">
        <v>26632</v>
      </c>
      <c r="BM119" s="484">
        <v>10922</v>
      </c>
      <c r="BN119" s="484">
        <v>5345</v>
      </c>
      <c r="BO119" s="484">
        <v>4663</v>
      </c>
      <c r="BP119" s="484">
        <v>710</v>
      </c>
      <c r="BQ119" s="485">
        <v>109546</v>
      </c>
      <c r="BR119" s="484">
        <v>0</v>
      </c>
      <c r="BS119" s="484">
        <v>4287</v>
      </c>
      <c r="BT119" s="484">
        <v>9854</v>
      </c>
      <c r="BU119" s="484">
        <v>12405</v>
      </c>
      <c r="BV119" s="484">
        <v>6589</v>
      </c>
      <c r="BW119" s="484">
        <v>2325</v>
      </c>
      <c r="BX119" s="484">
        <v>849</v>
      </c>
      <c r="BY119" s="484">
        <v>580</v>
      </c>
      <c r="BZ119" s="484">
        <v>63</v>
      </c>
      <c r="CA119" s="485">
        <v>36952</v>
      </c>
      <c r="CB119" s="484">
        <v>0</v>
      </c>
      <c r="CC119" s="484">
        <v>40</v>
      </c>
      <c r="CD119" s="484">
        <v>156</v>
      </c>
      <c r="CE119" s="484">
        <v>346</v>
      </c>
      <c r="CF119" s="484">
        <v>221</v>
      </c>
      <c r="CG119" s="484">
        <v>71</v>
      </c>
      <c r="CH119" s="484">
        <v>20</v>
      </c>
      <c r="CI119" s="484">
        <v>23</v>
      </c>
      <c r="CJ119" s="484">
        <v>4</v>
      </c>
      <c r="CK119" s="485">
        <v>881</v>
      </c>
      <c r="CL119" s="484">
        <v>0</v>
      </c>
      <c r="CM119" s="484">
        <v>4</v>
      </c>
      <c r="CN119" s="484">
        <v>0</v>
      </c>
      <c r="CO119" s="484">
        <v>17</v>
      </c>
      <c r="CP119" s="484">
        <v>20</v>
      </c>
      <c r="CQ119" s="484">
        <v>21</v>
      </c>
      <c r="CR119" s="484">
        <v>13</v>
      </c>
      <c r="CS119" s="484">
        <v>12</v>
      </c>
      <c r="CT119" s="484">
        <v>4</v>
      </c>
      <c r="CU119" s="485">
        <v>91</v>
      </c>
      <c r="CV119" s="484">
        <v>0</v>
      </c>
      <c r="CW119" s="484">
        <v>0</v>
      </c>
      <c r="CX119" s="484">
        <v>0</v>
      </c>
      <c r="CY119" s="484">
        <v>0</v>
      </c>
      <c r="CZ119" s="484">
        <v>0</v>
      </c>
      <c r="DA119" s="484">
        <v>0</v>
      </c>
      <c r="DB119" s="484">
        <v>0</v>
      </c>
      <c r="DC119" s="484">
        <v>0</v>
      </c>
      <c r="DD119" s="485">
        <v>0</v>
      </c>
      <c r="DE119" s="484">
        <v>186</v>
      </c>
      <c r="DF119" s="484">
        <v>327</v>
      </c>
      <c r="DG119" s="484">
        <v>361</v>
      </c>
      <c r="DH119" s="484">
        <v>414</v>
      </c>
      <c r="DI119" s="484">
        <v>159</v>
      </c>
      <c r="DJ119" s="484">
        <v>57</v>
      </c>
      <c r="DK119" s="484">
        <v>64</v>
      </c>
      <c r="DL119" s="484">
        <v>14</v>
      </c>
      <c r="DM119" s="485">
        <v>1582</v>
      </c>
      <c r="DN119" s="484">
        <v>0</v>
      </c>
      <c r="DO119" s="484">
        <v>0</v>
      </c>
      <c r="DP119" s="484">
        <v>0</v>
      </c>
      <c r="DQ119" s="484">
        <v>0</v>
      </c>
      <c r="DR119" s="484">
        <v>0</v>
      </c>
      <c r="DS119" s="484">
        <v>0</v>
      </c>
      <c r="DT119" s="484">
        <v>0</v>
      </c>
      <c r="DU119" s="484">
        <v>0</v>
      </c>
      <c r="DV119" s="485">
        <v>0</v>
      </c>
      <c r="DW119" s="484">
        <v>150</v>
      </c>
      <c r="DX119" s="484">
        <v>115</v>
      </c>
      <c r="DY119" s="484">
        <v>39</v>
      </c>
      <c r="DZ119" s="484">
        <v>60</v>
      </c>
      <c r="EA119" s="484">
        <v>17</v>
      </c>
      <c r="EB119" s="484">
        <v>9</v>
      </c>
      <c r="EC119" s="484">
        <v>13</v>
      </c>
      <c r="ED119" s="484">
        <v>9</v>
      </c>
      <c r="EE119" s="485">
        <v>412</v>
      </c>
      <c r="EF119" s="484">
        <v>336</v>
      </c>
      <c r="EG119" s="484">
        <v>442</v>
      </c>
      <c r="EH119" s="484">
        <v>400</v>
      </c>
      <c r="EI119" s="484">
        <v>474</v>
      </c>
      <c r="EJ119" s="484">
        <v>176</v>
      </c>
      <c r="EK119" s="484">
        <v>66</v>
      </c>
      <c r="EL119" s="484">
        <v>77</v>
      </c>
      <c r="EM119" s="484">
        <v>23</v>
      </c>
      <c r="EN119" s="485">
        <v>1994</v>
      </c>
      <c r="EO119" s="484">
        <v>280</v>
      </c>
      <c r="EP119" s="484">
        <v>308</v>
      </c>
      <c r="EQ119" s="484">
        <v>315</v>
      </c>
      <c r="ER119" s="484">
        <v>274</v>
      </c>
      <c r="ES119" s="484">
        <v>121</v>
      </c>
      <c r="ET119" s="484">
        <v>50</v>
      </c>
      <c r="EU119" s="484">
        <v>64</v>
      </c>
      <c r="EV119" s="484">
        <v>17</v>
      </c>
      <c r="EW119" s="485">
        <v>1429</v>
      </c>
      <c r="EX119" s="484">
        <v>0</v>
      </c>
      <c r="EY119" s="484">
        <v>0</v>
      </c>
      <c r="EZ119" s="484">
        <v>0</v>
      </c>
      <c r="FA119" s="484">
        <v>0</v>
      </c>
      <c r="FB119" s="484">
        <v>0</v>
      </c>
      <c r="FC119" s="484">
        <v>0</v>
      </c>
      <c r="FD119" s="484">
        <v>0</v>
      </c>
      <c r="FE119" s="484">
        <v>0</v>
      </c>
      <c r="FF119" s="485">
        <v>0</v>
      </c>
      <c r="FG119" s="484">
        <v>0</v>
      </c>
      <c r="FH119" s="484">
        <v>0</v>
      </c>
      <c r="FI119" s="484">
        <v>0</v>
      </c>
      <c r="FJ119" s="484">
        <v>0</v>
      </c>
      <c r="FK119" s="484">
        <v>0</v>
      </c>
      <c r="FL119" s="484">
        <v>0</v>
      </c>
      <c r="FM119" s="484">
        <v>0</v>
      </c>
      <c r="FN119" s="484">
        <v>0</v>
      </c>
      <c r="FO119" s="485">
        <v>0</v>
      </c>
      <c r="FP119" s="484">
        <v>0</v>
      </c>
      <c r="FQ119" s="484">
        <v>0</v>
      </c>
      <c r="FR119" s="484">
        <v>0</v>
      </c>
      <c r="FS119" s="484">
        <v>0</v>
      </c>
      <c r="FT119" s="484">
        <v>0</v>
      </c>
      <c r="FU119" s="484">
        <v>0</v>
      </c>
      <c r="FV119" s="484">
        <v>0</v>
      </c>
      <c r="FW119" s="484">
        <v>0</v>
      </c>
      <c r="FX119" s="485">
        <v>0</v>
      </c>
      <c r="FY119" s="484">
        <v>280</v>
      </c>
      <c r="FZ119" s="484">
        <v>308</v>
      </c>
      <c r="GA119" s="484">
        <v>315</v>
      </c>
      <c r="GB119" s="484">
        <v>274</v>
      </c>
      <c r="GC119" s="484">
        <v>121</v>
      </c>
      <c r="GD119" s="484">
        <v>50</v>
      </c>
      <c r="GE119" s="484">
        <v>64</v>
      </c>
      <c r="GF119" s="484">
        <v>17</v>
      </c>
      <c r="GG119" s="485">
        <v>1429</v>
      </c>
      <c r="GH119" s="484">
        <v>1</v>
      </c>
      <c r="GI119" s="484">
        <v>3372</v>
      </c>
      <c r="GJ119" s="484">
        <v>8945</v>
      </c>
      <c r="GK119" s="484">
        <v>21543</v>
      </c>
      <c r="GL119" s="484">
        <v>19742</v>
      </c>
      <c r="GM119" s="484">
        <v>8488</v>
      </c>
      <c r="GN119" s="484">
        <v>4454</v>
      </c>
      <c r="GO119" s="484">
        <v>4035</v>
      </c>
      <c r="GP119" s="484">
        <v>630</v>
      </c>
      <c r="GQ119" s="485">
        <v>71210</v>
      </c>
      <c r="GR119" s="484">
        <v>0</v>
      </c>
      <c r="GS119" s="484">
        <v>4481</v>
      </c>
      <c r="GT119" s="484">
        <v>10125</v>
      </c>
      <c r="GU119" s="484">
        <v>12807</v>
      </c>
      <c r="GV119" s="484">
        <v>6890</v>
      </c>
      <c r="GW119" s="484">
        <v>2434</v>
      </c>
      <c r="GX119" s="484">
        <v>891</v>
      </c>
      <c r="GY119" s="484">
        <v>628</v>
      </c>
      <c r="GZ119" s="484">
        <v>80</v>
      </c>
      <c r="HA119" s="485">
        <v>38336</v>
      </c>
      <c r="HB119" s="460">
        <v>0</v>
      </c>
      <c r="HC119" s="460">
        <v>0</v>
      </c>
      <c r="HD119" s="460">
        <v>0</v>
      </c>
      <c r="HE119" s="460">
        <v>0</v>
      </c>
      <c r="HF119" s="460">
        <v>0</v>
      </c>
      <c r="HG119" s="460">
        <v>0</v>
      </c>
      <c r="HH119" s="460">
        <v>0</v>
      </c>
      <c r="HI119" s="460">
        <v>0</v>
      </c>
      <c r="HJ119" s="460">
        <v>0</v>
      </c>
      <c r="HK119" s="483">
        <v>0</v>
      </c>
      <c r="HL119" s="460">
        <v>1</v>
      </c>
      <c r="HM119" s="460">
        <v>6937.25</v>
      </c>
      <c r="HN119" s="460">
        <v>16722.5</v>
      </c>
      <c r="HO119" s="460">
        <v>31209.75</v>
      </c>
      <c r="HP119" s="460">
        <v>25003.5</v>
      </c>
      <c r="HQ119" s="460">
        <v>10334.5</v>
      </c>
      <c r="HR119" s="460">
        <v>5136.25</v>
      </c>
      <c r="HS119" s="460">
        <v>4522.25</v>
      </c>
      <c r="HT119" s="460">
        <v>703.25</v>
      </c>
      <c r="HU119" s="483">
        <v>100570.25</v>
      </c>
      <c r="HV119" s="460">
        <v>0.6</v>
      </c>
      <c r="HW119" s="460">
        <v>4624.8</v>
      </c>
      <c r="HX119" s="460">
        <v>13006.4</v>
      </c>
      <c r="HY119" s="460">
        <v>27742</v>
      </c>
      <c r="HZ119" s="460">
        <v>25003.5</v>
      </c>
      <c r="IA119" s="460">
        <v>12631.1</v>
      </c>
      <c r="IB119" s="460">
        <v>7419</v>
      </c>
      <c r="IC119" s="460">
        <v>7537.1</v>
      </c>
      <c r="ID119" s="460">
        <v>1406.5</v>
      </c>
      <c r="IE119" s="483">
        <v>99371</v>
      </c>
      <c r="IF119" s="483">
        <v>0</v>
      </c>
      <c r="IG119" s="483">
        <v>99371</v>
      </c>
      <c r="IH119" s="460">
        <v>1</v>
      </c>
      <c r="II119" s="460">
        <v>6937.25</v>
      </c>
      <c r="IJ119" s="460">
        <v>16722.5</v>
      </c>
      <c r="IK119" s="460">
        <v>31209.75</v>
      </c>
      <c r="IL119" s="460">
        <v>25003.5</v>
      </c>
      <c r="IM119" s="460">
        <v>10334.5</v>
      </c>
      <c r="IN119" s="460">
        <v>5136.25</v>
      </c>
      <c r="IO119" s="460">
        <v>4522.25</v>
      </c>
      <c r="IP119" s="460">
        <v>703.25</v>
      </c>
      <c r="IQ119" s="483">
        <v>100570.25</v>
      </c>
      <c r="IR119" s="460">
        <v>0</v>
      </c>
      <c r="IS119" s="460">
        <v>2314.87</v>
      </c>
      <c r="IT119" s="460">
        <v>4696.62</v>
      </c>
      <c r="IU119" s="460">
        <v>6481.82</v>
      </c>
      <c r="IV119" s="460">
        <v>4547.34</v>
      </c>
      <c r="IW119" s="460">
        <v>1347.97</v>
      </c>
      <c r="IX119" s="460">
        <v>375.16</v>
      </c>
      <c r="IY119" s="460">
        <v>70.349999999999994</v>
      </c>
      <c r="IZ119" s="460">
        <v>4.29</v>
      </c>
      <c r="JA119" s="483">
        <v>19838.419999999998</v>
      </c>
      <c r="JB119" s="460">
        <v>1</v>
      </c>
      <c r="JC119" s="460">
        <v>4622.38</v>
      </c>
      <c r="JD119" s="460">
        <v>12025.88</v>
      </c>
      <c r="JE119" s="460">
        <v>24727.93</v>
      </c>
      <c r="JF119" s="460">
        <v>20456.16</v>
      </c>
      <c r="JG119" s="460">
        <v>8986.5300000000007</v>
      </c>
      <c r="JH119" s="460">
        <v>4761.09</v>
      </c>
      <c r="JI119" s="460">
        <v>4451.8999999999996</v>
      </c>
      <c r="JJ119" s="460">
        <v>698.96</v>
      </c>
      <c r="JK119" s="483">
        <v>80731.83</v>
      </c>
      <c r="JL119" s="460">
        <v>0.6</v>
      </c>
      <c r="JM119" s="460">
        <v>3081.6</v>
      </c>
      <c r="JN119" s="460">
        <v>9353.5</v>
      </c>
      <c r="JO119" s="460">
        <v>21980.400000000001</v>
      </c>
      <c r="JP119" s="460">
        <v>20456.2</v>
      </c>
      <c r="JQ119" s="460">
        <v>10983.5</v>
      </c>
      <c r="JR119" s="460">
        <v>6877.1</v>
      </c>
      <c r="JS119" s="460">
        <v>7419.8</v>
      </c>
      <c r="JT119" s="460">
        <v>1397.9</v>
      </c>
      <c r="JU119" s="483">
        <v>81550.600000000006</v>
      </c>
      <c r="JV119" s="483">
        <v>0</v>
      </c>
      <c r="JW119" s="483">
        <v>81550.600000000006</v>
      </c>
      <c r="JX119" s="461"/>
      <c r="JY119" s="461"/>
      <c r="JZ119" s="461"/>
      <c r="KA119" s="461"/>
      <c r="KB119" s="461"/>
      <c r="KC119" s="461"/>
      <c r="KD119" s="461"/>
      <c r="KE119" s="461"/>
      <c r="KF119" s="461"/>
      <c r="KG119" s="461"/>
      <c r="KH119" s="461"/>
      <c r="KI119" s="461"/>
      <c r="KJ119" s="461"/>
      <c r="KK119" s="461"/>
      <c r="KL119" s="461"/>
      <c r="KM119" s="461"/>
      <c r="KN119" s="461"/>
      <c r="KO119" s="461"/>
      <c r="KP119" s="461"/>
      <c r="KQ119" s="461"/>
      <c r="KR119" s="461"/>
      <c r="KS119" s="461"/>
      <c r="KT119" s="461"/>
      <c r="KU119" s="461"/>
      <c r="KV119" s="461"/>
      <c r="KW119" s="461"/>
      <c r="KX119" s="462"/>
    </row>
    <row r="120" spans="1:310" s="463" customFormat="1" x14ac:dyDescent="0.2">
      <c r="A120" s="457" t="s">
        <v>276</v>
      </c>
      <c r="B120" s="473" t="s">
        <v>925</v>
      </c>
      <c r="C120" s="464" t="s">
        <v>626</v>
      </c>
      <c r="D120" s="465" t="s">
        <v>277</v>
      </c>
      <c r="E120" s="484">
        <v>2666</v>
      </c>
      <c r="F120" s="484">
        <v>8239</v>
      </c>
      <c r="G120" s="484">
        <v>19230</v>
      </c>
      <c r="H120" s="484">
        <v>4661</v>
      </c>
      <c r="I120" s="484">
        <v>2850</v>
      </c>
      <c r="J120" s="484">
        <v>1113</v>
      </c>
      <c r="K120" s="484">
        <v>436</v>
      </c>
      <c r="L120" s="484">
        <v>18</v>
      </c>
      <c r="M120" s="485">
        <v>39213</v>
      </c>
      <c r="N120" s="484">
        <v>69</v>
      </c>
      <c r="O120" s="484">
        <v>194</v>
      </c>
      <c r="P120" s="484">
        <v>202</v>
      </c>
      <c r="Q120" s="484">
        <v>46</v>
      </c>
      <c r="R120" s="484">
        <v>16</v>
      </c>
      <c r="S120" s="484">
        <v>8</v>
      </c>
      <c r="T120" s="484">
        <v>4</v>
      </c>
      <c r="U120" s="484">
        <v>1</v>
      </c>
      <c r="V120" s="485">
        <v>540</v>
      </c>
      <c r="W120" s="484">
        <v>0</v>
      </c>
      <c r="X120" s="484">
        <v>0</v>
      </c>
      <c r="Y120" s="484">
        <v>0</v>
      </c>
      <c r="Z120" s="484">
        <v>0</v>
      </c>
      <c r="AA120" s="484">
        <v>0</v>
      </c>
      <c r="AB120" s="484">
        <v>0</v>
      </c>
      <c r="AC120" s="484">
        <v>0</v>
      </c>
      <c r="AD120" s="484">
        <v>0</v>
      </c>
      <c r="AE120" s="485">
        <v>0</v>
      </c>
      <c r="AF120" s="484">
        <v>2597</v>
      </c>
      <c r="AG120" s="484">
        <v>8045</v>
      </c>
      <c r="AH120" s="484">
        <v>19028</v>
      </c>
      <c r="AI120" s="484">
        <v>4615</v>
      </c>
      <c r="AJ120" s="484">
        <v>2834</v>
      </c>
      <c r="AK120" s="484">
        <v>1105</v>
      </c>
      <c r="AL120" s="484">
        <v>432</v>
      </c>
      <c r="AM120" s="484">
        <v>17</v>
      </c>
      <c r="AN120" s="485">
        <v>38673</v>
      </c>
      <c r="AO120" s="484">
        <v>4</v>
      </c>
      <c r="AP120" s="484">
        <v>25</v>
      </c>
      <c r="AQ120" s="484">
        <v>96</v>
      </c>
      <c r="AR120" s="484">
        <v>35</v>
      </c>
      <c r="AS120" s="484">
        <v>20</v>
      </c>
      <c r="AT120" s="484">
        <v>10</v>
      </c>
      <c r="AU120" s="484">
        <v>6</v>
      </c>
      <c r="AV120" s="484">
        <v>3</v>
      </c>
      <c r="AW120" s="485">
        <v>199</v>
      </c>
      <c r="AX120" s="484">
        <v>4</v>
      </c>
      <c r="AY120" s="484">
        <v>25</v>
      </c>
      <c r="AZ120" s="484">
        <v>96</v>
      </c>
      <c r="BA120" s="484">
        <v>35</v>
      </c>
      <c r="BB120" s="484">
        <v>20</v>
      </c>
      <c r="BC120" s="484">
        <v>10</v>
      </c>
      <c r="BD120" s="484">
        <v>6</v>
      </c>
      <c r="BE120" s="484">
        <v>3</v>
      </c>
      <c r="BF120" s="486"/>
      <c r="BG120" s="485">
        <v>199</v>
      </c>
      <c r="BH120" s="484">
        <v>4</v>
      </c>
      <c r="BI120" s="484">
        <v>2618</v>
      </c>
      <c r="BJ120" s="484">
        <v>8116</v>
      </c>
      <c r="BK120" s="484">
        <v>18967</v>
      </c>
      <c r="BL120" s="484">
        <v>4600</v>
      </c>
      <c r="BM120" s="484">
        <v>2824</v>
      </c>
      <c r="BN120" s="484">
        <v>1101</v>
      </c>
      <c r="BO120" s="484">
        <v>429</v>
      </c>
      <c r="BP120" s="484">
        <v>14</v>
      </c>
      <c r="BQ120" s="485">
        <v>38673</v>
      </c>
      <c r="BR120" s="484">
        <v>2</v>
      </c>
      <c r="BS120" s="484">
        <v>1795</v>
      </c>
      <c r="BT120" s="484">
        <v>4246</v>
      </c>
      <c r="BU120" s="484">
        <v>5347</v>
      </c>
      <c r="BV120" s="484">
        <v>1050</v>
      </c>
      <c r="BW120" s="484">
        <v>479</v>
      </c>
      <c r="BX120" s="484">
        <v>142</v>
      </c>
      <c r="BY120" s="484">
        <v>56</v>
      </c>
      <c r="BZ120" s="484">
        <v>0</v>
      </c>
      <c r="CA120" s="485">
        <v>13117</v>
      </c>
      <c r="CB120" s="484">
        <v>1</v>
      </c>
      <c r="CC120" s="484">
        <v>12</v>
      </c>
      <c r="CD120" s="484">
        <v>92</v>
      </c>
      <c r="CE120" s="484">
        <v>293</v>
      </c>
      <c r="CF120" s="484">
        <v>66</v>
      </c>
      <c r="CG120" s="484">
        <v>40</v>
      </c>
      <c r="CH120" s="484">
        <v>10</v>
      </c>
      <c r="CI120" s="484">
        <v>4</v>
      </c>
      <c r="CJ120" s="484">
        <v>0</v>
      </c>
      <c r="CK120" s="485">
        <v>518</v>
      </c>
      <c r="CL120" s="484">
        <v>0</v>
      </c>
      <c r="CM120" s="484">
        <v>0</v>
      </c>
      <c r="CN120" s="484">
        <v>6</v>
      </c>
      <c r="CO120" s="484">
        <v>22</v>
      </c>
      <c r="CP120" s="484">
        <v>4</v>
      </c>
      <c r="CQ120" s="484">
        <v>3</v>
      </c>
      <c r="CR120" s="484">
        <v>1</v>
      </c>
      <c r="CS120" s="484">
        <v>6</v>
      </c>
      <c r="CT120" s="484">
        <v>1</v>
      </c>
      <c r="CU120" s="485">
        <v>43</v>
      </c>
      <c r="CV120" s="484">
        <v>13</v>
      </c>
      <c r="CW120" s="484">
        <v>31</v>
      </c>
      <c r="CX120" s="484">
        <v>38</v>
      </c>
      <c r="CY120" s="484">
        <v>10</v>
      </c>
      <c r="CZ120" s="484">
        <v>3</v>
      </c>
      <c r="DA120" s="484">
        <v>2</v>
      </c>
      <c r="DB120" s="484">
        <v>1</v>
      </c>
      <c r="DC120" s="484">
        <v>0</v>
      </c>
      <c r="DD120" s="485">
        <v>98</v>
      </c>
      <c r="DE120" s="484">
        <v>61</v>
      </c>
      <c r="DF120" s="484">
        <v>142</v>
      </c>
      <c r="DG120" s="484">
        <v>169</v>
      </c>
      <c r="DH120" s="484">
        <v>28</v>
      </c>
      <c r="DI120" s="484">
        <v>10</v>
      </c>
      <c r="DJ120" s="484">
        <v>6</v>
      </c>
      <c r="DK120" s="484">
        <v>4</v>
      </c>
      <c r="DL120" s="484">
        <v>0</v>
      </c>
      <c r="DM120" s="485">
        <v>420</v>
      </c>
      <c r="DN120" s="484">
        <v>24</v>
      </c>
      <c r="DO120" s="484">
        <v>51</v>
      </c>
      <c r="DP120" s="484">
        <v>51</v>
      </c>
      <c r="DQ120" s="484">
        <v>11</v>
      </c>
      <c r="DR120" s="484">
        <v>2</v>
      </c>
      <c r="DS120" s="484">
        <v>2</v>
      </c>
      <c r="DT120" s="484">
        <v>1</v>
      </c>
      <c r="DU120" s="484">
        <v>0</v>
      </c>
      <c r="DV120" s="485">
        <v>142</v>
      </c>
      <c r="DW120" s="484">
        <v>82</v>
      </c>
      <c r="DX120" s="484">
        <v>67</v>
      </c>
      <c r="DY120" s="484">
        <v>19</v>
      </c>
      <c r="DZ120" s="484">
        <v>2</v>
      </c>
      <c r="EA120" s="484">
        <v>4</v>
      </c>
      <c r="EB120" s="484">
        <v>0</v>
      </c>
      <c r="EC120" s="484">
        <v>1</v>
      </c>
      <c r="ED120" s="484">
        <v>0</v>
      </c>
      <c r="EE120" s="485">
        <v>175</v>
      </c>
      <c r="EF120" s="484">
        <v>167</v>
      </c>
      <c r="EG120" s="484">
        <v>260</v>
      </c>
      <c r="EH120" s="484">
        <v>239</v>
      </c>
      <c r="EI120" s="484">
        <v>41</v>
      </c>
      <c r="EJ120" s="484">
        <v>16</v>
      </c>
      <c r="EK120" s="484">
        <v>8</v>
      </c>
      <c r="EL120" s="484">
        <v>6</v>
      </c>
      <c r="EM120" s="484">
        <v>0</v>
      </c>
      <c r="EN120" s="485">
        <v>737</v>
      </c>
      <c r="EO120" s="484">
        <v>115</v>
      </c>
      <c r="EP120" s="484">
        <v>145</v>
      </c>
      <c r="EQ120" s="484">
        <v>131</v>
      </c>
      <c r="ER120" s="484">
        <v>25</v>
      </c>
      <c r="ES120" s="484">
        <v>13</v>
      </c>
      <c r="ET120" s="484">
        <v>6</v>
      </c>
      <c r="EU120" s="484">
        <v>3</v>
      </c>
      <c r="EV120" s="484">
        <v>0</v>
      </c>
      <c r="EW120" s="485">
        <v>438</v>
      </c>
      <c r="EX120" s="484">
        <v>0</v>
      </c>
      <c r="EY120" s="484">
        <v>0</v>
      </c>
      <c r="EZ120" s="484">
        <v>0</v>
      </c>
      <c r="FA120" s="484">
        <v>0</v>
      </c>
      <c r="FB120" s="484">
        <v>0</v>
      </c>
      <c r="FC120" s="484">
        <v>0</v>
      </c>
      <c r="FD120" s="484">
        <v>0</v>
      </c>
      <c r="FE120" s="484">
        <v>0</v>
      </c>
      <c r="FF120" s="485">
        <v>0</v>
      </c>
      <c r="FG120" s="484">
        <v>0</v>
      </c>
      <c r="FH120" s="484">
        <v>0</v>
      </c>
      <c r="FI120" s="484">
        <v>0</v>
      </c>
      <c r="FJ120" s="484">
        <v>0</v>
      </c>
      <c r="FK120" s="484">
        <v>0</v>
      </c>
      <c r="FL120" s="484">
        <v>0</v>
      </c>
      <c r="FM120" s="484">
        <v>0</v>
      </c>
      <c r="FN120" s="484">
        <v>0</v>
      </c>
      <c r="FO120" s="485">
        <v>0</v>
      </c>
      <c r="FP120" s="484">
        <v>1</v>
      </c>
      <c r="FQ120" s="484">
        <v>0</v>
      </c>
      <c r="FR120" s="484">
        <v>4</v>
      </c>
      <c r="FS120" s="484">
        <v>0</v>
      </c>
      <c r="FT120" s="484">
        <v>0</v>
      </c>
      <c r="FU120" s="484">
        <v>0</v>
      </c>
      <c r="FV120" s="484">
        <v>1</v>
      </c>
      <c r="FW120" s="484">
        <v>0</v>
      </c>
      <c r="FX120" s="485">
        <v>6</v>
      </c>
      <c r="FY120" s="484">
        <v>114</v>
      </c>
      <c r="FZ120" s="484">
        <v>145</v>
      </c>
      <c r="GA120" s="484">
        <v>127</v>
      </c>
      <c r="GB120" s="484">
        <v>25</v>
      </c>
      <c r="GC120" s="484">
        <v>13</v>
      </c>
      <c r="GD120" s="484">
        <v>6</v>
      </c>
      <c r="GE120" s="484">
        <v>2</v>
      </c>
      <c r="GF120" s="484">
        <v>0</v>
      </c>
      <c r="GG120" s="485">
        <v>432</v>
      </c>
      <c r="GH120" s="484">
        <v>1</v>
      </c>
      <c r="GI120" s="484">
        <v>705</v>
      </c>
      <c r="GJ120" s="484">
        <v>3653</v>
      </c>
      <c r="GK120" s="484">
        <v>13235</v>
      </c>
      <c r="GL120" s="484">
        <v>3467</v>
      </c>
      <c r="GM120" s="484">
        <v>2296</v>
      </c>
      <c r="GN120" s="484">
        <v>946</v>
      </c>
      <c r="GO120" s="484">
        <v>361</v>
      </c>
      <c r="GP120" s="484">
        <v>13</v>
      </c>
      <c r="GQ120" s="485">
        <v>24677</v>
      </c>
      <c r="GR120" s="484">
        <v>3</v>
      </c>
      <c r="GS120" s="484">
        <v>1913</v>
      </c>
      <c r="GT120" s="484">
        <v>4463</v>
      </c>
      <c r="GU120" s="484">
        <v>5732</v>
      </c>
      <c r="GV120" s="484">
        <v>1133</v>
      </c>
      <c r="GW120" s="484">
        <v>528</v>
      </c>
      <c r="GX120" s="484">
        <v>155</v>
      </c>
      <c r="GY120" s="484">
        <v>68</v>
      </c>
      <c r="GZ120" s="484">
        <v>1</v>
      </c>
      <c r="HA120" s="485">
        <v>13996</v>
      </c>
      <c r="HB120" s="460">
        <v>0</v>
      </c>
      <c r="HC120" s="460">
        <v>0.5</v>
      </c>
      <c r="HD120" s="460">
        <v>0.4</v>
      </c>
      <c r="HE120" s="460">
        <v>0</v>
      </c>
      <c r="HF120" s="460">
        <v>0</v>
      </c>
      <c r="HG120" s="460">
        <v>0</v>
      </c>
      <c r="HH120" s="460">
        <v>0</v>
      </c>
      <c r="HI120" s="460">
        <v>0</v>
      </c>
      <c r="HJ120" s="460">
        <v>0</v>
      </c>
      <c r="HK120" s="483">
        <v>0.9</v>
      </c>
      <c r="HL120" s="460">
        <v>3.25</v>
      </c>
      <c r="HM120" s="460">
        <v>2183.25</v>
      </c>
      <c r="HN120" s="460">
        <v>7010.6</v>
      </c>
      <c r="HO120" s="460">
        <v>17507.5</v>
      </c>
      <c r="HP120" s="460">
        <v>4309</v>
      </c>
      <c r="HQ120" s="460">
        <v>2692.75</v>
      </c>
      <c r="HR120" s="460">
        <v>1060.5</v>
      </c>
      <c r="HS120" s="460">
        <v>411</v>
      </c>
      <c r="HT120" s="460">
        <v>13.5</v>
      </c>
      <c r="HU120" s="483">
        <v>35191.35</v>
      </c>
      <c r="HV120" s="460">
        <v>1.8</v>
      </c>
      <c r="HW120" s="460">
        <v>1455.5</v>
      </c>
      <c r="HX120" s="460">
        <v>5452.7</v>
      </c>
      <c r="HY120" s="460">
        <v>15562.2</v>
      </c>
      <c r="HZ120" s="460">
        <v>4309</v>
      </c>
      <c r="IA120" s="460">
        <v>3291.1</v>
      </c>
      <c r="IB120" s="460">
        <v>1531.8</v>
      </c>
      <c r="IC120" s="460">
        <v>685</v>
      </c>
      <c r="ID120" s="460">
        <v>27</v>
      </c>
      <c r="IE120" s="483">
        <v>32316.1</v>
      </c>
      <c r="IF120" s="483">
        <v>0</v>
      </c>
      <c r="IG120" s="483">
        <v>32316.1</v>
      </c>
      <c r="IH120" s="460">
        <v>3.25</v>
      </c>
      <c r="II120" s="460">
        <v>2183.25</v>
      </c>
      <c r="IJ120" s="460">
        <v>7010.6</v>
      </c>
      <c r="IK120" s="460">
        <v>17507.5</v>
      </c>
      <c r="IL120" s="460">
        <v>4309</v>
      </c>
      <c r="IM120" s="460">
        <v>2692.75</v>
      </c>
      <c r="IN120" s="460">
        <v>1060.5</v>
      </c>
      <c r="IO120" s="460">
        <v>411</v>
      </c>
      <c r="IP120" s="460">
        <v>13.5</v>
      </c>
      <c r="IQ120" s="483">
        <v>35191.35</v>
      </c>
      <c r="IR120" s="460">
        <v>2.4700000000000002</v>
      </c>
      <c r="IS120" s="460">
        <v>632.12</v>
      </c>
      <c r="IT120" s="460">
        <v>1413.31</v>
      </c>
      <c r="IU120" s="460">
        <v>1816.21</v>
      </c>
      <c r="IV120" s="460">
        <v>222.93</v>
      </c>
      <c r="IW120" s="460">
        <v>80.61</v>
      </c>
      <c r="IX120" s="460">
        <v>21.41</v>
      </c>
      <c r="IY120" s="460">
        <v>8.83</v>
      </c>
      <c r="IZ120" s="460">
        <v>0</v>
      </c>
      <c r="JA120" s="483">
        <v>4197.8900000000003</v>
      </c>
      <c r="JB120" s="460">
        <v>0.78</v>
      </c>
      <c r="JC120" s="460">
        <v>1551.13</v>
      </c>
      <c r="JD120" s="460">
        <v>5597.29</v>
      </c>
      <c r="JE120" s="460">
        <v>15691.29</v>
      </c>
      <c r="JF120" s="460">
        <v>4086.07</v>
      </c>
      <c r="JG120" s="460">
        <v>2612.14</v>
      </c>
      <c r="JH120" s="460">
        <v>1039.0899999999999</v>
      </c>
      <c r="JI120" s="460">
        <v>402.17</v>
      </c>
      <c r="JJ120" s="460">
        <v>13.5</v>
      </c>
      <c r="JK120" s="483">
        <v>30993.46</v>
      </c>
      <c r="JL120" s="460">
        <v>0.4</v>
      </c>
      <c r="JM120" s="460">
        <v>1034.0999999999999</v>
      </c>
      <c r="JN120" s="460">
        <v>4353.3999999999996</v>
      </c>
      <c r="JO120" s="460">
        <v>13947.8</v>
      </c>
      <c r="JP120" s="460">
        <v>4086.1</v>
      </c>
      <c r="JQ120" s="460">
        <v>3192.6</v>
      </c>
      <c r="JR120" s="460">
        <v>1500.9</v>
      </c>
      <c r="JS120" s="460">
        <v>670.3</v>
      </c>
      <c r="JT120" s="460">
        <v>27</v>
      </c>
      <c r="JU120" s="483">
        <v>28812.6</v>
      </c>
      <c r="JV120" s="483">
        <v>0</v>
      </c>
      <c r="JW120" s="483">
        <v>28812.6</v>
      </c>
      <c r="JX120" s="461"/>
      <c r="JY120" s="461"/>
      <c r="JZ120" s="461"/>
      <c r="KA120" s="461"/>
      <c r="KB120" s="461"/>
      <c r="KC120" s="461"/>
      <c r="KD120" s="461"/>
      <c r="KE120" s="461"/>
      <c r="KF120" s="461"/>
      <c r="KG120" s="461"/>
      <c r="KH120" s="461"/>
      <c r="KI120" s="461"/>
      <c r="KJ120" s="461"/>
      <c r="KK120" s="461"/>
      <c r="KL120" s="461"/>
      <c r="KM120" s="461"/>
      <c r="KN120" s="461"/>
      <c r="KO120" s="461"/>
      <c r="KP120" s="461"/>
      <c r="KQ120" s="461"/>
      <c r="KR120" s="461"/>
      <c r="KS120" s="461"/>
      <c r="KT120" s="461"/>
      <c r="KU120" s="461"/>
      <c r="KV120" s="461"/>
      <c r="KW120" s="461"/>
      <c r="KX120" s="462"/>
    </row>
    <row r="121" spans="1:310" s="463" customFormat="1" x14ac:dyDescent="0.2">
      <c r="A121" s="457" t="s">
        <v>278</v>
      </c>
      <c r="B121" s="473" t="s">
        <v>926</v>
      </c>
      <c r="C121" s="464" t="s">
        <v>794</v>
      </c>
      <c r="D121" s="465" t="s">
        <v>279</v>
      </c>
      <c r="E121" s="484">
        <v>8769</v>
      </c>
      <c r="F121" s="484">
        <v>14341</v>
      </c>
      <c r="G121" s="484">
        <v>17143</v>
      </c>
      <c r="H121" s="484">
        <v>11210</v>
      </c>
      <c r="I121" s="484">
        <v>10045</v>
      </c>
      <c r="J121" s="484">
        <v>6860</v>
      </c>
      <c r="K121" s="484">
        <v>5920</v>
      </c>
      <c r="L121" s="484">
        <v>685</v>
      </c>
      <c r="M121" s="485">
        <v>74973</v>
      </c>
      <c r="N121" s="484">
        <v>308</v>
      </c>
      <c r="O121" s="484">
        <v>467</v>
      </c>
      <c r="P121" s="484">
        <v>508</v>
      </c>
      <c r="Q121" s="484">
        <v>230</v>
      </c>
      <c r="R121" s="484">
        <v>263</v>
      </c>
      <c r="S121" s="484">
        <v>160</v>
      </c>
      <c r="T121" s="484">
        <v>147</v>
      </c>
      <c r="U121" s="484">
        <v>22</v>
      </c>
      <c r="V121" s="485">
        <v>2105</v>
      </c>
      <c r="W121" s="484">
        <v>0</v>
      </c>
      <c r="X121" s="484">
        <v>0</v>
      </c>
      <c r="Y121" s="484">
        <v>0</v>
      </c>
      <c r="Z121" s="484">
        <v>0</v>
      </c>
      <c r="AA121" s="484">
        <v>0</v>
      </c>
      <c r="AB121" s="484">
        <v>0</v>
      </c>
      <c r="AC121" s="484">
        <v>0</v>
      </c>
      <c r="AD121" s="484">
        <v>0</v>
      </c>
      <c r="AE121" s="485">
        <v>0</v>
      </c>
      <c r="AF121" s="484">
        <v>8461</v>
      </c>
      <c r="AG121" s="484">
        <v>13874</v>
      </c>
      <c r="AH121" s="484">
        <v>16635</v>
      </c>
      <c r="AI121" s="484">
        <v>10980</v>
      </c>
      <c r="AJ121" s="484">
        <v>9782</v>
      </c>
      <c r="AK121" s="484">
        <v>6700</v>
      </c>
      <c r="AL121" s="484">
        <v>5773</v>
      </c>
      <c r="AM121" s="484">
        <v>663</v>
      </c>
      <c r="AN121" s="485">
        <v>72868</v>
      </c>
      <c r="AO121" s="484">
        <v>31</v>
      </c>
      <c r="AP121" s="484">
        <v>50</v>
      </c>
      <c r="AQ121" s="484">
        <v>85</v>
      </c>
      <c r="AR121" s="484">
        <v>69</v>
      </c>
      <c r="AS121" s="484">
        <v>84</v>
      </c>
      <c r="AT121" s="484">
        <v>58</v>
      </c>
      <c r="AU121" s="484">
        <v>67</v>
      </c>
      <c r="AV121" s="484">
        <v>25</v>
      </c>
      <c r="AW121" s="485">
        <v>469</v>
      </c>
      <c r="AX121" s="484">
        <v>31</v>
      </c>
      <c r="AY121" s="484">
        <v>50</v>
      </c>
      <c r="AZ121" s="484">
        <v>85</v>
      </c>
      <c r="BA121" s="484">
        <v>69</v>
      </c>
      <c r="BB121" s="484">
        <v>84</v>
      </c>
      <c r="BC121" s="484">
        <v>58</v>
      </c>
      <c r="BD121" s="484">
        <v>67</v>
      </c>
      <c r="BE121" s="484">
        <v>25</v>
      </c>
      <c r="BF121" s="486"/>
      <c r="BG121" s="485">
        <v>469</v>
      </c>
      <c r="BH121" s="484">
        <v>31</v>
      </c>
      <c r="BI121" s="484">
        <v>8480</v>
      </c>
      <c r="BJ121" s="484">
        <v>13909</v>
      </c>
      <c r="BK121" s="484">
        <v>16619</v>
      </c>
      <c r="BL121" s="484">
        <v>10995</v>
      </c>
      <c r="BM121" s="484">
        <v>9756</v>
      </c>
      <c r="BN121" s="484">
        <v>6709</v>
      </c>
      <c r="BO121" s="484">
        <v>5731</v>
      </c>
      <c r="BP121" s="484">
        <v>638</v>
      </c>
      <c r="BQ121" s="485">
        <v>72868</v>
      </c>
      <c r="BR121" s="484">
        <v>15</v>
      </c>
      <c r="BS121" s="484">
        <v>5126</v>
      </c>
      <c r="BT121" s="484">
        <v>5761</v>
      </c>
      <c r="BU121" s="484">
        <v>5769</v>
      </c>
      <c r="BV121" s="484">
        <v>3139</v>
      </c>
      <c r="BW121" s="484">
        <v>2167</v>
      </c>
      <c r="BX121" s="484">
        <v>1175</v>
      </c>
      <c r="BY121" s="484">
        <v>772</v>
      </c>
      <c r="BZ121" s="484">
        <v>59</v>
      </c>
      <c r="CA121" s="485">
        <v>23983</v>
      </c>
      <c r="CB121" s="484">
        <v>0</v>
      </c>
      <c r="CC121" s="484">
        <v>49</v>
      </c>
      <c r="CD121" s="484">
        <v>99</v>
      </c>
      <c r="CE121" s="484">
        <v>141</v>
      </c>
      <c r="CF121" s="484">
        <v>112</v>
      </c>
      <c r="CG121" s="484">
        <v>88</v>
      </c>
      <c r="CH121" s="484">
        <v>57</v>
      </c>
      <c r="CI121" s="484">
        <v>26</v>
      </c>
      <c r="CJ121" s="484">
        <v>4</v>
      </c>
      <c r="CK121" s="485">
        <v>576</v>
      </c>
      <c r="CL121" s="484">
        <v>0</v>
      </c>
      <c r="CM121" s="484">
        <v>16</v>
      </c>
      <c r="CN121" s="484">
        <v>22</v>
      </c>
      <c r="CO121" s="484">
        <v>21</v>
      </c>
      <c r="CP121" s="484">
        <v>24</v>
      </c>
      <c r="CQ121" s="484">
        <v>33</v>
      </c>
      <c r="CR121" s="484">
        <v>33</v>
      </c>
      <c r="CS121" s="484">
        <v>35</v>
      </c>
      <c r="CT121" s="484">
        <v>7</v>
      </c>
      <c r="CU121" s="485">
        <v>191</v>
      </c>
      <c r="CV121" s="484">
        <v>114</v>
      </c>
      <c r="CW121" s="484">
        <v>151</v>
      </c>
      <c r="CX121" s="484">
        <v>186</v>
      </c>
      <c r="CY121" s="484">
        <v>121</v>
      </c>
      <c r="CZ121" s="484">
        <v>110</v>
      </c>
      <c r="DA121" s="484">
        <v>53</v>
      </c>
      <c r="DB121" s="484">
        <v>53</v>
      </c>
      <c r="DC121" s="484">
        <v>5</v>
      </c>
      <c r="DD121" s="485">
        <v>793</v>
      </c>
      <c r="DE121" s="484">
        <v>92</v>
      </c>
      <c r="DF121" s="484">
        <v>113</v>
      </c>
      <c r="DG121" s="484">
        <v>119</v>
      </c>
      <c r="DH121" s="484">
        <v>80</v>
      </c>
      <c r="DI121" s="484">
        <v>57</v>
      </c>
      <c r="DJ121" s="484">
        <v>31</v>
      </c>
      <c r="DK121" s="484">
        <v>30</v>
      </c>
      <c r="DL121" s="484">
        <v>6</v>
      </c>
      <c r="DM121" s="485">
        <v>528</v>
      </c>
      <c r="DN121" s="484">
        <v>156</v>
      </c>
      <c r="DO121" s="484">
        <v>206</v>
      </c>
      <c r="DP121" s="484">
        <v>165</v>
      </c>
      <c r="DQ121" s="484">
        <v>105</v>
      </c>
      <c r="DR121" s="484">
        <v>77</v>
      </c>
      <c r="DS121" s="484">
        <v>33</v>
      </c>
      <c r="DT121" s="484">
        <v>29</v>
      </c>
      <c r="DU121" s="484">
        <v>5</v>
      </c>
      <c r="DV121" s="485">
        <v>776</v>
      </c>
      <c r="DW121" s="484">
        <v>64</v>
      </c>
      <c r="DX121" s="484">
        <v>54</v>
      </c>
      <c r="DY121" s="484">
        <v>31</v>
      </c>
      <c r="DZ121" s="484">
        <v>36</v>
      </c>
      <c r="EA121" s="484">
        <v>24</v>
      </c>
      <c r="EB121" s="484">
        <v>9</v>
      </c>
      <c r="EC121" s="484">
        <v>12</v>
      </c>
      <c r="ED121" s="484">
        <v>2</v>
      </c>
      <c r="EE121" s="485">
        <v>232</v>
      </c>
      <c r="EF121" s="484">
        <v>312</v>
      </c>
      <c r="EG121" s="484">
        <v>373</v>
      </c>
      <c r="EH121" s="484">
        <v>315</v>
      </c>
      <c r="EI121" s="484">
        <v>221</v>
      </c>
      <c r="EJ121" s="484">
        <v>158</v>
      </c>
      <c r="EK121" s="484">
        <v>73</v>
      </c>
      <c r="EL121" s="484">
        <v>71</v>
      </c>
      <c r="EM121" s="484">
        <v>13</v>
      </c>
      <c r="EN121" s="485">
        <v>1536</v>
      </c>
      <c r="EO121" s="484">
        <v>156</v>
      </c>
      <c r="EP121" s="484">
        <v>171</v>
      </c>
      <c r="EQ121" s="484">
        <v>155</v>
      </c>
      <c r="ER121" s="484">
        <v>121</v>
      </c>
      <c r="ES121" s="484">
        <v>96</v>
      </c>
      <c r="ET121" s="484">
        <v>49</v>
      </c>
      <c r="EU121" s="484">
        <v>51</v>
      </c>
      <c r="EV121" s="484">
        <v>8</v>
      </c>
      <c r="EW121" s="485">
        <v>807</v>
      </c>
      <c r="EX121" s="484">
        <v>0</v>
      </c>
      <c r="EY121" s="484">
        <v>0</v>
      </c>
      <c r="EZ121" s="484">
        <v>0</v>
      </c>
      <c r="FA121" s="484">
        <v>0</v>
      </c>
      <c r="FB121" s="484">
        <v>0</v>
      </c>
      <c r="FC121" s="484">
        <v>0</v>
      </c>
      <c r="FD121" s="484">
        <v>0</v>
      </c>
      <c r="FE121" s="484">
        <v>0</v>
      </c>
      <c r="FF121" s="485">
        <v>0</v>
      </c>
      <c r="FG121" s="484">
        <v>0</v>
      </c>
      <c r="FH121" s="484">
        <v>0</v>
      </c>
      <c r="FI121" s="484">
        <v>0</v>
      </c>
      <c r="FJ121" s="484">
        <v>0</v>
      </c>
      <c r="FK121" s="484">
        <v>0</v>
      </c>
      <c r="FL121" s="484">
        <v>0</v>
      </c>
      <c r="FM121" s="484">
        <v>0</v>
      </c>
      <c r="FN121" s="484">
        <v>0</v>
      </c>
      <c r="FO121" s="485">
        <v>0</v>
      </c>
      <c r="FP121" s="484">
        <v>1</v>
      </c>
      <c r="FQ121" s="484">
        <v>9</v>
      </c>
      <c r="FR121" s="484">
        <v>12</v>
      </c>
      <c r="FS121" s="484">
        <v>7</v>
      </c>
      <c r="FT121" s="484">
        <v>12</v>
      </c>
      <c r="FU121" s="484">
        <v>5</v>
      </c>
      <c r="FV121" s="484">
        <v>8</v>
      </c>
      <c r="FW121" s="484">
        <v>0</v>
      </c>
      <c r="FX121" s="485">
        <v>54</v>
      </c>
      <c r="FY121" s="484">
        <v>155</v>
      </c>
      <c r="FZ121" s="484">
        <v>162</v>
      </c>
      <c r="GA121" s="484">
        <v>143</v>
      </c>
      <c r="GB121" s="484">
        <v>114</v>
      </c>
      <c r="GC121" s="484">
        <v>84</v>
      </c>
      <c r="GD121" s="484">
        <v>44</v>
      </c>
      <c r="GE121" s="484">
        <v>43</v>
      </c>
      <c r="GF121" s="484">
        <v>8</v>
      </c>
      <c r="GG121" s="485">
        <v>753</v>
      </c>
      <c r="GH121" s="484">
        <v>16</v>
      </c>
      <c r="GI121" s="484">
        <v>3069</v>
      </c>
      <c r="GJ121" s="484">
        <v>7767</v>
      </c>
      <c r="GK121" s="484">
        <v>10492</v>
      </c>
      <c r="GL121" s="484">
        <v>7579</v>
      </c>
      <c r="GM121" s="484">
        <v>7367</v>
      </c>
      <c r="GN121" s="484">
        <v>5402</v>
      </c>
      <c r="GO121" s="484">
        <v>4857</v>
      </c>
      <c r="GP121" s="484">
        <v>561</v>
      </c>
      <c r="GQ121" s="485">
        <v>47110</v>
      </c>
      <c r="GR121" s="484">
        <v>15</v>
      </c>
      <c r="GS121" s="484">
        <v>5411</v>
      </c>
      <c r="GT121" s="484">
        <v>6142</v>
      </c>
      <c r="GU121" s="484">
        <v>6127</v>
      </c>
      <c r="GV121" s="484">
        <v>3416</v>
      </c>
      <c r="GW121" s="484">
        <v>2389</v>
      </c>
      <c r="GX121" s="484">
        <v>1307</v>
      </c>
      <c r="GY121" s="484">
        <v>874</v>
      </c>
      <c r="GZ121" s="484">
        <v>77</v>
      </c>
      <c r="HA121" s="485">
        <v>25758</v>
      </c>
      <c r="HB121" s="460">
        <v>0</v>
      </c>
      <c r="HC121" s="460">
        <v>16.5</v>
      </c>
      <c r="HD121" s="460">
        <v>3</v>
      </c>
      <c r="HE121" s="460">
        <v>2.5</v>
      </c>
      <c r="HF121" s="460">
        <v>2</v>
      </c>
      <c r="HG121" s="460">
        <v>2</v>
      </c>
      <c r="HH121" s="460">
        <v>0</v>
      </c>
      <c r="HI121" s="460">
        <v>0.5</v>
      </c>
      <c r="HJ121" s="460">
        <v>0</v>
      </c>
      <c r="HK121" s="483">
        <v>26.5</v>
      </c>
      <c r="HL121" s="460">
        <v>27.25</v>
      </c>
      <c r="HM121" s="460">
        <v>7173.15</v>
      </c>
      <c r="HN121" s="460">
        <v>12412.6</v>
      </c>
      <c r="HO121" s="460">
        <v>15100.1</v>
      </c>
      <c r="HP121" s="460">
        <v>10170.85</v>
      </c>
      <c r="HQ121" s="460">
        <v>9180.15</v>
      </c>
      <c r="HR121" s="460">
        <v>6379.7</v>
      </c>
      <c r="HS121" s="460">
        <v>5515.1</v>
      </c>
      <c r="HT121" s="460">
        <v>618.75</v>
      </c>
      <c r="HU121" s="483">
        <v>66577.649999999994</v>
      </c>
      <c r="HV121" s="460">
        <v>15.1</v>
      </c>
      <c r="HW121" s="460">
        <v>4782.1000000000004</v>
      </c>
      <c r="HX121" s="460">
        <v>9654.2000000000007</v>
      </c>
      <c r="HY121" s="460">
        <v>13422.3</v>
      </c>
      <c r="HZ121" s="460">
        <v>10170.9</v>
      </c>
      <c r="IA121" s="460">
        <v>11220.2</v>
      </c>
      <c r="IB121" s="460">
        <v>9215.1</v>
      </c>
      <c r="IC121" s="460">
        <v>9191.7999999999993</v>
      </c>
      <c r="ID121" s="460">
        <v>1237.5</v>
      </c>
      <c r="IE121" s="483">
        <v>68909.2</v>
      </c>
      <c r="IF121" s="483">
        <v>467.6</v>
      </c>
      <c r="IG121" s="483">
        <v>69376.800000000003</v>
      </c>
      <c r="IH121" s="460">
        <v>27.25</v>
      </c>
      <c r="II121" s="460">
        <v>7173.15</v>
      </c>
      <c r="IJ121" s="460">
        <v>12412.6</v>
      </c>
      <c r="IK121" s="460">
        <v>15100.1</v>
      </c>
      <c r="IL121" s="460">
        <v>10170.85</v>
      </c>
      <c r="IM121" s="460">
        <v>9180.15</v>
      </c>
      <c r="IN121" s="460">
        <v>6379.7</v>
      </c>
      <c r="IO121" s="460">
        <v>5515.1</v>
      </c>
      <c r="IP121" s="460">
        <v>618.75</v>
      </c>
      <c r="IQ121" s="483">
        <v>66577.649999999994</v>
      </c>
      <c r="IR121" s="460">
        <v>10.83</v>
      </c>
      <c r="IS121" s="460">
        <v>1909.64</v>
      </c>
      <c r="IT121" s="460">
        <v>1713.36</v>
      </c>
      <c r="IU121" s="460">
        <v>1041.05</v>
      </c>
      <c r="IV121" s="460">
        <v>321.52999999999997</v>
      </c>
      <c r="IW121" s="460">
        <v>153.47999999999999</v>
      </c>
      <c r="IX121" s="460">
        <v>48.56</v>
      </c>
      <c r="IY121" s="460">
        <v>25.37</v>
      </c>
      <c r="IZ121" s="460">
        <v>0.91</v>
      </c>
      <c r="JA121" s="483">
        <v>5224.7299999999996</v>
      </c>
      <c r="JB121" s="460">
        <v>16.420000000000002</v>
      </c>
      <c r="JC121" s="460">
        <v>5263.51</v>
      </c>
      <c r="JD121" s="460">
        <v>10699.24</v>
      </c>
      <c r="JE121" s="460">
        <v>14059.05</v>
      </c>
      <c r="JF121" s="460">
        <v>9849.32</v>
      </c>
      <c r="JG121" s="460">
        <v>9026.67</v>
      </c>
      <c r="JH121" s="460">
        <v>6331.14</v>
      </c>
      <c r="JI121" s="460">
        <v>5489.73</v>
      </c>
      <c r="JJ121" s="460">
        <v>617.84</v>
      </c>
      <c r="JK121" s="483">
        <v>61352.92</v>
      </c>
      <c r="JL121" s="460">
        <v>9.1</v>
      </c>
      <c r="JM121" s="460">
        <v>3509</v>
      </c>
      <c r="JN121" s="460">
        <v>8321.6</v>
      </c>
      <c r="JO121" s="460">
        <v>12496.9</v>
      </c>
      <c r="JP121" s="460">
        <v>9849.2999999999993</v>
      </c>
      <c r="JQ121" s="460">
        <v>11032.6</v>
      </c>
      <c r="JR121" s="460">
        <v>9145</v>
      </c>
      <c r="JS121" s="460">
        <v>9149.6</v>
      </c>
      <c r="JT121" s="460">
        <v>1235.7</v>
      </c>
      <c r="JU121" s="483">
        <v>64748.800000000003</v>
      </c>
      <c r="JV121" s="483">
        <v>467.6</v>
      </c>
      <c r="JW121" s="483">
        <v>65216.4</v>
      </c>
      <c r="JX121" s="461"/>
      <c r="JY121" s="461"/>
      <c r="JZ121" s="461"/>
      <c r="KA121" s="461"/>
      <c r="KB121" s="461"/>
      <c r="KC121" s="461"/>
      <c r="KD121" s="461"/>
      <c r="KE121" s="461"/>
      <c r="KF121" s="461"/>
      <c r="KG121" s="461"/>
      <c r="KH121" s="461"/>
      <c r="KI121" s="461"/>
      <c r="KJ121" s="461"/>
      <c r="KK121" s="461"/>
      <c r="KL121" s="461"/>
      <c r="KM121" s="461"/>
      <c r="KN121" s="461"/>
      <c r="KO121" s="461"/>
      <c r="KP121" s="461"/>
      <c r="KQ121" s="461"/>
      <c r="KR121" s="461"/>
      <c r="KS121" s="461"/>
      <c r="KT121" s="461"/>
      <c r="KU121" s="461"/>
      <c r="KV121" s="461"/>
      <c r="KW121" s="461"/>
      <c r="KX121" s="462"/>
    </row>
    <row r="122" spans="1:310" s="463" customFormat="1" x14ac:dyDescent="0.2">
      <c r="A122" s="457" t="s">
        <v>280</v>
      </c>
      <c r="B122" s="473" t="s">
        <v>927</v>
      </c>
      <c r="C122" s="464" t="s">
        <v>640</v>
      </c>
      <c r="D122" s="465" t="s">
        <v>281</v>
      </c>
      <c r="E122" s="484">
        <v>857</v>
      </c>
      <c r="F122" s="484">
        <v>4110</v>
      </c>
      <c r="G122" s="484">
        <v>21914</v>
      </c>
      <c r="H122" s="484">
        <v>29533</v>
      </c>
      <c r="I122" s="484">
        <v>22476</v>
      </c>
      <c r="J122" s="484">
        <v>8403</v>
      </c>
      <c r="K122" s="484">
        <v>6175</v>
      </c>
      <c r="L122" s="484">
        <v>1297</v>
      </c>
      <c r="M122" s="485">
        <v>94765</v>
      </c>
      <c r="N122" s="484">
        <v>36</v>
      </c>
      <c r="O122" s="484">
        <v>120</v>
      </c>
      <c r="P122" s="484">
        <v>438</v>
      </c>
      <c r="Q122" s="484">
        <v>337</v>
      </c>
      <c r="R122" s="484">
        <v>237</v>
      </c>
      <c r="S122" s="484">
        <v>95</v>
      </c>
      <c r="T122" s="484">
        <v>106</v>
      </c>
      <c r="U122" s="484">
        <v>15</v>
      </c>
      <c r="V122" s="485">
        <v>1384</v>
      </c>
      <c r="W122" s="484">
        <v>0</v>
      </c>
      <c r="X122" s="484">
        <v>0</v>
      </c>
      <c r="Y122" s="484">
        <v>0</v>
      </c>
      <c r="Z122" s="484">
        <v>0</v>
      </c>
      <c r="AA122" s="484">
        <v>0</v>
      </c>
      <c r="AB122" s="484">
        <v>0</v>
      </c>
      <c r="AC122" s="484">
        <v>0</v>
      </c>
      <c r="AD122" s="484">
        <v>0</v>
      </c>
      <c r="AE122" s="485">
        <v>0</v>
      </c>
      <c r="AF122" s="484">
        <v>821</v>
      </c>
      <c r="AG122" s="484">
        <v>3990</v>
      </c>
      <c r="AH122" s="484">
        <v>21476</v>
      </c>
      <c r="AI122" s="484">
        <v>29196</v>
      </c>
      <c r="AJ122" s="484">
        <v>22239</v>
      </c>
      <c r="AK122" s="484">
        <v>8308</v>
      </c>
      <c r="AL122" s="484">
        <v>6069</v>
      </c>
      <c r="AM122" s="484">
        <v>1282</v>
      </c>
      <c r="AN122" s="485">
        <v>93381</v>
      </c>
      <c r="AO122" s="484">
        <v>0</v>
      </c>
      <c r="AP122" s="484">
        <v>2</v>
      </c>
      <c r="AQ122" s="484">
        <v>23</v>
      </c>
      <c r="AR122" s="484">
        <v>129</v>
      </c>
      <c r="AS122" s="484">
        <v>156</v>
      </c>
      <c r="AT122" s="484">
        <v>67</v>
      </c>
      <c r="AU122" s="484">
        <v>51</v>
      </c>
      <c r="AV122" s="484">
        <v>16</v>
      </c>
      <c r="AW122" s="485">
        <v>444</v>
      </c>
      <c r="AX122" s="484">
        <v>0</v>
      </c>
      <c r="AY122" s="484">
        <v>2</v>
      </c>
      <c r="AZ122" s="484">
        <v>23</v>
      </c>
      <c r="BA122" s="484">
        <v>129</v>
      </c>
      <c r="BB122" s="484">
        <v>156</v>
      </c>
      <c r="BC122" s="484">
        <v>67</v>
      </c>
      <c r="BD122" s="484">
        <v>51</v>
      </c>
      <c r="BE122" s="484">
        <v>16</v>
      </c>
      <c r="BF122" s="486"/>
      <c r="BG122" s="485">
        <v>444</v>
      </c>
      <c r="BH122" s="484">
        <v>0</v>
      </c>
      <c r="BI122" s="484">
        <v>823</v>
      </c>
      <c r="BJ122" s="484">
        <v>4011</v>
      </c>
      <c r="BK122" s="484">
        <v>21582</v>
      </c>
      <c r="BL122" s="484">
        <v>29223</v>
      </c>
      <c r="BM122" s="484">
        <v>22150</v>
      </c>
      <c r="BN122" s="484">
        <v>8292</v>
      </c>
      <c r="BO122" s="484">
        <v>6034</v>
      </c>
      <c r="BP122" s="484">
        <v>1266</v>
      </c>
      <c r="BQ122" s="485">
        <v>93381</v>
      </c>
      <c r="BR122" s="484">
        <v>0</v>
      </c>
      <c r="BS122" s="484">
        <v>383</v>
      </c>
      <c r="BT122" s="484">
        <v>2096</v>
      </c>
      <c r="BU122" s="484">
        <v>7324</v>
      </c>
      <c r="BV122" s="484">
        <v>5587</v>
      </c>
      <c r="BW122" s="484">
        <v>3897</v>
      </c>
      <c r="BX122" s="484">
        <v>1344</v>
      </c>
      <c r="BY122" s="484">
        <v>856</v>
      </c>
      <c r="BZ122" s="484">
        <v>104</v>
      </c>
      <c r="CA122" s="485">
        <v>21591</v>
      </c>
      <c r="CB122" s="484">
        <v>0</v>
      </c>
      <c r="CC122" s="484">
        <v>4</v>
      </c>
      <c r="CD122" s="484">
        <v>28</v>
      </c>
      <c r="CE122" s="484">
        <v>216</v>
      </c>
      <c r="CF122" s="484">
        <v>255</v>
      </c>
      <c r="CG122" s="484">
        <v>150</v>
      </c>
      <c r="CH122" s="484">
        <v>69</v>
      </c>
      <c r="CI122" s="484">
        <v>32</v>
      </c>
      <c r="CJ122" s="484">
        <v>8</v>
      </c>
      <c r="CK122" s="485">
        <v>762</v>
      </c>
      <c r="CL122" s="484">
        <v>0</v>
      </c>
      <c r="CM122" s="484">
        <v>0</v>
      </c>
      <c r="CN122" s="484">
        <v>0</v>
      </c>
      <c r="CO122" s="484">
        <v>7</v>
      </c>
      <c r="CP122" s="484">
        <v>16</v>
      </c>
      <c r="CQ122" s="484">
        <v>9</v>
      </c>
      <c r="CR122" s="484">
        <v>9</v>
      </c>
      <c r="CS122" s="484">
        <v>18</v>
      </c>
      <c r="CT122" s="484">
        <v>17</v>
      </c>
      <c r="CU122" s="485">
        <v>76</v>
      </c>
      <c r="CV122" s="484">
        <v>15</v>
      </c>
      <c r="CW122" s="484">
        <v>29</v>
      </c>
      <c r="CX122" s="484">
        <v>137</v>
      </c>
      <c r="CY122" s="484">
        <v>167</v>
      </c>
      <c r="CZ122" s="484">
        <v>112</v>
      </c>
      <c r="DA122" s="484">
        <v>39</v>
      </c>
      <c r="DB122" s="484">
        <v>26</v>
      </c>
      <c r="DC122" s="484">
        <v>7</v>
      </c>
      <c r="DD122" s="485">
        <v>532</v>
      </c>
      <c r="DE122" s="484">
        <v>77</v>
      </c>
      <c r="DF122" s="484">
        <v>162</v>
      </c>
      <c r="DG122" s="484">
        <v>769</v>
      </c>
      <c r="DH122" s="484">
        <v>460</v>
      </c>
      <c r="DI122" s="484">
        <v>328</v>
      </c>
      <c r="DJ122" s="484">
        <v>137</v>
      </c>
      <c r="DK122" s="484">
        <v>66</v>
      </c>
      <c r="DL122" s="484">
        <v>20</v>
      </c>
      <c r="DM122" s="485">
        <v>2019</v>
      </c>
      <c r="DN122" s="484">
        <v>0</v>
      </c>
      <c r="DO122" s="484">
        <v>0</v>
      </c>
      <c r="DP122" s="484">
        <v>0</v>
      </c>
      <c r="DQ122" s="484">
        <v>0</v>
      </c>
      <c r="DR122" s="484">
        <v>0</v>
      </c>
      <c r="DS122" s="484">
        <v>0</v>
      </c>
      <c r="DT122" s="484">
        <v>0</v>
      </c>
      <c r="DU122" s="484">
        <v>0</v>
      </c>
      <c r="DV122" s="485">
        <v>0</v>
      </c>
      <c r="DW122" s="484">
        <v>9</v>
      </c>
      <c r="DX122" s="484">
        <v>33</v>
      </c>
      <c r="DY122" s="484">
        <v>64</v>
      </c>
      <c r="DZ122" s="484">
        <v>58</v>
      </c>
      <c r="EA122" s="484">
        <v>41</v>
      </c>
      <c r="EB122" s="484">
        <v>15</v>
      </c>
      <c r="EC122" s="484">
        <v>7</v>
      </c>
      <c r="ED122" s="484">
        <v>5</v>
      </c>
      <c r="EE122" s="485">
        <v>232</v>
      </c>
      <c r="EF122" s="484">
        <v>86</v>
      </c>
      <c r="EG122" s="484">
        <v>195</v>
      </c>
      <c r="EH122" s="484">
        <v>833</v>
      </c>
      <c r="EI122" s="484">
        <v>518</v>
      </c>
      <c r="EJ122" s="484">
        <v>369</v>
      </c>
      <c r="EK122" s="484">
        <v>152</v>
      </c>
      <c r="EL122" s="484">
        <v>73</v>
      </c>
      <c r="EM122" s="484">
        <v>25</v>
      </c>
      <c r="EN122" s="485">
        <v>2251</v>
      </c>
      <c r="EO122" s="484">
        <v>52</v>
      </c>
      <c r="EP122" s="484">
        <v>71</v>
      </c>
      <c r="EQ122" s="484">
        <v>267</v>
      </c>
      <c r="ER122" s="484">
        <v>198</v>
      </c>
      <c r="ES122" s="484">
        <v>137</v>
      </c>
      <c r="ET122" s="484">
        <v>61</v>
      </c>
      <c r="EU122" s="484">
        <v>35</v>
      </c>
      <c r="EV122" s="484">
        <v>16</v>
      </c>
      <c r="EW122" s="485">
        <v>837</v>
      </c>
      <c r="EX122" s="484">
        <v>0</v>
      </c>
      <c r="EY122" s="484">
        <v>0</v>
      </c>
      <c r="EZ122" s="484">
        <v>0</v>
      </c>
      <c r="FA122" s="484">
        <v>0</v>
      </c>
      <c r="FB122" s="484">
        <v>0</v>
      </c>
      <c r="FC122" s="484">
        <v>0</v>
      </c>
      <c r="FD122" s="484">
        <v>0</v>
      </c>
      <c r="FE122" s="484">
        <v>0</v>
      </c>
      <c r="FF122" s="485">
        <v>0</v>
      </c>
      <c r="FG122" s="484">
        <v>0</v>
      </c>
      <c r="FH122" s="484">
        <v>0</v>
      </c>
      <c r="FI122" s="484">
        <v>0</v>
      </c>
      <c r="FJ122" s="484">
        <v>0</v>
      </c>
      <c r="FK122" s="484">
        <v>0</v>
      </c>
      <c r="FL122" s="484">
        <v>0</v>
      </c>
      <c r="FM122" s="484">
        <v>0</v>
      </c>
      <c r="FN122" s="484">
        <v>0</v>
      </c>
      <c r="FO122" s="485">
        <v>0</v>
      </c>
      <c r="FP122" s="484">
        <v>17</v>
      </c>
      <c r="FQ122" s="484">
        <v>23</v>
      </c>
      <c r="FR122" s="484">
        <v>88</v>
      </c>
      <c r="FS122" s="484">
        <v>66</v>
      </c>
      <c r="FT122" s="484">
        <v>45</v>
      </c>
      <c r="FU122" s="484">
        <v>20</v>
      </c>
      <c r="FV122" s="484">
        <v>11</v>
      </c>
      <c r="FW122" s="484">
        <v>5</v>
      </c>
      <c r="FX122" s="485">
        <v>275</v>
      </c>
      <c r="FY122" s="484">
        <v>35</v>
      </c>
      <c r="FZ122" s="484">
        <v>48</v>
      </c>
      <c r="GA122" s="484">
        <v>179</v>
      </c>
      <c r="GB122" s="484">
        <v>132</v>
      </c>
      <c r="GC122" s="484">
        <v>92</v>
      </c>
      <c r="GD122" s="484">
        <v>41</v>
      </c>
      <c r="GE122" s="484">
        <v>24</v>
      </c>
      <c r="GF122" s="484">
        <v>11</v>
      </c>
      <c r="GG122" s="485">
        <v>562</v>
      </c>
      <c r="GH122" s="484">
        <v>0</v>
      </c>
      <c r="GI122" s="484">
        <v>427</v>
      </c>
      <c r="GJ122" s="484">
        <v>1854</v>
      </c>
      <c r="GK122" s="484">
        <v>13971</v>
      </c>
      <c r="GL122" s="484">
        <v>23307</v>
      </c>
      <c r="GM122" s="484">
        <v>18053</v>
      </c>
      <c r="GN122" s="484">
        <v>6855</v>
      </c>
      <c r="GO122" s="484">
        <v>5121</v>
      </c>
      <c r="GP122" s="484">
        <v>1132</v>
      </c>
      <c r="GQ122" s="485">
        <v>70720</v>
      </c>
      <c r="GR122" s="484">
        <v>0</v>
      </c>
      <c r="GS122" s="484">
        <v>396</v>
      </c>
      <c r="GT122" s="484">
        <v>2157</v>
      </c>
      <c r="GU122" s="484">
        <v>7611</v>
      </c>
      <c r="GV122" s="484">
        <v>5916</v>
      </c>
      <c r="GW122" s="484">
        <v>4097</v>
      </c>
      <c r="GX122" s="484">
        <v>1437</v>
      </c>
      <c r="GY122" s="484">
        <v>913</v>
      </c>
      <c r="GZ122" s="484">
        <v>134</v>
      </c>
      <c r="HA122" s="485">
        <v>22661</v>
      </c>
      <c r="HB122" s="460">
        <v>0</v>
      </c>
      <c r="HC122" s="460">
        <v>0.5</v>
      </c>
      <c r="HD122" s="460">
        <v>0.5</v>
      </c>
      <c r="HE122" s="460">
        <v>0</v>
      </c>
      <c r="HF122" s="460">
        <v>0</v>
      </c>
      <c r="HG122" s="460">
        <v>0</v>
      </c>
      <c r="HH122" s="460">
        <v>0</v>
      </c>
      <c r="HI122" s="460">
        <v>0</v>
      </c>
      <c r="HJ122" s="460">
        <v>0</v>
      </c>
      <c r="HK122" s="483">
        <v>1</v>
      </c>
      <c r="HL122" s="460">
        <v>0</v>
      </c>
      <c r="HM122" s="460">
        <v>734.75</v>
      </c>
      <c r="HN122" s="460">
        <v>3514.5</v>
      </c>
      <c r="HO122" s="460">
        <v>19763.5</v>
      </c>
      <c r="HP122" s="460">
        <v>27819.5</v>
      </c>
      <c r="HQ122" s="460">
        <v>21190.75</v>
      </c>
      <c r="HR122" s="460">
        <v>7950.25</v>
      </c>
      <c r="HS122" s="460">
        <v>5810</v>
      </c>
      <c r="HT122" s="460">
        <v>1234.5</v>
      </c>
      <c r="HU122" s="483">
        <v>88017.75</v>
      </c>
      <c r="HV122" s="460">
        <v>0</v>
      </c>
      <c r="HW122" s="460">
        <v>489.8</v>
      </c>
      <c r="HX122" s="460">
        <v>2733.5</v>
      </c>
      <c r="HY122" s="460">
        <v>17567.599999999999</v>
      </c>
      <c r="HZ122" s="460">
        <v>27819.5</v>
      </c>
      <c r="IA122" s="460">
        <v>25899.8</v>
      </c>
      <c r="IB122" s="460">
        <v>11483.7</v>
      </c>
      <c r="IC122" s="460">
        <v>9683.2999999999993</v>
      </c>
      <c r="ID122" s="460">
        <v>2469</v>
      </c>
      <c r="IE122" s="483">
        <v>98146.2</v>
      </c>
      <c r="IF122" s="483">
        <v>128.80000000000001</v>
      </c>
      <c r="IG122" s="483">
        <v>98275</v>
      </c>
      <c r="IH122" s="460">
        <v>0</v>
      </c>
      <c r="II122" s="460">
        <v>734.75</v>
      </c>
      <c r="IJ122" s="460">
        <v>3514.5</v>
      </c>
      <c r="IK122" s="460">
        <v>19763.5</v>
      </c>
      <c r="IL122" s="460">
        <v>27819.5</v>
      </c>
      <c r="IM122" s="460">
        <v>21190.75</v>
      </c>
      <c r="IN122" s="460">
        <v>7950.25</v>
      </c>
      <c r="IO122" s="460">
        <v>5810</v>
      </c>
      <c r="IP122" s="460">
        <v>1234.5</v>
      </c>
      <c r="IQ122" s="483">
        <v>88017.75</v>
      </c>
      <c r="IR122" s="460">
        <v>0</v>
      </c>
      <c r="IS122" s="460">
        <v>141.97999999999999</v>
      </c>
      <c r="IT122" s="460">
        <v>983.28</v>
      </c>
      <c r="IU122" s="460">
        <v>3177.68</v>
      </c>
      <c r="IV122" s="460">
        <v>2859.61</v>
      </c>
      <c r="IW122" s="460">
        <v>1349.51</v>
      </c>
      <c r="IX122" s="460">
        <v>304.92</v>
      </c>
      <c r="IY122" s="460">
        <v>77.48</v>
      </c>
      <c r="IZ122" s="460">
        <v>2.5</v>
      </c>
      <c r="JA122" s="483">
        <v>8896.9599999999991</v>
      </c>
      <c r="JB122" s="460">
        <v>0</v>
      </c>
      <c r="JC122" s="460">
        <v>592.77</v>
      </c>
      <c r="JD122" s="460">
        <v>2531.2199999999998</v>
      </c>
      <c r="JE122" s="460">
        <v>16585.82</v>
      </c>
      <c r="JF122" s="460">
        <v>24959.89</v>
      </c>
      <c r="JG122" s="460">
        <v>19841.240000000002</v>
      </c>
      <c r="JH122" s="460">
        <v>7645.33</v>
      </c>
      <c r="JI122" s="460">
        <v>5732.52</v>
      </c>
      <c r="JJ122" s="460">
        <v>1232</v>
      </c>
      <c r="JK122" s="483">
        <v>79120.789999999994</v>
      </c>
      <c r="JL122" s="460">
        <v>0</v>
      </c>
      <c r="JM122" s="460">
        <v>395.2</v>
      </c>
      <c r="JN122" s="460">
        <v>1968.7</v>
      </c>
      <c r="JO122" s="460">
        <v>14743</v>
      </c>
      <c r="JP122" s="460">
        <v>24959.9</v>
      </c>
      <c r="JQ122" s="460">
        <v>24250.400000000001</v>
      </c>
      <c r="JR122" s="460">
        <v>11043.3</v>
      </c>
      <c r="JS122" s="460">
        <v>9554.2000000000007</v>
      </c>
      <c r="JT122" s="460">
        <v>2464</v>
      </c>
      <c r="JU122" s="483">
        <v>89378.7</v>
      </c>
      <c r="JV122" s="483">
        <v>128.80000000000001</v>
      </c>
      <c r="JW122" s="483">
        <v>89507.5</v>
      </c>
      <c r="JX122" s="461"/>
      <c r="JY122" s="461"/>
      <c r="JZ122" s="461"/>
      <c r="KA122" s="461"/>
      <c r="KB122" s="461"/>
      <c r="KC122" s="461"/>
      <c r="KD122" s="461"/>
      <c r="KE122" s="461"/>
      <c r="KF122" s="461"/>
      <c r="KG122" s="461"/>
      <c r="KH122" s="461"/>
      <c r="KI122" s="461"/>
      <c r="KJ122" s="461"/>
      <c r="KK122" s="461"/>
      <c r="KL122" s="461"/>
      <c r="KM122" s="461"/>
      <c r="KN122" s="461"/>
      <c r="KO122" s="461"/>
      <c r="KP122" s="461"/>
      <c r="KQ122" s="461"/>
      <c r="KR122" s="461"/>
      <c r="KS122" s="461"/>
      <c r="KT122" s="461"/>
      <c r="KU122" s="461"/>
      <c r="KV122" s="461"/>
      <c r="KW122" s="461"/>
      <c r="KX122" s="462"/>
    </row>
    <row r="123" spans="1:310" s="463" customFormat="1" x14ac:dyDescent="0.2">
      <c r="A123" s="457" t="s">
        <v>282</v>
      </c>
      <c r="B123" s="473" t="s">
        <v>928</v>
      </c>
      <c r="C123" s="464" t="s">
        <v>782</v>
      </c>
      <c r="D123" s="465" t="s">
        <v>283</v>
      </c>
      <c r="E123" s="484">
        <v>758</v>
      </c>
      <c r="F123" s="484">
        <v>2287</v>
      </c>
      <c r="G123" s="484">
        <v>9663</v>
      </c>
      <c r="H123" s="484">
        <v>9339</v>
      </c>
      <c r="I123" s="484">
        <v>8124</v>
      </c>
      <c r="J123" s="484">
        <v>6998</v>
      </c>
      <c r="K123" s="484">
        <v>3958</v>
      </c>
      <c r="L123" s="484">
        <v>244</v>
      </c>
      <c r="M123" s="485">
        <v>41371</v>
      </c>
      <c r="N123" s="484">
        <v>84</v>
      </c>
      <c r="O123" s="484">
        <v>70</v>
      </c>
      <c r="P123" s="484">
        <v>612</v>
      </c>
      <c r="Q123" s="484">
        <v>170</v>
      </c>
      <c r="R123" s="484">
        <v>88</v>
      </c>
      <c r="S123" s="484">
        <v>30</v>
      </c>
      <c r="T123" s="484">
        <v>15</v>
      </c>
      <c r="U123" s="484">
        <v>9</v>
      </c>
      <c r="V123" s="485">
        <v>1078</v>
      </c>
      <c r="W123" s="484">
        <v>0</v>
      </c>
      <c r="X123" s="484">
        <v>0</v>
      </c>
      <c r="Y123" s="484">
        <v>0</v>
      </c>
      <c r="Z123" s="484">
        <v>0</v>
      </c>
      <c r="AA123" s="484">
        <v>0</v>
      </c>
      <c r="AB123" s="484">
        <v>0</v>
      </c>
      <c r="AC123" s="484">
        <v>0</v>
      </c>
      <c r="AD123" s="484">
        <v>0</v>
      </c>
      <c r="AE123" s="485">
        <v>0</v>
      </c>
      <c r="AF123" s="484">
        <v>674</v>
      </c>
      <c r="AG123" s="484">
        <v>2217</v>
      </c>
      <c r="AH123" s="484">
        <v>9051</v>
      </c>
      <c r="AI123" s="484">
        <v>9169</v>
      </c>
      <c r="AJ123" s="484">
        <v>8036</v>
      </c>
      <c r="AK123" s="484">
        <v>6968</v>
      </c>
      <c r="AL123" s="484">
        <v>3943</v>
      </c>
      <c r="AM123" s="484">
        <v>235</v>
      </c>
      <c r="AN123" s="485">
        <v>40293</v>
      </c>
      <c r="AO123" s="484">
        <v>1</v>
      </c>
      <c r="AP123" s="484">
        <v>30</v>
      </c>
      <c r="AQ123" s="484">
        <v>54</v>
      </c>
      <c r="AR123" s="484">
        <v>59</v>
      </c>
      <c r="AS123" s="484">
        <v>53</v>
      </c>
      <c r="AT123" s="484">
        <v>36</v>
      </c>
      <c r="AU123" s="484">
        <v>25</v>
      </c>
      <c r="AV123" s="484">
        <v>2</v>
      </c>
      <c r="AW123" s="485">
        <v>260</v>
      </c>
      <c r="AX123" s="484">
        <v>1</v>
      </c>
      <c r="AY123" s="484">
        <v>30</v>
      </c>
      <c r="AZ123" s="484">
        <v>54</v>
      </c>
      <c r="BA123" s="484">
        <v>59</v>
      </c>
      <c r="BB123" s="484">
        <v>53</v>
      </c>
      <c r="BC123" s="484">
        <v>36</v>
      </c>
      <c r="BD123" s="484">
        <v>25</v>
      </c>
      <c r="BE123" s="484">
        <v>2</v>
      </c>
      <c r="BF123" s="486"/>
      <c r="BG123" s="485">
        <v>260</v>
      </c>
      <c r="BH123" s="484">
        <v>1</v>
      </c>
      <c r="BI123" s="484">
        <v>703</v>
      </c>
      <c r="BJ123" s="484">
        <v>2241</v>
      </c>
      <c r="BK123" s="484">
        <v>9056</v>
      </c>
      <c r="BL123" s="484">
        <v>9163</v>
      </c>
      <c r="BM123" s="484">
        <v>8019</v>
      </c>
      <c r="BN123" s="484">
        <v>6957</v>
      </c>
      <c r="BO123" s="484">
        <v>3920</v>
      </c>
      <c r="BP123" s="484">
        <v>233</v>
      </c>
      <c r="BQ123" s="485">
        <v>40293</v>
      </c>
      <c r="BR123" s="484">
        <v>1</v>
      </c>
      <c r="BS123" s="484">
        <v>381</v>
      </c>
      <c r="BT123" s="484">
        <v>1408</v>
      </c>
      <c r="BU123" s="484">
        <v>3590</v>
      </c>
      <c r="BV123" s="484">
        <v>2694</v>
      </c>
      <c r="BW123" s="484">
        <v>1813</v>
      </c>
      <c r="BX123" s="484">
        <v>1010</v>
      </c>
      <c r="BY123" s="484">
        <v>446</v>
      </c>
      <c r="BZ123" s="484">
        <v>21</v>
      </c>
      <c r="CA123" s="485">
        <v>11364</v>
      </c>
      <c r="CB123" s="484">
        <v>0</v>
      </c>
      <c r="CC123" s="484">
        <v>1</v>
      </c>
      <c r="CD123" s="484">
        <v>8</v>
      </c>
      <c r="CE123" s="484">
        <v>54</v>
      </c>
      <c r="CF123" s="484">
        <v>64</v>
      </c>
      <c r="CG123" s="484">
        <v>62</v>
      </c>
      <c r="CH123" s="484">
        <v>49</v>
      </c>
      <c r="CI123" s="484">
        <v>23</v>
      </c>
      <c r="CJ123" s="484">
        <v>2</v>
      </c>
      <c r="CK123" s="485">
        <v>263</v>
      </c>
      <c r="CL123" s="484">
        <v>0</v>
      </c>
      <c r="CM123" s="484">
        <v>0</v>
      </c>
      <c r="CN123" s="484">
        <v>0</v>
      </c>
      <c r="CO123" s="484">
        <v>2</v>
      </c>
      <c r="CP123" s="484">
        <v>4</v>
      </c>
      <c r="CQ123" s="484">
        <v>2</v>
      </c>
      <c r="CR123" s="484">
        <v>8</v>
      </c>
      <c r="CS123" s="484">
        <v>5</v>
      </c>
      <c r="CT123" s="484">
        <v>4</v>
      </c>
      <c r="CU123" s="485">
        <v>25</v>
      </c>
      <c r="CV123" s="484">
        <v>8</v>
      </c>
      <c r="CW123" s="484">
        <v>4</v>
      </c>
      <c r="CX123" s="484">
        <v>13</v>
      </c>
      <c r="CY123" s="484">
        <v>19</v>
      </c>
      <c r="CZ123" s="484">
        <v>17</v>
      </c>
      <c r="DA123" s="484">
        <v>12</v>
      </c>
      <c r="DB123" s="484">
        <v>9</v>
      </c>
      <c r="DC123" s="484">
        <v>2</v>
      </c>
      <c r="DD123" s="485">
        <v>84</v>
      </c>
      <c r="DE123" s="484">
        <v>14</v>
      </c>
      <c r="DF123" s="484">
        <v>33</v>
      </c>
      <c r="DG123" s="484">
        <v>63</v>
      </c>
      <c r="DH123" s="484">
        <v>48</v>
      </c>
      <c r="DI123" s="484">
        <v>29</v>
      </c>
      <c r="DJ123" s="484">
        <v>14</v>
      </c>
      <c r="DK123" s="484">
        <v>13</v>
      </c>
      <c r="DL123" s="484">
        <v>0</v>
      </c>
      <c r="DM123" s="485">
        <v>214</v>
      </c>
      <c r="DN123" s="484">
        <v>0</v>
      </c>
      <c r="DO123" s="484">
        <v>0</v>
      </c>
      <c r="DP123" s="484">
        <v>0</v>
      </c>
      <c r="DQ123" s="484">
        <v>0</v>
      </c>
      <c r="DR123" s="484">
        <v>0</v>
      </c>
      <c r="DS123" s="484">
        <v>0</v>
      </c>
      <c r="DT123" s="484">
        <v>0</v>
      </c>
      <c r="DU123" s="484">
        <v>0</v>
      </c>
      <c r="DV123" s="485">
        <v>0</v>
      </c>
      <c r="DW123" s="484">
        <v>11</v>
      </c>
      <c r="DX123" s="484">
        <v>21</v>
      </c>
      <c r="DY123" s="484">
        <v>28</v>
      </c>
      <c r="DZ123" s="484">
        <v>22</v>
      </c>
      <c r="EA123" s="484">
        <v>17</v>
      </c>
      <c r="EB123" s="484">
        <v>5</v>
      </c>
      <c r="EC123" s="484">
        <v>8</v>
      </c>
      <c r="ED123" s="484">
        <v>2</v>
      </c>
      <c r="EE123" s="485">
        <v>114</v>
      </c>
      <c r="EF123" s="484">
        <v>25</v>
      </c>
      <c r="EG123" s="484">
        <v>54</v>
      </c>
      <c r="EH123" s="484">
        <v>91</v>
      </c>
      <c r="EI123" s="484">
        <v>70</v>
      </c>
      <c r="EJ123" s="484">
        <v>46</v>
      </c>
      <c r="EK123" s="484">
        <v>19</v>
      </c>
      <c r="EL123" s="484">
        <v>21</v>
      </c>
      <c r="EM123" s="484">
        <v>2</v>
      </c>
      <c r="EN123" s="485">
        <v>328</v>
      </c>
      <c r="EO123" s="484">
        <v>22</v>
      </c>
      <c r="EP123" s="484">
        <v>36</v>
      </c>
      <c r="EQ123" s="484">
        <v>58</v>
      </c>
      <c r="ER123" s="484">
        <v>49</v>
      </c>
      <c r="ES123" s="484">
        <v>37</v>
      </c>
      <c r="ET123" s="484">
        <v>14</v>
      </c>
      <c r="EU123" s="484">
        <v>17</v>
      </c>
      <c r="EV123" s="484">
        <v>2</v>
      </c>
      <c r="EW123" s="485">
        <v>235</v>
      </c>
      <c r="EX123" s="484">
        <v>0</v>
      </c>
      <c r="EY123" s="484">
        <v>0</v>
      </c>
      <c r="EZ123" s="484">
        <v>0</v>
      </c>
      <c r="FA123" s="484">
        <v>0</v>
      </c>
      <c r="FB123" s="484">
        <v>0</v>
      </c>
      <c r="FC123" s="484">
        <v>0</v>
      </c>
      <c r="FD123" s="484">
        <v>0</v>
      </c>
      <c r="FE123" s="484">
        <v>0</v>
      </c>
      <c r="FF123" s="485">
        <v>0</v>
      </c>
      <c r="FG123" s="484">
        <v>0</v>
      </c>
      <c r="FH123" s="484">
        <v>0</v>
      </c>
      <c r="FI123" s="484">
        <v>0</v>
      </c>
      <c r="FJ123" s="484">
        <v>0</v>
      </c>
      <c r="FK123" s="484">
        <v>0</v>
      </c>
      <c r="FL123" s="484">
        <v>0</v>
      </c>
      <c r="FM123" s="484">
        <v>0</v>
      </c>
      <c r="FN123" s="484">
        <v>0</v>
      </c>
      <c r="FO123" s="485">
        <v>0</v>
      </c>
      <c r="FP123" s="484">
        <v>0</v>
      </c>
      <c r="FQ123" s="484">
        <v>0</v>
      </c>
      <c r="FR123" s="484">
        <v>0</v>
      </c>
      <c r="FS123" s="484">
        <v>0</v>
      </c>
      <c r="FT123" s="484">
        <v>0</v>
      </c>
      <c r="FU123" s="484">
        <v>0</v>
      </c>
      <c r="FV123" s="484">
        <v>0</v>
      </c>
      <c r="FW123" s="484">
        <v>0</v>
      </c>
      <c r="FX123" s="485">
        <v>0</v>
      </c>
      <c r="FY123" s="484">
        <v>22</v>
      </c>
      <c r="FZ123" s="484">
        <v>36</v>
      </c>
      <c r="GA123" s="484">
        <v>58</v>
      </c>
      <c r="GB123" s="484">
        <v>49</v>
      </c>
      <c r="GC123" s="484">
        <v>37</v>
      </c>
      <c r="GD123" s="484">
        <v>14</v>
      </c>
      <c r="GE123" s="484">
        <v>17</v>
      </c>
      <c r="GF123" s="484">
        <v>2</v>
      </c>
      <c r="GG123" s="485">
        <v>235</v>
      </c>
      <c r="GH123" s="484">
        <v>0</v>
      </c>
      <c r="GI123" s="484">
        <v>310</v>
      </c>
      <c r="GJ123" s="484">
        <v>804</v>
      </c>
      <c r="GK123" s="484">
        <v>5380</v>
      </c>
      <c r="GL123" s="484">
        <v>6379</v>
      </c>
      <c r="GM123" s="484">
        <v>6125</v>
      </c>
      <c r="GN123" s="484">
        <v>5884</v>
      </c>
      <c r="GO123" s="484">
        <v>3438</v>
      </c>
      <c r="GP123" s="484">
        <v>204</v>
      </c>
      <c r="GQ123" s="485">
        <v>28524</v>
      </c>
      <c r="GR123" s="484">
        <v>1</v>
      </c>
      <c r="GS123" s="484">
        <v>393</v>
      </c>
      <c r="GT123" s="484">
        <v>1437</v>
      </c>
      <c r="GU123" s="484">
        <v>3676</v>
      </c>
      <c r="GV123" s="484">
        <v>2784</v>
      </c>
      <c r="GW123" s="484">
        <v>1894</v>
      </c>
      <c r="GX123" s="484">
        <v>1073</v>
      </c>
      <c r="GY123" s="484">
        <v>482</v>
      </c>
      <c r="GZ123" s="484">
        <v>29</v>
      </c>
      <c r="HA123" s="485">
        <v>11769</v>
      </c>
      <c r="HB123" s="460">
        <v>0</v>
      </c>
      <c r="HC123" s="460">
        <v>13.5</v>
      </c>
      <c r="HD123" s="460">
        <v>0.05</v>
      </c>
      <c r="HE123" s="460">
        <v>0</v>
      </c>
      <c r="HF123" s="460">
        <v>0</v>
      </c>
      <c r="HG123" s="460">
        <v>0</v>
      </c>
      <c r="HH123" s="460">
        <v>0</v>
      </c>
      <c r="HI123" s="460">
        <v>0</v>
      </c>
      <c r="HJ123" s="460">
        <v>0</v>
      </c>
      <c r="HK123" s="483">
        <v>13.55</v>
      </c>
      <c r="HL123" s="460">
        <v>0.75</v>
      </c>
      <c r="HM123" s="460">
        <v>599.5</v>
      </c>
      <c r="HN123" s="460">
        <v>1897.45</v>
      </c>
      <c r="HO123" s="460">
        <v>8157</v>
      </c>
      <c r="HP123" s="460">
        <v>8482.5</v>
      </c>
      <c r="HQ123" s="460">
        <v>7557.75</v>
      </c>
      <c r="HR123" s="460">
        <v>6690.25</v>
      </c>
      <c r="HS123" s="460">
        <v>3804.25</v>
      </c>
      <c r="HT123" s="460">
        <v>226.25</v>
      </c>
      <c r="HU123" s="483">
        <v>37415.699999999997</v>
      </c>
      <c r="HV123" s="460">
        <v>0.4</v>
      </c>
      <c r="HW123" s="460">
        <v>399.7</v>
      </c>
      <c r="HX123" s="460">
        <v>1475.8</v>
      </c>
      <c r="HY123" s="460">
        <v>7250.7</v>
      </c>
      <c r="HZ123" s="460">
        <v>8482.5</v>
      </c>
      <c r="IA123" s="460">
        <v>9237.2999999999993</v>
      </c>
      <c r="IB123" s="460">
        <v>9663.7000000000007</v>
      </c>
      <c r="IC123" s="460">
        <v>6340.4</v>
      </c>
      <c r="ID123" s="460">
        <v>452.5</v>
      </c>
      <c r="IE123" s="483">
        <v>43303</v>
      </c>
      <c r="IF123" s="483">
        <v>570</v>
      </c>
      <c r="IG123" s="483">
        <v>43873</v>
      </c>
      <c r="IH123" s="460">
        <v>0.75</v>
      </c>
      <c r="II123" s="460">
        <v>599.5</v>
      </c>
      <c r="IJ123" s="460">
        <v>1897.45</v>
      </c>
      <c r="IK123" s="460">
        <v>8157</v>
      </c>
      <c r="IL123" s="460">
        <v>8482.5</v>
      </c>
      <c r="IM123" s="460">
        <v>7557.75</v>
      </c>
      <c r="IN123" s="460">
        <v>6690.25</v>
      </c>
      <c r="IO123" s="460">
        <v>3804.25</v>
      </c>
      <c r="IP123" s="460">
        <v>226.25</v>
      </c>
      <c r="IQ123" s="483">
        <v>37415.699999999997</v>
      </c>
      <c r="IR123" s="460">
        <v>0.24</v>
      </c>
      <c r="IS123" s="460">
        <v>91.19</v>
      </c>
      <c r="IT123" s="460">
        <v>366.41</v>
      </c>
      <c r="IU123" s="460">
        <v>900.64</v>
      </c>
      <c r="IV123" s="460">
        <v>380.62</v>
      </c>
      <c r="IW123" s="460">
        <v>142.91</v>
      </c>
      <c r="IX123" s="460">
        <v>37.840000000000003</v>
      </c>
      <c r="IY123" s="460">
        <v>15.89</v>
      </c>
      <c r="IZ123" s="460">
        <v>0</v>
      </c>
      <c r="JA123" s="483">
        <v>1935.74</v>
      </c>
      <c r="JB123" s="460">
        <v>0.51</v>
      </c>
      <c r="JC123" s="460">
        <v>508.31</v>
      </c>
      <c r="JD123" s="460">
        <v>1531.04</v>
      </c>
      <c r="JE123" s="460">
        <v>7256.36</v>
      </c>
      <c r="JF123" s="460">
        <v>8101.88</v>
      </c>
      <c r="JG123" s="460">
        <v>7414.84</v>
      </c>
      <c r="JH123" s="460">
        <v>6652.41</v>
      </c>
      <c r="JI123" s="460">
        <v>3788.36</v>
      </c>
      <c r="JJ123" s="460">
        <v>226.25</v>
      </c>
      <c r="JK123" s="483">
        <v>35479.96</v>
      </c>
      <c r="JL123" s="460">
        <v>0.3</v>
      </c>
      <c r="JM123" s="460">
        <v>338.9</v>
      </c>
      <c r="JN123" s="460">
        <v>1190.8</v>
      </c>
      <c r="JO123" s="460">
        <v>6450.1</v>
      </c>
      <c r="JP123" s="460">
        <v>8101.9</v>
      </c>
      <c r="JQ123" s="460">
        <v>9062.6</v>
      </c>
      <c r="JR123" s="460">
        <v>9609</v>
      </c>
      <c r="JS123" s="460">
        <v>6313.9</v>
      </c>
      <c r="JT123" s="460">
        <v>452.5</v>
      </c>
      <c r="JU123" s="483">
        <v>41520</v>
      </c>
      <c r="JV123" s="483">
        <v>570</v>
      </c>
      <c r="JW123" s="483">
        <v>42090</v>
      </c>
      <c r="JX123" s="461"/>
      <c r="JY123" s="461"/>
      <c r="JZ123" s="461"/>
      <c r="KA123" s="461"/>
      <c r="KB123" s="461"/>
      <c r="KC123" s="461"/>
      <c r="KD123" s="461"/>
      <c r="KE123" s="461"/>
      <c r="KF123" s="461"/>
      <c r="KG123" s="461"/>
      <c r="KH123" s="461"/>
      <c r="KI123" s="461"/>
      <c r="KJ123" s="461"/>
      <c r="KK123" s="461"/>
      <c r="KL123" s="461"/>
      <c r="KM123" s="461"/>
      <c r="KN123" s="461"/>
      <c r="KO123" s="461"/>
      <c r="KP123" s="461"/>
      <c r="KQ123" s="461"/>
      <c r="KR123" s="461"/>
      <c r="KS123" s="461"/>
      <c r="KT123" s="461"/>
      <c r="KU123" s="461"/>
      <c r="KV123" s="461"/>
      <c r="KW123" s="461"/>
      <c r="KX123" s="462"/>
    </row>
    <row r="124" spans="1:310" s="463" customFormat="1" x14ac:dyDescent="0.2">
      <c r="A124" s="457" t="s">
        <v>284</v>
      </c>
      <c r="B124" s="473" t="s">
        <v>929</v>
      </c>
      <c r="C124" s="464" t="s">
        <v>870</v>
      </c>
      <c r="D124" s="465" t="s">
        <v>930</v>
      </c>
      <c r="E124" s="484">
        <v>23988</v>
      </c>
      <c r="F124" s="484">
        <v>7534</v>
      </c>
      <c r="G124" s="484">
        <v>6350</v>
      </c>
      <c r="H124" s="484">
        <v>3372</v>
      </c>
      <c r="I124" s="484">
        <v>1789</v>
      </c>
      <c r="J124" s="484">
        <v>767</v>
      </c>
      <c r="K124" s="484">
        <v>570</v>
      </c>
      <c r="L124" s="484">
        <v>92</v>
      </c>
      <c r="M124" s="485">
        <v>44462</v>
      </c>
      <c r="N124" s="484">
        <v>635</v>
      </c>
      <c r="O124" s="484">
        <v>139</v>
      </c>
      <c r="P124" s="484">
        <v>68</v>
      </c>
      <c r="Q124" s="484">
        <v>37</v>
      </c>
      <c r="R124" s="484">
        <v>10</v>
      </c>
      <c r="S124" s="484">
        <v>4</v>
      </c>
      <c r="T124" s="484">
        <v>5</v>
      </c>
      <c r="U124" s="484">
        <v>0</v>
      </c>
      <c r="V124" s="485">
        <v>898</v>
      </c>
      <c r="W124" s="484">
        <v>0</v>
      </c>
      <c r="X124" s="484">
        <v>0</v>
      </c>
      <c r="Y124" s="484">
        <v>0</v>
      </c>
      <c r="Z124" s="484">
        <v>0</v>
      </c>
      <c r="AA124" s="484">
        <v>0</v>
      </c>
      <c r="AB124" s="484">
        <v>0</v>
      </c>
      <c r="AC124" s="484">
        <v>0</v>
      </c>
      <c r="AD124" s="484">
        <v>0</v>
      </c>
      <c r="AE124" s="485">
        <v>0</v>
      </c>
      <c r="AF124" s="484">
        <v>23353</v>
      </c>
      <c r="AG124" s="484">
        <v>7395</v>
      </c>
      <c r="AH124" s="484">
        <v>6282</v>
      </c>
      <c r="AI124" s="484">
        <v>3335</v>
      </c>
      <c r="AJ124" s="484">
        <v>1779</v>
      </c>
      <c r="AK124" s="484">
        <v>763</v>
      </c>
      <c r="AL124" s="484">
        <v>565</v>
      </c>
      <c r="AM124" s="484">
        <v>92</v>
      </c>
      <c r="AN124" s="485">
        <v>43564</v>
      </c>
      <c r="AO124" s="484">
        <v>126</v>
      </c>
      <c r="AP124" s="484">
        <v>84</v>
      </c>
      <c r="AQ124" s="484">
        <v>63</v>
      </c>
      <c r="AR124" s="484">
        <v>51</v>
      </c>
      <c r="AS124" s="484">
        <v>27</v>
      </c>
      <c r="AT124" s="484">
        <v>20</v>
      </c>
      <c r="AU124" s="484">
        <v>17</v>
      </c>
      <c r="AV124" s="484">
        <v>12</v>
      </c>
      <c r="AW124" s="485">
        <v>400</v>
      </c>
      <c r="AX124" s="484">
        <v>126</v>
      </c>
      <c r="AY124" s="484">
        <v>84</v>
      </c>
      <c r="AZ124" s="484">
        <v>63</v>
      </c>
      <c r="BA124" s="484">
        <v>51</v>
      </c>
      <c r="BB124" s="484">
        <v>27</v>
      </c>
      <c r="BC124" s="484">
        <v>20</v>
      </c>
      <c r="BD124" s="484">
        <v>17</v>
      </c>
      <c r="BE124" s="484">
        <v>12</v>
      </c>
      <c r="BF124" s="486"/>
      <c r="BG124" s="485">
        <v>400</v>
      </c>
      <c r="BH124" s="484">
        <v>126</v>
      </c>
      <c r="BI124" s="484">
        <v>23311</v>
      </c>
      <c r="BJ124" s="484">
        <v>7374</v>
      </c>
      <c r="BK124" s="484">
        <v>6270</v>
      </c>
      <c r="BL124" s="484">
        <v>3311</v>
      </c>
      <c r="BM124" s="484">
        <v>1772</v>
      </c>
      <c r="BN124" s="484">
        <v>760</v>
      </c>
      <c r="BO124" s="484">
        <v>560</v>
      </c>
      <c r="BP124" s="484">
        <v>80</v>
      </c>
      <c r="BQ124" s="485">
        <v>43564</v>
      </c>
      <c r="BR124" s="484">
        <v>33</v>
      </c>
      <c r="BS124" s="484">
        <v>11187</v>
      </c>
      <c r="BT124" s="484">
        <v>2841</v>
      </c>
      <c r="BU124" s="484">
        <v>1701</v>
      </c>
      <c r="BV124" s="484">
        <v>696</v>
      </c>
      <c r="BW124" s="484">
        <v>289</v>
      </c>
      <c r="BX124" s="484">
        <v>93</v>
      </c>
      <c r="BY124" s="484">
        <v>42</v>
      </c>
      <c r="BZ124" s="484">
        <v>4</v>
      </c>
      <c r="CA124" s="485">
        <v>16886</v>
      </c>
      <c r="CB124" s="484">
        <v>9</v>
      </c>
      <c r="CC124" s="484">
        <v>270</v>
      </c>
      <c r="CD124" s="484">
        <v>122</v>
      </c>
      <c r="CE124" s="484">
        <v>101</v>
      </c>
      <c r="CF124" s="484">
        <v>44</v>
      </c>
      <c r="CG124" s="484">
        <v>16</v>
      </c>
      <c r="CH124" s="484">
        <v>9</v>
      </c>
      <c r="CI124" s="484">
        <v>3</v>
      </c>
      <c r="CJ124" s="484">
        <v>1</v>
      </c>
      <c r="CK124" s="485">
        <v>575</v>
      </c>
      <c r="CL124" s="484">
        <v>7</v>
      </c>
      <c r="CM124" s="484">
        <v>44</v>
      </c>
      <c r="CN124" s="484">
        <v>15</v>
      </c>
      <c r="CO124" s="484">
        <v>22</v>
      </c>
      <c r="CP124" s="484">
        <v>16</v>
      </c>
      <c r="CQ124" s="484">
        <v>9</v>
      </c>
      <c r="CR124" s="484">
        <v>8</v>
      </c>
      <c r="CS124" s="484">
        <v>15</v>
      </c>
      <c r="CT124" s="484">
        <v>2</v>
      </c>
      <c r="CU124" s="485">
        <v>138</v>
      </c>
      <c r="CV124" s="484">
        <v>75</v>
      </c>
      <c r="CW124" s="484">
        <v>29</v>
      </c>
      <c r="CX124" s="484">
        <v>24</v>
      </c>
      <c r="CY124" s="484">
        <v>7</v>
      </c>
      <c r="CZ124" s="484">
        <v>7</v>
      </c>
      <c r="DA124" s="484">
        <v>1</v>
      </c>
      <c r="DB124" s="484">
        <v>1</v>
      </c>
      <c r="DC124" s="484">
        <v>2</v>
      </c>
      <c r="DD124" s="485">
        <v>146</v>
      </c>
      <c r="DE124" s="484">
        <v>668</v>
      </c>
      <c r="DF124" s="484">
        <v>116</v>
      </c>
      <c r="DG124" s="484">
        <v>60</v>
      </c>
      <c r="DH124" s="484">
        <v>25</v>
      </c>
      <c r="DI124" s="484">
        <v>6</v>
      </c>
      <c r="DJ124" s="484">
        <v>2</v>
      </c>
      <c r="DK124" s="484">
        <v>7</v>
      </c>
      <c r="DL124" s="484">
        <v>1</v>
      </c>
      <c r="DM124" s="485">
        <v>885</v>
      </c>
      <c r="DN124" s="484">
        <v>76</v>
      </c>
      <c r="DO124" s="484">
        <v>18</v>
      </c>
      <c r="DP124" s="484">
        <v>12</v>
      </c>
      <c r="DQ124" s="484">
        <v>5</v>
      </c>
      <c r="DR124" s="484">
        <v>3</v>
      </c>
      <c r="DS124" s="484">
        <v>1</v>
      </c>
      <c r="DT124" s="484">
        <v>1</v>
      </c>
      <c r="DU124" s="484">
        <v>0</v>
      </c>
      <c r="DV124" s="485">
        <v>116</v>
      </c>
      <c r="DW124" s="484">
        <v>300</v>
      </c>
      <c r="DX124" s="484">
        <v>11</v>
      </c>
      <c r="DY124" s="484">
        <v>8</v>
      </c>
      <c r="DZ124" s="484">
        <v>4</v>
      </c>
      <c r="EA124" s="484">
        <v>2</v>
      </c>
      <c r="EB124" s="484">
        <v>0</v>
      </c>
      <c r="EC124" s="484">
        <v>3</v>
      </c>
      <c r="ED124" s="484">
        <v>1</v>
      </c>
      <c r="EE124" s="485">
        <v>329</v>
      </c>
      <c r="EF124" s="484">
        <v>1044</v>
      </c>
      <c r="EG124" s="484">
        <v>145</v>
      </c>
      <c r="EH124" s="484">
        <v>80</v>
      </c>
      <c r="EI124" s="484">
        <v>34</v>
      </c>
      <c r="EJ124" s="484">
        <v>11</v>
      </c>
      <c r="EK124" s="484">
        <v>3</v>
      </c>
      <c r="EL124" s="484">
        <v>11</v>
      </c>
      <c r="EM124" s="484">
        <v>2</v>
      </c>
      <c r="EN124" s="485">
        <v>1330</v>
      </c>
      <c r="EO124" s="484">
        <v>765</v>
      </c>
      <c r="EP124" s="484">
        <v>78</v>
      </c>
      <c r="EQ124" s="484">
        <v>38</v>
      </c>
      <c r="ER124" s="484">
        <v>24</v>
      </c>
      <c r="ES124" s="484">
        <v>4</v>
      </c>
      <c r="ET124" s="484">
        <v>0</v>
      </c>
      <c r="EU124" s="484">
        <v>8</v>
      </c>
      <c r="EV124" s="484">
        <v>2</v>
      </c>
      <c r="EW124" s="485">
        <v>919</v>
      </c>
      <c r="EX124" s="484">
        <v>0</v>
      </c>
      <c r="EY124" s="484">
        <v>0</v>
      </c>
      <c r="EZ124" s="484">
        <v>0</v>
      </c>
      <c r="FA124" s="484">
        <v>0</v>
      </c>
      <c r="FB124" s="484">
        <v>0</v>
      </c>
      <c r="FC124" s="484">
        <v>0</v>
      </c>
      <c r="FD124" s="484">
        <v>0</v>
      </c>
      <c r="FE124" s="484">
        <v>0</v>
      </c>
      <c r="FF124" s="485">
        <v>0</v>
      </c>
      <c r="FG124" s="484">
        <v>0</v>
      </c>
      <c r="FH124" s="484">
        <v>0</v>
      </c>
      <c r="FI124" s="484">
        <v>0</v>
      </c>
      <c r="FJ124" s="484">
        <v>0</v>
      </c>
      <c r="FK124" s="484">
        <v>0</v>
      </c>
      <c r="FL124" s="484">
        <v>0</v>
      </c>
      <c r="FM124" s="484">
        <v>0</v>
      </c>
      <c r="FN124" s="484">
        <v>0</v>
      </c>
      <c r="FO124" s="485">
        <v>0</v>
      </c>
      <c r="FP124" s="484">
        <v>60</v>
      </c>
      <c r="FQ124" s="484">
        <v>15</v>
      </c>
      <c r="FR124" s="484">
        <v>10</v>
      </c>
      <c r="FS124" s="484">
        <v>2</v>
      </c>
      <c r="FT124" s="484">
        <v>4</v>
      </c>
      <c r="FU124" s="484">
        <v>0</v>
      </c>
      <c r="FV124" s="484">
        <v>0</v>
      </c>
      <c r="FW124" s="484">
        <v>0</v>
      </c>
      <c r="FX124" s="485">
        <v>91</v>
      </c>
      <c r="FY124" s="484">
        <v>705</v>
      </c>
      <c r="FZ124" s="484">
        <v>63</v>
      </c>
      <c r="GA124" s="484">
        <v>28</v>
      </c>
      <c r="GB124" s="484">
        <v>22</v>
      </c>
      <c r="GC124" s="484">
        <v>0</v>
      </c>
      <c r="GD124" s="484">
        <v>0</v>
      </c>
      <c r="GE124" s="484">
        <v>8</v>
      </c>
      <c r="GF124" s="484">
        <v>2</v>
      </c>
      <c r="GG124" s="485">
        <v>828</v>
      </c>
      <c r="GH124" s="484">
        <v>77</v>
      </c>
      <c r="GI124" s="484">
        <v>11433</v>
      </c>
      <c r="GJ124" s="484">
        <v>4367</v>
      </c>
      <c r="GK124" s="484">
        <v>4426</v>
      </c>
      <c r="GL124" s="484">
        <v>2546</v>
      </c>
      <c r="GM124" s="484">
        <v>1453</v>
      </c>
      <c r="GN124" s="484">
        <v>649</v>
      </c>
      <c r="GO124" s="484">
        <v>496</v>
      </c>
      <c r="GP124" s="484">
        <v>72</v>
      </c>
      <c r="GQ124" s="485">
        <v>25519</v>
      </c>
      <c r="GR124" s="484">
        <v>49</v>
      </c>
      <c r="GS124" s="484">
        <v>11878</v>
      </c>
      <c r="GT124" s="484">
        <v>3007</v>
      </c>
      <c r="GU124" s="484">
        <v>1844</v>
      </c>
      <c r="GV124" s="484">
        <v>765</v>
      </c>
      <c r="GW124" s="484">
        <v>319</v>
      </c>
      <c r="GX124" s="484">
        <v>111</v>
      </c>
      <c r="GY124" s="484">
        <v>64</v>
      </c>
      <c r="GZ124" s="484">
        <v>8</v>
      </c>
      <c r="HA124" s="485">
        <v>18045</v>
      </c>
      <c r="HB124" s="460">
        <v>0</v>
      </c>
      <c r="HC124" s="460">
        <v>0</v>
      </c>
      <c r="HD124" s="460">
        <v>0</v>
      </c>
      <c r="HE124" s="460">
        <v>0</v>
      </c>
      <c r="HF124" s="460">
        <v>0</v>
      </c>
      <c r="HG124" s="460">
        <v>0</v>
      </c>
      <c r="HH124" s="460">
        <v>0</v>
      </c>
      <c r="HI124" s="460">
        <v>0</v>
      </c>
      <c r="HJ124" s="460">
        <v>0</v>
      </c>
      <c r="HK124" s="483">
        <v>0</v>
      </c>
      <c r="HL124" s="460">
        <v>112</v>
      </c>
      <c r="HM124" s="460">
        <v>20678.75</v>
      </c>
      <c r="HN124" s="460">
        <v>6626.25</v>
      </c>
      <c r="HO124" s="460">
        <v>5809.5</v>
      </c>
      <c r="HP124" s="460">
        <v>3118</v>
      </c>
      <c r="HQ124" s="460">
        <v>1691.75</v>
      </c>
      <c r="HR124" s="460">
        <v>730</v>
      </c>
      <c r="HS124" s="460">
        <v>543.75</v>
      </c>
      <c r="HT124" s="460">
        <v>78.75</v>
      </c>
      <c r="HU124" s="483">
        <v>39388.75</v>
      </c>
      <c r="HV124" s="460">
        <v>62.2</v>
      </c>
      <c r="HW124" s="460">
        <v>13785.8</v>
      </c>
      <c r="HX124" s="460">
        <v>5153.8</v>
      </c>
      <c r="HY124" s="460">
        <v>5164</v>
      </c>
      <c r="HZ124" s="460">
        <v>3118</v>
      </c>
      <c r="IA124" s="460">
        <v>2067.6999999999998</v>
      </c>
      <c r="IB124" s="460">
        <v>1054.4000000000001</v>
      </c>
      <c r="IC124" s="460">
        <v>906.3</v>
      </c>
      <c r="ID124" s="460">
        <v>157.5</v>
      </c>
      <c r="IE124" s="483">
        <v>31469.7</v>
      </c>
      <c r="IF124" s="483">
        <v>0</v>
      </c>
      <c r="IG124" s="483">
        <v>31469.7</v>
      </c>
      <c r="IH124" s="460">
        <v>112</v>
      </c>
      <c r="II124" s="460">
        <v>20678.75</v>
      </c>
      <c r="IJ124" s="460">
        <v>6626.25</v>
      </c>
      <c r="IK124" s="460">
        <v>5809.5</v>
      </c>
      <c r="IL124" s="460">
        <v>3118</v>
      </c>
      <c r="IM124" s="460">
        <v>1691.75</v>
      </c>
      <c r="IN124" s="460">
        <v>730</v>
      </c>
      <c r="IO124" s="460">
        <v>543.75</v>
      </c>
      <c r="IP124" s="460">
        <v>78.75</v>
      </c>
      <c r="IQ124" s="483">
        <v>39388.75</v>
      </c>
      <c r="IR124" s="460">
        <v>39.79</v>
      </c>
      <c r="IS124" s="460">
        <v>7244.67</v>
      </c>
      <c r="IT124" s="460">
        <v>1134.53</v>
      </c>
      <c r="IU124" s="460">
        <v>397.51</v>
      </c>
      <c r="IV124" s="460">
        <v>104.71</v>
      </c>
      <c r="IW124" s="460">
        <v>41.39</v>
      </c>
      <c r="IX124" s="460">
        <v>11.74</v>
      </c>
      <c r="IY124" s="460">
        <v>5.52</v>
      </c>
      <c r="IZ124" s="460">
        <v>0</v>
      </c>
      <c r="JA124" s="483">
        <v>8979.86</v>
      </c>
      <c r="JB124" s="460">
        <v>72.209999999999994</v>
      </c>
      <c r="JC124" s="460">
        <v>13434.08</v>
      </c>
      <c r="JD124" s="460">
        <v>5491.72</v>
      </c>
      <c r="JE124" s="460">
        <v>5411.99</v>
      </c>
      <c r="JF124" s="460">
        <v>3013.29</v>
      </c>
      <c r="JG124" s="460">
        <v>1650.36</v>
      </c>
      <c r="JH124" s="460">
        <v>718.26</v>
      </c>
      <c r="JI124" s="460">
        <v>538.23</v>
      </c>
      <c r="JJ124" s="460">
        <v>78.75</v>
      </c>
      <c r="JK124" s="483">
        <v>30408.89</v>
      </c>
      <c r="JL124" s="460">
        <v>40.1</v>
      </c>
      <c r="JM124" s="460">
        <v>8956.1</v>
      </c>
      <c r="JN124" s="460">
        <v>4271.3</v>
      </c>
      <c r="JO124" s="460">
        <v>4810.7</v>
      </c>
      <c r="JP124" s="460">
        <v>3013.3</v>
      </c>
      <c r="JQ124" s="460">
        <v>2017.1</v>
      </c>
      <c r="JR124" s="460">
        <v>1037.5</v>
      </c>
      <c r="JS124" s="460">
        <v>897.1</v>
      </c>
      <c r="JT124" s="460">
        <v>157.5</v>
      </c>
      <c r="JU124" s="483">
        <v>25200.7</v>
      </c>
      <c r="JV124" s="483">
        <v>0</v>
      </c>
      <c r="JW124" s="483">
        <v>25200.7</v>
      </c>
      <c r="JX124" s="461"/>
      <c r="JY124" s="461"/>
      <c r="JZ124" s="461"/>
      <c r="KA124" s="461"/>
      <c r="KB124" s="461"/>
      <c r="KC124" s="461"/>
      <c r="KD124" s="461"/>
      <c r="KE124" s="461"/>
      <c r="KF124" s="461"/>
      <c r="KG124" s="461"/>
      <c r="KH124" s="461"/>
      <c r="KI124" s="461"/>
      <c r="KJ124" s="461"/>
      <c r="KK124" s="461"/>
      <c r="KL124" s="461"/>
      <c r="KM124" s="461"/>
      <c r="KN124" s="461"/>
      <c r="KO124" s="461"/>
      <c r="KP124" s="461"/>
      <c r="KQ124" s="461"/>
      <c r="KR124" s="461"/>
      <c r="KS124" s="461"/>
      <c r="KT124" s="461"/>
      <c r="KU124" s="461"/>
      <c r="KV124" s="461"/>
      <c r="KW124" s="461"/>
      <c r="KX124" s="462"/>
    </row>
    <row r="125" spans="1:310" s="463" customFormat="1" x14ac:dyDescent="0.2">
      <c r="A125" s="457" t="s">
        <v>285</v>
      </c>
      <c r="B125" s="473" t="s">
        <v>931</v>
      </c>
      <c r="C125" s="464" t="s">
        <v>782</v>
      </c>
      <c r="D125" s="465" t="s">
        <v>286</v>
      </c>
      <c r="E125" s="484">
        <v>14779</v>
      </c>
      <c r="F125" s="484">
        <v>12363</v>
      </c>
      <c r="G125" s="484">
        <v>7665</v>
      </c>
      <c r="H125" s="484">
        <v>5688</v>
      </c>
      <c r="I125" s="484">
        <v>2280</v>
      </c>
      <c r="J125" s="484">
        <v>837</v>
      </c>
      <c r="K125" s="484">
        <v>194</v>
      </c>
      <c r="L125" s="484">
        <v>36</v>
      </c>
      <c r="M125" s="485">
        <v>43842</v>
      </c>
      <c r="N125" s="484">
        <v>226</v>
      </c>
      <c r="O125" s="484">
        <v>122</v>
      </c>
      <c r="P125" s="484">
        <v>64</v>
      </c>
      <c r="Q125" s="484">
        <v>57</v>
      </c>
      <c r="R125" s="484">
        <v>26</v>
      </c>
      <c r="S125" s="484">
        <v>11</v>
      </c>
      <c r="T125" s="484">
        <v>0</v>
      </c>
      <c r="U125" s="484">
        <v>2</v>
      </c>
      <c r="V125" s="485">
        <v>508</v>
      </c>
      <c r="W125" s="484">
        <v>0</v>
      </c>
      <c r="X125" s="484">
        <v>0</v>
      </c>
      <c r="Y125" s="484">
        <v>0</v>
      </c>
      <c r="Z125" s="484">
        <v>0</v>
      </c>
      <c r="AA125" s="484">
        <v>0</v>
      </c>
      <c r="AB125" s="484">
        <v>0</v>
      </c>
      <c r="AC125" s="484">
        <v>0</v>
      </c>
      <c r="AD125" s="484">
        <v>0</v>
      </c>
      <c r="AE125" s="485">
        <v>0</v>
      </c>
      <c r="AF125" s="484">
        <v>14553</v>
      </c>
      <c r="AG125" s="484">
        <v>12241</v>
      </c>
      <c r="AH125" s="484">
        <v>7601</v>
      </c>
      <c r="AI125" s="484">
        <v>5631</v>
      </c>
      <c r="AJ125" s="484">
        <v>2254</v>
      </c>
      <c r="AK125" s="484">
        <v>826</v>
      </c>
      <c r="AL125" s="484">
        <v>194</v>
      </c>
      <c r="AM125" s="484">
        <v>34</v>
      </c>
      <c r="AN125" s="485">
        <v>43334</v>
      </c>
      <c r="AO125" s="484">
        <v>6</v>
      </c>
      <c r="AP125" s="484">
        <v>20</v>
      </c>
      <c r="AQ125" s="484">
        <v>22</v>
      </c>
      <c r="AR125" s="484">
        <v>16</v>
      </c>
      <c r="AS125" s="484">
        <v>11</v>
      </c>
      <c r="AT125" s="484">
        <v>9</v>
      </c>
      <c r="AU125" s="484">
        <v>3</v>
      </c>
      <c r="AV125" s="484">
        <v>15</v>
      </c>
      <c r="AW125" s="485">
        <v>102</v>
      </c>
      <c r="AX125" s="484">
        <v>6</v>
      </c>
      <c r="AY125" s="484">
        <v>20</v>
      </c>
      <c r="AZ125" s="484">
        <v>22</v>
      </c>
      <c r="BA125" s="484">
        <v>16</v>
      </c>
      <c r="BB125" s="484">
        <v>11</v>
      </c>
      <c r="BC125" s="484">
        <v>9</v>
      </c>
      <c r="BD125" s="484">
        <v>3</v>
      </c>
      <c r="BE125" s="484">
        <v>15</v>
      </c>
      <c r="BF125" s="486"/>
      <c r="BG125" s="485">
        <v>102</v>
      </c>
      <c r="BH125" s="484">
        <v>6</v>
      </c>
      <c r="BI125" s="484">
        <v>14567</v>
      </c>
      <c r="BJ125" s="484">
        <v>12243</v>
      </c>
      <c r="BK125" s="484">
        <v>7595</v>
      </c>
      <c r="BL125" s="484">
        <v>5626</v>
      </c>
      <c r="BM125" s="484">
        <v>2252</v>
      </c>
      <c r="BN125" s="484">
        <v>820</v>
      </c>
      <c r="BO125" s="484">
        <v>206</v>
      </c>
      <c r="BP125" s="484">
        <v>19</v>
      </c>
      <c r="BQ125" s="485">
        <v>43334</v>
      </c>
      <c r="BR125" s="484">
        <v>2</v>
      </c>
      <c r="BS125" s="484">
        <v>8658</v>
      </c>
      <c r="BT125" s="484">
        <v>4780</v>
      </c>
      <c r="BU125" s="484">
        <v>2260</v>
      </c>
      <c r="BV125" s="484">
        <v>1395</v>
      </c>
      <c r="BW125" s="484">
        <v>400</v>
      </c>
      <c r="BX125" s="484">
        <v>112</v>
      </c>
      <c r="BY125" s="484">
        <v>21</v>
      </c>
      <c r="BZ125" s="484">
        <v>0</v>
      </c>
      <c r="CA125" s="485">
        <v>17628</v>
      </c>
      <c r="CB125" s="484">
        <v>0</v>
      </c>
      <c r="CC125" s="484">
        <v>75</v>
      </c>
      <c r="CD125" s="484">
        <v>112</v>
      </c>
      <c r="CE125" s="484">
        <v>78</v>
      </c>
      <c r="CF125" s="484">
        <v>64</v>
      </c>
      <c r="CG125" s="484">
        <v>23</v>
      </c>
      <c r="CH125" s="484">
        <v>4</v>
      </c>
      <c r="CI125" s="484">
        <v>1</v>
      </c>
      <c r="CJ125" s="484">
        <v>0</v>
      </c>
      <c r="CK125" s="485">
        <v>357</v>
      </c>
      <c r="CL125" s="484">
        <v>0</v>
      </c>
      <c r="CM125" s="484">
        <v>6</v>
      </c>
      <c r="CN125" s="484">
        <v>4</v>
      </c>
      <c r="CO125" s="484">
        <v>5</v>
      </c>
      <c r="CP125" s="484">
        <v>15</v>
      </c>
      <c r="CQ125" s="484">
        <v>14</v>
      </c>
      <c r="CR125" s="484">
        <v>9</v>
      </c>
      <c r="CS125" s="484">
        <v>24</v>
      </c>
      <c r="CT125" s="484">
        <v>11</v>
      </c>
      <c r="CU125" s="485">
        <v>88</v>
      </c>
      <c r="CV125" s="484">
        <v>396</v>
      </c>
      <c r="CW125" s="484">
        <v>161</v>
      </c>
      <c r="CX125" s="484">
        <v>100</v>
      </c>
      <c r="CY125" s="484">
        <v>75</v>
      </c>
      <c r="CZ125" s="484">
        <v>19</v>
      </c>
      <c r="DA125" s="484">
        <v>10</v>
      </c>
      <c r="DB125" s="484">
        <v>2</v>
      </c>
      <c r="DC125" s="484">
        <v>0</v>
      </c>
      <c r="DD125" s="485">
        <v>763</v>
      </c>
      <c r="DE125" s="484">
        <v>538</v>
      </c>
      <c r="DF125" s="484">
        <v>189</v>
      </c>
      <c r="DG125" s="484">
        <v>82</v>
      </c>
      <c r="DH125" s="484">
        <v>50</v>
      </c>
      <c r="DI125" s="484">
        <v>9</v>
      </c>
      <c r="DJ125" s="484">
        <v>4</v>
      </c>
      <c r="DK125" s="484">
        <v>1</v>
      </c>
      <c r="DL125" s="484">
        <v>0</v>
      </c>
      <c r="DM125" s="485">
        <v>873</v>
      </c>
      <c r="DN125" s="484">
        <v>0</v>
      </c>
      <c r="DO125" s="484">
        <v>0</v>
      </c>
      <c r="DP125" s="484">
        <v>0</v>
      </c>
      <c r="DQ125" s="484">
        <v>0</v>
      </c>
      <c r="DR125" s="484">
        <v>0</v>
      </c>
      <c r="DS125" s="484">
        <v>0</v>
      </c>
      <c r="DT125" s="484">
        <v>0</v>
      </c>
      <c r="DU125" s="484">
        <v>0</v>
      </c>
      <c r="DV125" s="485">
        <v>0</v>
      </c>
      <c r="DW125" s="484">
        <v>179</v>
      </c>
      <c r="DX125" s="484">
        <v>33</v>
      </c>
      <c r="DY125" s="484">
        <v>13</v>
      </c>
      <c r="DZ125" s="484">
        <v>13</v>
      </c>
      <c r="EA125" s="484">
        <v>3</v>
      </c>
      <c r="EB125" s="484">
        <v>1</v>
      </c>
      <c r="EC125" s="484">
        <v>2</v>
      </c>
      <c r="ED125" s="484">
        <v>1</v>
      </c>
      <c r="EE125" s="485">
        <v>245</v>
      </c>
      <c r="EF125" s="484">
        <v>717</v>
      </c>
      <c r="EG125" s="484">
        <v>222</v>
      </c>
      <c r="EH125" s="484">
        <v>95</v>
      </c>
      <c r="EI125" s="484">
        <v>63</v>
      </c>
      <c r="EJ125" s="484">
        <v>12</v>
      </c>
      <c r="EK125" s="484">
        <v>5</v>
      </c>
      <c r="EL125" s="484">
        <v>3</v>
      </c>
      <c r="EM125" s="484">
        <v>1</v>
      </c>
      <c r="EN125" s="485">
        <v>1118</v>
      </c>
      <c r="EO125" s="484">
        <v>430</v>
      </c>
      <c r="EP125" s="484">
        <v>120</v>
      </c>
      <c r="EQ125" s="484">
        <v>44</v>
      </c>
      <c r="ER125" s="484">
        <v>37</v>
      </c>
      <c r="ES125" s="484">
        <v>4</v>
      </c>
      <c r="ET125" s="484">
        <v>3</v>
      </c>
      <c r="EU125" s="484">
        <v>2</v>
      </c>
      <c r="EV125" s="484">
        <v>1</v>
      </c>
      <c r="EW125" s="485">
        <v>641</v>
      </c>
      <c r="EX125" s="484">
        <v>0</v>
      </c>
      <c r="EY125" s="484">
        <v>0</v>
      </c>
      <c r="EZ125" s="484">
        <v>0</v>
      </c>
      <c r="FA125" s="484">
        <v>0</v>
      </c>
      <c r="FB125" s="484">
        <v>0</v>
      </c>
      <c r="FC125" s="484">
        <v>0</v>
      </c>
      <c r="FD125" s="484">
        <v>0</v>
      </c>
      <c r="FE125" s="484">
        <v>0</v>
      </c>
      <c r="FF125" s="485">
        <v>0</v>
      </c>
      <c r="FG125" s="484">
        <v>0</v>
      </c>
      <c r="FH125" s="484">
        <v>0</v>
      </c>
      <c r="FI125" s="484">
        <v>0</v>
      </c>
      <c r="FJ125" s="484">
        <v>0</v>
      </c>
      <c r="FK125" s="484">
        <v>0</v>
      </c>
      <c r="FL125" s="484">
        <v>0</v>
      </c>
      <c r="FM125" s="484">
        <v>0</v>
      </c>
      <c r="FN125" s="484">
        <v>0</v>
      </c>
      <c r="FO125" s="485">
        <v>0</v>
      </c>
      <c r="FP125" s="484">
        <v>5</v>
      </c>
      <c r="FQ125" s="484">
        <v>1</v>
      </c>
      <c r="FR125" s="484">
        <v>0</v>
      </c>
      <c r="FS125" s="484">
        <v>1</v>
      </c>
      <c r="FT125" s="484">
        <v>0</v>
      </c>
      <c r="FU125" s="484">
        <v>0</v>
      </c>
      <c r="FV125" s="484">
        <v>0</v>
      </c>
      <c r="FW125" s="484">
        <v>0</v>
      </c>
      <c r="FX125" s="485">
        <v>7</v>
      </c>
      <c r="FY125" s="484">
        <v>425</v>
      </c>
      <c r="FZ125" s="484">
        <v>119</v>
      </c>
      <c r="GA125" s="484">
        <v>44</v>
      </c>
      <c r="GB125" s="484">
        <v>36</v>
      </c>
      <c r="GC125" s="484">
        <v>4</v>
      </c>
      <c r="GD125" s="484">
        <v>3</v>
      </c>
      <c r="GE125" s="484">
        <v>2</v>
      </c>
      <c r="GF125" s="484">
        <v>1</v>
      </c>
      <c r="GG125" s="485">
        <v>634</v>
      </c>
      <c r="GH125" s="484">
        <v>4</v>
      </c>
      <c r="GI125" s="484">
        <v>5649</v>
      </c>
      <c r="GJ125" s="484">
        <v>7314</v>
      </c>
      <c r="GK125" s="484">
        <v>5239</v>
      </c>
      <c r="GL125" s="484">
        <v>4139</v>
      </c>
      <c r="GM125" s="484">
        <v>1812</v>
      </c>
      <c r="GN125" s="484">
        <v>694</v>
      </c>
      <c r="GO125" s="484">
        <v>158</v>
      </c>
      <c r="GP125" s="484">
        <v>7</v>
      </c>
      <c r="GQ125" s="485">
        <v>25016</v>
      </c>
      <c r="GR125" s="484">
        <v>2</v>
      </c>
      <c r="GS125" s="484">
        <v>8918</v>
      </c>
      <c r="GT125" s="484">
        <v>4929</v>
      </c>
      <c r="GU125" s="484">
        <v>2356</v>
      </c>
      <c r="GV125" s="484">
        <v>1487</v>
      </c>
      <c r="GW125" s="484">
        <v>440</v>
      </c>
      <c r="GX125" s="484">
        <v>126</v>
      </c>
      <c r="GY125" s="484">
        <v>48</v>
      </c>
      <c r="GZ125" s="484">
        <v>12</v>
      </c>
      <c r="HA125" s="485">
        <v>18318</v>
      </c>
      <c r="HB125" s="460">
        <v>0</v>
      </c>
      <c r="HC125" s="460">
        <v>3.3</v>
      </c>
      <c r="HD125" s="460">
        <v>1.5</v>
      </c>
      <c r="HE125" s="460">
        <v>0.5</v>
      </c>
      <c r="HF125" s="460">
        <v>0</v>
      </c>
      <c r="HG125" s="460">
        <v>0</v>
      </c>
      <c r="HH125" s="460">
        <v>0</v>
      </c>
      <c r="HI125" s="460">
        <v>0</v>
      </c>
      <c r="HJ125" s="460">
        <v>0</v>
      </c>
      <c r="HK125" s="483">
        <v>5.3</v>
      </c>
      <c r="HL125" s="460">
        <v>5.5</v>
      </c>
      <c r="HM125" s="460">
        <v>12619.45</v>
      </c>
      <c r="HN125" s="460">
        <v>11056.5</v>
      </c>
      <c r="HO125" s="460">
        <v>7024.5</v>
      </c>
      <c r="HP125" s="460">
        <v>5268.75</v>
      </c>
      <c r="HQ125" s="460">
        <v>2144.25</v>
      </c>
      <c r="HR125" s="460">
        <v>787.5</v>
      </c>
      <c r="HS125" s="460">
        <v>190.5</v>
      </c>
      <c r="HT125" s="460">
        <v>15.5</v>
      </c>
      <c r="HU125" s="483">
        <v>39112.449999999997</v>
      </c>
      <c r="HV125" s="460">
        <v>3.1</v>
      </c>
      <c r="HW125" s="460">
        <v>8413</v>
      </c>
      <c r="HX125" s="460">
        <v>8599.5</v>
      </c>
      <c r="HY125" s="460">
        <v>6244</v>
      </c>
      <c r="HZ125" s="460">
        <v>5268.8</v>
      </c>
      <c r="IA125" s="460">
        <v>2620.8000000000002</v>
      </c>
      <c r="IB125" s="460">
        <v>1137.5</v>
      </c>
      <c r="IC125" s="460">
        <v>317.5</v>
      </c>
      <c r="ID125" s="460">
        <v>31</v>
      </c>
      <c r="IE125" s="483">
        <v>32635.200000000001</v>
      </c>
      <c r="IF125" s="483">
        <v>0</v>
      </c>
      <c r="IG125" s="483">
        <v>32635.200000000001</v>
      </c>
      <c r="IH125" s="460">
        <v>5.5</v>
      </c>
      <c r="II125" s="460">
        <v>12619.45</v>
      </c>
      <c r="IJ125" s="460">
        <v>11056.5</v>
      </c>
      <c r="IK125" s="460">
        <v>7024.5</v>
      </c>
      <c r="IL125" s="460">
        <v>5268.75</v>
      </c>
      <c r="IM125" s="460">
        <v>2144.25</v>
      </c>
      <c r="IN125" s="460">
        <v>787.5</v>
      </c>
      <c r="IO125" s="460">
        <v>190.5</v>
      </c>
      <c r="IP125" s="460">
        <v>15.5</v>
      </c>
      <c r="IQ125" s="483">
        <v>39112.449999999997</v>
      </c>
      <c r="IR125" s="460">
        <v>0.33</v>
      </c>
      <c r="IS125" s="460">
        <v>3700.48</v>
      </c>
      <c r="IT125" s="460">
        <v>2303.7800000000002</v>
      </c>
      <c r="IU125" s="460">
        <v>689.84</v>
      </c>
      <c r="IV125" s="460">
        <v>280.83</v>
      </c>
      <c r="IW125" s="460">
        <v>43.67</v>
      </c>
      <c r="IX125" s="460">
        <v>13.17</v>
      </c>
      <c r="IY125" s="460">
        <v>1</v>
      </c>
      <c r="IZ125" s="460">
        <v>0</v>
      </c>
      <c r="JA125" s="483">
        <v>7033.1</v>
      </c>
      <c r="JB125" s="460">
        <v>5.17</v>
      </c>
      <c r="JC125" s="460">
        <v>8918.9699999999993</v>
      </c>
      <c r="JD125" s="460">
        <v>8752.7199999999993</v>
      </c>
      <c r="JE125" s="460">
        <v>6334.66</v>
      </c>
      <c r="JF125" s="460">
        <v>4987.92</v>
      </c>
      <c r="JG125" s="460">
        <v>2100.58</v>
      </c>
      <c r="JH125" s="460">
        <v>774.33</v>
      </c>
      <c r="JI125" s="460">
        <v>189.5</v>
      </c>
      <c r="JJ125" s="460">
        <v>15.5</v>
      </c>
      <c r="JK125" s="483">
        <v>32079.35</v>
      </c>
      <c r="JL125" s="460">
        <v>2.9</v>
      </c>
      <c r="JM125" s="460">
        <v>5946</v>
      </c>
      <c r="JN125" s="460">
        <v>6807.7</v>
      </c>
      <c r="JO125" s="460">
        <v>5630.8</v>
      </c>
      <c r="JP125" s="460">
        <v>4987.8999999999996</v>
      </c>
      <c r="JQ125" s="460">
        <v>2567.4</v>
      </c>
      <c r="JR125" s="460">
        <v>1118.5</v>
      </c>
      <c r="JS125" s="460">
        <v>315.8</v>
      </c>
      <c r="JT125" s="460">
        <v>31</v>
      </c>
      <c r="JU125" s="483">
        <v>27408</v>
      </c>
      <c r="JV125" s="483">
        <v>0</v>
      </c>
      <c r="JW125" s="483">
        <v>27408</v>
      </c>
      <c r="JX125" s="461"/>
      <c r="JY125" s="461"/>
      <c r="JZ125" s="461"/>
      <c r="KA125" s="461"/>
      <c r="KB125" s="461"/>
      <c r="KC125" s="461"/>
      <c r="KD125" s="461"/>
      <c r="KE125" s="461"/>
      <c r="KF125" s="461"/>
      <c r="KG125" s="461"/>
      <c r="KH125" s="461"/>
      <c r="KI125" s="461"/>
      <c r="KJ125" s="461"/>
      <c r="KK125" s="461"/>
      <c r="KL125" s="461"/>
      <c r="KM125" s="461"/>
      <c r="KN125" s="461"/>
      <c r="KO125" s="461"/>
      <c r="KP125" s="461"/>
      <c r="KQ125" s="461"/>
      <c r="KR125" s="461"/>
      <c r="KS125" s="461"/>
      <c r="KT125" s="461"/>
      <c r="KU125" s="461"/>
      <c r="KV125" s="461"/>
      <c r="KW125" s="461"/>
      <c r="KX125" s="462"/>
    </row>
    <row r="126" spans="1:310" s="463" customFormat="1" x14ac:dyDescent="0.2">
      <c r="A126" s="457" t="s">
        <v>932</v>
      </c>
      <c r="B126" s="473" t="s">
        <v>933</v>
      </c>
      <c r="C126" s="464" t="s">
        <v>782</v>
      </c>
      <c r="D126" s="465" t="s">
        <v>934</v>
      </c>
      <c r="E126" s="484">
        <v>8540</v>
      </c>
      <c r="F126" s="484">
        <v>14600</v>
      </c>
      <c r="G126" s="484">
        <v>13336</v>
      </c>
      <c r="H126" s="484">
        <v>10169</v>
      </c>
      <c r="I126" s="484">
        <v>5813</v>
      </c>
      <c r="J126" s="484">
        <v>2529</v>
      </c>
      <c r="K126" s="484">
        <v>965</v>
      </c>
      <c r="L126" s="484">
        <v>42</v>
      </c>
      <c r="M126" s="485">
        <v>55994</v>
      </c>
      <c r="N126" s="484">
        <v>141</v>
      </c>
      <c r="O126" s="484">
        <v>147</v>
      </c>
      <c r="P126" s="484">
        <v>172</v>
      </c>
      <c r="Q126" s="484">
        <v>105</v>
      </c>
      <c r="R126" s="484">
        <v>57</v>
      </c>
      <c r="S126" s="484">
        <v>28</v>
      </c>
      <c r="T126" s="484">
        <v>13</v>
      </c>
      <c r="U126" s="484">
        <v>0</v>
      </c>
      <c r="V126" s="485">
        <v>663</v>
      </c>
      <c r="W126" s="484">
        <v>0</v>
      </c>
      <c r="X126" s="484">
        <v>0</v>
      </c>
      <c r="Y126" s="484">
        <v>0</v>
      </c>
      <c r="Z126" s="484">
        <v>0</v>
      </c>
      <c r="AA126" s="484">
        <v>0</v>
      </c>
      <c r="AB126" s="484">
        <v>0</v>
      </c>
      <c r="AC126" s="484">
        <v>0</v>
      </c>
      <c r="AD126" s="484">
        <v>0</v>
      </c>
      <c r="AE126" s="485">
        <v>0</v>
      </c>
      <c r="AF126" s="484">
        <v>8399</v>
      </c>
      <c r="AG126" s="484">
        <v>14453</v>
      </c>
      <c r="AH126" s="484">
        <v>13164</v>
      </c>
      <c r="AI126" s="484">
        <v>10064</v>
      </c>
      <c r="AJ126" s="484">
        <v>5756</v>
      </c>
      <c r="AK126" s="484">
        <v>2501</v>
      </c>
      <c r="AL126" s="484">
        <v>952</v>
      </c>
      <c r="AM126" s="484">
        <v>42</v>
      </c>
      <c r="AN126" s="485">
        <v>55331</v>
      </c>
      <c r="AO126" s="484">
        <v>13</v>
      </c>
      <c r="AP126" s="484">
        <v>67</v>
      </c>
      <c r="AQ126" s="484">
        <v>84</v>
      </c>
      <c r="AR126" s="484">
        <v>92</v>
      </c>
      <c r="AS126" s="484">
        <v>51</v>
      </c>
      <c r="AT126" s="484">
        <v>27</v>
      </c>
      <c r="AU126" s="484">
        <v>22</v>
      </c>
      <c r="AV126" s="484">
        <v>10</v>
      </c>
      <c r="AW126" s="485">
        <v>366</v>
      </c>
      <c r="AX126" s="484">
        <v>13</v>
      </c>
      <c r="AY126" s="484">
        <v>67</v>
      </c>
      <c r="AZ126" s="484">
        <v>84</v>
      </c>
      <c r="BA126" s="484">
        <v>92</v>
      </c>
      <c r="BB126" s="484">
        <v>51</v>
      </c>
      <c r="BC126" s="484">
        <v>27</v>
      </c>
      <c r="BD126" s="484">
        <v>22</v>
      </c>
      <c r="BE126" s="484">
        <v>10</v>
      </c>
      <c r="BF126" s="486"/>
      <c r="BG126" s="485">
        <v>366</v>
      </c>
      <c r="BH126" s="484">
        <v>13</v>
      </c>
      <c r="BI126" s="484">
        <v>8453</v>
      </c>
      <c r="BJ126" s="484">
        <v>14470</v>
      </c>
      <c r="BK126" s="484">
        <v>13172</v>
      </c>
      <c r="BL126" s="484">
        <v>10023</v>
      </c>
      <c r="BM126" s="484">
        <v>5732</v>
      </c>
      <c r="BN126" s="484">
        <v>2496</v>
      </c>
      <c r="BO126" s="484">
        <v>940</v>
      </c>
      <c r="BP126" s="484">
        <v>32</v>
      </c>
      <c r="BQ126" s="485">
        <v>55331</v>
      </c>
      <c r="BR126" s="484">
        <v>5</v>
      </c>
      <c r="BS126" s="484">
        <v>5158</v>
      </c>
      <c r="BT126" s="484">
        <v>5269</v>
      </c>
      <c r="BU126" s="484">
        <v>3852</v>
      </c>
      <c r="BV126" s="484">
        <v>2617</v>
      </c>
      <c r="BW126" s="484">
        <v>1264</v>
      </c>
      <c r="BX126" s="484">
        <v>419</v>
      </c>
      <c r="BY126" s="484">
        <v>142</v>
      </c>
      <c r="BZ126" s="484">
        <v>3</v>
      </c>
      <c r="CA126" s="485">
        <v>18729</v>
      </c>
      <c r="CB126" s="484">
        <v>1</v>
      </c>
      <c r="CC126" s="484">
        <v>45</v>
      </c>
      <c r="CD126" s="484">
        <v>129</v>
      </c>
      <c r="CE126" s="484">
        <v>131</v>
      </c>
      <c r="CF126" s="484">
        <v>109</v>
      </c>
      <c r="CG126" s="484">
        <v>49</v>
      </c>
      <c r="CH126" s="484">
        <v>15</v>
      </c>
      <c r="CI126" s="484">
        <v>3</v>
      </c>
      <c r="CJ126" s="484">
        <v>0</v>
      </c>
      <c r="CK126" s="485">
        <v>482</v>
      </c>
      <c r="CL126" s="484">
        <v>0</v>
      </c>
      <c r="CM126" s="484">
        <v>3</v>
      </c>
      <c r="CN126" s="484">
        <v>3</v>
      </c>
      <c r="CO126" s="484">
        <v>13</v>
      </c>
      <c r="CP126" s="484">
        <v>8</v>
      </c>
      <c r="CQ126" s="484">
        <v>13</v>
      </c>
      <c r="CR126" s="484">
        <v>12</v>
      </c>
      <c r="CS126" s="484">
        <v>19</v>
      </c>
      <c r="CT126" s="484">
        <v>9</v>
      </c>
      <c r="CU126" s="485">
        <v>80</v>
      </c>
      <c r="CV126" s="484">
        <v>27</v>
      </c>
      <c r="CW126" s="484">
        <v>38</v>
      </c>
      <c r="CX126" s="484">
        <v>68</v>
      </c>
      <c r="CY126" s="484">
        <v>49</v>
      </c>
      <c r="CZ126" s="484">
        <v>43</v>
      </c>
      <c r="DA126" s="484">
        <v>26</v>
      </c>
      <c r="DB126" s="484">
        <v>19</v>
      </c>
      <c r="DC126" s="484">
        <v>0</v>
      </c>
      <c r="DD126" s="485">
        <v>270</v>
      </c>
      <c r="DE126" s="484">
        <v>52</v>
      </c>
      <c r="DF126" s="484">
        <v>61</v>
      </c>
      <c r="DG126" s="484">
        <v>42</v>
      </c>
      <c r="DH126" s="484">
        <v>34</v>
      </c>
      <c r="DI126" s="484">
        <v>15</v>
      </c>
      <c r="DJ126" s="484">
        <v>6</v>
      </c>
      <c r="DK126" s="484">
        <v>1</v>
      </c>
      <c r="DL126" s="484">
        <v>0</v>
      </c>
      <c r="DM126" s="485">
        <v>211</v>
      </c>
      <c r="DN126" s="484">
        <v>0</v>
      </c>
      <c r="DO126" s="484">
        <v>0</v>
      </c>
      <c r="DP126" s="484">
        <v>0</v>
      </c>
      <c r="DQ126" s="484">
        <v>0</v>
      </c>
      <c r="DR126" s="484">
        <v>0</v>
      </c>
      <c r="DS126" s="484">
        <v>0</v>
      </c>
      <c r="DT126" s="484">
        <v>0</v>
      </c>
      <c r="DU126" s="484">
        <v>0</v>
      </c>
      <c r="DV126" s="485">
        <v>0</v>
      </c>
      <c r="DW126" s="484">
        <v>27</v>
      </c>
      <c r="DX126" s="484">
        <v>28</v>
      </c>
      <c r="DY126" s="484">
        <v>17</v>
      </c>
      <c r="DZ126" s="484">
        <v>12</v>
      </c>
      <c r="EA126" s="484">
        <v>3</v>
      </c>
      <c r="EB126" s="484">
        <v>2</v>
      </c>
      <c r="EC126" s="484">
        <v>0</v>
      </c>
      <c r="ED126" s="484">
        <v>1</v>
      </c>
      <c r="EE126" s="485">
        <v>90</v>
      </c>
      <c r="EF126" s="484">
        <v>79</v>
      </c>
      <c r="EG126" s="484">
        <v>89</v>
      </c>
      <c r="EH126" s="484">
        <v>59</v>
      </c>
      <c r="EI126" s="484">
        <v>46</v>
      </c>
      <c r="EJ126" s="484">
        <v>18</v>
      </c>
      <c r="EK126" s="484">
        <v>8</v>
      </c>
      <c r="EL126" s="484">
        <v>1</v>
      </c>
      <c r="EM126" s="484">
        <v>1</v>
      </c>
      <c r="EN126" s="485">
        <v>301</v>
      </c>
      <c r="EO126" s="484">
        <v>57</v>
      </c>
      <c r="EP126" s="484">
        <v>60</v>
      </c>
      <c r="EQ126" s="484">
        <v>40</v>
      </c>
      <c r="ER126" s="484">
        <v>27</v>
      </c>
      <c r="ES126" s="484">
        <v>9</v>
      </c>
      <c r="ET126" s="484">
        <v>8</v>
      </c>
      <c r="EU126" s="484">
        <v>1</v>
      </c>
      <c r="EV126" s="484">
        <v>1</v>
      </c>
      <c r="EW126" s="485">
        <v>203</v>
      </c>
      <c r="EX126" s="484">
        <v>0</v>
      </c>
      <c r="EY126" s="484">
        <v>0</v>
      </c>
      <c r="EZ126" s="484">
        <v>0</v>
      </c>
      <c r="FA126" s="484">
        <v>0</v>
      </c>
      <c r="FB126" s="484">
        <v>0</v>
      </c>
      <c r="FC126" s="484">
        <v>0</v>
      </c>
      <c r="FD126" s="484">
        <v>0</v>
      </c>
      <c r="FE126" s="484">
        <v>0</v>
      </c>
      <c r="FF126" s="485">
        <v>0</v>
      </c>
      <c r="FG126" s="484">
        <v>0</v>
      </c>
      <c r="FH126" s="484">
        <v>0</v>
      </c>
      <c r="FI126" s="484">
        <v>0</v>
      </c>
      <c r="FJ126" s="484">
        <v>0</v>
      </c>
      <c r="FK126" s="484">
        <v>0</v>
      </c>
      <c r="FL126" s="484">
        <v>0</v>
      </c>
      <c r="FM126" s="484">
        <v>0</v>
      </c>
      <c r="FN126" s="484">
        <v>0</v>
      </c>
      <c r="FO126" s="485">
        <v>0</v>
      </c>
      <c r="FP126" s="484">
        <v>0</v>
      </c>
      <c r="FQ126" s="484">
        <v>0</v>
      </c>
      <c r="FR126" s="484">
        <v>2</v>
      </c>
      <c r="FS126" s="484">
        <v>2</v>
      </c>
      <c r="FT126" s="484">
        <v>1</v>
      </c>
      <c r="FU126" s="484">
        <v>1</v>
      </c>
      <c r="FV126" s="484">
        <v>0</v>
      </c>
      <c r="FW126" s="484">
        <v>0</v>
      </c>
      <c r="FX126" s="485">
        <v>6</v>
      </c>
      <c r="FY126" s="484">
        <v>57</v>
      </c>
      <c r="FZ126" s="484">
        <v>60</v>
      </c>
      <c r="GA126" s="484">
        <v>38</v>
      </c>
      <c r="GB126" s="484">
        <v>25</v>
      </c>
      <c r="GC126" s="484">
        <v>8</v>
      </c>
      <c r="GD126" s="484">
        <v>7</v>
      </c>
      <c r="GE126" s="484">
        <v>1</v>
      </c>
      <c r="GF126" s="484">
        <v>1</v>
      </c>
      <c r="GG126" s="485">
        <v>197</v>
      </c>
      <c r="GH126" s="484">
        <v>7</v>
      </c>
      <c r="GI126" s="484">
        <v>3220</v>
      </c>
      <c r="GJ126" s="484">
        <v>9041</v>
      </c>
      <c r="GK126" s="484">
        <v>9159</v>
      </c>
      <c r="GL126" s="484">
        <v>7277</v>
      </c>
      <c r="GM126" s="484">
        <v>4403</v>
      </c>
      <c r="GN126" s="484">
        <v>2048</v>
      </c>
      <c r="GO126" s="484">
        <v>776</v>
      </c>
      <c r="GP126" s="484">
        <v>19</v>
      </c>
      <c r="GQ126" s="485">
        <v>35950</v>
      </c>
      <c r="GR126" s="484">
        <v>6</v>
      </c>
      <c r="GS126" s="484">
        <v>5233</v>
      </c>
      <c r="GT126" s="484">
        <v>5429</v>
      </c>
      <c r="GU126" s="484">
        <v>4013</v>
      </c>
      <c r="GV126" s="484">
        <v>2746</v>
      </c>
      <c r="GW126" s="484">
        <v>1329</v>
      </c>
      <c r="GX126" s="484">
        <v>448</v>
      </c>
      <c r="GY126" s="484">
        <v>164</v>
      </c>
      <c r="GZ126" s="484">
        <v>13</v>
      </c>
      <c r="HA126" s="485">
        <v>19381</v>
      </c>
      <c r="HB126" s="460">
        <v>0</v>
      </c>
      <c r="HC126" s="460">
        <v>0.88</v>
      </c>
      <c r="HD126" s="460">
        <v>0</v>
      </c>
      <c r="HE126" s="460">
        <v>0.5</v>
      </c>
      <c r="HF126" s="460">
        <v>0.5</v>
      </c>
      <c r="HG126" s="460">
        <v>0</v>
      </c>
      <c r="HH126" s="460">
        <v>0</v>
      </c>
      <c r="HI126" s="460">
        <v>0</v>
      </c>
      <c r="HJ126" s="460">
        <v>0</v>
      </c>
      <c r="HK126" s="483">
        <v>1.88</v>
      </c>
      <c r="HL126" s="460">
        <v>11.5</v>
      </c>
      <c r="HM126" s="460">
        <v>7183.87</v>
      </c>
      <c r="HN126" s="460">
        <v>13158</v>
      </c>
      <c r="HO126" s="460">
        <v>12191.25</v>
      </c>
      <c r="HP126" s="460">
        <v>9354</v>
      </c>
      <c r="HQ126" s="460">
        <v>5402.25</v>
      </c>
      <c r="HR126" s="460">
        <v>2384.5</v>
      </c>
      <c r="HS126" s="460">
        <v>894.25</v>
      </c>
      <c r="HT126" s="460">
        <v>27.75</v>
      </c>
      <c r="HU126" s="483">
        <v>50607.37</v>
      </c>
      <c r="HV126" s="460">
        <v>6.4</v>
      </c>
      <c r="HW126" s="460">
        <v>4789.2</v>
      </c>
      <c r="HX126" s="460">
        <v>10234</v>
      </c>
      <c r="HY126" s="460">
        <v>10836.7</v>
      </c>
      <c r="HZ126" s="460">
        <v>9354</v>
      </c>
      <c r="IA126" s="460">
        <v>6602.8</v>
      </c>
      <c r="IB126" s="460">
        <v>3444.3</v>
      </c>
      <c r="IC126" s="460">
        <v>1490.4</v>
      </c>
      <c r="ID126" s="460">
        <v>55.5</v>
      </c>
      <c r="IE126" s="483">
        <v>46813.3</v>
      </c>
      <c r="IF126" s="483">
        <v>43.4</v>
      </c>
      <c r="IG126" s="483">
        <v>46856.7</v>
      </c>
      <c r="IH126" s="460">
        <v>11.5</v>
      </c>
      <c r="II126" s="460">
        <v>7183.87</v>
      </c>
      <c r="IJ126" s="460">
        <v>13158</v>
      </c>
      <c r="IK126" s="460">
        <v>12191.25</v>
      </c>
      <c r="IL126" s="460">
        <v>9354</v>
      </c>
      <c r="IM126" s="460">
        <v>5402.25</v>
      </c>
      <c r="IN126" s="460">
        <v>2384.5</v>
      </c>
      <c r="IO126" s="460">
        <v>894.25</v>
      </c>
      <c r="IP126" s="460">
        <v>27.75</v>
      </c>
      <c r="IQ126" s="483">
        <v>50607.37</v>
      </c>
      <c r="IR126" s="460">
        <v>3.34</v>
      </c>
      <c r="IS126" s="460">
        <v>2537.4499999999998</v>
      </c>
      <c r="IT126" s="460">
        <v>2222.5500000000002</v>
      </c>
      <c r="IU126" s="460">
        <v>1067.8900000000001</v>
      </c>
      <c r="IV126" s="460">
        <v>350.19</v>
      </c>
      <c r="IW126" s="460">
        <v>97.13</v>
      </c>
      <c r="IX126" s="460">
        <v>18.18</v>
      </c>
      <c r="IY126" s="460">
        <v>5.32</v>
      </c>
      <c r="IZ126" s="460">
        <v>0</v>
      </c>
      <c r="JA126" s="483">
        <v>6302.05</v>
      </c>
      <c r="JB126" s="460">
        <v>8.16</v>
      </c>
      <c r="JC126" s="460">
        <v>4646.42</v>
      </c>
      <c r="JD126" s="460">
        <v>10935.45</v>
      </c>
      <c r="JE126" s="460">
        <v>11123.36</v>
      </c>
      <c r="JF126" s="460">
        <v>9003.81</v>
      </c>
      <c r="JG126" s="460">
        <v>5305.12</v>
      </c>
      <c r="JH126" s="460">
        <v>2366.3200000000002</v>
      </c>
      <c r="JI126" s="460">
        <v>888.93</v>
      </c>
      <c r="JJ126" s="460">
        <v>27.75</v>
      </c>
      <c r="JK126" s="483">
        <v>44305.32</v>
      </c>
      <c r="JL126" s="460">
        <v>4.5</v>
      </c>
      <c r="JM126" s="460">
        <v>3097.6</v>
      </c>
      <c r="JN126" s="460">
        <v>8505.4</v>
      </c>
      <c r="JO126" s="460">
        <v>9887.4</v>
      </c>
      <c r="JP126" s="460">
        <v>9003.7999999999993</v>
      </c>
      <c r="JQ126" s="460">
        <v>6484</v>
      </c>
      <c r="JR126" s="460">
        <v>3418</v>
      </c>
      <c r="JS126" s="460">
        <v>1481.6</v>
      </c>
      <c r="JT126" s="460">
        <v>55.5</v>
      </c>
      <c r="JU126" s="483">
        <v>41937.800000000003</v>
      </c>
      <c r="JV126" s="483">
        <v>43.4</v>
      </c>
      <c r="JW126" s="483">
        <v>41981.2</v>
      </c>
      <c r="JX126" s="461"/>
      <c r="JY126" s="461"/>
      <c r="JZ126" s="461"/>
      <c r="KA126" s="461"/>
      <c r="KB126" s="461"/>
      <c r="KC126" s="461"/>
      <c r="KD126" s="461"/>
      <c r="KE126" s="461"/>
      <c r="KF126" s="461"/>
      <c r="KG126" s="461"/>
      <c r="KH126" s="461"/>
      <c r="KI126" s="461"/>
      <c r="KJ126" s="461"/>
      <c r="KK126" s="461"/>
      <c r="KL126" s="461"/>
      <c r="KM126" s="461"/>
      <c r="KN126" s="461"/>
      <c r="KO126" s="461"/>
      <c r="KP126" s="461"/>
      <c r="KQ126" s="461"/>
      <c r="KR126" s="461"/>
      <c r="KS126" s="461"/>
      <c r="KT126" s="461"/>
      <c r="KU126" s="461"/>
      <c r="KV126" s="461"/>
      <c r="KW126" s="461"/>
      <c r="KX126" s="462"/>
    </row>
    <row r="127" spans="1:310" s="463" customFormat="1" x14ac:dyDescent="0.2">
      <c r="A127" s="457" t="s">
        <v>287</v>
      </c>
      <c r="B127" s="473" t="s">
        <v>935</v>
      </c>
      <c r="C127" s="464" t="s">
        <v>640</v>
      </c>
      <c r="D127" s="465" t="s">
        <v>288</v>
      </c>
      <c r="E127" s="484">
        <v>5491</v>
      </c>
      <c r="F127" s="484">
        <v>10923</v>
      </c>
      <c r="G127" s="484">
        <v>28547</v>
      </c>
      <c r="H127" s="484">
        <v>36199</v>
      </c>
      <c r="I127" s="484">
        <v>15556</v>
      </c>
      <c r="J127" s="484">
        <v>6472</v>
      </c>
      <c r="K127" s="484">
        <v>3065</v>
      </c>
      <c r="L127" s="484">
        <v>342</v>
      </c>
      <c r="M127" s="485">
        <v>106595</v>
      </c>
      <c r="N127" s="484">
        <v>169</v>
      </c>
      <c r="O127" s="484">
        <v>220</v>
      </c>
      <c r="P127" s="484">
        <v>361</v>
      </c>
      <c r="Q127" s="484">
        <v>449</v>
      </c>
      <c r="R127" s="484">
        <v>224</v>
      </c>
      <c r="S127" s="484">
        <v>72</v>
      </c>
      <c r="T127" s="484">
        <v>22</v>
      </c>
      <c r="U127" s="484">
        <v>0</v>
      </c>
      <c r="V127" s="485">
        <v>1517</v>
      </c>
      <c r="W127" s="484">
        <v>0</v>
      </c>
      <c r="X127" s="484">
        <v>0</v>
      </c>
      <c r="Y127" s="484">
        <v>0</v>
      </c>
      <c r="Z127" s="484">
        <v>0</v>
      </c>
      <c r="AA127" s="484">
        <v>0</v>
      </c>
      <c r="AB127" s="484">
        <v>0</v>
      </c>
      <c r="AC127" s="484">
        <v>0</v>
      </c>
      <c r="AD127" s="484">
        <v>0</v>
      </c>
      <c r="AE127" s="485">
        <v>0</v>
      </c>
      <c r="AF127" s="484">
        <v>5322</v>
      </c>
      <c r="AG127" s="484">
        <v>10703</v>
      </c>
      <c r="AH127" s="484">
        <v>28186</v>
      </c>
      <c r="AI127" s="484">
        <v>35750</v>
      </c>
      <c r="AJ127" s="484">
        <v>15332</v>
      </c>
      <c r="AK127" s="484">
        <v>6400</v>
      </c>
      <c r="AL127" s="484">
        <v>3043</v>
      </c>
      <c r="AM127" s="484">
        <v>342</v>
      </c>
      <c r="AN127" s="485">
        <v>105078</v>
      </c>
      <c r="AO127" s="484">
        <v>11</v>
      </c>
      <c r="AP127" s="484">
        <v>31</v>
      </c>
      <c r="AQ127" s="484">
        <v>94</v>
      </c>
      <c r="AR127" s="484">
        <v>204</v>
      </c>
      <c r="AS127" s="484">
        <v>133</v>
      </c>
      <c r="AT127" s="484">
        <v>67</v>
      </c>
      <c r="AU127" s="484">
        <v>39</v>
      </c>
      <c r="AV127" s="484">
        <v>17</v>
      </c>
      <c r="AW127" s="485">
        <v>596</v>
      </c>
      <c r="AX127" s="484">
        <v>11</v>
      </c>
      <c r="AY127" s="484">
        <v>31</v>
      </c>
      <c r="AZ127" s="484">
        <v>94</v>
      </c>
      <c r="BA127" s="484">
        <v>204</v>
      </c>
      <c r="BB127" s="484">
        <v>133</v>
      </c>
      <c r="BC127" s="484">
        <v>67</v>
      </c>
      <c r="BD127" s="484">
        <v>39</v>
      </c>
      <c r="BE127" s="484">
        <v>17</v>
      </c>
      <c r="BF127" s="486"/>
      <c r="BG127" s="485">
        <v>596</v>
      </c>
      <c r="BH127" s="484">
        <v>11</v>
      </c>
      <c r="BI127" s="484">
        <v>5342</v>
      </c>
      <c r="BJ127" s="484">
        <v>10766</v>
      </c>
      <c r="BK127" s="484">
        <v>28296</v>
      </c>
      <c r="BL127" s="484">
        <v>35679</v>
      </c>
      <c r="BM127" s="484">
        <v>15266</v>
      </c>
      <c r="BN127" s="484">
        <v>6372</v>
      </c>
      <c r="BO127" s="484">
        <v>3021</v>
      </c>
      <c r="BP127" s="484">
        <v>325</v>
      </c>
      <c r="BQ127" s="485">
        <v>105078</v>
      </c>
      <c r="BR127" s="484">
        <v>5</v>
      </c>
      <c r="BS127" s="484">
        <v>3012</v>
      </c>
      <c r="BT127" s="484">
        <v>5807</v>
      </c>
      <c r="BU127" s="484">
        <v>9639</v>
      </c>
      <c r="BV127" s="484">
        <v>8907</v>
      </c>
      <c r="BW127" s="484">
        <v>3261</v>
      </c>
      <c r="BX127" s="484">
        <v>1055</v>
      </c>
      <c r="BY127" s="484">
        <v>416</v>
      </c>
      <c r="BZ127" s="484">
        <v>19</v>
      </c>
      <c r="CA127" s="485">
        <v>32121</v>
      </c>
      <c r="CB127" s="484">
        <v>0</v>
      </c>
      <c r="CC127" s="484">
        <v>31</v>
      </c>
      <c r="CD127" s="484">
        <v>102</v>
      </c>
      <c r="CE127" s="484">
        <v>324</v>
      </c>
      <c r="CF127" s="484">
        <v>404</v>
      </c>
      <c r="CG127" s="484">
        <v>158</v>
      </c>
      <c r="CH127" s="484">
        <v>65</v>
      </c>
      <c r="CI127" s="484">
        <v>25</v>
      </c>
      <c r="CJ127" s="484">
        <v>0</v>
      </c>
      <c r="CK127" s="485">
        <v>1109</v>
      </c>
      <c r="CL127" s="484">
        <v>0</v>
      </c>
      <c r="CM127" s="484">
        <v>0</v>
      </c>
      <c r="CN127" s="484">
        <v>1</v>
      </c>
      <c r="CO127" s="484">
        <v>10</v>
      </c>
      <c r="CP127" s="484">
        <v>13</v>
      </c>
      <c r="CQ127" s="484">
        <v>11</v>
      </c>
      <c r="CR127" s="484">
        <v>12</v>
      </c>
      <c r="CS127" s="484">
        <v>24</v>
      </c>
      <c r="CT127" s="484">
        <v>13</v>
      </c>
      <c r="CU127" s="485">
        <v>84</v>
      </c>
      <c r="CV127" s="484">
        <v>12</v>
      </c>
      <c r="CW127" s="484">
        <v>17</v>
      </c>
      <c r="CX127" s="484">
        <v>28</v>
      </c>
      <c r="CY127" s="484">
        <v>60</v>
      </c>
      <c r="CZ127" s="484">
        <v>29</v>
      </c>
      <c r="DA127" s="484">
        <v>9</v>
      </c>
      <c r="DB127" s="484">
        <v>4</v>
      </c>
      <c r="DC127" s="484">
        <v>0</v>
      </c>
      <c r="DD127" s="485">
        <v>159</v>
      </c>
      <c r="DE127" s="484">
        <v>50</v>
      </c>
      <c r="DF127" s="484">
        <v>130</v>
      </c>
      <c r="DG127" s="484">
        <v>268</v>
      </c>
      <c r="DH127" s="484">
        <v>269</v>
      </c>
      <c r="DI127" s="484">
        <v>85</v>
      </c>
      <c r="DJ127" s="484">
        <v>38</v>
      </c>
      <c r="DK127" s="484">
        <v>12</v>
      </c>
      <c r="DL127" s="484">
        <v>2</v>
      </c>
      <c r="DM127" s="485">
        <v>854</v>
      </c>
      <c r="DN127" s="484">
        <v>0</v>
      </c>
      <c r="DO127" s="484">
        <v>0</v>
      </c>
      <c r="DP127" s="484">
        <v>0</v>
      </c>
      <c r="DQ127" s="484">
        <v>0</v>
      </c>
      <c r="DR127" s="484">
        <v>0</v>
      </c>
      <c r="DS127" s="484">
        <v>0</v>
      </c>
      <c r="DT127" s="484">
        <v>0</v>
      </c>
      <c r="DU127" s="484">
        <v>0</v>
      </c>
      <c r="DV127" s="485">
        <v>0</v>
      </c>
      <c r="DW127" s="484">
        <v>74</v>
      </c>
      <c r="DX127" s="484">
        <v>73</v>
      </c>
      <c r="DY127" s="484">
        <v>35</v>
      </c>
      <c r="DZ127" s="484">
        <v>44</v>
      </c>
      <c r="EA127" s="484">
        <v>18</v>
      </c>
      <c r="EB127" s="484">
        <v>7</v>
      </c>
      <c r="EC127" s="484">
        <v>6</v>
      </c>
      <c r="ED127" s="484">
        <v>3</v>
      </c>
      <c r="EE127" s="485">
        <v>260</v>
      </c>
      <c r="EF127" s="484">
        <v>124</v>
      </c>
      <c r="EG127" s="484">
        <v>203</v>
      </c>
      <c r="EH127" s="484">
        <v>303</v>
      </c>
      <c r="EI127" s="484">
        <v>313</v>
      </c>
      <c r="EJ127" s="484">
        <v>103</v>
      </c>
      <c r="EK127" s="484">
        <v>45</v>
      </c>
      <c r="EL127" s="484">
        <v>18</v>
      </c>
      <c r="EM127" s="484">
        <v>5</v>
      </c>
      <c r="EN127" s="485">
        <v>1114</v>
      </c>
      <c r="EO127" s="484">
        <v>92</v>
      </c>
      <c r="EP127" s="484">
        <v>144</v>
      </c>
      <c r="EQ127" s="484">
        <v>161</v>
      </c>
      <c r="ER127" s="484">
        <v>213</v>
      </c>
      <c r="ES127" s="484">
        <v>74</v>
      </c>
      <c r="ET127" s="484">
        <v>32</v>
      </c>
      <c r="EU127" s="484">
        <v>14</v>
      </c>
      <c r="EV127" s="484">
        <v>5</v>
      </c>
      <c r="EW127" s="485">
        <v>735</v>
      </c>
      <c r="EX127" s="484">
        <v>0</v>
      </c>
      <c r="EY127" s="484">
        <v>0</v>
      </c>
      <c r="EZ127" s="484">
        <v>0</v>
      </c>
      <c r="FA127" s="484">
        <v>0</v>
      </c>
      <c r="FB127" s="484">
        <v>0</v>
      </c>
      <c r="FC127" s="484">
        <v>0</v>
      </c>
      <c r="FD127" s="484">
        <v>0</v>
      </c>
      <c r="FE127" s="484">
        <v>0</v>
      </c>
      <c r="FF127" s="485">
        <v>0</v>
      </c>
      <c r="FG127" s="484">
        <v>0</v>
      </c>
      <c r="FH127" s="484">
        <v>0</v>
      </c>
      <c r="FI127" s="484">
        <v>0</v>
      </c>
      <c r="FJ127" s="484">
        <v>0</v>
      </c>
      <c r="FK127" s="484">
        <v>0</v>
      </c>
      <c r="FL127" s="484">
        <v>0</v>
      </c>
      <c r="FM127" s="484">
        <v>0</v>
      </c>
      <c r="FN127" s="484">
        <v>0</v>
      </c>
      <c r="FO127" s="485">
        <v>0</v>
      </c>
      <c r="FP127" s="484">
        <v>0</v>
      </c>
      <c r="FQ127" s="484">
        <v>0</v>
      </c>
      <c r="FR127" s="484">
        <v>3</v>
      </c>
      <c r="FS127" s="484">
        <v>5</v>
      </c>
      <c r="FT127" s="484">
        <v>0</v>
      </c>
      <c r="FU127" s="484">
        <v>1</v>
      </c>
      <c r="FV127" s="484">
        <v>2</v>
      </c>
      <c r="FW127" s="484">
        <v>0</v>
      </c>
      <c r="FX127" s="485">
        <v>11</v>
      </c>
      <c r="FY127" s="484">
        <v>92</v>
      </c>
      <c r="FZ127" s="484">
        <v>144</v>
      </c>
      <c r="GA127" s="484">
        <v>158</v>
      </c>
      <c r="GB127" s="484">
        <v>208</v>
      </c>
      <c r="GC127" s="484">
        <v>74</v>
      </c>
      <c r="GD127" s="484">
        <v>31</v>
      </c>
      <c r="GE127" s="484">
        <v>12</v>
      </c>
      <c r="GF127" s="484">
        <v>5</v>
      </c>
      <c r="GG127" s="485">
        <v>724</v>
      </c>
      <c r="GH127" s="484">
        <v>6</v>
      </c>
      <c r="GI127" s="484">
        <v>2225</v>
      </c>
      <c r="GJ127" s="484">
        <v>4783</v>
      </c>
      <c r="GK127" s="484">
        <v>18288</v>
      </c>
      <c r="GL127" s="484">
        <v>26311</v>
      </c>
      <c r="GM127" s="484">
        <v>11818</v>
      </c>
      <c r="GN127" s="484">
        <v>5233</v>
      </c>
      <c r="GO127" s="484">
        <v>2550</v>
      </c>
      <c r="GP127" s="484">
        <v>290</v>
      </c>
      <c r="GQ127" s="485">
        <v>71504</v>
      </c>
      <c r="GR127" s="484">
        <v>5</v>
      </c>
      <c r="GS127" s="484">
        <v>3117</v>
      </c>
      <c r="GT127" s="484">
        <v>5983</v>
      </c>
      <c r="GU127" s="484">
        <v>10008</v>
      </c>
      <c r="GV127" s="484">
        <v>9368</v>
      </c>
      <c r="GW127" s="484">
        <v>3448</v>
      </c>
      <c r="GX127" s="484">
        <v>1139</v>
      </c>
      <c r="GY127" s="484">
        <v>471</v>
      </c>
      <c r="GZ127" s="484">
        <v>35</v>
      </c>
      <c r="HA127" s="485">
        <v>33574</v>
      </c>
      <c r="HB127" s="460">
        <v>0</v>
      </c>
      <c r="HC127" s="460">
        <v>10</v>
      </c>
      <c r="HD127" s="460">
        <v>1</v>
      </c>
      <c r="HE127" s="460">
        <v>2</v>
      </c>
      <c r="HF127" s="460">
        <v>0</v>
      </c>
      <c r="HG127" s="460">
        <v>0</v>
      </c>
      <c r="HH127" s="460">
        <v>0</v>
      </c>
      <c r="HI127" s="460">
        <v>0</v>
      </c>
      <c r="HJ127" s="460">
        <v>0</v>
      </c>
      <c r="HK127" s="483">
        <v>13</v>
      </c>
      <c r="HL127" s="460">
        <v>9.75</v>
      </c>
      <c r="HM127" s="460">
        <v>4645.25</v>
      </c>
      <c r="HN127" s="460">
        <v>9360.25</v>
      </c>
      <c r="HO127" s="460">
        <v>25833.25</v>
      </c>
      <c r="HP127" s="460">
        <v>33388.75</v>
      </c>
      <c r="HQ127" s="460">
        <v>14423.75</v>
      </c>
      <c r="HR127" s="460">
        <v>6093</v>
      </c>
      <c r="HS127" s="460">
        <v>2904.75</v>
      </c>
      <c r="HT127" s="460">
        <v>316.75</v>
      </c>
      <c r="HU127" s="483">
        <v>96975.5</v>
      </c>
      <c r="HV127" s="460">
        <v>5.4</v>
      </c>
      <c r="HW127" s="460">
        <v>3096.8</v>
      </c>
      <c r="HX127" s="460">
        <v>7280.2</v>
      </c>
      <c r="HY127" s="460">
        <v>22962.9</v>
      </c>
      <c r="HZ127" s="460">
        <v>33388.800000000003</v>
      </c>
      <c r="IA127" s="460">
        <v>17629</v>
      </c>
      <c r="IB127" s="460">
        <v>8801</v>
      </c>
      <c r="IC127" s="460">
        <v>4841.3</v>
      </c>
      <c r="ID127" s="460">
        <v>633.5</v>
      </c>
      <c r="IE127" s="483">
        <v>98638.9</v>
      </c>
      <c r="IF127" s="483">
        <v>0</v>
      </c>
      <c r="IG127" s="483">
        <v>98638.9</v>
      </c>
      <c r="IH127" s="460">
        <v>9.75</v>
      </c>
      <c r="II127" s="460">
        <v>4645.25</v>
      </c>
      <c r="IJ127" s="460">
        <v>9360.25</v>
      </c>
      <c r="IK127" s="460">
        <v>25833.25</v>
      </c>
      <c r="IL127" s="460">
        <v>33388.75</v>
      </c>
      <c r="IM127" s="460">
        <v>14423.75</v>
      </c>
      <c r="IN127" s="460">
        <v>6093</v>
      </c>
      <c r="IO127" s="460">
        <v>2904.75</v>
      </c>
      <c r="IP127" s="460">
        <v>316.75</v>
      </c>
      <c r="IQ127" s="483">
        <v>96975.5</v>
      </c>
      <c r="IR127" s="460">
        <v>2.4</v>
      </c>
      <c r="IS127" s="460">
        <v>1339.11</v>
      </c>
      <c r="IT127" s="460">
        <v>2159.4499999999998</v>
      </c>
      <c r="IU127" s="460">
        <v>2966.9</v>
      </c>
      <c r="IV127" s="460">
        <v>2080.5500000000002</v>
      </c>
      <c r="IW127" s="460">
        <v>516.49</v>
      </c>
      <c r="IX127" s="460">
        <v>106.88</v>
      </c>
      <c r="IY127" s="460">
        <v>30.1</v>
      </c>
      <c r="IZ127" s="460">
        <v>0</v>
      </c>
      <c r="JA127" s="483">
        <v>9201.8799999999992</v>
      </c>
      <c r="JB127" s="460">
        <v>7.35</v>
      </c>
      <c r="JC127" s="460">
        <v>3306.14</v>
      </c>
      <c r="JD127" s="460">
        <v>7200.8</v>
      </c>
      <c r="JE127" s="460">
        <v>22866.35</v>
      </c>
      <c r="JF127" s="460">
        <v>31308.2</v>
      </c>
      <c r="JG127" s="460">
        <v>13907.26</v>
      </c>
      <c r="JH127" s="460">
        <v>5986.12</v>
      </c>
      <c r="JI127" s="460">
        <v>2874.65</v>
      </c>
      <c r="JJ127" s="460">
        <v>316.75</v>
      </c>
      <c r="JK127" s="483">
        <v>87773.62</v>
      </c>
      <c r="JL127" s="460">
        <v>4.0999999999999996</v>
      </c>
      <c r="JM127" s="460">
        <v>2204.1</v>
      </c>
      <c r="JN127" s="460">
        <v>5600.6</v>
      </c>
      <c r="JO127" s="460">
        <v>20325.599999999999</v>
      </c>
      <c r="JP127" s="460">
        <v>31308.2</v>
      </c>
      <c r="JQ127" s="460">
        <v>16997.8</v>
      </c>
      <c r="JR127" s="460">
        <v>8646.6</v>
      </c>
      <c r="JS127" s="460">
        <v>4791.1000000000004</v>
      </c>
      <c r="JT127" s="460">
        <v>633.5</v>
      </c>
      <c r="JU127" s="483">
        <v>90511.6</v>
      </c>
      <c r="JV127" s="483">
        <v>0</v>
      </c>
      <c r="JW127" s="483">
        <v>90511.6</v>
      </c>
      <c r="JX127" s="461"/>
      <c r="JY127" s="461"/>
      <c r="JZ127" s="461"/>
      <c r="KA127" s="461"/>
      <c r="KB127" s="461"/>
      <c r="KC127" s="461"/>
      <c r="KD127" s="461"/>
      <c r="KE127" s="461"/>
      <c r="KF127" s="461"/>
      <c r="KG127" s="461"/>
      <c r="KH127" s="461"/>
      <c r="KI127" s="461"/>
      <c r="KJ127" s="461"/>
      <c r="KK127" s="461"/>
      <c r="KL127" s="461"/>
      <c r="KM127" s="461"/>
      <c r="KN127" s="461"/>
      <c r="KO127" s="461"/>
      <c r="KP127" s="461"/>
      <c r="KQ127" s="461"/>
      <c r="KR127" s="461"/>
      <c r="KS127" s="461"/>
      <c r="KT127" s="461"/>
      <c r="KU127" s="461"/>
      <c r="KV127" s="461"/>
      <c r="KW127" s="461"/>
      <c r="KX127" s="462"/>
    </row>
    <row r="128" spans="1:310" s="463" customFormat="1" x14ac:dyDescent="0.2">
      <c r="A128" s="457" t="s">
        <v>289</v>
      </c>
      <c r="B128" s="473" t="s">
        <v>936</v>
      </c>
      <c r="C128" s="464" t="s">
        <v>807</v>
      </c>
      <c r="D128" s="465" t="s">
        <v>937</v>
      </c>
      <c r="E128" s="484">
        <v>13488</v>
      </c>
      <c r="F128" s="484">
        <v>20208</v>
      </c>
      <c r="G128" s="484">
        <v>16985</v>
      </c>
      <c r="H128" s="484">
        <v>13521</v>
      </c>
      <c r="I128" s="484">
        <v>12142</v>
      </c>
      <c r="J128" s="484">
        <v>7257</v>
      </c>
      <c r="K128" s="484">
        <v>3678</v>
      </c>
      <c r="L128" s="484">
        <v>183</v>
      </c>
      <c r="M128" s="485">
        <v>87462</v>
      </c>
      <c r="N128" s="484">
        <v>735</v>
      </c>
      <c r="O128" s="484">
        <v>369</v>
      </c>
      <c r="P128" s="484">
        <v>387</v>
      </c>
      <c r="Q128" s="484">
        <v>251</v>
      </c>
      <c r="R128" s="484">
        <v>174</v>
      </c>
      <c r="S128" s="484">
        <v>77</v>
      </c>
      <c r="T128" s="484">
        <v>38</v>
      </c>
      <c r="U128" s="484">
        <v>4</v>
      </c>
      <c r="V128" s="485">
        <v>2035</v>
      </c>
      <c r="W128" s="484">
        <v>2</v>
      </c>
      <c r="X128" s="484">
        <v>0</v>
      </c>
      <c r="Y128" s="484">
        <v>0</v>
      </c>
      <c r="Z128" s="484">
        <v>1</v>
      </c>
      <c r="AA128" s="484">
        <v>0</v>
      </c>
      <c r="AB128" s="484">
        <v>1</v>
      </c>
      <c r="AC128" s="484">
        <v>0</v>
      </c>
      <c r="AD128" s="484">
        <v>0</v>
      </c>
      <c r="AE128" s="485">
        <v>4</v>
      </c>
      <c r="AF128" s="484">
        <v>12751</v>
      </c>
      <c r="AG128" s="484">
        <v>19839</v>
      </c>
      <c r="AH128" s="484">
        <v>16598</v>
      </c>
      <c r="AI128" s="484">
        <v>13269</v>
      </c>
      <c r="AJ128" s="484">
        <v>11968</v>
      </c>
      <c r="AK128" s="484">
        <v>7179</v>
      </c>
      <c r="AL128" s="484">
        <v>3640</v>
      </c>
      <c r="AM128" s="484">
        <v>179</v>
      </c>
      <c r="AN128" s="485">
        <v>85423</v>
      </c>
      <c r="AO128" s="484">
        <v>12</v>
      </c>
      <c r="AP128" s="484">
        <v>58</v>
      </c>
      <c r="AQ128" s="484">
        <v>66</v>
      </c>
      <c r="AR128" s="484">
        <v>71</v>
      </c>
      <c r="AS128" s="484">
        <v>89</v>
      </c>
      <c r="AT128" s="484">
        <v>56</v>
      </c>
      <c r="AU128" s="484">
        <v>50</v>
      </c>
      <c r="AV128" s="484">
        <v>15</v>
      </c>
      <c r="AW128" s="485">
        <v>417</v>
      </c>
      <c r="AX128" s="484">
        <v>12</v>
      </c>
      <c r="AY128" s="484">
        <v>58</v>
      </c>
      <c r="AZ128" s="484">
        <v>66</v>
      </c>
      <c r="BA128" s="484">
        <v>71</v>
      </c>
      <c r="BB128" s="484">
        <v>89</v>
      </c>
      <c r="BC128" s="484">
        <v>56</v>
      </c>
      <c r="BD128" s="484">
        <v>50</v>
      </c>
      <c r="BE128" s="484">
        <v>15</v>
      </c>
      <c r="BF128" s="486"/>
      <c r="BG128" s="485">
        <v>417</v>
      </c>
      <c r="BH128" s="484">
        <v>12</v>
      </c>
      <c r="BI128" s="484">
        <v>12797</v>
      </c>
      <c r="BJ128" s="484">
        <v>19847</v>
      </c>
      <c r="BK128" s="484">
        <v>16603</v>
      </c>
      <c r="BL128" s="484">
        <v>13287</v>
      </c>
      <c r="BM128" s="484">
        <v>11935</v>
      </c>
      <c r="BN128" s="484">
        <v>7173</v>
      </c>
      <c r="BO128" s="484">
        <v>3605</v>
      </c>
      <c r="BP128" s="484">
        <v>164</v>
      </c>
      <c r="BQ128" s="485">
        <v>85423</v>
      </c>
      <c r="BR128" s="484">
        <v>3</v>
      </c>
      <c r="BS128" s="484">
        <v>7507</v>
      </c>
      <c r="BT128" s="484">
        <v>7656</v>
      </c>
      <c r="BU128" s="484">
        <v>5211</v>
      </c>
      <c r="BV128" s="484">
        <v>3545</v>
      </c>
      <c r="BW128" s="484">
        <v>2530</v>
      </c>
      <c r="BX128" s="484">
        <v>1190</v>
      </c>
      <c r="BY128" s="484">
        <v>509</v>
      </c>
      <c r="BZ128" s="484">
        <v>26</v>
      </c>
      <c r="CA128" s="485">
        <v>28177</v>
      </c>
      <c r="CB128" s="484">
        <v>0</v>
      </c>
      <c r="CC128" s="484">
        <v>66</v>
      </c>
      <c r="CD128" s="484">
        <v>186</v>
      </c>
      <c r="CE128" s="484">
        <v>143</v>
      </c>
      <c r="CF128" s="484">
        <v>133</v>
      </c>
      <c r="CG128" s="484">
        <v>110</v>
      </c>
      <c r="CH128" s="484">
        <v>62</v>
      </c>
      <c r="CI128" s="484">
        <v>23</v>
      </c>
      <c r="CJ128" s="484">
        <v>0</v>
      </c>
      <c r="CK128" s="485">
        <v>723</v>
      </c>
      <c r="CL128" s="484">
        <v>1</v>
      </c>
      <c r="CM128" s="484">
        <v>3</v>
      </c>
      <c r="CN128" s="484">
        <v>6</v>
      </c>
      <c r="CO128" s="484">
        <v>7</v>
      </c>
      <c r="CP128" s="484">
        <v>10</v>
      </c>
      <c r="CQ128" s="484">
        <v>13</v>
      </c>
      <c r="CR128" s="484">
        <v>30</v>
      </c>
      <c r="CS128" s="484">
        <v>25</v>
      </c>
      <c r="CT128" s="484">
        <v>4</v>
      </c>
      <c r="CU128" s="485">
        <v>99</v>
      </c>
      <c r="CV128" s="484">
        <v>43</v>
      </c>
      <c r="CW128" s="484">
        <v>67</v>
      </c>
      <c r="CX128" s="484">
        <v>84</v>
      </c>
      <c r="CY128" s="484">
        <v>90</v>
      </c>
      <c r="CZ128" s="484">
        <v>78</v>
      </c>
      <c r="DA128" s="484">
        <v>51</v>
      </c>
      <c r="DB128" s="484">
        <v>41</v>
      </c>
      <c r="DC128" s="484">
        <v>6</v>
      </c>
      <c r="DD128" s="485">
        <v>460</v>
      </c>
      <c r="DE128" s="484">
        <v>104</v>
      </c>
      <c r="DF128" s="484">
        <v>85</v>
      </c>
      <c r="DG128" s="484">
        <v>50</v>
      </c>
      <c r="DH128" s="484">
        <v>54</v>
      </c>
      <c r="DI128" s="484">
        <v>37</v>
      </c>
      <c r="DJ128" s="484">
        <v>19</v>
      </c>
      <c r="DK128" s="484">
        <v>6</v>
      </c>
      <c r="DL128" s="484">
        <v>0</v>
      </c>
      <c r="DM128" s="485">
        <v>355</v>
      </c>
      <c r="DN128" s="484">
        <v>0</v>
      </c>
      <c r="DO128" s="484">
        <v>0</v>
      </c>
      <c r="DP128" s="484">
        <v>0</v>
      </c>
      <c r="DQ128" s="484">
        <v>0</v>
      </c>
      <c r="DR128" s="484">
        <v>0</v>
      </c>
      <c r="DS128" s="484">
        <v>0</v>
      </c>
      <c r="DT128" s="484">
        <v>0</v>
      </c>
      <c r="DU128" s="484">
        <v>0</v>
      </c>
      <c r="DV128" s="485">
        <v>0</v>
      </c>
      <c r="DW128" s="484">
        <v>25</v>
      </c>
      <c r="DX128" s="484">
        <v>13</v>
      </c>
      <c r="DY128" s="484">
        <v>13</v>
      </c>
      <c r="DZ128" s="484">
        <v>23</v>
      </c>
      <c r="EA128" s="484">
        <v>9</v>
      </c>
      <c r="EB128" s="484">
        <v>5</v>
      </c>
      <c r="EC128" s="484">
        <v>5</v>
      </c>
      <c r="ED128" s="484">
        <v>2</v>
      </c>
      <c r="EE128" s="485">
        <v>95</v>
      </c>
      <c r="EF128" s="484">
        <v>129</v>
      </c>
      <c r="EG128" s="484">
        <v>98</v>
      </c>
      <c r="EH128" s="484">
        <v>63</v>
      </c>
      <c r="EI128" s="484">
        <v>77</v>
      </c>
      <c r="EJ128" s="484">
        <v>46</v>
      </c>
      <c r="EK128" s="484">
        <v>24</v>
      </c>
      <c r="EL128" s="484">
        <v>11</v>
      </c>
      <c r="EM128" s="484">
        <v>2</v>
      </c>
      <c r="EN128" s="485">
        <v>450</v>
      </c>
      <c r="EO128" s="484">
        <v>93</v>
      </c>
      <c r="EP128" s="484">
        <v>62</v>
      </c>
      <c r="EQ128" s="484">
        <v>40</v>
      </c>
      <c r="ER128" s="484">
        <v>51</v>
      </c>
      <c r="ES128" s="484">
        <v>34</v>
      </c>
      <c r="ET128" s="484">
        <v>16</v>
      </c>
      <c r="EU128" s="484">
        <v>9</v>
      </c>
      <c r="EV128" s="484">
        <v>2</v>
      </c>
      <c r="EW128" s="485">
        <v>307</v>
      </c>
      <c r="EX128" s="484">
        <v>0</v>
      </c>
      <c r="EY128" s="484">
        <v>0</v>
      </c>
      <c r="EZ128" s="484">
        <v>0</v>
      </c>
      <c r="FA128" s="484">
        <v>0</v>
      </c>
      <c r="FB128" s="484">
        <v>0</v>
      </c>
      <c r="FC128" s="484">
        <v>0</v>
      </c>
      <c r="FD128" s="484">
        <v>0</v>
      </c>
      <c r="FE128" s="484">
        <v>0</v>
      </c>
      <c r="FF128" s="485">
        <v>0</v>
      </c>
      <c r="FG128" s="484">
        <v>0</v>
      </c>
      <c r="FH128" s="484">
        <v>0</v>
      </c>
      <c r="FI128" s="484">
        <v>0</v>
      </c>
      <c r="FJ128" s="484">
        <v>0</v>
      </c>
      <c r="FK128" s="484">
        <v>0</v>
      </c>
      <c r="FL128" s="484">
        <v>0</v>
      </c>
      <c r="FM128" s="484">
        <v>0</v>
      </c>
      <c r="FN128" s="484">
        <v>0</v>
      </c>
      <c r="FO128" s="485">
        <v>0</v>
      </c>
      <c r="FP128" s="484">
        <v>0</v>
      </c>
      <c r="FQ128" s="484">
        <v>0</v>
      </c>
      <c r="FR128" s="484">
        <v>0</v>
      </c>
      <c r="FS128" s="484">
        <v>0</v>
      </c>
      <c r="FT128" s="484">
        <v>0</v>
      </c>
      <c r="FU128" s="484">
        <v>0</v>
      </c>
      <c r="FV128" s="484">
        <v>0</v>
      </c>
      <c r="FW128" s="484">
        <v>0</v>
      </c>
      <c r="FX128" s="485">
        <v>0</v>
      </c>
      <c r="FY128" s="484">
        <v>93</v>
      </c>
      <c r="FZ128" s="484">
        <v>62</v>
      </c>
      <c r="GA128" s="484">
        <v>40</v>
      </c>
      <c r="GB128" s="484">
        <v>51</v>
      </c>
      <c r="GC128" s="484">
        <v>34</v>
      </c>
      <c r="GD128" s="484">
        <v>16</v>
      </c>
      <c r="GE128" s="484">
        <v>9</v>
      </c>
      <c r="GF128" s="484">
        <v>2</v>
      </c>
      <c r="GG128" s="485">
        <v>307</v>
      </c>
      <c r="GH128" s="484">
        <v>8</v>
      </c>
      <c r="GI128" s="484">
        <v>5194</v>
      </c>
      <c r="GJ128" s="484">
        <v>11983</v>
      </c>
      <c r="GK128" s="484">
        <v>11226</v>
      </c>
      <c r="GL128" s="484">
        <v>9575</v>
      </c>
      <c r="GM128" s="484">
        <v>9273</v>
      </c>
      <c r="GN128" s="484">
        <v>5884</v>
      </c>
      <c r="GO128" s="484">
        <v>3041</v>
      </c>
      <c r="GP128" s="484">
        <v>132</v>
      </c>
      <c r="GQ128" s="485">
        <v>56316</v>
      </c>
      <c r="GR128" s="484">
        <v>4</v>
      </c>
      <c r="GS128" s="484">
        <v>7603</v>
      </c>
      <c r="GT128" s="484">
        <v>7864</v>
      </c>
      <c r="GU128" s="484">
        <v>5377</v>
      </c>
      <c r="GV128" s="484">
        <v>3712</v>
      </c>
      <c r="GW128" s="484">
        <v>2662</v>
      </c>
      <c r="GX128" s="484">
        <v>1289</v>
      </c>
      <c r="GY128" s="484">
        <v>564</v>
      </c>
      <c r="GZ128" s="484">
        <v>32</v>
      </c>
      <c r="HA128" s="485">
        <v>29107</v>
      </c>
      <c r="HB128" s="460">
        <v>0</v>
      </c>
      <c r="HC128" s="460">
        <v>30.5</v>
      </c>
      <c r="HD128" s="460">
        <v>1.88</v>
      </c>
      <c r="HE128" s="460">
        <v>1.5</v>
      </c>
      <c r="HF128" s="460">
        <v>0</v>
      </c>
      <c r="HG128" s="460">
        <v>0</v>
      </c>
      <c r="HH128" s="460">
        <v>0</v>
      </c>
      <c r="HI128" s="460">
        <v>0</v>
      </c>
      <c r="HJ128" s="460">
        <v>0</v>
      </c>
      <c r="HK128" s="483">
        <v>33.880000000000003</v>
      </c>
      <c r="HL128" s="460">
        <v>10.75</v>
      </c>
      <c r="HM128" s="460">
        <v>10917.75</v>
      </c>
      <c r="HN128" s="460">
        <v>17903.12</v>
      </c>
      <c r="HO128" s="460">
        <v>15284</v>
      </c>
      <c r="HP128" s="460">
        <v>12397</v>
      </c>
      <c r="HQ128" s="460">
        <v>11292.5</v>
      </c>
      <c r="HR128" s="460">
        <v>6854</v>
      </c>
      <c r="HS128" s="460">
        <v>3467.5</v>
      </c>
      <c r="HT128" s="460">
        <v>159.5</v>
      </c>
      <c r="HU128" s="483">
        <v>78286.12</v>
      </c>
      <c r="HV128" s="460">
        <v>6</v>
      </c>
      <c r="HW128" s="460">
        <v>7278.5</v>
      </c>
      <c r="HX128" s="460">
        <v>13924.6</v>
      </c>
      <c r="HY128" s="460">
        <v>13585.8</v>
      </c>
      <c r="HZ128" s="460">
        <v>12397</v>
      </c>
      <c r="IA128" s="460">
        <v>13801.9</v>
      </c>
      <c r="IB128" s="460">
        <v>9900.2000000000007</v>
      </c>
      <c r="IC128" s="460">
        <v>5779.2</v>
      </c>
      <c r="ID128" s="460">
        <v>319</v>
      </c>
      <c r="IE128" s="483">
        <v>76992.2</v>
      </c>
      <c r="IF128" s="483">
        <v>309.2</v>
      </c>
      <c r="IG128" s="483">
        <v>77301.399999999994</v>
      </c>
      <c r="IH128" s="460">
        <v>10.75</v>
      </c>
      <c r="II128" s="460">
        <v>10917.75</v>
      </c>
      <c r="IJ128" s="460">
        <v>17903.12</v>
      </c>
      <c r="IK128" s="460">
        <v>15284</v>
      </c>
      <c r="IL128" s="460">
        <v>12397</v>
      </c>
      <c r="IM128" s="460">
        <v>11292.5</v>
      </c>
      <c r="IN128" s="460">
        <v>6854</v>
      </c>
      <c r="IO128" s="460">
        <v>3467.5</v>
      </c>
      <c r="IP128" s="460">
        <v>159.5</v>
      </c>
      <c r="IQ128" s="483">
        <v>78286.12</v>
      </c>
      <c r="IR128" s="460">
        <v>3.05</v>
      </c>
      <c r="IS128" s="460">
        <v>3032.44</v>
      </c>
      <c r="IT128" s="460">
        <v>3143.36</v>
      </c>
      <c r="IU128" s="460">
        <v>1375.95</v>
      </c>
      <c r="IV128" s="460">
        <v>564.08000000000004</v>
      </c>
      <c r="IW128" s="460">
        <v>309.45999999999998</v>
      </c>
      <c r="IX128" s="460">
        <v>90.97</v>
      </c>
      <c r="IY128" s="460">
        <v>30.68</v>
      </c>
      <c r="IZ128" s="460">
        <v>0</v>
      </c>
      <c r="JA128" s="483">
        <v>8549.99</v>
      </c>
      <c r="JB128" s="460">
        <v>7.7</v>
      </c>
      <c r="JC128" s="460">
        <v>7885.31</v>
      </c>
      <c r="JD128" s="460">
        <v>14759.76</v>
      </c>
      <c r="JE128" s="460">
        <v>13908.05</v>
      </c>
      <c r="JF128" s="460">
        <v>11832.92</v>
      </c>
      <c r="JG128" s="460">
        <v>10983.04</v>
      </c>
      <c r="JH128" s="460">
        <v>6763.03</v>
      </c>
      <c r="JI128" s="460">
        <v>3436.82</v>
      </c>
      <c r="JJ128" s="460">
        <v>159.5</v>
      </c>
      <c r="JK128" s="483">
        <v>69736.13</v>
      </c>
      <c r="JL128" s="460">
        <v>4.3</v>
      </c>
      <c r="JM128" s="460">
        <v>5256.9</v>
      </c>
      <c r="JN128" s="460">
        <v>11479.8</v>
      </c>
      <c r="JO128" s="460">
        <v>12362.7</v>
      </c>
      <c r="JP128" s="460">
        <v>11832.9</v>
      </c>
      <c r="JQ128" s="460">
        <v>13423.7</v>
      </c>
      <c r="JR128" s="460">
        <v>9768.7999999999993</v>
      </c>
      <c r="JS128" s="460">
        <v>5728</v>
      </c>
      <c r="JT128" s="460">
        <v>319</v>
      </c>
      <c r="JU128" s="483">
        <v>70176.100000000006</v>
      </c>
      <c r="JV128" s="483">
        <v>309.2</v>
      </c>
      <c r="JW128" s="483">
        <v>70485.3</v>
      </c>
      <c r="JX128" s="461"/>
      <c r="JY128" s="461"/>
      <c r="JZ128" s="461"/>
      <c r="KA128" s="461"/>
      <c r="KB128" s="461"/>
      <c r="KC128" s="461"/>
      <c r="KD128" s="461"/>
      <c r="KE128" s="461"/>
      <c r="KF128" s="461"/>
      <c r="KG128" s="461"/>
      <c r="KH128" s="461"/>
      <c r="KI128" s="461"/>
      <c r="KJ128" s="461"/>
      <c r="KK128" s="461"/>
      <c r="KL128" s="461"/>
      <c r="KM128" s="461"/>
      <c r="KN128" s="461"/>
      <c r="KO128" s="461"/>
      <c r="KP128" s="461"/>
      <c r="KQ128" s="461"/>
      <c r="KR128" s="461"/>
      <c r="KS128" s="461"/>
      <c r="KT128" s="461"/>
      <c r="KU128" s="461"/>
      <c r="KV128" s="461"/>
      <c r="KW128" s="461"/>
      <c r="KX128" s="462"/>
    </row>
    <row r="129" spans="1:310" s="463" customFormat="1" x14ac:dyDescent="0.2">
      <c r="A129" s="457" t="s">
        <v>290</v>
      </c>
      <c r="B129" s="473" t="s">
        <v>938</v>
      </c>
      <c r="C129" s="464" t="s">
        <v>626</v>
      </c>
      <c r="D129" s="465" t="s">
        <v>291</v>
      </c>
      <c r="E129" s="484">
        <v>797</v>
      </c>
      <c r="F129" s="484">
        <v>3124</v>
      </c>
      <c r="G129" s="484">
        <v>7295</v>
      </c>
      <c r="H129" s="484">
        <v>14838</v>
      </c>
      <c r="I129" s="484">
        <v>8994</v>
      </c>
      <c r="J129" s="484">
        <v>4526</v>
      </c>
      <c r="K129" s="484">
        <v>4638</v>
      </c>
      <c r="L129" s="484">
        <v>1165</v>
      </c>
      <c r="M129" s="485">
        <v>45377</v>
      </c>
      <c r="N129" s="484">
        <v>73</v>
      </c>
      <c r="O129" s="484">
        <v>102</v>
      </c>
      <c r="P129" s="484">
        <v>191</v>
      </c>
      <c r="Q129" s="484">
        <v>264</v>
      </c>
      <c r="R129" s="484">
        <v>158</v>
      </c>
      <c r="S129" s="484">
        <v>206</v>
      </c>
      <c r="T129" s="484">
        <v>39</v>
      </c>
      <c r="U129" s="484">
        <v>12</v>
      </c>
      <c r="V129" s="485">
        <v>1045</v>
      </c>
      <c r="W129" s="484">
        <v>0</v>
      </c>
      <c r="X129" s="484">
        <v>0</v>
      </c>
      <c r="Y129" s="484">
        <v>0</v>
      </c>
      <c r="Z129" s="484">
        <v>0</v>
      </c>
      <c r="AA129" s="484">
        <v>0</v>
      </c>
      <c r="AB129" s="484">
        <v>0</v>
      </c>
      <c r="AC129" s="484">
        <v>0</v>
      </c>
      <c r="AD129" s="484">
        <v>0</v>
      </c>
      <c r="AE129" s="485">
        <v>0</v>
      </c>
      <c r="AF129" s="484">
        <v>724</v>
      </c>
      <c r="AG129" s="484">
        <v>3022</v>
      </c>
      <c r="AH129" s="484">
        <v>7104</v>
      </c>
      <c r="AI129" s="484">
        <v>14574</v>
      </c>
      <c r="AJ129" s="484">
        <v>8836</v>
      </c>
      <c r="AK129" s="484">
        <v>4320</v>
      </c>
      <c r="AL129" s="484">
        <v>4599</v>
      </c>
      <c r="AM129" s="484">
        <v>1153</v>
      </c>
      <c r="AN129" s="485">
        <v>44332</v>
      </c>
      <c r="AO129" s="484">
        <v>0</v>
      </c>
      <c r="AP129" s="484">
        <v>3</v>
      </c>
      <c r="AQ129" s="484">
        <v>16</v>
      </c>
      <c r="AR129" s="484">
        <v>35</v>
      </c>
      <c r="AS129" s="484">
        <v>63</v>
      </c>
      <c r="AT129" s="484">
        <v>29</v>
      </c>
      <c r="AU129" s="484">
        <v>47</v>
      </c>
      <c r="AV129" s="484">
        <v>20</v>
      </c>
      <c r="AW129" s="485">
        <v>213</v>
      </c>
      <c r="AX129" s="484">
        <v>0</v>
      </c>
      <c r="AY129" s="484">
        <v>3</v>
      </c>
      <c r="AZ129" s="484">
        <v>16</v>
      </c>
      <c r="BA129" s="484">
        <v>35</v>
      </c>
      <c r="BB129" s="484">
        <v>63</v>
      </c>
      <c r="BC129" s="484">
        <v>29</v>
      </c>
      <c r="BD129" s="484">
        <v>47</v>
      </c>
      <c r="BE129" s="484">
        <v>20</v>
      </c>
      <c r="BF129" s="486"/>
      <c r="BG129" s="485">
        <v>213</v>
      </c>
      <c r="BH129" s="484">
        <v>0</v>
      </c>
      <c r="BI129" s="484">
        <v>727</v>
      </c>
      <c r="BJ129" s="484">
        <v>3035</v>
      </c>
      <c r="BK129" s="484">
        <v>7123</v>
      </c>
      <c r="BL129" s="484">
        <v>14602</v>
      </c>
      <c r="BM129" s="484">
        <v>8802</v>
      </c>
      <c r="BN129" s="484">
        <v>4338</v>
      </c>
      <c r="BO129" s="484">
        <v>4572</v>
      </c>
      <c r="BP129" s="484">
        <v>1133</v>
      </c>
      <c r="BQ129" s="485">
        <v>44332</v>
      </c>
      <c r="BR129" s="484">
        <v>0</v>
      </c>
      <c r="BS129" s="484">
        <v>361</v>
      </c>
      <c r="BT129" s="484">
        <v>1933</v>
      </c>
      <c r="BU129" s="484">
        <v>3446</v>
      </c>
      <c r="BV129" s="484">
        <v>4252</v>
      </c>
      <c r="BW129" s="484">
        <v>2070</v>
      </c>
      <c r="BX129" s="484">
        <v>862</v>
      </c>
      <c r="BY129" s="484">
        <v>647</v>
      </c>
      <c r="BZ129" s="484">
        <v>90</v>
      </c>
      <c r="CA129" s="485">
        <v>13661</v>
      </c>
      <c r="CB129" s="484">
        <v>0</v>
      </c>
      <c r="CC129" s="484">
        <v>1</v>
      </c>
      <c r="CD129" s="484">
        <v>18</v>
      </c>
      <c r="CE129" s="484">
        <v>93</v>
      </c>
      <c r="CF129" s="484">
        <v>192</v>
      </c>
      <c r="CG129" s="484">
        <v>78</v>
      </c>
      <c r="CH129" s="484">
        <v>45</v>
      </c>
      <c r="CI129" s="484">
        <v>29</v>
      </c>
      <c r="CJ129" s="484">
        <v>3</v>
      </c>
      <c r="CK129" s="485">
        <v>459</v>
      </c>
      <c r="CL129" s="484">
        <v>0</v>
      </c>
      <c r="CM129" s="484">
        <v>0</v>
      </c>
      <c r="CN129" s="484">
        <v>1</v>
      </c>
      <c r="CO129" s="484">
        <v>3</v>
      </c>
      <c r="CP129" s="484">
        <v>13</v>
      </c>
      <c r="CQ129" s="484">
        <v>11</v>
      </c>
      <c r="CR129" s="484">
        <v>7</v>
      </c>
      <c r="CS129" s="484">
        <v>17</v>
      </c>
      <c r="CT129" s="484">
        <v>24</v>
      </c>
      <c r="CU129" s="485">
        <v>76</v>
      </c>
      <c r="CV129" s="484">
        <v>25</v>
      </c>
      <c r="CW129" s="484">
        <v>27</v>
      </c>
      <c r="CX129" s="484">
        <v>54</v>
      </c>
      <c r="CY129" s="484">
        <v>78</v>
      </c>
      <c r="CZ129" s="484">
        <v>39</v>
      </c>
      <c r="DA129" s="484">
        <v>26</v>
      </c>
      <c r="DB129" s="484">
        <v>17</v>
      </c>
      <c r="DC129" s="484">
        <v>8</v>
      </c>
      <c r="DD129" s="485">
        <v>274</v>
      </c>
      <c r="DE129" s="484">
        <v>30</v>
      </c>
      <c r="DF129" s="484">
        <v>69</v>
      </c>
      <c r="DG129" s="484">
        <v>166</v>
      </c>
      <c r="DH129" s="484">
        <v>186</v>
      </c>
      <c r="DI129" s="484">
        <v>117</v>
      </c>
      <c r="DJ129" s="484">
        <v>77</v>
      </c>
      <c r="DK129" s="484">
        <v>93</v>
      </c>
      <c r="DL129" s="484">
        <v>21</v>
      </c>
      <c r="DM129" s="485">
        <v>759</v>
      </c>
      <c r="DN129" s="484">
        <v>5</v>
      </c>
      <c r="DO129" s="484">
        <v>10</v>
      </c>
      <c r="DP129" s="484">
        <v>34</v>
      </c>
      <c r="DQ129" s="484">
        <v>45</v>
      </c>
      <c r="DR129" s="484">
        <v>49</v>
      </c>
      <c r="DS129" s="484">
        <v>22</v>
      </c>
      <c r="DT129" s="484">
        <v>31</v>
      </c>
      <c r="DU129" s="484">
        <v>5</v>
      </c>
      <c r="DV129" s="485">
        <v>201</v>
      </c>
      <c r="DW129" s="484">
        <v>4</v>
      </c>
      <c r="DX129" s="484">
        <v>69</v>
      </c>
      <c r="DY129" s="484">
        <v>21</v>
      </c>
      <c r="DZ129" s="484">
        <v>55</v>
      </c>
      <c r="EA129" s="484">
        <v>18</v>
      </c>
      <c r="EB129" s="484">
        <v>2</v>
      </c>
      <c r="EC129" s="484">
        <v>8</v>
      </c>
      <c r="ED129" s="484">
        <v>1</v>
      </c>
      <c r="EE129" s="485">
        <v>178</v>
      </c>
      <c r="EF129" s="484">
        <v>39</v>
      </c>
      <c r="EG129" s="484">
        <v>148</v>
      </c>
      <c r="EH129" s="484">
        <v>221</v>
      </c>
      <c r="EI129" s="484">
        <v>286</v>
      </c>
      <c r="EJ129" s="484">
        <v>184</v>
      </c>
      <c r="EK129" s="484">
        <v>101</v>
      </c>
      <c r="EL129" s="484">
        <v>132</v>
      </c>
      <c r="EM129" s="484">
        <v>27</v>
      </c>
      <c r="EN129" s="485">
        <v>1138</v>
      </c>
      <c r="EO129" s="484">
        <v>26</v>
      </c>
      <c r="EP129" s="484">
        <v>125</v>
      </c>
      <c r="EQ129" s="484">
        <v>116</v>
      </c>
      <c r="ER129" s="484">
        <v>181</v>
      </c>
      <c r="ES129" s="484">
        <v>133</v>
      </c>
      <c r="ET129" s="484">
        <v>60</v>
      </c>
      <c r="EU129" s="484">
        <v>69</v>
      </c>
      <c r="EV129" s="484">
        <v>16</v>
      </c>
      <c r="EW129" s="485">
        <v>726</v>
      </c>
      <c r="EX129" s="484">
        <v>0</v>
      </c>
      <c r="EY129" s="484">
        <v>0</v>
      </c>
      <c r="EZ129" s="484">
        <v>0</v>
      </c>
      <c r="FA129" s="484">
        <v>0</v>
      </c>
      <c r="FB129" s="484">
        <v>0</v>
      </c>
      <c r="FC129" s="484">
        <v>0</v>
      </c>
      <c r="FD129" s="484">
        <v>0</v>
      </c>
      <c r="FE129" s="484">
        <v>0</v>
      </c>
      <c r="FF129" s="485">
        <v>0</v>
      </c>
      <c r="FG129" s="484">
        <v>0</v>
      </c>
      <c r="FH129" s="484">
        <v>0</v>
      </c>
      <c r="FI129" s="484">
        <v>0</v>
      </c>
      <c r="FJ129" s="484">
        <v>0</v>
      </c>
      <c r="FK129" s="484">
        <v>0</v>
      </c>
      <c r="FL129" s="484">
        <v>0</v>
      </c>
      <c r="FM129" s="484">
        <v>0</v>
      </c>
      <c r="FN129" s="484">
        <v>0</v>
      </c>
      <c r="FO129" s="485">
        <v>0</v>
      </c>
      <c r="FP129" s="484">
        <v>0</v>
      </c>
      <c r="FQ129" s="484">
        <v>0</v>
      </c>
      <c r="FR129" s="484">
        <v>3</v>
      </c>
      <c r="FS129" s="484">
        <v>15</v>
      </c>
      <c r="FT129" s="484">
        <v>28</v>
      </c>
      <c r="FU129" s="484">
        <v>13</v>
      </c>
      <c r="FV129" s="484">
        <v>10</v>
      </c>
      <c r="FW129" s="484">
        <v>4</v>
      </c>
      <c r="FX129" s="485">
        <v>73</v>
      </c>
      <c r="FY129" s="484">
        <v>26</v>
      </c>
      <c r="FZ129" s="484">
        <v>125</v>
      </c>
      <c r="GA129" s="484">
        <v>113</v>
      </c>
      <c r="GB129" s="484">
        <v>166</v>
      </c>
      <c r="GC129" s="484">
        <v>105</v>
      </c>
      <c r="GD129" s="484">
        <v>47</v>
      </c>
      <c r="GE129" s="484">
        <v>59</v>
      </c>
      <c r="GF129" s="484">
        <v>12</v>
      </c>
      <c r="GG129" s="485">
        <v>653</v>
      </c>
      <c r="GH129" s="484">
        <v>0</v>
      </c>
      <c r="GI129" s="484">
        <v>331</v>
      </c>
      <c r="GJ129" s="484">
        <v>977</v>
      </c>
      <c r="GK129" s="484">
        <v>3472</v>
      </c>
      <c r="GL129" s="484">
        <v>9967</v>
      </c>
      <c r="GM129" s="484">
        <v>6537</v>
      </c>
      <c r="GN129" s="484">
        <v>3374</v>
      </c>
      <c r="GO129" s="484">
        <v>3823</v>
      </c>
      <c r="GP129" s="484">
        <v>1002</v>
      </c>
      <c r="GQ129" s="485">
        <v>29483</v>
      </c>
      <c r="GR129" s="484">
        <v>0</v>
      </c>
      <c r="GS129" s="484">
        <v>396</v>
      </c>
      <c r="GT129" s="484">
        <v>2058</v>
      </c>
      <c r="GU129" s="484">
        <v>3651</v>
      </c>
      <c r="GV129" s="484">
        <v>4635</v>
      </c>
      <c r="GW129" s="484">
        <v>2265</v>
      </c>
      <c r="GX129" s="484">
        <v>964</v>
      </c>
      <c r="GY129" s="484">
        <v>749</v>
      </c>
      <c r="GZ129" s="484">
        <v>131</v>
      </c>
      <c r="HA129" s="485">
        <v>14849</v>
      </c>
      <c r="HB129" s="460">
        <v>0</v>
      </c>
      <c r="HC129" s="460">
        <v>1</v>
      </c>
      <c r="HD129" s="460">
        <v>0.5</v>
      </c>
      <c r="HE129" s="460">
        <v>0</v>
      </c>
      <c r="HF129" s="460">
        <v>0</v>
      </c>
      <c r="HG129" s="460">
        <v>0</v>
      </c>
      <c r="HH129" s="460">
        <v>0</v>
      </c>
      <c r="HI129" s="460">
        <v>0</v>
      </c>
      <c r="HJ129" s="460">
        <v>0</v>
      </c>
      <c r="HK129" s="483">
        <v>1.5</v>
      </c>
      <c r="HL129" s="460">
        <v>0</v>
      </c>
      <c r="HM129" s="460">
        <v>634</v>
      </c>
      <c r="HN129" s="460">
        <v>2611.5500000000002</v>
      </c>
      <c r="HO129" s="460">
        <v>6222.85</v>
      </c>
      <c r="HP129" s="460">
        <v>13508.7</v>
      </c>
      <c r="HQ129" s="460">
        <v>8250.6</v>
      </c>
      <c r="HR129" s="460">
        <v>4095.15</v>
      </c>
      <c r="HS129" s="460">
        <v>4386.3</v>
      </c>
      <c r="HT129" s="460">
        <v>1095.45</v>
      </c>
      <c r="HU129" s="483">
        <v>40804.6</v>
      </c>
      <c r="HV129" s="460">
        <v>0</v>
      </c>
      <c r="HW129" s="460">
        <v>422.7</v>
      </c>
      <c r="HX129" s="460">
        <v>2031.2</v>
      </c>
      <c r="HY129" s="460">
        <v>5531.4</v>
      </c>
      <c r="HZ129" s="460">
        <v>13508.7</v>
      </c>
      <c r="IA129" s="460">
        <v>10084.1</v>
      </c>
      <c r="IB129" s="460">
        <v>5915.2</v>
      </c>
      <c r="IC129" s="460">
        <v>7310.5</v>
      </c>
      <c r="ID129" s="460">
        <v>2190.9</v>
      </c>
      <c r="IE129" s="483">
        <v>46994.7</v>
      </c>
      <c r="IF129" s="483">
        <v>297.5</v>
      </c>
      <c r="IG129" s="483">
        <v>47292.2</v>
      </c>
      <c r="IH129" s="460">
        <v>0</v>
      </c>
      <c r="II129" s="460">
        <v>634</v>
      </c>
      <c r="IJ129" s="460">
        <v>2611.5500000000002</v>
      </c>
      <c r="IK129" s="460">
        <v>6222.85</v>
      </c>
      <c r="IL129" s="460">
        <v>13508.7</v>
      </c>
      <c r="IM129" s="460">
        <v>8250.6</v>
      </c>
      <c r="IN129" s="460">
        <v>4095.15</v>
      </c>
      <c r="IO129" s="460">
        <v>4386.3</v>
      </c>
      <c r="IP129" s="460">
        <v>1095.45</v>
      </c>
      <c r="IQ129" s="483">
        <v>40804.6</v>
      </c>
      <c r="IR129" s="460">
        <v>0</v>
      </c>
      <c r="IS129" s="460">
        <v>129.11000000000001</v>
      </c>
      <c r="IT129" s="460">
        <v>797.35</v>
      </c>
      <c r="IU129" s="460">
        <v>1212.1199999999999</v>
      </c>
      <c r="IV129" s="460">
        <v>1525.39</v>
      </c>
      <c r="IW129" s="460">
        <v>307.93</v>
      </c>
      <c r="IX129" s="460">
        <v>64.87</v>
      </c>
      <c r="IY129" s="460">
        <v>24.08</v>
      </c>
      <c r="IZ129" s="460">
        <v>3.06</v>
      </c>
      <c r="JA129" s="483">
        <v>4063.91</v>
      </c>
      <c r="JB129" s="460">
        <v>0</v>
      </c>
      <c r="JC129" s="460">
        <v>504.89</v>
      </c>
      <c r="JD129" s="460">
        <v>1814.2</v>
      </c>
      <c r="JE129" s="460">
        <v>5010.7299999999996</v>
      </c>
      <c r="JF129" s="460">
        <v>11983.31</v>
      </c>
      <c r="JG129" s="460">
        <v>7942.67</v>
      </c>
      <c r="JH129" s="460">
        <v>4030.28</v>
      </c>
      <c r="JI129" s="460">
        <v>4362.22</v>
      </c>
      <c r="JJ129" s="460">
        <v>1092.3900000000001</v>
      </c>
      <c r="JK129" s="483">
        <v>36740.69</v>
      </c>
      <c r="JL129" s="460">
        <v>0</v>
      </c>
      <c r="JM129" s="460">
        <v>336.6</v>
      </c>
      <c r="JN129" s="460">
        <v>1411</v>
      </c>
      <c r="JO129" s="460">
        <v>4454</v>
      </c>
      <c r="JP129" s="460">
        <v>11983.3</v>
      </c>
      <c r="JQ129" s="460">
        <v>9707.7000000000007</v>
      </c>
      <c r="JR129" s="460">
        <v>5821.5</v>
      </c>
      <c r="JS129" s="460">
        <v>7270.4</v>
      </c>
      <c r="JT129" s="460">
        <v>2184.8000000000002</v>
      </c>
      <c r="JU129" s="483">
        <v>43169.3</v>
      </c>
      <c r="JV129" s="483">
        <v>297.5</v>
      </c>
      <c r="JW129" s="483">
        <v>43466.8</v>
      </c>
      <c r="JX129" s="461"/>
      <c r="JY129" s="461"/>
      <c r="JZ129" s="461"/>
      <c r="KA129" s="461"/>
      <c r="KB129" s="461"/>
      <c r="KC129" s="461"/>
      <c r="KD129" s="461"/>
      <c r="KE129" s="461"/>
      <c r="KF129" s="461"/>
      <c r="KG129" s="461"/>
      <c r="KH129" s="461"/>
      <c r="KI129" s="461"/>
      <c r="KJ129" s="461"/>
      <c r="KK129" s="461"/>
      <c r="KL129" s="461"/>
      <c r="KM129" s="461"/>
      <c r="KN129" s="461"/>
      <c r="KO129" s="461"/>
      <c r="KP129" s="461"/>
      <c r="KQ129" s="461"/>
      <c r="KR129" s="461"/>
      <c r="KS129" s="461"/>
      <c r="KT129" s="461"/>
      <c r="KU129" s="461"/>
      <c r="KV129" s="461"/>
      <c r="KW129" s="461"/>
      <c r="KX129" s="462"/>
    </row>
    <row r="130" spans="1:310" s="463" customFormat="1" x14ac:dyDescent="0.2">
      <c r="A130" s="457" t="s">
        <v>292</v>
      </c>
      <c r="B130" s="473" t="s">
        <v>939</v>
      </c>
      <c r="C130" s="464" t="s">
        <v>786</v>
      </c>
      <c r="D130" s="465" t="s">
        <v>293</v>
      </c>
      <c r="E130" s="484">
        <v>8613</v>
      </c>
      <c r="F130" s="484">
        <v>13140</v>
      </c>
      <c r="G130" s="484">
        <v>9138</v>
      </c>
      <c r="H130" s="484">
        <v>4970</v>
      </c>
      <c r="I130" s="484">
        <v>3913</v>
      </c>
      <c r="J130" s="484">
        <v>2153</v>
      </c>
      <c r="K130" s="484">
        <v>838</v>
      </c>
      <c r="L130" s="484">
        <v>46</v>
      </c>
      <c r="M130" s="485">
        <v>42811</v>
      </c>
      <c r="N130" s="484">
        <v>217</v>
      </c>
      <c r="O130" s="484">
        <v>170</v>
      </c>
      <c r="P130" s="484">
        <v>93</v>
      </c>
      <c r="Q130" s="484">
        <v>53</v>
      </c>
      <c r="R130" s="484">
        <v>24</v>
      </c>
      <c r="S130" s="484">
        <v>20</v>
      </c>
      <c r="T130" s="484">
        <v>13</v>
      </c>
      <c r="U130" s="484">
        <v>2</v>
      </c>
      <c r="V130" s="485">
        <v>592</v>
      </c>
      <c r="W130" s="484">
        <v>1</v>
      </c>
      <c r="X130" s="484">
        <v>0</v>
      </c>
      <c r="Y130" s="484">
        <v>0</v>
      </c>
      <c r="Z130" s="484">
        <v>0</v>
      </c>
      <c r="AA130" s="484">
        <v>0</v>
      </c>
      <c r="AB130" s="484">
        <v>0</v>
      </c>
      <c r="AC130" s="484">
        <v>0</v>
      </c>
      <c r="AD130" s="484">
        <v>0</v>
      </c>
      <c r="AE130" s="485">
        <v>1</v>
      </c>
      <c r="AF130" s="484">
        <v>8395</v>
      </c>
      <c r="AG130" s="484">
        <v>12970</v>
      </c>
      <c r="AH130" s="484">
        <v>9045</v>
      </c>
      <c r="AI130" s="484">
        <v>4917</v>
      </c>
      <c r="AJ130" s="484">
        <v>3889</v>
      </c>
      <c r="AK130" s="484">
        <v>2133</v>
      </c>
      <c r="AL130" s="484">
        <v>825</v>
      </c>
      <c r="AM130" s="484">
        <v>44</v>
      </c>
      <c r="AN130" s="485">
        <v>42218</v>
      </c>
      <c r="AO130" s="484">
        <v>11</v>
      </c>
      <c r="AP130" s="484">
        <v>61</v>
      </c>
      <c r="AQ130" s="484">
        <v>44</v>
      </c>
      <c r="AR130" s="484">
        <v>45</v>
      </c>
      <c r="AS130" s="484">
        <v>37</v>
      </c>
      <c r="AT130" s="484">
        <v>21</v>
      </c>
      <c r="AU130" s="484">
        <v>14</v>
      </c>
      <c r="AV130" s="484">
        <v>8</v>
      </c>
      <c r="AW130" s="485">
        <v>241</v>
      </c>
      <c r="AX130" s="484">
        <v>11</v>
      </c>
      <c r="AY130" s="484">
        <v>61</v>
      </c>
      <c r="AZ130" s="484">
        <v>44</v>
      </c>
      <c r="BA130" s="484">
        <v>45</v>
      </c>
      <c r="BB130" s="484">
        <v>37</v>
      </c>
      <c r="BC130" s="484">
        <v>21</v>
      </c>
      <c r="BD130" s="484">
        <v>14</v>
      </c>
      <c r="BE130" s="484">
        <v>8</v>
      </c>
      <c r="BF130" s="486"/>
      <c r="BG130" s="485">
        <v>241</v>
      </c>
      <c r="BH130" s="484">
        <v>11</v>
      </c>
      <c r="BI130" s="484">
        <v>8445</v>
      </c>
      <c r="BJ130" s="484">
        <v>12953</v>
      </c>
      <c r="BK130" s="484">
        <v>9046</v>
      </c>
      <c r="BL130" s="484">
        <v>4909</v>
      </c>
      <c r="BM130" s="484">
        <v>3873</v>
      </c>
      <c r="BN130" s="484">
        <v>2126</v>
      </c>
      <c r="BO130" s="484">
        <v>819</v>
      </c>
      <c r="BP130" s="484">
        <v>36</v>
      </c>
      <c r="BQ130" s="485">
        <v>42218</v>
      </c>
      <c r="BR130" s="484">
        <v>5</v>
      </c>
      <c r="BS130" s="484">
        <v>4886</v>
      </c>
      <c r="BT130" s="484">
        <v>5108</v>
      </c>
      <c r="BU130" s="484">
        <v>2655</v>
      </c>
      <c r="BV130" s="484">
        <v>1163</v>
      </c>
      <c r="BW130" s="484">
        <v>682</v>
      </c>
      <c r="BX130" s="484">
        <v>332</v>
      </c>
      <c r="BY130" s="484">
        <v>103</v>
      </c>
      <c r="BZ130" s="484">
        <v>7</v>
      </c>
      <c r="CA130" s="485">
        <v>14941</v>
      </c>
      <c r="CB130" s="484">
        <v>0</v>
      </c>
      <c r="CC130" s="484">
        <v>63</v>
      </c>
      <c r="CD130" s="484">
        <v>119</v>
      </c>
      <c r="CE130" s="484">
        <v>60</v>
      </c>
      <c r="CF130" s="484">
        <v>35</v>
      </c>
      <c r="CG130" s="484">
        <v>22</v>
      </c>
      <c r="CH130" s="484">
        <v>13</v>
      </c>
      <c r="CI130" s="484">
        <v>4</v>
      </c>
      <c r="CJ130" s="484">
        <v>0</v>
      </c>
      <c r="CK130" s="485">
        <v>316</v>
      </c>
      <c r="CL130" s="484">
        <v>0</v>
      </c>
      <c r="CM130" s="484">
        <v>2</v>
      </c>
      <c r="CN130" s="484">
        <v>6</v>
      </c>
      <c r="CO130" s="484">
        <v>1</v>
      </c>
      <c r="CP130" s="484">
        <v>4</v>
      </c>
      <c r="CQ130" s="484">
        <v>2</v>
      </c>
      <c r="CR130" s="484">
        <v>12</v>
      </c>
      <c r="CS130" s="484">
        <v>9</v>
      </c>
      <c r="CT130" s="484">
        <v>3</v>
      </c>
      <c r="CU130" s="485">
        <v>39</v>
      </c>
      <c r="CV130" s="484">
        <v>55</v>
      </c>
      <c r="CW130" s="484">
        <v>96</v>
      </c>
      <c r="CX130" s="484">
        <v>71</v>
      </c>
      <c r="CY130" s="484">
        <v>42</v>
      </c>
      <c r="CZ130" s="484">
        <v>27</v>
      </c>
      <c r="DA130" s="484">
        <v>15</v>
      </c>
      <c r="DB130" s="484">
        <v>9</v>
      </c>
      <c r="DC130" s="484">
        <v>1</v>
      </c>
      <c r="DD130" s="485">
        <v>316</v>
      </c>
      <c r="DE130" s="484">
        <v>185</v>
      </c>
      <c r="DF130" s="484">
        <v>166</v>
      </c>
      <c r="DG130" s="484">
        <v>75</v>
      </c>
      <c r="DH130" s="484">
        <v>37</v>
      </c>
      <c r="DI130" s="484">
        <v>16</v>
      </c>
      <c r="DJ130" s="484">
        <v>8</v>
      </c>
      <c r="DK130" s="484">
        <v>5</v>
      </c>
      <c r="DL130" s="484">
        <v>0</v>
      </c>
      <c r="DM130" s="485">
        <v>492</v>
      </c>
      <c r="DN130" s="484">
        <v>99</v>
      </c>
      <c r="DO130" s="484">
        <v>90</v>
      </c>
      <c r="DP130" s="484">
        <v>45</v>
      </c>
      <c r="DQ130" s="484">
        <v>17</v>
      </c>
      <c r="DR130" s="484">
        <v>9</v>
      </c>
      <c r="DS130" s="484">
        <v>4</v>
      </c>
      <c r="DT130" s="484">
        <v>2</v>
      </c>
      <c r="DU130" s="484">
        <v>1</v>
      </c>
      <c r="DV130" s="485">
        <v>267</v>
      </c>
      <c r="DW130" s="484">
        <v>58</v>
      </c>
      <c r="DX130" s="484">
        <v>41</v>
      </c>
      <c r="DY130" s="484">
        <v>27</v>
      </c>
      <c r="DZ130" s="484">
        <v>9</v>
      </c>
      <c r="EA130" s="484">
        <v>10</v>
      </c>
      <c r="EB130" s="484">
        <v>2</v>
      </c>
      <c r="EC130" s="484">
        <v>2</v>
      </c>
      <c r="ED130" s="484">
        <v>0</v>
      </c>
      <c r="EE130" s="485">
        <v>149</v>
      </c>
      <c r="EF130" s="484">
        <v>342</v>
      </c>
      <c r="EG130" s="484">
        <v>297</v>
      </c>
      <c r="EH130" s="484">
        <v>147</v>
      </c>
      <c r="EI130" s="484">
        <v>63</v>
      </c>
      <c r="EJ130" s="484">
        <v>35</v>
      </c>
      <c r="EK130" s="484">
        <v>14</v>
      </c>
      <c r="EL130" s="484">
        <v>9</v>
      </c>
      <c r="EM130" s="484">
        <v>1</v>
      </c>
      <c r="EN130" s="485">
        <v>908</v>
      </c>
      <c r="EO130" s="484">
        <v>180</v>
      </c>
      <c r="EP130" s="484">
        <v>162</v>
      </c>
      <c r="EQ130" s="484">
        <v>83</v>
      </c>
      <c r="ER130" s="484">
        <v>46</v>
      </c>
      <c r="ES130" s="484">
        <v>28</v>
      </c>
      <c r="ET130" s="484">
        <v>5</v>
      </c>
      <c r="EU130" s="484">
        <v>6</v>
      </c>
      <c r="EV130" s="484">
        <v>1</v>
      </c>
      <c r="EW130" s="485">
        <v>511</v>
      </c>
      <c r="EX130" s="484">
        <v>0</v>
      </c>
      <c r="EY130" s="484">
        <v>0</v>
      </c>
      <c r="EZ130" s="484">
        <v>0</v>
      </c>
      <c r="FA130" s="484">
        <v>0</v>
      </c>
      <c r="FB130" s="484">
        <v>0</v>
      </c>
      <c r="FC130" s="484">
        <v>0</v>
      </c>
      <c r="FD130" s="484">
        <v>0</v>
      </c>
      <c r="FE130" s="484">
        <v>0</v>
      </c>
      <c r="FF130" s="485">
        <v>0</v>
      </c>
      <c r="FG130" s="484">
        <v>0</v>
      </c>
      <c r="FH130" s="484">
        <v>0</v>
      </c>
      <c r="FI130" s="484">
        <v>0</v>
      </c>
      <c r="FJ130" s="484">
        <v>0</v>
      </c>
      <c r="FK130" s="484">
        <v>0</v>
      </c>
      <c r="FL130" s="484">
        <v>0</v>
      </c>
      <c r="FM130" s="484">
        <v>0</v>
      </c>
      <c r="FN130" s="484">
        <v>0</v>
      </c>
      <c r="FO130" s="485">
        <v>0</v>
      </c>
      <c r="FP130" s="484">
        <v>18</v>
      </c>
      <c r="FQ130" s="484">
        <v>26</v>
      </c>
      <c r="FR130" s="484">
        <v>8</v>
      </c>
      <c r="FS130" s="484">
        <v>8</v>
      </c>
      <c r="FT130" s="484">
        <v>6</v>
      </c>
      <c r="FU130" s="484">
        <v>1</v>
      </c>
      <c r="FV130" s="484">
        <v>0</v>
      </c>
      <c r="FW130" s="484">
        <v>1</v>
      </c>
      <c r="FX130" s="485">
        <v>68</v>
      </c>
      <c r="FY130" s="484">
        <v>162</v>
      </c>
      <c r="FZ130" s="484">
        <v>136</v>
      </c>
      <c r="GA130" s="484">
        <v>75</v>
      </c>
      <c r="GB130" s="484">
        <v>38</v>
      </c>
      <c r="GC130" s="484">
        <v>22</v>
      </c>
      <c r="GD130" s="484">
        <v>4</v>
      </c>
      <c r="GE130" s="484">
        <v>6</v>
      </c>
      <c r="GF130" s="484">
        <v>0</v>
      </c>
      <c r="GG130" s="485">
        <v>443</v>
      </c>
      <c r="GH130" s="484">
        <v>6</v>
      </c>
      <c r="GI130" s="484">
        <v>3333</v>
      </c>
      <c r="GJ130" s="484">
        <v>7583</v>
      </c>
      <c r="GK130" s="484">
        <v>6255</v>
      </c>
      <c r="GL130" s="484">
        <v>3681</v>
      </c>
      <c r="GM130" s="484">
        <v>3148</v>
      </c>
      <c r="GN130" s="484">
        <v>1763</v>
      </c>
      <c r="GO130" s="484">
        <v>699</v>
      </c>
      <c r="GP130" s="484">
        <v>25</v>
      </c>
      <c r="GQ130" s="485">
        <v>26493</v>
      </c>
      <c r="GR130" s="484">
        <v>5</v>
      </c>
      <c r="GS130" s="484">
        <v>5112</v>
      </c>
      <c r="GT130" s="484">
        <v>5370</v>
      </c>
      <c r="GU130" s="484">
        <v>2791</v>
      </c>
      <c r="GV130" s="484">
        <v>1228</v>
      </c>
      <c r="GW130" s="484">
        <v>725</v>
      </c>
      <c r="GX130" s="484">
        <v>363</v>
      </c>
      <c r="GY130" s="484">
        <v>120</v>
      </c>
      <c r="GZ130" s="484">
        <v>11</v>
      </c>
      <c r="HA130" s="485">
        <v>15725</v>
      </c>
      <c r="HB130" s="460">
        <v>0</v>
      </c>
      <c r="HC130" s="460">
        <v>3.9</v>
      </c>
      <c r="HD130" s="460">
        <v>1</v>
      </c>
      <c r="HE130" s="460">
        <v>1</v>
      </c>
      <c r="HF130" s="460">
        <v>0.5</v>
      </c>
      <c r="HG130" s="460">
        <v>0</v>
      </c>
      <c r="HH130" s="460">
        <v>0</v>
      </c>
      <c r="HI130" s="460">
        <v>0</v>
      </c>
      <c r="HJ130" s="460">
        <v>0</v>
      </c>
      <c r="HK130" s="483">
        <v>6.4</v>
      </c>
      <c r="HL130" s="460">
        <v>9.75</v>
      </c>
      <c r="HM130" s="460">
        <v>7186.35</v>
      </c>
      <c r="HN130" s="460">
        <v>11623.75</v>
      </c>
      <c r="HO130" s="460">
        <v>8360.25</v>
      </c>
      <c r="HP130" s="460">
        <v>4606</v>
      </c>
      <c r="HQ130" s="460">
        <v>3707</v>
      </c>
      <c r="HR130" s="460">
        <v>2031.75</v>
      </c>
      <c r="HS130" s="460">
        <v>789.25</v>
      </c>
      <c r="HT130" s="460">
        <v>32.25</v>
      </c>
      <c r="HU130" s="483">
        <v>38346.35</v>
      </c>
      <c r="HV130" s="460">
        <v>5.4</v>
      </c>
      <c r="HW130" s="460">
        <v>4790.8999999999996</v>
      </c>
      <c r="HX130" s="460">
        <v>9040.7000000000007</v>
      </c>
      <c r="HY130" s="460">
        <v>7431.3</v>
      </c>
      <c r="HZ130" s="460">
        <v>4606</v>
      </c>
      <c r="IA130" s="460">
        <v>4530.8</v>
      </c>
      <c r="IB130" s="460">
        <v>2934.8</v>
      </c>
      <c r="IC130" s="460">
        <v>1315.4</v>
      </c>
      <c r="ID130" s="460">
        <v>64.5</v>
      </c>
      <c r="IE130" s="483">
        <v>34719.800000000003</v>
      </c>
      <c r="IF130" s="483">
        <v>0</v>
      </c>
      <c r="IG130" s="483">
        <v>34719.800000000003</v>
      </c>
      <c r="IH130" s="460">
        <v>9.75</v>
      </c>
      <c r="II130" s="460">
        <v>7186.35</v>
      </c>
      <c r="IJ130" s="460">
        <v>11623.75</v>
      </c>
      <c r="IK130" s="460">
        <v>8360.25</v>
      </c>
      <c r="IL130" s="460">
        <v>4606</v>
      </c>
      <c r="IM130" s="460">
        <v>3707</v>
      </c>
      <c r="IN130" s="460">
        <v>2031.75</v>
      </c>
      <c r="IO130" s="460">
        <v>789.25</v>
      </c>
      <c r="IP130" s="460">
        <v>32.25</v>
      </c>
      <c r="IQ130" s="483">
        <v>38346.35</v>
      </c>
      <c r="IR130" s="460">
        <v>1.73</v>
      </c>
      <c r="IS130" s="460">
        <v>2139.19</v>
      </c>
      <c r="IT130" s="460">
        <v>1427.54</v>
      </c>
      <c r="IU130" s="460">
        <v>419.96</v>
      </c>
      <c r="IV130" s="460">
        <v>117.04</v>
      </c>
      <c r="IW130" s="460">
        <v>60.57</v>
      </c>
      <c r="IX130" s="460">
        <v>19.97</v>
      </c>
      <c r="IY130" s="460">
        <v>5.2</v>
      </c>
      <c r="IZ130" s="460">
        <v>0</v>
      </c>
      <c r="JA130" s="483">
        <v>4191.2</v>
      </c>
      <c r="JB130" s="460">
        <v>8.02</v>
      </c>
      <c r="JC130" s="460">
        <v>5047.16</v>
      </c>
      <c r="JD130" s="460">
        <v>10196.209999999999</v>
      </c>
      <c r="JE130" s="460">
        <v>7940.29</v>
      </c>
      <c r="JF130" s="460">
        <v>4488.96</v>
      </c>
      <c r="JG130" s="460">
        <v>3646.43</v>
      </c>
      <c r="JH130" s="460">
        <v>2011.78</v>
      </c>
      <c r="JI130" s="460">
        <v>784.05</v>
      </c>
      <c r="JJ130" s="460">
        <v>32.25</v>
      </c>
      <c r="JK130" s="483">
        <v>34155.15</v>
      </c>
      <c r="JL130" s="460">
        <v>4.5</v>
      </c>
      <c r="JM130" s="460">
        <v>3364.8</v>
      </c>
      <c r="JN130" s="460">
        <v>7930.4</v>
      </c>
      <c r="JO130" s="460">
        <v>7058</v>
      </c>
      <c r="JP130" s="460">
        <v>4489</v>
      </c>
      <c r="JQ130" s="460">
        <v>4456.7</v>
      </c>
      <c r="JR130" s="460">
        <v>2905.9</v>
      </c>
      <c r="JS130" s="460">
        <v>1306.8</v>
      </c>
      <c r="JT130" s="460">
        <v>64.5</v>
      </c>
      <c r="JU130" s="483">
        <v>31580.6</v>
      </c>
      <c r="JV130" s="483">
        <v>0</v>
      </c>
      <c r="JW130" s="483">
        <v>31580.6</v>
      </c>
      <c r="JX130" s="461"/>
      <c r="JY130" s="461"/>
      <c r="JZ130" s="461"/>
      <c r="KA130" s="461"/>
      <c r="KB130" s="461"/>
      <c r="KC130" s="461"/>
      <c r="KD130" s="461"/>
      <c r="KE130" s="461"/>
      <c r="KF130" s="461"/>
      <c r="KG130" s="461"/>
      <c r="KH130" s="461"/>
      <c r="KI130" s="461"/>
      <c r="KJ130" s="461"/>
      <c r="KK130" s="461"/>
      <c r="KL130" s="461"/>
      <c r="KM130" s="461"/>
      <c r="KN130" s="461"/>
      <c r="KO130" s="461"/>
      <c r="KP130" s="461"/>
      <c r="KQ130" s="461"/>
      <c r="KR130" s="461"/>
      <c r="KS130" s="461"/>
      <c r="KT130" s="461"/>
      <c r="KU130" s="461"/>
      <c r="KV130" s="461"/>
      <c r="KW130" s="461"/>
      <c r="KX130" s="462"/>
    </row>
    <row r="131" spans="1:310" s="463" customFormat="1" x14ac:dyDescent="0.2">
      <c r="A131" s="457" t="s">
        <v>294</v>
      </c>
      <c r="B131" s="473" t="s">
        <v>940</v>
      </c>
      <c r="C131" s="464" t="s">
        <v>640</v>
      </c>
      <c r="D131" s="465" t="s">
        <v>295</v>
      </c>
      <c r="E131" s="484">
        <v>1156</v>
      </c>
      <c r="F131" s="484">
        <v>6311</v>
      </c>
      <c r="G131" s="484">
        <v>26680</v>
      </c>
      <c r="H131" s="484">
        <v>47091</v>
      </c>
      <c r="I131" s="484">
        <v>18751</v>
      </c>
      <c r="J131" s="484">
        <v>9969</v>
      </c>
      <c r="K131" s="484">
        <v>5231</v>
      </c>
      <c r="L131" s="484">
        <v>471</v>
      </c>
      <c r="M131" s="485">
        <v>115660</v>
      </c>
      <c r="N131" s="484">
        <v>70</v>
      </c>
      <c r="O131" s="484">
        <v>256</v>
      </c>
      <c r="P131" s="484">
        <v>474</v>
      </c>
      <c r="Q131" s="484">
        <v>813</v>
      </c>
      <c r="R131" s="484">
        <v>389</v>
      </c>
      <c r="S131" s="484">
        <v>295</v>
      </c>
      <c r="T131" s="484">
        <v>461</v>
      </c>
      <c r="U131" s="484">
        <v>0</v>
      </c>
      <c r="V131" s="485">
        <v>2758</v>
      </c>
      <c r="W131" s="484">
        <v>0</v>
      </c>
      <c r="X131" s="484">
        <v>0</v>
      </c>
      <c r="Y131" s="484">
        <v>0</v>
      </c>
      <c r="Z131" s="484">
        <v>0</v>
      </c>
      <c r="AA131" s="484">
        <v>0</v>
      </c>
      <c r="AB131" s="484">
        <v>0</v>
      </c>
      <c r="AC131" s="484">
        <v>0</v>
      </c>
      <c r="AD131" s="484">
        <v>0</v>
      </c>
      <c r="AE131" s="485">
        <v>0</v>
      </c>
      <c r="AF131" s="484">
        <v>1086</v>
      </c>
      <c r="AG131" s="484">
        <v>6055</v>
      </c>
      <c r="AH131" s="484">
        <v>26206</v>
      </c>
      <c r="AI131" s="484">
        <v>46278</v>
      </c>
      <c r="AJ131" s="484">
        <v>18362</v>
      </c>
      <c r="AK131" s="484">
        <v>9674</v>
      </c>
      <c r="AL131" s="484">
        <v>4770</v>
      </c>
      <c r="AM131" s="484">
        <v>471</v>
      </c>
      <c r="AN131" s="485">
        <v>112902</v>
      </c>
      <c r="AO131" s="484">
        <v>0</v>
      </c>
      <c r="AP131" s="484">
        <v>7</v>
      </c>
      <c r="AQ131" s="484">
        <v>50</v>
      </c>
      <c r="AR131" s="484">
        <v>201</v>
      </c>
      <c r="AS131" s="484">
        <v>113</v>
      </c>
      <c r="AT131" s="484">
        <v>97</v>
      </c>
      <c r="AU131" s="484">
        <v>39</v>
      </c>
      <c r="AV131" s="484">
        <v>23</v>
      </c>
      <c r="AW131" s="485">
        <v>530</v>
      </c>
      <c r="AX131" s="484">
        <v>0</v>
      </c>
      <c r="AY131" s="484">
        <v>7</v>
      </c>
      <c r="AZ131" s="484">
        <v>50</v>
      </c>
      <c r="BA131" s="484">
        <v>201</v>
      </c>
      <c r="BB131" s="484">
        <v>113</v>
      </c>
      <c r="BC131" s="484">
        <v>97</v>
      </c>
      <c r="BD131" s="484">
        <v>39</v>
      </c>
      <c r="BE131" s="484">
        <v>23</v>
      </c>
      <c r="BF131" s="486"/>
      <c r="BG131" s="485">
        <v>530</v>
      </c>
      <c r="BH131" s="484">
        <v>0</v>
      </c>
      <c r="BI131" s="484">
        <v>1093</v>
      </c>
      <c r="BJ131" s="484">
        <v>6098</v>
      </c>
      <c r="BK131" s="484">
        <v>26357</v>
      </c>
      <c r="BL131" s="484">
        <v>46190</v>
      </c>
      <c r="BM131" s="484">
        <v>18346</v>
      </c>
      <c r="BN131" s="484">
        <v>9616</v>
      </c>
      <c r="BO131" s="484">
        <v>4754</v>
      </c>
      <c r="BP131" s="484">
        <v>448</v>
      </c>
      <c r="BQ131" s="485">
        <v>112902</v>
      </c>
      <c r="BR131" s="484">
        <v>0</v>
      </c>
      <c r="BS131" s="484">
        <v>484</v>
      </c>
      <c r="BT131" s="484">
        <v>3416</v>
      </c>
      <c r="BU131" s="484">
        <v>10549</v>
      </c>
      <c r="BV131" s="484">
        <v>9688</v>
      </c>
      <c r="BW131" s="484">
        <v>3639</v>
      </c>
      <c r="BX131" s="484">
        <v>1773</v>
      </c>
      <c r="BY131" s="484">
        <v>636</v>
      </c>
      <c r="BZ131" s="484">
        <v>26</v>
      </c>
      <c r="CA131" s="485">
        <v>30211</v>
      </c>
      <c r="CB131" s="484">
        <v>0</v>
      </c>
      <c r="CC131" s="484">
        <v>2</v>
      </c>
      <c r="CD131" s="484">
        <v>30</v>
      </c>
      <c r="CE131" s="484">
        <v>192</v>
      </c>
      <c r="CF131" s="484">
        <v>297</v>
      </c>
      <c r="CG131" s="484">
        <v>104</v>
      </c>
      <c r="CH131" s="484">
        <v>64</v>
      </c>
      <c r="CI131" s="484">
        <v>25</v>
      </c>
      <c r="CJ131" s="484">
        <v>3</v>
      </c>
      <c r="CK131" s="485">
        <v>717</v>
      </c>
      <c r="CL131" s="484">
        <v>0</v>
      </c>
      <c r="CM131" s="484">
        <v>13</v>
      </c>
      <c r="CN131" s="484">
        <v>19</v>
      </c>
      <c r="CO131" s="484">
        <v>15</v>
      </c>
      <c r="CP131" s="484">
        <v>14</v>
      </c>
      <c r="CQ131" s="484">
        <v>15</v>
      </c>
      <c r="CR131" s="484">
        <v>25</v>
      </c>
      <c r="CS131" s="484">
        <v>6</v>
      </c>
      <c r="CT131" s="484">
        <v>0</v>
      </c>
      <c r="CU131" s="485">
        <v>107</v>
      </c>
      <c r="CV131" s="484">
        <v>62</v>
      </c>
      <c r="CW131" s="484">
        <v>99</v>
      </c>
      <c r="CX131" s="484">
        <v>337</v>
      </c>
      <c r="CY131" s="484">
        <v>412</v>
      </c>
      <c r="CZ131" s="484">
        <v>166</v>
      </c>
      <c r="DA131" s="484">
        <v>74</v>
      </c>
      <c r="DB131" s="484">
        <v>42</v>
      </c>
      <c r="DC131" s="484">
        <v>10</v>
      </c>
      <c r="DD131" s="485">
        <v>1202</v>
      </c>
      <c r="DE131" s="484">
        <v>13</v>
      </c>
      <c r="DF131" s="484">
        <v>58</v>
      </c>
      <c r="DG131" s="484">
        <v>284</v>
      </c>
      <c r="DH131" s="484">
        <v>245</v>
      </c>
      <c r="DI131" s="484">
        <v>103</v>
      </c>
      <c r="DJ131" s="484">
        <v>56</v>
      </c>
      <c r="DK131" s="484">
        <v>38</v>
      </c>
      <c r="DL131" s="484">
        <v>7</v>
      </c>
      <c r="DM131" s="485">
        <v>804</v>
      </c>
      <c r="DN131" s="484">
        <v>0</v>
      </c>
      <c r="DO131" s="484">
        <v>0</v>
      </c>
      <c r="DP131" s="484">
        <v>0</v>
      </c>
      <c r="DQ131" s="484">
        <v>0</v>
      </c>
      <c r="DR131" s="484">
        <v>0</v>
      </c>
      <c r="DS131" s="484">
        <v>0</v>
      </c>
      <c r="DT131" s="484">
        <v>0</v>
      </c>
      <c r="DU131" s="484">
        <v>0</v>
      </c>
      <c r="DV131" s="485">
        <v>0</v>
      </c>
      <c r="DW131" s="484">
        <v>4</v>
      </c>
      <c r="DX131" s="484">
        <v>12</v>
      </c>
      <c r="DY131" s="484">
        <v>49</v>
      </c>
      <c r="DZ131" s="484">
        <v>41</v>
      </c>
      <c r="EA131" s="484">
        <v>17</v>
      </c>
      <c r="EB131" s="484">
        <v>10</v>
      </c>
      <c r="EC131" s="484">
        <v>5</v>
      </c>
      <c r="ED131" s="484">
        <v>5</v>
      </c>
      <c r="EE131" s="485">
        <v>143</v>
      </c>
      <c r="EF131" s="484">
        <v>17</v>
      </c>
      <c r="EG131" s="484">
        <v>70</v>
      </c>
      <c r="EH131" s="484">
        <v>333</v>
      </c>
      <c r="EI131" s="484">
        <v>286</v>
      </c>
      <c r="EJ131" s="484">
        <v>120</v>
      </c>
      <c r="EK131" s="484">
        <v>66</v>
      </c>
      <c r="EL131" s="484">
        <v>43</v>
      </c>
      <c r="EM131" s="484">
        <v>12</v>
      </c>
      <c r="EN131" s="485">
        <v>947</v>
      </c>
      <c r="EO131" s="484">
        <v>10</v>
      </c>
      <c r="EP131" s="484">
        <v>36</v>
      </c>
      <c r="EQ131" s="484">
        <v>202</v>
      </c>
      <c r="ER131" s="484">
        <v>145</v>
      </c>
      <c r="ES131" s="484">
        <v>75</v>
      </c>
      <c r="ET131" s="484">
        <v>26</v>
      </c>
      <c r="EU131" s="484">
        <v>37</v>
      </c>
      <c r="EV131" s="484">
        <v>9</v>
      </c>
      <c r="EW131" s="485">
        <v>540</v>
      </c>
      <c r="EX131" s="484">
        <v>0</v>
      </c>
      <c r="EY131" s="484">
        <v>0</v>
      </c>
      <c r="EZ131" s="484">
        <v>0</v>
      </c>
      <c r="FA131" s="484">
        <v>0</v>
      </c>
      <c r="FB131" s="484">
        <v>0</v>
      </c>
      <c r="FC131" s="484">
        <v>0</v>
      </c>
      <c r="FD131" s="484">
        <v>0</v>
      </c>
      <c r="FE131" s="484">
        <v>0</v>
      </c>
      <c r="FF131" s="485">
        <v>0</v>
      </c>
      <c r="FG131" s="484">
        <v>0</v>
      </c>
      <c r="FH131" s="484">
        <v>0</v>
      </c>
      <c r="FI131" s="484">
        <v>0</v>
      </c>
      <c r="FJ131" s="484">
        <v>0</v>
      </c>
      <c r="FK131" s="484">
        <v>0</v>
      </c>
      <c r="FL131" s="484">
        <v>0</v>
      </c>
      <c r="FM131" s="484">
        <v>0</v>
      </c>
      <c r="FN131" s="484">
        <v>0</v>
      </c>
      <c r="FO131" s="485">
        <v>0</v>
      </c>
      <c r="FP131" s="484">
        <v>0</v>
      </c>
      <c r="FQ131" s="484">
        <v>0</v>
      </c>
      <c r="FR131" s="484">
        <v>6</v>
      </c>
      <c r="FS131" s="484">
        <v>6</v>
      </c>
      <c r="FT131" s="484">
        <v>5</v>
      </c>
      <c r="FU131" s="484">
        <v>4</v>
      </c>
      <c r="FV131" s="484">
        <v>1</v>
      </c>
      <c r="FW131" s="484">
        <v>0</v>
      </c>
      <c r="FX131" s="485">
        <v>22</v>
      </c>
      <c r="FY131" s="484">
        <v>10</v>
      </c>
      <c r="FZ131" s="484">
        <v>36</v>
      </c>
      <c r="GA131" s="484">
        <v>196</v>
      </c>
      <c r="GB131" s="484">
        <v>139</v>
      </c>
      <c r="GC131" s="484">
        <v>70</v>
      </c>
      <c r="GD131" s="484">
        <v>22</v>
      </c>
      <c r="GE131" s="484">
        <v>36</v>
      </c>
      <c r="GF131" s="484">
        <v>9</v>
      </c>
      <c r="GG131" s="485">
        <v>518</v>
      </c>
      <c r="GH131" s="484">
        <v>0</v>
      </c>
      <c r="GI131" s="484">
        <v>590</v>
      </c>
      <c r="GJ131" s="484">
        <v>2621</v>
      </c>
      <c r="GK131" s="484">
        <v>15552</v>
      </c>
      <c r="GL131" s="484">
        <v>36150</v>
      </c>
      <c r="GM131" s="484">
        <v>14571</v>
      </c>
      <c r="GN131" s="484">
        <v>7744</v>
      </c>
      <c r="GO131" s="484">
        <v>4082</v>
      </c>
      <c r="GP131" s="484">
        <v>414</v>
      </c>
      <c r="GQ131" s="485">
        <v>81724</v>
      </c>
      <c r="GR131" s="484">
        <v>0</v>
      </c>
      <c r="GS131" s="484">
        <v>503</v>
      </c>
      <c r="GT131" s="484">
        <v>3477</v>
      </c>
      <c r="GU131" s="484">
        <v>10805</v>
      </c>
      <c r="GV131" s="484">
        <v>10040</v>
      </c>
      <c r="GW131" s="484">
        <v>3775</v>
      </c>
      <c r="GX131" s="484">
        <v>1872</v>
      </c>
      <c r="GY131" s="484">
        <v>672</v>
      </c>
      <c r="GZ131" s="484">
        <v>34</v>
      </c>
      <c r="HA131" s="485">
        <v>31178</v>
      </c>
      <c r="HB131" s="460">
        <v>0</v>
      </c>
      <c r="HC131" s="460">
        <v>8.5</v>
      </c>
      <c r="HD131" s="460">
        <v>2</v>
      </c>
      <c r="HE131" s="460">
        <v>0.5</v>
      </c>
      <c r="HF131" s="460">
        <v>1.5</v>
      </c>
      <c r="HG131" s="460">
        <v>0</v>
      </c>
      <c r="HH131" s="460">
        <v>0</v>
      </c>
      <c r="HI131" s="460">
        <v>0</v>
      </c>
      <c r="HJ131" s="460">
        <v>0</v>
      </c>
      <c r="HK131" s="483">
        <v>12.5</v>
      </c>
      <c r="HL131" s="460">
        <v>0</v>
      </c>
      <c r="HM131" s="460">
        <v>958.5</v>
      </c>
      <c r="HN131" s="460">
        <v>5231</v>
      </c>
      <c r="HO131" s="460">
        <v>23688.25</v>
      </c>
      <c r="HP131" s="460">
        <v>43705.75</v>
      </c>
      <c r="HQ131" s="460">
        <v>17411.25</v>
      </c>
      <c r="HR131" s="460">
        <v>9149.25</v>
      </c>
      <c r="HS131" s="460">
        <v>4588.25</v>
      </c>
      <c r="HT131" s="460">
        <v>443.25</v>
      </c>
      <c r="HU131" s="483">
        <v>105175.5</v>
      </c>
      <c r="HV131" s="460">
        <v>0</v>
      </c>
      <c r="HW131" s="460">
        <v>639</v>
      </c>
      <c r="HX131" s="460">
        <v>4068.6</v>
      </c>
      <c r="HY131" s="460">
        <v>21056.2</v>
      </c>
      <c r="HZ131" s="460">
        <v>43705.8</v>
      </c>
      <c r="IA131" s="460">
        <v>21280.400000000001</v>
      </c>
      <c r="IB131" s="460">
        <v>13215.6</v>
      </c>
      <c r="IC131" s="460">
        <v>7647.1</v>
      </c>
      <c r="ID131" s="460">
        <v>886.5</v>
      </c>
      <c r="IE131" s="483">
        <v>112499.2</v>
      </c>
      <c r="IF131" s="483">
        <v>684</v>
      </c>
      <c r="IG131" s="483">
        <v>113183.2</v>
      </c>
      <c r="IH131" s="460">
        <v>0</v>
      </c>
      <c r="II131" s="460">
        <v>958.5</v>
      </c>
      <c r="IJ131" s="460">
        <v>5231</v>
      </c>
      <c r="IK131" s="460">
        <v>23688.25</v>
      </c>
      <c r="IL131" s="460">
        <v>43705.75</v>
      </c>
      <c r="IM131" s="460">
        <v>17411.25</v>
      </c>
      <c r="IN131" s="460">
        <v>9149.25</v>
      </c>
      <c r="IO131" s="460">
        <v>4588.25</v>
      </c>
      <c r="IP131" s="460">
        <v>443.25</v>
      </c>
      <c r="IQ131" s="483">
        <v>105175.5</v>
      </c>
      <c r="IR131" s="460">
        <v>0</v>
      </c>
      <c r="IS131" s="460">
        <v>221.37</v>
      </c>
      <c r="IT131" s="460">
        <v>1432.03</v>
      </c>
      <c r="IU131" s="460">
        <v>4422.3599999999997</v>
      </c>
      <c r="IV131" s="460">
        <v>5007.7299999999996</v>
      </c>
      <c r="IW131" s="460">
        <v>999.3</v>
      </c>
      <c r="IX131" s="460">
        <v>220.89</v>
      </c>
      <c r="IY131" s="460">
        <v>56.68</v>
      </c>
      <c r="IZ131" s="460">
        <v>4.58</v>
      </c>
      <c r="JA131" s="483">
        <v>12364.94</v>
      </c>
      <c r="JB131" s="460">
        <v>0</v>
      </c>
      <c r="JC131" s="460">
        <v>737.13</v>
      </c>
      <c r="JD131" s="460">
        <v>3798.97</v>
      </c>
      <c r="JE131" s="460">
        <v>19265.89</v>
      </c>
      <c r="JF131" s="460">
        <v>38698.019999999997</v>
      </c>
      <c r="JG131" s="460">
        <v>16411.95</v>
      </c>
      <c r="JH131" s="460">
        <v>8928.36</v>
      </c>
      <c r="JI131" s="460">
        <v>4531.57</v>
      </c>
      <c r="JJ131" s="460">
        <v>438.67</v>
      </c>
      <c r="JK131" s="483">
        <v>92810.559999999998</v>
      </c>
      <c r="JL131" s="460">
        <v>0</v>
      </c>
      <c r="JM131" s="460">
        <v>491.4</v>
      </c>
      <c r="JN131" s="460">
        <v>2954.8</v>
      </c>
      <c r="JO131" s="460">
        <v>17125.2</v>
      </c>
      <c r="JP131" s="460">
        <v>38698</v>
      </c>
      <c r="JQ131" s="460">
        <v>20059.099999999999</v>
      </c>
      <c r="JR131" s="460">
        <v>12896.5</v>
      </c>
      <c r="JS131" s="460">
        <v>7552.6</v>
      </c>
      <c r="JT131" s="460">
        <v>877.3</v>
      </c>
      <c r="JU131" s="483">
        <v>100654.9</v>
      </c>
      <c r="JV131" s="483">
        <v>684</v>
      </c>
      <c r="JW131" s="483">
        <v>101338.9</v>
      </c>
      <c r="JX131" s="461"/>
      <c r="JY131" s="461"/>
      <c r="JZ131" s="461"/>
      <c r="KA131" s="461"/>
      <c r="KB131" s="461"/>
      <c r="KC131" s="461"/>
      <c r="KD131" s="461"/>
      <c r="KE131" s="461"/>
      <c r="KF131" s="461"/>
      <c r="KG131" s="461"/>
      <c r="KH131" s="461"/>
      <c r="KI131" s="461"/>
      <c r="KJ131" s="461"/>
      <c r="KK131" s="461"/>
      <c r="KL131" s="461"/>
      <c r="KM131" s="461"/>
      <c r="KN131" s="461"/>
      <c r="KO131" s="461"/>
      <c r="KP131" s="461"/>
      <c r="KQ131" s="461"/>
      <c r="KR131" s="461"/>
      <c r="KS131" s="461"/>
      <c r="KT131" s="461"/>
      <c r="KU131" s="461"/>
      <c r="KV131" s="461"/>
      <c r="KW131" s="461"/>
      <c r="KX131" s="462"/>
    </row>
    <row r="132" spans="1:310" s="463" customFormat="1" x14ac:dyDescent="0.2">
      <c r="A132" s="457" t="s">
        <v>296</v>
      </c>
      <c r="B132" s="473" t="s">
        <v>941</v>
      </c>
      <c r="C132" s="464" t="s">
        <v>786</v>
      </c>
      <c r="D132" s="465" t="s">
        <v>297</v>
      </c>
      <c r="E132" s="484">
        <v>8558</v>
      </c>
      <c r="F132" s="484">
        <v>16047</v>
      </c>
      <c r="G132" s="484">
        <v>11127</v>
      </c>
      <c r="H132" s="484">
        <v>7393</v>
      </c>
      <c r="I132" s="484">
        <v>4430</v>
      </c>
      <c r="J132" s="484">
        <v>2238</v>
      </c>
      <c r="K132" s="484">
        <v>1073</v>
      </c>
      <c r="L132" s="484">
        <v>71</v>
      </c>
      <c r="M132" s="485">
        <v>50937</v>
      </c>
      <c r="N132" s="484">
        <v>174</v>
      </c>
      <c r="O132" s="484">
        <v>209</v>
      </c>
      <c r="P132" s="484">
        <v>124</v>
      </c>
      <c r="Q132" s="484">
        <v>85</v>
      </c>
      <c r="R132" s="484">
        <v>25</v>
      </c>
      <c r="S132" s="484">
        <v>24</v>
      </c>
      <c r="T132" s="484">
        <v>7</v>
      </c>
      <c r="U132" s="484">
        <v>1</v>
      </c>
      <c r="V132" s="485">
        <v>649</v>
      </c>
      <c r="W132" s="484">
        <v>7</v>
      </c>
      <c r="X132" s="484">
        <v>0</v>
      </c>
      <c r="Y132" s="484">
        <v>0</v>
      </c>
      <c r="Z132" s="484">
        <v>1</v>
      </c>
      <c r="AA132" s="484">
        <v>0</v>
      </c>
      <c r="AB132" s="484">
        <v>0</v>
      </c>
      <c r="AC132" s="484">
        <v>1</v>
      </c>
      <c r="AD132" s="484">
        <v>0</v>
      </c>
      <c r="AE132" s="485">
        <v>9</v>
      </c>
      <c r="AF132" s="484">
        <v>8377</v>
      </c>
      <c r="AG132" s="484">
        <v>15838</v>
      </c>
      <c r="AH132" s="484">
        <v>11003</v>
      </c>
      <c r="AI132" s="484">
        <v>7307</v>
      </c>
      <c r="AJ132" s="484">
        <v>4405</v>
      </c>
      <c r="AK132" s="484">
        <v>2214</v>
      </c>
      <c r="AL132" s="484">
        <v>1065</v>
      </c>
      <c r="AM132" s="484">
        <v>70</v>
      </c>
      <c r="AN132" s="485">
        <v>50279</v>
      </c>
      <c r="AO132" s="484">
        <v>16</v>
      </c>
      <c r="AP132" s="484">
        <v>66</v>
      </c>
      <c r="AQ132" s="484">
        <v>69</v>
      </c>
      <c r="AR132" s="484">
        <v>67</v>
      </c>
      <c r="AS132" s="484">
        <v>44</v>
      </c>
      <c r="AT132" s="484">
        <v>24</v>
      </c>
      <c r="AU132" s="484">
        <v>17</v>
      </c>
      <c r="AV132" s="484">
        <v>9</v>
      </c>
      <c r="AW132" s="485">
        <v>312</v>
      </c>
      <c r="AX132" s="484">
        <v>16</v>
      </c>
      <c r="AY132" s="484">
        <v>66</v>
      </c>
      <c r="AZ132" s="484">
        <v>69</v>
      </c>
      <c r="BA132" s="484">
        <v>67</v>
      </c>
      <c r="BB132" s="484">
        <v>44</v>
      </c>
      <c r="BC132" s="484">
        <v>24</v>
      </c>
      <c r="BD132" s="484">
        <v>17</v>
      </c>
      <c r="BE132" s="484">
        <v>9</v>
      </c>
      <c r="BF132" s="486"/>
      <c r="BG132" s="485">
        <v>312</v>
      </c>
      <c r="BH132" s="484">
        <v>16</v>
      </c>
      <c r="BI132" s="484">
        <v>8427</v>
      </c>
      <c r="BJ132" s="484">
        <v>15841</v>
      </c>
      <c r="BK132" s="484">
        <v>11001</v>
      </c>
      <c r="BL132" s="484">
        <v>7284</v>
      </c>
      <c r="BM132" s="484">
        <v>4385</v>
      </c>
      <c r="BN132" s="484">
        <v>2207</v>
      </c>
      <c r="BO132" s="484">
        <v>1057</v>
      </c>
      <c r="BP132" s="484">
        <v>61</v>
      </c>
      <c r="BQ132" s="485">
        <v>50279</v>
      </c>
      <c r="BR132" s="484">
        <v>8</v>
      </c>
      <c r="BS132" s="484">
        <v>4451</v>
      </c>
      <c r="BT132" s="484">
        <v>5834</v>
      </c>
      <c r="BU132" s="484">
        <v>3126</v>
      </c>
      <c r="BV132" s="484">
        <v>1541</v>
      </c>
      <c r="BW132" s="484">
        <v>666</v>
      </c>
      <c r="BX132" s="484">
        <v>277</v>
      </c>
      <c r="BY132" s="484">
        <v>133</v>
      </c>
      <c r="BZ132" s="484">
        <v>3</v>
      </c>
      <c r="CA132" s="485">
        <v>16039</v>
      </c>
      <c r="CB132" s="484">
        <v>0</v>
      </c>
      <c r="CC132" s="484">
        <v>99</v>
      </c>
      <c r="CD132" s="484">
        <v>195</v>
      </c>
      <c r="CE132" s="484">
        <v>165</v>
      </c>
      <c r="CF132" s="484">
        <v>79</v>
      </c>
      <c r="CG132" s="484">
        <v>49</v>
      </c>
      <c r="CH132" s="484">
        <v>19</v>
      </c>
      <c r="CI132" s="484">
        <v>5</v>
      </c>
      <c r="CJ132" s="484">
        <v>0</v>
      </c>
      <c r="CK132" s="485">
        <v>611</v>
      </c>
      <c r="CL132" s="484">
        <v>2</v>
      </c>
      <c r="CM132" s="484">
        <v>9</v>
      </c>
      <c r="CN132" s="484">
        <v>19</v>
      </c>
      <c r="CO132" s="484">
        <v>12</v>
      </c>
      <c r="CP132" s="484">
        <v>8</v>
      </c>
      <c r="CQ132" s="484">
        <v>9</v>
      </c>
      <c r="CR132" s="484">
        <v>9</v>
      </c>
      <c r="CS132" s="484">
        <v>12</v>
      </c>
      <c r="CT132" s="484">
        <v>3</v>
      </c>
      <c r="CU132" s="485">
        <v>83</v>
      </c>
      <c r="CV132" s="484">
        <v>27</v>
      </c>
      <c r="CW132" s="484">
        <v>25</v>
      </c>
      <c r="CX132" s="484">
        <v>14</v>
      </c>
      <c r="CY132" s="484">
        <v>13</v>
      </c>
      <c r="CZ132" s="484">
        <v>7</v>
      </c>
      <c r="DA132" s="484">
        <v>1</v>
      </c>
      <c r="DB132" s="484">
        <v>1</v>
      </c>
      <c r="DC132" s="484">
        <v>2</v>
      </c>
      <c r="DD132" s="485">
        <v>90</v>
      </c>
      <c r="DE132" s="484">
        <v>173</v>
      </c>
      <c r="DF132" s="484">
        <v>186</v>
      </c>
      <c r="DG132" s="484">
        <v>87</v>
      </c>
      <c r="DH132" s="484">
        <v>40</v>
      </c>
      <c r="DI132" s="484">
        <v>22</v>
      </c>
      <c r="DJ132" s="484">
        <v>12</v>
      </c>
      <c r="DK132" s="484">
        <v>0</v>
      </c>
      <c r="DL132" s="484">
        <v>1</v>
      </c>
      <c r="DM132" s="485">
        <v>521</v>
      </c>
      <c r="DN132" s="484">
        <v>31</v>
      </c>
      <c r="DO132" s="484">
        <v>44</v>
      </c>
      <c r="DP132" s="484">
        <v>21</v>
      </c>
      <c r="DQ132" s="484">
        <v>11</v>
      </c>
      <c r="DR132" s="484">
        <v>8</v>
      </c>
      <c r="DS132" s="484">
        <v>3</v>
      </c>
      <c r="DT132" s="484">
        <v>2</v>
      </c>
      <c r="DU132" s="484">
        <v>0</v>
      </c>
      <c r="DV132" s="485">
        <v>120</v>
      </c>
      <c r="DW132" s="484">
        <v>32</v>
      </c>
      <c r="DX132" s="484">
        <v>21</v>
      </c>
      <c r="DY132" s="484">
        <v>16</v>
      </c>
      <c r="DZ132" s="484">
        <v>9</v>
      </c>
      <c r="EA132" s="484">
        <v>9</v>
      </c>
      <c r="EB132" s="484">
        <v>0</v>
      </c>
      <c r="EC132" s="484">
        <v>0</v>
      </c>
      <c r="ED132" s="484">
        <v>1</v>
      </c>
      <c r="EE132" s="485">
        <v>88</v>
      </c>
      <c r="EF132" s="484">
        <v>236</v>
      </c>
      <c r="EG132" s="484">
        <v>251</v>
      </c>
      <c r="EH132" s="484">
        <v>124</v>
      </c>
      <c r="EI132" s="484">
        <v>60</v>
      </c>
      <c r="EJ132" s="484">
        <v>39</v>
      </c>
      <c r="EK132" s="484">
        <v>15</v>
      </c>
      <c r="EL132" s="484">
        <v>2</v>
      </c>
      <c r="EM132" s="484">
        <v>2</v>
      </c>
      <c r="EN132" s="485">
        <v>729</v>
      </c>
      <c r="EO132" s="484">
        <v>104</v>
      </c>
      <c r="EP132" s="484">
        <v>100</v>
      </c>
      <c r="EQ132" s="484">
        <v>63</v>
      </c>
      <c r="ER132" s="484">
        <v>39</v>
      </c>
      <c r="ES132" s="484">
        <v>22</v>
      </c>
      <c r="ET132" s="484">
        <v>5</v>
      </c>
      <c r="EU132" s="484">
        <v>2</v>
      </c>
      <c r="EV132" s="484">
        <v>1</v>
      </c>
      <c r="EW132" s="485">
        <v>336</v>
      </c>
      <c r="EX132" s="484">
        <v>0</v>
      </c>
      <c r="EY132" s="484">
        <v>0</v>
      </c>
      <c r="EZ132" s="484">
        <v>0</v>
      </c>
      <c r="FA132" s="484">
        <v>0</v>
      </c>
      <c r="FB132" s="484">
        <v>0</v>
      </c>
      <c r="FC132" s="484">
        <v>0</v>
      </c>
      <c r="FD132" s="484">
        <v>0</v>
      </c>
      <c r="FE132" s="484">
        <v>0</v>
      </c>
      <c r="FF132" s="485">
        <v>0</v>
      </c>
      <c r="FG132" s="484">
        <v>0</v>
      </c>
      <c r="FH132" s="484">
        <v>0</v>
      </c>
      <c r="FI132" s="484">
        <v>0</v>
      </c>
      <c r="FJ132" s="484">
        <v>0</v>
      </c>
      <c r="FK132" s="484">
        <v>0</v>
      </c>
      <c r="FL132" s="484">
        <v>0</v>
      </c>
      <c r="FM132" s="484">
        <v>0</v>
      </c>
      <c r="FN132" s="484">
        <v>0</v>
      </c>
      <c r="FO132" s="485">
        <v>0</v>
      </c>
      <c r="FP132" s="484">
        <v>3</v>
      </c>
      <c r="FQ132" s="484">
        <v>12</v>
      </c>
      <c r="FR132" s="484">
        <v>3</v>
      </c>
      <c r="FS132" s="484">
        <v>10</v>
      </c>
      <c r="FT132" s="484">
        <v>4</v>
      </c>
      <c r="FU132" s="484">
        <v>1</v>
      </c>
      <c r="FV132" s="484">
        <v>2</v>
      </c>
      <c r="FW132" s="484">
        <v>0</v>
      </c>
      <c r="FX132" s="485">
        <v>35</v>
      </c>
      <c r="FY132" s="484">
        <v>101</v>
      </c>
      <c r="FZ132" s="484">
        <v>88</v>
      </c>
      <c r="GA132" s="484">
        <v>60</v>
      </c>
      <c r="GB132" s="484">
        <v>29</v>
      </c>
      <c r="GC132" s="484">
        <v>18</v>
      </c>
      <c r="GD132" s="484">
        <v>4</v>
      </c>
      <c r="GE132" s="484">
        <v>0</v>
      </c>
      <c r="GF132" s="484">
        <v>1</v>
      </c>
      <c r="GG132" s="485">
        <v>301</v>
      </c>
      <c r="GH132" s="484">
        <v>6</v>
      </c>
      <c r="GI132" s="484">
        <v>3805</v>
      </c>
      <c r="GJ132" s="484">
        <v>9728</v>
      </c>
      <c r="GK132" s="484">
        <v>7661</v>
      </c>
      <c r="GL132" s="484">
        <v>5636</v>
      </c>
      <c r="GM132" s="484">
        <v>3644</v>
      </c>
      <c r="GN132" s="484">
        <v>1899</v>
      </c>
      <c r="GO132" s="484">
        <v>905</v>
      </c>
      <c r="GP132" s="484">
        <v>54</v>
      </c>
      <c r="GQ132" s="485">
        <v>33338</v>
      </c>
      <c r="GR132" s="484">
        <v>10</v>
      </c>
      <c r="GS132" s="484">
        <v>4622</v>
      </c>
      <c r="GT132" s="484">
        <v>6113</v>
      </c>
      <c r="GU132" s="484">
        <v>3340</v>
      </c>
      <c r="GV132" s="484">
        <v>1648</v>
      </c>
      <c r="GW132" s="484">
        <v>741</v>
      </c>
      <c r="GX132" s="484">
        <v>308</v>
      </c>
      <c r="GY132" s="484">
        <v>152</v>
      </c>
      <c r="GZ132" s="484">
        <v>7</v>
      </c>
      <c r="HA132" s="485">
        <v>16941</v>
      </c>
      <c r="HB132" s="460">
        <v>0</v>
      </c>
      <c r="HC132" s="460">
        <v>1.5</v>
      </c>
      <c r="HD132" s="460">
        <v>0</v>
      </c>
      <c r="HE132" s="460">
        <v>1</v>
      </c>
      <c r="HF132" s="460">
        <v>0.5</v>
      </c>
      <c r="HG132" s="460">
        <v>0</v>
      </c>
      <c r="HH132" s="460">
        <v>0</v>
      </c>
      <c r="HI132" s="460">
        <v>0</v>
      </c>
      <c r="HJ132" s="460">
        <v>0</v>
      </c>
      <c r="HK132" s="483">
        <v>3</v>
      </c>
      <c r="HL132" s="460">
        <v>13</v>
      </c>
      <c r="HM132" s="460">
        <v>7286</v>
      </c>
      <c r="HN132" s="460">
        <v>14307.75</v>
      </c>
      <c r="HO132" s="460">
        <v>10169.25</v>
      </c>
      <c r="HP132" s="460">
        <v>6877.5</v>
      </c>
      <c r="HQ132" s="460">
        <v>4204.75</v>
      </c>
      <c r="HR132" s="460">
        <v>2127</v>
      </c>
      <c r="HS132" s="460">
        <v>1015.5</v>
      </c>
      <c r="HT132" s="460">
        <v>59.75</v>
      </c>
      <c r="HU132" s="483">
        <v>46060.5</v>
      </c>
      <c r="HV132" s="460">
        <v>7.2</v>
      </c>
      <c r="HW132" s="460">
        <v>4857.3</v>
      </c>
      <c r="HX132" s="460">
        <v>11128.3</v>
      </c>
      <c r="HY132" s="460">
        <v>9039.2999999999993</v>
      </c>
      <c r="HZ132" s="460">
        <v>6877.5</v>
      </c>
      <c r="IA132" s="460">
        <v>5139.1000000000004</v>
      </c>
      <c r="IB132" s="460">
        <v>3072.3</v>
      </c>
      <c r="IC132" s="460">
        <v>1692.5</v>
      </c>
      <c r="ID132" s="460">
        <v>119.5</v>
      </c>
      <c r="IE132" s="483">
        <v>41933</v>
      </c>
      <c r="IF132" s="483">
        <v>0</v>
      </c>
      <c r="IG132" s="483">
        <v>41933</v>
      </c>
      <c r="IH132" s="460">
        <v>13</v>
      </c>
      <c r="II132" s="460">
        <v>7286</v>
      </c>
      <c r="IJ132" s="460">
        <v>14307.75</v>
      </c>
      <c r="IK132" s="460">
        <v>10169.25</v>
      </c>
      <c r="IL132" s="460">
        <v>6877.5</v>
      </c>
      <c r="IM132" s="460">
        <v>4204.75</v>
      </c>
      <c r="IN132" s="460">
        <v>2127</v>
      </c>
      <c r="IO132" s="460">
        <v>1015.5</v>
      </c>
      <c r="IP132" s="460">
        <v>59.75</v>
      </c>
      <c r="IQ132" s="483">
        <v>46060.5</v>
      </c>
      <c r="IR132" s="460">
        <v>6.07</v>
      </c>
      <c r="IS132" s="460">
        <v>1330.05</v>
      </c>
      <c r="IT132" s="460">
        <v>1460.13</v>
      </c>
      <c r="IU132" s="460">
        <v>405.96</v>
      </c>
      <c r="IV132" s="460">
        <v>153.30000000000001</v>
      </c>
      <c r="IW132" s="460">
        <v>46.68</v>
      </c>
      <c r="IX132" s="460">
        <v>14.17</v>
      </c>
      <c r="IY132" s="460">
        <v>4.63</v>
      </c>
      <c r="IZ132" s="460">
        <v>0</v>
      </c>
      <c r="JA132" s="483">
        <v>3420.99</v>
      </c>
      <c r="JB132" s="460">
        <v>6.93</v>
      </c>
      <c r="JC132" s="460">
        <v>5955.95</v>
      </c>
      <c r="JD132" s="460">
        <v>12847.62</v>
      </c>
      <c r="JE132" s="460">
        <v>9763.2900000000009</v>
      </c>
      <c r="JF132" s="460">
        <v>6724.2</v>
      </c>
      <c r="JG132" s="460">
        <v>4158.07</v>
      </c>
      <c r="JH132" s="460">
        <v>2112.83</v>
      </c>
      <c r="JI132" s="460">
        <v>1010.87</v>
      </c>
      <c r="JJ132" s="460">
        <v>59.75</v>
      </c>
      <c r="JK132" s="483">
        <v>42639.51</v>
      </c>
      <c r="JL132" s="460">
        <v>3.9</v>
      </c>
      <c r="JM132" s="460">
        <v>3970.6</v>
      </c>
      <c r="JN132" s="460">
        <v>9992.6</v>
      </c>
      <c r="JO132" s="460">
        <v>8678.5</v>
      </c>
      <c r="JP132" s="460">
        <v>6724.2</v>
      </c>
      <c r="JQ132" s="460">
        <v>5082.1000000000004</v>
      </c>
      <c r="JR132" s="460">
        <v>3051.9</v>
      </c>
      <c r="JS132" s="460">
        <v>1684.8</v>
      </c>
      <c r="JT132" s="460">
        <v>119.5</v>
      </c>
      <c r="JU132" s="483">
        <v>39308.1</v>
      </c>
      <c r="JV132" s="483">
        <v>0</v>
      </c>
      <c r="JW132" s="483">
        <v>39308.1</v>
      </c>
      <c r="JX132" s="461"/>
      <c r="JY132" s="461"/>
      <c r="JZ132" s="461"/>
      <c r="KA132" s="461"/>
      <c r="KB132" s="461"/>
      <c r="KC132" s="461"/>
      <c r="KD132" s="461"/>
      <c r="KE132" s="461"/>
      <c r="KF132" s="461"/>
      <c r="KG132" s="461"/>
      <c r="KH132" s="461"/>
      <c r="KI132" s="461"/>
      <c r="KJ132" s="461"/>
      <c r="KK132" s="461"/>
      <c r="KL132" s="461"/>
      <c r="KM132" s="461"/>
      <c r="KN132" s="461"/>
      <c r="KO132" s="461"/>
      <c r="KP132" s="461"/>
      <c r="KQ132" s="461"/>
      <c r="KR132" s="461"/>
      <c r="KS132" s="461"/>
      <c r="KT132" s="461"/>
      <c r="KU132" s="461"/>
      <c r="KV132" s="461"/>
      <c r="KW132" s="461"/>
      <c r="KX132" s="462"/>
    </row>
    <row r="133" spans="1:310" s="463" customFormat="1" x14ac:dyDescent="0.2">
      <c r="A133" s="457" t="s">
        <v>298</v>
      </c>
      <c r="B133" s="473" t="s">
        <v>942</v>
      </c>
      <c r="C133" s="464" t="s">
        <v>782</v>
      </c>
      <c r="D133" s="465" t="s">
        <v>299</v>
      </c>
      <c r="E133" s="484">
        <v>2347</v>
      </c>
      <c r="F133" s="484">
        <v>6557</v>
      </c>
      <c r="G133" s="484">
        <v>13681</v>
      </c>
      <c r="H133" s="484">
        <v>14033</v>
      </c>
      <c r="I133" s="484">
        <v>11357</v>
      </c>
      <c r="J133" s="484">
        <v>8290</v>
      </c>
      <c r="K133" s="484">
        <v>7810</v>
      </c>
      <c r="L133" s="484">
        <v>814</v>
      </c>
      <c r="M133" s="485">
        <v>64889</v>
      </c>
      <c r="N133" s="484">
        <v>161</v>
      </c>
      <c r="O133" s="484">
        <v>128</v>
      </c>
      <c r="P133" s="484">
        <v>153</v>
      </c>
      <c r="Q133" s="484">
        <v>119</v>
      </c>
      <c r="R133" s="484">
        <v>97</v>
      </c>
      <c r="S133" s="484">
        <v>66</v>
      </c>
      <c r="T133" s="484">
        <v>61</v>
      </c>
      <c r="U133" s="484">
        <v>10</v>
      </c>
      <c r="V133" s="485">
        <v>795</v>
      </c>
      <c r="W133" s="484">
        <v>1</v>
      </c>
      <c r="X133" s="484">
        <v>0</v>
      </c>
      <c r="Y133" s="484">
        <v>1</v>
      </c>
      <c r="Z133" s="484">
        <v>1</v>
      </c>
      <c r="AA133" s="484">
        <v>1</v>
      </c>
      <c r="AB133" s="484">
        <v>0</v>
      </c>
      <c r="AC133" s="484">
        <v>1</v>
      </c>
      <c r="AD133" s="484">
        <v>0</v>
      </c>
      <c r="AE133" s="485">
        <v>5</v>
      </c>
      <c r="AF133" s="484">
        <v>2185</v>
      </c>
      <c r="AG133" s="484">
        <v>6429</v>
      </c>
      <c r="AH133" s="484">
        <v>13527</v>
      </c>
      <c r="AI133" s="484">
        <v>13913</v>
      </c>
      <c r="AJ133" s="484">
        <v>11259</v>
      </c>
      <c r="AK133" s="484">
        <v>8224</v>
      </c>
      <c r="AL133" s="484">
        <v>7748</v>
      </c>
      <c r="AM133" s="484">
        <v>804</v>
      </c>
      <c r="AN133" s="485">
        <v>64089</v>
      </c>
      <c r="AO133" s="484">
        <v>4</v>
      </c>
      <c r="AP133" s="484">
        <v>9</v>
      </c>
      <c r="AQ133" s="484">
        <v>40</v>
      </c>
      <c r="AR133" s="484">
        <v>65</v>
      </c>
      <c r="AS133" s="484">
        <v>51</v>
      </c>
      <c r="AT133" s="484">
        <v>40</v>
      </c>
      <c r="AU133" s="484">
        <v>47</v>
      </c>
      <c r="AV133" s="484">
        <v>25</v>
      </c>
      <c r="AW133" s="485">
        <v>281</v>
      </c>
      <c r="AX133" s="484">
        <v>4</v>
      </c>
      <c r="AY133" s="484">
        <v>9</v>
      </c>
      <c r="AZ133" s="484">
        <v>40</v>
      </c>
      <c r="BA133" s="484">
        <v>65</v>
      </c>
      <c r="BB133" s="484">
        <v>51</v>
      </c>
      <c r="BC133" s="484">
        <v>40</v>
      </c>
      <c r="BD133" s="484">
        <v>47</v>
      </c>
      <c r="BE133" s="484">
        <v>25</v>
      </c>
      <c r="BF133" s="486"/>
      <c r="BG133" s="485">
        <v>281</v>
      </c>
      <c r="BH133" s="484">
        <v>4</v>
      </c>
      <c r="BI133" s="484">
        <v>2190</v>
      </c>
      <c r="BJ133" s="484">
        <v>6460</v>
      </c>
      <c r="BK133" s="484">
        <v>13552</v>
      </c>
      <c r="BL133" s="484">
        <v>13899</v>
      </c>
      <c r="BM133" s="484">
        <v>11248</v>
      </c>
      <c r="BN133" s="484">
        <v>8231</v>
      </c>
      <c r="BO133" s="484">
        <v>7726</v>
      </c>
      <c r="BP133" s="484">
        <v>779</v>
      </c>
      <c r="BQ133" s="485">
        <v>64089</v>
      </c>
      <c r="BR133" s="484">
        <v>2</v>
      </c>
      <c r="BS133" s="484">
        <v>1269</v>
      </c>
      <c r="BT133" s="484">
        <v>3980</v>
      </c>
      <c r="BU133" s="484">
        <v>5045</v>
      </c>
      <c r="BV133" s="484">
        <v>3838</v>
      </c>
      <c r="BW133" s="484">
        <v>2603</v>
      </c>
      <c r="BX133" s="484">
        <v>1376</v>
      </c>
      <c r="BY133" s="484">
        <v>1020</v>
      </c>
      <c r="BZ133" s="484">
        <v>77</v>
      </c>
      <c r="CA133" s="485">
        <v>19210</v>
      </c>
      <c r="CB133" s="484">
        <v>1</v>
      </c>
      <c r="CC133" s="484">
        <v>5</v>
      </c>
      <c r="CD133" s="484">
        <v>28</v>
      </c>
      <c r="CE133" s="484">
        <v>140</v>
      </c>
      <c r="CF133" s="484">
        <v>143</v>
      </c>
      <c r="CG133" s="484">
        <v>114</v>
      </c>
      <c r="CH133" s="484">
        <v>82</v>
      </c>
      <c r="CI133" s="484">
        <v>61</v>
      </c>
      <c r="CJ133" s="484">
        <v>3</v>
      </c>
      <c r="CK133" s="485">
        <v>577</v>
      </c>
      <c r="CL133" s="484">
        <v>0</v>
      </c>
      <c r="CM133" s="484">
        <v>8</v>
      </c>
      <c r="CN133" s="484">
        <v>1</v>
      </c>
      <c r="CO133" s="484">
        <v>7</v>
      </c>
      <c r="CP133" s="484">
        <v>10</v>
      </c>
      <c r="CQ133" s="484">
        <v>5</v>
      </c>
      <c r="CR133" s="484">
        <v>12</v>
      </c>
      <c r="CS133" s="484">
        <v>30</v>
      </c>
      <c r="CT133" s="484">
        <v>13</v>
      </c>
      <c r="CU133" s="485">
        <v>86</v>
      </c>
      <c r="CV133" s="484">
        <v>25</v>
      </c>
      <c r="CW133" s="484">
        <v>18</v>
      </c>
      <c r="CX133" s="484">
        <v>50</v>
      </c>
      <c r="CY133" s="484">
        <v>39</v>
      </c>
      <c r="CZ133" s="484">
        <v>47</v>
      </c>
      <c r="DA133" s="484">
        <v>31</v>
      </c>
      <c r="DB133" s="484">
        <v>54</v>
      </c>
      <c r="DC133" s="484">
        <v>26</v>
      </c>
      <c r="DD133" s="485">
        <v>290</v>
      </c>
      <c r="DE133" s="484">
        <v>49</v>
      </c>
      <c r="DF133" s="484">
        <v>111</v>
      </c>
      <c r="DG133" s="484">
        <v>170</v>
      </c>
      <c r="DH133" s="484">
        <v>88</v>
      </c>
      <c r="DI133" s="484">
        <v>67</v>
      </c>
      <c r="DJ133" s="484">
        <v>40</v>
      </c>
      <c r="DK133" s="484">
        <v>22</v>
      </c>
      <c r="DL133" s="484">
        <v>4</v>
      </c>
      <c r="DM133" s="485">
        <v>551</v>
      </c>
      <c r="DN133" s="484">
        <v>0</v>
      </c>
      <c r="DO133" s="484">
        <v>0</v>
      </c>
      <c r="DP133" s="484">
        <v>0</v>
      </c>
      <c r="DQ133" s="484">
        <v>0</v>
      </c>
      <c r="DR133" s="484">
        <v>0</v>
      </c>
      <c r="DS133" s="484">
        <v>0</v>
      </c>
      <c r="DT133" s="484">
        <v>0</v>
      </c>
      <c r="DU133" s="484">
        <v>0</v>
      </c>
      <c r="DV133" s="485">
        <v>0</v>
      </c>
      <c r="DW133" s="484">
        <v>16</v>
      </c>
      <c r="DX133" s="484">
        <v>20</v>
      </c>
      <c r="DY133" s="484">
        <v>13</v>
      </c>
      <c r="DZ133" s="484">
        <v>9</v>
      </c>
      <c r="EA133" s="484">
        <v>20</v>
      </c>
      <c r="EB133" s="484">
        <v>6</v>
      </c>
      <c r="EC133" s="484">
        <v>7</v>
      </c>
      <c r="ED133" s="484">
        <v>4</v>
      </c>
      <c r="EE133" s="485">
        <v>95</v>
      </c>
      <c r="EF133" s="484">
        <v>65</v>
      </c>
      <c r="EG133" s="484">
        <v>131</v>
      </c>
      <c r="EH133" s="484">
        <v>183</v>
      </c>
      <c r="EI133" s="484">
        <v>97</v>
      </c>
      <c r="EJ133" s="484">
        <v>87</v>
      </c>
      <c r="EK133" s="484">
        <v>46</v>
      </c>
      <c r="EL133" s="484">
        <v>29</v>
      </c>
      <c r="EM133" s="484">
        <v>8</v>
      </c>
      <c r="EN133" s="485">
        <v>646</v>
      </c>
      <c r="EO133" s="484">
        <v>40</v>
      </c>
      <c r="EP133" s="484">
        <v>74</v>
      </c>
      <c r="EQ133" s="484">
        <v>83</v>
      </c>
      <c r="ER133" s="484">
        <v>40</v>
      </c>
      <c r="ES133" s="484">
        <v>52</v>
      </c>
      <c r="ET133" s="484">
        <v>24</v>
      </c>
      <c r="EU133" s="484">
        <v>16</v>
      </c>
      <c r="EV133" s="484">
        <v>8</v>
      </c>
      <c r="EW133" s="485">
        <v>337</v>
      </c>
      <c r="EX133" s="484">
        <v>0</v>
      </c>
      <c r="EY133" s="484">
        <v>0</v>
      </c>
      <c r="EZ133" s="484">
        <v>0</v>
      </c>
      <c r="FA133" s="484">
        <v>0</v>
      </c>
      <c r="FB133" s="484">
        <v>0</v>
      </c>
      <c r="FC133" s="484">
        <v>0</v>
      </c>
      <c r="FD133" s="484">
        <v>0</v>
      </c>
      <c r="FE133" s="484">
        <v>0</v>
      </c>
      <c r="FF133" s="485">
        <v>0</v>
      </c>
      <c r="FG133" s="484">
        <v>0</v>
      </c>
      <c r="FH133" s="484">
        <v>0</v>
      </c>
      <c r="FI133" s="484">
        <v>0</v>
      </c>
      <c r="FJ133" s="484">
        <v>0</v>
      </c>
      <c r="FK133" s="484">
        <v>0</v>
      </c>
      <c r="FL133" s="484">
        <v>0</v>
      </c>
      <c r="FM133" s="484">
        <v>0</v>
      </c>
      <c r="FN133" s="484">
        <v>0</v>
      </c>
      <c r="FO133" s="485">
        <v>0</v>
      </c>
      <c r="FP133" s="484">
        <v>0</v>
      </c>
      <c r="FQ133" s="484">
        <v>1</v>
      </c>
      <c r="FR133" s="484">
        <v>3</v>
      </c>
      <c r="FS133" s="484">
        <v>0</v>
      </c>
      <c r="FT133" s="484">
        <v>1</v>
      </c>
      <c r="FU133" s="484">
        <v>1</v>
      </c>
      <c r="FV133" s="484">
        <v>1</v>
      </c>
      <c r="FW133" s="484">
        <v>0</v>
      </c>
      <c r="FX133" s="485">
        <v>7</v>
      </c>
      <c r="FY133" s="484">
        <v>40</v>
      </c>
      <c r="FZ133" s="484">
        <v>73</v>
      </c>
      <c r="GA133" s="484">
        <v>80</v>
      </c>
      <c r="GB133" s="484">
        <v>40</v>
      </c>
      <c r="GC133" s="484">
        <v>51</v>
      </c>
      <c r="GD133" s="484">
        <v>23</v>
      </c>
      <c r="GE133" s="484">
        <v>15</v>
      </c>
      <c r="GF133" s="484">
        <v>8</v>
      </c>
      <c r="GG133" s="485">
        <v>330</v>
      </c>
      <c r="GH133" s="484">
        <v>1</v>
      </c>
      <c r="GI133" s="484">
        <v>892</v>
      </c>
      <c r="GJ133" s="484">
        <v>2431</v>
      </c>
      <c r="GK133" s="484">
        <v>8346</v>
      </c>
      <c r="GL133" s="484">
        <v>9898</v>
      </c>
      <c r="GM133" s="484">
        <v>8506</v>
      </c>
      <c r="GN133" s="484">
        <v>6754</v>
      </c>
      <c r="GO133" s="484">
        <v>6606</v>
      </c>
      <c r="GP133" s="484">
        <v>682</v>
      </c>
      <c r="GQ133" s="485">
        <v>44116</v>
      </c>
      <c r="GR133" s="484">
        <v>3</v>
      </c>
      <c r="GS133" s="484">
        <v>1298</v>
      </c>
      <c r="GT133" s="484">
        <v>4029</v>
      </c>
      <c r="GU133" s="484">
        <v>5206</v>
      </c>
      <c r="GV133" s="484">
        <v>4001</v>
      </c>
      <c r="GW133" s="484">
        <v>2742</v>
      </c>
      <c r="GX133" s="484">
        <v>1477</v>
      </c>
      <c r="GY133" s="484">
        <v>1120</v>
      </c>
      <c r="GZ133" s="484">
        <v>97</v>
      </c>
      <c r="HA133" s="485">
        <v>19973</v>
      </c>
      <c r="HB133" s="460">
        <v>0</v>
      </c>
      <c r="HC133" s="460">
        <v>23</v>
      </c>
      <c r="HD133" s="460">
        <v>0.5</v>
      </c>
      <c r="HE133" s="460">
        <v>0.5</v>
      </c>
      <c r="HF133" s="460">
        <v>0.5</v>
      </c>
      <c r="HG133" s="460">
        <v>0.5</v>
      </c>
      <c r="HH133" s="460">
        <v>0.5</v>
      </c>
      <c r="HI133" s="460">
        <v>0</v>
      </c>
      <c r="HJ133" s="460">
        <v>0</v>
      </c>
      <c r="HK133" s="483">
        <v>25.5</v>
      </c>
      <c r="HL133" s="460">
        <v>3.25</v>
      </c>
      <c r="HM133" s="460">
        <v>1855.5</v>
      </c>
      <c r="HN133" s="460">
        <v>5467.5</v>
      </c>
      <c r="HO133" s="460">
        <v>12261.25</v>
      </c>
      <c r="HP133" s="460">
        <v>12905.75</v>
      </c>
      <c r="HQ133" s="460">
        <v>10577.75</v>
      </c>
      <c r="HR133" s="460">
        <v>7864</v>
      </c>
      <c r="HS133" s="460">
        <v>7444.25</v>
      </c>
      <c r="HT133" s="460">
        <v>756</v>
      </c>
      <c r="HU133" s="483">
        <v>59135.25</v>
      </c>
      <c r="HV133" s="460">
        <v>1.8</v>
      </c>
      <c r="HW133" s="460">
        <v>1237</v>
      </c>
      <c r="HX133" s="460">
        <v>4252.5</v>
      </c>
      <c r="HY133" s="460">
        <v>10898.9</v>
      </c>
      <c r="HZ133" s="460">
        <v>12905.8</v>
      </c>
      <c r="IA133" s="460">
        <v>12928.4</v>
      </c>
      <c r="IB133" s="460">
        <v>11359.1</v>
      </c>
      <c r="IC133" s="460">
        <v>12407.1</v>
      </c>
      <c r="ID133" s="460">
        <v>1512</v>
      </c>
      <c r="IE133" s="483">
        <v>67502.600000000006</v>
      </c>
      <c r="IF133" s="483">
        <v>0</v>
      </c>
      <c r="IG133" s="483">
        <v>67502.600000000006</v>
      </c>
      <c r="IH133" s="460">
        <v>3.25</v>
      </c>
      <c r="II133" s="460">
        <v>1855.5</v>
      </c>
      <c r="IJ133" s="460">
        <v>5467.5</v>
      </c>
      <c r="IK133" s="460">
        <v>12261.25</v>
      </c>
      <c r="IL133" s="460">
        <v>12905.75</v>
      </c>
      <c r="IM133" s="460">
        <v>10577.75</v>
      </c>
      <c r="IN133" s="460">
        <v>7864</v>
      </c>
      <c r="IO133" s="460">
        <v>7444.25</v>
      </c>
      <c r="IP133" s="460">
        <v>756</v>
      </c>
      <c r="IQ133" s="483">
        <v>59135.25</v>
      </c>
      <c r="IR133" s="460">
        <v>1.47</v>
      </c>
      <c r="IS133" s="460">
        <v>403.69</v>
      </c>
      <c r="IT133" s="460">
        <v>1292.5899999999999</v>
      </c>
      <c r="IU133" s="460">
        <v>1301.43</v>
      </c>
      <c r="IV133" s="460">
        <v>628.1</v>
      </c>
      <c r="IW133" s="460">
        <v>192.73</v>
      </c>
      <c r="IX133" s="460">
        <v>52.71</v>
      </c>
      <c r="IY133" s="460">
        <v>31.72</v>
      </c>
      <c r="IZ133" s="460">
        <v>0</v>
      </c>
      <c r="JA133" s="483">
        <v>3904.44</v>
      </c>
      <c r="JB133" s="460">
        <v>1.78</v>
      </c>
      <c r="JC133" s="460">
        <v>1451.81</v>
      </c>
      <c r="JD133" s="460">
        <v>4174.91</v>
      </c>
      <c r="JE133" s="460">
        <v>10959.82</v>
      </c>
      <c r="JF133" s="460">
        <v>12277.65</v>
      </c>
      <c r="JG133" s="460">
        <v>10385.02</v>
      </c>
      <c r="JH133" s="460">
        <v>7811.29</v>
      </c>
      <c r="JI133" s="460">
        <v>7412.53</v>
      </c>
      <c r="JJ133" s="460">
        <v>756</v>
      </c>
      <c r="JK133" s="483">
        <v>55230.81</v>
      </c>
      <c r="JL133" s="460">
        <v>1</v>
      </c>
      <c r="JM133" s="460">
        <v>967.9</v>
      </c>
      <c r="JN133" s="460">
        <v>3247.2</v>
      </c>
      <c r="JO133" s="460">
        <v>9742.1</v>
      </c>
      <c r="JP133" s="460">
        <v>12277.7</v>
      </c>
      <c r="JQ133" s="460">
        <v>12692.8</v>
      </c>
      <c r="JR133" s="460">
        <v>11283</v>
      </c>
      <c r="JS133" s="460">
        <v>12354.2</v>
      </c>
      <c r="JT133" s="460">
        <v>1512</v>
      </c>
      <c r="JU133" s="483">
        <v>64077.9</v>
      </c>
      <c r="JV133" s="483">
        <v>0</v>
      </c>
      <c r="JW133" s="483">
        <v>64077.9</v>
      </c>
      <c r="JX133" s="461"/>
      <c r="JY133" s="461"/>
      <c r="JZ133" s="461"/>
      <c r="KA133" s="461"/>
      <c r="KB133" s="461"/>
      <c r="KC133" s="461"/>
      <c r="KD133" s="461"/>
      <c r="KE133" s="461"/>
      <c r="KF133" s="461"/>
      <c r="KG133" s="461"/>
      <c r="KH133" s="461"/>
      <c r="KI133" s="461"/>
      <c r="KJ133" s="461"/>
      <c r="KK133" s="461"/>
      <c r="KL133" s="461"/>
      <c r="KM133" s="461"/>
      <c r="KN133" s="461"/>
      <c r="KO133" s="461"/>
      <c r="KP133" s="461"/>
      <c r="KQ133" s="461"/>
      <c r="KR133" s="461"/>
      <c r="KS133" s="461"/>
      <c r="KT133" s="461"/>
      <c r="KU133" s="461"/>
      <c r="KV133" s="461"/>
      <c r="KW133" s="461"/>
      <c r="KX133" s="462"/>
    </row>
    <row r="134" spans="1:310" s="463" customFormat="1" x14ac:dyDescent="0.2">
      <c r="A134" s="457" t="s">
        <v>300</v>
      </c>
      <c r="B134" s="473" t="s">
        <v>943</v>
      </c>
      <c r="C134" s="464" t="s">
        <v>640</v>
      </c>
      <c r="D134" s="465" t="s">
        <v>301</v>
      </c>
      <c r="E134" s="484">
        <v>2455</v>
      </c>
      <c r="F134" s="484">
        <v>9387</v>
      </c>
      <c r="G134" s="484">
        <v>28513</v>
      </c>
      <c r="H134" s="484">
        <v>39465</v>
      </c>
      <c r="I134" s="484">
        <v>15792</v>
      </c>
      <c r="J134" s="484">
        <v>6167</v>
      </c>
      <c r="K134" s="484">
        <v>4057</v>
      </c>
      <c r="L134" s="484">
        <v>998</v>
      </c>
      <c r="M134" s="485">
        <v>106834</v>
      </c>
      <c r="N134" s="484">
        <v>57</v>
      </c>
      <c r="O134" s="484">
        <v>324</v>
      </c>
      <c r="P134" s="484">
        <v>570</v>
      </c>
      <c r="Q134" s="484">
        <v>521</v>
      </c>
      <c r="R134" s="484">
        <v>226</v>
      </c>
      <c r="S134" s="484">
        <v>171</v>
      </c>
      <c r="T134" s="484">
        <v>43</v>
      </c>
      <c r="U134" s="484">
        <v>13</v>
      </c>
      <c r="V134" s="485">
        <v>1925</v>
      </c>
      <c r="W134" s="484">
        <v>0</v>
      </c>
      <c r="X134" s="484">
        <v>0</v>
      </c>
      <c r="Y134" s="484">
        <v>0</v>
      </c>
      <c r="Z134" s="484">
        <v>0</v>
      </c>
      <c r="AA134" s="484">
        <v>0</v>
      </c>
      <c r="AB134" s="484">
        <v>0</v>
      </c>
      <c r="AC134" s="484">
        <v>0</v>
      </c>
      <c r="AD134" s="484">
        <v>0</v>
      </c>
      <c r="AE134" s="485">
        <v>0</v>
      </c>
      <c r="AF134" s="484">
        <v>2398</v>
      </c>
      <c r="AG134" s="484">
        <v>9063</v>
      </c>
      <c r="AH134" s="484">
        <v>27943</v>
      </c>
      <c r="AI134" s="484">
        <v>38944</v>
      </c>
      <c r="AJ134" s="484">
        <v>15566</v>
      </c>
      <c r="AK134" s="484">
        <v>5996</v>
      </c>
      <c r="AL134" s="484">
        <v>4014</v>
      </c>
      <c r="AM134" s="484">
        <v>985</v>
      </c>
      <c r="AN134" s="485">
        <v>104909</v>
      </c>
      <c r="AO134" s="484">
        <v>0</v>
      </c>
      <c r="AP134" s="484">
        <v>7</v>
      </c>
      <c r="AQ134" s="484">
        <v>41</v>
      </c>
      <c r="AR134" s="484">
        <v>148</v>
      </c>
      <c r="AS134" s="484">
        <v>98</v>
      </c>
      <c r="AT134" s="484">
        <v>27</v>
      </c>
      <c r="AU134" s="484">
        <v>19</v>
      </c>
      <c r="AV134" s="484">
        <v>7</v>
      </c>
      <c r="AW134" s="485">
        <v>347</v>
      </c>
      <c r="AX134" s="484">
        <v>0</v>
      </c>
      <c r="AY134" s="484">
        <v>7</v>
      </c>
      <c r="AZ134" s="484">
        <v>41</v>
      </c>
      <c r="BA134" s="484">
        <v>148</v>
      </c>
      <c r="BB134" s="484">
        <v>98</v>
      </c>
      <c r="BC134" s="484">
        <v>27</v>
      </c>
      <c r="BD134" s="484">
        <v>19</v>
      </c>
      <c r="BE134" s="484">
        <v>7</v>
      </c>
      <c r="BF134" s="486"/>
      <c r="BG134" s="485">
        <v>347</v>
      </c>
      <c r="BH134" s="484">
        <v>0</v>
      </c>
      <c r="BI134" s="484">
        <v>2405</v>
      </c>
      <c r="BJ134" s="484">
        <v>9097</v>
      </c>
      <c r="BK134" s="484">
        <v>28050</v>
      </c>
      <c r="BL134" s="484">
        <v>38894</v>
      </c>
      <c r="BM134" s="484">
        <v>15495</v>
      </c>
      <c r="BN134" s="484">
        <v>5988</v>
      </c>
      <c r="BO134" s="484">
        <v>4002</v>
      </c>
      <c r="BP134" s="484">
        <v>978</v>
      </c>
      <c r="BQ134" s="485">
        <v>104909</v>
      </c>
      <c r="BR134" s="484">
        <v>0</v>
      </c>
      <c r="BS134" s="484">
        <v>1042</v>
      </c>
      <c r="BT134" s="484">
        <v>4399</v>
      </c>
      <c r="BU134" s="484">
        <v>10031</v>
      </c>
      <c r="BV134" s="484">
        <v>8899</v>
      </c>
      <c r="BW134" s="484">
        <v>3040</v>
      </c>
      <c r="BX134" s="484">
        <v>1234</v>
      </c>
      <c r="BY134" s="484">
        <v>632</v>
      </c>
      <c r="BZ134" s="484">
        <v>79</v>
      </c>
      <c r="CA134" s="485">
        <v>29356</v>
      </c>
      <c r="CB134" s="484">
        <v>0</v>
      </c>
      <c r="CC134" s="484">
        <v>15</v>
      </c>
      <c r="CD134" s="484">
        <v>77</v>
      </c>
      <c r="CE134" s="484">
        <v>296</v>
      </c>
      <c r="CF134" s="484">
        <v>441</v>
      </c>
      <c r="CG134" s="484">
        <v>148</v>
      </c>
      <c r="CH134" s="484">
        <v>55</v>
      </c>
      <c r="CI134" s="484">
        <v>18</v>
      </c>
      <c r="CJ134" s="484">
        <v>4</v>
      </c>
      <c r="CK134" s="485">
        <v>1054</v>
      </c>
      <c r="CL134" s="484">
        <v>0</v>
      </c>
      <c r="CM134" s="484">
        <v>0</v>
      </c>
      <c r="CN134" s="484">
        <v>1</v>
      </c>
      <c r="CO134" s="484">
        <v>4</v>
      </c>
      <c r="CP134" s="484">
        <v>21</v>
      </c>
      <c r="CQ134" s="484">
        <v>8</v>
      </c>
      <c r="CR134" s="484">
        <v>5</v>
      </c>
      <c r="CS134" s="484">
        <v>9</v>
      </c>
      <c r="CT134" s="484">
        <v>10</v>
      </c>
      <c r="CU134" s="485">
        <v>58</v>
      </c>
      <c r="CV134" s="484">
        <v>19</v>
      </c>
      <c r="CW134" s="484">
        <v>38</v>
      </c>
      <c r="CX134" s="484">
        <v>90</v>
      </c>
      <c r="CY134" s="484">
        <v>116</v>
      </c>
      <c r="CZ134" s="484">
        <v>57</v>
      </c>
      <c r="DA134" s="484">
        <v>25</v>
      </c>
      <c r="DB134" s="484">
        <v>19</v>
      </c>
      <c r="DC134" s="484">
        <v>2</v>
      </c>
      <c r="DD134" s="485">
        <v>366</v>
      </c>
      <c r="DE134" s="484">
        <v>165</v>
      </c>
      <c r="DF134" s="484">
        <v>363</v>
      </c>
      <c r="DG134" s="484">
        <v>785</v>
      </c>
      <c r="DH134" s="484">
        <v>707</v>
      </c>
      <c r="DI134" s="484">
        <v>311</v>
      </c>
      <c r="DJ134" s="484">
        <v>126</v>
      </c>
      <c r="DK134" s="484">
        <v>74</v>
      </c>
      <c r="DL134" s="484">
        <v>18</v>
      </c>
      <c r="DM134" s="485">
        <v>2549</v>
      </c>
      <c r="DN134" s="484">
        <v>0</v>
      </c>
      <c r="DO134" s="484">
        <v>0</v>
      </c>
      <c r="DP134" s="484">
        <v>0</v>
      </c>
      <c r="DQ134" s="484">
        <v>0</v>
      </c>
      <c r="DR134" s="484">
        <v>0</v>
      </c>
      <c r="DS134" s="484">
        <v>0</v>
      </c>
      <c r="DT134" s="484">
        <v>0</v>
      </c>
      <c r="DU134" s="484">
        <v>0</v>
      </c>
      <c r="DV134" s="485">
        <v>0</v>
      </c>
      <c r="DW134" s="484">
        <v>14</v>
      </c>
      <c r="DX134" s="484">
        <v>32</v>
      </c>
      <c r="DY134" s="484">
        <v>78</v>
      </c>
      <c r="DZ134" s="484">
        <v>54</v>
      </c>
      <c r="EA134" s="484">
        <v>30</v>
      </c>
      <c r="EB134" s="484">
        <v>12</v>
      </c>
      <c r="EC134" s="484">
        <v>6</v>
      </c>
      <c r="ED134" s="484">
        <v>4</v>
      </c>
      <c r="EE134" s="485">
        <v>230</v>
      </c>
      <c r="EF134" s="484">
        <v>179</v>
      </c>
      <c r="EG134" s="484">
        <v>395</v>
      </c>
      <c r="EH134" s="484">
        <v>863</v>
      </c>
      <c r="EI134" s="484">
        <v>761</v>
      </c>
      <c r="EJ134" s="484">
        <v>341</v>
      </c>
      <c r="EK134" s="484">
        <v>138</v>
      </c>
      <c r="EL134" s="484">
        <v>80</v>
      </c>
      <c r="EM134" s="484">
        <v>22</v>
      </c>
      <c r="EN134" s="485">
        <v>2779</v>
      </c>
      <c r="EO134" s="484">
        <v>122</v>
      </c>
      <c r="EP134" s="484">
        <v>228</v>
      </c>
      <c r="EQ134" s="484">
        <v>384</v>
      </c>
      <c r="ER134" s="484">
        <v>309</v>
      </c>
      <c r="ES134" s="484">
        <v>149</v>
      </c>
      <c r="ET134" s="484">
        <v>58</v>
      </c>
      <c r="EU134" s="484">
        <v>25</v>
      </c>
      <c r="EV134" s="484">
        <v>11</v>
      </c>
      <c r="EW134" s="485">
        <v>1286</v>
      </c>
      <c r="EX134" s="484">
        <v>0</v>
      </c>
      <c r="EY134" s="484">
        <v>0</v>
      </c>
      <c r="EZ134" s="484">
        <v>0</v>
      </c>
      <c r="FA134" s="484">
        <v>0</v>
      </c>
      <c r="FB134" s="484">
        <v>0</v>
      </c>
      <c r="FC134" s="484">
        <v>0</v>
      </c>
      <c r="FD134" s="484">
        <v>0</v>
      </c>
      <c r="FE134" s="484">
        <v>0</v>
      </c>
      <c r="FF134" s="485">
        <v>0</v>
      </c>
      <c r="FG134" s="484">
        <v>0</v>
      </c>
      <c r="FH134" s="484">
        <v>0</v>
      </c>
      <c r="FI134" s="484">
        <v>0</v>
      </c>
      <c r="FJ134" s="484">
        <v>0</v>
      </c>
      <c r="FK134" s="484">
        <v>0</v>
      </c>
      <c r="FL134" s="484">
        <v>0</v>
      </c>
      <c r="FM134" s="484">
        <v>0</v>
      </c>
      <c r="FN134" s="484">
        <v>0</v>
      </c>
      <c r="FO134" s="485">
        <v>0</v>
      </c>
      <c r="FP134" s="484">
        <v>0</v>
      </c>
      <c r="FQ134" s="484">
        <v>0</v>
      </c>
      <c r="FR134" s="484">
        <v>0</v>
      </c>
      <c r="FS134" s="484">
        <v>0</v>
      </c>
      <c r="FT134" s="484">
        <v>1</v>
      </c>
      <c r="FU134" s="484">
        <v>0</v>
      </c>
      <c r="FV134" s="484">
        <v>2</v>
      </c>
      <c r="FW134" s="484">
        <v>0</v>
      </c>
      <c r="FX134" s="485">
        <v>3</v>
      </c>
      <c r="FY134" s="484">
        <v>122</v>
      </c>
      <c r="FZ134" s="484">
        <v>228</v>
      </c>
      <c r="GA134" s="484">
        <v>384</v>
      </c>
      <c r="GB134" s="484">
        <v>309</v>
      </c>
      <c r="GC134" s="484">
        <v>148</v>
      </c>
      <c r="GD134" s="484">
        <v>58</v>
      </c>
      <c r="GE134" s="484">
        <v>23</v>
      </c>
      <c r="GF134" s="484">
        <v>11</v>
      </c>
      <c r="GG134" s="485">
        <v>1283</v>
      </c>
      <c r="GH134" s="484">
        <v>0</v>
      </c>
      <c r="GI134" s="484">
        <v>1334</v>
      </c>
      <c r="GJ134" s="484">
        <v>4588</v>
      </c>
      <c r="GK134" s="484">
        <v>17641</v>
      </c>
      <c r="GL134" s="484">
        <v>29479</v>
      </c>
      <c r="GM134" s="484">
        <v>12269</v>
      </c>
      <c r="GN134" s="484">
        <v>4682</v>
      </c>
      <c r="GO134" s="484">
        <v>3337</v>
      </c>
      <c r="GP134" s="484">
        <v>881</v>
      </c>
      <c r="GQ134" s="485">
        <v>74211</v>
      </c>
      <c r="GR134" s="484">
        <v>0</v>
      </c>
      <c r="GS134" s="484">
        <v>1071</v>
      </c>
      <c r="GT134" s="484">
        <v>4509</v>
      </c>
      <c r="GU134" s="484">
        <v>10409</v>
      </c>
      <c r="GV134" s="484">
        <v>9415</v>
      </c>
      <c r="GW134" s="484">
        <v>3226</v>
      </c>
      <c r="GX134" s="484">
        <v>1306</v>
      </c>
      <c r="GY134" s="484">
        <v>665</v>
      </c>
      <c r="GZ134" s="484">
        <v>97</v>
      </c>
      <c r="HA134" s="485">
        <v>30698</v>
      </c>
      <c r="HB134" s="460">
        <v>0</v>
      </c>
      <c r="HC134" s="460">
        <v>1</v>
      </c>
      <c r="HD134" s="460">
        <v>0.5</v>
      </c>
      <c r="HE134" s="460">
        <v>0.5</v>
      </c>
      <c r="HF134" s="460">
        <v>0</v>
      </c>
      <c r="HG134" s="460">
        <v>0.5</v>
      </c>
      <c r="HH134" s="460">
        <v>0</v>
      </c>
      <c r="HI134" s="460">
        <v>0</v>
      </c>
      <c r="HJ134" s="460">
        <v>0</v>
      </c>
      <c r="HK134" s="483">
        <v>2.5</v>
      </c>
      <c r="HL134" s="460">
        <v>0</v>
      </c>
      <c r="HM134" s="460">
        <v>2146.75</v>
      </c>
      <c r="HN134" s="460">
        <v>7993</v>
      </c>
      <c r="HO134" s="460">
        <v>25504.75</v>
      </c>
      <c r="HP134" s="460">
        <v>36575.5</v>
      </c>
      <c r="HQ134" s="460">
        <v>14708.5</v>
      </c>
      <c r="HR134" s="460">
        <v>5669.25</v>
      </c>
      <c r="HS134" s="460">
        <v>3838</v>
      </c>
      <c r="HT134" s="460">
        <v>954.25</v>
      </c>
      <c r="HU134" s="483">
        <v>97390</v>
      </c>
      <c r="HV134" s="460">
        <v>0</v>
      </c>
      <c r="HW134" s="460">
        <v>1431.2</v>
      </c>
      <c r="HX134" s="460">
        <v>6216.8</v>
      </c>
      <c r="HY134" s="460">
        <v>22670.9</v>
      </c>
      <c r="HZ134" s="460">
        <v>36575.5</v>
      </c>
      <c r="IA134" s="460">
        <v>17977.099999999999</v>
      </c>
      <c r="IB134" s="460">
        <v>8188.9</v>
      </c>
      <c r="IC134" s="460">
        <v>6396.7</v>
      </c>
      <c r="ID134" s="460">
        <v>1908.5</v>
      </c>
      <c r="IE134" s="483">
        <v>101365.6</v>
      </c>
      <c r="IF134" s="483">
        <v>137.9</v>
      </c>
      <c r="IG134" s="483">
        <v>101503.5</v>
      </c>
      <c r="IH134" s="460">
        <v>0</v>
      </c>
      <c r="II134" s="460">
        <v>2146.75</v>
      </c>
      <c r="IJ134" s="460">
        <v>7993</v>
      </c>
      <c r="IK134" s="460">
        <v>25504.75</v>
      </c>
      <c r="IL134" s="460">
        <v>36575.5</v>
      </c>
      <c r="IM134" s="460">
        <v>14708.5</v>
      </c>
      <c r="IN134" s="460">
        <v>5669.25</v>
      </c>
      <c r="IO134" s="460">
        <v>3838</v>
      </c>
      <c r="IP134" s="460">
        <v>954.25</v>
      </c>
      <c r="IQ134" s="483">
        <v>97390</v>
      </c>
      <c r="IR134" s="460">
        <v>0</v>
      </c>
      <c r="IS134" s="460">
        <v>528.29999999999995</v>
      </c>
      <c r="IT134" s="460">
        <v>2322.71</v>
      </c>
      <c r="IU134" s="460">
        <v>4657.22</v>
      </c>
      <c r="IV134" s="460">
        <v>4786.87</v>
      </c>
      <c r="IW134" s="460">
        <v>1276.0999999999999</v>
      </c>
      <c r="IX134" s="460">
        <v>290.23</v>
      </c>
      <c r="IY134" s="460">
        <v>72.03</v>
      </c>
      <c r="IZ134" s="460">
        <v>4.08</v>
      </c>
      <c r="JA134" s="483">
        <v>13937.54</v>
      </c>
      <c r="JB134" s="460">
        <v>0</v>
      </c>
      <c r="JC134" s="460">
        <v>1618.45</v>
      </c>
      <c r="JD134" s="460">
        <v>5670.29</v>
      </c>
      <c r="JE134" s="460">
        <v>20847.53</v>
      </c>
      <c r="JF134" s="460">
        <v>31788.63</v>
      </c>
      <c r="JG134" s="460">
        <v>13432.4</v>
      </c>
      <c r="JH134" s="460">
        <v>5379.02</v>
      </c>
      <c r="JI134" s="460">
        <v>3765.97</v>
      </c>
      <c r="JJ134" s="460">
        <v>950.17</v>
      </c>
      <c r="JK134" s="483">
        <v>83452.460000000006</v>
      </c>
      <c r="JL134" s="460">
        <v>0</v>
      </c>
      <c r="JM134" s="460">
        <v>1079</v>
      </c>
      <c r="JN134" s="460">
        <v>4410.2</v>
      </c>
      <c r="JO134" s="460">
        <v>18531.099999999999</v>
      </c>
      <c r="JP134" s="460">
        <v>31788.6</v>
      </c>
      <c r="JQ134" s="460">
        <v>16417.400000000001</v>
      </c>
      <c r="JR134" s="460">
        <v>7769.7</v>
      </c>
      <c r="JS134" s="460">
        <v>6276.6</v>
      </c>
      <c r="JT134" s="460">
        <v>1900.3</v>
      </c>
      <c r="JU134" s="483">
        <v>88172.9</v>
      </c>
      <c r="JV134" s="483">
        <v>137.9</v>
      </c>
      <c r="JW134" s="483">
        <v>88310.8</v>
      </c>
      <c r="JX134" s="461"/>
      <c r="JY134" s="461"/>
      <c r="JZ134" s="461"/>
      <c r="KA134" s="461"/>
      <c r="KB134" s="461"/>
      <c r="KC134" s="461"/>
      <c r="KD134" s="461"/>
      <c r="KE134" s="461"/>
      <c r="KF134" s="461"/>
      <c r="KG134" s="461"/>
      <c r="KH134" s="461"/>
      <c r="KI134" s="461"/>
      <c r="KJ134" s="461"/>
      <c r="KK134" s="461"/>
      <c r="KL134" s="461"/>
      <c r="KM134" s="461"/>
      <c r="KN134" s="461"/>
      <c r="KO134" s="461"/>
      <c r="KP134" s="461"/>
      <c r="KQ134" s="461"/>
      <c r="KR134" s="461"/>
      <c r="KS134" s="461"/>
      <c r="KT134" s="461"/>
      <c r="KU134" s="461"/>
      <c r="KV134" s="461"/>
      <c r="KW134" s="461"/>
      <c r="KX134" s="462"/>
    </row>
    <row r="135" spans="1:310" s="463" customFormat="1" x14ac:dyDescent="0.2">
      <c r="A135" s="457" t="s">
        <v>302</v>
      </c>
      <c r="B135" s="473" t="s">
        <v>944</v>
      </c>
      <c r="C135" s="464" t="s">
        <v>626</v>
      </c>
      <c r="D135" s="465" t="s">
        <v>303</v>
      </c>
      <c r="E135" s="484">
        <v>12236</v>
      </c>
      <c r="F135" s="484">
        <v>20924</v>
      </c>
      <c r="G135" s="484">
        <v>18653</v>
      </c>
      <c r="H135" s="484">
        <v>12384</v>
      </c>
      <c r="I135" s="484">
        <v>9657</v>
      </c>
      <c r="J135" s="484">
        <v>4097</v>
      </c>
      <c r="K135" s="484">
        <v>1906</v>
      </c>
      <c r="L135" s="484">
        <v>168</v>
      </c>
      <c r="M135" s="485">
        <v>80025</v>
      </c>
      <c r="N135" s="484">
        <v>593</v>
      </c>
      <c r="O135" s="484">
        <v>502</v>
      </c>
      <c r="P135" s="484">
        <v>353</v>
      </c>
      <c r="Q135" s="484">
        <v>259</v>
      </c>
      <c r="R135" s="484">
        <v>252</v>
      </c>
      <c r="S135" s="484">
        <v>115</v>
      </c>
      <c r="T135" s="484">
        <v>50</v>
      </c>
      <c r="U135" s="484">
        <v>6</v>
      </c>
      <c r="V135" s="485">
        <v>2130</v>
      </c>
      <c r="W135" s="484">
        <v>0</v>
      </c>
      <c r="X135" s="484">
        <v>0</v>
      </c>
      <c r="Y135" s="484">
        <v>0</v>
      </c>
      <c r="Z135" s="484">
        <v>0</v>
      </c>
      <c r="AA135" s="484">
        <v>0</v>
      </c>
      <c r="AB135" s="484">
        <v>0</v>
      </c>
      <c r="AC135" s="484">
        <v>0</v>
      </c>
      <c r="AD135" s="484">
        <v>0</v>
      </c>
      <c r="AE135" s="485">
        <v>0</v>
      </c>
      <c r="AF135" s="484">
        <v>11643</v>
      </c>
      <c r="AG135" s="484">
        <v>20422</v>
      </c>
      <c r="AH135" s="484">
        <v>18300</v>
      </c>
      <c r="AI135" s="484">
        <v>12125</v>
      </c>
      <c r="AJ135" s="484">
        <v>9405</v>
      </c>
      <c r="AK135" s="484">
        <v>3982</v>
      </c>
      <c r="AL135" s="484">
        <v>1856</v>
      </c>
      <c r="AM135" s="484">
        <v>162</v>
      </c>
      <c r="AN135" s="485">
        <v>77895</v>
      </c>
      <c r="AO135" s="484">
        <v>27</v>
      </c>
      <c r="AP135" s="484">
        <v>110</v>
      </c>
      <c r="AQ135" s="484">
        <v>111</v>
      </c>
      <c r="AR135" s="484">
        <v>86</v>
      </c>
      <c r="AS135" s="484">
        <v>71</v>
      </c>
      <c r="AT135" s="484">
        <v>31</v>
      </c>
      <c r="AU135" s="484">
        <v>21</v>
      </c>
      <c r="AV135" s="484">
        <v>16</v>
      </c>
      <c r="AW135" s="485">
        <v>473</v>
      </c>
      <c r="AX135" s="484">
        <v>27</v>
      </c>
      <c r="AY135" s="484">
        <v>110</v>
      </c>
      <c r="AZ135" s="484">
        <v>111</v>
      </c>
      <c r="BA135" s="484">
        <v>86</v>
      </c>
      <c r="BB135" s="484">
        <v>71</v>
      </c>
      <c r="BC135" s="484">
        <v>31</v>
      </c>
      <c r="BD135" s="484">
        <v>21</v>
      </c>
      <c r="BE135" s="484">
        <v>16</v>
      </c>
      <c r="BF135" s="486"/>
      <c r="BG135" s="485">
        <v>473</v>
      </c>
      <c r="BH135" s="484">
        <v>27</v>
      </c>
      <c r="BI135" s="484">
        <v>11726</v>
      </c>
      <c r="BJ135" s="484">
        <v>20423</v>
      </c>
      <c r="BK135" s="484">
        <v>18275</v>
      </c>
      <c r="BL135" s="484">
        <v>12110</v>
      </c>
      <c r="BM135" s="484">
        <v>9365</v>
      </c>
      <c r="BN135" s="484">
        <v>3972</v>
      </c>
      <c r="BO135" s="484">
        <v>1851</v>
      </c>
      <c r="BP135" s="484">
        <v>146</v>
      </c>
      <c r="BQ135" s="485">
        <v>77895</v>
      </c>
      <c r="BR135" s="484">
        <v>13</v>
      </c>
      <c r="BS135" s="484">
        <v>6558</v>
      </c>
      <c r="BT135" s="484">
        <v>7600</v>
      </c>
      <c r="BU135" s="484">
        <v>5222</v>
      </c>
      <c r="BV135" s="484">
        <v>2470</v>
      </c>
      <c r="BW135" s="484">
        <v>1418</v>
      </c>
      <c r="BX135" s="484">
        <v>480</v>
      </c>
      <c r="BY135" s="484">
        <v>200</v>
      </c>
      <c r="BZ135" s="484">
        <v>13</v>
      </c>
      <c r="CA135" s="485">
        <v>23974</v>
      </c>
      <c r="CB135" s="484">
        <v>2</v>
      </c>
      <c r="CC135" s="484">
        <v>95</v>
      </c>
      <c r="CD135" s="484">
        <v>207</v>
      </c>
      <c r="CE135" s="484">
        <v>196</v>
      </c>
      <c r="CF135" s="484">
        <v>131</v>
      </c>
      <c r="CG135" s="484">
        <v>72</v>
      </c>
      <c r="CH135" s="484">
        <v>21</v>
      </c>
      <c r="CI135" s="484">
        <v>8</v>
      </c>
      <c r="CJ135" s="484">
        <v>0</v>
      </c>
      <c r="CK135" s="485">
        <v>732</v>
      </c>
      <c r="CL135" s="484">
        <v>0</v>
      </c>
      <c r="CM135" s="484">
        <v>9</v>
      </c>
      <c r="CN135" s="484">
        <v>28</v>
      </c>
      <c r="CO135" s="484">
        <v>26</v>
      </c>
      <c r="CP135" s="484">
        <v>17</v>
      </c>
      <c r="CQ135" s="484">
        <v>21</v>
      </c>
      <c r="CR135" s="484">
        <v>14</v>
      </c>
      <c r="CS135" s="484">
        <v>23</v>
      </c>
      <c r="CT135" s="484">
        <v>2</v>
      </c>
      <c r="CU135" s="485">
        <v>140</v>
      </c>
      <c r="CV135" s="484">
        <v>70</v>
      </c>
      <c r="CW135" s="484">
        <v>97</v>
      </c>
      <c r="CX135" s="484">
        <v>78</v>
      </c>
      <c r="CY135" s="484">
        <v>37</v>
      </c>
      <c r="CZ135" s="484">
        <v>32</v>
      </c>
      <c r="DA135" s="484">
        <v>14</v>
      </c>
      <c r="DB135" s="484">
        <v>6</v>
      </c>
      <c r="DC135" s="484">
        <v>5</v>
      </c>
      <c r="DD135" s="485">
        <v>339</v>
      </c>
      <c r="DE135" s="484">
        <v>285</v>
      </c>
      <c r="DF135" s="484">
        <v>385</v>
      </c>
      <c r="DG135" s="484">
        <v>220</v>
      </c>
      <c r="DH135" s="484">
        <v>114</v>
      </c>
      <c r="DI135" s="484">
        <v>73</v>
      </c>
      <c r="DJ135" s="484">
        <v>28</v>
      </c>
      <c r="DK135" s="484">
        <v>20</v>
      </c>
      <c r="DL135" s="484">
        <v>1</v>
      </c>
      <c r="DM135" s="485">
        <v>1126</v>
      </c>
      <c r="DN135" s="484">
        <v>0</v>
      </c>
      <c r="DO135" s="484">
        <v>0</v>
      </c>
      <c r="DP135" s="484">
        <v>0</v>
      </c>
      <c r="DQ135" s="484">
        <v>0</v>
      </c>
      <c r="DR135" s="484">
        <v>0</v>
      </c>
      <c r="DS135" s="484">
        <v>0</v>
      </c>
      <c r="DT135" s="484">
        <v>0</v>
      </c>
      <c r="DU135" s="484">
        <v>0</v>
      </c>
      <c r="DV135" s="485">
        <v>0</v>
      </c>
      <c r="DW135" s="484">
        <v>33</v>
      </c>
      <c r="DX135" s="484">
        <v>49</v>
      </c>
      <c r="DY135" s="484">
        <v>20</v>
      </c>
      <c r="DZ135" s="484">
        <v>22</v>
      </c>
      <c r="EA135" s="484">
        <v>7</v>
      </c>
      <c r="EB135" s="484">
        <v>3</v>
      </c>
      <c r="EC135" s="484">
        <v>0</v>
      </c>
      <c r="ED135" s="484">
        <v>1</v>
      </c>
      <c r="EE135" s="485">
        <v>135</v>
      </c>
      <c r="EF135" s="484">
        <v>318</v>
      </c>
      <c r="EG135" s="484">
        <v>434</v>
      </c>
      <c r="EH135" s="484">
        <v>240</v>
      </c>
      <c r="EI135" s="484">
        <v>136</v>
      </c>
      <c r="EJ135" s="484">
        <v>80</v>
      </c>
      <c r="EK135" s="484">
        <v>31</v>
      </c>
      <c r="EL135" s="484">
        <v>20</v>
      </c>
      <c r="EM135" s="484">
        <v>2</v>
      </c>
      <c r="EN135" s="485">
        <v>1261</v>
      </c>
      <c r="EO135" s="484">
        <v>142</v>
      </c>
      <c r="EP135" s="484">
        <v>194</v>
      </c>
      <c r="EQ135" s="484">
        <v>90</v>
      </c>
      <c r="ER135" s="484">
        <v>64</v>
      </c>
      <c r="ES135" s="484">
        <v>37</v>
      </c>
      <c r="ET135" s="484">
        <v>15</v>
      </c>
      <c r="EU135" s="484">
        <v>10</v>
      </c>
      <c r="EV135" s="484">
        <v>1</v>
      </c>
      <c r="EW135" s="485">
        <v>553</v>
      </c>
      <c r="EX135" s="484">
        <v>0</v>
      </c>
      <c r="EY135" s="484">
        <v>0</v>
      </c>
      <c r="EZ135" s="484">
        <v>0</v>
      </c>
      <c r="FA135" s="484">
        <v>0</v>
      </c>
      <c r="FB135" s="484">
        <v>0</v>
      </c>
      <c r="FC135" s="484">
        <v>0</v>
      </c>
      <c r="FD135" s="484">
        <v>0</v>
      </c>
      <c r="FE135" s="484">
        <v>0</v>
      </c>
      <c r="FF135" s="485">
        <v>0</v>
      </c>
      <c r="FG135" s="484">
        <v>0</v>
      </c>
      <c r="FH135" s="484">
        <v>0</v>
      </c>
      <c r="FI135" s="484">
        <v>0</v>
      </c>
      <c r="FJ135" s="484">
        <v>0</v>
      </c>
      <c r="FK135" s="484">
        <v>0</v>
      </c>
      <c r="FL135" s="484">
        <v>0</v>
      </c>
      <c r="FM135" s="484">
        <v>0</v>
      </c>
      <c r="FN135" s="484">
        <v>0</v>
      </c>
      <c r="FO135" s="485">
        <v>0</v>
      </c>
      <c r="FP135" s="484">
        <v>0</v>
      </c>
      <c r="FQ135" s="484">
        <v>0</v>
      </c>
      <c r="FR135" s="484">
        <v>0</v>
      </c>
      <c r="FS135" s="484">
        <v>0</v>
      </c>
      <c r="FT135" s="484">
        <v>0</v>
      </c>
      <c r="FU135" s="484">
        <v>0</v>
      </c>
      <c r="FV135" s="484">
        <v>0</v>
      </c>
      <c r="FW135" s="484">
        <v>0</v>
      </c>
      <c r="FX135" s="485">
        <v>0</v>
      </c>
      <c r="FY135" s="484">
        <v>142</v>
      </c>
      <c r="FZ135" s="484">
        <v>194</v>
      </c>
      <c r="GA135" s="484">
        <v>90</v>
      </c>
      <c r="GB135" s="484">
        <v>64</v>
      </c>
      <c r="GC135" s="484">
        <v>37</v>
      </c>
      <c r="GD135" s="484">
        <v>15</v>
      </c>
      <c r="GE135" s="484">
        <v>10</v>
      </c>
      <c r="GF135" s="484">
        <v>1</v>
      </c>
      <c r="GG135" s="485">
        <v>553</v>
      </c>
      <c r="GH135" s="484">
        <v>12</v>
      </c>
      <c r="GI135" s="484">
        <v>5031</v>
      </c>
      <c r="GJ135" s="484">
        <v>12539</v>
      </c>
      <c r="GK135" s="484">
        <v>12811</v>
      </c>
      <c r="GL135" s="484">
        <v>9470</v>
      </c>
      <c r="GM135" s="484">
        <v>7847</v>
      </c>
      <c r="GN135" s="484">
        <v>3454</v>
      </c>
      <c r="GO135" s="484">
        <v>1620</v>
      </c>
      <c r="GP135" s="484">
        <v>130</v>
      </c>
      <c r="GQ135" s="485">
        <v>52914</v>
      </c>
      <c r="GR135" s="484">
        <v>15</v>
      </c>
      <c r="GS135" s="484">
        <v>6695</v>
      </c>
      <c r="GT135" s="484">
        <v>7884</v>
      </c>
      <c r="GU135" s="484">
        <v>5464</v>
      </c>
      <c r="GV135" s="484">
        <v>2640</v>
      </c>
      <c r="GW135" s="484">
        <v>1518</v>
      </c>
      <c r="GX135" s="484">
        <v>518</v>
      </c>
      <c r="GY135" s="484">
        <v>231</v>
      </c>
      <c r="GZ135" s="484">
        <v>16</v>
      </c>
      <c r="HA135" s="485">
        <v>24981</v>
      </c>
      <c r="HB135" s="460">
        <v>0</v>
      </c>
      <c r="HC135" s="460">
        <v>30.1</v>
      </c>
      <c r="HD135" s="460">
        <v>2.5</v>
      </c>
      <c r="HE135" s="460">
        <v>0.37</v>
      </c>
      <c r="HF135" s="460">
        <v>0</v>
      </c>
      <c r="HG135" s="460">
        <v>1</v>
      </c>
      <c r="HH135" s="460">
        <v>0</v>
      </c>
      <c r="HI135" s="460">
        <v>0</v>
      </c>
      <c r="HJ135" s="460">
        <v>0</v>
      </c>
      <c r="HK135" s="483">
        <v>33.97</v>
      </c>
      <c r="HL135" s="460">
        <v>23.25</v>
      </c>
      <c r="HM135" s="460">
        <v>10075.15</v>
      </c>
      <c r="HN135" s="460">
        <v>18520.75</v>
      </c>
      <c r="HO135" s="460">
        <v>16933.13</v>
      </c>
      <c r="HP135" s="460">
        <v>11493.25</v>
      </c>
      <c r="HQ135" s="460">
        <v>8990</v>
      </c>
      <c r="HR135" s="460">
        <v>3843.75</v>
      </c>
      <c r="HS135" s="460">
        <v>1787.5</v>
      </c>
      <c r="HT135" s="460">
        <v>143.75</v>
      </c>
      <c r="HU135" s="483">
        <v>71810.53</v>
      </c>
      <c r="HV135" s="460">
        <v>12.9</v>
      </c>
      <c r="HW135" s="460">
        <v>6716.8</v>
      </c>
      <c r="HX135" s="460">
        <v>14405</v>
      </c>
      <c r="HY135" s="460">
        <v>15051.7</v>
      </c>
      <c r="HZ135" s="460">
        <v>11493.3</v>
      </c>
      <c r="IA135" s="460">
        <v>10987.8</v>
      </c>
      <c r="IB135" s="460">
        <v>5552.1</v>
      </c>
      <c r="IC135" s="460">
        <v>2979.2</v>
      </c>
      <c r="ID135" s="460">
        <v>287.5</v>
      </c>
      <c r="IE135" s="483">
        <v>67486.3</v>
      </c>
      <c r="IF135" s="483">
        <v>277.39999999999998</v>
      </c>
      <c r="IG135" s="483">
        <v>67763.7</v>
      </c>
      <c r="IH135" s="460">
        <v>23.25</v>
      </c>
      <c r="II135" s="460">
        <v>10075.15</v>
      </c>
      <c r="IJ135" s="460">
        <v>18520.75</v>
      </c>
      <c r="IK135" s="460">
        <v>16933.13</v>
      </c>
      <c r="IL135" s="460">
        <v>11493.25</v>
      </c>
      <c r="IM135" s="460">
        <v>8990</v>
      </c>
      <c r="IN135" s="460">
        <v>3843.75</v>
      </c>
      <c r="IO135" s="460">
        <v>1787.5</v>
      </c>
      <c r="IP135" s="460">
        <v>143.75</v>
      </c>
      <c r="IQ135" s="483">
        <v>71810.53</v>
      </c>
      <c r="IR135" s="460">
        <v>10.66</v>
      </c>
      <c r="IS135" s="460">
        <v>1853.7</v>
      </c>
      <c r="IT135" s="460">
        <v>1893.43</v>
      </c>
      <c r="IU135" s="460">
        <v>804.89</v>
      </c>
      <c r="IV135" s="460">
        <v>204.43</v>
      </c>
      <c r="IW135" s="460">
        <v>70.41</v>
      </c>
      <c r="IX135" s="460">
        <v>15.32</v>
      </c>
      <c r="IY135" s="460">
        <v>5.35</v>
      </c>
      <c r="IZ135" s="460">
        <v>0</v>
      </c>
      <c r="JA135" s="483">
        <v>4858.1899999999996</v>
      </c>
      <c r="JB135" s="460">
        <v>12.59</v>
      </c>
      <c r="JC135" s="460">
        <v>8221.4500000000007</v>
      </c>
      <c r="JD135" s="460">
        <v>16627.32</v>
      </c>
      <c r="JE135" s="460">
        <v>16128.24</v>
      </c>
      <c r="JF135" s="460">
        <v>11288.82</v>
      </c>
      <c r="JG135" s="460">
        <v>8919.59</v>
      </c>
      <c r="JH135" s="460">
        <v>3828.43</v>
      </c>
      <c r="JI135" s="460">
        <v>1782.15</v>
      </c>
      <c r="JJ135" s="460">
        <v>143.75</v>
      </c>
      <c r="JK135" s="483">
        <v>66952.34</v>
      </c>
      <c r="JL135" s="460">
        <v>7</v>
      </c>
      <c r="JM135" s="460">
        <v>5481</v>
      </c>
      <c r="JN135" s="460">
        <v>12932.4</v>
      </c>
      <c r="JO135" s="460">
        <v>14336.2</v>
      </c>
      <c r="JP135" s="460">
        <v>11288.8</v>
      </c>
      <c r="JQ135" s="460">
        <v>10901.7</v>
      </c>
      <c r="JR135" s="460">
        <v>5530</v>
      </c>
      <c r="JS135" s="460">
        <v>2970.3</v>
      </c>
      <c r="JT135" s="460">
        <v>287.5</v>
      </c>
      <c r="JU135" s="483">
        <v>63734.9</v>
      </c>
      <c r="JV135" s="483">
        <v>277.39999999999998</v>
      </c>
      <c r="JW135" s="483">
        <v>64012.3</v>
      </c>
      <c r="JX135" s="461"/>
      <c r="JY135" s="461"/>
      <c r="JZ135" s="461"/>
      <c r="KA135" s="461"/>
      <c r="KB135" s="461"/>
      <c r="KC135" s="461"/>
      <c r="KD135" s="461"/>
      <c r="KE135" s="461"/>
      <c r="KF135" s="461"/>
      <c r="KG135" s="461"/>
      <c r="KH135" s="461"/>
      <c r="KI135" s="461"/>
      <c r="KJ135" s="461"/>
      <c r="KK135" s="461"/>
      <c r="KL135" s="461"/>
      <c r="KM135" s="461"/>
      <c r="KN135" s="461"/>
      <c r="KO135" s="461"/>
      <c r="KP135" s="461"/>
      <c r="KQ135" s="461"/>
      <c r="KR135" s="461"/>
      <c r="KS135" s="461"/>
      <c r="KT135" s="461"/>
      <c r="KU135" s="461"/>
      <c r="KV135" s="461"/>
      <c r="KW135" s="461"/>
      <c r="KX135" s="462"/>
    </row>
    <row r="136" spans="1:310" s="463" customFormat="1" x14ac:dyDescent="0.2">
      <c r="A136" s="457" t="s">
        <v>304</v>
      </c>
      <c r="B136" s="473" t="s">
        <v>945</v>
      </c>
      <c r="C136" s="464" t="s">
        <v>784</v>
      </c>
      <c r="D136" s="465" t="s">
        <v>305</v>
      </c>
      <c r="E136" s="484">
        <v>21874</v>
      </c>
      <c r="F136" s="484">
        <v>5707</v>
      </c>
      <c r="G136" s="484">
        <v>5648</v>
      </c>
      <c r="H136" s="484">
        <v>2759</v>
      </c>
      <c r="I136" s="484">
        <v>859</v>
      </c>
      <c r="J136" s="484">
        <v>278</v>
      </c>
      <c r="K136" s="484">
        <v>173</v>
      </c>
      <c r="L136" s="484">
        <v>14</v>
      </c>
      <c r="M136" s="485">
        <v>37312</v>
      </c>
      <c r="N136" s="484">
        <v>596</v>
      </c>
      <c r="O136" s="484">
        <v>100</v>
      </c>
      <c r="P136" s="484">
        <v>87</v>
      </c>
      <c r="Q136" s="484">
        <v>33</v>
      </c>
      <c r="R136" s="484">
        <v>15</v>
      </c>
      <c r="S136" s="484">
        <v>3</v>
      </c>
      <c r="T136" s="484">
        <v>4</v>
      </c>
      <c r="U136" s="484">
        <v>0</v>
      </c>
      <c r="V136" s="485">
        <v>838</v>
      </c>
      <c r="W136" s="484">
        <v>3</v>
      </c>
      <c r="X136" s="484">
        <v>0</v>
      </c>
      <c r="Y136" s="484">
        <v>0</v>
      </c>
      <c r="Z136" s="484">
        <v>1</v>
      </c>
      <c r="AA136" s="484">
        <v>0</v>
      </c>
      <c r="AB136" s="484">
        <v>0</v>
      </c>
      <c r="AC136" s="484">
        <v>0</v>
      </c>
      <c r="AD136" s="484">
        <v>0</v>
      </c>
      <c r="AE136" s="485">
        <v>4</v>
      </c>
      <c r="AF136" s="484">
        <v>21275</v>
      </c>
      <c r="AG136" s="484">
        <v>5607</v>
      </c>
      <c r="AH136" s="484">
        <v>5561</v>
      </c>
      <c r="AI136" s="484">
        <v>2725</v>
      </c>
      <c r="AJ136" s="484">
        <v>844</v>
      </c>
      <c r="AK136" s="484">
        <v>275</v>
      </c>
      <c r="AL136" s="484">
        <v>169</v>
      </c>
      <c r="AM136" s="484">
        <v>14</v>
      </c>
      <c r="AN136" s="485">
        <v>36470</v>
      </c>
      <c r="AO136" s="484">
        <v>53</v>
      </c>
      <c r="AP136" s="484">
        <v>33</v>
      </c>
      <c r="AQ136" s="484">
        <v>45</v>
      </c>
      <c r="AR136" s="484">
        <v>28</v>
      </c>
      <c r="AS136" s="484">
        <v>8</v>
      </c>
      <c r="AT136" s="484">
        <v>9</v>
      </c>
      <c r="AU136" s="484">
        <v>7</v>
      </c>
      <c r="AV136" s="484">
        <v>8</v>
      </c>
      <c r="AW136" s="485">
        <v>191</v>
      </c>
      <c r="AX136" s="484">
        <v>53</v>
      </c>
      <c r="AY136" s="484">
        <v>33</v>
      </c>
      <c r="AZ136" s="484">
        <v>45</v>
      </c>
      <c r="BA136" s="484">
        <v>28</v>
      </c>
      <c r="BB136" s="484">
        <v>8</v>
      </c>
      <c r="BC136" s="484">
        <v>9</v>
      </c>
      <c r="BD136" s="484">
        <v>7</v>
      </c>
      <c r="BE136" s="484">
        <v>8</v>
      </c>
      <c r="BF136" s="486"/>
      <c r="BG136" s="485">
        <v>191</v>
      </c>
      <c r="BH136" s="484">
        <v>53</v>
      </c>
      <c r="BI136" s="484">
        <v>21255</v>
      </c>
      <c r="BJ136" s="484">
        <v>5619</v>
      </c>
      <c r="BK136" s="484">
        <v>5544</v>
      </c>
      <c r="BL136" s="484">
        <v>2705</v>
      </c>
      <c r="BM136" s="484">
        <v>845</v>
      </c>
      <c r="BN136" s="484">
        <v>273</v>
      </c>
      <c r="BO136" s="484">
        <v>170</v>
      </c>
      <c r="BP136" s="484">
        <v>6</v>
      </c>
      <c r="BQ136" s="485">
        <v>36470</v>
      </c>
      <c r="BR136" s="484">
        <v>14</v>
      </c>
      <c r="BS136" s="484">
        <v>9885</v>
      </c>
      <c r="BT136" s="484">
        <v>1874</v>
      </c>
      <c r="BU136" s="484">
        <v>1388</v>
      </c>
      <c r="BV136" s="484">
        <v>531</v>
      </c>
      <c r="BW136" s="484">
        <v>134</v>
      </c>
      <c r="BX136" s="484">
        <v>38</v>
      </c>
      <c r="BY136" s="484">
        <v>29</v>
      </c>
      <c r="BZ136" s="484">
        <v>2</v>
      </c>
      <c r="CA136" s="485">
        <v>13895</v>
      </c>
      <c r="CB136" s="484">
        <v>2</v>
      </c>
      <c r="CC136" s="484">
        <v>256</v>
      </c>
      <c r="CD136" s="484">
        <v>77</v>
      </c>
      <c r="CE136" s="484">
        <v>94</v>
      </c>
      <c r="CF136" s="484">
        <v>34</v>
      </c>
      <c r="CG136" s="484">
        <v>13</v>
      </c>
      <c r="CH136" s="484">
        <v>3</v>
      </c>
      <c r="CI136" s="484">
        <v>0</v>
      </c>
      <c r="CJ136" s="484">
        <v>0</v>
      </c>
      <c r="CK136" s="485">
        <v>479</v>
      </c>
      <c r="CL136" s="484">
        <v>2</v>
      </c>
      <c r="CM136" s="484">
        <v>19</v>
      </c>
      <c r="CN136" s="484">
        <v>4</v>
      </c>
      <c r="CO136" s="484">
        <v>14</v>
      </c>
      <c r="CP136" s="484">
        <v>12</v>
      </c>
      <c r="CQ136" s="484">
        <v>13</v>
      </c>
      <c r="CR136" s="484">
        <v>15</v>
      </c>
      <c r="CS136" s="484">
        <v>14</v>
      </c>
      <c r="CT136" s="484">
        <v>1</v>
      </c>
      <c r="CU136" s="485">
        <v>94</v>
      </c>
      <c r="CV136" s="484">
        <v>48</v>
      </c>
      <c r="CW136" s="484">
        <v>2</v>
      </c>
      <c r="CX136" s="484">
        <v>10</v>
      </c>
      <c r="CY136" s="484">
        <v>3</v>
      </c>
      <c r="CZ136" s="484">
        <v>1</v>
      </c>
      <c r="DA136" s="484">
        <v>0</v>
      </c>
      <c r="DB136" s="484">
        <v>2</v>
      </c>
      <c r="DC136" s="484">
        <v>0</v>
      </c>
      <c r="DD136" s="485">
        <v>66</v>
      </c>
      <c r="DE136" s="484">
        <v>220</v>
      </c>
      <c r="DF136" s="484">
        <v>34</v>
      </c>
      <c r="DG136" s="484">
        <v>18</v>
      </c>
      <c r="DH136" s="484">
        <v>15</v>
      </c>
      <c r="DI136" s="484">
        <v>8</v>
      </c>
      <c r="DJ136" s="484">
        <v>1</v>
      </c>
      <c r="DK136" s="484">
        <v>1</v>
      </c>
      <c r="DL136" s="484">
        <v>0</v>
      </c>
      <c r="DM136" s="485">
        <v>297</v>
      </c>
      <c r="DN136" s="484">
        <v>346</v>
      </c>
      <c r="DO136" s="484">
        <v>64</v>
      </c>
      <c r="DP136" s="484">
        <v>34</v>
      </c>
      <c r="DQ136" s="484">
        <v>25</v>
      </c>
      <c r="DR136" s="484">
        <v>7</v>
      </c>
      <c r="DS136" s="484">
        <v>2</v>
      </c>
      <c r="DT136" s="484">
        <v>2</v>
      </c>
      <c r="DU136" s="484">
        <v>0</v>
      </c>
      <c r="DV136" s="485">
        <v>480</v>
      </c>
      <c r="DW136" s="484">
        <v>148</v>
      </c>
      <c r="DX136" s="484">
        <v>12</v>
      </c>
      <c r="DY136" s="484">
        <v>5</v>
      </c>
      <c r="DZ136" s="484">
        <v>7</v>
      </c>
      <c r="EA136" s="484">
        <v>4</v>
      </c>
      <c r="EB136" s="484">
        <v>0</v>
      </c>
      <c r="EC136" s="484">
        <v>1</v>
      </c>
      <c r="ED136" s="484">
        <v>0</v>
      </c>
      <c r="EE136" s="485">
        <v>177</v>
      </c>
      <c r="EF136" s="484">
        <v>714</v>
      </c>
      <c r="EG136" s="484">
        <v>110</v>
      </c>
      <c r="EH136" s="484">
        <v>57</v>
      </c>
      <c r="EI136" s="484">
        <v>47</v>
      </c>
      <c r="EJ136" s="484">
        <v>19</v>
      </c>
      <c r="EK136" s="484">
        <v>3</v>
      </c>
      <c r="EL136" s="484">
        <v>4</v>
      </c>
      <c r="EM136" s="484">
        <v>0</v>
      </c>
      <c r="EN136" s="485">
        <v>954</v>
      </c>
      <c r="EO136" s="484">
        <v>422</v>
      </c>
      <c r="EP136" s="484">
        <v>61</v>
      </c>
      <c r="EQ136" s="484">
        <v>32</v>
      </c>
      <c r="ER136" s="484">
        <v>30</v>
      </c>
      <c r="ES136" s="484">
        <v>13</v>
      </c>
      <c r="ET136" s="484">
        <v>3</v>
      </c>
      <c r="EU136" s="484">
        <v>3</v>
      </c>
      <c r="EV136" s="484">
        <v>0</v>
      </c>
      <c r="EW136" s="485">
        <v>564</v>
      </c>
      <c r="EX136" s="484">
        <v>0</v>
      </c>
      <c r="EY136" s="484">
        <v>0</v>
      </c>
      <c r="EZ136" s="484">
        <v>0</v>
      </c>
      <c r="FA136" s="484">
        <v>0</v>
      </c>
      <c r="FB136" s="484">
        <v>0</v>
      </c>
      <c r="FC136" s="484">
        <v>0</v>
      </c>
      <c r="FD136" s="484">
        <v>0</v>
      </c>
      <c r="FE136" s="484">
        <v>0</v>
      </c>
      <c r="FF136" s="485">
        <v>0</v>
      </c>
      <c r="FG136" s="484">
        <v>0</v>
      </c>
      <c r="FH136" s="484">
        <v>0</v>
      </c>
      <c r="FI136" s="484">
        <v>0</v>
      </c>
      <c r="FJ136" s="484">
        <v>0</v>
      </c>
      <c r="FK136" s="484">
        <v>0</v>
      </c>
      <c r="FL136" s="484">
        <v>0</v>
      </c>
      <c r="FM136" s="484">
        <v>0</v>
      </c>
      <c r="FN136" s="484">
        <v>0</v>
      </c>
      <c r="FO136" s="485">
        <v>0</v>
      </c>
      <c r="FP136" s="484">
        <v>52</v>
      </c>
      <c r="FQ136" s="484">
        <v>11</v>
      </c>
      <c r="FR136" s="484">
        <v>9</v>
      </c>
      <c r="FS136" s="484">
        <v>8</v>
      </c>
      <c r="FT136" s="484">
        <v>1</v>
      </c>
      <c r="FU136" s="484">
        <v>2</v>
      </c>
      <c r="FV136" s="484">
        <v>1</v>
      </c>
      <c r="FW136" s="484">
        <v>0</v>
      </c>
      <c r="FX136" s="485">
        <v>84</v>
      </c>
      <c r="FY136" s="484">
        <v>370</v>
      </c>
      <c r="FZ136" s="484">
        <v>50</v>
      </c>
      <c r="GA136" s="484">
        <v>23</v>
      </c>
      <c r="GB136" s="484">
        <v>22</v>
      </c>
      <c r="GC136" s="484">
        <v>12</v>
      </c>
      <c r="GD136" s="484">
        <v>1</v>
      </c>
      <c r="GE136" s="484">
        <v>2</v>
      </c>
      <c r="GF136" s="484">
        <v>0</v>
      </c>
      <c r="GG136" s="485">
        <v>480</v>
      </c>
      <c r="GH136" s="484">
        <v>35</v>
      </c>
      <c r="GI136" s="484">
        <v>10599</v>
      </c>
      <c r="GJ136" s="484">
        <v>3588</v>
      </c>
      <c r="GK136" s="484">
        <v>4009</v>
      </c>
      <c r="GL136" s="484">
        <v>2096</v>
      </c>
      <c r="GM136" s="484">
        <v>674</v>
      </c>
      <c r="GN136" s="484">
        <v>215</v>
      </c>
      <c r="GO136" s="484">
        <v>124</v>
      </c>
      <c r="GP136" s="484">
        <v>3</v>
      </c>
      <c r="GQ136" s="485">
        <v>21343</v>
      </c>
      <c r="GR136" s="484">
        <v>18</v>
      </c>
      <c r="GS136" s="484">
        <v>10656</v>
      </c>
      <c r="GT136" s="484">
        <v>2031</v>
      </c>
      <c r="GU136" s="484">
        <v>1535</v>
      </c>
      <c r="GV136" s="484">
        <v>609</v>
      </c>
      <c r="GW136" s="484">
        <v>171</v>
      </c>
      <c r="GX136" s="484">
        <v>58</v>
      </c>
      <c r="GY136" s="484">
        <v>46</v>
      </c>
      <c r="GZ136" s="484">
        <v>3</v>
      </c>
      <c r="HA136" s="485">
        <v>15127</v>
      </c>
      <c r="HB136" s="460">
        <v>0</v>
      </c>
      <c r="HC136" s="460">
        <v>0</v>
      </c>
      <c r="HD136" s="460">
        <v>0</v>
      </c>
      <c r="HE136" s="460">
        <v>0</v>
      </c>
      <c r="HF136" s="460">
        <v>0</v>
      </c>
      <c r="HG136" s="460">
        <v>0</v>
      </c>
      <c r="HH136" s="460">
        <v>0</v>
      </c>
      <c r="HI136" s="460">
        <v>0</v>
      </c>
      <c r="HJ136" s="460">
        <v>0</v>
      </c>
      <c r="HK136" s="483">
        <v>0</v>
      </c>
      <c r="HL136" s="460">
        <v>48</v>
      </c>
      <c r="HM136" s="460">
        <v>18750.25</v>
      </c>
      <c r="HN136" s="460">
        <v>5116.25</v>
      </c>
      <c r="HO136" s="460">
        <v>5154.5</v>
      </c>
      <c r="HP136" s="460">
        <v>2553.25</v>
      </c>
      <c r="HQ136" s="460">
        <v>804.25</v>
      </c>
      <c r="HR136" s="460">
        <v>254.25</v>
      </c>
      <c r="HS136" s="460">
        <v>155.75</v>
      </c>
      <c r="HT136" s="460">
        <v>5</v>
      </c>
      <c r="HU136" s="483">
        <v>32841.5</v>
      </c>
      <c r="HV136" s="460">
        <v>26.7</v>
      </c>
      <c r="HW136" s="460">
        <v>12500.2</v>
      </c>
      <c r="HX136" s="460">
        <v>3979.3</v>
      </c>
      <c r="HY136" s="460">
        <v>4581.8</v>
      </c>
      <c r="HZ136" s="460">
        <v>2553.3000000000002</v>
      </c>
      <c r="IA136" s="460">
        <v>983</v>
      </c>
      <c r="IB136" s="460">
        <v>367.3</v>
      </c>
      <c r="IC136" s="460">
        <v>259.60000000000002</v>
      </c>
      <c r="ID136" s="460">
        <v>10</v>
      </c>
      <c r="IE136" s="483">
        <v>25261.200000000001</v>
      </c>
      <c r="IF136" s="483">
        <v>0</v>
      </c>
      <c r="IG136" s="483">
        <v>25261.200000000001</v>
      </c>
      <c r="IH136" s="460">
        <v>48</v>
      </c>
      <c r="II136" s="460">
        <v>18750.25</v>
      </c>
      <c r="IJ136" s="460">
        <v>5116.25</v>
      </c>
      <c r="IK136" s="460">
        <v>5154.5</v>
      </c>
      <c r="IL136" s="460">
        <v>2553.25</v>
      </c>
      <c r="IM136" s="460">
        <v>804.25</v>
      </c>
      <c r="IN136" s="460">
        <v>254.25</v>
      </c>
      <c r="IO136" s="460">
        <v>155.75</v>
      </c>
      <c r="IP136" s="460">
        <v>5</v>
      </c>
      <c r="IQ136" s="483">
        <v>32841.5</v>
      </c>
      <c r="IR136" s="460">
        <v>12.75</v>
      </c>
      <c r="IS136" s="460">
        <v>3575.14</v>
      </c>
      <c r="IT136" s="460">
        <v>403.89</v>
      </c>
      <c r="IU136" s="460">
        <v>220.56</v>
      </c>
      <c r="IV136" s="460">
        <v>50.85</v>
      </c>
      <c r="IW136" s="460">
        <v>17.579999999999998</v>
      </c>
      <c r="IX136" s="460">
        <v>3.27</v>
      </c>
      <c r="IY136" s="460">
        <v>4.3899999999999997</v>
      </c>
      <c r="IZ136" s="460">
        <v>0</v>
      </c>
      <c r="JA136" s="483">
        <v>4288.43</v>
      </c>
      <c r="JB136" s="460">
        <v>35.25</v>
      </c>
      <c r="JC136" s="460">
        <v>15175.11</v>
      </c>
      <c r="JD136" s="460">
        <v>4712.3599999999997</v>
      </c>
      <c r="JE136" s="460">
        <v>4933.9399999999996</v>
      </c>
      <c r="JF136" s="460">
        <v>2502.4</v>
      </c>
      <c r="JG136" s="460">
        <v>786.67</v>
      </c>
      <c r="JH136" s="460">
        <v>250.98</v>
      </c>
      <c r="JI136" s="460">
        <v>151.36000000000001</v>
      </c>
      <c r="JJ136" s="460">
        <v>5</v>
      </c>
      <c r="JK136" s="483">
        <v>28553.07</v>
      </c>
      <c r="JL136" s="460">
        <v>19.600000000000001</v>
      </c>
      <c r="JM136" s="460">
        <v>10116.700000000001</v>
      </c>
      <c r="JN136" s="460">
        <v>3665.2</v>
      </c>
      <c r="JO136" s="460">
        <v>4385.7</v>
      </c>
      <c r="JP136" s="460">
        <v>2502.4</v>
      </c>
      <c r="JQ136" s="460">
        <v>961.5</v>
      </c>
      <c r="JR136" s="460">
        <v>362.5</v>
      </c>
      <c r="JS136" s="460">
        <v>252.3</v>
      </c>
      <c r="JT136" s="460">
        <v>10</v>
      </c>
      <c r="JU136" s="483">
        <v>22275.9</v>
      </c>
      <c r="JV136" s="483">
        <v>0</v>
      </c>
      <c r="JW136" s="483">
        <v>22275.9</v>
      </c>
      <c r="JX136" s="461"/>
      <c r="JY136" s="461"/>
      <c r="JZ136" s="461"/>
      <c r="KA136" s="461"/>
      <c r="KB136" s="461"/>
      <c r="KC136" s="461"/>
      <c r="KD136" s="461"/>
      <c r="KE136" s="461"/>
      <c r="KF136" s="461"/>
      <c r="KG136" s="461"/>
      <c r="KH136" s="461"/>
      <c r="KI136" s="461"/>
      <c r="KJ136" s="461"/>
      <c r="KK136" s="461"/>
      <c r="KL136" s="461"/>
      <c r="KM136" s="461"/>
      <c r="KN136" s="461"/>
      <c r="KO136" s="461"/>
      <c r="KP136" s="461"/>
      <c r="KQ136" s="461"/>
      <c r="KR136" s="461"/>
      <c r="KS136" s="461"/>
      <c r="KT136" s="461"/>
      <c r="KU136" s="461"/>
      <c r="KV136" s="461"/>
      <c r="KW136" s="461"/>
      <c r="KX136" s="462"/>
    </row>
    <row r="137" spans="1:310" s="463" customFormat="1" x14ac:dyDescent="0.2">
      <c r="A137" s="457" t="s">
        <v>306</v>
      </c>
      <c r="B137" s="473" t="s">
        <v>946</v>
      </c>
      <c r="C137" s="464" t="s">
        <v>626</v>
      </c>
      <c r="D137" s="465" t="s">
        <v>307</v>
      </c>
      <c r="E137" s="484">
        <v>19208</v>
      </c>
      <c r="F137" s="484">
        <v>23083</v>
      </c>
      <c r="G137" s="484">
        <v>11346</v>
      </c>
      <c r="H137" s="484">
        <v>4441</v>
      </c>
      <c r="I137" s="484">
        <v>2325</v>
      </c>
      <c r="J137" s="484">
        <v>935</v>
      </c>
      <c r="K137" s="484">
        <v>366</v>
      </c>
      <c r="L137" s="484">
        <v>22</v>
      </c>
      <c r="M137" s="485">
        <v>61726</v>
      </c>
      <c r="N137" s="484">
        <v>486</v>
      </c>
      <c r="O137" s="484">
        <v>298</v>
      </c>
      <c r="P137" s="484">
        <v>133</v>
      </c>
      <c r="Q137" s="484">
        <v>90</v>
      </c>
      <c r="R137" s="484">
        <v>86</v>
      </c>
      <c r="S137" s="484">
        <v>9</v>
      </c>
      <c r="T137" s="484">
        <v>7</v>
      </c>
      <c r="U137" s="484">
        <v>1</v>
      </c>
      <c r="V137" s="485">
        <v>1110</v>
      </c>
      <c r="W137" s="484">
        <v>0</v>
      </c>
      <c r="X137" s="484">
        <v>0</v>
      </c>
      <c r="Y137" s="484">
        <v>0</v>
      </c>
      <c r="Z137" s="484">
        <v>0</v>
      </c>
      <c r="AA137" s="484">
        <v>0</v>
      </c>
      <c r="AB137" s="484">
        <v>0</v>
      </c>
      <c r="AC137" s="484">
        <v>0</v>
      </c>
      <c r="AD137" s="484">
        <v>0</v>
      </c>
      <c r="AE137" s="485">
        <v>0</v>
      </c>
      <c r="AF137" s="484">
        <v>18722</v>
      </c>
      <c r="AG137" s="484">
        <v>22785</v>
      </c>
      <c r="AH137" s="484">
        <v>11213</v>
      </c>
      <c r="AI137" s="484">
        <v>4351</v>
      </c>
      <c r="AJ137" s="484">
        <v>2239</v>
      </c>
      <c r="AK137" s="484">
        <v>926</v>
      </c>
      <c r="AL137" s="484">
        <v>359</v>
      </c>
      <c r="AM137" s="484">
        <v>21</v>
      </c>
      <c r="AN137" s="485">
        <v>60616</v>
      </c>
      <c r="AO137" s="484">
        <v>36</v>
      </c>
      <c r="AP137" s="484">
        <v>105</v>
      </c>
      <c r="AQ137" s="484">
        <v>80</v>
      </c>
      <c r="AR137" s="484">
        <v>41</v>
      </c>
      <c r="AS137" s="484">
        <v>15</v>
      </c>
      <c r="AT137" s="484">
        <v>9</v>
      </c>
      <c r="AU137" s="484">
        <v>8</v>
      </c>
      <c r="AV137" s="484">
        <v>5</v>
      </c>
      <c r="AW137" s="485">
        <v>299</v>
      </c>
      <c r="AX137" s="484">
        <v>36</v>
      </c>
      <c r="AY137" s="484">
        <v>105</v>
      </c>
      <c r="AZ137" s="484">
        <v>80</v>
      </c>
      <c r="BA137" s="484">
        <v>41</v>
      </c>
      <c r="BB137" s="484">
        <v>15</v>
      </c>
      <c r="BC137" s="484">
        <v>9</v>
      </c>
      <c r="BD137" s="484">
        <v>8</v>
      </c>
      <c r="BE137" s="484">
        <v>5</v>
      </c>
      <c r="BF137" s="486"/>
      <c r="BG137" s="485">
        <v>299</v>
      </c>
      <c r="BH137" s="484">
        <v>36</v>
      </c>
      <c r="BI137" s="484">
        <v>18791</v>
      </c>
      <c r="BJ137" s="484">
        <v>22760</v>
      </c>
      <c r="BK137" s="484">
        <v>11174</v>
      </c>
      <c r="BL137" s="484">
        <v>4325</v>
      </c>
      <c r="BM137" s="484">
        <v>2233</v>
      </c>
      <c r="BN137" s="484">
        <v>925</v>
      </c>
      <c r="BO137" s="484">
        <v>356</v>
      </c>
      <c r="BP137" s="484">
        <v>16</v>
      </c>
      <c r="BQ137" s="485">
        <v>60616</v>
      </c>
      <c r="BR137" s="484">
        <v>16</v>
      </c>
      <c r="BS137" s="484">
        <v>10043</v>
      </c>
      <c r="BT137" s="484">
        <v>7375</v>
      </c>
      <c r="BU137" s="484">
        <v>2920</v>
      </c>
      <c r="BV137" s="484">
        <v>926</v>
      </c>
      <c r="BW137" s="484">
        <v>419</v>
      </c>
      <c r="BX137" s="484">
        <v>124</v>
      </c>
      <c r="BY137" s="484">
        <v>56</v>
      </c>
      <c r="BZ137" s="484">
        <v>0</v>
      </c>
      <c r="CA137" s="485">
        <v>21879</v>
      </c>
      <c r="CB137" s="484">
        <v>1</v>
      </c>
      <c r="CC137" s="484">
        <v>137</v>
      </c>
      <c r="CD137" s="484">
        <v>209</v>
      </c>
      <c r="CE137" s="484">
        <v>98</v>
      </c>
      <c r="CF137" s="484">
        <v>30</v>
      </c>
      <c r="CG137" s="484">
        <v>17</v>
      </c>
      <c r="CH137" s="484">
        <v>7</v>
      </c>
      <c r="CI137" s="484">
        <v>1</v>
      </c>
      <c r="CJ137" s="484">
        <v>0</v>
      </c>
      <c r="CK137" s="485">
        <v>500</v>
      </c>
      <c r="CL137" s="484">
        <v>2</v>
      </c>
      <c r="CM137" s="484">
        <v>11</v>
      </c>
      <c r="CN137" s="484">
        <v>21</v>
      </c>
      <c r="CO137" s="484">
        <v>30</v>
      </c>
      <c r="CP137" s="484">
        <v>7</v>
      </c>
      <c r="CQ137" s="484">
        <v>6</v>
      </c>
      <c r="CR137" s="484">
        <v>5</v>
      </c>
      <c r="CS137" s="484">
        <v>13</v>
      </c>
      <c r="CT137" s="484">
        <v>5</v>
      </c>
      <c r="CU137" s="485">
        <v>100</v>
      </c>
      <c r="CV137" s="484">
        <v>201</v>
      </c>
      <c r="CW137" s="484">
        <v>158</v>
      </c>
      <c r="CX137" s="484">
        <v>81</v>
      </c>
      <c r="CY137" s="484">
        <v>42</v>
      </c>
      <c r="CZ137" s="484">
        <v>9</v>
      </c>
      <c r="DA137" s="484">
        <v>8</v>
      </c>
      <c r="DB137" s="484">
        <v>3</v>
      </c>
      <c r="DC137" s="484">
        <v>1</v>
      </c>
      <c r="DD137" s="485">
        <v>503</v>
      </c>
      <c r="DE137" s="484">
        <v>384</v>
      </c>
      <c r="DF137" s="484">
        <v>287</v>
      </c>
      <c r="DG137" s="484">
        <v>118</v>
      </c>
      <c r="DH137" s="484">
        <v>37</v>
      </c>
      <c r="DI137" s="484">
        <v>17</v>
      </c>
      <c r="DJ137" s="484">
        <v>4</v>
      </c>
      <c r="DK137" s="484">
        <v>0</v>
      </c>
      <c r="DL137" s="484">
        <v>1</v>
      </c>
      <c r="DM137" s="485">
        <v>848</v>
      </c>
      <c r="DN137" s="484">
        <v>52</v>
      </c>
      <c r="DO137" s="484">
        <v>63</v>
      </c>
      <c r="DP137" s="484">
        <v>16</v>
      </c>
      <c r="DQ137" s="484">
        <v>12</v>
      </c>
      <c r="DR137" s="484">
        <v>4</v>
      </c>
      <c r="DS137" s="484">
        <v>2</v>
      </c>
      <c r="DT137" s="484">
        <v>0</v>
      </c>
      <c r="DU137" s="484">
        <v>0</v>
      </c>
      <c r="DV137" s="485">
        <v>149</v>
      </c>
      <c r="DW137" s="484">
        <v>46</v>
      </c>
      <c r="DX137" s="484">
        <v>24</v>
      </c>
      <c r="DY137" s="484">
        <v>10</v>
      </c>
      <c r="DZ137" s="484">
        <v>8</v>
      </c>
      <c r="EA137" s="484">
        <v>2</v>
      </c>
      <c r="EB137" s="484">
        <v>1</v>
      </c>
      <c r="EC137" s="484">
        <v>0</v>
      </c>
      <c r="ED137" s="484">
        <v>0</v>
      </c>
      <c r="EE137" s="485">
        <v>91</v>
      </c>
      <c r="EF137" s="484">
        <v>482</v>
      </c>
      <c r="EG137" s="484">
        <v>374</v>
      </c>
      <c r="EH137" s="484">
        <v>144</v>
      </c>
      <c r="EI137" s="484">
        <v>57</v>
      </c>
      <c r="EJ137" s="484">
        <v>23</v>
      </c>
      <c r="EK137" s="484">
        <v>7</v>
      </c>
      <c r="EL137" s="484">
        <v>0</v>
      </c>
      <c r="EM137" s="484">
        <v>1</v>
      </c>
      <c r="EN137" s="485">
        <v>1088</v>
      </c>
      <c r="EO137" s="484">
        <v>208</v>
      </c>
      <c r="EP137" s="484">
        <v>154</v>
      </c>
      <c r="EQ137" s="484">
        <v>97</v>
      </c>
      <c r="ER137" s="484">
        <v>37</v>
      </c>
      <c r="ES137" s="484">
        <v>15</v>
      </c>
      <c r="ET137" s="484">
        <v>5</v>
      </c>
      <c r="EU137" s="484">
        <v>0</v>
      </c>
      <c r="EV137" s="484">
        <v>1</v>
      </c>
      <c r="EW137" s="485">
        <v>517</v>
      </c>
      <c r="EX137" s="484">
        <v>0</v>
      </c>
      <c r="EY137" s="484">
        <v>0</v>
      </c>
      <c r="EZ137" s="484">
        <v>0</v>
      </c>
      <c r="FA137" s="484">
        <v>0</v>
      </c>
      <c r="FB137" s="484">
        <v>0</v>
      </c>
      <c r="FC137" s="484">
        <v>0</v>
      </c>
      <c r="FD137" s="484">
        <v>0</v>
      </c>
      <c r="FE137" s="484">
        <v>0</v>
      </c>
      <c r="FF137" s="485">
        <v>0</v>
      </c>
      <c r="FG137" s="484">
        <v>0</v>
      </c>
      <c r="FH137" s="484">
        <v>0</v>
      </c>
      <c r="FI137" s="484">
        <v>0</v>
      </c>
      <c r="FJ137" s="484">
        <v>0</v>
      </c>
      <c r="FK137" s="484">
        <v>0</v>
      </c>
      <c r="FL137" s="484">
        <v>0</v>
      </c>
      <c r="FM137" s="484">
        <v>0</v>
      </c>
      <c r="FN137" s="484">
        <v>0</v>
      </c>
      <c r="FO137" s="485">
        <v>0</v>
      </c>
      <c r="FP137" s="484">
        <v>3</v>
      </c>
      <c r="FQ137" s="484">
        <v>6</v>
      </c>
      <c r="FR137" s="484">
        <v>7</v>
      </c>
      <c r="FS137" s="484">
        <v>4</v>
      </c>
      <c r="FT137" s="484">
        <v>1</v>
      </c>
      <c r="FU137" s="484">
        <v>1</v>
      </c>
      <c r="FV137" s="484">
        <v>0</v>
      </c>
      <c r="FW137" s="484">
        <v>0</v>
      </c>
      <c r="FX137" s="485">
        <v>22</v>
      </c>
      <c r="FY137" s="484">
        <v>205</v>
      </c>
      <c r="FZ137" s="484">
        <v>148</v>
      </c>
      <c r="GA137" s="484">
        <v>90</v>
      </c>
      <c r="GB137" s="484">
        <v>33</v>
      </c>
      <c r="GC137" s="484">
        <v>14</v>
      </c>
      <c r="GD137" s="484">
        <v>4</v>
      </c>
      <c r="GE137" s="484">
        <v>0</v>
      </c>
      <c r="GF137" s="484">
        <v>1</v>
      </c>
      <c r="GG137" s="485">
        <v>495</v>
      </c>
      <c r="GH137" s="484">
        <v>17</v>
      </c>
      <c r="GI137" s="484">
        <v>8500</v>
      </c>
      <c r="GJ137" s="484">
        <v>15065</v>
      </c>
      <c r="GK137" s="484">
        <v>8100</v>
      </c>
      <c r="GL137" s="484">
        <v>3341</v>
      </c>
      <c r="GM137" s="484">
        <v>1785</v>
      </c>
      <c r="GN137" s="484">
        <v>786</v>
      </c>
      <c r="GO137" s="484">
        <v>286</v>
      </c>
      <c r="GP137" s="484">
        <v>11</v>
      </c>
      <c r="GQ137" s="485">
        <v>37891</v>
      </c>
      <c r="GR137" s="484">
        <v>19</v>
      </c>
      <c r="GS137" s="484">
        <v>10291</v>
      </c>
      <c r="GT137" s="484">
        <v>7695</v>
      </c>
      <c r="GU137" s="484">
        <v>3074</v>
      </c>
      <c r="GV137" s="484">
        <v>984</v>
      </c>
      <c r="GW137" s="484">
        <v>448</v>
      </c>
      <c r="GX137" s="484">
        <v>139</v>
      </c>
      <c r="GY137" s="484">
        <v>70</v>
      </c>
      <c r="GZ137" s="484">
        <v>5</v>
      </c>
      <c r="HA137" s="485">
        <v>22725</v>
      </c>
      <c r="HB137" s="460">
        <v>0</v>
      </c>
      <c r="HC137" s="460">
        <v>2.2999999999999998</v>
      </c>
      <c r="HD137" s="460">
        <v>0</v>
      </c>
      <c r="HE137" s="460">
        <v>0.5</v>
      </c>
      <c r="HF137" s="460">
        <v>0</v>
      </c>
      <c r="HG137" s="460">
        <v>0</v>
      </c>
      <c r="HH137" s="460">
        <v>0</v>
      </c>
      <c r="HI137" s="460">
        <v>0</v>
      </c>
      <c r="HJ137" s="460">
        <v>0</v>
      </c>
      <c r="HK137" s="483">
        <v>2.8</v>
      </c>
      <c r="HL137" s="460">
        <v>30.75</v>
      </c>
      <c r="HM137" s="460">
        <v>16287.1</v>
      </c>
      <c r="HN137" s="460">
        <v>20871.599999999999</v>
      </c>
      <c r="HO137" s="460">
        <v>10413.049999999999</v>
      </c>
      <c r="HP137" s="460">
        <v>4087.75</v>
      </c>
      <c r="HQ137" s="460">
        <v>2122.15</v>
      </c>
      <c r="HR137" s="460">
        <v>890.4</v>
      </c>
      <c r="HS137" s="460">
        <v>335.25</v>
      </c>
      <c r="HT137" s="460">
        <v>13.5</v>
      </c>
      <c r="HU137" s="483">
        <v>55051.55</v>
      </c>
      <c r="HV137" s="460">
        <v>17.100000000000001</v>
      </c>
      <c r="HW137" s="460">
        <v>10858.1</v>
      </c>
      <c r="HX137" s="460">
        <v>16233.5</v>
      </c>
      <c r="HY137" s="460">
        <v>9256</v>
      </c>
      <c r="HZ137" s="460">
        <v>4087.8</v>
      </c>
      <c r="IA137" s="460">
        <v>2593.6999999999998</v>
      </c>
      <c r="IB137" s="460">
        <v>1286.0999999999999</v>
      </c>
      <c r="IC137" s="460">
        <v>558.79999999999995</v>
      </c>
      <c r="ID137" s="460">
        <v>27</v>
      </c>
      <c r="IE137" s="483">
        <v>44918.1</v>
      </c>
      <c r="IF137" s="483">
        <v>0</v>
      </c>
      <c r="IG137" s="483">
        <v>44918.1</v>
      </c>
      <c r="IH137" s="460">
        <v>30.75</v>
      </c>
      <c r="II137" s="460">
        <v>16287.1</v>
      </c>
      <c r="IJ137" s="460">
        <v>20871.599999999999</v>
      </c>
      <c r="IK137" s="460">
        <v>10413.049999999999</v>
      </c>
      <c r="IL137" s="460">
        <v>4087.75</v>
      </c>
      <c r="IM137" s="460">
        <v>2122.15</v>
      </c>
      <c r="IN137" s="460">
        <v>890.4</v>
      </c>
      <c r="IO137" s="460">
        <v>335.25</v>
      </c>
      <c r="IP137" s="460">
        <v>13.5</v>
      </c>
      <c r="IQ137" s="483">
        <v>55051.55</v>
      </c>
      <c r="IR137" s="460">
        <v>11.74</v>
      </c>
      <c r="IS137" s="460">
        <v>4468.95</v>
      </c>
      <c r="IT137" s="460">
        <v>2647.55</v>
      </c>
      <c r="IU137" s="460">
        <v>461.55</v>
      </c>
      <c r="IV137" s="460">
        <v>121.2</v>
      </c>
      <c r="IW137" s="460">
        <v>23.66</v>
      </c>
      <c r="IX137" s="460">
        <v>3.79</v>
      </c>
      <c r="IY137" s="460">
        <v>1</v>
      </c>
      <c r="IZ137" s="460">
        <v>0</v>
      </c>
      <c r="JA137" s="483">
        <v>7739.44</v>
      </c>
      <c r="JB137" s="460">
        <v>19.010000000000002</v>
      </c>
      <c r="JC137" s="460">
        <v>11818.15</v>
      </c>
      <c r="JD137" s="460">
        <v>18224.05</v>
      </c>
      <c r="JE137" s="460">
        <v>9951.5</v>
      </c>
      <c r="JF137" s="460">
        <v>3966.55</v>
      </c>
      <c r="JG137" s="460">
        <v>2098.4899999999998</v>
      </c>
      <c r="JH137" s="460">
        <v>886.61</v>
      </c>
      <c r="JI137" s="460">
        <v>334.25</v>
      </c>
      <c r="JJ137" s="460">
        <v>13.5</v>
      </c>
      <c r="JK137" s="483">
        <v>47312.11</v>
      </c>
      <c r="JL137" s="460">
        <v>10.6</v>
      </c>
      <c r="JM137" s="460">
        <v>7878.8</v>
      </c>
      <c r="JN137" s="460">
        <v>14174.3</v>
      </c>
      <c r="JO137" s="460">
        <v>8845.7999999999993</v>
      </c>
      <c r="JP137" s="460">
        <v>3966.6</v>
      </c>
      <c r="JQ137" s="460">
        <v>2564.8000000000002</v>
      </c>
      <c r="JR137" s="460">
        <v>1280.7</v>
      </c>
      <c r="JS137" s="460">
        <v>557.1</v>
      </c>
      <c r="JT137" s="460">
        <v>27</v>
      </c>
      <c r="JU137" s="483">
        <v>39305.699999999997</v>
      </c>
      <c r="JV137" s="483">
        <v>0</v>
      </c>
      <c r="JW137" s="483">
        <v>39305.699999999997</v>
      </c>
      <c r="JX137" s="461"/>
      <c r="JY137" s="461"/>
      <c r="JZ137" s="461"/>
      <c r="KA137" s="461"/>
      <c r="KB137" s="461"/>
      <c r="KC137" s="461"/>
      <c r="KD137" s="461"/>
      <c r="KE137" s="461"/>
      <c r="KF137" s="461"/>
      <c r="KG137" s="461"/>
      <c r="KH137" s="461"/>
      <c r="KI137" s="461"/>
      <c r="KJ137" s="461"/>
      <c r="KK137" s="461"/>
      <c r="KL137" s="461"/>
      <c r="KM137" s="461"/>
      <c r="KN137" s="461"/>
      <c r="KO137" s="461"/>
      <c r="KP137" s="461"/>
      <c r="KQ137" s="461"/>
      <c r="KR137" s="461"/>
      <c r="KS137" s="461"/>
      <c r="KT137" s="461"/>
      <c r="KU137" s="461"/>
      <c r="KV137" s="461"/>
      <c r="KW137" s="461"/>
      <c r="KX137" s="462"/>
    </row>
    <row r="138" spans="1:310" s="463" customFormat="1" x14ac:dyDescent="0.2">
      <c r="A138" s="457" t="s">
        <v>308</v>
      </c>
      <c r="B138" s="473" t="s">
        <v>947</v>
      </c>
      <c r="C138" s="464" t="s">
        <v>782</v>
      </c>
      <c r="D138" s="465" t="s">
        <v>948</v>
      </c>
      <c r="E138" s="484">
        <v>10413</v>
      </c>
      <c r="F138" s="484">
        <v>18410</v>
      </c>
      <c r="G138" s="484">
        <v>17686</v>
      </c>
      <c r="H138" s="484">
        <v>13306</v>
      </c>
      <c r="I138" s="484">
        <v>7174</v>
      </c>
      <c r="J138" s="484">
        <v>3184</v>
      </c>
      <c r="K138" s="484">
        <v>1504</v>
      </c>
      <c r="L138" s="484">
        <v>148</v>
      </c>
      <c r="M138" s="485">
        <v>71825</v>
      </c>
      <c r="N138" s="484">
        <v>284</v>
      </c>
      <c r="O138" s="484">
        <v>254</v>
      </c>
      <c r="P138" s="484">
        <v>195</v>
      </c>
      <c r="Q138" s="484">
        <v>168</v>
      </c>
      <c r="R138" s="484">
        <v>90</v>
      </c>
      <c r="S138" s="484">
        <v>36</v>
      </c>
      <c r="T138" s="484">
        <v>9</v>
      </c>
      <c r="U138" s="484">
        <v>0</v>
      </c>
      <c r="V138" s="485">
        <v>1036</v>
      </c>
      <c r="W138" s="484">
        <v>0</v>
      </c>
      <c r="X138" s="484">
        <v>0</v>
      </c>
      <c r="Y138" s="484">
        <v>0</v>
      </c>
      <c r="Z138" s="484">
        <v>0</v>
      </c>
      <c r="AA138" s="484">
        <v>0</v>
      </c>
      <c r="AB138" s="484">
        <v>0</v>
      </c>
      <c r="AC138" s="484">
        <v>0</v>
      </c>
      <c r="AD138" s="484">
        <v>0</v>
      </c>
      <c r="AE138" s="485">
        <v>0</v>
      </c>
      <c r="AF138" s="484">
        <v>10129</v>
      </c>
      <c r="AG138" s="484">
        <v>18156</v>
      </c>
      <c r="AH138" s="484">
        <v>17491</v>
      </c>
      <c r="AI138" s="484">
        <v>13138</v>
      </c>
      <c r="AJ138" s="484">
        <v>7084</v>
      </c>
      <c r="AK138" s="484">
        <v>3148</v>
      </c>
      <c r="AL138" s="484">
        <v>1495</v>
      </c>
      <c r="AM138" s="484">
        <v>148</v>
      </c>
      <c r="AN138" s="485">
        <v>70789</v>
      </c>
      <c r="AO138" s="484">
        <v>17</v>
      </c>
      <c r="AP138" s="484">
        <v>73</v>
      </c>
      <c r="AQ138" s="484">
        <v>103</v>
      </c>
      <c r="AR138" s="484">
        <v>138</v>
      </c>
      <c r="AS138" s="484">
        <v>104</v>
      </c>
      <c r="AT138" s="484">
        <v>45</v>
      </c>
      <c r="AU138" s="484">
        <v>31</v>
      </c>
      <c r="AV138" s="484">
        <v>27</v>
      </c>
      <c r="AW138" s="485">
        <v>538</v>
      </c>
      <c r="AX138" s="484">
        <v>17</v>
      </c>
      <c r="AY138" s="484">
        <v>73</v>
      </c>
      <c r="AZ138" s="484">
        <v>103</v>
      </c>
      <c r="BA138" s="484">
        <v>138</v>
      </c>
      <c r="BB138" s="484">
        <v>104</v>
      </c>
      <c r="BC138" s="484">
        <v>45</v>
      </c>
      <c r="BD138" s="484">
        <v>31</v>
      </c>
      <c r="BE138" s="484">
        <v>27</v>
      </c>
      <c r="BF138" s="486"/>
      <c r="BG138" s="485">
        <v>538</v>
      </c>
      <c r="BH138" s="484">
        <v>17</v>
      </c>
      <c r="BI138" s="484">
        <v>10185</v>
      </c>
      <c r="BJ138" s="484">
        <v>18186</v>
      </c>
      <c r="BK138" s="484">
        <v>17526</v>
      </c>
      <c r="BL138" s="484">
        <v>13104</v>
      </c>
      <c r="BM138" s="484">
        <v>7025</v>
      </c>
      <c r="BN138" s="484">
        <v>3134</v>
      </c>
      <c r="BO138" s="484">
        <v>1491</v>
      </c>
      <c r="BP138" s="484">
        <v>121</v>
      </c>
      <c r="BQ138" s="485">
        <v>70789</v>
      </c>
      <c r="BR138" s="484">
        <v>10</v>
      </c>
      <c r="BS138" s="484">
        <v>6126</v>
      </c>
      <c r="BT138" s="484">
        <v>7539</v>
      </c>
      <c r="BU138" s="484">
        <v>5347</v>
      </c>
      <c r="BV138" s="484">
        <v>3402</v>
      </c>
      <c r="BW138" s="484">
        <v>1460</v>
      </c>
      <c r="BX138" s="484">
        <v>518</v>
      </c>
      <c r="BY138" s="484">
        <v>213</v>
      </c>
      <c r="BZ138" s="484">
        <v>12</v>
      </c>
      <c r="CA138" s="485">
        <v>24627</v>
      </c>
      <c r="CB138" s="484">
        <v>0</v>
      </c>
      <c r="CC138" s="484">
        <v>48</v>
      </c>
      <c r="CD138" s="484">
        <v>163</v>
      </c>
      <c r="CE138" s="484">
        <v>163</v>
      </c>
      <c r="CF138" s="484">
        <v>138</v>
      </c>
      <c r="CG138" s="484">
        <v>69</v>
      </c>
      <c r="CH138" s="484">
        <v>18</v>
      </c>
      <c r="CI138" s="484">
        <v>13</v>
      </c>
      <c r="CJ138" s="484">
        <v>0</v>
      </c>
      <c r="CK138" s="485">
        <v>612</v>
      </c>
      <c r="CL138" s="484">
        <v>0</v>
      </c>
      <c r="CM138" s="484">
        <v>2</v>
      </c>
      <c r="CN138" s="484">
        <v>11</v>
      </c>
      <c r="CO138" s="484">
        <v>10</v>
      </c>
      <c r="CP138" s="484">
        <v>9</v>
      </c>
      <c r="CQ138" s="484">
        <v>12</v>
      </c>
      <c r="CR138" s="484">
        <v>24</v>
      </c>
      <c r="CS138" s="484">
        <v>43</v>
      </c>
      <c r="CT138" s="484">
        <v>9</v>
      </c>
      <c r="CU138" s="485">
        <v>120</v>
      </c>
      <c r="CV138" s="484">
        <v>513</v>
      </c>
      <c r="CW138" s="484">
        <v>521</v>
      </c>
      <c r="CX138" s="484">
        <v>514</v>
      </c>
      <c r="CY138" s="484">
        <v>519</v>
      </c>
      <c r="CZ138" s="484">
        <v>430</v>
      </c>
      <c r="DA138" s="484">
        <v>253</v>
      </c>
      <c r="DB138" s="484">
        <v>176</v>
      </c>
      <c r="DC138" s="484">
        <v>20</v>
      </c>
      <c r="DD138" s="485">
        <v>2946</v>
      </c>
      <c r="DE138" s="484">
        <v>168</v>
      </c>
      <c r="DF138" s="484">
        <v>169</v>
      </c>
      <c r="DG138" s="484">
        <v>117</v>
      </c>
      <c r="DH138" s="484">
        <v>99</v>
      </c>
      <c r="DI138" s="484">
        <v>55</v>
      </c>
      <c r="DJ138" s="484">
        <v>31</v>
      </c>
      <c r="DK138" s="484">
        <v>11</v>
      </c>
      <c r="DL138" s="484">
        <v>5</v>
      </c>
      <c r="DM138" s="485">
        <v>655</v>
      </c>
      <c r="DN138" s="484">
        <v>0</v>
      </c>
      <c r="DO138" s="484">
        <v>0</v>
      </c>
      <c r="DP138" s="484">
        <v>0</v>
      </c>
      <c r="DQ138" s="484">
        <v>0</v>
      </c>
      <c r="DR138" s="484">
        <v>0</v>
      </c>
      <c r="DS138" s="484">
        <v>0</v>
      </c>
      <c r="DT138" s="484">
        <v>0</v>
      </c>
      <c r="DU138" s="484">
        <v>0</v>
      </c>
      <c r="DV138" s="485">
        <v>0</v>
      </c>
      <c r="DW138" s="484">
        <v>24</v>
      </c>
      <c r="DX138" s="484">
        <v>28</v>
      </c>
      <c r="DY138" s="484">
        <v>28</v>
      </c>
      <c r="DZ138" s="484">
        <v>13</v>
      </c>
      <c r="EA138" s="484">
        <v>11</v>
      </c>
      <c r="EB138" s="484">
        <v>3</v>
      </c>
      <c r="EC138" s="484">
        <v>5</v>
      </c>
      <c r="ED138" s="484">
        <v>0</v>
      </c>
      <c r="EE138" s="485">
        <v>112</v>
      </c>
      <c r="EF138" s="484">
        <v>192</v>
      </c>
      <c r="EG138" s="484">
        <v>197</v>
      </c>
      <c r="EH138" s="484">
        <v>145</v>
      </c>
      <c r="EI138" s="484">
        <v>112</v>
      </c>
      <c r="EJ138" s="484">
        <v>66</v>
      </c>
      <c r="EK138" s="484">
        <v>34</v>
      </c>
      <c r="EL138" s="484">
        <v>16</v>
      </c>
      <c r="EM138" s="484">
        <v>5</v>
      </c>
      <c r="EN138" s="485">
        <v>767</v>
      </c>
      <c r="EO138" s="484">
        <v>105</v>
      </c>
      <c r="EP138" s="484">
        <v>110</v>
      </c>
      <c r="EQ138" s="484">
        <v>78</v>
      </c>
      <c r="ER138" s="484">
        <v>69</v>
      </c>
      <c r="ES138" s="484">
        <v>39</v>
      </c>
      <c r="ET138" s="484">
        <v>21</v>
      </c>
      <c r="EU138" s="484">
        <v>9</v>
      </c>
      <c r="EV138" s="484">
        <v>5</v>
      </c>
      <c r="EW138" s="485">
        <v>436</v>
      </c>
      <c r="EX138" s="484">
        <v>0</v>
      </c>
      <c r="EY138" s="484">
        <v>0</v>
      </c>
      <c r="EZ138" s="484">
        <v>0</v>
      </c>
      <c r="FA138" s="484">
        <v>0</v>
      </c>
      <c r="FB138" s="484">
        <v>0</v>
      </c>
      <c r="FC138" s="484">
        <v>0</v>
      </c>
      <c r="FD138" s="484">
        <v>0</v>
      </c>
      <c r="FE138" s="484">
        <v>0</v>
      </c>
      <c r="FF138" s="485">
        <v>0</v>
      </c>
      <c r="FG138" s="484">
        <v>0</v>
      </c>
      <c r="FH138" s="484">
        <v>0</v>
      </c>
      <c r="FI138" s="484">
        <v>0</v>
      </c>
      <c r="FJ138" s="484">
        <v>0</v>
      </c>
      <c r="FK138" s="484">
        <v>0</v>
      </c>
      <c r="FL138" s="484">
        <v>0</v>
      </c>
      <c r="FM138" s="484">
        <v>0</v>
      </c>
      <c r="FN138" s="484">
        <v>0</v>
      </c>
      <c r="FO138" s="485">
        <v>0</v>
      </c>
      <c r="FP138" s="484">
        <v>0</v>
      </c>
      <c r="FQ138" s="484">
        <v>3</v>
      </c>
      <c r="FR138" s="484">
        <v>1</v>
      </c>
      <c r="FS138" s="484">
        <v>3</v>
      </c>
      <c r="FT138" s="484">
        <v>2</v>
      </c>
      <c r="FU138" s="484">
        <v>1</v>
      </c>
      <c r="FV138" s="484">
        <v>0</v>
      </c>
      <c r="FW138" s="484">
        <v>0</v>
      </c>
      <c r="FX138" s="485">
        <v>10</v>
      </c>
      <c r="FY138" s="484">
        <v>105</v>
      </c>
      <c r="FZ138" s="484">
        <v>107</v>
      </c>
      <c r="GA138" s="484">
        <v>77</v>
      </c>
      <c r="GB138" s="484">
        <v>66</v>
      </c>
      <c r="GC138" s="484">
        <v>37</v>
      </c>
      <c r="GD138" s="484">
        <v>20</v>
      </c>
      <c r="GE138" s="484">
        <v>9</v>
      </c>
      <c r="GF138" s="484">
        <v>5</v>
      </c>
      <c r="GG138" s="485">
        <v>426</v>
      </c>
      <c r="GH138" s="484">
        <v>7</v>
      </c>
      <c r="GI138" s="484">
        <v>3985</v>
      </c>
      <c r="GJ138" s="484">
        <v>10445</v>
      </c>
      <c r="GK138" s="484">
        <v>11978</v>
      </c>
      <c r="GL138" s="484">
        <v>9542</v>
      </c>
      <c r="GM138" s="484">
        <v>5473</v>
      </c>
      <c r="GN138" s="484">
        <v>2571</v>
      </c>
      <c r="GO138" s="484">
        <v>1217</v>
      </c>
      <c r="GP138" s="484">
        <v>100</v>
      </c>
      <c r="GQ138" s="485">
        <v>45318</v>
      </c>
      <c r="GR138" s="484">
        <v>10</v>
      </c>
      <c r="GS138" s="484">
        <v>6200</v>
      </c>
      <c r="GT138" s="484">
        <v>7741</v>
      </c>
      <c r="GU138" s="484">
        <v>5548</v>
      </c>
      <c r="GV138" s="484">
        <v>3562</v>
      </c>
      <c r="GW138" s="484">
        <v>1552</v>
      </c>
      <c r="GX138" s="484">
        <v>563</v>
      </c>
      <c r="GY138" s="484">
        <v>274</v>
      </c>
      <c r="GZ138" s="484">
        <v>21</v>
      </c>
      <c r="HA138" s="485">
        <v>25471</v>
      </c>
      <c r="HB138" s="460">
        <v>0</v>
      </c>
      <c r="HC138" s="460">
        <v>23</v>
      </c>
      <c r="HD138" s="460">
        <v>1.4</v>
      </c>
      <c r="HE138" s="460">
        <v>1</v>
      </c>
      <c r="HF138" s="460">
        <v>0</v>
      </c>
      <c r="HG138" s="460">
        <v>0</v>
      </c>
      <c r="HH138" s="460">
        <v>0</v>
      </c>
      <c r="HI138" s="460">
        <v>0</v>
      </c>
      <c r="HJ138" s="460">
        <v>0</v>
      </c>
      <c r="HK138" s="483">
        <v>25.4</v>
      </c>
      <c r="HL138" s="460">
        <v>14.5</v>
      </c>
      <c r="HM138" s="460">
        <v>8653.5</v>
      </c>
      <c r="HN138" s="460">
        <v>16288.6</v>
      </c>
      <c r="HO138" s="460">
        <v>16183.5</v>
      </c>
      <c r="HP138" s="460">
        <v>12230.5</v>
      </c>
      <c r="HQ138" s="460">
        <v>6649.75</v>
      </c>
      <c r="HR138" s="460">
        <v>2992</v>
      </c>
      <c r="HS138" s="460">
        <v>1421</v>
      </c>
      <c r="HT138" s="460">
        <v>113.5</v>
      </c>
      <c r="HU138" s="483">
        <v>64546.85</v>
      </c>
      <c r="HV138" s="460">
        <v>8.1</v>
      </c>
      <c r="HW138" s="460">
        <v>5769</v>
      </c>
      <c r="HX138" s="460">
        <v>12668.9</v>
      </c>
      <c r="HY138" s="460">
        <v>14385.3</v>
      </c>
      <c r="HZ138" s="460">
        <v>12230.5</v>
      </c>
      <c r="IA138" s="460">
        <v>8127.5</v>
      </c>
      <c r="IB138" s="460">
        <v>4321.8</v>
      </c>
      <c r="IC138" s="460">
        <v>2368.3000000000002</v>
      </c>
      <c r="ID138" s="460">
        <v>227</v>
      </c>
      <c r="IE138" s="483">
        <v>60106.400000000001</v>
      </c>
      <c r="IF138" s="483">
        <v>0</v>
      </c>
      <c r="IG138" s="483">
        <v>60106.400000000001</v>
      </c>
      <c r="IH138" s="460">
        <v>14.5</v>
      </c>
      <c r="II138" s="460">
        <v>8653.5</v>
      </c>
      <c r="IJ138" s="460">
        <v>16288.6</v>
      </c>
      <c r="IK138" s="460">
        <v>16183.5</v>
      </c>
      <c r="IL138" s="460">
        <v>12230.5</v>
      </c>
      <c r="IM138" s="460">
        <v>6649.75</v>
      </c>
      <c r="IN138" s="460">
        <v>2992</v>
      </c>
      <c r="IO138" s="460">
        <v>1421</v>
      </c>
      <c r="IP138" s="460">
        <v>113.5</v>
      </c>
      <c r="IQ138" s="483">
        <v>64546.85</v>
      </c>
      <c r="IR138" s="460">
        <v>6.83</v>
      </c>
      <c r="IS138" s="460">
        <v>1865.71</v>
      </c>
      <c r="IT138" s="460">
        <v>2325.46</v>
      </c>
      <c r="IU138" s="460">
        <v>1424.66</v>
      </c>
      <c r="IV138" s="460">
        <v>502.3</v>
      </c>
      <c r="IW138" s="460">
        <v>142.46</v>
      </c>
      <c r="IX138" s="460">
        <v>26.73</v>
      </c>
      <c r="IY138" s="460">
        <v>5.1100000000000003</v>
      </c>
      <c r="IZ138" s="460">
        <v>0</v>
      </c>
      <c r="JA138" s="483">
        <v>6299.26</v>
      </c>
      <c r="JB138" s="460">
        <v>7.67</v>
      </c>
      <c r="JC138" s="460">
        <v>6787.79</v>
      </c>
      <c r="JD138" s="460">
        <v>13963.14</v>
      </c>
      <c r="JE138" s="460">
        <v>14758.84</v>
      </c>
      <c r="JF138" s="460">
        <v>11728.2</v>
      </c>
      <c r="JG138" s="460">
        <v>6507.29</v>
      </c>
      <c r="JH138" s="460">
        <v>2965.27</v>
      </c>
      <c r="JI138" s="460">
        <v>1415.89</v>
      </c>
      <c r="JJ138" s="460">
        <v>113.5</v>
      </c>
      <c r="JK138" s="483">
        <v>58247.59</v>
      </c>
      <c r="JL138" s="460">
        <v>4.3</v>
      </c>
      <c r="JM138" s="460">
        <v>4525.2</v>
      </c>
      <c r="JN138" s="460">
        <v>10860.2</v>
      </c>
      <c r="JO138" s="460">
        <v>13119</v>
      </c>
      <c r="JP138" s="460">
        <v>11728.2</v>
      </c>
      <c r="JQ138" s="460">
        <v>7953.4</v>
      </c>
      <c r="JR138" s="460">
        <v>4283.2</v>
      </c>
      <c r="JS138" s="460">
        <v>2359.8000000000002</v>
      </c>
      <c r="JT138" s="460">
        <v>227</v>
      </c>
      <c r="JU138" s="483">
        <v>55060.3</v>
      </c>
      <c r="JV138" s="483">
        <v>0</v>
      </c>
      <c r="JW138" s="483">
        <v>55060.3</v>
      </c>
      <c r="JX138" s="461"/>
      <c r="JY138" s="461"/>
      <c r="JZ138" s="461"/>
      <c r="KA138" s="461"/>
      <c r="KB138" s="461"/>
      <c r="KC138" s="461"/>
      <c r="KD138" s="461"/>
      <c r="KE138" s="461"/>
      <c r="KF138" s="461"/>
      <c r="KG138" s="461"/>
      <c r="KH138" s="461"/>
      <c r="KI138" s="461"/>
      <c r="KJ138" s="461"/>
      <c r="KK138" s="461"/>
      <c r="KL138" s="461"/>
      <c r="KM138" s="461"/>
      <c r="KN138" s="461"/>
      <c r="KO138" s="461"/>
      <c r="KP138" s="461"/>
      <c r="KQ138" s="461"/>
      <c r="KR138" s="461"/>
      <c r="KS138" s="461"/>
      <c r="KT138" s="461"/>
      <c r="KU138" s="461"/>
      <c r="KV138" s="461"/>
      <c r="KW138" s="461"/>
      <c r="KX138" s="462"/>
    </row>
    <row r="139" spans="1:310" s="463" customFormat="1" x14ac:dyDescent="0.2">
      <c r="A139" s="457" t="s">
        <v>309</v>
      </c>
      <c r="B139" s="473" t="s">
        <v>949</v>
      </c>
      <c r="C139" s="464" t="s">
        <v>801</v>
      </c>
      <c r="D139" s="465" t="s">
        <v>310</v>
      </c>
      <c r="E139" s="484">
        <v>13</v>
      </c>
      <c r="F139" s="484">
        <v>33</v>
      </c>
      <c r="G139" s="484">
        <v>87</v>
      </c>
      <c r="H139" s="484">
        <v>260</v>
      </c>
      <c r="I139" s="484">
        <v>330</v>
      </c>
      <c r="J139" s="484">
        <v>280</v>
      </c>
      <c r="K139" s="484">
        <v>136</v>
      </c>
      <c r="L139" s="484">
        <v>9</v>
      </c>
      <c r="M139" s="485">
        <v>1148</v>
      </c>
      <c r="N139" s="484">
        <v>1</v>
      </c>
      <c r="O139" s="484">
        <v>6</v>
      </c>
      <c r="P139" s="484">
        <v>1</v>
      </c>
      <c r="Q139" s="484">
        <v>1</v>
      </c>
      <c r="R139" s="484">
        <v>1</v>
      </c>
      <c r="S139" s="484">
        <v>3</v>
      </c>
      <c r="T139" s="484">
        <v>4</v>
      </c>
      <c r="U139" s="484">
        <v>0</v>
      </c>
      <c r="V139" s="485">
        <v>17</v>
      </c>
      <c r="W139" s="484">
        <v>0</v>
      </c>
      <c r="X139" s="484">
        <v>0</v>
      </c>
      <c r="Y139" s="484">
        <v>0</v>
      </c>
      <c r="Z139" s="484">
        <v>0</v>
      </c>
      <c r="AA139" s="484">
        <v>0</v>
      </c>
      <c r="AB139" s="484">
        <v>0</v>
      </c>
      <c r="AC139" s="484">
        <v>0</v>
      </c>
      <c r="AD139" s="484">
        <v>0</v>
      </c>
      <c r="AE139" s="485">
        <v>0</v>
      </c>
      <c r="AF139" s="484">
        <v>12</v>
      </c>
      <c r="AG139" s="484">
        <v>27</v>
      </c>
      <c r="AH139" s="484">
        <v>86</v>
      </c>
      <c r="AI139" s="484">
        <v>259</v>
      </c>
      <c r="AJ139" s="484">
        <v>329</v>
      </c>
      <c r="AK139" s="484">
        <v>277</v>
      </c>
      <c r="AL139" s="484">
        <v>132</v>
      </c>
      <c r="AM139" s="484">
        <v>9</v>
      </c>
      <c r="AN139" s="485">
        <v>1131</v>
      </c>
      <c r="AO139" s="484">
        <v>0</v>
      </c>
      <c r="AP139" s="484">
        <v>0</v>
      </c>
      <c r="AQ139" s="484">
        <v>0</v>
      </c>
      <c r="AR139" s="484">
        <v>1</v>
      </c>
      <c r="AS139" s="484">
        <v>2</v>
      </c>
      <c r="AT139" s="484">
        <v>0</v>
      </c>
      <c r="AU139" s="484">
        <v>0</v>
      </c>
      <c r="AV139" s="484">
        <v>0</v>
      </c>
      <c r="AW139" s="485">
        <v>3</v>
      </c>
      <c r="AX139" s="484">
        <v>0</v>
      </c>
      <c r="AY139" s="484">
        <v>0</v>
      </c>
      <c r="AZ139" s="484">
        <v>0</v>
      </c>
      <c r="BA139" s="484">
        <v>1</v>
      </c>
      <c r="BB139" s="484">
        <v>2</v>
      </c>
      <c r="BC139" s="484">
        <v>0</v>
      </c>
      <c r="BD139" s="484">
        <v>0</v>
      </c>
      <c r="BE139" s="484">
        <v>0</v>
      </c>
      <c r="BF139" s="486"/>
      <c r="BG139" s="485">
        <v>3</v>
      </c>
      <c r="BH139" s="484">
        <v>0</v>
      </c>
      <c r="BI139" s="484">
        <v>12</v>
      </c>
      <c r="BJ139" s="484">
        <v>27</v>
      </c>
      <c r="BK139" s="484">
        <v>87</v>
      </c>
      <c r="BL139" s="484">
        <v>260</v>
      </c>
      <c r="BM139" s="484">
        <v>327</v>
      </c>
      <c r="BN139" s="484">
        <v>277</v>
      </c>
      <c r="BO139" s="484">
        <v>132</v>
      </c>
      <c r="BP139" s="484">
        <v>9</v>
      </c>
      <c r="BQ139" s="485">
        <v>1131</v>
      </c>
      <c r="BR139" s="484">
        <v>0</v>
      </c>
      <c r="BS139" s="484">
        <v>7</v>
      </c>
      <c r="BT139" s="484">
        <v>10</v>
      </c>
      <c r="BU139" s="484">
        <v>35</v>
      </c>
      <c r="BV139" s="484">
        <v>102</v>
      </c>
      <c r="BW139" s="484">
        <v>78</v>
      </c>
      <c r="BX139" s="484">
        <v>63</v>
      </c>
      <c r="BY139" s="484">
        <v>17</v>
      </c>
      <c r="BZ139" s="484">
        <v>2</v>
      </c>
      <c r="CA139" s="485">
        <v>314</v>
      </c>
      <c r="CB139" s="484">
        <v>0</v>
      </c>
      <c r="CC139" s="484">
        <v>0</v>
      </c>
      <c r="CD139" s="484">
        <v>0</v>
      </c>
      <c r="CE139" s="484">
        <v>0</v>
      </c>
      <c r="CF139" s="484">
        <v>1</v>
      </c>
      <c r="CG139" s="484">
        <v>4</v>
      </c>
      <c r="CH139" s="484">
        <v>2</v>
      </c>
      <c r="CI139" s="484">
        <v>0</v>
      </c>
      <c r="CJ139" s="484">
        <v>0</v>
      </c>
      <c r="CK139" s="485">
        <v>7</v>
      </c>
      <c r="CL139" s="484">
        <v>0</v>
      </c>
      <c r="CM139" s="484">
        <v>0</v>
      </c>
      <c r="CN139" s="484">
        <v>0</v>
      </c>
      <c r="CO139" s="484">
        <v>0</v>
      </c>
      <c r="CP139" s="484">
        <v>0</v>
      </c>
      <c r="CQ139" s="484">
        <v>0</v>
      </c>
      <c r="CR139" s="484">
        <v>0</v>
      </c>
      <c r="CS139" s="484">
        <v>0</v>
      </c>
      <c r="CT139" s="484">
        <v>0</v>
      </c>
      <c r="CU139" s="485">
        <v>0</v>
      </c>
      <c r="CV139" s="484">
        <v>0</v>
      </c>
      <c r="CW139" s="484">
        <v>1</v>
      </c>
      <c r="CX139" s="484">
        <v>5</v>
      </c>
      <c r="CY139" s="484">
        <v>18</v>
      </c>
      <c r="CZ139" s="484">
        <v>23</v>
      </c>
      <c r="DA139" s="484">
        <v>22</v>
      </c>
      <c r="DB139" s="484">
        <v>23</v>
      </c>
      <c r="DC139" s="484">
        <v>1</v>
      </c>
      <c r="DD139" s="485">
        <v>93</v>
      </c>
      <c r="DE139" s="484">
        <v>0</v>
      </c>
      <c r="DF139" s="484">
        <v>1</v>
      </c>
      <c r="DG139" s="484">
        <v>0</v>
      </c>
      <c r="DH139" s="484">
        <v>4</v>
      </c>
      <c r="DI139" s="484">
        <v>10</v>
      </c>
      <c r="DJ139" s="484">
        <v>0</v>
      </c>
      <c r="DK139" s="484">
        <v>2</v>
      </c>
      <c r="DL139" s="484">
        <v>0</v>
      </c>
      <c r="DM139" s="485">
        <v>17</v>
      </c>
      <c r="DN139" s="484">
        <v>0</v>
      </c>
      <c r="DO139" s="484">
        <v>0</v>
      </c>
      <c r="DP139" s="484">
        <v>0</v>
      </c>
      <c r="DQ139" s="484">
        <v>3</v>
      </c>
      <c r="DR139" s="484">
        <v>4</v>
      </c>
      <c r="DS139" s="484">
        <v>1</v>
      </c>
      <c r="DT139" s="484">
        <v>0</v>
      </c>
      <c r="DU139" s="484">
        <v>0</v>
      </c>
      <c r="DV139" s="485">
        <v>8</v>
      </c>
      <c r="DW139" s="484">
        <v>0</v>
      </c>
      <c r="DX139" s="484">
        <v>1</v>
      </c>
      <c r="DY139" s="484">
        <v>0</v>
      </c>
      <c r="DZ139" s="484">
        <v>4</v>
      </c>
      <c r="EA139" s="484">
        <v>4</v>
      </c>
      <c r="EB139" s="484">
        <v>2</v>
      </c>
      <c r="EC139" s="484">
        <v>0</v>
      </c>
      <c r="ED139" s="484">
        <v>0</v>
      </c>
      <c r="EE139" s="485">
        <v>11</v>
      </c>
      <c r="EF139" s="484">
        <v>0</v>
      </c>
      <c r="EG139" s="484">
        <v>2</v>
      </c>
      <c r="EH139" s="484">
        <v>0</v>
      </c>
      <c r="EI139" s="484">
        <v>11</v>
      </c>
      <c r="EJ139" s="484">
        <v>18</v>
      </c>
      <c r="EK139" s="484">
        <v>3</v>
      </c>
      <c r="EL139" s="484">
        <v>2</v>
      </c>
      <c r="EM139" s="484">
        <v>0</v>
      </c>
      <c r="EN139" s="485">
        <v>36</v>
      </c>
      <c r="EO139" s="484">
        <v>0</v>
      </c>
      <c r="EP139" s="484">
        <v>2</v>
      </c>
      <c r="EQ139" s="484">
        <v>0</v>
      </c>
      <c r="ER139" s="484">
        <v>8</v>
      </c>
      <c r="ES139" s="484">
        <v>14</v>
      </c>
      <c r="ET139" s="484">
        <v>2</v>
      </c>
      <c r="EU139" s="484">
        <v>2</v>
      </c>
      <c r="EV139" s="484">
        <v>0</v>
      </c>
      <c r="EW139" s="485">
        <v>28</v>
      </c>
      <c r="EX139" s="484">
        <v>0</v>
      </c>
      <c r="EY139" s="484">
        <v>0</v>
      </c>
      <c r="EZ139" s="484">
        <v>0</v>
      </c>
      <c r="FA139" s="484">
        <v>0</v>
      </c>
      <c r="FB139" s="484">
        <v>0</v>
      </c>
      <c r="FC139" s="484">
        <v>0</v>
      </c>
      <c r="FD139" s="484">
        <v>0</v>
      </c>
      <c r="FE139" s="484">
        <v>0</v>
      </c>
      <c r="FF139" s="485">
        <v>0</v>
      </c>
      <c r="FG139" s="484">
        <v>0</v>
      </c>
      <c r="FH139" s="484">
        <v>0</v>
      </c>
      <c r="FI139" s="484">
        <v>0</v>
      </c>
      <c r="FJ139" s="484">
        <v>0</v>
      </c>
      <c r="FK139" s="484">
        <v>0</v>
      </c>
      <c r="FL139" s="484">
        <v>0</v>
      </c>
      <c r="FM139" s="484">
        <v>0</v>
      </c>
      <c r="FN139" s="484">
        <v>0</v>
      </c>
      <c r="FO139" s="485">
        <v>0</v>
      </c>
      <c r="FP139" s="484">
        <v>0</v>
      </c>
      <c r="FQ139" s="484">
        <v>0</v>
      </c>
      <c r="FR139" s="484">
        <v>0</v>
      </c>
      <c r="FS139" s="484">
        <v>0</v>
      </c>
      <c r="FT139" s="484">
        <v>0</v>
      </c>
      <c r="FU139" s="484">
        <v>0</v>
      </c>
      <c r="FV139" s="484">
        <v>0</v>
      </c>
      <c r="FW139" s="484">
        <v>0</v>
      </c>
      <c r="FX139" s="485">
        <v>0</v>
      </c>
      <c r="FY139" s="484">
        <v>0</v>
      </c>
      <c r="FZ139" s="484">
        <v>2</v>
      </c>
      <c r="GA139" s="484">
        <v>0</v>
      </c>
      <c r="GB139" s="484">
        <v>8</v>
      </c>
      <c r="GC139" s="484">
        <v>14</v>
      </c>
      <c r="GD139" s="484">
        <v>2</v>
      </c>
      <c r="GE139" s="484">
        <v>2</v>
      </c>
      <c r="GF139" s="484">
        <v>0</v>
      </c>
      <c r="GG139" s="485">
        <v>28</v>
      </c>
      <c r="GH139" s="484">
        <v>0</v>
      </c>
      <c r="GI139" s="484">
        <v>5</v>
      </c>
      <c r="GJ139" s="484">
        <v>16</v>
      </c>
      <c r="GK139" s="484">
        <v>52</v>
      </c>
      <c r="GL139" s="484">
        <v>150</v>
      </c>
      <c r="GM139" s="484">
        <v>237</v>
      </c>
      <c r="GN139" s="484">
        <v>209</v>
      </c>
      <c r="GO139" s="484">
        <v>115</v>
      </c>
      <c r="GP139" s="484">
        <v>7</v>
      </c>
      <c r="GQ139" s="485">
        <v>791</v>
      </c>
      <c r="GR139" s="484">
        <v>0</v>
      </c>
      <c r="GS139" s="484">
        <v>7</v>
      </c>
      <c r="GT139" s="484">
        <v>11</v>
      </c>
      <c r="GU139" s="484">
        <v>35</v>
      </c>
      <c r="GV139" s="484">
        <v>110</v>
      </c>
      <c r="GW139" s="484">
        <v>90</v>
      </c>
      <c r="GX139" s="484">
        <v>68</v>
      </c>
      <c r="GY139" s="484">
        <v>17</v>
      </c>
      <c r="GZ139" s="484">
        <v>2</v>
      </c>
      <c r="HA139" s="485">
        <v>340</v>
      </c>
      <c r="HB139" s="460">
        <v>0</v>
      </c>
      <c r="HC139" s="460">
        <v>0</v>
      </c>
      <c r="HD139" s="460">
        <v>0</v>
      </c>
      <c r="HE139" s="460">
        <v>0</v>
      </c>
      <c r="HF139" s="460">
        <v>0.5</v>
      </c>
      <c r="HG139" s="460">
        <v>0</v>
      </c>
      <c r="HH139" s="460">
        <v>0</v>
      </c>
      <c r="HI139" s="460">
        <v>0</v>
      </c>
      <c r="HJ139" s="460">
        <v>0</v>
      </c>
      <c r="HK139" s="483">
        <v>0.5</v>
      </c>
      <c r="HL139" s="460">
        <v>0</v>
      </c>
      <c r="HM139" s="460">
        <v>10.25</v>
      </c>
      <c r="HN139" s="460">
        <v>25</v>
      </c>
      <c r="HO139" s="460">
        <v>78.25</v>
      </c>
      <c r="HP139" s="460">
        <v>234.25</v>
      </c>
      <c r="HQ139" s="460">
        <v>306.5</v>
      </c>
      <c r="HR139" s="460">
        <v>261.25</v>
      </c>
      <c r="HS139" s="460">
        <v>127.75</v>
      </c>
      <c r="HT139" s="460">
        <v>8.5</v>
      </c>
      <c r="HU139" s="483">
        <v>1051.75</v>
      </c>
      <c r="HV139" s="460">
        <v>0</v>
      </c>
      <c r="HW139" s="460">
        <v>6.8</v>
      </c>
      <c r="HX139" s="460">
        <v>19.399999999999999</v>
      </c>
      <c r="HY139" s="460">
        <v>69.599999999999994</v>
      </c>
      <c r="HZ139" s="460">
        <v>234.3</v>
      </c>
      <c r="IA139" s="460">
        <v>374.6</v>
      </c>
      <c r="IB139" s="460">
        <v>377.4</v>
      </c>
      <c r="IC139" s="460">
        <v>212.9</v>
      </c>
      <c r="ID139" s="460">
        <v>17</v>
      </c>
      <c r="IE139" s="483">
        <v>1312</v>
      </c>
      <c r="IF139" s="483">
        <v>0</v>
      </c>
      <c r="IG139" s="483">
        <v>1312</v>
      </c>
      <c r="IH139" s="460">
        <v>0</v>
      </c>
      <c r="II139" s="460">
        <v>10.25</v>
      </c>
      <c r="IJ139" s="460">
        <v>25</v>
      </c>
      <c r="IK139" s="460">
        <v>78.25</v>
      </c>
      <c r="IL139" s="460">
        <v>234.25</v>
      </c>
      <c r="IM139" s="460">
        <v>306.5</v>
      </c>
      <c r="IN139" s="460">
        <v>261.25</v>
      </c>
      <c r="IO139" s="460">
        <v>127.75</v>
      </c>
      <c r="IP139" s="460">
        <v>8.5</v>
      </c>
      <c r="IQ139" s="483">
        <v>1051.75</v>
      </c>
      <c r="IR139" s="460">
        <v>0</v>
      </c>
      <c r="IS139" s="460">
        <v>0.71</v>
      </c>
      <c r="IT139" s="460">
        <v>0.75</v>
      </c>
      <c r="IU139" s="460">
        <v>3.08</v>
      </c>
      <c r="IV139" s="460">
        <v>14.82</v>
      </c>
      <c r="IW139" s="460">
        <v>13.15</v>
      </c>
      <c r="IX139" s="460">
        <v>8.6300000000000008</v>
      </c>
      <c r="IY139" s="460">
        <v>1.75</v>
      </c>
      <c r="IZ139" s="460">
        <v>0</v>
      </c>
      <c r="JA139" s="483">
        <v>42.89</v>
      </c>
      <c r="JB139" s="460">
        <v>0</v>
      </c>
      <c r="JC139" s="460">
        <v>9.5399999999999991</v>
      </c>
      <c r="JD139" s="460">
        <v>24.25</v>
      </c>
      <c r="JE139" s="460">
        <v>75.17</v>
      </c>
      <c r="JF139" s="460">
        <v>219.43</v>
      </c>
      <c r="JG139" s="460">
        <v>293.35000000000002</v>
      </c>
      <c r="JH139" s="460">
        <v>252.62</v>
      </c>
      <c r="JI139" s="460">
        <v>126</v>
      </c>
      <c r="JJ139" s="460">
        <v>8.5</v>
      </c>
      <c r="JK139" s="483">
        <v>1008.86</v>
      </c>
      <c r="JL139" s="460">
        <v>0</v>
      </c>
      <c r="JM139" s="460">
        <v>6.4</v>
      </c>
      <c r="JN139" s="460">
        <v>18.899999999999999</v>
      </c>
      <c r="JO139" s="460">
        <v>66.8</v>
      </c>
      <c r="JP139" s="460">
        <v>219.4</v>
      </c>
      <c r="JQ139" s="460">
        <v>358.5</v>
      </c>
      <c r="JR139" s="460">
        <v>364.9</v>
      </c>
      <c r="JS139" s="460">
        <v>210</v>
      </c>
      <c r="JT139" s="460">
        <v>17</v>
      </c>
      <c r="JU139" s="483">
        <v>1261.9000000000001</v>
      </c>
      <c r="JV139" s="483">
        <v>0</v>
      </c>
      <c r="JW139" s="483">
        <v>1261.9000000000001</v>
      </c>
      <c r="JX139" s="461"/>
      <c r="JY139" s="461"/>
      <c r="JZ139" s="461"/>
      <c r="KA139" s="461"/>
      <c r="KB139" s="461"/>
      <c r="KC139" s="461"/>
      <c r="KD139" s="461"/>
      <c r="KE139" s="461"/>
      <c r="KF139" s="461"/>
      <c r="KG139" s="461"/>
      <c r="KH139" s="461"/>
      <c r="KI139" s="461"/>
      <c r="KJ139" s="461"/>
      <c r="KK139" s="461"/>
      <c r="KL139" s="461"/>
      <c r="KM139" s="461"/>
      <c r="KN139" s="461"/>
      <c r="KO139" s="461"/>
      <c r="KP139" s="461"/>
      <c r="KQ139" s="461"/>
      <c r="KR139" s="461"/>
      <c r="KS139" s="461"/>
      <c r="KT139" s="461"/>
      <c r="KU139" s="461"/>
      <c r="KV139" s="461"/>
      <c r="KW139" s="461"/>
      <c r="KX139" s="462"/>
    </row>
    <row r="140" spans="1:310" s="463" customFormat="1" x14ac:dyDescent="0.2">
      <c r="A140" s="457" t="s">
        <v>311</v>
      </c>
      <c r="B140" s="473" t="s">
        <v>950</v>
      </c>
      <c r="C140" s="464" t="s">
        <v>640</v>
      </c>
      <c r="D140" s="465" t="s">
        <v>312</v>
      </c>
      <c r="E140" s="484">
        <v>4864</v>
      </c>
      <c r="F140" s="484">
        <v>6175</v>
      </c>
      <c r="G140" s="484">
        <v>29702</v>
      </c>
      <c r="H140" s="484">
        <v>33301</v>
      </c>
      <c r="I140" s="484">
        <v>18975</v>
      </c>
      <c r="J140" s="484">
        <v>9904</v>
      </c>
      <c r="K140" s="484">
        <v>7138</v>
      </c>
      <c r="L140" s="484">
        <v>936</v>
      </c>
      <c r="M140" s="485">
        <v>110995</v>
      </c>
      <c r="N140" s="484">
        <v>2082</v>
      </c>
      <c r="O140" s="484">
        <v>272</v>
      </c>
      <c r="P140" s="484">
        <v>960</v>
      </c>
      <c r="Q140" s="484">
        <v>1266</v>
      </c>
      <c r="R140" s="484">
        <v>687</v>
      </c>
      <c r="S140" s="484">
        <v>485</v>
      </c>
      <c r="T140" s="484">
        <v>113</v>
      </c>
      <c r="U140" s="484">
        <v>25</v>
      </c>
      <c r="V140" s="485">
        <v>5890</v>
      </c>
      <c r="W140" s="484">
        <v>0</v>
      </c>
      <c r="X140" s="484">
        <v>0</v>
      </c>
      <c r="Y140" s="484">
        <v>0</v>
      </c>
      <c r="Z140" s="484">
        <v>0</v>
      </c>
      <c r="AA140" s="484">
        <v>0</v>
      </c>
      <c r="AB140" s="484">
        <v>0</v>
      </c>
      <c r="AC140" s="484">
        <v>0</v>
      </c>
      <c r="AD140" s="484">
        <v>0</v>
      </c>
      <c r="AE140" s="485">
        <v>0</v>
      </c>
      <c r="AF140" s="484">
        <v>2782</v>
      </c>
      <c r="AG140" s="484">
        <v>5903</v>
      </c>
      <c r="AH140" s="484">
        <v>28742</v>
      </c>
      <c r="AI140" s="484">
        <v>32035</v>
      </c>
      <c r="AJ140" s="484">
        <v>18288</v>
      </c>
      <c r="AK140" s="484">
        <v>9419</v>
      </c>
      <c r="AL140" s="484">
        <v>7025</v>
      </c>
      <c r="AM140" s="484">
        <v>911</v>
      </c>
      <c r="AN140" s="485">
        <v>105105</v>
      </c>
      <c r="AO140" s="484">
        <v>6</v>
      </c>
      <c r="AP140" s="484">
        <v>30</v>
      </c>
      <c r="AQ140" s="484">
        <v>62</v>
      </c>
      <c r="AR140" s="484">
        <v>55</v>
      </c>
      <c r="AS140" s="484">
        <v>39</v>
      </c>
      <c r="AT140" s="484">
        <v>23</v>
      </c>
      <c r="AU140" s="484">
        <v>7</v>
      </c>
      <c r="AV140" s="484">
        <v>0</v>
      </c>
      <c r="AW140" s="485">
        <v>222</v>
      </c>
      <c r="AX140" s="484">
        <v>6</v>
      </c>
      <c r="AY140" s="484">
        <v>30</v>
      </c>
      <c r="AZ140" s="484">
        <v>62</v>
      </c>
      <c r="BA140" s="484">
        <v>55</v>
      </c>
      <c r="BB140" s="484">
        <v>39</v>
      </c>
      <c r="BC140" s="484">
        <v>23</v>
      </c>
      <c r="BD140" s="484">
        <v>7</v>
      </c>
      <c r="BE140" s="484">
        <v>0</v>
      </c>
      <c r="BF140" s="486"/>
      <c r="BG140" s="485">
        <v>222</v>
      </c>
      <c r="BH140" s="484">
        <v>6</v>
      </c>
      <c r="BI140" s="484">
        <v>2806</v>
      </c>
      <c r="BJ140" s="484">
        <v>5935</v>
      </c>
      <c r="BK140" s="484">
        <v>28735</v>
      </c>
      <c r="BL140" s="484">
        <v>32019</v>
      </c>
      <c r="BM140" s="484">
        <v>18272</v>
      </c>
      <c r="BN140" s="484">
        <v>9403</v>
      </c>
      <c r="BO140" s="484">
        <v>7018</v>
      </c>
      <c r="BP140" s="484">
        <v>911</v>
      </c>
      <c r="BQ140" s="485">
        <v>105105</v>
      </c>
      <c r="BR140" s="484">
        <v>0</v>
      </c>
      <c r="BS140" s="484">
        <v>944</v>
      </c>
      <c r="BT140" s="484">
        <v>3427</v>
      </c>
      <c r="BU140" s="484">
        <v>14133</v>
      </c>
      <c r="BV140" s="484">
        <v>11589</v>
      </c>
      <c r="BW140" s="484">
        <v>5153</v>
      </c>
      <c r="BX140" s="484">
        <v>2069</v>
      </c>
      <c r="BY140" s="484">
        <v>1091</v>
      </c>
      <c r="BZ140" s="484">
        <v>90</v>
      </c>
      <c r="CA140" s="485">
        <v>38496</v>
      </c>
      <c r="CB140" s="484">
        <v>0</v>
      </c>
      <c r="CC140" s="484">
        <v>10</v>
      </c>
      <c r="CD140" s="484">
        <v>45</v>
      </c>
      <c r="CE140" s="484">
        <v>332</v>
      </c>
      <c r="CF140" s="484">
        <v>400</v>
      </c>
      <c r="CG140" s="484">
        <v>223</v>
      </c>
      <c r="CH140" s="484">
        <v>108</v>
      </c>
      <c r="CI140" s="484">
        <v>43</v>
      </c>
      <c r="CJ140" s="484">
        <v>0</v>
      </c>
      <c r="CK140" s="485">
        <v>1161</v>
      </c>
      <c r="CL140" s="484">
        <v>0</v>
      </c>
      <c r="CM140" s="484">
        <v>0</v>
      </c>
      <c r="CN140" s="484">
        <v>2</v>
      </c>
      <c r="CO140" s="484">
        <v>4</v>
      </c>
      <c r="CP140" s="484">
        <v>6</v>
      </c>
      <c r="CQ140" s="484">
        <v>5</v>
      </c>
      <c r="CR140" s="484">
        <v>3</v>
      </c>
      <c r="CS140" s="484">
        <v>13</v>
      </c>
      <c r="CT140" s="484">
        <v>9</v>
      </c>
      <c r="CU140" s="485">
        <v>42</v>
      </c>
      <c r="CV140" s="484">
        <v>0</v>
      </c>
      <c r="CW140" s="484">
        <v>5</v>
      </c>
      <c r="CX140" s="484">
        <v>37</v>
      </c>
      <c r="CY140" s="484">
        <v>63</v>
      </c>
      <c r="CZ140" s="484">
        <v>68</v>
      </c>
      <c r="DA140" s="484">
        <v>58</v>
      </c>
      <c r="DB140" s="484">
        <v>34</v>
      </c>
      <c r="DC140" s="484">
        <v>3</v>
      </c>
      <c r="DD140" s="485">
        <v>268</v>
      </c>
      <c r="DE140" s="484">
        <v>50</v>
      </c>
      <c r="DF140" s="484">
        <v>92</v>
      </c>
      <c r="DG140" s="484">
        <v>438</v>
      </c>
      <c r="DH140" s="484">
        <v>496</v>
      </c>
      <c r="DI140" s="484">
        <v>310</v>
      </c>
      <c r="DJ140" s="484">
        <v>199</v>
      </c>
      <c r="DK140" s="484">
        <v>132</v>
      </c>
      <c r="DL140" s="484">
        <v>23</v>
      </c>
      <c r="DM140" s="485">
        <v>1740</v>
      </c>
      <c r="DN140" s="484">
        <v>0</v>
      </c>
      <c r="DO140" s="484">
        <v>0</v>
      </c>
      <c r="DP140" s="484">
        <v>0</v>
      </c>
      <c r="DQ140" s="484">
        <v>0</v>
      </c>
      <c r="DR140" s="484">
        <v>0</v>
      </c>
      <c r="DS140" s="484">
        <v>0</v>
      </c>
      <c r="DT140" s="484">
        <v>0</v>
      </c>
      <c r="DU140" s="484">
        <v>0</v>
      </c>
      <c r="DV140" s="485">
        <v>0</v>
      </c>
      <c r="DW140" s="484">
        <v>2</v>
      </c>
      <c r="DX140" s="484">
        <v>8</v>
      </c>
      <c r="DY140" s="484">
        <v>30</v>
      </c>
      <c r="DZ140" s="484">
        <v>65</v>
      </c>
      <c r="EA140" s="484">
        <v>21</v>
      </c>
      <c r="EB140" s="484">
        <v>11</v>
      </c>
      <c r="EC140" s="484">
        <v>14</v>
      </c>
      <c r="ED140" s="484">
        <v>6</v>
      </c>
      <c r="EE140" s="485">
        <v>157</v>
      </c>
      <c r="EF140" s="484">
        <v>52</v>
      </c>
      <c r="EG140" s="484">
        <v>100</v>
      </c>
      <c r="EH140" s="484">
        <v>468</v>
      </c>
      <c r="EI140" s="484">
        <v>561</v>
      </c>
      <c r="EJ140" s="484">
        <v>331</v>
      </c>
      <c r="EK140" s="484">
        <v>210</v>
      </c>
      <c r="EL140" s="484">
        <v>146</v>
      </c>
      <c r="EM140" s="484">
        <v>29</v>
      </c>
      <c r="EN140" s="485">
        <v>1897</v>
      </c>
      <c r="EO140" s="484">
        <v>21</v>
      </c>
      <c r="EP140" s="484">
        <v>43</v>
      </c>
      <c r="EQ140" s="484">
        <v>201</v>
      </c>
      <c r="ER140" s="484">
        <v>231</v>
      </c>
      <c r="ES140" s="484">
        <v>132</v>
      </c>
      <c r="ET140" s="484">
        <v>107</v>
      </c>
      <c r="EU140" s="484">
        <v>77</v>
      </c>
      <c r="EV140" s="484">
        <v>15</v>
      </c>
      <c r="EW140" s="485">
        <v>827</v>
      </c>
      <c r="EX140" s="484">
        <v>0</v>
      </c>
      <c r="EY140" s="484">
        <v>0</v>
      </c>
      <c r="EZ140" s="484">
        <v>0</v>
      </c>
      <c r="FA140" s="484">
        <v>0</v>
      </c>
      <c r="FB140" s="484">
        <v>0</v>
      </c>
      <c r="FC140" s="484">
        <v>0</v>
      </c>
      <c r="FD140" s="484">
        <v>0</v>
      </c>
      <c r="FE140" s="484">
        <v>0</v>
      </c>
      <c r="FF140" s="485">
        <v>0</v>
      </c>
      <c r="FG140" s="484">
        <v>0</v>
      </c>
      <c r="FH140" s="484">
        <v>0</v>
      </c>
      <c r="FI140" s="484">
        <v>0</v>
      </c>
      <c r="FJ140" s="484">
        <v>0</v>
      </c>
      <c r="FK140" s="484">
        <v>0</v>
      </c>
      <c r="FL140" s="484">
        <v>0</v>
      </c>
      <c r="FM140" s="484">
        <v>0</v>
      </c>
      <c r="FN140" s="484">
        <v>0</v>
      </c>
      <c r="FO140" s="485">
        <v>0</v>
      </c>
      <c r="FP140" s="484">
        <v>0</v>
      </c>
      <c r="FQ140" s="484">
        <v>0</v>
      </c>
      <c r="FR140" s="484">
        <v>0</v>
      </c>
      <c r="FS140" s="484">
        <v>0</v>
      </c>
      <c r="FT140" s="484">
        <v>0</v>
      </c>
      <c r="FU140" s="484">
        <v>1</v>
      </c>
      <c r="FV140" s="484">
        <v>1</v>
      </c>
      <c r="FW140" s="484">
        <v>2</v>
      </c>
      <c r="FX140" s="485">
        <v>4</v>
      </c>
      <c r="FY140" s="484">
        <v>21</v>
      </c>
      <c r="FZ140" s="484">
        <v>43</v>
      </c>
      <c r="GA140" s="484">
        <v>201</v>
      </c>
      <c r="GB140" s="484">
        <v>231</v>
      </c>
      <c r="GC140" s="484">
        <v>132</v>
      </c>
      <c r="GD140" s="484">
        <v>106</v>
      </c>
      <c r="GE140" s="484">
        <v>76</v>
      </c>
      <c r="GF140" s="484">
        <v>13</v>
      </c>
      <c r="GG140" s="485">
        <v>823</v>
      </c>
      <c r="GH140" s="484">
        <v>6</v>
      </c>
      <c r="GI140" s="484">
        <v>1850</v>
      </c>
      <c r="GJ140" s="484">
        <v>2453</v>
      </c>
      <c r="GK140" s="484">
        <v>14236</v>
      </c>
      <c r="GL140" s="484">
        <v>19959</v>
      </c>
      <c r="GM140" s="484">
        <v>12870</v>
      </c>
      <c r="GN140" s="484">
        <v>7212</v>
      </c>
      <c r="GO140" s="484">
        <v>5857</v>
      </c>
      <c r="GP140" s="484">
        <v>806</v>
      </c>
      <c r="GQ140" s="485">
        <v>65249</v>
      </c>
      <c r="GR140" s="484">
        <v>0</v>
      </c>
      <c r="GS140" s="484">
        <v>956</v>
      </c>
      <c r="GT140" s="484">
        <v>3482</v>
      </c>
      <c r="GU140" s="484">
        <v>14499</v>
      </c>
      <c r="GV140" s="484">
        <v>12060</v>
      </c>
      <c r="GW140" s="484">
        <v>5402</v>
      </c>
      <c r="GX140" s="484">
        <v>2191</v>
      </c>
      <c r="GY140" s="484">
        <v>1161</v>
      </c>
      <c r="GZ140" s="484">
        <v>105</v>
      </c>
      <c r="HA140" s="485">
        <v>39856</v>
      </c>
      <c r="HB140" s="460">
        <v>0</v>
      </c>
      <c r="HC140" s="460">
        <v>0</v>
      </c>
      <c r="HD140" s="460">
        <v>0</v>
      </c>
      <c r="HE140" s="460">
        <v>0</v>
      </c>
      <c r="HF140" s="460">
        <v>0</v>
      </c>
      <c r="HG140" s="460">
        <v>0</v>
      </c>
      <c r="HH140" s="460">
        <v>0</v>
      </c>
      <c r="HI140" s="460">
        <v>0</v>
      </c>
      <c r="HJ140" s="460">
        <v>0</v>
      </c>
      <c r="HK140" s="483">
        <v>0</v>
      </c>
      <c r="HL140" s="460">
        <v>6</v>
      </c>
      <c r="HM140" s="460">
        <v>2571.5</v>
      </c>
      <c r="HN140" s="460">
        <v>5077</v>
      </c>
      <c r="HO140" s="460">
        <v>25164.75</v>
      </c>
      <c r="HP140" s="460">
        <v>29120.75</v>
      </c>
      <c r="HQ140" s="460">
        <v>16959.5</v>
      </c>
      <c r="HR140" s="460">
        <v>8873.25</v>
      </c>
      <c r="HS140" s="460">
        <v>6753</v>
      </c>
      <c r="HT140" s="460">
        <v>895</v>
      </c>
      <c r="HU140" s="483">
        <v>95420.75</v>
      </c>
      <c r="HV140" s="460">
        <v>3.3</v>
      </c>
      <c r="HW140" s="460">
        <v>1714.3</v>
      </c>
      <c r="HX140" s="460">
        <v>3948.8</v>
      </c>
      <c r="HY140" s="460">
        <v>22368.7</v>
      </c>
      <c r="HZ140" s="460">
        <v>29120.799999999999</v>
      </c>
      <c r="IA140" s="460">
        <v>20728.3</v>
      </c>
      <c r="IB140" s="460">
        <v>12816.9</v>
      </c>
      <c r="IC140" s="460">
        <v>11255</v>
      </c>
      <c r="ID140" s="460">
        <v>1790</v>
      </c>
      <c r="IE140" s="483">
        <v>103746.1</v>
      </c>
      <c r="IF140" s="483">
        <v>0</v>
      </c>
      <c r="IG140" s="483">
        <v>103746.1</v>
      </c>
      <c r="IH140" s="460">
        <v>6</v>
      </c>
      <c r="II140" s="460">
        <v>2571.5</v>
      </c>
      <c r="IJ140" s="460">
        <v>5077</v>
      </c>
      <c r="IK140" s="460">
        <v>25164.75</v>
      </c>
      <c r="IL140" s="460">
        <v>29120.75</v>
      </c>
      <c r="IM140" s="460">
        <v>16959.5</v>
      </c>
      <c r="IN140" s="460">
        <v>8873.25</v>
      </c>
      <c r="IO140" s="460">
        <v>6753</v>
      </c>
      <c r="IP140" s="460">
        <v>895</v>
      </c>
      <c r="IQ140" s="483">
        <v>95420.75</v>
      </c>
      <c r="IR140" s="460">
        <v>0</v>
      </c>
      <c r="IS140" s="460">
        <v>300.23</v>
      </c>
      <c r="IT140" s="460">
        <v>1691.16</v>
      </c>
      <c r="IU140" s="460">
        <v>7136.83</v>
      </c>
      <c r="IV140" s="460">
        <v>5874.39</v>
      </c>
      <c r="IW140" s="460">
        <v>2448.19</v>
      </c>
      <c r="IX140" s="460">
        <v>1016.22</v>
      </c>
      <c r="IY140" s="460">
        <v>346.5</v>
      </c>
      <c r="IZ140" s="460">
        <v>0.75</v>
      </c>
      <c r="JA140" s="483">
        <v>18814.27</v>
      </c>
      <c r="JB140" s="460">
        <v>6</v>
      </c>
      <c r="JC140" s="460">
        <v>2271.27</v>
      </c>
      <c r="JD140" s="460">
        <v>3385.84</v>
      </c>
      <c r="JE140" s="460">
        <v>18027.919999999998</v>
      </c>
      <c r="JF140" s="460">
        <v>23246.36</v>
      </c>
      <c r="JG140" s="460">
        <v>14511.31</v>
      </c>
      <c r="JH140" s="460">
        <v>7857.03</v>
      </c>
      <c r="JI140" s="460">
        <v>6406.5</v>
      </c>
      <c r="JJ140" s="460">
        <v>894.25</v>
      </c>
      <c r="JK140" s="483">
        <v>76606.48</v>
      </c>
      <c r="JL140" s="460">
        <v>3.3</v>
      </c>
      <c r="JM140" s="460">
        <v>1514.2</v>
      </c>
      <c r="JN140" s="460">
        <v>2633.4</v>
      </c>
      <c r="JO140" s="460">
        <v>16024.8</v>
      </c>
      <c r="JP140" s="460">
        <v>23246.400000000001</v>
      </c>
      <c r="JQ140" s="460">
        <v>17736</v>
      </c>
      <c r="JR140" s="460">
        <v>11349</v>
      </c>
      <c r="JS140" s="460">
        <v>10677.5</v>
      </c>
      <c r="JT140" s="460">
        <v>1788.5</v>
      </c>
      <c r="JU140" s="483">
        <v>84973.1</v>
      </c>
      <c r="JV140" s="483">
        <v>0</v>
      </c>
      <c r="JW140" s="483">
        <v>84973.1</v>
      </c>
      <c r="JX140" s="461"/>
      <c r="JY140" s="461"/>
      <c r="JZ140" s="461"/>
      <c r="KA140" s="461"/>
      <c r="KB140" s="461"/>
      <c r="KC140" s="461"/>
      <c r="KD140" s="461"/>
      <c r="KE140" s="461"/>
      <c r="KF140" s="461"/>
      <c r="KG140" s="461"/>
      <c r="KH140" s="461"/>
      <c r="KI140" s="461"/>
      <c r="KJ140" s="461"/>
      <c r="KK140" s="461"/>
      <c r="KL140" s="461"/>
      <c r="KM140" s="461"/>
      <c r="KN140" s="461"/>
      <c r="KO140" s="461"/>
      <c r="KP140" s="461"/>
      <c r="KQ140" s="461"/>
      <c r="KR140" s="461"/>
      <c r="KS140" s="461"/>
      <c r="KT140" s="461"/>
      <c r="KU140" s="461"/>
      <c r="KV140" s="461"/>
      <c r="KW140" s="461"/>
      <c r="KX140" s="462"/>
    </row>
    <row r="141" spans="1:310" s="463" customFormat="1" x14ac:dyDescent="0.2">
      <c r="A141" s="457" t="s">
        <v>313</v>
      </c>
      <c r="B141" s="473" t="s">
        <v>951</v>
      </c>
      <c r="C141" s="464" t="s">
        <v>640</v>
      </c>
      <c r="D141" s="465" t="s">
        <v>314</v>
      </c>
      <c r="E141" s="484">
        <v>1728</v>
      </c>
      <c r="F141" s="484">
        <v>3486</v>
      </c>
      <c r="G141" s="484">
        <v>9526</v>
      </c>
      <c r="H141" s="484">
        <v>14074</v>
      </c>
      <c r="I141" s="484">
        <v>13391</v>
      </c>
      <c r="J141" s="484">
        <v>12176</v>
      </c>
      <c r="K141" s="484">
        <v>19827</v>
      </c>
      <c r="L141" s="484">
        <v>15334</v>
      </c>
      <c r="M141" s="485">
        <v>89542</v>
      </c>
      <c r="N141" s="484">
        <v>442</v>
      </c>
      <c r="O141" s="484">
        <v>111</v>
      </c>
      <c r="P141" s="484">
        <v>226</v>
      </c>
      <c r="Q141" s="484">
        <v>569</v>
      </c>
      <c r="R141" s="484">
        <v>430</v>
      </c>
      <c r="S141" s="484">
        <v>482</v>
      </c>
      <c r="T141" s="484">
        <v>694</v>
      </c>
      <c r="U141" s="484">
        <v>348</v>
      </c>
      <c r="V141" s="485">
        <v>3302</v>
      </c>
      <c r="W141" s="484">
        <v>0</v>
      </c>
      <c r="X141" s="484">
        <v>0</v>
      </c>
      <c r="Y141" s="484">
        <v>0</v>
      </c>
      <c r="Z141" s="484">
        <v>0</v>
      </c>
      <c r="AA141" s="484">
        <v>0</v>
      </c>
      <c r="AB141" s="484">
        <v>0</v>
      </c>
      <c r="AC141" s="484">
        <v>0</v>
      </c>
      <c r="AD141" s="484">
        <v>0</v>
      </c>
      <c r="AE141" s="485">
        <v>0</v>
      </c>
      <c r="AF141" s="484">
        <v>1286</v>
      </c>
      <c r="AG141" s="484">
        <v>3375</v>
      </c>
      <c r="AH141" s="484">
        <v>9300</v>
      </c>
      <c r="AI141" s="484">
        <v>13505</v>
      </c>
      <c r="AJ141" s="484">
        <v>12961</v>
      </c>
      <c r="AK141" s="484">
        <v>11694</v>
      </c>
      <c r="AL141" s="484">
        <v>19133</v>
      </c>
      <c r="AM141" s="484">
        <v>14986</v>
      </c>
      <c r="AN141" s="485">
        <v>86240</v>
      </c>
      <c r="AO141" s="484">
        <v>4</v>
      </c>
      <c r="AP141" s="484">
        <v>8</v>
      </c>
      <c r="AQ141" s="484">
        <v>17</v>
      </c>
      <c r="AR141" s="484">
        <v>20</v>
      </c>
      <c r="AS141" s="484">
        <v>12</v>
      </c>
      <c r="AT141" s="484">
        <v>23</v>
      </c>
      <c r="AU141" s="484">
        <v>7</v>
      </c>
      <c r="AV141" s="484">
        <v>0</v>
      </c>
      <c r="AW141" s="485">
        <v>91</v>
      </c>
      <c r="AX141" s="484">
        <v>4</v>
      </c>
      <c r="AY141" s="484">
        <v>8</v>
      </c>
      <c r="AZ141" s="484">
        <v>17</v>
      </c>
      <c r="BA141" s="484">
        <v>20</v>
      </c>
      <c r="BB141" s="484">
        <v>12</v>
      </c>
      <c r="BC141" s="484">
        <v>23</v>
      </c>
      <c r="BD141" s="484">
        <v>7</v>
      </c>
      <c r="BE141" s="484">
        <v>0</v>
      </c>
      <c r="BF141" s="486"/>
      <c r="BG141" s="485">
        <v>91</v>
      </c>
      <c r="BH141" s="484">
        <v>4</v>
      </c>
      <c r="BI141" s="484">
        <v>1290</v>
      </c>
      <c r="BJ141" s="484">
        <v>3384</v>
      </c>
      <c r="BK141" s="484">
        <v>9303</v>
      </c>
      <c r="BL141" s="484">
        <v>13497</v>
      </c>
      <c r="BM141" s="484">
        <v>12972</v>
      </c>
      <c r="BN141" s="484">
        <v>11678</v>
      </c>
      <c r="BO141" s="484">
        <v>19126</v>
      </c>
      <c r="BP141" s="484">
        <v>14986</v>
      </c>
      <c r="BQ141" s="485">
        <v>86240</v>
      </c>
      <c r="BR141" s="484">
        <v>0</v>
      </c>
      <c r="BS141" s="484">
        <v>810</v>
      </c>
      <c r="BT141" s="484">
        <v>2291</v>
      </c>
      <c r="BU141" s="484">
        <v>5060</v>
      </c>
      <c r="BV141" s="484">
        <v>6872</v>
      </c>
      <c r="BW141" s="484">
        <v>5069</v>
      </c>
      <c r="BX141" s="484">
        <v>3911</v>
      </c>
      <c r="BY141" s="484">
        <v>4726</v>
      </c>
      <c r="BZ141" s="484">
        <v>1894</v>
      </c>
      <c r="CA141" s="485">
        <v>30633</v>
      </c>
      <c r="CB141" s="484">
        <v>0</v>
      </c>
      <c r="CC141" s="484">
        <v>6</v>
      </c>
      <c r="CD141" s="484">
        <v>9</v>
      </c>
      <c r="CE141" s="484">
        <v>88</v>
      </c>
      <c r="CF141" s="484">
        <v>136</v>
      </c>
      <c r="CG141" s="484">
        <v>153</v>
      </c>
      <c r="CH141" s="484">
        <v>111</v>
      </c>
      <c r="CI141" s="484">
        <v>162</v>
      </c>
      <c r="CJ141" s="484">
        <v>34</v>
      </c>
      <c r="CK141" s="485">
        <v>699</v>
      </c>
      <c r="CL141" s="484">
        <v>0</v>
      </c>
      <c r="CM141" s="484">
        <v>0</v>
      </c>
      <c r="CN141" s="484">
        <v>1</v>
      </c>
      <c r="CO141" s="484">
        <v>0</v>
      </c>
      <c r="CP141" s="484">
        <v>9</v>
      </c>
      <c r="CQ141" s="484">
        <v>3</v>
      </c>
      <c r="CR141" s="484">
        <v>4</v>
      </c>
      <c r="CS141" s="484">
        <v>9</v>
      </c>
      <c r="CT141" s="484">
        <v>22</v>
      </c>
      <c r="CU141" s="485">
        <v>48</v>
      </c>
      <c r="CV141" s="484">
        <v>132</v>
      </c>
      <c r="CW141" s="484">
        <v>140</v>
      </c>
      <c r="CX141" s="484">
        <v>569</v>
      </c>
      <c r="CY141" s="484">
        <v>966</v>
      </c>
      <c r="CZ141" s="484">
        <v>1098</v>
      </c>
      <c r="DA141" s="484">
        <v>1172</v>
      </c>
      <c r="DB141" s="484">
        <v>2371</v>
      </c>
      <c r="DC141" s="484">
        <v>1587</v>
      </c>
      <c r="DD141" s="485">
        <v>8035</v>
      </c>
      <c r="DE141" s="484">
        <v>59</v>
      </c>
      <c r="DF141" s="484">
        <v>101</v>
      </c>
      <c r="DG141" s="484">
        <v>235</v>
      </c>
      <c r="DH141" s="484">
        <v>352</v>
      </c>
      <c r="DI141" s="484">
        <v>299</v>
      </c>
      <c r="DJ141" s="484">
        <v>317</v>
      </c>
      <c r="DK141" s="484">
        <v>410</v>
      </c>
      <c r="DL141" s="484">
        <v>300</v>
      </c>
      <c r="DM141" s="485">
        <v>2073</v>
      </c>
      <c r="DN141" s="484">
        <v>0</v>
      </c>
      <c r="DO141" s="484">
        <v>0</v>
      </c>
      <c r="DP141" s="484">
        <v>0</v>
      </c>
      <c r="DQ141" s="484">
        <v>0</v>
      </c>
      <c r="DR141" s="484">
        <v>0</v>
      </c>
      <c r="DS141" s="484">
        <v>0</v>
      </c>
      <c r="DT141" s="484">
        <v>0</v>
      </c>
      <c r="DU141" s="484">
        <v>0</v>
      </c>
      <c r="DV141" s="485">
        <v>0</v>
      </c>
      <c r="DW141" s="484">
        <v>17</v>
      </c>
      <c r="DX141" s="484">
        <v>34</v>
      </c>
      <c r="DY141" s="484">
        <v>87</v>
      </c>
      <c r="DZ141" s="484">
        <v>68</v>
      </c>
      <c r="EA141" s="484">
        <v>70</v>
      </c>
      <c r="EB141" s="484">
        <v>65</v>
      </c>
      <c r="EC141" s="484">
        <v>103</v>
      </c>
      <c r="ED141" s="484">
        <v>153</v>
      </c>
      <c r="EE141" s="485">
        <v>597</v>
      </c>
      <c r="EF141" s="484">
        <v>76</v>
      </c>
      <c r="EG141" s="484">
        <v>135</v>
      </c>
      <c r="EH141" s="484">
        <v>322</v>
      </c>
      <c r="EI141" s="484">
        <v>420</v>
      </c>
      <c r="EJ141" s="484">
        <v>369</v>
      </c>
      <c r="EK141" s="484">
        <v>382</v>
      </c>
      <c r="EL141" s="484">
        <v>513</v>
      </c>
      <c r="EM141" s="484">
        <v>453</v>
      </c>
      <c r="EN141" s="485">
        <v>2670</v>
      </c>
      <c r="EO141" s="484">
        <v>40</v>
      </c>
      <c r="EP141" s="484">
        <v>74</v>
      </c>
      <c r="EQ141" s="484">
        <v>209</v>
      </c>
      <c r="ER141" s="484">
        <v>219</v>
      </c>
      <c r="ES141" s="484">
        <v>193</v>
      </c>
      <c r="ET141" s="484">
        <v>200</v>
      </c>
      <c r="EU141" s="484">
        <v>288</v>
      </c>
      <c r="EV141" s="484">
        <v>330</v>
      </c>
      <c r="EW141" s="485">
        <v>1553</v>
      </c>
      <c r="EX141" s="484">
        <v>0</v>
      </c>
      <c r="EY141" s="484">
        <v>0</v>
      </c>
      <c r="EZ141" s="484">
        <v>0</v>
      </c>
      <c r="FA141" s="484">
        <v>0</v>
      </c>
      <c r="FB141" s="484">
        <v>0</v>
      </c>
      <c r="FC141" s="484">
        <v>0</v>
      </c>
      <c r="FD141" s="484">
        <v>0</v>
      </c>
      <c r="FE141" s="484">
        <v>0</v>
      </c>
      <c r="FF141" s="485">
        <v>0</v>
      </c>
      <c r="FG141" s="484">
        <v>0</v>
      </c>
      <c r="FH141" s="484">
        <v>0</v>
      </c>
      <c r="FI141" s="484">
        <v>0</v>
      </c>
      <c r="FJ141" s="484">
        <v>0</v>
      </c>
      <c r="FK141" s="484">
        <v>0</v>
      </c>
      <c r="FL141" s="484">
        <v>0</v>
      </c>
      <c r="FM141" s="484">
        <v>0</v>
      </c>
      <c r="FN141" s="484">
        <v>0</v>
      </c>
      <c r="FO141" s="485">
        <v>0</v>
      </c>
      <c r="FP141" s="484">
        <v>0</v>
      </c>
      <c r="FQ141" s="484">
        <v>0</v>
      </c>
      <c r="FR141" s="484">
        <v>0</v>
      </c>
      <c r="FS141" s="484">
        <v>3</v>
      </c>
      <c r="FT141" s="484">
        <v>2</v>
      </c>
      <c r="FU141" s="484">
        <v>0</v>
      </c>
      <c r="FV141" s="484">
        <v>2</v>
      </c>
      <c r="FW141" s="484">
        <v>7</v>
      </c>
      <c r="FX141" s="485">
        <v>14</v>
      </c>
      <c r="FY141" s="484">
        <v>40</v>
      </c>
      <c r="FZ141" s="484">
        <v>74</v>
      </c>
      <c r="GA141" s="484">
        <v>209</v>
      </c>
      <c r="GB141" s="484">
        <v>216</v>
      </c>
      <c r="GC141" s="484">
        <v>191</v>
      </c>
      <c r="GD141" s="484">
        <v>200</v>
      </c>
      <c r="GE141" s="484">
        <v>286</v>
      </c>
      <c r="GF141" s="484">
        <v>323</v>
      </c>
      <c r="GG141" s="485">
        <v>1539</v>
      </c>
      <c r="GH141" s="484">
        <v>4</v>
      </c>
      <c r="GI141" s="484">
        <v>457</v>
      </c>
      <c r="GJ141" s="484">
        <v>1049</v>
      </c>
      <c r="GK141" s="484">
        <v>4068</v>
      </c>
      <c r="GL141" s="484">
        <v>6412</v>
      </c>
      <c r="GM141" s="484">
        <v>7677</v>
      </c>
      <c r="GN141" s="484">
        <v>7587</v>
      </c>
      <c r="GO141" s="484">
        <v>14126</v>
      </c>
      <c r="GP141" s="484">
        <v>12883</v>
      </c>
      <c r="GQ141" s="485">
        <v>54263</v>
      </c>
      <c r="GR141" s="484">
        <v>0</v>
      </c>
      <c r="GS141" s="484">
        <v>833</v>
      </c>
      <c r="GT141" s="484">
        <v>2335</v>
      </c>
      <c r="GU141" s="484">
        <v>5235</v>
      </c>
      <c r="GV141" s="484">
        <v>7085</v>
      </c>
      <c r="GW141" s="484">
        <v>5295</v>
      </c>
      <c r="GX141" s="484">
        <v>4091</v>
      </c>
      <c r="GY141" s="484">
        <v>5000</v>
      </c>
      <c r="GZ141" s="484">
        <v>2103</v>
      </c>
      <c r="HA141" s="485">
        <v>31977</v>
      </c>
      <c r="HB141" s="460">
        <v>0</v>
      </c>
      <c r="HC141" s="460">
        <v>0</v>
      </c>
      <c r="HD141" s="460">
        <v>0</v>
      </c>
      <c r="HE141" s="460">
        <v>0</v>
      </c>
      <c r="HF141" s="460">
        <v>0</v>
      </c>
      <c r="HG141" s="460">
        <v>0</v>
      </c>
      <c r="HH141" s="460">
        <v>0</v>
      </c>
      <c r="HI141" s="460">
        <v>0</v>
      </c>
      <c r="HJ141" s="460">
        <v>0</v>
      </c>
      <c r="HK141" s="483">
        <v>0</v>
      </c>
      <c r="HL141" s="460">
        <v>4</v>
      </c>
      <c r="HM141" s="460">
        <v>1108</v>
      </c>
      <c r="HN141" s="460">
        <v>2853.5</v>
      </c>
      <c r="HO141" s="460">
        <v>8144</v>
      </c>
      <c r="HP141" s="460">
        <v>11838.5</v>
      </c>
      <c r="HQ141" s="460">
        <v>11769</v>
      </c>
      <c r="HR141" s="460">
        <v>10754.5</v>
      </c>
      <c r="HS141" s="460">
        <v>18038.5</v>
      </c>
      <c r="HT141" s="460">
        <v>14719</v>
      </c>
      <c r="HU141" s="483">
        <v>79229</v>
      </c>
      <c r="HV141" s="460">
        <v>2.2000000000000002</v>
      </c>
      <c r="HW141" s="460">
        <v>738.7</v>
      </c>
      <c r="HX141" s="460">
        <v>2219.4</v>
      </c>
      <c r="HY141" s="460">
        <v>7239.1</v>
      </c>
      <c r="HZ141" s="460">
        <v>11838.5</v>
      </c>
      <c r="IA141" s="460">
        <v>14384.3</v>
      </c>
      <c r="IB141" s="460">
        <v>15534.3</v>
      </c>
      <c r="IC141" s="460">
        <v>30064.2</v>
      </c>
      <c r="ID141" s="460">
        <v>29438</v>
      </c>
      <c r="IE141" s="483">
        <v>111458.7</v>
      </c>
      <c r="IF141" s="483">
        <v>50.1</v>
      </c>
      <c r="IG141" s="483">
        <v>111508.8</v>
      </c>
      <c r="IH141" s="460">
        <v>4</v>
      </c>
      <c r="II141" s="460">
        <v>1108</v>
      </c>
      <c r="IJ141" s="460">
        <v>2853.5</v>
      </c>
      <c r="IK141" s="460">
        <v>8144</v>
      </c>
      <c r="IL141" s="460">
        <v>11838.5</v>
      </c>
      <c r="IM141" s="460">
        <v>11769</v>
      </c>
      <c r="IN141" s="460">
        <v>10754.5</v>
      </c>
      <c r="IO141" s="460">
        <v>18038.5</v>
      </c>
      <c r="IP141" s="460">
        <v>14719</v>
      </c>
      <c r="IQ141" s="483">
        <v>79229</v>
      </c>
      <c r="IR141" s="460">
        <v>0</v>
      </c>
      <c r="IS141" s="460">
        <v>258.58</v>
      </c>
      <c r="IT141" s="460">
        <v>1121.6300000000001</v>
      </c>
      <c r="IU141" s="460">
        <v>2537.5500000000002</v>
      </c>
      <c r="IV141" s="460">
        <v>2829.79</v>
      </c>
      <c r="IW141" s="460">
        <v>1667.29</v>
      </c>
      <c r="IX141" s="460">
        <v>898.5</v>
      </c>
      <c r="IY141" s="460">
        <v>470.26</v>
      </c>
      <c r="IZ141" s="460">
        <v>60.73</v>
      </c>
      <c r="JA141" s="483">
        <v>9844.33</v>
      </c>
      <c r="JB141" s="460">
        <v>4</v>
      </c>
      <c r="JC141" s="460">
        <v>849.42</v>
      </c>
      <c r="JD141" s="460">
        <v>1731.87</v>
      </c>
      <c r="JE141" s="460">
        <v>5606.45</v>
      </c>
      <c r="JF141" s="460">
        <v>9008.7099999999991</v>
      </c>
      <c r="JG141" s="460">
        <v>10101.709999999999</v>
      </c>
      <c r="JH141" s="460">
        <v>9856</v>
      </c>
      <c r="JI141" s="460">
        <v>17568.240000000002</v>
      </c>
      <c r="JJ141" s="460">
        <v>14658.27</v>
      </c>
      <c r="JK141" s="483">
        <v>69384.67</v>
      </c>
      <c r="JL141" s="460">
        <v>2.2000000000000002</v>
      </c>
      <c r="JM141" s="460">
        <v>566.29999999999995</v>
      </c>
      <c r="JN141" s="460">
        <v>1347</v>
      </c>
      <c r="JO141" s="460">
        <v>4983.5</v>
      </c>
      <c r="JP141" s="460">
        <v>9008.7000000000007</v>
      </c>
      <c r="JQ141" s="460">
        <v>12346.5</v>
      </c>
      <c r="JR141" s="460">
        <v>14236.4</v>
      </c>
      <c r="JS141" s="460">
        <v>29280.400000000001</v>
      </c>
      <c r="JT141" s="460">
        <v>29316.5</v>
      </c>
      <c r="JU141" s="483">
        <v>101087.5</v>
      </c>
      <c r="JV141" s="483">
        <v>50.1</v>
      </c>
      <c r="JW141" s="483">
        <v>101137.60000000001</v>
      </c>
      <c r="JX141" s="461"/>
      <c r="JY141" s="461"/>
      <c r="JZ141" s="461"/>
      <c r="KA141" s="461"/>
      <c r="KB141" s="461"/>
      <c r="KC141" s="461"/>
      <c r="KD141" s="461"/>
      <c r="KE141" s="461"/>
      <c r="KF141" s="461"/>
      <c r="KG141" s="461"/>
      <c r="KH141" s="461"/>
      <c r="KI141" s="461"/>
      <c r="KJ141" s="461"/>
      <c r="KK141" s="461"/>
      <c r="KL141" s="461"/>
      <c r="KM141" s="461"/>
      <c r="KN141" s="461"/>
      <c r="KO141" s="461"/>
      <c r="KP141" s="461"/>
      <c r="KQ141" s="461"/>
      <c r="KR141" s="461"/>
      <c r="KS141" s="461"/>
      <c r="KT141" s="461"/>
      <c r="KU141" s="461"/>
      <c r="KV141" s="461"/>
      <c r="KW141" s="461"/>
      <c r="KX141" s="462"/>
    </row>
    <row r="142" spans="1:310" s="463" customFormat="1" x14ac:dyDescent="0.2">
      <c r="A142" s="457" t="s">
        <v>315</v>
      </c>
      <c r="B142" s="473" t="s">
        <v>952</v>
      </c>
      <c r="C142" s="464" t="s">
        <v>626</v>
      </c>
      <c r="D142" s="465" t="s">
        <v>953</v>
      </c>
      <c r="E142" s="484">
        <v>24456</v>
      </c>
      <c r="F142" s="484">
        <v>17697</v>
      </c>
      <c r="G142" s="484">
        <v>13680</v>
      </c>
      <c r="H142" s="484">
        <v>9734</v>
      </c>
      <c r="I142" s="484">
        <v>5142</v>
      </c>
      <c r="J142" s="484">
        <v>2601</v>
      </c>
      <c r="K142" s="484">
        <v>1129</v>
      </c>
      <c r="L142" s="484">
        <v>111</v>
      </c>
      <c r="M142" s="485">
        <v>74550</v>
      </c>
      <c r="N142" s="484">
        <v>1282</v>
      </c>
      <c r="O142" s="484">
        <v>426</v>
      </c>
      <c r="P142" s="484">
        <v>328</v>
      </c>
      <c r="Q142" s="484">
        <v>268</v>
      </c>
      <c r="R142" s="484">
        <v>121</v>
      </c>
      <c r="S142" s="484">
        <v>56</v>
      </c>
      <c r="T142" s="484">
        <v>24</v>
      </c>
      <c r="U142" s="484">
        <v>1</v>
      </c>
      <c r="V142" s="485">
        <v>2506</v>
      </c>
      <c r="W142" s="484">
        <v>4</v>
      </c>
      <c r="X142" s="484">
        <v>4</v>
      </c>
      <c r="Y142" s="484">
        <v>6</v>
      </c>
      <c r="Z142" s="484">
        <v>4</v>
      </c>
      <c r="AA142" s="484">
        <v>2</v>
      </c>
      <c r="AB142" s="484">
        <v>0</v>
      </c>
      <c r="AC142" s="484">
        <v>0</v>
      </c>
      <c r="AD142" s="484">
        <v>0</v>
      </c>
      <c r="AE142" s="485">
        <v>20</v>
      </c>
      <c r="AF142" s="484">
        <v>23170</v>
      </c>
      <c r="AG142" s="484">
        <v>17267</v>
      </c>
      <c r="AH142" s="484">
        <v>13346</v>
      </c>
      <c r="AI142" s="484">
        <v>9462</v>
      </c>
      <c r="AJ142" s="484">
        <v>5019</v>
      </c>
      <c r="AK142" s="484">
        <v>2545</v>
      </c>
      <c r="AL142" s="484">
        <v>1105</v>
      </c>
      <c r="AM142" s="484">
        <v>110</v>
      </c>
      <c r="AN142" s="485">
        <v>72024</v>
      </c>
      <c r="AO142" s="484">
        <v>73</v>
      </c>
      <c r="AP142" s="484">
        <v>103</v>
      </c>
      <c r="AQ142" s="484">
        <v>105</v>
      </c>
      <c r="AR142" s="484">
        <v>71</v>
      </c>
      <c r="AS142" s="484">
        <v>61</v>
      </c>
      <c r="AT142" s="484">
        <v>25</v>
      </c>
      <c r="AU142" s="484">
        <v>26</v>
      </c>
      <c r="AV142" s="484">
        <v>8</v>
      </c>
      <c r="AW142" s="485">
        <v>472</v>
      </c>
      <c r="AX142" s="484">
        <v>73</v>
      </c>
      <c r="AY142" s="484">
        <v>103</v>
      </c>
      <c r="AZ142" s="484">
        <v>105</v>
      </c>
      <c r="BA142" s="484">
        <v>71</v>
      </c>
      <c r="BB142" s="484">
        <v>61</v>
      </c>
      <c r="BC142" s="484">
        <v>25</v>
      </c>
      <c r="BD142" s="484">
        <v>26</v>
      </c>
      <c r="BE142" s="484">
        <v>8</v>
      </c>
      <c r="BF142" s="486"/>
      <c r="BG142" s="485">
        <v>472</v>
      </c>
      <c r="BH142" s="484">
        <v>73</v>
      </c>
      <c r="BI142" s="484">
        <v>23200</v>
      </c>
      <c r="BJ142" s="484">
        <v>17269</v>
      </c>
      <c r="BK142" s="484">
        <v>13312</v>
      </c>
      <c r="BL142" s="484">
        <v>9452</v>
      </c>
      <c r="BM142" s="484">
        <v>4983</v>
      </c>
      <c r="BN142" s="484">
        <v>2546</v>
      </c>
      <c r="BO142" s="484">
        <v>1087</v>
      </c>
      <c r="BP142" s="484">
        <v>102</v>
      </c>
      <c r="BQ142" s="485">
        <v>72024</v>
      </c>
      <c r="BR142" s="484">
        <v>20</v>
      </c>
      <c r="BS142" s="484">
        <v>10240</v>
      </c>
      <c r="BT142" s="484">
        <v>5568</v>
      </c>
      <c r="BU142" s="484">
        <v>3457</v>
      </c>
      <c r="BV142" s="484">
        <v>1955</v>
      </c>
      <c r="BW142" s="484">
        <v>812</v>
      </c>
      <c r="BX142" s="484">
        <v>384</v>
      </c>
      <c r="BY142" s="484">
        <v>135</v>
      </c>
      <c r="BZ142" s="484">
        <v>6</v>
      </c>
      <c r="CA142" s="485">
        <v>22577</v>
      </c>
      <c r="CB142" s="484">
        <v>4</v>
      </c>
      <c r="CC142" s="484">
        <v>181</v>
      </c>
      <c r="CD142" s="484">
        <v>168</v>
      </c>
      <c r="CE142" s="484">
        <v>131</v>
      </c>
      <c r="CF142" s="484">
        <v>118</v>
      </c>
      <c r="CG142" s="484">
        <v>40</v>
      </c>
      <c r="CH142" s="484">
        <v>18</v>
      </c>
      <c r="CI142" s="484">
        <v>4</v>
      </c>
      <c r="CJ142" s="484">
        <v>0</v>
      </c>
      <c r="CK142" s="485">
        <v>664</v>
      </c>
      <c r="CL142" s="484">
        <v>0</v>
      </c>
      <c r="CM142" s="484">
        <v>11</v>
      </c>
      <c r="CN142" s="484">
        <v>22</v>
      </c>
      <c r="CO142" s="484">
        <v>18</v>
      </c>
      <c r="CP142" s="484">
        <v>16</v>
      </c>
      <c r="CQ142" s="484">
        <v>16</v>
      </c>
      <c r="CR142" s="484">
        <v>23</v>
      </c>
      <c r="CS142" s="484">
        <v>10</v>
      </c>
      <c r="CT142" s="484">
        <v>4</v>
      </c>
      <c r="CU142" s="485">
        <v>120</v>
      </c>
      <c r="CV142" s="484">
        <v>632</v>
      </c>
      <c r="CW142" s="484">
        <v>664</v>
      </c>
      <c r="CX142" s="484">
        <v>721</v>
      </c>
      <c r="CY142" s="484">
        <v>443</v>
      </c>
      <c r="CZ142" s="484">
        <v>321</v>
      </c>
      <c r="DA142" s="484">
        <v>237</v>
      </c>
      <c r="DB142" s="484">
        <v>188</v>
      </c>
      <c r="DC142" s="484">
        <v>22</v>
      </c>
      <c r="DD142" s="485">
        <v>3228</v>
      </c>
      <c r="DE142" s="484">
        <v>536</v>
      </c>
      <c r="DF142" s="484">
        <v>330</v>
      </c>
      <c r="DG142" s="484">
        <v>212</v>
      </c>
      <c r="DH142" s="484">
        <v>114</v>
      </c>
      <c r="DI142" s="484">
        <v>63</v>
      </c>
      <c r="DJ142" s="484">
        <v>29</v>
      </c>
      <c r="DK142" s="484">
        <v>30</v>
      </c>
      <c r="DL142" s="484">
        <v>1</v>
      </c>
      <c r="DM142" s="485">
        <v>1315</v>
      </c>
      <c r="DN142" s="484">
        <v>13</v>
      </c>
      <c r="DO142" s="484">
        <v>13</v>
      </c>
      <c r="DP142" s="484">
        <v>18</v>
      </c>
      <c r="DQ142" s="484">
        <v>7</v>
      </c>
      <c r="DR142" s="484">
        <v>4</v>
      </c>
      <c r="DS142" s="484">
        <v>2</v>
      </c>
      <c r="DT142" s="484">
        <v>1</v>
      </c>
      <c r="DU142" s="484">
        <v>0</v>
      </c>
      <c r="DV142" s="485">
        <v>58</v>
      </c>
      <c r="DW142" s="484">
        <v>162</v>
      </c>
      <c r="DX142" s="484">
        <v>48</v>
      </c>
      <c r="DY142" s="484">
        <v>34</v>
      </c>
      <c r="DZ142" s="484">
        <v>13</v>
      </c>
      <c r="EA142" s="484">
        <v>4</v>
      </c>
      <c r="EB142" s="484">
        <v>5</v>
      </c>
      <c r="EC142" s="484">
        <v>5</v>
      </c>
      <c r="ED142" s="484">
        <v>1</v>
      </c>
      <c r="EE142" s="485">
        <v>272</v>
      </c>
      <c r="EF142" s="484">
        <v>711</v>
      </c>
      <c r="EG142" s="484">
        <v>391</v>
      </c>
      <c r="EH142" s="484">
        <v>264</v>
      </c>
      <c r="EI142" s="484">
        <v>134</v>
      </c>
      <c r="EJ142" s="484">
        <v>71</v>
      </c>
      <c r="EK142" s="484">
        <v>36</v>
      </c>
      <c r="EL142" s="484">
        <v>36</v>
      </c>
      <c r="EM142" s="484">
        <v>2</v>
      </c>
      <c r="EN142" s="485">
        <v>1645</v>
      </c>
      <c r="EO142" s="484">
        <v>404</v>
      </c>
      <c r="EP142" s="484">
        <v>224</v>
      </c>
      <c r="EQ142" s="484">
        <v>172</v>
      </c>
      <c r="ER142" s="484">
        <v>88</v>
      </c>
      <c r="ES142" s="484">
        <v>46</v>
      </c>
      <c r="ET142" s="484">
        <v>30</v>
      </c>
      <c r="EU142" s="484">
        <v>30</v>
      </c>
      <c r="EV142" s="484">
        <v>2</v>
      </c>
      <c r="EW142" s="485">
        <v>996</v>
      </c>
      <c r="EX142" s="484">
        <v>0</v>
      </c>
      <c r="EY142" s="484">
        <v>0</v>
      </c>
      <c r="EZ142" s="484">
        <v>0</v>
      </c>
      <c r="FA142" s="484">
        <v>0</v>
      </c>
      <c r="FB142" s="484">
        <v>0</v>
      </c>
      <c r="FC142" s="484">
        <v>0</v>
      </c>
      <c r="FD142" s="484">
        <v>0</v>
      </c>
      <c r="FE142" s="484">
        <v>0</v>
      </c>
      <c r="FF142" s="485">
        <v>0</v>
      </c>
      <c r="FG142" s="484">
        <v>0</v>
      </c>
      <c r="FH142" s="484">
        <v>0</v>
      </c>
      <c r="FI142" s="484">
        <v>0</v>
      </c>
      <c r="FJ142" s="484">
        <v>0</v>
      </c>
      <c r="FK142" s="484">
        <v>0</v>
      </c>
      <c r="FL142" s="484">
        <v>0</v>
      </c>
      <c r="FM142" s="484">
        <v>0</v>
      </c>
      <c r="FN142" s="484">
        <v>0</v>
      </c>
      <c r="FO142" s="485">
        <v>0</v>
      </c>
      <c r="FP142" s="484">
        <v>10</v>
      </c>
      <c r="FQ142" s="484">
        <v>11</v>
      </c>
      <c r="FR142" s="484">
        <v>13</v>
      </c>
      <c r="FS142" s="484">
        <v>7</v>
      </c>
      <c r="FT142" s="484">
        <v>3</v>
      </c>
      <c r="FU142" s="484">
        <v>2</v>
      </c>
      <c r="FV142" s="484">
        <v>1</v>
      </c>
      <c r="FW142" s="484">
        <v>0</v>
      </c>
      <c r="FX142" s="485">
        <v>47</v>
      </c>
      <c r="FY142" s="484">
        <v>394</v>
      </c>
      <c r="FZ142" s="484">
        <v>213</v>
      </c>
      <c r="GA142" s="484">
        <v>159</v>
      </c>
      <c r="GB142" s="484">
        <v>81</v>
      </c>
      <c r="GC142" s="484">
        <v>43</v>
      </c>
      <c r="GD142" s="484">
        <v>28</v>
      </c>
      <c r="GE142" s="484">
        <v>29</v>
      </c>
      <c r="GF142" s="484">
        <v>2</v>
      </c>
      <c r="GG142" s="485">
        <v>949</v>
      </c>
      <c r="GH142" s="484">
        <v>49</v>
      </c>
      <c r="GI142" s="484">
        <v>12586</v>
      </c>
      <c r="GJ142" s="484">
        <v>11444</v>
      </c>
      <c r="GK142" s="484">
        <v>9649</v>
      </c>
      <c r="GL142" s="484">
        <v>7341</v>
      </c>
      <c r="GM142" s="484">
        <v>4105</v>
      </c>
      <c r="GN142" s="484">
        <v>2114</v>
      </c>
      <c r="GO142" s="484">
        <v>930</v>
      </c>
      <c r="GP142" s="484">
        <v>90</v>
      </c>
      <c r="GQ142" s="485">
        <v>48308</v>
      </c>
      <c r="GR142" s="484">
        <v>24</v>
      </c>
      <c r="GS142" s="484">
        <v>10614</v>
      </c>
      <c r="GT142" s="484">
        <v>5825</v>
      </c>
      <c r="GU142" s="484">
        <v>3663</v>
      </c>
      <c r="GV142" s="484">
        <v>2111</v>
      </c>
      <c r="GW142" s="484">
        <v>878</v>
      </c>
      <c r="GX142" s="484">
        <v>432</v>
      </c>
      <c r="GY142" s="484">
        <v>157</v>
      </c>
      <c r="GZ142" s="484">
        <v>12</v>
      </c>
      <c r="HA142" s="485">
        <v>23716</v>
      </c>
      <c r="HB142" s="460">
        <v>0</v>
      </c>
      <c r="HC142" s="460">
        <v>47.75</v>
      </c>
      <c r="HD142" s="460">
        <v>2.5</v>
      </c>
      <c r="HE142" s="460">
        <v>1.88</v>
      </c>
      <c r="HF142" s="460">
        <v>0.5</v>
      </c>
      <c r="HG142" s="460">
        <v>0</v>
      </c>
      <c r="HH142" s="460">
        <v>0</v>
      </c>
      <c r="HI142" s="460">
        <v>0</v>
      </c>
      <c r="HJ142" s="460">
        <v>0</v>
      </c>
      <c r="HK142" s="483">
        <v>52.63</v>
      </c>
      <c r="HL142" s="460">
        <v>67</v>
      </c>
      <c r="HM142" s="460">
        <v>20774.75</v>
      </c>
      <c r="HN142" s="460">
        <v>15890.25</v>
      </c>
      <c r="HO142" s="460">
        <v>12446.12</v>
      </c>
      <c r="HP142" s="460">
        <v>8947.5</v>
      </c>
      <c r="HQ142" s="460">
        <v>4764</v>
      </c>
      <c r="HR142" s="460">
        <v>2440.5</v>
      </c>
      <c r="HS142" s="460">
        <v>1051</v>
      </c>
      <c r="HT142" s="460">
        <v>99</v>
      </c>
      <c r="HU142" s="483">
        <v>66480.12</v>
      </c>
      <c r="HV142" s="460">
        <v>37.200000000000003</v>
      </c>
      <c r="HW142" s="460">
        <v>13849.8</v>
      </c>
      <c r="HX142" s="460">
        <v>12359.1</v>
      </c>
      <c r="HY142" s="460">
        <v>11063.2</v>
      </c>
      <c r="HZ142" s="460">
        <v>8947.5</v>
      </c>
      <c r="IA142" s="460">
        <v>5822.7</v>
      </c>
      <c r="IB142" s="460">
        <v>3525.2</v>
      </c>
      <c r="IC142" s="460">
        <v>1751.7</v>
      </c>
      <c r="ID142" s="460">
        <v>198</v>
      </c>
      <c r="IE142" s="483">
        <v>57554.400000000001</v>
      </c>
      <c r="IF142" s="483">
        <v>426.1</v>
      </c>
      <c r="IG142" s="483">
        <v>57980.5</v>
      </c>
      <c r="IH142" s="460">
        <v>67</v>
      </c>
      <c r="II142" s="460">
        <v>20774.75</v>
      </c>
      <c r="IJ142" s="460">
        <v>15890.25</v>
      </c>
      <c r="IK142" s="460">
        <v>12446.12</v>
      </c>
      <c r="IL142" s="460">
        <v>8947.5</v>
      </c>
      <c r="IM142" s="460">
        <v>4764</v>
      </c>
      <c r="IN142" s="460">
        <v>2440.5</v>
      </c>
      <c r="IO142" s="460">
        <v>1051</v>
      </c>
      <c r="IP142" s="460">
        <v>99</v>
      </c>
      <c r="IQ142" s="483">
        <v>66480.12</v>
      </c>
      <c r="IR142" s="460">
        <v>18.07</v>
      </c>
      <c r="IS142" s="460">
        <v>4534.26</v>
      </c>
      <c r="IT142" s="460">
        <v>1451.22</v>
      </c>
      <c r="IU142" s="460">
        <v>594.04999999999995</v>
      </c>
      <c r="IV142" s="460">
        <v>277.18</v>
      </c>
      <c r="IW142" s="460">
        <v>89</v>
      </c>
      <c r="IX142" s="460">
        <v>16.32</v>
      </c>
      <c r="IY142" s="460">
        <v>3.88</v>
      </c>
      <c r="IZ142" s="460">
        <v>0</v>
      </c>
      <c r="JA142" s="483">
        <v>6983.98</v>
      </c>
      <c r="JB142" s="460">
        <v>48.93</v>
      </c>
      <c r="JC142" s="460">
        <v>16240.49</v>
      </c>
      <c r="JD142" s="460">
        <v>14439.03</v>
      </c>
      <c r="JE142" s="460">
        <v>11852.07</v>
      </c>
      <c r="JF142" s="460">
        <v>8670.32</v>
      </c>
      <c r="JG142" s="460">
        <v>4675</v>
      </c>
      <c r="JH142" s="460">
        <v>2424.1799999999998</v>
      </c>
      <c r="JI142" s="460">
        <v>1047.1199999999999</v>
      </c>
      <c r="JJ142" s="460">
        <v>99</v>
      </c>
      <c r="JK142" s="483">
        <v>59496.14</v>
      </c>
      <c r="JL142" s="460">
        <v>27.2</v>
      </c>
      <c r="JM142" s="460">
        <v>10827</v>
      </c>
      <c r="JN142" s="460">
        <v>11230.4</v>
      </c>
      <c r="JO142" s="460">
        <v>10535.2</v>
      </c>
      <c r="JP142" s="460">
        <v>8670.2999999999993</v>
      </c>
      <c r="JQ142" s="460">
        <v>5713.9</v>
      </c>
      <c r="JR142" s="460">
        <v>3501.6</v>
      </c>
      <c r="JS142" s="460">
        <v>1745.2</v>
      </c>
      <c r="JT142" s="460">
        <v>198</v>
      </c>
      <c r="JU142" s="483">
        <v>52448.800000000003</v>
      </c>
      <c r="JV142" s="483">
        <v>426.1</v>
      </c>
      <c r="JW142" s="483">
        <v>52874.9</v>
      </c>
      <c r="JX142" s="461"/>
      <c r="JY142" s="461"/>
      <c r="JZ142" s="461"/>
      <c r="KA142" s="461"/>
      <c r="KB142" s="461"/>
      <c r="KC142" s="461"/>
      <c r="KD142" s="461"/>
      <c r="KE142" s="461"/>
      <c r="KF142" s="461"/>
      <c r="KG142" s="461"/>
      <c r="KH142" s="461"/>
      <c r="KI142" s="461"/>
      <c r="KJ142" s="461"/>
      <c r="KK142" s="461"/>
      <c r="KL142" s="461"/>
      <c r="KM142" s="461"/>
      <c r="KN142" s="461"/>
      <c r="KO142" s="461"/>
      <c r="KP142" s="461"/>
      <c r="KQ142" s="461"/>
      <c r="KR142" s="461"/>
      <c r="KS142" s="461"/>
      <c r="KT142" s="461"/>
      <c r="KU142" s="461"/>
      <c r="KV142" s="461"/>
      <c r="KW142" s="461"/>
      <c r="KX142" s="462"/>
    </row>
    <row r="143" spans="1:310" s="463" customFormat="1" x14ac:dyDescent="0.2">
      <c r="A143" s="457" t="s">
        <v>316</v>
      </c>
      <c r="B143" s="473" t="s">
        <v>954</v>
      </c>
      <c r="C143" s="464" t="s">
        <v>794</v>
      </c>
      <c r="D143" s="465" t="s">
        <v>955</v>
      </c>
      <c r="E143" s="484">
        <v>82111</v>
      </c>
      <c r="F143" s="484">
        <v>23878</v>
      </c>
      <c r="G143" s="484">
        <v>10935</v>
      </c>
      <c r="H143" s="484">
        <v>4638</v>
      </c>
      <c r="I143" s="484">
        <v>1387</v>
      </c>
      <c r="J143" s="484">
        <v>317</v>
      </c>
      <c r="K143" s="484">
        <v>63</v>
      </c>
      <c r="L143" s="484">
        <v>38</v>
      </c>
      <c r="M143" s="485">
        <v>123367</v>
      </c>
      <c r="N143" s="484">
        <v>2222</v>
      </c>
      <c r="O143" s="484">
        <v>897</v>
      </c>
      <c r="P143" s="484">
        <v>324</v>
      </c>
      <c r="Q143" s="484">
        <v>85</v>
      </c>
      <c r="R143" s="484">
        <v>18</v>
      </c>
      <c r="S143" s="484">
        <v>28</v>
      </c>
      <c r="T143" s="484">
        <v>1</v>
      </c>
      <c r="U143" s="484">
        <v>1</v>
      </c>
      <c r="V143" s="485">
        <v>3576</v>
      </c>
      <c r="W143" s="484">
        <v>0</v>
      </c>
      <c r="X143" s="484">
        <v>0</v>
      </c>
      <c r="Y143" s="484">
        <v>0</v>
      </c>
      <c r="Z143" s="484">
        <v>0</v>
      </c>
      <c r="AA143" s="484">
        <v>0</v>
      </c>
      <c r="AB143" s="484">
        <v>0</v>
      </c>
      <c r="AC143" s="484">
        <v>0</v>
      </c>
      <c r="AD143" s="484">
        <v>0</v>
      </c>
      <c r="AE143" s="485">
        <v>0</v>
      </c>
      <c r="AF143" s="484">
        <v>79889</v>
      </c>
      <c r="AG143" s="484">
        <v>22981</v>
      </c>
      <c r="AH143" s="484">
        <v>10611</v>
      </c>
      <c r="AI143" s="484">
        <v>4553</v>
      </c>
      <c r="AJ143" s="484">
        <v>1369</v>
      </c>
      <c r="AK143" s="484">
        <v>289</v>
      </c>
      <c r="AL143" s="484">
        <v>62</v>
      </c>
      <c r="AM143" s="484">
        <v>37</v>
      </c>
      <c r="AN143" s="485">
        <v>119791</v>
      </c>
      <c r="AO143" s="484">
        <v>216</v>
      </c>
      <c r="AP143" s="484">
        <v>116</v>
      </c>
      <c r="AQ143" s="484">
        <v>64</v>
      </c>
      <c r="AR143" s="484">
        <v>38</v>
      </c>
      <c r="AS143" s="484">
        <v>17</v>
      </c>
      <c r="AT143" s="484">
        <v>13</v>
      </c>
      <c r="AU143" s="484">
        <v>17</v>
      </c>
      <c r="AV143" s="484">
        <v>16</v>
      </c>
      <c r="AW143" s="485">
        <v>497</v>
      </c>
      <c r="AX143" s="484">
        <v>216</v>
      </c>
      <c r="AY143" s="484">
        <v>116</v>
      </c>
      <c r="AZ143" s="484">
        <v>64</v>
      </c>
      <c r="BA143" s="484">
        <v>38</v>
      </c>
      <c r="BB143" s="484">
        <v>17</v>
      </c>
      <c r="BC143" s="484">
        <v>13</v>
      </c>
      <c r="BD143" s="484">
        <v>17</v>
      </c>
      <c r="BE143" s="484">
        <v>16</v>
      </c>
      <c r="BF143" s="486"/>
      <c r="BG143" s="485">
        <v>497</v>
      </c>
      <c r="BH143" s="484">
        <v>216</v>
      </c>
      <c r="BI143" s="484">
        <v>79789</v>
      </c>
      <c r="BJ143" s="484">
        <v>22929</v>
      </c>
      <c r="BK143" s="484">
        <v>10585</v>
      </c>
      <c r="BL143" s="484">
        <v>4532</v>
      </c>
      <c r="BM143" s="484">
        <v>1365</v>
      </c>
      <c r="BN143" s="484">
        <v>293</v>
      </c>
      <c r="BO143" s="484">
        <v>61</v>
      </c>
      <c r="BP143" s="484">
        <v>21</v>
      </c>
      <c r="BQ143" s="485">
        <v>119791</v>
      </c>
      <c r="BR143" s="484">
        <v>54</v>
      </c>
      <c r="BS143" s="484">
        <v>37638</v>
      </c>
      <c r="BT143" s="484">
        <v>7557</v>
      </c>
      <c r="BU143" s="484">
        <v>2517</v>
      </c>
      <c r="BV143" s="484">
        <v>717</v>
      </c>
      <c r="BW143" s="484">
        <v>166</v>
      </c>
      <c r="BX143" s="484">
        <v>30</v>
      </c>
      <c r="BY143" s="484">
        <v>1</v>
      </c>
      <c r="BZ143" s="484">
        <v>0</v>
      </c>
      <c r="CA143" s="485">
        <v>48680</v>
      </c>
      <c r="CB143" s="484">
        <v>15</v>
      </c>
      <c r="CC143" s="484">
        <v>850</v>
      </c>
      <c r="CD143" s="484">
        <v>284</v>
      </c>
      <c r="CE143" s="484">
        <v>147</v>
      </c>
      <c r="CF143" s="484">
        <v>45</v>
      </c>
      <c r="CG143" s="484">
        <v>17</v>
      </c>
      <c r="CH143" s="484">
        <v>1</v>
      </c>
      <c r="CI143" s="484">
        <v>0</v>
      </c>
      <c r="CJ143" s="484">
        <v>0</v>
      </c>
      <c r="CK143" s="485">
        <v>1359</v>
      </c>
      <c r="CL143" s="484">
        <v>11</v>
      </c>
      <c r="CM143" s="484">
        <v>209</v>
      </c>
      <c r="CN143" s="484">
        <v>69</v>
      </c>
      <c r="CO143" s="484">
        <v>24</v>
      </c>
      <c r="CP143" s="484">
        <v>19</v>
      </c>
      <c r="CQ143" s="484">
        <v>19</v>
      </c>
      <c r="CR143" s="484">
        <v>20</v>
      </c>
      <c r="CS143" s="484">
        <v>24</v>
      </c>
      <c r="CT143" s="484">
        <v>18</v>
      </c>
      <c r="CU143" s="485">
        <v>413</v>
      </c>
      <c r="CV143" s="484">
        <v>159</v>
      </c>
      <c r="CW143" s="484">
        <v>54</v>
      </c>
      <c r="CX143" s="484">
        <v>24</v>
      </c>
      <c r="CY143" s="484">
        <v>9</v>
      </c>
      <c r="CZ143" s="484">
        <v>0</v>
      </c>
      <c r="DA143" s="484">
        <v>4</v>
      </c>
      <c r="DB143" s="484">
        <v>0</v>
      </c>
      <c r="DC143" s="484">
        <v>0</v>
      </c>
      <c r="DD143" s="485">
        <v>250</v>
      </c>
      <c r="DE143" s="484">
        <v>2242</v>
      </c>
      <c r="DF143" s="484">
        <v>413</v>
      </c>
      <c r="DG143" s="484">
        <v>155</v>
      </c>
      <c r="DH143" s="484">
        <v>75</v>
      </c>
      <c r="DI143" s="484">
        <v>13</v>
      </c>
      <c r="DJ143" s="484">
        <v>2</v>
      </c>
      <c r="DK143" s="484">
        <v>1</v>
      </c>
      <c r="DL143" s="484">
        <v>0</v>
      </c>
      <c r="DM143" s="485">
        <v>2901</v>
      </c>
      <c r="DN143" s="484">
        <v>0</v>
      </c>
      <c r="DO143" s="484">
        <v>0</v>
      </c>
      <c r="DP143" s="484">
        <v>0</v>
      </c>
      <c r="DQ143" s="484">
        <v>0</v>
      </c>
      <c r="DR143" s="484">
        <v>0</v>
      </c>
      <c r="DS143" s="484">
        <v>0</v>
      </c>
      <c r="DT143" s="484">
        <v>0</v>
      </c>
      <c r="DU143" s="484">
        <v>0</v>
      </c>
      <c r="DV143" s="485">
        <v>0</v>
      </c>
      <c r="DW143" s="484">
        <v>411</v>
      </c>
      <c r="DX143" s="484">
        <v>56</v>
      </c>
      <c r="DY143" s="484">
        <v>22</v>
      </c>
      <c r="DZ143" s="484">
        <v>7</v>
      </c>
      <c r="EA143" s="484">
        <v>1</v>
      </c>
      <c r="EB143" s="484">
        <v>2</v>
      </c>
      <c r="EC143" s="484">
        <v>2</v>
      </c>
      <c r="ED143" s="484">
        <v>0</v>
      </c>
      <c r="EE143" s="485">
        <v>501</v>
      </c>
      <c r="EF143" s="484">
        <v>2653</v>
      </c>
      <c r="EG143" s="484">
        <v>469</v>
      </c>
      <c r="EH143" s="484">
        <v>177</v>
      </c>
      <c r="EI143" s="484">
        <v>82</v>
      </c>
      <c r="EJ143" s="484">
        <v>14</v>
      </c>
      <c r="EK143" s="484">
        <v>4</v>
      </c>
      <c r="EL143" s="484">
        <v>3</v>
      </c>
      <c r="EM143" s="484">
        <v>0</v>
      </c>
      <c r="EN143" s="485">
        <v>3402</v>
      </c>
      <c r="EO143" s="484">
        <v>1367</v>
      </c>
      <c r="EP143" s="484">
        <v>241</v>
      </c>
      <c r="EQ143" s="484">
        <v>103</v>
      </c>
      <c r="ER143" s="484">
        <v>57</v>
      </c>
      <c r="ES143" s="484">
        <v>5</v>
      </c>
      <c r="ET143" s="484">
        <v>3</v>
      </c>
      <c r="EU143" s="484">
        <v>2</v>
      </c>
      <c r="EV143" s="484">
        <v>0</v>
      </c>
      <c r="EW143" s="485">
        <v>1778</v>
      </c>
      <c r="EX143" s="484">
        <v>0</v>
      </c>
      <c r="EY143" s="484">
        <v>0</v>
      </c>
      <c r="EZ143" s="484">
        <v>0</v>
      </c>
      <c r="FA143" s="484">
        <v>0</v>
      </c>
      <c r="FB143" s="484">
        <v>0</v>
      </c>
      <c r="FC143" s="484">
        <v>0</v>
      </c>
      <c r="FD143" s="484">
        <v>0</v>
      </c>
      <c r="FE143" s="484">
        <v>0</v>
      </c>
      <c r="FF143" s="485">
        <v>0</v>
      </c>
      <c r="FG143" s="484">
        <v>0</v>
      </c>
      <c r="FH143" s="484">
        <v>0</v>
      </c>
      <c r="FI143" s="484">
        <v>0</v>
      </c>
      <c r="FJ143" s="484">
        <v>0</v>
      </c>
      <c r="FK143" s="484">
        <v>0</v>
      </c>
      <c r="FL143" s="484">
        <v>0</v>
      </c>
      <c r="FM143" s="484">
        <v>0</v>
      </c>
      <c r="FN143" s="484">
        <v>0</v>
      </c>
      <c r="FO143" s="485">
        <v>0</v>
      </c>
      <c r="FP143" s="484">
        <v>0</v>
      </c>
      <c r="FQ143" s="484">
        <v>0</v>
      </c>
      <c r="FR143" s="484">
        <v>0</v>
      </c>
      <c r="FS143" s="484">
        <v>0</v>
      </c>
      <c r="FT143" s="484">
        <v>0</v>
      </c>
      <c r="FU143" s="484">
        <v>0</v>
      </c>
      <c r="FV143" s="484">
        <v>0</v>
      </c>
      <c r="FW143" s="484">
        <v>0</v>
      </c>
      <c r="FX143" s="485">
        <v>0</v>
      </c>
      <c r="FY143" s="484">
        <v>1367</v>
      </c>
      <c r="FZ143" s="484">
        <v>241</v>
      </c>
      <c r="GA143" s="484">
        <v>103</v>
      </c>
      <c r="GB143" s="484">
        <v>57</v>
      </c>
      <c r="GC143" s="484">
        <v>5</v>
      </c>
      <c r="GD143" s="484">
        <v>3</v>
      </c>
      <c r="GE143" s="484">
        <v>2</v>
      </c>
      <c r="GF143" s="484">
        <v>0</v>
      </c>
      <c r="GG143" s="485">
        <v>1778</v>
      </c>
      <c r="GH143" s="484">
        <v>136</v>
      </c>
      <c r="GI143" s="484">
        <v>40680</v>
      </c>
      <c r="GJ143" s="484">
        <v>14961</v>
      </c>
      <c r="GK143" s="484">
        <v>7875</v>
      </c>
      <c r="GL143" s="484">
        <v>3744</v>
      </c>
      <c r="GM143" s="484">
        <v>1162</v>
      </c>
      <c r="GN143" s="484">
        <v>240</v>
      </c>
      <c r="GO143" s="484">
        <v>34</v>
      </c>
      <c r="GP143" s="484">
        <v>3</v>
      </c>
      <c r="GQ143" s="485">
        <v>68835</v>
      </c>
      <c r="GR143" s="484">
        <v>80</v>
      </c>
      <c r="GS143" s="484">
        <v>39109</v>
      </c>
      <c r="GT143" s="484">
        <v>7968</v>
      </c>
      <c r="GU143" s="484">
        <v>2710</v>
      </c>
      <c r="GV143" s="484">
        <v>788</v>
      </c>
      <c r="GW143" s="484">
        <v>203</v>
      </c>
      <c r="GX143" s="484">
        <v>53</v>
      </c>
      <c r="GY143" s="484">
        <v>27</v>
      </c>
      <c r="GZ143" s="484">
        <v>18</v>
      </c>
      <c r="HA143" s="485">
        <v>50956</v>
      </c>
      <c r="HB143" s="460">
        <v>0</v>
      </c>
      <c r="HC143" s="460">
        <v>0</v>
      </c>
      <c r="HD143" s="460">
        <v>0</v>
      </c>
      <c r="HE143" s="460">
        <v>0</v>
      </c>
      <c r="HF143" s="460">
        <v>0</v>
      </c>
      <c r="HG143" s="460">
        <v>0</v>
      </c>
      <c r="HH143" s="460">
        <v>0</v>
      </c>
      <c r="HI143" s="460">
        <v>0</v>
      </c>
      <c r="HJ143" s="460">
        <v>0</v>
      </c>
      <c r="HK143" s="483">
        <v>0</v>
      </c>
      <c r="HL143" s="460">
        <v>193.25</v>
      </c>
      <c r="HM143" s="460">
        <v>70638</v>
      </c>
      <c r="HN143" s="460">
        <v>21013.25</v>
      </c>
      <c r="HO143" s="460">
        <v>9939</v>
      </c>
      <c r="HP143" s="460">
        <v>4339</v>
      </c>
      <c r="HQ143" s="460">
        <v>1310.75</v>
      </c>
      <c r="HR143" s="460">
        <v>281.25</v>
      </c>
      <c r="HS143" s="460">
        <v>52.75</v>
      </c>
      <c r="HT143" s="460">
        <v>12</v>
      </c>
      <c r="HU143" s="483">
        <v>107779.25</v>
      </c>
      <c r="HV143" s="460">
        <v>107.4</v>
      </c>
      <c r="HW143" s="460">
        <v>47092</v>
      </c>
      <c r="HX143" s="460">
        <v>16343.6</v>
      </c>
      <c r="HY143" s="460">
        <v>8834.7000000000007</v>
      </c>
      <c r="HZ143" s="460">
        <v>4339</v>
      </c>
      <c r="IA143" s="460">
        <v>1602</v>
      </c>
      <c r="IB143" s="460">
        <v>406.3</v>
      </c>
      <c r="IC143" s="460">
        <v>87.9</v>
      </c>
      <c r="ID143" s="460">
        <v>24</v>
      </c>
      <c r="IE143" s="483">
        <v>78836.899999999994</v>
      </c>
      <c r="IF143" s="483">
        <v>0</v>
      </c>
      <c r="IG143" s="483">
        <v>78836.899999999994</v>
      </c>
      <c r="IH143" s="460">
        <v>193.25</v>
      </c>
      <c r="II143" s="460">
        <v>70638</v>
      </c>
      <c r="IJ143" s="460">
        <v>21013.25</v>
      </c>
      <c r="IK143" s="460">
        <v>9939</v>
      </c>
      <c r="IL143" s="460">
        <v>4339</v>
      </c>
      <c r="IM143" s="460">
        <v>1310.75</v>
      </c>
      <c r="IN143" s="460">
        <v>281.25</v>
      </c>
      <c r="IO143" s="460">
        <v>52.75</v>
      </c>
      <c r="IP143" s="460">
        <v>12</v>
      </c>
      <c r="IQ143" s="483">
        <v>107779.25</v>
      </c>
      <c r="IR143" s="460">
        <v>63.33</v>
      </c>
      <c r="IS143" s="460">
        <v>17184.29</v>
      </c>
      <c r="IT143" s="460">
        <v>1830.57</v>
      </c>
      <c r="IU143" s="460">
        <v>367.28</v>
      </c>
      <c r="IV143" s="460">
        <v>113.52</v>
      </c>
      <c r="IW143" s="460">
        <v>12.68</v>
      </c>
      <c r="IX143" s="460">
        <v>0.8</v>
      </c>
      <c r="IY143" s="460">
        <v>0.26</v>
      </c>
      <c r="IZ143" s="460">
        <v>0</v>
      </c>
      <c r="JA143" s="483">
        <v>19572.73</v>
      </c>
      <c r="JB143" s="460">
        <v>129.91999999999999</v>
      </c>
      <c r="JC143" s="460">
        <v>53453.71</v>
      </c>
      <c r="JD143" s="460">
        <v>19182.68</v>
      </c>
      <c r="JE143" s="460">
        <v>9571.7199999999993</v>
      </c>
      <c r="JF143" s="460">
        <v>4225.4799999999996</v>
      </c>
      <c r="JG143" s="460">
        <v>1298.07</v>
      </c>
      <c r="JH143" s="460">
        <v>280.45</v>
      </c>
      <c r="JI143" s="460">
        <v>52.49</v>
      </c>
      <c r="JJ143" s="460">
        <v>12</v>
      </c>
      <c r="JK143" s="483">
        <v>88206.52</v>
      </c>
      <c r="JL143" s="460">
        <v>72.2</v>
      </c>
      <c r="JM143" s="460">
        <v>35635.800000000003</v>
      </c>
      <c r="JN143" s="460">
        <v>14919.9</v>
      </c>
      <c r="JO143" s="460">
        <v>8508.2000000000007</v>
      </c>
      <c r="JP143" s="460">
        <v>4225.5</v>
      </c>
      <c r="JQ143" s="460">
        <v>1586.5</v>
      </c>
      <c r="JR143" s="460">
        <v>405.1</v>
      </c>
      <c r="JS143" s="460">
        <v>87.5</v>
      </c>
      <c r="JT143" s="460">
        <v>24</v>
      </c>
      <c r="JU143" s="483">
        <v>65464.7</v>
      </c>
      <c r="JV143" s="483">
        <v>0</v>
      </c>
      <c r="JW143" s="483">
        <v>65464.7</v>
      </c>
      <c r="JX143" s="461"/>
      <c r="JY143" s="461"/>
      <c r="JZ143" s="461"/>
      <c r="KA143" s="461"/>
      <c r="KB143" s="461"/>
      <c r="KC143" s="461"/>
      <c r="KD143" s="461"/>
      <c r="KE143" s="461"/>
      <c r="KF143" s="461"/>
      <c r="KG143" s="461"/>
      <c r="KH143" s="461"/>
      <c r="KI143" s="461"/>
      <c r="KJ143" s="461"/>
      <c r="KK143" s="461"/>
      <c r="KL143" s="461"/>
      <c r="KM143" s="461"/>
      <c r="KN143" s="461"/>
      <c r="KO143" s="461"/>
      <c r="KP143" s="461"/>
      <c r="KQ143" s="461"/>
      <c r="KR143" s="461"/>
      <c r="KS143" s="461"/>
      <c r="KT143" s="461"/>
      <c r="KU143" s="461"/>
      <c r="KV143" s="461"/>
      <c r="KW143" s="461"/>
      <c r="KX143" s="462"/>
    </row>
    <row r="144" spans="1:310" s="463" customFormat="1" x14ac:dyDescent="0.2">
      <c r="A144" s="457" t="s">
        <v>317</v>
      </c>
      <c r="B144" s="473" t="s">
        <v>956</v>
      </c>
      <c r="C144" s="464" t="s">
        <v>640</v>
      </c>
      <c r="D144" s="465" t="s">
        <v>318</v>
      </c>
      <c r="E144" s="484">
        <v>639</v>
      </c>
      <c r="F144" s="484">
        <v>3505</v>
      </c>
      <c r="G144" s="484">
        <v>15443</v>
      </c>
      <c r="H144" s="484">
        <v>20461</v>
      </c>
      <c r="I144" s="484">
        <v>14919</v>
      </c>
      <c r="J144" s="484">
        <v>8427</v>
      </c>
      <c r="K144" s="484">
        <v>4239</v>
      </c>
      <c r="L144" s="484">
        <v>1035</v>
      </c>
      <c r="M144" s="485">
        <v>68668</v>
      </c>
      <c r="N144" s="484">
        <v>127</v>
      </c>
      <c r="O144" s="484">
        <v>217</v>
      </c>
      <c r="P144" s="484">
        <v>349</v>
      </c>
      <c r="Q144" s="484">
        <v>610</v>
      </c>
      <c r="R144" s="484">
        <v>266</v>
      </c>
      <c r="S144" s="484">
        <v>127</v>
      </c>
      <c r="T144" s="484">
        <v>66</v>
      </c>
      <c r="U144" s="484">
        <v>17</v>
      </c>
      <c r="V144" s="485">
        <v>1779</v>
      </c>
      <c r="W144" s="484">
        <v>0</v>
      </c>
      <c r="X144" s="484">
        <v>0</v>
      </c>
      <c r="Y144" s="484">
        <v>0</v>
      </c>
      <c r="Z144" s="484">
        <v>0</v>
      </c>
      <c r="AA144" s="484">
        <v>0</v>
      </c>
      <c r="AB144" s="484">
        <v>0</v>
      </c>
      <c r="AC144" s="484">
        <v>0</v>
      </c>
      <c r="AD144" s="484">
        <v>0</v>
      </c>
      <c r="AE144" s="485">
        <v>0</v>
      </c>
      <c r="AF144" s="484">
        <v>512</v>
      </c>
      <c r="AG144" s="484">
        <v>3288</v>
      </c>
      <c r="AH144" s="484">
        <v>15094</v>
      </c>
      <c r="AI144" s="484">
        <v>19851</v>
      </c>
      <c r="AJ144" s="484">
        <v>14653</v>
      </c>
      <c r="AK144" s="484">
        <v>8300</v>
      </c>
      <c r="AL144" s="484">
        <v>4173</v>
      </c>
      <c r="AM144" s="484">
        <v>1018</v>
      </c>
      <c r="AN144" s="485">
        <v>66889</v>
      </c>
      <c r="AO144" s="484">
        <v>0</v>
      </c>
      <c r="AP144" s="484">
        <v>2</v>
      </c>
      <c r="AQ144" s="484">
        <v>15</v>
      </c>
      <c r="AR144" s="484">
        <v>48</v>
      </c>
      <c r="AS144" s="484">
        <v>75</v>
      </c>
      <c r="AT144" s="484">
        <v>54</v>
      </c>
      <c r="AU144" s="484">
        <v>20</v>
      </c>
      <c r="AV144" s="484">
        <v>13</v>
      </c>
      <c r="AW144" s="485">
        <v>227</v>
      </c>
      <c r="AX144" s="484">
        <v>0</v>
      </c>
      <c r="AY144" s="484">
        <v>2</v>
      </c>
      <c r="AZ144" s="484">
        <v>15</v>
      </c>
      <c r="BA144" s="484">
        <v>48</v>
      </c>
      <c r="BB144" s="484">
        <v>75</v>
      </c>
      <c r="BC144" s="484">
        <v>54</v>
      </c>
      <c r="BD144" s="484">
        <v>20</v>
      </c>
      <c r="BE144" s="484">
        <v>13</v>
      </c>
      <c r="BF144" s="486"/>
      <c r="BG144" s="485">
        <v>227</v>
      </c>
      <c r="BH144" s="484">
        <v>0</v>
      </c>
      <c r="BI144" s="484">
        <v>514</v>
      </c>
      <c r="BJ144" s="484">
        <v>3301</v>
      </c>
      <c r="BK144" s="484">
        <v>15127</v>
      </c>
      <c r="BL144" s="484">
        <v>19878</v>
      </c>
      <c r="BM144" s="484">
        <v>14632</v>
      </c>
      <c r="BN144" s="484">
        <v>8266</v>
      </c>
      <c r="BO144" s="484">
        <v>4166</v>
      </c>
      <c r="BP144" s="484">
        <v>1005</v>
      </c>
      <c r="BQ144" s="485">
        <v>66889</v>
      </c>
      <c r="BR144" s="484">
        <v>0</v>
      </c>
      <c r="BS144" s="484">
        <v>160</v>
      </c>
      <c r="BT144" s="484">
        <v>1627</v>
      </c>
      <c r="BU144" s="484">
        <v>6314</v>
      </c>
      <c r="BV144" s="484">
        <v>5054</v>
      </c>
      <c r="BW144" s="484">
        <v>2823</v>
      </c>
      <c r="BX144" s="484">
        <v>1348</v>
      </c>
      <c r="BY144" s="484">
        <v>498</v>
      </c>
      <c r="BZ144" s="484">
        <v>88</v>
      </c>
      <c r="CA144" s="485">
        <v>17912</v>
      </c>
      <c r="CB144" s="484">
        <v>0</v>
      </c>
      <c r="CC144" s="484">
        <v>1</v>
      </c>
      <c r="CD144" s="484">
        <v>35</v>
      </c>
      <c r="CE144" s="484">
        <v>153</v>
      </c>
      <c r="CF144" s="484">
        <v>205</v>
      </c>
      <c r="CG144" s="484">
        <v>126</v>
      </c>
      <c r="CH144" s="484">
        <v>66</v>
      </c>
      <c r="CI144" s="484">
        <v>39</v>
      </c>
      <c r="CJ144" s="484">
        <v>3</v>
      </c>
      <c r="CK144" s="485">
        <v>628</v>
      </c>
      <c r="CL144" s="484">
        <v>0</v>
      </c>
      <c r="CM144" s="484">
        <v>0</v>
      </c>
      <c r="CN144" s="484">
        <v>0</v>
      </c>
      <c r="CO144" s="484">
        <v>4</v>
      </c>
      <c r="CP144" s="484">
        <v>5</v>
      </c>
      <c r="CQ144" s="484">
        <v>12</v>
      </c>
      <c r="CR144" s="484">
        <v>11</v>
      </c>
      <c r="CS144" s="484">
        <v>19</v>
      </c>
      <c r="CT144" s="484">
        <v>16</v>
      </c>
      <c r="CU144" s="485">
        <v>67</v>
      </c>
      <c r="CV144" s="484">
        <v>173</v>
      </c>
      <c r="CW144" s="484">
        <v>320</v>
      </c>
      <c r="CX144" s="484">
        <v>177</v>
      </c>
      <c r="CY144" s="484">
        <v>162</v>
      </c>
      <c r="CZ144" s="484">
        <v>89</v>
      </c>
      <c r="DA144" s="484">
        <v>51</v>
      </c>
      <c r="DB144" s="484">
        <v>35</v>
      </c>
      <c r="DC144" s="484">
        <v>15</v>
      </c>
      <c r="DD144" s="485">
        <v>1022</v>
      </c>
      <c r="DE144" s="484">
        <v>7</v>
      </c>
      <c r="DF144" s="484">
        <v>149</v>
      </c>
      <c r="DG144" s="484">
        <v>410</v>
      </c>
      <c r="DH144" s="484">
        <v>316</v>
      </c>
      <c r="DI144" s="484">
        <v>169</v>
      </c>
      <c r="DJ144" s="484">
        <v>103</v>
      </c>
      <c r="DK144" s="484">
        <v>48</v>
      </c>
      <c r="DL144" s="484">
        <v>26</v>
      </c>
      <c r="DM144" s="485">
        <v>1228</v>
      </c>
      <c r="DN144" s="484">
        <v>0</v>
      </c>
      <c r="DO144" s="484">
        <v>0</v>
      </c>
      <c r="DP144" s="484">
        <v>0</v>
      </c>
      <c r="DQ144" s="484">
        <v>0</v>
      </c>
      <c r="DR144" s="484">
        <v>0</v>
      </c>
      <c r="DS144" s="484">
        <v>0</v>
      </c>
      <c r="DT144" s="484">
        <v>0</v>
      </c>
      <c r="DU144" s="484">
        <v>0</v>
      </c>
      <c r="DV144" s="485">
        <v>0</v>
      </c>
      <c r="DW144" s="484">
        <v>7</v>
      </c>
      <c r="DX144" s="484">
        <v>47</v>
      </c>
      <c r="DY144" s="484">
        <v>75</v>
      </c>
      <c r="DZ144" s="484">
        <v>54</v>
      </c>
      <c r="EA144" s="484">
        <v>24</v>
      </c>
      <c r="EB144" s="484">
        <v>17</v>
      </c>
      <c r="EC144" s="484">
        <v>10</v>
      </c>
      <c r="ED144" s="484">
        <v>4</v>
      </c>
      <c r="EE144" s="485">
        <v>238</v>
      </c>
      <c r="EF144" s="484">
        <v>14</v>
      </c>
      <c r="EG144" s="484">
        <v>196</v>
      </c>
      <c r="EH144" s="484">
        <v>485</v>
      </c>
      <c r="EI144" s="484">
        <v>370</v>
      </c>
      <c r="EJ144" s="484">
        <v>193</v>
      </c>
      <c r="EK144" s="484">
        <v>120</v>
      </c>
      <c r="EL144" s="484">
        <v>58</v>
      </c>
      <c r="EM144" s="484">
        <v>30</v>
      </c>
      <c r="EN144" s="485">
        <v>1466</v>
      </c>
      <c r="EO144" s="484">
        <v>11</v>
      </c>
      <c r="EP144" s="484">
        <v>105</v>
      </c>
      <c r="EQ144" s="484">
        <v>198</v>
      </c>
      <c r="ER144" s="484">
        <v>161</v>
      </c>
      <c r="ES144" s="484">
        <v>89</v>
      </c>
      <c r="ET144" s="484">
        <v>62</v>
      </c>
      <c r="EU144" s="484">
        <v>27</v>
      </c>
      <c r="EV144" s="484">
        <v>16</v>
      </c>
      <c r="EW144" s="485">
        <v>669</v>
      </c>
      <c r="EX144" s="484">
        <v>0</v>
      </c>
      <c r="EY144" s="484">
        <v>0</v>
      </c>
      <c r="EZ144" s="484">
        <v>0</v>
      </c>
      <c r="FA144" s="484">
        <v>0</v>
      </c>
      <c r="FB144" s="484">
        <v>0</v>
      </c>
      <c r="FC144" s="484">
        <v>0</v>
      </c>
      <c r="FD144" s="484">
        <v>0</v>
      </c>
      <c r="FE144" s="484">
        <v>0</v>
      </c>
      <c r="FF144" s="485">
        <v>0</v>
      </c>
      <c r="FG144" s="484">
        <v>0</v>
      </c>
      <c r="FH144" s="484">
        <v>0</v>
      </c>
      <c r="FI144" s="484">
        <v>0</v>
      </c>
      <c r="FJ144" s="484">
        <v>0</v>
      </c>
      <c r="FK144" s="484">
        <v>0</v>
      </c>
      <c r="FL144" s="484">
        <v>0</v>
      </c>
      <c r="FM144" s="484">
        <v>0</v>
      </c>
      <c r="FN144" s="484">
        <v>0</v>
      </c>
      <c r="FO144" s="485">
        <v>0</v>
      </c>
      <c r="FP144" s="484">
        <v>0</v>
      </c>
      <c r="FQ144" s="484">
        <v>0</v>
      </c>
      <c r="FR144" s="484">
        <v>3</v>
      </c>
      <c r="FS144" s="484">
        <v>2</v>
      </c>
      <c r="FT144" s="484">
        <v>1</v>
      </c>
      <c r="FU144" s="484">
        <v>0</v>
      </c>
      <c r="FV144" s="484">
        <v>1</v>
      </c>
      <c r="FW144" s="484">
        <v>0</v>
      </c>
      <c r="FX144" s="485">
        <v>7</v>
      </c>
      <c r="FY144" s="484">
        <v>11</v>
      </c>
      <c r="FZ144" s="484">
        <v>105</v>
      </c>
      <c r="GA144" s="484">
        <v>195</v>
      </c>
      <c r="GB144" s="484">
        <v>159</v>
      </c>
      <c r="GC144" s="484">
        <v>88</v>
      </c>
      <c r="GD144" s="484">
        <v>62</v>
      </c>
      <c r="GE144" s="484">
        <v>26</v>
      </c>
      <c r="GF144" s="484">
        <v>16</v>
      </c>
      <c r="GG144" s="485">
        <v>662</v>
      </c>
      <c r="GH144" s="484">
        <v>0</v>
      </c>
      <c r="GI144" s="484">
        <v>346</v>
      </c>
      <c r="GJ144" s="484">
        <v>1592</v>
      </c>
      <c r="GK144" s="484">
        <v>8581</v>
      </c>
      <c r="GL144" s="484">
        <v>14560</v>
      </c>
      <c r="GM144" s="484">
        <v>11647</v>
      </c>
      <c r="GN144" s="484">
        <v>6824</v>
      </c>
      <c r="GO144" s="484">
        <v>3600</v>
      </c>
      <c r="GP144" s="484">
        <v>894</v>
      </c>
      <c r="GQ144" s="485">
        <v>48044</v>
      </c>
      <c r="GR144" s="484">
        <v>0</v>
      </c>
      <c r="GS144" s="484">
        <v>168</v>
      </c>
      <c r="GT144" s="484">
        <v>1709</v>
      </c>
      <c r="GU144" s="484">
        <v>6546</v>
      </c>
      <c r="GV144" s="484">
        <v>5318</v>
      </c>
      <c r="GW144" s="484">
        <v>2985</v>
      </c>
      <c r="GX144" s="484">
        <v>1442</v>
      </c>
      <c r="GY144" s="484">
        <v>566</v>
      </c>
      <c r="GZ144" s="484">
        <v>111</v>
      </c>
      <c r="HA144" s="485">
        <v>18845</v>
      </c>
      <c r="HB144" s="460">
        <v>0</v>
      </c>
      <c r="HC144" s="460">
        <v>2.5</v>
      </c>
      <c r="HD144" s="460">
        <v>0</v>
      </c>
      <c r="HE144" s="460">
        <v>0</v>
      </c>
      <c r="HF144" s="460">
        <v>0</v>
      </c>
      <c r="HG144" s="460">
        <v>0</v>
      </c>
      <c r="HH144" s="460">
        <v>0.5</v>
      </c>
      <c r="HI144" s="460">
        <v>1</v>
      </c>
      <c r="HJ144" s="460">
        <v>0</v>
      </c>
      <c r="HK144" s="483">
        <v>4</v>
      </c>
      <c r="HL144" s="460">
        <v>0</v>
      </c>
      <c r="HM144" s="460">
        <v>479.25</v>
      </c>
      <c r="HN144" s="460">
        <v>2945.5</v>
      </c>
      <c r="HO144" s="460">
        <v>13604.25</v>
      </c>
      <c r="HP144" s="460">
        <v>18627.75</v>
      </c>
      <c r="HQ144" s="460">
        <v>13918.75</v>
      </c>
      <c r="HR144" s="460">
        <v>7930.5</v>
      </c>
      <c r="HS144" s="460">
        <v>4032.25</v>
      </c>
      <c r="HT144" s="460">
        <v>980.25</v>
      </c>
      <c r="HU144" s="483">
        <v>62518.5</v>
      </c>
      <c r="HV144" s="460">
        <v>0</v>
      </c>
      <c r="HW144" s="460">
        <v>319.5</v>
      </c>
      <c r="HX144" s="460">
        <v>2290.9</v>
      </c>
      <c r="HY144" s="460">
        <v>12092.7</v>
      </c>
      <c r="HZ144" s="460">
        <v>18627.8</v>
      </c>
      <c r="IA144" s="460">
        <v>17011.8</v>
      </c>
      <c r="IB144" s="460">
        <v>11455.2</v>
      </c>
      <c r="IC144" s="460">
        <v>6720.4</v>
      </c>
      <c r="ID144" s="460">
        <v>1960.5</v>
      </c>
      <c r="IE144" s="483">
        <v>70478.8</v>
      </c>
      <c r="IF144" s="483">
        <v>186.4</v>
      </c>
      <c r="IG144" s="483">
        <v>70665.2</v>
      </c>
      <c r="IH144" s="460">
        <v>0</v>
      </c>
      <c r="II144" s="460">
        <v>479.25</v>
      </c>
      <c r="IJ144" s="460">
        <v>2945.5</v>
      </c>
      <c r="IK144" s="460">
        <v>13604.25</v>
      </c>
      <c r="IL144" s="460">
        <v>18627.75</v>
      </c>
      <c r="IM144" s="460">
        <v>13918.75</v>
      </c>
      <c r="IN144" s="460">
        <v>7930.5</v>
      </c>
      <c r="IO144" s="460">
        <v>4032.25</v>
      </c>
      <c r="IP144" s="460">
        <v>980.25</v>
      </c>
      <c r="IQ144" s="483">
        <v>62518.5</v>
      </c>
      <c r="IR144" s="460">
        <v>0</v>
      </c>
      <c r="IS144" s="460">
        <v>49.15</v>
      </c>
      <c r="IT144" s="460">
        <v>675.99</v>
      </c>
      <c r="IU144" s="460">
        <v>2634.36</v>
      </c>
      <c r="IV144" s="460">
        <v>1883.97</v>
      </c>
      <c r="IW144" s="460">
        <v>720.5</v>
      </c>
      <c r="IX144" s="460">
        <v>259.32</v>
      </c>
      <c r="IY144" s="460">
        <v>57.41</v>
      </c>
      <c r="IZ144" s="460">
        <v>9.77</v>
      </c>
      <c r="JA144" s="483">
        <v>6290.47</v>
      </c>
      <c r="JB144" s="460">
        <v>0</v>
      </c>
      <c r="JC144" s="460">
        <v>430.1</v>
      </c>
      <c r="JD144" s="460">
        <v>2269.5100000000002</v>
      </c>
      <c r="JE144" s="460">
        <v>10969.89</v>
      </c>
      <c r="JF144" s="460">
        <v>16743.78</v>
      </c>
      <c r="JG144" s="460">
        <v>13198.25</v>
      </c>
      <c r="JH144" s="460">
        <v>7671.18</v>
      </c>
      <c r="JI144" s="460">
        <v>3974.84</v>
      </c>
      <c r="JJ144" s="460">
        <v>970.48</v>
      </c>
      <c r="JK144" s="483">
        <v>56228.03</v>
      </c>
      <c r="JL144" s="460">
        <v>0</v>
      </c>
      <c r="JM144" s="460">
        <v>286.7</v>
      </c>
      <c r="JN144" s="460">
        <v>1765.2</v>
      </c>
      <c r="JO144" s="460">
        <v>9751</v>
      </c>
      <c r="JP144" s="460">
        <v>16743.8</v>
      </c>
      <c r="JQ144" s="460">
        <v>16131.2</v>
      </c>
      <c r="JR144" s="460">
        <v>11080.6</v>
      </c>
      <c r="JS144" s="460">
        <v>6624.7</v>
      </c>
      <c r="JT144" s="460">
        <v>1941</v>
      </c>
      <c r="JU144" s="483">
        <v>64324.2</v>
      </c>
      <c r="JV144" s="483">
        <v>186.4</v>
      </c>
      <c r="JW144" s="483">
        <v>64510.6</v>
      </c>
      <c r="JX144" s="461"/>
      <c r="JY144" s="461"/>
      <c r="JZ144" s="461"/>
      <c r="KA144" s="461"/>
      <c r="KB144" s="461"/>
      <c r="KC144" s="461"/>
      <c r="KD144" s="461"/>
      <c r="KE144" s="461"/>
      <c r="KF144" s="461"/>
      <c r="KG144" s="461"/>
      <c r="KH144" s="461"/>
      <c r="KI144" s="461"/>
      <c r="KJ144" s="461"/>
      <c r="KK144" s="461"/>
      <c r="KL144" s="461"/>
      <c r="KM144" s="461"/>
      <c r="KN144" s="461"/>
      <c r="KO144" s="461"/>
      <c r="KP144" s="461"/>
      <c r="KQ144" s="461"/>
      <c r="KR144" s="461"/>
      <c r="KS144" s="461"/>
      <c r="KT144" s="461"/>
      <c r="KU144" s="461"/>
      <c r="KV144" s="461"/>
      <c r="KW144" s="461"/>
      <c r="KX144" s="462"/>
    </row>
    <row r="145" spans="1:310" s="463" customFormat="1" x14ac:dyDescent="0.2">
      <c r="A145" s="457" t="s">
        <v>319</v>
      </c>
      <c r="B145" s="473" t="s">
        <v>957</v>
      </c>
      <c r="C145" s="464" t="s">
        <v>794</v>
      </c>
      <c r="D145" s="465" t="s">
        <v>320</v>
      </c>
      <c r="E145" s="484">
        <v>85561</v>
      </c>
      <c r="F145" s="484">
        <v>35032</v>
      </c>
      <c r="G145" s="484">
        <v>32371</v>
      </c>
      <c r="H145" s="484">
        <v>17288</v>
      </c>
      <c r="I145" s="484">
        <v>12162</v>
      </c>
      <c r="J145" s="484">
        <v>5484</v>
      </c>
      <c r="K145" s="484">
        <v>2219</v>
      </c>
      <c r="L145" s="484">
        <v>158</v>
      </c>
      <c r="M145" s="485">
        <v>190275</v>
      </c>
      <c r="N145" s="484">
        <v>2613</v>
      </c>
      <c r="O145" s="484">
        <v>652</v>
      </c>
      <c r="P145" s="484">
        <v>608</v>
      </c>
      <c r="Q145" s="484">
        <v>336</v>
      </c>
      <c r="R145" s="484">
        <v>88</v>
      </c>
      <c r="S145" s="484">
        <v>36</v>
      </c>
      <c r="T145" s="484">
        <v>17</v>
      </c>
      <c r="U145" s="484">
        <v>1</v>
      </c>
      <c r="V145" s="485">
        <v>4351</v>
      </c>
      <c r="W145" s="484">
        <v>1</v>
      </c>
      <c r="X145" s="484">
        <v>1</v>
      </c>
      <c r="Y145" s="484">
        <v>0</v>
      </c>
      <c r="Z145" s="484">
        <v>0</v>
      </c>
      <c r="AA145" s="484">
        <v>0</v>
      </c>
      <c r="AB145" s="484">
        <v>0</v>
      </c>
      <c r="AC145" s="484">
        <v>0</v>
      </c>
      <c r="AD145" s="484">
        <v>0</v>
      </c>
      <c r="AE145" s="485">
        <v>2</v>
      </c>
      <c r="AF145" s="484">
        <v>82947</v>
      </c>
      <c r="AG145" s="484">
        <v>34379</v>
      </c>
      <c r="AH145" s="484">
        <v>31763</v>
      </c>
      <c r="AI145" s="484">
        <v>16952</v>
      </c>
      <c r="AJ145" s="484">
        <v>12074</v>
      </c>
      <c r="AK145" s="484">
        <v>5448</v>
      </c>
      <c r="AL145" s="484">
        <v>2202</v>
      </c>
      <c r="AM145" s="484">
        <v>157</v>
      </c>
      <c r="AN145" s="485">
        <v>185922</v>
      </c>
      <c r="AO145" s="484">
        <v>118</v>
      </c>
      <c r="AP145" s="484">
        <v>128</v>
      </c>
      <c r="AQ145" s="484">
        <v>161</v>
      </c>
      <c r="AR145" s="484">
        <v>104</v>
      </c>
      <c r="AS145" s="484">
        <v>87</v>
      </c>
      <c r="AT145" s="484">
        <v>51</v>
      </c>
      <c r="AU145" s="484">
        <v>47</v>
      </c>
      <c r="AV145" s="484">
        <v>34</v>
      </c>
      <c r="AW145" s="485">
        <v>730</v>
      </c>
      <c r="AX145" s="484">
        <v>118</v>
      </c>
      <c r="AY145" s="484">
        <v>128</v>
      </c>
      <c r="AZ145" s="484">
        <v>161</v>
      </c>
      <c r="BA145" s="484">
        <v>104</v>
      </c>
      <c r="BB145" s="484">
        <v>87</v>
      </c>
      <c r="BC145" s="484">
        <v>51</v>
      </c>
      <c r="BD145" s="484">
        <v>47</v>
      </c>
      <c r="BE145" s="484">
        <v>34</v>
      </c>
      <c r="BF145" s="486"/>
      <c r="BG145" s="485">
        <v>730</v>
      </c>
      <c r="BH145" s="484">
        <v>118</v>
      </c>
      <c r="BI145" s="484">
        <v>82957</v>
      </c>
      <c r="BJ145" s="484">
        <v>34412</v>
      </c>
      <c r="BK145" s="484">
        <v>31706</v>
      </c>
      <c r="BL145" s="484">
        <v>16935</v>
      </c>
      <c r="BM145" s="484">
        <v>12038</v>
      </c>
      <c r="BN145" s="484">
        <v>5444</v>
      </c>
      <c r="BO145" s="484">
        <v>2189</v>
      </c>
      <c r="BP145" s="484">
        <v>123</v>
      </c>
      <c r="BQ145" s="485">
        <v>185922</v>
      </c>
      <c r="BR145" s="484">
        <v>25</v>
      </c>
      <c r="BS145" s="484">
        <v>41217</v>
      </c>
      <c r="BT145" s="484">
        <v>12199</v>
      </c>
      <c r="BU145" s="484">
        <v>8653</v>
      </c>
      <c r="BV145" s="484">
        <v>3564</v>
      </c>
      <c r="BW145" s="484">
        <v>1931</v>
      </c>
      <c r="BX145" s="484">
        <v>769</v>
      </c>
      <c r="BY145" s="484">
        <v>247</v>
      </c>
      <c r="BZ145" s="484">
        <v>8</v>
      </c>
      <c r="CA145" s="485">
        <v>68613</v>
      </c>
      <c r="CB145" s="484">
        <v>3</v>
      </c>
      <c r="CC145" s="484">
        <v>675</v>
      </c>
      <c r="CD145" s="484">
        <v>303</v>
      </c>
      <c r="CE145" s="484">
        <v>303</v>
      </c>
      <c r="CF145" s="484">
        <v>162</v>
      </c>
      <c r="CG145" s="484">
        <v>91</v>
      </c>
      <c r="CH145" s="484">
        <v>35</v>
      </c>
      <c r="CI145" s="484">
        <v>11</v>
      </c>
      <c r="CJ145" s="484">
        <v>1</v>
      </c>
      <c r="CK145" s="485">
        <v>1584</v>
      </c>
      <c r="CL145" s="484">
        <v>5</v>
      </c>
      <c r="CM145" s="484">
        <v>39</v>
      </c>
      <c r="CN145" s="484">
        <v>23</v>
      </c>
      <c r="CO145" s="484">
        <v>17</v>
      </c>
      <c r="CP145" s="484">
        <v>23</v>
      </c>
      <c r="CQ145" s="484">
        <v>20</v>
      </c>
      <c r="CR145" s="484">
        <v>35</v>
      </c>
      <c r="CS145" s="484">
        <v>54</v>
      </c>
      <c r="CT145" s="484">
        <v>17</v>
      </c>
      <c r="CU145" s="485">
        <v>233</v>
      </c>
      <c r="CV145" s="484">
        <v>765</v>
      </c>
      <c r="CW145" s="484">
        <v>221</v>
      </c>
      <c r="CX145" s="484">
        <v>125</v>
      </c>
      <c r="CY145" s="484">
        <v>64</v>
      </c>
      <c r="CZ145" s="484">
        <v>35</v>
      </c>
      <c r="DA145" s="484">
        <v>15</v>
      </c>
      <c r="DB145" s="484">
        <v>8</v>
      </c>
      <c r="DC145" s="484">
        <v>1</v>
      </c>
      <c r="DD145" s="485">
        <v>1234</v>
      </c>
      <c r="DE145" s="484">
        <v>2052</v>
      </c>
      <c r="DF145" s="484">
        <v>589</v>
      </c>
      <c r="DG145" s="484">
        <v>459</v>
      </c>
      <c r="DH145" s="484">
        <v>191</v>
      </c>
      <c r="DI145" s="484">
        <v>108</v>
      </c>
      <c r="DJ145" s="484">
        <v>50</v>
      </c>
      <c r="DK145" s="484">
        <v>24</v>
      </c>
      <c r="DL145" s="484">
        <v>4</v>
      </c>
      <c r="DM145" s="485">
        <v>3477</v>
      </c>
      <c r="DN145" s="484">
        <v>0</v>
      </c>
      <c r="DO145" s="484">
        <v>0</v>
      </c>
      <c r="DP145" s="484">
        <v>0</v>
      </c>
      <c r="DQ145" s="484">
        <v>0</v>
      </c>
      <c r="DR145" s="484">
        <v>0</v>
      </c>
      <c r="DS145" s="484">
        <v>0</v>
      </c>
      <c r="DT145" s="484">
        <v>0</v>
      </c>
      <c r="DU145" s="484">
        <v>0</v>
      </c>
      <c r="DV145" s="485">
        <v>0</v>
      </c>
      <c r="DW145" s="484">
        <v>430</v>
      </c>
      <c r="DX145" s="484">
        <v>142</v>
      </c>
      <c r="DY145" s="484">
        <v>70</v>
      </c>
      <c r="DZ145" s="484">
        <v>24</v>
      </c>
      <c r="EA145" s="484">
        <v>15</v>
      </c>
      <c r="EB145" s="484">
        <v>9</v>
      </c>
      <c r="EC145" s="484">
        <v>6</v>
      </c>
      <c r="ED145" s="484">
        <v>1</v>
      </c>
      <c r="EE145" s="485">
        <v>697</v>
      </c>
      <c r="EF145" s="484">
        <v>2482</v>
      </c>
      <c r="EG145" s="484">
        <v>731</v>
      </c>
      <c r="EH145" s="484">
        <v>529</v>
      </c>
      <c r="EI145" s="484">
        <v>215</v>
      </c>
      <c r="EJ145" s="484">
        <v>123</v>
      </c>
      <c r="EK145" s="484">
        <v>59</v>
      </c>
      <c r="EL145" s="484">
        <v>30</v>
      </c>
      <c r="EM145" s="484">
        <v>5</v>
      </c>
      <c r="EN145" s="485">
        <v>4174</v>
      </c>
      <c r="EO145" s="484">
        <v>1281</v>
      </c>
      <c r="EP145" s="484">
        <v>399</v>
      </c>
      <c r="EQ145" s="484">
        <v>310</v>
      </c>
      <c r="ER145" s="484">
        <v>117</v>
      </c>
      <c r="ES145" s="484">
        <v>76</v>
      </c>
      <c r="ET145" s="484">
        <v>40</v>
      </c>
      <c r="EU145" s="484">
        <v>20</v>
      </c>
      <c r="EV145" s="484">
        <v>4</v>
      </c>
      <c r="EW145" s="485">
        <v>2247</v>
      </c>
      <c r="EX145" s="484">
        <v>0</v>
      </c>
      <c r="EY145" s="484">
        <v>0</v>
      </c>
      <c r="EZ145" s="484">
        <v>0</v>
      </c>
      <c r="FA145" s="484">
        <v>0</v>
      </c>
      <c r="FB145" s="484">
        <v>0</v>
      </c>
      <c r="FC145" s="484">
        <v>0</v>
      </c>
      <c r="FD145" s="484">
        <v>0</v>
      </c>
      <c r="FE145" s="484">
        <v>0</v>
      </c>
      <c r="FF145" s="485">
        <v>0</v>
      </c>
      <c r="FG145" s="484">
        <v>0</v>
      </c>
      <c r="FH145" s="484">
        <v>0</v>
      </c>
      <c r="FI145" s="484">
        <v>0</v>
      </c>
      <c r="FJ145" s="484">
        <v>0</v>
      </c>
      <c r="FK145" s="484">
        <v>0</v>
      </c>
      <c r="FL145" s="484">
        <v>0</v>
      </c>
      <c r="FM145" s="484">
        <v>0</v>
      </c>
      <c r="FN145" s="484">
        <v>0</v>
      </c>
      <c r="FO145" s="485">
        <v>0</v>
      </c>
      <c r="FP145" s="484">
        <v>0</v>
      </c>
      <c r="FQ145" s="484">
        <v>0</v>
      </c>
      <c r="FR145" s="484">
        <v>0</v>
      </c>
      <c r="FS145" s="484">
        <v>0</v>
      </c>
      <c r="FT145" s="484">
        <v>0</v>
      </c>
      <c r="FU145" s="484">
        <v>0</v>
      </c>
      <c r="FV145" s="484">
        <v>0</v>
      </c>
      <c r="FW145" s="484">
        <v>0</v>
      </c>
      <c r="FX145" s="485">
        <v>0</v>
      </c>
      <c r="FY145" s="484">
        <v>1281</v>
      </c>
      <c r="FZ145" s="484">
        <v>399</v>
      </c>
      <c r="GA145" s="484">
        <v>310</v>
      </c>
      <c r="GB145" s="484">
        <v>117</v>
      </c>
      <c r="GC145" s="484">
        <v>76</v>
      </c>
      <c r="GD145" s="484">
        <v>40</v>
      </c>
      <c r="GE145" s="484">
        <v>20</v>
      </c>
      <c r="GF145" s="484">
        <v>4</v>
      </c>
      <c r="GG145" s="485">
        <v>2247</v>
      </c>
      <c r="GH145" s="484">
        <v>85</v>
      </c>
      <c r="GI145" s="484">
        <v>40596</v>
      </c>
      <c r="GJ145" s="484">
        <v>21745</v>
      </c>
      <c r="GK145" s="484">
        <v>22663</v>
      </c>
      <c r="GL145" s="484">
        <v>13162</v>
      </c>
      <c r="GM145" s="484">
        <v>9981</v>
      </c>
      <c r="GN145" s="484">
        <v>4596</v>
      </c>
      <c r="GO145" s="484">
        <v>1871</v>
      </c>
      <c r="GP145" s="484">
        <v>96</v>
      </c>
      <c r="GQ145" s="485">
        <v>114795</v>
      </c>
      <c r="GR145" s="484">
        <v>33</v>
      </c>
      <c r="GS145" s="484">
        <v>42361</v>
      </c>
      <c r="GT145" s="484">
        <v>12667</v>
      </c>
      <c r="GU145" s="484">
        <v>9043</v>
      </c>
      <c r="GV145" s="484">
        <v>3773</v>
      </c>
      <c r="GW145" s="484">
        <v>2057</v>
      </c>
      <c r="GX145" s="484">
        <v>848</v>
      </c>
      <c r="GY145" s="484">
        <v>318</v>
      </c>
      <c r="GZ145" s="484">
        <v>27</v>
      </c>
      <c r="HA145" s="485">
        <v>71127</v>
      </c>
      <c r="HB145" s="460">
        <v>0</v>
      </c>
      <c r="HC145" s="460">
        <v>5</v>
      </c>
      <c r="HD145" s="460">
        <v>0.47398000000000001</v>
      </c>
      <c r="HE145" s="460">
        <v>0.5</v>
      </c>
      <c r="HF145" s="460">
        <v>0</v>
      </c>
      <c r="HG145" s="460">
        <v>0</v>
      </c>
      <c r="HH145" s="460">
        <v>0</v>
      </c>
      <c r="HI145" s="460">
        <v>0</v>
      </c>
      <c r="HJ145" s="460">
        <v>0</v>
      </c>
      <c r="HK145" s="483">
        <v>5.9739800000000001</v>
      </c>
      <c r="HL145" s="460">
        <v>108.5</v>
      </c>
      <c r="HM145" s="460">
        <v>73073.5</v>
      </c>
      <c r="HN145" s="460">
        <v>31480.526020000001</v>
      </c>
      <c r="HO145" s="460">
        <v>29555</v>
      </c>
      <c r="HP145" s="460">
        <v>16022</v>
      </c>
      <c r="HQ145" s="460">
        <v>11545.5</v>
      </c>
      <c r="HR145" s="460">
        <v>5239.5</v>
      </c>
      <c r="HS145" s="460">
        <v>2107.5</v>
      </c>
      <c r="HT145" s="460">
        <v>113.25</v>
      </c>
      <c r="HU145" s="483">
        <v>169245.27601999999</v>
      </c>
      <c r="HV145" s="460">
        <v>60.3</v>
      </c>
      <c r="HW145" s="460">
        <v>48715.7</v>
      </c>
      <c r="HX145" s="460">
        <v>24484.9</v>
      </c>
      <c r="HY145" s="460">
        <v>26271.1</v>
      </c>
      <c r="HZ145" s="460">
        <v>16022</v>
      </c>
      <c r="IA145" s="460">
        <v>14111.2</v>
      </c>
      <c r="IB145" s="460">
        <v>7568.2</v>
      </c>
      <c r="IC145" s="460">
        <v>3512.5</v>
      </c>
      <c r="ID145" s="460">
        <v>226.5</v>
      </c>
      <c r="IE145" s="483">
        <v>140972.4</v>
      </c>
      <c r="IF145" s="483">
        <v>0</v>
      </c>
      <c r="IG145" s="483">
        <v>140972.4</v>
      </c>
      <c r="IH145" s="460">
        <v>108.5</v>
      </c>
      <c r="II145" s="460">
        <v>73073.5</v>
      </c>
      <c r="IJ145" s="460">
        <v>31480.526020000001</v>
      </c>
      <c r="IK145" s="460">
        <v>29555</v>
      </c>
      <c r="IL145" s="460">
        <v>16022</v>
      </c>
      <c r="IM145" s="460">
        <v>11545.5</v>
      </c>
      <c r="IN145" s="460">
        <v>5239.5</v>
      </c>
      <c r="IO145" s="460">
        <v>2107.5</v>
      </c>
      <c r="IP145" s="460">
        <v>113.25</v>
      </c>
      <c r="IQ145" s="483">
        <v>169245.27601999999</v>
      </c>
      <c r="IR145" s="460">
        <v>31.7</v>
      </c>
      <c r="IS145" s="460">
        <v>19152.64</v>
      </c>
      <c r="IT145" s="460">
        <v>3464.37</v>
      </c>
      <c r="IU145" s="460">
        <v>1720.04</v>
      </c>
      <c r="IV145" s="460">
        <v>543.79</v>
      </c>
      <c r="IW145" s="460">
        <v>225.03</v>
      </c>
      <c r="IX145" s="460">
        <v>65.86</v>
      </c>
      <c r="IY145" s="460">
        <v>23.52</v>
      </c>
      <c r="IZ145" s="460">
        <v>0</v>
      </c>
      <c r="JA145" s="483">
        <v>25226.95</v>
      </c>
      <c r="JB145" s="460">
        <v>76.8</v>
      </c>
      <c r="JC145" s="460">
        <v>53920.86</v>
      </c>
      <c r="JD145" s="460">
        <v>28016.156019999999</v>
      </c>
      <c r="JE145" s="460">
        <v>27834.959999999999</v>
      </c>
      <c r="JF145" s="460">
        <v>15478.21</v>
      </c>
      <c r="JG145" s="460">
        <v>11320.47</v>
      </c>
      <c r="JH145" s="460">
        <v>5173.6400000000003</v>
      </c>
      <c r="JI145" s="460">
        <v>2083.98</v>
      </c>
      <c r="JJ145" s="460">
        <v>113.25</v>
      </c>
      <c r="JK145" s="483">
        <v>144018.32602000001</v>
      </c>
      <c r="JL145" s="460">
        <v>42.7</v>
      </c>
      <c r="JM145" s="460">
        <v>35947.199999999997</v>
      </c>
      <c r="JN145" s="460">
        <v>21790.3</v>
      </c>
      <c r="JO145" s="460">
        <v>24742.2</v>
      </c>
      <c r="JP145" s="460">
        <v>15478.2</v>
      </c>
      <c r="JQ145" s="460">
        <v>13836.1</v>
      </c>
      <c r="JR145" s="460">
        <v>7473</v>
      </c>
      <c r="JS145" s="460">
        <v>3473.3</v>
      </c>
      <c r="JT145" s="460">
        <v>226.5</v>
      </c>
      <c r="JU145" s="483">
        <v>123009.5</v>
      </c>
      <c r="JV145" s="483">
        <v>0</v>
      </c>
      <c r="JW145" s="483">
        <v>123009.5</v>
      </c>
      <c r="JX145" s="461"/>
      <c r="JY145" s="461"/>
      <c r="JZ145" s="461"/>
      <c r="KA145" s="461"/>
      <c r="KB145" s="461"/>
      <c r="KC145" s="461"/>
      <c r="KD145" s="461"/>
      <c r="KE145" s="461"/>
      <c r="KF145" s="461"/>
      <c r="KG145" s="461"/>
      <c r="KH145" s="461"/>
      <c r="KI145" s="461"/>
      <c r="KJ145" s="461"/>
      <c r="KK145" s="461"/>
      <c r="KL145" s="461"/>
      <c r="KM145" s="461"/>
      <c r="KN145" s="461"/>
      <c r="KO145" s="461"/>
      <c r="KP145" s="461"/>
      <c r="KQ145" s="461"/>
      <c r="KR145" s="461"/>
      <c r="KS145" s="461"/>
      <c r="KT145" s="461"/>
      <c r="KU145" s="461"/>
      <c r="KV145" s="461"/>
      <c r="KW145" s="461"/>
      <c r="KX145" s="462"/>
    </row>
    <row r="146" spans="1:310" s="463" customFormat="1" x14ac:dyDescent="0.2">
      <c r="A146" s="457" t="s">
        <v>321</v>
      </c>
      <c r="B146" s="473" t="s">
        <v>958</v>
      </c>
      <c r="C146" s="464" t="s">
        <v>784</v>
      </c>
      <c r="D146" s="465" t="s">
        <v>322</v>
      </c>
      <c r="E146" s="484">
        <v>38013</v>
      </c>
      <c r="F146" s="484">
        <v>14814</v>
      </c>
      <c r="G146" s="484">
        <v>10092</v>
      </c>
      <c r="H146" s="484">
        <v>4654</v>
      </c>
      <c r="I146" s="484">
        <v>1867</v>
      </c>
      <c r="J146" s="484">
        <v>322</v>
      </c>
      <c r="K146" s="484">
        <v>132</v>
      </c>
      <c r="L146" s="484">
        <v>17</v>
      </c>
      <c r="M146" s="485">
        <v>69911</v>
      </c>
      <c r="N146" s="484">
        <v>1046</v>
      </c>
      <c r="O146" s="484">
        <v>240</v>
      </c>
      <c r="P146" s="484">
        <v>139</v>
      </c>
      <c r="Q146" s="484">
        <v>48</v>
      </c>
      <c r="R146" s="484">
        <v>16</v>
      </c>
      <c r="S146" s="484">
        <v>8</v>
      </c>
      <c r="T146" s="484">
        <v>2</v>
      </c>
      <c r="U146" s="484">
        <v>0</v>
      </c>
      <c r="V146" s="485">
        <v>1499</v>
      </c>
      <c r="W146" s="484">
        <v>0</v>
      </c>
      <c r="X146" s="484">
        <v>0</v>
      </c>
      <c r="Y146" s="484">
        <v>0</v>
      </c>
      <c r="Z146" s="484">
        <v>0</v>
      </c>
      <c r="AA146" s="484">
        <v>0</v>
      </c>
      <c r="AB146" s="484">
        <v>0</v>
      </c>
      <c r="AC146" s="484">
        <v>0</v>
      </c>
      <c r="AD146" s="484">
        <v>0</v>
      </c>
      <c r="AE146" s="485">
        <v>0</v>
      </c>
      <c r="AF146" s="484">
        <v>36967</v>
      </c>
      <c r="AG146" s="484">
        <v>14574</v>
      </c>
      <c r="AH146" s="484">
        <v>9953</v>
      </c>
      <c r="AI146" s="484">
        <v>4606</v>
      </c>
      <c r="AJ146" s="484">
        <v>1851</v>
      </c>
      <c r="AK146" s="484">
        <v>314</v>
      </c>
      <c r="AL146" s="484">
        <v>130</v>
      </c>
      <c r="AM146" s="484">
        <v>17</v>
      </c>
      <c r="AN146" s="485">
        <v>68412</v>
      </c>
      <c r="AO146" s="484">
        <v>72</v>
      </c>
      <c r="AP146" s="484">
        <v>66</v>
      </c>
      <c r="AQ146" s="484">
        <v>72</v>
      </c>
      <c r="AR146" s="484">
        <v>39</v>
      </c>
      <c r="AS146" s="484">
        <v>14</v>
      </c>
      <c r="AT146" s="484">
        <v>4</v>
      </c>
      <c r="AU146" s="484">
        <v>7</v>
      </c>
      <c r="AV146" s="484">
        <v>11</v>
      </c>
      <c r="AW146" s="485">
        <v>285</v>
      </c>
      <c r="AX146" s="484">
        <v>72</v>
      </c>
      <c r="AY146" s="484">
        <v>66</v>
      </c>
      <c r="AZ146" s="484">
        <v>72</v>
      </c>
      <c r="BA146" s="484">
        <v>39</v>
      </c>
      <c r="BB146" s="484">
        <v>14</v>
      </c>
      <c r="BC146" s="484">
        <v>4</v>
      </c>
      <c r="BD146" s="484">
        <v>7</v>
      </c>
      <c r="BE146" s="484">
        <v>11</v>
      </c>
      <c r="BF146" s="486"/>
      <c r="BG146" s="485">
        <v>285</v>
      </c>
      <c r="BH146" s="484">
        <v>72</v>
      </c>
      <c r="BI146" s="484">
        <v>36961</v>
      </c>
      <c r="BJ146" s="484">
        <v>14580</v>
      </c>
      <c r="BK146" s="484">
        <v>9920</v>
      </c>
      <c r="BL146" s="484">
        <v>4581</v>
      </c>
      <c r="BM146" s="484">
        <v>1841</v>
      </c>
      <c r="BN146" s="484">
        <v>317</v>
      </c>
      <c r="BO146" s="484">
        <v>134</v>
      </c>
      <c r="BP146" s="484">
        <v>6</v>
      </c>
      <c r="BQ146" s="485">
        <v>68412</v>
      </c>
      <c r="BR146" s="484">
        <v>13</v>
      </c>
      <c r="BS146" s="484">
        <v>17070</v>
      </c>
      <c r="BT146" s="484">
        <v>4872</v>
      </c>
      <c r="BU146" s="484">
        <v>2551</v>
      </c>
      <c r="BV146" s="484">
        <v>861</v>
      </c>
      <c r="BW146" s="484">
        <v>270</v>
      </c>
      <c r="BX146" s="484">
        <v>48</v>
      </c>
      <c r="BY146" s="484">
        <v>22</v>
      </c>
      <c r="BZ146" s="484">
        <v>0</v>
      </c>
      <c r="CA146" s="485">
        <v>25707</v>
      </c>
      <c r="CB146" s="484">
        <v>1</v>
      </c>
      <c r="CC146" s="484">
        <v>548</v>
      </c>
      <c r="CD146" s="484">
        <v>229</v>
      </c>
      <c r="CE146" s="484">
        <v>149</v>
      </c>
      <c r="CF146" s="484">
        <v>55</v>
      </c>
      <c r="CG146" s="484">
        <v>23</v>
      </c>
      <c r="CH146" s="484">
        <v>6</v>
      </c>
      <c r="CI146" s="484">
        <v>3</v>
      </c>
      <c r="CJ146" s="484">
        <v>0</v>
      </c>
      <c r="CK146" s="485">
        <v>1014</v>
      </c>
      <c r="CL146" s="484">
        <v>2</v>
      </c>
      <c r="CM146" s="484">
        <v>35</v>
      </c>
      <c r="CN146" s="484">
        <v>23</v>
      </c>
      <c r="CO146" s="484">
        <v>45</v>
      </c>
      <c r="CP146" s="484">
        <v>17</v>
      </c>
      <c r="CQ146" s="484">
        <v>11</v>
      </c>
      <c r="CR146" s="484">
        <v>13</v>
      </c>
      <c r="CS146" s="484">
        <v>14</v>
      </c>
      <c r="CT146" s="484">
        <v>2</v>
      </c>
      <c r="CU146" s="485">
        <v>162</v>
      </c>
      <c r="CV146" s="484">
        <v>22</v>
      </c>
      <c r="CW146" s="484">
        <v>11</v>
      </c>
      <c r="CX146" s="484">
        <v>10</v>
      </c>
      <c r="CY146" s="484">
        <v>9</v>
      </c>
      <c r="CZ146" s="484">
        <v>2</v>
      </c>
      <c r="DA146" s="484">
        <v>0</v>
      </c>
      <c r="DB146" s="484">
        <v>0</v>
      </c>
      <c r="DC146" s="484">
        <v>0</v>
      </c>
      <c r="DD146" s="485">
        <v>54</v>
      </c>
      <c r="DE146" s="484">
        <v>602</v>
      </c>
      <c r="DF146" s="484">
        <v>164</v>
      </c>
      <c r="DG146" s="484">
        <v>91</v>
      </c>
      <c r="DH146" s="484">
        <v>43</v>
      </c>
      <c r="DI146" s="484">
        <v>12</v>
      </c>
      <c r="DJ146" s="484">
        <v>3</v>
      </c>
      <c r="DK146" s="484">
        <v>1</v>
      </c>
      <c r="DL146" s="484">
        <v>0</v>
      </c>
      <c r="DM146" s="485">
        <v>916</v>
      </c>
      <c r="DN146" s="484">
        <v>49</v>
      </c>
      <c r="DO146" s="484">
        <v>21</v>
      </c>
      <c r="DP146" s="484">
        <v>7</v>
      </c>
      <c r="DQ146" s="484">
        <v>3</v>
      </c>
      <c r="DR146" s="484">
        <v>1</v>
      </c>
      <c r="DS146" s="484">
        <v>0</v>
      </c>
      <c r="DT146" s="484">
        <v>0</v>
      </c>
      <c r="DU146" s="484">
        <v>0</v>
      </c>
      <c r="DV146" s="485">
        <v>81</v>
      </c>
      <c r="DW146" s="484">
        <v>174</v>
      </c>
      <c r="DX146" s="484">
        <v>24</v>
      </c>
      <c r="DY146" s="484">
        <v>14</v>
      </c>
      <c r="DZ146" s="484">
        <v>4</v>
      </c>
      <c r="EA146" s="484">
        <v>2</v>
      </c>
      <c r="EB146" s="484">
        <v>1</v>
      </c>
      <c r="EC146" s="484">
        <v>2</v>
      </c>
      <c r="ED146" s="484">
        <v>0</v>
      </c>
      <c r="EE146" s="485">
        <v>221</v>
      </c>
      <c r="EF146" s="484">
        <v>825</v>
      </c>
      <c r="EG146" s="484">
        <v>209</v>
      </c>
      <c r="EH146" s="484">
        <v>112</v>
      </c>
      <c r="EI146" s="484">
        <v>50</v>
      </c>
      <c r="EJ146" s="484">
        <v>15</v>
      </c>
      <c r="EK146" s="484">
        <v>4</v>
      </c>
      <c r="EL146" s="484">
        <v>3</v>
      </c>
      <c r="EM146" s="484">
        <v>0</v>
      </c>
      <c r="EN146" s="485">
        <v>1218</v>
      </c>
      <c r="EO146" s="484">
        <v>621</v>
      </c>
      <c r="EP146" s="484">
        <v>135</v>
      </c>
      <c r="EQ146" s="484">
        <v>89</v>
      </c>
      <c r="ER146" s="484">
        <v>48</v>
      </c>
      <c r="ES146" s="484">
        <v>12</v>
      </c>
      <c r="ET146" s="484">
        <v>4</v>
      </c>
      <c r="EU146" s="484">
        <v>3</v>
      </c>
      <c r="EV146" s="484">
        <v>0</v>
      </c>
      <c r="EW146" s="485">
        <v>912</v>
      </c>
      <c r="EX146" s="484">
        <v>0</v>
      </c>
      <c r="EY146" s="484">
        <v>0</v>
      </c>
      <c r="EZ146" s="484">
        <v>0</v>
      </c>
      <c r="FA146" s="484">
        <v>0</v>
      </c>
      <c r="FB146" s="484">
        <v>0</v>
      </c>
      <c r="FC146" s="484">
        <v>0</v>
      </c>
      <c r="FD146" s="484">
        <v>0</v>
      </c>
      <c r="FE146" s="484">
        <v>0</v>
      </c>
      <c r="FF146" s="485">
        <v>0</v>
      </c>
      <c r="FG146" s="484">
        <v>0</v>
      </c>
      <c r="FH146" s="484">
        <v>0</v>
      </c>
      <c r="FI146" s="484">
        <v>0</v>
      </c>
      <c r="FJ146" s="484">
        <v>0</v>
      </c>
      <c r="FK146" s="484">
        <v>0</v>
      </c>
      <c r="FL146" s="484">
        <v>0</v>
      </c>
      <c r="FM146" s="484">
        <v>0</v>
      </c>
      <c r="FN146" s="484">
        <v>0</v>
      </c>
      <c r="FO146" s="485">
        <v>0</v>
      </c>
      <c r="FP146" s="484">
        <v>0</v>
      </c>
      <c r="FQ146" s="484">
        <v>0</v>
      </c>
      <c r="FR146" s="484">
        <v>0</v>
      </c>
      <c r="FS146" s="484">
        <v>0</v>
      </c>
      <c r="FT146" s="484">
        <v>0</v>
      </c>
      <c r="FU146" s="484">
        <v>0</v>
      </c>
      <c r="FV146" s="484">
        <v>0</v>
      </c>
      <c r="FW146" s="484">
        <v>0</v>
      </c>
      <c r="FX146" s="485">
        <v>0</v>
      </c>
      <c r="FY146" s="484">
        <v>621</v>
      </c>
      <c r="FZ146" s="484">
        <v>135</v>
      </c>
      <c r="GA146" s="484">
        <v>89</v>
      </c>
      <c r="GB146" s="484">
        <v>48</v>
      </c>
      <c r="GC146" s="484">
        <v>12</v>
      </c>
      <c r="GD146" s="484">
        <v>4</v>
      </c>
      <c r="GE146" s="484">
        <v>3</v>
      </c>
      <c r="GF146" s="484">
        <v>0</v>
      </c>
      <c r="GG146" s="485">
        <v>912</v>
      </c>
      <c r="GH146" s="484">
        <v>56</v>
      </c>
      <c r="GI146" s="484">
        <v>19083</v>
      </c>
      <c r="GJ146" s="484">
        <v>9410</v>
      </c>
      <c r="GK146" s="484">
        <v>7154</v>
      </c>
      <c r="GL146" s="484">
        <v>3641</v>
      </c>
      <c r="GM146" s="484">
        <v>1534</v>
      </c>
      <c r="GN146" s="484">
        <v>249</v>
      </c>
      <c r="GO146" s="484">
        <v>93</v>
      </c>
      <c r="GP146" s="484">
        <v>4</v>
      </c>
      <c r="GQ146" s="485">
        <v>41224</v>
      </c>
      <c r="GR146" s="484">
        <v>16</v>
      </c>
      <c r="GS146" s="484">
        <v>17878</v>
      </c>
      <c r="GT146" s="484">
        <v>5170</v>
      </c>
      <c r="GU146" s="484">
        <v>2766</v>
      </c>
      <c r="GV146" s="484">
        <v>940</v>
      </c>
      <c r="GW146" s="484">
        <v>307</v>
      </c>
      <c r="GX146" s="484">
        <v>68</v>
      </c>
      <c r="GY146" s="484">
        <v>41</v>
      </c>
      <c r="GZ146" s="484">
        <v>2</v>
      </c>
      <c r="HA146" s="485">
        <v>27188</v>
      </c>
      <c r="HB146" s="460">
        <v>0</v>
      </c>
      <c r="HC146" s="460">
        <v>0.5</v>
      </c>
      <c r="HD146" s="460">
        <v>0.75</v>
      </c>
      <c r="HE146" s="460">
        <v>0</v>
      </c>
      <c r="HF146" s="460">
        <v>0</v>
      </c>
      <c r="HG146" s="460">
        <v>0</v>
      </c>
      <c r="HH146" s="460">
        <v>0</v>
      </c>
      <c r="HI146" s="460">
        <v>0</v>
      </c>
      <c r="HJ146" s="460">
        <v>0</v>
      </c>
      <c r="HK146" s="483">
        <v>1.25</v>
      </c>
      <c r="HL146" s="460">
        <v>67.5</v>
      </c>
      <c r="HM146" s="460">
        <v>32732.5</v>
      </c>
      <c r="HN146" s="460">
        <v>13299</v>
      </c>
      <c r="HO146" s="460">
        <v>9232.5</v>
      </c>
      <c r="HP146" s="460">
        <v>4345.5</v>
      </c>
      <c r="HQ146" s="460">
        <v>1765.25</v>
      </c>
      <c r="HR146" s="460">
        <v>299</v>
      </c>
      <c r="HS146" s="460">
        <v>123.75</v>
      </c>
      <c r="HT146" s="460">
        <v>5</v>
      </c>
      <c r="HU146" s="483">
        <v>61870</v>
      </c>
      <c r="HV146" s="460">
        <v>37.5</v>
      </c>
      <c r="HW146" s="460">
        <v>21821.7</v>
      </c>
      <c r="HX146" s="460">
        <v>10343.700000000001</v>
      </c>
      <c r="HY146" s="460">
        <v>8206.7000000000007</v>
      </c>
      <c r="HZ146" s="460">
        <v>4345.5</v>
      </c>
      <c r="IA146" s="460">
        <v>2157.5</v>
      </c>
      <c r="IB146" s="460">
        <v>431.9</v>
      </c>
      <c r="IC146" s="460">
        <v>206.3</v>
      </c>
      <c r="ID146" s="460">
        <v>10</v>
      </c>
      <c r="IE146" s="483">
        <v>47560.800000000003</v>
      </c>
      <c r="IF146" s="483">
        <v>0</v>
      </c>
      <c r="IG146" s="483">
        <v>47560.800000000003</v>
      </c>
      <c r="IH146" s="460">
        <v>67.5</v>
      </c>
      <c r="II146" s="460">
        <v>32732.5</v>
      </c>
      <c r="IJ146" s="460">
        <v>13299</v>
      </c>
      <c r="IK146" s="460">
        <v>9232.5</v>
      </c>
      <c r="IL146" s="460">
        <v>4345.5</v>
      </c>
      <c r="IM146" s="460">
        <v>1765.25</v>
      </c>
      <c r="IN146" s="460">
        <v>299</v>
      </c>
      <c r="IO146" s="460">
        <v>123.75</v>
      </c>
      <c r="IP146" s="460">
        <v>5</v>
      </c>
      <c r="IQ146" s="483">
        <v>61870</v>
      </c>
      <c r="IR146" s="460">
        <v>14.14</v>
      </c>
      <c r="IS146" s="460">
        <v>10007.31</v>
      </c>
      <c r="IT146" s="460">
        <v>1659.31</v>
      </c>
      <c r="IU146" s="460">
        <v>668.11</v>
      </c>
      <c r="IV146" s="460">
        <v>182.53</v>
      </c>
      <c r="IW146" s="460">
        <v>56.74</v>
      </c>
      <c r="IX146" s="460">
        <v>7.14</v>
      </c>
      <c r="IY146" s="460">
        <v>3.43</v>
      </c>
      <c r="IZ146" s="460">
        <v>0</v>
      </c>
      <c r="JA146" s="483">
        <v>12598.71</v>
      </c>
      <c r="JB146" s="460">
        <v>53.36</v>
      </c>
      <c r="JC146" s="460">
        <v>22725.19</v>
      </c>
      <c r="JD146" s="460">
        <v>11639.69</v>
      </c>
      <c r="JE146" s="460">
        <v>8564.39</v>
      </c>
      <c r="JF146" s="460">
        <v>4162.97</v>
      </c>
      <c r="JG146" s="460">
        <v>1708.51</v>
      </c>
      <c r="JH146" s="460">
        <v>291.86</v>
      </c>
      <c r="JI146" s="460">
        <v>120.32</v>
      </c>
      <c r="JJ146" s="460">
        <v>5</v>
      </c>
      <c r="JK146" s="483">
        <v>49271.29</v>
      </c>
      <c r="JL146" s="460">
        <v>29.6</v>
      </c>
      <c r="JM146" s="460">
        <v>15150.1</v>
      </c>
      <c r="JN146" s="460">
        <v>9053.1</v>
      </c>
      <c r="JO146" s="460">
        <v>7612.8</v>
      </c>
      <c r="JP146" s="460">
        <v>4163</v>
      </c>
      <c r="JQ146" s="460">
        <v>2088.1999999999998</v>
      </c>
      <c r="JR146" s="460">
        <v>421.6</v>
      </c>
      <c r="JS146" s="460">
        <v>200.5</v>
      </c>
      <c r="JT146" s="460">
        <v>10</v>
      </c>
      <c r="JU146" s="483">
        <v>38728.9</v>
      </c>
      <c r="JV146" s="483">
        <v>0</v>
      </c>
      <c r="JW146" s="483">
        <v>38728.9</v>
      </c>
      <c r="JX146" s="461"/>
      <c r="JY146" s="461"/>
      <c r="JZ146" s="461"/>
      <c r="KA146" s="461"/>
      <c r="KB146" s="461"/>
      <c r="KC146" s="461"/>
      <c r="KD146" s="461"/>
      <c r="KE146" s="461"/>
      <c r="KF146" s="461"/>
      <c r="KG146" s="461"/>
      <c r="KH146" s="461"/>
      <c r="KI146" s="461"/>
      <c r="KJ146" s="461"/>
      <c r="KK146" s="461"/>
      <c r="KL146" s="461"/>
      <c r="KM146" s="461"/>
      <c r="KN146" s="461"/>
      <c r="KO146" s="461"/>
      <c r="KP146" s="461"/>
      <c r="KQ146" s="461"/>
      <c r="KR146" s="461"/>
      <c r="KS146" s="461"/>
      <c r="KT146" s="461"/>
      <c r="KU146" s="461"/>
      <c r="KV146" s="461"/>
      <c r="KW146" s="461"/>
      <c r="KX146" s="462"/>
    </row>
    <row r="147" spans="1:310" s="463" customFormat="1" x14ac:dyDescent="0.2">
      <c r="A147" s="457" t="s">
        <v>323</v>
      </c>
      <c r="B147" s="473" t="s">
        <v>959</v>
      </c>
      <c r="C147" s="464" t="s">
        <v>640</v>
      </c>
      <c r="D147" s="465" t="s">
        <v>324</v>
      </c>
      <c r="E147" s="484">
        <v>5077</v>
      </c>
      <c r="F147" s="484">
        <v>33387</v>
      </c>
      <c r="G147" s="484">
        <v>42063</v>
      </c>
      <c r="H147" s="484">
        <v>32669</v>
      </c>
      <c r="I147" s="484">
        <v>16096</v>
      </c>
      <c r="J147" s="484">
        <v>10382</v>
      </c>
      <c r="K147" s="484">
        <v>5894</v>
      </c>
      <c r="L147" s="484">
        <v>1126</v>
      </c>
      <c r="M147" s="485">
        <v>146694</v>
      </c>
      <c r="N147" s="484">
        <v>189</v>
      </c>
      <c r="O147" s="484">
        <v>1661</v>
      </c>
      <c r="P147" s="484">
        <v>772</v>
      </c>
      <c r="Q147" s="484">
        <v>373</v>
      </c>
      <c r="R147" s="484">
        <v>348</v>
      </c>
      <c r="S147" s="484">
        <v>288</v>
      </c>
      <c r="T147" s="484">
        <v>114</v>
      </c>
      <c r="U147" s="484">
        <v>43</v>
      </c>
      <c r="V147" s="485">
        <v>3788</v>
      </c>
      <c r="W147" s="484">
        <v>0</v>
      </c>
      <c r="X147" s="484">
        <v>0</v>
      </c>
      <c r="Y147" s="484">
        <v>1</v>
      </c>
      <c r="Z147" s="484">
        <v>0</v>
      </c>
      <c r="AA147" s="484">
        <v>0</v>
      </c>
      <c r="AB147" s="484">
        <v>0</v>
      </c>
      <c r="AC147" s="484">
        <v>0</v>
      </c>
      <c r="AD147" s="484">
        <v>0</v>
      </c>
      <c r="AE147" s="485">
        <v>1</v>
      </c>
      <c r="AF147" s="484">
        <v>4888</v>
      </c>
      <c r="AG147" s="484">
        <v>31726</v>
      </c>
      <c r="AH147" s="484">
        <v>41290</v>
      </c>
      <c r="AI147" s="484">
        <v>32296</v>
      </c>
      <c r="AJ147" s="484">
        <v>15748</v>
      </c>
      <c r="AK147" s="484">
        <v>10094</v>
      </c>
      <c r="AL147" s="484">
        <v>5780</v>
      </c>
      <c r="AM147" s="484">
        <v>1083</v>
      </c>
      <c r="AN147" s="485">
        <v>142905</v>
      </c>
      <c r="AO147" s="484">
        <v>1</v>
      </c>
      <c r="AP147" s="484">
        <v>29</v>
      </c>
      <c r="AQ147" s="484">
        <v>46</v>
      </c>
      <c r="AR147" s="484">
        <v>90</v>
      </c>
      <c r="AS147" s="484">
        <v>62</v>
      </c>
      <c r="AT147" s="484">
        <v>51</v>
      </c>
      <c r="AU147" s="484">
        <v>31</v>
      </c>
      <c r="AV147" s="484">
        <v>16</v>
      </c>
      <c r="AW147" s="485">
        <v>326</v>
      </c>
      <c r="AX147" s="484">
        <v>1</v>
      </c>
      <c r="AY147" s="484">
        <v>29</v>
      </c>
      <c r="AZ147" s="484">
        <v>46</v>
      </c>
      <c r="BA147" s="484">
        <v>90</v>
      </c>
      <c r="BB147" s="484">
        <v>62</v>
      </c>
      <c r="BC147" s="484">
        <v>51</v>
      </c>
      <c r="BD147" s="484">
        <v>31</v>
      </c>
      <c r="BE147" s="484">
        <v>16</v>
      </c>
      <c r="BF147" s="486"/>
      <c r="BG147" s="485">
        <v>326</v>
      </c>
      <c r="BH147" s="484">
        <v>1</v>
      </c>
      <c r="BI147" s="484">
        <v>4916</v>
      </c>
      <c r="BJ147" s="484">
        <v>31743</v>
      </c>
      <c r="BK147" s="484">
        <v>41334</v>
      </c>
      <c r="BL147" s="484">
        <v>32268</v>
      </c>
      <c r="BM147" s="484">
        <v>15737</v>
      </c>
      <c r="BN147" s="484">
        <v>10074</v>
      </c>
      <c r="BO147" s="484">
        <v>5765</v>
      </c>
      <c r="BP147" s="484">
        <v>1067</v>
      </c>
      <c r="BQ147" s="485">
        <v>142905</v>
      </c>
      <c r="BR147" s="484">
        <v>0</v>
      </c>
      <c r="BS147" s="484">
        <v>2775</v>
      </c>
      <c r="BT147" s="484">
        <v>14733</v>
      </c>
      <c r="BU147" s="484">
        <v>14615</v>
      </c>
      <c r="BV147" s="484">
        <v>8700</v>
      </c>
      <c r="BW147" s="484">
        <v>3327</v>
      </c>
      <c r="BX147" s="484">
        <v>1724</v>
      </c>
      <c r="BY147" s="484">
        <v>733</v>
      </c>
      <c r="BZ147" s="484">
        <v>118</v>
      </c>
      <c r="CA147" s="485">
        <v>46725</v>
      </c>
      <c r="CB147" s="484">
        <v>0</v>
      </c>
      <c r="CC147" s="484">
        <v>24</v>
      </c>
      <c r="CD147" s="484">
        <v>257</v>
      </c>
      <c r="CE147" s="484">
        <v>384</v>
      </c>
      <c r="CF147" s="484">
        <v>303</v>
      </c>
      <c r="CG147" s="484">
        <v>102</v>
      </c>
      <c r="CH147" s="484">
        <v>78</v>
      </c>
      <c r="CI147" s="484">
        <v>35</v>
      </c>
      <c r="CJ147" s="484">
        <v>1</v>
      </c>
      <c r="CK147" s="485">
        <v>1184</v>
      </c>
      <c r="CL147" s="484">
        <v>0</v>
      </c>
      <c r="CM147" s="484">
        <v>1</v>
      </c>
      <c r="CN147" s="484">
        <v>8</v>
      </c>
      <c r="CO147" s="484">
        <v>10</v>
      </c>
      <c r="CP147" s="484">
        <v>25</v>
      </c>
      <c r="CQ147" s="484">
        <v>28</v>
      </c>
      <c r="CR147" s="484">
        <v>41</v>
      </c>
      <c r="CS147" s="484">
        <v>55</v>
      </c>
      <c r="CT147" s="484">
        <v>14</v>
      </c>
      <c r="CU147" s="485">
        <v>182</v>
      </c>
      <c r="CV147" s="484">
        <v>10</v>
      </c>
      <c r="CW147" s="484">
        <v>36</v>
      </c>
      <c r="CX147" s="484">
        <v>94</v>
      </c>
      <c r="CY147" s="484">
        <v>73</v>
      </c>
      <c r="CZ147" s="484">
        <v>49</v>
      </c>
      <c r="DA147" s="484">
        <v>44</v>
      </c>
      <c r="DB147" s="484">
        <v>56</v>
      </c>
      <c r="DC147" s="484">
        <v>26</v>
      </c>
      <c r="DD147" s="485">
        <v>388</v>
      </c>
      <c r="DE147" s="484">
        <v>123</v>
      </c>
      <c r="DF147" s="484">
        <v>567</v>
      </c>
      <c r="DG147" s="484">
        <v>844</v>
      </c>
      <c r="DH147" s="484">
        <v>583</v>
      </c>
      <c r="DI147" s="484">
        <v>253</v>
      </c>
      <c r="DJ147" s="484">
        <v>158</v>
      </c>
      <c r="DK147" s="484">
        <v>111</v>
      </c>
      <c r="DL147" s="484">
        <v>32</v>
      </c>
      <c r="DM147" s="485">
        <v>2671</v>
      </c>
      <c r="DN147" s="484">
        <v>0</v>
      </c>
      <c r="DO147" s="484">
        <v>0</v>
      </c>
      <c r="DP147" s="484">
        <v>0</v>
      </c>
      <c r="DQ147" s="484">
        <v>0</v>
      </c>
      <c r="DR147" s="484">
        <v>0</v>
      </c>
      <c r="DS147" s="484">
        <v>0</v>
      </c>
      <c r="DT147" s="484">
        <v>0</v>
      </c>
      <c r="DU147" s="484">
        <v>0</v>
      </c>
      <c r="DV147" s="485">
        <v>0</v>
      </c>
      <c r="DW147" s="484">
        <v>39</v>
      </c>
      <c r="DX147" s="484">
        <v>140</v>
      </c>
      <c r="DY147" s="484">
        <v>130</v>
      </c>
      <c r="DZ147" s="484">
        <v>61</v>
      </c>
      <c r="EA147" s="484">
        <v>26</v>
      </c>
      <c r="EB147" s="484">
        <v>43</v>
      </c>
      <c r="EC147" s="484">
        <v>7</v>
      </c>
      <c r="ED147" s="484">
        <v>5</v>
      </c>
      <c r="EE147" s="485">
        <v>451</v>
      </c>
      <c r="EF147" s="484">
        <v>162</v>
      </c>
      <c r="EG147" s="484">
        <v>707</v>
      </c>
      <c r="EH147" s="484">
        <v>974</v>
      </c>
      <c r="EI147" s="484">
        <v>644</v>
      </c>
      <c r="EJ147" s="484">
        <v>279</v>
      </c>
      <c r="EK147" s="484">
        <v>201</v>
      </c>
      <c r="EL147" s="484">
        <v>118</v>
      </c>
      <c r="EM147" s="484">
        <v>37</v>
      </c>
      <c r="EN147" s="485">
        <v>3122</v>
      </c>
      <c r="EO147" s="484">
        <v>94</v>
      </c>
      <c r="EP147" s="484">
        <v>388</v>
      </c>
      <c r="EQ147" s="484">
        <v>437</v>
      </c>
      <c r="ER147" s="484">
        <v>299</v>
      </c>
      <c r="ES147" s="484">
        <v>120</v>
      </c>
      <c r="ET147" s="484">
        <v>118</v>
      </c>
      <c r="EU147" s="484">
        <v>83</v>
      </c>
      <c r="EV147" s="484">
        <v>33</v>
      </c>
      <c r="EW147" s="485">
        <v>1572</v>
      </c>
      <c r="EX147" s="484">
        <v>0</v>
      </c>
      <c r="EY147" s="484">
        <v>0</v>
      </c>
      <c r="EZ147" s="484">
        <v>0</v>
      </c>
      <c r="FA147" s="484">
        <v>0</v>
      </c>
      <c r="FB147" s="484">
        <v>0</v>
      </c>
      <c r="FC147" s="484">
        <v>0</v>
      </c>
      <c r="FD147" s="484">
        <v>0</v>
      </c>
      <c r="FE147" s="484">
        <v>0</v>
      </c>
      <c r="FF147" s="485">
        <v>0</v>
      </c>
      <c r="FG147" s="484">
        <v>0</v>
      </c>
      <c r="FH147" s="484">
        <v>0</v>
      </c>
      <c r="FI147" s="484">
        <v>0</v>
      </c>
      <c r="FJ147" s="484">
        <v>0</v>
      </c>
      <c r="FK147" s="484">
        <v>0</v>
      </c>
      <c r="FL147" s="484">
        <v>0</v>
      </c>
      <c r="FM147" s="484">
        <v>0</v>
      </c>
      <c r="FN147" s="484">
        <v>0</v>
      </c>
      <c r="FO147" s="485">
        <v>0</v>
      </c>
      <c r="FP147" s="484">
        <v>1</v>
      </c>
      <c r="FQ147" s="484">
        <v>1</v>
      </c>
      <c r="FR147" s="484">
        <v>3</v>
      </c>
      <c r="FS147" s="484">
        <v>1</v>
      </c>
      <c r="FT147" s="484">
        <v>2</v>
      </c>
      <c r="FU147" s="484">
        <v>0</v>
      </c>
      <c r="FV147" s="484">
        <v>1</v>
      </c>
      <c r="FW147" s="484">
        <v>0</v>
      </c>
      <c r="FX147" s="485">
        <v>9</v>
      </c>
      <c r="FY147" s="484">
        <v>93</v>
      </c>
      <c r="FZ147" s="484">
        <v>387</v>
      </c>
      <c r="GA147" s="484">
        <v>434</v>
      </c>
      <c r="GB147" s="484">
        <v>298</v>
      </c>
      <c r="GC147" s="484">
        <v>118</v>
      </c>
      <c r="GD147" s="484">
        <v>118</v>
      </c>
      <c r="GE147" s="484">
        <v>82</v>
      </c>
      <c r="GF147" s="484">
        <v>33</v>
      </c>
      <c r="GG147" s="485">
        <v>1563</v>
      </c>
      <c r="GH147" s="484">
        <v>1</v>
      </c>
      <c r="GI147" s="484">
        <v>2077</v>
      </c>
      <c r="GJ147" s="484">
        <v>16605</v>
      </c>
      <c r="GK147" s="484">
        <v>26193</v>
      </c>
      <c r="GL147" s="484">
        <v>23179</v>
      </c>
      <c r="GM147" s="484">
        <v>12254</v>
      </c>
      <c r="GN147" s="484">
        <v>8188</v>
      </c>
      <c r="GO147" s="484">
        <v>4935</v>
      </c>
      <c r="GP147" s="484">
        <v>929</v>
      </c>
      <c r="GQ147" s="485">
        <v>94361</v>
      </c>
      <c r="GR147" s="484">
        <v>0</v>
      </c>
      <c r="GS147" s="484">
        <v>2839</v>
      </c>
      <c r="GT147" s="484">
        <v>15138</v>
      </c>
      <c r="GU147" s="484">
        <v>15141</v>
      </c>
      <c r="GV147" s="484">
        <v>9089</v>
      </c>
      <c r="GW147" s="484">
        <v>3483</v>
      </c>
      <c r="GX147" s="484">
        <v>1886</v>
      </c>
      <c r="GY147" s="484">
        <v>830</v>
      </c>
      <c r="GZ147" s="484">
        <v>138</v>
      </c>
      <c r="HA147" s="485">
        <v>48544</v>
      </c>
      <c r="HB147" s="460">
        <v>0</v>
      </c>
      <c r="HC147" s="460">
        <v>0</v>
      </c>
      <c r="HD147" s="460">
        <v>0</v>
      </c>
      <c r="HE147" s="460">
        <v>0</v>
      </c>
      <c r="HF147" s="460">
        <v>0</v>
      </c>
      <c r="HG147" s="460">
        <v>0</v>
      </c>
      <c r="HH147" s="460">
        <v>0</v>
      </c>
      <c r="HI147" s="460">
        <v>0</v>
      </c>
      <c r="HJ147" s="460">
        <v>0</v>
      </c>
      <c r="HK147" s="483">
        <v>0</v>
      </c>
      <c r="HL147" s="460">
        <v>1</v>
      </c>
      <c r="HM147" s="460">
        <v>4294.75</v>
      </c>
      <c r="HN147" s="460">
        <v>28174.5</v>
      </c>
      <c r="HO147" s="460">
        <v>37785.25</v>
      </c>
      <c r="HP147" s="460">
        <v>30101.75</v>
      </c>
      <c r="HQ147" s="460">
        <v>14897.75</v>
      </c>
      <c r="HR147" s="460">
        <v>9660</v>
      </c>
      <c r="HS147" s="460">
        <v>5556.5</v>
      </c>
      <c r="HT147" s="460">
        <v>1038.25</v>
      </c>
      <c r="HU147" s="483">
        <v>131509.75</v>
      </c>
      <c r="HV147" s="460">
        <v>0.6</v>
      </c>
      <c r="HW147" s="460">
        <v>2863.2</v>
      </c>
      <c r="HX147" s="460">
        <v>21913.5</v>
      </c>
      <c r="HY147" s="460">
        <v>33586.9</v>
      </c>
      <c r="HZ147" s="460">
        <v>30101.8</v>
      </c>
      <c r="IA147" s="460">
        <v>18208.400000000001</v>
      </c>
      <c r="IB147" s="460">
        <v>13953.3</v>
      </c>
      <c r="IC147" s="460">
        <v>9260.7999999999993</v>
      </c>
      <c r="ID147" s="460">
        <v>2076.5</v>
      </c>
      <c r="IE147" s="483">
        <v>131965</v>
      </c>
      <c r="IF147" s="483">
        <v>0</v>
      </c>
      <c r="IG147" s="483">
        <v>131965</v>
      </c>
      <c r="IH147" s="460">
        <v>1</v>
      </c>
      <c r="II147" s="460">
        <v>4294.75</v>
      </c>
      <c r="IJ147" s="460">
        <v>28174.5</v>
      </c>
      <c r="IK147" s="460">
        <v>37785.25</v>
      </c>
      <c r="IL147" s="460">
        <v>30101.75</v>
      </c>
      <c r="IM147" s="460">
        <v>14897.75</v>
      </c>
      <c r="IN147" s="460">
        <v>9660</v>
      </c>
      <c r="IO147" s="460">
        <v>5556.5</v>
      </c>
      <c r="IP147" s="460">
        <v>1038.25</v>
      </c>
      <c r="IQ147" s="483">
        <v>131509.75</v>
      </c>
      <c r="IR147" s="460">
        <v>0</v>
      </c>
      <c r="IS147" s="460">
        <v>894.07</v>
      </c>
      <c r="IT147" s="460">
        <v>6128.57</v>
      </c>
      <c r="IU147" s="460">
        <v>4982.24</v>
      </c>
      <c r="IV147" s="460">
        <v>3287.53</v>
      </c>
      <c r="IW147" s="460">
        <v>1239.3399999999999</v>
      </c>
      <c r="IX147" s="460">
        <v>479.09</v>
      </c>
      <c r="IY147" s="460">
        <v>81.93</v>
      </c>
      <c r="IZ147" s="460">
        <v>2.33</v>
      </c>
      <c r="JA147" s="483">
        <v>17095.099999999999</v>
      </c>
      <c r="JB147" s="460">
        <v>1</v>
      </c>
      <c r="JC147" s="460">
        <v>3400.68</v>
      </c>
      <c r="JD147" s="460">
        <v>22045.93</v>
      </c>
      <c r="JE147" s="460">
        <v>32803.01</v>
      </c>
      <c r="JF147" s="460">
        <v>26814.22</v>
      </c>
      <c r="JG147" s="460">
        <v>13658.41</v>
      </c>
      <c r="JH147" s="460">
        <v>9180.91</v>
      </c>
      <c r="JI147" s="460">
        <v>5474.57</v>
      </c>
      <c r="JJ147" s="460">
        <v>1035.92</v>
      </c>
      <c r="JK147" s="483">
        <v>114414.65</v>
      </c>
      <c r="JL147" s="460">
        <v>0.6</v>
      </c>
      <c r="JM147" s="460">
        <v>2267.1</v>
      </c>
      <c r="JN147" s="460">
        <v>17146.8</v>
      </c>
      <c r="JO147" s="460">
        <v>29158.2</v>
      </c>
      <c r="JP147" s="460">
        <v>26814.2</v>
      </c>
      <c r="JQ147" s="460">
        <v>16693.599999999999</v>
      </c>
      <c r="JR147" s="460">
        <v>13261.3</v>
      </c>
      <c r="JS147" s="460">
        <v>9124.2999999999993</v>
      </c>
      <c r="JT147" s="460">
        <v>2071.8000000000002</v>
      </c>
      <c r="JU147" s="483">
        <v>116537.9</v>
      </c>
      <c r="JV147" s="483">
        <v>0</v>
      </c>
      <c r="JW147" s="483">
        <v>116537.9</v>
      </c>
      <c r="JX147" s="461"/>
      <c r="JY147" s="461"/>
      <c r="JZ147" s="461"/>
      <c r="KA147" s="461"/>
      <c r="KB147" s="461"/>
      <c r="KC147" s="461"/>
      <c r="KD147" s="461"/>
      <c r="KE147" s="461"/>
      <c r="KF147" s="461"/>
      <c r="KG147" s="461"/>
      <c r="KH147" s="461"/>
      <c r="KI147" s="461"/>
      <c r="KJ147" s="461"/>
      <c r="KK147" s="461"/>
      <c r="KL147" s="461"/>
      <c r="KM147" s="461"/>
      <c r="KN147" s="461"/>
      <c r="KO147" s="461"/>
      <c r="KP147" s="461"/>
      <c r="KQ147" s="461"/>
      <c r="KR147" s="461"/>
      <c r="KS147" s="461"/>
      <c r="KT147" s="461"/>
      <c r="KU147" s="461"/>
      <c r="KV147" s="461"/>
      <c r="KW147" s="461"/>
      <c r="KX147" s="462"/>
    </row>
    <row r="148" spans="1:310" s="463" customFormat="1" x14ac:dyDescent="0.2">
      <c r="A148" s="457" t="s">
        <v>325</v>
      </c>
      <c r="B148" s="473" t="s">
        <v>960</v>
      </c>
      <c r="C148" s="464" t="s">
        <v>784</v>
      </c>
      <c r="D148" s="465" t="s">
        <v>326</v>
      </c>
      <c r="E148" s="484">
        <v>23094</v>
      </c>
      <c r="F148" s="484">
        <v>16361</v>
      </c>
      <c r="G148" s="484">
        <v>12709</v>
      </c>
      <c r="H148" s="484">
        <v>6616</v>
      </c>
      <c r="I148" s="484">
        <v>4172</v>
      </c>
      <c r="J148" s="484">
        <v>2042</v>
      </c>
      <c r="K148" s="484">
        <v>852</v>
      </c>
      <c r="L148" s="484">
        <v>76</v>
      </c>
      <c r="M148" s="485">
        <v>65922</v>
      </c>
      <c r="N148" s="484">
        <v>1429</v>
      </c>
      <c r="O148" s="484">
        <v>751</v>
      </c>
      <c r="P148" s="484">
        <v>598</v>
      </c>
      <c r="Q148" s="484">
        <v>132</v>
      </c>
      <c r="R148" s="484">
        <v>113</v>
      </c>
      <c r="S148" s="484">
        <v>30</v>
      </c>
      <c r="T148" s="484">
        <v>12</v>
      </c>
      <c r="U148" s="484">
        <v>18</v>
      </c>
      <c r="V148" s="485">
        <v>3083</v>
      </c>
      <c r="W148" s="484">
        <v>7</v>
      </c>
      <c r="X148" s="484">
        <v>1</v>
      </c>
      <c r="Y148" s="484">
        <v>0</v>
      </c>
      <c r="Z148" s="484">
        <v>0</v>
      </c>
      <c r="AA148" s="484">
        <v>0</v>
      </c>
      <c r="AB148" s="484">
        <v>0</v>
      </c>
      <c r="AC148" s="484">
        <v>0</v>
      </c>
      <c r="AD148" s="484">
        <v>0</v>
      </c>
      <c r="AE148" s="485">
        <v>8</v>
      </c>
      <c r="AF148" s="484">
        <v>21658</v>
      </c>
      <c r="AG148" s="484">
        <v>15609</v>
      </c>
      <c r="AH148" s="484">
        <v>12111</v>
      </c>
      <c r="AI148" s="484">
        <v>6484</v>
      </c>
      <c r="AJ148" s="484">
        <v>4059</v>
      </c>
      <c r="AK148" s="484">
        <v>2012</v>
      </c>
      <c r="AL148" s="484">
        <v>840</v>
      </c>
      <c r="AM148" s="484">
        <v>58</v>
      </c>
      <c r="AN148" s="485">
        <v>62831</v>
      </c>
      <c r="AO148" s="484">
        <v>48</v>
      </c>
      <c r="AP148" s="484">
        <v>66</v>
      </c>
      <c r="AQ148" s="484">
        <v>58</v>
      </c>
      <c r="AR148" s="484">
        <v>55</v>
      </c>
      <c r="AS148" s="484">
        <v>32</v>
      </c>
      <c r="AT148" s="484">
        <v>18</v>
      </c>
      <c r="AU148" s="484">
        <v>20</v>
      </c>
      <c r="AV148" s="484">
        <v>10</v>
      </c>
      <c r="AW148" s="485">
        <v>307</v>
      </c>
      <c r="AX148" s="484">
        <v>48</v>
      </c>
      <c r="AY148" s="484">
        <v>66</v>
      </c>
      <c r="AZ148" s="484">
        <v>58</v>
      </c>
      <c r="BA148" s="484">
        <v>55</v>
      </c>
      <c r="BB148" s="484">
        <v>32</v>
      </c>
      <c r="BC148" s="484">
        <v>18</v>
      </c>
      <c r="BD148" s="484">
        <v>20</v>
      </c>
      <c r="BE148" s="484">
        <v>10</v>
      </c>
      <c r="BF148" s="486"/>
      <c r="BG148" s="485">
        <v>307</v>
      </c>
      <c r="BH148" s="484">
        <v>48</v>
      </c>
      <c r="BI148" s="484">
        <v>21676</v>
      </c>
      <c r="BJ148" s="484">
        <v>15601</v>
      </c>
      <c r="BK148" s="484">
        <v>12108</v>
      </c>
      <c r="BL148" s="484">
        <v>6461</v>
      </c>
      <c r="BM148" s="484">
        <v>4045</v>
      </c>
      <c r="BN148" s="484">
        <v>2014</v>
      </c>
      <c r="BO148" s="484">
        <v>830</v>
      </c>
      <c r="BP148" s="484">
        <v>48</v>
      </c>
      <c r="BQ148" s="485">
        <v>62831</v>
      </c>
      <c r="BR148" s="484">
        <v>14</v>
      </c>
      <c r="BS148" s="484">
        <v>10858</v>
      </c>
      <c r="BT148" s="484">
        <v>5547</v>
      </c>
      <c r="BU148" s="484">
        <v>3864</v>
      </c>
      <c r="BV148" s="484">
        <v>1579</v>
      </c>
      <c r="BW148" s="484">
        <v>795</v>
      </c>
      <c r="BX148" s="484">
        <v>350</v>
      </c>
      <c r="BY148" s="484">
        <v>118</v>
      </c>
      <c r="BZ148" s="484">
        <v>6</v>
      </c>
      <c r="CA148" s="485">
        <v>23131</v>
      </c>
      <c r="CB148" s="484">
        <v>4</v>
      </c>
      <c r="CC148" s="484">
        <v>276</v>
      </c>
      <c r="CD148" s="484">
        <v>201</v>
      </c>
      <c r="CE148" s="484">
        <v>202</v>
      </c>
      <c r="CF148" s="484">
        <v>73</v>
      </c>
      <c r="CG148" s="484">
        <v>33</v>
      </c>
      <c r="CH148" s="484">
        <v>20</v>
      </c>
      <c r="CI148" s="484">
        <v>7</v>
      </c>
      <c r="CJ148" s="484">
        <v>0</v>
      </c>
      <c r="CK148" s="485">
        <v>816</v>
      </c>
      <c r="CL148" s="484">
        <v>1</v>
      </c>
      <c r="CM148" s="484">
        <v>14</v>
      </c>
      <c r="CN148" s="484">
        <v>18</v>
      </c>
      <c r="CO148" s="484">
        <v>29</v>
      </c>
      <c r="CP148" s="484">
        <v>22</v>
      </c>
      <c r="CQ148" s="484">
        <v>16</v>
      </c>
      <c r="CR148" s="484">
        <v>20</v>
      </c>
      <c r="CS148" s="484">
        <v>15</v>
      </c>
      <c r="CT148" s="484">
        <v>3</v>
      </c>
      <c r="CU148" s="485">
        <v>138</v>
      </c>
      <c r="CV148" s="484">
        <v>325</v>
      </c>
      <c r="CW148" s="484">
        <v>179</v>
      </c>
      <c r="CX148" s="484">
        <v>136</v>
      </c>
      <c r="CY148" s="484">
        <v>87</v>
      </c>
      <c r="CZ148" s="484">
        <v>54</v>
      </c>
      <c r="DA148" s="484">
        <v>9</v>
      </c>
      <c r="DB148" s="484">
        <v>14</v>
      </c>
      <c r="DC148" s="484">
        <v>3</v>
      </c>
      <c r="DD148" s="485">
        <v>807</v>
      </c>
      <c r="DE148" s="484">
        <v>567</v>
      </c>
      <c r="DF148" s="484">
        <v>206</v>
      </c>
      <c r="DG148" s="484">
        <v>182</v>
      </c>
      <c r="DH148" s="484">
        <v>56</v>
      </c>
      <c r="DI148" s="484">
        <v>37</v>
      </c>
      <c r="DJ148" s="484">
        <v>7</v>
      </c>
      <c r="DK148" s="484">
        <v>9</v>
      </c>
      <c r="DL148" s="484">
        <v>0</v>
      </c>
      <c r="DM148" s="485">
        <v>1064</v>
      </c>
      <c r="DN148" s="484">
        <v>68</v>
      </c>
      <c r="DO148" s="484">
        <v>37</v>
      </c>
      <c r="DP148" s="484">
        <v>24</v>
      </c>
      <c r="DQ148" s="484">
        <v>17</v>
      </c>
      <c r="DR148" s="484">
        <v>13</v>
      </c>
      <c r="DS148" s="484">
        <v>4</v>
      </c>
      <c r="DT148" s="484">
        <v>2</v>
      </c>
      <c r="DU148" s="484">
        <v>0</v>
      </c>
      <c r="DV148" s="485">
        <v>165</v>
      </c>
      <c r="DW148" s="484">
        <v>121</v>
      </c>
      <c r="DX148" s="484">
        <v>52</v>
      </c>
      <c r="DY148" s="484">
        <v>23</v>
      </c>
      <c r="DZ148" s="484">
        <v>16</v>
      </c>
      <c r="EA148" s="484">
        <v>12</v>
      </c>
      <c r="EB148" s="484">
        <v>3</v>
      </c>
      <c r="EC148" s="484">
        <v>3</v>
      </c>
      <c r="ED148" s="484">
        <v>0</v>
      </c>
      <c r="EE148" s="485">
        <v>230</v>
      </c>
      <c r="EF148" s="484">
        <v>756</v>
      </c>
      <c r="EG148" s="484">
        <v>295</v>
      </c>
      <c r="EH148" s="484">
        <v>229</v>
      </c>
      <c r="EI148" s="484">
        <v>89</v>
      </c>
      <c r="EJ148" s="484">
        <v>62</v>
      </c>
      <c r="EK148" s="484">
        <v>14</v>
      </c>
      <c r="EL148" s="484">
        <v>14</v>
      </c>
      <c r="EM148" s="484">
        <v>0</v>
      </c>
      <c r="EN148" s="485">
        <v>1459</v>
      </c>
      <c r="EO148" s="484">
        <v>488</v>
      </c>
      <c r="EP148" s="484">
        <v>195</v>
      </c>
      <c r="EQ148" s="484">
        <v>153</v>
      </c>
      <c r="ER148" s="484">
        <v>55</v>
      </c>
      <c r="ES148" s="484">
        <v>43</v>
      </c>
      <c r="ET148" s="484">
        <v>13</v>
      </c>
      <c r="EU148" s="484">
        <v>10</v>
      </c>
      <c r="EV148" s="484">
        <v>0</v>
      </c>
      <c r="EW148" s="485">
        <v>957</v>
      </c>
      <c r="EX148" s="484">
        <v>0</v>
      </c>
      <c r="EY148" s="484">
        <v>0</v>
      </c>
      <c r="EZ148" s="484">
        <v>0</v>
      </c>
      <c r="FA148" s="484">
        <v>0</v>
      </c>
      <c r="FB148" s="484">
        <v>0</v>
      </c>
      <c r="FC148" s="484">
        <v>0</v>
      </c>
      <c r="FD148" s="484">
        <v>0</v>
      </c>
      <c r="FE148" s="484">
        <v>0</v>
      </c>
      <c r="FF148" s="485">
        <v>0</v>
      </c>
      <c r="FG148" s="484">
        <v>0</v>
      </c>
      <c r="FH148" s="484">
        <v>0</v>
      </c>
      <c r="FI148" s="484">
        <v>0</v>
      </c>
      <c r="FJ148" s="484">
        <v>0</v>
      </c>
      <c r="FK148" s="484">
        <v>0</v>
      </c>
      <c r="FL148" s="484">
        <v>0</v>
      </c>
      <c r="FM148" s="484">
        <v>0</v>
      </c>
      <c r="FN148" s="484">
        <v>0</v>
      </c>
      <c r="FO148" s="485">
        <v>0</v>
      </c>
      <c r="FP148" s="484">
        <v>0</v>
      </c>
      <c r="FQ148" s="484">
        <v>14</v>
      </c>
      <c r="FR148" s="484">
        <v>8</v>
      </c>
      <c r="FS148" s="484">
        <v>14</v>
      </c>
      <c r="FT148" s="484">
        <v>5</v>
      </c>
      <c r="FU148" s="484">
        <v>9</v>
      </c>
      <c r="FV148" s="484">
        <v>2</v>
      </c>
      <c r="FW148" s="484">
        <v>0</v>
      </c>
      <c r="FX148" s="485">
        <v>52</v>
      </c>
      <c r="FY148" s="484">
        <v>488</v>
      </c>
      <c r="FZ148" s="484">
        <v>181</v>
      </c>
      <c r="GA148" s="484">
        <v>145</v>
      </c>
      <c r="GB148" s="484">
        <v>41</v>
      </c>
      <c r="GC148" s="484">
        <v>38</v>
      </c>
      <c r="GD148" s="484">
        <v>4</v>
      </c>
      <c r="GE148" s="484">
        <v>8</v>
      </c>
      <c r="GF148" s="484">
        <v>0</v>
      </c>
      <c r="GG148" s="485">
        <v>905</v>
      </c>
      <c r="GH148" s="484">
        <v>29</v>
      </c>
      <c r="GI148" s="484">
        <v>10333</v>
      </c>
      <c r="GJ148" s="484">
        <v>9742</v>
      </c>
      <c r="GK148" s="484">
        <v>7964</v>
      </c>
      <c r="GL148" s="484">
        <v>4753</v>
      </c>
      <c r="GM148" s="484">
        <v>3175</v>
      </c>
      <c r="GN148" s="484">
        <v>1617</v>
      </c>
      <c r="GO148" s="484">
        <v>684</v>
      </c>
      <c r="GP148" s="484">
        <v>39</v>
      </c>
      <c r="GQ148" s="485">
        <v>38336</v>
      </c>
      <c r="GR148" s="484">
        <v>19</v>
      </c>
      <c r="GS148" s="484">
        <v>11343</v>
      </c>
      <c r="GT148" s="484">
        <v>5859</v>
      </c>
      <c r="GU148" s="484">
        <v>4144</v>
      </c>
      <c r="GV148" s="484">
        <v>1708</v>
      </c>
      <c r="GW148" s="484">
        <v>870</v>
      </c>
      <c r="GX148" s="484">
        <v>397</v>
      </c>
      <c r="GY148" s="484">
        <v>146</v>
      </c>
      <c r="GZ148" s="484">
        <v>9</v>
      </c>
      <c r="HA148" s="485">
        <v>24495</v>
      </c>
      <c r="HB148" s="460">
        <v>0</v>
      </c>
      <c r="HC148" s="460">
        <v>1.5</v>
      </c>
      <c r="HD148" s="460">
        <v>0</v>
      </c>
      <c r="HE148" s="460">
        <v>0</v>
      </c>
      <c r="HF148" s="460">
        <v>0</v>
      </c>
      <c r="HG148" s="460">
        <v>0</v>
      </c>
      <c r="HH148" s="460">
        <v>0</v>
      </c>
      <c r="HI148" s="460">
        <v>0</v>
      </c>
      <c r="HJ148" s="460">
        <v>0</v>
      </c>
      <c r="HK148" s="483">
        <v>1.5</v>
      </c>
      <c r="HL148" s="460">
        <v>43</v>
      </c>
      <c r="HM148" s="460">
        <v>19000</v>
      </c>
      <c r="HN148" s="460">
        <v>14197.5</v>
      </c>
      <c r="HO148" s="460">
        <v>11091</v>
      </c>
      <c r="HP148" s="460">
        <v>6046.5</v>
      </c>
      <c r="HQ148" s="460">
        <v>3835</v>
      </c>
      <c r="HR148" s="460">
        <v>1914.5</v>
      </c>
      <c r="HS148" s="460">
        <v>792.75</v>
      </c>
      <c r="HT148" s="460">
        <v>45</v>
      </c>
      <c r="HU148" s="483">
        <v>56965.25</v>
      </c>
      <c r="HV148" s="460">
        <v>23.9</v>
      </c>
      <c r="HW148" s="460">
        <v>12666.7</v>
      </c>
      <c r="HX148" s="460">
        <v>11042.5</v>
      </c>
      <c r="HY148" s="460">
        <v>9858.7000000000007</v>
      </c>
      <c r="HZ148" s="460">
        <v>6046.5</v>
      </c>
      <c r="IA148" s="460">
        <v>4687.2</v>
      </c>
      <c r="IB148" s="460">
        <v>2765.4</v>
      </c>
      <c r="IC148" s="460">
        <v>1321.3</v>
      </c>
      <c r="ID148" s="460">
        <v>90</v>
      </c>
      <c r="IE148" s="483">
        <v>48502.2</v>
      </c>
      <c r="IF148" s="483">
        <v>0</v>
      </c>
      <c r="IG148" s="483">
        <v>48502.2</v>
      </c>
      <c r="IH148" s="460">
        <v>43</v>
      </c>
      <c r="II148" s="460">
        <v>19000</v>
      </c>
      <c r="IJ148" s="460">
        <v>14197.5</v>
      </c>
      <c r="IK148" s="460">
        <v>11091</v>
      </c>
      <c r="IL148" s="460">
        <v>6046.5</v>
      </c>
      <c r="IM148" s="460">
        <v>3835</v>
      </c>
      <c r="IN148" s="460">
        <v>1914.5</v>
      </c>
      <c r="IO148" s="460">
        <v>792.75</v>
      </c>
      <c r="IP148" s="460">
        <v>45</v>
      </c>
      <c r="IQ148" s="483">
        <v>56965.25</v>
      </c>
      <c r="IR148" s="460">
        <v>14.18</v>
      </c>
      <c r="IS148" s="460">
        <v>5097.78</v>
      </c>
      <c r="IT148" s="460">
        <v>1632.48</v>
      </c>
      <c r="IU148" s="460">
        <v>723.44</v>
      </c>
      <c r="IV148" s="460">
        <v>181.37</v>
      </c>
      <c r="IW148" s="460">
        <v>64.13</v>
      </c>
      <c r="IX148" s="460">
        <v>18.11</v>
      </c>
      <c r="IY148" s="460">
        <v>6.14</v>
      </c>
      <c r="IZ148" s="460">
        <v>0</v>
      </c>
      <c r="JA148" s="483">
        <v>7737.63</v>
      </c>
      <c r="JB148" s="460">
        <v>28.82</v>
      </c>
      <c r="JC148" s="460">
        <v>13902.22</v>
      </c>
      <c r="JD148" s="460">
        <v>12565.02</v>
      </c>
      <c r="JE148" s="460">
        <v>10367.56</v>
      </c>
      <c r="JF148" s="460">
        <v>5865.13</v>
      </c>
      <c r="JG148" s="460">
        <v>3770.87</v>
      </c>
      <c r="JH148" s="460">
        <v>1896.39</v>
      </c>
      <c r="JI148" s="460">
        <v>786.61</v>
      </c>
      <c r="JJ148" s="460">
        <v>45</v>
      </c>
      <c r="JK148" s="483">
        <v>49227.62</v>
      </c>
      <c r="JL148" s="460">
        <v>16</v>
      </c>
      <c r="JM148" s="460">
        <v>9268.1</v>
      </c>
      <c r="JN148" s="460">
        <v>9772.7999999999993</v>
      </c>
      <c r="JO148" s="460">
        <v>9215.6</v>
      </c>
      <c r="JP148" s="460">
        <v>5865.1</v>
      </c>
      <c r="JQ148" s="460">
        <v>4608.8</v>
      </c>
      <c r="JR148" s="460">
        <v>2739.2</v>
      </c>
      <c r="JS148" s="460">
        <v>1311</v>
      </c>
      <c r="JT148" s="460">
        <v>90</v>
      </c>
      <c r="JU148" s="483">
        <v>42886.6</v>
      </c>
      <c r="JV148" s="483">
        <v>0</v>
      </c>
      <c r="JW148" s="483">
        <v>42886.6</v>
      </c>
      <c r="JX148" s="461"/>
      <c r="JY148" s="461"/>
      <c r="JZ148" s="461"/>
      <c r="KA148" s="461"/>
      <c r="KB148" s="461"/>
      <c r="KC148" s="461"/>
      <c r="KD148" s="461"/>
      <c r="KE148" s="461"/>
      <c r="KF148" s="461"/>
      <c r="KG148" s="461"/>
      <c r="KH148" s="461"/>
      <c r="KI148" s="461"/>
      <c r="KJ148" s="461"/>
      <c r="KK148" s="461"/>
      <c r="KL148" s="461"/>
      <c r="KM148" s="461"/>
      <c r="KN148" s="461"/>
      <c r="KO148" s="461"/>
      <c r="KP148" s="461"/>
      <c r="KQ148" s="461"/>
      <c r="KR148" s="461"/>
      <c r="KS148" s="461"/>
      <c r="KT148" s="461"/>
      <c r="KU148" s="461"/>
      <c r="KV148" s="461"/>
      <c r="KW148" s="461"/>
      <c r="KX148" s="462"/>
    </row>
    <row r="149" spans="1:310" s="463" customFormat="1" x14ac:dyDescent="0.2">
      <c r="A149" s="457" t="s">
        <v>327</v>
      </c>
      <c r="B149" s="473" t="s">
        <v>961</v>
      </c>
      <c r="C149" s="464" t="s">
        <v>794</v>
      </c>
      <c r="D149" s="465" t="s">
        <v>328</v>
      </c>
      <c r="E149" s="484">
        <v>140614</v>
      </c>
      <c r="F149" s="484">
        <v>77705</v>
      </c>
      <c r="G149" s="484">
        <v>69864</v>
      </c>
      <c r="H149" s="484">
        <v>35503</v>
      </c>
      <c r="I149" s="484">
        <v>22009</v>
      </c>
      <c r="J149" s="484">
        <v>10448</v>
      </c>
      <c r="K149" s="484">
        <v>7198</v>
      </c>
      <c r="L149" s="484">
        <v>735</v>
      </c>
      <c r="M149" s="485">
        <v>364076</v>
      </c>
      <c r="N149" s="484">
        <v>9099</v>
      </c>
      <c r="O149" s="484">
        <v>6033</v>
      </c>
      <c r="P149" s="484">
        <v>2450</v>
      </c>
      <c r="Q149" s="484">
        <v>1063</v>
      </c>
      <c r="R149" s="484">
        <v>477</v>
      </c>
      <c r="S149" s="484">
        <v>104</v>
      </c>
      <c r="T149" s="484">
        <v>69</v>
      </c>
      <c r="U149" s="484">
        <v>11</v>
      </c>
      <c r="V149" s="485">
        <v>19306</v>
      </c>
      <c r="W149" s="484">
        <v>28</v>
      </c>
      <c r="X149" s="484">
        <v>7</v>
      </c>
      <c r="Y149" s="484">
        <v>1</v>
      </c>
      <c r="Z149" s="484">
        <v>3</v>
      </c>
      <c r="AA149" s="484">
        <v>0</v>
      </c>
      <c r="AB149" s="484">
        <v>1</v>
      </c>
      <c r="AC149" s="484">
        <v>0</v>
      </c>
      <c r="AD149" s="484">
        <v>0</v>
      </c>
      <c r="AE149" s="485">
        <v>40</v>
      </c>
      <c r="AF149" s="484">
        <v>131487</v>
      </c>
      <c r="AG149" s="484">
        <v>71665</v>
      </c>
      <c r="AH149" s="484">
        <v>67413</v>
      </c>
      <c r="AI149" s="484">
        <v>34437</v>
      </c>
      <c r="AJ149" s="484">
        <v>21532</v>
      </c>
      <c r="AK149" s="484">
        <v>10343</v>
      </c>
      <c r="AL149" s="484">
        <v>7129</v>
      </c>
      <c r="AM149" s="484">
        <v>724</v>
      </c>
      <c r="AN149" s="485">
        <v>344730</v>
      </c>
      <c r="AO149" s="484">
        <v>411</v>
      </c>
      <c r="AP149" s="484">
        <v>373</v>
      </c>
      <c r="AQ149" s="484">
        <v>480</v>
      </c>
      <c r="AR149" s="484">
        <v>267</v>
      </c>
      <c r="AS149" s="484">
        <v>216</v>
      </c>
      <c r="AT149" s="484">
        <v>140</v>
      </c>
      <c r="AU149" s="484">
        <v>101</v>
      </c>
      <c r="AV149" s="484">
        <v>56</v>
      </c>
      <c r="AW149" s="485">
        <v>2044</v>
      </c>
      <c r="AX149" s="484">
        <v>411</v>
      </c>
      <c r="AY149" s="484">
        <v>373</v>
      </c>
      <c r="AZ149" s="484">
        <v>480</v>
      </c>
      <c r="BA149" s="484">
        <v>267</v>
      </c>
      <c r="BB149" s="484">
        <v>216</v>
      </c>
      <c r="BC149" s="484">
        <v>140</v>
      </c>
      <c r="BD149" s="484">
        <v>101</v>
      </c>
      <c r="BE149" s="484">
        <v>56</v>
      </c>
      <c r="BF149" s="486"/>
      <c r="BG149" s="485">
        <v>2044</v>
      </c>
      <c r="BH149" s="484">
        <v>411</v>
      </c>
      <c r="BI149" s="484">
        <v>131449</v>
      </c>
      <c r="BJ149" s="484">
        <v>71772</v>
      </c>
      <c r="BK149" s="484">
        <v>67200</v>
      </c>
      <c r="BL149" s="484">
        <v>34386</v>
      </c>
      <c r="BM149" s="484">
        <v>21456</v>
      </c>
      <c r="BN149" s="484">
        <v>10304</v>
      </c>
      <c r="BO149" s="484">
        <v>7084</v>
      </c>
      <c r="BP149" s="484">
        <v>668</v>
      </c>
      <c r="BQ149" s="485">
        <v>344730</v>
      </c>
      <c r="BR149" s="484">
        <v>111</v>
      </c>
      <c r="BS149" s="484">
        <v>66586</v>
      </c>
      <c r="BT149" s="484">
        <v>27528</v>
      </c>
      <c r="BU149" s="484">
        <v>20875</v>
      </c>
      <c r="BV149" s="484">
        <v>8370</v>
      </c>
      <c r="BW149" s="484">
        <v>3881</v>
      </c>
      <c r="BX149" s="484">
        <v>1639</v>
      </c>
      <c r="BY149" s="484">
        <v>890</v>
      </c>
      <c r="BZ149" s="484">
        <v>65</v>
      </c>
      <c r="CA149" s="485">
        <v>129945</v>
      </c>
      <c r="CB149" s="484">
        <v>22</v>
      </c>
      <c r="CC149" s="484">
        <v>1175</v>
      </c>
      <c r="CD149" s="484">
        <v>890</v>
      </c>
      <c r="CE149" s="484">
        <v>864</v>
      </c>
      <c r="CF149" s="484">
        <v>425</v>
      </c>
      <c r="CG149" s="484">
        <v>191</v>
      </c>
      <c r="CH149" s="484">
        <v>91</v>
      </c>
      <c r="CI149" s="484">
        <v>38</v>
      </c>
      <c r="CJ149" s="484">
        <v>1</v>
      </c>
      <c r="CK149" s="485">
        <v>3697</v>
      </c>
      <c r="CL149" s="484">
        <v>3</v>
      </c>
      <c r="CM149" s="484">
        <v>69</v>
      </c>
      <c r="CN149" s="484">
        <v>63</v>
      </c>
      <c r="CO149" s="484">
        <v>32</v>
      </c>
      <c r="CP149" s="484">
        <v>58</v>
      </c>
      <c r="CQ149" s="484">
        <v>74</v>
      </c>
      <c r="CR149" s="484">
        <v>81</v>
      </c>
      <c r="CS149" s="484">
        <v>77</v>
      </c>
      <c r="CT149" s="484">
        <v>33</v>
      </c>
      <c r="CU149" s="485">
        <v>490</v>
      </c>
      <c r="CV149" s="484">
        <v>732</v>
      </c>
      <c r="CW149" s="484">
        <v>439</v>
      </c>
      <c r="CX149" s="484">
        <v>471</v>
      </c>
      <c r="CY149" s="484">
        <v>304</v>
      </c>
      <c r="CZ149" s="484">
        <v>123</v>
      </c>
      <c r="DA149" s="484">
        <v>57</v>
      </c>
      <c r="DB149" s="484">
        <v>30</v>
      </c>
      <c r="DC149" s="484">
        <v>8</v>
      </c>
      <c r="DD149" s="485">
        <v>2164</v>
      </c>
      <c r="DE149" s="484">
        <v>4507</v>
      </c>
      <c r="DF149" s="484">
        <v>1880</v>
      </c>
      <c r="DG149" s="484">
        <v>1396</v>
      </c>
      <c r="DH149" s="484">
        <v>690</v>
      </c>
      <c r="DI149" s="484">
        <v>295</v>
      </c>
      <c r="DJ149" s="484">
        <v>109</v>
      </c>
      <c r="DK149" s="484">
        <v>78</v>
      </c>
      <c r="DL149" s="484">
        <v>21</v>
      </c>
      <c r="DM149" s="485">
        <v>8976</v>
      </c>
      <c r="DN149" s="484">
        <v>0</v>
      </c>
      <c r="DO149" s="484">
        <v>0</v>
      </c>
      <c r="DP149" s="484">
        <v>0</v>
      </c>
      <c r="DQ149" s="484">
        <v>0</v>
      </c>
      <c r="DR149" s="484">
        <v>0</v>
      </c>
      <c r="DS149" s="484">
        <v>0</v>
      </c>
      <c r="DT149" s="484">
        <v>0</v>
      </c>
      <c r="DU149" s="484">
        <v>0</v>
      </c>
      <c r="DV149" s="485">
        <v>0</v>
      </c>
      <c r="DW149" s="484">
        <v>412</v>
      </c>
      <c r="DX149" s="484">
        <v>132</v>
      </c>
      <c r="DY149" s="484">
        <v>106</v>
      </c>
      <c r="DZ149" s="484">
        <v>52</v>
      </c>
      <c r="EA149" s="484">
        <v>29</v>
      </c>
      <c r="EB149" s="484">
        <v>15</v>
      </c>
      <c r="EC149" s="484">
        <v>10</v>
      </c>
      <c r="ED149" s="484">
        <v>2</v>
      </c>
      <c r="EE149" s="485">
        <v>758</v>
      </c>
      <c r="EF149" s="484">
        <v>4919</v>
      </c>
      <c r="EG149" s="484">
        <v>2012</v>
      </c>
      <c r="EH149" s="484">
        <v>1502</v>
      </c>
      <c r="EI149" s="484">
        <v>742</v>
      </c>
      <c r="EJ149" s="484">
        <v>324</v>
      </c>
      <c r="EK149" s="484">
        <v>124</v>
      </c>
      <c r="EL149" s="484">
        <v>88</v>
      </c>
      <c r="EM149" s="484">
        <v>23</v>
      </c>
      <c r="EN149" s="485">
        <v>9734</v>
      </c>
      <c r="EO149" s="484">
        <v>1317</v>
      </c>
      <c r="EP149" s="484">
        <v>522</v>
      </c>
      <c r="EQ149" s="484">
        <v>428</v>
      </c>
      <c r="ER149" s="484">
        <v>222</v>
      </c>
      <c r="ES149" s="484">
        <v>104</v>
      </c>
      <c r="ET149" s="484">
        <v>45</v>
      </c>
      <c r="EU149" s="484">
        <v>45</v>
      </c>
      <c r="EV149" s="484">
        <v>10</v>
      </c>
      <c r="EW149" s="485">
        <v>2693</v>
      </c>
      <c r="EX149" s="484">
        <v>0</v>
      </c>
      <c r="EY149" s="484">
        <v>0</v>
      </c>
      <c r="EZ149" s="484">
        <v>0</v>
      </c>
      <c r="FA149" s="484">
        <v>0</v>
      </c>
      <c r="FB149" s="484">
        <v>0</v>
      </c>
      <c r="FC149" s="484">
        <v>0</v>
      </c>
      <c r="FD149" s="484">
        <v>0</v>
      </c>
      <c r="FE149" s="484">
        <v>0</v>
      </c>
      <c r="FF149" s="485">
        <v>0</v>
      </c>
      <c r="FG149" s="484">
        <v>0</v>
      </c>
      <c r="FH149" s="484">
        <v>0</v>
      </c>
      <c r="FI149" s="484">
        <v>0</v>
      </c>
      <c r="FJ149" s="484">
        <v>0</v>
      </c>
      <c r="FK149" s="484">
        <v>0</v>
      </c>
      <c r="FL149" s="484">
        <v>0</v>
      </c>
      <c r="FM149" s="484">
        <v>0</v>
      </c>
      <c r="FN149" s="484">
        <v>0</v>
      </c>
      <c r="FO149" s="485">
        <v>0</v>
      </c>
      <c r="FP149" s="484">
        <v>0</v>
      </c>
      <c r="FQ149" s="484">
        <v>0</v>
      </c>
      <c r="FR149" s="484">
        <v>0</v>
      </c>
      <c r="FS149" s="484">
        <v>0</v>
      </c>
      <c r="FT149" s="484">
        <v>0</v>
      </c>
      <c r="FU149" s="484">
        <v>0</v>
      </c>
      <c r="FV149" s="484">
        <v>0</v>
      </c>
      <c r="FW149" s="484">
        <v>0</v>
      </c>
      <c r="FX149" s="485">
        <v>0</v>
      </c>
      <c r="FY149" s="484">
        <v>1317</v>
      </c>
      <c r="FZ149" s="484">
        <v>522</v>
      </c>
      <c r="GA149" s="484">
        <v>428</v>
      </c>
      <c r="GB149" s="484">
        <v>222</v>
      </c>
      <c r="GC149" s="484">
        <v>104</v>
      </c>
      <c r="GD149" s="484">
        <v>45</v>
      </c>
      <c r="GE149" s="484">
        <v>45</v>
      </c>
      <c r="GF149" s="484">
        <v>10</v>
      </c>
      <c r="GG149" s="485">
        <v>2693</v>
      </c>
      <c r="GH149" s="484">
        <v>275</v>
      </c>
      <c r="GI149" s="484">
        <v>63205</v>
      </c>
      <c r="GJ149" s="484">
        <v>43157</v>
      </c>
      <c r="GK149" s="484">
        <v>45320</v>
      </c>
      <c r="GL149" s="484">
        <v>25481</v>
      </c>
      <c r="GM149" s="484">
        <v>17280</v>
      </c>
      <c r="GN149" s="484">
        <v>8478</v>
      </c>
      <c r="GO149" s="484">
        <v>6069</v>
      </c>
      <c r="GP149" s="484">
        <v>567</v>
      </c>
      <c r="GQ149" s="485">
        <v>209832</v>
      </c>
      <c r="GR149" s="484">
        <v>136</v>
      </c>
      <c r="GS149" s="484">
        <v>68244</v>
      </c>
      <c r="GT149" s="484">
        <v>28615</v>
      </c>
      <c r="GU149" s="484">
        <v>21880</v>
      </c>
      <c r="GV149" s="484">
        <v>8905</v>
      </c>
      <c r="GW149" s="484">
        <v>4176</v>
      </c>
      <c r="GX149" s="484">
        <v>1826</v>
      </c>
      <c r="GY149" s="484">
        <v>1015</v>
      </c>
      <c r="GZ149" s="484">
        <v>101</v>
      </c>
      <c r="HA149" s="485">
        <v>134898</v>
      </c>
      <c r="HB149" s="460">
        <v>0</v>
      </c>
      <c r="HC149" s="460">
        <v>18.38</v>
      </c>
      <c r="HD149" s="460">
        <v>3.38</v>
      </c>
      <c r="HE149" s="460">
        <v>1.88</v>
      </c>
      <c r="HF149" s="460">
        <v>0.5</v>
      </c>
      <c r="HG149" s="460">
        <v>0</v>
      </c>
      <c r="HH149" s="460">
        <v>0</v>
      </c>
      <c r="HI149" s="460">
        <v>0</v>
      </c>
      <c r="HJ149" s="460">
        <v>0</v>
      </c>
      <c r="HK149" s="483">
        <v>24.14</v>
      </c>
      <c r="HL149" s="460">
        <v>376.25</v>
      </c>
      <c r="HM149" s="460">
        <v>115059.87</v>
      </c>
      <c r="HN149" s="460">
        <v>64829.62</v>
      </c>
      <c r="HO149" s="460">
        <v>61905.87</v>
      </c>
      <c r="HP149" s="460">
        <v>32230.75</v>
      </c>
      <c r="HQ149" s="460">
        <v>20444.5</v>
      </c>
      <c r="HR149" s="460">
        <v>9855</v>
      </c>
      <c r="HS149" s="460">
        <v>6828.5</v>
      </c>
      <c r="HT149" s="460">
        <v>639</v>
      </c>
      <c r="HU149" s="483">
        <v>312169.36</v>
      </c>
      <c r="HV149" s="460">
        <v>209</v>
      </c>
      <c r="HW149" s="460">
        <v>76706.600000000006</v>
      </c>
      <c r="HX149" s="460">
        <v>50423</v>
      </c>
      <c r="HY149" s="460">
        <v>55027.4</v>
      </c>
      <c r="HZ149" s="460">
        <v>32230.799999999999</v>
      </c>
      <c r="IA149" s="460">
        <v>24987.7</v>
      </c>
      <c r="IB149" s="460">
        <v>14235</v>
      </c>
      <c r="IC149" s="460">
        <v>11380.8</v>
      </c>
      <c r="ID149" s="460">
        <v>1278</v>
      </c>
      <c r="IE149" s="483">
        <v>266478.3</v>
      </c>
      <c r="IF149" s="483">
        <v>1.2</v>
      </c>
      <c r="IG149" s="483">
        <v>266479.5</v>
      </c>
      <c r="IH149" s="460">
        <v>376.25</v>
      </c>
      <c r="II149" s="460">
        <v>115059.87</v>
      </c>
      <c r="IJ149" s="460">
        <v>64829.62</v>
      </c>
      <c r="IK149" s="460">
        <v>61905.87</v>
      </c>
      <c r="IL149" s="460">
        <v>32230.75</v>
      </c>
      <c r="IM149" s="460">
        <v>20444.5</v>
      </c>
      <c r="IN149" s="460">
        <v>9855</v>
      </c>
      <c r="IO149" s="460">
        <v>6828.5</v>
      </c>
      <c r="IP149" s="460">
        <v>639</v>
      </c>
      <c r="IQ149" s="483">
        <v>312169.36</v>
      </c>
      <c r="IR149" s="460">
        <v>125.71</v>
      </c>
      <c r="IS149" s="460">
        <v>31296.29</v>
      </c>
      <c r="IT149" s="460">
        <v>7318.48</v>
      </c>
      <c r="IU149" s="460">
        <v>3336.76</v>
      </c>
      <c r="IV149" s="460">
        <v>817.26</v>
      </c>
      <c r="IW149" s="460">
        <v>315.3</v>
      </c>
      <c r="IX149" s="460">
        <v>106.63</v>
      </c>
      <c r="IY149" s="460">
        <v>42.99</v>
      </c>
      <c r="IZ149" s="460">
        <v>2.59</v>
      </c>
      <c r="JA149" s="483">
        <v>43362.01</v>
      </c>
      <c r="JB149" s="460">
        <v>250.54</v>
      </c>
      <c r="JC149" s="460">
        <v>83763.58</v>
      </c>
      <c r="JD149" s="460">
        <v>57511.14</v>
      </c>
      <c r="JE149" s="460">
        <v>58569.11</v>
      </c>
      <c r="JF149" s="460">
        <v>31413.49</v>
      </c>
      <c r="JG149" s="460">
        <v>20129.2</v>
      </c>
      <c r="JH149" s="460">
        <v>9748.3700000000008</v>
      </c>
      <c r="JI149" s="460">
        <v>6785.51</v>
      </c>
      <c r="JJ149" s="460">
        <v>636.41</v>
      </c>
      <c r="JK149" s="483">
        <v>268807.34999999998</v>
      </c>
      <c r="JL149" s="460">
        <v>139.19999999999999</v>
      </c>
      <c r="JM149" s="460">
        <v>55842.400000000001</v>
      </c>
      <c r="JN149" s="460">
        <v>44730.9</v>
      </c>
      <c r="JO149" s="460">
        <v>52061.4</v>
      </c>
      <c r="JP149" s="460">
        <v>31413.5</v>
      </c>
      <c r="JQ149" s="460">
        <v>24602.400000000001</v>
      </c>
      <c r="JR149" s="460">
        <v>14081</v>
      </c>
      <c r="JS149" s="460">
        <v>11309.2</v>
      </c>
      <c r="JT149" s="460">
        <v>1272.8</v>
      </c>
      <c r="JU149" s="483">
        <v>235452.79999999999</v>
      </c>
      <c r="JV149" s="483">
        <v>1.2</v>
      </c>
      <c r="JW149" s="483">
        <v>235454</v>
      </c>
      <c r="JX149" s="461"/>
      <c r="JY149" s="461"/>
      <c r="JZ149" s="461"/>
      <c r="KA149" s="461"/>
      <c r="KB149" s="461"/>
      <c r="KC149" s="461"/>
      <c r="KD149" s="461"/>
      <c r="KE149" s="461"/>
      <c r="KF149" s="461"/>
      <c r="KG149" s="461"/>
      <c r="KH149" s="461"/>
      <c r="KI149" s="461"/>
      <c r="KJ149" s="461"/>
      <c r="KK149" s="461"/>
      <c r="KL149" s="461"/>
      <c r="KM149" s="461"/>
      <c r="KN149" s="461"/>
      <c r="KO149" s="461"/>
      <c r="KP149" s="461"/>
      <c r="KQ149" s="461"/>
      <c r="KR149" s="461"/>
      <c r="KS149" s="461"/>
      <c r="KT149" s="461"/>
      <c r="KU149" s="461"/>
      <c r="KV149" s="461"/>
      <c r="KW149" s="461"/>
      <c r="KX149" s="462"/>
    </row>
    <row r="150" spans="1:310" s="463" customFormat="1" x14ac:dyDescent="0.2">
      <c r="A150" s="457" t="s">
        <v>329</v>
      </c>
      <c r="B150" s="473" t="s">
        <v>962</v>
      </c>
      <c r="C150" s="464" t="s">
        <v>786</v>
      </c>
      <c r="D150" s="465" t="s">
        <v>963</v>
      </c>
      <c r="E150" s="484">
        <v>84999</v>
      </c>
      <c r="F150" s="484">
        <v>27675</v>
      </c>
      <c r="G150" s="484">
        <v>16441</v>
      </c>
      <c r="H150" s="484">
        <v>7141</v>
      </c>
      <c r="I150" s="484">
        <v>3532</v>
      </c>
      <c r="J150" s="484">
        <v>1556</v>
      </c>
      <c r="K150" s="484">
        <v>599</v>
      </c>
      <c r="L150" s="484">
        <v>60</v>
      </c>
      <c r="M150" s="485">
        <v>142003</v>
      </c>
      <c r="N150" s="484">
        <v>7721</v>
      </c>
      <c r="O150" s="484">
        <v>1658</v>
      </c>
      <c r="P150" s="484">
        <v>1463</v>
      </c>
      <c r="Q150" s="484">
        <v>815</v>
      </c>
      <c r="R150" s="484">
        <v>140</v>
      </c>
      <c r="S150" s="484">
        <v>23</v>
      </c>
      <c r="T150" s="484">
        <v>8</v>
      </c>
      <c r="U150" s="484">
        <v>2</v>
      </c>
      <c r="V150" s="485">
        <v>11830</v>
      </c>
      <c r="W150" s="484">
        <v>0</v>
      </c>
      <c r="X150" s="484">
        <v>0</v>
      </c>
      <c r="Y150" s="484">
        <v>0</v>
      </c>
      <c r="Z150" s="484">
        <v>0</v>
      </c>
      <c r="AA150" s="484">
        <v>0</v>
      </c>
      <c r="AB150" s="484">
        <v>0</v>
      </c>
      <c r="AC150" s="484">
        <v>0</v>
      </c>
      <c r="AD150" s="484">
        <v>0</v>
      </c>
      <c r="AE150" s="485">
        <v>0</v>
      </c>
      <c r="AF150" s="484">
        <v>77278</v>
      </c>
      <c r="AG150" s="484">
        <v>26017</v>
      </c>
      <c r="AH150" s="484">
        <v>14978</v>
      </c>
      <c r="AI150" s="484">
        <v>6326</v>
      </c>
      <c r="AJ150" s="484">
        <v>3392</v>
      </c>
      <c r="AK150" s="484">
        <v>1533</v>
      </c>
      <c r="AL150" s="484">
        <v>591</v>
      </c>
      <c r="AM150" s="484">
        <v>58</v>
      </c>
      <c r="AN150" s="485">
        <v>130173</v>
      </c>
      <c r="AO150" s="484">
        <v>261</v>
      </c>
      <c r="AP150" s="484">
        <v>185</v>
      </c>
      <c r="AQ150" s="484">
        <v>197</v>
      </c>
      <c r="AR150" s="484">
        <v>97</v>
      </c>
      <c r="AS150" s="484">
        <v>67</v>
      </c>
      <c r="AT150" s="484">
        <v>37</v>
      </c>
      <c r="AU150" s="484">
        <v>19</v>
      </c>
      <c r="AV150" s="484">
        <v>23</v>
      </c>
      <c r="AW150" s="485">
        <v>886</v>
      </c>
      <c r="AX150" s="484">
        <v>261</v>
      </c>
      <c r="AY150" s="484">
        <v>185</v>
      </c>
      <c r="AZ150" s="484">
        <v>197</v>
      </c>
      <c r="BA150" s="484">
        <v>97</v>
      </c>
      <c r="BB150" s="484">
        <v>67</v>
      </c>
      <c r="BC150" s="484">
        <v>37</v>
      </c>
      <c r="BD150" s="484">
        <v>19</v>
      </c>
      <c r="BE150" s="484">
        <v>23</v>
      </c>
      <c r="BF150" s="486"/>
      <c r="BG150" s="485">
        <v>886</v>
      </c>
      <c r="BH150" s="484">
        <v>261</v>
      </c>
      <c r="BI150" s="484">
        <v>77202</v>
      </c>
      <c r="BJ150" s="484">
        <v>26029</v>
      </c>
      <c r="BK150" s="484">
        <v>14878</v>
      </c>
      <c r="BL150" s="484">
        <v>6296</v>
      </c>
      <c r="BM150" s="484">
        <v>3362</v>
      </c>
      <c r="BN150" s="484">
        <v>1515</v>
      </c>
      <c r="BO150" s="484">
        <v>595</v>
      </c>
      <c r="BP150" s="484">
        <v>35</v>
      </c>
      <c r="BQ150" s="485">
        <v>130173</v>
      </c>
      <c r="BR150" s="484">
        <v>56</v>
      </c>
      <c r="BS150" s="484">
        <v>28865</v>
      </c>
      <c r="BT150" s="484">
        <v>6969</v>
      </c>
      <c r="BU150" s="484">
        <v>3122</v>
      </c>
      <c r="BV150" s="484">
        <v>1113</v>
      </c>
      <c r="BW150" s="484">
        <v>446</v>
      </c>
      <c r="BX150" s="484">
        <v>167</v>
      </c>
      <c r="BY150" s="484">
        <v>51</v>
      </c>
      <c r="BZ150" s="484">
        <v>0</v>
      </c>
      <c r="CA150" s="485">
        <v>40789</v>
      </c>
      <c r="CB150" s="484">
        <v>11</v>
      </c>
      <c r="CC150" s="484">
        <v>1216</v>
      </c>
      <c r="CD150" s="484">
        <v>512</v>
      </c>
      <c r="CE150" s="484">
        <v>293</v>
      </c>
      <c r="CF150" s="484">
        <v>102</v>
      </c>
      <c r="CG150" s="484">
        <v>49</v>
      </c>
      <c r="CH150" s="484">
        <v>13</v>
      </c>
      <c r="CI150" s="484">
        <v>2</v>
      </c>
      <c r="CJ150" s="484">
        <v>0</v>
      </c>
      <c r="CK150" s="485">
        <v>2198</v>
      </c>
      <c r="CL150" s="484">
        <v>3</v>
      </c>
      <c r="CM150" s="484">
        <v>101</v>
      </c>
      <c r="CN150" s="484">
        <v>41</v>
      </c>
      <c r="CO150" s="484">
        <v>37</v>
      </c>
      <c r="CP150" s="484">
        <v>21</v>
      </c>
      <c r="CQ150" s="484">
        <v>23</v>
      </c>
      <c r="CR150" s="484">
        <v>24</v>
      </c>
      <c r="CS150" s="484">
        <v>40</v>
      </c>
      <c r="CT150" s="484">
        <v>15</v>
      </c>
      <c r="CU150" s="485">
        <v>305</v>
      </c>
      <c r="CV150" s="484">
        <v>1257</v>
      </c>
      <c r="CW150" s="484">
        <v>396</v>
      </c>
      <c r="CX150" s="484">
        <v>213</v>
      </c>
      <c r="CY150" s="484">
        <v>162</v>
      </c>
      <c r="CZ150" s="484">
        <v>24</v>
      </c>
      <c r="DA150" s="484">
        <v>9</v>
      </c>
      <c r="DB150" s="484">
        <v>3</v>
      </c>
      <c r="DC150" s="484">
        <v>0</v>
      </c>
      <c r="DD150" s="485">
        <v>2064</v>
      </c>
      <c r="DE150" s="484">
        <v>1796</v>
      </c>
      <c r="DF150" s="484">
        <v>583</v>
      </c>
      <c r="DG150" s="484">
        <v>255</v>
      </c>
      <c r="DH150" s="484">
        <v>143</v>
      </c>
      <c r="DI150" s="484">
        <v>43</v>
      </c>
      <c r="DJ150" s="484">
        <v>13</v>
      </c>
      <c r="DK150" s="484">
        <v>11</v>
      </c>
      <c r="DL150" s="484">
        <v>1</v>
      </c>
      <c r="DM150" s="485">
        <v>2845</v>
      </c>
      <c r="DN150" s="484">
        <v>227</v>
      </c>
      <c r="DO150" s="484">
        <v>96</v>
      </c>
      <c r="DP150" s="484">
        <v>33</v>
      </c>
      <c r="DQ150" s="484">
        <v>11</v>
      </c>
      <c r="DR150" s="484">
        <v>2</v>
      </c>
      <c r="DS150" s="484">
        <v>1</v>
      </c>
      <c r="DT150" s="484">
        <v>0</v>
      </c>
      <c r="DU150" s="484">
        <v>0</v>
      </c>
      <c r="DV150" s="485">
        <v>370</v>
      </c>
      <c r="DW150" s="484">
        <v>359</v>
      </c>
      <c r="DX150" s="484">
        <v>63</v>
      </c>
      <c r="DY150" s="484">
        <v>46</v>
      </c>
      <c r="DZ150" s="484">
        <v>13</v>
      </c>
      <c r="EA150" s="484">
        <v>9</v>
      </c>
      <c r="EB150" s="484">
        <v>6</v>
      </c>
      <c r="EC150" s="484">
        <v>5</v>
      </c>
      <c r="ED150" s="484">
        <v>1</v>
      </c>
      <c r="EE150" s="485">
        <v>502</v>
      </c>
      <c r="EF150" s="484">
        <v>2382</v>
      </c>
      <c r="EG150" s="484">
        <v>742</v>
      </c>
      <c r="EH150" s="484">
        <v>334</v>
      </c>
      <c r="EI150" s="484">
        <v>167</v>
      </c>
      <c r="EJ150" s="484">
        <v>54</v>
      </c>
      <c r="EK150" s="484">
        <v>20</v>
      </c>
      <c r="EL150" s="484">
        <v>16</v>
      </c>
      <c r="EM150" s="484">
        <v>2</v>
      </c>
      <c r="EN150" s="485">
        <v>3717</v>
      </c>
      <c r="EO150" s="484">
        <v>1161</v>
      </c>
      <c r="EP150" s="484">
        <v>305</v>
      </c>
      <c r="EQ150" s="484">
        <v>172</v>
      </c>
      <c r="ER150" s="484">
        <v>77</v>
      </c>
      <c r="ES150" s="484">
        <v>33</v>
      </c>
      <c r="ET150" s="484">
        <v>12</v>
      </c>
      <c r="EU150" s="484">
        <v>15</v>
      </c>
      <c r="EV150" s="484">
        <v>2</v>
      </c>
      <c r="EW150" s="485">
        <v>1777</v>
      </c>
      <c r="EX150" s="484">
        <v>0</v>
      </c>
      <c r="EY150" s="484">
        <v>0</v>
      </c>
      <c r="EZ150" s="484">
        <v>0</v>
      </c>
      <c r="FA150" s="484">
        <v>0</v>
      </c>
      <c r="FB150" s="484">
        <v>0</v>
      </c>
      <c r="FC150" s="484">
        <v>0</v>
      </c>
      <c r="FD150" s="484">
        <v>0</v>
      </c>
      <c r="FE150" s="484">
        <v>0</v>
      </c>
      <c r="FF150" s="485">
        <v>0</v>
      </c>
      <c r="FG150" s="484">
        <v>0</v>
      </c>
      <c r="FH150" s="484">
        <v>0</v>
      </c>
      <c r="FI150" s="484">
        <v>0</v>
      </c>
      <c r="FJ150" s="484">
        <v>0</v>
      </c>
      <c r="FK150" s="484">
        <v>0</v>
      </c>
      <c r="FL150" s="484">
        <v>0</v>
      </c>
      <c r="FM150" s="484">
        <v>0</v>
      </c>
      <c r="FN150" s="484">
        <v>0</v>
      </c>
      <c r="FO150" s="485">
        <v>0</v>
      </c>
      <c r="FP150" s="484">
        <v>0</v>
      </c>
      <c r="FQ150" s="484">
        <v>0</v>
      </c>
      <c r="FR150" s="484">
        <v>0</v>
      </c>
      <c r="FS150" s="484">
        <v>0</v>
      </c>
      <c r="FT150" s="484">
        <v>0</v>
      </c>
      <c r="FU150" s="484">
        <v>0</v>
      </c>
      <c r="FV150" s="484">
        <v>0</v>
      </c>
      <c r="FW150" s="484">
        <v>0</v>
      </c>
      <c r="FX150" s="485">
        <v>0</v>
      </c>
      <c r="FY150" s="484">
        <v>1161</v>
      </c>
      <c r="FZ150" s="484">
        <v>305</v>
      </c>
      <c r="GA150" s="484">
        <v>172</v>
      </c>
      <c r="GB150" s="484">
        <v>77</v>
      </c>
      <c r="GC150" s="484">
        <v>33</v>
      </c>
      <c r="GD150" s="484">
        <v>12</v>
      </c>
      <c r="GE150" s="484">
        <v>15</v>
      </c>
      <c r="GF150" s="484">
        <v>2</v>
      </c>
      <c r="GG150" s="485">
        <v>1777</v>
      </c>
      <c r="GH150" s="484">
        <v>191</v>
      </c>
      <c r="GI150" s="484">
        <v>46434</v>
      </c>
      <c r="GJ150" s="484">
        <v>18348</v>
      </c>
      <c r="GK150" s="484">
        <v>11347</v>
      </c>
      <c r="GL150" s="484">
        <v>5036</v>
      </c>
      <c r="GM150" s="484">
        <v>2833</v>
      </c>
      <c r="GN150" s="484">
        <v>1304</v>
      </c>
      <c r="GO150" s="484">
        <v>497</v>
      </c>
      <c r="GP150" s="484">
        <v>19</v>
      </c>
      <c r="GQ150" s="485">
        <v>86009</v>
      </c>
      <c r="GR150" s="484">
        <v>70</v>
      </c>
      <c r="GS150" s="484">
        <v>30768</v>
      </c>
      <c r="GT150" s="484">
        <v>7681</v>
      </c>
      <c r="GU150" s="484">
        <v>3531</v>
      </c>
      <c r="GV150" s="484">
        <v>1260</v>
      </c>
      <c r="GW150" s="484">
        <v>529</v>
      </c>
      <c r="GX150" s="484">
        <v>211</v>
      </c>
      <c r="GY150" s="484">
        <v>98</v>
      </c>
      <c r="GZ150" s="484">
        <v>16</v>
      </c>
      <c r="HA150" s="485">
        <v>44164</v>
      </c>
      <c r="HB150" s="460">
        <v>0</v>
      </c>
      <c r="HC150" s="460">
        <v>8.5</v>
      </c>
      <c r="HD150" s="460">
        <v>0</v>
      </c>
      <c r="HE150" s="460">
        <v>0</v>
      </c>
      <c r="HF150" s="460">
        <v>0</v>
      </c>
      <c r="HG150" s="460">
        <v>0</v>
      </c>
      <c r="HH150" s="460">
        <v>0</v>
      </c>
      <c r="HI150" s="460">
        <v>0</v>
      </c>
      <c r="HJ150" s="460">
        <v>0</v>
      </c>
      <c r="HK150" s="483">
        <v>8.5</v>
      </c>
      <c r="HL150" s="460">
        <v>242.75</v>
      </c>
      <c r="HM150" s="460">
        <v>69887.75</v>
      </c>
      <c r="HN150" s="460">
        <v>24134.25</v>
      </c>
      <c r="HO150" s="460">
        <v>14026.75</v>
      </c>
      <c r="HP150" s="460">
        <v>5986.75</v>
      </c>
      <c r="HQ150" s="460">
        <v>3236.75</v>
      </c>
      <c r="HR150" s="460">
        <v>1466</v>
      </c>
      <c r="HS150" s="460">
        <v>568.75</v>
      </c>
      <c r="HT150" s="460">
        <v>29.5</v>
      </c>
      <c r="HU150" s="483">
        <v>119579.25</v>
      </c>
      <c r="HV150" s="460">
        <v>134.9</v>
      </c>
      <c r="HW150" s="460">
        <v>46591.8</v>
      </c>
      <c r="HX150" s="460">
        <v>18771.099999999999</v>
      </c>
      <c r="HY150" s="460">
        <v>12468.2</v>
      </c>
      <c r="HZ150" s="460">
        <v>5986.8</v>
      </c>
      <c r="IA150" s="460">
        <v>3956</v>
      </c>
      <c r="IB150" s="460">
        <v>2117.6</v>
      </c>
      <c r="IC150" s="460">
        <v>947.9</v>
      </c>
      <c r="ID150" s="460">
        <v>59</v>
      </c>
      <c r="IE150" s="483">
        <v>91033.3</v>
      </c>
      <c r="IF150" s="483">
        <v>0</v>
      </c>
      <c r="IG150" s="483">
        <v>91033.3</v>
      </c>
      <c r="IH150" s="460">
        <v>242.75</v>
      </c>
      <c r="II150" s="460">
        <v>69887.75</v>
      </c>
      <c r="IJ150" s="460">
        <v>24134.25</v>
      </c>
      <c r="IK150" s="460">
        <v>14026.75</v>
      </c>
      <c r="IL150" s="460">
        <v>5986.75</v>
      </c>
      <c r="IM150" s="460">
        <v>3236.75</v>
      </c>
      <c r="IN150" s="460">
        <v>1466</v>
      </c>
      <c r="IO150" s="460">
        <v>568.75</v>
      </c>
      <c r="IP150" s="460">
        <v>29.5</v>
      </c>
      <c r="IQ150" s="483">
        <v>119579.25</v>
      </c>
      <c r="IR150" s="460">
        <v>83.66</v>
      </c>
      <c r="IS150" s="460">
        <v>14200.77</v>
      </c>
      <c r="IT150" s="460">
        <v>2454.66</v>
      </c>
      <c r="IU150" s="460">
        <v>1016.05</v>
      </c>
      <c r="IV150" s="460">
        <v>268.29000000000002</v>
      </c>
      <c r="IW150" s="460">
        <v>87.61</v>
      </c>
      <c r="IX150" s="460">
        <v>28.49</v>
      </c>
      <c r="IY150" s="460">
        <v>4.34</v>
      </c>
      <c r="IZ150" s="460">
        <v>0</v>
      </c>
      <c r="JA150" s="483">
        <v>18143.87</v>
      </c>
      <c r="JB150" s="460">
        <v>159.09</v>
      </c>
      <c r="JC150" s="460">
        <v>55686.98</v>
      </c>
      <c r="JD150" s="460">
        <v>21679.59</v>
      </c>
      <c r="JE150" s="460">
        <v>13010.7</v>
      </c>
      <c r="JF150" s="460">
        <v>5718.46</v>
      </c>
      <c r="JG150" s="460">
        <v>3149.14</v>
      </c>
      <c r="JH150" s="460">
        <v>1437.51</v>
      </c>
      <c r="JI150" s="460">
        <v>564.41</v>
      </c>
      <c r="JJ150" s="460">
        <v>29.5</v>
      </c>
      <c r="JK150" s="483">
        <v>101435.38</v>
      </c>
      <c r="JL150" s="460">
        <v>88.4</v>
      </c>
      <c r="JM150" s="460">
        <v>37124.699999999997</v>
      </c>
      <c r="JN150" s="460">
        <v>16861.900000000001</v>
      </c>
      <c r="JO150" s="460">
        <v>11565.1</v>
      </c>
      <c r="JP150" s="460">
        <v>5718.5</v>
      </c>
      <c r="JQ150" s="460">
        <v>3848.9</v>
      </c>
      <c r="JR150" s="460">
        <v>2076.4</v>
      </c>
      <c r="JS150" s="460">
        <v>940.7</v>
      </c>
      <c r="JT150" s="460">
        <v>59</v>
      </c>
      <c r="JU150" s="483">
        <v>78283.600000000006</v>
      </c>
      <c r="JV150" s="483">
        <v>0</v>
      </c>
      <c r="JW150" s="483">
        <v>78283.600000000006</v>
      </c>
      <c r="JX150" s="461"/>
      <c r="JY150" s="461"/>
      <c r="JZ150" s="461"/>
      <c r="KA150" s="461"/>
      <c r="KB150" s="461"/>
      <c r="KC150" s="461"/>
      <c r="KD150" s="461"/>
      <c r="KE150" s="461"/>
      <c r="KF150" s="461"/>
      <c r="KG150" s="461"/>
      <c r="KH150" s="461"/>
      <c r="KI150" s="461"/>
      <c r="KJ150" s="461"/>
      <c r="KK150" s="461"/>
      <c r="KL150" s="461"/>
      <c r="KM150" s="461"/>
      <c r="KN150" s="461"/>
      <c r="KO150" s="461"/>
      <c r="KP150" s="461"/>
      <c r="KQ150" s="461"/>
      <c r="KR150" s="461"/>
      <c r="KS150" s="461"/>
      <c r="KT150" s="461"/>
      <c r="KU150" s="461"/>
      <c r="KV150" s="461"/>
      <c r="KW150" s="461"/>
      <c r="KX150" s="462"/>
    </row>
    <row r="151" spans="1:310" s="463" customFormat="1" x14ac:dyDescent="0.2">
      <c r="A151" s="457" t="s">
        <v>330</v>
      </c>
      <c r="B151" s="473" t="s">
        <v>964</v>
      </c>
      <c r="C151" s="464" t="s">
        <v>782</v>
      </c>
      <c r="D151" s="465" t="s">
        <v>331</v>
      </c>
      <c r="E151" s="484">
        <v>4439</v>
      </c>
      <c r="F151" s="484">
        <v>6193</v>
      </c>
      <c r="G151" s="484">
        <v>13537</v>
      </c>
      <c r="H151" s="484">
        <v>9976</v>
      </c>
      <c r="I151" s="484">
        <v>6036</v>
      </c>
      <c r="J151" s="484">
        <v>3156</v>
      </c>
      <c r="K151" s="484">
        <v>2365</v>
      </c>
      <c r="L151" s="484">
        <v>237</v>
      </c>
      <c r="M151" s="485">
        <v>45939</v>
      </c>
      <c r="N151" s="484">
        <v>138</v>
      </c>
      <c r="O151" s="484">
        <v>124</v>
      </c>
      <c r="P151" s="484">
        <v>207</v>
      </c>
      <c r="Q151" s="484">
        <v>149</v>
      </c>
      <c r="R151" s="484">
        <v>106</v>
      </c>
      <c r="S151" s="484">
        <v>37</v>
      </c>
      <c r="T151" s="484">
        <v>27</v>
      </c>
      <c r="U151" s="484">
        <v>5</v>
      </c>
      <c r="V151" s="485">
        <v>793</v>
      </c>
      <c r="W151" s="484">
        <v>6</v>
      </c>
      <c r="X151" s="484">
        <v>1</v>
      </c>
      <c r="Y151" s="484">
        <v>0</v>
      </c>
      <c r="Z151" s="484">
        <v>2</v>
      </c>
      <c r="AA151" s="484">
        <v>0</v>
      </c>
      <c r="AB151" s="484">
        <v>0</v>
      </c>
      <c r="AC151" s="484">
        <v>1</v>
      </c>
      <c r="AD151" s="484">
        <v>1</v>
      </c>
      <c r="AE151" s="485">
        <v>11</v>
      </c>
      <c r="AF151" s="484">
        <v>4295</v>
      </c>
      <c r="AG151" s="484">
        <v>6068</v>
      </c>
      <c r="AH151" s="484">
        <v>13330</v>
      </c>
      <c r="AI151" s="484">
        <v>9825</v>
      </c>
      <c r="AJ151" s="484">
        <v>5930</v>
      </c>
      <c r="AK151" s="484">
        <v>3119</v>
      </c>
      <c r="AL151" s="484">
        <v>2337</v>
      </c>
      <c r="AM151" s="484">
        <v>231</v>
      </c>
      <c r="AN151" s="485">
        <v>45135</v>
      </c>
      <c r="AO151" s="484">
        <v>3</v>
      </c>
      <c r="AP151" s="484">
        <v>24</v>
      </c>
      <c r="AQ151" s="484">
        <v>78</v>
      </c>
      <c r="AR151" s="484">
        <v>64</v>
      </c>
      <c r="AS151" s="484">
        <v>51</v>
      </c>
      <c r="AT151" s="484">
        <v>21</v>
      </c>
      <c r="AU151" s="484">
        <v>26</v>
      </c>
      <c r="AV151" s="484">
        <v>14</v>
      </c>
      <c r="AW151" s="485">
        <v>281</v>
      </c>
      <c r="AX151" s="484">
        <v>3</v>
      </c>
      <c r="AY151" s="484">
        <v>24</v>
      </c>
      <c r="AZ151" s="484">
        <v>78</v>
      </c>
      <c r="BA151" s="484">
        <v>64</v>
      </c>
      <c r="BB151" s="484">
        <v>51</v>
      </c>
      <c r="BC151" s="484">
        <v>21</v>
      </c>
      <c r="BD151" s="484">
        <v>26</v>
      </c>
      <c r="BE151" s="484">
        <v>14</v>
      </c>
      <c r="BF151" s="486"/>
      <c r="BG151" s="485">
        <v>281</v>
      </c>
      <c r="BH151" s="484">
        <v>3</v>
      </c>
      <c r="BI151" s="484">
        <v>4316</v>
      </c>
      <c r="BJ151" s="484">
        <v>6122</v>
      </c>
      <c r="BK151" s="484">
        <v>13316</v>
      </c>
      <c r="BL151" s="484">
        <v>9812</v>
      </c>
      <c r="BM151" s="484">
        <v>5900</v>
      </c>
      <c r="BN151" s="484">
        <v>3124</v>
      </c>
      <c r="BO151" s="484">
        <v>2325</v>
      </c>
      <c r="BP151" s="484">
        <v>217</v>
      </c>
      <c r="BQ151" s="485">
        <v>45135</v>
      </c>
      <c r="BR151" s="484">
        <v>3</v>
      </c>
      <c r="BS151" s="484">
        <v>2851</v>
      </c>
      <c r="BT151" s="484">
        <v>2844</v>
      </c>
      <c r="BU151" s="484">
        <v>4483</v>
      </c>
      <c r="BV151" s="484">
        <v>2807</v>
      </c>
      <c r="BW151" s="484">
        <v>1455</v>
      </c>
      <c r="BX151" s="484">
        <v>566</v>
      </c>
      <c r="BY151" s="484">
        <v>315</v>
      </c>
      <c r="BZ151" s="484">
        <v>23</v>
      </c>
      <c r="CA151" s="485">
        <v>15347</v>
      </c>
      <c r="CB151" s="484">
        <v>0</v>
      </c>
      <c r="CC151" s="484">
        <v>32</v>
      </c>
      <c r="CD151" s="484">
        <v>96</v>
      </c>
      <c r="CE151" s="484">
        <v>173</v>
      </c>
      <c r="CF151" s="484">
        <v>129</v>
      </c>
      <c r="CG151" s="484">
        <v>68</v>
      </c>
      <c r="CH151" s="484">
        <v>40</v>
      </c>
      <c r="CI151" s="484">
        <v>19</v>
      </c>
      <c r="CJ151" s="484">
        <v>3</v>
      </c>
      <c r="CK151" s="485">
        <v>560</v>
      </c>
      <c r="CL151" s="484">
        <v>0</v>
      </c>
      <c r="CM151" s="484">
        <v>0</v>
      </c>
      <c r="CN151" s="484">
        <v>8</v>
      </c>
      <c r="CO151" s="484">
        <v>9</v>
      </c>
      <c r="CP151" s="484">
        <v>8</v>
      </c>
      <c r="CQ151" s="484">
        <v>3</v>
      </c>
      <c r="CR151" s="484">
        <v>10</v>
      </c>
      <c r="CS151" s="484">
        <v>18</v>
      </c>
      <c r="CT151" s="484">
        <v>4</v>
      </c>
      <c r="CU151" s="485">
        <v>60</v>
      </c>
      <c r="CV151" s="484">
        <v>28</v>
      </c>
      <c r="CW151" s="484">
        <v>35</v>
      </c>
      <c r="CX151" s="484">
        <v>76</v>
      </c>
      <c r="CY151" s="484">
        <v>72</v>
      </c>
      <c r="CZ151" s="484">
        <v>38</v>
      </c>
      <c r="DA151" s="484">
        <v>18</v>
      </c>
      <c r="DB151" s="484">
        <v>19</v>
      </c>
      <c r="DC151" s="484">
        <v>3</v>
      </c>
      <c r="DD151" s="485">
        <v>289</v>
      </c>
      <c r="DE151" s="484">
        <v>104</v>
      </c>
      <c r="DF151" s="484">
        <v>130</v>
      </c>
      <c r="DG151" s="484">
        <v>147</v>
      </c>
      <c r="DH151" s="484">
        <v>77</v>
      </c>
      <c r="DI151" s="484">
        <v>45</v>
      </c>
      <c r="DJ151" s="484">
        <v>14</v>
      </c>
      <c r="DK151" s="484">
        <v>12</v>
      </c>
      <c r="DL151" s="484">
        <v>0</v>
      </c>
      <c r="DM151" s="485">
        <v>529</v>
      </c>
      <c r="DN151" s="484">
        <v>8</v>
      </c>
      <c r="DO151" s="484">
        <v>3</v>
      </c>
      <c r="DP151" s="484">
        <v>8</v>
      </c>
      <c r="DQ151" s="484">
        <v>6</v>
      </c>
      <c r="DR151" s="484">
        <v>3</v>
      </c>
      <c r="DS151" s="484">
        <v>3</v>
      </c>
      <c r="DT151" s="484">
        <v>7</v>
      </c>
      <c r="DU151" s="484">
        <v>0</v>
      </c>
      <c r="DV151" s="485">
        <v>38</v>
      </c>
      <c r="DW151" s="484">
        <v>25</v>
      </c>
      <c r="DX151" s="484">
        <v>34</v>
      </c>
      <c r="DY151" s="484">
        <v>20</v>
      </c>
      <c r="DZ151" s="484">
        <v>24</v>
      </c>
      <c r="EA151" s="484">
        <v>14</v>
      </c>
      <c r="EB151" s="484">
        <v>4</v>
      </c>
      <c r="EC151" s="484">
        <v>4</v>
      </c>
      <c r="ED151" s="484">
        <v>2</v>
      </c>
      <c r="EE151" s="485">
        <v>127</v>
      </c>
      <c r="EF151" s="484">
        <v>137</v>
      </c>
      <c r="EG151" s="484">
        <v>167</v>
      </c>
      <c r="EH151" s="484">
        <v>175</v>
      </c>
      <c r="EI151" s="484">
        <v>107</v>
      </c>
      <c r="EJ151" s="484">
        <v>62</v>
      </c>
      <c r="EK151" s="484">
        <v>21</v>
      </c>
      <c r="EL151" s="484">
        <v>23</v>
      </c>
      <c r="EM151" s="484">
        <v>2</v>
      </c>
      <c r="EN151" s="485">
        <v>694</v>
      </c>
      <c r="EO151" s="484">
        <v>76</v>
      </c>
      <c r="EP151" s="484">
        <v>99</v>
      </c>
      <c r="EQ151" s="484">
        <v>104</v>
      </c>
      <c r="ER151" s="484">
        <v>69</v>
      </c>
      <c r="ES151" s="484">
        <v>44</v>
      </c>
      <c r="ET151" s="484">
        <v>11</v>
      </c>
      <c r="EU151" s="484">
        <v>20</v>
      </c>
      <c r="EV151" s="484">
        <v>2</v>
      </c>
      <c r="EW151" s="485">
        <v>425</v>
      </c>
      <c r="EX151" s="484">
        <v>0</v>
      </c>
      <c r="EY151" s="484">
        <v>0</v>
      </c>
      <c r="EZ151" s="484">
        <v>0</v>
      </c>
      <c r="FA151" s="484">
        <v>0</v>
      </c>
      <c r="FB151" s="484">
        <v>0</v>
      </c>
      <c r="FC151" s="484">
        <v>0</v>
      </c>
      <c r="FD151" s="484">
        <v>0</v>
      </c>
      <c r="FE151" s="484">
        <v>0</v>
      </c>
      <c r="FF151" s="485">
        <v>0</v>
      </c>
      <c r="FG151" s="484">
        <v>0</v>
      </c>
      <c r="FH151" s="484">
        <v>0</v>
      </c>
      <c r="FI151" s="484">
        <v>0</v>
      </c>
      <c r="FJ151" s="484">
        <v>0</v>
      </c>
      <c r="FK151" s="484">
        <v>0</v>
      </c>
      <c r="FL151" s="484">
        <v>0</v>
      </c>
      <c r="FM151" s="484">
        <v>0</v>
      </c>
      <c r="FN151" s="484">
        <v>0</v>
      </c>
      <c r="FO151" s="485">
        <v>0</v>
      </c>
      <c r="FP151" s="484">
        <v>7</v>
      </c>
      <c r="FQ151" s="484">
        <v>3</v>
      </c>
      <c r="FR151" s="484">
        <v>8</v>
      </c>
      <c r="FS151" s="484">
        <v>4</v>
      </c>
      <c r="FT151" s="484">
        <v>3</v>
      </c>
      <c r="FU151" s="484">
        <v>3</v>
      </c>
      <c r="FV151" s="484">
        <v>6</v>
      </c>
      <c r="FW151" s="484">
        <v>0</v>
      </c>
      <c r="FX151" s="485">
        <v>34</v>
      </c>
      <c r="FY151" s="484">
        <v>69</v>
      </c>
      <c r="FZ151" s="484">
        <v>96</v>
      </c>
      <c r="GA151" s="484">
        <v>96</v>
      </c>
      <c r="GB151" s="484">
        <v>65</v>
      </c>
      <c r="GC151" s="484">
        <v>41</v>
      </c>
      <c r="GD151" s="484">
        <v>8</v>
      </c>
      <c r="GE151" s="484">
        <v>14</v>
      </c>
      <c r="GF151" s="484">
        <v>2</v>
      </c>
      <c r="GG151" s="485">
        <v>391</v>
      </c>
      <c r="GH151" s="484">
        <v>0</v>
      </c>
      <c r="GI151" s="484">
        <v>1400</v>
      </c>
      <c r="GJ151" s="484">
        <v>3137</v>
      </c>
      <c r="GK151" s="484">
        <v>8623</v>
      </c>
      <c r="GL151" s="484">
        <v>6838</v>
      </c>
      <c r="GM151" s="484">
        <v>4357</v>
      </c>
      <c r="GN151" s="484">
        <v>2501</v>
      </c>
      <c r="GO151" s="484">
        <v>1962</v>
      </c>
      <c r="GP151" s="484">
        <v>185</v>
      </c>
      <c r="GQ151" s="485">
        <v>29003</v>
      </c>
      <c r="GR151" s="484">
        <v>3</v>
      </c>
      <c r="GS151" s="484">
        <v>2916</v>
      </c>
      <c r="GT151" s="484">
        <v>2985</v>
      </c>
      <c r="GU151" s="484">
        <v>4693</v>
      </c>
      <c r="GV151" s="484">
        <v>2974</v>
      </c>
      <c r="GW151" s="484">
        <v>1543</v>
      </c>
      <c r="GX151" s="484">
        <v>623</v>
      </c>
      <c r="GY151" s="484">
        <v>363</v>
      </c>
      <c r="GZ151" s="484">
        <v>32</v>
      </c>
      <c r="HA151" s="485">
        <v>16132</v>
      </c>
      <c r="HB151" s="460">
        <v>0</v>
      </c>
      <c r="HC151" s="460">
        <v>12.25</v>
      </c>
      <c r="HD151" s="460">
        <v>0.88</v>
      </c>
      <c r="HE151" s="460">
        <v>1</v>
      </c>
      <c r="HF151" s="460">
        <v>1</v>
      </c>
      <c r="HG151" s="460">
        <v>0</v>
      </c>
      <c r="HH151" s="460">
        <v>0</v>
      </c>
      <c r="HI151" s="460">
        <v>0.5</v>
      </c>
      <c r="HJ151" s="460">
        <v>0</v>
      </c>
      <c r="HK151" s="483">
        <v>15.63</v>
      </c>
      <c r="HL151" s="460">
        <v>2.25</v>
      </c>
      <c r="HM151" s="460">
        <v>3591.5</v>
      </c>
      <c r="HN151" s="460">
        <v>5397.62</v>
      </c>
      <c r="HO151" s="460">
        <v>12152.5</v>
      </c>
      <c r="HP151" s="460">
        <v>9082</v>
      </c>
      <c r="HQ151" s="460">
        <v>5523.25</v>
      </c>
      <c r="HR151" s="460">
        <v>2968</v>
      </c>
      <c r="HS151" s="460">
        <v>2230.5</v>
      </c>
      <c r="HT151" s="460">
        <v>209.5</v>
      </c>
      <c r="HU151" s="483">
        <v>41157.120000000003</v>
      </c>
      <c r="HV151" s="460">
        <v>1.3</v>
      </c>
      <c r="HW151" s="460">
        <v>2394.3000000000002</v>
      </c>
      <c r="HX151" s="460">
        <v>4198.1000000000004</v>
      </c>
      <c r="HY151" s="460">
        <v>10802.2</v>
      </c>
      <c r="HZ151" s="460">
        <v>9082</v>
      </c>
      <c r="IA151" s="460">
        <v>6750.6</v>
      </c>
      <c r="IB151" s="460">
        <v>4287.1000000000004</v>
      </c>
      <c r="IC151" s="460">
        <v>3717.5</v>
      </c>
      <c r="ID151" s="460">
        <v>419</v>
      </c>
      <c r="IE151" s="483">
        <v>41652.1</v>
      </c>
      <c r="IF151" s="483">
        <v>0</v>
      </c>
      <c r="IG151" s="483">
        <v>41652.1</v>
      </c>
      <c r="IH151" s="460">
        <v>2.25</v>
      </c>
      <c r="II151" s="460">
        <v>3591.5</v>
      </c>
      <c r="IJ151" s="460">
        <v>5397.62</v>
      </c>
      <c r="IK151" s="460">
        <v>12152.5</v>
      </c>
      <c r="IL151" s="460">
        <v>9082</v>
      </c>
      <c r="IM151" s="460">
        <v>5523.25</v>
      </c>
      <c r="IN151" s="460">
        <v>2968</v>
      </c>
      <c r="IO151" s="460">
        <v>2230.5</v>
      </c>
      <c r="IP151" s="460">
        <v>209.5</v>
      </c>
      <c r="IQ151" s="483">
        <v>41157.120000000003</v>
      </c>
      <c r="IR151" s="460">
        <v>0</v>
      </c>
      <c r="IS151" s="460">
        <v>1239.18</v>
      </c>
      <c r="IT151" s="460">
        <v>1205.3699999999999</v>
      </c>
      <c r="IU151" s="460">
        <v>1404.68</v>
      </c>
      <c r="IV151" s="460">
        <v>471.23</v>
      </c>
      <c r="IW151" s="460">
        <v>147.78</v>
      </c>
      <c r="IX151" s="460">
        <v>35.090000000000003</v>
      </c>
      <c r="IY151" s="460">
        <v>28.59</v>
      </c>
      <c r="IZ151" s="460">
        <v>0</v>
      </c>
      <c r="JA151" s="483">
        <v>4531.92</v>
      </c>
      <c r="JB151" s="460">
        <v>2.25</v>
      </c>
      <c r="JC151" s="460">
        <v>2352.3200000000002</v>
      </c>
      <c r="JD151" s="460">
        <v>4192.25</v>
      </c>
      <c r="JE151" s="460">
        <v>10747.82</v>
      </c>
      <c r="JF151" s="460">
        <v>8610.77</v>
      </c>
      <c r="JG151" s="460">
        <v>5375.47</v>
      </c>
      <c r="JH151" s="460">
        <v>2932.91</v>
      </c>
      <c r="JI151" s="460">
        <v>2201.91</v>
      </c>
      <c r="JJ151" s="460">
        <v>209.5</v>
      </c>
      <c r="JK151" s="483">
        <v>36625.199999999997</v>
      </c>
      <c r="JL151" s="460">
        <v>1.3</v>
      </c>
      <c r="JM151" s="460">
        <v>1568.2</v>
      </c>
      <c r="JN151" s="460">
        <v>3260.6</v>
      </c>
      <c r="JO151" s="460">
        <v>9553.6</v>
      </c>
      <c r="JP151" s="460">
        <v>8610.7999999999993</v>
      </c>
      <c r="JQ151" s="460">
        <v>6570</v>
      </c>
      <c r="JR151" s="460">
        <v>4236.3999999999996</v>
      </c>
      <c r="JS151" s="460">
        <v>3669.9</v>
      </c>
      <c r="JT151" s="460">
        <v>419</v>
      </c>
      <c r="JU151" s="483">
        <v>37889.800000000003</v>
      </c>
      <c r="JV151" s="483">
        <v>0</v>
      </c>
      <c r="JW151" s="483">
        <v>37889.800000000003</v>
      </c>
      <c r="JX151" s="461"/>
      <c r="JY151" s="461"/>
      <c r="JZ151" s="461"/>
      <c r="KA151" s="461"/>
      <c r="KB151" s="461"/>
      <c r="KC151" s="461"/>
      <c r="KD151" s="461"/>
      <c r="KE151" s="461"/>
      <c r="KF151" s="461"/>
      <c r="KG151" s="461"/>
      <c r="KH151" s="461"/>
      <c r="KI151" s="461"/>
      <c r="KJ151" s="461"/>
      <c r="KK151" s="461"/>
      <c r="KL151" s="461"/>
      <c r="KM151" s="461"/>
      <c r="KN151" s="461"/>
      <c r="KO151" s="461"/>
      <c r="KP151" s="461"/>
      <c r="KQ151" s="461"/>
      <c r="KR151" s="461"/>
      <c r="KS151" s="461"/>
      <c r="KT151" s="461"/>
      <c r="KU151" s="461"/>
      <c r="KV151" s="461"/>
      <c r="KW151" s="461"/>
      <c r="KX151" s="462"/>
    </row>
    <row r="152" spans="1:310" s="463" customFormat="1" x14ac:dyDescent="0.2">
      <c r="A152" s="457" t="s">
        <v>332</v>
      </c>
      <c r="B152" s="473" t="s">
        <v>965</v>
      </c>
      <c r="C152" s="464" t="s">
        <v>640</v>
      </c>
      <c r="D152" s="465" t="s">
        <v>333</v>
      </c>
      <c r="E152" s="484">
        <v>8924</v>
      </c>
      <c r="F152" s="484">
        <v>35465</v>
      </c>
      <c r="G152" s="484">
        <v>46820</v>
      </c>
      <c r="H152" s="484">
        <v>27186</v>
      </c>
      <c r="I152" s="484">
        <v>7887</v>
      </c>
      <c r="J152" s="484">
        <v>2784</v>
      </c>
      <c r="K152" s="484">
        <v>1362</v>
      </c>
      <c r="L152" s="484">
        <v>181</v>
      </c>
      <c r="M152" s="485">
        <v>130609</v>
      </c>
      <c r="N152" s="484">
        <v>834</v>
      </c>
      <c r="O152" s="484">
        <v>1168</v>
      </c>
      <c r="P152" s="484">
        <v>1048</v>
      </c>
      <c r="Q152" s="484">
        <v>377</v>
      </c>
      <c r="R152" s="484">
        <v>95</v>
      </c>
      <c r="S152" s="484">
        <v>32</v>
      </c>
      <c r="T152" s="484">
        <v>19</v>
      </c>
      <c r="U152" s="484">
        <v>1</v>
      </c>
      <c r="V152" s="485">
        <v>3574</v>
      </c>
      <c r="W152" s="484">
        <v>0</v>
      </c>
      <c r="X152" s="484">
        <v>0</v>
      </c>
      <c r="Y152" s="484">
        <v>1</v>
      </c>
      <c r="Z152" s="484">
        <v>0</v>
      </c>
      <c r="AA152" s="484">
        <v>0</v>
      </c>
      <c r="AB152" s="484">
        <v>0</v>
      </c>
      <c r="AC152" s="484">
        <v>0</v>
      </c>
      <c r="AD152" s="484">
        <v>0</v>
      </c>
      <c r="AE152" s="485">
        <v>1</v>
      </c>
      <c r="AF152" s="484">
        <v>8090</v>
      </c>
      <c r="AG152" s="484">
        <v>34297</v>
      </c>
      <c r="AH152" s="484">
        <v>45771</v>
      </c>
      <c r="AI152" s="484">
        <v>26809</v>
      </c>
      <c r="AJ152" s="484">
        <v>7792</v>
      </c>
      <c r="AK152" s="484">
        <v>2752</v>
      </c>
      <c r="AL152" s="484">
        <v>1343</v>
      </c>
      <c r="AM152" s="484">
        <v>180</v>
      </c>
      <c r="AN152" s="485">
        <v>127034</v>
      </c>
      <c r="AO152" s="484">
        <v>7</v>
      </c>
      <c r="AP152" s="484">
        <v>65</v>
      </c>
      <c r="AQ152" s="484">
        <v>113</v>
      </c>
      <c r="AR152" s="484">
        <v>126</v>
      </c>
      <c r="AS152" s="484">
        <v>47</v>
      </c>
      <c r="AT152" s="484">
        <v>25</v>
      </c>
      <c r="AU152" s="484">
        <v>14</v>
      </c>
      <c r="AV152" s="484">
        <v>6</v>
      </c>
      <c r="AW152" s="485">
        <v>403</v>
      </c>
      <c r="AX152" s="484">
        <v>7</v>
      </c>
      <c r="AY152" s="484">
        <v>65</v>
      </c>
      <c r="AZ152" s="484">
        <v>113</v>
      </c>
      <c r="BA152" s="484">
        <v>126</v>
      </c>
      <c r="BB152" s="484">
        <v>47</v>
      </c>
      <c r="BC152" s="484">
        <v>25</v>
      </c>
      <c r="BD152" s="484">
        <v>14</v>
      </c>
      <c r="BE152" s="484">
        <v>6</v>
      </c>
      <c r="BF152" s="486"/>
      <c r="BG152" s="485">
        <v>403</v>
      </c>
      <c r="BH152" s="484">
        <v>7</v>
      </c>
      <c r="BI152" s="484">
        <v>8148</v>
      </c>
      <c r="BJ152" s="484">
        <v>34345</v>
      </c>
      <c r="BK152" s="484">
        <v>45784</v>
      </c>
      <c r="BL152" s="484">
        <v>26730</v>
      </c>
      <c r="BM152" s="484">
        <v>7770</v>
      </c>
      <c r="BN152" s="484">
        <v>2741</v>
      </c>
      <c r="BO152" s="484">
        <v>1335</v>
      </c>
      <c r="BP152" s="484">
        <v>174</v>
      </c>
      <c r="BQ152" s="485">
        <v>127034</v>
      </c>
      <c r="BR152" s="484">
        <v>5</v>
      </c>
      <c r="BS152" s="484">
        <v>5213</v>
      </c>
      <c r="BT152" s="484">
        <v>17520</v>
      </c>
      <c r="BU152" s="484">
        <v>16165</v>
      </c>
      <c r="BV152" s="484">
        <v>6158</v>
      </c>
      <c r="BW152" s="484">
        <v>1390</v>
      </c>
      <c r="BX152" s="484">
        <v>340</v>
      </c>
      <c r="BY152" s="484">
        <v>145</v>
      </c>
      <c r="BZ152" s="484">
        <v>12</v>
      </c>
      <c r="CA152" s="485">
        <v>46948</v>
      </c>
      <c r="CB152" s="484">
        <v>0</v>
      </c>
      <c r="CC152" s="484">
        <v>64</v>
      </c>
      <c r="CD152" s="484">
        <v>422</v>
      </c>
      <c r="CE152" s="484">
        <v>580</v>
      </c>
      <c r="CF152" s="484">
        <v>289</v>
      </c>
      <c r="CG152" s="484">
        <v>71</v>
      </c>
      <c r="CH152" s="484">
        <v>16</v>
      </c>
      <c r="CI152" s="484">
        <v>10</v>
      </c>
      <c r="CJ152" s="484">
        <v>1</v>
      </c>
      <c r="CK152" s="485">
        <v>1453</v>
      </c>
      <c r="CL152" s="484">
        <v>0</v>
      </c>
      <c r="CM152" s="484">
        <v>4</v>
      </c>
      <c r="CN152" s="484">
        <v>10</v>
      </c>
      <c r="CO152" s="484">
        <v>33</v>
      </c>
      <c r="CP152" s="484">
        <v>43</v>
      </c>
      <c r="CQ152" s="484">
        <v>42</v>
      </c>
      <c r="CR152" s="484">
        <v>39</v>
      </c>
      <c r="CS152" s="484">
        <v>37</v>
      </c>
      <c r="CT152" s="484">
        <v>12</v>
      </c>
      <c r="CU152" s="485">
        <v>220</v>
      </c>
      <c r="CV152" s="484">
        <v>42</v>
      </c>
      <c r="CW152" s="484">
        <v>176</v>
      </c>
      <c r="CX152" s="484">
        <v>165</v>
      </c>
      <c r="CY152" s="484">
        <v>65</v>
      </c>
      <c r="CZ152" s="484">
        <v>26</v>
      </c>
      <c r="DA152" s="484">
        <v>3</v>
      </c>
      <c r="DB152" s="484">
        <v>3</v>
      </c>
      <c r="DC152" s="484">
        <v>0</v>
      </c>
      <c r="DD152" s="485">
        <v>480</v>
      </c>
      <c r="DE152" s="484">
        <v>160</v>
      </c>
      <c r="DF152" s="484">
        <v>601</v>
      </c>
      <c r="DG152" s="484">
        <v>660</v>
      </c>
      <c r="DH152" s="484">
        <v>251</v>
      </c>
      <c r="DI152" s="484">
        <v>97</v>
      </c>
      <c r="DJ152" s="484">
        <v>36</v>
      </c>
      <c r="DK152" s="484">
        <v>19</v>
      </c>
      <c r="DL152" s="484">
        <v>2</v>
      </c>
      <c r="DM152" s="485">
        <v>1826</v>
      </c>
      <c r="DN152" s="484">
        <v>5</v>
      </c>
      <c r="DO152" s="484">
        <v>70</v>
      </c>
      <c r="DP152" s="484">
        <v>74</v>
      </c>
      <c r="DQ152" s="484">
        <v>27</v>
      </c>
      <c r="DR152" s="484">
        <v>8</v>
      </c>
      <c r="DS152" s="484">
        <v>3</v>
      </c>
      <c r="DT152" s="484">
        <v>0</v>
      </c>
      <c r="DU152" s="484">
        <v>0</v>
      </c>
      <c r="DV152" s="485">
        <v>187</v>
      </c>
      <c r="DW152" s="484">
        <v>109</v>
      </c>
      <c r="DX152" s="484">
        <v>109</v>
      </c>
      <c r="DY152" s="484">
        <v>163</v>
      </c>
      <c r="DZ152" s="484">
        <v>30</v>
      </c>
      <c r="EA152" s="484">
        <v>11</v>
      </c>
      <c r="EB152" s="484">
        <v>4</v>
      </c>
      <c r="EC152" s="484">
        <v>2</v>
      </c>
      <c r="ED152" s="484">
        <v>0</v>
      </c>
      <c r="EE152" s="485">
        <v>428</v>
      </c>
      <c r="EF152" s="484">
        <v>274</v>
      </c>
      <c r="EG152" s="484">
        <v>780</v>
      </c>
      <c r="EH152" s="484">
        <v>897</v>
      </c>
      <c r="EI152" s="484">
        <v>308</v>
      </c>
      <c r="EJ152" s="484">
        <v>116</v>
      </c>
      <c r="EK152" s="484">
        <v>43</v>
      </c>
      <c r="EL152" s="484">
        <v>21</v>
      </c>
      <c r="EM152" s="484">
        <v>2</v>
      </c>
      <c r="EN152" s="485">
        <v>2441</v>
      </c>
      <c r="EO152" s="484">
        <v>202</v>
      </c>
      <c r="EP152" s="484">
        <v>415</v>
      </c>
      <c r="EQ152" s="484">
        <v>493</v>
      </c>
      <c r="ER152" s="484">
        <v>179</v>
      </c>
      <c r="ES152" s="484">
        <v>77</v>
      </c>
      <c r="ET152" s="484">
        <v>27</v>
      </c>
      <c r="EU152" s="484">
        <v>15</v>
      </c>
      <c r="EV152" s="484">
        <v>2</v>
      </c>
      <c r="EW152" s="485">
        <v>1410</v>
      </c>
      <c r="EX152" s="484">
        <v>0</v>
      </c>
      <c r="EY152" s="484">
        <v>0</v>
      </c>
      <c r="EZ152" s="484">
        <v>0</v>
      </c>
      <c r="FA152" s="484">
        <v>0</v>
      </c>
      <c r="FB152" s="484">
        <v>0</v>
      </c>
      <c r="FC152" s="484">
        <v>0</v>
      </c>
      <c r="FD152" s="484">
        <v>0</v>
      </c>
      <c r="FE152" s="484">
        <v>0</v>
      </c>
      <c r="FF152" s="485">
        <v>0</v>
      </c>
      <c r="FG152" s="484">
        <v>0</v>
      </c>
      <c r="FH152" s="484">
        <v>0</v>
      </c>
      <c r="FI152" s="484">
        <v>0</v>
      </c>
      <c r="FJ152" s="484">
        <v>0</v>
      </c>
      <c r="FK152" s="484">
        <v>0</v>
      </c>
      <c r="FL152" s="484">
        <v>0</v>
      </c>
      <c r="FM152" s="484">
        <v>0</v>
      </c>
      <c r="FN152" s="484">
        <v>0</v>
      </c>
      <c r="FO152" s="485">
        <v>0</v>
      </c>
      <c r="FP152" s="484">
        <v>0</v>
      </c>
      <c r="FQ152" s="484">
        <v>0</v>
      </c>
      <c r="FR152" s="484">
        <v>0</v>
      </c>
      <c r="FS152" s="484">
        <v>0</v>
      </c>
      <c r="FT152" s="484">
        <v>0</v>
      </c>
      <c r="FU152" s="484">
        <v>0</v>
      </c>
      <c r="FV152" s="484">
        <v>0</v>
      </c>
      <c r="FW152" s="484">
        <v>0</v>
      </c>
      <c r="FX152" s="485">
        <v>0</v>
      </c>
      <c r="FY152" s="484">
        <v>202</v>
      </c>
      <c r="FZ152" s="484">
        <v>415</v>
      </c>
      <c r="GA152" s="484">
        <v>493</v>
      </c>
      <c r="GB152" s="484">
        <v>179</v>
      </c>
      <c r="GC152" s="484">
        <v>77</v>
      </c>
      <c r="GD152" s="484">
        <v>27</v>
      </c>
      <c r="GE152" s="484">
        <v>15</v>
      </c>
      <c r="GF152" s="484">
        <v>2</v>
      </c>
      <c r="GG152" s="485">
        <v>1410</v>
      </c>
      <c r="GH152" s="484">
        <v>2</v>
      </c>
      <c r="GI152" s="484">
        <v>2753</v>
      </c>
      <c r="GJ152" s="484">
        <v>16214</v>
      </c>
      <c r="GK152" s="484">
        <v>28769</v>
      </c>
      <c r="GL152" s="484">
        <v>20183</v>
      </c>
      <c r="GM152" s="484">
        <v>6248</v>
      </c>
      <c r="GN152" s="484">
        <v>2339</v>
      </c>
      <c r="GO152" s="484">
        <v>1141</v>
      </c>
      <c r="GP152" s="484">
        <v>149</v>
      </c>
      <c r="GQ152" s="485">
        <v>77798</v>
      </c>
      <c r="GR152" s="484">
        <v>5</v>
      </c>
      <c r="GS152" s="484">
        <v>5395</v>
      </c>
      <c r="GT152" s="484">
        <v>18131</v>
      </c>
      <c r="GU152" s="484">
        <v>17015</v>
      </c>
      <c r="GV152" s="484">
        <v>6547</v>
      </c>
      <c r="GW152" s="484">
        <v>1522</v>
      </c>
      <c r="GX152" s="484">
        <v>402</v>
      </c>
      <c r="GY152" s="484">
        <v>194</v>
      </c>
      <c r="GZ152" s="484">
        <v>25</v>
      </c>
      <c r="HA152" s="485">
        <v>49236</v>
      </c>
      <c r="HB152" s="460">
        <v>0</v>
      </c>
      <c r="HC152" s="460">
        <v>0</v>
      </c>
      <c r="HD152" s="460">
        <v>0.5</v>
      </c>
      <c r="HE152" s="460">
        <v>0</v>
      </c>
      <c r="HF152" s="460">
        <v>0</v>
      </c>
      <c r="HG152" s="460">
        <v>0</v>
      </c>
      <c r="HH152" s="460">
        <v>0</v>
      </c>
      <c r="HI152" s="460">
        <v>0</v>
      </c>
      <c r="HJ152" s="460">
        <v>0</v>
      </c>
      <c r="HK152" s="483">
        <v>0.5</v>
      </c>
      <c r="HL152" s="460">
        <v>5.75</v>
      </c>
      <c r="HM152" s="460">
        <v>6956.75</v>
      </c>
      <c r="HN152" s="460">
        <v>29915</v>
      </c>
      <c r="HO152" s="460">
        <v>41686.25</v>
      </c>
      <c r="HP152" s="460">
        <v>25104.75</v>
      </c>
      <c r="HQ152" s="460">
        <v>7388.75</v>
      </c>
      <c r="HR152" s="460">
        <v>2635.5</v>
      </c>
      <c r="HS152" s="460">
        <v>1279.75</v>
      </c>
      <c r="HT152" s="460">
        <v>164.75</v>
      </c>
      <c r="HU152" s="483">
        <v>115137.25</v>
      </c>
      <c r="HV152" s="460">
        <v>3.2</v>
      </c>
      <c r="HW152" s="460">
        <v>4637.8</v>
      </c>
      <c r="HX152" s="460">
        <v>23267.200000000001</v>
      </c>
      <c r="HY152" s="460">
        <v>37054.400000000001</v>
      </c>
      <c r="HZ152" s="460">
        <v>25104.799999999999</v>
      </c>
      <c r="IA152" s="460">
        <v>9030.7000000000007</v>
      </c>
      <c r="IB152" s="460">
        <v>3806.8</v>
      </c>
      <c r="IC152" s="460">
        <v>2132.9</v>
      </c>
      <c r="ID152" s="460">
        <v>329.5</v>
      </c>
      <c r="IE152" s="483">
        <v>105367.3</v>
      </c>
      <c r="IF152" s="483">
        <v>0</v>
      </c>
      <c r="IG152" s="483">
        <v>105367.3</v>
      </c>
      <c r="IH152" s="460">
        <v>5.75</v>
      </c>
      <c r="II152" s="460">
        <v>6956.75</v>
      </c>
      <c r="IJ152" s="460">
        <v>29915</v>
      </c>
      <c r="IK152" s="460">
        <v>41686.25</v>
      </c>
      <c r="IL152" s="460">
        <v>25104.75</v>
      </c>
      <c r="IM152" s="460">
        <v>7388.75</v>
      </c>
      <c r="IN152" s="460">
        <v>2635.5</v>
      </c>
      <c r="IO152" s="460">
        <v>1279.75</v>
      </c>
      <c r="IP152" s="460">
        <v>164.75</v>
      </c>
      <c r="IQ152" s="483">
        <v>115137.25</v>
      </c>
      <c r="IR152" s="460">
        <v>1.72</v>
      </c>
      <c r="IS152" s="460">
        <v>1617.8</v>
      </c>
      <c r="IT152" s="460">
        <v>4964.1099999999997</v>
      </c>
      <c r="IU152" s="460">
        <v>4715.62</v>
      </c>
      <c r="IV152" s="460">
        <v>1981.29</v>
      </c>
      <c r="IW152" s="460">
        <v>450.02</v>
      </c>
      <c r="IX152" s="460">
        <v>67.42</v>
      </c>
      <c r="IY152" s="460">
        <v>13.45</v>
      </c>
      <c r="IZ152" s="460">
        <v>0</v>
      </c>
      <c r="JA152" s="483">
        <v>13811.43</v>
      </c>
      <c r="JB152" s="460">
        <v>4.03</v>
      </c>
      <c r="JC152" s="460">
        <v>5338.95</v>
      </c>
      <c r="JD152" s="460">
        <v>24950.89</v>
      </c>
      <c r="JE152" s="460">
        <v>36970.629999999997</v>
      </c>
      <c r="JF152" s="460">
        <v>23123.46</v>
      </c>
      <c r="JG152" s="460">
        <v>6938.73</v>
      </c>
      <c r="JH152" s="460">
        <v>2568.08</v>
      </c>
      <c r="JI152" s="460">
        <v>1266.3</v>
      </c>
      <c r="JJ152" s="460">
        <v>164.75</v>
      </c>
      <c r="JK152" s="483">
        <v>101325.82</v>
      </c>
      <c r="JL152" s="460">
        <v>2.2000000000000002</v>
      </c>
      <c r="JM152" s="460">
        <v>3559.3</v>
      </c>
      <c r="JN152" s="460">
        <v>19406.2</v>
      </c>
      <c r="JO152" s="460">
        <v>32862.800000000003</v>
      </c>
      <c r="JP152" s="460">
        <v>23123.5</v>
      </c>
      <c r="JQ152" s="460">
        <v>8480.7000000000007</v>
      </c>
      <c r="JR152" s="460">
        <v>3709.4</v>
      </c>
      <c r="JS152" s="460">
        <v>2110.5</v>
      </c>
      <c r="JT152" s="460">
        <v>329.5</v>
      </c>
      <c r="JU152" s="483">
        <v>93584.1</v>
      </c>
      <c r="JV152" s="483">
        <v>0</v>
      </c>
      <c r="JW152" s="483">
        <v>93584.1</v>
      </c>
      <c r="JX152" s="461"/>
      <c r="JY152" s="461"/>
      <c r="JZ152" s="461"/>
      <c r="KA152" s="461"/>
      <c r="KB152" s="461"/>
      <c r="KC152" s="461"/>
      <c r="KD152" s="461"/>
      <c r="KE152" s="461"/>
      <c r="KF152" s="461"/>
      <c r="KG152" s="461"/>
      <c r="KH152" s="461"/>
      <c r="KI152" s="461"/>
      <c r="KJ152" s="461"/>
      <c r="KK152" s="461"/>
      <c r="KL152" s="461"/>
      <c r="KM152" s="461"/>
      <c r="KN152" s="461"/>
      <c r="KO152" s="461"/>
      <c r="KP152" s="461"/>
      <c r="KQ152" s="461"/>
      <c r="KR152" s="461"/>
      <c r="KS152" s="461"/>
      <c r="KT152" s="461"/>
      <c r="KU152" s="461"/>
      <c r="KV152" s="461"/>
      <c r="KW152" s="461"/>
      <c r="KX152" s="462"/>
    </row>
    <row r="153" spans="1:310" s="463" customFormat="1" x14ac:dyDescent="0.2">
      <c r="A153" s="457" t="s">
        <v>334</v>
      </c>
      <c r="B153" s="473" t="s">
        <v>966</v>
      </c>
      <c r="C153" s="464" t="s">
        <v>807</v>
      </c>
      <c r="D153" s="465" t="s">
        <v>335</v>
      </c>
      <c r="E153" s="484">
        <v>5940</v>
      </c>
      <c r="F153" s="484">
        <v>10622</v>
      </c>
      <c r="G153" s="484">
        <v>11590</v>
      </c>
      <c r="H153" s="484">
        <v>7089</v>
      </c>
      <c r="I153" s="484">
        <v>4898</v>
      </c>
      <c r="J153" s="484">
        <v>3797</v>
      </c>
      <c r="K153" s="484">
        <v>2633</v>
      </c>
      <c r="L153" s="484">
        <v>413</v>
      </c>
      <c r="M153" s="485">
        <v>46982</v>
      </c>
      <c r="N153" s="484">
        <v>155</v>
      </c>
      <c r="O153" s="484">
        <v>153</v>
      </c>
      <c r="P153" s="484">
        <v>204</v>
      </c>
      <c r="Q153" s="484">
        <v>106</v>
      </c>
      <c r="R153" s="484">
        <v>56</v>
      </c>
      <c r="S153" s="484">
        <v>27</v>
      </c>
      <c r="T153" s="484">
        <v>27</v>
      </c>
      <c r="U153" s="484">
        <v>3</v>
      </c>
      <c r="V153" s="485">
        <v>731</v>
      </c>
      <c r="W153" s="484">
        <v>0</v>
      </c>
      <c r="X153" s="484">
        <v>1</v>
      </c>
      <c r="Y153" s="484">
        <v>2</v>
      </c>
      <c r="Z153" s="484">
        <v>2</v>
      </c>
      <c r="AA153" s="484">
        <v>0</v>
      </c>
      <c r="AB153" s="484">
        <v>0</v>
      </c>
      <c r="AC153" s="484">
        <v>0</v>
      </c>
      <c r="AD153" s="484">
        <v>0</v>
      </c>
      <c r="AE153" s="485">
        <v>5</v>
      </c>
      <c r="AF153" s="484">
        <v>5785</v>
      </c>
      <c r="AG153" s="484">
        <v>10468</v>
      </c>
      <c r="AH153" s="484">
        <v>11384</v>
      </c>
      <c r="AI153" s="484">
        <v>6981</v>
      </c>
      <c r="AJ153" s="484">
        <v>4842</v>
      </c>
      <c r="AK153" s="484">
        <v>3770</v>
      </c>
      <c r="AL153" s="484">
        <v>2606</v>
      </c>
      <c r="AM153" s="484">
        <v>410</v>
      </c>
      <c r="AN153" s="485">
        <v>46246</v>
      </c>
      <c r="AO153" s="484">
        <v>23</v>
      </c>
      <c r="AP153" s="484">
        <v>64</v>
      </c>
      <c r="AQ153" s="484">
        <v>87</v>
      </c>
      <c r="AR153" s="484">
        <v>33</v>
      </c>
      <c r="AS153" s="484">
        <v>39</v>
      </c>
      <c r="AT153" s="484">
        <v>36</v>
      </c>
      <c r="AU153" s="484">
        <v>32</v>
      </c>
      <c r="AV153" s="484">
        <v>11</v>
      </c>
      <c r="AW153" s="485">
        <v>325</v>
      </c>
      <c r="AX153" s="484">
        <v>23</v>
      </c>
      <c r="AY153" s="484">
        <v>64</v>
      </c>
      <c r="AZ153" s="484">
        <v>87</v>
      </c>
      <c r="BA153" s="484">
        <v>33</v>
      </c>
      <c r="BB153" s="484">
        <v>39</v>
      </c>
      <c r="BC153" s="484">
        <v>36</v>
      </c>
      <c r="BD153" s="484">
        <v>32</v>
      </c>
      <c r="BE153" s="484">
        <v>11</v>
      </c>
      <c r="BF153" s="486"/>
      <c r="BG153" s="485">
        <v>325</v>
      </c>
      <c r="BH153" s="484">
        <v>23</v>
      </c>
      <c r="BI153" s="484">
        <v>5826</v>
      </c>
      <c r="BJ153" s="484">
        <v>10491</v>
      </c>
      <c r="BK153" s="484">
        <v>11330</v>
      </c>
      <c r="BL153" s="484">
        <v>6987</v>
      </c>
      <c r="BM153" s="484">
        <v>4839</v>
      </c>
      <c r="BN153" s="484">
        <v>3766</v>
      </c>
      <c r="BO153" s="484">
        <v>2585</v>
      </c>
      <c r="BP153" s="484">
        <v>399</v>
      </c>
      <c r="BQ153" s="485">
        <v>46246</v>
      </c>
      <c r="BR153" s="484">
        <v>13</v>
      </c>
      <c r="BS153" s="484">
        <v>3238</v>
      </c>
      <c r="BT153" s="484">
        <v>3982</v>
      </c>
      <c r="BU153" s="484">
        <v>3737</v>
      </c>
      <c r="BV153" s="484">
        <v>1739</v>
      </c>
      <c r="BW153" s="484">
        <v>919</v>
      </c>
      <c r="BX153" s="484">
        <v>534</v>
      </c>
      <c r="BY153" s="484">
        <v>378</v>
      </c>
      <c r="BZ153" s="484">
        <v>34</v>
      </c>
      <c r="CA153" s="485">
        <v>14574</v>
      </c>
      <c r="CB153" s="484">
        <v>0</v>
      </c>
      <c r="CC153" s="484">
        <v>34</v>
      </c>
      <c r="CD153" s="484">
        <v>77</v>
      </c>
      <c r="CE153" s="484">
        <v>116</v>
      </c>
      <c r="CF153" s="484">
        <v>64</v>
      </c>
      <c r="CG153" s="484">
        <v>46</v>
      </c>
      <c r="CH153" s="484">
        <v>23</v>
      </c>
      <c r="CI153" s="484">
        <v>12</v>
      </c>
      <c r="CJ153" s="484">
        <v>1</v>
      </c>
      <c r="CK153" s="485">
        <v>373</v>
      </c>
      <c r="CL153" s="484">
        <v>0</v>
      </c>
      <c r="CM153" s="484">
        <v>16</v>
      </c>
      <c r="CN153" s="484">
        <v>9</v>
      </c>
      <c r="CO153" s="484">
        <v>3</v>
      </c>
      <c r="CP153" s="484">
        <v>2</v>
      </c>
      <c r="CQ153" s="484">
        <v>5</v>
      </c>
      <c r="CR153" s="484">
        <v>4</v>
      </c>
      <c r="CS153" s="484">
        <v>11</v>
      </c>
      <c r="CT153" s="484">
        <v>3</v>
      </c>
      <c r="CU153" s="485">
        <v>53</v>
      </c>
      <c r="CV153" s="484">
        <v>14</v>
      </c>
      <c r="CW153" s="484">
        <v>17</v>
      </c>
      <c r="CX153" s="484">
        <v>28</v>
      </c>
      <c r="CY153" s="484">
        <v>19</v>
      </c>
      <c r="CZ153" s="484">
        <v>14</v>
      </c>
      <c r="DA153" s="484">
        <v>5</v>
      </c>
      <c r="DB153" s="484">
        <v>4</v>
      </c>
      <c r="DC153" s="484">
        <v>0</v>
      </c>
      <c r="DD153" s="485">
        <v>101</v>
      </c>
      <c r="DE153" s="484">
        <v>103</v>
      </c>
      <c r="DF153" s="484">
        <v>151</v>
      </c>
      <c r="DG153" s="484">
        <v>197</v>
      </c>
      <c r="DH153" s="484">
        <v>92</v>
      </c>
      <c r="DI153" s="484">
        <v>53</v>
      </c>
      <c r="DJ153" s="484">
        <v>45</v>
      </c>
      <c r="DK153" s="484">
        <v>44</v>
      </c>
      <c r="DL153" s="484">
        <v>7</v>
      </c>
      <c r="DM153" s="485">
        <v>692</v>
      </c>
      <c r="DN153" s="484">
        <v>2</v>
      </c>
      <c r="DO153" s="484">
        <v>4</v>
      </c>
      <c r="DP153" s="484">
        <v>3</v>
      </c>
      <c r="DQ153" s="484">
        <v>1</v>
      </c>
      <c r="DR153" s="484">
        <v>3</v>
      </c>
      <c r="DS153" s="484">
        <v>3</v>
      </c>
      <c r="DT153" s="484">
        <v>2</v>
      </c>
      <c r="DU153" s="484">
        <v>0</v>
      </c>
      <c r="DV153" s="485">
        <v>18</v>
      </c>
      <c r="DW153" s="484">
        <v>29</v>
      </c>
      <c r="DX153" s="484">
        <v>28</v>
      </c>
      <c r="DY153" s="484">
        <v>21</v>
      </c>
      <c r="DZ153" s="484">
        <v>15</v>
      </c>
      <c r="EA153" s="484">
        <v>14</v>
      </c>
      <c r="EB153" s="484">
        <v>10</v>
      </c>
      <c r="EC153" s="484">
        <v>11</v>
      </c>
      <c r="ED153" s="484">
        <v>1</v>
      </c>
      <c r="EE153" s="485">
        <v>129</v>
      </c>
      <c r="EF153" s="484">
        <v>134</v>
      </c>
      <c r="EG153" s="484">
        <v>183</v>
      </c>
      <c r="EH153" s="484">
        <v>221</v>
      </c>
      <c r="EI153" s="484">
        <v>108</v>
      </c>
      <c r="EJ153" s="484">
        <v>70</v>
      </c>
      <c r="EK153" s="484">
        <v>58</v>
      </c>
      <c r="EL153" s="484">
        <v>57</v>
      </c>
      <c r="EM153" s="484">
        <v>8</v>
      </c>
      <c r="EN153" s="485">
        <v>839</v>
      </c>
      <c r="EO153" s="484">
        <v>65</v>
      </c>
      <c r="EP153" s="484">
        <v>92</v>
      </c>
      <c r="EQ153" s="484">
        <v>94</v>
      </c>
      <c r="ER153" s="484">
        <v>62</v>
      </c>
      <c r="ES153" s="484">
        <v>45</v>
      </c>
      <c r="ET153" s="484">
        <v>40</v>
      </c>
      <c r="EU153" s="484">
        <v>40</v>
      </c>
      <c r="EV153" s="484">
        <v>5</v>
      </c>
      <c r="EW153" s="485">
        <v>443</v>
      </c>
      <c r="EX153" s="484">
        <v>0</v>
      </c>
      <c r="EY153" s="484">
        <v>0</v>
      </c>
      <c r="EZ153" s="484">
        <v>0</v>
      </c>
      <c r="FA153" s="484">
        <v>0</v>
      </c>
      <c r="FB153" s="484">
        <v>0</v>
      </c>
      <c r="FC153" s="484">
        <v>0</v>
      </c>
      <c r="FD153" s="484">
        <v>0</v>
      </c>
      <c r="FE153" s="484">
        <v>0</v>
      </c>
      <c r="FF153" s="485">
        <v>0</v>
      </c>
      <c r="FG153" s="484">
        <v>0</v>
      </c>
      <c r="FH153" s="484">
        <v>0</v>
      </c>
      <c r="FI153" s="484">
        <v>0</v>
      </c>
      <c r="FJ153" s="484">
        <v>0</v>
      </c>
      <c r="FK153" s="484">
        <v>0</v>
      </c>
      <c r="FL153" s="484">
        <v>0</v>
      </c>
      <c r="FM153" s="484">
        <v>0</v>
      </c>
      <c r="FN153" s="484">
        <v>0</v>
      </c>
      <c r="FO153" s="485">
        <v>0</v>
      </c>
      <c r="FP153" s="484">
        <v>2</v>
      </c>
      <c r="FQ153" s="484">
        <v>3</v>
      </c>
      <c r="FR153" s="484">
        <v>1</v>
      </c>
      <c r="FS153" s="484">
        <v>1</v>
      </c>
      <c r="FT153" s="484">
        <v>2</v>
      </c>
      <c r="FU153" s="484">
        <v>2</v>
      </c>
      <c r="FV153" s="484">
        <v>2</v>
      </c>
      <c r="FW153" s="484">
        <v>0</v>
      </c>
      <c r="FX153" s="485">
        <v>13</v>
      </c>
      <c r="FY153" s="484">
        <v>63</v>
      </c>
      <c r="FZ153" s="484">
        <v>89</v>
      </c>
      <c r="GA153" s="484">
        <v>93</v>
      </c>
      <c r="GB153" s="484">
        <v>61</v>
      </c>
      <c r="GC153" s="484">
        <v>43</v>
      </c>
      <c r="GD153" s="484">
        <v>38</v>
      </c>
      <c r="GE153" s="484">
        <v>38</v>
      </c>
      <c r="GF153" s="484">
        <v>5</v>
      </c>
      <c r="GG153" s="485">
        <v>430</v>
      </c>
      <c r="GH153" s="484">
        <v>10</v>
      </c>
      <c r="GI153" s="484">
        <v>2507</v>
      </c>
      <c r="GJ153" s="484">
        <v>6391</v>
      </c>
      <c r="GK153" s="484">
        <v>7450</v>
      </c>
      <c r="GL153" s="484">
        <v>5166</v>
      </c>
      <c r="GM153" s="484">
        <v>3852</v>
      </c>
      <c r="GN153" s="484">
        <v>3192</v>
      </c>
      <c r="GO153" s="484">
        <v>2171</v>
      </c>
      <c r="GP153" s="484">
        <v>360</v>
      </c>
      <c r="GQ153" s="485">
        <v>31099</v>
      </c>
      <c r="GR153" s="484">
        <v>13</v>
      </c>
      <c r="GS153" s="484">
        <v>3319</v>
      </c>
      <c r="GT153" s="484">
        <v>4100</v>
      </c>
      <c r="GU153" s="484">
        <v>3880</v>
      </c>
      <c r="GV153" s="484">
        <v>1821</v>
      </c>
      <c r="GW153" s="484">
        <v>987</v>
      </c>
      <c r="GX153" s="484">
        <v>574</v>
      </c>
      <c r="GY153" s="484">
        <v>414</v>
      </c>
      <c r="GZ153" s="484">
        <v>39</v>
      </c>
      <c r="HA153" s="485">
        <v>15147</v>
      </c>
      <c r="HB153" s="460">
        <v>0.5</v>
      </c>
      <c r="HC153" s="460">
        <v>14.1</v>
      </c>
      <c r="HD153" s="460">
        <v>0</v>
      </c>
      <c r="HE153" s="460">
        <v>0.5</v>
      </c>
      <c r="HF153" s="460">
        <v>0</v>
      </c>
      <c r="HG153" s="460">
        <v>0.5</v>
      </c>
      <c r="HH153" s="460">
        <v>0</v>
      </c>
      <c r="HI153" s="460">
        <v>0</v>
      </c>
      <c r="HJ153" s="460">
        <v>0</v>
      </c>
      <c r="HK153" s="483">
        <v>15.6</v>
      </c>
      <c r="HL153" s="460">
        <v>19.25</v>
      </c>
      <c r="HM153" s="460">
        <v>5031.8999999999996</v>
      </c>
      <c r="HN153" s="460">
        <v>9510.75</v>
      </c>
      <c r="HO153" s="460">
        <v>10393.25</v>
      </c>
      <c r="HP153" s="460">
        <v>6551.75</v>
      </c>
      <c r="HQ153" s="460">
        <v>4614.25</v>
      </c>
      <c r="HR153" s="460">
        <v>3638.25</v>
      </c>
      <c r="HS153" s="460">
        <v>2494</v>
      </c>
      <c r="HT153" s="460">
        <v>390.75</v>
      </c>
      <c r="HU153" s="483">
        <v>42644.15</v>
      </c>
      <c r="HV153" s="460">
        <v>10.7</v>
      </c>
      <c r="HW153" s="460">
        <v>3354.6</v>
      </c>
      <c r="HX153" s="460">
        <v>7397.3</v>
      </c>
      <c r="HY153" s="460">
        <v>9238.4</v>
      </c>
      <c r="HZ153" s="460">
        <v>6551.8</v>
      </c>
      <c r="IA153" s="460">
        <v>5639.6</v>
      </c>
      <c r="IB153" s="460">
        <v>5255.3</v>
      </c>
      <c r="IC153" s="460">
        <v>4156.7</v>
      </c>
      <c r="ID153" s="460">
        <v>781.5</v>
      </c>
      <c r="IE153" s="483">
        <v>42385.9</v>
      </c>
      <c r="IF153" s="483">
        <v>146.19999999999999</v>
      </c>
      <c r="IG153" s="483">
        <v>42532.1</v>
      </c>
      <c r="IH153" s="460">
        <v>19.25</v>
      </c>
      <c r="II153" s="460">
        <v>5031.8999999999996</v>
      </c>
      <c r="IJ153" s="460">
        <v>9510.75</v>
      </c>
      <c r="IK153" s="460">
        <v>10393.25</v>
      </c>
      <c r="IL153" s="460">
        <v>6551.75</v>
      </c>
      <c r="IM153" s="460">
        <v>4614.25</v>
      </c>
      <c r="IN153" s="460">
        <v>3638.25</v>
      </c>
      <c r="IO153" s="460">
        <v>2494</v>
      </c>
      <c r="IP153" s="460">
        <v>390.75</v>
      </c>
      <c r="IQ153" s="483">
        <v>42644.15</v>
      </c>
      <c r="IR153" s="460">
        <v>8.4600000000000009</v>
      </c>
      <c r="IS153" s="460">
        <v>1234.5999999999999</v>
      </c>
      <c r="IT153" s="460">
        <v>1254</v>
      </c>
      <c r="IU153" s="460">
        <v>685.21</v>
      </c>
      <c r="IV153" s="460">
        <v>140.88999999999999</v>
      </c>
      <c r="IW153" s="460">
        <v>48.41</v>
      </c>
      <c r="IX153" s="460">
        <v>21.31</v>
      </c>
      <c r="IY153" s="460">
        <v>13.79</v>
      </c>
      <c r="IZ153" s="460">
        <v>0.72</v>
      </c>
      <c r="JA153" s="483">
        <v>3407.39</v>
      </c>
      <c r="JB153" s="460">
        <v>10.79</v>
      </c>
      <c r="JC153" s="460">
        <v>3797.3</v>
      </c>
      <c r="JD153" s="460">
        <v>8256.75</v>
      </c>
      <c r="JE153" s="460">
        <v>9708.0400000000009</v>
      </c>
      <c r="JF153" s="460">
        <v>6410.86</v>
      </c>
      <c r="JG153" s="460">
        <v>4565.84</v>
      </c>
      <c r="JH153" s="460">
        <v>3616.94</v>
      </c>
      <c r="JI153" s="460">
        <v>2480.21</v>
      </c>
      <c r="JJ153" s="460">
        <v>390.03</v>
      </c>
      <c r="JK153" s="483">
        <v>39236.76</v>
      </c>
      <c r="JL153" s="460">
        <v>6</v>
      </c>
      <c r="JM153" s="460">
        <v>2531.5</v>
      </c>
      <c r="JN153" s="460">
        <v>6421.9</v>
      </c>
      <c r="JO153" s="460">
        <v>8629.4</v>
      </c>
      <c r="JP153" s="460">
        <v>6410.9</v>
      </c>
      <c r="JQ153" s="460">
        <v>5580.5</v>
      </c>
      <c r="JR153" s="460">
        <v>5224.5</v>
      </c>
      <c r="JS153" s="460">
        <v>4133.7</v>
      </c>
      <c r="JT153" s="460">
        <v>780.1</v>
      </c>
      <c r="JU153" s="483">
        <v>39718.5</v>
      </c>
      <c r="JV153" s="483">
        <v>146.19999999999999</v>
      </c>
      <c r="JW153" s="483">
        <v>39864.699999999997</v>
      </c>
      <c r="JX153" s="461"/>
      <c r="JY153" s="461"/>
      <c r="JZ153" s="461"/>
      <c r="KA153" s="461"/>
      <c r="KB153" s="461"/>
      <c r="KC153" s="461"/>
      <c r="KD153" s="461"/>
      <c r="KE153" s="461"/>
      <c r="KF153" s="461"/>
      <c r="KG153" s="461"/>
      <c r="KH153" s="461"/>
      <c r="KI153" s="461"/>
      <c r="KJ153" s="461"/>
      <c r="KK153" s="461"/>
      <c r="KL153" s="461"/>
      <c r="KM153" s="461"/>
      <c r="KN153" s="461"/>
      <c r="KO153" s="461"/>
      <c r="KP153" s="461"/>
      <c r="KQ153" s="461"/>
      <c r="KR153" s="461"/>
      <c r="KS153" s="461"/>
      <c r="KT153" s="461"/>
      <c r="KU153" s="461"/>
      <c r="KV153" s="461"/>
      <c r="KW153" s="461"/>
      <c r="KX153" s="462"/>
    </row>
    <row r="154" spans="1:310" s="463" customFormat="1" x14ac:dyDescent="0.2">
      <c r="A154" s="457" t="s">
        <v>336</v>
      </c>
      <c r="B154" s="473" t="s">
        <v>967</v>
      </c>
      <c r="C154" s="464" t="s">
        <v>786</v>
      </c>
      <c r="D154" s="465" t="s">
        <v>337</v>
      </c>
      <c r="E154" s="484">
        <v>28049</v>
      </c>
      <c r="F154" s="484">
        <v>9062</v>
      </c>
      <c r="G154" s="484">
        <v>4915</v>
      </c>
      <c r="H154" s="484">
        <v>2555</v>
      </c>
      <c r="I154" s="484">
        <v>1383</v>
      </c>
      <c r="J154" s="484">
        <v>446</v>
      </c>
      <c r="K154" s="484">
        <v>135</v>
      </c>
      <c r="L154" s="484">
        <v>47</v>
      </c>
      <c r="M154" s="485">
        <v>46592</v>
      </c>
      <c r="N154" s="484">
        <v>1783</v>
      </c>
      <c r="O154" s="484">
        <v>326</v>
      </c>
      <c r="P154" s="484">
        <v>177</v>
      </c>
      <c r="Q154" s="484">
        <v>99</v>
      </c>
      <c r="R154" s="484">
        <v>165</v>
      </c>
      <c r="S154" s="484">
        <v>64</v>
      </c>
      <c r="T154" s="484">
        <v>2</v>
      </c>
      <c r="U154" s="484">
        <v>22</v>
      </c>
      <c r="V154" s="485">
        <v>2638</v>
      </c>
      <c r="W154" s="484">
        <v>0</v>
      </c>
      <c r="X154" s="484">
        <v>0</v>
      </c>
      <c r="Y154" s="484">
        <v>0</v>
      </c>
      <c r="Z154" s="484">
        <v>0</v>
      </c>
      <c r="AA154" s="484">
        <v>0</v>
      </c>
      <c r="AB154" s="484">
        <v>0</v>
      </c>
      <c r="AC154" s="484">
        <v>0</v>
      </c>
      <c r="AD154" s="484">
        <v>0</v>
      </c>
      <c r="AE154" s="485">
        <v>0</v>
      </c>
      <c r="AF154" s="484">
        <v>26266</v>
      </c>
      <c r="AG154" s="484">
        <v>8736</v>
      </c>
      <c r="AH154" s="484">
        <v>4738</v>
      </c>
      <c r="AI154" s="484">
        <v>2456</v>
      </c>
      <c r="AJ154" s="484">
        <v>1218</v>
      </c>
      <c r="AK154" s="484">
        <v>382</v>
      </c>
      <c r="AL154" s="484">
        <v>133</v>
      </c>
      <c r="AM154" s="484">
        <v>25</v>
      </c>
      <c r="AN154" s="485">
        <v>43954</v>
      </c>
      <c r="AO154" s="484">
        <v>47</v>
      </c>
      <c r="AP154" s="484">
        <v>50</v>
      </c>
      <c r="AQ154" s="484">
        <v>48</v>
      </c>
      <c r="AR154" s="484">
        <v>25</v>
      </c>
      <c r="AS154" s="484">
        <v>10</v>
      </c>
      <c r="AT154" s="484">
        <v>7</v>
      </c>
      <c r="AU154" s="484">
        <v>3</v>
      </c>
      <c r="AV154" s="484">
        <v>9</v>
      </c>
      <c r="AW154" s="485">
        <v>199</v>
      </c>
      <c r="AX154" s="484">
        <v>47</v>
      </c>
      <c r="AY154" s="484">
        <v>50</v>
      </c>
      <c r="AZ154" s="484">
        <v>48</v>
      </c>
      <c r="BA154" s="484">
        <v>25</v>
      </c>
      <c r="BB154" s="484">
        <v>10</v>
      </c>
      <c r="BC154" s="484">
        <v>7</v>
      </c>
      <c r="BD154" s="484">
        <v>3</v>
      </c>
      <c r="BE154" s="484">
        <v>9</v>
      </c>
      <c r="BF154" s="486"/>
      <c r="BG154" s="485">
        <v>199</v>
      </c>
      <c r="BH154" s="484">
        <v>47</v>
      </c>
      <c r="BI154" s="484">
        <v>26269</v>
      </c>
      <c r="BJ154" s="484">
        <v>8734</v>
      </c>
      <c r="BK154" s="484">
        <v>4715</v>
      </c>
      <c r="BL154" s="484">
        <v>2441</v>
      </c>
      <c r="BM154" s="484">
        <v>1215</v>
      </c>
      <c r="BN154" s="484">
        <v>378</v>
      </c>
      <c r="BO154" s="484">
        <v>139</v>
      </c>
      <c r="BP154" s="484">
        <v>16</v>
      </c>
      <c r="BQ154" s="485">
        <v>43954</v>
      </c>
      <c r="BR154" s="484">
        <v>18</v>
      </c>
      <c r="BS154" s="484">
        <v>11844</v>
      </c>
      <c r="BT154" s="484">
        <v>2744</v>
      </c>
      <c r="BU154" s="484">
        <v>1311</v>
      </c>
      <c r="BV154" s="484">
        <v>589</v>
      </c>
      <c r="BW154" s="484">
        <v>218</v>
      </c>
      <c r="BX154" s="484">
        <v>65</v>
      </c>
      <c r="BY154" s="484">
        <v>12</v>
      </c>
      <c r="BZ154" s="484">
        <v>0</v>
      </c>
      <c r="CA154" s="485">
        <v>16801</v>
      </c>
      <c r="CB154" s="484">
        <v>2</v>
      </c>
      <c r="CC154" s="484">
        <v>228</v>
      </c>
      <c r="CD154" s="484">
        <v>85</v>
      </c>
      <c r="CE154" s="484">
        <v>48</v>
      </c>
      <c r="CF154" s="484">
        <v>16</v>
      </c>
      <c r="CG154" s="484">
        <v>8</v>
      </c>
      <c r="CH154" s="484">
        <v>2</v>
      </c>
      <c r="CI154" s="484">
        <v>3</v>
      </c>
      <c r="CJ154" s="484">
        <v>0</v>
      </c>
      <c r="CK154" s="485">
        <v>392</v>
      </c>
      <c r="CL154" s="484">
        <v>0</v>
      </c>
      <c r="CM154" s="484">
        <v>20</v>
      </c>
      <c r="CN154" s="484">
        <v>8</v>
      </c>
      <c r="CO154" s="484">
        <v>3</v>
      </c>
      <c r="CP154" s="484">
        <v>5</v>
      </c>
      <c r="CQ154" s="484">
        <v>4</v>
      </c>
      <c r="CR154" s="484">
        <v>5</v>
      </c>
      <c r="CS154" s="484">
        <v>12</v>
      </c>
      <c r="CT154" s="484">
        <v>8</v>
      </c>
      <c r="CU154" s="485">
        <v>65</v>
      </c>
      <c r="CV154" s="484">
        <v>743</v>
      </c>
      <c r="CW154" s="484">
        <v>336</v>
      </c>
      <c r="CX154" s="484">
        <v>71</v>
      </c>
      <c r="CY154" s="484">
        <v>18</v>
      </c>
      <c r="CZ154" s="484">
        <v>95</v>
      </c>
      <c r="DA154" s="484">
        <v>0</v>
      </c>
      <c r="DB154" s="484">
        <v>1</v>
      </c>
      <c r="DC154" s="484">
        <v>0</v>
      </c>
      <c r="DD154" s="485">
        <v>1264</v>
      </c>
      <c r="DE154" s="484">
        <v>1637</v>
      </c>
      <c r="DF154" s="484">
        <v>438</v>
      </c>
      <c r="DG154" s="484">
        <v>131</v>
      </c>
      <c r="DH154" s="484">
        <v>41</v>
      </c>
      <c r="DI154" s="484">
        <v>235</v>
      </c>
      <c r="DJ154" s="484">
        <v>23</v>
      </c>
      <c r="DK154" s="484">
        <v>7</v>
      </c>
      <c r="DL154" s="484">
        <v>1</v>
      </c>
      <c r="DM154" s="485">
        <v>2513</v>
      </c>
      <c r="DN154" s="484">
        <v>96</v>
      </c>
      <c r="DO154" s="484">
        <v>26</v>
      </c>
      <c r="DP154" s="484">
        <v>8</v>
      </c>
      <c r="DQ154" s="484">
        <v>4</v>
      </c>
      <c r="DR154" s="484">
        <v>2</v>
      </c>
      <c r="DS154" s="484">
        <v>1</v>
      </c>
      <c r="DT154" s="484">
        <v>1</v>
      </c>
      <c r="DU154" s="484">
        <v>0</v>
      </c>
      <c r="DV154" s="485">
        <v>138</v>
      </c>
      <c r="DW154" s="484">
        <v>99</v>
      </c>
      <c r="DX154" s="484">
        <v>14</v>
      </c>
      <c r="DY154" s="484">
        <v>9</v>
      </c>
      <c r="DZ154" s="484">
        <v>5</v>
      </c>
      <c r="EA154" s="484">
        <v>3</v>
      </c>
      <c r="EB154" s="484">
        <v>1</v>
      </c>
      <c r="EC154" s="484">
        <v>2</v>
      </c>
      <c r="ED154" s="484">
        <v>0</v>
      </c>
      <c r="EE154" s="485">
        <v>133</v>
      </c>
      <c r="EF154" s="484">
        <v>1832</v>
      </c>
      <c r="EG154" s="484">
        <v>478</v>
      </c>
      <c r="EH154" s="484">
        <v>148</v>
      </c>
      <c r="EI154" s="484">
        <v>50</v>
      </c>
      <c r="EJ154" s="484">
        <v>240</v>
      </c>
      <c r="EK154" s="484">
        <v>25</v>
      </c>
      <c r="EL154" s="484">
        <v>10</v>
      </c>
      <c r="EM154" s="484">
        <v>1</v>
      </c>
      <c r="EN154" s="485">
        <v>2784</v>
      </c>
      <c r="EO154" s="484">
        <v>264</v>
      </c>
      <c r="EP154" s="484">
        <v>47</v>
      </c>
      <c r="EQ154" s="484">
        <v>29</v>
      </c>
      <c r="ER154" s="484">
        <v>13</v>
      </c>
      <c r="ES154" s="484">
        <v>5</v>
      </c>
      <c r="ET154" s="484">
        <v>4</v>
      </c>
      <c r="EU154" s="484">
        <v>3</v>
      </c>
      <c r="EV154" s="484">
        <v>0</v>
      </c>
      <c r="EW154" s="485">
        <v>365</v>
      </c>
      <c r="EX154" s="484">
        <v>0</v>
      </c>
      <c r="EY154" s="484">
        <v>0</v>
      </c>
      <c r="EZ154" s="484">
        <v>0</v>
      </c>
      <c r="FA154" s="484">
        <v>0</v>
      </c>
      <c r="FB154" s="484">
        <v>0</v>
      </c>
      <c r="FC154" s="484">
        <v>0</v>
      </c>
      <c r="FD154" s="484">
        <v>0</v>
      </c>
      <c r="FE154" s="484">
        <v>0</v>
      </c>
      <c r="FF154" s="485">
        <v>0</v>
      </c>
      <c r="FG154" s="484">
        <v>0</v>
      </c>
      <c r="FH154" s="484">
        <v>0</v>
      </c>
      <c r="FI154" s="484">
        <v>0</v>
      </c>
      <c r="FJ154" s="484">
        <v>0</v>
      </c>
      <c r="FK154" s="484">
        <v>0</v>
      </c>
      <c r="FL154" s="484">
        <v>0</v>
      </c>
      <c r="FM154" s="484">
        <v>0</v>
      </c>
      <c r="FN154" s="484">
        <v>0</v>
      </c>
      <c r="FO154" s="485">
        <v>0</v>
      </c>
      <c r="FP154" s="484">
        <v>0</v>
      </c>
      <c r="FQ154" s="484">
        <v>0</v>
      </c>
      <c r="FR154" s="484">
        <v>0</v>
      </c>
      <c r="FS154" s="484">
        <v>0</v>
      </c>
      <c r="FT154" s="484">
        <v>0</v>
      </c>
      <c r="FU154" s="484">
        <v>0</v>
      </c>
      <c r="FV154" s="484">
        <v>0</v>
      </c>
      <c r="FW154" s="484">
        <v>0</v>
      </c>
      <c r="FX154" s="485">
        <v>0</v>
      </c>
      <c r="FY154" s="484">
        <v>264</v>
      </c>
      <c r="FZ154" s="484">
        <v>47</v>
      </c>
      <c r="GA154" s="484">
        <v>29</v>
      </c>
      <c r="GB154" s="484">
        <v>13</v>
      </c>
      <c r="GC154" s="484">
        <v>5</v>
      </c>
      <c r="GD154" s="484">
        <v>4</v>
      </c>
      <c r="GE154" s="484">
        <v>3</v>
      </c>
      <c r="GF154" s="484">
        <v>0</v>
      </c>
      <c r="GG154" s="485">
        <v>365</v>
      </c>
      <c r="GH154" s="484">
        <v>27</v>
      </c>
      <c r="GI154" s="484">
        <v>13982</v>
      </c>
      <c r="GJ154" s="484">
        <v>5857</v>
      </c>
      <c r="GK154" s="484">
        <v>3336</v>
      </c>
      <c r="GL154" s="484">
        <v>1822</v>
      </c>
      <c r="GM154" s="484">
        <v>980</v>
      </c>
      <c r="GN154" s="484">
        <v>304</v>
      </c>
      <c r="GO154" s="484">
        <v>109</v>
      </c>
      <c r="GP154" s="484">
        <v>8</v>
      </c>
      <c r="GQ154" s="485">
        <v>26425</v>
      </c>
      <c r="GR154" s="484">
        <v>20</v>
      </c>
      <c r="GS154" s="484">
        <v>12287</v>
      </c>
      <c r="GT154" s="484">
        <v>2877</v>
      </c>
      <c r="GU154" s="484">
        <v>1379</v>
      </c>
      <c r="GV154" s="484">
        <v>619</v>
      </c>
      <c r="GW154" s="484">
        <v>235</v>
      </c>
      <c r="GX154" s="484">
        <v>74</v>
      </c>
      <c r="GY154" s="484">
        <v>30</v>
      </c>
      <c r="GZ154" s="484">
        <v>8</v>
      </c>
      <c r="HA154" s="485">
        <v>17529</v>
      </c>
      <c r="HB154" s="460">
        <v>0</v>
      </c>
      <c r="HC154" s="460">
        <v>1.1000000000000001</v>
      </c>
      <c r="HD154" s="460">
        <v>1</v>
      </c>
      <c r="HE154" s="460">
        <v>0.5</v>
      </c>
      <c r="HF154" s="460">
        <v>0</v>
      </c>
      <c r="HG154" s="460">
        <v>0</v>
      </c>
      <c r="HH154" s="460">
        <v>0</v>
      </c>
      <c r="HI154" s="460">
        <v>0</v>
      </c>
      <c r="HJ154" s="460">
        <v>0</v>
      </c>
      <c r="HK154" s="483">
        <v>2.6</v>
      </c>
      <c r="HL154" s="460">
        <v>42</v>
      </c>
      <c r="HM154" s="460">
        <v>23304.400000000001</v>
      </c>
      <c r="HN154" s="460">
        <v>8021.25</v>
      </c>
      <c r="HO154" s="460">
        <v>4381</v>
      </c>
      <c r="HP154" s="460">
        <v>2291</v>
      </c>
      <c r="HQ154" s="460">
        <v>1159.25</v>
      </c>
      <c r="HR154" s="460">
        <v>359.5</v>
      </c>
      <c r="HS154" s="460">
        <v>132.25</v>
      </c>
      <c r="HT154" s="460">
        <v>12</v>
      </c>
      <c r="HU154" s="483">
        <v>39702.65</v>
      </c>
      <c r="HV154" s="460">
        <v>23.3</v>
      </c>
      <c r="HW154" s="460">
        <v>15536.3</v>
      </c>
      <c r="HX154" s="460">
        <v>6238.8</v>
      </c>
      <c r="HY154" s="460">
        <v>3894.2</v>
      </c>
      <c r="HZ154" s="460">
        <v>2291</v>
      </c>
      <c r="IA154" s="460">
        <v>1416.9</v>
      </c>
      <c r="IB154" s="460">
        <v>519.29999999999995</v>
      </c>
      <c r="IC154" s="460">
        <v>220.4</v>
      </c>
      <c r="ID154" s="460">
        <v>24</v>
      </c>
      <c r="IE154" s="483">
        <v>30164.2</v>
      </c>
      <c r="IF154" s="483">
        <v>59.2</v>
      </c>
      <c r="IG154" s="483">
        <v>30223.4</v>
      </c>
      <c r="IH154" s="460">
        <v>42</v>
      </c>
      <c r="II154" s="460">
        <v>23304.400000000001</v>
      </c>
      <c r="IJ154" s="460">
        <v>8021.25</v>
      </c>
      <c r="IK154" s="460">
        <v>4381</v>
      </c>
      <c r="IL154" s="460">
        <v>2291</v>
      </c>
      <c r="IM154" s="460">
        <v>1159.25</v>
      </c>
      <c r="IN154" s="460">
        <v>359.5</v>
      </c>
      <c r="IO154" s="460">
        <v>132.25</v>
      </c>
      <c r="IP154" s="460">
        <v>12</v>
      </c>
      <c r="IQ154" s="483">
        <v>39702.65</v>
      </c>
      <c r="IR154" s="460">
        <v>23.41</v>
      </c>
      <c r="IS154" s="460">
        <v>5785.93</v>
      </c>
      <c r="IT154" s="460">
        <v>587.71</v>
      </c>
      <c r="IU154" s="460">
        <v>184.69</v>
      </c>
      <c r="IV154" s="460">
        <v>43.47</v>
      </c>
      <c r="IW154" s="460">
        <v>15.31</v>
      </c>
      <c r="IX154" s="460">
        <v>1.96</v>
      </c>
      <c r="IY154" s="460">
        <v>0</v>
      </c>
      <c r="IZ154" s="460">
        <v>0</v>
      </c>
      <c r="JA154" s="483">
        <v>6642.48</v>
      </c>
      <c r="JB154" s="460">
        <v>18.59</v>
      </c>
      <c r="JC154" s="460">
        <v>17518.47</v>
      </c>
      <c r="JD154" s="460">
        <v>7433.54</v>
      </c>
      <c r="JE154" s="460">
        <v>4196.3100000000004</v>
      </c>
      <c r="JF154" s="460">
        <v>2247.5300000000002</v>
      </c>
      <c r="JG154" s="460">
        <v>1143.94</v>
      </c>
      <c r="JH154" s="460">
        <v>357.54</v>
      </c>
      <c r="JI154" s="460">
        <v>132.25</v>
      </c>
      <c r="JJ154" s="460">
        <v>12</v>
      </c>
      <c r="JK154" s="483">
        <v>33060.17</v>
      </c>
      <c r="JL154" s="460">
        <v>10.3</v>
      </c>
      <c r="JM154" s="460">
        <v>11679</v>
      </c>
      <c r="JN154" s="460">
        <v>5781.6</v>
      </c>
      <c r="JO154" s="460">
        <v>3730.1</v>
      </c>
      <c r="JP154" s="460">
        <v>2247.5</v>
      </c>
      <c r="JQ154" s="460">
        <v>1398.1</v>
      </c>
      <c r="JR154" s="460">
        <v>516.4</v>
      </c>
      <c r="JS154" s="460">
        <v>220.4</v>
      </c>
      <c r="JT154" s="460">
        <v>24</v>
      </c>
      <c r="JU154" s="483">
        <v>25607.4</v>
      </c>
      <c r="JV154" s="483">
        <v>59.2</v>
      </c>
      <c r="JW154" s="483">
        <v>25666.6</v>
      </c>
      <c r="JX154" s="461"/>
      <c r="JY154" s="461"/>
      <c r="JZ154" s="461"/>
      <c r="KA154" s="461"/>
      <c r="KB154" s="461"/>
      <c r="KC154" s="461"/>
      <c r="KD154" s="461"/>
      <c r="KE154" s="461"/>
      <c r="KF154" s="461"/>
      <c r="KG154" s="461"/>
      <c r="KH154" s="461"/>
      <c r="KI154" s="461"/>
      <c r="KJ154" s="461"/>
      <c r="KK154" s="461"/>
      <c r="KL154" s="461"/>
      <c r="KM154" s="461"/>
      <c r="KN154" s="461"/>
      <c r="KO154" s="461"/>
      <c r="KP154" s="461"/>
      <c r="KQ154" s="461"/>
      <c r="KR154" s="461"/>
      <c r="KS154" s="461"/>
      <c r="KT154" s="461"/>
      <c r="KU154" s="461"/>
      <c r="KV154" s="461"/>
      <c r="KW154" s="461"/>
      <c r="KX154" s="462"/>
    </row>
    <row r="155" spans="1:310" s="463" customFormat="1" x14ac:dyDescent="0.2">
      <c r="A155" s="457" t="s">
        <v>338</v>
      </c>
      <c r="B155" s="473" t="s">
        <v>968</v>
      </c>
      <c r="C155" s="464" t="s">
        <v>784</v>
      </c>
      <c r="D155" s="465" t="s">
        <v>339</v>
      </c>
      <c r="E155" s="484">
        <v>139793</v>
      </c>
      <c r="F155" s="484">
        <v>43082</v>
      </c>
      <c r="G155" s="484">
        <v>28707</v>
      </c>
      <c r="H155" s="484">
        <v>13781</v>
      </c>
      <c r="I155" s="484">
        <v>5042</v>
      </c>
      <c r="J155" s="484">
        <v>2270</v>
      </c>
      <c r="K155" s="484">
        <v>1708</v>
      </c>
      <c r="L155" s="484">
        <v>146</v>
      </c>
      <c r="M155" s="485">
        <v>234529</v>
      </c>
      <c r="N155" s="484">
        <v>8539</v>
      </c>
      <c r="O155" s="484">
        <v>3990</v>
      </c>
      <c r="P155" s="484">
        <v>1265</v>
      </c>
      <c r="Q155" s="484">
        <v>444</v>
      </c>
      <c r="R155" s="484">
        <v>106</v>
      </c>
      <c r="S155" s="484">
        <v>38</v>
      </c>
      <c r="T155" s="484">
        <v>19</v>
      </c>
      <c r="U155" s="484">
        <v>13</v>
      </c>
      <c r="V155" s="485">
        <v>14414</v>
      </c>
      <c r="W155" s="484">
        <v>0</v>
      </c>
      <c r="X155" s="484">
        <v>0</v>
      </c>
      <c r="Y155" s="484">
        <v>0</v>
      </c>
      <c r="Z155" s="484">
        <v>0</v>
      </c>
      <c r="AA155" s="484">
        <v>0</v>
      </c>
      <c r="AB155" s="484">
        <v>0</v>
      </c>
      <c r="AC155" s="484">
        <v>0</v>
      </c>
      <c r="AD155" s="484">
        <v>0</v>
      </c>
      <c r="AE155" s="485">
        <v>0</v>
      </c>
      <c r="AF155" s="484">
        <v>131254</v>
      </c>
      <c r="AG155" s="484">
        <v>39092</v>
      </c>
      <c r="AH155" s="484">
        <v>27442</v>
      </c>
      <c r="AI155" s="484">
        <v>13337</v>
      </c>
      <c r="AJ155" s="484">
        <v>4936</v>
      </c>
      <c r="AK155" s="484">
        <v>2232</v>
      </c>
      <c r="AL155" s="484">
        <v>1689</v>
      </c>
      <c r="AM155" s="484">
        <v>133</v>
      </c>
      <c r="AN155" s="485">
        <v>220115</v>
      </c>
      <c r="AO155" s="484">
        <v>224</v>
      </c>
      <c r="AP155" s="484">
        <v>164</v>
      </c>
      <c r="AQ155" s="484">
        <v>152</v>
      </c>
      <c r="AR155" s="484">
        <v>102</v>
      </c>
      <c r="AS155" s="484">
        <v>34</v>
      </c>
      <c r="AT155" s="484">
        <v>29</v>
      </c>
      <c r="AU155" s="484">
        <v>36</v>
      </c>
      <c r="AV155" s="484">
        <v>19</v>
      </c>
      <c r="AW155" s="485">
        <v>760</v>
      </c>
      <c r="AX155" s="484">
        <v>224</v>
      </c>
      <c r="AY155" s="484">
        <v>164</v>
      </c>
      <c r="AZ155" s="484">
        <v>152</v>
      </c>
      <c r="BA155" s="484">
        <v>102</v>
      </c>
      <c r="BB155" s="484">
        <v>34</v>
      </c>
      <c r="BC155" s="484">
        <v>29</v>
      </c>
      <c r="BD155" s="484">
        <v>36</v>
      </c>
      <c r="BE155" s="484">
        <v>19</v>
      </c>
      <c r="BF155" s="486"/>
      <c r="BG155" s="485">
        <v>760</v>
      </c>
      <c r="BH155" s="484">
        <v>224</v>
      </c>
      <c r="BI155" s="484">
        <v>131194</v>
      </c>
      <c r="BJ155" s="484">
        <v>39080</v>
      </c>
      <c r="BK155" s="484">
        <v>27392</v>
      </c>
      <c r="BL155" s="484">
        <v>13269</v>
      </c>
      <c r="BM155" s="484">
        <v>4931</v>
      </c>
      <c r="BN155" s="484">
        <v>2239</v>
      </c>
      <c r="BO155" s="484">
        <v>1672</v>
      </c>
      <c r="BP155" s="484">
        <v>114</v>
      </c>
      <c r="BQ155" s="485">
        <v>220115</v>
      </c>
      <c r="BR155" s="484">
        <v>54</v>
      </c>
      <c r="BS155" s="484">
        <v>65486</v>
      </c>
      <c r="BT155" s="484">
        <v>14274</v>
      </c>
      <c r="BU155" s="484">
        <v>7893</v>
      </c>
      <c r="BV155" s="484">
        <v>3225</v>
      </c>
      <c r="BW155" s="484">
        <v>1087</v>
      </c>
      <c r="BX155" s="484">
        <v>428</v>
      </c>
      <c r="BY155" s="484">
        <v>238</v>
      </c>
      <c r="BZ155" s="484">
        <v>7</v>
      </c>
      <c r="CA155" s="485">
        <v>92692</v>
      </c>
      <c r="CB155" s="484">
        <v>7</v>
      </c>
      <c r="CC155" s="484">
        <v>2552</v>
      </c>
      <c r="CD155" s="484">
        <v>938</v>
      </c>
      <c r="CE155" s="484">
        <v>639</v>
      </c>
      <c r="CF155" s="484">
        <v>255</v>
      </c>
      <c r="CG155" s="484">
        <v>92</v>
      </c>
      <c r="CH155" s="484">
        <v>36</v>
      </c>
      <c r="CI155" s="484">
        <v>18</v>
      </c>
      <c r="CJ155" s="484">
        <v>0</v>
      </c>
      <c r="CK155" s="485">
        <v>4537</v>
      </c>
      <c r="CL155" s="484">
        <v>13</v>
      </c>
      <c r="CM155" s="484">
        <v>87</v>
      </c>
      <c r="CN155" s="484">
        <v>48</v>
      </c>
      <c r="CO155" s="484">
        <v>34</v>
      </c>
      <c r="CP155" s="484">
        <v>25</v>
      </c>
      <c r="CQ155" s="484">
        <v>13</v>
      </c>
      <c r="CR155" s="484">
        <v>15</v>
      </c>
      <c r="CS155" s="484">
        <v>31</v>
      </c>
      <c r="CT155" s="484">
        <v>11</v>
      </c>
      <c r="CU155" s="485">
        <v>277</v>
      </c>
      <c r="CV155" s="484">
        <v>56</v>
      </c>
      <c r="CW155" s="484">
        <v>30</v>
      </c>
      <c r="CX155" s="484">
        <v>41</v>
      </c>
      <c r="CY155" s="484">
        <v>19</v>
      </c>
      <c r="CZ155" s="484">
        <v>21</v>
      </c>
      <c r="DA155" s="484">
        <v>6</v>
      </c>
      <c r="DB155" s="484">
        <v>3</v>
      </c>
      <c r="DC155" s="484">
        <v>1</v>
      </c>
      <c r="DD155" s="485">
        <v>177</v>
      </c>
      <c r="DE155" s="484">
        <v>4468</v>
      </c>
      <c r="DF155" s="484">
        <v>1079</v>
      </c>
      <c r="DG155" s="484">
        <v>727</v>
      </c>
      <c r="DH155" s="484">
        <v>278</v>
      </c>
      <c r="DI155" s="484">
        <v>68</v>
      </c>
      <c r="DJ155" s="484">
        <v>31</v>
      </c>
      <c r="DK155" s="484">
        <v>36</v>
      </c>
      <c r="DL155" s="484">
        <v>9</v>
      </c>
      <c r="DM155" s="485">
        <v>6696</v>
      </c>
      <c r="DN155" s="484">
        <v>53</v>
      </c>
      <c r="DO155" s="484">
        <v>12</v>
      </c>
      <c r="DP155" s="484">
        <v>28</v>
      </c>
      <c r="DQ155" s="484">
        <v>9</v>
      </c>
      <c r="DR155" s="484">
        <v>4</v>
      </c>
      <c r="DS155" s="484">
        <v>4</v>
      </c>
      <c r="DT155" s="484">
        <v>1</v>
      </c>
      <c r="DU155" s="484">
        <v>1</v>
      </c>
      <c r="DV155" s="485">
        <v>112</v>
      </c>
      <c r="DW155" s="484">
        <v>1259</v>
      </c>
      <c r="DX155" s="484">
        <v>192</v>
      </c>
      <c r="DY155" s="484">
        <v>105</v>
      </c>
      <c r="DZ155" s="484">
        <v>56</v>
      </c>
      <c r="EA155" s="484">
        <v>17</v>
      </c>
      <c r="EB155" s="484">
        <v>8</v>
      </c>
      <c r="EC155" s="484">
        <v>8</v>
      </c>
      <c r="ED155" s="484">
        <v>3</v>
      </c>
      <c r="EE155" s="485">
        <v>1648</v>
      </c>
      <c r="EF155" s="484">
        <v>5780</v>
      </c>
      <c r="EG155" s="484">
        <v>1283</v>
      </c>
      <c r="EH155" s="484">
        <v>860</v>
      </c>
      <c r="EI155" s="484">
        <v>343</v>
      </c>
      <c r="EJ155" s="484">
        <v>89</v>
      </c>
      <c r="EK155" s="484">
        <v>43</v>
      </c>
      <c r="EL155" s="484">
        <v>45</v>
      </c>
      <c r="EM155" s="484">
        <v>13</v>
      </c>
      <c r="EN155" s="485">
        <v>8456</v>
      </c>
      <c r="EO155" s="484">
        <v>3531</v>
      </c>
      <c r="EP155" s="484">
        <v>697</v>
      </c>
      <c r="EQ155" s="484">
        <v>442</v>
      </c>
      <c r="ER155" s="484">
        <v>185</v>
      </c>
      <c r="ES155" s="484">
        <v>50</v>
      </c>
      <c r="ET155" s="484">
        <v>27</v>
      </c>
      <c r="EU155" s="484">
        <v>31</v>
      </c>
      <c r="EV155" s="484">
        <v>8</v>
      </c>
      <c r="EW155" s="485">
        <v>4971</v>
      </c>
      <c r="EX155" s="484">
        <v>0</v>
      </c>
      <c r="EY155" s="484">
        <v>0</v>
      </c>
      <c r="EZ155" s="484">
        <v>0</v>
      </c>
      <c r="FA155" s="484">
        <v>0</v>
      </c>
      <c r="FB155" s="484">
        <v>0</v>
      </c>
      <c r="FC155" s="484">
        <v>0</v>
      </c>
      <c r="FD155" s="484">
        <v>0</v>
      </c>
      <c r="FE155" s="484">
        <v>0</v>
      </c>
      <c r="FF155" s="485">
        <v>0</v>
      </c>
      <c r="FG155" s="484">
        <v>0</v>
      </c>
      <c r="FH155" s="484">
        <v>0</v>
      </c>
      <c r="FI155" s="484">
        <v>0</v>
      </c>
      <c r="FJ155" s="484">
        <v>0</v>
      </c>
      <c r="FK155" s="484">
        <v>0</v>
      </c>
      <c r="FL155" s="484">
        <v>0</v>
      </c>
      <c r="FM155" s="484">
        <v>0</v>
      </c>
      <c r="FN155" s="484">
        <v>0</v>
      </c>
      <c r="FO155" s="485">
        <v>0</v>
      </c>
      <c r="FP155" s="484">
        <v>44</v>
      </c>
      <c r="FQ155" s="484">
        <v>10</v>
      </c>
      <c r="FR155" s="484">
        <v>22</v>
      </c>
      <c r="FS155" s="484">
        <v>6</v>
      </c>
      <c r="FT155" s="484">
        <v>3</v>
      </c>
      <c r="FU155" s="484">
        <v>4</v>
      </c>
      <c r="FV155" s="484">
        <v>1</v>
      </c>
      <c r="FW155" s="484">
        <v>1</v>
      </c>
      <c r="FX155" s="485">
        <v>91</v>
      </c>
      <c r="FY155" s="484">
        <v>3487</v>
      </c>
      <c r="FZ155" s="484">
        <v>687</v>
      </c>
      <c r="GA155" s="484">
        <v>420</v>
      </c>
      <c r="GB155" s="484">
        <v>179</v>
      </c>
      <c r="GC155" s="484">
        <v>47</v>
      </c>
      <c r="GD155" s="484">
        <v>23</v>
      </c>
      <c r="GE155" s="484">
        <v>30</v>
      </c>
      <c r="GF155" s="484">
        <v>7</v>
      </c>
      <c r="GG155" s="485">
        <v>4880</v>
      </c>
      <c r="GH155" s="484">
        <v>150</v>
      </c>
      <c r="GI155" s="484">
        <v>61757</v>
      </c>
      <c r="GJ155" s="484">
        <v>23616</v>
      </c>
      <c r="GK155" s="484">
        <v>18693</v>
      </c>
      <c r="GL155" s="484">
        <v>9699</v>
      </c>
      <c r="GM155" s="484">
        <v>3718</v>
      </c>
      <c r="GN155" s="484">
        <v>1748</v>
      </c>
      <c r="GO155" s="484">
        <v>1376</v>
      </c>
      <c r="GP155" s="484">
        <v>92</v>
      </c>
      <c r="GQ155" s="485">
        <v>120849</v>
      </c>
      <c r="GR155" s="484">
        <v>74</v>
      </c>
      <c r="GS155" s="484">
        <v>69437</v>
      </c>
      <c r="GT155" s="484">
        <v>15464</v>
      </c>
      <c r="GU155" s="484">
        <v>8699</v>
      </c>
      <c r="GV155" s="484">
        <v>3570</v>
      </c>
      <c r="GW155" s="484">
        <v>1213</v>
      </c>
      <c r="GX155" s="484">
        <v>491</v>
      </c>
      <c r="GY155" s="484">
        <v>296</v>
      </c>
      <c r="GZ155" s="484">
        <v>22</v>
      </c>
      <c r="HA155" s="485">
        <v>99266</v>
      </c>
      <c r="HB155" s="460">
        <v>0</v>
      </c>
      <c r="HC155" s="460">
        <v>3.5</v>
      </c>
      <c r="HD155" s="460">
        <v>0</v>
      </c>
      <c r="HE155" s="460">
        <v>0.5</v>
      </c>
      <c r="HF155" s="460">
        <v>0</v>
      </c>
      <c r="HG155" s="460">
        <v>0</v>
      </c>
      <c r="HH155" s="460">
        <v>0</v>
      </c>
      <c r="HI155" s="460">
        <v>0</v>
      </c>
      <c r="HJ155" s="460">
        <v>0</v>
      </c>
      <c r="HK155" s="483">
        <v>4</v>
      </c>
      <c r="HL155" s="460">
        <v>202.25</v>
      </c>
      <c r="HM155" s="460">
        <v>115730.9</v>
      </c>
      <c r="HN155" s="460">
        <v>35492.6</v>
      </c>
      <c r="HO155" s="460">
        <v>25364.9</v>
      </c>
      <c r="HP155" s="460">
        <v>12464.7</v>
      </c>
      <c r="HQ155" s="460">
        <v>4650.95</v>
      </c>
      <c r="HR155" s="460">
        <v>2123.6999999999998</v>
      </c>
      <c r="HS155" s="460">
        <v>1602.3</v>
      </c>
      <c r="HT155" s="460">
        <v>110.55</v>
      </c>
      <c r="HU155" s="483">
        <v>197742.85</v>
      </c>
      <c r="HV155" s="460">
        <v>112.4</v>
      </c>
      <c r="HW155" s="460">
        <v>77153.899999999994</v>
      </c>
      <c r="HX155" s="460">
        <v>27605.4</v>
      </c>
      <c r="HY155" s="460">
        <v>22546.6</v>
      </c>
      <c r="HZ155" s="460">
        <v>12464.7</v>
      </c>
      <c r="IA155" s="460">
        <v>5684.5</v>
      </c>
      <c r="IB155" s="460">
        <v>3067.6</v>
      </c>
      <c r="IC155" s="460">
        <v>2670.5</v>
      </c>
      <c r="ID155" s="460">
        <v>221.1</v>
      </c>
      <c r="IE155" s="483">
        <v>151526.70000000001</v>
      </c>
      <c r="IF155" s="483">
        <v>0</v>
      </c>
      <c r="IG155" s="483">
        <v>151526.70000000001</v>
      </c>
      <c r="IH155" s="460">
        <v>202.25</v>
      </c>
      <c r="II155" s="460">
        <v>115730.9</v>
      </c>
      <c r="IJ155" s="460">
        <v>35492.6</v>
      </c>
      <c r="IK155" s="460">
        <v>25364.9</v>
      </c>
      <c r="IL155" s="460">
        <v>12464.7</v>
      </c>
      <c r="IM155" s="460">
        <v>4650.95</v>
      </c>
      <c r="IN155" s="460">
        <v>2123.6999999999998</v>
      </c>
      <c r="IO155" s="460">
        <v>1602.3</v>
      </c>
      <c r="IP155" s="460">
        <v>110.55</v>
      </c>
      <c r="IQ155" s="483">
        <v>197742.85</v>
      </c>
      <c r="IR155" s="460">
        <v>60.95</v>
      </c>
      <c r="IS155" s="460">
        <v>38619.78</v>
      </c>
      <c r="IT155" s="460">
        <v>5903.06</v>
      </c>
      <c r="IU155" s="460">
        <v>1884.03</v>
      </c>
      <c r="IV155" s="460">
        <v>614.82000000000005</v>
      </c>
      <c r="IW155" s="460">
        <v>167.08</v>
      </c>
      <c r="IX155" s="460">
        <v>54.92</v>
      </c>
      <c r="IY155" s="460">
        <v>26.84</v>
      </c>
      <c r="IZ155" s="460">
        <v>0</v>
      </c>
      <c r="JA155" s="483">
        <v>47331.48</v>
      </c>
      <c r="JB155" s="460">
        <v>141.30000000000001</v>
      </c>
      <c r="JC155" s="460">
        <v>77111.12</v>
      </c>
      <c r="JD155" s="460">
        <v>29589.54</v>
      </c>
      <c r="JE155" s="460">
        <v>23480.87</v>
      </c>
      <c r="JF155" s="460">
        <v>11849.88</v>
      </c>
      <c r="JG155" s="460">
        <v>4483.87</v>
      </c>
      <c r="JH155" s="460">
        <v>2068.7800000000002</v>
      </c>
      <c r="JI155" s="460">
        <v>1575.46</v>
      </c>
      <c r="JJ155" s="460">
        <v>110.55</v>
      </c>
      <c r="JK155" s="483">
        <v>150411.37</v>
      </c>
      <c r="JL155" s="460">
        <v>78.5</v>
      </c>
      <c r="JM155" s="460">
        <v>51407.4</v>
      </c>
      <c r="JN155" s="460">
        <v>23014.1</v>
      </c>
      <c r="JO155" s="460">
        <v>20871.900000000001</v>
      </c>
      <c r="JP155" s="460">
        <v>11849.9</v>
      </c>
      <c r="JQ155" s="460">
        <v>5480.3</v>
      </c>
      <c r="JR155" s="460">
        <v>2988.2</v>
      </c>
      <c r="JS155" s="460">
        <v>2625.8</v>
      </c>
      <c r="JT155" s="460">
        <v>221.1</v>
      </c>
      <c r="JU155" s="483">
        <v>118537.2</v>
      </c>
      <c r="JV155" s="483">
        <v>0</v>
      </c>
      <c r="JW155" s="483">
        <v>118537.2</v>
      </c>
      <c r="JX155" s="461"/>
      <c r="JY155" s="461"/>
      <c r="JZ155" s="461"/>
      <c r="KA155" s="461"/>
      <c r="KB155" s="461"/>
      <c r="KC155" s="461"/>
      <c r="KD155" s="461"/>
      <c r="KE155" s="461"/>
      <c r="KF155" s="461"/>
      <c r="KG155" s="461"/>
      <c r="KH155" s="461"/>
      <c r="KI155" s="461"/>
      <c r="KJ155" s="461"/>
      <c r="KK155" s="461"/>
      <c r="KL155" s="461"/>
      <c r="KM155" s="461"/>
      <c r="KN155" s="461"/>
      <c r="KO155" s="461"/>
      <c r="KP155" s="461"/>
      <c r="KQ155" s="461"/>
      <c r="KR155" s="461"/>
      <c r="KS155" s="461"/>
      <c r="KT155" s="461"/>
      <c r="KU155" s="461"/>
      <c r="KV155" s="461"/>
      <c r="KW155" s="461"/>
      <c r="KX155" s="462"/>
    </row>
    <row r="156" spans="1:310" s="463" customFormat="1" x14ac:dyDescent="0.2">
      <c r="A156" s="457" t="s">
        <v>340</v>
      </c>
      <c r="B156" s="473" t="s">
        <v>969</v>
      </c>
      <c r="C156" s="464" t="s">
        <v>626</v>
      </c>
      <c r="D156" s="465" t="s">
        <v>970</v>
      </c>
      <c r="E156" s="484">
        <v>20384</v>
      </c>
      <c r="F156" s="484">
        <v>27359</v>
      </c>
      <c r="G156" s="484">
        <v>22582</v>
      </c>
      <c r="H156" s="484">
        <v>7799</v>
      </c>
      <c r="I156" s="484">
        <v>3423</v>
      </c>
      <c r="J156" s="484">
        <v>1086</v>
      </c>
      <c r="K156" s="484">
        <v>272</v>
      </c>
      <c r="L156" s="484">
        <v>31</v>
      </c>
      <c r="M156" s="485">
        <v>82936</v>
      </c>
      <c r="N156" s="484">
        <v>809</v>
      </c>
      <c r="O156" s="484">
        <v>468</v>
      </c>
      <c r="P156" s="484">
        <v>571</v>
      </c>
      <c r="Q156" s="484">
        <v>100</v>
      </c>
      <c r="R156" s="484">
        <v>26</v>
      </c>
      <c r="S156" s="484">
        <v>4</v>
      </c>
      <c r="T156" s="484">
        <v>7</v>
      </c>
      <c r="U156" s="484">
        <v>0</v>
      </c>
      <c r="V156" s="485">
        <v>1985</v>
      </c>
      <c r="W156" s="484">
        <v>5</v>
      </c>
      <c r="X156" s="484">
        <v>4</v>
      </c>
      <c r="Y156" s="484">
        <v>15</v>
      </c>
      <c r="Z156" s="484">
        <v>6</v>
      </c>
      <c r="AA156" s="484">
        <v>5</v>
      </c>
      <c r="AB156" s="484">
        <v>0</v>
      </c>
      <c r="AC156" s="484">
        <v>0</v>
      </c>
      <c r="AD156" s="484">
        <v>0</v>
      </c>
      <c r="AE156" s="485">
        <v>35</v>
      </c>
      <c r="AF156" s="484">
        <v>19570</v>
      </c>
      <c r="AG156" s="484">
        <v>26887</v>
      </c>
      <c r="AH156" s="484">
        <v>21996</v>
      </c>
      <c r="AI156" s="484">
        <v>7693</v>
      </c>
      <c r="AJ156" s="484">
        <v>3392</v>
      </c>
      <c r="AK156" s="484">
        <v>1082</v>
      </c>
      <c r="AL156" s="484">
        <v>265</v>
      </c>
      <c r="AM156" s="484">
        <v>31</v>
      </c>
      <c r="AN156" s="485">
        <v>80916</v>
      </c>
      <c r="AO156" s="484">
        <v>24</v>
      </c>
      <c r="AP156" s="484">
        <v>96</v>
      </c>
      <c r="AQ156" s="484">
        <v>149</v>
      </c>
      <c r="AR156" s="484">
        <v>69</v>
      </c>
      <c r="AS156" s="484">
        <v>36</v>
      </c>
      <c r="AT156" s="484">
        <v>15</v>
      </c>
      <c r="AU156" s="484">
        <v>8</v>
      </c>
      <c r="AV156" s="484">
        <v>7</v>
      </c>
      <c r="AW156" s="485">
        <v>404</v>
      </c>
      <c r="AX156" s="484">
        <v>24</v>
      </c>
      <c r="AY156" s="484">
        <v>96</v>
      </c>
      <c r="AZ156" s="484">
        <v>149</v>
      </c>
      <c r="BA156" s="484">
        <v>69</v>
      </c>
      <c r="BB156" s="484">
        <v>36</v>
      </c>
      <c r="BC156" s="484">
        <v>15</v>
      </c>
      <c r="BD156" s="484">
        <v>8</v>
      </c>
      <c r="BE156" s="484">
        <v>7</v>
      </c>
      <c r="BF156" s="486"/>
      <c r="BG156" s="485">
        <v>404</v>
      </c>
      <c r="BH156" s="484">
        <v>24</v>
      </c>
      <c r="BI156" s="484">
        <v>19642</v>
      </c>
      <c r="BJ156" s="484">
        <v>26940</v>
      </c>
      <c r="BK156" s="484">
        <v>21916</v>
      </c>
      <c r="BL156" s="484">
        <v>7660</v>
      </c>
      <c r="BM156" s="484">
        <v>3371</v>
      </c>
      <c r="BN156" s="484">
        <v>1075</v>
      </c>
      <c r="BO156" s="484">
        <v>264</v>
      </c>
      <c r="BP156" s="484">
        <v>24</v>
      </c>
      <c r="BQ156" s="485">
        <v>80916</v>
      </c>
      <c r="BR156" s="484">
        <v>11</v>
      </c>
      <c r="BS156" s="484">
        <v>9143</v>
      </c>
      <c r="BT156" s="484">
        <v>7054</v>
      </c>
      <c r="BU156" s="484">
        <v>4951</v>
      </c>
      <c r="BV156" s="484">
        <v>1495</v>
      </c>
      <c r="BW156" s="484">
        <v>537</v>
      </c>
      <c r="BX156" s="484">
        <v>123</v>
      </c>
      <c r="BY156" s="484">
        <v>24</v>
      </c>
      <c r="BZ156" s="484">
        <v>0</v>
      </c>
      <c r="CA156" s="485">
        <v>23338</v>
      </c>
      <c r="CB156" s="484">
        <v>0</v>
      </c>
      <c r="CC156" s="484">
        <v>299</v>
      </c>
      <c r="CD156" s="484">
        <v>480</v>
      </c>
      <c r="CE156" s="484">
        <v>311</v>
      </c>
      <c r="CF156" s="484">
        <v>99</v>
      </c>
      <c r="CG156" s="484">
        <v>36</v>
      </c>
      <c r="CH156" s="484">
        <v>7</v>
      </c>
      <c r="CI156" s="484">
        <v>4</v>
      </c>
      <c r="CJ156" s="484">
        <v>0</v>
      </c>
      <c r="CK156" s="485">
        <v>1236</v>
      </c>
      <c r="CL156" s="484">
        <v>0</v>
      </c>
      <c r="CM156" s="484">
        <v>15</v>
      </c>
      <c r="CN156" s="484">
        <v>18</v>
      </c>
      <c r="CO156" s="484">
        <v>34</v>
      </c>
      <c r="CP156" s="484">
        <v>19</v>
      </c>
      <c r="CQ156" s="484">
        <v>11</v>
      </c>
      <c r="CR156" s="484">
        <v>8</v>
      </c>
      <c r="CS156" s="484">
        <v>15</v>
      </c>
      <c r="CT156" s="484">
        <v>8</v>
      </c>
      <c r="CU156" s="485">
        <v>128</v>
      </c>
      <c r="CV156" s="484">
        <v>30</v>
      </c>
      <c r="CW156" s="484">
        <v>24</v>
      </c>
      <c r="CX156" s="484">
        <v>30</v>
      </c>
      <c r="CY156" s="484">
        <v>7</v>
      </c>
      <c r="CZ156" s="484">
        <v>2</v>
      </c>
      <c r="DA156" s="484">
        <v>2</v>
      </c>
      <c r="DB156" s="484">
        <v>1</v>
      </c>
      <c r="DC156" s="484">
        <v>0</v>
      </c>
      <c r="DD156" s="485">
        <v>96</v>
      </c>
      <c r="DE156" s="484">
        <v>561</v>
      </c>
      <c r="DF156" s="484">
        <v>352</v>
      </c>
      <c r="DG156" s="484">
        <v>242</v>
      </c>
      <c r="DH156" s="484">
        <v>68</v>
      </c>
      <c r="DI156" s="484">
        <v>29</v>
      </c>
      <c r="DJ156" s="484">
        <v>9</v>
      </c>
      <c r="DK156" s="484">
        <v>3</v>
      </c>
      <c r="DL156" s="484">
        <v>0</v>
      </c>
      <c r="DM156" s="485">
        <v>1264</v>
      </c>
      <c r="DN156" s="484">
        <v>0</v>
      </c>
      <c r="DO156" s="484">
        <v>0</v>
      </c>
      <c r="DP156" s="484">
        <v>0</v>
      </c>
      <c r="DQ156" s="484">
        <v>0</v>
      </c>
      <c r="DR156" s="484">
        <v>0</v>
      </c>
      <c r="DS156" s="484">
        <v>0</v>
      </c>
      <c r="DT156" s="484">
        <v>0</v>
      </c>
      <c r="DU156" s="484">
        <v>0</v>
      </c>
      <c r="DV156" s="485">
        <v>0</v>
      </c>
      <c r="DW156" s="484">
        <v>106</v>
      </c>
      <c r="DX156" s="484">
        <v>45</v>
      </c>
      <c r="DY156" s="484">
        <v>31</v>
      </c>
      <c r="DZ156" s="484">
        <v>9</v>
      </c>
      <c r="EA156" s="484">
        <v>4</v>
      </c>
      <c r="EB156" s="484">
        <v>2</v>
      </c>
      <c r="EC156" s="484">
        <v>0</v>
      </c>
      <c r="ED156" s="484">
        <v>0</v>
      </c>
      <c r="EE156" s="485">
        <v>197</v>
      </c>
      <c r="EF156" s="484">
        <v>667</v>
      </c>
      <c r="EG156" s="484">
        <v>397</v>
      </c>
      <c r="EH156" s="484">
        <v>273</v>
      </c>
      <c r="EI156" s="484">
        <v>77</v>
      </c>
      <c r="EJ156" s="484">
        <v>33</v>
      </c>
      <c r="EK156" s="484">
        <v>11</v>
      </c>
      <c r="EL156" s="484">
        <v>3</v>
      </c>
      <c r="EM156" s="484">
        <v>0</v>
      </c>
      <c r="EN156" s="485">
        <v>1461</v>
      </c>
      <c r="EO156" s="484">
        <v>340</v>
      </c>
      <c r="EP156" s="484">
        <v>176</v>
      </c>
      <c r="EQ156" s="484">
        <v>128</v>
      </c>
      <c r="ER156" s="484">
        <v>34</v>
      </c>
      <c r="ES156" s="484">
        <v>13</v>
      </c>
      <c r="ET156" s="484">
        <v>6</v>
      </c>
      <c r="EU156" s="484">
        <v>1</v>
      </c>
      <c r="EV156" s="484">
        <v>0</v>
      </c>
      <c r="EW156" s="485">
        <v>698</v>
      </c>
      <c r="EX156" s="484">
        <v>0</v>
      </c>
      <c r="EY156" s="484">
        <v>0</v>
      </c>
      <c r="EZ156" s="484">
        <v>0</v>
      </c>
      <c r="FA156" s="484">
        <v>0</v>
      </c>
      <c r="FB156" s="484">
        <v>0</v>
      </c>
      <c r="FC156" s="484">
        <v>0</v>
      </c>
      <c r="FD156" s="484">
        <v>0</v>
      </c>
      <c r="FE156" s="484">
        <v>0</v>
      </c>
      <c r="FF156" s="485">
        <v>0</v>
      </c>
      <c r="FG156" s="484">
        <v>0</v>
      </c>
      <c r="FH156" s="484">
        <v>0</v>
      </c>
      <c r="FI156" s="484">
        <v>0</v>
      </c>
      <c r="FJ156" s="484">
        <v>0</v>
      </c>
      <c r="FK156" s="484">
        <v>0</v>
      </c>
      <c r="FL156" s="484">
        <v>0</v>
      </c>
      <c r="FM156" s="484">
        <v>0</v>
      </c>
      <c r="FN156" s="484">
        <v>0</v>
      </c>
      <c r="FO156" s="485">
        <v>0</v>
      </c>
      <c r="FP156" s="484">
        <v>1</v>
      </c>
      <c r="FQ156" s="484">
        <v>0</v>
      </c>
      <c r="FR156" s="484">
        <v>0</v>
      </c>
      <c r="FS156" s="484">
        <v>0</v>
      </c>
      <c r="FT156" s="484">
        <v>0</v>
      </c>
      <c r="FU156" s="484">
        <v>0</v>
      </c>
      <c r="FV156" s="484">
        <v>0</v>
      </c>
      <c r="FW156" s="484">
        <v>0</v>
      </c>
      <c r="FX156" s="485">
        <v>1</v>
      </c>
      <c r="FY156" s="484">
        <v>339</v>
      </c>
      <c r="FZ156" s="484">
        <v>176</v>
      </c>
      <c r="GA156" s="484">
        <v>128</v>
      </c>
      <c r="GB156" s="484">
        <v>34</v>
      </c>
      <c r="GC156" s="484">
        <v>13</v>
      </c>
      <c r="GD156" s="484">
        <v>6</v>
      </c>
      <c r="GE156" s="484">
        <v>1</v>
      </c>
      <c r="GF156" s="484">
        <v>0</v>
      </c>
      <c r="GG156" s="485">
        <v>697</v>
      </c>
      <c r="GH156" s="484">
        <v>13</v>
      </c>
      <c r="GI156" s="484">
        <v>10079</v>
      </c>
      <c r="GJ156" s="484">
        <v>19342</v>
      </c>
      <c r="GK156" s="484">
        <v>16589</v>
      </c>
      <c r="GL156" s="484">
        <v>6038</v>
      </c>
      <c r="GM156" s="484">
        <v>2783</v>
      </c>
      <c r="GN156" s="484">
        <v>935</v>
      </c>
      <c r="GO156" s="484">
        <v>221</v>
      </c>
      <c r="GP156" s="484">
        <v>16</v>
      </c>
      <c r="GQ156" s="485">
        <v>56016</v>
      </c>
      <c r="GR156" s="484">
        <v>11</v>
      </c>
      <c r="GS156" s="484">
        <v>9563</v>
      </c>
      <c r="GT156" s="484">
        <v>7598</v>
      </c>
      <c r="GU156" s="484">
        <v>5327</v>
      </c>
      <c r="GV156" s="484">
        <v>1622</v>
      </c>
      <c r="GW156" s="484">
        <v>588</v>
      </c>
      <c r="GX156" s="484">
        <v>140</v>
      </c>
      <c r="GY156" s="484">
        <v>43</v>
      </c>
      <c r="GZ156" s="484">
        <v>8</v>
      </c>
      <c r="HA156" s="485">
        <v>24900</v>
      </c>
      <c r="HB156" s="460">
        <v>0</v>
      </c>
      <c r="HC156" s="460">
        <v>0.5</v>
      </c>
      <c r="HD156" s="460">
        <v>0</v>
      </c>
      <c r="HE156" s="460">
        <v>0</v>
      </c>
      <c r="HF156" s="460">
        <v>0</v>
      </c>
      <c r="HG156" s="460">
        <v>0</v>
      </c>
      <c r="HH156" s="460">
        <v>0</v>
      </c>
      <c r="HI156" s="460">
        <v>0</v>
      </c>
      <c r="HJ156" s="460">
        <v>0</v>
      </c>
      <c r="HK156" s="483">
        <v>0.5</v>
      </c>
      <c r="HL156" s="460">
        <v>21.25</v>
      </c>
      <c r="HM156" s="460">
        <v>17409.5</v>
      </c>
      <c r="HN156" s="460">
        <v>25108</v>
      </c>
      <c r="HO156" s="460">
        <v>20619.5</v>
      </c>
      <c r="HP156" s="460">
        <v>7266</v>
      </c>
      <c r="HQ156" s="460">
        <v>3226.25</v>
      </c>
      <c r="HR156" s="460">
        <v>1041.5</v>
      </c>
      <c r="HS156" s="460">
        <v>249.5</v>
      </c>
      <c r="HT156" s="460">
        <v>20</v>
      </c>
      <c r="HU156" s="483">
        <v>74961.5</v>
      </c>
      <c r="HV156" s="460">
        <v>11.8</v>
      </c>
      <c r="HW156" s="460">
        <v>11606.3</v>
      </c>
      <c r="HX156" s="460">
        <v>19528.400000000001</v>
      </c>
      <c r="HY156" s="460">
        <v>18328.400000000001</v>
      </c>
      <c r="HZ156" s="460">
        <v>7266</v>
      </c>
      <c r="IA156" s="460">
        <v>3943.2</v>
      </c>
      <c r="IB156" s="460">
        <v>1504.4</v>
      </c>
      <c r="IC156" s="460">
        <v>415.8</v>
      </c>
      <c r="ID156" s="460">
        <v>40</v>
      </c>
      <c r="IE156" s="483">
        <v>62644.3</v>
      </c>
      <c r="IF156" s="483">
        <v>0</v>
      </c>
      <c r="IG156" s="483">
        <v>62644.3</v>
      </c>
      <c r="IH156" s="460">
        <v>21.25</v>
      </c>
      <c r="II156" s="460">
        <v>17409.5</v>
      </c>
      <c r="IJ156" s="460">
        <v>25108</v>
      </c>
      <c r="IK156" s="460">
        <v>20619.5</v>
      </c>
      <c r="IL156" s="460">
        <v>7266</v>
      </c>
      <c r="IM156" s="460">
        <v>3226.25</v>
      </c>
      <c r="IN156" s="460">
        <v>1041.5</v>
      </c>
      <c r="IO156" s="460">
        <v>249.5</v>
      </c>
      <c r="IP156" s="460">
        <v>20</v>
      </c>
      <c r="IQ156" s="483">
        <v>74961.5</v>
      </c>
      <c r="IR156" s="460">
        <v>4.7300000000000004</v>
      </c>
      <c r="IS156" s="460">
        <v>3374.63</v>
      </c>
      <c r="IT156" s="460">
        <v>3205.85</v>
      </c>
      <c r="IU156" s="460">
        <v>1439.74</v>
      </c>
      <c r="IV156" s="460">
        <v>322.41000000000003</v>
      </c>
      <c r="IW156" s="460">
        <v>82.87</v>
      </c>
      <c r="IX156" s="460">
        <v>15.63</v>
      </c>
      <c r="IY156" s="460">
        <v>6.18</v>
      </c>
      <c r="IZ156" s="460">
        <v>0</v>
      </c>
      <c r="JA156" s="483">
        <v>8452.0400000000009</v>
      </c>
      <c r="JB156" s="460">
        <v>16.52</v>
      </c>
      <c r="JC156" s="460">
        <v>14034.87</v>
      </c>
      <c r="JD156" s="460">
        <v>21902.15</v>
      </c>
      <c r="JE156" s="460">
        <v>19179.759999999998</v>
      </c>
      <c r="JF156" s="460">
        <v>6943.59</v>
      </c>
      <c r="JG156" s="460">
        <v>3143.38</v>
      </c>
      <c r="JH156" s="460">
        <v>1025.8699999999999</v>
      </c>
      <c r="JI156" s="460">
        <v>243.32</v>
      </c>
      <c r="JJ156" s="460">
        <v>20</v>
      </c>
      <c r="JK156" s="483">
        <v>66509.460000000006</v>
      </c>
      <c r="JL156" s="460">
        <v>9.1999999999999993</v>
      </c>
      <c r="JM156" s="460">
        <v>9356.6</v>
      </c>
      <c r="JN156" s="460">
        <v>17035</v>
      </c>
      <c r="JO156" s="460">
        <v>17048.7</v>
      </c>
      <c r="JP156" s="460">
        <v>6943.6</v>
      </c>
      <c r="JQ156" s="460">
        <v>3841.9</v>
      </c>
      <c r="JR156" s="460">
        <v>1481.8</v>
      </c>
      <c r="JS156" s="460">
        <v>405.5</v>
      </c>
      <c r="JT156" s="460">
        <v>40</v>
      </c>
      <c r="JU156" s="483">
        <v>56162.3</v>
      </c>
      <c r="JV156" s="483">
        <v>0</v>
      </c>
      <c r="JW156" s="483">
        <v>56162.3</v>
      </c>
      <c r="JX156" s="461"/>
      <c r="JY156" s="461"/>
      <c r="JZ156" s="461"/>
      <c r="KA156" s="461"/>
      <c r="KB156" s="461"/>
      <c r="KC156" s="461"/>
      <c r="KD156" s="461"/>
      <c r="KE156" s="461"/>
      <c r="KF156" s="461"/>
      <c r="KG156" s="461"/>
      <c r="KH156" s="461"/>
      <c r="KI156" s="461"/>
      <c r="KJ156" s="461"/>
      <c r="KK156" s="461"/>
      <c r="KL156" s="461"/>
      <c r="KM156" s="461"/>
      <c r="KN156" s="461"/>
      <c r="KO156" s="461"/>
      <c r="KP156" s="461"/>
      <c r="KQ156" s="461"/>
      <c r="KR156" s="461"/>
      <c r="KS156" s="461"/>
      <c r="KT156" s="461"/>
      <c r="KU156" s="461"/>
      <c r="KV156" s="461"/>
      <c r="KW156" s="461"/>
      <c r="KX156" s="462"/>
    </row>
    <row r="157" spans="1:310" s="463" customFormat="1" x14ac:dyDescent="0.2">
      <c r="A157" s="457" t="s">
        <v>341</v>
      </c>
      <c r="B157" s="473" t="s">
        <v>971</v>
      </c>
      <c r="C157" s="464" t="s">
        <v>782</v>
      </c>
      <c r="D157" s="465" t="s">
        <v>342</v>
      </c>
      <c r="E157" s="484">
        <v>4415</v>
      </c>
      <c r="F157" s="484">
        <v>9319</v>
      </c>
      <c r="G157" s="484">
        <v>20267</v>
      </c>
      <c r="H157" s="484">
        <v>19619</v>
      </c>
      <c r="I157" s="484">
        <v>10516</v>
      </c>
      <c r="J157" s="484">
        <v>6090</v>
      </c>
      <c r="K157" s="484">
        <v>4424</v>
      </c>
      <c r="L157" s="484">
        <v>384</v>
      </c>
      <c r="M157" s="485">
        <v>75034</v>
      </c>
      <c r="N157" s="484">
        <v>227</v>
      </c>
      <c r="O157" s="484">
        <v>179</v>
      </c>
      <c r="P157" s="484">
        <v>461</v>
      </c>
      <c r="Q157" s="484">
        <v>251</v>
      </c>
      <c r="R157" s="484">
        <v>96</v>
      </c>
      <c r="S157" s="484">
        <v>44</v>
      </c>
      <c r="T157" s="484">
        <v>37</v>
      </c>
      <c r="U157" s="484">
        <v>2</v>
      </c>
      <c r="V157" s="485">
        <v>1297</v>
      </c>
      <c r="W157" s="484">
        <v>2</v>
      </c>
      <c r="X157" s="484">
        <v>0</v>
      </c>
      <c r="Y157" s="484">
        <v>0</v>
      </c>
      <c r="Z157" s="484">
        <v>1</v>
      </c>
      <c r="AA157" s="484">
        <v>0</v>
      </c>
      <c r="AB157" s="484">
        <v>0</v>
      </c>
      <c r="AC157" s="484">
        <v>0</v>
      </c>
      <c r="AD157" s="484">
        <v>0</v>
      </c>
      <c r="AE157" s="485">
        <v>3</v>
      </c>
      <c r="AF157" s="484">
        <v>4186</v>
      </c>
      <c r="AG157" s="484">
        <v>9140</v>
      </c>
      <c r="AH157" s="484">
        <v>19806</v>
      </c>
      <c r="AI157" s="484">
        <v>19367</v>
      </c>
      <c r="AJ157" s="484">
        <v>10420</v>
      </c>
      <c r="AK157" s="484">
        <v>6046</v>
      </c>
      <c r="AL157" s="484">
        <v>4387</v>
      </c>
      <c r="AM157" s="484">
        <v>382</v>
      </c>
      <c r="AN157" s="485">
        <v>73734</v>
      </c>
      <c r="AO157" s="484">
        <v>4</v>
      </c>
      <c r="AP157" s="484">
        <v>16</v>
      </c>
      <c r="AQ157" s="484">
        <v>57</v>
      </c>
      <c r="AR157" s="484">
        <v>100</v>
      </c>
      <c r="AS157" s="484">
        <v>82</v>
      </c>
      <c r="AT157" s="484">
        <v>48</v>
      </c>
      <c r="AU157" s="484">
        <v>28</v>
      </c>
      <c r="AV157" s="484">
        <v>16</v>
      </c>
      <c r="AW157" s="485">
        <v>351</v>
      </c>
      <c r="AX157" s="484">
        <v>4</v>
      </c>
      <c r="AY157" s="484">
        <v>16</v>
      </c>
      <c r="AZ157" s="484">
        <v>57</v>
      </c>
      <c r="BA157" s="484">
        <v>100</v>
      </c>
      <c r="BB157" s="484">
        <v>82</v>
      </c>
      <c r="BC157" s="484">
        <v>48</v>
      </c>
      <c r="BD157" s="484">
        <v>28</v>
      </c>
      <c r="BE157" s="484">
        <v>16</v>
      </c>
      <c r="BF157" s="486"/>
      <c r="BG157" s="485">
        <v>351</v>
      </c>
      <c r="BH157" s="484">
        <v>4</v>
      </c>
      <c r="BI157" s="484">
        <v>4198</v>
      </c>
      <c r="BJ157" s="484">
        <v>9181</v>
      </c>
      <c r="BK157" s="484">
        <v>19849</v>
      </c>
      <c r="BL157" s="484">
        <v>19349</v>
      </c>
      <c r="BM157" s="484">
        <v>10386</v>
      </c>
      <c r="BN157" s="484">
        <v>6026</v>
      </c>
      <c r="BO157" s="484">
        <v>4375</v>
      </c>
      <c r="BP157" s="484">
        <v>366</v>
      </c>
      <c r="BQ157" s="485">
        <v>73734</v>
      </c>
      <c r="BR157" s="484">
        <v>1</v>
      </c>
      <c r="BS157" s="484">
        <v>2534</v>
      </c>
      <c r="BT157" s="484">
        <v>4533</v>
      </c>
      <c r="BU157" s="484">
        <v>7007</v>
      </c>
      <c r="BV157" s="484">
        <v>5175</v>
      </c>
      <c r="BW157" s="484">
        <v>2180</v>
      </c>
      <c r="BX157" s="484">
        <v>904</v>
      </c>
      <c r="BY157" s="484">
        <v>569</v>
      </c>
      <c r="BZ157" s="484">
        <v>35</v>
      </c>
      <c r="CA157" s="485">
        <v>22938</v>
      </c>
      <c r="CB157" s="484">
        <v>0</v>
      </c>
      <c r="CC157" s="484">
        <v>21</v>
      </c>
      <c r="CD157" s="484">
        <v>83</v>
      </c>
      <c r="CE157" s="484">
        <v>197</v>
      </c>
      <c r="CF157" s="484">
        <v>227</v>
      </c>
      <c r="CG157" s="484">
        <v>116</v>
      </c>
      <c r="CH157" s="484">
        <v>59</v>
      </c>
      <c r="CI157" s="484">
        <v>25</v>
      </c>
      <c r="CJ157" s="484">
        <v>1</v>
      </c>
      <c r="CK157" s="485">
        <v>729</v>
      </c>
      <c r="CL157" s="484">
        <v>0</v>
      </c>
      <c r="CM157" s="484">
        <v>1</v>
      </c>
      <c r="CN157" s="484">
        <v>3</v>
      </c>
      <c r="CO157" s="484">
        <v>12</v>
      </c>
      <c r="CP157" s="484">
        <v>19</v>
      </c>
      <c r="CQ157" s="484">
        <v>6</v>
      </c>
      <c r="CR157" s="484">
        <v>10</v>
      </c>
      <c r="CS157" s="484">
        <v>21</v>
      </c>
      <c r="CT157" s="484">
        <v>9</v>
      </c>
      <c r="CU157" s="485">
        <v>81</v>
      </c>
      <c r="CV157" s="484">
        <v>19</v>
      </c>
      <c r="CW157" s="484">
        <v>12</v>
      </c>
      <c r="CX157" s="484">
        <v>30</v>
      </c>
      <c r="CY157" s="484">
        <v>41</v>
      </c>
      <c r="CZ157" s="484">
        <v>24</v>
      </c>
      <c r="DA157" s="484">
        <v>18</v>
      </c>
      <c r="DB157" s="484">
        <v>25</v>
      </c>
      <c r="DC157" s="484">
        <v>6</v>
      </c>
      <c r="DD157" s="485">
        <v>175</v>
      </c>
      <c r="DE157" s="484">
        <v>106</v>
      </c>
      <c r="DF157" s="484">
        <v>179</v>
      </c>
      <c r="DG157" s="484">
        <v>245</v>
      </c>
      <c r="DH157" s="484">
        <v>179</v>
      </c>
      <c r="DI157" s="484">
        <v>76</v>
      </c>
      <c r="DJ157" s="484">
        <v>30</v>
      </c>
      <c r="DK157" s="484">
        <v>22</v>
      </c>
      <c r="DL157" s="484">
        <v>0</v>
      </c>
      <c r="DM157" s="485">
        <v>837</v>
      </c>
      <c r="DN157" s="484">
        <v>0</v>
      </c>
      <c r="DO157" s="484">
        <v>0</v>
      </c>
      <c r="DP157" s="484">
        <v>0</v>
      </c>
      <c r="DQ157" s="484">
        <v>0</v>
      </c>
      <c r="DR157" s="484">
        <v>0</v>
      </c>
      <c r="DS157" s="484">
        <v>0</v>
      </c>
      <c r="DT157" s="484">
        <v>0</v>
      </c>
      <c r="DU157" s="484">
        <v>0</v>
      </c>
      <c r="DV157" s="485">
        <v>0</v>
      </c>
      <c r="DW157" s="484">
        <v>18</v>
      </c>
      <c r="DX157" s="484">
        <v>36</v>
      </c>
      <c r="DY157" s="484">
        <v>39</v>
      </c>
      <c r="DZ157" s="484">
        <v>16</v>
      </c>
      <c r="EA157" s="484">
        <v>7</v>
      </c>
      <c r="EB157" s="484">
        <v>8</v>
      </c>
      <c r="EC157" s="484">
        <v>2</v>
      </c>
      <c r="ED157" s="484">
        <v>2</v>
      </c>
      <c r="EE157" s="485">
        <v>128</v>
      </c>
      <c r="EF157" s="484">
        <v>124</v>
      </c>
      <c r="EG157" s="484">
        <v>215</v>
      </c>
      <c r="EH157" s="484">
        <v>284</v>
      </c>
      <c r="EI157" s="484">
        <v>195</v>
      </c>
      <c r="EJ157" s="484">
        <v>83</v>
      </c>
      <c r="EK157" s="484">
        <v>38</v>
      </c>
      <c r="EL157" s="484">
        <v>24</v>
      </c>
      <c r="EM157" s="484">
        <v>2</v>
      </c>
      <c r="EN157" s="485">
        <v>965</v>
      </c>
      <c r="EO157" s="484">
        <v>54</v>
      </c>
      <c r="EP157" s="484">
        <v>120</v>
      </c>
      <c r="EQ157" s="484">
        <v>139</v>
      </c>
      <c r="ER157" s="484">
        <v>104</v>
      </c>
      <c r="ES157" s="484">
        <v>48</v>
      </c>
      <c r="ET157" s="484">
        <v>21</v>
      </c>
      <c r="EU157" s="484">
        <v>13</v>
      </c>
      <c r="EV157" s="484">
        <v>2</v>
      </c>
      <c r="EW157" s="485">
        <v>501</v>
      </c>
      <c r="EX157" s="484">
        <v>0</v>
      </c>
      <c r="EY157" s="484">
        <v>0</v>
      </c>
      <c r="EZ157" s="484">
        <v>0</v>
      </c>
      <c r="FA157" s="484">
        <v>0</v>
      </c>
      <c r="FB157" s="484">
        <v>0</v>
      </c>
      <c r="FC157" s="484">
        <v>0</v>
      </c>
      <c r="FD157" s="484">
        <v>0</v>
      </c>
      <c r="FE157" s="484">
        <v>0</v>
      </c>
      <c r="FF157" s="485">
        <v>0</v>
      </c>
      <c r="FG157" s="484">
        <v>0</v>
      </c>
      <c r="FH157" s="484">
        <v>0</v>
      </c>
      <c r="FI157" s="484">
        <v>0</v>
      </c>
      <c r="FJ157" s="484">
        <v>0</v>
      </c>
      <c r="FK157" s="484">
        <v>0</v>
      </c>
      <c r="FL157" s="484">
        <v>0</v>
      </c>
      <c r="FM157" s="484">
        <v>0</v>
      </c>
      <c r="FN157" s="484">
        <v>0</v>
      </c>
      <c r="FO157" s="485">
        <v>0</v>
      </c>
      <c r="FP157" s="484">
        <v>0</v>
      </c>
      <c r="FQ157" s="484">
        <v>0</v>
      </c>
      <c r="FR157" s="484">
        <v>1</v>
      </c>
      <c r="FS157" s="484">
        <v>0</v>
      </c>
      <c r="FT157" s="484">
        <v>0</v>
      </c>
      <c r="FU157" s="484">
        <v>0</v>
      </c>
      <c r="FV157" s="484">
        <v>0</v>
      </c>
      <c r="FW157" s="484">
        <v>0</v>
      </c>
      <c r="FX157" s="485">
        <v>1</v>
      </c>
      <c r="FY157" s="484">
        <v>54</v>
      </c>
      <c r="FZ157" s="484">
        <v>120</v>
      </c>
      <c r="GA157" s="484">
        <v>138</v>
      </c>
      <c r="GB157" s="484">
        <v>104</v>
      </c>
      <c r="GC157" s="484">
        <v>48</v>
      </c>
      <c r="GD157" s="484">
        <v>21</v>
      </c>
      <c r="GE157" s="484">
        <v>13</v>
      </c>
      <c r="GF157" s="484">
        <v>2</v>
      </c>
      <c r="GG157" s="485">
        <v>500</v>
      </c>
      <c r="GH157" s="484">
        <v>3</v>
      </c>
      <c r="GI157" s="484">
        <v>1624</v>
      </c>
      <c r="GJ157" s="484">
        <v>4526</v>
      </c>
      <c r="GK157" s="484">
        <v>12593</v>
      </c>
      <c r="GL157" s="484">
        <v>13912</v>
      </c>
      <c r="GM157" s="484">
        <v>8077</v>
      </c>
      <c r="GN157" s="484">
        <v>5045</v>
      </c>
      <c r="GO157" s="484">
        <v>3758</v>
      </c>
      <c r="GP157" s="484">
        <v>319</v>
      </c>
      <c r="GQ157" s="485">
        <v>49857</v>
      </c>
      <c r="GR157" s="484">
        <v>1</v>
      </c>
      <c r="GS157" s="484">
        <v>2574</v>
      </c>
      <c r="GT157" s="484">
        <v>4655</v>
      </c>
      <c r="GU157" s="484">
        <v>7256</v>
      </c>
      <c r="GV157" s="484">
        <v>5437</v>
      </c>
      <c r="GW157" s="484">
        <v>2309</v>
      </c>
      <c r="GX157" s="484">
        <v>981</v>
      </c>
      <c r="GY157" s="484">
        <v>617</v>
      </c>
      <c r="GZ157" s="484">
        <v>47</v>
      </c>
      <c r="HA157" s="485">
        <v>23877</v>
      </c>
      <c r="HB157" s="460">
        <v>0.5</v>
      </c>
      <c r="HC157" s="460">
        <v>22.25</v>
      </c>
      <c r="HD157" s="460">
        <v>5.5</v>
      </c>
      <c r="HE157" s="460">
        <v>3.75</v>
      </c>
      <c r="HF157" s="460">
        <v>2.13</v>
      </c>
      <c r="HG157" s="460">
        <v>1.38</v>
      </c>
      <c r="HH157" s="460">
        <v>0</v>
      </c>
      <c r="HI157" s="460">
        <v>0</v>
      </c>
      <c r="HJ157" s="460">
        <v>0</v>
      </c>
      <c r="HK157" s="483">
        <v>35.51</v>
      </c>
      <c r="HL157" s="460">
        <v>3.25</v>
      </c>
      <c r="HM157" s="460">
        <v>3559.5</v>
      </c>
      <c r="HN157" s="460">
        <v>8070</v>
      </c>
      <c r="HO157" s="460">
        <v>18093.75</v>
      </c>
      <c r="HP157" s="460">
        <v>18007.87</v>
      </c>
      <c r="HQ157" s="460">
        <v>9822.6200000000008</v>
      </c>
      <c r="HR157" s="460">
        <v>5790.25</v>
      </c>
      <c r="HS157" s="460">
        <v>4218</v>
      </c>
      <c r="HT157" s="460">
        <v>354.5</v>
      </c>
      <c r="HU157" s="483">
        <v>67919.740000000005</v>
      </c>
      <c r="HV157" s="460">
        <v>1.8</v>
      </c>
      <c r="HW157" s="460">
        <v>2373</v>
      </c>
      <c r="HX157" s="460">
        <v>6276.7</v>
      </c>
      <c r="HY157" s="460">
        <v>16083.3</v>
      </c>
      <c r="HZ157" s="460">
        <v>18007.900000000001</v>
      </c>
      <c r="IA157" s="460">
        <v>12005.4</v>
      </c>
      <c r="IB157" s="460">
        <v>8363.7000000000007</v>
      </c>
      <c r="IC157" s="460">
        <v>7030</v>
      </c>
      <c r="ID157" s="460">
        <v>709</v>
      </c>
      <c r="IE157" s="483">
        <v>70850.8</v>
      </c>
      <c r="IF157" s="483">
        <v>196</v>
      </c>
      <c r="IG157" s="483">
        <v>71046.8</v>
      </c>
      <c r="IH157" s="460">
        <v>3.25</v>
      </c>
      <c r="II157" s="460">
        <v>3559.5</v>
      </c>
      <c r="IJ157" s="460">
        <v>8070</v>
      </c>
      <c r="IK157" s="460">
        <v>18093.75</v>
      </c>
      <c r="IL157" s="460">
        <v>18007.87</v>
      </c>
      <c r="IM157" s="460">
        <v>9822.6200000000008</v>
      </c>
      <c r="IN157" s="460">
        <v>5790.25</v>
      </c>
      <c r="IO157" s="460">
        <v>4218</v>
      </c>
      <c r="IP157" s="460">
        <v>354.5</v>
      </c>
      <c r="IQ157" s="483">
        <v>67919.740000000005</v>
      </c>
      <c r="IR157" s="460">
        <v>0.74</v>
      </c>
      <c r="IS157" s="460">
        <v>903.31</v>
      </c>
      <c r="IT157" s="460">
        <v>1550.4</v>
      </c>
      <c r="IU157" s="460">
        <v>2022.64</v>
      </c>
      <c r="IV157" s="460">
        <v>920.08</v>
      </c>
      <c r="IW157" s="460">
        <v>221.54</v>
      </c>
      <c r="IX157" s="460">
        <v>76.28</v>
      </c>
      <c r="IY157" s="460">
        <v>21.88</v>
      </c>
      <c r="IZ157" s="460">
        <v>1.5</v>
      </c>
      <c r="JA157" s="483">
        <v>5718.37</v>
      </c>
      <c r="JB157" s="460">
        <v>2.5099999999999998</v>
      </c>
      <c r="JC157" s="460">
        <v>2656.19</v>
      </c>
      <c r="JD157" s="460">
        <v>6519.6</v>
      </c>
      <c r="JE157" s="460">
        <v>16071.11</v>
      </c>
      <c r="JF157" s="460">
        <v>17087.79</v>
      </c>
      <c r="JG157" s="460">
        <v>9601.08</v>
      </c>
      <c r="JH157" s="460">
        <v>5713.97</v>
      </c>
      <c r="JI157" s="460">
        <v>4196.12</v>
      </c>
      <c r="JJ157" s="460">
        <v>353</v>
      </c>
      <c r="JK157" s="483">
        <v>62201.37</v>
      </c>
      <c r="JL157" s="460">
        <v>1.4</v>
      </c>
      <c r="JM157" s="460">
        <v>1770.8</v>
      </c>
      <c r="JN157" s="460">
        <v>5070.8</v>
      </c>
      <c r="JO157" s="460">
        <v>14285.4</v>
      </c>
      <c r="JP157" s="460">
        <v>17087.8</v>
      </c>
      <c r="JQ157" s="460">
        <v>11734.7</v>
      </c>
      <c r="JR157" s="460">
        <v>8253.5</v>
      </c>
      <c r="JS157" s="460">
        <v>6993.5</v>
      </c>
      <c r="JT157" s="460">
        <v>706</v>
      </c>
      <c r="JU157" s="483">
        <v>65903.899999999994</v>
      </c>
      <c r="JV157" s="483">
        <v>196</v>
      </c>
      <c r="JW157" s="483">
        <v>66099.899999999994</v>
      </c>
      <c r="JX157" s="461"/>
      <c r="JY157" s="461"/>
      <c r="JZ157" s="461"/>
      <c r="KA157" s="461"/>
      <c r="KB157" s="461"/>
      <c r="KC157" s="461"/>
      <c r="KD157" s="461"/>
      <c r="KE157" s="461"/>
      <c r="KF157" s="461"/>
      <c r="KG157" s="461"/>
      <c r="KH157" s="461"/>
      <c r="KI157" s="461"/>
      <c r="KJ157" s="461"/>
      <c r="KK157" s="461"/>
      <c r="KL157" s="461"/>
      <c r="KM157" s="461"/>
      <c r="KN157" s="461"/>
      <c r="KO157" s="461"/>
      <c r="KP157" s="461"/>
      <c r="KQ157" s="461"/>
      <c r="KR157" s="461"/>
      <c r="KS157" s="461"/>
      <c r="KT157" s="461"/>
      <c r="KU157" s="461"/>
      <c r="KV157" s="461"/>
      <c r="KW157" s="461"/>
      <c r="KX157" s="462"/>
    </row>
    <row r="158" spans="1:310" s="463" customFormat="1" x14ac:dyDescent="0.2">
      <c r="A158" s="457" t="s">
        <v>343</v>
      </c>
      <c r="B158" s="473" t="s">
        <v>972</v>
      </c>
      <c r="C158" s="464" t="s">
        <v>626</v>
      </c>
      <c r="D158" s="465" t="s">
        <v>344</v>
      </c>
      <c r="E158" s="484">
        <v>2413</v>
      </c>
      <c r="F158" s="484">
        <v>3830</v>
      </c>
      <c r="G158" s="484">
        <v>8275</v>
      </c>
      <c r="H158" s="484">
        <v>5456</v>
      </c>
      <c r="I158" s="484">
        <v>4522</v>
      </c>
      <c r="J158" s="484">
        <v>2954</v>
      </c>
      <c r="K158" s="484">
        <v>1598</v>
      </c>
      <c r="L158" s="484">
        <v>182</v>
      </c>
      <c r="M158" s="485">
        <v>29230</v>
      </c>
      <c r="N158" s="484">
        <v>142</v>
      </c>
      <c r="O158" s="484">
        <v>54</v>
      </c>
      <c r="P158" s="484">
        <v>76</v>
      </c>
      <c r="Q158" s="484">
        <v>45</v>
      </c>
      <c r="R158" s="484">
        <v>36</v>
      </c>
      <c r="S158" s="484">
        <v>11</v>
      </c>
      <c r="T158" s="484">
        <v>9</v>
      </c>
      <c r="U158" s="484">
        <v>0</v>
      </c>
      <c r="V158" s="485">
        <v>373</v>
      </c>
      <c r="W158" s="484">
        <v>2</v>
      </c>
      <c r="X158" s="484">
        <v>0</v>
      </c>
      <c r="Y158" s="484">
        <v>2</v>
      </c>
      <c r="Z158" s="484">
        <v>1</v>
      </c>
      <c r="AA158" s="484">
        <v>0</v>
      </c>
      <c r="AB158" s="484">
        <v>0</v>
      </c>
      <c r="AC158" s="484">
        <v>0</v>
      </c>
      <c r="AD158" s="484">
        <v>0</v>
      </c>
      <c r="AE158" s="485">
        <v>5</v>
      </c>
      <c r="AF158" s="484">
        <v>2269</v>
      </c>
      <c r="AG158" s="484">
        <v>3776</v>
      </c>
      <c r="AH158" s="484">
        <v>8197</v>
      </c>
      <c r="AI158" s="484">
        <v>5410</v>
      </c>
      <c r="AJ158" s="484">
        <v>4486</v>
      </c>
      <c r="AK158" s="484">
        <v>2943</v>
      </c>
      <c r="AL158" s="484">
        <v>1589</v>
      </c>
      <c r="AM158" s="484">
        <v>182</v>
      </c>
      <c r="AN158" s="485">
        <v>28852</v>
      </c>
      <c r="AO158" s="484">
        <v>4</v>
      </c>
      <c r="AP158" s="484">
        <v>15</v>
      </c>
      <c r="AQ158" s="484">
        <v>34</v>
      </c>
      <c r="AR158" s="484">
        <v>24</v>
      </c>
      <c r="AS158" s="484">
        <v>29</v>
      </c>
      <c r="AT158" s="484">
        <v>18</v>
      </c>
      <c r="AU158" s="484">
        <v>11</v>
      </c>
      <c r="AV158" s="484">
        <v>8</v>
      </c>
      <c r="AW158" s="485">
        <v>143</v>
      </c>
      <c r="AX158" s="484">
        <v>4</v>
      </c>
      <c r="AY158" s="484">
        <v>15</v>
      </c>
      <c r="AZ158" s="484">
        <v>34</v>
      </c>
      <c r="BA158" s="484">
        <v>24</v>
      </c>
      <c r="BB158" s="484">
        <v>29</v>
      </c>
      <c r="BC158" s="484">
        <v>18</v>
      </c>
      <c r="BD158" s="484">
        <v>11</v>
      </c>
      <c r="BE158" s="484">
        <v>8</v>
      </c>
      <c r="BF158" s="486"/>
      <c r="BG158" s="485">
        <v>143</v>
      </c>
      <c r="BH158" s="484">
        <v>4</v>
      </c>
      <c r="BI158" s="484">
        <v>2280</v>
      </c>
      <c r="BJ158" s="484">
        <v>3795</v>
      </c>
      <c r="BK158" s="484">
        <v>8187</v>
      </c>
      <c r="BL158" s="484">
        <v>5415</v>
      </c>
      <c r="BM158" s="484">
        <v>4475</v>
      </c>
      <c r="BN158" s="484">
        <v>2936</v>
      </c>
      <c r="BO158" s="484">
        <v>1586</v>
      </c>
      <c r="BP158" s="484">
        <v>174</v>
      </c>
      <c r="BQ158" s="485">
        <v>28852</v>
      </c>
      <c r="BR158" s="484">
        <v>1</v>
      </c>
      <c r="BS158" s="484">
        <v>1422</v>
      </c>
      <c r="BT158" s="484">
        <v>1795</v>
      </c>
      <c r="BU158" s="484">
        <v>2589</v>
      </c>
      <c r="BV158" s="484">
        <v>1328</v>
      </c>
      <c r="BW158" s="484">
        <v>788</v>
      </c>
      <c r="BX158" s="484">
        <v>356</v>
      </c>
      <c r="BY158" s="484">
        <v>194</v>
      </c>
      <c r="BZ158" s="484">
        <v>0</v>
      </c>
      <c r="CA158" s="485">
        <v>8473</v>
      </c>
      <c r="CB158" s="484">
        <v>1</v>
      </c>
      <c r="CC158" s="484">
        <v>17</v>
      </c>
      <c r="CD158" s="484">
        <v>46</v>
      </c>
      <c r="CE158" s="484">
        <v>101</v>
      </c>
      <c r="CF158" s="484">
        <v>59</v>
      </c>
      <c r="CG158" s="484">
        <v>34</v>
      </c>
      <c r="CH158" s="484">
        <v>20</v>
      </c>
      <c r="CI158" s="484">
        <v>8</v>
      </c>
      <c r="CJ158" s="484">
        <v>0</v>
      </c>
      <c r="CK158" s="485">
        <v>286</v>
      </c>
      <c r="CL158" s="484">
        <v>0</v>
      </c>
      <c r="CM158" s="484">
        <v>2</v>
      </c>
      <c r="CN158" s="484">
        <v>3</v>
      </c>
      <c r="CO158" s="484">
        <v>2</v>
      </c>
      <c r="CP158" s="484">
        <v>2</v>
      </c>
      <c r="CQ158" s="484">
        <v>0</v>
      </c>
      <c r="CR158" s="484">
        <v>8</v>
      </c>
      <c r="CS158" s="484">
        <v>7</v>
      </c>
      <c r="CT158" s="484">
        <v>0</v>
      </c>
      <c r="CU158" s="485">
        <v>24</v>
      </c>
      <c r="CV158" s="484">
        <v>53</v>
      </c>
      <c r="CW158" s="484">
        <v>48</v>
      </c>
      <c r="CX158" s="484">
        <v>45</v>
      </c>
      <c r="CY158" s="484">
        <v>39</v>
      </c>
      <c r="CZ158" s="484">
        <v>21</v>
      </c>
      <c r="DA158" s="484">
        <v>14</v>
      </c>
      <c r="DB158" s="484">
        <v>17</v>
      </c>
      <c r="DC158" s="484">
        <v>7</v>
      </c>
      <c r="DD158" s="485">
        <v>244</v>
      </c>
      <c r="DE158" s="484">
        <v>43</v>
      </c>
      <c r="DF158" s="484">
        <v>74</v>
      </c>
      <c r="DG158" s="484">
        <v>77</v>
      </c>
      <c r="DH158" s="484">
        <v>36</v>
      </c>
      <c r="DI158" s="484">
        <v>23</v>
      </c>
      <c r="DJ158" s="484">
        <v>19</v>
      </c>
      <c r="DK158" s="484">
        <v>10</v>
      </c>
      <c r="DL158" s="484">
        <v>0</v>
      </c>
      <c r="DM158" s="485">
        <v>282</v>
      </c>
      <c r="DN158" s="484">
        <v>0</v>
      </c>
      <c r="DO158" s="484">
        <v>0</v>
      </c>
      <c r="DP158" s="484">
        <v>0</v>
      </c>
      <c r="DQ158" s="484">
        <v>0</v>
      </c>
      <c r="DR158" s="484">
        <v>0</v>
      </c>
      <c r="DS158" s="484">
        <v>0</v>
      </c>
      <c r="DT158" s="484">
        <v>0</v>
      </c>
      <c r="DU158" s="484">
        <v>0</v>
      </c>
      <c r="DV158" s="485">
        <v>0</v>
      </c>
      <c r="DW158" s="484">
        <v>21</v>
      </c>
      <c r="DX158" s="484">
        <v>18</v>
      </c>
      <c r="DY158" s="484">
        <v>16</v>
      </c>
      <c r="DZ158" s="484">
        <v>10</v>
      </c>
      <c r="EA158" s="484">
        <v>10</v>
      </c>
      <c r="EB158" s="484">
        <v>6</v>
      </c>
      <c r="EC158" s="484">
        <v>4</v>
      </c>
      <c r="ED158" s="484">
        <v>0</v>
      </c>
      <c r="EE158" s="485">
        <v>85</v>
      </c>
      <c r="EF158" s="484">
        <v>64</v>
      </c>
      <c r="EG158" s="484">
        <v>92</v>
      </c>
      <c r="EH158" s="484">
        <v>93</v>
      </c>
      <c r="EI158" s="484">
        <v>46</v>
      </c>
      <c r="EJ158" s="484">
        <v>33</v>
      </c>
      <c r="EK158" s="484">
        <v>25</v>
      </c>
      <c r="EL158" s="484">
        <v>14</v>
      </c>
      <c r="EM158" s="484">
        <v>0</v>
      </c>
      <c r="EN158" s="485">
        <v>367</v>
      </c>
      <c r="EO158" s="484">
        <v>41</v>
      </c>
      <c r="EP158" s="484">
        <v>59</v>
      </c>
      <c r="EQ158" s="484">
        <v>54</v>
      </c>
      <c r="ER158" s="484">
        <v>33</v>
      </c>
      <c r="ES158" s="484">
        <v>24</v>
      </c>
      <c r="ET158" s="484">
        <v>17</v>
      </c>
      <c r="EU158" s="484">
        <v>10</v>
      </c>
      <c r="EV158" s="484">
        <v>0</v>
      </c>
      <c r="EW158" s="485">
        <v>238</v>
      </c>
      <c r="EX158" s="484">
        <v>0</v>
      </c>
      <c r="EY158" s="484">
        <v>0</v>
      </c>
      <c r="EZ158" s="484">
        <v>0</v>
      </c>
      <c r="FA158" s="484">
        <v>0</v>
      </c>
      <c r="FB158" s="484">
        <v>0</v>
      </c>
      <c r="FC158" s="484">
        <v>0</v>
      </c>
      <c r="FD158" s="484">
        <v>0</v>
      </c>
      <c r="FE158" s="484">
        <v>0</v>
      </c>
      <c r="FF158" s="485">
        <v>0</v>
      </c>
      <c r="FG158" s="484">
        <v>0</v>
      </c>
      <c r="FH158" s="484">
        <v>0</v>
      </c>
      <c r="FI158" s="484">
        <v>0</v>
      </c>
      <c r="FJ158" s="484">
        <v>0</v>
      </c>
      <c r="FK158" s="484">
        <v>0</v>
      </c>
      <c r="FL158" s="484">
        <v>0</v>
      </c>
      <c r="FM158" s="484">
        <v>0</v>
      </c>
      <c r="FN158" s="484">
        <v>0</v>
      </c>
      <c r="FO158" s="485">
        <v>0</v>
      </c>
      <c r="FP158" s="484">
        <v>0</v>
      </c>
      <c r="FQ158" s="484">
        <v>0</v>
      </c>
      <c r="FR158" s="484">
        <v>0</v>
      </c>
      <c r="FS158" s="484">
        <v>0</v>
      </c>
      <c r="FT158" s="484">
        <v>0</v>
      </c>
      <c r="FU158" s="484">
        <v>0</v>
      </c>
      <c r="FV158" s="484">
        <v>0</v>
      </c>
      <c r="FW158" s="484">
        <v>0</v>
      </c>
      <c r="FX158" s="485">
        <v>0</v>
      </c>
      <c r="FY158" s="484">
        <v>41</v>
      </c>
      <c r="FZ158" s="484">
        <v>59</v>
      </c>
      <c r="GA158" s="484">
        <v>54</v>
      </c>
      <c r="GB158" s="484">
        <v>33</v>
      </c>
      <c r="GC158" s="484">
        <v>24</v>
      </c>
      <c r="GD158" s="484">
        <v>17</v>
      </c>
      <c r="GE158" s="484">
        <v>10</v>
      </c>
      <c r="GF158" s="484">
        <v>0</v>
      </c>
      <c r="GG158" s="485">
        <v>238</v>
      </c>
      <c r="GH158" s="484">
        <v>2</v>
      </c>
      <c r="GI158" s="484">
        <v>818</v>
      </c>
      <c r="GJ158" s="484">
        <v>1933</v>
      </c>
      <c r="GK158" s="484">
        <v>5479</v>
      </c>
      <c r="GL158" s="484">
        <v>4016</v>
      </c>
      <c r="GM158" s="484">
        <v>3643</v>
      </c>
      <c r="GN158" s="484">
        <v>2546</v>
      </c>
      <c r="GO158" s="484">
        <v>1373</v>
      </c>
      <c r="GP158" s="484">
        <v>174</v>
      </c>
      <c r="GQ158" s="485">
        <v>19984</v>
      </c>
      <c r="GR158" s="484">
        <v>2</v>
      </c>
      <c r="GS158" s="484">
        <v>1462</v>
      </c>
      <c r="GT158" s="484">
        <v>1862</v>
      </c>
      <c r="GU158" s="484">
        <v>2708</v>
      </c>
      <c r="GV158" s="484">
        <v>1399</v>
      </c>
      <c r="GW158" s="484">
        <v>832</v>
      </c>
      <c r="GX158" s="484">
        <v>390</v>
      </c>
      <c r="GY158" s="484">
        <v>213</v>
      </c>
      <c r="GZ158" s="484">
        <v>0</v>
      </c>
      <c r="HA158" s="485">
        <v>8868</v>
      </c>
      <c r="HB158" s="460">
        <v>0</v>
      </c>
      <c r="HC158" s="460">
        <v>13.75</v>
      </c>
      <c r="HD158" s="460">
        <v>1.38</v>
      </c>
      <c r="HE158" s="460">
        <v>0.5</v>
      </c>
      <c r="HF158" s="460">
        <v>0.38</v>
      </c>
      <c r="HG158" s="460">
        <v>0</v>
      </c>
      <c r="HH158" s="460">
        <v>0</v>
      </c>
      <c r="HI158" s="460">
        <v>0</v>
      </c>
      <c r="HJ158" s="460">
        <v>0</v>
      </c>
      <c r="HK158" s="483">
        <v>16.010000000000002</v>
      </c>
      <c r="HL158" s="460">
        <v>3.5</v>
      </c>
      <c r="HM158" s="460">
        <v>1929.5</v>
      </c>
      <c r="HN158" s="460">
        <v>3358.87</v>
      </c>
      <c r="HO158" s="460">
        <v>7537</v>
      </c>
      <c r="HP158" s="460">
        <v>5079.87</v>
      </c>
      <c r="HQ158" s="460">
        <v>4283.5</v>
      </c>
      <c r="HR158" s="460">
        <v>2847</v>
      </c>
      <c r="HS158" s="460">
        <v>1538</v>
      </c>
      <c r="HT158" s="460">
        <v>174</v>
      </c>
      <c r="HU158" s="483">
        <v>26751.24</v>
      </c>
      <c r="HV158" s="460">
        <v>1.9</v>
      </c>
      <c r="HW158" s="460">
        <v>1286.3</v>
      </c>
      <c r="HX158" s="460">
        <v>2612.5</v>
      </c>
      <c r="HY158" s="460">
        <v>6699.6</v>
      </c>
      <c r="HZ158" s="460">
        <v>5079.8999999999996</v>
      </c>
      <c r="IA158" s="460">
        <v>5235.3999999999996</v>
      </c>
      <c r="IB158" s="460">
        <v>4112.3</v>
      </c>
      <c r="IC158" s="460">
        <v>2563.3000000000002</v>
      </c>
      <c r="ID158" s="460">
        <v>348</v>
      </c>
      <c r="IE158" s="483">
        <v>27939.200000000001</v>
      </c>
      <c r="IF158" s="483">
        <v>0</v>
      </c>
      <c r="IG158" s="483">
        <v>27939.200000000001</v>
      </c>
      <c r="IH158" s="460">
        <v>3.5</v>
      </c>
      <c r="II158" s="460">
        <v>1929.5</v>
      </c>
      <c r="IJ158" s="460">
        <v>3358.87</v>
      </c>
      <c r="IK158" s="460">
        <v>7537</v>
      </c>
      <c r="IL158" s="460">
        <v>5079.87</v>
      </c>
      <c r="IM158" s="460">
        <v>4283.5</v>
      </c>
      <c r="IN158" s="460">
        <v>2847</v>
      </c>
      <c r="IO158" s="460">
        <v>1538</v>
      </c>
      <c r="IP158" s="460">
        <v>174</v>
      </c>
      <c r="IQ158" s="483">
        <v>26751.24</v>
      </c>
      <c r="IR158" s="460">
        <v>1.4</v>
      </c>
      <c r="IS158" s="460">
        <v>513.89</v>
      </c>
      <c r="IT158" s="460">
        <v>556.26</v>
      </c>
      <c r="IU158" s="460">
        <v>802.2</v>
      </c>
      <c r="IV158" s="460">
        <v>221.22</v>
      </c>
      <c r="IW158" s="460">
        <v>81.5</v>
      </c>
      <c r="IX158" s="460">
        <v>28.29</v>
      </c>
      <c r="IY158" s="460">
        <v>8.2899999999999991</v>
      </c>
      <c r="IZ158" s="460">
        <v>0.01</v>
      </c>
      <c r="JA158" s="483">
        <v>2213.06</v>
      </c>
      <c r="JB158" s="460">
        <v>2.1</v>
      </c>
      <c r="JC158" s="460">
        <v>1415.61</v>
      </c>
      <c r="JD158" s="460">
        <v>2802.61</v>
      </c>
      <c r="JE158" s="460">
        <v>6734.8</v>
      </c>
      <c r="JF158" s="460">
        <v>4858.6499999999996</v>
      </c>
      <c r="JG158" s="460">
        <v>4202</v>
      </c>
      <c r="JH158" s="460">
        <v>2818.71</v>
      </c>
      <c r="JI158" s="460">
        <v>1529.71</v>
      </c>
      <c r="JJ158" s="460">
        <v>173.99</v>
      </c>
      <c r="JK158" s="483">
        <v>24538.18</v>
      </c>
      <c r="JL158" s="460">
        <v>1.2</v>
      </c>
      <c r="JM158" s="460">
        <v>943.7</v>
      </c>
      <c r="JN158" s="460">
        <v>2179.8000000000002</v>
      </c>
      <c r="JO158" s="460">
        <v>5986.5</v>
      </c>
      <c r="JP158" s="460">
        <v>4858.7</v>
      </c>
      <c r="JQ158" s="460">
        <v>5135.8</v>
      </c>
      <c r="JR158" s="460">
        <v>4071.5</v>
      </c>
      <c r="JS158" s="460">
        <v>2549.5</v>
      </c>
      <c r="JT158" s="460">
        <v>348</v>
      </c>
      <c r="JU158" s="483">
        <v>26074.7</v>
      </c>
      <c r="JV158" s="483">
        <v>0</v>
      </c>
      <c r="JW158" s="483">
        <v>26074.7</v>
      </c>
      <c r="JX158" s="461"/>
      <c r="JY158" s="461"/>
      <c r="JZ158" s="461"/>
      <c r="KA158" s="461"/>
      <c r="KB158" s="461"/>
      <c r="KC158" s="461"/>
      <c r="KD158" s="461"/>
      <c r="KE158" s="461"/>
      <c r="KF158" s="461"/>
      <c r="KG158" s="461"/>
      <c r="KH158" s="461"/>
      <c r="KI158" s="461"/>
      <c r="KJ158" s="461"/>
      <c r="KK158" s="461"/>
      <c r="KL158" s="461"/>
      <c r="KM158" s="461"/>
      <c r="KN158" s="461"/>
      <c r="KO158" s="461"/>
      <c r="KP158" s="461"/>
      <c r="KQ158" s="461"/>
      <c r="KR158" s="461"/>
      <c r="KS158" s="461"/>
      <c r="KT158" s="461"/>
      <c r="KU158" s="461"/>
      <c r="KV158" s="461"/>
      <c r="KW158" s="461"/>
      <c r="KX158" s="462"/>
    </row>
    <row r="159" spans="1:310" s="463" customFormat="1" x14ac:dyDescent="0.2">
      <c r="A159" s="457" t="s">
        <v>345</v>
      </c>
      <c r="B159" s="473" t="s">
        <v>973</v>
      </c>
      <c r="C159" s="464" t="s">
        <v>807</v>
      </c>
      <c r="D159" s="465" t="s">
        <v>346</v>
      </c>
      <c r="E159" s="484">
        <v>3961</v>
      </c>
      <c r="F159" s="484">
        <v>7481</v>
      </c>
      <c r="G159" s="484">
        <v>8247</v>
      </c>
      <c r="H159" s="484">
        <v>5735</v>
      </c>
      <c r="I159" s="484">
        <v>5132</v>
      </c>
      <c r="J159" s="484">
        <v>4025</v>
      </c>
      <c r="K159" s="484">
        <v>2452</v>
      </c>
      <c r="L159" s="484">
        <v>125</v>
      </c>
      <c r="M159" s="485">
        <v>37158</v>
      </c>
      <c r="N159" s="484">
        <v>223</v>
      </c>
      <c r="O159" s="484">
        <v>120</v>
      </c>
      <c r="P159" s="484">
        <v>137</v>
      </c>
      <c r="Q159" s="484">
        <v>73</v>
      </c>
      <c r="R159" s="484">
        <v>66</v>
      </c>
      <c r="S159" s="484">
        <v>46</v>
      </c>
      <c r="T159" s="484">
        <v>31</v>
      </c>
      <c r="U159" s="484">
        <v>5</v>
      </c>
      <c r="V159" s="485">
        <v>701</v>
      </c>
      <c r="W159" s="484">
        <v>5</v>
      </c>
      <c r="X159" s="484">
        <v>0</v>
      </c>
      <c r="Y159" s="484">
        <v>0</v>
      </c>
      <c r="Z159" s="484">
        <v>0</v>
      </c>
      <c r="AA159" s="484">
        <v>1</v>
      </c>
      <c r="AB159" s="484">
        <v>1</v>
      </c>
      <c r="AC159" s="484">
        <v>1</v>
      </c>
      <c r="AD159" s="484">
        <v>0</v>
      </c>
      <c r="AE159" s="485">
        <v>8</v>
      </c>
      <c r="AF159" s="484">
        <v>3733</v>
      </c>
      <c r="AG159" s="484">
        <v>7361</v>
      </c>
      <c r="AH159" s="484">
        <v>8110</v>
      </c>
      <c r="AI159" s="484">
        <v>5662</v>
      </c>
      <c r="AJ159" s="484">
        <v>5065</v>
      </c>
      <c r="AK159" s="484">
        <v>3978</v>
      </c>
      <c r="AL159" s="484">
        <v>2420</v>
      </c>
      <c r="AM159" s="484">
        <v>120</v>
      </c>
      <c r="AN159" s="485">
        <v>36449</v>
      </c>
      <c r="AO159" s="484">
        <v>2</v>
      </c>
      <c r="AP159" s="484">
        <v>29</v>
      </c>
      <c r="AQ159" s="484">
        <v>40</v>
      </c>
      <c r="AR159" s="484">
        <v>40</v>
      </c>
      <c r="AS159" s="484">
        <v>38</v>
      </c>
      <c r="AT159" s="484">
        <v>23</v>
      </c>
      <c r="AU159" s="484">
        <v>31</v>
      </c>
      <c r="AV159" s="484">
        <v>12</v>
      </c>
      <c r="AW159" s="485">
        <v>215</v>
      </c>
      <c r="AX159" s="484">
        <v>2</v>
      </c>
      <c r="AY159" s="484">
        <v>29</v>
      </c>
      <c r="AZ159" s="484">
        <v>40</v>
      </c>
      <c r="BA159" s="484">
        <v>40</v>
      </c>
      <c r="BB159" s="484">
        <v>38</v>
      </c>
      <c r="BC159" s="484">
        <v>23</v>
      </c>
      <c r="BD159" s="484">
        <v>31</v>
      </c>
      <c r="BE159" s="484">
        <v>12</v>
      </c>
      <c r="BF159" s="486"/>
      <c r="BG159" s="485">
        <v>215</v>
      </c>
      <c r="BH159" s="484">
        <v>2</v>
      </c>
      <c r="BI159" s="484">
        <v>3760</v>
      </c>
      <c r="BJ159" s="484">
        <v>7372</v>
      </c>
      <c r="BK159" s="484">
        <v>8110</v>
      </c>
      <c r="BL159" s="484">
        <v>5660</v>
      </c>
      <c r="BM159" s="484">
        <v>5050</v>
      </c>
      <c r="BN159" s="484">
        <v>3986</v>
      </c>
      <c r="BO159" s="484">
        <v>2401</v>
      </c>
      <c r="BP159" s="484">
        <v>108</v>
      </c>
      <c r="BQ159" s="485">
        <v>36449</v>
      </c>
      <c r="BR159" s="484">
        <v>0</v>
      </c>
      <c r="BS159" s="484">
        <v>2256</v>
      </c>
      <c r="BT159" s="484">
        <v>3232</v>
      </c>
      <c r="BU159" s="484">
        <v>2692</v>
      </c>
      <c r="BV159" s="484">
        <v>1575</v>
      </c>
      <c r="BW159" s="484">
        <v>1081</v>
      </c>
      <c r="BX159" s="484">
        <v>659</v>
      </c>
      <c r="BY159" s="484">
        <v>314</v>
      </c>
      <c r="BZ159" s="484">
        <v>9</v>
      </c>
      <c r="CA159" s="485">
        <v>11818</v>
      </c>
      <c r="CB159" s="484">
        <v>0</v>
      </c>
      <c r="CC159" s="484">
        <v>17</v>
      </c>
      <c r="CD159" s="484">
        <v>80</v>
      </c>
      <c r="CE159" s="484">
        <v>84</v>
      </c>
      <c r="CF159" s="484">
        <v>69</v>
      </c>
      <c r="CG159" s="484">
        <v>52</v>
      </c>
      <c r="CH159" s="484">
        <v>34</v>
      </c>
      <c r="CI159" s="484">
        <v>20</v>
      </c>
      <c r="CJ159" s="484">
        <v>0</v>
      </c>
      <c r="CK159" s="485">
        <v>356</v>
      </c>
      <c r="CL159" s="484">
        <v>0</v>
      </c>
      <c r="CM159" s="484">
        <v>2</v>
      </c>
      <c r="CN159" s="484">
        <v>5</v>
      </c>
      <c r="CO159" s="484">
        <v>3</v>
      </c>
      <c r="CP159" s="484">
        <v>7</v>
      </c>
      <c r="CQ159" s="484">
        <v>8</v>
      </c>
      <c r="CR159" s="484">
        <v>17</v>
      </c>
      <c r="CS159" s="484">
        <v>12</v>
      </c>
      <c r="CT159" s="484">
        <v>2</v>
      </c>
      <c r="CU159" s="485">
        <v>56</v>
      </c>
      <c r="CV159" s="484">
        <v>112</v>
      </c>
      <c r="CW159" s="484">
        <v>89</v>
      </c>
      <c r="CX159" s="484">
        <v>76</v>
      </c>
      <c r="CY159" s="484">
        <v>48</v>
      </c>
      <c r="CZ159" s="484">
        <v>50</v>
      </c>
      <c r="DA159" s="484">
        <v>33</v>
      </c>
      <c r="DB159" s="484">
        <v>28</v>
      </c>
      <c r="DC159" s="484">
        <v>5</v>
      </c>
      <c r="DD159" s="485">
        <v>441</v>
      </c>
      <c r="DE159" s="484">
        <v>112</v>
      </c>
      <c r="DF159" s="484">
        <v>109</v>
      </c>
      <c r="DG159" s="484">
        <v>90</v>
      </c>
      <c r="DH159" s="484">
        <v>74</v>
      </c>
      <c r="DI159" s="484">
        <v>59</v>
      </c>
      <c r="DJ159" s="484">
        <v>35</v>
      </c>
      <c r="DK159" s="484">
        <v>16</v>
      </c>
      <c r="DL159" s="484">
        <v>0</v>
      </c>
      <c r="DM159" s="485">
        <v>495</v>
      </c>
      <c r="DN159" s="484">
        <v>5</v>
      </c>
      <c r="DO159" s="484">
        <v>27</v>
      </c>
      <c r="DP159" s="484">
        <v>9</v>
      </c>
      <c r="DQ159" s="484">
        <v>9</v>
      </c>
      <c r="DR159" s="484">
        <v>12</v>
      </c>
      <c r="DS159" s="484">
        <v>6</v>
      </c>
      <c r="DT159" s="484">
        <v>5</v>
      </c>
      <c r="DU159" s="484">
        <v>0</v>
      </c>
      <c r="DV159" s="485">
        <v>73</v>
      </c>
      <c r="DW159" s="484">
        <v>26</v>
      </c>
      <c r="DX159" s="484">
        <v>19</v>
      </c>
      <c r="DY159" s="484">
        <v>12</v>
      </c>
      <c r="DZ159" s="484">
        <v>21</v>
      </c>
      <c r="EA159" s="484">
        <v>10</v>
      </c>
      <c r="EB159" s="484">
        <v>45</v>
      </c>
      <c r="EC159" s="484">
        <v>8</v>
      </c>
      <c r="ED159" s="484">
        <v>0</v>
      </c>
      <c r="EE159" s="485">
        <v>141</v>
      </c>
      <c r="EF159" s="484">
        <v>143</v>
      </c>
      <c r="EG159" s="484">
        <v>155</v>
      </c>
      <c r="EH159" s="484">
        <v>111</v>
      </c>
      <c r="EI159" s="484">
        <v>104</v>
      </c>
      <c r="EJ159" s="484">
        <v>81</v>
      </c>
      <c r="EK159" s="484">
        <v>86</v>
      </c>
      <c r="EL159" s="484">
        <v>29</v>
      </c>
      <c r="EM159" s="484">
        <v>0</v>
      </c>
      <c r="EN159" s="485">
        <v>709</v>
      </c>
      <c r="EO159" s="484">
        <v>91</v>
      </c>
      <c r="EP159" s="484">
        <v>92</v>
      </c>
      <c r="EQ159" s="484">
        <v>61</v>
      </c>
      <c r="ER159" s="484">
        <v>62</v>
      </c>
      <c r="ES159" s="484">
        <v>47</v>
      </c>
      <c r="ET159" s="484">
        <v>69</v>
      </c>
      <c r="EU159" s="484">
        <v>24</v>
      </c>
      <c r="EV159" s="484">
        <v>0</v>
      </c>
      <c r="EW159" s="485">
        <v>446</v>
      </c>
      <c r="EX159" s="484">
        <v>0</v>
      </c>
      <c r="EY159" s="484">
        <v>0</v>
      </c>
      <c r="EZ159" s="484">
        <v>0</v>
      </c>
      <c r="FA159" s="484">
        <v>0</v>
      </c>
      <c r="FB159" s="484">
        <v>0</v>
      </c>
      <c r="FC159" s="484">
        <v>0</v>
      </c>
      <c r="FD159" s="484">
        <v>0</v>
      </c>
      <c r="FE159" s="484">
        <v>0</v>
      </c>
      <c r="FF159" s="485">
        <v>0</v>
      </c>
      <c r="FG159" s="484">
        <v>0</v>
      </c>
      <c r="FH159" s="484">
        <v>0</v>
      </c>
      <c r="FI159" s="484">
        <v>0</v>
      </c>
      <c r="FJ159" s="484">
        <v>0</v>
      </c>
      <c r="FK159" s="484">
        <v>0</v>
      </c>
      <c r="FL159" s="484">
        <v>0</v>
      </c>
      <c r="FM159" s="484">
        <v>0</v>
      </c>
      <c r="FN159" s="484">
        <v>0</v>
      </c>
      <c r="FO159" s="485">
        <v>0</v>
      </c>
      <c r="FP159" s="484">
        <v>2</v>
      </c>
      <c r="FQ159" s="484">
        <v>17</v>
      </c>
      <c r="FR159" s="484">
        <v>4</v>
      </c>
      <c r="FS159" s="484">
        <v>5</v>
      </c>
      <c r="FT159" s="484">
        <v>5</v>
      </c>
      <c r="FU159" s="484">
        <v>4</v>
      </c>
      <c r="FV159" s="484">
        <v>4</v>
      </c>
      <c r="FW159" s="484">
        <v>0</v>
      </c>
      <c r="FX159" s="485">
        <v>41</v>
      </c>
      <c r="FY159" s="484">
        <v>89</v>
      </c>
      <c r="FZ159" s="484">
        <v>75</v>
      </c>
      <c r="GA159" s="484">
        <v>57</v>
      </c>
      <c r="GB159" s="484">
        <v>57</v>
      </c>
      <c r="GC159" s="484">
        <v>42</v>
      </c>
      <c r="GD159" s="484">
        <v>65</v>
      </c>
      <c r="GE159" s="484">
        <v>20</v>
      </c>
      <c r="GF159" s="484">
        <v>0</v>
      </c>
      <c r="GG159" s="485">
        <v>405</v>
      </c>
      <c r="GH159" s="484">
        <v>2</v>
      </c>
      <c r="GI159" s="484">
        <v>1450</v>
      </c>
      <c r="GJ159" s="484">
        <v>4008</v>
      </c>
      <c r="GK159" s="484">
        <v>5308</v>
      </c>
      <c r="GL159" s="484">
        <v>3978</v>
      </c>
      <c r="GM159" s="484">
        <v>3885</v>
      </c>
      <c r="GN159" s="484">
        <v>3225</v>
      </c>
      <c r="GO159" s="484">
        <v>2041</v>
      </c>
      <c r="GP159" s="484">
        <v>97</v>
      </c>
      <c r="GQ159" s="485">
        <v>23994</v>
      </c>
      <c r="GR159" s="484">
        <v>0</v>
      </c>
      <c r="GS159" s="484">
        <v>2310</v>
      </c>
      <c r="GT159" s="484">
        <v>3364</v>
      </c>
      <c r="GU159" s="484">
        <v>2802</v>
      </c>
      <c r="GV159" s="484">
        <v>1682</v>
      </c>
      <c r="GW159" s="484">
        <v>1165</v>
      </c>
      <c r="GX159" s="484">
        <v>761</v>
      </c>
      <c r="GY159" s="484">
        <v>360</v>
      </c>
      <c r="GZ159" s="484">
        <v>11</v>
      </c>
      <c r="HA159" s="485">
        <v>12455</v>
      </c>
      <c r="HB159" s="460">
        <v>0</v>
      </c>
      <c r="HC159" s="460">
        <v>19.63</v>
      </c>
      <c r="HD159" s="460">
        <v>0.5</v>
      </c>
      <c r="HE159" s="460">
        <v>0.88</v>
      </c>
      <c r="HF159" s="460">
        <v>1</v>
      </c>
      <c r="HG159" s="460">
        <v>0</v>
      </c>
      <c r="HH159" s="460">
        <v>0</v>
      </c>
      <c r="HI159" s="460">
        <v>0</v>
      </c>
      <c r="HJ159" s="460">
        <v>0</v>
      </c>
      <c r="HK159" s="483">
        <v>22.01</v>
      </c>
      <c r="HL159" s="460">
        <v>2</v>
      </c>
      <c r="HM159" s="460">
        <v>3190.12</v>
      </c>
      <c r="HN159" s="460">
        <v>6532.5</v>
      </c>
      <c r="HO159" s="460">
        <v>7415.62</v>
      </c>
      <c r="HP159" s="460">
        <v>5256</v>
      </c>
      <c r="HQ159" s="460">
        <v>4759.75</v>
      </c>
      <c r="HR159" s="460">
        <v>3843.25</v>
      </c>
      <c r="HS159" s="460">
        <v>2314</v>
      </c>
      <c r="HT159" s="460">
        <v>104.75</v>
      </c>
      <c r="HU159" s="483">
        <v>33417.99</v>
      </c>
      <c r="HV159" s="460">
        <v>1.1000000000000001</v>
      </c>
      <c r="HW159" s="460">
        <v>2126.6999999999998</v>
      </c>
      <c r="HX159" s="460">
        <v>5080.8</v>
      </c>
      <c r="HY159" s="460">
        <v>6591.7</v>
      </c>
      <c r="HZ159" s="460">
        <v>5256</v>
      </c>
      <c r="IA159" s="460">
        <v>5817.5</v>
      </c>
      <c r="IB159" s="460">
        <v>5551.4</v>
      </c>
      <c r="IC159" s="460">
        <v>3856.7</v>
      </c>
      <c r="ID159" s="460">
        <v>209.5</v>
      </c>
      <c r="IE159" s="483">
        <v>34491.4</v>
      </c>
      <c r="IF159" s="483">
        <v>0</v>
      </c>
      <c r="IG159" s="483">
        <v>34491.4</v>
      </c>
      <c r="IH159" s="460">
        <v>2</v>
      </c>
      <c r="II159" s="460">
        <v>3190.12</v>
      </c>
      <c r="IJ159" s="460">
        <v>6532.5</v>
      </c>
      <c r="IK159" s="460">
        <v>7415.62</v>
      </c>
      <c r="IL159" s="460">
        <v>5256</v>
      </c>
      <c r="IM159" s="460">
        <v>4759.75</v>
      </c>
      <c r="IN159" s="460">
        <v>3843.25</v>
      </c>
      <c r="IO159" s="460">
        <v>2314</v>
      </c>
      <c r="IP159" s="460">
        <v>104.75</v>
      </c>
      <c r="IQ159" s="483">
        <v>33417.99</v>
      </c>
      <c r="IR159" s="460">
        <v>0</v>
      </c>
      <c r="IS159" s="460">
        <v>959.46</v>
      </c>
      <c r="IT159" s="460">
        <v>1152.01</v>
      </c>
      <c r="IU159" s="460">
        <v>641.26</v>
      </c>
      <c r="IV159" s="460">
        <v>180.49</v>
      </c>
      <c r="IW159" s="460">
        <v>75.88</v>
      </c>
      <c r="IX159" s="460">
        <v>32.24</v>
      </c>
      <c r="IY159" s="460">
        <v>15.18</v>
      </c>
      <c r="IZ159" s="460">
        <v>0</v>
      </c>
      <c r="JA159" s="483">
        <v>3056.52</v>
      </c>
      <c r="JB159" s="460">
        <v>2</v>
      </c>
      <c r="JC159" s="460">
        <v>2230.66</v>
      </c>
      <c r="JD159" s="460">
        <v>5380.49</v>
      </c>
      <c r="JE159" s="460">
        <v>6774.36</v>
      </c>
      <c r="JF159" s="460">
        <v>5075.51</v>
      </c>
      <c r="JG159" s="460">
        <v>4683.87</v>
      </c>
      <c r="JH159" s="460">
        <v>3811.01</v>
      </c>
      <c r="JI159" s="460">
        <v>2298.8200000000002</v>
      </c>
      <c r="JJ159" s="460">
        <v>104.75</v>
      </c>
      <c r="JK159" s="483">
        <v>30361.47</v>
      </c>
      <c r="JL159" s="460">
        <v>1.1000000000000001</v>
      </c>
      <c r="JM159" s="460">
        <v>1487.1</v>
      </c>
      <c r="JN159" s="460">
        <v>4184.8</v>
      </c>
      <c r="JO159" s="460">
        <v>6021.7</v>
      </c>
      <c r="JP159" s="460">
        <v>5075.5</v>
      </c>
      <c r="JQ159" s="460">
        <v>5724.7</v>
      </c>
      <c r="JR159" s="460">
        <v>5504.8</v>
      </c>
      <c r="JS159" s="460">
        <v>3831.4</v>
      </c>
      <c r="JT159" s="460">
        <v>209.5</v>
      </c>
      <c r="JU159" s="483">
        <v>32040.6</v>
      </c>
      <c r="JV159" s="483">
        <v>0</v>
      </c>
      <c r="JW159" s="483">
        <v>32040.6</v>
      </c>
      <c r="JX159" s="461"/>
      <c r="JY159" s="461"/>
      <c r="JZ159" s="461"/>
      <c r="KA159" s="461"/>
      <c r="KB159" s="461"/>
      <c r="KC159" s="461"/>
      <c r="KD159" s="461"/>
      <c r="KE159" s="461"/>
      <c r="KF159" s="461"/>
      <c r="KG159" s="461"/>
      <c r="KH159" s="461"/>
      <c r="KI159" s="461"/>
      <c r="KJ159" s="461"/>
      <c r="KK159" s="461"/>
      <c r="KL159" s="461"/>
      <c r="KM159" s="461"/>
      <c r="KN159" s="461"/>
      <c r="KO159" s="461"/>
      <c r="KP159" s="461"/>
      <c r="KQ159" s="461"/>
      <c r="KR159" s="461"/>
      <c r="KS159" s="461"/>
      <c r="KT159" s="461"/>
      <c r="KU159" s="461"/>
      <c r="KV159" s="461"/>
      <c r="KW159" s="461"/>
      <c r="KX159" s="462"/>
    </row>
    <row r="160" spans="1:310" s="463" customFormat="1" x14ac:dyDescent="0.2">
      <c r="A160" s="457" t="s">
        <v>347</v>
      </c>
      <c r="B160" s="473" t="s">
        <v>974</v>
      </c>
      <c r="C160" s="464" t="s">
        <v>784</v>
      </c>
      <c r="D160" s="465" t="s">
        <v>348</v>
      </c>
      <c r="E160" s="484">
        <v>135036</v>
      </c>
      <c r="F160" s="484">
        <v>41738</v>
      </c>
      <c r="G160" s="484">
        <v>35569</v>
      </c>
      <c r="H160" s="484">
        <v>18207</v>
      </c>
      <c r="I160" s="484">
        <v>6129</v>
      </c>
      <c r="J160" s="484">
        <v>3153</v>
      </c>
      <c r="K160" s="484">
        <v>1220</v>
      </c>
      <c r="L160" s="484">
        <v>138</v>
      </c>
      <c r="M160" s="485">
        <v>241190</v>
      </c>
      <c r="N160" s="484">
        <v>7455</v>
      </c>
      <c r="O160" s="484">
        <v>1845</v>
      </c>
      <c r="P160" s="484">
        <v>1034</v>
      </c>
      <c r="Q160" s="484">
        <v>944</v>
      </c>
      <c r="R160" s="484">
        <v>299</v>
      </c>
      <c r="S160" s="484">
        <v>110</v>
      </c>
      <c r="T160" s="484">
        <v>55</v>
      </c>
      <c r="U160" s="484">
        <v>20</v>
      </c>
      <c r="V160" s="485">
        <v>11762</v>
      </c>
      <c r="W160" s="484">
        <v>1</v>
      </c>
      <c r="X160" s="484">
        <v>1</v>
      </c>
      <c r="Y160" s="484">
        <v>1</v>
      </c>
      <c r="Z160" s="484">
        <v>0</v>
      </c>
      <c r="AA160" s="484">
        <v>0</v>
      </c>
      <c r="AB160" s="484">
        <v>1</v>
      </c>
      <c r="AC160" s="484">
        <v>0</v>
      </c>
      <c r="AD160" s="484">
        <v>0</v>
      </c>
      <c r="AE160" s="485">
        <v>4</v>
      </c>
      <c r="AF160" s="484">
        <v>127580</v>
      </c>
      <c r="AG160" s="484">
        <v>39892</v>
      </c>
      <c r="AH160" s="484">
        <v>34534</v>
      </c>
      <c r="AI160" s="484">
        <v>17263</v>
      </c>
      <c r="AJ160" s="484">
        <v>5830</v>
      </c>
      <c r="AK160" s="484">
        <v>3042</v>
      </c>
      <c r="AL160" s="484">
        <v>1165</v>
      </c>
      <c r="AM160" s="484">
        <v>118</v>
      </c>
      <c r="AN160" s="485">
        <v>229424</v>
      </c>
      <c r="AO160" s="484">
        <v>286</v>
      </c>
      <c r="AP160" s="484">
        <v>138</v>
      </c>
      <c r="AQ160" s="484">
        <v>139</v>
      </c>
      <c r="AR160" s="484">
        <v>57</v>
      </c>
      <c r="AS160" s="484">
        <v>38</v>
      </c>
      <c r="AT160" s="484">
        <v>23</v>
      </c>
      <c r="AU160" s="484">
        <v>23</v>
      </c>
      <c r="AV160" s="484">
        <v>11</v>
      </c>
      <c r="AW160" s="485">
        <v>715</v>
      </c>
      <c r="AX160" s="484">
        <v>286</v>
      </c>
      <c r="AY160" s="484">
        <v>138</v>
      </c>
      <c r="AZ160" s="484">
        <v>139</v>
      </c>
      <c r="BA160" s="484">
        <v>57</v>
      </c>
      <c r="BB160" s="484">
        <v>38</v>
      </c>
      <c r="BC160" s="484">
        <v>23</v>
      </c>
      <c r="BD160" s="484">
        <v>23</v>
      </c>
      <c r="BE160" s="484">
        <v>11</v>
      </c>
      <c r="BF160" s="486"/>
      <c r="BG160" s="485">
        <v>715</v>
      </c>
      <c r="BH160" s="484">
        <v>286</v>
      </c>
      <c r="BI160" s="484">
        <v>127432</v>
      </c>
      <c r="BJ160" s="484">
        <v>39893</v>
      </c>
      <c r="BK160" s="484">
        <v>34452</v>
      </c>
      <c r="BL160" s="484">
        <v>17244</v>
      </c>
      <c r="BM160" s="484">
        <v>5815</v>
      </c>
      <c r="BN160" s="484">
        <v>3042</v>
      </c>
      <c r="BO160" s="484">
        <v>1153</v>
      </c>
      <c r="BP160" s="484">
        <v>107</v>
      </c>
      <c r="BQ160" s="485">
        <v>229424</v>
      </c>
      <c r="BR160" s="484">
        <v>65</v>
      </c>
      <c r="BS160" s="484">
        <v>58462</v>
      </c>
      <c r="BT160" s="484">
        <v>12812</v>
      </c>
      <c r="BU160" s="484">
        <v>8871</v>
      </c>
      <c r="BV160" s="484">
        <v>3580</v>
      </c>
      <c r="BW160" s="484">
        <v>1117</v>
      </c>
      <c r="BX160" s="484">
        <v>561</v>
      </c>
      <c r="BY160" s="484">
        <v>153</v>
      </c>
      <c r="BZ160" s="484">
        <v>6</v>
      </c>
      <c r="CA160" s="485">
        <v>85627</v>
      </c>
      <c r="CB160" s="484">
        <v>17</v>
      </c>
      <c r="CC160" s="484">
        <v>1688</v>
      </c>
      <c r="CD160" s="484">
        <v>587</v>
      </c>
      <c r="CE160" s="484">
        <v>455</v>
      </c>
      <c r="CF160" s="484">
        <v>261</v>
      </c>
      <c r="CG160" s="484">
        <v>76</v>
      </c>
      <c r="CH160" s="484">
        <v>33</v>
      </c>
      <c r="CI160" s="484">
        <v>5</v>
      </c>
      <c r="CJ160" s="484">
        <v>0</v>
      </c>
      <c r="CK160" s="485">
        <v>3122</v>
      </c>
      <c r="CL160" s="484">
        <v>1</v>
      </c>
      <c r="CM160" s="484">
        <v>90</v>
      </c>
      <c r="CN160" s="484">
        <v>43</v>
      </c>
      <c r="CO160" s="484">
        <v>49</v>
      </c>
      <c r="CP160" s="484">
        <v>51</v>
      </c>
      <c r="CQ160" s="484">
        <v>55</v>
      </c>
      <c r="CR160" s="484">
        <v>37</v>
      </c>
      <c r="CS160" s="484">
        <v>34</v>
      </c>
      <c r="CT160" s="484">
        <v>12</v>
      </c>
      <c r="CU160" s="485">
        <v>372</v>
      </c>
      <c r="CV160" s="484">
        <v>2351</v>
      </c>
      <c r="CW160" s="484">
        <v>1120</v>
      </c>
      <c r="CX160" s="484">
        <v>1105</v>
      </c>
      <c r="CY160" s="484">
        <v>802</v>
      </c>
      <c r="CZ160" s="484">
        <v>283</v>
      </c>
      <c r="DA160" s="484">
        <v>163</v>
      </c>
      <c r="DB160" s="484">
        <v>57</v>
      </c>
      <c r="DC160" s="484">
        <v>13</v>
      </c>
      <c r="DD160" s="485">
        <v>5894</v>
      </c>
      <c r="DE160" s="484">
        <v>1040</v>
      </c>
      <c r="DF160" s="484">
        <v>333</v>
      </c>
      <c r="DG160" s="484">
        <v>457</v>
      </c>
      <c r="DH160" s="484">
        <v>549</v>
      </c>
      <c r="DI160" s="484">
        <v>225</v>
      </c>
      <c r="DJ160" s="484">
        <v>220</v>
      </c>
      <c r="DK160" s="484">
        <v>122</v>
      </c>
      <c r="DL160" s="484">
        <v>16</v>
      </c>
      <c r="DM160" s="485">
        <v>2962</v>
      </c>
      <c r="DN160" s="484">
        <v>0</v>
      </c>
      <c r="DO160" s="484">
        <v>0</v>
      </c>
      <c r="DP160" s="484">
        <v>0</v>
      </c>
      <c r="DQ160" s="484">
        <v>0</v>
      </c>
      <c r="DR160" s="484">
        <v>0</v>
      </c>
      <c r="DS160" s="484">
        <v>0</v>
      </c>
      <c r="DT160" s="484">
        <v>0</v>
      </c>
      <c r="DU160" s="484">
        <v>0</v>
      </c>
      <c r="DV160" s="485">
        <v>0</v>
      </c>
      <c r="DW160" s="484">
        <v>322</v>
      </c>
      <c r="DX160" s="484">
        <v>45</v>
      </c>
      <c r="DY160" s="484">
        <v>25</v>
      </c>
      <c r="DZ160" s="484">
        <v>14</v>
      </c>
      <c r="EA160" s="484">
        <v>5</v>
      </c>
      <c r="EB160" s="484">
        <v>9</v>
      </c>
      <c r="EC160" s="484">
        <v>3</v>
      </c>
      <c r="ED160" s="484">
        <v>0</v>
      </c>
      <c r="EE160" s="485">
        <v>423</v>
      </c>
      <c r="EF160" s="484">
        <v>1362</v>
      </c>
      <c r="EG160" s="484">
        <v>378</v>
      </c>
      <c r="EH160" s="484">
        <v>482</v>
      </c>
      <c r="EI160" s="484">
        <v>563</v>
      </c>
      <c r="EJ160" s="484">
        <v>230</v>
      </c>
      <c r="EK160" s="484">
        <v>229</v>
      </c>
      <c r="EL160" s="484">
        <v>125</v>
      </c>
      <c r="EM160" s="484">
        <v>16</v>
      </c>
      <c r="EN160" s="485">
        <v>3385</v>
      </c>
      <c r="EO160" s="484">
        <v>748</v>
      </c>
      <c r="EP160" s="484">
        <v>207</v>
      </c>
      <c r="EQ160" s="484">
        <v>302</v>
      </c>
      <c r="ER160" s="484">
        <v>370</v>
      </c>
      <c r="ES160" s="484">
        <v>184</v>
      </c>
      <c r="ET160" s="484">
        <v>191</v>
      </c>
      <c r="EU160" s="484">
        <v>120</v>
      </c>
      <c r="EV160" s="484">
        <v>16</v>
      </c>
      <c r="EW160" s="485">
        <v>2138</v>
      </c>
      <c r="EX160" s="484">
        <v>0</v>
      </c>
      <c r="EY160" s="484">
        <v>0</v>
      </c>
      <c r="EZ160" s="484">
        <v>0</v>
      </c>
      <c r="FA160" s="484">
        <v>0</v>
      </c>
      <c r="FB160" s="484">
        <v>0</v>
      </c>
      <c r="FC160" s="484">
        <v>0</v>
      </c>
      <c r="FD160" s="484">
        <v>0</v>
      </c>
      <c r="FE160" s="484">
        <v>0</v>
      </c>
      <c r="FF160" s="485">
        <v>0</v>
      </c>
      <c r="FG160" s="484">
        <v>0</v>
      </c>
      <c r="FH160" s="484">
        <v>0</v>
      </c>
      <c r="FI160" s="484">
        <v>0</v>
      </c>
      <c r="FJ160" s="484">
        <v>0</v>
      </c>
      <c r="FK160" s="484">
        <v>0</v>
      </c>
      <c r="FL160" s="484">
        <v>0</v>
      </c>
      <c r="FM160" s="484">
        <v>0</v>
      </c>
      <c r="FN160" s="484">
        <v>0</v>
      </c>
      <c r="FO160" s="485">
        <v>0</v>
      </c>
      <c r="FP160" s="484">
        <v>0</v>
      </c>
      <c r="FQ160" s="484">
        <v>1</v>
      </c>
      <c r="FR160" s="484">
        <v>1</v>
      </c>
      <c r="FS160" s="484">
        <v>3</v>
      </c>
      <c r="FT160" s="484">
        <v>3</v>
      </c>
      <c r="FU160" s="484">
        <v>0</v>
      </c>
      <c r="FV160" s="484">
        <v>0</v>
      </c>
      <c r="FW160" s="484">
        <v>0</v>
      </c>
      <c r="FX160" s="485">
        <v>8</v>
      </c>
      <c r="FY160" s="484">
        <v>748</v>
      </c>
      <c r="FZ160" s="484">
        <v>206</v>
      </c>
      <c r="GA160" s="484">
        <v>301</v>
      </c>
      <c r="GB160" s="484">
        <v>367</v>
      </c>
      <c r="GC160" s="484">
        <v>181</v>
      </c>
      <c r="GD160" s="484">
        <v>191</v>
      </c>
      <c r="GE160" s="484">
        <v>120</v>
      </c>
      <c r="GF160" s="484">
        <v>16</v>
      </c>
      <c r="GG160" s="485">
        <v>2130</v>
      </c>
      <c r="GH160" s="484">
        <v>203</v>
      </c>
      <c r="GI160" s="484">
        <v>66863</v>
      </c>
      <c r="GJ160" s="484">
        <v>26403</v>
      </c>
      <c r="GK160" s="484">
        <v>25052</v>
      </c>
      <c r="GL160" s="484">
        <v>13337</v>
      </c>
      <c r="GM160" s="484">
        <v>4562</v>
      </c>
      <c r="GN160" s="484">
        <v>2402</v>
      </c>
      <c r="GO160" s="484">
        <v>958</v>
      </c>
      <c r="GP160" s="484">
        <v>89</v>
      </c>
      <c r="GQ160" s="485">
        <v>139869</v>
      </c>
      <c r="GR160" s="484">
        <v>83</v>
      </c>
      <c r="GS160" s="484">
        <v>60569</v>
      </c>
      <c r="GT160" s="484">
        <v>13490</v>
      </c>
      <c r="GU160" s="484">
        <v>9400</v>
      </c>
      <c r="GV160" s="484">
        <v>3907</v>
      </c>
      <c r="GW160" s="484">
        <v>1253</v>
      </c>
      <c r="GX160" s="484">
        <v>640</v>
      </c>
      <c r="GY160" s="484">
        <v>195</v>
      </c>
      <c r="GZ160" s="484">
        <v>18</v>
      </c>
      <c r="HA160" s="485">
        <v>89555</v>
      </c>
      <c r="HB160" s="460">
        <v>0</v>
      </c>
      <c r="HC160" s="460">
        <v>0</v>
      </c>
      <c r="HD160" s="460">
        <v>0</v>
      </c>
      <c r="HE160" s="460">
        <v>0</v>
      </c>
      <c r="HF160" s="460">
        <v>0</v>
      </c>
      <c r="HG160" s="460">
        <v>0</v>
      </c>
      <c r="HH160" s="460">
        <v>0</v>
      </c>
      <c r="HI160" s="460">
        <v>0</v>
      </c>
      <c r="HJ160" s="460">
        <v>0</v>
      </c>
      <c r="HK160" s="483">
        <v>0</v>
      </c>
      <c r="HL160" s="460">
        <v>265</v>
      </c>
      <c r="HM160" s="460">
        <v>112915</v>
      </c>
      <c r="HN160" s="460">
        <v>36597.25</v>
      </c>
      <c r="HO160" s="460">
        <v>32136</v>
      </c>
      <c r="HP160" s="460">
        <v>16278.75</v>
      </c>
      <c r="HQ160" s="460">
        <v>5498.25</v>
      </c>
      <c r="HR160" s="460">
        <v>2884</v>
      </c>
      <c r="HS160" s="460">
        <v>1103.5</v>
      </c>
      <c r="HT160" s="460">
        <v>99.5</v>
      </c>
      <c r="HU160" s="483">
        <v>207777.25</v>
      </c>
      <c r="HV160" s="460">
        <v>147.19999999999999</v>
      </c>
      <c r="HW160" s="460">
        <v>75276.7</v>
      </c>
      <c r="HX160" s="460">
        <v>28464.5</v>
      </c>
      <c r="HY160" s="460">
        <v>28565.3</v>
      </c>
      <c r="HZ160" s="460">
        <v>16278.8</v>
      </c>
      <c r="IA160" s="460">
        <v>6720.1</v>
      </c>
      <c r="IB160" s="460">
        <v>4165.8</v>
      </c>
      <c r="IC160" s="460">
        <v>1839.2</v>
      </c>
      <c r="ID160" s="460">
        <v>199</v>
      </c>
      <c r="IE160" s="483">
        <v>161656.6</v>
      </c>
      <c r="IF160" s="483">
        <v>0</v>
      </c>
      <c r="IG160" s="483">
        <v>161656.6</v>
      </c>
      <c r="IH160" s="460">
        <v>265</v>
      </c>
      <c r="II160" s="460">
        <v>112915</v>
      </c>
      <c r="IJ160" s="460">
        <v>36597.25</v>
      </c>
      <c r="IK160" s="460">
        <v>32136</v>
      </c>
      <c r="IL160" s="460">
        <v>16278.75</v>
      </c>
      <c r="IM160" s="460">
        <v>5498.25</v>
      </c>
      <c r="IN160" s="460">
        <v>2884</v>
      </c>
      <c r="IO160" s="460">
        <v>1103.5</v>
      </c>
      <c r="IP160" s="460">
        <v>99.5</v>
      </c>
      <c r="IQ160" s="483">
        <v>207777.25</v>
      </c>
      <c r="IR160" s="460">
        <v>79.88</v>
      </c>
      <c r="IS160" s="460">
        <v>28267.98</v>
      </c>
      <c r="IT160" s="460">
        <v>3657.38</v>
      </c>
      <c r="IU160" s="460">
        <v>1796.51</v>
      </c>
      <c r="IV160" s="460">
        <v>460.08</v>
      </c>
      <c r="IW160" s="460">
        <v>124.71</v>
      </c>
      <c r="IX160" s="460">
        <v>29.1</v>
      </c>
      <c r="IY160" s="460">
        <v>2.94</v>
      </c>
      <c r="IZ160" s="460">
        <v>0</v>
      </c>
      <c r="JA160" s="483">
        <v>34418.58</v>
      </c>
      <c r="JB160" s="460">
        <v>185.12</v>
      </c>
      <c r="JC160" s="460">
        <v>84647.02</v>
      </c>
      <c r="JD160" s="460">
        <v>32939.870000000003</v>
      </c>
      <c r="JE160" s="460">
        <v>30339.49</v>
      </c>
      <c r="JF160" s="460">
        <v>15818.67</v>
      </c>
      <c r="JG160" s="460">
        <v>5373.54</v>
      </c>
      <c r="JH160" s="460">
        <v>2854.9</v>
      </c>
      <c r="JI160" s="460">
        <v>1100.56</v>
      </c>
      <c r="JJ160" s="460">
        <v>99.5</v>
      </c>
      <c r="JK160" s="483">
        <v>173358.67</v>
      </c>
      <c r="JL160" s="460">
        <v>102.8</v>
      </c>
      <c r="JM160" s="460">
        <v>56431.3</v>
      </c>
      <c r="JN160" s="460">
        <v>25619.9</v>
      </c>
      <c r="JO160" s="460">
        <v>26968.400000000001</v>
      </c>
      <c r="JP160" s="460">
        <v>15818.7</v>
      </c>
      <c r="JQ160" s="460">
        <v>6567.7</v>
      </c>
      <c r="JR160" s="460">
        <v>4123.7</v>
      </c>
      <c r="JS160" s="460">
        <v>1834.3</v>
      </c>
      <c r="JT160" s="460">
        <v>199</v>
      </c>
      <c r="JU160" s="483">
        <v>137665.79999999999</v>
      </c>
      <c r="JV160" s="483">
        <v>0</v>
      </c>
      <c r="JW160" s="483">
        <v>137665.79999999999</v>
      </c>
      <c r="JX160" s="461"/>
      <c r="JY160" s="461"/>
      <c r="JZ160" s="461"/>
      <c r="KA160" s="461"/>
      <c r="KB160" s="461"/>
      <c r="KC160" s="461"/>
      <c r="KD160" s="461"/>
      <c r="KE160" s="461"/>
      <c r="KF160" s="461"/>
      <c r="KG160" s="461"/>
      <c r="KH160" s="461"/>
      <c r="KI160" s="461"/>
      <c r="KJ160" s="461"/>
      <c r="KK160" s="461"/>
      <c r="KL160" s="461"/>
      <c r="KM160" s="461"/>
      <c r="KN160" s="461"/>
      <c r="KO160" s="461"/>
      <c r="KP160" s="461"/>
      <c r="KQ160" s="461"/>
      <c r="KR160" s="461"/>
      <c r="KS160" s="461"/>
      <c r="KT160" s="461"/>
      <c r="KU160" s="461"/>
      <c r="KV160" s="461"/>
      <c r="KW160" s="461"/>
      <c r="KX160" s="462"/>
    </row>
    <row r="161" spans="1:310" s="463" customFormat="1" x14ac:dyDescent="0.2">
      <c r="A161" s="457" t="s">
        <v>349</v>
      </c>
      <c r="B161" s="473" t="s">
        <v>975</v>
      </c>
      <c r="C161" s="464" t="s">
        <v>786</v>
      </c>
      <c r="D161" s="465" t="s">
        <v>350</v>
      </c>
      <c r="E161" s="484">
        <v>27510</v>
      </c>
      <c r="F161" s="484">
        <v>9756</v>
      </c>
      <c r="G161" s="484">
        <v>6862</v>
      </c>
      <c r="H161" s="484">
        <v>4041</v>
      </c>
      <c r="I161" s="484">
        <v>1654</v>
      </c>
      <c r="J161" s="484">
        <v>460</v>
      </c>
      <c r="K161" s="484">
        <v>195</v>
      </c>
      <c r="L161" s="484">
        <v>27</v>
      </c>
      <c r="M161" s="485">
        <v>50505</v>
      </c>
      <c r="N161" s="484">
        <v>401</v>
      </c>
      <c r="O161" s="484">
        <v>128</v>
      </c>
      <c r="P161" s="484">
        <v>77</v>
      </c>
      <c r="Q161" s="484">
        <v>29</v>
      </c>
      <c r="R161" s="484">
        <v>15</v>
      </c>
      <c r="S161" s="484">
        <v>3</v>
      </c>
      <c r="T161" s="484">
        <v>4</v>
      </c>
      <c r="U161" s="484">
        <v>0</v>
      </c>
      <c r="V161" s="485">
        <v>657</v>
      </c>
      <c r="W161" s="484">
        <v>0</v>
      </c>
      <c r="X161" s="484">
        <v>0</v>
      </c>
      <c r="Y161" s="484">
        <v>0</v>
      </c>
      <c r="Z161" s="484">
        <v>0</v>
      </c>
      <c r="AA161" s="484">
        <v>0</v>
      </c>
      <c r="AB161" s="484">
        <v>0</v>
      </c>
      <c r="AC161" s="484">
        <v>0</v>
      </c>
      <c r="AD161" s="484">
        <v>0</v>
      </c>
      <c r="AE161" s="485">
        <v>0</v>
      </c>
      <c r="AF161" s="484">
        <v>27109</v>
      </c>
      <c r="AG161" s="484">
        <v>9628</v>
      </c>
      <c r="AH161" s="484">
        <v>6785</v>
      </c>
      <c r="AI161" s="484">
        <v>4012</v>
      </c>
      <c r="AJ161" s="484">
        <v>1639</v>
      </c>
      <c r="AK161" s="484">
        <v>457</v>
      </c>
      <c r="AL161" s="484">
        <v>191</v>
      </c>
      <c r="AM161" s="484">
        <v>27</v>
      </c>
      <c r="AN161" s="485">
        <v>49848</v>
      </c>
      <c r="AO161" s="484">
        <v>66</v>
      </c>
      <c r="AP161" s="484">
        <v>65</v>
      </c>
      <c r="AQ161" s="484">
        <v>66</v>
      </c>
      <c r="AR161" s="484">
        <v>36</v>
      </c>
      <c r="AS161" s="484">
        <v>16</v>
      </c>
      <c r="AT161" s="484">
        <v>6</v>
      </c>
      <c r="AU161" s="484">
        <v>9</v>
      </c>
      <c r="AV161" s="484">
        <v>9</v>
      </c>
      <c r="AW161" s="485">
        <v>273</v>
      </c>
      <c r="AX161" s="484">
        <v>66</v>
      </c>
      <c r="AY161" s="484">
        <v>65</v>
      </c>
      <c r="AZ161" s="484">
        <v>66</v>
      </c>
      <c r="BA161" s="484">
        <v>36</v>
      </c>
      <c r="BB161" s="484">
        <v>16</v>
      </c>
      <c r="BC161" s="484">
        <v>6</v>
      </c>
      <c r="BD161" s="484">
        <v>9</v>
      </c>
      <c r="BE161" s="484">
        <v>9</v>
      </c>
      <c r="BF161" s="486"/>
      <c r="BG161" s="485">
        <v>273</v>
      </c>
      <c r="BH161" s="484">
        <v>66</v>
      </c>
      <c r="BI161" s="484">
        <v>27108</v>
      </c>
      <c r="BJ161" s="484">
        <v>9629</v>
      </c>
      <c r="BK161" s="484">
        <v>6755</v>
      </c>
      <c r="BL161" s="484">
        <v>3992</v>
      </c>
      <c r="BM161" s="484">
        <v>1629</v>
      </c>
      <c r="BN161" s="484">
        <v>460</v>
      </c>
      <c r="BO161" s="484">
        <v>191</v>
      </c>
      <c r="BP161" s="484">
        <v>18</v>
      </c>
      <c r="BQ161" s="485">
        <v>49848</v>
      </c>
      <c r="BR161" s="484">
        <v>14</v>
      </c>
      <c r="BS161" s="484">
        <v>12183</v>
      </c>
      <c r="BT161" s="484">
        <v>3124</v>
      </c>
      <c r="BU161" s="484">
        <v>1836</v>
      </c>
      <c r="BV161" s="484">
        <v>747</v>
      </c>
      <c r="BW161" s="484">
        <v>286</v>
      </c>
      <c r="BX161" s="484">
        <v>56</v>
      </c>
      <c r="BY161" s="484">
        <v>19</v>
      </c>
      <c r="BZ161" s="484">
        <v>0</v>
      </c>
      <c r="CA161" s="485">
        <v>18265</v>
      </c>
      <c r="CB161" s="484">
        <v>3</v>
      </c>
      <c r="CC161" s="484">
        <v>265</v>
      </c>
      <c r="CD161" s="484">
        <v>110</v>
      </c>
      <c r="CE161" s="484">
        <v>92</v>
      </c>
      <c r="CF161" s="484">
        <v>43</v>
      </c>
      <c r="CG161" s="484">
        <v>18</v>
      </c>
      <c r="CH161" s="484">
        <v>3</v>
      </c>
      <c r="CI161" s="484">
        <v>1</v>
      </c>
      <c r="CJ161" s="484">
        <v>0</v>
      </c>
      <c r="CK161" s="485">
        <v>535</v>
      </c>
      <c r="CL161" s="484">
        <v>0</v>
      </c>
      <c r="CM161" s="484">
        <v>14</v>
      </c>
      <c r="CN161" s="484">
        <v>4</v>
      </c>
      <c r="CO161" s="484">
        <v>10</v>
      </c>
      <c r="CP161" s="484">
        <v>4</v>
      </c>
      <c r="CQ161" s="484">
        <v>1</v>
      </c>
      <c r="CR161" s="484">
        <v>1</v>
      </c>
      <c r="CS161" s="484">
        <v>0</v>
      </c>
      <c r="CT161" s="484">
        <v>0</v>
      </c>
      <c r="CU161" s="485">
        <v>34</v>
      </c>
      <c r="CV161" s="484">
        <v>36</v>
      </c>
      <c r="CW161" s="484">
        <v>11</v>
      </c>
      <c r="CX161" s="484">
        <v>12</v>
      </c>
      <c r="CY161" s="484">
        <v>6</v>
      </c>
      <c r="CZ161" s="484">
        <v>4</v>
      </c>
      <c r="DA161" s="484">
        <v>2</v>
      </c>
      <c r="DB161" s="484">
        <v>0</v>
      </c>
      <c r="DC161" s="484">
        <v>0</v>
      </c>
      <c r="DD161" s="485">
        <v>71</v>
      </c>
      <c r="DE161" s="484">
        <v>353</v>
      </c>
      <c r="DF161" s="484">
        <v>66</v>
      </c>
      <c r="DG161" s="484">
        <v>44</v>
      </c>
      <c r="DH161" s="484">
        <v>21</v>
      </c>
      <c r="DI161" s="484">
        <v>7</v>
      </c>
      <c r="DJ161" s="484">
        <v>17</v>
      </c>
      <c r="DK161" s="484">
        <v>2</v>
      </c>
      <c r="DL161" s="484">
        <v>0</v>
      </c>
      <c r="DM161" s="485">
        <v>510</v>
      </c>
      <c r="DN161" s="484">
        <v>278</v>
      </c>
      <c r="DO161" s="484">
        <v>46</v>
      </c>
      <c r="DP161" s="484">
        <v>26</v>
      </c>
      <c r="DQ161" s="484">
        <v>11</v>
      </c>
      <c r="DR161" s="484">
        <v>3</v>
      </c>
      <c r="DS161" s="484">
        <v>1</v>
      </c>
      <c r="DT161" s="484">
        <v>1</v>
      </c>
      <c r="DU161" s="484">
        <v>0</v>
      </c>
      <c r="DV161" s="485">
        <v>366</v>
      </c>
      <c r="DW161" s="484">
        <v>161</v>
      </c>
      <c r="DX161" s="484">
        <v>21</v>
      </c>
      <c r="DY161" s="484">
        <v>10</v>
      </c>
      <c r="DZ161" s="484">
        <v>4</v>
      </c>
      <c r="EA161" s="484">
        <v>3</v>
      </c>
      <c r="EB161" s="484">
        <v>0</v>
      </c>
      <c r="EC161" s="484">
        <v>1</v>
      </c>
      <c r="ED161" s="484">
        <v>1</v>
      </c>
      <c r="EE161" s="485">
        <v>201</v>
      </c>
      <c r="EF161" s="484">
        <v>792</v>
      </c>
      <c r="EG161" s="484">
        <v>133</v>
      </c>
      <c r="EH161" s="484">
        <v>80</v>
      </c>
      <c r="EI161" s="484">
        <v>36</v>
      </c>
      <c r="EJ161" s="484">
        <v>13</v>
      </c>
      <c r="EK161" s="484">
        <v>18</v>
      </c>
      <c r="EL161" s="484">
        <v>4</v>
      </c>
      <c r="EM161" s="484">
        <v>1</v>
      </c>
      <c r="EN161" s="485">
        <v>1077</v>
      </c>
      <c r="EO161" s="484">
        <v>512</v>
      </c>
      <c r="EP161" s="484">
        <v>83</v>
      </c>
      <c r="EQ161" s="484">
        <v>54</v>
      </c>
      <c r="ER161" s="484">
        <v>27</v>
      </c>
      <c r="ES161" s="484">
        <v>11</v>
      </c>
      <c r="ET161" s="484">
        <v>18</v>
      </c>
      <c r="EU161" s="484">
        <v>3</v>
      </c>
      <c r="EV161" s="484">
        <v>1</v>
      </c>
      <c r="EW161" s="485">
        <v>709</v>
      </c>
      <c r="EX161" s="484">
        <v>0</v>
      </c>
      <c r="EY161" s="484">
        <v>0</v>
      </c>
      <c r="EZ161" s="484">
        <v>0</v>
      </c>
      <c r="FA161" s="484">
        <v>0</v>
      </c>
      <c r="FB161" s="484">
        <v>0</v>
      </c>
      <c r="FC161" s="484">
        <v>0</v>
      </c>
      <c r="FD161" s="484">
        <v>0</v>
      </c>
      <c r="FE161" s="484">
        <v>0</v>
      </c>
      <c r="FF161" s="485">
        <v>0</v>
      </c>
      <c r="FG161" s="484">
        <v>0</v>
      </c>
      <c r="FH161" s="484">
        <v>0</v>
      </c>
      <c r="FI161" s="484">
        <v>0</v>
      </c>
      <c r="FJ161" s="484">
        <v>0</v>
      </c>
      <c r="FK161" s="484">
        <v>0</v>
      </c>
      <c r="FL161" s="484">
        <v>0</v>
      </c>
      <c r="FM161" s="484">
        <v>0</v>
      </c>
      <c r="FN161" s="484">
        <v>0</v>
      </c>
      <c r="FO161" s="485">
        <v>0</v>
      </c>
      <c r="FP161" s="484">
        <v>12</v>
      </c>
      <c r="FQ161" s="484">
        <v>6</v>
      </c>
      <c r="FR161" s="484">
        <v>3</v>
      </c>
      <c r="FS161" s="484">
        <v>2</v>
      </c>
      <c r="FT161" s="484">
        <v>1</v>
      </c>
      <c r="FU161" s="484">
        <v>1</v>
      </c>
      <c r="FV161" s="484">
        <v>0</v>
      </c>
      <c r="FW161" s="484">
        <v>0</v>
      </c>
      <c r="FX161" s="485">
        <v>25</v>
      </c>
      <c r="FY161" s="484">
        <v>500</v>
      </c>
      <c r="FZ161" s="484">
        <v>77</v>
      </c>
      <c r="GA161" s="484">
        <v>51</v>
      </c>
      <c r="GB161" s="484">
        <v>25</v>
      </c>
      <c r="GC161" s="484">
        <v>10</v>
      </c>
      <c r="GD161" s="484">
        <v>17</v>
      </c>
      <c r="GE161" s="484">
        <v>3</v>
      </c>
      <c r="GF161" s="484">
        <v>1</v>
      </c>
      <c r="GG161" s="485">
        <v>684</v>
      </c>
      <c r="GH161" s="484">
        <v>49</v>
      </c>
      <c r="GI161" s="484">
        <v>14199</v>
      </c>
      <c r="GJ161" s="484">
        <v>6322</v>
      </c>
      <c r="GK161" s="484">
        <v>4780</v>
      </c>
      <c r="GL161" s="484">
        <v>3183</v>
      </c>
      <c r="GM161" s="484">
        <v>1318</v>
      </c>
      <c r="GN161" s="484">
        <v>399</v>
      </c>
      <c r="GO161" s="484">
        <v>169</v>
      </c>
      <c r="GP161" s="484">
        <v>17</v>
      </c>
      <c r="GQ161" s="485">
        <v>30436</v>
      </c>
      <c r="GR161" s="484">
        <v>17</v>
      </c>
      <c r="GS161" s="484">
        <v>12909</v>
      </c>
      <c r="GT161" s="484">
        <v>3307</v>
      </c>
      <c r="GU161" s="484">
        <v>1975</v>
      </c>
      <c r="GV161" s="484">
        <v>809</v>
      </c>
      <c r="GW161" s="484">
        <v>311</v>
      </c>
      <c r="GX161" s="484">
        <v>61</v>
      </c>
      <c r="GY161" s="484">
        <v>22</v>
      </c>
      <c r="GZ161" s="484">
        <v>1</v>
      </c>
      <c r="HA161" s="485">
        <v>19412</v>
      </c>
      <c r="HB161" s="460">
        <v>0</v>
      </c>
      <c r="HC161" s="460">
        <v>0.7</v>
      </c>
      <c r="HD161" s="460">
        <v>0</v>
      </c>
      <c r="HE161" s="460">
        <v>0</v>
      </c>
      <c r="HF161" s="460">
        <v>0</v>
      </c>
      <c r="HG161" s="460">
        <v>0</v>
      </c>
      <c r="HH161" s="460">
        <v>0</v>
      </c>
      <c r="HI161" s="460">
        <v>0</v>
      </c>
      <c r="HJ161" s="460">
        <v>0</v>
      </c>
      <c r="HK161" s="483">
        <v>0.7</v>
      </c>
      <c r="HL161" s="460">
        <v>61.75</v>
      </c>
      <c r="HM161" s="460">
        <v>24006.799999999999</v>
      </c>
      <c r="HN161" s="460">
        <v>8815</v>
      </c>
      <c r="HO161" s="460">
        <v>6260.5</v>
      </c>
      <c r="HP161" s="460">
        <v>3792.25</v>
      </c>
      <c r="HQ161" s="460">
        <v>1555.75</v>
      </c>
      <c r="HR161" s="460">
        <v>444.5</v>
      </c>
      <c r="HS161" s="460">
        <v>186.25</v>
      </c>
      <c r="HT161" s="460">
        <v>19</v>
      </c>
      <c r="HU161" s="483">
        <v>45141.8</v>
      </c>
      <c r="HV161" s="460">
        <v>34.299999999999997</v>
      </c>
      <c r="HW161" s="460">
        <v>16004.5</v>
      </c>
      <c r="HX161" s="460">
        <v>6856.1</v>
      </c>
      <c r="HY161" s="460">
        <v>5564.9</v>
      </c>
      <c r="HZ161" s="460">
        <v>3792.3</v>
      </c>
      <c r="IA161" s="460">
        <v>1901.5</v>
      </c>
      <c r="IB161" s="460">
        <v>642.1</v>
      </c>
      <c r="IC161" s="460">
        <v>310.39999999999998</v>
      </c>
      <c r="ID161" s="460">
        <v>38</v>
      </c>
      <c r="IE161" s="483">
        <v>35144.1</v>
      </c>
      <c r="IF161" s="483">
        <v>0</v>
      </c>
      <c r="IG161" s="483">
        <v>35144.1</v>
      </c>
      <c r="IH161" s="460">
        <v>61.75</v>
      </c>
      <c r="II161" s="460">
        <v>24006.799999999999</v>
      </c>
      <c r="IJ161" s="460">
        <v>8815</v>
      </c>
      <c r="IK161" s="460">
        <v>6260.5</v>
      </c>
      <c r="IL161" s="460">
        <v>3792.25</v>
      </c>
      <c r="IM161" s="460">
        <v>1555.75</v>
      </c>
      <c r="IN161" s="460">
        <v>444.5</v>
      </c>
      <c r="IO161" s="460">
        <v>186.25</v>
      </c>
      <c r="IP161" s="460">
        <v>19</v>
      </c>
      <c r="IQ161" s="483">
        <v>45141.8</v>
      </c>
      <c r="IR161" s="460">
        <v>19.149999999999999</v>
      </c>
      <c r="IS161" s="460">
        <v>5299.38</v>
      </c>
      <c r="IT161" s="460">
        <v>579.97</v>
      </c>
      <c r="IU161" s="460">
        <v>248.6</v>
      </c>
      <c r="IV161" s="460">
        <v>73.02</v>
      </c>
      <c r="IW161" s="460">
        <v>13.55</v>
      </c>
      <c r="IX161" s="460">
        <v>1.74</v>
      </c>
      <c r="IY161" s="460">
        <v>0.75</v>
      </c>
      <c r="IZ161" s="460">
        <v>0</v>
      </c>
      <c r="JA161" s="483">
        <v>6236.16</v>
      </c>
      <c r="JB161" s="460">
        <v>42.6</v>
      </c>
      <c r="JC161" s="460">
        <v>18707.419999999998</v>
      </c>
      <c r="JD161" s="460">
        <v>8235.0300000000007</v>
      </c>
      <c r="JE161" s="460">
        <v>6011.9</v>
      </c>
      <c r="JF161" s="460">
        <v>3719.23</v>
      </c>
      <c r="JG161" s="460">
        <v>1542.2</v>
      </c>
      <c r="JH161" s="460">
        <v>442.76</v>
      </c>
      <c r="JI161" s="460">
        <v>185.5</v>
      </c>
      <c r="JJ161" s="460">
        <v>19</v>
      </c>
      <c r="JK161" s="483">
        <v>38905.64</v>
      </c>
      <c r="JL161" s="460">
        <v>23.7</v>
      </c>
      <c r="JM161" s="460">
        <v>12471.6</v>
      </c>
      <c r="JN161" s="460">
        <v>6405</v>
      </c>
      <c r="JO161" s="460">
        <v>5343.9</v>
      </c>
      <c r="JP161" s="460">
        <v>3719.2</v>
      </c>
      <c r="JQ161" s="460">
        <v>1884.9</v>
      </c>
      <c r="JR161" s="460">
        <v>639.5</v>
      </c>
      <c r="JS161" s="460">
        <v>309.2</v>
      </c>
      <c r="JT161" s="460">
        <v>38</v>
      </c>
      <c r="JU161" s="483">
        <v>30835</v>
      </c>
      <c r="JV161" s="483">
        <v>0</v>
      </c>
      <c r="JW161" s="483">
        <v>30835</v>
      </c>
      <c r="JX161" s="461"/>
      <c r="JY161" s="461"/>
      <c r="JZ161" s="461"/>
      <c r="KA161" s="461"/>
      <c r="KB161" s="461"/>
      <c r="KC161" s="461"/>
      <c r="KD161" s="461"/>
      <c r="KE161" s="461"/>
      <c r="KF161" s="461"/>
      <c r="KG161" s="461"/>
      <c r="KH161" s="461"/>
      <c r="KI161" s="461"/>
      <c r="KJ161" s="461"/>
      <c r="KK161" s="461"/>
      <c r="KL161" s="461"/>
      <c r="KM161" s="461"/>
      <c r="KN161" s="461"/>
      <c r="KO161" s="461"/>
      <c r="KP161" s="461"/>
      <c r="KQ161" s="461"/>
      <c r="KR161" s="461"/>
      <c r="KS161" s="461"/>
      <c r="KT161" s="461"/>
      <c r="KU161" s="461"/>
      <c r="KV161" s="461"/>
      <c r="KW161" s="461"/>
      <c r="KX161" s="462"/>
    </row>
    <row r="162" spans="1:310" s="463" customFormat="1" x14ac:dyDescent="0.2">
      <c r="A162" s="457" t="s">
        <v>351</v>
      </c>
      <c r="B162" s="473" t="s">
        <v>976</v>
      </c>
      <c r="C162" s="464" t="s">
        <v>782</v>
      </c>
      <c r="D162" s="465" t="s">
        <v>977</v>
      </c>
      <c r="E162" s="484">
        <v>11392</v>
      </c>
      <c r="F162" s="484">
        <v>38442</v>
      </c>
      <c r="G162" s="484">
        <v>34524</v>
      </c>
      <c r="H162" s="484">
        <v>18288</v>
      </c>
      <c r="I162" s="484">
        <v>9611</v>
      </c>
      <c r="J162" s="484">
        <v>4136</v>
      </c>
      <c r="K162" s="484">
        <v>1482</v>
      </c>
      <c r="L162" s="484">
        <v>66</v>
      </c>
      <c r="M162" s="485">
        <v>117941</v>
      </c>
      <c r="N162" s="484">
        <v>555</v>
      </c>
      <c r="O162" s="484">
        <v>727</v>
      </c>
      <c r="P162" s="484">
        <v>626</v>
      </c>
      <c r="Q162" s="484">
        <v>314</v>
      </c>
      <c r="R162" s="484">
        <v>184</v>
      </c>
      <c r="S162" s="484">
        <v>28</v>
      </c>
      <c r="T162" s="484">
        <v>7</v>
      </c>
      <c r="U162" s="484">
        <v>5</v>
      </c>
      <c r="V162" s="485">
        <v>2446</v>
      </c>
      <c r="W162" s="484">
        <v>0</v>
      </c>
      <c r="X162" s="484">
        <v>0</v>
      </c>
      <c r="Y162" s="484">
        <v>0</v>
      </c>
      <c r="Z162" s="484">
        <v>0</v>
      </c>
      <c r="AA162" s="484">
        <v>0</v>
      </c>
      <c r="AB162" s="484">
        <v>0</v>
      </c>
      <c r="AC162" s="484">
        <v>0</v>
      </c>
      <c r="AD162" s="484">
        <v>0</v>
      </c>
      <c r="AE162" s="485">
        <v>0</v>
      </c>
      <c r="AF162" s="484">
        <v>10837</v>
      </c>
      <c r="AG162" s="484">
        <v>37715</v>
      </c>
      <c r="AH162" s="484">
        <v>33898</v>
      </c>
      <c r="AI162" s="484">
        <v>17974</v>
      </c>
      <c r="AJ162" s="484">
        <v>9427</v>
      </c>
      <c r="AK162" s="484">
        <v>4108</v>
      </c>
      <c r="AL162" s="484">
        <v>1475</v>
      </c>
      <c r="AM162" s="484">
        <v>61</v>
      </c>
      <c r="AN162" s="485">
        <v>115495</v>
      </c>
      <c r="AO162" s="484">
        <v>19</v>
      </c>
      <c r="AP162" s="484">
        <v>224</v>
      </c>
      <c r="AQ162" s="484">
        <v>342</v>
      </c>
      <c r="AR162" s="484">
        <v>181</v>
      </c>
      <c r="AS162" s="484">
        <v>108</v>
      </c>
      <c r="AT162" s="484">
        <v>45</v>
      </c>
      <c r="AU162" s="484">
        <v>23</v>
      </c>
      <c r="AV162" s="484">
        <v>17</v>
      </c>
      <c r="AW162" s="485">
        <v>959</v>
      </c>
      <c r="AX162" s="484">
        <v>19</v>
      </c>
      <c r="AY162" s="484">
        <v>224</v>
      </c>
      <c r="AZ162" s="484">
        <v>342</v>
      </c>
      <c r="BA162" s="484">
        <v>181</v>
      </c>
      <c r="BB162" s="484">
        <v>108</v>
      </c>
      <c r="BC162" s="484">
        <v>45</v>
      </c>
      <c r="BD162" s="484">
        <v>23</v>
      </c>
      <c r="BE162" s="484">
        <v>17</v>
      </c>
      <c r="BF162" s="486"/>
      <c r="BG162" s="485">
        <v>959</v>
      </c>
      <c r="BH162" s="484">
        <v>19</v>
      </c>
      <c r="BI162" s="484">
        <v>11042</v>
      </c>
      <c r="BJ162" s="484">
        <v>37833</v>
      </c>
      <c r="BK162" s="484">
        <v>33737</v>
      </c>
      <c r="BL162" s="484">
        <v>17901</v>
      </c>
      <c r="BM162" s="484">
        <v>9364</v>
      </c>
      <c r="BN162" s="484">
        <v>4086</v>
      </c>
      <c r="BO162" s="484">
        <v>1469</v>
      </c>
      <c r="BP162" s="484">
        <v>44</v>
      </c>
      <c r="BQ162" s="485">
        <v>115495</v>
      </c>
      <c r="BR162" s="484">
        <v>5</v>
      </c>
      <c r="BS162" s="484">
        <v>6624</v>
      </c>
      <c r="BT162" s="484">
        <v>13919</v>
      </c>
      <c r="BU162" s="484">
        <v>9496</v>
      </c>
      <c r="BV162" s="484">
        <v>4314</v>
      </c>
      <c r="BW162" s="484">
        <v>1690</v>
      </c>
      <c r="BX162" s="484">
        <v>526</v>
      </c>
      <c r="BY162" s="484">
        <v>152</v>
      </c>
      <c r="BZ162" s="484">
        <v>4</v>
      </c>
      <c r="CA162" s="485">
        <v>36730</v>
      </c>
      <c r="CB162" s="484">
        <v>1</v>
      </c>
      <c r="CC162" s="484">
        <v>67</v>
      </c>
      <c r="CD162" s="484">
        <v>366</v>
      </c>
      <c r="CE162" s="484">
        <v>278</v>
      </c>
      <c r="CF162" s="484">
        <v>146</v>
      </c>
      <c r="CG162" s="484">
        <v>67</v>
      </c>
      <c r="CH162" s="484">
        <v>29</v>
      </c>
      <c r="CI162" s="484">
        <v>9</v>
      </c>
      <c r="CJ162" s="484">
        <v>0</v>
      </c>
      <c r="CK162" s="485">
        <v>963</v>
      </c>
      <c r="CL162" s="484">
        <v>0</v>
      </c>
      <c r="CM162" s="484">
        <v>22</v>
      </c>
      <c r="CN162" s="484">
        <v>54</v>
      </c>
      <c r="CO162" s="484">
        <v>48</v>
      </c>
      <c r="CP162" s="484">
        <v>17</v>
      </c>
      <c r="CQ162" s="484">
        <v>17</v>
      </c>
      <c r="CR162" s="484">
        <v>11</v>
      </c>
      <c r="CS162" s="484">
        <v>30</v>
      </c>
      <c r="CT162" s="484">
        <v>7</v>
      </c>
      <c r="CU162" s="485">
        <v>206</v>
      </c>
      <c r="CV162" s="484">
        <v>35</v>
      </c>
      <c r="CW162" s="484">
        <v>91</v>
      </c>
      <c r="CX162" s="484">
        <v>70</v>
      </c>
      <c r="CY162" s="484">
        <v>37</v>
      </c>
      <c r="CZ162" s="484">
        <v>14</v>
      </c>
      <c r="DA162" s="484">
        <v>10</v>
      </c>
      <c r="DB162" s="484">
        <v>4</v>
      </c>
      <c r="DC162" s="484">
        <v>2</v>
      </c>
      <c r="DD162" s="485">
        <v>263</v>
      </c>
      <c r="DE162" s="484">
        <v>267</v>
      </c>
      <c r="DF162" s="484">
        <v>511</v>
      </c>
      <c r="DG162" s="484">
        <v>301</v>
      </c>
      <c r="DH162" s="484">
        <v>153</v>
      </c>
      <c r="DI162" s="484">
        <v>79</v>
      </c>
      <c r="DJ162" s="484">
        <v>23</v>
      </c>
      <c r="DK162" s="484">
        <v>9</v>
      </c>
      <c r="DL162" s="484">
        <v>0</v>
      </c>
      <c r="DM162" s="485">
        <v>1343</v>
      </c>
      <c r="DN162" s="484">
        <v>159</v>
      </c>
      <c r="DO162" s="484">
        <v>288</v>
      </c>
      <c r="DP162" s="484">
        <v>152</v>
      </c>
      <c r="DQ162" s="484">
        <v>64</v>
      </c>
      <c r="DR162" s="484">
        <v>29</v>
      </c>
      <c r="DS162" s="484">
        <v>12</v>
      </c>
      <c r="DT162" s="484">
        <v>0</v>
      </c>
      <c r="DU162" s="484">
        <v>0</v>
      </c>
      <c r="DV162" s="485">
        <v>704</v>
      </c>
      <c r="DW162" s="484">
        <v>165</v>
      </c>
      <c r="DX162" s="484">
        <v>135</v>
      </c>
      <c r="DY162" s="484">
        <v>70</v>
      </c>
      <c r="DZ162" s="484">
        <v>55</v>
      </c>
      <c r="EA162" s="484">
        <v>30</v>
      </c>
      <c r="EB162" s="484">
        <v>8</v>
      </c>
      <c r="EC162" s="484">
        <v>7</v>
      </c>
      <c r="ED162" s="484">
        <v>2</v>
      </c>
      <c r="EE162" s="485">
        <v>472</v>
      </c>
      <c r="EF162" s="484">
        <v>591</v>
      </c>
      <c r="EG162" s="484">
        <v>934</v>
      </c>
      <c r="EH162" s="484">
        <v>523</v>
      </c>
      <c r="EI162" s="484">
        <v>272</v>
      </c>
      <c r="EJ162" s="484">
        <v>138</v>
      </c>
      <c r="EK162" s="484">
        <v>43</v>
      </c>
      <c r="EL162" s="484">
        <v>16</v>
      </c>
      <c r="EM162" s="484">
        <v>2</v>
      </c>
      <c r="EN162" s="485">
        <v>2519</v>
      </c>
      <c r="EO162" s="484">
        <v>347</v>
      </c>
      <c r="EP162" s="484">
        <v>435</v>
      </c>
      <c r="EQ162" s="484">
        <v>272</v>
      </c>
      <c r="ER162" s="484">
        <v>170</v>
      </c>
      <c r="ES162" s="484">
        <v>96</v>
      </c>
      <c r="ET162" s="484">
        <v>23</v>
      </c>
      <c r="EU162" s="484">
        <v>13</v>
      </c>
      <c r="EV162" s="484">
        <v>2</v>
      </c>
      <c r="EW162" s="485">
        <v>1358</v>
      </c>
      <c r="EX162" s="484">
        <v>0</v>
      </c>
      <c r="EY162" s="484">
        <v>0</v>
      </c>
      <c r="EZ162" s="484">
        <v>0</v>
      </c>
      <c r="FA162" s="484">
        <v>0</v>
      </c>
      <c r="FB162" s="484">
        <v>0</v>
      </c>
      <c r="FC162" s="484">
        <v>0</v>
      </c>
      <c r="FD162" s="484">
        <v>0</v>
      </c>
      <c r="FE162" s="484">
        <v>0</v>
      </c>
      <c r="FF162" s="485">
        <v>0</v>
      </c>
      <c r="FG162" s="484">
        <v>0</v>
      </c>
      <c r="FH162" s="484">
        <v>0</v>
      </c>
      <c r="FI162" s="484">
        <v>0</v>
      </c>
      <c r="FJ162" s="484">
        <v>0</v>
      </c>
      <c r="FK162" s="484">
        <v>0</v>
      </c>
      <c r="FL162" s="484">
        <v>0</v>
      </c>
      <c r="FM162" s="484">
        <v>0</v>
      </c>
      <c r="FN162" s="484">
        <v>0</v>
      </c>
      <c r="FO162" s="485">
        <v>0</v>
      </c>
      <c r="FP162" s="484">
        <v>3</v>
      </c>
      <c r="FQ162" s="484">
        <v>16</v>
      </c>
      <c r="FR162" s="484">
        <v>10</v>
      </c>
      <c r="FS162" s="484">
        <v>10</v>
      </c>
      <c r="FT162" s="484">
        <v>12</v>
      </c>
      <c r="FU162" s="484">
        <v>4</v>
      </c>
      <c r="FV162" s="484">
        <v>0</v>
      </c>
      <c r="FW162" s="484">
        <v>0</v>
      </c>
      <c r="FX162" s="485">
        <v>55</v>
      </c>
      <c r="FY162" s="484">
        <v>344</v>
      </c>
      <c r="FZ162" s="484">
        <v>419</v>
      </c>
      <c r="GA162" s="484">
        <v>262</v>
      </c>
      <c r="GB162" s="484">
        <v>160</v>
      </c>
      <c r="GC162" s="484">
        <v>84</v>
      </c>
      <c r="GD162" s="484">
        <v>19</v>
      </c>
      <c r="GE162" s="484">
        <v>13</v>
      </c>
      <c r="GF162" s="484">
        <v>2</v>
      </c>
      <c r="GG162" s="485">
        <v>1303</v>
      </c>
      <c r="GH162" s="484">
        <v>13</v>
      </c>
      <c r="GI162" s="484">
        <v>4005</v>
      </c>
      <c r="GJ162" s="484">
        <v>23071</v>
      </c>
      <c r="GK162" s="484">
        <v>23692</v>
      </c>
      <c r="GL162" s="484">
        <v>13305</v>
      </c>
      <c r="GM162" s="484">
        <v>7531</v>
      </c>
      <c r="GN162" s="484">
        <v>3500</v>
      </c>
      <c r="GO162" s="484">
        <v>1271</v>
      </c>
      <c r="GP162" s="484">
        <v>31</v>
      </c>
      <c r="GQ162" s="485">
        <v>76419</v>
      </c>
      <c r="GR162" s="484">
        <v>6</v>
      </c>
      <c r="GS162" s="484">
        <v>7037</v>
      </c>
      <c r="GT162" s="484">
        <v>14762</v>
      </c>
      <c r="GU162" s="484">
        <v>10045</v>
      </c>
      <c r="GV162" s="484">
        <v>4596</v>
      </c>
      <c r="GW162" s="484">
        <v>1833</v>
      </c>
      <c r="GX162" s="484">
        <v>586</v>
      </c>
      <c r="GY162" s="484">
        <v>198</v>
      </c>
      <c r="GZ162" s="484">
        <v>13</v>
      </c>
      <c r="HA162" s="485">
        <v>39076</v>
      </c>
      <c r="HB162" s="460">
        <v>0</v>
      </c>
      <c r="HC162" s="460">
        <v>6.8</v>
      </c>
      <c r="HD162" s="460">
        <v>0</v>
      </c>
      <c r="HE162" s="460">
        <v>0</v>
      </c>
      <c r="HF162" s="460">
        <v>0</v>
      </c>
      <c r="HG162" s="460">
        <v>0</v>
      </c>
      <c r="HH162" s="460">
        <v>0</v>
      </c>
      <c r="HI162" s="460">
        <v>0</v>
      </c>
      <c r="HJ162" s="460">
        <v>0</v>
      </c>
      <c r="HK162" s="483">
        <v>6.8</v>
      </c>
      <c r="HL162" s="460">
        <v>17.5</v>
      </c>
      <c r="HM162" s="460">
        <v>9394.4500000000007</v>
      </c>
      <c r="HN162" s="460">
        <v>34117.75</v>
      </c>
      <c r="HO162" s="460">
        <v>31203</v>
      </c>
      <c r="HP162" s="460">
        <v>16777.5</v>
      </c>
      <c r="HQ162" s="460">
        <v>8920.25</v>
      </c>
      <c r="HR162" s="460">
        <v>3938.75</v>
      </c>
      <c r="HS162" s="460">
        <v>1423.75</v>
      </c>
      <c r="HT162" s="460">
        <v>43.5</v>
      </c>
      <c r="HU162" s="483">
        <v>105836.45</v>
      </c>
      <c r="HV162" s="460">
        <v>9.6999999999999993</v>
      </c>
      <c r="HW162" s="460">
        <v>6263</v>
      </c>
      <c r="HX162" s="460">
        <v>26536</v>
      </c>
      <c r="HY162" s="460">
        <v>27736</v>
      </c>
      <c r="HZ162" s="460">
        <v>16777.5</v>
      </c>
      <c r="IA162" s="460">
        <v>10902.5</v>
      </c>
      <c r="IB162" s="460">
        <v>5689.3</v>
      </c>
      <c r="IC162" s="460">
        <v>2372.9</v>
      </c>
      <c r="ID162" s="460">
        <v>87</v>
      </c>
      <c r="IE162" s="483">
        <v>96373.9</v>
      </c>
      <c r="IF162" s="483">
        <v>253</v>
      </c>
      <c r="IG162" s="483">
        <v>96626.9</v>
      </c>
      <c r="IH162" s="460">
        <v>17.5</v>
      </c>
      <c r="II162" s="460">
        <v>9394.4500000000007</v>
      </c>
      <c r="IJ162" s="460">
        <v>34117.75</v>
      </c>
      <c r="IK162" s="460">
        <v>31203</v>
      </c>
      <c r="IL162" s="460">
        <v>16777.5</v>
      </c>
      <c r="IM162" s="460">
        <v>8920.25</v>
      </c>
      <c r="IN162" s="460">
        <v>3938.75</v>
      </c>
      <c r="IO162" s="460">
        <v>1423.75</v>
      </c>
      <c r="IP162" s="460">
        <v>43.5</v>
      </c>
      <c r="IQ162" s="483">
        <v>105836.45</v>
      </c>
      <c r="IR162" s="460">
        <v>5.5</v>
      </c>
      <c r="IS162" s="460">
        <v>2317.14</v>
      </c>
      <c r="IT162" s="460">
        <v>4202.0600000000004</v>
      </c>
      <c r="IU162" s="460">
        <v>2155.59</v>
      </c>
      <c r="IV162" s="460">
        <v>534.69000000000005</v>
      </c>
      <c r="IW162" s="460">
        <v>151.94999999999999</v>
      </c>
      <c r="IX162" s="460">
        <v>48.43</v>
      </c>
      <c r="IY162" s="460">
        <v>9.6300000000000008</v>
      </c>
      <c r="IZ162" s="460">
        <v>0.66</v>
      </c>
      <c r="JA162" s="483">
        <v>9425.65</v>
      </c>
      <c r="JB162" s="460">
        <v>12</v>
      </c>
      <c r="JC162" s="460">
        <v>7077.31</v>
      </c>
      <c r="JD162" s="460">
        <v>29915.69</v>
      </c>
      <c r="JE162" s="460">
        <v>29047.41</v>
      </c>
      <c r="JF162" s="460">
        <v>16242.81</v>
      </c>
      <c r="JG162" s="460">
        <v>8768.2999999999993</v>
      </c>
      <c r="JH162" s="460">
        <v>3890.32</v>
      </c>
      <c r="JI162" s="460">
        <v>1414.12</v>
      </c>
      <c r="JJ162" s="460">
        <v>42.84</v>
      </c>
      <c r="JK162" s="483">
        <v>96410.8</v>
      </c>
      <c r="JL162" s="460">
        <v>6.7</v>
      </c>
      <c r="JM162" s="460">
        <v>4718.2</v>
      </c>
      <c r="JN162" s="460">
        <v>23267.8</v>
      </c>
      <c r="JO162" s="460">
        <v>25819.9</v>
      </c>
      <c r="JP162" s="460">
        <v>16242.8</v>
      </c>
      <c r="JQ162" s="460">
        <v>10716.8</v>
      </c>
      <c r="JR162" s="460">
        <v>5619.4</v>
      </c>
      <c r="JS162" s="460">
        <v>2356.9</v>
      </c>
      <c r="JT162" s="460">
        <v>85.7</v>
      </c>
      <c r="JU162" s="483">
        <v>88834.2</v>
      </c>
      <c r="JV162" s="483">
        <v>253</v>
      </c>
      <c r="JW162" s="483">
        <v>89087.2</v>
      </c>
      <c r="JX162" s="461"/>
      <c r="JY162" s="461"/>
      <c r="JZ162" s="461"/>
      <c r="KA162" s="461"/>
      <c r="KB162" s="461"/>
      <c r="KC162" s="461"/>
      <c r="KD162" s="461"/>
      <c r="KE162" s="461"/>
      <c r="KF162" s="461"/>
      <c r="KG162" s="461"/>
      <c r="KH162" s="461"/>
      <c r="KI162" s="461"/>
      <c r="KJ162" s="461"/>
      <c r="KK162" s="461"/>
      <c r="KL162" s="461"/>
      <c r="KM162" s="461"/>
      <c r="KN162" s="461"/>
      <c r="KO162" s="461"/>
      <c r="KP162" s="461"/>
      <c r="KQ162" s="461"/>
      <c r="KR162" s="461"/>
      <c r="KS162" s="461"/>
      <c r="KT162" s="461"/>
      <c r="KU162" s="461"/>
      <c r="KV162" s="461"/>
      <c r="KW162" s="461"/>
      <c r="KX162" s="462"/>
    </row>
    <row r="163" spans="1:310" s="463" customFormat="1" x14ac:dyDescent="0.2">
      <c r="A163" s="457" t="s">
        <v>352</v>
      </c>
      <c r="B163" s="473" t="s">
        <v>978</v>
      </c>
      <c r="C163" s="464" t="s">
        <v>786</v>
      </c>
      <c r="D163" s="465" t="s">
        <v>353</v>
      </c>
      <c r="E163" s="484">
        <v>3625</v>
      </c>
      <c r="F163" s="484">
        <v>7397</v>
      </c>
      <c r="G163" s="484">
        <v>3851</v>
      </c>
      <c r="H163" s="484">
        <v>3652</v>
      </c>
      <c r="I163" s="484">
        <v>2491</v>
      </c>
      <c r="J163" s="484">
        <v>1522</v>
      </c>
      <c r="K163" s="484">
        <v>987</v>
      </c>
      <c r="L163" s="484">
        <v>94</v>
      </c>
      <c r="M163" s="485">
        <v>23619</v>
      </c>
      <c r="N163" s="484">
        <v>134</v>
      </c>
      <c r="O163" s="484">
        <v>126</v>
      </c>
      <c r="P163" s="484">
        <v>51</v>
      </c>
      <c r="Q163" s="484">
        <v>51</v>
      </c>
      <c r="R163" s="484">
        <v>24</v>
      </c>
      <c r="S163" s="484">
        <v>16</v>
      </c>
      <c r="T163" s="484">
        <v>16</v>
      </c>
      <c r="U163" s="484">
        <v>2</v>
      </c>
      <c r="V163" s="485">
        <v>420</v>
      </c>
      <c r="W163" s="484">
        <v>0</v>
      </c>
      <c r="X163" s="484">
        <v>0</v>
      </c>
      <c r="Y163" s="484">
        <v>0</v>
      </c>
      <c r="Z163" s="484">
        <v>0</v>
      </c>
      <c r="AA163" s="484">
        <v>0</v>
      </c>
      <c r="AB163" s="484">
        <v>0</v>
      </c>
      <c r="AC163" s="484">
        <v>0</v>
      </c>
      <c r="AD163" s="484">
        <v>0</v>
      </c>
      <c r="AE163" s="485">
        <v>0</v>
      </c>
      <c r="AF163" s="484">
        <v>3491</v>
      </c>
      <c r="AG163" s="484">
        <v>7271</v>
      </c>
      <c r="AH163" s="484">
        <v>3800</v>
      </c>
      <c r="AI163" s="484">
        <v>3601</v>
      </c>
      <c r="AJ163" s="484">
        <v>2467</v>
      </c>
      <c r="AK163" s="484">
        <v>1506</v>
      </c>
      <c r="AL163" s="484">
        <v>971</v>
      </c>
      <c r="AM163" s="484">
        <v>92</v>
      </c>
      <c r="AN163" s="485">
        <v>23199</v>
      </c>
      <c r="AO163" s="484">
        <v>9</v>
      </c>
      <c r="AP163" s="484">
        <v>27</v>
      </c>
      <c r="AQ163" s="484">
        <v>14</v>
      </c>
      <c r="AR163" s="484">
        <v>14</v>
      </c>
      <c r="AS163" s="484">
        <v>20</v>
      </c>
      <c r="AT163" s="484">
        <v>9</v>
      </c>
      <c r="AU163" s="484">
        <v>10</v>
      </c>
      <c r="AV163" s="484">
        <v>2</v>
      </c>
      <c r="AW163" s="485">
        <v>105</v>
      </c>
      <c r="AX163" s="484">
        <v>9</v>
      </c>
      <c r="AY163" s="484">
        <v>27</v>
      </c>
      <c r="AZ163" s="484">
        <v>14</v>
      </c>
      <c r="BA163" s="484">
        <v>14</v>
      </c>
      <c r="BB163" s="484">
        <v>20</v>
      </c>
      <c r="BC163" s="484">
        <v>9</v>
      </c>
      <c r="BD163" s="484">
        <v>10</v>
      </c>
      <c r="BE163" s="484">
        <v>2</v>
      </c>
      <c r="BF163" s="486"/>
      <c r="BG163" s="485">
        <v>105</v>
      </c>
      <c r="BH163" s="484">
        <v>9</v>
      </c>
      <c r="BI163" s="484">
        <v>3509</v>
      </c>
      <c r="BJ163" s="484">
        <v>7258</v>
      </c>
      <c r="BK163" s="484">
        <v>3800</v>
      </c>
      <c r="BL163" s="484">
        <v>3607</v>
      </c>
      <c r="BM163" s="484">
        <v>2456</v>
      </c>
      <c r="BN163" s="484">
        <v>1507</v>
      </c>
      <c r="BO163" s="484">
        <v>963</v>
      </c>
      <c r="BP163" s="484">
        <v>90</v>
      </c>
      <c r="BQ163" s="485">
        <v>23199</v>
      </c>
      <c r="BR163" s="484">
        <v>3</v>
      </c>
      <c r="BS163" s="484">
        <v>1954</v>
      </c>
      <c r="BT163" s="484">
        <v>2839</v>
      </c>
      <c r="BU163" s="484">
        <v>1164</v>
      </c>
      <c r="BV163" s="484">
        <v>858</v>
      </c>
      <c r="BW163" s="484">
        <v>423</v>
      </c>
      <c r="BX163" s="484">
        <v>233</v>
      </c>
      <c r="BY163" s="484">
        <v>124</v>
      </c>
      <c r="BZ163" s="484">
        <v>13</v>
      </c>
      <c r="CA163" s="485">
        <v>7611</v>
      </c>
      <c r="CB163" s="484">
        <v>1</v>
      </c>
      <c r="CC163" s="484">
        <v>27</v>
      </c>
      <c r="CD163" s="484">
        <v>74</v>
      </c>
      <c r="CE163" s="484">
        <v>31</v>
      </c>
      <c r="CF163" s="484">
        <v>39</v>
      </c>
      <c r="CG163" s="484">
        <v>21</v>
      </c>
      <c r="CH163" s="484">
        <v>11</v>
      </c>
      <c r="CI163" s="484">
        <v>9</v>
      </c>
      <c r="CJ163" s="484">
        <v>1</v>
      </c>
      <c r="CK163" s="485">
        <v>214</v>
      </c>
      <c r="CL163" s="484">
        <v>0</v>
      </c>
      <c r="CM163" s="484">
        <v>5</v>
      </c>
      <c r="CN163" s="484">
        <v>1</v>
      </c>
      <c r="CO163" s="484">
        <v>1</v>
      </c>
      <c r="CP163" s="484">
        <v>0</v>
      </c>
      <c r="CQ163" s="484">
        <v>1</v>
      </c>
      <c r="CR163" s="484">
        <v>5</v>
      </c>
      <c r="CS163" s="484">
        <v>3</v>
      </c>
      <c r="CT163" s="484">
        <v>2</v>
      </c>
      <c r="CU163" s="485">
        <v>18</v>
      </c>
      <c r="CV163" s="484">
        <v>9</v>
      </c>
      <c r="CW163" s="484">
        <v>14</v>
      </c>
      <c r="CX163" s="484">
        <v>4</v>
      </c>
      <c r="CY163" s="484">
        <v>4</v>
      </c>
      <c r="CZ163" s="484">
        <v>2</v>
      </c>
      <c r="DA163" s="484">
        <v>4</v>
      </c>
      <c r="DB163" s="484">
        <v>3</v>
      </c>
      <c r="DC163" s="484">
        <v>2</v>
      </c>
      <c r="DD163" s="485">
        <v>42</v>
      </c>
      <c r="DE163" s="484">
        <v>82</v>
      </c>
      <c r="DF163" s="484">
        <v>79</v>
      </c>
      <c r="DG163" s="484">
        <v>36</v>
      </c>
      <c r="DH163" s="484">
        <v>38</v>
      </c>
      <c r="DI163" s="484">
        <v>18</v>
      </c>
      <c r="DJ163" s="484">
        <v>9</v>
      </c>
      <c r="DK163" s="484">
        <v>5</v>
      </c>
      <c r="DL163" s="484">
        <v>0</v>
      </c>
      <c r="DM163" s="485">
        <v>267</v>
      </c>
      <c r="DN163" s="484">
        <v>2</v>
      </c>
      <c r="DO163" s="484">
        <v>1</v>
      </c>
      <c r="DP163" s="484">
        <v>2</v>
      </c>
      <c r="DQ163" s="484">
        <v>2</v>
      </c>
      <c r="DR163" s="484">
        <v>4</v>
      </c>
      <c r="DS163" s="484">
        <v>0</v>
      </c>
      <c r="DT163" s="484">
        <v>1</v>
      </c>
      <c r="DU163" s="484">
        <v>0</v>
      </c>
      <c r="DV163" s="485">
        <v>12</v>
      </c>
      <c r="DW163" s="484">
        <v>11</v>
      </c>
      <c r="DX163" s="484">
        <v>5</v>
      </c>
      <c r="DY163" s="484">
        <v>6</v>
      </c>
      <c r="DZ163" s="484">
        <v>6</v>
      </c>
      <c r="EA163" s="484">
        <v>2</v>
      </c>
      <c r="EB163" s="484">
        <v>2</v>
      </c>
      <c r="EC163" s="484">
        <v>1</v>
      </c>
      <c r="ED163" s="484">
        <v>1</v>
      </c>
      <c r="EE163" s="485">
        <v>34</v>
      </c>
      <c r="EF163" s="484">
        <v>95</v>
      </c>
      <c r="EG163" s="484">
        <v>85</v>
      </c>
      <c r="EH163" s="484">
        <v>44</v>
      </c>
      <c r="EI163" s="484">
        <v>46</v>
      </c>
      <c r="EJ163" s="484">
        <v>24</v>
      </c>
      <c r="EK163" s="484">
        <v>11</v>
      </c>
      <c r="EL163" s="484">
        <v>7</v>
      </c>
      <c r="EM163" s="484">
        <v>1</v>
      </c>
      <c r="EN163" s="485">
        <v>313</v>
      </c>
      <c r="EO163" s="484">
        <v>58</v>
      </c>
      <c r="EP163" s="484">
        <v>40</v>
      </c>
      <c r="EQ163" s="484">
        <v>30</v>
      </c>
      <c r="ER163" s="484">
        <v>33</v>
      </c>
      <c r="ES163" s="484">
        <v>12</v>
      </c>
      <c r="ET163" s="484">
        <v>7</v>
      </c>
      <c r="EU163" s="484">
        <v>7</v>
      </c>
      <c r="EV163" s="484">
        <v>1</v>
      </c>
      <c r="EW163" s="485">
        <v>188</v>
      </c>
      <c r="EX163" s="484">
        <v>0</v>
      </c>
      <c r="EY163" s="484">
        <v>0</v>
      </c>
      <c r="EZ163" s="484">
        <v>0</v>
      </c>
      <c r="FA163" s="484">
        <v>0</v>
      </c>
      <c r="FB163" s="484">
        <v>0</v>
      </c>
      <c r="FC163" s="484">
        <v>0</v>
      </c>
      <c r="FD163" s="484">
        <v>0</v>
      </c>
      <c r="FE163" s="484">
        <v>0</v>
      </c>
      <c r="FF163" s="485">
        <v>0</v>
      </c>
      <c r="FG163" s="484">
        <v>0</v>
      </c>
      <c r="FH163" s="484">
        <v>0</v>
      </c>
      <c r="FI163" s="484">
        <v>0</v>
      </c>
      <c r="FJ163" s="484">
        <v>0</v>
      </c>
      <c r="FK163" s="484">
        <v>0</v>
      </c>
      <c r="FL163" s="484">
        <v>0</v>
      </c>
      <c r="FM163" s="484">
        <v>0</v>
      </c>
      <c r="FN163" s="484">
        <v>0</v>
      </c>
      <c r="FO163" s="485">
        <v>0</v>
      </c>
      <c r="FP163" s="484">
        <v>1</v>
      </c>
      <c r="FQ163" s="484">
        <v>1</v>
      </c>
      <c r="FR163" s="484">
        <v>1</v>
      </c>
      <c r="FS163" s="484">
        <v>2</v>
      </c>
      <c r="FT163" s="484">
        <v>2</v>
      </c>
      <c r="FU163" s="484">
        <v>0</v>
      </c>
      <c r="FV163" s="484">
        <v>1</v>
      </c>
      <c r="FW163" s="484">
        <v>0</v>
      </c>
      <c r="FX163" s="485">
        <v>8</v>
      </c>
      <c r="FY163" s="484">
        <v>57</v>
      </c>
      <c r="FZ163" s="484">
        <v>39</v>
      </c>
      <c r="GA163" s="484">
        <v>29</v>
      </c>
      <c r="GB163" s="484">
        <v>31</v>
      </c>
      <c r="GC163" s="484">
        <v>10</v>
      </c>
      <c r="GD163" s="484">
        <v>7</v>
      </c>
      <c r="GE163" s="484">
        <v>6</v>
      </c>
      <c r="GF163" s="484">
        <v>1</v>
      </c>
      <c r="GG163" s="485">
        <v>180</v>
      </c>
      <c r="GH163" s="484">
        <v>5</v>
      </c>
      <c r="GI163" s="484">
        <v>1509</v>
      </c>
      <c r="GJ163" s="484">
        <v>4338</v>
      </c>
      <c r="GK163" s="484">
        <v>2596</v>
      </c>
      <c r="GL163" s="484">
        <v>2702</v>
      </c>
      <c r="GM163" s="484">
        <v>2005</v>
      </c>
      <c r="GN163" s="484">
        <v>1256</v>
      </c>
      <c r="GO163" s="484">
        <v>825</v>
      </c>
      <c r="GP163" s="484">
        <v>73</v>
      </c>
      <c r="GQ163" s="485">
        <v>15309</v>
      </c>
      <c r="GR163" s="484">
        <v>4</v>
      </c>
      <c r="GS163" s="484">
        <v>2000</v>
      </c>
      <c r="GT163" s="484">
        <v>2920</v>
      </c>
      <c r="GU163" s="484">
        <v>1204</v>
      </c>
      <c r="GV163" s="484">
        <v>905</v>
      </c>
      <c r="GW163" s="484">
        <v>451</v>
      </c>
      <c r="GX163" s="484">
        <v>251</v>
      </c>
      <c r="GY163" s="484">
        <v>138</v>
      </c>
      <c r="GZ163" s="484">
        <v>17</v>
      </c>
      <c r="HA163" s="485">
        <v>7890</v>
      </c>
      <c r="HB163" s="460">
        <v>0</v>
      </c>
      <c r="HC163" s="460">
        <v>1.5</v>
      </c>
      <c r="HD163" s="460">
        <v>0</v>
      </c>
      <c r="HE163" s="460">
        <v>0</v>
      </c>
      <c r="HF163" s="460">
        <v>0</v>
      </c>
      <c r="HG163" s="460">
        <v>0</v>
      </c>
      <c r="HH163" s="460">
        <v>0</v>
      </c>
      <c r="HI163" s="460">
        <v>0</v>
      </c>
      <c r="HJ163" s="460">
        <v>0</v>
      </c>
      <c r="HK163" s="483">
        <v>1.5</v>
      </c>
      <c r="HL163" s="460">
        <v>8</v>
      </c>
      <c r="HM163" s="460">
        <v>3023.25</v>
      </c>
      <c r="HN163" s="460">
        <v>6535.75</v>
      </c>
      <c r="HO163" s="460">
        <v>3506.75</v>
      </c>
      <c r="HP163" s="460">
        <v>3388.75</v>
      </c>
      <c r="HQ163" s="460">
        <v>2345.5</v>
      </c>
      <c r="HR163" s="460">
        <v>1445.5</v>
      </c>
      <c r="HS163" s="460">
        <v>928.75</v>
      </c>
      <c r="HT163" s="460">
        <v>86.5</v>
      </c>
      <c r="HU163" s="483">
        <v>21268.75</v>
      </c>
      <c r="HV163" s="460">
        <v>4.4000000000000004</v>
      </c>
      <c r="HW163" s="460">
        <v>2015.5</v>
      </c>
      <c r="HX163" s="460">
        <v>5083.3999999999996</v>
      </c>
      <c r="HY163" s="460">
        <v>3117.1</v>
      </c>
      <c r="HZ163" s="460">
        <v>3388.8</v>
      </c>
      <c r="IA163" s="460">
        <v>2866.7</v>
      </c>
      <c r="IB163" s="460">
        <v>2087.9</v>
      </c>
      <c r="IC163" s="460">
        <v>1547.9</v>
      </c>
      <c r="ID163" s="460">
        <v>173</v>
      </c>
      <c r="IE163" s="483">
        <v>20284.7</v>
      </c>
      <c r="IF163" s="483">
        <v>35.700000000000003</v>
      </c>
      <c r="IG163" s="483">
        <v>20320.400000000001</v>
      </c>
      <c r="IH163" s="460">
        <v>8</v>
      </c>
      <c r="II163" s="460">
        <v>3023.25</v>
      </c>
      <c r="IJ163" s="460">
        <v>6535.75</v>
      </c>
      <c r="IK163" s="460">
        <v>3506.75</v>
      </c>
      <c r="IL163" s="460">
        <v>3388.75</v>
      </c>
      <c r="IM163" s="460">
        <v>2345.5</v>
      </c>
      <c r="IN163" s="460">
        <v>1445.5</v>
      </c>
      <c r="IO163" s="460">
        <v>928.75</v>
      </c>
      <c r="IP163" s="460">
        <v>86.5</v>
      </c>
      <c r="IQ163" s="483">
        <v>21268.75</v>
      </c>
      <c r="IR163" s="460">
        <v>0.74</v>
      </c>
      <c r="IS163" s="460">
        <v>560.42999999999995</v>
      </c>
      <c r="IT163" s="460">
        <v>648.52</v>
      </c>
      <c r="IU163" s="460">
        <v>149.09</v>
      </c>
      <c r="IV163" s="460">
        <v>64.55</v>
      </c>
      <c r="IW163" s="460">
        <v>31.45</v>
      </c>
      <c r="IX163" s="460">
        <v>10.54</v>
      </c>
      <c r="IY163" s="460">
        <v>3.68</v>
      </c>
      <c r="IZ163" s="460">
        <v>0.92</v>
      </c>
      <c r="JA163" s="483">
        <v>1469.92</v>
      </c>
      <c r="JB163" s="460">
        <v>7.26</v>
      </c>
      <c r="JC163" s="460">
        <v>2462.8200000000002</v>
      </c>
      <c r="JD163" s="460">
        <v>5887.23</v>
      </c>
      <c r="JE163" s="460">
        <v>3357.66</v>
      </c>
      <c r="JF163" s="460">
        <v>3324.2</v>
      </c>
      <c r="JG163" s="460">
        <v>2314.0500000000002</v>
      </c>
      <c r="JH163" s="460">
        <v>1434.96</v>
      </c>
      <c r="JI163" s="460">
        <v>925.07</v>
      </c>
      <c r="JJ163" s="460">
        <v>85.58</v>
      </c>
      <c r="JK163" s="483">
        <v>19798.830000000002</v>
      </c>
      <c r="JL163" s="460">
        <v>4</v>
      </c>
      <c r="JM163" s="460">
        <v>1641.9</v>
      </c>
      <c r="JN163" s="460">
        <v>4579</v>
      </c>
      <c r="JO163" s="460">
        <v>2984.6</v>
      </c>
      <c r="JP163" s="460">
        <v>3324.2</v>
      </c>
      <c r="JQ163" s="460">
        <v>2828.3</v>
      </c>
      <c r="JR163" s="460">
        <v>2072.6999999999998</v>
      </c>
      <c r="JS163" s="460">
        <v>1541.8</v>
      </c>
      <c r="JT163" s="460">
        <v>171.2</v>
      </c>
      <c r="JU163" s="483">
        <v>19147.7</v>
      </c>
      <c r="JV163" s="483">
        <v>35.700000000000003</v>
      </c>
      <c r="JW163" s="483">
        <v>19183.400000000001</v>
      </c>
      <c r="JX163" s="461"/>
      <c r="JY163" s="461"/>
      <c r="JZ163" s="461"/>
      <c r="KA163" s="461"/>
      <c r="KB163" s="461"/>
      <c r="KC163" s="461"/>
      <c r="KD163" s="461"/>
      <c r="KE163" s="461"/>
      <c r="KF163" s="461"/>
      <c r="KG163" s="461"/>
      <c r="KH163" s="461"/>
      <c r="KI163" s="461"/>
      <c r="KJ163" s="461"/>
      <c r="KK163" s="461"/>
      <c r="KL163" s="461"/>
      <c r="KM163" s="461"/>
      <c r="KN163" s="461"/>
      <c r="KO163" s="461"/>
      <c r="KP163" s="461"/>
      <c r="KQ163" s="461"/>
      <c r="KR163" s="461"/>
      <c r="KS163" s="461"/>
      <c r="KT163" s="461"/>
      <c r="KU163" s="461"/>
      <c r="KV163" s="461"/>
      <c r="KW163" s="461"/>
      <c r="KX163" s="462"/>
    </row>
    <row r="164" spans="1:310" s="463" customFormat="1" x14ac:dyDescent="0.2">
      <c r="A164" s="457" t="s">
        <v>354</v>
      </c>
      <c r="B164" s="473" t="s">
        <v>979</v>
      </c>
      <c r="C164" s="464" t="s">
        <v>801</v>
      </c>
      <c r="D164" s="465" t="s">
        <v>355</v>
      </c>
      <c r="E164" s="484">
        <v>7240</v>
      </c>
      <c r="F164" s="484">
        <v>13577</v>
      </c>
      <c r="G164" s="484">
        <v>12837</v>
      </c>
      <c r="H164" s="484">
        <v>7992</v>
      </c>
      <c r="I164" s="484">
        <v>6070</v>
      </c>
      <c r="J164" s="484">
        <v>3408</v>
      </c>
      <c r="K164" s="484">
        <v>1952</v>
      </c>
      <c r="L164" s="484">
        <v>132</v>
      </c>
      <c r="M164" s="485">
        <v>53208</v>
      </c>
      <c r="N164" s="484">
        <v>144</v>
      </c>
      <c r="O164" s="484">
        <v>154</v>
      </c>
      <c r="P164" s="484">
        <v>140</v>
      </c>
      <c r="Q164" s="484">
        <v>71</v>
      </c>
      <c r="R164" s="484">
        <v>44</v>
      </c>
      <c r="S164" s="484">
        <v>19</v>
      </c>
      <c r="T164" s="484">
        <v>17</v>
      </c>
      <c r="U164" s="484">
        <v>4</v>
      </c>
      <c r="V164" s="485">
        <v>593</v>
      </c>
      <c r="W164" s="484">
        <v>2</v>
      </c>
      <c r="X164" s="484">
        <v>1</v>
      </c>
      <c r="Y164" s="484">
        <v>0</v>
      </c>
      <c r="Z164" s="484">
        <v>2</v>
      </c>
      <c r="AA164" s="484">
        <v>0</v>
      </c>
      <c r="AB164" s="484">
        <v>0</v>
      </c>
      <c r="AC164" s="484">
        <v>0</v>
      </c>
      <c r="AD164" s="484">
        <v>0</v>
      </c>
      <c r="AE164" s="485">
        <v>5</v>
      </c>
      <c r="AF164" s="484">
        <v>7094</v>
      </c>
      <c r="AG164" s="484">
        <v>13422</v>
      </c>
      <c r="AH164" s="484">
        <v>12697</v>
      </c>
      <c r="AI164" s="484">
        <v>7919</v>
      </c>
      <c r="AJ164" s="484">
        <v>6026</v>
      </c>
      <c r="AK164" s="484">
        <v>3389</v>
      </c>
      <c r="AL164" s="484">
        <v>1935</v>
      </c>
      <c r="AM164" s="484">
        <v>128</v>
      </c>
      <c r="AN164" s="485">
        <v>52610</v>
      </c>
      <c r="AO164" s="484">
        <v>12</v>
      </c>
      <c r="AP164" s="484">
        <v>40</v>
      </c>
      <c r="AQ164" s="484">
        <v>40</v>
      </c>
      <c r="AR164" s="484">
        <v>41</v>
      </c>
      <c r="AS164" s="484">
        <v>46</v>
      </c>
      <c r="AT164" s="484">
        <v>24</v>
      </c>
      <c r="AU164" s="484">
        <v>20</v>
      </c>
      <c r="AV164" s="484">
        <v>9</v>
      </c>
      <c r="AW164" s="485">
        <v>232</v>
      </c>
      <c r="AX164" s="484">
        <v>12</v>
      </c>
      <c r="AY164" s="484">
        <v>40</v>
      </c>
      <c r="AZ164" s="484">
        <v>40</v>
      </c>
      <c r="BA164" s="484">
        <v>41</v>
      </c>
      <c r="BB164" s="484">
        <v>46</v>
      </c>
      <c r="BC164" s="484">
        <v>24</v>
      </c>
      <c r="BD164" s="484">
        <v>20</v>
      </c>
      <c r="BE164" s="484">
        <v>9</v>
      </c>
      <c r="BF164" s="486"/>
      <c r="BG164" s="485">
        <v>232</v>
      </c>
      <c r="BH164" s="484">
        <v>12</v>
      </c>
      <c r="BI164" s="484">
        <v>7122</v>
      </c>
      <c r="BJ164" s="484">
        <v>13422</v>
      </c>
      <c r="BK164" s="484">
        <v>12698</v>
      </c>
      <c r="BL164" s="484">
        <v>7924</v>
      </c>
      <c r="BM164" s="484">
        <v>6004</v>
      </c>
      <c r="BN164" s="484">
        <v>3385</v>
      </c>
      <c r="BO164" s="484">
        <v>1924</v>
      </c>
      <c r="BP164" s="484">
        <v>119</v>
      </c>
      <c r="BQ164" s="485">
        <v>52610</v>
      </c>
      <c r="BR164" s="484">
        <v>7</v>
      </c>
      <c r="BS164" s="484">
        <v>4334</v>
      </c>
      <c r="BT164" s="484">
        <v>5542</v>
      </c>
      <c r="BU164" s="484">
        <v>3964</v>
      </c>
      <c r="BV164" s="484">
        <v>2029</v>
      </c>
      <c r="BW164" s="484">
        <v>1220</v>
      </c>
      <c r="BX164" s="484">
        <v>592</v>
      </c>
      <c r="BY164" s="484">
        <v>226</v>
      </c>
      <c r="BZ164" s="484">
        <v>10</v>
      </c>
      <c r="CA164" s="485">
        <v>17924</v>
      </c>
      <c r="CB164" s="484">
        <v>0</v>
      </c>
      <c r="CC164" s="484">
        <v>30</v>
      </c>
      <c r="CD164" s="484">
        <v>100</v>
      </c>
      <c r="CE164" s="484">
        <v>97</v>
      </c>
      <c r="CF164" s="484">
        <v>60</v>
      </c>
      <c r="CG164" s="484">
        <v>72</v>
      </c>
      <c r="CH164" s="484">
        <v>24</v>
      </c>
      <c r="CI164" s="484">
        <v>10</v>
      </c>
      <c r="CJ164" s="484">
        <v>1</v>
      </c>
      <c r="CK164" s="485">
        <v>394</v>
      </c>
      <c r="CL164" s="484">
        <v>0</v>
      </c>
      <c r="CM164" s="484">
        <v>4</v>
      </c>
      <c r="CN164" s="484">
        <v>10</v>
      </c>
      <c r="CO164" s="484">
        <v>5</v>
      </c>
      <c r="CP164" s="484">
        <v>9</v>
      </c>
      <c r="CQ164" s="484">
        <v>5</v>
      </c>
      <c r="CR164" s="484">
        <v>13</v>
      </c>
      <c r="CS164" s="484">
        <v>13</v>
      </c>
      <c r="CT164" s="484">
        <v>3</v>
      </c>
      <c r="CU164" s="485">
        <v>62</v>
      </c>
      <c r="CV164" s="484">
        <v>47</v>
      </c>
      <c r="CW164" s="484">
        <v>72</v>
      </c>
      <c r="CX164" s="484">
        <v>60</v>
      </c>
      <c r="CY164" s="484">
        <v>63</v>
      </c>
      <c r="CZ164" s="484">
        <v>37</v>
      </c>
      <c r="DA164" s="484">
        <v>21</v>
      </c>
      <c r="DB164" s="484">
        <v>24</v>
      </c>
      <c r="DC164" s="484">
        <v>8</v>
      </c>
      <c r="DD164" s="485">
        <v>332</v>
      </c>
      <c r="DE164" s="484">
        <v>72</v>
      </c>
      <c r="DF164" s="484">
        <v>62</v>
      </c>
      <c r="DG164" s="484">
        <v>52</v>
      </c>
      <c r="DH164" s="484">
        <v>24</v>
      </c>
      <c r="DI164" s="484">
        <v>19</v>
      </c>
      <c r="DJ164" s="484">
        <v>7</v>
      </c>
      <c r="DK164" s="484">
        <v>8</v>
      </c>
      <c r="DL164" s="484">
        <v>1</v>
      </c>
      <c r="DM164" s="485">
        <v>245</v>
      </c>
      <c r="DN164" s="484">
        <v>119</v>
      </c>
      <c r="DO164" s="484">
        <v>145</v>
      </c>
      <c r="DP164" s="484">
        <v>97</v>
      </c>
      <c r="DQ164" s="484">
        <v>43</v>
      </c>
      <c r="DR164" s="484">
        <v>35</v>
      </c>
      <c r="DS164" s="484">
        <v>15</v>
      </c>
      <c r="DT164" s="484">
        <v>9</v>
      </c>
      <c r="DU164" s="484">
        <v>2</v>
      </c>
      <c r="DV164" s="485">
        <v>465</v>
      </c>
      <c r="DW164" s="484">
        <v>60</v>
      </c>
      <c r="DX164" s="484">
        <v>38</v>
      </c>
      <c r="DY164" s="484">
        <v>21</v>
      </c>
      <c r="DZ164" s="484">
        <v>16</v>
      </c>
      <c r="EA164" s="484">
        <v>13</v>
      </c>
      <c r="EB164" s="484">
        <v>6</v>
      </c>
      <c r="EC164" s="484">
        <v>8</v>
      </c>
      <c r="ED164" s="484">
        <v>1</v>
      </c>
      <c r="EE164" s="485">
        <v>163</v>
      </c>
      <c r="EF164" s="484">
        <v>251</v>
      </c>
      <c r="EG164" s="484">
        <v>245</v>
      </c>
      <c r="EH164" s="484">
        <v>170</v>
      </c>
      <c r="EI164" s="484">
        <v>83</v>
      </c>
      <c r="EJ164" s="484">
        <v>67</v>
      </c>
      <c r="EK164" s="484">
        <v>28</v>
      </c>
      <c r="EL164" s="484">
        <v>25</v>
      </c>
      <c r="EM164" s="484">
        <v>4</v>
      </c>
      <c r="EN164" s="485">
        <v>873</v>
      </c>
      <c r="EO164" s="484">
        <v>154</v>
      </c>
      <c r="EP164" s="484">
        <v>120</v>
      </c>
      <c r="EQ164" s="484">
        <v>89</v>
      </c>
      <c r="ER164" s="484">
        <v>49</v>
      </c>
      <c r="ES164" s="484">
        <v>42</v>
      </c>
      <c r="ET164" s="484">
        <v>19</v>
      </c>
      <c r="EU164" s="484">
        <v>20</v>
      </c>
      <c r="EV164" s="484">
        <v>3</v>
      </c>
      <c r="EW164" s="485">
        <v>496</v>
      </c>
      <c r="EX164" s="484">
        <v>0</v>
      </c>
      <c r="EY164" s="484">
        <v>0</v>
      </c>
      <c r="EZ164" s="484">
        <v>0</v>
      </c>
      <c r="FA164" s="484">
        <v>0</v>
      </c>
      <c r="FB164" s="484">
        <v>0</v>
      </c>
      <c r="FC164" s="484">
        <v>0</v>
      </c>
      <c r="FD164" s="484">
        <v>0</v>
      </c>
      <c r="FE164" s="484">
        <v>0</v>
      </c>
      <c r="FF164" s="485">
        <v>0</v>
      </c>
      <c r="FG164" s="484">
        <v>0</v>
      </c>
      <c r="FH164" s="484">
        <v>0</v>
      </c>
      <c r="FI164" s="484">
        <v>0</v>
      </c>
      <c r="FJ164" s="484">
        <v>0</v>
      </c>
      <c r="FK164" s="484">
        <v>0</v>
      </c>
      <c r="FL164" s="484">
        <v>0</v>
      </c>
      <c r="FM164" s="484">
        <v>0</v>
      </c>
      <c r="FN164" s="484">
        <v>0</v>
      </c>
      <c r="FO164" s="485">
        <v>0</v>
      </c>
      <c r="FP164" s="484">
        <v>9</v>
      </c>
      <c r="FQ164" s="484">
        <v>12</v>
      </c>
      <c r="FR164" s="484">
        <v>14</v>
      </c>
      <c r="FS164" s="484">
        <v>9</v>
      </c>
      <c r="FT164" s="484">
        <v>8</v>
      </c>
      <c r="FU164" s="484">
        <v>6</v>
      </c>
      <c r="FV164" s="484">
        <v>4</v>
      </c>
      <c r="FW164" s="484">
        <v>1</v>
      </c>
      <c r="FX164" s="485">
        <v>63</v>
      </c>
      <c r="FY164" s="484">
        <v>145</v>
      </c>
      <c r="FZ164" s="484">
        <v>108</v>
      </c>
      <c r="GA164" s="484">
        <v>75</v>
      </c>
      <c r="GB164" s="484">
        <v>40</v>
      </c>
      <c r="GC164" s="484">
        <v>34</v>
      </c>
      <c r="GD164" s="484">
        <v>13</v>
      </c>
      <c r="GE164" s="484">
        <v>16</v>
      </c>
      <c r="GF164" s="484">
        <v>2</v>
      </c>
      <c r="GG164" s="485">
        <v>433</v>
      </c>
      <c r="GH164" s="484">
        <v>5</v>
      </c>
      <c r="GI164" s="484">
        <v>2574</v>
      </c>
      <c r="GJ164" s="484">
        <v>7587</v>
      </c>
      <c r="GK164" s="484">
        <v>8513</v>
      </c>
      <c r="GL164" s="484">
        <v>5766</v>
      </c>
      <c r="GM164" s="484">
        <v>4659</v>
      </c>
      <c r="GN164" s="484">
        <v>2735</v>
      </c>
      <c r="GO164" s="484">
        <v>1658</v>
      </c>
      <c r="GP164" s="484">
        <v>102</v>
      </c>
      <c r="GQ164" s="485">
        <v>33599</v>
      </c>
      <c r="GR164" s="484">
        <v>7</v>
      </c>
      <c r="GS164" s="484">
        <v>4548</v>
      </c>
      <c r="GT164" s="484">
        <v>5835</v>
      </c>
      <c r="GU164" s="484">
        <v>4185</v>
      </c>
      <c r="GV164" s="484">
        <v>2158</v>
      </c>
      <c r="GW164" s="484">
        <v>1345</v>
      </c>
      <c r="GX164" s="484">
        <v>650</v>
      </c>
      <c r="GY164" s="484">
        <v>266</v>
      </c>
      <c r="GZ164" s="484">
        <v>17</v>
      </c>
      <c r="HA164" s="485">
        <v>19011</v>
      </c>
      <c r="HB164" s="460">
        <v>0</v>
      </c>
      <c r="HC164" s="460">
        <v>31</v>
      </c>
      <c r="HD164" s="460">
        <v>4</v>
      </c>
      <c r="HE164" s="460">
        <v>3.5</v>
      </c>
      <c r="HF164" s="460">
        <v>0.5</v>
      </c>
      <c r="HG164" s="460">
        <v>0</v>
      </c>
      <c r="HH164" s="460">
        <v>0</v>
      </c>
      <c r="HI164" s="460">
        <v>0</v>
      </c>
      <c r="HJ164" s="460">
        <v>0</v>
      </c>
      <c r="HK164" s="483">
        <v>39</v>
      </c>
      <c r="HL164" s="460">
        <v>10.25</v>
      </c>
      <c r="HM164" s="460">
        <v>5940.75</v>
      </c>
      <c r="HN164" s="460">
        <v>11898.5</v>
      </c>
      <c r="HO164" s="460">
        <v>11603.75</v>
      </c>
      <c r="HP164" s="460">
        <v>7371.5</v>
      </c>
      <c r="HQ164" s="460">
        <v>5658.5</v>
      </c>
      <c r="HR164" s="460">
        <v>3217</v>
      </c>
      <c r="HS164" s="460">
        <v>1858.5</v>
      </c>
      <c r="HT164" s="460">
        <v>114</v>
      </c>
      <c r="HU164" s="483">
        <v>47672.75</v>
      </c>
      <c r="HV164" s="460">
        <v>5.7</v>
      </c>
      <c r="HW164" s="460">
        <v>3960.5</v>
      </c>
      <c r="HX164" s="460">
        <v>9254.4</v>
      </c>
      <c r="HY164" s="460">
        <v>10314.4</v>
      </c>
      <c r="HZ164" s="460">
        <v>7371.5</v>
      </c>
      <c r="IA164" s="460">
        <v>6915.9</v>
      </c>
      <c r="IB164" s="460">
        <v>4646.8</v>
      </c>
      <c r="IC164" s="460">
        <v>3097.5</v>
      </c>
      <c r="ID164" s="460">
        <v>228</v>
      </c>
      <c r="IE164" s="483">
        <v>45794.7</v>
      </c>
      <c r="IF164" s="483">
        <v>0</v>
      </c>
      <c r="IG164" s="483">
        <v>45794.7</v>
      </c>
      <c r="IH164" s="460">
        <v>10.25</v>
      </c>
      <c r="II164" s="460">
        <v>5940.75</v>
      </c>
      <c r="IJ164" s="460">
        <v>11898.5</v>
      </c>
      <c r="IK164" s="460">
        <v>11603.75</v>
      </c>
      <c r="IL164" s="460">
        <v>7371.5</v>
      </c>
      <c r="IM164" s="460">
        <v>5658.5</v>
      </c>
      <c r="IN164" s="460">
        <v>3217</v>
      </c>
      <c r="IO164" s="460">
        <v>1858.5</v>
      </c>
      <c r="IP164" s="460">
        <v>114</v>
      </c>
      <c r="IQ164" s="483">
        <v>47672.75</v>
      </c>
      <c r="IR164" s="460">
        <v>2.59</v>
      </c>
      <c r="IS164" s="460">
        <v>1492.34</v>
      </c>
      <c r="IT164" s="460">
        <v>1547.51</v>
      </c>
      <c r="IU164" s="460">
        <v>674.87</v>
      </c>
      <c r="IV164" s="460">
        <v>233.39</v>
      </c>
      <c r="IW164" s="460">
        <v>73</v>
      </c>
      <c r="IX164" s="460">
        <v>19.940000000000001</v>
      </c>
      <c r="IY164" s="460">
        <v>10.74</v>
      </c>
      <c r="IZ164" s="460">
        <v>0</v>
      </c>
      <c r="JA164" s="483">
        <v>4054.38</v>
      </c>
      <c r="JB164" s="460">
        <v>7.66</v>
      </c>
      <c r="JC164" s="460">
        <v>4448.41</v>
      </c>
      <c r="JD164" s="460">
        <v>10350.99</v>
      </c>
      <c r="JE164" s="460">
        <v>10928.88</v>
      </c>
      <c r="JF164" s="460">
        <v>7138.11</v>
      </c>
      <c r="JG164" s="460">
        <v>5585.5</v>
      </c>
      <c r="JH164" s="460">
        <v>3197.06</v>
      </c>
      <c r="JI164" s="460">
        <v>1847.76</v>
      </c>
      <c r="JJ164" s="460">
        <v>114</v>
      </c>
      <c r="JK164" s="483">
        <v>43618.37</v>
      </c>
      <c r="JL164" s="460">
        <v>4.3</v>
      </c>
      <c r="JM164" s="460">
        <v>2965.6</v>
      </c>
      <c r="JN164" s="460">
        <v>8050.8</v>
      </c>
      <c r="JO164" s="460">
        <v>9714.6</v>
      </c>
      <c r="JP164" s="460">
        <v>7138.1</v>
      </c>
      <c r="JQ164" s="460">
        <v>6826.7</v>
      </c>
      <c r="JR164" s="460">
        <v>4618</v>
      </c>
      <c r="JS164" s="460">
        <v>3079.6</v>
      </c>
      <c r="JT164" s="460">
        <v>228</v>
      </c>
      <c r="JU164" s="483">
        <v>42625.7</v>
      </c>
      <c r="JV164" s="483">
        <v>0</v>
      </c>
      <c r="JW164" s="483">
        <v>42625.7</v>
      </c>
      <c r="JX164" s="461"/>
      <c r="JY164" s="461"/>
      <c r="JZ164" s="461"/>
      <c r="KA164" s="461"/>
      <c r="KB164" s="461"/>
      <c r="KC164" s="461"/>
      <c r="KD164" s="461"/>
      <c r="KE164" s="461"/>
      <c r="KF164" s="461"/>
      <c r="KG164" s="461"/>
      <c r="KH164" s="461"/>
      <c r="KI164" s="461"/>
      <c r="KJ164" s="461"/>
      <c r="KK164" s="461"/>
      <c r="KL164" s="461"/>
      <c r="KM164" s="461"/>
      <c r="KN164" s="461"/>
      <c r="KO164" s="461"/>
      <c r="KP164" s="461"/>
      <c r="KQ164" s="461"/>
      <c r="KR164" s="461"/>
      <c r="KS164" s="461"/>
      <c r="KT164" s="461"/>
      <c r="KU164" s="461"/>
      <c r="KV164" s="461"/>
      <c r="KW164" s="461"/>
      <c r="KX164" s="462"/>
    </row>
    <row r="165" spans="1:310" s="463" customFormat="1" x14ac:dyDescent="0.2">
      <c r="A165" s="457" t="s">
        <v>356</v>
      </c>
      <c r="B165" s="473" t="s">
        <v>980</v>
      </c>
      <c r="C165" s="464" t="s">
        <v>640</v>
      </c>
      <c r="D165" s="465" t="s">
        <v>357</v>
      </c>
      <c r="E165" s="484">
        <v>1159</v>
      </c>
      <c r="F165" s="484">
        <v>8524</v>
      </c>
      <c r="G165" s="484">
        <v>23539</v>
      </c>
      <c r="H165" s="484">
        <v>28032</v>
      </c>
      <c r="I165" s="484">
        <v>13277</v>
      </c>
      <c r="J165" s="484">
        <v>5705</v>
      </c>
      <c r="K165" s="484">
        <v>4108</v>
      </c>
      <c r="L165" s="484">
        <v>1789</v>
      </c>
      <c r="M165" s="485">
        <v>86133</v>
      </c>
      <c r="N165" s="484">
        <v>31</v>
      </c>
      <c r="O165" s="484">
        <v>135</v>
      </c>
      <c r="P165" s="484">
        <v>313</v>
      </c>
      <c r="Q165" s="484">
        <v>277</v>
      </c>
      <c r="R165" s="484">
        <v>120</v>
      </c>
      <c r="S165" s="484">
        <v>46</v>
      </c>
      <c r="T165" s="484">
        <v>48</v>
      </c>
      <c r="U165" s="484">
        <v>24</v>
      </c>
      <c r="V165" s="485">
        <v>994</v>
      </c>
      <c r="W165" s="484">
        <v>0</v>
      </c>
      <c r="X165" s="484">
        <v>0</v>
      </c>
      <c r="Y165" s="484">
        <v>0</v>
      </c>
      <c r="Z165" s="484">
        <v>0</v>
      </c>
      <c r="AA165" s="484">
        <v>0</v>
      </c>
      <c r="AB165" s="484">
        <v>0</v>
      </c>
      <c r="AC165" s="484">
        <v>0</v>
      </c>
      <c r="AD165" s="484">
        <v>0</v>
      </c>
      <c r="AE165" s="485">
        <v>0</v>
      </c>
      <c r="AF165" s="484">
        <v>1128</v>
      </c>
      <c r="AG165" s="484">
        <v>8389</v>
      </c>
      <c r="AH165" s="484">
        <v>23226</v>
      </c>
      <c r="AI165" s="484">
        <v>27755</v>
      </c>
      <c r="AJ165" s="484">
        <v>13157</v>
      </c>
      <c r="AK165" s="484">
        <v>5659</v>
      </c>
      <c r="AL165" s="484">
        <v>4060</v>
      </c>
      <c r="AM165" s="484">
        <v>1765</v>
      </c>
      <c r="AN165" s="485">
        <v>85139</v>
      </c>
      <c r="AO165" s="484">
        <v>1</v>
      </c>
      <c r="AP165" s="484">
        <v>5</v>
      </c>
      <c r="AQ165" s="484">
        <v>27</v>
      </c>
      <c r="AR165" s="484">
        <v>83</v>
      </c>
      <c r="AS165" s="484">
        <v>43</v>
      </c>
      <c r="AT165" s="484">
        <v>19</v>
      </c>
      <c r="AU165" s="484">
        <v>10</v>
      </c>
      <c r="AV165" s="484">
        <v>10</v>
      </c>
      <c r="AW165" s="485">
        <v>198</v>
      </c>
      <c r="AX165" s="484">
        <v>1</v>
      </c>
      <c r="AY165" s="484">
        <v>5</v>
      </c>
      <c r="AZ165" s="484">
        <v>27</v>
      </c>
      <c r="BA165" s="484">
        <v>83</v>
      </c>
      <c r="BB165" s="484">
        <v>43</v>
      </c>
      <c r="BC165" s="484">
        <v>19</v>
      </c>
      <c r="BD165" s="484">
        <v>10</v>
      </c>
      <c r="BE165" s="484">
        <v>10</v>
      </c>
      <c r="BF165" s="486"/>
      <c r="BG165" s="485">
        <v>198</v>
      </c>
      <c r="BH165" s="484">
        <v>1</v>
      </c>
      <c r="BI165" s="484">
        <v>1132</v>
      </c>
      <c r="BJ165" s="484">
        <v>8411</v>
      </c>
      <c r="BK165" s="484">
        <v>23282</v>
      </c>
      <c r="BL165" s="484">
        <v>27715</v>
      </c>
      <c r="BM165" s="484">
        <v>13133</v>
      </c>
      <c r="BN165" s="484">
        <v>5650</v>
      </c>
      <c r="BO165" s="484">
        <v>4060</v>
      </c>
      <c r="BP165" s="484">
        <v>1755</v>
      </c>
      <c r="BQ165" s="485">
        <v>85139</v>
      </c>
      <c r="BR165" s="484">
        <v>0</v>
      </c>
      <c r="BS165" s="484">
        <v>577</v>
      </c>
      <c r="BT165" s="484">
        <v>3848</v>
      </c>
      <c r="BU165" s="484">
        <v>7437</v>
      </c>
      <c r="BV165" s="484">
        <v>6186</v>
      </c>
      <c r="BW165" s="484">
        <v>2527</v>
      </c>
      <c r="BX165" s="484">
        <v>1008</v>
      </c>
      <c r="BY165" s="484">
        <v>644</v>
      </c>
      <c r="BZ165" s="484">
        <v>144</v>
      </c>
      <c r="CA165" s="485">
        <v>22371</v>
      </c>
      <c r="CB165" s="484">
        <v>0</v>
      </c>
      <c r="CC165" s="484">
        <v>4</v>
      </c>
      <c r="CD165" s="484">
        <v>61</v>
      </c>
      <c r="CE165" s="484">
        <v>213</v>
      </c>
      <c r="CF165" s="484">
        <v>252</v>
      </c>
      <c r="CG165" s="484">
        <v>97</v>
      </c>
      <c r="CH165" s="484">
        <v>39</v>
      </c>
      <c r="CI165" s="484">
        <v>18</v>
      </c>
      <c r="CJ165" s="484">
        <v>4</v>
      </c>
      <c r="CK165" s="485">
        <v>688</v>
      </c>
      <c r="CL165" s="484">
        <v>0</v>
      </c>
      <c r="CM165" s="484">
        <v>0</v>
      </c>
      <c r="CN165" s="484">
        <v>0</v>
      </c>
      <c r="CO165" s="484">
        <v>13</v>
      </c>
      <c r="CP165" s="484">
        <v>20</v>
      </c>
      <c r="CQ165" s="484">
        <v>11</v>
      </c>
      <c r="CR165" s="484">
        <v>10</v>
      </c>
      <c r="CS165" s="484">
        <v>14</v>
      </c>
      <c r="CT165" s="484">
        <v>14</v>
      </c>
      <c r="CU165" s="485">
        <v>82</v>
      </c>
      <c r="CV165" s="484">
        <v>26</v>
      </c>
      <c r="CW165" s="484">
        <v>179</v>
      </c>
      <c r="CX165" s="484">
        <v>387</v>
      </c>
      <c r="CY165" s="484">
        <v>411</v>
      </c>
      <c r="CZ165" s="484">
        <v>195</v>
      </c>
      <c r="DA165" s="484">
        <v>105</v>
      </c>
      <c r="DB165" s="484">
        <v>79</v>
      </c>
      <c r="DC165" s="484">
        <v>33</v>
      </c>
      <c r="DD165" s="485">
        <v>1415</v>
      </c>
      <c r="DE165" s="484">
        <v>36</v>
      </c>
      <c r="DF165" s="484">
        <v>243</v>
      </c>
      <c r="DG165" s="484">
        <v>519</v>
      </c>
      <c r="DH165" s="484">
        <v>407</v>
      </c>
      <c r="DI165" s="484">
        <v>209</v>
      </c>
      <c r="DJ165" s="484">
        <v>102</v>
      </c>
      <c r="DK165" s="484">
        <v>77</v>
      </c>
      <c r="DL165" s="484">
        <v>28</v>
      </c>
      <c r="DM165" s="485">
        <v>1621</v>
      </c>
      <c r="DN165" s="484">
        <v>0</v>
      </c>
      <c r="DO165" s="484">
        <v>0</v>
      </c>
      <c r="DP165" s="484">
        <v>0</v>
      </c>
      <c r="DQ165" s="484">
        <v>0</v>
      </c>
      <c r="DR165" s="484">
        <v>0</v>
      </c>
      <c r="DS165" s="484">
        <v>0</v>
      </c>
      <c r="DT165" s="484">
        <v>0</v>
      </c>
      <c r="DU165" s="484">
        <v>0</v>
      </c>
      <c r="DV165" s="485">
        <v>0</v>
      </c>
      <c r="DW165" s="484">
        <v>7</v>
      </c>
      <c r="DX165" s="484">
        <v>38</v>
      </c>
      <c r="DY165" s="484">
        <v>57</v>
      </c>
      <c r="DZ165" s="484">
        <v>49</v>
      </c>
      <c r="EA165" s="484">
        <v>33</v>
      </c>
      <c r="EB165" s="484">
        <v>8</v>
      </c>
      <c r="EC165" s="484">
        <v>8</v>
      </c>
      <c r="ED165" s="484">
        <v>18</v>
      </c>
      <c r="EE165" s="485">
        <v>218</v>
      </c>
      <c r="EF165" s="484">
        <v>43</v>
      </c>
      <c r="EG165" s="484">
        <v>281</v>
      </c>
      <c r="EH165" s="484">
        <v>576</v>
      </c>
      <c r="EI165" s="484">
        <v>456</v>
      </c>
      <c r="EJ165" s="484">
        <v>242</v>
      </c>
      <c r="EK165" s="484">
        <v>110</v>
      </c>
      <c r="EL165" s="484">
        <v>85</v>
      </c>
      <c r="EM165" s="484">
        <v>46</v>
      </c>
      <c r="EN165" s="485">
        <v>1839</v>
      </c>
      <c r="EO165" s="484">
        <v>25</v>
      </c>
      <c r="EP165" s="484">
        <v>150</v>
      </c>
      <c r="EQ165" s="484">
        <v>268</v>
      </c>
      <c r="ER165" s="484">
        <v>216</v>
      </c>
      <c r="ES165" s="484">
        <v>105</v>
      </c>
      <c r="ET165" s="484">
        <v>44</v>
      </c>
      <c r="EU165" s="484">
        <v>39</v>
      </c>
      <c r="EV165" s="484">
        <v>36</v>
      </c>
      <c r="EW165" s="485">
        <v>883</v>
      </c>
      <c r="EX165" s="484">
        <v>0</v>
      </c>
      <c r="EY165" s="484">
        <v>0</v>
      </c>
      <c r="EZ165" s="484">
        <v>0</v>
      </c>
      <c r="FA165" s="484">
        <v>0</v>
      </c>
      <c r="FB165" s="484">
        <v>0</v>
      </c>
      <c r="FC165" s="484">
        <v>0</v>
      </c>
      <c r="FD165" s="484">
        <v>0</v>
      </c>
      <c r="FE165" s="484">
        <v>0</v>
      </c>
      <c r="FF165" s="485">
        <v>0</v>
      </c>
      <c r="FG165" s="484">
        <v>0</v>
      </c>
      <c r="FH165" s="484">
        <v>0</v>
      </c>
      <c r="FI165" s="484">
        <v>0</v>
      </c>
      <c r="FJ165" s="484">
        <v>0</v>
      </c>
      <c r="FK165" s="484">
        <v>0</v>
      </c>
      <c r="FL165" s="484">
        <v>0</v>
      </c>
      <c r="FM165" s="484">
        <v>0</v>
      </c>
      <c r="FN165" s="484">
        <v>0</v>
      </c>
      <c r="FO165" s="485">
        <v>0</v>
      </c>
      <c r="FP165" s="484">
        <v>0</v>
      </c>
      <c r="FQ165" s="484">
        <v>0</v>
      </c>
      <c r="FR165" s="484">
        <v>0</v>
      </c>
      <c r="FS165" s="484">
        <v>0</v>
      </c>
      <c r="FT165" s="484">
        <v>0</v>
      </c>
      <c r="FU165" s="484">
        <v>0</v>
      </c>
      <c r="FV165" s="484">
        <v>0</v>
      </c>
      <c r="FW165" s="484">
        <v>0</v>
      </c>
      <c r="FX165" s="485">
        <v>0</v>
      </c>
      <c r="FY165" s="484">
        <v>25</v>
      </c>
      <c r="FZ165" s="484">
        <v>150</v>
      </c>
      <c r="GA165" s="484">
        <v>268</v>
      </c>
      <c r="GB165" s="484">
        <v>216</v>
      </c>
      <c r="GC165" s="484">
        <v>105</v>
      </c>
      <c r="GD165" s="484">
        <v>44</v>
      </c>
      <c r="GE165" s="484">
        <v>39</v>
      </c>
      <c r="GF165" s="484">
        <v>36</v>
      </c>
      <c r="GG165" s="485">
        <v>883</v>
      </c>
      <c r="GH165" s="484">
        <v>1</v>
      </c>
      <c r="GI165" s="484">
        <v>544</v>
      </c>
      <c r="GJ165" s="484">
        <v>4464</v>
      </c>
      <c r="GK165" s="484">
        <v>15562</v>
      </c>
      <c r="GL165" s="484">
        <v>21208</v>
      </c>
      <c r="GM165" s="484">
        <v>10465</v>
      </c>
      <c r="GN165" s="484">
        <v>4585</v>
      </c>
      <c r="GO165" s="484">
        <v>3376</v>
      </c>
      <c r="GP165" s="484">
        <v>1575</v>
      </c>
      <c r="GQ165" s="485">
        <v>61780</v>
      </c>
      <c r="GR165" s="484">
        <v>0</v>
      </c>
      <c r="GS165" s="484">
        <v>588</v>
      </c>
      <c r="GT165" s="484">
        <v>3947</v>
      </c>
      <c r="GU165" s="484">
        <v>7720</v>
      </c>
      <c r="GV165" s="484">
        <v>6507</v>
      </c>
      <c r="GW165" s="484">
        <v>2668</v>
      </c>
      <c r="GX165" s="484">
        <v>1065</v>
      </c>
      <c r="GY165" s="484">
        <v>684</v>
      </c>
      <c r="GZ165" s="484">
        <v>180</v>
      </c>
      <c r="HA165" s="485">
        <v>23359</v>
      </c>
      <c r="HB165" s="460">
        <v>0</v>
      </c>
      <c r="HC165" s="460">
        <v>0.9</v>
      </c>
      <c r="HD165" s="460">
        <v>0</v>
      </c>
      <c r="HE165" s="460">
        <v>0</v>
      </c>
      <c r="HF165" s="460">
        <v>0</v>
      </c>
      <c r="HG165" s="460">
        <v>0</v>
      </c>
      <c r="HH165" s="460">
        <v>0</v>
      </c>
      <c r="HI165" s="460">
        <v>0</v>
      </c>
      <c r="HJ165" s="460">
        <v>0</v>
      </c>
      <c r="HK165" s="483">
        <v>0.9</v>
      </c>
      <c r="HL165" s="460">
        <v>1</v>
      </c>
      <c r="HM165" s="460">
        <v>996.85</v>
      </c>
      <c r="HN165" s="460">
        <v>7492.75</v>
      </c>
      <c r="HO165" s="460">
        <v>21441</v>
      </c>
      <c r="HP165" s="460">
        <v>26156.5</v>
      </c>
      <c r="HQ165" s="460">
        <v>12513.5</v>
      </c>
      <c r="HR165" s="460">
        <v>5393.25</v>
      </c>
      <c r="HS165" s="460">
        <v>3900.5</v>
      </c>
      <c r="HT165" s="460">
        <v>1732</v>
      </c>
      <c r="HU165" s="483">
        <v>79627.350000000006</v>
      </c>
      <c r="HV165" s="460">
        <v>0.6</v>
      </c>
      <c r="HW165" s="460">
        <v>664.6</v>
      </c>
      <c r="HX165" s="460">
        <v>5827.7</v>
      </c>
      <c r="HY165" s="460">
        <v>19058.7</v>
      </c>
      <c r="HZ165" s="460">
        <v>26156.5</v>
      </c>
      <c r="IA165" s="460">
        <v>15294.3</v>
      </c>
      <c r="IB165" s="460">
        <v>7790.3</v>
      </c>
      <c r="IC165" s="460">
        <v>6500.8</v>
      </c>
      <c r="ID165" s="460">
        <v>3464</v>
      </c>
      <c r="IE165" s="483">
        <v>84757.5</v>
      </c>
      <c r="IF165" s="483">
        <v>5.3</v>
      </c>
      <c r="IG165" s="483">
        <v>84762.8</v>
      </c>
      <c r="IH165" s="460">
        <v>1</v>
      </c>
      <c r="II165" s="460">
        <v>996.85</v>
      </c>
      <c r="IJ165" s="460">
        <v>7492.75</v>
      </c>
      <c r="IK165" s="460">
        <v>21441</v>
      </c>
      <c r="IL165" s="460">
        <v>26156.5</v>
      </c>
      <c r="IM165" s="460">
        <v>12513.5</v>
      </c>
      <c r="IN165" s="460">
        <v>5393.25</v>
      </c>
      <c r="IO165" s="460">
        <v>3900.5</v>
      </c>
      <c r="IP165" s="460">
        <v>1732</v>
      </c>
      <c r="IQ165" s="483">
        <v>79627.350000000006</v>
      </c>
      <c r="IR165" s="460">
        <v>1</v>
      </c>
      <c r="IS165" s="460">
        <v>283.29000000000002</v>
      </c>
      <c r="IT165" s="460">
        <v>1689.23</v>
      </c>
      <c r="IU165" s="460">
        <v>3084.79</v>
      </c>
      <c r="IV165" s="460">
        <v>2352.63</v>
      </c>
      <c r="IW165" s="460">
        <v>533.21</v>
      </c>
      <c r="IX165" s="460">
        <v>108.95</v>
      </c>
      <c r="IY165" s="460">
        <v>32.229999999999997</v>
      </c>
      <c r="IZ165" s="460">
        <v>0.66</v>
      </c>
      <c r="JA165" s="483">
        <v>8085.99</v>
      </c>
      <c r="JB165" s="460">
        <v>0</v>
      </c>
      <c r="JC165" s="460">
        <v>713.56</v>
      </c>
      <c r="JD165" s="460">
        <v>5803.52</v>
      </c>
      <c r="JE165" s="460">
        <v>18356.21</v>
      </c>
      <c r="JF165" s="460">
        <v>23803.87</v>
      </c>
      <c r="JG165" s="460">
        <v>11980.29</v>
      </c>
      <c r="JH165" s="460">
        <v>5284.3</v>
      </c>
      <c r="JI165" s="460">
        <v>3868.27</v>
      </c>
      <c r="JJ165" s="460">
        <v>1731.34</v>
      </c>
      <c r="JK165" s="483">
        <v>71541.36</v>
      </c>
      <c r="JL165" s="460">
        <v>0</v>
      </c>
      <c r="JM165" s="460">
        <v>475.7</v>
      </c>
      <c r="JN165" s="460">
        <v>4513.8</v>
      </c>
      <c r="JO165" s="460">
        <v>16316.6</v>
      </c>
      <c r="JP165" s="460">
        <v>23803.9</v>
      </c>
      <c r="JQ165" s="460">
        <v>14642.6</v>
      </c>
      <c r="JR165" s="460">
        <v>7632.9</v>
      </c>
      <c r="JS165" s="460">
        <v>6447.1</v>
      </c>
      <c r="JT165" s="460">
        <v>3462.7</v>
      </c>
      <c r="JU165" s="483">
        <v>77295.3</v>
      </c>
      <c r="JV165" s="483">
        <v>5.3</v>
      </c>
      <c r="JW165" s="483">
        <v>77300.600000000006</v>
      </c>
      <c r="JX165" s="461"/>
      <c r="JY165" s="461"/>
      <c r="JZ165" s="461"/>
      <c r="KA165" s="461"/>
      <c r="KB165" s="461"/>
      <c r="KC165" s="461"/>
      <c r="KD165" s="461"/>
      <c r="KE165" s="461"/>
      <c r="KF165" s="461"/>
      <c r="KG165" s="461"/>
      <c r="KH165" s="461"/>
      <c r="KI165" s="461"/>
      <c r="KJ165" s="461"/>
      <c r="KK165" s="461"/>
      <c r="KL165" s="461"/>
      <c r="KM165" s="461"/>
      <c r="KN165" s="461"/>
      <c r="KO165" s="461"/>
      <c r="KP165" s="461"/>
      <c r="KQ165" s="461"/>
      <c r="KR165" s="461"/>
      <c r="KS165" s="461"/>
      <c r="KT165" s="461"/>
      <c r="KU165" s="461"/>
      <c r="KV165" s="461"/>
      <c r="KW165" s="461"/>
      <c r="KX165" s="462"/>
    </row>
    <row r="166" spans="1:310" s="463" customFormat="1" x14ac:dyDescent="0.2">
      <c r="A166" s="457" t="s">
        <v>358</v>
      </c>
      <c r="B166" s="473" t="s">
        <v>981</v>
      </c>
      <c r="C166" s="464" t="s">
        <v>801</v>
      </c>
      <c r="D166" s="465" t="s">
        <v>359</v>
      </c>
      <c r="E166" s="484">
        <v>6337</v>
      </c>
      <c r="F166" s="484">
        <v>9173</v>
      </c>
      <c r="G166" s="484">
        <v>7057</v>
      </c>
      <c r="H166" s="484">
        <v>6484</v>
      </c>
      <c r="I166" s="484">
        <v>4755</v>
      </c>
      <c r="J166" s="484">
        <v>2482</v>
      </c>
      <c r="K166" s="484">
        <v>946</v>
      </c>
      <c r="L166" s="484">
        <v>57</v>
      </c>
      <c r="M166" s="485">
        <v>37291</v>
      </c>
      <c r="N166" s="484">
        <v>190</v>
      </c>
      <c r="O166" s="484">
        <v>105</v>
      </c>
      <c r="P166" s="484">
        <v>83</v>
      </c>
      <c r="Q166" s="484">
        <v>71</v>
      </c>
      <c r="R166" s="484">
        <v>36</v>
      </c>
      <c r="S166" s="484">
        <v>18</v>
      </c>
      <c r="T166" s="484">
        <v>13</v>
      </c>
      <c r="U166" s="484">
        <v>0</v>
      </c>
      <c r="V166" s="485">
        <v>516</v>
      </c>
      <c r="W166" s="484">
        <v>0</v>
      </c>
      <c r="X166" s="484">
        <v>0</v>
      </c>
      <c r="Y166" s="484">
        <v>0</v>
      </c>
      <c r="Z166" s="484">
        <v>0</v>
      </c>
      <c r="AA166" s="484">
        <v>0</v>
      </c>
      <c r="AB166" s="484">
        <v>0</v>
      </c>
      <c r="AC166" s="484">
        <v>0</v>
      </c>
      <c r="AD166" s="484">
        <v>0</v>
      </c>
      <c r="AE166" s="485">
        <v>0</v>
      </c>
      <c r="AF166" s="484">
        <v>6147</v>
      </c>
      <c r="AG166" s="484">
        <v>9068</v>
      </c>
      <c r="AH166" s="484">
        <v>6974</v>
      </c>
      <c r="AI166" s="484">
        <v>6413</v>
      </c>
      <c r="AJ166" s="484">
        <v>4719</v>
      </c>
      <c r="AK166" s="484">
        <v>2464</v>
      </c>
      <c r="AL166" s="484">
        <v>933</v>
      </c>
      <c r="AM166" s="484">
        <v>57</v>
      </c>
      <c r="AN166" s="485">
        <v>36775</v>
      </c>
      <c r="AO166" s="484">
        <v>14</v>
      </c>
      <c r="AP166" s="484">
        <v>27</v>
      </c>
      <c r="AQ166" s="484">
        <v>40</v>
      </c>
      <c r="AR166" s="484">
        <v>46</v>
      </c>
      <c r="AS166" s="484">
        <v>37</v>
      </c>
      <c r="AT166" s="484">
        <v>29</v>
      </c>
      <c r="AU166" s="484">
        <v>17</v>
      </c>
      <c r="AV166" s="484">
        <v>4</v>
      </c>
      <c r="AW166" s="485">
        <v>214</v>
      </c>
      <c r="AX166" s="484">
        <v>14</v>
      </c>
      <c r="AY166" s="484">
        <v>27</v>
      </c>
      <c r="AZ166" s="484">
        <v>40</v>
      </c>
      <c r="BA166" s="484">
        <v>46</v>
      </c>
      <c r="BB166" s="484">
        <v>37</v>
      </c>
      <c r="BC166" s="484">
        <v>29</v>
      </c>
      <c r="BD166" s="484">
        <v>17</v>
      </c>
      <c r="BE166" s="484">
        <v>4</v>
      </c>
      <c r="BF166" s="486"/>
      <c r="BG166" s="485">
        <v>214</v>
      </c>
      <c r="BH166" s="484">
        <v>14</v>
      </c>
      <c r="BI166" s="484">
        <v>6160</v>
      </c>
      <c r="BJ166" s="484">
        <v>9081</v>
      </c>
      <c r="BK166" s="484">
        <v>6980</v>
      </c>
      <c r="BL166" s="484">
        <v>6404</v>
      </c>
      <c r="BM166" s="484">
        <v>4711</v>
      </c>
      <c r="BN166" s="484">
        <v>2452</v>
      </c>
      <c r="BO166" s="484">
        <v>920</v>
      </c>
      <c r="BP166" s="484">
        <v>53</v>
      </c>
      <c r="BQ166" s="485">
        <v>36775</v>
      </c>
      <c r="BR166" s="484">
        <v>6</v>
      </c>
      <c r="BS166" s="484">
        <v>3460</v>
      </c>
      <c r="BT166" s="484">
        <v>3512</v>
      </c>
      <c r="BU166" s="484">
        <v>2037</v>
      </c>
      <c r="BV166" s="484">
        <v>1532</v>
      </c>
      <c r="BW166" s="484">
        <v>863</v>
      </c>
      <c r="BX166" s="484">
        <v>350</v>
      </c>
      <c r="BY166" s="484">
        <v>115</v>
      </c>
      <c r="BZ166" s="484">
        <v>4</v>
      </c>
      <c r="CA166" s="485">
        <v>11879</v>
      </c>
      <c r="CB166" s="484">
        <v>0</v>
      </c>
      <c r="CC166" s="484">
        <v>45</v>
      </c>
      <c r="CD166" s="484">
        <v>88</v>
      </c>
      <c r="CE166" s="484">
        <v>77</v>
      </c>
      <c r="CF166" s="484">
        <v>70</v>
      </c>
      <c r="CG166" s="484">
        <v>38</v>
      </c>
      <c r="CH166" s="484">
        <v>15</v>
      </c>
      <c r="CI166" s="484">
        <v>9</v>
      </c>
      <c r="CJ166" s="484">
        <v>0</v>
      </c>
      <c r="CK166" s="485">
        <v>342</v>
      </c>
      <c r="CL166" s="484">
        <v>0</v>
      </c>
      <c r="CM166" s="484">
        <v>2</v>
      </c>
      <c r="CN166" s="484">
        <v>8</v>
      </c>
      <c r="CO166" s="484">
        <v>6</v>
      </c>
      <c r="CP166" s="484">
        <v>6</v>
      </c>
      <c r="CQ166" s="484">
        <v>10</v>
      </c>
      <c r="CR166" s="484">
        <v>15</v>
      </c>
      <c r="CS166" s="484">
        <v>6</v>
      </c>
      <c r="CT166" s="484">
        <v>1</v>
      </c>
      <c r="CU166" s="485">
        <v>54</v>
      </c>
      <c r="CV166" s="484">
        <v>31</v>
      </c>
      <c r="CW166" s="484">
        <v>43</v>
      </c>
      <c r="CX166" s="484">
        <v>45</v>
      </c>
      <c r="CY166" s="484">
        <v>30</v>
      </c>
      <c r="CZ166" s="484">
        <v>26</v>
      </c>
      <c r="DA166" s="484">
        <v>24</v>
      </c>
      <c r="DB166" s="484">
        <v>12</v>
      </c>
      <c r="DC166" s="484">
        <v>2</v>
      </c>
      <c r="DD166" s="485">
        <v>213</v>
      </c>
      <c r="DE166" s="484">
        <v>159</v>
      </c>
      <c r="DF166" s="484">
        <v>104</v>
      </c>
      <c r="DG166" s="484">
        <v>77</v>
      </c>
      <c r="DH166" s="484">
        <v>57</v>
      </c>
      <c r="DI166" s="484">
        <v>43</v>
      </c>
      <c r="DJ166" s="484">
        <v>19</v>
      </c>
      <c r="DK166" s="484">
        <v>9</v>
      </c>
      <c r="DL166" s="484">
        <v>1</v>
      </c>
      <c r="DM166" s="485">
        <v>469</v>
      </c>
      <c r="DN166" s="484">
        <v>66</v>
      </c>
      <c r="DO166" s="484">
        <v>53</v>
      </c>
      <c r="DP166" s="484">
        <v>31</v>
      </c>
      <c r="DQ166" s="484">
        <v>16</v>
      </c>
      <c r="DR166" s="484">
        <v>14</v>
      </c>
      <c r="DS166" s="484">
        <v>2</v>
      </c>
      <c r="DT166" s="484">
        <v>0</v>
      </c>
      <c r="DU166" s="484">
        <v>0</v>
      </c>
      <c r="DV166" s="485">
        <v>182</v>
      </c>
      <c r="DW166" s="484">
        <v>45</v>
      </c>
      <c r="DX166" s="484">
        <v>19</v>
      </c>
      <c r="DY166" s="484">
        <v>12</v>
      </c>
      <c r="DZ166" s="484">
        <v>11</v>
      </c>
      <c r="EA166" s="484">
        <v>8</v>
      </c>
      <c r="EB166" s="484">
        <v>3</v>
      </c>
      <c r="EC166" s="484">
        <v>1</v>
      </c>
      <c r="ED166" s="484">
        <v>0</v>
      </c>
      <c r="EE166" s="485">
        <v>99</v>
      </c>
      <c r="EF166" s="484">
        <v>270</v>
      </c>
      <c r="EG166" s="484">
        <v>176</v>
      </c>
      <c r="EH166" s="484">
        <v>120</v>
      </c>
      <c r="EI166" s="484">
        <v>84</v>
      </c>
      <c r="EJ166" s="484">
        <v>65</v>
      </c>
      <c r="EK166" s="484">
        <v>24</v>
      </c>
      <c r="EL166" s="484">
        <v>10</v>
      </c>
      <c r="EM166" s="484">
        <v>1</v>
      </c>
      <c r="EN166" s="485">
        <v>750</v>
      </c>
      <c r="EO166" s="484">
        <v>95</v>
      </c>
      <c r="EP166" s="484">
        <v>57</v>
      </c>
      <c r="EQ166" s="484">
        <v>38</v>
      </c>
      <c r="ER166" s="484">
        <v>41</v>
      </c>
      <c r="ES166" s="484">
        <v>29</v>
      </c>
      <c r="ET166" s="484">
        <v>14</v>
      </c>
      <c r="EU166" s="484">
        <v>7</v>
      </c>
      <c r="EV166" s="484">
        <v>1</v>
      </c>
      <c r="EW166" s="485">
        <v>282</v>
      </c>
      <c r="EX166" s="484">
        <v>0</v>
      </c>
      <c r="EY166" s="484">
        <v>0</v>
      </c>
      <c r="EZ166" s="484">
        <v>0</v>
      </c>
      <c r="FA166" s="484">
        <v>0</v>
      </c>
      <c r="FB166" s="484">
        <v>0</v>
      </c>
      <c r="FC166" s="484">
        <v>0</v>
      </c>
      <c r="FD166" s="484">
        <v>0</v>
      </c>
      <c r="FE166" s="484">
        <v>0</v>
      </c>
      <c r="FF166" s="485">
        <v>0</v>
      </c>
      <c r="FG166" s="484">
        <v>0</v>
      </c>
      <c r="FH166" s="484">
        <v>0</v>
      </c>
      <c r="FI166" s="484">
        <v>0</v>
      </c>
      <c r="FJ166" s="484">
        <v>0</v>
      </c>
      <c r="FK166" s="484">
        <v>0</v>
      </c>
      <c r="FL166" s="484">
        <v>0</v>
      </c>
      <c r="FM166" s="484">
        <v>0</v>
      </c>
      <c r="FN166" s="484">
        <v>0</v>
      </c>
      <c r="FO166" s="485">
        <v>0</v>
      </c>
      <c r="FP166" s="484">
        <v>4</v>
      </c>
      <c r="FQ166" s="484">
        <v>5</v>
      </c>
      <c r="FR166" s="484">
        <v>4</v>
      </c>
      <c r="FS166" s="484">
        <v>5</v>
      </c>
      <c r="FT166" s="484">
        <v>4</v>
      </c>
      <c r="FU166" s="484">
        <v>1</v>
      </c>
      <c r="FV166" s="484">
        <v>1</v>
      </c>
      <c r="FW166" s="484">
        <v>0</v>
      </c>
      <c r="FX166" s="485">
        <v>24</v>
      </c>
      <c r="FY166" s="484">
        <v>91</v>
      </c>
      <c r="FZ166" s="484">
        <v>52</v>
      </c>
      <c r="GA166" s="484">
        <v>34</v>
      </c>
      <c r="GB166" s="484">
        <v>36</v>
      </c>
      <c r="GC166" s="484">
        <v>25</v>
      </c>
      <c r="GD166" s="484">
        <v>13</v>
      </c>
      <c r="GE166" s="484">
        <v>6</v>
      </c>
      <c r="GF166" s="484">
        <v>1</v>
      </c>
      <c r="GG166" s="485">
        <v>258</v>
      </c>
      <c r="GH166" s="484">
        <v>8</v>
      </c>
      <c r="GI166" s="484">
        <v>2542</v>
      </c>
      <c r="GJ166" s="484">
        <v>5401</v>
      </c>
      <c r="GK166" s="484">
        <v>4816</v>
      </c>
      <c r="GL166" s="484">
        <v>4769</v>
      </c>
      <c r="GM166" s="484">
        <v>3778</v>
      </c>
      <c r="GN166" s="484">
        <v>2066</v>
      </c>
      <c r="GO166" s="484">
        <v>789</v>
      </c>
      <c r="GP166" s="484">
        <v>48</v>
      </c>
      <c r="GQ166" s="485">
        <v>24217</v>
      </c>
      <c r="GR166" s="484">
        <v>6</v>
      </c>
      <c r="GS166" s="484">
        <v>3618</v>
      </c>
      <c r="GT166" s="484">
        <v>3680</v>
      </c>
      <c r="GU166" s="484">
        <v>2164</v>
      </c>
      <c r="GV166" s="484">
        <v>1635</v>
      </c>
      <c r="GW166" s="484">
        <v>933</v>
      </c>
      <c r="GX166" s="484">
        <v>386</v>
      </c>
      <c r="GY166" s="484">
        <v>131</v>
      </c>
      <c r="GZ166" s="484">
        <v>5</v>
      </c>
      <c r="HA166" s="485">
        <v>12558</v>
      </c>
      <c r="HB166" s="460">
        <v>0.5</v>
      </c>
      <c r="HC166" s="460">
        <v>13.5</v>
      </c>
      <c r="HD166" s="460">
        <v>0.5</v>
      </c>
      <c r="HE166" s="460">
        <v>0.5</v>
      </c>
      <c r="HF166" s="460">
        <v>0.5</v>
      </c>
      <c r="HG166" s="460">
        <v>0</v>
      </c>
      <c r="HH166" s="460">
        <v>0</v>
      </c>
      <c r="HI166" s="460">
        <v>0.5</v>
      </c>
      <c r="HJ166" s="460">
        <v>0</v>
      </c>
      <c r="HK166" s="483">
        <v>16</v>
      </c>
      <c r="HL166" s="460">
        <v>12</v>
      </c>
      <c r="HM166" s="460">
        <v>5276.25</v>
      </c>
      <c r="HN166" s="460">
        <v>8157</v>
      </c>
      <c r="HO166" s="460">
        <v>6433.5</v>
      </c>
      <c r="HP166" s="460">
        <v>5999</v>
      </c>
      <c r="HQ166" s="460">
        <v>4477.75</v>
      </c>
      <c r="HR166" s="460">
        <v>2353.75</v>
      </c>
      <c r="HS166" s="460">
        <v>887.5</v>
      </c>
      <c r="HT166" s="460">
        <v>51.5</v>
      </c>
      <c r="HU166" s="483">
        <v>33648.25</v>
      </c>
      <c r="HV166" s="460">
        <v>6.7</v>
      </c>
      <c r="HW166" s="460">
        <v>3517.5</v>
      </c>
      <c r="HX166" s="460">
        <v>6344.3</v>
      </c>
      <c r="HY166" s="460">
        <v>5718.7</v>
      </c>
      <c r="HZ166" s="460">
        <v>5999</v>
      </c>
      <c r="IA166" s="460">
        <v>5472.8</v>
      </c>
      <c r="IB166" s="460">
        <v>3399.9</v>
      </c>
      <c r="IC166" s="460">
        <v>1479.2</v>
      </c>
      <c r="ID166" s="460">
        <v>103</v>
      </c>
      <c r="IE166" s="483">
        <v>32041.1</v>
      </c>
      <c r="IF166" s="483">
        <v>0</v>
      </c>
      <c r="IG166" s="483">
        <v>32041.1</v>
      </c>
      <c r="IH166" s="460">
        <v>12</v>
      </c>
      <c r="II166" s="460">
        <v>5276.25</v>
      </c>
      <c r="IJ166" s="460">
        <v>8157</v>
      </c>
      <c r="IK166" s="460">
        <v>6433.5</v>
      </c>
      <c r="IL166" s="460">
        <v>5999</v>
      </c>
      <c r="IM166" s="460">
        <v>4477.75</v>
      </c>
      <c r="IN166" s="460">
        <v>2353.75</v>
      </c>
      <c r="IO166" s="460">
        <v>887.5</v>
      </c>
      <c r="IP166" s="460">
        <v>51.5</v>
      </c>
      <c r="IQ166" s="483">
        <v>33648.25</v>
      </c>
      <c r="IR166" s="460">
        <v>5.17</v>
      </c>
      <c r="IS166" s="460">
        <v>1123.18</v>
      </c>
      <c r="IT166" s="460">
        <v>766.36</v>
      </c>
      <c r="IU166" s="460">
        <v>333.84</v>
      </c>
      <c r="IV166" s="460">
        <v>151.74</v>
      </c>
      <c r="IW166" s="460">
        <v>56.7</v>
      </c>
      <c r="IX166" s="460">
        <v>18.940000000000001</v>
      </c>
      <c r="IY166" s="460">
        <v>4.51</v>
      </c>
      <c r="IZ166" s="460">
        <v>0.48</v>
      </c>
      <c r="JA166" s="483">
        <v>2460.92</v>
      </c>
      <c r="JB166" s="460">
        <v>6.83</v>
      </c>
      <c r="JC166" s="460">
        <v>4153.07</v>
      </c>
      <c r="JD166" s="460">
        <v>7390.64</v>
      </c>
      <c r="JE166" s="460">
        <v>6099.66</v>
      </c>
      <c r="JF166" s="460">
        <v>5847.26</v>
      </c>
      <c r="JG166" s="460">
        <v>4421.05</v>
      </c>
      <c r="JH166" s="460">
        <v>2334.81</v>
      </c>
      <c r="JI166" s="460">
        <v>882.99</v>
      </c>
      <c r="JJ166" s="460">
        <v>51.02</v>
      </c>
      <c r="JK166" s="483">
        <v>31187.33</v>
      </c>
      <c r="JL166" s="460">
        <v>3.8</v>
      </c>
      <c r="JM166" s="460">
        <v>2768.7</v>
      </c>
      <c r="JN166" s="460">
        <v>5748.3</v>
      </c>
      <c r="JO166" s="460">
        <v>5421.9</v>
      </c>
      <c r="JP166" s="460">
        <v>5847.3</v>
      </c>
      <c r="JQ166" s="460">
        <v>5403.5</v>
      </c>
      <c r="JR166" s="460">
        <v>3372.5</v>
      </c>
      <c r="JS166" s="460">
        <v>1471.7</v>
      </c>
      <c r="JT166" s="460">
        <v>102</v>
      </c>
      <c r="JU166" s="483">
        <v>30139.7</v>
      </c>
      <c r="JV166" s="483">
        <v>0</v>
      </c>
      <c r="JW166" s="483">
        <v>30139.7</v>
      </c>
      <c r="JX166" s="461"/>
      <c r="JY166" s="461"/>
      <c r="JZ166" s="461"/>
      <c r="KA166" s="461"/>
      <c r="KB166" s="461"/>
      <c r="KC166" s="461"/>
      <c r="KD166" s="461"/>
      <c r="KE166" s="461"/>
      <c r="KF166" s="461"/>
      <c r="KG166" s="461"/>
      <c r="KH166" s="461"/>
      <c r="KI166" s="461"/>
      <c r="KJ166" s="461"/>
      <c r="KK166" s="461"/>
      <c r="KL166" s="461"/>
      <c r="KM166" s="461"/>
      <c r="KN166" s="461"/>
      <c r="KO166" s="461"/>
      <c r="KP166" s="461"/>
      <c r="KQ166" s="461"/>
      <c r="KR166" s="461"/>
      <c r="KS166" s="461"/>
      <c r="KT166" s="461"/>
      <c r="KU166" s="461"/>
      <c r="KV166" s="461"/>
      <c r="KW166" s="461"/>
      <c r="KX166" s="462"/>
    </row>
    <row r="167" spans="1:310" s="463" customFormat="1" x14ac:dyDescent="0.2">
      <c r="A167" s="457" t="s">
        <v>360</v>
      </c>
      <c r="B167" s="473" t="s">
        <v>982</v>
      </c>
      <c r="C167" s="464" t="s">
        <v>626</v>
      </c>
      <c r="D167" s="465" t="s">
        <v>361</v>
      </c>
      <c r="E167" s="484">
        <v>5628</v>
      </c>
      <c r="F167" s="484">
        <v>12585</v>
      </c>
      <c r="G167" s="484">
        <v>10213</v>
      </c>
      <c r="H167" s="484">
        <v>7502</v>
      </c>
      <c r="I167" s="484">
        <v>5657</v>
      </c>
      <c r="J167" s="484">
        <v>3100</v>
      </c>
      <c r="K167" s="484">
        <v>1674</v>
      </c>
      <c r="L167" s="484">
        <v>110</v>
      </c>
      <c r="M167" s="485">
        <v>46469</v>
      </c>
      <c r="N167" s="484">
        <v>409</v>
      </c>
      <c r="O167" s="484">
        <v>262</v>
      </c>
      <c r="P167" s="484">
        <v>141</v>
      </c>
      <c r="Q167" s="484">
        <v>83</v>
      </c>
      <c r="R167" s="484">
        <v>41</v>
      </c>
      <c r="S167" s="484">
        <v>30</v>
      </c>
      <c r="T167" s="484">
        <v>17</v>
      </c>
      <c r="U167" s="484">
        <v>2</v>
      </c>
      <c r="V167" s="485">
        <v>985</v>
      </c>
      <c r="W167" s="484">
        <v>0</v>
      </c>
      <c r="X167" s="484">
        <v>0</v>
      </c>
      <c r="Y167" s="484">
        <v>0</v>
      </c>
      <c r="Z167" s="484">
        <v>0</v>
      </c>
      <c r="AA167" s="484">
        <v>0</v>
      </c>
      <c r="AB167" s="484">
        <v>0</v>
      </c>
      <c r="AC167" s="484">
        <v>0</v>
      </c>
      <c r="AD167" s="484">
        <v>0</v>
      </c>
      <c r="AE167" s="485">
        <v>0</v>
      </c>
      <c r="AF167" s="484">
        <v>5219</v>
      </c>
      <c r="AG167" s="484">
        <v>12323</v>
      </c>
      <c r="AH167" s="484">
        <v>10072</v>
      </c>
      <c r="AI167" s="484">
        <v>7419</v>
      </c>
      <c r="AJ167" s="484">
        <v>5616</v>
      </c>
      <c r="AK167" s="484">
        <v>3070</v>
      </c>
      <c r="AL167" s="484">
        <v>1657</v>
      </c>
      <c r="AM167" s="484">
        <v>108</v>
      </c>
      <c r="AN167" s="485">
        <v>45484</v>
      </c>
      <c r="AO167" s="484">
        <v>20</v>
      </c>
      <c r="AP167" s="484">
        <v>54</v>
      </c>
      <c r="AQ167" s="484">
        <v>59</v>
      </c>
      <c r="AR167" s="484">
        <v>62</v>
      </c>
      <c r="AS167" s="484">
        <v>53</v>
      </c>
      <c r="AT167" s="484">
        <v>26</v>
      </c>
      <c r="AU167" s="484">
        <v>8</v>
      </c>
      <c r="AV167" s="484">
        <v>7</v>
      </c>
      <c r="AW167" s="485">
        <v>289</v>
      </c>
      <c r="AX167" s="484">
        <v>20</v>
      </c>
      <c r="AY167" s="484">
        <v>54</v>
      </c>
      <c r="AZ167" s="484">
        <v>59</v>
      </c>
      <c r="BA167" s="484">
        <v>62</v>
      </c>
      <c r="BB167" s="484">
        <v>53</v>
      </c>
      <c r="BC167" s="484">
        <v>26</v>
      </c>
      <c r="BD167" s="484">
        <v>8</v>
      </c>
      <c r="BE167" s="484">
        <v>7</v>
      </c>
      <c r="BF167" s="486"/>
      <c r="BG167" s="485">
        <v>289</v>
      </c>
      <c r="BH167" s="484">
        <v>20</v>
      </c>
      <c r="BI167" s="484">
        <v>5253</v>
      </c>
      <c r="BJ167" s="484">
        <v>12328</v>
      </c>
      <c r="BK167" s="484">
        <v>10075</v>
      </c>
      <c r="BL167" s="484">
        <v>7410</v>
      </c>
      <c r="BM167" s="484">
        <v>5589</v>
      </c>
      <c r="BN167" s="484">
        <v>3052</v>
      </c>
      <c r="BO167" s="484">
        <v>1656</v>
      </c>
      <c r="BP167" s="484">
        <v>101</v>
      </c>
      <c r="BQ167" s="485">
        <v>45484</v>
      </c>
      <c r="BR167" s="484">
        <v>7</v>
      </c>
      <c r="BS167" s="484">
        <v>2955</v>
      </c>
      <c r="BT167" s="484">
        <v>4569</v>
      </c>
      <c r="BU167" s="484">
        <v>2673</v>
      </c>
      <c r="BV167" s="484">
        <v>1499</v>
      </c>
      <c r="BW167" s="484">
        <v>859</v>
      </c>
      <c r="BX167" s="484">
        <v>405</v>
      </c>
      <c r="BY167" s="484">
        <v>189</v>
      </c>
      <c r="BZ167" s="484">
        <v>14</v>
      </c>
      <c r="CA167" s="485">
        <v>13170</v>
      </c>
      <c r="CB167" s="484">
        <v>0</v>
      </c>
      <c r="CC167" s="484">
        <v>21</v>
      </c>
      <c r="CD167" s="484">
        <v>82</v>
      </c>
      <c r="CE167" s="484">
        <v>70</v>
      </c>
      <c r="CF167" s="484">
        <v>54</v>
      </c>
      <c r="CG167" s="484">
        <v>31</v>
      </c>
      <c r="CH167" s="484">
        <v>12</v>
      </c>
      <c r="CI167" s="484">
        <v>10</v>
      </c>
      <c r="CJ167" s="484">
        <v>0</v>
      </c>
      <c r="CK167" s="485">
        <v>280</v>
      </c>
      <c r="CL167" s="484">
        <v>0</v>
      </c>
      <c r="CM167" s="484">
        <v>5</v>
      </c>
      <c r="CN167" s="484">
        <v>11</v>
      </c>
      <c r="CO167" s="484">
        <v>7</v>
      </c>
      <c r="CP167" s="484">
        <v>7</v>
      </c>
      <c r="CQ167" s="484">
        <v>6</v>
      </c>
      <c r="CR167" s="484">
        <v>7</v>
      </c>
      <c r="CS167" s="484">
        <v>13</v>
      </c>
      <c r="CT167" s="484">
        <v>4</v>
      </c>
      <c r="CU167" s="485">
        <v>60</v>
      </c>
      <c r="CV167" s="484">
        <v>85</v>
      </c>
      <c r="CW167" s="484">
        <v>110</v>
      </c>
      <c r="CX167" s="484">
        <v>75</v>
      </c>
      <c r="CY167" s="484">
        <v>52</v>
      </c>
      <c r="CZ167" s="484">
        <v>56</v>
      </c>
      <c r="DA167" s="484">
        <v>28</v>
      </c>
      <c r="DB167" s="484">
        <v>40</v>
      </c>
      <c r="DC167" s="484">
        <v>8</v>
      </c>
      <c r="DD167" s="485">
        <v>454</v>
      </c>
      <c r="DE167" s="484">
        <v>102</v>
      </c>
      <c r="DF167" s="484">
        <v>124</v>
      </c>
      <c r="DG167" s="484">
        <v>111</v>
      </c>
      <c r="DH167" s="484">
        <v>62</v>
      </c>
      <c r="DI167" s="484">
        <v>27</v>
      </c>
      <c r="DJ167" s="484">
        <v>21</v>
      </c>
      <c r="DK167" s="484">
        <v>19</v>
      </c>
      <c r="DL167" s="484">
        <v>1</v>
      </c>
      <c r="DM167" s="485">
        <v>467</v>
      </c>
      <c r="DN167" s="484">
        <v>20</v>
      </c>
      <c r="DO167" s="484">
        <v>22</v>
      </c>
      <c r="DP167" s="484">
        <v>22</v>
      </c>
      <c r="DQ167" s="484">
        <v>14</v>
      </c>
      <c r="DR167" s="484">
        <v>4</v>
      </c>
      <c r="DS167" s="484">
        <v>6</v>
      </c>
      <c r="DT167" s="484">
        <v>1</v>
      </c>
      <c r="DU167" s="484">
        <v>0</v>
      </c>
      <c r="DV167" s="485">
        <v>89</v>
      </c>
      <c r="DW167" s="484">
        <v>39</v>
      </c>
      <c r="DX167" s="484">
        <v>30</v>
      </c>
      <c r="DY167" s="484">
        <v>17</v>
      </c>
      <c r="DZ167" s="484">
        <v>12</v>
      </c>
      <c r="EA167" s="484">
        <v>4</v>
      </c>
      <c r="EB167" s="484">
        <v>7</v>
      </c>
      <c r="EC167" s="484">
        <v>2</v>
      </c>
      <c r="ED167" s="484">
        <v>2</v>
      </c>
      <c r="EE167" s="485">
        <v>113</v>
      </c>
      <c r="EF167" s="484">
        <v>161</v>
      </c>
      <c r="EG167" s="484">
        <v>176</v>
      </c>
      <c r="EH167" s="484">
        <v>150</v>
      </c>
      <c r="EI167" s="484">
        <v>88</v>
      </c>
      <c r="EJ167" s="484">
        <v>35</v>
      </c>
      <c r="EK167" s="484">
        <v>34</v>
      </c>
      <c r="EL167" s="484">
        <v>22</v>
      </c>
      <c r="EM167" s="484">
        <v>3</v>
      </c>
      <c r="EN167" s="485">
        <v>669</v>
      </c>
      <c r="EO167" s="484">
        <v>88</v>
      </c>
      <c r="EP167" s="484">
        <v>85</v>
      </c>
      <c r="EQ167" s="484">
        <v>69</v>
      </c>
      <c r="ER167" s="484">
        <v>49</v>
      </c>
      <c r="ES167" s="484">
        <v>18</v>
      </c>
      <c r="ET167" s="484">
        <v>24</v>
      </c>
      <c r="EU167" s="484">
        <v>10</v>
      </c>
      <c r="EV167" s="484">
        <v>3</v>
      </c>
      <c r="EW167" s="485">
        <v>346</v>
      </c>
      <c r="EX167" s="484">
        <v>0</v>
      </c>
      <c r="EY167" s="484">
        <v>0</v>
      </c>
      <c r="EZ167" s="484">
        <v>0</v>
      </c>
      <c r="FA167" s="484">
        <v>0</v>
      </c>
      <c r="FB167" s="484">
        <v>0</v>
      </c>
      <c r="FC167" s="484">
        <v>0</v>
      </c>
      <c r="FD167" s="484">
        <v>0</v>
      </c>
      <c r="FE167" s="484">
        <v>0</v>
      </c>
      <c r="FF167" s="485">
        <v>0</v>
      </c>
      <c r="FG167" s="484">
        <v>0</v>
      </c>
      <c r="FH167" s="484">
        <v>0</v>
      </c>
      <c r="FI167" s="484">
        <v>0</v>
      </c>
      <c r="FJ167" s="484">
        <v>0</v>
      </c>
      <c r="FK167" s="484">
        <v>0</v>
      </c>
      <c r="FL167" s="484">
        <v>0</v>
      </c>
      <c r="FM167" s="484">
        <v>0</v>
      </c>
      <c r="FN167" s="484">
        <v>0</v>
      </c>
      <c r="FO167" s="485">
        <v>0</v>
      </c>
      <c r="FP167" s="484">
        <v>2</v>
      </c>
      <c r="FQ167" s="484">
        <v>2</v>
      </c>
      <c r="FR167" s="484">
        <v>3</v>
      </c>
      <c r="FS167" s="484">
        <v>6</v>
      </c>
      <c r="FT167" s="484">
        <v>2</v>
      </c>
      <c r="FU167" s="484">
        <v>4</v>
      </c>
      <c r="FV167" s="484">
        <v>0</v>
      </c>
      <c r="FW167" s="484">
        <v>0</v>
      </c>
      <c r="FX167" s="485">
        <v>19</v>
      </c>
      <c r="FY167" s="484">
        <v>86</v>
      </c>
      <c r="FZ167" s="484">
        <v>83</v>
      </c>
      <c r="GA167" s="484">
        <v>66</v>
      </c>
      <c r="GB167" s="484">
        <v>43</v>
      </c>
      <c r="GC167" s="484">
        <v>16</v>
      </c>
      <c r="GD167" s="484">
        <v>20</v>
      </c>
      <c r="GE167" s="484">
        <v>10</v>
      </c>
      <c r="GF167" s="484">
        <v>3</v>
      </c>
      <c r="GG167" s="485">
        <v>327</v>
      </c>
      <c r="GH167" s="484">
        <v>13</v>
      </c>
      <c r="GI167" s="484">
        <v>2205</v>
      </c>
      <c r="GJ167" s="484">
        <v>7612</v>
      </c>
      <c r="GK167" s="484">
        <v>7286</v>
      </c>
      <c r="GL167" s="484">
        <v>5823</v>
      </c>
      <c r="GM167" s="484">
        <v>4685</v>
      </c>
      <c r="GN167" s="484">
        <v>2615</v>
      </c>
      <c r="GO167" s="484">
        <v>1441</v>
      </c>
      <c r="GP167" s="484">
        <v>81</v>
      </c>
      <c r="GQ167" s="485">
        <v>31761</v>
      </c>
      <c r="GR167" s="484">
        <v>7</v>
      </c>
      <c r="GS167" s="484">
        <v>3048</v>
      </c>
      <c r="GT167" s="484">
        <v>4716</v>
      </c>
      <c r="GU167" s="484">
        <v>2789</v>
      </c>
      <c r="GV167" s="484">
        <v>1587</v>
      </c>
      <c r="GW167" s="484">
        <v>904</v>
      </c>
      <c r="GX167" s="484">
        <v>437</v>
      </c>
      <c r="GY167" s="484">
        <v>215</v>
      </c>
      <c r="GZ167" s="484">
        <v>20</v>
      </c>
      <c r="HA167" s="485">
        <v>13723</v>
      </c>
      <c r="HB167" s="460">
        <v>0</v>
      </c>
      <c r="HC167" s="460">
        <v>27.38</v>
      </c>
      <c r="HD167" s="460">
        <v>2.75</v>
      </c>
      <c r="HE167" s="460">
        <v>0</v>
      </c>
      <c r="HF167" s="460">
        <v>0</v>
      </c>
      <c r="HG167" s="460">
        <v>0</v>
      </c>
      <c r="HH167" s="460">
        <v>0.5</v>
      </c>
      <c r="HI167" s="460">
        <v>0</v>
      </c>
      <c r="HJ167" s="460">
        <v>0</v>
      </c>
      <c r="HK167" s="483">
        <v>30.63</v>
      </c>
      <c r="HL167" s="460">
        <v>18.25</v>
      </c>
      <c r="HM167" s="460">
        <v>4489.62</v>
      </c>
      <c r="HN167" s="460">
        <v>11165.5</v>
      </c>
      <c r="HO167" s="460">
        <v>9388.75</v>
      </c>
      <c r="HP167" s="460">
        <v>7020.25</v>
      </c>
      <c r="HQ167" s="460">
        <v>5364.5</v>
      </c>
      <c r="HR167" s="460">
        <v>2945.75</v>
      </c>
      <c r="HS167" s="460">
        <v>1600.5</v>
      </c>
      <c r="HT167" s="460">
        <v>96.5</v>
      </c>
      <c r="HU167" s="483">
        <v>42089.62</v>
      </c>
      <c r="HV167" s="460">
        <v>10.1</v>
      </c>
      <c r="HW167" s="460">
        <v>2993.1</v>
      </c>
      <c r="HX167" s="460">
        <v>8684.2999999999993</v>
      </c>
      <c r="HY167" s="460">
        <v>8345.6</v>
      </c>
      <c r="HZ167" s="460">
        <v>7020.3</v>
      </c>
      <c r="IA167" s="460">
        <v>6556.6</v>
      </c>
      <c r="IB167" s="460">
        <v>4255</v>
      </c>
      <c r="IC167" s="460">
        <v>2667.5</v>
      </c>
      <c r="ID167" s="460">
        <v>193</v>
      </c>
      <c r="IE167" s="483">
        <v>40725.5</v>
      </c>
      <c r="IF167" s="483">
        <v>211.2</v>
      </c>
      <c r="IG167" s="483">
        <v>40936.699999999997</v>
      </c>
      <c r="IH167" s="460">
        <v>18.25</v>
      </c>
      <c r="II167" s="460">
        <v>4489.62</v>
      </c>
      <c r="IJ167" s="460">
        <v>11165.5</v>
      </c>
      <c r="IK167" s="460">
        <v>9388.75</v>
      </c>
      <c r="IL167" s="460">
        <v>7020.25</v>
      </c>
      <c r="IM167" s="460">
        <v>5364.5</v>
      </c>
      <c r="IN167" s="460">
        <v>2945.75</v>
      </c>
      <c r="IO167" s="460">
        <v>1600.5</v>
      </c>
      <c r="IP167" s="460">
        <v>96.5</v>
      </c>
      <c r="IQ167" s="483">
        <v>42089.62</v>
      </c>
      <c r="IR167" s="460">
        <v>10.08</v>
      </c>
      <c r="IS167" s="460">
        <v>1121.1199999999999</v>
      </c>
      <c r="IT167" s="460">
        <v>1334.31</v>
      </c>
      <c r="IU167" s="460">
        <v>462.75</v>
      </c>
      <c r="IV167" s="460">
        <v>153.19999999999999</v>
      </c>
      <c r="IW167" s="460">
        <v>83.07</v>
      </c>
      <c r="IX167" s="460">
        <v>24.41</v>
      </c>
      <c r="IY167" s="460">
        <v>13.98</v>
      </c>
      <c r="IZ167" s="460">
        <v>0</v>
      </c>
      <c r="JA167" s="483">
        <v>3202.92</v>
      </c>
      <c r="JB167" s="460">
        <v>8.17</v>
      </c>
      <c r="JC167" s="460">
        <v>3368.5</v>
      </c>
      <c r="JD167" s="460">
        <v>9831.19</v>
      </c>
      <c r="JE167" s="460">
        <v>8926</v>
      </c>
      <c r="JF167" s="460">
        <v>6867.05</v>
      </c>
      <c r="JG167" s="460">
        <v>5281.43</v>
      </c>
      <c r="JH167" s="460">
        <v>2921.34</v>
      </c>
      <c r="JI167" s="460">
        <v>1586.52</v>
      </c>
      <c r="JJ167" s="460">
        <v>96.5</v>
      </c>
      <c r="JK167" s="483">
        <v>38886.699999999997</v>
      </c>
      <c r="JL167" s="460">
        <v>4.5</v>
      </c>
      <c r="JM167" s="460">
        <v>2245.6999999999998</v>
      </c>
      <c r="JN167" s="460">
        <v>7646.5</v>
      </c>
      <c r="JO167" s="460">
        <v>7934.2</v>
      </c>
      <c r="JP167" s="460">
        <v>6867.1</v>
      </c>
      <c r="JQ167" s="460">
        <v>6455.1</v>
      </c>
      <c r="JR167" s="460">
        <v>4219.7</v>
      </c>
      <c r="JS167" s="460">
        <v>2644.2</v>
      </c>
      <c r="JT167" s="460">
        <v>193</v>
      </c>
      <c r="JU167" s="483">
        <v>38210</v>
      </c>
      <c r="JV167" s="483">
        <v>211.2</v>
      </c>
      <c r="JW167" s="483">
        <v>38421.199999999997</v>
      </c>
      <c r="JX167" s="461"/>
      <c r="JY167" s="461"/>
      <c r="JZ167" s="461"/>
      <c r="KA167" s="461"/>
      <c r="KB167" s="461"/>
      <c r="KC167" s="461"/>
      <c r="KD167" s="461"/>
      <c r="KE167" s="461"/>
      <c r="KF167" s="461"/>
      <c r="KG167" s="461"/>
      <c r="KH167" s="461"/>
      <c r="KI167" s="461"/>
      <c r="KJ167" s="461"/>
      <c r="KK167" s="461"/>
      <c r="KL167" s="461"/>
      <c r="KM167" s="461"/>
      <c r="KN167" s="461"/>
      <c r="KO167" s="461"/>
      <c r="KP167" s="461"/>
      <c r="KQ167" s="461"/>
      <c r="KR167" s="461"/>
      <c r="KS167" s="461"/>
      <c r="KT167" s="461"/>
      <c r="KU167" s="461"/>
      <c r="KV167" s="461"/>
      <c r="KW167" s="461"/>
      <c r="KX167" s="462"/>
    </row>
    <row r="168" spans="1:310" s="463" customFormat="1" x14ac:dyDescent="0.2">
      <c r="A168" s="457" t="s">
        <v>362</v>
      </c>
      <c r="B168" s="473" t="s">
        <v>983</v>
      </c>
      <c r="C168" s="464" t="s">
        <v>782</v>
      </c>
      <c r="D168" s="465" t="s">
        <v>363</v>
      </c>
      <c r="E168" s="484">
        <v>2218</v>
      </c>
      <c r="F168" s="484">
        <v>7101</v>
      </c>
      <c r="G168" s="484">
        <v>14423</v>
      </c>
      <c r="H168" s="484">
        <v>17209</v>
      </c>
      <c r="I168" s="484">
        <v>11605</v>
      </c>
      <c r="J168" s="484">
        <v>8646</v>
      </c>
      <c r="K168" s="484">
        <v>4779</v>
      </c>
      <c r="L168" s="484">
        <v>411</v>
      </c>
      <c r="M168" s="485">
        <v>66392</v>
      </c>
      <c r="N168" s="484">
        <v>138</v>
      </c>
      <c r="O168" s="484">
        <v>185</v>
      </c>
      <c r="P168" s="484">
        <v>154</v>
      </c>
      <c r="Q168" s="484">
        <v>166</v>
      </c>
      <c r="R168" s="484">
        <v>95</v>
      </c>
      <c r="S168" s="484">
        <v>57</v>
      </c>
      <c r="T168" s="484">
        <v>24</v>
      </c>
      <c r="U168" s="484">
        <v>2</v>
      </c>
      <c r="V168" s="485">
        <v>821</v>
      </c>
      <c r="W168" s="484">
        <v>1</v>
      </c>
      <c r="X168" s="484">
        <v>0</v>
      </c>
      <c r="Y168" s="484">
        <v>2</v>
      </c>
      <c r="Z168" s="484">
        <v>0</v>
      </c>
      <c r="AA168" s="484">
        <v>1</v>
      </c>
      <c r="AB168" s="484">
        <v>1</v>
      </c>
      <c r="AC168" s="484">
        <v>1</v>
      </c>
      <c r="AD168" s="484">
        <v>0</v>
      </c>
      <c r="AE168" s="485">
        <v>6</v>
      </c>
      <c r="AF168" s="484">
        <v>2079</v>
      </c>
      <c r="AG168" s="484">
        <v>6916</v>
      </c>
      <c r="AH168" s="484">
        <v>14267</v>
      </c>
      <c r="AI168" s="484">
        <v>17043</v>
      </c>
      <c r="AJ168" s="484">
        <v>11509</v>
      </c>
      <c r="AK168" s="484">
        <v>8588</v>
      </c>
      <c r="AL168" s="484">
        <v>4754</v>
      </c>
      <c r="AM168" s="484">
        <v>409</v>
      </c>
      <c r="AN168" s="485">
        <v>65565</v>
      </c>
      <c r="AO168" s="484">
        <v>0</v>
      </c>
      <c r="AP168" s="484">
        <v>8</v>
      </c>
      <c r="AQ168" s="484">
        <v>43</v>
      </c>
      <c r="AR168" s="484">
        <v>75</v>
      </c>
      <c r="AS168" s="484">
        <v>60</v>
      </c>
      <c r="AT168" s="484">
        <v>61</v>
      </c>
      <c r="AU168" s="484">
        <v>32</v>
      </c>
      <c r="AV168" s="484">
        <v>19</v>
      </c>
      <c r="AW168" s="485">
        <v>298</v>
      </c>
      <c r="AX168" s="484">
        <v>0</v>
      </c>
      <c r="AY168" s="484">
        <v>8</v>
      </c>
      <c r="AZ168" s="484">
        <v>43</v>
      </c>
      <c r="BA168" s="484">
        <v>75</v>
      </c>
      <c r="BB168" s="484">
        <v>60</v>
      </c>
      <c r="BC168" s="484">
        <v>61</v>
      </c>
      <c r="BD168" s="484">
        <v>32</v>
      </c>
      <c r="BE168" s="484">
        <v>19</v>
      </c>
      <c r="BF168" s="486"/>
      <c r="BG168" s="485">
        <v>298</v>
      </c>
      <c r="BH168" s="484">
        <v>0</v>
      </c>
      <c r="BI168" s="484">
        <v>2087</v>
      </c>
      <c r="BJ168" s="484">
        <v>6951</v>
      </c>
      <c r="BK168" s="484">
        <v>14299</v>
      </c>
      <c r="BL168" s="484">
        <v>17028</v>
      </c>
      <c r="BM168" s="484">
        <v>11510</v>
      </c>
      <c r="BN168" s="484">
        <v>8559</v>
      </c>
      <c r="BO168" s="484">
        <v>4741</v>
      </c>
      <c r="BP168" s="484">
        <v>390</v>
      </c>
      <c r="BQ168" s="485">
        <v>65565</v>
      </c>
      <c r="BR168" s="484">
        <v>0</v>
      </c>
      <c r="BS168" s="484">
        <v>1243</v>
      </c>
      <c r="BT168" s="484">
        <v>4290</v>
      </c>
      <c r="BU168" s="484">
        <v>5288</v>
      </c>
      <c r="BV168" s="484">
        <v>4631</v>
      </c>
      <c r="BW168" s="484">
        <v>2475</v>
      </c>
      <c r="BX168" s="484">
        <v>1293</v>
      </c>
      <c r="BY168" s="484">
        <v>569</v>
      </c>
      <c r="BZ168" s="484">
        <v>36</v>
      </c>
      <c r="CA168" s="485">
        <v>19825</v>
      </c>
      <c r="CB168" s="484">
        <v>0</v>
      </c>
      <c r="CC168" s="484">
        <v>9</v>
      </c>
      <c r="CD168" s="484">
        <v>55</v>
      </c>
      <c r="CE168" s="484">
        <v>142</v>
      </c>
      <c r="CF168" s="484">
        <v>209</v>
      </c>
      <c r="CG168" s="484">
        <v>158</v>
      </c>
      <c r="CH168" s="484">
        <v>91</v>
      </c>
      <c r="CI168" s="484">
        <v>35</v>
      </c>
      <c r="CJ168" s="484">
        <v>1</v>
      </c>
      <c r="CK168" s="485">
        <v>700</v>
      </c>
      <c r="CL168" s="484">
        <v>0</v>
      </c>
      <c r="CM168" s="484">
        <v>0</v>
      </c>
      <c r="CN168" s="484">
        <v>2</v>
      </c>
      <c r="CO168" s="484">
        <v>5</v>
      </c>
      <c r="CP168" s="484">
        <v>10</v>
      </c>
      <c r="CQ168" s="484">
        <v>10</v>
      </c>
      <c r="CR168" s="484">
        <v>13</v>
      </c>
      <c r="CS168" s="484">
        <v>28</v>
      </c>
      <c r="CT168" s="484">
        <v>9</v>
      </c>
      <c r="CU168" s="485">
        <v>77</v>
      </c>
      <c r="CV168" s="484">
        <v>31</v>
      </c>
      <c r="CW168" s="484">
        <v>19</v>
      </c>
      <c r="CX168" s="484">
        <v>55</v>
      </c>
      <c r="CY168" s="484">
        <v>51</v>
      </c>
      <c r="CZ168" s="484">
        <v>33</v>
      </c>
      <c r="DA168" s="484">
        <v>20</v>
      </c>
      <c r="DB168" s="484">
        <v>28</v>
      </c>
      <c r="DC168" s="484">
        <v>11</v>
      </c>
      <c r="DD168" s="485">
        <v>248</v>
      </c>
      <c r="DE168" s="484">
        <v>63</v>
      </c>
      <c r="DF168" s="484">
        <v>178</v>
      </c>
      <c r="DG168" s="484">
        <v>219</v>
      </c>
      <c r="DH168" s="484">
        <v>135</v>
      </c>
      <c r="DI168" s="484">
        <v>66</v>
      </c>
      <c r="DJ168" s="484">
        <v>41</v>
      </c>
      <c r="DK168" s="484">
        <v>41</v>
      </c>
      <c r="DL168" s="484">
        <v>4</v>
      </c>
      <c r="DM168" s="485">
        <v>747</v>
      </c>
      <c r="DN168" s="484">
        <v>0</v>
      </c>
      <c r="DO168" s="484">
        <v>0</v>
      </c>
      <c r="DP168" s="484">
        <v>0</v>
      </c>
      <c r="DQ168" s="484">
        <v>0</v>
      </c>
      <c r="DR168" s="484">
        <v>0</v>
      </c>
      <c r="DS168" s="484">
        <v>0</v>
      </c>
      <c r="DT168" s="484">
        <v>0</v>
      </c>
      <c r="DU168" s="484">
        <v>0</v>
      </c>
      <c r="DV168" s="485">
        <v>0</v>
      </c>
      <c r="DW168" s="484">
        <v>19</v>
      </c>
      <c r="DX168" s="484">
        <v>53</v>
      </c>
      <c r="DY168" s="484">
        <v>33</v>
      </c>
      <c r="DZ168" s="484">
        <v>14</v>
      </c>
      <c r="EA168" s="484">
        <v>15</v>
      </c>
      <c r="EB168" s="484">
        <v>8</v>
      </c>
      <c r="EC168" s="484">
        <v>6</v>
      </c>
      <c r="ED168" s="484">
        <v>3</v>
      </c>
      <c r="EE168" s="485">
        <v>151</v>
      </c>
      <c r="EF168" s="484">
        <v>82</v>
      </c>
      <c r="EG168" s="484">
        <v>231</v>
      </c>
      <c r="EH168" s="484">
        <v>252</v>
      </c>
      <c r="EI168" s="484">
        <v>149</v>
      </c>
      <c r="EJ168" s="484">
        <v>81</v>
      </c>
      <c r="EK168" s="484">
        <v>49</v>
      </c>
      <c r="EL168" s="484">
        <v>47</v>
      </c>
      <c r="EM168" s="484">
        <v>7</v>
      </c>
      <c r="EN168" s="485">
        <v>898</v>
      </c>
      <c r="EO168" s="484">
        <v>62</v>
      </c>
      <c r="EP168" s="484">
        <v>131</v>
      </c>
      <c r="EQ168" s="484">
        <v>122</v>
      </c>
      <c r="ER168" s="484">
        <v>78</v>
      </c>
      <c r="ES168" s="484">
        <v>47</v>
      </c>
      <c r="ET168" s="484">
        <v>28</v>
      </c>
      <c r="EU168" s="484">
        <v>24</v>
      </c>
      <c r="EV168" s="484">
        <v>6</v>
      </c>
      <c r="EW168" s="485">
        <v>498</v>
      </c>
      <c r="EX168" s="484">
        <v>0</v>
      </c>
      <c r="EY168" s="484">
        <v>0</v>
      </c>
      <c r="EZ168" s="484">
        <v>0</v>
      </c>
      <c r="FA168" s="484">
        <v>0</v>
      </c>
      <c r="FB168" s="484">
        <v>0</v>
      </c>
      <c r="FC168" s="484">
        <v>0</v>
      </c>
      <c r="FD168" s="484">
        <v>0</v>
      </c>
      <c r="FE168" s="484">
        <v>0</v>
      </c>
      <c r="FF168" s="485">
        <v>0</v>
      </c>
      <c r="FG168" s="484">
        <v>0</v>
      </c>
      <c r="FH168" s="484">
        <v>0</v>
      </c>
      <c r="FI168" s="484">
        <v>0</v>
      </c>
      <c r="FJ168" s="484">
        <v>0</v>
      </c>
      <c r="FK168" s="484">
        <v>0</v>
      </c>
      <c r="FL168" s="484">
        <v>0</v>
      </c>
      <c r="FM168" s="484">
        <v>0</v>
      </c>
      <c r="FN168" s="484">
        <v>0</v>
      </c>
      <c r="FO168" s="485">
        <v>0</v>
      </c>
      <c r="FP168" s="484">
        <v>0</v>
      </c>
      <c r="FQ168" s="484">
        <v>0</v>
      </c>
      <c r="FR168" s="484">
        <v>0</v>
      </c>
      <c r="FS168" s="484">
        <v>0</v>
      </c>
      <c r="FT168" s="484">
        <v>0</v>
      </c>
      <c r="FU168" s="484">
        <v>0</v>
      </c>
      <c r="FV168" s="484">
        <v>0</v>
      </c>
      <c r="FW168" s="484">
        <v>0</v>
      </c>
      <c r="FX168" s="485">
        <v>0</v>
      </c>
      <c r="FY168" s="484">
        <v>62</v>
      </c>
      <c r="FZ168" s="484">
        <v>131</v>
      </c>
      <c r="GA168" s="484">
        <v>122</v>
      </c>
      <c r="GB168" s="484">
        <v>78</v>
      </c>
      <c r="GC168" s="484">
        <v>47</v>
      </c>
      <c r="GD168" s="484">
        <v>28</v>
      </c>
      <c r="GE168" s="484">
        <v>24</v>
      </c>
      <c r="GF168" s="484">
        <v>6</v>
      </c>
      <c r="GG168" s="485">
        <v>498</v>
      </c>
      <c r="GH168" s="484">
        <v>0</v>
      </c>
      <c r="GI168" s="484">
        <v>813</v>
      </c>
      <c r="GJ168" s="484">
        <v>2550</v>
      </c>
      <c r="GK168" s="484">
        <v>8830</v>
      </c>
      <c r="GL168" s="484">
        <v>12163</v>
      </c>
      <c r="GM168" s="484">
        <v>8852</v>
      </c>
      <c r="GN168" s="484">
        <v>7154</v>
      </c>
      <c r="GO168" s="484">
        <v>4102</v>
      </c>
      <c r="GP168" s="484">
        <v>341</v>
      </c>
      <c r="GQ168" s="485">
        <v>44805</v>
      </c>
      <c r="GR168" s="484">
        <v>0</v>
      </c>
      <c r="GS168" s="484">
        <v>1274</v>
      </c>
      <c r="GT168" s="484">
        <v>4401</v>
      </c>
      <c r="GU168" s="484">
        <v>5469</v>
      </c>
      <c r="GV168" s="484">
        <v>4865</v>
      </c>
      <c r="GW168" s="484">
        <v>2658</v>
      </c>
      <c r="GX168" s="484">
        <v>1405</v>
      </c>
      <c r="GY168" s="484">
        <v>639</v>
      </c>
      <c r="GZ168" s="484">
        <v>49</v>
      </c>
      <c r="HA168" s="485">
        <v>20760</v>
      </c>
      <c r="HB168" s="460">
        <v>0</v>
      </c>
      <c r="HC168" s="460">
        <v>13.75</v>
      </c>
      <c r="HD168" s="460">
        <v>1.88</v>
      </c>
      <c r="HE168" s="460">
        <v>1</v>
      </c>
      <c r="HF168" s="460">
        <v>0.38</v>
      </c>
      <c r="HG168" s="460">
        <v>0.5</v>
      </c>
      <c r="HH168" s="460">
        <v>0.5</v>
      </c>
      <c r="HI168" s="460">
        <v>0</v>
      </c>
      <c r="HJ168" s="460">
        <v>0</v>
      </c>
      <c r="HK168" s="483">
        <v>18.010000000000002</v>
      </c>
      <c r="HL168" s="460">
        <v>0</v>
      </c>
      <c r="HM168" s="460">
        <v>1788.75</v>
      </c>
      <c r="HN168" s="460">
        <v>5920.37</v>
      </c>
      <c r="HO168" s="460">
        <v>12977.5</v>
      </c>
      <c r="HP168" s="460">
        <v>15830.12</v>
      </c>
      <c r="HQ168" s="460">
        <v>10863.25</v>
      </c>
      <c r="HR168" s="460">
        <v>8216</v>
      </c>
      <c r="HS168" s="460">
        <v>4582.5</v>
      </c>
      <c r="HT168" s="460">
        <v>379.25</v>
      </c>
      <c r="HU168" s="483">
        <v>60557.74</v>
      </c>
      <c r="HV168" s="460">
        <v>0</v>
      </c>
      <c r="HW168" s="460">
        <v>1192.5</v>
      </c>
      <c r="HX168" s="460">
        <v>4604.7</v>
      </c>
      <c r="HY168" s="460">
        <v>11535.6</v>
      </c>
      <c r="HZ168" s="460">
        <v>15830.1</v>
      </c>
      <c r="IA168" s="460">
        <v>13277.3</v>
      </c>
      <c r="IB168" s="460">
        <v>11867.6</v>
      </c>
      <c r="IC168" s="460">
        <v>7637.5</v>
      </c>
      <c r="ID168" s="460">
        <v>758.5</v>
      </c>
      <c r="IE168" s="483">
        <v>66703.8</v>
      </c>
      <c r="IF168" s="483">
        <v>0</v>
      </c>
      <c r="IG168" s="483">
        <v>66703.8</v>
      </c>
      <c r="IH168" s="460">
        <v>0</v>
      </c>
      <c r="II168" s="460">
        <v>1788.75</v>
      </c>
      <c r="IJ168" s="460">
        <v>5920.37</v>
      </c>
      <c r="IK168" s="460">
        <v>12977.5</v>
      </c>
      <c r="IL168" s="460">
        <v>15830.12</v>
      </c>
      <c r="IM168" s="460">
        <v>10863.25</v>
      </c>
      <c r="IN168" s="460">
        <v>8216</v>
      </c>
      <c r="IO168" s="460">
        <v>4582.5</v>
      </c>
      <c r="IP168" s="460">
        <v>379.25</v>
      </c>
      <c r="IQ168" s="483">
        <v>60557.74</v>
      </c>
      <c r="IR168" s="460">
        <v>0</v>
      </c>
      <c r="IS168" s="460">
        <v>322.64</v>
      </c>
      <c r="IT168" s="460">
        <v>1215.06</v>
      </c>
      <c r="IU168" s="460">
        <v>1303.29</v>
      </c>
      <c r="IV168" s="460">
        <v>668.63</v>
      </c>
      <c r="IW168" s="460">
        <v>143</v>
      </c>
      <c r="IX168" s="460">
        <v>38.96</v>
      </c>
      <c r="IY168" s="460">
        <v>14.3</v>
      </c>
      <c r="IZ168" s="460">
        <v>0.99</v>
      </c>
      <c r="JA168" s="483">
        <v>3706.87</v>
      </c>
      <c r="JB168" s="460">
        <v>0</v>
      </c>
      <c r="JC168" s="460">
        <v>1466.11</v>
      </c>
      <c r="JD168" s="460">
        <v>4705.3100000000004</v>
      </c>
      <c r="JE168" s="460">
        <v>11674.21</v>
      </c>
      <c r="JF168" s="460">
        <v>15161.49</v>
      </c>
      <c r="JG168" s="460">
        <v>10720.25</v>
      </c>
      <c r="JH168" s="460">
        <v>8177.04</v>
      </c>
      <c r="JI168" s="460">
        <v>4568.2</v>
      </c>
      <c r="JJ168" s="460">
        <v>378.26</v>
      </c>
      <c r="JK168" s="483">
        <v>56850.87</v>
      </c>
      <c r="JL168" s="460">
        <v>0</v>
      </c>
      <c r="JM168" s="460">
        <v>977.4</v>
      </c>
      <c r="JN168" s="460">
        <v>3659.7</v>
      </c>
      <c r="JO168" s="460">
        <v>10377.1</v>
      </c>
      <c r="JP168" s="460">
        <v>15161.5</v>
      </c>
      <c r="JQ168" s="460">
        <v>13102.5</v>
      </c>
      <c r="JR168" s="460">
        <v>11811.3</v>
      </c>
      <c r="JS168" s="460">
        <v>7613.7</v>
      </c>
      <c r="JT168" s="460">
        <v>756.5</v>
      </c>
      <c r="JU168" s="483">
        <v>63459.7</v>
      </c>
      <c r="JV168" s="483">
        <v>0</v>
      </c>
      <c r="JW168" s="483">
        <v>63459.7</v>
      </c>
      <c r="JX168" s="461"/>
      <c r="JY168" s="461"/>
      <c r="JZ168" s="461"/>
      <c r="KA168" s="461"/>
      <c r="KB168" s="461"/>
      <c r="KC168" s="461"/>
      <c r="KD168" s="461"/>
      <c r="KE168" s="461"/>
      <c r="KF168" s="461"/>
      <c r="KG168" s="461"/>
      <c r="KH168" s="461"/>
      <c r="KI168" s="461"/>
      <c r="KJ168" s="461"/>
      <c r="KK168" s="461"/>
      <c r="KL168" s="461"/>
      <c r="KM168" s="461"/>
      <c r="KN168" s="461"/>
      <c r="KO168" s="461"/>
      <c r="KP168" s="461"/>
      <c r="KQ168" s="461"/>
      <c r="KR168" s="461"/>
      <c r="KS168" s="461"/>
      <c r="KT168" s="461"/>
      <c r="KU168" s="461"/>
      <c r="KV168" s="461"/>
      <c r="KW168" s="461"/>
      <c r="KX168" s="462"/>
    </row>
    <row r="169" spans="1:310" s="463" customFormat="1" x14ac:dyDescent="0.2">
      <c r="A169" s="457" t="s">
        <v>364</v>
      </c>
      <c r="B169" s="473" t="s">
        <v>984</v>
      </c>
      <c r="C169" s="464" t="s">
        <v>870</v>
      </c>
      <c r="D169" s="465" t="s">
        <v>985</v>
      </c>
      <c r="E169" s="484">
        <v>33144</v>
      </c>
      <c r="F169" s="484">
        <v>11063</v>
      </c>
      <c r="G169" s="484">
        <v>11129</v>
      </c>
      <c r="H169" s="484">
        <v>5347</v>
      </c>
      <c r="I169" s="484">
        <v>2616</v>
      </c>
      <c r="J169" s="484">
        <v>934</v>
      </c>
      <c r="K169" s="484">
        <v>548</v>
      </c>
      <c r="L169" s="484">
        <v>52</v>
      </c>
      <c r="M169" s="485">
        <v>64833</v>
      </c>
      <c r="N169" s="484">
        <v>1691</v>
      </c>
      <c r="O169" s="484">
        <v>365</v>
      </c>
      <c r="P169" s="484">
        <v>231</v>
      </c>
      <c r="Q169" s="484">
        <v>84</v>
      </c>
      <c r="R169" s="484">
        <v>36</v>
      </c>
      <c r="S169" s="484">
        <v>16</v>
      </c>
      <c r="T169" s="484">
        <v>7</v>
      </c>
      <c r="U169" s="484">
        <v>4</v>
      </c>
      <c r="V169" s="485">
        <v>2434</v>
      </c>
      <c r="W169" s="484">
        <v>0</v>
      </c>
      <c r="X169" s="484">
        <v>0</v>
      </c>
      <c r="Y169" s="484">
        <v>0</v>
      </c>
      <c r="Z169" s="484">
        <v>0</v>
      </c>
      <c r="AA169" s="484">
        <v>0</v>
      </c>
      <c r="AB169" s="484">
        <v>0</v>
      </c>
      <c r="AC169" s="484">
        <v>0</v>
      </c>
      <c r="AD169" s="484">
        <v>0</v>
      </c>
      <c r="AE169" s="485">
        <v>0</v>
      </c>
      <c r="AF169" s="484">
        <v>31453</v>
      </c>
      <c r="AG169" s="484">
        <v>10698</v>
      </c>
      <c r="AH169" s="484">
        <v>10898</v>
      </c>
      <c r="AI169" s="484">
        <v>5263</v>
      </c>
      <c r="AJ169" s="484">
        <v>2580</v>
      </c>
      <c r="AK169" s="484">
        <v>918</v>
      </c>
      <c r="AL169" s="484">
        <v>541</v>
      </c>
      <c r="AM169" s="484">
        <v>48</v>
      </c>
      <c r="AN169" s="485">
        <v>62399</v>
      </c>
      <c r="AO169" s="484">
        <v>57</v>
      </c>
      <c r="AP169" s="484">
        <v>45</v>
      </c>
      <c r="AQ169" s="484">
        <v>69</v>
      </c>
      <c r="AR169" s="484">
        <v>30</v>
      </c>
      <c r="AS169" s="484">
        <v>31</v>
      </c>
      <c r="AT169" s="484">
        <v>8</v>
      </c>
      <c r="AU169" s="484">
        <v>21</v>
      </c>
      <c r="AV169" s="484">
        <v>14</v>
      </c>
      <c r="AW169" s="485">
        <v>275</v>
      </c>
      <c r="AX169" s="484">
        <v>57</v>
      </c>
      <c r="AY169" s="484">
        <v>45</v>
      </c>
      <c r="AZ169" s="484">
        <v>69</v>
      </c>
      <c r="BA169" s="484">
        <v>30</v>
      </c>
      <c r="BB169" s="484">
        <v>31</v>
      </c>
      <c r="BC169" s="484">
        <v>8</v>
      </c>
      <c r="BD169" s="484">
        <v>21</v>
      </c>
      <c r="BE169" s="484">
        <v>14</v>
      </c>
      <c r="BF169" s="486"/>
      <c r="BG169" s="485">
        <v>275</v>
      </c>
      <c r="BH169" s="484">
        <v>57</v>
      </c>
      <c r="BI169" s="484">
        <v>31441</v>
      </c>
      <c r="BJ169" s="484">
        <v>10722</v>
      </c>
      <c r="BK169" s="484">
        <v>10859</v>
      </c>
      <c r="BL169" s="484">
        <v>5264</v>
      </c>
      <c r="BM169" s="484">
        <v>2557</v>
      </c>
      <c r="BN169" s="484">
        <v>931</v>
      </c>
      <c r="BO169" s="484">
        <v>534</v>
      </c>
      <c r="BP169" s="484">
        <v>34</v>
      </c>
      <c r="BQ169" s="485">
        <v>62399</v>
      </c>
      <c r="BR169" s="484">
        <v>13</v>
      </c>
      <c r="BS169" s="484">
        <v>14949</v>
      </c>
      <c r="BT169" s="484">
        <v>4115</v>
      </c>
      <c r="BU169" s="484">
        <v>3458</v>
      </c>
      <c r="BV169" s="484">
        <v>1141</v>
      </c>
      <c r="BW169" s="484">
        <v>426</v>
      </c>
      <c r="BX169" s="484">
        <v>129</v>
      </c>
      <c r="BY169" s="484">
        <v>70</v>
      </c>
      <c r="BZ169" s="484">
        <v>1</v>
      </c>
      <c r="CA169" s="485">
        <v>24302</v>
      </c>
      <c r="CB169" s="484">
        <v>2</v>
      </c>
      <c r="CC169" s="484">
        <v>394</v>
      </c>
      <c r="CD169" s="484">
        <v>176</v>
      </c>
      <c r="CE169" s="484">
        <v>168</v>
      </c>
      <c r="CF169" s="484">
        <v>73</v>
      </c>
      <c r="CG169" s="484">
        <v>33</v>
      </c>
      <c r="CH169" s="484">
        <v>9</v>
      </c>
      <c r="CI169" s="484">
        <v>6</v>
      </c>
      <c r="CJ169" s="484">
        <v>0</v>
      </c>
      <c r="CK169" s="485">
        <v>861</v>
      </c>
      <c r="CL169" s="484">
        <v>0</v>
      </c>
      <c r="CM169" s="484">
        <v>9</v>
      </c>
      <c r="CN169" s="484">
        <v>10</v>
      </c>
      <c r="CO169" s="484">
        <v>5</v>
      </c>
      <c r="CP169" s="484">
        <v>6</v>
      </c>
      <c r="CQ169" s="484">
        <v>6</v>
      </c>
      <c r="CR169" s="484">
        <v>7</v>
      </c>
      <c r="CS169" s="484">
        <v>25</v>
      </c>
      <c r="CT169" s="484">
        <v>9</v>
      </c>
      <c r="CU169" s="485">
        <v>77</v>
      </c>
      <c r="CV169" s="484">
        <v>10</v>
      </c>
      <c r="CW169" s="484">
        <v>3</v>
      </c>
      <c r="CX169" s="484">
        <v>12</v>
      </c>
      <c r="CY169" s="484">
        <v>0</v>
      </c>
      <c r="CZ169" s="484">
        <v>0</v>
      </c>
      <c r="DA169" s="484">
        <v>1</v>
      </c>
      <c r="DB169" s="484">
        <v>1</v>
      </c>
      <c r="DC169" s="484">
        <v>0</v>
      </c>
      <c r="DD169" s="485">
        <v>27</v>
      </c>
      <c r="DE169" s="484">
        <v>1173</v>
      </c>
      <c r="DF169" s="484">
        <v>177</v>
      </c>
      <c r="DG169" s="484">
        <v>143</v>
      </c>
      <c r="DH169" s="484">
        <v>55</v>
      </c>
      <c r="DI169" s="484">
        <v>16</v>
      </c>
      <c r="DJ169" s="484">
        <v>6</v>
      </c>
      <c r="DK169" s="484">
        <v>5</v>
      </c>
      <c r="DL169" s="484">
        <v>1</v>
      </c>
      <c r="DM169" s="485">
        <v>1576</v>
      </c>
      <c r="DN169" s="484">
        <v>0</v>
      </c>
      <c r="DO169" s="484">
        <v>0</v>
      </c>
      <c r="DP169" s="484">
        <v>0</v>
      </c>
      <c r="DQ169" s="484">
        <v>0</v>
      </c>
      <c r="DR169" s="484">
        <v>0</v>
      </c>
      <c r="DS169" s="484">
        <v>0</v>
      </c>
      <c r="DT169" s="484">
        <v>0</v>
      </c>
      <c r="DU169" s="484">
        <v>0</v>
      </c>
      <c r="DV169" s="485">
        <v>0</v>
      </c>
      <c r="DW169" s="484">
        <v>450</v>
      </c>
      <c r="DX169" s="484">
        <v>47</v>
      </c>
      <c r="DY169" s="484">
        <v>26</v>
      </c>
      <c r="DZ169" s="484">
        <v>5</v>
      </c>
      <c r="EA169" s="484">
        <v>3</v>
      </c>
      <c r="EB169" s="484">
        <v>1</v>
      </c>
      <c r="EC169" s="484">
        <v>1</v>
      </c>
      <c r="ED169" s="484">
        <v>0</v>
      </c>
      <c r="EE169" s="485">
        <v>533</v>
      </c>
      <c r="EF169" s="484">
        <v>1623</v>
      </c>
      <c r="EG169" s="484">
        <v>224</v>
      </c>
      <c r="EH169" s="484">
        <v>169</v>
      </c>
      <c r="EI169" s="484">
        <v>60</v>
      </c>
      <c r="EJ169" s="484">
        <v>19</v>
      </c>
      <c r="EK169" s="484">
        <v>7</v>
      </c>
      <c r="EL169" s="484">
        <v>6</v>
      </c>
      <c r="EM169" s="484">
        <v>1</v>
      </c>
      <c r="EN169" s="485">
        <v>2109</v>
      </c>
      <c r="EO169" s="484">
        <v>1118</v>
      </c>
      <c r="EP169" s="484">
        <v>119</v>
      </c>
      <c r="EQ169" s="484">
        <v>88</v>
      </c>
      <c r="ER169" s="484">
        <v>30</v>
      </c>
      <c r="ES169" s="484">
        <v>11</v>
      </c>
      <c r="ET169" s="484">
        <v>7</v>
      </c>
      <c r="EU169" s="484">
        <v>1</v>
      </c>
      <c r="EV169" s="484">
        <v>1</v>
      </c>
      <c r="EW169" s="485">
        <v>1375</v>
      </c>
      <c r="EX169" s="484">
        <v>0</v>
      </c>
      <c r="EY169" s="484">
        <v>0</v>
      </c>
      <c r="EZ169" s="484">
        <v>0</v>
      </c>
      <c r="FA169" s="484">
        <v>0</v>
      </c>
      <c r="FB169" s="484">
        <v>0</v>
      </c>
      <c r="FC169" s="484">
        <v>0</v>
      </c>
      <c r="FD169" s="484">
        <v>0</v>
      </c>
      <c r="FE169" s="484">
        <v>0</v>
      </c>
      <c r="FF169" s="485">
        <v>0</v>
      </c>
      <c r="FG169" s="484">
        <v>0</v>
      </c>
      <c r="FH169" s="484">
        <v>0</v>
      </c>
      <c r="FI169" s="484">
        <v>0</v>
      </c>
      <c r="FJ169" s="484">
        <v>0</v>
      </c>
      <c r="FK169" s="484">
        <v>0</v>
      </c>
      <c r="FL169" s="484">
        <v>0</v>
      </c>
      <c r="FM169" s="484">
        <v>0</v>
      </c>
      <c r="FN169" s="484">
        <v>0</v>
      </c>
      <c r="FO169" s="485">
        <v>0</v>
      </c>
      <c r="FP169" s="484">
        <v>0</v>
      </c>
      <c r="FQ169" s="484">
        <v>0</v>
      </c>
      <c r="FR169" s="484">
        <v>0</v>
      </c>
      <c r="FS169" s="484">
        <v>0</v>
      </c>
      <c r="FT169" s="484">
        <v>0</v>
      </c>
      <c r="FU169" s="484">
        <v>0</v>
      </c>
      <c r="FV169" s="484">
        <v>0</v>
      </c>
      <c r="FW169" s="484">
        <v>0</v>
      </c>
      <c r="FX169" s="485">
        <v>0</v>
      </c>
      <c r="FY169" s="484">
        <v>1118</v>
      </c>
      <c r="FZ169" s="484">
        <v>119</v>
      </c>
      <c r="GA169" s="484">
        <v>88</v>
      </c>
      <c r="GB169" s="484">
        <v>30</v>
      </c>
      <c r="GC169" s="484">
        <v>11</v>
      </c>
      <c r="GD169" s="484">
        <v>7</v>
      </c>
      <c r="GE169" s="484">
        <v>1</v>
      </c>
      <c r="GF169" s="484">
        <v>1</v>
      </c>
      <c r="GG169" s="485">
        <v>1375</v>
      </c>
      <c r="GH169" s="484">
        <v>42</v>
      </c>
      <c r="GI169" s="484">
        <v>15639</v>
      </c>
      <c r="GJ169" s="484">
        <v>6374</v>
      </c>
      <c r="GK169" s="484">
        <v>7202</v>
      </c>
      <c r="GL169" s="484">
        <v>4039</v>
      </c>
      <c r="GM169" s="484">
        <v>2089</v>
      </c>
      <c r="GN169" s="484">
        <v>785</v>
      </c>
      <c r="GO169" s="484">
        <v>432</v>
      </c>
      <c r="GP169" s="484">
        <v>24</v>
      </c>
      <c r="GQ169" s="485">
        <v>36626</v>
      </c>
      <c r="GR169" s="484">
        <v>15</v>
      </c>
      <c r="GS169" s="484">
        <v>15802</v>
      </c>
      <c r="GT169" s="484">
        <v>4348</v>
      </c>
      <c r="GU169" s="484">
        <v>3657</v>
      </c>
      <c r="GV169" s="484">
        <v>1225</v>
      </c>
      <c r="GW169" s="484">
        <v>468</v>
      </c>
      <c r="GX169" s="484">
        <v>146</v>
      </c>
      <c r="GY169" s="484">
        <v>102</v>
      </c>
      <c r="GZ169" s="484">
        <v>10</v>
      </c>
      <c r="HA169" s="485">
        <v>25773</v>
      </c>
      <c r="HB169" s="460">
        <v>0</v>
      </c>
      <c r="HC169" s="460">
        <v>0</v>
      </c>
      <c r="HD169" s="460">
        <v>0</v>
      </c>
      <c r="HE169" s="460">
        <v>0</v>
      </c>
      <c r="HF169" s="460">
        <v>0</v>
      </c>
      <c r="HG169" s="460">
        <v>0</v>
      </c>
      <c r="HH169" s="460">
        <v>0</v>
      </c>
      <c r="HI169" s="460">
        <v>0</v>
      </c>
      <c r="HJ169" s="460">
        <v>0</v>
      </c>
      <c r="HK169" s="483">
        <v>0</v>
      </c>
      <c r="HL169" s="460">
        <v>53.25</v>
      </c>
      <c r="HM169" s="460">
        <v>28138.75</v>
      </c>
      <c r="HN169" s="460">
        <v>9699.25</v>
      </c>
      <c r="HO169" s="460">
        <v>9979</v>
      </c>
      <c r="HP169" s="460">
        <v>4964.5</v>
      </c>
      <c r="HQ169" s="460">
        <v>2442.25</v>
      </c>
      <c r="HR169" s="460">
        <v>894</v>
      </c>
      <c r="HS169" s="460">
        <v>504.5</v>
      </c>
      <c r="HT169" s="460">
        <v>29.25</v>
      </c>
      <c r="HU169" s="483">
        <v>56704.75</v>
      </c>
      <c r="HV169" s="460">
        <v>29.6</v>
      </c>
      <c r="HW169" s="460">
        <v>18759.2</v>
      </c>
      <c r="HX169" s="460">
        <v>7543.9</v>
      </c>
      <c r="HY169" s="460">
        <v>8870.2000000000007</v>
      </c>
      <c r="HZ169" s="460">
        <v>4964.5</v>
      </c>
      <c r="IA169" s="460">
        <v>2985</v>
      </c>
      <c r="IB169" s="460">
        <v>1291.3</v>
      </c>
      <c r="IC169" s="460">
        <v>840.8</v>
      </c>
      <c r="ID169" s="460">
        <v>58.5</v>
      </c>
      <c r="IE169" s="483">
        <v>45343</v>
      </c>
      <c r="IF169" s="483">
        <v>0</v>
      </c>
      <c r="IG169" s="483">
        <v>45343</v>
      </c>
      <c r="IH169" s="460">
        <v>53.25</v>
      </c>
      <c r="II169" s="460">
        <v>28138.75</v>
      </c>
      <c r="IJ169" s="460">
        <v>9699.25</v>
      </c>
      <c r="IK169" s="460">
        <v>9979</v>
      </c>
      <c r="IL169" s="460">
        <v>4964.5</v>
      </c>
      <c r="IM169" s="460">
        <v>2442.25</v>
      </c>
      <c r="IN169" s="460">
        <v>894</v>
      </c>
      <c r="IO169" s="460">
        <v>504.5</v>
      </c>
      <c r="IP169" s="460">
        <v>29.25</v>
      </c>
      <c r="IQ169" s="483">
        <v>56704.75</v>
      </c>
      <c r="IR169" s="460">
        <v>24.7</v>
      </c>
      <c r="IS169" s="460">
        <v>9666.08</v>
      </c>
      <c r="IT169" s="460">
        <v>1687.54</v>
      </c>
      <c r="IU169" s="460">
        <v>886.23</v>
      </c>
      <c r="IV169" s="460">
        <v>194.31</v>
      </c>
      <c r="IW169" s="460">
        <v>67.61</v>
      </c>
      <c r="IX169" s="460">
        <v>18.03</v>
      </c>
      <c r="IY169" s="460">
        <v>8.57</v>
      </c>
      <c r="IZ169" s="460">
        <v>0</v>
      </c>
      <c r="JA169" s="483">
        <v>12553.07</v>
      </c>
      <c r="JB169" s="460">
        <v>28.55</v>
      </c>
      <c r="JC169" s="460">
        <v>18472.669999999998</v>
      </c>
      <c r="JD169" s="460">
        <v>8011.71</v>
      </c>
      <c r="JE169" s="460">
        <v>9092.77</v>
      </c>
      <c r="JF169" s="460">
        <v>4770.1899999999996</v>
      </c>
      <c r="JG169" s="460">
        <v>2374.64</v>
      </c>
      <c r="JH169" s="460">
        <v>875.97</v>
      </c>
      <c r="JI169" s="460">
        <v>495.93</v>
      </c>
      <c r="JJ169" s="460">
        <v>29.25</v>
      </c>
      <c r="JK169" s="483">
        <v>44151.68</v>
      </c>
      <c r="JL169" s="460">
        <v>15.9</v>
      </c>
      <c r="JM169" s="460">
        <v>12315.1</v>
      </c>
      <c r="JN169" s="460">
        <v>6231.3</v>
      </c>
      <c r="JO169" s="460">
        <v>8082.5</v>
      </c>
      <c r="JP169" s="460">
        <v>4770.2</v>
      </c>
      <c r="JQ169" s="460">
        <v>2902.3</v>
      </c>
      <c r="JR169" s="460">
        <v>1265.3</v>
      </c>
      <c r="JS169" s="460">
        <v>826.6</v>
      </c>
      <c r="JT169" s="460">
        <v>58.5</v>
      </c>
      <c r="JU169" s="483">
        <v>36467.699999999997</v>
      </c>
      <c r="JV169" s="483">
        <v>0</v>
      </c>
      <c r="JW169" s="483">
        <v>36467.699999999997</v>
      </c>
      <c r="JX169" s="461"/>
      <c r="JY169" s="461"/>
      <c r="JZ169" s="461"/>
      <c r="KA169" s="461"/>
      <c r="KB169" s="461"/>
      <c r="KC169" s="461"/>
      <c r="KD169" s="461"/>
      <c r="KE169" s="461"/>
      <c r="KF169" s="461"/>
      <c r="KG169" s="461"/>
      <c r="KH169" s="461"/>
      <c r="KI169" s="461"/>
      <c r="KJ169" s="461"/>
      <c r="KK169" s="461"/>
      <c r="KL169" s="461"/>
      <c r="KM169" s="461"/>
      <c r="KN169" s="461"/>
      <c r="KO169" s="461"/>
      <c r="KP169" s="461"/>
      <c r="KQ169" s="461"/>
      <c r="KR169" s="461"/>
      <c r="KS169" s="461"/>
      <c r="KT169" s="461"/>
      <c r="KU169" s="461"/>
      <c r="KV169" s="461"/>
      <c r="KW169" s="461"/>
      <c r="KX169" s="462"/>
    </row>
    <row r="170" spans="1:310" s="463" customFormat="1" x14ac:dyDescent="0.2">
      <c r="A170" s="457" t="s">
        <v>986</v>
      </c>
      <c r="B170" s="473" t="s">
        <v>987</v>
      </c>
      <c r="C170" s="464" t="s">
        <v>782</v>
      </c>
      <c r="D170" s="465" t="s">
        <v>1331</v>
      </c>
      <c r="E170" s="484">
        <v>17534</v>
      </c>
      <c r="F170" s="484">
        <v>33348</v>
      </c>
      <c r="G170" s="484">
        <v>29785</v>
      </c>
      <c r="H170" s="484">
        <v>15215</v>
      </c>
      <c r="I170" s="484">
        <v>12121</v>
      </c>
      <c r="J170" s="484">
        <v>6465</v>
      </c>
      <c r="K170" s="484">
        <v>3053</v>
      </c>
      <c r="L170" s="484">
        <v>166</v>
      </c>
      <c r="M170" s="485">
        <v>117687</v>
      </c>
      <c r="N170" s="484">
        <v>574</v>
      </c>
      <c r="O170" s="484">
        <v>559</v>
      </c>
      <c r="P170" s="484">
        <v>334</v>
      </c>
      <c r="Q170" s="484">
        <v>112</v>
      </c>
      <c r="R170" s="484">
        <v>66</v>
      </c>
      <c r="S170" s="484">
        <v>30</v>
      </c>
      <c r="T170" s="484">
        <v>14</v>
      </c>
      <c r="U170" s="484">
        <v>1</v>
      </c>
      <c r="V170" s="485">
        <v>1690</v>
      </c>
      <c r="W170" s="484">
        <v>0</v>
      </c>
      <c r="X170" s="484">
        <v>0</v>
      </c>
      <c r="Y170" s="484">
        <v>0</v>
      </c>
      <c r="Z170" s="484">
        <v>0</v>
      </c>
      <c r="AA170" s="484">
        <v>0</v>
      </c>
      <c r="AB170" s="484">
        <v>0</v>
      </c>
      <c r="AC170" s="484">
        <v>0</v>
      </c>
      <c r="AD170" s="484">
        <v>0</v>
      </c>
      <c r="AE170" s="485">
        <v>0</v>
      </c>
      <c r="AF170" s="484">
        <v>16960</v>
      </c>
      <c r="AG170" s="484">
        <v>32789</v>
      </c>
      <c r="AH170" s="484">
        <v>29451</v>
      </c>
      <c r="AI170" s="484">
        <v>15103</v>
      </c>
      <c r="AJ170" s="484">
        <v>12055</v>
      </c>
      <c r="AK170" s="484">
        <v>6435</v>
      </c>
      <c r="AL170" s="484">
        <v>3039</v>
      </c>
      <c r="AM170" s="484">
        <v>165</v>
      </c>
      <c r="AN170" s="485">
        <v>115997</v>
      </c>
      <c r="AO170" s="484">
        <v>25</v>
      </c>
      <c r="AP170" s="484">
        <v>75</v>
      </c>
      <c r="AQ170" s="484">
        <v>130</v>
      </c>
      <c r="AR170" s="484">
        <v>79</v>
      </c>
      <c r="AS170" s="484">
        <v>72</v>
      </c>
      <c r="AT170" s="484">
        <v>52</v>
      </c>
      <c r="AU170" s="484">
        <v>24</v>
      </c>
      <c r="AV170" s="484">
        <v>18</v>
      </c>
      <c r="AW170" s="485">
        <v>475</v>
      </c>
      <c r="AX170" s="484">
        <v>25</v>
      </c>
      <c r="AY170" s="484">
        <v>75</v>
      </c>
      <c r="AZ170" s="484">
        <v>130</v>
      </c>
      <c r="BA170" s="484">
        <v>79</v>
      </c>
      <c r="BB170" s="484">
        <v>72</v>
      </c>
      <c r="BC170" s="484">
        <v>52</v>
      </c>
      <c r="BD170" s="484">
        <v>24</v>
      </c>
      <c r="BE170" s="484">
        <v>18</v>
      </c>
      <c r="BF170" s="486"/>
      <c r="BG170" s="485">
        <v>475</v>
      </c>
      <c r="BH170" s="484">
        <v>25</v>
      </c>
      <c r="BI170" s="484">
        <v>17010</v>
      </c>
      <c r="BJ170" s="484">
        <v>32844</v>
      </c>
      <c r="BK170" s="484">
        <v>29400</v>
      </c>
      <c r="BL170" s="484">
        <v>15096</v>
      </c>
      <c r="BM170" s="484">
        <v>12035</v>
      </c>
      <c r="BN170" s="484">
        <v>6407</v>
      </c>
      <c r="BO170" s="484">
        <v>3033</v>
      </c>
      <c r="BP170" s="484">
        <v>147</v>
      </c>
      <c r="BQ170" s="485">
        <v>115997</v>
      </c>
      <c r="BR170" s="484">
        <v>9</v>
      </c>
      <c r="BS170" s="484">
        <v>9623</v>
      </c>
      <c r="BT170" s="484">
        <v>13457</v>
      </c>
      <c r="BU170" s="484">
        <v>8742</v>
      </c>
      <c r="BV170" s="484">
        <v>3201</v>
      </c>
      <c r="BW170" s="484">
        <v>1765</v>
      </c>
      <c r="BX170" s="484">
        <v>738</v>
      </c>
      <c r="BY170" s="484">
        <v>264</v>
      </c>
      <c r="BZ170" s="484">
        <v>11</v>
      </c>
      <c r="CA170" s="485">
        <v>37810</v>
      </c>
      <c r="CB170" s="484">
        <v>0</v>
      </c>
      <c r="CC170" s="484">
        <v>146</v>
      </c>
      <c r="CD170" s="484">
        <v>351</v>
      </c>
      <c r="CE170" s="484">
        <v>292</v>
      </c>
      <c r="CF170" s="484">
        <v>117</v>
      </c>
      <c r="CG170" s="484">
        <v>91</v>
      </c>
      <c r="CH170" s="484">
        <v>38</v>
      </c>
      <c r="CI170" s="484">
        <v>7</v>
      </c>
      <c r="CJ170" s="484">
        <v>0</v>
      </c>
      <c r="CK170" s="485">
        <v>1042</v>
      </c>
      <c r="CL170" s="484">
        <v>5</v>
      </c>
      <c r="CM170" s="484">
        <v>18</v>
      </c>
      <c r="CN170" s="484">
        <v>14</v>
      </c>
      <c r="CO170" s="484">
        <v>20</v>
      </c>
      <c r="CP170" s="484">
        <v>13</v>
      </c>
      <c r="CQ170" s="484">
        <v>15</v>
      </c>
      <c r="CR170" s="484">
        <v>5</v>
      </c>
      <c r="CS170" s="484">
        <v>32</v>
      </c>
      <c r="CT170" s="484">
        <v>14</v>
      </c>
      <c r="CU170" s="485">
        <v>136</v>
      </c>
      <c r="CV170" s="484">
        <v>106</v>
      </c>
      <c r="CW170" s="484">
        <v>173</v>
      </c>
      <c r="CX170" s="484">
        <v>165</v>
      </c>
      <c r="CY170" s="484">
        <v>130</v>
      </c>
      <c r="CZ170" s="484">
        <v>128</v>
      </c>
      <c r="DA170" s="484">
        <v>106</v>
      </c>
      <c r="DB170" s="484">
        <v>47</v>
      </c>
      <c r="DC170" s="484">
        <v>3</v>
      </c>
      <c r="DD170" s="485">
        <v>858</v>
      </c>
      <c r="DE170" s="484">
        <v>579</v>
      </c>
      <c r="DF170" s="484">
        <v>484</v>
      </c>
      <c r="DG170" s="484">
        <v>362</v>
      </c>
      <c r="DH170" s="484">
        <v>104</v>
      </c>
      <c r="DI170" s="484">
        <v>80</v>
      </c>
      <c r="DJ170" s="484">
        <v>47</v>
      </c>
      <c r="DK170" s="484">
        <v>27</v>
      </c>
      <c r="DL170" s="484">
        <v>1</v>
      </c>
      <c r="DM170" s="485">
        <v>1684</v>
      </c>
      <c r="DN170" s="484">
        <v>23</v>
      </c>
      <c r="DO170" s="484">
        <v>49</v>
      </c>
      <c r="DP170" s="484">
        <v>35</v>
      </c>
      <c r="DQ170" s="484">
        <v>22</v>
      </c>
      <c r="DR170" s="484">
        <v>13</v>
      </c>
      <c r="DS170" s="484">
        <v>6</v>
      </c>
      <c r="DT170" s="484">
        <v>6</v>
      </c>
      <c r="DU170" s="484">
        <v>1</v>
      </c>
      <c r="DV170" s="485">
        <v>155</v>
      </c>
      <c r="DW170" s="484">
        <v>34</v>
      </c>
      <c r="DX170" s="484">
        <v>27</v>
      </c>
      <c r="DY170" s="484">
        <v>26</v>
      </c>
      <c r="DZ170" s="484">
        <v>8</v>
      </c>
      <c r="EA170" s="484">
        <v>7</v>
      </c>
      <c r="EB170" s="484">
        <v>2</v>
      </c>
      <c r="EC170" s="484">
        <v>2</v>
      </c>
      <c r="ED170" s="484">
        <v>2</v>
      </c>
      <c r="EE170" s="485">
        <v>108</v>
      </c>
      <c r="EF170" s="484">
        <v>636</v>
      </c>
      <c r="EG170" s="484">
        <v>560</v>
      </c>
      <c r="EH170" s="484">
        <v>423</v>
      </c>
      <c r="EI170" s="484">
        <v>134</v>
      </c>
      <c r="EJ170" s="484">
        <v>100</v>
      </c>
      <c r="EK170" s="484">
        <v>55</v>
      </c>
      <c r="EL170" s="484">
        <v>35</v>
      </c>
      <c r="EM170" s="484">
        <v>4</v>
      </c>
      <c r="EN170" s="485">
        <v>1947</v>
      </c>
      <c r="EO170" s="484">
        <v>311</v>
      </c>
      <c r="EP170" s="484">
        <v>241</v>
      </c>
      <c r="EQ170" s="484">
        <v>161</v>
      </c>
      <c r="ER170" s="484">
        <v>55</v>
      </c>
      <c r="ES170" s="484">
        <v>48</v>
      </c>
      <c r="ET170" s="484">
        <v>24</v>
      </c>
      <c r="EU170" s="484">
        <v>15</v>
      </c>
      <c r="EV170" s="484">
        <v>2</v>
      </c>
      <c r="EW170" s="485">
        <v>857</v>
      </c>
      <c r="EX170" s="484">
        <v>0</v>
      </c>
      <c r="EY170" s="484">
        <v>0</v>
      </c>
      <c r="EZ170" s="484">
        <v>0</v>
      </c>
      <c r="FA170" s="484">
        <v>0</v>
      </c>
      <c r="FB170" s="484">
        <v>0</v>
      </c>
      <c r="FC170" s="484">
        <v>0</v>
      </c>
      <c r="FD170" s="484">
        <v>0</v>
      </c>
      <c r="FE170" s="484">
        <v>0</v>
      </c>
      <c r="FF170" s="485">
        <v>0</v>
      </c>
      <c r="FG170" s="484">
        <v>0</v>
      </c>
      <c r="FH170" s="484">
        <v>0</v>
      </c>
      <c r="FI170" s="484">
        <v>0</v>
      </c>
      <c r="FJ170" s="484">
        <v>0</v>
      </c>
      <c r="FK170" s="484">
        <v>0</v>
      </c>
      <c r="FL170" s="484">
        <v>0</v>
      </c>
      <c r="FM170" s="484">
        <v>0</v>
      </c>
      <c r="FN170" s="484">
        <v>0</v>
      </c>
      <c r="FO170" s="485">
        <v>0</v>
      </c>
      <c r="FP170" s="484">
        <v>2</v>
      </c>
      <c r="FQ170" s="484">
        <v>9</v>
      </c>
      <c r="FR170" s="484">
        <v>8</v>
      </c>
      <c r="FS170" s="484">
        <v>4</v>
      </c>
      <c r="FT170" s="484">
        <v>4</v>
      </c>
      <c r="FU170" s="484">
        <v>2</v>
      </c>
      <c r="FV170" s="484">
        <v>1</v>
      </c>
      <c r="FW170" s="484">
        <v>1</v>
      </c>
      <c r="FX170" s="485">
        <v>31</v>
      </c>
      <c r="FY170" s="484">
        <v>309</v>
      </c>
      <c r="FZ170" s="484">
        <v>232</v>
      </c>
      <c r="GA170" s="484">
        <v>153</v>
      </c>
      <c r="GB170" s="484">
        <v>51</v>
      </c>
      <c r="GC170" s="484">
        <v>44</v>
      </c>
      <c r="GD170" s="484">
        <v>22</v>
      </c>
      <c r="GE170" s="484">
        <v>14</v>
      </c>
      <c r="GF170" s="484">
        <v>1</v>
      </c>
      <c r="GG170" s="485">
        <v>826</v>
      </c>
      <c r="GH170" s="484">
        <v>11</v>
      </c>
      <c r="GI170" s="484">
        <v>7166</v>
      </c>
      <c r="GJ170" s="484">
        <v>18946</v>
      </c>
      <c r="GK170" s="484">
        <v>20285</v>
      </c>
      <c r="GL170" s="484">
        <v>11735</v>
      </c>
      <c r="GM170" s="484">
        <v>10144</v>
      </c>
      <c r="GN170" s="484">
        <v>5618</v>
      </c>
      <c r="GO170" s="484">
        <v>2722</v>
      </c>
      <c r="GP170" s="484">
        <v>119</v>
      </c>
      <c r="GQ170" s="485">
        <v>76746</v>
      </c>
      <c r="GR170" s="484">
        <v>14</v>
      </c>
      <c r="GS170" s="484">
        <v>9844</v>
      </c>
      <c r="GT170" s="484">
        <v>13898</v>
      </c>
      <c r="GU170" s="484">
        <v>9115</v>
      </c>
      <c r="GV170" s="484">
        <v>3361</v>
      </c>
      <c r="GW170" s="484">
        <v>1891</v>
      </c>
      <c r="GX170" s="484">
        <v>789</v>
      </c>
      <c r="GY170" s="484">
        <v>311</v>
      </c>
      <c r="GZ170" s="484">
        <v>28</v>
      </c>
      <c r="HA170" s="485">
        <v>39251</v>
      </c>
      <c r="HB170" s="460">
        <v>0</v>
      </c>
      <c r="HC170" s="460">
        <v>16.899999999999999</v>
      </c>
      <c r="HD170" s="460">
        <v>3.3</v>
      </c>
      <c r="HE170" s="460">
        <v>0.5</v>
      </c>
      <c r="HF170" s="460">
        <v>0.9</v>
      </c>
      <c r="HG170" s="460">
        <v>0</v>
      </c>
      <c r="HH170" s="460">
        <v>0.5</v>
      </c>
      <c r="HI170" s="460">
        <v>0</v>
      </c>
      <c r="HJ170" s="460">
        <v>0</v>
      </c>
      <c r="HK170" s="483">
        <v>22.1</v>
      </c>
      <c r="HL170" s="460">
        <v>20.25</v>
      </c>
      <c r="HM170" s="460">
        <v>14577.85</v>
      </c>
      <c r="HN170" s="460">
        <v>29382.7</v>
      </c>
      <c r="HO170" s="460">
        <v>27148</v>
      </c>
      <c r="HP170" s="460">
        <v>14254.1</v>
      </c>
      <c r="HQ170" s="460">
        <v>11567</v>
      </c>
      <c r="HR170" s="460">
        <v>6209.5</v>
      </c>
      <c r="HS170" s="460">
        <v>2948.75</v>
      </c>
      <c r="HT170" s="460">
        <v>139.75</v>
      </c>
      <c r="HU170" s="483">
        <v>106247.9</v>
      </c>
      <c r="HV170" s="460">
        <v>11.3</v>
      </c>
      <c r="HW170" s="460">
        <v>9718.6</v>
      </c>
      <c r="HX170" s="460">
        <v>22853.200000000001</v>
      </c>
      <c r="HY170" s="460">
        <v>24131.599999999999</v>
      </c>
      <c r="HZ170" s="460">
        <v>14254.1</v>
      </c>
      <c r="IA170" s="460">
        <v>14137.4</v>
      </c>
      <c r="IB170" s="460">
        <v>8969.2999999999993</v>
      </c>
      <c r="IC170" s="460">
        <v>4914.6000000000004</v>
      </c>
      <c r="ID170" s="460">
        <v>279.5</v>
      </c>
      <c r="IE170" s="483">
        <v>99269.6</v>
      </c>
      <c r="IF170" s="483">
        <v>0</v>
      </c>
      <c r="IG170" s="483">
        <v>99269.6</v>
      </c>
      <c r="IH170" s="460">
        <v>20.25</v>
      </c>
      <c r="II170" s="460">
        <v>14577.85</v>
      </c>
      <c r="IJ170" s="460">
        <v>29382.7</v>
      </c>
      <c r="IK170" s="460">
        <v>27148</v>
      </c>
      <c r="IL170" s="460">
        <v>14254.1</v>
      </c>
      <c r="IM170" s="460">
        <v>11567</v>
      </c>
      <c r="IN170" s="460">
        <v>6209.5</v>
      </c>
      <c r="IO170" s="460">
        <v>2948.75</v>
      </c>
      <c r="IP170" s="460">
        <v>139.75</v>
      </c>
      <c r="IQ170" s="483">
        <v>106247.9</v>
      </c>
      <c r="IR170" s="460">
        <v>8.26</v>
      </c>
      <c r="IS170" s="460">
        <v>3942.17</v>
      </c>
      <c r="IT170" s="460">
        <v>3948.9</v>
      </c>
      <c r="IU170" s="460">
        <v>2181.48</v>
      </c>
      <c r="IV170" s="460">
        <v>447.65</v>
      </c>
      <c r="IW170" s="460">
        <v>199.38</v>
      </c>
      <c r="IX170" s="460">
        <v>66.849999999999994</v>
      </c>
      <c r="IY170" s="460">
        <v>5.9</v>
      </c>
      <c r="IZ170" s="460">
        <v>0.98</v>
      </c>
      <c r="JA170" s="483">
        <v>10801.57</v>
      </c>
      <c r="JB170" s="460">
        <v>11.99</v>
      </c>
      <c r="JC170" s="460">
        <v>10635.68</v>
      </c>
      <c r="JD170" s="460">
        <v>25433.8</v>
      </c>
      <c r="JE170" s="460">
        <v>24966.52</v>
      </c>
      <c r="JF170" s="460">
        <v>13806.45</v>
      </c>
      <c r="JG170" s="460">
        <v>11367.62</v>
      </c>
      <c r="JH170" s="460">
        <v>6142.65</v>
      </c>
      <c r="JI170" s="460">
        <v>2942.85</v>
      </c>
      <c r="JJ170" s="460">
        <v>138.77000000000001</v>
      </c>
      <c r="JK170" s="483">
        <v>95446.33</v>
      </c>
      <c r="JL170" s="460">
        <v>6.7</v>
      </c>
      <c r="JM170" s="460">
        <v>7090.5</v>
      </c>
      <c r="JN170" s="460">
        <v>19781.8</v>
      </c>
      <c r="JO170" s="460">
        <v>22192.5</v>
      </c>
      <c r="JP170" s="460">
        <v>13806.5</v>
      </c>
      <c r="JQ170" s="460">
        <v>13893.8</v>
      </c>
      <c r="JR170" s="460">
        <v>8872.7000000000007</v>
      </c>
      <c r="JS170" s="460">
        <v>4904.8</v>
      </c>
      <c r="JT170" s="460">
        <v>277.5</v>
      </c>
      <c r="JU170" s="483">
        <v>90826.8</v>
      </c>
      <c r="JV170" s="483">
        <v>0</v>
      </c>
      <c r="JW170" s="483">
        <v>90826.8</v>
      </c>
      <c r="JX170" s="461"/>
      <c r="JY170" s="461"/>
      <c r="JZ170" s="461"/>
      <c r="KA170" s="461"/>
      <c r="KB170" s="461"/>
      <c r="KC170" s="461"/>
      <c r="KD170" s="461"/>
      <c r="KE170" s="461"/>
      <c r="KF170" s="461"/>
      <c r="KG170" s="461"/>
      <c r="KH170" s="461"/>
      <c r="KI170" s="461"/>
      <c r="KJ170" s="461"/>
      <c r="KK170" s="461"/>
      <c r="KL170" s="461"/>
      <c r="KM170" s="461"/>
      <c r="KN170" s="461"/>
      <c r="KO170" s="461"/>
      <c r="KP170" s="461"/>
      <c r="KQ170" s="461"/>
      <c r="KR170" s="461"/>
      <c r="KS170" s="461"/>
      <c r="KT170" s="461"/>
      <c r="KU170" s="461"/>
      <c r="KV170" s="461"/>
      <c r="KW170" s="461"/>
      <c r="KX170" s="462"/>
    </row>
    <row r="171" spans="1:310" s="463" customFormat="1" x14ac:dyDescent="0.2">
      <c r="A171" s="457" t="s">
        <v>365</v>
      </c>
      <c r="B171" s="473" t="s">
        <v>989</v>
      </c>
      <c r="C171" s="464" t="s">
        <v>782</v>
      </c>
      <c r="D171" s="465" t="s">
        <v>366</v>
      </c>
      <c r="E171" s="484">
        <v>1659</v>
      </c>
      <c r="F171" s="484">
        <v>2698</v>
      </c>
      <c r="G171" s="484">
        <v>4281</v>
      </c>
      <c r="H171" s="484">
        <v>8246</v>
      </c>
      <c r="I171" s="484">
        <v>7123</v>
      </c>
      <c r="J171" s="484">
        <v>6270</v>
      </c>
      <c r="K171" s="484">
        <v>7680</v>
      </c>
      <c r="L171" s="484">
        <v>1051</v>
      </c>
      <c r="M171" s="485">
        <v>39008</v>
      </c>
      <c r="N171" s="484">
        <v>122</v>
      </c>
      <c r="O171" s="484">
        <v>83</v>
      </c>
      <c r="P171" s="484">
        <v>67</v>
      </c>
      <c r="Q171" s="484">
        <v>98</v>
      </c>
      <c r="R171" s="484">
        <v>78</v>
      </c>
      <c r="S171" s="484">
        <v>83</v>
      </c>
      <c r="T171" s="484">
        <v>80</v>
      </c>
      <c r="U171" s="484">
        <v>4</v>
      </c>
      <c r="V171" s="485">
        <v>615</v>
      </c>
      <c r="W171" s="484">
        <v>7</v>
      </c>
      <c r="X171" s="484">
        <v>1</v>
      </c>
      <c r="Y171" s="484">
        <v>4</v>
      </c>
      <c r="Z171" s="484">
        <v>2</v>
      </c>
      <c r="AA171" s="484">
        <v>3</v>
      </c>
      <c r="AB171" s="484">
        <v>1</v>
      </c>
      <c r="AC171" s="484">
        <v>1</v>
      </c>
      <c r="AD171" s="484">
        <v>3</v>
      </c>
      <c r="AE171" s="485">
        <v>22</v>
      </c>
      <c r="AF171" s="484">
        <v>1530</v>
      </c>
      <c r="AG171" s="484">
        <v>2614</v>
      </c>
      <c r="AH171" s="484">
        <v>4210</v>
      </c>
      <c r="AI171" s="484">
        <v>8146</v>
      </c>
      <c r="AJ171" s="484">
        <v>7042</v>
      </c>
      <c r="AK171" s="484">
        <v>6186</v>
      </c>
      <c r="AL171" s="484">
        <v>7599</v>
      </c>
      <c r="AM171" s="484">
        <v>1044</v>
      </c>
      <c r="AN171" s="485">
        <v>38371</v>
      </c>
      <c r="AO171" s="484">
        <v>3</v>
      </c>
      <c r="AP171" s="484">
        <v>1</v>
      </c>
      <c r="AQ171" s="484">
        <v>6</v>
      </c>
      <c r="AR171" s="484">
        <v>30</v>
      </c>
      <c r="AS171" s="484">
        <v>28</v>
      </c>
      <c r="AT171" s="484">
        <v>49</v>
      </c>
      <c r="AU171" s="484">
        <v>50</v>
      </c>
      <c r="AV171" s="484">
        <v>19</v>
      </c>
      <c r="AW171" s="485">
        <v>186</v>
      </c>
      <c r="AX171" s="484">
        <v>3</v>
      </c>
      <c r="AY171" s="484">
        <v>1</v>
      </c>
      <c r="AZ171" s="484">
        <v>6</v>
      </c>
      <c r="BA171" s="484">
        <v>30</v>
      </c>
      <c r="BB171" s="484">
        <v>28</v>
      </c>
      <c r="BC171" s="484">
        <v>49</v>
      </c>
      <c r="BD171" s="484">
        <v>50</v>
      </c>
      <c r="BE171" s="484">
        <v>19</v>
      </c>
      <c r="BF171" s="486"/>
      <c r="BG171" s="485">
        <v>186</v>
      </c>
      <c r="BH171" s="484">
        <v>3</v>
      </c>
      <c r="BI171" s="484">
        <v>1528</v>
      </c>
      <c r="BJ171" s="484">
        <v>2619</v>
      </c>
      <c r="BK171" s="484">
        <v>4234</v>
      </c>
      <c r="BL171" s="484">
        <v>8144</v>
      </c>
      <c r="BM171" s="484">
        <v>7063</v>
      </c>
      <c r="BN171" s="484">
        <v>6187</v>
      </c>
      <c r="BO171" s="484">
        <v>7568</v>
      </c>
      <c r="BP171" s="484">
        <v>1025</v>
      </c>
      <c r="BQ171" s="485">
        <v>38371</v>
      </c>
      <c r="BR171" s="484">
        <v>0</v>
      </c>
      <c r="BS171" s="484">
        <v>955</v>
      </c>
      <c r="BT171" s="484">
        <v>1628</v>
      </c>
      <c r="BU171" s="484">
        <v>2162</v>
      </c>
      <c r="BV171" s="484">
        <v>2765</v>
      </c>
      <c r="BW171" s="484">
        <v>1980</v>
      </c>
      <c r="BX171" s="484">
        <v>1419</v>
      </c>
      <c r="BY171" s="484">
        <v>1198</v>
      </c>
      <c r="BZ171" s="484">
        <v>104</v>
      </c>
      <c r="CA171" s="485">
        <v>12211</v>
      </c>
      <c r="CB171" s="484">
        <v>0</v>
      </c>
      <c r="CC171" s="484">
        <v>3</v>
      </c>
      <c r="CD171" s="484">
        <v>10</v>
      </c>
      <c r="CE171" s="484">
        <v>23</v>
      </c>
      <c r="CF171" s="484">
        <v>57</v>
      </c>
      <c r="CG171" s="484">
        <v>60</v>
      </c>
      <c r="CH171" s="484">
        <v>51</v>
      </c>
      <c r="CI171" s="484">
        <v>52</v>
      </c>
      <c r="CJ171" s="484">
        <v>1</v>
      </c>
      <c r="CK171" s="485">
        <v>257</v>
      </c>
      <c r="CL171" s="484">
        <v>0</v>
      </c>
      <c r="CM171" s="484">
        <v>0</v>
      </c>
      <c r="CN171" s="484">
        <v>1</v>
      </c>
      <c r="CO171" s="484">
        <v>2</v>
      </c>
      <c r="CP171" s="484">
        <v>6</v>
      </c>
      <c r="CQ171" s="484">
        <v>8</v>
      </c>
      <c r="CR171" s="484">
        <v>7</v>
      </c>
      <c r="CS171" s="484">
        <v>31</v>
      </c>
      <c r="CT171" s="484">
        <v>4</v>
      </c>
      <c r="CU171" s="485">
        <v>59</v>
      </c>
      <c r="CV171" s="484">
        <v>15</v>
      </c>
      <c r="CW171" s="484">
        <v>19</v>
      </c>
      <c r="CX171" s="484">
        <v>27</v>
      </c>
      <c r="CY171" s="484">
        <v>47</v>
      </c>
      <c r="CZ171" s="484">
        <v>41</v>
      </c>
      <c r="DA171" s="484">
        <v>27</v>
      </c>
      <c r="DB171" s="484">
        <v>27</v>
      </c>
      <c r="DC171" s="484">
        <v>12</v>
      </c>
      <c r="DD171" s="485">
        <v>215</v>
      </c>
      <c r="DE171" s="484">
        <v>29</v>
      </c>
      <c r="DF171" s="484">
        <v>97</v>
      </c>
      <c r="DG171" s="484">
        <v>114</v>
      </c>
      <c r="DH171" s="484">
        <v>88</v>
      </c>
      <c r="DI171" s="484">
        <v>61</v>
      </c>
      <c r="DJ171" s="484">
        <v>39</v>
      </c>
      <c r="DK171" s="484">
        <v>44</v>
      </c>
      <c r="DL171" s="484">
        <v>10</v>
      </c>
      <c r="DM171" s="485">
        <v>482</v>
      </c>
      <c r="DN171" s="484">
        <v>5</v>
      </c>
      <c r="DO171" s="484">
        <v>8</v>
      </c>
      <c r="DP171" s="484">
        <v>5</v>
      </c>
      <c r="DQ171" s="484">
        <v>7</v>
      </c>
      <c r="DR171" s="484">
        <v>2</v>
      </c>
      <c r="DS171" s="484">
        <v>3</v>
      </c>
      <c r="DT171" s="484">
        <v>2</v>
      </c>
      <c r="DU171" s="484">
        <v>1</v>
      </c>
      <c r="DV171" s="485">
        <v>33</v>
      </c>
      <c r="DW171" s="484">
        <v>21</v>
      </c>
      <c r="DX171" s="484">
        <v>16</v>
      </c>
      <c r="DY171" s="484">
        <v>13</v>
      </c>
      <c r="DZ171" s="484">
        <v>26</v>
      </c>
      <c r="EA171" s="484">
        <v>22</v>
      </c>
      <c r="EB171" s="484">
        <v>10</v>
      </c>
      <c r="EC171" s="484">
        <v>6</v>
      </c>
      <c r="ED171" s="484">
        <v>2</v>
      </c>
      <c r="EE171" s="485">
        <v>116</v>
      </c>
      <c r="EF171" s="484">
        <v>55</v>
      </c>
      <c r="EG171" s="484">
        <v>121</v>
      </c>
      <c r="EH171" s="484">
        <v>132</v>
      </c>
      <c r="EI171" s="484">
        <v>121</v>
      </c>
      <c r="EJ171" s="484">
        <v>85</v>
      </c>
      <c r="EK171" s="484">
        <v>52</v>
      </c>
      <c r="EL171" s="484">
        <v>52</v>
      </c>
      <c r="EM171" s="484">
        <v>13</v>
      </c>
      <c r="EN171" s="485">
        <v>631</v>
      </c>
      <c r="EO171" s="484">
        <v>40</v>
      </c>
      <c r="EP171" s="484">
        <v>87</v>
      </c>
      <c r="EQ171" s="484">
        <v>79</v>
      </c>
      <c r="ER171" s="484">
        <v>70</v>
      </c>
      <c r="ES171" s="484">
        <v>53</v>
      </c>
      <c r="ET171" s="484">
        <v>34</v>
      </c>
      <c r="EU171" s="484">
        <v>25</v>
      </c>
      <c r="EV171" s="484">
        <v>8</v>
      </c>
      <c r="EW171" s="485">
        <v>396</v>
      </c>
      <c r="EX171" s="484">
        <v>0</v>
      </c>
      <c r="EY171" s="484">
        <v>0</v>
      </c>
      <c r="EZ171" s="484">
        <v>0</v>
      </c>
      <c r="FA171" s="484">
        <v>0</v>
      </c>
      <c r="FB171" s="484">
        <v>0</v>
      </c>
      <c r="FC171" s="484">
        <v>0</v>
      </c>
      <c r="FD171" s="484">
        <v>0</v>
      </c>
      <c r="FE171" s="484">
        <v>0</v>
      </c>
      <c r="FF171" s="485">
        <v>0</v>
      </c>
      <c r="FG171" s="484">
        <v>0</v>
      </c>
      <c r="FH171" s="484">
        <v>0</v>
      </c>
      <c r="FI171" s="484">
        <v>0</v>
      </c>
      <c r="FJ171" s="484">
        <v>0</v>
      </c>
      <c r="FK171" s="484">
        <v>0</v>
      </c>
      <c r="FL171" s="484">
        <v>0</v>
      </c>
      <c r="FM171" s="484">
        <v>0</v>
      </c>
      <c r="FN171" s="484">
        <v>0</v>
      </c>
      <c r="FO171" s="485">
        <v>0</v>
      </c>
      <c r="FP171" s="484">
        <v>0</v>
      </c>
      <c r="FQ171" s="484">
        <v>0</v>
      </c>
      <c r="FR171" s="484">
        <v>0</v>
      </c>
      <c r="FS171" s="484">
        <v>0</v>
      </c>
      <c r="FT171" s="484">
        <v>0</v>
      </c>
      <c r="FU171" s="484">
        <v>0</v>
      </c>
      <c r="FV171" s="484">
        <v>0</v>
      </c>
      <c r="FW171" s="484">
        <v>0</v>
      </c>
      <c r="FX171" s="485">
        <v>0</v>
      </c>
      <c r="FY171" s="484">
        <v>40</v>
      </c>
      <c r="FZ171" s="484">
        <v>87</v>
      </c>
      <c r="GA171" s="484">
        <v>79</v>
      </c>
      <c r="GB171" s="484">
        <v>70</v>
      </c>
      <c r="GC171" s="484">
        <v>53</v>
      </c>
      <c r="GD171" s="484">
        <v>34</v>
      </c>
      <c r="GE171" s="484">
        <v>25</v>
      </c>
      <c r="GF171" s="484">
        <v>8</v>
      </c>
      <c r="GG171" s="485">
        <v>396</v>
      </c>
      <c r="GH171" s="484">
        <v>3</v>
      </c>
      <c r="GI171" s="484">
        <v>544</v>
      </c>
      <c r="GJ171" s="484">
        <v>956</v>
      </c>
      <c r="GK171" s="484">
        <v>2028</v>
      </c>
      <c r="GL171" s="484">
        <v>5282</v>
      </c>
      <c r="GM171" s="484">
        <v>4991</v>
      </c>
      <c r="GN171" s="484">
        <v>4697</v>
      </c>
      <c r="GO171" s="484">
        <v>6279</v>
      </c>
      <c r="GP171" s="484">
        <v>913</v>
      </c>
      <c r="GQ171" s="485">
        <v>25693</v>
      </c>
      <c r="GR171" s="484">
        <v>0</v>
      </c>
      <c r="GS171" s="484">
        <v>984</v>
      </c>
      <c r="GT171" s="484">
        <v>1663</v>
      </c>
      <c r="GU171" s="484">
        <v>2206</v>
      </c>
      <c r="GV171" s="484">
        <v>2862</v>
      </c>
      <c r="GW171" s="484">
        <v>2072</v>
      </c>
      <c r="GX171" s="484">
        <v>1490</v>
      </c>
      <c r="GY171" s="484">
        <v>1289</v>
      </c>
      <c r="GZ171" s="484">
        <v>112</v>
      </c>
      <c r="HA171" s="485">
        <v>12678</v>
      </c>
      <c r="HB171" s="460">
        <v>0</v>
      </c>
      <c r="HC171" s="460">
        <v>19.88</v>
      </c>
      <c r="HD171" s="460">
        <v>2.25</v>
      </c>
      <c r="HE171" s="460">
        <v>2</v>
      </c>
      <c r="HF171" s="460">
        <v>0.5</v>
      </c>
      <c r="HG171" s="460">
        <v>0.5</v>
      </c>
      <c r="HH171" s="460">
        <v>0.38</v>
      </c>
      <c r="HI171" s="460">
        <v>0</v>
      </c>
      <c r="HJ171" s="460">
        <v>0</v>
      </c>
      <c r="HK171" s="483">
        <v>25.51</v>
      </c>
      <c r="HL171" s="460">
        <v>3</v>
      </c>
      <c r="HM171" s="460">
        <v>1284.6199999999999</v>
      </c>
      <c r="HN171" s="460">
        <v>2214.75</v>
      </c>
      <c r="HO171" s="460">
        <v>3692.25</v>
      </c>
      <c r="HP171" s="460">
        <v>7453.5</v>
      </c>
      <c r="HQ171" s="460">
        <v>6568.5</v>
      </c>
      <c r="HR171" s="460">
        <v>5822.62</v>
      </c>
      <c r="HS171" s="460">
        <v>7244</v>
      </c>
      <c r="HT171" s="460">
        <v>997.75</v>
      </c>
      <c r="HU171" s="483">
        <v>35280.99</v>
      </c>
      <c r="HV171" s="460">
        <v>1.7</v>
      </c>
      <c r="HW171" s="460">
        <v>856.4</v>
      </c>
      <c r="HX171" s="460">
        <v>1722.6</v>
      </c>
      <c r="HY171" s="460">
        <v>3282</v>
      </c>
      <c r="HZ171" s="460">
        <v>7453.5</v>
      </c>
      <c r="IA171" s="460">
        <v>8028.2</v>
      </c>
      <c r="IB171" s="460">
        <v>8410.5</v>
      </c>
      <c r="IC171" s="460">
        <v>12073.3</v>
      </c>
      <c r="ID171" s="460">
        <v>1995.5</v>
      </c>
      <c r="IE171" s="483">
        <v>43823.7</v>
      </c>
      <c r="IF171" s="483">
        <v>0</v>
      </c>
      <c r="IG171" s="483">
        <v>43823.7</v>
      </c>
      <c r="IH171" s="460">
        <v>3</v>
      </c>
      <c r="II171" s="460">
        <v>1284.6199999999999</v>
      </c>
      <c r="IJ171" s="460">
        <v>2214.75</v>
      </c>
      <c r="IK171" s="460">
        <v>3692.25</v>
      </c>
      <c r="IL171" s="460">
        <v>7453.5</v>
      </c>
      <c r="IM171" s="460">
        <v>6568.5</v>
      </c>
      <c r="IN171" s="460">
        <v>5822.62</v>
      </c>
      <c r="IO171" s="460">
        <v>7244</v>
      </c>
      <c r="IP171" s="460">
        <v>997.75</v>
      </c>
      <c r="IQ171" s="483">
        <v>35280.99</v>
      </c>
      <c r="IR171" s="460">
        <v>1</v>
      </c>
      <c r="IS171" s="460">
        <v>322.52</v>
      </c>
      <c r="IT171" s="460">
        <v>578.25</v>
      </c>
      <c r="IU171" s="460">
        <v>574</v>
      </c>
      <c r="IV171" s="460">
        <v>680.26</v>
      </c>
      <c r="IW171" s="460">
        <v>218.16</v>
      </c>
      <c r="IX171" s="460">
        <v>66.27</v>
      </c>
      <c r="IY171" s="460">
        <v>38.950000000000003</v>
      </c>
      <c r="IZ171" s="460">
        <v>2.63</v>
      </c>
      <c r="JA171" s="483">
        <v>2482.04</v>
      </c>
      <c r="JB171" s="460">
        <v>2</v>
      </c>
      <c r="JC171" s="460">
        <v>962.1</v>
      </c>
      <c r="JD171" s="460">
        <v>1636.5</v>
      </c>
      <c r="JE171" s="460">
        <v>3118.25</v>
      </c>
      <c r="JF171" s="460">
        <v>6773.24</v>
      </c>
      <c r="JG171" s="460">
        <v>6350.34</v>
      </c>
      <c r="JH171" s="460">
        <v>5756.35</v>
      </c>
      <c r="JI171" s="460">
        <v>7205.05</v>
      </c>
      <c r="JJ171" s="460">
        <v>995.12</v>
      </c>
      <c r="JK171" s="483">
        <v>32798.949999999997</v>
      </c>
      <c r="JL171" s="460">
        <v>1.1000000000000001</v>
      </c>
      <c r="JM171" s="460">
        <v>641.4</v>
      </c>
      <c r="JN171" s="460">
        <v>1272.8</v>
      </c>
      <c r="JO171" s="460">
        <v>2771.8</v>
      </c>
      <c r="JP171" s="460">
        <v>6773.2</v>
      </c>
      <c r="JQ171" s="460">
        <v>7761.5</v>
      </c>
      <c r="JR171" s="460">
        <v>8314.7000000000007</v>
      </c>
      <c r="JS171" s="460">
        <v>12008.4</v>
      </c>
      <c r="JT171" s="460">
        <v>1990.2</v>
      </c>
      <c r="JU171" s="483">
        <v>41535.1</v>
      </c>
      <c r="JV171" s="483">
        <v>0</v>
      </c>
      <c r="JW171" s="483">
        <v>41535.1</v>
      </c>
      <c r="JX171" s="461"/>
      <c r="JY171" s="461"/>
      <c r="JZ171" s="461"/>
      <c r="KA171" s="461"/>
      <c r="KB171" s="461"/>
      <c r="KC171" s="461"/>
      <c r="KD171" s="461"/>
      <c r="KE171" s="461"/>
      <c r="KF171" s="461"/>
      <c r="KG171" s="461"/>
      <c r="KH171" s="461"/>
      <c r="KI171" s="461"/>
      <c r="KJ171" s="461"/>
      <c r="KK171" s="461"/>
      <c r="KL171" s="461"/>
      <c r="KM171" s="461"/>
      <c r="KN171" s="461"/>
      <c r="KO171" s="461"/>
      <c r="KP171" s="461"/>
      <c r="KQ171" s="461"/>
      <c r="KR171" s="461"/>
      <c r="KS171" s="461"/>
      <c r="KT171" s="461"/>
      <c r="KU171" s="461"/>
      <c r="KV171" s="461"/>
      <c r="KW171" s="461"/>
      <c r="KX171" s="462"/>
    </row>
    <row r="172" spans="1:310" s="463" customFormat="1" x14ac:dyDescent="0.2">
      <c r="A172" s="457" t="s">
        <v>367</v>
      </c>
      <c r="B172" s="473" t="s">
        <v>990</v>
      </c>
      <c r="C172" s="464" t="s">
        <v>782</v>
      </c>
      <c r="D172" s="465" t="s">
        <v>368</v>
      </c>
      <c r="E172" s="484">
        <v>7168</v>
      </c>
      <c r="F172" s="484">
        <v>12143</v>
      </c>
      <c r="G172" s="484">
        <v>18148</v>
      </c>
      <c r="H172" s="484">
        <v>19434</v>
      </c>
      <c r="I172" s="484">
        <v>13578</v>
      </c>
      <c r="J172" s="484">
        <v>7068</v>
      </c>
      <c r="K172" s="484">
        <v>4580</v>
      </c>
      <c r="L172" s="484">
        <v>614</v>
      </c>
      <c r="M172" s="485">
        <v>82733</v>
      </c>
      <c r="N172" s="484">
        <v>344</v>
      </c>
      <c r="O172" s="484">
        <v>216</v>
      </c>
      <c r="P172" s="484">
        <v>243</v>
      </c>
      <c r="Q172" s="484">
        <v>315</v>
      </c>
      <c r="R172" s="484">
        <v>149</v>
      </c>
      <c r="S172" s="484">
        <v>76</v>
      </c>
      <c r="T172" s="484">
        <v>41</v>
      </c>
      <c r="U172" s="484">
        <v>8</v>
      </c>
      <c r="V172" s="485">
        <v>1392</v>
      </c>
      <c r="W172" s="484">
        <v>8</v>
      </c>
      <c r="X172" s="484">
        <v>1</v>
      </c>
      <c r="Y172" s="484">
        <v>3</v>
      </c>
      <c r="Z172" s="484">
        <v>6</v>
      </c>
      <c r="AA172" s="484">
        <v>7</v>
      </c>
      <c r="AB172" s="484">
        <v>3</v>
      </c>
      <c r="AC172" s="484">
        <v>2</v>
      </c>
      <c r="AD172" s="484">
        <v>0</v>
      </c>
      <c r="AE172" s="485">
        <v>30</v>
      </c>
      <c r="AF172" s="484">
        <v>6816</v>
      </c>
      <c r="AG172" s="484">
        <v>11926</v>
      </c>
      <c r="AH172" s="484">
        <v>17902</v>
      </c>
      <c r="AI172" s="484">
        <v>19113</v>
      </c>
      <c r="AJ172" s="484">
        <v>13422</v>
      </c>
      <c r="AK172" s="484">
        <v>6989</v>
      </c>
      <c r="AL172" s="484">
        <v>4537</v>
      </c>
      <c r="AM172" s="484">
        <v>606</v>
      </c>
      <c r="AN172" s="485">
        <v>81311</v>
      </c>
      <c r="AO172" s="484">
        <v>30</v>
      </c>
      <c r="AP172" s="484">
        <v>71</v>
      </c>
      <c r="AQ172" s="484">
        <v>143</v>
      </c>
      <c r="AR172" s="484">
        <v>181</v>
      </c>
      <c r="AS172" s="484">
        <v>147</v>
      </c>
      <c r="AT172" s="484">
        <v>63</v>
      </c>
      <c r="AU172" s="484">
        <v>61</v>
      </c>
      <c r="AV172" s="484">
        <v>23</v>
      </c>
      <c r="AW172" s="485">
        <v>719</v>
      </c>
      <c r="AX172" s="484">
        <v>30</v>
      </c>
      <c r="AY172" s="484">
        <v>71</v>
      </c>
      <c r="AZ172" s="484">
        <v>143</v>
      </c>
      <c r="BA172" s="484">
        <v>181</v>
      </c>
      <c r="BB172" s="484">
        <v>147</v>
      </c>
      <c r="BC172" s="484">
        <v>63</v>
      </c>
      <c r="BD172" s="484">
        <v>61</v>
      </c>
      <c r="BE172" s="484">
        <v>23</v>
      </c>
      <c r="BF172" s="486"/>
      <c r="BG172" s="485">
        <v>719</v>
      </c>
      <c r="BH172" s="484">
        <v>30</v>
      </c>
      <c r="BI172" s="484">
        <v>6857</v>
      </c>
      <c r="BJ172" s="484">
        <v>11998</v>
      </c>
      <c r="BK172" s="484">
        <v>17940</v>
      </c>
      <c r="BL172" s="484">
        <v>19079</v>
      </c>
      <c r="BM172" s="484">
        <v>13338</v>
      </c>
      <c r="BN172" s="484">
        <v>6987</v>
      </c>
      <c r="BO172" s="484">
        <v>4499</v>
      </c>
      <c r="BP172" s="484">
        <v>583</v>
      </c>
      <c r="BQ172" s="485">
        <v>81311</v>
      </c>
      <c r="BR172" s="484">
        <v>10</v>
      </c>
      <c r="BS172" s="484">
        <v>3978</v>
      </c>
      <c r="BT172" s="484">
        <v>5264</v>
      </c>
      <c r="BU172" s="484">
        <v>5681</v>
      </c>
      <c r="BV172" s="484">
        <v>5412</v>
      </c>
      <c r="BW172" s="484">
        <v>2945</v>
      </c>
      <c r="BX172" s="484">
        <v>1277</v>
      </c>
      <c r="BY172" s="484">
        <v>689</v>
      </c>
      <c r="BZ172" s="484">
        <v>53</v>
      </c>
      <c r="CA172" s="485">
        <v>25309</v>
      </c>
      <c r="CB172" s="484">
        <v>0</v>
      </c>
      <c r="CC172" s="484">
        <v>28</v>
      </c>
      <c r="CD172" s="484">
        <v>116</v>
      </c>
      <c r="CE172" s="484">
        <v>167</v>
      </c>
      <c r="CF172" s="484">
        <v>199</v>
      </c>
      <c r="CG172" s="484">
        <v>112</v>
      </c>
      <c r="CH172" s="484">
        <v>51</v>
      </c>
      <c r="CI172" s="484">
        <v>22</v>
      </c>
      <c r="CJ172" s="484">
        <v>2</v>
      </c>
      <c r="CK172" s="485">
        <v>697</v>
      </c>
      <c r="CL172" s="484">
        <v>0</v>
      </c>
      <c r="CM172" s="484">
        <v>5</v>
      </c>
      <c r="CN172" s="484">
        <v>9</v>
      </c>
      <c r="CO172" s="484">
        <v>9</v>
      </c>
      <c r="CP172" s="484">
        <v>23</v>
      </c>
      <c r="CQ172" s="484">
        <v>25</v>
      </c>
      <c r="CR172" s="484">
        <v>42</v>
      </c>
      <c r="CS172" s="484">
        <v>38</v>
      </c>
      <c r="CT172" s="484">
        <v>5</v>
      </c>
      <c r="CU172" s="485">
        <v>156</v>
      </c>
      <c r="CV172" s="484">
        <v>129</v>
      </c>
      <c r="CW172" s="484">
        <v>136</v>
      </c>
      <c r="CX172" s="484">
        <v>228</v>
      </c>
      <c r="CY172" s="484">
        <v>400</v>
      </c>
      <c r="CZ172" s="484">
        <v>308</v>
      </c>
      <c r="DA172" s="484">
        <v>206</v>
      </c>
      <c r="DB172" s="484">
        <v>202</v>
      </c>
      <c r="DC172" s="484">
        <v>45</v>
      </c>
      <c r="DD172" s="485">
        <v>1654</v>
      </c>
      <c r="DE172" s="484">
        <v>207</v>
      </c>
      <c r="DF172" s="484">
        <v>143</v>
      </c>
      <c r="DG172" s="484">
        <v>162</v>
      </c>
      <c r="DH172" s="484">
        <v>140</v>
      </c>
      <c r="DI172" s="484">
        <v>72</v>
      </c>
      <c r="DJ172" s="484">
        <v>39</v>
      </c>
      <c r="DK172" s="484">
        <v>25</v>
      </c>
      <c r="DL172" s="484">
        <v>4</v>
      </c>
      <c r="DM172" s="485">
        <v>792</v>
      </c>
      <c r="DN172" s="484">
        <v>49</v>
      </c>
      <c r="DO172" s="484">
        <v>47</v>
      </c>
      <c r="DP172" s="484">
        <v>59</v>
      </c>
      <c r="DQ172" s="484">
        <v>70</v>
      </c>
      <c r="DR172" s="484">
        <v>50</v>
      </c>
      <c r="DS172" s="484">
        <v>22</v>
      </c>
      <c r="DT172" s="484">
        <v>21</v>
      </c>
      <c r="DU172" s="484">
        <v>3</v>
      </c>
      <c r="DV172" s="485">
        <v>321</v>
      </c>
      <c r="DW172" s="484">
        <v>53</v>
      </c>
      <c r="DX172" s="484">
        <v>18</v>
      </c>
      <c r="DY172" s="484">
        <v>29</v>
      </c>
      <c r="DZ172" s="484">
        <v>13</v>
      </c>
      <c r="EA172" s="484">
        <v>6</v>
      </c>
      <c r="EB172" s="484">
        <v>17</v>
      </c>
      <c r="EC172" s="484">
        <v>5</v>
      </c>
      <c r="ED172" s="484">
        <v>1</v>
      </c>
      <c r="EE172" s="485">
        <v>142</v>
      </c>
      <c r="EF172" s="484">
        <v>309</v>
      </c>
      <c r="EG172" s="484">
        <v>208</v>
      </c>
      <c r="EH172" s="484">
        <v>250</v>
      </c>
      <c r="EI172" s="484">
        <v>223</v>
      </c>
      <c r="EJ172" s="484">
        <v>128</v>
      </c>
      <c r="EK172" s="484">
        <v>78</v>
      </c>
      <c r="EL172" s="484">
        <v>51</v>
      </c>
      <c r="EM172" s="484">
        <v>8</v>
      </c>
      <c r="EN172" s="485">
        <v>1255</v>
      </c>
      <c r="EO172" s="484">
        <v>178</v>
      </c>
      <c r="EP172" s="484">
        <v>74</v>
      </c>
      <c r="EQ172" s="484">
        <v>108</v>
      </c>
      <c r="ER172" s="484">
        <v>116</v>
      </c>
      <c r="ES172" s="484">
        <v>64</v>
      </c>
      <c r="ET172" s="484">
        <v>49</v>
      </c>
      <c r="EU172" s="484">
        <v>25</v>
      </c>
      <c r="EV172" s="484">
        <v>5</v>
      </c>
      <c r="EW172" s="485">
        <v>619</v>
      </c>
      <c r="EX172" s="484">
        <v>0</v>
      </c>
      <c r="EY172" s="484">
        <v>0</v>
      </c>
      <c r="EZ172" s="484">
        <v>0</v>
      </c>
      <c r="FA172" s="484">
        <v>0</v>
      </c>
      <c r="FB172" s="484">
        <v>0</v>
      </c>
      <c r="FC172" s="484">
        <v>0</v>
      </c>
      <c r="FD172" s="484">
        <v>0</v>
      </c>
      <c r="FE172" s="484">
        <v>0</v>
      </c>
      <c r="FF172" s="485">
        <v>0</v>
      </c>
      <c r="FG172" s="484">
        <v>0</v>
      </c>
      <c r="FH172" s="484">
        <v>0</v>
      </c>
      <c r="FI172" s="484">
        <v>0</v>
      </c>
      <c r="FJ172" s="484">
        <v>0</v>
      </c>
      <c r="FK172" s="484">
        <v>0</v>
      </c>
      <c r="FL172" s="484">
        <v>0</v>
      </c>
      <c r="FM172" s="484">
        <v>0</v>
      </c>
      <c r="FN172" s="484">
        <v>0</v>
      </c>
      <c r="FO172" s="485">
        <v>0</v>
      </c>
      <c r="FP172" s="484">
        <v>9</v>
      </c>
      <c r="FQ172" s="484">
        <v>2</v>
      </c>
      <c r="FR172" s="484">
        <v>10</v>
      </c>
      <c r="FS172" s="484">
        <v>31</v>
      </c>
      <c r="FT172" s="484">
        <v>31</v>
      </c>
      <c r="FU172" s="484">
        <v>14</v>
      </c>
      <c r="FV172" s="484">
        <v>7</v>
      </c>
      <c r="FW172" s="484">
        <v>2</v>
      </c>
      <c r="FX172" s="485">
        <v>106</v>
      </c>
      <c r="FY172" s="484">
        <v>169</v>
      </c>
      <c r="FZ172" s="484">
        <v>72</v>
      </c>
      <c r="GA172" s="484">
        <v>98</v>
      </c>
      <c r="GB172" s="484">
        <v>85</v>
      </c>
      <c r="GC172" s="484">
        <v>33</v>
      </c>
      <c r="GD172" s="484">
        <v>35</v>
      </c>
      <c r="GE172" s="484">
        <v>18</v>
      </c>
      <c r="GF172" s="484">
        <v>3</v>
      </c>
      <c r="GG172" s="485">
        <v>513</v>
      </c>
      <c r="GH172" s="484">
        <v>20</v>
      </c>
      <c r="GI172" s="484">
        <v>2744</v>
      </c>
      <c r="GJ172" s="484">
        <v>6544</v>
      </c>
      <c r="GK172" s="484">
        <v>11995</v>
      </c>
      <c r="GL172" s="484">
        <v>13362</v>
      </c>
      <c r="GM172" s="484">
        <v>10200</v>
      </c>
      <c r="GN172" s="484">
        <v>5578</v>
      </c>
      <c r="GO172" s="484">
        <v>3724</v>
      </c>
      <c r="GP172" s="484">
        <v>519</v>
      </c>
      <c r="GQ172" s="485">
        <v>54686</v>
      </c>
      <c r="GR172" s="484">
        <v>10</v>
      </c>
      <c r="GS172" s="484">
        <v>4113</v>
      </c>
      <c r="GT172" s="484">
        <v>5454</v>
      </c>
      <c r="GU172" s="484">
        <v>5945</v>
      </c>
      <c r="GV172" s="484">
        <v>5717</v>
      </c>
      <c r="GW172" s="484">
        <v>3138</v>
      </c>
      <c r="GX172" s="484">
        <v>1409</v>
      </c>
      <c r="GY172" s="484">
        <v>775</v>
      </c>
      <c r="GZ172" s="484">
        <v>64</v>
      </c>
      <c r="HA172" s="485">
        <v>26625</v>
      </c>
      <c r="HB172" s="460">
        <v>0</v>
      </c>
      <c r="HC172" s="460">
        <v>59</v>
      </c>
      <c r="HD172" s="460">
        <v>3.5</v>
      </c>
      <c r="HE172" s="460">
        <v>2</v>
      </c>
      <c r="HF172" s="460">
        <v>1</v>
      </c>
      <c r="HG172" s="460">
        <v>0</v>
      </c>
      <c r="HH172" s="460">
        <v>0</v>
      </c>
      <c r="HI172" s="460">
        <v>0.5</v>
      </c>
      <c r="HJ172" s="460">
        <v>0</v>
      </c>
      <c r="HK172" s="483">
        <v>66</v>
      </c>
      <c r="HL172" s="460">
        <v>27.5</v>
      </c>
      <c r="HM172" s="460">
        <v>5816.5</v>
      </c>
      <c r="HN172" s="460">
        <v>10623</v>
      </c>
      <c r="HO172" s="460">
        <v>16453.5</v>
      </c>
      <c r="HP172" s="460">
        <v>17632.25</v>
      </c>
      <c r="HQ172" s="460">
        <v>12538.75</v>
      </c>
      <c r="HR172" s="460">
        <v>6639.5</v>
      </c>
      <c r="HS172" s="460">
        <v>4296.25</v>
      </c>
      <c r="HT172" s="460">
        <v>566.25</v>
      </c>
      <c r="HU172" s="483">
        <v>74593.5</v>
      </c>
      <c r="HV172" s="460">
        <v>15.3</v>
      </c>
      <c r="HW172" s="460">
        <v>3877.7</v>
      </c>
      <c r="HX172" s="460">
        <v>8262.2999999999993</v>
      </c>
      <c r="HY172" s="460">
        <v>14625.3</v>
      </c>
      <c r="HZ172" s="460">
        <v>17632.3</v>
      </c>
      <c r="IA172" s="460">
        <v>15325.1</v>
      </c>
      <c r="IB172" s="460">
        <v>9590.4</v>
      </c>
      <c r="IC172" s="460">
        <v>7160.4</v>
      </c>
      <c r="ID172" s="460">
        <v>1132.5</v>
      </c>
      <c r="IE172" s="483">
        <v>77621.3</v>
      </c>
      <c r="IF172" s="483">
        <v>224.4</v>
      </c>
      <c r="IG172" s="483">
        <v>77845.7</v>
      </c>
      <c r="IH172" s="460">
        <v>27.5</v>
      </c>
      <c r="II172" s="460">
        <v>5816.5</v>
      </c>
      <c r="IJ172" s="460">
        <v>10623</v>
      </c>
      <c r="IK172" s="460">
        <v>16453.5</v>
      </c>
      <c r="IL172" s="460">
        <v>17632.25</v>
      </c>
      <c r="IM172" s="460">
        <v>12538.75</v>
      </c>
      <c r="IN172" s="460">
        <v>6639.5</v>
      </c>
      <c r="IO172" s="460">
        <v>4296.25</v>
      </c>
      <c r="IP172" s="460">
        <v>566.25</v>
      </c>
      <c r="IQ172" s="483">
        <v>74593.5</v>
      </c>
      <c r="IR172" s="460">
        <v>10.73</v>
      </c>
      <c r="IS172" s="460">
        <v>1370.48</v>
      </c>
      <c r="IT172" s="460">
        <v>1877.07</v>
      </c>
      <c r="IU172" s="460">
        <v>1574.27</v>
      </c>
      <c r="IV172" s="460">
        <v>644.34</v>
      </c>
      <c r="IW172" s="460">
        <v>221.85</v>
      </c>
      <c r="IX172" s="460">
        <v>51.59</v>
      </c>
      <c r="IY172" s="460">
        <v>10.1</v>
      </c>
      <c r="IZ172" s="460">
        <v>0.03</v>
      </c>
      <c r="JA172" s="483">
        <v>5760.46</v>
      </c>
      <c r="JB172" s="460">
        <v>16.77</v>
      </c>
      <c r="JC172" s="460">
        <v>4446.0200000000004</v>
      </c>
      <c r="JD172" s="460">
        <v>8745.93</v>
      </c>
      <c r="JE172" s="460">
        <v>14879.23</v>
      </c>
      <c r="JF172" s="460">
        <v>16987.91</v>
      </c>
      <c r="JG172" s="460">
        <v>12316.9</v>
      </c>
      <c r="JH172" s="460">
        <v>6587.91</v>
      </c>
      <c r="JI172" s="460">
        <v>4286.1499999999996</v>
      </c>
      <c r="JJ172" s="460">
        <v>566.22</v>
      </c>
      <c r="JK172" s="483">
        <v>68833.039999999994</v>
      </c>
      <c r="JL172" s="460">
        <v>9.3000000000000007</v>
      </c>
      <c r="JM172" s="460">
        <v>2964</v>
      </c>
      <c r="JN172" s="460">
        <v>6802.4</v>
      </c>
      <c r="JO172" s="460">
        <v>13226</v>
      </c>
      <c r="JP172" s="460">
        <v>16987.900000000001</v>
      </c>
      <c r="JQ172" s="460">
        <v>15054</v>
      </c>
      <c r="JR172" s="460">
        <v>9515.9</v>
      </c>
      <c r="JS172" s="460">
        <v>7143.6</v>
      </c>
      <c r="JT172" s="460">
        <v>1132.4000000000001</v>
      </c>
      <c r="JU172" s="483">
        <v>72835.5</v>
      </c>
      <c r="JV172" s="483">
        <v>224.4</v>
      </c>
      <c r="JW172" s="483">
        <v>73059.899999999994</v>
      </c>
      <c r="JX172" s="461"/>
      <c r="JY172" s="461"/>
      <c r="JZ172" s="461"/>
      <c r="KA172" s="461"/>
      <c r="KB172" s="461"/>
      <c r="KC172" s="461"/>
      <c r="KD172" s="461"/>
      <c r="KE172" s="461"/>
      <c r="KF172" s="461"/>
      <c r="KG172" s="461"/>
      <c r="KH172" s="461"/>
      <c r="KI172" s="461"/>
      <c r="KJ172" s="461"/>
      <c r="KK172" s="461"/>
      <c r="KL172" s="461"/>
      <c r="KM172" s="461"/>
      <c r="KN172" s="461"/>
      <c r="KO172" s="461"/>
      <c r="KP172" s="461"/>
      <c r="KQ172" s="461"/>
      <c r="KR172" s="461"/>
      <c r="KS172" s="461"/>
      <c r="KT172" s="461"/>
      <c r="KU172" s="461"/>
      <c r="KV172" s="461"/>
      <c r="KW172" s="461"/>
      <c r="KX172" s="462"/>
    </row>
    <row r="173" spans="1:310" s="463" customFormat="1" x14ac:dyDescent="0.2">
      <c r="A173" s="457" t="s">
        <v>369</v>
      </c>
      <c r="B173" s="473" t="s">
        <v>991</v>
      </c>
      <c r="C173" s="464" t="s">
        <v>786</v>
      </c>
      <c r="D173" s="465" t="s">
        <v>370</v>
      </c>
      <c r="E173" s="484">
        <v>23880</v>
      </c>
      <c r="F173" s="484">
        <v>8561</v>
      </c>
      <c r="G173" s="484">
        <v>9146</v>
      </c>
      <c r="H173" s="484">
        <v>6223</v>
      </c>
      <c r="I173" s="484">
        <v>4300</v>
      </c>
      <c r="J173" s="484">
        <v>2728</v>
      </c>
      <c r="K173" s="484">
        <v>1462</v>
      </c>
      <c r="L173" s="484">
        <v>126</v>
      </c>
      <c r="M173" s="485">
        <v>56426</v>
      </c>
      <c r="N173" s="484">
        <v>641</v>
      </c>
      <c r="O173" s="484">
        <v>163</v>
      </c>
      <c r="P173" s="484">
        <v>104</v>
      </c>
      <c r="Q173" s="484">
        <v>46</v>
      </c>
      <c r="R173" s="484">
        <v>46</v>
      </c>
      <c r="S173" s="484">
        <v>16</v>
      </c>
      <c r="T173" s="484">
        <v>16</v>
      </c>
      <c r="U173" s="484">
        <v>2</v>
      </c>
      <c r="V173" s="485">
        <v>1034</v>
      </c>
      <c r="W173" s="484">
        <v>0</v>
      </c>
      <c r="X173" s="484">
        <v>0</v>
      </c>
      <c r="Y173" s="484">
        <v>0</v>
      </c>
      <c r="Z173" s="484">
        <v>0</v>
      </c>
      <c r="AA173" s="484">
        <v>0</v>
      </c>
      <c r="AB173" s="484">
        <v>0</v>
      </c>
      <c r="AC173" s="484">
        <v>0</v>
      </c>
      <c r="AD173" s="484">
        <v>0</v>
      </c>
      <c r="AE173" s="485">
        <v>0</v>
      </c>
      <c r="AF173" s="484">
        <v>23239</v>
      </c>
      <c r="AG173" s="484">
        <v>8398</v>
      </c>
      <c r="AH173" s="484">
        <v>9042</v>
      </c>
      <c r="AI173" s="484">
        <v>6177</v>
      </c>
      <c r="AJ173" s="484">
        <v>4254</v>
      </c>
      <c r="AK173" s="484">
        <v>2712</v>
      </c>
      <c r="AL173" s="484">
        <v>1446</v>
      </c>
      <c r="AM173" s="484">
        <v>124</v>
      </c>
      <c r="AN173" s="485">
        <v>55392</v>
      </c>
      <c r="AO173" s="484">
        <v>79</v>
      </c>
      <c r="AP173" s="484">
        <v>63</v>
      </c>
      <c r="AQ173" s="484">
        <v>60</v>
      </c>
      <c r="AR173" s="484">
        <v>55</v>
      </c>
      <c r="AS173" s="484">
        <v>40</v>
      </c>
      <c r="AT173" s="484">
        <v>21</v>
      </c>
      <c r="AU173" s="484">
        <v>24</v>
      </c>
      <c r="AV173" s="484">
        <v>19</v>
      </c>
      <c r="AW173" s="485">
        <v>361</v>
      </c>
      <c r="AX173" s="484">
        <v>79</v>
      </c>
      <c r="AY173" s="484">
        <v>63</v>
      </c>
      <c r="AZ173" s="484">
        <v>60</v>
      </c>
      <c r="BA173" s="484">
        <v>55</v>
      </c>
      <c r="BB173" s="484">
        <v>40</v>
      </c>
      <c r="BC173" s="484">
        <v>21</v>
      </c>
      <c r="BD173" s="484">
        <v>24</v>
      </c>
      <c r="BE173" s="484">
        <v>19</v>
      </c>
      <c r="BF173" s="486"/>
      <c r="BG173" s="485">
        <v>361</v>
      </c>
      <c r="BH173" s="484">
        <v>79</v>
      </c>
      <c r="BI173" s="484">
        <v>23223</v>
      </c>
      <c r="BJ173" s="484">
        <v>8395</v>
      </c>
      <c r="BK173" s="484">
        <v>9037</v>
      </c>
      <c r="BL173" s="484">
        <v>6162</v>
      </c>
      <c r="BM173" s="484">
        <v>4235</v>
      </c>
      <c r="BN173" s="484">
        <v>2715</v>
      </c>
      <c r="BO173" s="484">
        <v>1441</v>
      </c>
      <c r="BP173" s="484">
        <v>105</v>
      </c>
      <c r="BQ173" s="485">
        <v>55392</v>
      </c>
      <c r="BR173" s="484">
        <v>17</v>
      </c>
      <c r="BS173" s="484">
        <v>10351</v>
      </c>
      <c r="BT173" s="484">
        <v>3086</v>
      </c>
      <c r="BU173" s="484">
        <v>2686</v>
      </c>
      <c r="BV173" s="484">
        <v>1299</v>
      </c>
      <c r="BW173" s="484">
        <v>764</v>
      </c>
      <c r="BX173" s="484">
        <v>443</v>
      </c>
      <c r="BY173" s="484">
        <v>181</v>
      </c>
      <c r="BZ173" s="484">
        <v>11</v>
      </c>
      <c r="CA173" s="485">
        <v>18838</v>
      </c>
      <c r="CB173" s="484">
        <v>4</v>
      </c>
      <c r="CC173" s="484">
        <v>206</v>
      </c>
      <c r="CD173" s="484">
        <v>84</v>
      </c>
      <c r="CE173" s="484">
        <v>64</v>
      </c>
      <c r="CF173" s="484">
        <v>70</v>
      </c>
      <c r="CG173" s="484">
        <v>32</v>
      </c>
      <c r="CH173" s="484">
        <v>19</v>
      </c>
      <c r="CI173" s="484">
        <v>11</v>
      </c>
      <c r="CJ173" s="484">
        <v>1</v>
      </c>
      <c r="CK173" s="485">
        <v>491</v>
      </c>
      <c r="CL173" s="484">
        <v>0</v>
      </c>
      <c r="CM173" s="484">
        <v>12</v>
      </c>
      <c r="CN173" s="484">
        <v>14</v>
      </c>
      <c r="CO173" s="484">
        <v>13</v>
      </c>
      <c r="CP173" s="484">
        <v>3</v>
      </c>
      <c r="CQ173" s="484">
        <v>8</v>
      </c>
      <c r="CR173" s="484">
        <v>8</v>
      </c>
      <c r="CS173" s="484">
        <v>31</v>
      </c>
      <c r="CT173" s="484">
        <v>3</v>
      </c>
      <c r="CU173" s="485">
        <v>92</v>
      </c>
      <c r="CV173" s="484">
        <v>88</v>
      </c>
      <c r="CW173" s="484">
        <v>31</v>
      </c>
      <c r="CX173" s="484">
        <v>17</v>
      </c>
      <c r="CY173" s="484">
        <v>29</v>
      </c>
      <c r="CZ173" s="484">
        <v>13</v>
      </c>
      <c r="DA173" s="484">
        <v>9</v>
      </c>
      <c r="DB173" s="484">
        <v>5</v>
      </c>
      <c r="DC173" s="484">
        <v>1</v>
      </c>
      <c r="DD173" s="485">
        <v>193</v>
      </c>
      <c r="DE173" s="484">
        <v>539</v>
      </c>
      <c r="DF173" s="484">
        <v>187</v>
      </c>
      <c r="DG173" s="484">
        <v>127</v>
      </c>
      <c r="DH173" s="484">
        <v>66</v>
      </c>
      <c r="DI173" s="484">
        <v>36</v>
      </c>
      <c r="DJ173" s="484">
        <v>26</v>
      </c>
      <c r="DK173" s="484">
        <v>14</v>
      </c>
      <c r="DL173" s="484">
        <v>2</v>
      </c>
      <c r="DM173" s="485">
        <v>997</v>
      </c>
      <c r="DN173" s="484">
        <v>71</v>
      </c>
      <c r="DO173" s="484">
        <v>20</v>
      </c>
      <c r="DP173" s="484">
        <v>13</v>
      </c>
      <c r="DQ173" s="484">
        <v>7</v>
      </c>
      <c r="DR173" s="484">
        <v>4</v>
      </c>
      <c r="DS173" s="484">
        <v>2</v>
      </c>
      <c r="DT173" s="484">
        <v>0</v>
      </c>
      <c r="DU173" s="484">
        <v>0</v>
      </c>
      <c r="DV173" s="485">
        <v>117</v>
      </c>
      <c r="DW173" s="484">
        <v>128</v>
      </c>
      <c r="DX173" s="484">
        <v>23</v>
      </c>
      <c r="DY173" s="484">
        <v>30</v>
      </c>
      <c r="DZ173" s="484">
        <v>21</v>
      </c>
      <c r="EA173" s="484">
        <v>15</v>
      </c>
      <c r="EB173" s="484">
        <v>5</v>
      </c>
      <c r="EC173" s="484">
        <v>4</v>
      </c>
      <c r="ED173" s="484">
        <v>0</v>
      </c>
      <c r="EE173" s="485">
        <v>226</v>
      </c>
      <c r="EF173" s="484">
        <v>738</v>
      </c>
      <c r="EG173" s="484">
        <v>230</v>
      </c>
      <c r="EH173" s="484">
        <v>170</v>
      </c>
      <c r="EI173" s="484">
        <v>94</v>
      </c>
      <c r="EJ173" s="484">
        <v>55</v>
      </c>
      <c r="EK173" s="484">
        <v>33</v>
      </c>
      <c r="EL173" s="484">
        <v>18</v>
      </c>
      <c r="EM173" s="484">
        <v>2</v>
      </c>
      <c r="EN173" s="485">
        <v>1340</v>
      </c>
      <c r="EO173" s="484">
        <v>390</v>
      </c>
      <c r="EP173" s="484">
        <v>163</v>
      </c>
      <c r="EQ173" s="484">
        <v>126</v>
      </c>
      <c r="ER173" s="484">
        <v>66</v>
      </c>
      <c r="ES173" s="484">
        <v>43</v>
      </c>
      <c r="ET173" s="484">
        <v>25</v>
      </c>
      <c r="EU173" s="484">
        <v>16</v>
      </c>
      <c r="EV173" s="484">
        <v>2</v>
      </c>
      <c r="EW173" s="485">
        <v>831</v>
      </c>
      <c r="EX173" s="484">
        <v>0</v>
      </c>
      <c r="EY173" s="484">
        <v>0</v>
      </c>
      <c r="EZ173" s="484">
        <v>0</v>
      </c>
      <c r="FA173" s="484">
        <v>0</v>
      </c>
      <c r="FB173" s="484">
        <v>0</v>
      </c>
      <c r="FC173" s="484">
        <v>0</v>
      </c>
      <c r="FD173" s="484">
        <v>0</v>
      </c>
      <c r="FE173" s="484">
        <v>0</v>
      </c>
      <c r="FF173" s="485">
        <v>0</v>
      </c>
      <c r="FG173" s="484">
        <v>0</v>
      </c>
      <c r="FH173" s="484">
        <v>0</v>
      </c>
      <c r="FI173" s="484">
        <v>0</v>
      </c>
      <c r="FJ173" s="484">
        <v>0</v>
      </c>
      <c r="FK173" s="484">
        <v>0</v>
      </c>
      <c r="FL173" s="484">
        <v>0</v>
      </c>
      <c r="FM173" s="484">
        <v>0</v>
      </c>
      <c r="FN173" s="484">
        <v>0</v>
      </c>
      <c r="FO173" s="485">
        <v>0</v>
      </c>
      <c r="FP173" s="484">
        <v>0</v>
      </c>
      <c r="FQ173" s="484">
        <v>0</v>
      </c>
      <c r="FR173" s="484">
        <v>0</v>
      </c>
      <c r="FS173" s="484">
        <v>0</v>
      </c>
      <c r="FT173" s="484">
        <v>0</v>
      </c>
      <c r="FU173" s="484">
        <v>0</v>
      </c>
      <c r="FV173" s="484">
        <v>0</v>
      </c>
      <c r="FW173" s="484">
        <v>0</v>
      </c>
      <c r="FX173" s="485">
        <v>0</v>
      </c>
      <c r="FY173" s="484">
        <v>390</v>
      </c>
      <c r="FZ173" s="484">
        <v>163</v>
      </c>
      <c r="GA173" s="484">
        <v>126</v>
      </c>
      <c r="GB173" s="484">
        <v>66</v>
      </c>
      <c r="GC173" s="484">
        <v>43</v>
      </c>
      <c r="GD173" s="484">
        <v>25</v>
      </c>
      <c r="GE173" s="484">
        <v>16</v>
      </c>
      <c r="GF173" s="484">
        <v>2</v>
      </c>
      <c r="GG173" s="485">
        <v>831</v>
      </c>
      <c r="GH173" s="484">
        <v>58</v>
      </c>
      <c r="GI173" s="484">
        <v>12454</v>
      </c>
      <c r="GJ173" s="484">
        <v>5167</v>
      </c>
      <c r="GK173" s="484">
        <v>6231</v>
      </c>
      <c r="GL173" s="484">
        <v>4761</v>
      </c>
      <c r="GM173" s="484">
        <v>3412</v>
      </c>
      <c r="GN173" s="484">
        <v>2237</v>
      </c>
      <c r="GO173" s="484">
        <v>1214</v>
      </c>
      <c r="GP173" s="484">
        <v>90</v>
      </c>
      <c r="GQ173" s="485">
        <v>35624</v>
      </c>
      <c r="GR173" s="484">
        <v>21</v>
      </c>
      <c r="GS173" s="484">
        <v>10769</v>
      </c>
      <c r="GT173" s="484">
        <v>3228</v>
      </c>
      <c r="GU173" s="484">
        <v>2806</v>
      </c>
      <c r="GV173" s="484">
        <v>1401</v>
      </c>
      <c r="GW173" s="484">
        <v>823</v>
      </c>
      <c r="GX173" s="484">
        <v>478</v>
      </c>
      <c r="GY173" s="484">
        <v>227</v>
      </c>
      <c r="GZ173" s="484">
        <v>15</v>
      </c>
      <c r="HA173" s="485">
        <v>19768</v>
      </c>
      <c r="HB173" s="460">
        <v>0</v>
      </c>
      <c r="HC173" s="460">
        <v>12.4</v>
      </c>
      <c r="HD173" s="460">
        <v>0.5</v>
      </c>
      <c r="HE173" s="460">
        <v>0</v>
      </c>
      <c r="HF173" s="460">
        <v>0</v>
      </c>
      <c r="HG173" s="460">
        <v>0</v>
      </c>
      <c r="HH173" s="460">
        <v>0</v>
      </c>
      <c r="HI173" s="460">
        <v>0</v>
      </c>
      <c r="HJ173" s="460">
        <v>0</v>
      </c>
      <c r="HK173" s="483">
        <v>12.9</v>
      </c>
      <c r="HL173" s="460">
        <v>73.75</v>
      </c>
      <c r="HM173" s="460">
        <v>20557.849999999999</v>
      </c>
      <c r="HN173" s="460">
        <v>7586</v>
      </c>
      <c r="HO173" s="460">
        <v>8345</v>
      </c>
      <c r="HP173" s="460">
        <v>5821.25</v>
      </c>
      <c r="HQ173" s="460">
        <v>4035.5</v>
      </c>
      <c r="HR173" s="460">
        <v>2595.5</v>
      </c>
      <c r="HS173" s="460">
        <v>1379.5</v>
      </c>
      <c r="HT173" s="460">
        <v>100.5</v>
      </c>
      <c r="HU173" s="483">
        <v>50494.85</v>
      </c>
      <c r="HV173" s="460">
        <v>41</v>
      </c>
      <c r="HW173" s="460">
        <v>13705.2</v>
      </c>
      <c r="HX173" s="460">
        <v>5900.2</v>
      </c>
      <c r="HY173" s="460">
        <v>7417.8</v>
      </c>
      <c r="HZ173" s="460">
        <v>5821.3</v>
      </c>
      <c r="IA173" s="460">
        <v>4932.3</v>
      </c>
      <c r="IB173" s="460">
        <v>3749.1</v>
      </c>
      <c r="IC173" s="460">
        <v>2299.1999999999998</v>
      </c>
      <c r="ID173" s="460">
        <v>201</v>
      </c>
      <c r="IE173" s="483">
        <v>44067.1</v>
      </c>
      <c r="IF173" s="483">
        <v>0</v>
      </c>
      <c r="IG173" s="483">
        <v>44067.1</v>
      </c>
      <c r="IH173" s="460">
        <v>73.75</v>
      </c>
      <c r="II173" s="460">
        <v>20557.849999999999</v>
      </c>
      <c r="IJ173" s="460">
        <v>7586</v>
      </c>
      <c r="IK173" s="460">
        <v>8345</v>
      </c>
      <c r="IL173" s="460">
        <v>5821.25</v>
      </c>
      <c r="IM173" s="460">
        <v>4035.5</v>
      </c>
      <c r="IN173" s="460">
        <v>2595.5</v>
      </c>
      <c r="IO173" s="460">
        <v>1379.5</v>
      </c>
      <c r="IP173" s="460">
        <v>100.5</v>
      </c>
      <c r="IQ173" s="483">
        <v>50494.85</v>
      </c>
      <c r="IR173" s="460">
        <v>21.41</v>
      </c>
      <c r="IS173" s="460">
        <v>3448.45</v>
      </c>
      <c r="IT173" s="460">
        <v>607.62</v>
      </c>
      <c r="IU173" s="460">
        <v>263.27</v>
      </c>
      <c r="IV173" s="460">
        <v>109.09</v>
      </c>
      <c r="IW173" s="460">
        <v>41.57</v>
      </c>
      <c r="IX173" s="460">
        <v>10.23</v>
      </c>
      <c r="IY173" s="460">
        <v>2.77</v>
      </c>
      <c r="IZ173" s="460">
        <v>0</v>
      </c>
      <c r="JA173" s="483">
        <v>4504.41</v>
      </c>
      <c r="JB173" s="460">
        <v>52.34</v>
      </c>
      <c r="JC173" s="460">
        <v>17109.400000000001</v>
      </c>
      <c r="JD173" s="460">
        <v>6978.38</v>
      </c>
      <c r="JE173" s="460">
        <v>8081.73</v>
      </c>
      <c r="JF173" s="460">
        <v>5712.16</v>
      </c>
      <c r="JG173" s="460">
        <v>3993.93</v>
      </c>
      <c r="JH173" s="460">
        <v>2585.27</v>
      </c>
      <c r="JI173" s="460">
        <v>1376.73</v>
      </c>
      <c r="JJ173" s="460">
        <v>100.5</v>
      </c>
      <c r="JK173" s="483">
        <v>45990.44</v>
      </c>
      <c r="JL173" s="460">
        <v>29.1</v>
      </c>
      <c r="JM173" s="460">
        <v>11406.3</v>
      </c>
      <c r="JN173" s="460">
        <v>5427.6</v>
      </c>
      <c r="JO173" s="460">
        <v>7183.8</v>
      </c>
      <c r="JP173" s="460">
        <v>5712.2</v>
      </c>
      <c r="JQ173" s="460">
        <v>4881.5</v>
      </c>
      <c r="JR173" s="460">
        <v>3734.3</v>
      </c>
      <c r="JS173" s="460">
        <v>2294.6</v>
      </c>
      <c r="JT173" s="460">
        <v>201</v>
      </c>
      <c r="JU173" s="483">
        <v>40870.400000000001</v>
      </c>
      <c r="JV173" s="483">
        <v>0</v>
      </c>
      <c r="JW173" s="483">
        <v>40870.400000000001</v>
      </c>
      <c r="JX173" s="461"/>
      <c r="JY173" s="461"/>
      <c r="JZ173" s="461"/>
      <c r="KA173" s="461"/>
      <c r="KB173" s="461"/>
      <c r="KC173" s="461"/>
      <c r="KD173" s="461"/>
      <c r="KE173" s="461"/>
      <c r="KF173" s="461"/>
      <c r="KG173" s="461"/>
      <c r="KH173" s="461"/>
      <c r="KI173" s="461"/>
      <c r="KJ173" s="461"/>
      <c r="KK173" s="461"/>
      <c r="KL173" s="461"/>
      <c r="KM173" s="461"/>
      <c r="KN173" s="461"/>
      <c r="KO173" s="461"/>
      <c r="KP173" s="461"/>
      <c r="KQ173" s="461"/>
      <c r="KR173" s="461"/>
      <c r="KS173" s="461"/>
      <c r="KT173" s="461"/>
      <c r="KU173" s="461"/>
      <c r="KV173" s="461"/>
      <c r="KW173" s="461"/>
      <c r="KX173" s="462"/>
    </row>
    <row r="174" spans="1:310" s="463" customFormat="1" x14ac:dyDescent="0.2">
      <c r="A174" s="457" t="s">
        <v>371</v>
      </c>
      <c r="B174" s="473" t="s">
        <v>992</v>
      </c>
      <c r="C174" s="464" t="s">
        <v>870</v>
      </c>
      <c r="D174" s="465" t="s">
        <v>372</v>
      </c>
      <c r="E174" s="484">
        <v>77167</v>
      </c>
      <c r="F174" s="484">
        <v>20857</v>
      </c>
      <c r="G174" s="484">
        <v>19658</v>
      </c>
      <c r="H174" s="484">
        <v>9473</v>
      </c>
      <c r="I174" s="484">
        <v>5146</v>
      </c>
      <c r="J174" s="484">
        <v>2392</v>
      </c>
      <c r="K174" s="484">
        <v>1809</v>
      </c>
      <c r="L174" s="484">
        <v>133</v>
      </c>
      <c r="M174" s="485">
        <v>136635</v>
      </c>
      <c r="N174" s="484">
        <v>6758</v>
      </c>
      <c r="O174" s="484">
        <v>3029</v>
      </c>
      <c r="P174" s="484">
        <v>1565</v>
      </c>
      <c r="Q174" s="484">
        <v>526</v>
      </c>
      <c r="R174" s="484">
        <v>254</v>
      </c>
      <c r="S174" s="484">
        <v>47</v>
      </c>
      <c r="T174" s="484">
        <v>24</v>
      </c>
      <c r="U174" s="484">
        <v>3</v>
      </c>
      <c r="V174" s="485">
        <v>12206</v>
      </c>
      <c r="W174" s="484">
        <v>0</v>
      </c>
      <c r="X174" s="484">
        <v>0</v>
      </c>
      <c r="Y174" s="484">
        <v>0</v>
      </c>
      <c r="Z174" s="484">
        <v>0</v>
      </c>
      <c r="AA174" s="484">
        <v>0</v>
      </c>
      <c r="AB174" s="484">
        <v>0</v>
      </c>
      <c r="AC174" s="484">
        <v>0</v>
      </c>
      <c r="AD174" s="484">
        <v>0</v>
      </c>
      <c r="AE174" s="485">
        <v>0</v>
      </c>
      <c r="AF174" s="484">
        <v>70409</v>
      </c>
      <c r="AG174" s="484">
        <v>17828</v>
      </c>
      <c r="AH174" s="484">
        <v>18093</v>
      </c>
      <c r="AI174" s="484">
        <v>8947</v>
      </c>
      <c r="AJ174" s="484">
        <v>4892</v>
      </c>
      <c r="AK174" s="484">
        <v>2345</v>
      </c>
      <c r="AL174" s="484">
        <v>1785</v>
      </c>
      <c r="AM174" s="484">
        <v>130</v>
      </c>
      <c r="AN174" s="485">
        <v>124429</v>
      </c>
      <c r="AO174" s="484">
        <v>143</v>
      </c>
      <c r="AP174" s="484">
        <v>56</v>
      </c>
      <c r="AQ174" s="484">
        <v>71</v>
      </c>
      <c r="AR174" s="484">
        <v>34</v>
      </c>
      <c r="AS174" s="484">
        <v>18</v>
      </c>
      <c r="AT174" s="484">
        <v>10</v>
      </c>
      <c r="AU174" s="484">
        <v>6</v>
      </c>
      <c r="AV174" s="484">
        <v>1</v>
      </c>
      <c r="AW174" s="485">
        <v>339</v>
      </c>
      <c r="AX174" s="484">
        <v>143</v>
      </c>
      <c r="AY174" s="484">
        <v>56</v>
      </c>
      <c r="AZ174" s="484">
        <v>71</v>
      </c>
      <c r="BA174" s="484">
        <v>34</v>
      </c>
      <c r="BB174" s="484">
        <v>18</v>
      </c>
      <c r="BC174" s="484">
        <v>10</v>
      </c>
      <c r="BD174" s="484">
        <v>6</v>
      </c>
      <c r="BE174" s="484">
        <v>1</v>
      </c>
      <c r="BF174" s="486"/>
      <c r="BG174" s="485">
        <v>339</v>
      </c>
      <c r="BH174" s="484">
        <v>143</v>
      </c>
      <c r="BI174" s="484">
        <v>70322</v>
      </c>
      <c r="BJ174" s="484">
        <v>17843</v>
      </c>
      <c r="BK174" s="484">
        <v>18056</v>
      </c>
      <c r="BL174" s="484">
        <v>8931</v>
      </c>
      <c r="BM174" s="484">
        <v>4884</v>
      </c>
      <c r="BN174" s="484">
        <v>2341</v>
      </c>
      <c r="BO174" s="484">
        <v>1780</v>
      </c>
      <c r="BP174" s="484">
        <v>129</v>
      </c>
      <c r="BQ174" s="485">
        <v>124429</v>
      </c>
      <c r="BR174" s="484">
        <v>30</v>
      </c>
      <c r="BS174" s="484">
        <v>34543</v>
      </c>
      <c r="BT174" s="484">
        <v>5903</v>
      </c>
      <c r="BU174" s="484">
        <v>5125</v>
      </c>
      <c r="BV174" s="484">
        <v>2182</v>
      </c>
      <c r="BW174" s="484">
        <v>998</v>
      </c>
      <c r="BX174" s="484">
        <v>381</v>
      </c>
      <c r="BY174" s="484">
        <v>259</v>
      </c>
      <c r="BZ174" s="484">
        <v>10</v>
      </c>
      <c r="CA174" s="485">
        <v>49431</v>
      </c>
      <c r="CB174" s="484">
        <v>4</v>
      </c>
      <c r="CC174" s="484">
        <v>1187</v>
      </c>
      <c r="CD174" s="484">
        <v>356</v>
      </c>
      <c r="CE174" s="484">
        <v>231</v>
      </c>
      <c r="CF174" s="484">
        <v>129</v>
      </c>
      <c r="CG174" s="484">
        <v>59</v>
      </c>
      <c r="CH174" s="484">
        <v>15</v>
      </c>
      <c r="CI174" s="484">
        <v>13</v>
      </c>
      <c r="CJ174" s="484">
        <v>0</v>
      </c>
      <c r="CK174" s="485">
        <v>1994</v>
      </c>
      <c r="CL174" s="484">
        <v>2</v>
      </c>
      <c r="CM174" s="484">
        <v>28</v>
      </c>
      <c r="CN174" s="484">
        <v>18</v>
      </c>
      <c r="CO174" s="484">
        <v>11</v>
      </c>
      <c r="CP174" s="484">
        <v>4</v>
      </c>
      <c r="CQ174" s="484">
        <v>1</v>
      </c>
      <c r="CR174" s="484">
        <v>1</v>
      </c>
      <c r="CS174" s="484">
        <v>1</v>
      </c>
      <c r="CT174" s="484">
        <v>0</v>
      </c>
      <c r="CU174" s="485">
        <v>66</v>
      </c>
      <c r="CV174" s="484">
        <v>1358</v>
      </c>
      <c r="CW174" s="484">
        <v>506</v>
      </c>
      <c r="CX174" s="484">
        <v>386</v>
      </c>
      <c r="CY174" s="484">
        <v>255</v>
      </c>
      <c r="CZ174" s="484">
        <v>89</v>
      </c>
      <c r="DA174" s="484">
        <v>41</v>
      </c>
      <c r="DB174" s="484">
        <v>14</v>
      </c>
      <c r="DC174" s="484">
        <v>1</v>
      </c>
      <c r="DD174" s="485">
        <v>2650</v>
      </c>
      <c r="DE174" s="484">
        <v>1547</v>
      </c>
      <c r="DF174" s="484">
        <v>353</v>
      </c>
      <c r="DG174" s="484">
        <v>222</v>
      </c>
      <c r="DH174" s="484">
        <v>153</v>
      </c>
      <c r="DI174" s="484">
        <v>56</v>
      </c>
      <c r="DJ174" s="484">
        <v>16</v>
      </c>
      <c r="DK174" s="484">
        <v>16</v>
      </c>
      <c r="DL174" s="484">
        <v>0</v>
      </c>
      <c r="DM174" s="485">
        <v>2363</v>
      </c>
      <c r="DN174" s="484">
        <v>100</v>
      </c>
      <c r="DO174" s="484">
        <v>4</v>
      </c>
      <c r="DP174" s="484">
        <v>2</v>
      </c>
      <c r="DQ174" s="484">
        <v>0</v>
      </c>
      <c r="DR174" s="484">
        <v>0</v>
      </c>
      <c r="DS174" s="484">
        <v>1</v>
      </c>
      <c r="DT174" s="484">
        <v>0</v>
      </c>
      <c r="DU174" s="484">
        <v>0</v>
      </c>
      <c r="DV174" s="485">
        <v>107</v>
      </c>
      <c r="DW174" s="484">
        <v>653</v>
      </c>
      <c r="DX174" s="484">
        <v>49</v>
      </c>
      <c r="DY174" s="484">
        <v>36</v>
      </c>
      <c r="DZ174" s="484">
        <v>14</v>
      </c>
      <c r="EA174" s="484">
        <v>8</v>
      </c>
      <c r="EB174" s="484">
        <v>3</v>
      </c>
      <c r="EC174" s="484">
        <v>5</v>
      </c>
      <c r="ED174" s="484">
        <v>3</v>
      </c>
      <c r="EE174" s="485">
        <v>771</v>
      </c>
      <c r="EF174" s="484">
        <v>2300</v>
      </c>
      <c r="EG174" s="484">
        <v>406</v>
      </c>
      <c r="EH174" s="484">
        <v>260</v>
      </c>
      <c r="EI174" s="484">
        <v>167</v>
      </c>
      <c r="EJ174" s="484">
        <v>64</v>
      </c>
      <c r="EK174" s="484">
        <v>20</v>
      </c>
      <c r="EL174" s="484">
        <v>21</v>
      </c>
      <c r="EM174" s="484">
        <v>3</v>
      </c>
      <c r="EN174" s="485">
        <v>3241</v>
      </c>
      <c r="EO174" s="484">
        <v>1333</v>
      </c>
      <c r="EP174" s="484">
        <v>211</v>
      </c>
      <c r="EQ174" s="484">
        <v>133</v>
      </c>
      <c r="ER174" s="484">
        <v>66</v>
      </c>
      <c r="ES174" s="484">
        <v>30</v>
      </c>
      <c r="ET174" s="484">
        <v>9</v>
      </c>
      <c r="EU174" s="484">
        <v>16</v>
      </c>
      <c r="EV174" s="484">
        <v>2</v>
      </c>
      <c r="EW174" s="485">
        <v>1800</v>
      </c>
      <c r="EX174" s="484">
        <v>0</v>
      </c>
      <c r="EY174" s="484">
        <v>0</v>
      </c>
      <c r="EZ174" s="484">
        <v>0</v>
      </c>
      <c r="FA174" s="484">
        <v>0</v>
      </c>
      <c r="FB174" s="484">
        <v>0</v>
      </c>
      <c r="FC174" s="484">
        <v>0</v>
      </c>
      <c r="FD174" s="484">
        <v>0</v>
      </c>
      <c r="FE174" s="484">
        <v>0</v>
      </c>
      <c r="FF174" s="485">
        <v>0</v>
      </c>
      <c r="FG174" s="484">
        <v>0</v>
      </c>
      <c r="FH174" s="484">
        <v>0</v>
      </c>
      <c r="FI174" s="484">
        <v>0</v>
      </c>
      <c r="FJ174" s="484">
        <v>0</v>
      </c>
      <c r="FK174" s="484">
        <v>0</v>
      </c>
      <c r="FL174" s="484">
        <v>0</v>
      </c>
      <c r="FM174" s="484">
        <v>0</v>
      </c>
      <c r="FN174" s="484">
        <v>0</v>
      </c>
      <c r="FO174" s="485">
        <v>0</v>
      </c>
      <c r="FP174" s="484">
        <v>0</v>
      </c>
      <c r="FQ174" s="484">
        <v>0</v>
      </c>
      <c r="FR174" s="484">
        <v>2</v>
      </c>
      <c r="FS174" s="484">
        <v>1</v>
      </c>
      <c r="FT174" s="484">
        <v>0</v>
      </c>
      <c r="FU174" s="484">
        <v>0</v>
      </c>
      <c r="FV174" s="484">
        <v>1</v>
      </c>
      <c r="FW174" s="484">
        <v>0</v>
      </c>
      <c r="FX174" s="485">
        <v>4</v>
      </c>
      <c r="FY174" s="484">
        <v>1333</v>
      </c>
      <c r="FZ174" s="484">
        <v>211</v>
      </c>
      <c r="GA174" s="484">
        <v>131</v>
      </c>
      <c r="GB174" s="484">
        <v>65</v>
      </c>
      <c r="GC174" s="484">
        <v>30</v>
      </c>
      <c r="GD174" s="484">
        <v>9</v>
      </c>
      <c r="GE174" s="484">
        <v>15</v>
      </c>
      <c r="GF174" s="484">
        <v>2</v>
      </c>
      <c r="GG174" s="485">
        <v>1796</v>
      </c>
      <c r="GH174" s="484">
        <v>107</v>
      </c>
      <c r="GI174" s="484">
        <v>33811</v>
      </c>
      <c r="GJ174" s="484">
        <v>11513</v>
      </c>
      <c r="GK174" s="484">
        <v>12651</v>
      </c>
      <c r="GL174" s="484">
        <v>6602</v>
      </c>
      <c r="GM174" s="484">
        <v>3818</v>
      </c>
      <c r="GN174" s="484">
        <v>1940</v>
      </c>
      <c r="GO174" s="484">
        <v>1502</v>
      </c>
      <c r="GP174" s="484">
        <v>116</v>
      </c>
      <c r="GQ174" s="485">
        <v>72060</v>
      </c>
      <c r="GR174" s="484">
        <v>36</v>
      </c>
      <c r="GS174" s="484">
        <v>36511</v>
      </c>
      <c r="GT174" s="484">
        <v>6330</v>
      </c>
      <c r="GU174" s="484">
        <v>5405</v>
      </c>
      <c r="GV174" s="484">
        <v>2329</v>
      </c>
      <c r="GW174" s="484">
        <v>1066</v>
      </c>
      <c r="GX174" s="484">
        <v>401</v>
      </c>
      <c r="GY174" s="484">
        <v>278</v>
      </c>
      <c r="GZ174" s="484">
        <v>13</v>
      </c>
      <c r="HA174" s="485">
        <v>52369</v>
      </c>
      <c r="HB174" s="460">
        <v>0</v>
      </c>
      <c r="HC174" s="460">
        <v>0</v>
      </c>
      <c r="HD174" s="460">
        <v>0</v>
      </c>
      <c r="HE174" s="460">
        <v>0</v>
      </c>
      <c r="HF174" s="460">
        <v>0</v>
      </c>
      <c r="HG174" s="460">
        <v>0</v>
      </c>
      <c r="HH174" s="460">
        <v>0</v>
      </c>
      <c r="HI174" s="460">
        <v>0</v>
      </c>
      <c r="HJ174" s="460">
        <v>0</v>
      </c>
      <c r="HK174" s="483">
        <v>0</v>
      </c>
      <c r="HL174" s="460">
        <v>133.5</v>
      </c>
      <c r="HM174" s="460">
        <v>62235.5</v>
      </c>
      <c r="HN174" s="460">
        <v>16337.25</v>
      </c>
      <c r="HO174" s="460">
        <v>16756.5</v>
      </c>
      <c r="HP174" s="460">
        <v>8374.25</v>
      </c>
      <c r="HQ174" s="460">
        <v>4627.25</v>
      </c>
      <c r="HR174" s="460">
        <v>2244.5</v>
      </c>
      <c r="HS174" s="460">
        <v>1718.5</v>
      </c>
      <c r="HT174" s="460">
        <v>132.5</v>
      </c>
      <c r="HU174" s="483">
        <v>112559.75</v>
      </c>
      <c r="HV174" s="460">
        <v>74.2</v>
      </c>
      <c r="HW174" s="460">
        <v>41490.300000000003</v>
      </c>
      <c r="HX174" s="460">
        <v>12706.8</v>
      </c>
      <c r="HY174" s="460">
        <v>14894.7</v>
      </c>
      <c r="HZ174" s="460">
        <v>8374.2999999999993</v>
      </c>
      <c r="IA174" s="460">
        <v>5655.5</v>
      </c>
      <c r="IB174" s="460">
        <v>3242.1</v>
      </c>
      <c r="IC174" s="460">
        <v>2864.2</v>
      </c>
      <c r="ID174" s="460">
        <v>265</v>
      </c>
      <c r="IE174" s="483">
        <v>89567.1</v>
      </c>
      <c r="IF174" s="483">
        <v>40</v>
      </c>
      <c r="IG174" s="483">
        <v>89607.1</v>
      </c>
      <c r="IH174" s="460">
        <v>133.5</v>
      </c>
      <c r="II174" s="460">
        <v>62235.5</v>
      </c>
      <c r="IJ174" s="460">
        <v>16337.25</v>
      </c>
      <c r="IK174" s="460">
        <v>16756.5</v>
      </c>
      <c r="IL174" s="460">
        <v>8374.25</v>
      </c>
      <c r="IM174" s="460">
        <v>4627.25</v>
      </c>
      <c r="IN174" s="460">
        <v>2244.5</v>
      </c>
      <c r="IO174" s="460">
        <v>1718.5</v>
      </c>
      <c r="IP174" s="460">
        <v>132.5</v>
      </c>
      <c r="IQ174" s="483">
        <v>112559.75</v>
      </c>
      <c r="IR174" s="460">
        <v>37.979999999999997</v>
      </c>
      <c r="IS174" s="460">
        <v>20645.39</v>
      </c>
      <c r="IT174" s="460">
        <v>1750.58</v>
      </c>
      <c r="IU174" s="460">
        <v>844.3</v>
      </c>
      <c r="IV174" s="460">
        <v>220.2</v>
      </c>
      <c r="IW174" s="460">
        <v>93.82</v>
      </c>
      <c r="IX174" s="460">
        <v>15.79</v>
      </c>
      <c r="IY174" s="460">
        <v>7.36</v>
      </c>
      <c r="IZ174" s="460">
        <v>0</v>
      </c>
      <c r="JA174" s="483">
        <v>23615.42</v>
      </c>
      <c r="JB174" s="460">
        <v>95.52</v>
      </c>
      <c r="JC174" s="460">
        <v>41590.11</v>
      </c>
      <c r="JD174" s="460">
        <v>14586.67</v>
      </c>
      <c r="JE174" s="460">
        <v>15912.2</v>
      </c>
      <c r="JF174" s="460">
        <v>8154.05</v>
      </c>
      <c r="JG174" s="460">
        <v>4533.43</v>
      </c>
      <c r="JH174" s="460">
        <v>2228.71</v>
      </c>
      <c r="JI174" s="460">
        <v>1711.14</v>
      </c>
      <c r="JJ174" s="460">
        <v>132.5</v>
      </c>
      <c r="JK174" s="483">
        <v>88944.33</v>
      </c>
      <c r="JL174" s="460">
        <v>53.1</v>
      </c>
      <c r="JM174" s="460">
        <v>27726.7</v>
      </c>
      <c r="JN174" s="460">
        <v>11345.2</v>
      </c>
      <c r="JO174" s="460">
        <v>14144.2</v>
      </c>
      <c r="JP174" s="460">
        <v>8154.1</v>
      </c>
      <c r="JQ174" s="460">
        <v>5540.9</v>
      </c>
      <c r="JR174" s="460">
        <v>3219.2</v>
      </c>
      <c r="JS174" s="460">
        <v>2851.9</v>
      </c>
      <c r="JT174" s="460">
        <v>265</v>
      </c>
      <c r="JU174" s="483">
        <v>73300.3</v>
      </c>
      <c r="JV174" s="483">
        <v>40</v>
      </c>
      <c r="JW174" s="483">
        <v>73340.3</v>
      </c>
      <c r="JX174" s="461"/>
      <c r="JY174" s="461"/>
      <c r="JZ174" s="461"/>
      <c r="KA174" s="461"/>
      <c r="KB174" s="461"/>
      <c r="KC174" s="461"/>
      <c r="KD174" s="461"/>
      <c r="KE174" s="461"/>
      <c r="KF174" s="461"/>
      <c r="KG174" s="461"/>
      <c r="KH174" s="461"/>
      <c r="KI174" s="461"/>
      <c r="KJ174" s="461"/>
      <c r="KK174" s="461"/>
      <c r="KL174" s="461"/>
      <c r="KM174" s="461"/>
      <c r="KN174" s="461"/>
      <c r="KO174" s="461"/>
      <c r="KP174" s="461"/>
      <c r="KQ174" s="461"/>
      <c r="KR174" s="461"/>
      <c r="KS174" s="461"/>
      <c r="KT174" s="461"/>
      <c r="KU174" s="461"/>
      <c r="KV174" s="461"/>
      <c r="KW174" s="461"/>
      <c r="KX174" s="462"/>
    </row>
    <row r="175" spans="1:310" s="463" customFormat="1" x14ac:dyDescent="0.2">
      <c r="A175" s="457" t="s">
        <v>373</v>
      </c>
      <c r="B175" s="473" t="s">
        <v>993</v>
      </c>
      <c r="C175" s="464" t="s">
        <v>807</v>
      </c>
      <c r="D175" s="465" t="s">
        <v>374</v>
      </c>
      <c r="E175" s="484">
        <v>24418</v>
      </c>
      <c r="F175" s="484">
        <v>10677</v>
      </c>
      <c r="G175" s="484">
        <v>11481</v>
      </c>
      <c r="H175" s="484">
        <v>4829</v>
      </c>
      <c r="I175" s="484">
        <v>2785</v>
      </c>
      <c r="J175" s="484">
        <v>1812</v>
      </c>
      <c r="K175" s="484">
        <v>960</v>
      </c>
      <c r="L175" s="484">
        <v>50</v>
      </c>
      <c r="M175" s="485">
        <v>57012</v>
      </c>
      <c r="N175" s="484">
        <v>1296</v>
      </c>
      <c r="O175" s="484">
        <v>252</v>
      </c>
      <c r="P175" s="484">
        <v>280</v>
      </c>
      <c r="Q175" s="484">
        <v>139</v>
      </c>
      <c r="R175" s="484">
        <v>74</v>
      </c>
      <c r="S175" s="484">
        <v>32</v>
      </c>
      <c r="T175" s="484">
        <v>21</v>
      </c>
      <c r="U175" s="484">
        <v>10</v>
      </c>
      <c r="V175" s="485">
        <v>2104</v>
      </c>
      <c r="W175" s="484">
        <v>0</v>
      </c>
      <c r="X175" s="484">
        <v>0</v>
      </c>
      <c r="Y175" s="484">
        <v>0</v>
      </c>
      <c r="Z175" s="484">
        <v>0</v>
      </c>
      <c r="AA175" s="484">
        <v>0</v>
      </c>
      <c r="AB175" s="484">
        <v>0</v>
      </c>
      <c r="AC175" s="484">
        <v>0</v>
      </c>
      <c r="AD175" s="484">
        <v>0</v>
      </c>
      <c r="AE175" s="485">
        <v>0</v>
      </c>
      <c r="AF175" s="484">
        <v>23122</v>
      </c>
      <c r="AG175" s="484">
        <v>10425</v>
      </c>
      <c r="AH175" s="484">
        <v>11201</v>
      </c>
      <c r="AI175" s="484">
        <v>4690</v>
      </c>
      <c r="AJ175" s="484">
        <v>2711</v>
      </c>
      <c r="AK175" s="484">
        <v>1780</v>
      </c>
      <c r="AL175" s="484">
        <v>939</v>
      </c>
      <c r="AM175" s="484">
        <v>40</v>
      </c>
      <c r="AN175" s="485">
        <v>54908</v>
      </c>
      <c r="AO175" s="484">
        <v>89</v>
      </c>
      <c r="AP175" s="484">
        <v>59</v>
      </c>
      <c r="AQ175" s="484">
        <v>72</v>
      </c>
      <c r="AR175" s="484">
        <v>37</v>
      </c>
      <c r="AS175" s="484">
        <v>26</v>
      </c>
      <c r="AT175" s="484">
        <v>22</v>
      </c>
      <c r="AU175" s="484">
        <v>19</v>
      </c>
      <c r="AV175" s="484">
        <v>9</v>
      </c>
      <c r="AW175" s="485">
        <v>333</v>
      </c>
      <c r="AX175" s="484">
        <v>89</v>
      </c>
      <c r="AY175" s="484">
        <v>59</v>
      </c>
      <c r="AZ175" s="484">
        <v>72</v>
      </c>
      <c r="BA175" s="484">
        <v>37</v>
      </c>
      <c r="BB175" s="484">
        <v>26</v>
      </c>
      <c r="BC175" s="484">
        <v>22</v>
      </c>
      <c r="BD175" s="484">
        <v>19</v>
      </c>
      <c r="BE175" s="484">
        <v>9</v>
      </c>
      <c r="BF175" s="486"/>
      <c r="BG175" s="485">
        <v>333</v>
      </c>
      <c r="BH175" s="484">
        <v>89</v>
      </c>
      <c r="BI175" s="484">
        <v>23092</v>
      </c>
      <c r="BJ175" s="484">
        <v>10438</v>
      </c>
      <c r="BK175" s="484">
        <v>11166</v>
      </c>
      <c r="BL175" s="484">
        <v>4679</v>
      </c>
      <c r="BM175" s="484">
        <v>2707</v>
      </c>
      <c r="BN175" s="484">
        <v>1777</v>
      </c>
      <c r="BO175" s="484">
        <v>929</v>
      </c>
      <c r="BP175" s="484">
        <v>31</v>
      </c>
      <c r="BQ175" s="485">
        <v>54908</v>
      </c>
      <c r="BR175" s="484">
        <v>21</v>
      </c>
      <c r="BS175" s="484">
        <v>10870</v>
      </c>
      <c r="BT175" s="484">
        <v>3767</v>
      </c>
      <c r="BU175" s="484">
        <v>3173</v>
      </c>
      <c r="BV175" s="484">
        <v>1030</v>
      </c>
      <c r="BW175" s="484">
        <v>578</v>
      </c>
      <c r="BX175" s="484">
        <v>308</v>
      </c>
      <c r="BY175" s="484">
        <v>140</v>
      </c>
      <c r="BZ175" s="484">
        <v>2</v>
      </c>
      <c r="CA175" s="485">
        <v>19889</v>
      </c>
      <c r="CB175" s="484">
        <v>4</v>
      </c>
      <c r="CC175" s="484">
        <v>219</v>
      </c>
      <c r="CD175" s="484">
        <v>120</v>
      </c>
      <c r="CE175" s="484">
        <v>144</v>
      </c>
      <c r="CF175" s="484">
        <v>55</v>
      </c>
      <c r="CG175" s="484">
        <v>35</v>
      </c>
      <c r="CH175" s="484">
        <v>21</v>
      </c>
      <c r="CI175" s="484">
        <v>1</v>
      </c>
      <c r="CJ175" s="484">
        <v>0</v>
      </c>
      <c r="CK175" s="485">
        <v>599</v>
      </c>
      <c r="CL175" s="484">
        <v>1</v>
      </c>
      <c r="CM175" s="484">
        <v>28</v>
      </c>
      <c r="CN175" s="484">
        <v>16</v>
      </c>
      <c r="CO175" s="484">
        <v>7</v>
      </c>
      <c r="CP175" s="484">
        <v>5</v>
      </c>
      <c r="CQ175" s="484">
        <v>4</v>
      </c>
      <c r="CR175" s="484">
        <v>5</v>
      </c>
      <c r="CS175" s="484">
        <v>14</v>
      </c>
      <c r="CT175" s="484">
        <v>5</v>
      </c>
      <c r="CU175" s="485">
        <v>85</v>
      </c>
      <c r="CV175" s="484">
        <v>13</v>
      </c>
      <c r="CW175" s="484">
        <v>6</v>
      </c>
      <c r="CX175" s="484">
        <v>6</v>
      </c>
      <c r="CY175" s="484">
        <v>3</v>
      </c>
      <c r="CZ175" s="484">
        <v>4</v>
      </c>
      <c r="DA175" s="484">
        <v>2</v>
      </c>
      <c r="DB175" s="484">
        <v>2</v>
      </c>
      <c r="DC175" s="484">
        <v>0</v>
      </c>
      <c r="DD175" s="485">
        <v>36</v>
      </c>
      <c r="DE175" s="484">
        <v>644</v>
      </c>
      <c r="DF175" s="484">
        <v>130</v>
      </c>
      <c r="DG175" s="484">
        <v>158</v>
      </c>
      <c r="DH175" s="484">
        <v>64</v>
      </c>
      <c r="DI175" s="484">
        <v>40</v>
      </c>
      <c r="DJ175" s="484">
        <v>24</v>
      </c>
      <c r="DK175" s="484">
        <v>21</v>
      </c>
      <c r="DL175" s="484">
        <v>1</v>
      </c>
      <c r="DM175" s="485">
        <v>1082</v>
      </c>
      <c r="DN175" s="484">
        <v>38</v>
      </c>
      <c r="DO175" s="484">
        <v>17</v>
      </c>
      <c r="DP175" s="484">
        <v>8</v>
      </c>
      <c r="DQ175" s="484">
        <v>4</v>
      </c>
      <c r="DR175" s="484">
        <v>2</v>
      </c>
      <c r="DS175" s="484">
        <v>2</v>
      </c>
      <c r="DT175" s="484">
        <v>0</v>
      </c>
      <c r="DU175" s="484">
        <v>0</v>
      </c>
      <c r="DV175" s="485">
        <v>71</v>
      </c>
      <c r="DW175" s="484">
        <v>106</v>
      </c>
      <c r="DX175" s="484">
        <v>23</v>
      </c>
      <c r="DY175" s="484">
        <v>32</v>
      </c>
      <c r="DZ175" s="484">
        <v>7</v>
      </c>
      <c r="EA175" s="484">
        <v>1</v>
      </c>
      <c r="EB175" s="484">
        <v>4</v>
      </c>
      <c r="EC175" s="484">
        <v>4</v>
      </c>
      <c r="ED175" s="484">
        <v>3</v>
      </c>
      <c r="EE175" s="485">
        <v>180</v>
      </c>
      <c r="EF175" s="484">
        <v>788</v>
      </c>
      <c r="EG175" s="484">
        <v>170</v>
      </c>
      <c r="EH175" s="484">
        <v>198</v>
      </c>
      <c r="EI175" s="484">
        <v>75</v>
      </c>
      <c r="EJ175" s="484">
        <v>43</v>
      </c>
      <c r="EK175" s="484">
        <v>30</v>
      </c>
      <c r="EL175" s="484">
        <v>25</v>
      </c>
      <c r="EM175" s="484">
        <v>4</v>
      </c>
      <c r="EN175" s="485">
        <v>1333</v>
      </c>
      <c r="EO175" s="484">
        <v>280</v>
      </c>
      <c r="EP175" s="484">
        <v>65</v>
      </c>
      <c r="EQ175" s="484">
        <v>104</v>
      </c>
      <c r="ER175" s="484">
        <v>29</v>
      </c>
      <c r="ES175" s="484">
        <v>17</v>
      </c>
      <c r="ET175" s="484">
        <v>17</v>
      </c>
      <c r="EU175" s="484">
        <v>16</v>
      </c>
      <c r="EV175" s="484">
        <v>4</v>
      </c>
      <c r="EW175" s="485">
        <v>532</v>
      </c>
      <c r="EX175" s="484">
        <v>0</v>
      </c>
      <c r="EY175" s="484">
        <v>0</v>
      </c>
      <c r="EZ175" s="484">
        <v>0</v>
      </c>
      <c r="FA175" s="484">
        <v>0</v>
      </c>
      <c r="FB175" s="484">
        <v>0</v>
      </c>
      <c r="FC175" s="484">
        <v>0</v>
      </c>
      <c r="FD175" s="484">
        <v>0</v>
      </c>
      <c r="FE175" s="484">
        <v>0</v>
      </c>
      <c r="FF175" s="485">
        <v>0</v>
      </c>
      <c r="FG175" s="484">
        <v>0</v>
      </c>
      <c r="FH175" s="484">
        <v>0</v>
      </c>
      <c r="FI175" s="484">
        <v>0</v>
      </c>
      <c r="FJ175" s="484">
        <v>0</v>
      </c>
      <c r="FK175" s="484">
        <v>0</v>
      </c>
      <c r="FL175" s="484">
        <v>0</v>
      </c>
      <c r="FM175" s="484">
        <v>0</v>
      </c>
      <c r="FN175" s="484">
        <v>0</v>
      </c>
      <c r="FO175" s="485">
        <v>0</v>
      </c>
      <c r="FP175" s="484">
        <v>0</v>
      </c>
      <c r="FQ175" s="484">
        <v>0</v>
      </c>
      <c r="FR175" s="484">
        <v>0</v>
      </c>
      <c r="FS175" s="484">
        <v>0</v>
      </c>
      <c r="FT175" s="484">
        <v>0</v>
      </c>
      <c r="FU175" s="484">
        <v>0</v>
      </c>
      <c r="FV175" s="484">
        <v>0</v>
      </c>
      <c r="FW175" s="484">
        <v>0</v>
      </c>
      <c r="FX175" s="485">
        <v>0</v>
      </c>
      <c r="FY175" s="484">
        <v>280</v>
      </c>
      <c r="FZ175" s="484">
        <v>65</v>
      </c>
      <c r="GA175" s="484">
        <v>104</v>
      </c>
      <c r="GB175" s="484">
        <v>29</v>
      </c>
      <c r="GC175" s="484">
        <v>17</v>
      </c>
      <c r="GD175" s="484">
        <v>17</v>
      </c>
      <c r="GE175" s="484">
        <v>16</v>
      </c>
      <c r="GF175" s="484">
        <v>4</v>
      </c>
      <c r="GG175" s="485">
        <v>532</v>
      </c>
      <c r="GH175" s="484">
        <v>63</v>
      </c>
      <c r="GI175" s="484">
        <v>11831</v>
      </c>
      <c r="GJ175" s="484">
        <v>6495</v>
      </c>
      <c r="GK175" s="484">
        <v>7802</v>
      </c>
      <c r="GL175" s="484">
        <v>3578</v>
      </c>
      <c r="GM175" s="484">
        <v>2087</v>
      </c>
      <c r="GN175" s="484">
        <v>1437</v>
      </c>
      <c r="GO175" s="484">
        <v>770</v>
      </c>
      <c r="GP175" s="484">
        <v>21</v>
      </c>
      <c r="GQ175" s="485">
        <v>34084</v>
      </c>
      <c r="GR175" s="484">
        <v>26</v>
      </c>
      <c r="GS175" s="484">
        <v>11261</v>
      </c>
      <c r="GT175" s="484">
        <v>3943</v>
      </c>
      <c r="GU175" s="484">
        <v>3364</v>
      </c>
      <c r="GV175" s="484">
        <v>1101</v>
      </c>
      <c r="GW175" s="484">
        <v>620</v>
      </c>
      <c r="GX175" s="484">
        <v>340</v>
      </c>
      <c r="GY175" s="484">
        <v>159</v>
      </c>
      <c r="GZ175" s="484">
        <v>10</v>
      </c>
      <c r="HA175" s="485">
        <v>20824</v>
      </c>
      <c r="HB175" s="460">
        <v>0</v>
      </c>
      <c r="HC175" s="460">
        <v>7</v>
      </c>
      <c r="HD175" s="460">
        <v>0</v>
      </c>
      <c r="HE175" s="460">
        <v>0</v>
      </c>
      <c r="HF175" s="460">
        <v>0</v>
      </c>
      <c r="HG175" s="460">
        <v>0</v>
      </c>
      <c r="HH175" s="460">
        <v>0</v>
      </c>
      <c r="HI175" s="460">
        <v>0</v>
      </c>
      <c r="HJ175" s="460">
        <v>0</v>
      </c>
      <c r="HK175" s="483">
        <v>7</v>
      </c>
      <c r="HL175" s="460">
        <v>82.25</v>
      </c>
      <c r="HM175" s="460">
        <v>20412.75</v>
      </c>
      <c r="HN175" s="460">
        <v>9481.25</v>
      </c>
      <c r="HO175" s="460">
        <v>10367.25</v>
      </c>
      <c r="HP175" s="460">
        <v>4412.25</v>
      </c>
      <c r="HQ175" s="460">
        <v>2550.75</v>
      </c>
      <c r="HR175" s="460">
        <v>1697.25</v>
      </c>
      <c r="HS175" s="460">
        <v>890.75</v>
      </c>
      <c r="HT175" s="460">
        <v>31</v>
      </c>
      <c r="HU175" s="483">
        <v>49925.5</v>
      </c>
      <c r="HV175" s="460">
        <v>45.7</v>
      </c>
      <c r="HW175" s="460">
        <v>13608.5</v>
      </c>
      <c r="HX175" s="460">
        <v>7374.3</v>
      </c>
      <c r="HY175" s="460">
        <v>9215.2999999999993</v>
      </c>
      <c r="HZ175" s="460">
        <v>4412.3</v>
      </c>
      <c r="IA175" s="460">
        <v>3117.6</v>
      </c>
      <c r="IB175" s="460">
        <v>2451.6</v>
      </c>
      <c r="IC175" s="460">
        <v>1484.6</v>
      </c>
      <c r="ID175" s="460">
        <v>62</v>
      </c>
      <c r="IE175" s="483">
        <v>41771.9</v>
      </c>
      <c r="IF175" s="483">
        <v>0</v>
      </c>
      <c r="IG175" s="483">
        <v>41771.9</v>
      </c>
      <c r="IH175" s="460">
        <v>82.25</v>
      </c>
      <c r="II175" s="460">
        <v>20412.75</v>
      </c>
      <c r="IJ175" s="460">
        <v>9481.25</v>
      </c>
      <c r="IK175" s="460">
        <v>10367.25</v>
      </c>
      <c r="IL175" s="460">
        <v>4412.25</v>
      </c>
      <c r="IM175" s="460">
        <v>2550.75</v>
      </c>
      <c r="IN175" s="460">
        <v>1697.25</v>
      </c>
      <c r="IO175" s="460">
        <v>890.75</v>
      </c>
      <c r="IP175" s="460">
        <v>31</v>
      </c>
      <c r="IQ175" s="483">
        <v>49925.5</v>
      </c>
      <c r="IR175" s="460">
        <v>31.02</v>
      </c>
      <c r="IS175" s="460">
        <v>4211.83</v>
      </c>
      <c r="IT175" s="460">
        <v>794.28</v>
      </c>
      <c r="IU175" s="460">
        <v>440.8</v>
      </c>
      <c r="IV175" s="460">
        <v>97.57</v>
      </c>
      <c r="IW175" s="460">
        <v>41.77</v>
      </c>
      <c r="IX175" s="460">
        <v>12.46</v>
      </c>
      <c r="IY175" s="460">
        <v>3.19</v>
      </c>
      <c r="IZ175" s="460">
        <v>0</v>
      </c>
      <c r="JA175" s="483">
        <v>5632.92</v>
      </c>
      <c r="JB175" s="460">
        <v>51.23</v>
      </c>
      <c r="JC175" s="460">
        <v>16200.92</v>
      </c>
      <c r="JD175" s="460">
        <v>8686.9699999999993</v>
      </c>
      <c r="JE175" s="460">
        <v>9926.4500000000007</v>
      </c>
      <c r="JF175" s="460">
        <v>4314.68</v>
      </c>
      <c r="JG175" s="460">
        <v>2508.98</v>
      </c>
      <c r="JH175" s="460">
        <v>1684.79</v>
      </c>
      <c r="JI175" s="460">
        <v>887.56</v>
      </c>
      <c r="JJ175" s="460">
        <v>31</v>
      </c>
      <c r="JK175" s="483">
        <v>44292.58</v>
      </c>
      <c r="JL175" s="460">
        <v>28.5</v>
      </c>
      <c r="JM175" s="460">
        <v>10800.6</v>
      </c>
      <c r="JN175" s="460">
        <v>6756.5</v>
      </c>
      <c r="JO175" s="460">
        <v>8823.5</v>
      </c>
      <c r="JP175" s="460">
        <v>4314.7</v>
      </c>
      <c r="JQ175" s="460">
        <v>3066.5</v>
      </c>
      <c r="JR175" s="460">
        <v>2433.6</v>
      </c>
      <c r="JS175" s="460">
        <v>1479.3</v>
      </c>
      <c r="JT175" s="460">
        <v>62</v>
      </c>
      <c r="JU175" s="483">
        <v>37765.199999999997</v>
      </c>
      <c r="JV175" s="483">
        <v>0</v>
      </c>
      <c r="JW175" s="483">
        <v>37765.199999999997</v>
      </c>
      <c r="JX175" s="461"/>
      <c r="JY175" s="461"/>
      <c r="JZ175" s="461"/>
      <c r="KA175" s="461"/>
      <c r="KB175" s="461"/>
      <c r="KC175" s="461"/>
      <c r="KD175" s="461"/>
      <c r="KE175" s="461"/>
      <c r="KF175" s="461"/>
      <c r="KG175" s="461"/>
      <c r="KH175" s="461"/>
      <c r="KI175" s="461"/>
      <c r="KJ175" s="461"/>
      <c r="KK175" s="461"/>
      <c r="KL175" s="461"/>
      <c r="KM175" s="461"/>
      <c r="KN175" s="461"/>
      <c r="KO175" s="461"/>
      <c r="KP175" s="461"/>
      <c r="KQ175" s="461"/>
      <c r="KR175" s="461"/>
      <c r="KS175" s="461"/>
      <c r="KT175" s="461"/>
      <c r="KU175" s="461"/>
      <c r="KV175" s="461"/>
      <c r="KW175" s="461"/>
      <c r="KX175" s="462"/>
    </row>
    <row r="176" spans="1:310" s="463" customFormat="1" x14ac:dyDescent="0.2">
      <c r="A176" s="457" t="s">
        <v>375</v>
      </c>
      <c r="B176" s="473" t="s">
        <v>994</v>
      </c>
      <c r="C176" s="464" t="s">
        <v>640</v>
      </c>
      <c r="D176" s="465" t="s">
        <v>376</v>
      </c>
      <c r="E176" s="484">
        <v>5391</v>
      </c>
      <c r="F176" s="484">
        <v>33515</v>
      </c>
      <c r="G176" s="484">
        <v>53050</v>
      </c>
      <c r="H176" s="484">
        <v>24363</v>
      </c>
      <c r="I176" s="484">
        <v>5960</v>
      </c>
      <c r="J176" s="484">
        <v>1723</v>
      </c>
      <c r="K176" s="484">
        <v>242</v>
      </c>
      <c r="L176" s="484">
        <v>40</v>
      </c>
      <c r="M176" s="485">
        <v>124284</v>
      </c>
      <c r="N176" s="484">
        <v>427</v>
      </c>
      <c r="O176" s="484">
        <v>839</v>
      </c>
      <c r="P176" s="484">
        <v>810</v>
      </c>
      <c r="Q176" s="484">
        <v>610</v>
      </c>
      <c r="R176" s="484">
        <v>128</v>
      </c>
      <c r="S176" s="484">
        <v>15</v>
      </c>
      <c r="T176" s="484">
        <v>2</v>
      </c>
      <c r="U176" s="484">
        <v>0</v>
      </c>
      <c r="V176" s="485">
        <v>2831</v>
      </c>
      <c r="W176" s="484">
        <v>0</v>
      </c>
      <c r="X176" s="484">
        <v>0</v>
      </c>
      <c r="Y176" s="484">
        <v>0</v>
      </c>
      <c r="Z176" s="484">
        <v>0</v>
      </c>
      <c r="AA176" s="484">
        <v>0</v>
      </c>
      <c r="AB176" s="484">
        <v>0</v>
      </c>
      <c r="AC176" s="484">
        <v>0</v>
      </c>
      <c r="AD176" s="484">
        <v>0</v>
      </c>
      <c r="AE176" s="485">
        <v>0</v>
      </c>
      <c r="AF176" s="484">
        <v>4964</v>
      </c>
      <c r="AG176" s="484">
        <v>32676</v>
      </c>
      <c r="AH176" s="484">
        <v>52240</v>
      </c>
      <c r="AI176" s="484">
        <v>23753</v>
      </c>
      <c r="AJ176" s="484">
        <v>5832</v>
      </c>
      <c r="AK176" s="484">
        <v>1708</v>
      </c>
      <c r="AL176" s="484">
        <v>240</v>
      </c>
      <c r="AM176" s="484">
        <v>40</v>
      </c>
      <c r="AN176" s="485">
        <v>121453</v>
      </c>
      <c r="AO176" s="484">
        <v>22</v>
      </c>
      <c r="AP176" s="484">
        <v>156</v>
      </c>
      <c r="AQ176" s="484">
        <v>119</v>
      </c>
      <c r="AR176" s="484">
        <v>19</v>
      </c>
      <c r="AS176" s="484">
        <v>6</v>
      </c>
      <c r="AT176" s="484">
        <v>0</v>
      </c>
      <c r="AU176" s="484">
        <v>5</v>
      </c>
      <c r="AV176" s="484">
        <v>0</v>
      </c>
      <c r="AW176" s="485">
        <v>327</v>
      </c>
      <c r="AX176" s="484">
        <v>22</v>
      </c>
      <c r="AY176" s="484">
        <v>156</v>
      </c>
      <c r="AZ176" s="484">
        <v>119</v>
      </c>
      <c r="BA176" s="484">
        <v>19</v>
      </c>
      <c r="BB176" s="484">
        <v>6</v>
      </c>
      <c r="BC176" s="484">
        <v>0</v>
      </c>
      <c r="BD176" s="484">
        <v>5</v>
      </c>
      <c r="BE176" s="484">
        <v>0</v>
      </c>
      <c r="BF176" s="486"/>
      <c r="BG176" s="485">
        <v>327</v>
      </c>
      <c r="BH176" s="484">
        <v>22</v>
      </c>
      <c r="BI176" s="484">
        <v>5098</v>
      </c>
      <c r="BJ176" s="484">
        <v>32639</v>
      </c>
      <c r="BK176" s="484">
        <v>52140</v>
      </c>
      <c r="BL176" s="484">
        <v>23740</v>
      </c>
      <c r="BM176" s="484">
        <v>5826</v>
      </c>
      <c r="BN176" s="484">
        <v>1713</v>
      </c>
      <c r="BO176" s="484">
        <v>235</v>
      </c>
      <c r="BP176" s="484">
        <v>40</v>
      </c>
      <c r="BQ176" s="485">
        <v>121453</v>
      </c>
      <c r="BR176" s="484">
        <v>0</v>
      </c>
      <c r="BS176" s="484">
        <v>2607</v>
      </c>
      <c r="BT176" s="484">
        <v>13629</v>
      </c>
      <c r="BU176" s="484">
        <v>12692</v>
      </c>
      <c r="BV176" s="484">
        <v>4493</v>
      </c>
      <c r="BW176" s="484">
        <v>1151</v>
      </c>
      <c r="BX176" s="484">
        <v>286</v>
      </c>
      <c r="BY176" s="484">
        <v>40</v>
      </c>
      <c r="BZ176" s="484">
        <v>3</v>
      </c>
      <c r="CA176" s="485">
        <v>34901</v>
      </c>
      <c r="CB176" s="484">
        <v>0</v>
      </c>
      <c r="CC176" s="484">
        <v>18</v>
      </c>
      <c r="CD176" s="484">
        <v>308</v>
      </c>
      <c r="CE176" s="484">
        <v>504</v>
      </c>
      <c r="CF176" s="484">
        <v>251</v>
      </c>
      <c r="CG176" s="484">
        <v>65</v>
      </c>
      <c r="CH176" s="484">
        <v>13</v>
      </c>
      <c r="CI176" s="484">
        <v>0</v>
      </c>
      <c r="CJ176" s="484">
        <v>0</v>
      </c>
      <c r="CK176" s="485">
        <v>1159</v>
      </c>
      <c r="CL176" s="484">
        <v>0</v>
      </c>
      <c r="CM176" s="484">
        <v>0</v>
      </c>
      <c r="CN176" s="484">
        <v>8</v>
      </c>
      <c r="CO176" s="484">
        <v>24</v>
      </c>
      <c r="CP176" s="484">
        <v>15</v>
      </c>
      <c r="CQ176" s="484">
        <v>3</v>
      </c>
      <c r="CR176" s="484">
        <v>3</v>
      </c>
      <c r="CS176" s="484">
        <v>6</v>
      </c>
      <c r="CT176" s="484">
        <v>4</v>
      </c>
      <c r="CU176" s="485">
        <v>63</v>
      </c>
      <c r="CV176" s="484">
        <v>12</v>
      </c>
      <c r="CW176" s="484">
        <v>42</v>
      </c>
      <c r="CX176" s="484">
        <v>97</v>
      </c>
      <c r="CY176" s="484">
        <v>37</v>
      </c>
      <c r="CZ176" s="484">
        <v>15</v>
      </c>
      <c r="DA176" s="484">
        <v>9</v>
      </c>
      <c r="DB176" s="484">
        <v>3</v>
      </c>
      <c r="DC176" s="484">
        <v>1</v>
      </c>
      <c r="DD176" s="485">
        <v>216</v>
      </c>
      <c r="DE176" s="484">
        <v>139</v>
      </c>
      <c r="DF176" s="484">
        <v>615</v>
      </c>
      <c r="DG176" s="484">
        <v>881</v>
      </c>
      <c r="DH176" s="484">
        <v>747</v>
      </c>
      <c r="DI176" s="484">
        <v>362</v>
      </c>
      <c r="DJ176" s="484">
        <v>138</v>
      </c>
      <c r="DK176" s="484">
        <v>15</v>
      </c>
      <c r="DL176" s="484">
        <v>2</v>
      </c>
      <c r="DM176" s="485">
        <v>2899</v>
      </c>
      <c r="DN176" s="484">
        <v>0</v>
      </c>
      <c r="DO176" s="484">
        <v>0</v>
      </c>
      <c r="DP176" s="484">
        <v>0</v>
      </c>
      <c r="DQ176" s="484">
        <v>0</v>
      </c>
      <c r="DR176" s="484">
        <v>0</v>
      </c>
      <c r="DS176" s="484">
        <v>0</v>
      </c>
      <c r="DT176" s="484">
        <v>0</v>
      </c>
      <c r="DU176" s="484">
        <v>0</v>
      </c>
      <c r="DV176" s="485">
        <v>0</v>
      </c>
      <c r="DW176" s="484">
        <v>181</v>
      </c>
      <c r="DX176" s="484">
        <v>328</v>
      </c>
      <c r="DY176" s="484">
        <v>68</v>
      </c>
      <c r="DZ176" s="484">
        <v>54</v>
      </c>
      <c r="EA176" s="484">
        <v>35</v>
      </c>
      <c r="EB176" s="484">
        <v>16</v>
      </c>
      <c r="EC176" s="484">
        <v>1</v>
      </c>
      <c r="ED176" s="484">
        <v>2</v>
      </c>
      <c r="EE176" s="485">
        <v>685</v>
      </c>
      <c r="EF176" s="484">
        <v>320</v>
      </c>
      <c r="EG176" s="484">
        <v>943</v>
      </c>
      <c r="EH176" s="484">
        <v>949</v>
      </c>
      <c r="EI176" s="484">
        <v>801</v>
      </c>
      <c r="EJ176" s="484">
        <v>397</v>
      </c>
      <c r="EK176" s="484">
        <v>154</v>
      </c>
      <c r="EL176" s="484">
        <v>16</v>
      </c>
      <c r="EM176" s="484">
        <v>4</v>
      </c>
      <c r="EN176" s="485">
        <v>3584</v>
      </c>
      <c r="EO176" s="484">
        <v>250</v>
      </c>
      <c r="EP176" s="484">
        <v>599</v>
      </c>
      <c r="EQ176" s="484">
        <v>517</v>
      </c>
      <c r="ER176" s="484">
        <v>479</v>
      </c>
      <c r="ES176" s="484">
        <v>252</v>
      </c>
      <c r="ET176" s="484">
        <v>132</v>
      </c>
      <c r="EU176" s="484">
        <v>14</v>
      </c>
      <c r="EV176" s="484">
        <v>3</v>
      </c>
      <c r="EW176" s="485">
        <v>2246</v>
      </c>
      <c r="EX176" s="484">
        <v>0</v>
      </c>
      <c r="EY176" s="484">
        <v>0</v>
      </c>
      <c r="EZ176" s="484">
        <v>0</v>
      </c>
      <c r="FA176" s="484">
        <v>0</v>
      </c>
      <c r="FB176" s="484">
        <v>0</v>
      </c>
      <c r="FC176" s="484">
        <v>0</v>
      </c>
      <c r="FD176" s="484">
        <v>0</v>
      </c>
      <c r="FE176" s="484">
        <v>0</v>
      </c>
      <c r="FF176" s="485">
        <v>0</v>
      </c>
      <c r="FG176" s="484">
        <v>0</v>
      </c>
      <c r="FH176" s="484">
        <v>0</v>
      </c>
      <c r="FI176" s="484">
        <v>0</v>
      </c>
      <c r="FJ176" s="484">
        <v>0</v>
      </c>
      <c r="FK176" s="484">
        <v>0</v>
      </c>
      <c r="FL176" s="484">
        <v>0</v>
      </c>
      <c r="FM176" s="484">
        <v>0</v>
      </c>
      <c r="FN176" s="484">
        <v>0</v>
      </c>
      <c r="FO176" s="485">
        <v>0</v>
      </c>
      <c r="FP176" s="484">
        <v>0</v>
      </c>
      <c r="FQ176" s="484">
        <v>0</v>
      </c>
      <c r="FR176" s="484">
        <v>0</v>
      </c>
      <c r="FS176" s="484">
        <v>0</v>
      </c>
      <c r="FT176" s="484">
        <v>0</v>
      </c>
      <c r="FU176" s="484">
        <v>0</v>
      </c>
      <c r="FV176" s="484">
        <v>0</v>
      </c>
      <c r="FW176" s="484">
        <v>0</v>
      </c>
      <c r="FX176" s="485">
        <v>0</v>
      </c>
      <c r="FY176" s="484">
        <v>250</v>
      </c>
      <c r="FZ176" s="484">
        <v>599</v>
      </c>
      <c r="GA176" s="484">
        <v>517</v>
      </c>
      <c r="GB176" s="484">
        <v>479</v>
      </c>
      <c r="GC176" s="484">
        <v>252</v>
      </c>
      <c r="GD176" s="484">
        <v>132</v>
      </c>
      <c r="GE176" s="484">
        <v>14</v>
      </c>
      <c r="GF176" s="484">
        <v>3</v>
      </c>
      <c r="GG176" s="485">
        <v>2246</v>
      </c>
      <c r="GH176" s="484">
        <v>22</v>
      </c>
      <c r="GI176" s="484">
        <v>2292</v>
      </c>
      <c r="GJ176" s="484">
        <v>18366</v>
      </c>
      <c r="GK176" s="484">
        <v>38852</v>
      </c>
      <c r="GL176" s="484">
        <v>18927</v>
      </c>
      <c r="GM176" s="484">
        <v>4572</v>
      </c>
      <c r="GN176" s="484">
        <v>1395</v>
      </c>
      <c r="GO176" s="484">
        <v>188</v>
      </c>
      <c r="GP176" s="484">
        <v>31</v>
      </c>
      <c r="GQ176" s="485">
        <v>84645</v>
      </c>
      <c r="GR176" s="484">
        <v>0</v>
      </c>
      <c r="GS176" s="484">
        <v>2806</v>
      </c>
      <c r="GT176" s="484">
        <v>14273</v>
      </c>
      <c r="GU176" s="484">
        <v>13288</v>
      </c>
      <c r="GV176" s="484">
        <v>4813</v>
      </c>
      <c r="GW176" s="484">
        <v>1254</v>
      </c>
      <c r="GX176" s="484">
        <v>318</v>
      </c>
      <c r="GY176" s="484">
        <v>47</v>
      </c>
      <c r="GZ176" s="484">
        <v>9</v>
      </c>
      <c r="HA176" s="485">
        <v>36808</v>
      </c>
      <c r="HB176" s="460">
        <v>0</v>
      </c>
      <c r="HC176" s="460">
        <v>0</v>
      </c>
      <c r="HD176" s="460">
        <v>0</v>
      </c>
      <c r="HE176" s="460">
        <v>0</v>
      </c>
      <c r="HF176" s="460">
        <v>0</v>
      </c>
      <c r="HG176" s="460">
        <v>0</v>
      </c>
      <c r="HH176" s="460">
        <v>0</v>
      </c>
      <c r="HI176" s="460">
        <v>0</v>
      </c>
      <c r="HJ176" s="460">
        <v>0</v>
      </c>
      <c r="HK176" s="483">
        <v>0</v>
      </c>
      <c r="HL176" s="460">
        <v>22</v>
      </c>
      <c r="HM176" s="460">
        <v>4845.75</v>
      </c>
      <c r="HN176" s="460">
        <v>29923.75</v>
      </c>
      <c r="HO176" s="460">
        <v>48910</v>
      </c>
      <c r="HP176" s="460">
        <v>22604.5</v>
      </c>
      <c r="HQ176" s="460">
        <v>5559.5</v>
      </c>
      <c r="HR176" s="460">
        <v>1652.75</v>
      </c>
      <c r="HS176" s="460">
        <v>223</v>
      </c>
      <c r="HT176" s="460">
        <v>39.25</v>
      </c>
      <c r="HU176" s="483">
        <v>113780.5</v>
      </c>
      <c r="HV176" s="460">
        <v>12.2</v>
      </c>
      <c r="HW176" s="460">
        <v>3230.5</v>
      </c>
      <c r="HX176" s="460">
        <v>23274</v>
      </c>
      <c r="HY176" s="460">
        <v>43475.6</v>
      </c>
      <c r="HZ176" s="460">
        <v>22604.5</v>
      </c>
      <c r="IA176" s="460">
        <v>6794.9</v>
      </c>
      <c r="IB176" s="460">
        <v>2387.3000000000002</v>
      </c>
      <c r="IC176" s="460">
        <v>371.7</v>
      </c>
      <c r="ID176" s="460">
        <v>78.5</v>
      </c>
      <c r="IE176" s="483">
        <v>102229.2</v>
      </c>
      <c r="IF176" s="483">
        <v>0</v>
      </c>
      <c r="IG176" s="483">
        <v>102229.2</v>
      </c>
      <c r="IH176" s="460">
        <v>22</v>
      </c>
      <c r="II176" s="460">
        <v>4845.75</v>
      </c>
      <c r="IJ176" s="460">
        <v>29923.75</v>
      </c>
      <c r="IK176" s="460">
        <v>48910</v>
      </c>
      <c r="IL176" s="460">
        <v>22604.5</v>
      </c>
      <c r="IM176" s="460">
        <v>5559.5</v>
      </c>
      <c r="IN176" s="460">
        <v>1652.75</v>
      </c>
      <c r="IO176" s="460">
        <v>223</v>
      </c>
      <c r="IP176" s="460">
        <v>39.25</v>
      </c>
      <c r="IQ176" s="483">
        <v>113780.5</v>
      </c>
      <c r="IR176" s="460">
        <v>0</v>
      </c>
      <c r="IS176" s="460">
        <v>1271.43</v>
      </c>
      <c r="IT176" s="460">
        <v>7462.95</v>
      </c>
      <c r="IU176" s="460">
        <v>7783.97</v>
      </c>
      <c r="IV176" s="460">
        <v>3010.88</v>
      </c>
      <c r="IW176" s="460">
        <v>500.63</v>
      </c>
      <c r="IX176" s="460">
        <v>114.22</v>
      </c>
      <c r="IY176" s="460">
        <v>5.1100000000000003</v>
      </c>
      <c r="IZ176" s="460">
        <v>0</v>
      </c>
      <c r="JA176" s="483">
        <v>20149.189999999999</v>
      </c>
      <c r="JB176" s="460">
        <v>22</v>
      </c>
      <c r="JC176" s="460">
        <v>3574.32</v>
      </c>
      <c r="JD176" s="460">
        <v>22460.799999999999</v>
      </c>
      <c r="JE176" s="460">
        <v>41126.03</v>
      </c>
      <c r="JF176" s="460">
        <v>19593.62</v>
      </c>
      <c r="JG176" s="460">
        <v>5058.87</v>
      </c>
      <c r="JH176" s="460">
        <v>1538.53</v>
      </c>
      <c r="JI176" s="460">
        <v>217.89</v>
      </c>
      <c r="JJ176" s="460">
        <v>39.25</v>
      </c>
      <c r="JK176" s="483">
        <v>93631.31</v>
      </c>
      <c r="JL176" s="460">
        <v>12.2</v>
      </c>
      <c r="JM176" s="460">
        <v>2382.9</v>
      </c>
      <c r="JN176" s="460">
        <v>17469.5</v>
      </c>
      <c r="JO176" s="460">
        <v>36556.5</v>
      </c>
      <c r="JP176" s="460">
        <v>19593.599999999999</v>
      </c>
      <c r="JQ176" s="460">
        <v>6183.1</v>
      </c>
      <c r="JR176" s="460">
        <v>2222.3000000000002</v>
      </c>
      <c r="JS176" s="460">
        <v>363.2</v>
      </c>
      <c r="JT176" s="460">
        <v>78.5</v>
      </c>
      <c r="JU176" s="483">
        <v>84861.8</v>
      </c>
      <c r="JV176" s="483">
        <v>0</v>
      </c>
      <c r="JW176" s="483">
        <v>84861.8</v>
      </c>
      <c r="JX176" s="461"/>
      <c r="JY176" s="461"/>
      <c r="JZ176" s="461"/>
      <c r="KA176" s="461"/>
      <c r="KB176" s="461"/>
      <c r="KC176" s="461"/>
      <c r="KD176" s="461"/>
      <c r="KE176" s="461"/>
      <c r="KF176" s="461"/>
      <c r="KG176" s="461"/>
      <c r="KH176" s="461"/>
      <c r="KI176" s="461"/>
      <c r="KJ176" s="461"/>
      <c r="KK176" s="461"/>
      <c r="KL176" s="461"/>
      <c r="KM176" s="461"/>
      <c r="KN176" s="461"/>
      <c r="KO176" s="461"/>
      <c r="KP176" s="461"/>
      <c r="KQ176" s="461"/>
      <c r="KR176" s="461"/>
      <c r="KS176" s="461"/>
      <c r="KT176" s="461"/>
      <c r="KU176" s="461"/>
      <c r="KV176" s="461"/>
      <c r="KW176" s="461"/>
      <c r="KX176" s="462"/>
    </row>
    <row r="177" spans="1:310" s="463" customFormat="1" x14ac:dyDescent="0.2">
      <c r="A177" s="457" t="s">
        <v>377</v>
      </c>
      <c r="B177" s="473" t="s">
        <v>995</v>
      </c>
      <c r="C177" s="464" t="s">
        <v>801</v>
      </c>
      <c r="D177" s="465" t="s">
        <v>378</v>
      </c>
      <c r="E177" s="484">
        <v>10137</v>
      </c>
      <c r="F177" s="484">
        <v>11554</v>
      </c>
      <c r="G177" s="484">
        <v>10321</v>
      </c>
      <c r="H177" s="484">
        <v>8274</v>
      </c>
      <c r="I177" s="484">
        <v>4821</v>
      </c>
      <c r="J177" s="484">
        <v>1911</v>
      </c>
      <c r="K177" s="484">
        <v>614</v>
      </c>
      <c r="L177" s="484">
        <v>46</v>
      </c>
      <c r="M177" s="485">
        <v>47678</v>
      </c>
      <c r="N177" s="484">
        <v>328</v>
      </c>
      <c r="O177" s="484">
        <v>294</v>
      </c>
      <c r="P177" s="484">
        <v>134</v>
      </c>
      <c r="Q177" s="484">
        <v>89</v>
      </c>
      <c r="R177" s="484">
        <v>37</v>
      </c>
      <c r="S177" s="484">
        <v>18</v>
      </c>
      <c r="T177" s="484">
        <v>7</v>
      </c>
      <c r="U177" s="484">
        <v>3</v>
      </c>
      <c r="V177" s="485">
        <v>910</v>
      </c>
      <c r="W177" s="484">
        <v>0</v>
      </c>
      <c r="X177" s="484">
        <v>0</v>
      </c>
      <c r="Y177" s="484">
        <v>0</v>
      </c>
      <c r="Z177" s="484">
        <v>0</v>
      </c>
      <c r="AA177" s="484">
        <v>0</v>
      </c>
      <c r="AB177" s="484">
        <v>0</v>
      </c>
      <c r="AC177" s="484">
        <v>0</v>
      </c>
      <c r="AD177" s="484">
        <v>0</v>
      </c>
      <c r="AE177" s="485">
        <v>0</v>
      </c>
      <c r="AF177" s="484">
        <v>9809</v>
      </c>
      <c r="AG177" s="484">
        <v>11260</v>
      </c>
      <c r="AH177" s="484">
        <v>10187</v>
      </c>
      <c r="AI177" s="484">
        <v>8185</v>
      </c>
      <c r="AJ177" s="484">
        <v>4784</v>
      </c>
      <c r="AK177" s="484">
        <v>1893</v>
      </c>
      <c r="AL177" s="484">
        <v>607</v>
      </c>
      <c r="AM177" s="484">
        <v>43</v>
      </c>
      <c r="AN177" s="485">
        <v>46768</v>
      </c>
      <c r="AO177" s="484">
        <v>25</v>
      </c>
      <c r="AP177" s="484">
        <v>44</v>
      </c>
      <c r="AQ177" s="484">
        <v>55</v>
      </c>
      <c r="AR177" s="484">
        <v>68</v>
      </c>
      <c r="AS177" s="484">
        <v>40</v>
      </c>
      <c r="AT177" s="484">
        <v>29</v>
      </c>
      <c r="AU177" s="484">
        <v>18</v>
      </c>
      <c r="AV177" s="484">
        <v>5</v>
      </c>
      <c r="AW177" s="485">
        <v>284</v>
      </c>
      <c r="AX177" s="484">
        <v>25</v>
      </c>
      <c r="AY177" s="484">
        <v>44</v>
      </c>
      <c r="AZ177" s="484">
        <v>55</v>
      </c>
      <c r="BA177" s="484">
        <v>68</v>
      </c>
      <c r="BB177" s="484">
        <v>40</v>
      </c>
      <c r="BC177" s="484">
        <v>29</v>
      </c>
      <c r="BD177" s="484">
        <v>18</v>
      </c>
      <c r="BE177" s="484">
        <v>5</v>
      </c>
      <c r="BF177" s="486"/>
      <c r="BG177" s="485">
        <v>284</v>
      </c>
      <c r="BH177" s="484">
        <v>25</v>
      </c>
      <c r="BI177" s="484">
        <v>9828</v>
      </c>
      <c r="BJ177" s="484">
        <v>11271</v>
      </c>
      <c r="BK177" s="484">
        <v>10200</v>
      </c>
      <c r="BL177" s="484">
        <v>8157</v>
      </c>
      <c r="BM177" s="484">
        <v>4773</v>
      </c>
      <c r="BN177" s="484">
        <v>1882</v>
      </c>
      <c r="BO177" s="484">
        <v>594</v>
      </c>
      <c r="BP177" s="484">
        <v>38</v>
      </c>
      <c r="BQ177" s="485">
        <v>46768</v>
      </c>
      <c r="BR177" s="484">
        <v>8</v>
      </c>
      <c r="BS177" s="484">
        <v>5295</v>
      </c>
      <c r="BT177" s="484">
        <v>4195</v>
      </c>
      <c r="BU177" s="484">
        <v>2914</v>
      </c>
      <c r="BV177" s="484">
        <v>1822</v>
      </c>
      <c r="BW177" s="484">
        <v>788</v>
      </c>
      <c r="BX177" s="484">
        <v>288</v>
      </c>
      <c r="BY177" s="484">
        <v>66</v>
      </c>
      <c r="BZ177" s="484">
        <v>3</v>
      </c>
      <c r="CA177" s="485">
        <v>15379</v>
      </c>
      <c r="CB177" s="484">
        <v>0</v>
      </c>
      <c r="CC177" s="484">
        <v>61</v>
      </c>
      <c r="CD177" s="484">
        <v>95</v>
      </c>
      <c r="CE177" s="484">
        <v>97</v>
      </c>
      <c r="CF177" s="484">
        <v>69</v>
      </c>
      <c r="CG177" s="484">
        <v>35</v>
      </c>
      <c r="CH177" s="484">
        <v>11</v>
      </c>
      <c r="CI177" s="484">
        <v>3</v>
      </c>
      <c r="CJ177" s="484">
        <v>0</v>
      </c>
      <c r="CK177" s="485">
        <v>371</v>
      </c>
      <c r="CL177" s="484">
        <v>2</v>
      </c>
      <c r="CM177" s="484">
        <v>2</v>
      </c>
      <c r="CN177" s="484">
        <v>5</v>
      </c>
      <c r="CO177" s="484">
        <v>6</v>
      </c>
      <c r="CP177" s="484">
        <v>9</v>
      </c>
      <c r="CQ177" s="484">
        <v>8</v>
      </c>
      <c r="CR177" s="484">
        <v>13</v>
      </c>
      <c r="CS177" s="484">
        <v>7</v>
      </c>
      <c r="CT177" s="484">
        <v>1</v>
      </c>
      <c r="CU177" s="485">
        <v>53</v>
      </c>
      <c r="CV177" s="484">
        <v>385</v>
      </c>
      <c r="CW177" s="484">
        <v>326</v>
      </c>
      <c r="CX177" s="484">
        <v>385</v>
      </c>
      <c r="CY177" s="484">
        <v>326</v>
      </c>
      <c r="CZ177" s="484">
        <v>189</v>
      </c>
      <c r="DA177" s="484">
        <v>108</v>
      </c>
      <c r="DB177" s="484">
        <v>60</v>
      </c>
      <c r="DC177" s="484">
        <v>5</v>
      </c>
      <c r="DD177" s="485">
        <v>1784</v>
      </c>
      <c r="DE177" s="484">
        <v>209</v>
      </c>
      <c r="DF177" s="484">
        <v>119</v>
      </c>
      <c r="DG177" s="484">
        <v>89</v>
      </c>
      <c r="DH177" s="484">
        <v>62</v>
      </c>
      <c r="DI177" s="484">
        <v>32</v>
      </c>
      <c r="DJ177" s="484">
        <v>14</v>
      </c>
      <c r="DK177" s="484">
        <v>9</v>
      </c>
      <c r="DL177" s="484">
        <v>1</v>
      </c>
      <c r="DM177" s="485">
        <v>535</v>
      </c>
      <c r="DN177" s="484">
        <v>115</v>
      </c>
      <c r="DO177" s="484">
        <v>76</v>
      </c>
      <c r="DP177" s="484">
        <v>54</v>
      </c>
      <c r="DQ177" s="484">
        <v>30</v>
      </c>
      <c r="DR177" s="484">
        <v>8</v>
      </c>
      <c r="DS177" s="484">
        <v>5</v>
      </c>
      <c r="DT177" s="484">
        <v>3</v>
      </c>
      <c r="DU177" s="484">
        <v>0</v>
      </c>
      <c r="DV177" s="485">
        <v>291</v>
      </c>
      <c r="DW177" s="484">
        <v>48</v>
      </c>
      <c r="DX177" s="484">
        <v>27</v>
      </c>
      <c r="DY177" s="484">
        <v>17</v>
      </c>
      <c r="DZ177" s="484">
        <v>13</v>
      </c>
      <c r="EA177" s="484">
        <v>7</v>
      </c>
      <c r="EB177" s="484">
        <v>2</v>
      </c>
      <c r="EC177" s="484">
        <v>3</v>
      </c>
      <c r="ED177" s="484">
        <v>0</v>
      </c>
      <c r="EE177" s="485">
        <v>117</v>
      </c>
      <c r="EF177" s="484">
        <v>372</v>
      </c>
      <c r="EG177" s="484">
        <v>222</v>
      </c>
      <c r="EH177" s="484">
        <v>160</v>
      </c>
      <c r="EI177" s="484">
        <v>105</v>
      </c>
      <c r="EJ177" s="484">
        <v>47</v>
      </c>
      <c r="EK177" s="484">
        <v>21</v>
      </c>
      <c r="EL177" s="484">
        <v>15</v>
      </c>
      <c r="EM177" s="484">
        <v>1</v>
      </c>
      <c r="EN177" s="485">
        <v>943</v>
      </c>
      <c r="EO177" s="484">
        <v>186</v>
      </c>
      <c r="EP177" s="484">
        <v>100</v>
      </c>
      <c r="EQ177" s="484">
        <v>72</v>
      </c>
      <c r="ER177" s="484">
        <v>49</v>
      </c>
      <c r="ES177" s="484">
        <v>25</v>
      </c>
      <c r="ET177" s="484">
        <v>11</v>
      </c>
      <c r="EU177" s="484">
        <v>10</v>
      </c>
      <c r="EV177" s="484">
        <v>1</v>
      </c>
      <c r="EW177" s="485">
        <v>454</v>
      </c>
      <c r="EX177" s="484">
        <v>0</v>
      </c>
      <c r="EY177" s="484">
        <v>0</v>
      </c>
      <c r="EZ177" s="484">
        <v>0</v>
      </c>
      <c r="FA177" s="484">
        <v>0</v>
      </c>
      <c r="FB177" s="484">
        <v>0</v>
      </c>
      <c r="FC177" s="484">
        <v>0</v>
      </c>
      <c r="FD177" s="484">
        <v>0</v>
      </c>
      <c r="FE177" s="484">
        <v>0</v>
      </c>
      <c r="FF177" s="485">
        <v>0</v>
      </c>
      <c r="FG177" s="484">
        <v>0</v>
      </c>
      <c r="FH177" s="484">
        <v>0</v>
      </c>
      <c r="FI177" s="484">
        <v>0</v>
      </c>
      <c r="FJ177" s="484">
        <v>0</v>
      </c>
      <c r="FK177" s="484">
        <v>0</v>
      </c>
      <c r="FL177" s="484">
        <v>0</v>
      </c>
      <c r="FM177" s="484">
        <v>0</v>
      </c>
      <c r="FN177" s="484">
        <v>0</v>
      </c>
      <c r="FO177" s="485">
        <v>0</v>
      </c>
      <c r="FP177" s="484">
        <v>0</v>
      </c>
      <c r="FQ177" s="484">
        <v>0</v>
      </c>
      <c r="FR177" s="484">
        <v>0</v>
      </c>
      <c r="FS177" s="484">
        <v>0</v>
      </c>
      <c r="FT177" s="484">
        <v>0</v>
      </c>
      <c r="FU177" s="484">
        <v>0</v>
      </c>
      <c r="FV177" s="484">
        <v>0</v>
      </c>
      <c r="FW177" s="484">
        <v>0</v>
      </c>
      <c r="FX177" s="485">
        <v>0</v>
      </c>
      <c r="FY177" s="484">
        <v>186</v>
      </c>
      <c r="FZ177" s="484">
        <v>100</v>
      </c>
      <c r="GA177" s="484">
        <v>72</v>
      </c>
      <c r="GB177" s="484">
        <v>49</v>
      </c>
      <c r="GC177" s="484">
        <v>25</v>
      </c>
      <c r="GD177" s="484">
        <v>11</v>
      </c>
      <c r="GE177" s="484">
        <v>10</v>
      </c>
      <c r="GF177" s="484">
        <v>1</v>
      </c>
      <c r="GG177" s="485">
        <v>454</v>
      </c>
      <c r="GH177" s="484">
        <v>15</v>
      </c>
      <c r="GI177" s="484">
        <v>4306</v>
      </c>
      <c r="GJ177" s="484">
        <v>6872</v>
      </c>
      <c r="GK177" s="484">
        <v>7107</v>
      </c>
      <c r="GL177" s="484">
        <v>6212</v>
      </c>
      <c r="GM177" s="484">
        <v>3924</v>
      </c>
      <c r="GN177" s="484">
        <v>1562</v>
      </c>
      <c r="GO177" s="484">
        <v>512</v>
      </c>
      <c r="GP177" s="484">
        <v>34</v>
      </c>
      <c r="GQ177" s="485">
        <v>30544</v>
      </c>
      <c r="GR177" s="484">
        <v>10</v>
      </c>
      <c r="GS177" s="484">
        <v>5522</v>
      </c>
      <c r="GT177" s="484">
        <v>4399</v>
      </c>
      <c r="GU177" s="484">
        <v>3093</v>
      </c>
      <c r="GV177" s="484">
        <v>1945</v>
      </c>
      <c r="GW177" s="484">
        <v>849</v>
      </c>
      <c r="GX177" s="484">
        <v>320</v>
      </c>
      <c r="GY177" s="484">
        <v>82</v>
      </c>
      <c r="GZ177" s="484">
        <v>4</v>
      </c>
      <c r="HA177" s="485">
        <v>16224</v>
      </c>
      <c r="HB177" s="460">
        <v>0</v>
      </c>
      <c r="HC177" s="460">
        <v>49.5</v>
      </c>
      <c r="HD177" s="460">
        <v>8.3000000000000007</v>
      </c>
      <c r="HE177" s="460">
        <v>3.3</v>
      </c>
      <c r="HF177" s="460">
        <v>1.9</v>
      </c>
      <c r="HG177" s="460">
        <v>0.9</v>
      </c>
      <c r="HH177" s="460">
        <v>0</v>
      </c>
      <c r="HI177" s="460">
        <v>0</v>
      </c>
      <c r="HJ177" s="460">
        <v>0</v>
      </c>
      <c r="HK177" s="483">
        <v>63.9</v>
      </c>
      <c r="HL177" s="460">
        <v>22</v>
      </c>
      <c r="HM177" s="460">
        <v>8393</v>
      </c>
      <c r="HN177" s="460">
        <v>10150.200000000001</v>
      </c>
      <c r="HO177" s="460">
        <v>9410.4500000000007</v>
      </c>
      <c r="HP177" s="460">
        <v>7670.85</v>
      </c>
      <c r="HQ177" s="460">
        <v>4561.8500000000004</v>
      </c>
      <c r="HR177" s="460">
        <v>1797.25</v>
      </c>
      <c r="HS177" s="460">
        <v>575.25</v>
      </c>
      <c r="HT177" s="460">
        <v>36.75</v>
      </c>
      <c r="HU177" s="483">
        <v>42617.599999999999</v>
      </c>
      <c r="HV177" s="460">
        <v>12.2</v>
      </c>
      <c r="HW177" s="460">
        <v>5595.3</v>
      </c>
      <c r="HX177" s="460">
        <v>7894.6</v>
      </c>
      <c r="HY177" s="460">
        <v>8364.7999999999993</v>
      </c>
      <c r="HZ177" s="460">
        <v>7670.9</v>
      </c>
      <c r="IA177" s="460">
        <v>5575.6</v>
      </c>
      <c r="IB177" s="460">
        <v>2596</v>
      </c>
      <c r="IC177" s="460">
        <v>958.8</v>
      </c>
      <c r="ID177" s="460">
        <v>73.5</v>
      </c>
      <c r="IE177" s="483">
        <v>38741.699999999997</v>
      </c>
      <c r="IF177" s="483">
        <v>206.1</v>
      </c>
      <c r="IG177" s="483">
        <v>38947.800000000003</v>
      </c>
      <c r="IH177" s="460">
        <v>22</v>
      </c>
      <c r="II177" s="460">
        <v>8393</v>
      </c>
      <c r="IJ177" s="460">
        <v>10150.200000000001</v>
      </c>
      <c r="IK177" s="460">
        <v>9410.4500000000007</v>
      </c>
      <c r="IL177" s="460">
        <v>7670.85</v>
      </c>
      <c r="IM177" s="460">
        <v>4561.8500000000004</v>
      </c>
      <c r="IN177" s="460">
        <v>1797.25</v>
      </c>
      <c r="IO177" s="460">
        <v>575.25</v>
      </c>
      <c r="IP177" s="460">
        <v>36.75</v>
      </c>
      <c r="IQ177" s="483">
        <v>42617.599999999999</v>
      </c>
      <c r="IR177" s="460">
        <v>8.68</v>
      </c>
      <c r="IS177" s="460">
        <v>2008.95</v>
      </c>
      <c r="IT177" s="460">
        <v>1243.8399999999999</v>
      </c>
      <c r="IU177" s="460">
        <v>583.42999999999995</v>
      </c>
      <c r="IV177" s="460">
        <v>228.93</v>
      </c>
      <c r="IW177" s="460">
        <v>70.36</v>
      </c>
      <c r="IX177" s="460">
        <v>17.13</v>
      </c>
      <c r="IY177" s="460">
        <v>3.52</v>
      </c>
      <c r="IZ177" s="460">
        <v>0</v>
      </c>
      <c r="JA177" s="483">
        <v>4164.84</v>
      </c>
      <c r="JB177" s="460">
        <v>13.32</v>
      </c>
      <c r="JC177" s="460">
        <v>6384.05</v>
      </c>
      <c r="JD177" s="460">
        <v>8906.36</v>
      </c>
      <c r="JE177" s="460">
        <v>8827.02</v>
      </c>
      <c r="JF177" s="460">
        <v>7441.92</v>
      </c>
      <c r="JG177" s="460">
        <v>4491.49</v>
      </c>
      <c r="JH177" s="460">
        <v>1780.12</v>
      </c>
      <c r="JI177" s="460">
        <v>571.73</v>
      </c>
      <c r="JJ177" s="460">
        <v>36.75</v>
      </c>
      <c r="JK177" s="483">
        <v>38452.76</v>
      </c>
      <c r="JL177" s="460">
        <v>7.4</v>
      </c>
      <c r="JM177" s="460">
        <v>4256</v>
      </c>
      <c r="JN177" s="460">
        <v>6927.2</v>
      </c>
      <c r="JO177" s="460">
        <v>7846.2</v>
      </c>
      <c r="JP177" s="460">
        <v>7441.9</v>
      </c>
      <c r="JQ177" s="460">
        <v>5489.6</v>
      </c>
      <c r="JR177" s="460">
        <v>2571.3000000000002</v>
      </c>
      <c r="JS177" s="460">
        <v>952.9</v>
      </c>
      <c r="JT177" s="460">
        <v>73.5</v>
      </c>
      <c r="JU177" s="483">
        <v>35566</v>
      </c>
      <c r="JV177" s="483">
        <v>206.1</v>
      </c>
      <c r="JW177" s="483">
        <v>35772.1</v>
      </c>
      <c r="JX177" s="461"/>
      <c r="JY177" s="461"/>
      <c r="JZ177" s="461"/>
      <c r="KA177" s="461"/>
      <c r="KB177" s="461"/>
      <c r="KC177" s="461"/>
      <c r="KD177" s="461"/>
      <c r="KE177" s="461"/>
      <c r="KF177" s="461"/>
      <c r="KG177" s="461"/>
      <c r="KH177" s="461"/>
      <c r="KI177" s="461"/>
      <c r="KJ177" s="461"/>
      <c r="KK177" s="461"/>
      <c r="KL177" s="461"/>
      <c r="KM177" s="461"/>
      <c r="KN177" s="461"/>
      <c r="KO177" s="461"/>
      <c r="KP177" s="461"/>
      <c r="KQ177" s="461"/>
      <c r="KR177" s="461"/>
      <c r="KS177" s="461"/>
      <c r="KT177" s="461"/>
      <c r="KU177" s="461"/>
      <c r="KV177" s="461"/>
      <c r="KW177" s="461"/>
      <c r="KX177" s="462"/>
    </row>
    <row r="178" spans="1:310" s="463" customFormat="1" x14ac:dyDescent="0.2">
      <c r="A178" s="457" t="s">
        <v>379</v>
      </c>
      <c r="B178" s="473" t="s">
        <v>996</v>
      </c>
      <c r="C178" s="464" t="s">
        <v>786</v>
      </c>
      <c r="D178" s="465" t="s">
        <v>380</v>
      </c>
      <c r="E178" s="484">
        <v>19029</v>
      </c>
      <c r="F178" s="484">
        <v>9432</v>
      </c>
      <c r="G178" s="484">
        <v>7778</v>
      </c>
      <c r="H178" s="484">
        <v>5202</v>
      </c>
      <c r="I178" s="484">
        <v>3149</v>
      </c>
      <c r="J178" s="484">
        <v>1562</v>
      </c>
      <c r="K178" s="484">
        <v>870</v>
      </c>
      <c r="L178" s="484">
        <v>69</v>
      </c>
      <c r="M178" s="485">
        <v>47091</v>
      </c>
      <c r="N178" s="484">
        <v>246</v>
      </c>
      <c r="O178" s="484">
        <v>113</v>
      </c>
      <c r="P178" s="484">
        <v>105</v>
      </c>
      <c r="Q178" s="484">
        <v>52</v>
      </c>
      <c r="R178" s="484">
        <v>28</v>
      </c>
      <c r="S178" s="484">
        <v>15</v>
      </c>
      <c r="T178" s="484">
        <v>12</v>
      </c>
      <c r="U178" s="484">
        <v>1</v>
      </c>
      <c r="V178" s="485">
        <v>572</v>
      </c>
      <c r="W178" s="484">
        <v>4</v>
      </c>
      <c r="X178" s="484">
        <v>0</v>
      </c>
      <c r="Y178" s="484">
        <v>0</v>
      </c>
      <c r="Z178" s="484">
        <v>0</v>
      </c>
      <c r="AA178" s="484">
        <v>1</v>
      </c>
      <c r="AB178" s="484">
        <v>0</v>
      </c>
      <c r="AC178" s="484">
        <v>0</v>
      </c>
      <c r="AD178" s="484">
        <v>0</v>
      </c>
      <c r="AE178" s="485">
        <v>5</v>
      </c>
      <c r="AF178" s="484">
        <v>18779</v>
      </c>
      <c r="AG178" s="484">
        <v>9319</v>
      </c>
      <c r="AH178" s="484">
        <v>7673</v>
      </c>
      <c r="AI178" s="484">
        <v>5150</v>
      </c>
      <c r="AJ178" s="484">
        <v>3120</v>
      </c>
      <c r="AK178" s="484">
        <v>1547</v>
      </c>
      <c r="AL178" s="484">
        <v>858</v>
      </c>
      <c r="AM178" s="484">
        <v>68</v>
      </c>
      <c r="AN178" s="485">
        <v>46514</v>
      </c>
      <c r="AO178" s="484">
        <v>45</v>
      </c>
      <c r="AP178" s="484">
        <v>42</v>
      </c>
      <c r="AQ178" s="484">
        <v>49</v>
      </c>
      <c r="AR178" s="484">
        <v>41</v>
      </c>
      <c r="AS178" s="484">
        <v>21</v>
      </c>
      <c r="AT178" s="484">
        <v>14</v>
      </c>
      <c r="AU178" s="484">
        <v>13</v>
      </c>
      <c r="AV178" s="484">
        <v>7</v>
      </c>
      <c r="AW178" s="485">
        <v>232</v>
      </c>
      <c r="AX178" s="484">
        <v>45</v>
      </c>
      <c r="AY178" s="484">
        <v>42</v>
      </c>
      <c r="AZ178" s="484">
        <v>49</v>
      </c>
      <c r="BA178" s="484">
        <v>41</v>
      </c>
      <c r="BB178" s="484">
        <v>21</v>
      </c>
      <c r="BC178" s="484">
        <v>14</v>
      </c>
      <c r="BD178" s="484">
        <v>13</v>
      </c>
      <c r="BE178" s="484">
        <v>7</v>
      </c>
      <c r="BF178" s="486"/>
      <c r="BG178" s="485">
        <v>232</v>
      </c>
      <c r="BH178" s="484">
        <v>45</v>
      </c>
      <c r="BI178" s="484">
        <v>18776</v>
      </c>
      <c r="BJ178" s="484">
        <v>9326</v>
      </c>
      <c r="BK178" s="484">
        <v>7665</v>
      </c>
      <c r="BL178" s="484">
        <v>5130</v>
      </c>
      <c r="BM178" s="484">
        <v>3113</v>
      </c>
      <c r="BN178" s="484">
        <v>1546</v>
      </c>
      <c r="BO178" s="484">
        <v>852</v>
      </c>
      <c r="BP178" s="484">
        <v>61</v>
      </c>
      <c r="BQ178" s="485">
        <v>46514</v>
      </c>
      <c r="BR178" s="484">
        <v>15</v>
      </c>
      <c r="BS178" s="484">
        <v>8492</v>
      </c>
      <c r="BT178" s="484">
        <v>2900</v>
      </c>
      <c r="BU178" s="484">
        <v>2030</v>
      </c>
      <c r="BV178" s="484">
        <v>1080</v>
      </c>
      <c r="BW178" s="484">
        <v>543</v>
      </c>
      <c r="BX178" s="484">
        <v>229</v>
      </c>
      <c r="BY178" s="484">
        <v>113</v>
      </c>
      <c r="BZ178" s="484">
        <v>2</v>
      </c>
      <c r="CA178" s="485">
        <v>15404</v>
      </c>
      <c r="CB178" s="484">
        <v>2</v>
      </c>
      <c r="CC178" s="484">
        <v>179</v>
      </c>
      <c r="CD178" s="484">
        <v>104</v>
      </c>
      <c r="CE178" s="484">
        <v>76</v>
      </c>
      <c r="CF178" s="484">
        <v>54</v>
      </c>
      <c r="CG178" s="484">
        <v>29</v>
      </c>
      <c r="CH178" s="484">
        <v>14</v>
      </c>
      <c r="CI178" s="484">
        <v>5</v>
      </c>
      <c r="CJ178" s="484">
        <v>0</v>
      </c>
      <c r="CK178" s="485">
        <v>463</v>
      </c>
      <c r="CL178" s="484">
        <v>0</v>
      </c>
      <c r="CM178" s="484">
        <v>3</v>
      </c>
      <c r="CN178" s="484">
        <v>4</v>
      </c>
      <c r="CO178" s="484">
        <v>7</v>
      </c>
      <c r="CP178" s="484">
        <v>3</v>
      </c>
      <c r="CQ178" s="484">
        <v>1</v>
      </c>
      <c r="CR178" s="484">
        <v>8</v>
      </c>
      <c r="CS178" s="484">
        <v>13</v>
      </c>
      <c r="CT178" s="484">
        <v>4</v>
      </c>
      <c r="CU178" s="485">
        <v>43</v>
      </c>
      <c r="CV178" s="484">
        <v>73</v>
      </c>
      <c r="CW178" s="484">
        <v>32</v>
      </c>
      <c r="CX178" s="484">
        <v>28</v>
      </c>
      <c r="CY178" s="484">
        <v>17</v>
      </c>
      <c r="CZ178" s="484">
        <v>10</v>
      </c>
      <c r="DA178" s="484">
        <v>14</v>
      </c>
      <c r="DB178" s="484">
        <v>6</v>
      </c>
      <c r="DC178" s="484">
        <v>4</v>
      </c>
      <c r="DD178" s="485">
        <v>184</v>
      </c>
      <c r="DE178" s="484">
        <v>299</v>
      </c>
      <c r="DF178" s="484">
        <v>93</v>
      </c>
      <c r="DG178" s="484">
        <v>87</v>
      </c>
      <c r="DH178" s="484">
        <v>58</v>
      </c>
      <c r="DI178" s="484">
        <v>39</v>
      </c>
      <c r="DJ178" s="484">
        <v>22</v>
      </c>
      <c r="DK178" s="484">
        <v>13</v>
      </c>
      <c r="DL178" s="484">
        <v>3</v>
      </c>
      <c r="DM178" s="485">
        <v>614</v>
      </c>
      <c r="DN178" s="484">
        <v>184</v>
      </c>
      <c r="DO178" s="484">
        <v>57</v>
      </c>
      <c r="DP178" s="484">
        <v>41</v>
      </c>
      <c r="DQ178" s="484">
        <v>18</v>
      </c>
      <c r="DR178" s="484">
        <v>11</v>
      </c>
      <c r="DS178" s="484">
        <v>5</v>
      </c>
      <c r="DT178" s="484">
        <v>3</v>
      </c>
      <c r="DU178" s="484">
        <v>0</v>
      </c>
      <c r="DV178" s="485">
        <v>319</v>
      </c>
      <c r="DW178" s="484">
        <v>0</v>
      </c>
      <c r="DX178" s="484">
        <v>0</v>
      </c>
      <c r="DY178" s="484">
        <v>0</v>
      </c>
      <c r="DZ178" s="484">
        <v>0</v>
      </c>
      <c r="EA178" s="484">
        <v>0</v>
      </c>
      <c r="EB178" s="484">
        <v>0</v>
      </c>
      <c r="EC178" s="484">
        <v>0</v>
      </c>
      <c r="ED178" s="484">
        <v>0</v>
      </c>
      <c r="EE178" s="485">
        <v>0</v>
      </c>
      <c r="EF178" s="484">
        <v>483</v>
      </c>
      <c r="EG178" s="484">
        <v>150</v>
      </c>
      <c r="EH178" s="484">
        <v>128</v>
      </c>
      <c r="EI178" s="484">
        <v>76</v>
      </c>
      <c r="EJ178" s="484">
        <v>50</v>
      </c>
      <c r="EK178" s="484">
        <v>27</v>
      </c>
      <c r="EL178" s="484">
        <v>16</v>
      </c>
      <c r="EM178" s="484">
        <v>3</v>
      </c>
      <c r="EN178" s="485">
        <v>933</v>
      </c>
      <c r="EO178" s="484">
        <v>257</v>
      </c>
      <c r="EP178" s="484">
        <v>95</v>
      </c>
      <c r="EQ178" s="484">
        <v>91</v>
      </c>
      <c r="ER178" s="484">
        <v>57</v>
      </c>
      <c r="ES178" s="484">
        <v>43</v>
      </c>
      <c r="ET178" s="484">
        <v>23</v>
      </c>
      <c r="EU178" s="484">
        <v>11</v>
      </c>
      <c r="EV178" s="484">
        <v>3</v>
      </c>
      <c r="EW178" s="485">
        <v>580</v>
      </c>
      <c r="EX178" s="484">
        <v>0</v>
      </c>
      <c r="EY178" s="484">
        <v>0</v>
      </c>
      <c r="EZ178" s="484">
        <v>0</v>
      </c>
      <c r="FA178" s="484">
        <v>0</v>
      </c>
      <c r="FB178" s="484">
        <v>0</v>
      </c>
      <c r="FC178" s="484">
        <v>0</v>
      </c>
      <c r="FD178" s="484">
        <v>0</v>
      </c>
      <c r="FE178" s="484">
        <v>0</v>
      </c>
      <c r="FF178" s="485">
        <v>0</v>
      </c>
      <c r="FG178" s="484">
        <v>0</v>
      </c>
      <c r="FH178" s="484">
        <v>0</v>
      </c>
      <c r="FI178" s="484">
        <v>0</v>
      </c>
      <c r="FJ178" s="484">
        <v>0</v>
      </c>
      <c r="FK178" s="484">
        <v>0</v>
      </c>
      <c r="FL178" s="484">
        <v>0</v>
      </c>
      <c r="FM178" s="484">
        <v>0</v>
      </c>
      <c r="FN178" s="484">
        <v>0</v>
      </c>
      <c r="FO178" s="485">
        <v>0</v>
      </c>
      <c r="FP178" s="484">
        <v>22</v>
      </c>
      <c r="FQ178" s="484">
        <v>20</v>
      </c>
      <c r="FR178" s="484">
        <v>14</v>
      </c>
      <c r="FS178" s="484">
        <v>4</v>
      </c>
      <c r="FT178" s="484">
        <v>6</v>
      </c>
      <c r="FU178" s="484">
        <v>1</v>
      </c>
      <c r="FV178" s="484">
        <v>1</v>
      </c>
      <c r="FW178" s="484">
        <v>0</v>
      </c>
      <c r="FX178" s="485">
        <v>68</v>
      </c>
      <c r="FY178" s="484">
        <v>235</v>
      </c>
      <c r="FZ178" s="484">
        <v>75</v>
      </c>
      <c r="GA178" s="484">
        <v>77</v>
      </c>
      <c r="GB178" s="484">
        <v>53</v>
      </c>
      <c r="GC178" s="484">
        <v>37</v>
      </c>
      <c r="GD178" s="484">
        <v>22</v>
      </c>
      <c r="GE178" s="484">
        <v>10</v>
      </c>
      <c r="GF178" s="484">
        <v>3</v>
      </c>
      <c r="GG178" s="485">
        <v>512</v>
      </c>
      <c r="GH178" s="484">
        <v>28</v>
      </c>
      <c r="GI178" s="484">
        <v>9918</v>
      </c>
      <c r="GJ178" s="484">
        <v>6261</v>
      </c>
      <c r="GK178" s="484">
        <v>5511</v>
      </c>
      <c r="GL178" s="484">
        <v>3975</v>
      </c>
      <c r="GM178" s="484">
        <v>2529</v>
      </c>
      <c r="GN178" s="484">
        <v>1289</v>
      </c>
      <c r="GO178" s="484">
        <v>718</v>
      </c>
      <c r="GP178" s="484">
        <v>55</v>
      </c>
      <c r="GQ178" s="485">
        <v>30284</v>
      </c>
      <c r="GR178" s="484">
        <v>17</v>
      </c>
      <c r="GS178" s="484">
        <v>8858</v>
      </c>
      <c r="GT178" s="484">
        <v>3065</v>
      </c>
      <c r="GU178" s="484">
        <v>2154</v>
      </c>
      <c r="GV178" s="484">
        <v>1155</v>
      </c>
      <c r="GW178" s="484">
        <v>584</v>
      </c>
      <c r="GX178" s="484">
        <v>257</v>
      </c>
      <c r="GY178" s="484">
        <v>134</v>
      </c>
      <c r="GZ178" s="484">
        <v>6</v>
      </c>
      <c r="HA178" s="485">
        <v>16230</v>
      </c>
      <c r="HB178" s="460">
        <v>0</v>
      </c>
      <c r="HC178" s="460">
        <v>3.5</v>
      </c>
      <c r="HD178" s="460">
        <v>0</v>
      </c>
      <c r="HE178" s="460">
        <v>0</v>
      </c>
      <c r="HF178" s="460">
        <v>0</v>
      </c>
      <c r="HG178" s="460">
        <v>0</v>
      </c>
      <c r="HH178" s="460">
        <v>0</v>
      </c>
      <c r="HI178" s="460">
        <v>0</v>
      </c>
      <c r="HJ178" s="460">
        <v>0</v>
      </c>
      <c r="HK178" s="483">
        <v>3.5</v>
      </c>
      <c r="HL178" s="460">
        <v>40.75</v>
      </c>
      <c r="HM178" s="460">
        <v>16419.25</v>
      </c>
      <c r="HN178" s="460">
        <v>8516</v>
      </c>
      <c r="HO178" s="460">
        <v>7094</v>
      </c>
      <c r="HP178" s="460">
        <v>4827</v>
      </c>
      <c r="HQ178" s="460">
        <v>2958.5</v>
      </c>
      <c r="HR178" s="460">
        <v>1475.75</v>
      </c>
      <c r="HS178" s="460">
        <v>813</v>
      </c>
      <c r="HT178" s="460">
        <v>58.5</v>
      </c>
      <c r="HU178" s="483">
        <v>42202.75</v>
      </c>
      <c r="HV178" s="460">
        <v>22.6</v>
      </c>
      <c r="HW178" s="460">
        <v>10946.2</v>
      </c>
      <c r="HX178" s="460">
        <v>6623.6</v>
      </c>
      <c r="HY178" s="460">
        <v>6305.8</v>
      </c>
      <c r="HZ178" s="460">
        <v>4827</v>
      </c>
      <c r="IA178" s="460">
        <v>3615.9</v>
      </c>
      <c r="IB178" s="460">
        <v>2131.6</v>
      </c>
      <c r="IC178" s="460">
        <v>1355</v>
      </c>
      <c r="ID178" s="460">
        <v>117</v>
      </c>
      <c r="IE178" s="483">
        <v>35944.699999999997</v>
      </c>
      <c r="IF178" s="483">
        <v>0</v>
      </c>
      <c r="IG178" s="483">
        <v>35944.699999999997</v>
      </c>
      <c r="IH178" s="460">
        <v>40.75</v>
      </c>
      <c r="II178" s="460">
        <v>16419.25</v>
      </c>
      <c r="IJ178" s="460">
        <v>8516</v>
      </c>
      <c r="IK178" s="460">
        <v>7094</v>
      </c>
      <c r="IL178" s="460">
        <v>4827</v>
      </c>
      <c r="IM178" s="460">
        <v>2958.5</v>
      </c>
      <c r="IN178" s="460">
        <v>1475.75</v>
      </c>
      <c r="IO178" s="460">
        <v>813</v>
      </c>
      <c r="IP178" s="460">
        <v>58.5</v>
      </c>
      <c r="IQ178" s="483">
        <v>42202.75</v>
      </c>
      <c r="IR178" s="460">
        <v>10.77</v>
      </c>
      <c r="IS178" s="460">
        <v>3878.32</v>
      </c>
      <c r="IT178" s="460">
        <v>595.80999999999995</v>
      </c>
      <c r="IU178" s="460">
        <v>271.86</v>
      </c>
      <c r="IV178" s="460">
        <v>121.96</v>
      </c>
      <c r="IW178" s="460">
        <v>44.84</v>
      </c>
      <c r="IX178" s="460">
        <v>12.66</v>
      </c>
      <c r="IY178" s="460">
        <v>7.81</v>
      </c>
      <c r="IZ178" s="460">
        <v>1.26</v>
      </c>
      <c r="JA178" s="483">
        <v>4945.29</v>
      </c>
      <c r="JB178" s="460">
        <v>29.98</v>
      </c>
      <c r="JC178" s="460">
        <v>12540.93</v>
      </c>
      <c r="JD178" s="460">
        <v>7920.19</v>
      </c>
      <c r="JE178" s="460">
        <v>6822.14</v>
      </c>
      <c r="JF178" s="460">
        <v>4705.04</v>
      </c>
      <c r="JG178" s="460">
        <v>2913.66</v>
      </c>
      <c r="JH178" s="460">
        <v>1463.09</v>
      </c>
      <c r="JI178" s="460">
        <v>805.19</v>
      </c>
      <c r="JJ178" s="460">
        <v>57.24</v>
      </c>
      <c r="JK178" s="483">
        <v>37257.46</v>
      </c>
      <c r="JL178" s="460">
        <v>16.7</v>
      </c>
      <c r="JM178" s="460">
        <v>8360.6</v>
      </c>
      <c r="JN178" s="460">
        <v>6160.1</v>
      </c>
      <c r="JO178" s="460">
        <v>6064.1</v>
      </c>
      <c r="JP178" s="460">
        <v>4705</v>
      </c>
      <c r="JQ178" s="460">
        <v>3561.1</v>
      </c>
      <c r="JR178" s="460">
        <v>2113.4</v>
      </c>
      <c r="JS178" s="460">
        <v>1342</v>
      </c>
      <c r="JT178" s="460">
        <v>114.5</v>
      </c>
      <c r="JU178" s="483">
        <v>32437.5</v>
      </c>
      <c r="JV178" s="483">
        <v>0</v>
      </c>
      <c r="JW178" s="483">
        <v>32437.5</v>
      </c>
      <c r="JX178" s="461"/>
      <c r="JY178" s="461"/>
      <c r="JZ178" s="461"/>
      <c r="KA178" s="461"/>
      <c r="KB178" s="461"/>
      <c r="KC178" s="461"/>
      <c r="KD178" s="461"/>
      <c r="KE178" s="461"/>
      <c r="KF178" s="461"/>
      <c r="KG178" s="461"/>
      <c r="KH178" s="461"/>
      <c r="KI178" s="461"/>
      <c r="KJ178" s="461"/>
      <c r="KK178" s="461"/>
      <c r="KL178" s="461"/>
      <c r="KM178" s="461"/>
      <c r="KN178" s="461"/>
      <c r="KO178" s="461"/>
      <c r="KP178" s="461"/>
      <c r="KQ178" s="461"/>
      <c r="KR178" s="461"/>
      <c r="KS178" s="461"/>
      <c r="KT178" s="461"/>
      <c r="KU178" s="461"/>
      <c r="KV178" s="461"/>
      <c r="KW178" s="461"/>
      <c r="KX178" s="462"/>
    </row>
    <row r="179" spans="1:310" s="463" customFormat="1" x14ac:dyDescent="0.2">
      <c r="A179" s="457" t="s">
        <v>381</v>
      </c>
      <c r="B179" s="473" t="s">
        <v>997</v>
      </c>
      <c r="C179" s="464" t="s">
        <v>794</v>
      </c>
      <c r="D179" s="465" t="s">
        <v>998</v>
      </c>
      <c r="E179" s="484">
        <v>38516</v>
      </c>
      <c r="F179" s="484">
        <v>17878</v>
      </c>
      <c r="G179" s="484">
        <v>9060</v>
      </c>
      <c r="H179" s="484">
        <v>5109</v>
      </c>
      <c r="I179" s="484">
        <v>2240</v>
      </c>
      <c r="J179" s="484">
        <v>869</v>
      </c>
      <c r="K179" s="484">
        <v>495</v>
      </c>
      <c r="L179" s="484">
        <v>54</v>
      </c>
      <c r="M179" s="485">
        <v>74221</v>
      </c>
      <c r="N179" s="484">
        <v>760</v>
      </c>
      <c r="O179" s="484">
        <v>261</v>
      </c>
      <c r="P179" s="484">
        <v>91</v>
      </c>
      <c r="Q179" s="484">
        <v>37</v>
      </c>
      <c r="R179" s="484">
        <v>20</v>
      </c>
      <c r="S179" s="484">
        <v>5</v>
      </c>
      <c r="T179" s="484">
        <v>6</v>
      </c>
      <c r="U179" s="484">
        <v>4</v>
      </c>
      <c r="V179" s="485">
        <v>1184</v>
      </c>
      <c r="W179" s="484">
        <v>0</v>
      </c>
      <c r="X179" s="484">
        <v>0</v>
      </c>
      <c r="Y179" s="484">
        <v>0</v>
      </c>
      <c r="Z179" s="484">
        <v>0</v>
      </c>
      <c r="AA179" s="484">
        <v>0</v>
      </c>
      <c r="AB179" s="484">
        <v>0</v>
      </c>
      <c r="AC179" s="484">
        <v>0</v>
      </c>
      <c r="AD179" s="484">
        <v>0</v>
      </c>
      <c r="AE179" s="485">
        <v>0</v>
      </c>
      <c r="AF179" s="484">
        <v>37756</v>
      </c>
      <c r="AG179" s="484">
        <v>17617</v>
      </c>
      <c r="AH179" s="484">
        <v>8969</v>
      </c>
      <c r="AI179" s="484">
        <v>5072</v>
      </c>
      <c r="AJ179" s="484">
        <v>2220</v>
      </c>
      <c r="AK179" s="484">
        <v>864</v>
      </c>
      <c r="AL179" s="484">
        <v>489</v>
      </c>
      <c r="AM179" s="484">
        <v>50</v>
      </c>
      <c r="AN179" s="485">
        <v>73037</v>
      </c>
      <c r="AO179" s="484">
        <v>109</v>
      </c>
      <c r="AP179" s="484">
        <v>71</v>
      </c>
      <c r="AQ179" s="484">
        <v>68</v>
      </c>
      <c r="AR179" s="484">
        <v>44</v>
      </c>
      <c r="AS179" s="484">
        <v>30</v>
      </c>
      <c r="AT179" s="484">
        <v>14</v>
      </c>
      <c r="AU179" s="484">
        <v>25</v>
      </c>
      <c r="AV179" s="484">
        <v>22</v>
      </c>
      <c r="AW179" s="485">
        <v>383</v>
      </c>
      <c r="AX179" s="484">
        <v>109</v>
      </c>
      <c r="AY179" s="484">
        <v>71</v>
      </c>
      <c r="AZ179" s="484">
        <v>68</v>
      </c>
      <c r="BA179" s="484">
        <v>44</v>
      </c>
      <c r="BB179" s="484">
        <v>30</v>
      </c>
      <c r="BC179" s="484">
        <v>14</v>
      </c>
      <c r="BD179" s="484">
        <v>25</v>
      </c>
      <c r="BE179" s="484">
        <v>22</v>
      </c>
      <c r="BF179" s="486"/>
      <c r="BG179" s="485">
        <v>383</v>
      </c>
      <c r="BH179" s="484">
        <v>109</v>
      </c>
      <c r="BI179" s="484">
        <v>37718</v>
      </c>
      <c r="BJ179" s="484">
        <v>17614</v>
      </c>
      <c r="BK179" s="484">
        <v>8945</v>
      </c>
      <c r="BL179" s="484">
        <v>5058</v>
      </c>
      <c r="BM179" s="484">
        <v>2204</v>
      </c>
      <c r="BN179" s="484">
        <v>875</v>
      </c>
      <c r="BO179" s="484">
        <v>486</v>
      </c>
      <c r="BP179" s="484">
        <v>28</v>
      </c>
      <c r="BQ179" s="485">
        <v>73037</v>
      </c>
      <c r="BR179" s="484">
        <v>25</v>
      </c>
      <c r="BS179" s="484">
        <v>17358</v>
      </c>
      <c r="BT179" s="484">
        <v>6077</v>
      </c>
      <c r="BU179" s="484">
        <v>2513</v>
      </c>
      <c r="BV179" s="484">
        <v>916</v>
      </c>
      <c r="BW179" s="484">
        <v>341</v>
      </c>
      <c r="BX179" s="484">
        <v>116</v>
      </c>
      <c r="BY179" s="484">
        <v>58</v>
      </c>
      <c r="BZ179" s="484">
        <v>1</v>
      </c>
      <c r="CA179" s="485">
        <v>27405</v>
      </c>
      <c r="CB179" s="484">
        <v>6</v>
      </c>
      <c r="CC179" s="484">
        <v>312</v>
      </c>
      <c r="CD179" s="484">
        <v>179</v>
      </c>
      <c r="CE179" s="484">
        <v>98</v>
      </c>
      <c r="CF179" s="484">
        <v>46</v>
      </c>
      <c r="CG179" s="484">
        <v>19</v>
      </c>
      <c r="CH179" s="484">
        <v>8</v>
      </c>
      <c r="CI179" s="484">
        <v>0</v>
      </c>
      <c r="CJ179" s="484">
        <v>0</v>
      </c>
      <c r="CK179" s="485">
        <v>668</v>
      </c>
      <c r="CL179" s="484">
        <v>1</v>
      </c>
      <c r="CM179" s="484">
        <v>27</v>
      </c>
      <c r="CN179" s="484">
        <v>21</v>
      </c>
      <c r="CO179" s="484">
        <v>8</v>
      </c>
      <c r="CP179" s="484">
        <v>15</v>
      </c>
      <c r="CQ179" s="484">
        <v>10</v>
      </c>
      <c r="CR179" s="484">
        <v>16</v>
      </c>
      <c r="CS179" s="484">
        <v>27</v>
      </c>
      <c r="CT179" s="484">
        <v>2</v>
      </c>
      <c r="CU179" s="485">
        <v>127</v>
      </c>
      <c r="CV179" s="484">
        <v>252</v>
      </c>
      <c r="CW179" s="484">
        <v>24</v>
      </c>
      <c r="CX179" s="484">
        <v>19</v>
      </c>
      <c r="CY179" s="484">
        <v>21</v>
      </c>
      <c r="CZ179" s="484">
        <v>7</v>
      </c>
      <c r="DA179" s="484">
        <v>1</v>
      </c>
      <c r="DB179" s="484">
        <v>1</v>
      </c>
      <c r="DC179" s="484">
        <v>0</v>
      </c>
      <c r="DD179" s="485">
        <v>325</v>
      </c>
      <c r="DE179" s="484">
        <v>1449</v>
      </c>
      <c r="DF179" s="484">
        <v>318</v>
      </c>
      <c r="DG179" s="484">
        <v>140</v>
      </c>
      <c r="DH179" s="484">
        <v>52</v>
      </c>
      <c r="DI179" s="484">
        <v>26</v>
      </c>
      <c r="DJ179" s="484">
        <v>20</v>
      </c>
      <c r="DK179" s="484">
        <v>7</v>
      </c>
      <c r="DL179" s="484">
        <v>1</v>
      </c>
      <c r="DM179" s="485">
        <v>2013</v>
      </c>
      <c r="DN179" s="484">
        <v>0</v>
      </c>
      <c r="DO179" s="484">
        <v>0</v>
      </c>
      <c r="DP179" s="484">
        <v>0</v>
      </c>
      <c r="DQ179" s="484">
        <v>0</v>
      </c>
      <c r="DR179" s="484">
        <v>0</v>
      </c>
      <c r="DS179" s="484">
        <v>0</v>
      </c>
      <c r="DT179" s="484">
        <v>0</v>
      </c>
      <c r="DU179" s="484">
        <v>0</v>
      </c>
      <c r="DV179" s="485">
        <v>0</v>
      </c>
      <c r="DW179" s="484">
        <v>95</v>
      </c>
      <c r="DX179" s="484">
        <v>13</v>
      </c>
      <c r="DY179" s="484">
        <v>9</v>
      </c>
      <c r="DZ179" s="484">
        <v>6</v>
      </c>
      <c r="EA179" s="484">
        <v>2</v>
      </c>
      <c r="EB179" s="484">
        <v>0</v>
      </c>
      <c r="EC179" s="484">
        <v>1</v>
      </c>
      <c r="ED179" s="484">
        <v>0</v>
      </c>
      <c r="EE179" s="485">
        <v>126</v>
      </c>
      <c r="EF179" s="484">
        <v>1544</v>
      </c>
      <c r="EG179" s="484">
        <v>331</v>
      </c>
      <c r="EH179" s="484">
        <v>149</v>
      </c>
      <c r="EI179" s="484">
        <v>58</v>
      </c>
      <c r="EJ179" s="484">
        <v>28</v>
      </c>
      <c r="EK179" s="484">
        <v>20</v>
      </c>
      <c r="EL179" s="484">
        <v>8</v>
      </c>
      <c r="EM179" s="484">
        <v>1</v>
      </c>
      <c r="EN179" s="485">
        <v>2139</v>
      </c>
      <c r="EO179" s="484">
        <v>972</v>
      </c>
      <c r="EP179" s="484">
        <v>194</v>
      </c>
      <c r="EQ179" s="484">
        <v>98</v>
      </c>
      <c r="ER179" s="484">
        <v>37</v>
      </c>
      <c r="ES179" s="484">
        <v>23</v>
      </c>
      <c r="ET179" s="484">
        <v>17</v>
      </c>
      <c r="EU179" s="484">
        <v>6</v>
      </c>
      <c r="EV179" s="484">
        <v>1</v>
      </c>
      <c r="EW179" s="485">
        <v>1348</v>
      </c>
      <c r="EX179" s="484">
        <v>0</v>
      </c>
      <c r="EY179" s="484">
        <v>0</v>
      </c>
      <c r="EZ179" s="484">
        <v>0</v>
      </c>
      <c r="FA179" s="484">
        <v>0</v>
      </c>
      <c r="FB179" s="484">
        <v>0</v>
      </c>
      <c r="FC179" s="484">
        <v>0</v>
      </c>
      <c r="FD179" s="484">
        <v>0</v>
      </c>
      <c r="FE179" s="484">
        <v>0</v>
      </c>
      <c r="FF179" s="485">
        <v>0</v>
      </c>
      <c r="FG179" s="484">
        <v>0</v>
      </c>
      <c r="FH179" s="484">
        <v>0</v>
      </c>
      <c r="FI179" s="484">
        <v>0</v>
      </c>
      <c r="FJ179" s="484">
        <v>0</v>
      </c>
      <c r="FK179" s="484">
        <v>0</v>
      </c>
      <c r="FL179" s="484">
        <v>0</v>
      </c>
      <c r="FM179" s="484">
        <v>0</v>
      </c>
      <c r="FN179" s="484">
        <v>0</v>
      </c>
      <c r="FO179" s="485">
        <v>0</v>
      </c>
      <c r="FP179" s="484">
        <v>0</v>
      </c>
      <c r="FQ179" s="484">
        <v>0</v>
      </c>
      <c r="FR179" s="484">
        <v>0</v>
      </c>
      <c r="FS179" s="484">
        <v>0</v>
      </c>
      <c r="FT179" s="484">
        <v>0</v>
      </c>
      <c r="FU179" s="484">
        <v>0</v>
      </c>
      <c r="FV179" s="484">
        <v>0</v>
      </c>
      <c r="FW179" s="484">
        <v>0</v>
      </c>
      <c r="FX179" s="485">
        <v>0</v>
      </c>
      <c r="FY179" s="484">
        <v>972</v>
      </c>
      <c r="FZ179" s="484">
        <v>194</v>
      </c>
      <c r="GA179" s="484">
        <v>98</v>
      </c>
      <c r="GB179" s="484">
        <v>37</v>
      </c>
      <c r="GC179" s="484">
        <v>23</v>
      </c>
      <c r="GD179" s="484">
        <v>17</v>
      </c>
      <c r="GE179" s="484">
        <v>6</v>
      </c>
      <c r="GF179" s="484">
        <v>1</v>
      </c>
      <c r="GG179" s="485">
        <v>1348</v>
      </c>
      <c r="GH179" s="484">
        <v>77</v>
      </c>
      <c r="GI179" s="484">
        <v>19925</v>
      </c>
      <c r="GJ179" s="484">
        <v>11324</v>
      </c>
      <c r="GK179" s="484">
        <v>6317</v>
      </c>
      <c r="GL179" s="484">
        <v>4074</v>
      </c>
      <c r="GM179" s="484">
        <v>1832</v>
      </c>
      <c r="GN179" s="484">
        <v>735</v>
      </c>
      <c r="GO179" s="484">
        <v>400</v>
      </c>
      <c r="GP179" s="484">
        <v>25</v>
      </c>
      <c r="GQ179" s="485">
        <v>44709</v>
      </c>
      <c r="GR179" s="484">
        <v>32</v>
      </c>
      <c r="GS179" s="484">
        <v>17793</v>
      </c>
      <c r="GT179" s="484">
        <v>6290</v>
      </c>
      <c r="GU179" s="484">
        <v>2628</v>
      </c>
      <c r="GV179" s="484">
        <v>984</v>
      </c>
      <c r="GW179" s="484">
        <v>372</v>
      </c>
      <c r="GX179" s="484">
        <v>140</v>
      </c>
      <c r="GY179" s="484">
        <v>86</v>
      </c>
      <c r="GZ179" s="484">
        <v>3</v>
      </c>
      <c r="HA179" s="485">
        <v>28328</v>
      </c>
      <c r="HB179" s="460">
        <v>0</v>
      </c>
      <c r="HC179" s="460">
        <v>0.88</v>
      </c>
      <c r="HD179" s="460">
        <v>0</v>
      </c>
      <c r="HE179" s="460">
        <v>0</v>
      </c>
      <c r="HF179" s="460">
        <v>0</v>
      </c>
      <c r="HG179" s="460">
        <v>0</v>
      </c>
      <c r="HH179" s="460">
        <v>0</v>
      </c>
      <c r="HI179" s="460">
        <v>0</v>
      </c>
      <c r="HJ179" s="460">
        <v>0</v>
      </c>
      <c r="HK179" s="483">
        <v>0.88</v>
      </c>
      <c r="HL179" s="460">
        <v>100.75</v>
      </c>
      <c r="HM179" s="460">
        <v>33446.620000000003</v>
      </c>
      <c r="HN179" s="460">
        <v>16061.5</v>
      </c>
      <c r="HO179" s="460">
        <v>8302.25</v>
      </c>
      <c r="HP179" s="460">
        <v>4816.5</v>
      </c>
      <c r="HQ179" s="460">
        <v>2112</v>
      </c>
      <c r="HR179" s="460">
        <v>836</v>
      </c>
      <c r="HS179" s="460">
        <v>460</v>
      </c>
      <c r="HT179" s="460">
        <v>26.75</v>
      </c>
      <c r="HU179" s="483">
        <v>66162.37</v>
      </c>
      <c r="HV179" s="460">
        <v>56</v>
      </c>
      <c r="HW179" s="460">
        <v>22297.7</v>
      </c>
      <c r="HX179" s="460">
        <v>12492.3</v>
      </c>
      <c r="HY179" s="460">
        <v>7379.8</v>
      </c>
      <c r="HZ179" s="460">
        <v>4816.5</v>
      </c>
      <c r="IA179" s="460">
        <v>2581.3000000000002</v>
      </c>
      <c r="IB179" s="460">
        <v>1207.5999999999999</v>
      </c>
      <c r="IC179" s="460">
        <v>766.7</v>
      </c>
      <c r="ID179" s="460">
        <v>53.5</v>
      </c>
      <c r="IE179" s="483">
        <v>51651.4</v>
      </c>
      <c r="IF179" s="483">
        <v>0</v>
      </c>
      <c r="IG179" s="483">
        <v>51651.4</v>
      </c>
      <c r="IH179" s="460">
        <v>100.75</v>
      </c>
      <c r="II179" s="460">
        <v>33446.620000000003</v>
      </c>
      <c r="IJ179" s="460">
        <v>16061.5</v>
      </c>
      <c r="IK179" s="460">
        <v>8302.25</v>
      </c>
      <c r="IL179" s="460">
        <v>4816.5</v>
      </c>
      <c r="IM179" s="460">
        <v>2112</v>
      </c>
      <c r="IN179" s="460">
        <v>836</v>
      </c>
      <c r="IO179" s="460">
        <v>460</v>
      </c>
      <c r="IP179" s="460">
        <v>26.75</v>
      </c>
      <c r="IQ179" s="483">
        <v>66162.37</v>
      </c>
      <c r="IR179" s="460">
        <v>31.32</v>
      </c>
      <c r="IS179" s="460">
        <v>6481.63</v>
      </c>
      <c r="IT179" s="460">
        <v>1145.1300000000001</v>
      </c>
      <c r="IU179" s="460">
        <v>339.84</v>
      </c>
      <c r="IV179" s="460">
        <v>72.510000000000005</v>
      </c>
      <c r="IW179" s="460">
        <v>13.57</v>
      </c>
      <c r="IX179" s="460">
        <v>4.7300000000000004</v>
      </c>
      <c r="IY179" s="460">
        <v>0.8</v>
      </c>
      <c r="IZ179" s="460">
        <v>0.17</v>
      </c>
      <c r="JA179" s="483">
        <v>8089.7</v>
      </c>
      <c r="JB179" s="460">
        <v>69.430000000000007</v>
      </c>
      <c r="JC179" s="460">
        <v>26964.99</v>
      </c>
      <c r="JD179" s="460">
        <v>14916.37</v>
      </c>
      <c r="JE179" s="460">
        <v>7962.41</v>
      </c>
      <c r="JF179" s="460">
        <v>4743.99</v>
      </c>
      <c r="JG179" s="460">
        <v>2098.4299999999998</v>
      </c>
      <c r="JH179" s="460">
        <v>831.27</v>
      </c>
      <c r="JI179" s="460">
        <v>459.2</v>
      </c>
      <c r="JJ179" s="460">
        <v>26.58</v>
      </c>
      <c r="JK179" s="483">
        <v>58072.67</v>
      </c>
      <c r="JL179" s="460">
        <v>38.6</v>
      </c>
      <c r="JM179" s="460">
        <v>17976.7</v>
      </c>
      <c r="JN179" s="460">
        <v>11601.6</v>
      </c>
      <c r="JO179" s="460">
        <v>7077.7</v>
      </c>
      <c r="JP179" s="460">
        <v>4744</v>
      </c>
      <c r="JQ179" s="460">
        <v>2564.6999999999998</v>
      </c>
      <c r="JR179" s="460">
        <v>1200.7</v>
      </c>
      <c r="JS179" s="460">
        <v>765.3</v>
      </c>
      <c r="JT179" s="460">
        <v>53.2</v>
      </c>
      <c r="JU179" s="483">
        <v>46022.5</v>
      </c>
      <c r="JV179" s="483">
        <v>0</v>
      </c>
      <c r="JW179" s="483">
        <v>46022.5</v>
      </c>
      <c r="JX179" s="461"/>
      <c r="JY179" s="461"/>
      <c r="JZ179" s="461"/>
      <c r="KA179" s="461"/>
      <c r="KB179" s="461"/>
      <c r="KC179" s="461"/>
      <c r="KD179" s="461"/>
      <c r="KE179" s="461"/>
      <c r="KF179" s="461"/>
      <c r="KG179" s="461"/>
      <c r="KH179" s="461"/>
      <c r="KI179" s="461"/>
      <c r="KJ179" s="461"/>
      <c r="KK179" s="461"/>
      <c r="KL179" s="461"/>
      <c r="KM179" s="461"/>
      <c r="KN179" s="461"/>
      <c r="KO179" s="461"/>
      <c r="KP179" s="461"/>
      <c r="KQ179" s="461"/>
      <c r="KR179" s="461"/>
      <c r="KS179" s="461"/>
      <c r="KT179" s="461"/>
      <c r="KU179" s="461"/>
      <c r="KV179" s="461"/>
      <c r="KW179" s="461"/>
      <c r="KX179" s="462"/>
    </row>
    <row r="180" spans="1:310" s="463" customFormat="1" x14ac:dyDescent="0.2">
      <c r="A180" s="457" t="s">
        <v>382</v>
      </c>
      <c r="B180" s="473" t="s">
        <v>999</v>
      </c>
      <c r="C180" s="464" t="s">
        <v>626</v>
      </c>
      <c r="D180" s="465" t="s">
        <v>383</v>
      </c>
      <c r="E180" s="484">
        <v>3397</v>
      </c>
      <c r="F180" s="484">
        <v>9150</v>
      </c>
      <c r="G180" s="484">
        <v>20099</v>
      </c>
      <c r="H180" s="484">
        <v>10300</v>
      </c>
      <c r="I180" s="484">
        <v>7288</v>
      </c>
      <c r="J180" s="484">
        <v>4679</v>
      </c>
      <c r="K180" s="484">
        <v>3476</v>
      </c>
      <c r="L180" s="484">
        <v>351</v>
      </c>
      <c r="M180" s="485">
        <v>58740</v>
      </c>
      <c r="N180" s="484">
        <v>117</v>
      </c>
      <c r="O180" s="484">
        <v>217</v>
      </c>
      <c r="P180" s="484">
        <v>197</v>
      </c>
      <c r="Q180" s="484">
        <v>90</v>
      </c>
      <c r="R180" s="484">
        <v>62</v>
      </c>
      <c r="S180" s="484">
        <v>40</v>
      </c>
      <c r="T180" s="484">
        <v>24</v>
      </c>
      <c r="U180" s="484">
        <v>1</v>
      </c>
      <c r="V180" s="485">
        <v>748</v>
      </c>
      <c r="W180" s="484">
        <v>0</v>
      </c>
      <c r="X180" s="484">
        <v>0</v>
      </c>
      <c r="Y180" s="484">
        <v>0</v>
      </c>
      <c r="Z180" s="484">
        <v>0</v>
      </c>
      <c r="AA180" s="484">
        <v>0</v>
      </c>
      <c r="AB180" s="484">
        <v>0</v>
      </c>
      <c r="AC180" s="484">
        <v>0</v>
      </c>
      <c r="AD180" s="484">
        <v>0</v>
      </c>
      <c r="AE180" s="485">
        <v>0</v>
      </c>
      <c r="AF180" s="484">
        <v>3280</v>
      </c>
      <c r="AG180" s="484">
        <v>8933</v>
      </c>
      <c r="AH180" s="484">
        <v>19902</v>
      </c>
      <c r="AI180" s="484">
        <v>10210</v>
      </c>
      <c r="AJ180" s="484">
        <v>7226</v>
      </c>
      <c r="AK180" s="484">
        <v>4639</v>
      </c>
      <c r="AL180" s="484">
        <v>3452</v>
      </c>
      <c r="AM180" s="484">
        <v>350</v>
      </c>
      <c r="AN180" s="485">
        <v>57992</v>
      </c>
      <c r="AO180" s="484">
        <v>2</v>
      </c>
      <c r="AP180" s="484">
        <v>14</v>
      </c>
      <c r="AQ180" s="484">
        <v>89</v>
      </c>
      <c r="AR180" s="484">
        <v>55</v>
      </c>
      <c r="AS180" s="484">
        <v>46</v>
      </c>
      <c r="AT180" s="484">
        <v>29</v>
      </c>
      <c r="AU180" s="484">
        <v>19</v>
      </c>
      <c r="AV180" s="484">
        <v>20</v>
      </c>
      <c r="AW180" s="485">
        <v>274</v>
      </c>
      <c r="AX180" s="484">
        <v>2</v>
      </c>
      <c r="AY180" s="484">
        <v>14</v>
      </c>
      <c r="AZ180" s="484">
        <v>89</v>
      </c>
      <c r="BA180" s="484">
        <v>55</v>
      </c>
      <c r="BB180" s="484">
        <v>46</v>
      </c>
      <c r="BC180" s="484">
        <v>29</v>
      </c>
      <c r="BD180" s="484">
        <v>19</v>
      </c>
      <c r="BE180" s="484">
        <v>20</v>
      </c>
      <c r="BF180" s="486"/>
      <c r="BG180" s="485">
        <v>274</v>
      </c>
      <c r="BH180" s="484">
        <v>2</v>
      </c>
      <c r="BI180" s="484">
        <v>3292</v>
      </c>
      <c r="BJ180" s="484">
        <v>9008</v>
      </c>
      <c r="BK180" s="484">
        <v>19868</v>
      </c>
      <c r="BL180" s="484">
        <v>10201</v>
      </c>
      <c r="BM180" s="484">
        <v>7209</v>
      </c>
      <c r="BN180" s="484">
        <v>4629</v>
      </c>
      <c r="BO180" s="484">
        <v>3453</v>
      </c>
      <c r="BP180" s="484">
        <v>330</v>
      </c>
      <c r="BQ180" s="485">
        <v>57992</v>
      </c>
      <c r="BR180" s="484">
        <v>0</v>
      </c>
      <c r="BS180" s="484">
        <v>1906</v>
      </c>
      <c r="BT180" s="484">
        <v>4839</v>
      </c>
      <c r="BU180" s="484">
        <v>6256</v>
      </c>
      <c r="BV180" s="484">
        <v>2418</v>
      </c>
      <c r="BW180" s="484">
        <v>1317</v>
      </c>
      <c r="BX180" s="484">
        <v>701</v>
      </c>
      <c r="BY180" s="484">
        <v>353</v>
      </c>
      <c r="BZ180" s="484">
        <v>30</v>
      </c>
      <c r="CA180" s="485">
        <v>17820</v>
      </c>
      <c r="CB180" s="484">
        <v>0</v>
      </c>
      <c r="CC180" s="484">
        <v>14</v>
      </c>
      <c r="CD180" s="484">
        <v>66</v>
      </c>
      <c r="CE180" s="484">
        <v>188</v>
      </c>
      <c r="CF180" s="484">
        <v>69</v>
      </c>
      <c r="CG180" s="484">
        <v>47</v>
      </c>
      <c r="CH180" s="484">
        <v>25</v>
      </c>
      <c r="CI180" s="484">
        <v>12</v>
      </c>
      <c r="CJ180" s="484">
        <v>3</v>
      </c>
      <c r="CK180" s="485">
        <v>424</v>
      </c>
      <c r="CL180" s="484">
        <v>0</v>
      </c>
      <c r="CM180" s="484">
        <v>0</v>
      </c>
      <c r="CN180" s="484">
        <v>4</v>
      </c>
      <c r="CO180" s="484">
        <v>8</v>
      </c>
      <c r="CP180" s="484">
        <v>5</v>
      </c>
      <c r="CQ180" s="484">
        <v>10</v>
      </c>
      <c r="CR180" s="484">
        <v>10</v>
      </c>
      <c r="CS180" s="484">
        <v>26</v>
      </c>
      <c r="CT180" s="484">
        <v>2</v>
      </c>
      <c r="CU180" s="485">
        <v>65</v>
      </c>
      <c r="CV180" s="484">
        <v>23</v>
      </c>
      <c r="CW180" s="484">
        <v>60</v>
      </c>
      <c r="CX180" s="484">
        <v>83</v>
      </c>
      <c r="CY180" s="484">
        <v>31</v>
      </c>
      <c r="CZ180" s="484">
        <v>24</v>
      </c>
      <c r="DA180" s="484">
        <v>11</v>
      </c>
      <c r="DB180" s="484">
        <v>19</v>
      </c>
      <c r="DC180" s="484">
        <v>7</v>
      </c>
      <c r="DD180" s="485">
        <v>258</v>
      </c>
      <c r="DE180" s="484">
        <v>92</v>
      </c>
      <c r="DF180" s="484">
        <v>168</v>
      </c>
      <c r="DG180" s="484">
        <v>196</v>
      </c>
      <c r="DH180" s="484">
        <v>113</v>
      </c>
      <c r="DI180" s="484">
        <v>62</v>
      </c>
      <c r="DJ180" s="484">
        <v>37</v>
      </c>
      <c r="DK180" s="484">
        <v>24</v>
      </c>
      <c r="DL180" s="484">
        <v>3</v>
      </c>
      <c r="DM180" s="485">
        <v>695</v>
      </c>
      <c r="DN180" s="484">
        <v>28</v>
      </c>
      <c r="DO180" s="484">
        <v>64</v>
      </c>
      <c r="DP180" s="484">
        <v>97</v>
      </c>
      <c r="DQ180" s="484">
        <v>17</v>
      </c>
      <c r="DR180" s="484">
        <v>15</v>
      </c>
      <c r="DS180" s="484">
        <v>5</v>
      </c>
      <c r="DT180" s="484">
        <v>3</v>
      </c>
      <c r="DU180" s="484">
        <v>1</v>
      </c>
      <c r="DV180" s="485">
        <v>230</v>
      </c>
      <c r="DW180" s="484">
        <v>14</v>
      </c>
      <c r="DX180" s="484">
        <v>32</v>
      </c>
      <c r="DY180" s="484">
        <v>20</v>
      </c>
      <c r="DZ180" s="484">
        <v>17</v>
      </c>
      <c r="EA180" s="484">
        <v>8</v>
      </c>
      <c r="EB180" s="484">
        <v>7</v>
      </c>
      <c r="EC180" s="484">
        <v>2</v>
      </c>
      <c r="ED180" s="484">
        <v>3</v>
      </c>
      <c r="EE180" s="485">
        <v>103</v>
      </c>
      <c r="EF180" s="484">
        <v>134</v>
      </c>
      <c r="EG180" s="484">
        <v>264</v>
      </c>
      <c r="EH180" s="484">
        <v>313</v>
      </c>
      <c r="EI180" s="484">
        <v>147</v>
      </c>
      <c r="EJ180" s="484">
        <v>85</v>
      </c>
      <c r="EK180" s="484">
        <v>49</v>
      </c>
      <c r="EL180" s="484">
        <v>29</v>
      </c>
      <c r="EM180" s="484">
        <v>7</v>
      </c>
      <c r="EN180" s="485">
        <v>1028</v>
      </c>
      <c r="EO180" s="484">
        <v>106</v>
      </c>
      <c r="EP180" s="484">
        <v>200</v>
      </c>
      <c r="EQ180" s="484">
        <v>216</v>
      </c>
      <c r="ER180" s="484">
        <v>130</v>
      </c>
      <c r="ES180" s="484">
        <v>70</v>
      </c>
      <c r="ET180" s="484">
        <v>44</v>
      </c>
      <c r="EU180" s="484">
        <v>26</v>
      </c>
      <c r="EV180" s="484">
        <v>6</v>
      </c>
      <c r="EW180" s="485">
        <v>798</v>
      </c>
      <c r="EX180" s="484">
        <v>0</v>
      </c>
      <c r="EY180" s="484">
        <v>0</v>
      </c>
      <c r="EZ180" s="484">
        <v>0</v>
      </c>
      <c r="FA180" s="484">
        <v>0</v>
      </c>
      <c r="FB180" s="484">
        <v>0</v>
      </c>
      <c r="FC180" s="484">
        <v>0</v>
      </c>
      <c r="FD180" s="484">
        <v>0</v>
      </c>
      <c r="FE180" s="484">
        <v>0</v>
      </c>
      <c r="FF180" s="485">
        <v>0</v>
      </c>
      <c r="FG180" s="484">
        <v>0</v>
      </c>
      <c r="FH180" s="484">
        <v>0</v>
      </c>
      <c r="FI180" s="484">
        <v>0</v>
      </c>
      <c r="FJ180" s="484">
        <v>0</v>
      </c>
      <c r="FK180" s="484">
        <v>0</v>
      </c>
      <c r="FL180" s="484">
        <v>0</v>
      </c>
      <c r="FM180" s="484">
        <v>0</v>
      </c>
      <c r="FN180" s="484">
        <v>0</v>
      </c>
      <c r="FO180" s="485">
        <v>0</v>
      </c>
      <c r="FP180" s="484">
        <v>0</v>
      </c>
      <c r="FQ180" s="484">
        <v>0</v>
      </c>
      <c r="FR180" s="484">
        <v>0</v>
      </c>
      <c r="FS180" s="484">
        <v>0</v>
      </c>
      <c r="FT180" s="484">
        <v>0</v>
      </c>
      <c r="FU180" s="484">
        <v>0</v>
      </c>
      <c r="FV180" s="484">
        <v>0</v>
      </c>
      <c r="FW180" s="484">
        <v>0</v>
      </c>
      <c r="FX180" s="485">
        <v>0</v>
      </c>
      <c r="FY180" s="484">
        <v>106</v>
      </c>
      <c r="FZ180" s="484">
        <v>200</v>
      </c>
      <c r="GA180" s="484">
        <v>216</v>
      </c>
      <c r="GB180" s="484">
        <v>130</v>
      </c>
      <c r="GC180" s="484">
        <v>70</v>
      </c>
      <c r="GD180" s="484">
        <v>44</v>
      </c>
      <c r="GE180" s="484">
        <v>26</v>
      </c>
      <c r="GF180" s="484">
        <v>6</v>
      </c>
      <c r="GG180" s="485">
        <v>798</v>
      </c>
      <c r="GH180" s="484">
        <v>2</v>
      </c>
      <c r="GI180" s="484">
        <v>1307</v>
      </c>
      <c r="GJ180" s="484">
        <v>3943</v>
      </c>
      <c r="GK180" s="484">
        <v>13216</v>
      </c>
      <c r="GL180" s="484">
        <v>7644</v>
      </c>
      <c r="GM180" s="484">
        <v>5788</v>
      </c>
      <c r="GN180" s="484">
        <v>3870</v>
      </c>
      <c r="GO180" s="484">
        <v>3038</v>
      </c>
      <c r="GP180" s="484">
        <v>284</v>
      </c>
      <c r="GQ180" s="485">
        <v>39092</v>
      </c>
      <c r="GR180" s="484">
        <v>0</v>
      </c>
      <c r="GS180" s="484">
        <v>1985</v>
      </c>
      <c r="GT180" s="484">
        <v>5065</v>
      </c>
      <c r="GU180" s="484">
        <v>6652</v>
      </c>
      <c r="GV180" s="484">
        <v>2557</v>
      </c>
      <c r="GW180" s="484">
        <v>1421</v>
      </c>
      <c r="GX180" s="484">
        <v>759</v>
      </c>
      <c r="GY180" s="484">
        <v>415</v>
      </c>
      <c r="GZ180" s="484">
        <v>46</v>
      </c>
      <c r="HA180" s="485">
        <v>18900</v>
      </c>
      <c r="HB180" s="460">
        <v>0</v>
      </c>
      <c r="HC180" s="460">
        <v>11.2</v>
      </c>
      <c r="HD180" s="460">
        <v>1.5</v>
      </c>
      <c r="HE180" s="460">
        <v>0.78</v>
      </c>
      <c r="HF180" s="460">
        <v>0.5</v>
      </c>
      <c r="HG180" s="460">
        <v>0</v>
      </c>
      <c r="HH180" s="460">
        <v>0</v>
      </c>
      <c r="HI180" s="460">
        <v>0</v>
      </c>
      <c r="HJ180" s="460">
        <v>0</v>
      </c>
      <c r="HK180" s="483">
        <v>13.98</v>
      </c>
      <c r="HL180" s="460">
        <v>2</v>
      </c>
      <c r="HM180" s="460">
        <v>2784.5</v>
      </c>
      <c r="HN180" s="460">
        <v>7740.25</v>
      </c>
      <c r="HO180" s="460">
        <v>18166.919999999998</v>
      </c>
      <c r="HP180" s="460">
        <v>9573.15</v>
      </c>
      <c r="HQ180" s="460">
        <v>6853.6</v>
      </c>
      <c r="HR180" s="460">
        <v>4443.3999999999996</v>
      </c>
      <c r="HS180" s="460">
        <v>3345.85</v>
      </c>
      <c r="HT180" s="460">
        <v>322.05</v>
      </c>
      <c r="HU180" s="483">
        <v>53231.72</v>
      </c>
      <c r="HV180" s="460">
        <v>1.1000000000000001</v>
      </c>
      <c r="HW180" s="460">
        <v>1856.3</v>
      </c>
      <c r="HX180" s="460">
        <v>6020.2</v>
      </c>
      <c r="HY180" s="460">
        <v>16148.4</v>
      </c>
      <c r="HZ180" s="460">
        <v>9573.2000000000007</v>
      </c>
      <c r="IA180" s="460">
        <v>8376.6</v>
      </c>
      <c r="IB180" s="460">
        <v>6418.2</v>
      </c>
      <c r="IC180" s="460">
        <v>5576.4</v>
      </c>
      <c r="ID180" s="460">
        <v>644.1</v>
      </c>
      <c r="IE180" s="483">
        <v>54614.5</v>
      </c>
      <c r="IF180" s="483">
        <v>0</v>
      </c>
      <c r="IG180" s="483">
        <v>54614.5</v>
      </c>
      <c r="IH180" s="460">
        <v>2</v>
      </c>
      <c r="II180" s="460">
        <v>2784.5</v>
      </c>
      <c r="IJ180" s="460">
        <v>7740.25</v>
      </c>
      <c r="IK180" s="460">
        <v>18166.919999999998</v>
      </c>
      <c r="IL180" s="460">
        <v>9573.15</v>
      </c>
      <c r="IM180" s="460">
        <v>6853.6</v>
      </c>
      <c r="IN180" s="460">
        <v>4443.3999999999996</v>
      </c>
      <c r="IO180" s="460">
        <v>3345.85</v>
      </c>
      <c r="IP180" s="460">
        <v>322.05</v>
      </c>
      <c r="IQ180" s="483">
        <v>53231.72</v>
      </c>
      <c r="IR180" s="460">
        <v>2</v>
      </c>
      <c r="IS180" s="460">
        <v>677.25</v>
      </c>
      <c r="IT180" s="460">
        <v>1515.31</v>
      </c>
      <c r="IU180" s="460">
        <v>2071.09</v>
      </c>
      <c r="IV180" s="460">
        <v>436.45</v>
      </c>
      <c r="IW180" s="460">
        <v>126.61</v>
      </c>
      <c r="IX180" s="460">
        <v>44.88</v>
      </c>
      <c r="IY180" s="460">
        <v>10.42</v>
      </c>
      <c r="IZ180" s="460">
        <v>0</v>
      </c>
      <c r="JA180" s="483">
        <v>4884.01</v>
      </c>
      <c r="JB180" s="460">
        <v>0</v>
      </c>
      <c r="JC180" s="460">
        <v>2107.25</v>
      </c>
      <c r="JD180" s="460">
        <v>6224.94</v>
      </c>
      <c r="JE180" s="460">
        <v>16095.83</v>
      </c>
      <c r="JF180" s="460">
        <v>9136.7000000000007</v>
      </c>
      <c r="JG180" s="460">
        <v>6726.99</v>
      </c>
      <c r="JH180" s="460">
        <v>4398.5200000000004</v>
      </c>
      <c r="JI180" s="460">
        <v>3335.43</v>
      </c>
      <c r="JJ180" s="460">
        <v>322.05</v>
      </c>
      <c r="JK180" s="483">
        <v>48347.71</v>
      </c>
      <c r="JL180" s="460">
        <v>0</v>
      </c>
      <c r="JM180" s="460">
        <v>1404.8</v>
      </c>
      <c r="JN180" s="460">
        <v>4841.6000000000004</v>
      </c>
      <c r="JO180" s="460">
        <v>14307.4</v>
      </c>
      <c r="JP180" s="460">
        <v>9136.7000000000007</v>
      </c>
      <c r="JQ180" s="460">
        <v>8221.9</v>
      </c>
      <c r="JR180" s="460">
        <v>6353.4</v>
      </c>
      <c r="JS180" s="460">
        <v>5559.1</v>
      </c>
      <c r="JT180" s="460">
        <v>644.1</v>
      </c>
      <c r="JU180" s="483">
        <v>50469</v>
      </c>
      <c r="JV180" s="483">
        <v>0</v>
      </c>
      <c r="JW180" s="483">
        <v>50469</v>
      </c>
      <c r="JX180" s="461"/>
      <c r="JY180" s="461"/>
      <c r="JZ180" s="461"/>
      <c r="KA180" s="461"/>
      <c r="KB180" s="461"/>
      <c r="KC180" s="461"/>
      <c r="KD180" s="461"/>
      <c r="KE180" s="461"/>
      <c r="KF180" s="461"/>
      <c r="KG180" s="461"/>
      <c r="KH180" s="461"/>
      <c r="KI180" s="461"/>
      <c r="KJ180" s="461"/>
      <c r="KK180" s="461"/>
      <c r="KL180" s="461"/>
      <c r="KM180" s="461"/>
      <c r="KN180" s="461"/>
      <c r="KO180" s="461"/>
      <c r="KP180" s="461"/>
      <c r="KQ180" s="461"/>
      <c r="KR180" s="461"/>
      <c r="KS180" s="461"/>
      <c r="KT180" s="461"/>
      <c r="KU180" s="461"/>
      <c r="KV180" s="461"/>
      <c r="KW180" s="461"/>
      <c r="KX180" s="462"/>
    </row>
    <row r="181" spans="1:310" s="463" customFormat="1" x14ac:dyDescent="0.2">
      <c r="A181" s="457" t="s">
        <v>384</v>
      </c>
      <c r="B181" s="473" t="s">
        <v>1000</v>
      </c>
      <c r="C181" s="464" t="s">
        <v>786</v>
      </c>
      <c r="D181" s="465" t="s">
        <v>385</v>
      </c>
      <c r="E181" s="484">
        <v>13958</v>
      </c>
      <c r="F181" s="484">
        <v>13101</v>
      </c>
      <c r="G181" s="484">
        <v>13121</v>
      </c>
      <c r="H181" s="484">
        <v>7125</v>
      </c>
      <c r="I181" s="484">
        <v>3551</v>
      </c>
      <c r="J181" s="484">
        <v>1584</v>
      </c>
      <c r="K181" s="484">
        <v>421</v>
      </c>
      <c r="L181" s="484">
        <v>58</v>
      </c>
      <c r="M181" s="485">
        <v>52919</v>
      </c>
      <c r="N181" s="484">
        <v>673</v>
      </c>
      <c r="O181" s="484">
        <v>576</v>
      </c>
      <c r="P181" s="484">
        <v>354</v>
      </c>
      <c r="Q181" s="484">
        <v>163</v>
      </c>
      <c r="R181" s="484">
        <v>57</v>
      </c>
      <c r="S181" s="484">
        <v>19</v>
      </c>
      <c r="T181" s="484">
        <v>9</v>
      </c>
      <c r="U181" s="484">
        <v>13</v>
      </c>
      <c r="V181" s="485">
        <v>1864</v>
      </c>
      <c r="W181" s="484">
        <v>0</v>
      </c>
      <c r="X181" s="484">
        <v>0</v>
      </c>
      <c r="Y181" s="484">
        <v>0</v>
      </c>
      <c r="Z181" s="484">
        <v>0</v>
      </c>
      <c r="AA181" s="484">
        <v>0</v>
      </c>
      <c r="AB181" s="484">
        <v>0</v>
      </c>
      <c r="AC181" s="484">
        <v>0</v>
      </c>
      <c r="AD181" s="484">
        <v>0</v>
      </c>
      <c r="AE181" s="485">
        <v>0</v>
      </c>
      <c r="AF181" s="484">
        <v>13285</v>
      </c>
      <c r="AG181" s="484">
        <v>12525</v>
      </c>
      <c r="AH181" s="484">
        <v>12767</v>
      </c>
      <c r="AI181" s="484">
        <v>6962</v>
      </c>
      <c r="AJ181" s="484">
        <v>3494</v>
      </c>
      <c r="AK181" s="484">
        <v>1565</v>
      </c>
      <c r="AL181" s="484">
        <v>412</v>
      </c>
      <c r="AM181" s="484">
        <v>45</v>
      </c>
      <c r="AN181" s="485">
        <v>51055</v>
      </c>
      <c r="AO181" s="484">
        <v>57</v>
      </c>
      <c r="AP181" s="484">
        <v>75</v>
      </c>
      <c r="AQ181" s="484">
        <v>122</v>
      </c>
      <c r="AR181" s="484">
        <v>74</v>
      </c>
      <c r="AS181" s="484">
        <v>36</v>
      </c>
      <c r="AT181" s="484">
        <v>22</v>
      </c>
      <c r="AU181" s="484">
        <v>12</v>
      </c>
      <c r="AV181" s="484">
        <v>3</v>
      </c>
      <c r="AW181" s="485">
        <v>401</v>
      </c>
      <c r="AX181" s="484">
        <v>57</v>
      </c>
      <c r="AY181" s="484">
        <v>75</v>
      </c>
      <c r="AZ181" s="484">
        <v>122</v>
      </c>
      <c r="BA181" s="484">
        <v>74</v>
      </c>
      <c r="BB181" s="484">
        <v>36</v>
      </c>
      <c r="BC181" s="484">
        <v>22</v>
      </c>
      <c r="BD181" s="484">
        <v>12</v>
      </c>
      <c r="BE181" s="484">
        <v>3</v>
      </c>
      <c r="BF181" s="486"/>
      <c r="BG181" s="485">
        <v>401</v>
      </c>
      <c r="BH181" s="484">
        <v>57</v>
      </c>
      <c r="BI181" s="484">
        <v>13303</v>
      </c>
      <c r="BJ181" s="484">
        <v>12572</v>
      </c>
      <c r="BK181" s="484">
        <v>12719</v>
      </c>
      <c r="BL181" s="484">
        <v>6924</v>
      </c>
      <c r="BM181" s="484">
        <v>3480</v>
      </c>
      <c r="BN181" s="484">
        <v>1555</v>
      </c>
      <c r="BO181" s="484">
        <v>403</v>
      </c>
      <c r="BP181" s="484">
        <v>42</v>
      </c>
      <c r="BQ181" s="485">
        <v>51055</v>
      </c>
      <c r="BR181" s="484">
        <v>18</v>
      </c>
      <c r="BS181" s="484">
        <v>6425</v>
      </c>
      <c r="BT181" s="484">
        <v>4336</v>
      </c>
      <c r="BU181" s="484">
        <v>3312</v>
      </c>
      <c r="BV181" s="484">
        <v>1155</v>
      </c>
      <c r="BW181" s="484">
        <v>462</v>
      </c>
      <c r="BX181" s="484">
        <v>162</v>
      </c>
      <c r="BY181" s="484">
        <v>44</v>
      </c>
      <c r="BZ181" s="484">
        <v>1</v>
      </c>
      <c r="CA181" s="485">
        <v>15915</v>
      </c>
      <c r="CB181" s="484">
        <v>1</v>
      </c>
      <c r="CC181" s="484">
        <v>105</v>
      </c>
      <c r="CD181" s="484">
        <v>122</v>
      </c>
      <c r="CE181" s="484">
        <v>122</v>
      </c>
      <c r="CF181" s="484">
        <v>59</v>
      </c>
      <c r="CG181" s="484">
        <v>20</v>
      </c>
      <c r="CH181" s="484">
        <v>11</v>
      </c>
      <c r="CI181" s="484">
        <v>1</v>
      </c>
      <c r="CJ181" s="484">
        <v>0</v>
      </c>
      <c r="CK181" s="485">
        <v>441</v>
      </c>
      <c r="CL181" s="484">
        <v>0</v>
      </c>
      <c r="CM181" s="484">
        <v>13</v>
      </c>
      <c r="CN181" s="484">
        <v>12</v>
      </c>
      <c r="CO181" s="484">
        <v>12</v>
      </c>
      <c r="CP181" s="484">
        <v>7</v>
      </c>
      <c r="CQ181" s="484">
        <v>5</v>
      </c>
      <c r="CR181" s="484">
        <v>15</v>
      </c>
      <c r="CS181" s="484">
        <v>10</v>
      </c>
      <c r="CT181" s="484">
        <v>8</v>
      </c>
      <c r="CU181" s="485">
        <v>82</v>
      </c>
      <c r="CV181" s="484">
        <v>64</v>
      </c>
      <c r="CW181" s="484">
        <v>50</v>
      </c>
      <c r="CX181" s="484">
        <v>53</v>
      </c>
      <c r="CY181" s="484">
        <v>24</v>
      </c>
      <c r="CZ181" s="484">
        <v>9</v>
      </c>
      <c r="DA181" s="484">
        <v>6</v>
      </c>
      <c r="DB181" s="484">
        <v>7</v>
      </c>
      <c r="DC181" s="484">
        <v>1</v>
      </c>
      <c r="DD181" s="485">
        <v>214</v>
      </c>
      <c r="DE181" s="484">
        <v>190</v>
      </c>
      <c r="DF181" s="484">
        <v>113</v>
      </c>
      <c r="DG181" s="484">
        <v>94</v>
      </c>
      <c r="DH181" s="484">
        <v>43</v>
      </c>
      <c r="DI181" s="484">
        <v>14</v>
      </c>
      <c r="DJ181" s="484">
        <v>10</v>
      </c>
      <c r="DK181" s="484">
        <v>2</v>
      </c>
      <c r="DL181" s="484">
        <v>0</v>
      </c>
      <c r="DM181" s="485">
        <v>466</v>
      </c>
      <c r="DN181" s="484">
        <v>131</v>
      </c>
      <c r="DO181" s="484">
        <v>114</v>
      </c>
      <c r="DP181" s="484">
        <v>93</v>
      </c>
      <c r="DQ181" s="484">
        <v>39</v>
      </c>
      <c r="DR181" s="484">
        <v>12</v>
      </c>
      <c r="DS181" s="484">
        <v>8</v>
      </c>
      <c r="DT181" s="484">
        <v>7</v>
      </c>
      <c r="DU181" s="484">
        <v>1</v>
      </c>
      <c r="DV181" s="485">
        <v>405</v>
      </c>
      <c r="DW181" s="484">
        <v>37</v>
      </c>
      <c r="DX181" s="484">
        <v>13</v>
      </c>
      <c r="DY181" s="484">
        <v>23</v>
      </c>
      <c r="DZ181" s="484">
        <v>8</v>
      </c>
      <c r="EA181" s="484">
        <v>4</v>
      </c>
      <c r="EB181" s="484">
        <v>1</v>
      </c>
      <c r="EC181" s="484">
        <v>3</v>
      </c>
      <c r="ED181" s="484">
        <v>2</v>
      </c>
      <c r="EE181" s="485">
        <v>91</v>
      </c>
      <c r="EF181" s="484">
        <v>358</v>
      </c>
      <c r="EG181" s="484">
        <v>240</v>
      </c>
      <c r="EH181" s="484">
        <v>210</v>
      </c>
      <c r="EI181" s="484">
        <v>90</v>
      </c>
      <c r="EJ181" s="484">
        <v>30</v>
      </c>
      <c r="EK181" s="484">
        <v>19</v>
      </c>
      <c r="EL181" s="484">
        <v>12</v>
      </c>
      <c r="EM181" s="484">
        <v>3</v>
      </c>
      <c r="EN181" s="485">
        <v>962</v>
      </c>
      <c r="EO181" s="484">
        <v>128</v>
      </c>
      <c r="EP181" s="484">
        <v>79</v>
      </c>
      <c r="EQ181" s="484">
        <v>66</v>
      </c>
      <c r="ER181" s="484">
        <v>27</v>
      </c>
      <c r="ES181" s="484">
        <v>11</v>
      </c>
      <c r="ET181" s="484">
        <v>9</v>
      </c>
      <c r="EU181" s="484">
        <v>5</v>
      </c>
      <c r="EV181" s="484">
        <v>2</v>
      </c>
      <c r="EW181" s="485">
        <v>327</v>
      </c>
      <c r="EX181" s="484">
        <v>0</v>
      </c>
      <c r="EY181" s="484">
        <v>0</v>
      </c>
      <c r="EZ181" s="484">
        <v>0</v>
      </c>
      <c r="FA181" s="484">
        <v>0</v>
      </c>
      <c r="FB181" s="484">
        <v>0</v>
      </c>
      <c r="FC181" s="484">
        <v>0</v>
      </c>
      <c r="FD181" s="484">
        <v>0</v>
      </c>
      <c r="FE181" s="484">
        <v>0</v>
      </c>
      <c r="FF181" s="485">
        <v>0</v>
      </c>
      <c r="FG181" s="484">
        <v>0</v>
      </c>
      <c r="FH181" s="484">
        <v>0</v>
      </c>
      <c r="FI181" s="484">
        <v>0</v>
      </c>
      <c r="FJ181" s="484">
        <v>0</v>
      </c>
      <c r="FK181" s="484">
        <v>0</v>
      </c>
      <c r="FL181" s="484">
        <v>0</v>
      </c>
      <c r="FM181" s="484">
        <v>0</v>
      </c>
      <c r="FN181" s="484">
        <v>0</v>
      </c>
      <c r="FO181" s="485">
        <v>0</v>
      </c>
      <c r="FP181" s="484">
        <v>0</v>
      </c>
      <c r="FQ181" s="484">
        <v>0</v>
      </c>
      <c r="FR181" s="484">
        <v>0</v>
      </c>
      <c r="FS181" s="484">
        <v>0</v>
      </c>
      <c r="FT181" s="484">
        <v>0</v>
      </c>
      <c r="FU181" s="484">
        <v>0</v>
      </c>
      <c r="FV181" s="484">
        <v>0</v>
      </c>
      <c r="FW181" s="484">
        <v>0</v>
      </c>
      <c r="FX181" s="485">
        <v>0</v>
      </c>
      <c r="FY181" s="484">
        <v>128</v>
      </c>
      <c r="FZ181" s="484">
        <v>79</v>
      </c>
      <c r="GA181" s="484">
        <v>66</v>
      </c>
      <c r="GB181" s="484">
        <v>27</v>
      </c>
      <c r="GC181" s="484">
        <v>11</v>
      </c>
      <c r="GD181" s="484">
        <v>9</v>
      </c>
      <c r="GE181" s="484">
        <v>5</v>
      </c>
      <c r="GF181" s="484">
        <v>2</v>
      </c>
      <c r="GG181" s="485">
        <v>327</v>
      </c>
      <c r="GH181" s="484">
        <v>38</v>
      </c>
      <c r="GI181" s="484">
        <v>6528</v>
      </c>
      <c r="GJ181" s="484">
        <v>7925</v>
      </c>
      <c r="GK181" s="484">
        <v>9104</v>
      </c>
      <c r="GL181" s="484">
        <v>5632</v>
      </c>
      <c r="GM181" s="484">
        <v>2968</v>
      </c>
      <c r="GN181" s="484">
        <v>1352</v>
      </c>
      <c r="GO181" s="484">
        <v>331</v>
      </c>
      <c r="GP181" s="484">
        <v>29</v>
      </c>
      <c r="GQ181" s="485">
        <v>33907</v>
      </c>
      <c r="GR181" s="484">
        <v>19</v>
      </c>
      <c r="GS181" s="484">
        <v>6775</v>
      </c>
      <c r="GT181" s="484">
        <v>4647</v>
      </c>
      <c r="GU181" s="484">
        <v>3615</v>
      </c>
      <c r="GV181" s="484">
        <v>1292</v>
      </c>
      <c r="GW181" s="484">
        <v>512</v>
      </c>
      <c r="GX181" s="484">
        <v>203</v>
      </c>
      <c r="GY181" s="484">
        <v>72</v>
      </c>
      <c r="GZ181" s="484">
        <v>13</v>
      </c>
      <c r="HA181" s="485">
        <v>17148</v>
      </c>
      <c r="HB181" s="460">
        <v>0</v>
      </c>
      <c r="HC181" s="460">
        <v>7.5</v>
      </c>
      <c r="HD181" s="460">
        <v>1.5</v>
      </c>
      <c r="HE181" s="460">
        <v>0.9</v>
      </c>
      <c r="HF181" s="460">
        <v>1.5</v>
      </c>
      <c r="HG181" s="460">
        <v>0.9</v>
      </c>
      <c r="HH181" s="460">
        <v>0.5</v>
      </c>
      <c r="HI181" s="460">
        <v>0.8</v>
      </c>
      <c r="HJ181" s="460">
        <v>0</v>
      </c>
      <c r="HK181" s="483">
        <v>13.6</v>
      </c>
      <c r="HL181" s="460">
        <v>52.25</v>
      </c>
      <c r="HM181" s="460">
        <v>11637.95</v>
      </c>
      <c r="HN181" s="460">
        <v>11403.25</v>
      </c>
      <c r="HO181" s="460">
        <v>11848.25</v>
      </c>
      <c r="HP181" s="460">
        <v>6611.2</v>
      </c>
      <c r="HQ181" s="460">
        <v>3355.3</v>
      </c>
      <c r="HR181" s="460">
        <v>1502.3</v>
      </c>
      <c r="HS181" s="460">
        <v>388.55</v>
      </c>
      <c r="HT181" s="460">
        <v>39.549999999999997</v>
      </c>
      <c r="HU181" s="483">
        <v>46838.6</v>
      </c>
      <c r="HV181" s="460">
        <v>29</v>
      </c>
      <c r="HW181" s="460">
        <v>7758.6</v>
      </c>
      <c r="HX181" s="460">
        <v>8869.2000000000007</v>
      </c>
      <c r="HY181" s="460">
        <v>10531.8</v>
      </c>
      <c r="HZ181" s="460">
        <v>6611.2</v>
      </c>
      <c r="IA181" s="460">
        <v>4100.8999999999996</v>
      </c>
      <c r="IB181" s="460">
        <v>2170</v>
      </c>
      <c r="IC181" s="460">
        <v>647.6</v>
      </c>
      <c r="ID181" s="460">
        <v>79.099999999999994</v>
      </c>
      <c r="IE181" s="483">
        <v>40797.4</v>
      </c>
      <c r="IF181" s="483">
        <v>784.2</v>
      </c>
      <c r="IG181" s="483">
        <v>41581.599999999999</v>
      </c>
      <c r="IH181" s="460">
        <v>52.25</v>
      </c>
      <c r="II181" s="460">
        <v>11637.95</v>
      </c>
      <c r="IJ181" s="460">
        <v>11403.25</v>
      </c>
      <c r="IK181" s="460">
        <v>11848.25</v>
      </c>
      <c r="IL181" s="460">
        <v>6611.2</v>
      </c>
      <c r="IM181" s="460">
        <v>3355.3</v>
      </c>
      <c r="IN181" s="460">
        <v>1502.3</v>
      </c>
      <c r="IO181" s="460">
        <v>388.55</v>
      </c>
      <c r="IP181" s="460">
        <v>39.549999999999997</v>
      </c>
      <c r="IQ181" s="483">
        <v>46838.6</v>
      </c>
      <c r="IR181" s="460">
        <v>23.46</v>
      </c>
      <c r="IS181" s="460">
        <v>2592.42</v>
      </c>
      <c r="IT181" s="460">
        <v>880.99</v>
      </c>
      <c r="IU181" s="460">
        <v>470.86</v>
      </c>
      <c r="IV181" s="460">
        <v>138.94999999999999</v>
      </c>
      <c r="IW181" s="460">
        <v>38.67</v>
      </c>
      <c r="IX181" s="460">
        <v>11.03</v>
      </c>
      <c r="IY181" s="460">
        <v>4.04</v>
      </c>
      <c r="IZ181" s="460">
        <v>0</v>
      </c>
      <c r="JA181" s="483">
        <v>4160.42</v>
      </c>
      <c r="JB181" s="460">
        <v>28.79</v>
      </c>
      <c r="JC181" s="460">
        <v>9045.5300000000007</v>
      </c>
      <c r="JD181" s="460">
        <v>10522.26</v>
      </c>
      <c r="JE181" s="460">
        <v>11377.39</v>
      </c>
      <c r="JF181" s="460">
        <v>6472.25</v>
      </c>
      <c r="JG181" s="460">
        <v>3316.63</v>
      </c>
      <c r="JH181" s="460">
        <v>1491.27</v>
      </c>
      <c r="JI181" s="460">
        <v>384.51</v>
      </c>
      <c r="JJ181" s="460">
        <v>39.549999999999997</v>
      </c>
      <c r="JK181" s="483">
        <v>42678.18</v>
      </c>
      <c r="JL181" s="460">
        <v>16</v>
      </c>
      <c r="JM181" s="460">
        <v>6030.4</v>
      </c>
      <c r="JN181" s="460">
        <v>8184</v>
      </c>
      <c r="JO181" s="460">
        <v>10113.200000000001</v>
      </c>
      <c r="JP181" s="460">
        <v>6472.3</v>
      </c>
      <c r="JQ181" s="460">
        <v>4053.7</v>
      </c>
      <c r="JR181" s="460">
        <v>2154.1</v>
      </c>
      <c r="JS181" s="460">
        <v>640.9</v>
      </c>
      <c r="JT181" s="460">
        <v>79.099999999999994</v>
      </c>
      <c r="JU181" s="483">
        <v>37743.699999999997</v>
      </c>
      <c r="JV181" s="483">
        <v>784.2</v>
      </c>
      <c r="JW181" s="483">
        <v>38527.9</v>
      </c>
      <c r="JX181" s="461"/>
      <c r="JY181" s="461"/>
      <c r="JZ181" s="461"/>
      <c r="KA181" s="461"/>
      <c r="KB181" s="461"/>
      <c r="KC181" s="461"/>
      <c r="KD181" s="461"/>
      <c r="KE181" s="461"/>
      <c r="KF181" s="461"/>
      <c r="KG181" s="461"/>
      <c r="KH181" s="461"/>
      <c r="KI181" s="461"/>
      <c r="KJ181" s="461"/>
      <c r="KK181" s="461"/>
      <c r="KL181" s="461"/>
      <c r="KM181" s="461"/>
      <c r="KN181" s="461"/>
      <c r="KO181" s="461"/>
      <c r="KP181" s="461"/>
      <c r="KQ181" s="461"/>
      <c r="KR181" s="461"/>
      <c r="KS181" s="461"/>
      <c r="KT181" s="461"/>
      <c r="KU181" s="461"/>
      <c r="KV181" s="461"/>
      <c r="KW181" s="461"/>
      <c r="KX181" s="462"/>
    </row>
    <row r="182" spans="1:310" s="463" customFormat="1" x14ac:dyDescent="0.2">
      <c r="A182" s="457" t="s">
        <v>386</v>
      </c>
      <c r="B182" s="473" t="s">
        <v>1001</v>
      </c>
      <c r="C182" s="464" t="s">
        <v>794</v>
      </c>
      <c r="D182" s="465" t="s">
        <v>1002</v>
      </c>
      <c r="E182" s="484">
        <v>35591</v>
      </c>
      <c r="F182" s="484">
        <v>15885</v>
      </c>
      <c r="G182" s="484">
        <v>11341</v>
      </c>
      <c r="H182" s="484">
        <v>7675</v>
      </c>
      <c r="I182" s="484">
        <v>3889</v>
      </c>
      <c r="J182" s="484">
        <v>1606</v>
      </c>
      <c r="K182" s="484">
        <v>527</v>
      </c>
      <c r="L182" s="484">
        <v>31</v>
      </c>
      <c r="M182" s="485">
        <v>76545</v>
      </c>
      <c r="N182" s="484">
        <v>849</v>
      </c>
      <c r="O182" s="484">
        <v>208</v>
      </c>
      <c r="P182" s="484">
        <v>154</v>
      </c>
      <c r="Q182" s="484">
        <v>53</v>
      </c>
      <c r="R182" s="484">
        <v>19</v>
      </c>
      <c r="S182" s="484">
        <v>5</v>
      </c>
      <c r="T182" s="484">
        <v>3</v>
      </c>
      <c r="U182" s="484">
        <v>3</v>
      </c>
      <c r="V182" s="485">
        <v>1294</v>
      </c>
      <c r="W182" s="484">
        <v>0</v>
      </c>
      <c r="X182" s="484">
        <v>0</v>
      </c>
      <c r="Y182" s="484">
        <v>0</v>
      </c>
      <c r="Z182" s="484">
        <v>0</v>
      </c>
      <c r="AA182" s="484">
        <v>0</v>
      </c>
      <c r="AB182" s="484">
        <v>0</v>
      </c>
      <c r="AC182" s="484">
        <v>0</v>
      </c>
      <c r="AD182" s="484">
        <v>0</v>
      </c>
      <c r="AE182" s="485">
        <v>0</v>
      </c>
      <c r="AF182" s="484">
        <v>34742</v>
      </c>
      <c r="AG182" s="484">
        <v>15677</v>
      </c>
      <c r="AH182" s="484">
        <v>11187</v>
      </c>
      <c r="AI182" s="484">
        <v>7622</v>
      </c>
      <c r="AJ182" s="484">
        <v>3870</v>
      </c>
      <c r="AK182" s="484">
        <v>1601</v>
      </c>
      <c r="AL182" s="484">
        <v>524</v>
      </c>
      <c r="AM182" s="484">
        <v>28</v>
      </c>
      <c r="AN182" s="485">
        <v>75251</v>
      </c>
      <c r="AO182" s="484">
        <v>202</v>
      </c>
      <c r="AP182" s="484">
        <v>105</v>
      </c>
      <c r="AQ182" s="484">
        <v>133</v>
      </c>
      <c r="AR182" s="484">
        <v>84</v>
      </c>
      <c r="AS182" s="484">
        <v>62</v>
      </c>
      <c r="AT182" s="484">
        <v>36</v>
      </c>
      <c r="AU182" s="484">
        <v>24</v>
      </c>
      <c r="AV182" s="484">
        <v>17</v>
      </c>
      <c r="AW182" s="485">
        <v>663</v>
      </c>
      <c r="AX182" s="484">
        <v>202</v>
      </c>
      <c r="AY182" s="484">
        <v>105</v>
      </c>
      <c r="AZ182" s="484">
        <v>133</v>
      </c>
      <c r="BA182" s="484">
        <v>84</v>
      </c>
      <c r="BB182" s="484">
        <v>62</v>
      </c>
      <c r="BC182" s="484">
        <v>36</v>
      </c>
      <c r="BD182" s="484">
        <v>24</v>
      </c>
      <c r="BE182" s="484">
        <v>17</v>
      </c>
      <c r="BF182" s="486"/>
      <c r="BG182" s="485">
        <v>663</v>
      </c>
      <c r="BH182" s="484">
        <v>202</v>
      </c>
      <c r="BI182" s="484">
        <v>34645</v>
      </c>
      <c r="BJ182" s="484">
        <v>15705</v>
      </c>
      <c r="BK182" s="484">
        <v>11138</v>
      </c>
      <c r="BL182" s="484">
        <v>7600</v>
      </c>
      <c r="BM182" s="484">
        <v>3844</v>
      </c>
      <c r="BN182" s="484">
        <v>1589</v>
      </c>
      <c r="BO182" s="484">
        <v>517</v>
      </c>
      <c r="BP182" s="484">
        <v>11</v>
      </c>
      <c r="BQ182" s="485">
        <v>75251</v>
      </c>
      <c r="BR182" s="484">
        <v>57</v>
      </c>
      <c r="BS182" s="484">
        <v>14805</v>
      </c>
      <c r="BT182" s="484">
        <v>5359</v>
      </c>
      <c r="BU182" s="484">
        <v>3033</v>
      </c>
      <c r="BV182" s="484">
        <v>1411</v>
      </c>
      <c r="BW182" s="484">
        <v>511</v>
      </c>
      <c r="BX182" s="484">
        <v>191</v>
      </c>
      <c r="BY182" s="484">
        <v>54</v>
      </c>
      <c r="BZ182" s="484">
        <v>0</v>
      </c>
      <c r="CA182" s="485">
        <v>25421</v>
      </c>
      <c r="CB182" s="484">
        <v>11</v>
      </c>
      <c r="CC182" s="484">
        <v>316</v>
      </c>
      <c r="CD182" s="484">
        <v>163</v>
      </c>
      <c r="CE182" s="484">
        <v>111</v>
      </c>
      <c r="CF182" s="484">
        <v>65</v>
      </c>
      <c r="CG182" s="484">
        <v>26</v>
      </c>
      <c r="CH182" s="484">
        <v>7</v>
      </c>
      <c r="CI182" s="484">
        <v>2</v>
      </c>
      <c r="CJ182" s="484">
        <v>0</v>
      </c>
      <c r="CK182" s="485">
        <v>701</v>
      </c>
      <c r="CL182" s="484">
        <v>4</v>
      </c>
      <c r="CM182" s="484">
        <v>44</v>
      </c>
      <c r="CN182" s="484">
        <v>20</v>
      </c>
      <c r="CO182" s="484">
        <v>24</v>
      </c>
      <c r="CP182" s="484">
        <v>21</v>
      </c>
      <c r="CQ182" s="484">
        <v>20</v>
      </c>
      <c r="CR182" s="484">
        <v>17</v>
      </c>
      <c r="CS182" s="484">
        <v>21</v>
      </c>
      <c r="CT182" s="484">
        <v>2</v>
      </c>
      <c r="CU182" s="485">
        <v>173</v>
      </c>
      <c r="CV182" s="484">
        <v>158</v>
      </c>
      <c r="CW182" s="484">
        <v>59</v>
      </c>
      <c r="CX182" s="484">
        <v>57</v>
      </c>
      <c r="CY182" s="484">
        <v>27</v>
      </c>
      <c r="CZ182" s="484">
        <v>9</v>
      </c>
      <c r="DA182" s="484">
        <v>4</v>
      </c>
      <c r="DB182" s="484">
        <v>6</v>
      </c>
      <c r="DC182" s="484">
        <v>0</v>
      </c>
      <c r="DD182" s="485">
        <v>320</v>
      </c>
      <c r="DE182" s="484">
        <v>873</v>
      </c>
      <c r="DF182" s="484">
        <v>292</v>
      </c>
      <c r="DG182" s="484">
        <v>186</v>
      </c>
      <c r="DH182" s="484">
        <v>92</v>
      </c>
      <c r="DI182" s="484">
        <v>29</v>
      </c>
      <c r="DJ182" s="484">
        <v>16</v>
      </c>
      <c r="DK182" s="484">
        <v>10</v>
      </c>
      <c r="DL182" s="484">
        <v>0</v>
      </c>
      <c r="DM182" s="485">
        <v>1498</v>
      </c>
      <c r="DN182" s="484">
        <v>0</v>
      </c>
      <c r="DO182" s="484">
        <v>0</v>
      </c>
      <c r="DP182" s="484">
        <v>0</v>
      </c>
      <c r="DQ182" s="484">
        <v>0</v>
      </c>
      <c r="DR182" s="484">
        <v>0</v>
      </c>
      <c r="DS182" s="484">
        <v>0</v>
      </c>
      <c r="DT182" s="484">
        <v>0</v>
      </c>
      <c r="DU182" s="484">
        <v>0</v>
      </c>
      <c r="DV182" s="485">
        <v>0</v>
      </c>
      <c r="DW182" s="484">
        <v>98</v>
      </c>
      <c r="DX182" s="484">
        <v>17</v>
      </c>
      <c r="DY182" s="484">
        <v>7</v>
      </c>
      <c r="DZ182" s="484">
        <v>3</v>
      </c>
      <c r="EA182" s="484">
        <v>6</v>
      </c>
      <c r="EB182" s="484">
        <v>2</v>
      </c>
      <c r="EC182" s="484">
        <v>2</v>
      </c>
      <c r="ED182" s="484">
        <v>0</v>
      </c>
      <c r="EE182" s="485">
        <v>135</v>
      </c>
      <c r="EF182" s="484">
        <v>971</v>
      </c>
      <c r="EG182" s="484">
        <v>309</v>
      </c>
      <c r="EH182" s="484">
        <v>193</v>
      </c>
      <c r="EI182" s="484">
        <v>95</v>
      </c>
      <c r="EJ182" s="484">
        <v>35</v>
      </c>
      <c r="EK182" s="484">
        <v>18</v>
      </c>
      <c r="EL182" s="484">
        <v>12</v>
      </c>
      <c r="EM182" s="484">
        <v>0</v>
      </c>
      <c r="EN182" s="485">
        <v>1633</v>
      </c>
      <c r="EO182" s="484">
        <v>615</v>
      </c>
      <c r="EP182" s="484">
        <v>163</v>
      </c>
      <c r="EQ182" s="484">
        <v>117</v>
      </c>
      <c r="ER182" s="484">
        <v>55</v>
      </c>
      <c r="ES182" s="484">
        <v>23</v>
      </c>
      <c r="ET182" s="484">
        <v>12</v>
      </c>
      <c r="EU182" s="484">
        <v>10</v>
      </c>
      <c r="EV182" s="484">
        <v>0</v>
      </c>
      <c r="EW182" s="485">
        <v>995</v>
      </c>
      <c r="EX182" s="484">
        <v>0</v>
      </c>
      <c r="EY182" s="484">
        <v>0</v>
      </c>
      <c r="EZ182" s="484">
        <v>0</v>
      </c>
      <c r="FA182" s="484">
        <v>0</v>
      </c>
      <c r="FB182" s="484">
        <v>0</v>
      </c>
      <c r="FC182" s="484">
        <v>0</v>
      </c>
      <c r="FD182" s="484">
        <v>0</v>
      </c>
      <c r="FE182" s="484">
        <v>0</v>
      </c>
      <c r="FF182" s="485">
        <v>0</v>
      </c>
      <c r="FG182" s="484">
        <v>0</v>
      </c>
      <c r="FH182" s="484">
        <v>0</v>
      </c>
      <c r="FI182" s="484">
        <v>0</v>
      </c>
      <c r="FJ182" s="484">
        <v>0</v>
      </c>
      <c r="FK182" s="484">
        <v>0</v>
      </c>
      <c r="FL182" s="484">
        <v>0</v>
      </c>
      <c r="FM182" s="484">
        <v>0</v>
      </c>
      <c r="FN182" s="484">
        <v>0</v>
      </c>
      <c r="FO182" s="485">
        <v>0</v>
      </c>
      <c r="FP182" s="484">
        <v>0</v>
      </c>
      <c r="FQ182" s="484">
        <v>0</v>
      </c>
      <c r="FR182" s="484">
        <v>0</v>
      </c>
      <c r="FS182" s="484">
        <v>0</v>
      </c>
      <c r="FT182" s="484">
        <v>0</v>
      </c>
      <c r="FU182" s="484">
        <v>0</v>
      </c>
      <c r="FV182" s="484">
        <v>0</v>
      </c>
      <c r="FW182" s="484">
        <v>0</v>
      </c>
      <c r="FX182" s="485">
        <v>0</v>
      </c>
      <c r="FY182" s="484">
        <v>615</v>
      </c>
      <c r="FZ182" s="484">
        <v>163</v>
      </c>
      <c r="GA182" s="484">
        <v>117</v>
      </c>
      <c r="GB182" s="484">
        <v>55</v>
      </c>
      <c r="GC182" s="484">
        <v>23</v>
      </c>
      <c r="GD182" s="484">
        <v>12</v>
      </c>
      <c r="GE182" s="484">
        <v>10</v>
      </c>
      <c r="GF182" s="484">
        <v>0</v>
      </c>
      <c r="GG182" s="485">
        <v>995</v>
      </c>
      <c r="GH182" s="484">
        <v>130</v>
      </c>
      <c r="GI182" s="484">
        <v>19376</v>
      </c>
      <c r="GJ182" s="484">
        <v>10144</v>
      </c>
      <c r="GK182" s="484">
        <v>7962</v>
      </c>
      <c r="GL182" s="484">
        <v>6100</v>
      </c>
      <c r="GM182" s="484">
        <v>3281</v>
      </c>
      <c r="GN182" s="484">
        <v>1372</v>
      </c>
      <c r="GO182" s="484">
        <v>438</v>
      </c>
      <c r="GP182" s="484">
        <v>9</v>
      </c>
      <c r="GQ182" s="485">
        <v>48812</v>
      </c>
      <c r="GR182" s="484">
        <v>72</v>
      </c>
      <c r="GS182" s="484">
        <v>15269</v>
      </c>
      <c r="GT182" s="484">
        <v>5561</v>
      </c>
      <c r="GU182" s="484">
        <v>3176</v>
      </c>
      <c r="GV182" s="484">
        <v>1500</v>
      </c>
      <c r="GW182" s="484">
        <v>563</v>
      </c>
      <c r="GX182" s="484">
        <v>217</v>
      </c>
      <c r="GY182" s="484">
        <v>79</v>
      </c>
      <c r="GZ182" s="484">
        <v>2</v>
      </c>
      <c r="HA182" s="485">
        <v>26439</v>
      </c>
      <c r="HB182" s="460">
        <v>0</v>
      </c>
      <c r="HC182" s="460">
        <v>17.37</v>
      </c>
      <c r="HD182" s="460">
        <v>0</v>
      </c>
      <c r="HE182" s="460">
        <v>0.5</v>
      </c>
      <c r="HF182" s="460">
        <v>0</v>
      </c>
      <c r="HG182" s="460">
        <v>0</v>
      </c>
      <c r="HH182" s="460">
        <v>0</v>
      </c>
      <c r="HI182" s="460">
        <v>0</v>
      </c>
      <c r="HJ182" s="460">
        <v>0</v>
      </c>
      <c r="HK182" s="483">
        <v>17.87</v>
      </c>
      <c r="HL182" s="460">
        <v>183</v>
      </c>
      <c r="HM182" s="460">
        <v>30920.38</v>
      </c>
      <c r="HN182" s="460">
        <v>14330.5</v>
      </c>
      <c r="HO182" s="460">
        <v>10346</v>
      </c>
      <c r="HP182" s="460">
        <v>7223.5</v>
      </c>
      <c r="HQ182" s="460">
        <v>3705.75</v>
      </c>
      <c r="HR182" s="460">
        <v>1533</v>
      </c>
      <c r="HS182" s="460">
        <v>494.5</v>
      </c>
      <c r="HT182" s="460">
        <v>10</v>
      </c>
      <c r="HU182" s="483">
        <v>68746.63</v>
      </c>
      <c r="HV182" s="460">
        <v>101.7</v>
      </c>
      <c r="HW182" s="460">
        <v>20613.599999999999</v>
      </c>
      <c r="HX182" s="460">
        <v>11145.9</v>
      </c>
      <c r="HY182" s="460">
        <v>9196.4</v>
      </c>
      <c r="HZ182" s="460">
        <v>7223.5</v>
      </c>
      <c r="IA182" s="460">
        <v>4529.3</v>
      </c>
      <c r="IB182" s="460">
        <v>2214.3000000000002</v>
      </c>
      <c r="IC182" s="460">
        <v>824.2</v>
      </c>
      <c r="ID182" s="460">
        <v>20</v>
      </c>
      <c r="IE182" s="483">
        <v>55868.9</v>
      </c>
      <c r="IF182" s="483">
        <v>12.4</v>
      </c>
      <c r="IG182" s="483">
        <v>55881.3</v>
      </c>
      <c r="IH182" s="460">
        <v>183</v>
      </c>
      <c r="II182" s="460">
        <v>30920.38</v>
      </c>
      <c r="IJ182" s="460">
        <v>14330.5</v>
      </c>
      <c r="IK182" s="460">
        <v>10346</v>
      </c>
      <c r="IL182" s="460">
        <v>7223.5</v>
      </c>
      <c r="IM182" s="460">
        <v>3705.75</v>
      </c>
      <c r="IN182" s="460">
        <v>1533</v>
      </c>
      <c r="IO182" s="460">
        <v>494.5</v>
      </c>
      <c r="IP182" s="460">
        <v>10</v>
      </c>
      <c r="IQ182" s="483">
        <v>68746.63</v>
      </c>
      <c r="IR182" s="460">
        <v>69.95</v>
      </c>
      <c r="IS182" s="460">
        <v>5122.84</v>
      </c>
      <c r="IT182" s="460">
        <v>902.16</v>
      </c>
      <c r="IU182" s="460">
        <v>366.48</v>
      </c>
      <c r="IV182" s="460">
        <v>119.21</v>
      </c>
      <c r="IW182" s="460">
        <v>41.51</v>
      </c>
      <c r="IX182" s="460">
        <v>10.66</v>
      </c>
      <c r="IY182" s="460">
        <v>1.71</v>
      </c>
      <c r="IZ182" s="460">
        <v>0</v>
      </c>
      <c r="JA182" s="483">
        <v>6634.52</v>
      </c>
      <c r="JB182" s="460">
        <v>113.05</v>
      </c>
      <c r="JC182" s="460">
        <v>25797.54</v>
      </c>
      <c r="JD182" s="460">
        <v>13428.34</v>
      </c>
      <c r="JE182" s="460">
        <v>9979.52</v>
      </c>
      <c r="JF182" s="460">
        <v>7104.29</v>
      </c>
      <c r="JG182" s="460">
        <v>3664.24</v>
      </c>
      <c r="JH182" s="460">
        <v>1522.34</v>
      </c>
      <c r="JI182" s="460">
        <v>492.79</v>
      </c>
      <c r="JJ182" s="460">
        <v>10</v>
      </c>
      <c r="JK182" s="483">
        <v>62112.11</v>
      </c>
      <c r="JL182" s="460">
        <v>62.8</v>
      </c>
      <c r="JM182" s="460">
        <v>17198.400000000001</v>
      </c>
      <c r="JN182" s="460">
        <v>10444.299999999999</v>
      </c>
      <c r="JO182" s="460">
        <v>8870.7000000000007</v>
      </c>
      <c r="JP182" s="460">
        <v>7104.3</v>
      </c>
      <c r="JQ182" s="460">
        <v>4478.5</v>
      </c>
      <c r="JR182" s="460">
        <v>2198.9</v>
      </c>
      <c r="JS182" s="460">
        <v>821.3</v>
      </c>
      <c r="JT182" s="460">
        <v>20</v>
      </c>
      <c r="JU182" s="483">
        <v>51199.199999999997</v>
      </c>
      <c r="JV182" s="483">
        <v>12.4</v>
      </c>
      <c r="JW182" s="483">
        <v>51211.6</v>
      </c>
      <c r="JX182" s="461"/>
      <c r="JY182" s="461"/>
      <c r="JZ182" s="461"/>
      <c r="KA182" s="461"/>
      <c r="KB182" s="461"/>
      <c r="KC182" s="461"/>
      <c r="KD182" s="461"/>
      <c r="KE182" s="461"/>
      <c r="KF182" s="461"/>
      <c r="KG182" s="461"/>
      <c r="KH182" s="461"/>
      <c r="KI182" s="461"/>
      <c r="KJ182" s="461"/>
      <c r="KK182" s="461"/>
      <c r="KL182" s="461"/>
      <c r="KM182" s="461"/>
      <c r="KN182" s="461"/>
      <c r="KO182" s="461"/>
      <c r="KP182" s="461"/>
      <c r="KQ182" s="461"/>
      <c r="KR182" s="461"/>
      <c r="KS182" s="461"/>
      <c r="KT182" s="461"/>
      <c r="KU182" s="461"/>
      <c r="KV182" s="461"/>
      <c r="KW182" s="461"/>
      <c r="KX182" s="462"/>
    </row>
    <row r="183" spans="1:310" s="463" customFormat="1" x14ac:dyDescent="0.2">
      <c r="A183" s="457" t="s">
        <v>387</v>
      </c>
      <c r="B183" s="473" t="s">
        <v>1003</v>
      </c>
      <c r="C183" s="464" t="s">
        <v>626</v>
      </c>
      <c r="D183" s="465" t="s">
        <v>388</v>
      </c>
      <c r="E183" s="484">
        <v>11996</v>
      </c>
      <c r="F183" s="484">
        <v>14505</v>
      </c>
      <c r="G183" s="484">
        <v>11698</v>
      </c>
      <c r="H183" s="484">
        <v>9061</v>
      </c>
      <c r="I183" s="484">
        <v>4991</v>
      </c>
      <c r="J183" s="484">
        <v>2359</v>
      </c>
      <c r="K183" s="484">
        <v>1062</v>
      </c>
      <c r="L183" s="484">
        <v>82</v>
      </c>
      <c r="M183" s="485">
        <v>55754</v>
      </c>
      <c r="N183" s="484">
        <v>477</v>
      </c>
      <c r="O183" s="484">
        <v>165</v>
      </c>
      <c r="P183" s="484">
        <v>141</v>
      </c>
      <c r="Q183" s="484">
        <v>118</v>
      </c>
      <c r="R183" s="484">
        <v>70</v>
      </c>
      <c r="S183" s="484">
        <v>26</v>
      </c>
      <c r="T183" s="484">
        <v>11</v>
      </c>
      <c r="U183" s="484">
        <v>2</v>
      </c>
      <c r="V183" s="485">
        <v>1010</v>
      </c>
      <c r="W183" s="484">
        <v>0</v>
      </c>
      <c r="X183" s="484">
        <v>0</v>
      </c>
      <c r="Y183" s="484">
        <v>0</v>
      </c>
      <c r="Z183" s="484">
        <v>0</v>
      </c>
      <c r="AA183" s="484">
        <v>0</v>
      </c>
      <c r="AB183" s="484">
        <v>0</v>
      </c>
      <c r="AC183" s="484">
        <v>0</v>
      </c>
      <c r="AD183" s="484">
        <v>0</v>
      </c>
      <c r="AE183" s="485">
        <v>0</v>
      </c>
      <c r="AF183" s="484">
        <v>11519</v>
      </c>
      <c r="AG183" s="484">
        <v>14340</v>
      </c>
      <c r="AH183" s="484">
        <v>11557</v>
      </c>
      <c r="AI183" s="484">
        <v>8943</v>
      </c>
      <c r="AJ183" s="484">
        <v>4921</v>
      </c>
      <c r="AK183" s="484">
        <v>2333</v>
      </c>
      <c r="AL183" s="484">
        <v>1051</v>
      </c>
      <c r="AM183" s="484">
        <v>80</v>
      </c>
      <c r="AN183" s="485">
        <v>54744</v>
      </c>
      <c r="AO183" s="484">
        <v>36</v>
      </c>
      <c r="AP183" s="484">
        <v>68</v>
      </c>
      <c r="AQ183" s="484">
        <v>64</v>
      </c>
      <c r="AR183" s="484">
        <v>92</v>
      </c>
      <c r="AS183" s="484">
        <v>59</v>
      </c>
      <c r="AT183" s="484">
        <v>17</v>
      </c>
      <c r="AU183" s="484">
        <v>34</v>
      </c>
      <c r="AV183" s="484">
        <v>6</v>
      </c>
      <c r="AW183" s="485">
        <v>376</v>
      </c>
      <c r="AX183" s="484">
        <v>36</v>
      </c>
      <c r="AY183" s="484">
        <v>68</v>
      </c>
      <c r="AZ183" s="484">
        <v>64</v>
      </c>
      <c r="BA183" s="484">
        <v>92</v>
      </c>
      <c r="BB183" s="484">
        <v>59</v>
      </c>
      <c r="BC183" s="484">
        <v>17</v>
      </c>
      <c r="BD183" s="484">
        <v>34</v>
      </c>
      <c r="BE183" s="484">
        <v>6</v>
      </c>
      <c r="BF183" s="486"/>
      <c r="BG183" s="485">
        <v>376</v>
      </c>
      <c r="BH183" s="484">
        <v>36</v>
      </c>
      <c r="BI183" s="484">
        <v>11551</v>
      </c>
      <c r="BJ183" s="484">
        <v>14336</v>
      </c>
      <c r="BK183" s="484">
        <v>11585</v>
      </c>
      <c r="BL183" s="484">
        <v>8910</v>
      </c>
      <c r="BM183" s="484">
        <v>4879</v>
      </c>
      <c r="BN183" s="484">
        <v>2350</v>
      </c>
      <c r="BO183" s="484">
        <v>1023</v>
      </c>
      <c r="BP183" s="484">
        <v>74</v>
      </c>
      <c r="BQ183" s="485">
        <v>54744</v>
      </c>
      <c r="BR183" s="484">
        <v>17</v>
      </c>
      <c r="BS183" s="484">
        <v>5415</v>
      </c>
      <c r="BT183" s="484">
        <v>4888</v>
      </c>
      <c r="BU183" s="484">
        <v>3417</v>
      </c>
      <c r="BV183" s="484">
        <v>2226</v>
      </c>
      <c r="BW183" s="484">
        <v>1052</v>
      </c>
      <c r="BX183" s="484">
        <v>379</v>
      </c>
      <c r="BY183" s="484">
        <v>158</v>
      </c>
      <c r="BZ183" s="484">
        <v>9</v>
      </c>
      <c r="CA183" s="485">
        <v>17561</v>
      </c>
      <c r="CB183" s="484">
        <v>0</v>
      </c>
      <c r="CC183" s="484">
        <v>46</v>
      </c>
      <c r="CD183" s="484">
        <v>91</v>
      </c>
      <c r="CE183" s="484">
        <v>82</v>
      </c>
      <c r="CF183" s="484">
        <v>62</v>
      </c>
      <c r="CG183" s="484">
        <v>34</v>
      </c>
      <c r="CH183" s="484">
        <v>14</v>
      </c>
      <c r="CI183" s="484">
        <v>5</v>
      </c>
      <c r="CJ183" s="484">
        <v>0</v>
      </c>
      <c r="CK183" s="485">
        <v>334</v>
      </c>
      <c r="CL183" s="484">
        <v>0</v>
      </c>
      <c r="CM183" s="484">
        <v>8</v>
      </c>
      <c r="CN183" s="484">
        <v>7</v>
      </c>
      <c r="CO183" s="484">
        <v>12</v>
      </c>
      <c r="CP183" s="484">
        <v>11</v>
      </c>
      <c r="CQ183" s="484">
        <v>9</v>
      </c>
      <c r="CR183" s="484">
        <v>31</v>
      </c>
      <c r="CS183" s="484">
        <v>9</v>
      </c>
      <c r="CT183" s="484">
        <v>1</v>
      </c>
      <c r="CU183" s="485">
        <v>88</v>
      </c>
      <c r="CV183" s="484">
        <v>1741</v>
      </c>
      <c r="CW183" s="484">
        <v>952</v>
      </c>
      <c r="CX183" s="484">
        <v>1110</v>
      </c>
      <c r="CY183" s="484">
        <v>753</v>
      </c>
      <c r="CZ183" s="484">
        <v>414</v>
      </c>
      <c r="DA183" s="484">
        <v>270</v>
      </c>
      <c r="DB183" s="484">
        <v>148</v>
      </c>
      <c r="DC183" s="484">
        <v>9</v>
      </c>
      <c r="DD183" s="485">
        <v>5397</v>
      </c>
      <c r="DE183" s="484">
        <v>343</v>
      </c>
      <c r="DF183" s="484">
        <v>207</v>
      </c>
      <c r="DG183" s="484">
        <v>137</v>
      </c>
      <c r="DH183" s="484">
        <v>88</v>
      </c>
      <c r="DI183" s="484">
        <v>49</v>
      </c>
      <c r="DJ183" s="484">
        <v>21</v>
      </c>
      <c r="DK183" s="484">
        <v>16</v>
      </c>
      <c r="DL183" s="484">
        <v>1</v>
      </c>
      <c r="DM183" s="485">
        <v>862</v>
      </c>
      <c r="DN183" s="484">
        <v>0</v>
      </c>
      <c r="DO183" s="484">
        <v>0</v>
      </c>
      <c r="DP183" s="484">
        <v>0</v>
      </c>
      <c r="DQ183" s="484">
        <v>0</v>
      </c>
      <c r="DR183" s="484">
        <v>0</v>
      </c>
      <c r="DS183" s="484">
        <v>0</v>
      </c>
      <c r="DT183" s="484">
        <v>0</v>
      </c>
      <c r="DU183" s="484">
        <v>0</v>
      </c>
      <c r="DV183" s="485">
        <v>0</v>
      </c>
      <c r="DW183" s="484">
        <v>42</v>
      </c>
      <c r="DX183" s="484">
        <v>42</v>
      </c>
      <c r="DY183" s="484">
        <v>27</v>
      </c>
      <c r="DZ183" s="484">
        <v>15</v>
      </c>
      <c r="EA183" s="484">
        <v>9</v>
      </c>
      <c r="EB183" s="484">
        <v>3</v>
      </c>
      <c r="EC183" s="484">
        <v>3</v>
      </c>
      <c r="ED183" s="484">
        <v>0</v>
      </c>
      <c r="EE183" s="485">
        <v>141</v>
      </c>
      <c r="EF183" s="484">
        <v>385</v>
      </c>
      <c r="EG183" s="484">
        <v>249</v>
      </c>
      <c r="EH183" s="484">
        <v>164</v>
      </c>
      <c r="EI183" s="484">
        <v>103</v>
      </c>
      <c r="EJ183" s="484">
        <v>58</v>
      </c>
      <c r="EK183" s="484">
        <v>24</v>
      </c>
      <c r="EL183" s="484">
        <v>19</v>
      </c>
      <c r="EM183" s="484">
        <v>1</v>
      </c>
      <c r="EN183" s="485">
        <v>1003</v>
      </c>
      <c r="EO183" s="484">
        <v>181</v>
      </c>
      <c r="EP183" s="484">
        <v>122</v>
      </c>
      <c r="EQ183" s="484">
        <v>84</v>
      </c>
      <c r="ER183" s="484">
        <v>47</v>
      </c>
      <c r="ES183" s="484">
        <v>36</v>
      </c>
      <c r="ET183" s="484">
        <v>10</v>
      </c>
      <c r="EU183" s="484">
        <v>16</v>
      </c>
      <c r="EV183" s="484">
        <v>1</v>
      </c>
      <c r="EW183" s="485">
        <v>497</v>
      </c>
      <c r="EX183" s="484">
        <v>0</v>
      </c>
      <c r="EY183" s="484">
        <v>0</v>
      </c>
      <c r="EZ183" s="484">
        <v>0</v>
      </c>
      <c r="FA183" s="484">
        <v>0</v>
      </c>
      <c r="FB183" s="484">
        <v>0</v>
      </c>
      <c r="FC183" s="484">
        <v>0</v>
      </c>
      <c r="FD183" s="484">
        <v>0</v>
      </c>
      <c r="FE183" s="484">
        <v>0</v>
      </c>
      <c r="FF183" s="485">
        <v>0</v>
      </c>
      <c r="FG183" s="484">
        <v>0</v>
      </c>
      <c r="FH183" s="484">
        <v>0</v>
      </c>
      <c r="FI183" s="484">
        <v>0</v>
      </c>
      <c r="FJ183" s="484">
        <v>0</v>
      </c>
      <c r="FK183" s="484">
        <v>0</v>
      </c>
      <c r="FL183" s="484">
        <v>0</v>
      </c>
      <c r="FM183" s="484">
        <v>0</v>
      </c>
      <c r="FN183" s="484">
        <v>0</v>
      </c>
      <c r="FO183" s="485">
        <v>0</v>
      </c>
      <c r="FP183" s="484">
        <v>3</v>
      </c>
      <c r="FQ183" s="484">
        <v>5</v>
      </c>
      <c r="FR183" s="484">
        <v>2</v>
      </c>
      <c r="FS183" s="484">
        <v>3</v>
      </c>
      <c r="FT183" s="484">
        <v>3</v>
      </c>
      <c r="FU183" s="484">
        <v>2</v>
      </c>
      <c r="FV183" s="484">
        <v>1</v>
      </c>
      <c r="FW183" s="484">
        <v>1</v>
      </c>
      <c r="FX183" s="485">
        <v>20</v>
      </c>
      <c r="FY183" s="484">
        <v>178</v>
      </c>
      <c r="FZ183" s="484">
        <v>117</v>
      </c>
      <c r="GA183" s="484">
        <v>82</v>
      </c>
      <c r="GB183" s="484">
        <v>44</v>
      </c>
      <c r="GC183" s="484">
        <v>33</v>
      </c>
      <c r="GD183" s="484">
        <v>8</v>
      </c>
      <c r="GE183" s="484">
        <v>15</v>
      </c>
      <c r="GF183" s="484">
        <v>0</v>
      </c>
      <c r="GG183" s="485">
        <v>477</v>
      </c>
      <c r="GH183" s="484">
        <v>19</v>
      </c>
      <c r="GI183" s="484">
        <v>5202</v>
      </c>
      <c r="GJ183" s="484">
        <v>9284</v>
      </c>
      <c r="GK183" s="484">
        <v>8037</v>
      </c>
      <c r="GL183" s="484">
        <v>6592</v>
      </c>
      <c r="GM183" s="484">
        <v>3771</v>
      </c>
      <c r="GN183" s="484">
        <v>1920</v>
      </c>
      <c r="GO183" s="484">
        <v>847</v>
      </c>
      <c r="GP183" s="484">
        <v>64</v>
      </c>
      <c r="GQ183" s="485">
        <v>35736</v>
      </c>
      <c r="GR183" s="484">
        <v>17</v>
      </c>
      <c r="GS183" s="484">
        <v>6349</v>
      </c>
      <c r="GT183" s="484">
        <v>5052</v>
      </c>
      <c r="GU183" s="484">
        <v>3548</v>
      </c>
      <c r="GV183" s="484">
        <v>2318</v>
      </c>
      <c r="GW183" s="484">
        <v>1108</v>
      </c>
      <c r="GX183" s="484">
        <v>430</v>
      </c>
      <c r="GY183" s="484">
        <v>176</v>
      </c>
      <c r="GZ183" s="484">
        <v>10</v>
      </c>
      <c r="HA183" s="485">
        <v>19008</v>
      </c>
      <c r="HB183" s="460">
        <v>0</v>
      </c>
      <c r="HC183" s="460">
        <v>33.299999999999997</v>
      </c>
      <c r="HD183" s="460">
        <v>1.4</v>
      </c>
      <c r="HE183" s="460">
        <v>1.8</v>
      </c>
      <c r="HF183" s="460">
        <v>0</v>
      </c>
      <c r="HG183" s="460">
        <v>0</v>
      </c>
      <c r="HH183" s="460">
        <v>0</v>
      </c>
      <c r="HI183" s="460">
        <v>0</v>
      </c>
      <c r="HJ183" s="460">
        <v>0</v>
      </c>
      <c r="HK183" s="483">
        <v>36.5</v>
      </c>
      <c r="HL183" s="460">
        <v>31.75</v>
      </c>
      <c r="HM183" s="460">
        <v>10068.950000000001</v>
      </c>
      <c r="HN183" s="460">
        <v>13139.4</v>
      </c>
      <c r="HO183" s="460">
        <v>10729.55</v>
      </c>
      <c r="HP183" s="460">
        <v>8351.65</v>
      </c>
      <c r="HQ183" s="460">
        <v>4610.1499999999996</v>
      </c>
      <c r="HR183" s="460">
        <v>2237.75</v>
      </c>
      <c r="HS183" s="460">
        <v>981.25</v>
      </c>
      <c r="HT183" s="460">
        <v>71.25</v>
      </c>
      <c r="HU183" s="483">
        <v>50221.7</v>
      </c>
      <c r="HV183" s="460">
        <v>17.600000000000001</v>
      </c>
      <c r="HW183" s="460">
        <v>6712.6</v>
      </c>
      <c r="HX183" s="460">
        <v>10219.5</v>
      </c>
      <c r="HY183" s="460">
        <v>9537.4</v>
      </c>
      <c r="HZ183" s="460">
        <v>8351.7000000000007</v>
      </c>
      <c r="IA183" s="460">
        <v>5634.6</v>
      </c>
      <c r="IB183" s="460">
        <v>3232.3</v>
      </c>
      <c r="IC183" s="460">
        <v>1635.4</v>
      </c>
      <c r="ID183" s="460">
        <v>142.5</v>
      </c>
      <c r="IE183" s="483">
        <v>45483.6</v>
      </c>
      <c r="IF183" s="483">
        <v>0</v>
      </c>
      <c r="IG183" s="483">
        <v>45483.6</v>
      </c>
      <c r="IH183" s="460">
        <v>31.75</v>
      </c>
      <c r="II183" s="460">
        <v>10068.950000000001</v>
      </c>
      <c r="IJ183" s="460">
        <v>13139.4</v>
      </c>
      <c r="IK183" s="460">
        <v>10729.55</v>
      </c>
      <c r="IL183" s="460">
        <v>8351.65</v>
      </c>
      <c r="IM183" s="460">
        <v>4610.1499999999996</v>
      </c>
      <c r="IN183" s="460">
        <v>2237.75</v>
      </c>
      <c r="IO183" s="460">
        <v>981.25</v>
      </c>
      <c r="IP183" s="460">
        <v>71.25</v>
      </c>
      <c r="IQ183" s="483">
        <v>50221.7</v>
      </c>
      <c r="IR183" s="460">
        <v>9.58</v>
      </c>
      <c r="IS183" s="460">
        <v>2050.9299999999998</v>
      </c>
      <c r="IT183" s="460">
        <v>1894.09</v>
      </c>
      <c r="IU183" s="460">
        <v>623.87</v>
      </c>
      <c r="IV183" s="460">
        <v>273.06</v>
      </c>
      <c r="IW183" s="460">
        <v>74.930000000000007</v>
      </c>
      <c r="IX183" s="460">
        <v>25.64</v>
      </c>
      <c r="IY183" s="460">
        <v>7.57</v>
      </c>
      <c r="IZ183" s="460">
        <v>0</v>
      </c>
      <c r="JA183" s="483">
        <v>4959.67</v>
      </c>
      <c r="JB183" s="460">
        <v>22.17</v>
      </c>
      <c r="JC183" s="460">
        <v>8018.02</v>
      </c>
      <c r="JD183" s="460">
        <v>11245.31</v>
      </c>
      <c r="JE183" s="460">
        <v>10105.68</v>
      </c>
      <c r="JF183" s="460">
        <v>8078.59</v>
      </c>
      <c r="JG183" s="460">
        <v>4535.22</v>
      </c>
      <c r="JH183" s="460">
        <v>2212.11</v>
      </c>
      <c r="JI183" s="460">
        <v>973.68</v>
      </c>
      <c r="JJ183" s="460">
        <v>71.25</v>
      </c>
      <c r="JK183" s="483">
        <v>45262.03</v>
      </c>
      <c r="JL183" s="460">
        <v>12.3</v>
      </c>
      <c r="JM183" s="460">
        <v>5345.3</v>
      </c>
      <c r="JN183" s="460">
        <v>8746.4</v>
      </c>
      <c r="JO183" s="460">
        <v>8982.7999999999993</v>
      </c>
      <c r="JP183" s="460">
        <v>8078.6</v>
      </c>
      <c r="JQ183" s="460">
        <v>5543</v>
      </c>
      <c r="JR183" s="460">
        <v>3195.3</v>
      </c>
      <c r="JS183" s="460">
        <v>1622.8</v>
      </c>
      <c r="JT183" s="460">
        <v>142.5</v>
      </c>
      <c r="JU183" s="483">
        <v>41669</v>
      </c>
      <c r="JV183" s="483">
        <v>0</v>
      </c>
      <c r="JW183" s="483">
        <v>41669</v>
      </c>
      <c r="JX183" s="461"/>
      <c r="JY183" s="461"/>
      <c r="JZ183" s="461"/>
      <c r="KA183" s="461"/>
      <c r="KB183" s="461"/>
      <c r="KC183" s="461"/>
      <c r="KD183" s="461"/>
      <c r="KE183" s="461"/>
      <c r="KF183" s="461"/>
      <c r="KG183" s="461"/>
      <c r="KH183" s="461"/>
      <c r="KI183" s="461"/>
      <c r="KJ183" s="461"/>
      <c r="KK183" s="461"/>
      <c r="KL183" s="461"/>
      <c r="KM183" s="461"/>
      <c r="KN183" s="461"/>
      <c r="KO183" s="461"/>
      <c r="KP183" s="461"/>
      <c r="KQ183" s="461"/>
      <c r="KR183" s="461"/>
      <c r="KS183" s="461"/>
      <c r="KT183" s="461"/>
      <c r="KU183" s="461"/>
      <c r="KV183" s="461"/>
      <c r="KW183" s="461"/>
      <c r="KX183" s="462"/>
    </row>
    <row r="184" spans="1:310" s="463" customFormat="1" x14ac:dyDescent="0.2">
      <c r="A184" s="457" t="s">
        <v>389</v>
      </c>
      <c r="B184" s="473" t="s">
        <v>1004</v>
      </c>
      <c r="C184" s="464" t="s">
        <v>786</v>
      </c>
      <c r="D184" s="465" t="s">
        <v>390</v>
      </c>
      <c r="E184" s="484">
        <v>47838</v>
      </c>
      <c r="F184" s="484">
        <v>41466</v>
      </c>
      <c r="G184" s="484">
        <v>27584</v>
      </c>
      <c r="H184" s="484">
        <v>17640</v>
      </c>
      <c r="I184" s="484">
        <v>11746</v>
      </c>
      <c r="J184" s="484">
        <v>5274</v>
      </c>
      <c r="K184" s="484">
        <v>2915</v>
      </c>
      <c r="L184" s="484">
        <v>256</v>
      </c>
      <c r="M184" s="485">
        <v>154719</v>
      </c>
      <c r="N184" s="484">
        <v>1063</v>
      </c>
      <c r="O184" s="484">
        <v>565</v>
      </c>
      <c r="P184" s="484">
        <v>301</v>
      </c>
      <c r="Q184" s="484">
        <v>187</v>
      </c>
      <c r="R184" s="484">
        <v>142</v>
      </c>
      <c r="S184" s="484">
        <v>100</v>
      </c>
      <c r="T184" s="484">
        <v>53</v>
      </c>
      <c r="U184" s="484">
        <v>2</v>
      </c>
      <c r="V184" s="485">
        <v>2413</v>
      </c>
      <c r="W184" s="484">
        <v>5</v>
      </c>
      <c r="X184" s="484">
        <v>2</v>
      </c>
      <c r="Y184" s="484">
        <v>2</v>
      </c>
      <c r="Z184" s="484">
        <v>1</v>
      </c>
      <c r="AA184" s="484">
        <v>0</v>
      </c>
      <c r="AB184" s="484">
        <v>1</v>
      </c>
      <c r="AC184" s="484">
        <v>0</v>
      </c>
      <c r="AD184" s="484">
        <v>0</v>
      </c>
      <c r="AE184" s="485">
        <v>11</v>
      </c>
      <c r="AF184" s="484">
        <v>46770</v>
      </c>
      <c r="AG184" s="484">
        <v>40899</v>
      </c>
      <c r="AH184" s="484">
        <v>27281</v>
      </c>
      <c r="AI184" s="484">
        <v>17452</v>
      </c>
      <c r="AJ184" s="484">
        <v>11604</v>
      </c>
      <c r="AK184" s="484">
        <v>5173</v>
      </c>
      <c r="AL184" s="484">
        <v>2862</v>
      </c>
      <c r="AM184" s="484">
        <v>254</v>
      </c>
      <c r="AN184" s="485">
        <v>152295</v>
      </c>
      <c r="AO184" s="484">
        <v>123</v>
      </c>
      <c r="AP184" s="484">
        <v>185</v>
      </c>
      <c r="AQ184" s="484">
        <v>169</v>
      </c>
      <c r="AR184" s="484">
        <v>130</v>
      </c>
      <c r="AS184" s="484">
        <v>100</v>
      </c>
      <c r="AT184" s="484">
        <v>49</v>
      </c>
      <c r="AU184" s="484">
        <v>44</v>
      </c>
      <c r="AV184" s="484">
        <v>29</v>
      </c>
      <c r="AW184" s="485">
        <v>829</v>
      </c>
      <c r="AX184" s="484">
        <v>123</v>
      </c>
      <c r="AY184" s="484">
        <v>185</v>
      </c>
      <c r="AZ184" s="484">
        <v>169</v>
      </c>
      <c r="BA184" s="484">
        <v>130</v>
      </c>
      <c r="BB184" s="484">
        <v>100</v>
      </c>
      <c r="BC184" s="484">
        <v>49</v>
      </c>
      <c r="BD184" s="484">
        <v>44</v>
      </c>
      <c r="BE184" s="484">
        <v>29</v>
      </c>
      <c r="BF184" s="486"/>
      <c r="BG184" s="485">
        <v>829</v>
      </c>
      <c r="BH184" s="484">
        <v>123</v>
      </c>
      <c r="BI184" s="484">
        <v>46832</v>
      </c>
      <c r="BJ184" s="484">
        <v>40883</v>
      </c>
      <c r="BK184" s="484">
        <v>27242</v>
      </c>
      <c r="BL184" s="484">
        <v>17422</v>
      </c>
      <c r="BM184" s="484">
        <v>11553</v>
      </c>
      <c r="BN184" s="484">
        <v>5168</v>
      </c>
      <c r="BO184" s="484">
        <v>2847</v>
      </c>
      <c r="BP184" s="484">
        <v>225</v>
      </c>
      <c r="BQ184" s="485">
        <v>152295</v>
      </c>
      <c r="BR184" s="484">
        <v>40</v>
      </c>
      <c r="BS184" s="484">
        <v>20540</v>
      </c>
      <c r="BT184" s="484">
        <v>14926</v>
      </c>
      <c r="BU184" s="484">
        <v>7396</v>
      </c>
      <c r="BV184" s="484">
        <v>3310</v>
      </c>
      <c r="BW184" s="484">
        <v>1692</v>
      </c>
      <c r="BX184" s="484">
        <v>632</v>
      </c>
      <c r="BY184" s="484">
        <v>364</v>
      </c>
      <c r="BZ184" s="484">
        <v>19</v>
      </c>
      <c r="CA184" s="485">
        <v>48919</v>
      </c>
      <c r="CB184" s="484">
        <v>7</v>
      </c>
      <c r="CC184" s="484">
        <v>356</v>
      </c>
      <c r="CD184" s="484">
        <v>361</v>
      </c>
      <c r="CE184" s="484">
        <v>254</v>
      </c>
      <c r="CF184" s="484">
        <v>167</v>
      </c>
      <c r="CG184" s="484">
        <v>66</v>
      </c>
      <c r="CH184" s="484">
        <v>35</v>
      </c>
      <c r="CI184" s="484">
        <v>16</v>
      </c>
      <c r="CJ184" s="484">
        <v>3</v>
      </c>
      <c r="CK184" s="485">
        <v>1265</v>
      </c>
      <c r="CL184" s="484">
        <v>6</v>
      </c>
      <c r="CM184" s="484">
        <v>13</v>
      </c>
      <c r="CN184" s="484">
        <v>15</v>
      </c>
      <c r="CO184" s="484">
        <v>26</v>
      </c>
      <c r="CP184" s="484">
        <v>22</v>
      </c>
      <c r="CQ184" s="484">
        <v>25</v>
      </c>
      <c r="CR184" s="484">
        <v>30</v>
      </c>
      <c r="CS184" s="484">
        <v>34</v>
      </c>
      <c r="CT184" s="484">
        <v>5</v>
      </c>
      <c r="CU184" s="485">
        <v>176</v>
      </c>
      <c r="CV184" s="484">
        <v>143</v>
      </c>
      <c r="CW184" s="484">
        <v>104</v>
      </c>
      <c r="CX184" s="484">
        <v>77</v>
      </c>
      <c r="CY184" s="484">
        <v>40</v>
      </c>
      <c r="CZ184" s="484">
        <v>31</v>
      </c>
      <c r="DA184" s="484">
        <v>15</v>
      </c>
      <c r="DB184" s="484">
        <v>11</v>
      </c>
      <c r="DC184" s="484">
        <v>6</v>
      </c>
      <c r="DD184" s="485">
        <v>427</v>
      </c>
      <c r="DE184" s="484">
        <v>715</v>
      </c>
      <c r="DF184" s="484">
        <v>460</v>
      </c>
      <c r="DG184" s="484">
        <v>226</v>
      </c>
      <c r="DH184" s="484">
        <v>105</v>
      </c>
      <c r="DI184" s="484">
        <v>70</v>
      </c>
      <c r="DJ184" s="484">
        <v>37</v>
      </c>
      <c r="DK184" s="484">
        <v>28</v>
      </c>
      <c r="DL184" s="484">
        <v>3</v>
      </c>
      <c r="DM184" s="485">
        <v>1644</v>
      </c>
      <c r="DN184" s="484">
        <v>0</v>
      </c>
      <c r="DO184" s="484">
        <v>0</v>
      </c>
      <c r="DP184" s="484">
        <v>0</v>
      </c>
      <c r="DQ184" s="484">
        <v>0</v>
      </c>
      <c r="DR184" s="484">
        <v>0</v>
      </c>
      <c r="DS184" s="484">
        <v>0</v>
      </c>
      <c r="DT184" s="484">
        <v>0</v>
      </c>
      <c r="DU184" s="484">
        <v>0</v>
      </c>
      <c r="DV184" s="485">
        <v>0</v>
      </c>
      <c r="DW184" s="484">
        <v>124</v>
      </c>
      <c r="DX184" s="484">
        <v>61</v>
      </c>
      <c r="DY184" s="484">
        <v>28</v>
      </c>
      <c r="DZ184" s="484">
        <v>13</v>
      </c>
      <c r="EA184" s="484">
        <v>12</v>
      </c>
      <c r="EB184" s="484">
        <v>3</v>
      </c>
      <c r="EC184" s="484">
        <v>5</v>
      </c>
      <c r="ED184" s="484">
        <v>6</v>
      </c>
      <c r="EE184" s="485">
        <v>252</v>
      </c>
      <c r="EF184" s="484">
        <v>839</v>
      </c>
      <c r="EG184" s="484">
        <v>521</v>
      </c>
      <c r="EH184" s="484">
        <v>254</v>
      </c>
      <c r="EI184" s="484">
        <v>118</v>
      </c>
      <c r="EJ184" s="484">
        <v>82</v>
      </c>
      <c r="EK184" s="484">
        <v>40</v>
      </c>
      <c r="EL184" s="484">
        <v>33</v>
      </c>
      <c r="EM184" s="484">
        <v>9</v>
      </c>
      <c r="EN184" s="485">
        <v>1896</v>
      </c>
      <c r="EO184" s="484">
        <v>510</v>
      </c>
      <c r="EP184" s="484">
        <v>300</v>
      </c>
      <c r="EQ184" s="484">
        <v>152</v>
      </c>
      <c r="ER184" s="484">
        <v>71</v>
      </c>
      <c r="ES184" s="484">
        <v>47</v>
      </c>
      <c r="ET184" s="484">
        <v>22</v>
      </c>
      <c r="EU184" s="484">
        <v>21</v>
      </c>
      <c r="EV184" s="484">
        <v>6</v>
      </c>
      <c r="EW184" s="485">
        <v>1129</v>
      </c>
      <c r="EX184" s="484">
        <v>0</v>
      </c>
      <c r="EY184" s="484">
        <v>0</v>
      </c>
      <c r="EZ184" s="484">
        <v>0</v>
      </c>
      <c r="FA184" s="484">
        <v>0</v>
      </c>
      <c r="FB184" s="484">
        <v>0</v>
      </c>
      <c r="FC184" s="484">
        <v>0</v>
      </c>
      <c r="FD184" s="484">
        <v>0</v>
      </c>
      <c r="FE184" s="484">
        <v>0</v>
      </c>
      <c r="FF184" s="485">
        <v>0</v>
      </c>
      <c r="FG184" s="484">
        <v>0</v>
      </c>
      <c r="FH184" s="484">
        <v>0</v>
      </c>
      <c r="FI184" s="484">
        <v>0</v>
      </c>
      <c r="FJ184" s="484">
        <v>0</v>
      </c>
      <c r="FK184" s="484">
        <v>0</v>
      </c>
      <c r="FL184" s="484">
        <v>0</v>
      </c>
      <c r="FM184" s="484">
        <v>0</v>
      </c>
      <c r="FN184" s="484">
        <v>0</v>
      </c>
      <c r="FO184" s="485">
        <v>0</v>
      </c>
      <c r="FP184" s="484">
        <v>0</v>
      </c>
      <c r="FQ184" s="484">
        <v>0</v>
      </c>
      <c r="FR184" s="484">
        <v>0</v>
      </c>
      <c r="FS184" s="484">
        <v>0</v>
      </c>
      <c r="FT184" s="484">
        <v>0</v>
      </c>
      <c r="FU184" s="484">
        <v>0</v>
      </c>
      <c r="FV184" s="484">
        <v>0</v>
      </c>
      <c r="FW184" s="484">
        <v>0</v>
      </c>
      <c r="FX184" s="485">
        <v>0</v>
      </c>
      <c r="FY184" s="484">
        <v>510</v>
      </c>
      <c r="FZ184" s="484">
        <v>300</v>
      </c>
      <c r="GA184" s="484">
        <v>152</v>
      </c>
      <c r="GB184" s="484">
        <v>71</v>
      </c>
      <c r="GC184" s="484">
        <v>47</v>
      </c>
      <c r="GD184" s="484">
        <v>22</v>
      </c>
      <c r="GE184" s="484">
        <v>21</v>
      </c>
      <c r="GF184" s="484">
        <v>6</v>
      </c>
      <c r="GG184" s="485">
        <v>1129</v>
      </c>
      <c r="GH184" s="484">
        <v>70</v>
      </c>
      <c r="GI184" s="484">
        <v>25796</v>
      </c>
      <c r="GJ184" s="484">
        <v>25517</v>
      </c>
      <c r="GK184" s="484">
        <v>19538</v>
      </c>
      <c r="GL184" s="484">
        <v>13910</v>
      </c>
      <c r="GM184" s="484">
        <v>9757</v>
      </c>
      <c r="GN184" s="484">
        <v>4468</v>
      </c>
      <c r="GO184" s="484">
        <v>2428</v>
      </c>
      <c r="GP184" s="484">
        <v>192</v>
      </c>
      <c r="GQ184" s="485">
        <v>101676</v>
      </c>
      <c r="GR184" s="484">
        <v>53</v>
      </c>
      <c r="GS184" s="484">
        <v>21036</v>
      </c>
      <c r="GT184" s="484">
        <v>15366</v>
      </c>
      <c r="GU184" s="484">
        <v>7704</v>
      </c>
      <c r="GV184" s="484">
        <v>3512</v>
      </c>
      <c r="GW184" s="484">
        <v>1796</v>
      </c>
      <c r="GX184" s="484">
        <v>700</v>
      </c>
      <c r="GY184" s="484">
        <v>419</v>
      </c>
      <c r="GZ184" s="484">
        <v>33</v>
      </c>
      <c r="HA184" s="485">
        <v>50619</v>
      </c>
      <c r="HB184" s="460">
        <v>0</v>
      </c>
      <c r="HC184" s="460">
        <v>16.13</v>
      </c>
      <c r="HD184" s="460">
        <v>2.13</v>
      </c>
      <c r="HE184" s="460">
        <v>1</v>
      </c>
      <c r="HF184" s="460">
        <v>1</v>
      </c>
      <c r="HG184" s="460">
        <v>0.5</v>
      </c>
      <c r="HH184" s="460">
        <v>0</v>
      </c>
      <c r="HI184" s="460">
        <v>0</v>
      </c>
      <c r="HJ184" s="460">
        <v>0</v>
      </c>
      <c r="HK184" s="483">
        <v>20.76</v>
      </c>
      <c r="HL184" s="460">
        <v>108.25</v>
      </c>
      <c r="HM184" s="460">
        <v>41774.870000000003</v>
      </c>
      <c r="HN184" s="460">
        <v>37154.120000000003</v>
      </c>
      <c r="HO184" s="460">
        <v>25356.5</v>
      </c>
      <c r="HP184" s="460">
        <v>16559.75</v>
      </c>
      <c r="HQ184" s="460">
        <v>11119</v>
      </c>
      <c r="HR184" s="460">
        <v>4989.25</v>
      </c>
      <c r="HS184" s="460">
        <v>2747</v>
      </c>
      <c r="HT184" s="460">
        <v>223</v>
      </c>
      <c r="HU184" s="483">
        <v>140031.74</v>
      </c>
      <c r="HV184" s="460">
        <v>60.1</v>
      </c>
      <c r="HW184" s="460">
        <v>27849.9</v>
      </c>
      <c r="HX184" s="460">
        <v>28897.599999999999</v>
      </c>
      <c r="HY184" s="460">
        <v>22539.1</v>
      </c>
      <c r="HZ184" s="460">
        <v>16559.8</v>
      </c>
      <c r="IA184" s="460">
        <v>13589.9</v>
      </c>
      <c r="IB184" s="460">
        <v>7206.7</v>
      </c>
      <c r="IC184" s="460">
        <v>4578.3</v>
      </c>
      <c r="ID184" s="460">
        <v>446</v>
      </c>
      <c r="IE184" s="483">
        <v>121727.4</v>
      </c>
      <c r="IF184" s="483">
        <v>0</v>
      </c>
      <c r="IG184" s="483">
        <v>121727.4</v>
      </c>
      <c r="IH184" s="460">
        <v>108.25</v>
      </c>
      <c r="II184" s="460">
        <v>41774.870000000003</v>
      </c>
      <c r="IJ184" s="460">
        <v>37154.120000000003</v>
      </c>
      <c r="IK184" s="460">
        <v>25356.5</v>
      </c>
      <c r="IL184" s="460">
        <v>16559.75</v>
      </c>
      <c r="IM184" s="460">
        <v>11119</v>
      </c>
      <c r="IN184" s="460">
        <v>4989.25</v>
      </c>
      <c r="IO184" s="460">
        <v>2747</v>
      </c>
      <c r="IP184" s="460">
        <v>223</v>
      </c>
      <c r="IQ184" s="483">
        <v>140031.74</v>
      </c>
      <c r="IR184" s="460">
        <v>26.55</v>
      </c>
      <c r="IS184" s="460">
        <v>6381.47</v>
      </c>
      <c r="IT184" s="460">
        <v>3393.04</v>
      </c>
      <c r="IU184" s="460">
        <v>1024.5</v>
      </c>
      <c r="IV184" s="460">
        <v>262.97000000000003</v>
      </c>
      <c r="IW184" s="460">
        <v>101.69</v>
      </c>
      <c r="IX184" s="460">
        <v>37.270000000000003</v>
      </c>
      <c r="IY184" s="460">
        <v>8.32</v>
      </c>
      <c r="IZ184" s="460">
        <v>0.4</v>
      </c>
      <c r="JA184" s="483">
        <v>11236.21</v>
      </c>
      <c r="JB184" s="460">
        <v>81.7</v>
      </c>
      <c r="JC184" s="460">
        <v>35393.4</v>
      </c>
      <c r="JD184" s="460">
        <v>33761.08</v>
      </c>
      <c r="JE184" s="460">
        <v>24332</v>
      </c>
      <c r="JF184" s="460">
        <v>16296.78</v>
      </c>
      <c r="JG184" s="460">
        <v>11017.31</v>
      </c>
      <c r="JH184" s="460">
        <v>4951.9799999999996</v>
      </c>
      <c r="JI184" s="460">
        <v>2738.68</v>
      </c>
      <c r="JJ184" s="460">
        <v>222.6</v>
      </c>
      <c r="JK184" s="483">
        <v>128795.53</v>
      </c>
      <c r="JL184" s="460">
        <v>45.4</v>
      </c>
      <c r="JM184" s="460">
        <v>23595.599999999999</v>
      </c>
      <c r="JN184" s="460">
        <v>26258.6</v>
      </c>
      <c r="JO184" s="460">
        <v>21628.400000000001</v>
      </c>
      <c r="JP184" s="460">
        <v>16296.8</v>
      </c>
      <c r="JQ184" s="460">
        <v>13465.6</v>
      </c>
      <c r="JR184" s="460">
        <v>7152.9</v>
      </c>
      <c r="JS184" s="460">
        <v>4564.5</v>
      </c>
      <c r="JT184" s="460">
        <v>445.2</v>
      </c>
      <c r="JU184" s="483">
        <v>113453</v>
      </c>
      <c r="JV184" s="483">
        <v>0</v>
      </c>
      <c r="JW184" s="483">
        <v>113453</v>
      </c>
      <c r="JX184" s="461"/>
      <c r="JY184" s="461"/>
      <c r="JZ184" s="461"/>
      <c r="KA184" s="461"/>
      <c r="KB184" s="461"/>
      <c r="KC184" s="461"/>
      <c r="KD184" s="461"/>
      <c r="KE184" s="461"/>
      <c r="KF184" s="461"/>
      <c r="KG184" s="461"/>
      <c r="KH184" s="461"/>
      <c r="KI184" s="461"/>
      <c r="KJ184" s="461"/>
      <c r="KK184" s="461"/>
      <c r="KL184" s="461"/>
      <c r="KM184" s="461"/>
      <c r="KN184" s="461"/>
      <c r="KO184" s="461"/>
      <c r="KP184" s="461"/>
      <c r="KQ184" s="461"/>
      <c r="KR184" s="461"/>
      <c r="KS184" s="461"/>
      <c r="KT184" s="461"/>
      <c r="KU184" s="461"/>
      <c r="KV184" s="461"/>
      <c r="KW184" s="461"/>
      <c r="KX184" s="462"/>
    </row>
    <row r="185" spans="1:310" s="463" customFormat="1" x14ac:dyDescent="0.2">
      <c r="A185" s="457" t="s">
        <v>391</v>
      </c>
      <c r="B185" s="473" t="s">
        <v>1005</v>
      </c>
      <c r="C185" s="464" t="s">
        <v>801</v>
      </c>
      <c r="D185" s="465" t="s">
        <v>1006</v>
      </c>
      <c r="E185" s="484">
        <v>13812</v>
      </c>
      <c r="F185" s="484">
        <v>21462</v>
      </c>
      <c r="G185" s="484">
        <v>22961</v>
      </c>
      <c r="H185" s="484">
        <v>17492</v>
      </c>
      <c r="I185" s="484">
        <v>12869</v>
      </c>
      <c r="J185" s="484">
        <v>6594</v>
      </c>
      <c r="K185" s="484">
        <v>3339</v>
      </c>
      <c r="L185" s="484">
        <v>279</v>
      </c>
      <c r="M185" s="485">
        <v>98808</v>
      </c>
      <c r="N185" s="484">
        <v>388</v>
      </c>
      <c r="O185" s="484">
        <v>360</v>
      </c>
      <c r="P185" s="484">
        <v>370</v>
      </c>
      <c r="Q185" s="484">
        <v>235</v>
      </c>
      <c r="R185" s="484">
        <v>146</v>
      </c>
      <c r="S185" s="484">
        <v>88</v>
      </c>
      <c r="T185" s="484">
        <v>37</v>
      </c>
      <c r="U185" s="484">
        <v>3</v>
      </c>
      <c r="V185" s="485">
        <v>1627</v>
      </c>
      <c r="W185" s="484">
        <v>0</v>
      </c>
      <c r="X185" s="484">
        <v>0</v>
      </c>
      <c r="Y185" s="484">
        <v>0</v>
      </c>
      <c r="Z185" s="484">
        <v>0</v>
      </c>
      <c r="AA185" s="484">
        <v>0</v>
      </c>
      <c r="AB185" s="484">
        <v>0</v>
      </c>
      <c r="AC185" s="484">
        <v>0</v>
      </c>
      <c r="AD185" s="484">
        <v>0</v>
      </c>
      <c r="AE185" s="485">
        <v>0</v>
      </c>
      <c r="AF185" s="484">
        <v>13424</v>
      </c>
      <c r="AG185" s="484">
        <v>21102</v>
      </c>
      <c r="AH185" s="484">
        <v>22591</v>
      </c>
      <c r="AI185" s="484">
        <v>17257</v>
      </c>
      <c r="AJ185" s="484">
        <v>12723</v>
      </c>
      <c r="AK185" s="484">
        <v>6506</v>
      </c>
      <c r="AL185" s="484">
        <v>3302</v>
      </c>
      <c r="AM185" s="484">
        <v>276</v>
      </c>
      <c r="AN185" s="485">
        <v>97181</v>
      </c>
      <c r="AO185" s="484">
        <v>44</v>
      </c>
      <c r="AP185" s="484">
        <v>120</v>
      </c>
      <c r="AQ185" s="484">
        <v>168</v>
      </c>
      <c r="AR185" s="484">
        <v>139</v>
      </c>
      <c r="AS185" s="484">
        <v>92</v>
      </c>
      <c r="AT185" s="484">
        <v>59</v>
      </c>
      <c r="AU185" s="484">
        <v>45</v>
      </c>
      <c r="AV185" s="484">
        <v>27</v>
      </c>
      <c r="AW185" s="485">
        <v>694</v>
      </c>
      <c r="AX185" s="484">
        <v>44</v>
      </c>
      <c r="AY185" s="484">
        <v>120</v>
      </c>
      <c r="AZ185" s="484">
        <v>168</v>
      </c>
      <c r="BA185" s="484">
        <v>139</v>
      </c>
      <c r="BB185" s="484">
        <v>92</v>
      </c>
      <c r="BC185" s="484">
        <v>59</v>
      </c>
      <c r="BD185" s="484">
        <v>45</v>
      </c>
      <c r="BE185" s="484">
        <v>27</v>
      </c>
      <c r="BF185" s="486"/>
      <c r="BG185" s="485">
        <v>694</v>
      </c>
      <c r="BH185" s="484">
        <v>44</v>
      </c>
      <c r="BI185" s="484">
        <v>13500</v>
      </c>
      <c r="BJ185" s="484">
        <v>21150</v>
      </c>
      <c r="BK185" s="484">
        <v>22562</v>
      </c>
      <c r="BL185" s="484">
        <v>17210</v>
      </c>
      <c r="BM185" s="484">
        <v>12690</v>
      </c>
      <c r="BN185" s="484">
        <v>6492</v>
      </c>
      <c r="BO185" s="484">
        <v>3284</v>
      </c>
      <c r="BP185" s="484">
        <v>249</v>
      </c>
      <c r="BQ185" s="485">
        <v>97181</v>
      </c>
      <c r="BR185" s="484">
        <v>21</v>
      </c>
      <c r="BS185" s="484">
        <v>8097</v>
      </c>
      <c r="BT185" s="484">
        <v>8897</v>
      </c>
      <c r="BU185" s="484">
        <v>7209</v>
      </c>
      <c r="BV185" s="484">
        <v>4363</v>
      </c>
      <c r="BW185" s="484">
        <v>2405</v>
      </c>
      <c r="BX185" s="484">
        <v>980</v>
      </c>
      <c r="BY185" s="484">
        <v>379</v>
      </c>
      <c r="BZ185" s="484">
        <v>27</v>
      </c>
      <c r="CA185" s="485">
        <v>32378</v>
      </c>
      <c r="CB185" s="484">
        <v>0</v>
      </c>
      <c r="CC185" s="484">
        <v>91</v>
      </c>
      <c r="CD185" s="484">
        <v>274</v>
      </c>
      <c r="CE185" s="484">
        <v>286</v>
      </c>
      <c r="CF185" s="484">
        <v>214</v>
      </c>
      <c r="CG185" s="484">
        <v>112</v>
      </c>
      <c r="CH185" s="484">
        <v>56</v>
      </c>
      <c r="CI185" s="484">
        <v>18</v>
      </c>
      <c r="CJ185" s="484">
        <v>1</v>
      </c>
      <c r="CK185" s="485">
        <v>1052</v>
      </c>
      <c r="CL185" s="484">
        <v>0</v>
      </c>
      <c r="CM185" s="484">
        <v>7</v>
      </c>
      <c r="CN185" s="484">
        <v>9</v>
      </c>
      <c r="CO185" s="484">
        <v>18</v>
      </c>
      <c r="CP185" s="484">
        <v>14</v>
      </c>
      <c r="CQ185" s="484">
        <v>13</v>
      </c>
      <c r="CR185" s="484">
        <v>32</v>
      </c>
      <c r="CS185" s="484">
        <v>39</v>
      </c>
      <c r="CT185" s="484">
        <v>12</v>
      </c>
      <c r="CU185" s="485">
        <v>144</v>
      </c>
      <c r="CV185" s="484">
        <v>94</v>
      </c>
      <c r="CW185" s="484">
        <v>77</v>
      </c>
      <c r="CX185" s="484">
        <v>100</v>
      </c>
      <c r="CY185" s="484">
        <v>69</v>
      </c>
      <c r="CZ185" s="484">
        <v>45</v>
      </c>
      <c r="DA185" s="484">
        <v>18</v>
      </c>
      <c r="DB185" s="484">
        <v>11</v>
      </c>
      <c r="DC185" s="484">
        <v>3</v>
      </c>
      <c r="DD185" s="485">
        <v>417</v>
      </c>
      <c r="DE185" s="484">
        <v>314</v>
      </c>
      <c r="DF185" s="484">
        <v>286</v>
      </c>
      <c r="DG185" s="484">
        <v>198</v>
      </c>
      <c r="DH185" s="484">
        <v>119</v>
      </c>
      <c r="DI185" s="484">
        <v>63</v>
      </c>
      <c r="DJ185" s="484">
        <v>37</v>
      </c>
      <c r="DK185" s="484">
        <v>12</v>
      </c>
      <c r="DL185" s="484">
        <v>3</v>
      </c>
      <c r="DM185" s="485">
        <v>1032</v>
      </c>
      <c r="DN185" s="484">
        <v>1</v>
      </c>
      <c r="DO185" s="484">
        <v>4</v>
      </c>
      <c r="DP185" s="484">
        <v>2</v>
      </c>
      <c r="DQ185" s="484">
        <v>6</v>
      </c>
      <c r="DR185" s="484">
        <v>3</v>
      </c>
      <c r="DS185" s="484">
        <v>4</v>
      </c>
      <c r="DT185" s="484">
        <v>1</v>
      </c>
      <c r="DU185" s="484">
        <v>0</v>
      </c>
      <c r="DV185" s="485">
        <v>21</v>
      </c>
      <c r="DW185" s="484">
        <v>56</v>
      </c>
      <c r="DX185" s="484">
        <v>24</v>
      </c>
      <c r="DY185" s="484">
        <v>18</v>
      </c>
      <c r="DZ185" s="484">
        <v>17</v>
      </c>
      <c r="EA185" s="484">
        <v>8</v>
      </c>
      <c r="EB185" s="484">
        <v>3</v>
      </c>
      <c r="EC185" s="484">
        <v>2</v>
      </c>
      <c r="ED185" s="484">
        <v>1</v>
      </c>
      <c r="EE185" s="485">
        <v>129</v>
      </c>
      <c r="EF185" s="484">
        <v>371</v>
      </c>
      <c r="EG185" s="484">
        <v>314</v>
      </c>
      <c r="EH185" s="484">
        <v>218</v>
      </c>
      <c r="EI185" s="484">
        <v>142</v>
      </c>
      <c r="EJ185" s="484">
        <v>74</v>
      </c>
      <c r="EK185" s="484">
        <v>44</v>
      </c>
      <c r="EL185" s="484">
        <v>15</v>
      </c>
      <c r="EM185" s="484">
        <v>4</v>
      </c>
      <c r="EN185" s="485">
        <v>1182</v>
      </c>
      <c r="EO185" s="484">
        <v>160</v>
      </c>
      <c r="EP185" s="484">
        <v>91</v>
      </c>
      <c r="EQ185" s="484">
        <v>67</v>
      </c>
      <c r="ER185" s="484">
        <v>51</v>
      </c>
      <c r="ES185" s="484">
        <v>24</v>
      </c>
      <c r="ET185" s="484">
        <v>20</v>
      </c>
      <c r="EU185" s="484">
        <v>6</v>
      </c>
      <c r="EV185" s="484">
        <v>2</v>
      </c>
      <c r="EW185" s="485">
        <v>421</v>
      </c>
      <c r="EX185" s="484">
        <v>0</v>
      </c>
      <c r="EY185" s="484">
        <v>0</v>
      </c>
      <c r="EZ185" s="484">
        <v>0</v>
      </c>
      <c r="FA185" s="484">
        <v>0</v>
      </c>
      <c r="FB185" s="484">
        <v>0</v>
      </c>
      <c r="FC185" s="484">
        <v>0</v>
      </c>
      <c r="FD185" s="484">
        <v>0</v>
      </c>
      <c r="FE185" s="484">
        <v>0</v>
      </c>
      <c r="FF185" s="485">
        <v>0</v>
      </c>
      <c r="FG185" s="484">
        <v>0</v>
      </c>
      <c r="FH185" s="484">
        <v>0</v>
      </c>
      <c r="FI185" s="484">
        <v>0</v>
      </c>
      <c r="FJ185" s="484">
        <v>0</v>
      </c>
      <c r="FK185" s="484">
        <v>0</v>
      </c>
      <c r="FL185" s="484">
        <v>0</v>
      </c>
      <c r="FM185" s="484">
        <v>0</v>
      </c>
      <c r="FN185" s="484">
        <v>0</v>
      </c>
      <c r="FO185" s="485">
        <v>0</v>
      </c>
      <c r="FP185" s="484">
        <v>1</v>
      </c>
      <c r="FQ185" s="484">
        <v>1</v>
      </c>
      <c r="FR185" s="484">
        <v>1</v>
      </c>
      <c r="FS185" s="484">
        <v>5</v>
      </c>
      <c r="FT185" s="484">
        <v>1</v>
      </c>
      <c r="FU185" s="484">
        <v>3</v>
      </c>
      <c r="FV185" s="484">
        <v>0</v>
      </c>
      <c r="FW185" s="484">
        <v>0</v>
      </c>
      <c r="FX185" s="485">
        <v>12</v>
      </c>
      <c r="FY185" s="484">
        <v>159</v>
      </c>
      <c r="FZ185" s="484">
        <v>90</v>
      </c>
      <c r="GA185" s="484">
        <v>66</v>
      </c>
      <c r="GB185" s="484">
        <v>46</v>
      </c>
      <c r="GC185" s="484">
        <v>23</v>
      </c>
      <c r="GD185" s="484">
        <v>17</v>
      </c>
      <c r="GE185" s="484">
        <v>6</v>
      </c>
      <c r="GF185" s="484">
        <v>2</v>
      </c>
      <c r="GG185" s="485">
        <v>409</v>
      </c>
      <c r="GH185" s="484">
        <v>23</v>
      </c>
      <c r="GI185" s="484">
        <v>5248</v>
      </c>
      <c r="GJ185" s="484">
        <v>11942</v>
      </c>
      <c r="GK185" s="484">
        <v>15029</v>
      </c>
      <c r="GL185" s="484">
        <v>12596</v>
      </c>
      <c r="GM185" s="484">
        <v>10149</v>
      </c>
      <c r="GN185" s="484">
        <v>5417</v>
      </c>
      <c r="GO185" s="484">
        <v>2845</v>
      </c>
      <c r="GP185" s="484">
        <v>208</v>
      </c>
      <c r="GQ185" s="485">
        <v>63457</v>
      </c>
      <c r="GR185" s="484">
        <v>21</v>
      </c>
      <c r="GS185" s="484">
        <v>8252</v>
      </c>
      <c r="GT185" s="484">
        <v>9208</v>
      </c>
      <c r="GU185" s="484">
        <v>7533</v>
      </c>
      <c r="GV185" s="484">
        <v>4614</v>
      </c>
      <c r="GW185" s="484">
        <v>2541</v>
      </c>
      <c r="GX185" s="484">
        <v>1075</v>
      </c>
      <c r="GY185" s="484">
        <v>439</v>
      </c>
      <c r="GZ185" s="484">
        <v>41</v>
      </c>
      <c r="HA185" s="485">
        <v>33724</v>
      </c>
      <c r="HB185" s="460">
        <v>0.28000000000000003</v>
      </c>
      <c r="HC185" s="460">
        <v>12</v>
      </c>
      <c r="HD185" s="460">
        <v>0.39</v>
      </c>
      <c r="HE185" s="460">
        <v>0</v>
      </c>
      <c r="HF185" s="460">
        <v>0.5</v>
      </c>
      <c r="HG185" s="460">
        <v>0</v>
      </c>
      <c r="HH185" s="460">
        <v>0</v>
      </c>
      <c r="HI185" s="460">
        <v>0</v>
      </c>
      <c r="HJ185" s="460">
        <v>0</v>
      </c>
      <c r="HK185" s="483">
        <v>13.17</v>
      </c>
      <c r="HL185" s="460">
        <v>38.47</v>
      </c>
      <c r="HM185" s="460">
        <v>11512</v>
      </c>
      <c r="HN185" s="460">
        <v>18876.36</v>
      </c>
      <c r="HO185" s="460">
        <v>20699.25</v>
      </c>
      <c r="HP185" s="460">
        <v>16076.25</v>
      </c>
      <c r="HQ185" s="460">
        <v>12063.75</v>
      </c>
      <c r="HR185" s="460">
        <v>6219</v>
      </c>
      <c r="HS185" s="460">
        <v>3167.75</v>
      </c>
      <c r="HT185" s="460">
        <v>238</v>
      </c>
      <c r="HU185" s="483">
        <v>88890.83</v>
      </c>
      <c r="HV185" s="460">
        <v>21.4</v>
      </c>
      <c r="HW185" s="460">
        <v>7674.7</v>
      </c>
      <c r="HX185" s="460">
        <v>14681.6</v>
      </c>
      <c r="HY185" s="460">
        <v>18399.3</v>
      </c>
      <c r="HZ185" s="460">
        <v>16076.3</v>
      </c>
      <c r="IA185" s="460">
        <v>14744.6</v>
      </c>
      <c r="IB185" s="460">
        <v>8983</v>
      </c>
      <c r="IC185" s="460">
        <v>5279.6</v>
      </c>
      <c r="ID185" s="460">
        <v>476</v>
      </c>
      <c r="IE185" s="483">
        <v>86336.5</v>
      </c>
      <c r="IF185" s="483">
        <v>42.1</v>
      </c>
      <c r="IG185" s="483">
        <v>86378.6</v>
      </c>
      <c r="IH185" s="460">
        <v>38.47</v>
      </c>
      <c r="II185" s="460">
        <v>11512</v>
      </c>
      <c r="IJ185" s="460">
        <v>18876.36</v>
      </c>
      <c r="IK185" s="460">
        <v>20699.25</v>
      </c>
      <c r="IL185" s="460">
        <v>16076.25</v>
      </c>
      <c r="IM185" s="460">
        <v>12063.75</v>
      </c>
      <c r="IN185" s="460">
        <v>6219</v>
      </c>
      <c r="IO185" s="460">
        <v>3167.75</v>
      </c>
      <c r="IP185" s="460">
        <v>238</v>
      </c>
      <c r="IQ185" s="483">
        <v>88890.83</v>
      </c>
      <c r="IR185" s="460">
        <v>16.809999999999999</v>
      </c>
      <c r="IS185" s="460">
        <v>2864.47</v>
      </c>
      <c r="IT185" s="460">
        <v>2808.53</v>
      </c>
      <c r="IU185" s="460">
        <v>1414.95</v>
      </c>
      <c r="IV185" s="460">
        <v>480.11</v>
      </c>
      <c r="IW185" s="460">
        <v>188.71</v>
      </c>
      <c r="IX185" s="460">
        <v>53.06</v>
      </c>
      <c r="IY185" s="460">
        <v>17.489999999999998</v>
      </c>
      <c r="IZ185" s="460">
        <v>2.76</v>
      </c>
      <c r="JA185" s="483">
        <v>7846.89</v>
      </c>
      <c r="JB185" s="460">
        <v>21.66</v>
      </c>
      <c r="JC185" s="460">
        <v>8647.5300000000007</v>
      </c>
      <c r="JD185" s="460">
        <v>16067.83</v>
      </c>
      <c r="JE185" s="460">
        <v>19284.3</v>
      </c>
      <c r="JF185" s="460">
        <v>15596.14</v>
      </c>
      <c r="JG185" s="460">
        <v>11875.04</v>
      </c>
      <c r="JH185" s="460">
        <v>6165.94</v>
      </c>
      <c r="JI185" s="460">
        <v>3150.26</v>
      </c>
      <c r="JJ185" s="460">
        <v>235.24</v>
      </c>
      <c r="JK185" s="483">
        <v>81043.94</v>
      </c>
      <c r="JL185" s="460">
        <v>12</v>
      </c>
      <c r="JM185" s="460">
        <v>5765</v>
      </c>
      <c r="JN185" s="460">
        <v>12497.2</v>
      </c>
      <c r="JO185" s="460">
        <v>17141.599999999999</v>
      </c>
      <c r="JP185" s="460">
        <v>15596.1</v>
      </c>
      <c r="JQ185" s="460">
        <v>14513.9</v>
      </c>
      <c r="JR185" s="460">
        <v>8906.4</v>
      </c>
      <c r="JS185" s="460">
        <v>5250.4</v>
      </c>
      <c r="JT185" s="460">
        <v>470.5</v>
      </c>
      <c r="JU185" s="483">
        <v>80153.100000000006</v>
      </c>
      <c r="JV185" s="483">
        <v>42.1</v>
      </c>
      <c r="JW185" s="483">
        <v>80195.199999999997</v>
      </c>
      <c r="JX185" s="461"/>
      <c r="JY185" s="461"/>
      <c r="JZ185" s="461"/>
      <c r="KA185" s="461"/>
      <c r="KB185" s="461"/>
      <c r="KC185" s="461"/>
      <c r="KD185" s="461"/>
      <c r="KE185" s="461"/>
      <c r="KF185" s="461"/>
      <c r="KG185" s="461"/>
      <c r="KH185" s="461"/>
      <c r="KI185" s="461"/>
      <c r="KJ185" s="461"/>
      <c r="KK185" s="461"/>
      <c r="KL185" s="461"/>
      <c r="KM185" s="461"/>
      <c r="KN185" s="461"/>
      <c r="KO185" s="461"/>
      <c r="KP185" s="461"/>
      <c r="KQ185" s="461"/>
      <c r="KR185" s="461"/>
      <c r="KS185" s="461"/>
      <c r="KT185" s="461"/>
      <c r="KU185" s="461"/>
      <c r="KV185" s="461"/>
      <c r="KW185" s="461"/>
      <c r="KX185" s="462"/>
    </row>
    <row r="186" spans="1:310" s="463" customFormat="1" x14ac:dyDescent="0.2">
      <c r="A186" s="457" t="s">
        <v>392</v>
      </c>
      <c r="B186" s="473" t="s">
        <v>1007</v>
      </c>
      <c r="C186" s="464" t="s">
        <v>870</v>
      </c>
      <c r="D186" s="465" t="s">
        <v>393</v>
      </c>
      <c r="E186" s="484">
        <v>50411</v>
      </c>
      <c r="F186" s="484">
        <v>15861</v>
      </c>
      <c r="G186" s="484">
        <v>19669</v>
      </c>
      <c r="H186" s="484">
        <v>8210</v>
      </c>
      <c r="I186" s="484">
        <v>4271</v>
      </c>
      <c r="J186" s="484">
        <v>1420</v>
      </c>
      <c r="K186" s="484">
        <v>365</v>
      </c>
      <c r="L186" s="484">
        <v>38</v>
      </c>
      <c r="M186" s="485">
        <v>100245</v>
      </c>
      <c r="N186" s="484">
        <v>909</v>
      </c>
      <c r="O186" s="484">
        <v>270</v>
      </c>
      <c r="P186" s="484">
        <v>332</v>
      </c>
      <c r="Q186" s="484">
        <v>89</v>
      </c>
      <c r="R186" s="484">
        <v>35</v>
      </c>
      <c r="S186" s="484">
        <v>14</v>
      </c>
      <c r="T186" s="484">
        <v>3</v>
      </c>
      <c r="U186" s="484">
        <v>2</v>
      </c>
      <c r="V186" s="485">
        <v>1654</v>
      </c>
      <c r="W186" s="484">
        <v>0</v>
      </c>
      <c r="X186" s="484">
        <v>0</v>
      </c>
      <c r="Y186" s="484">
        <v>0</v>
      </c>
      <c r="Z186" s="484">
        <v>0</v>
      </c>
      <c r="AA186" s="484">
        <v>1</v>
      </c>
      <c r="AB186" s="484">
        <v>0</v>
      </c>
      <c r="AC186" s="484">
        <v>0</v>
      </c>
      <c r="AD186" s="484">
        <v>0</v>
      </c>
      <c r="AE186" s="485">
        <v>1</v>
      </c>
      <c r="AF186" s="484">
        <v>49502</v>
      </c>
      <c r="AG186" s="484">
        <v>15591</v>
      </c>
      <c r="AH186" s="484">
        <v>19337</v>
      </c>
      <c r="AI186" s="484">
        <v>8121</v>
      </c>
      <c r="AJ186" s="484">
        <v>4235</v>
      </c>
      <c r="AK186" s="484">
        <v>1406</v>
      </c>
      <c r="AL186" s="484">
        <v>362</v>
      </c>
      <c r="AM186" s="484">
        <v>36</v>
      </c>
      <c r="AN186" s="485">
        <v>98590</v>
      </c>
      <c r="AO186" s="484">
        <v>165</v>
      </c>
      <c r="AP186" s="484">
        <v>78</v>
      </c>
      <c r="AQ186" s="484">
        <v>99</v>
      </c>
      <c r="AR186" s="484">
        <v>51</v>
      </c>
      <c r="AS186" s="484">
        <v>26</v>
      </c>
      <c r="AT186" s="484">
        <v>17</v>
      </c>
      <c r="AU186" s="484">
        <v>12</v>
      </c>
      <c r="AV186" s="484">
        <v>21</v>
      </c>
      <c r="AW186" s="485">
        <v>469</v>
      </c>
      <c r="AX186" s="484">
        <v>165</v>
      </c>
      <c r="AY186" s="484">
        <v>78</v>
      </c>
      <c r="AZ186" s="484">
        <v>99</v>
      </c>
      <c r="BA186" s="484">
        <v>51</v>
      </c>
      <c r="BB186" s="484">
        <v>26</v>
      </c>
      <c r="BC186" s="484">
        <v>17</v>
      </c>
      <c r="BD186" s="484">
        <v>12</v>
      </c>
      <c r="BE186" s="484">
        <v>21</v>
      </c>
      <c r="BF186" s="486"/>
      <c r="BG186" s="485">
        <v>469</v>
      </c>
      <c r="BH186" s="484">
        <v>165</v>
      </c>
      <c r="BI186" s="484">
        <v>49415</v>
      </c>
      <c r="BJ186" s="484">
        <v>15612</v>
      </c>
      <c r="BK186" s="484">
        <v>19289</v>
      </c>
      <c r="BL186" s="484">
        <v>8096</v>
      </c>
      <c r="BM186" s="484">
        <v>4226</v>
      </c>
      <c r="BN186" s="484">
        <v>1401</v>
      </c>
      <c r="BO186" s="484">
        <v>371</v>
      </c>
      <c r="BP186" s="484">
        <v>15</v>
      </c>
      <c r="BQ186" s="485">
        <v>98590</v>
      </c>
      <c r="BR186" s="484">
        <v>53</v>
      </c>
      <c r="BS186" s="484">
        <v>25265</v>
      </c>
      <c r="BT186" s="484">
        <v>6059</v>
      </c>
      <c r="BU186" s="484">
        <v>5206</v>
      </c>
      <c r="BV186" s="484">
        <v>1610</v>
      </c>
      <c r="BW186" s="484">
        <v>623</v>
      </c>
      <c r="BX186" s="484">
        <v>186</v>
      </c>
      <c r="BY186" s="484">
        <v>61</v>
      </c>
      <c r="BZ186" s="484">
        <v>3</v>
      </c>
      <c r="CA186" s="485">
        <v>39066</v>
      </c>
      <c r="CB186" s="484">
        <v>5</v>
      </c>
      <c r="CC186" s="484">
        <v>388</v>
      </c>
      <c r="CD186" s="484">
        <v>160</v>
      </c>
      <c r="CE186" s="484">
        <v>193</v>
      </c>
      <c r="CF186" s="484">
        <v>54</v>
      </c>
      <c r="CG186" s="484">
        <v>29</v>
      </c>
      <c r="CH186" s="484">
        <v>11</v>
      </c>
      <c r="CI186" s="484">
        <v>3</v>
      </c>
      <c r="CJ186" s="484">
        <v>0</v>
      </c>
      <c r="CK186" s="485">
        <v>843</v>
      </c>
      <c r="CL186" s="484">
        <v>2</v>
      </c>
      <c r="CM186" s="484">
        <v>11</v>
      </c>
      <c r="CN186" s="484">
        <v>6</v>
      </c>
      <c r="CO186" s="484">
        <v>11</v>
      </c>
      <c r="CP186" s="484">
        <v>4</v>
      </c>
      <c r="CQ186" s="484">
        <v>5</v>
      </c>
      <c r="CR186" s="484">
        <v>6</v>
      </c>
      <c r="CS186" s="484">
        <v>21</v>
      </c>
      <c r="CT186" s="484">
        <v>3</v>
      </c>
      <c r="CU186" s="485">
        <v>69</v>
      </c>
      <c r="CV186" s="484">
        <v>124</v>
      </c>
      <c r="CW186" s="484">
        <v>69</v>
      </c>
      <c r="CX186" s="484">
        <v>57</v>
      </c>
      <c r="CY186" s="484">
        <v>40</v>
      </c>
      <c r="CZ186" s="484">
        <v>9</v>
      </c>
      <c r="DA186" s="484">
        <v>5</v>
      </c>
      <c r="DB186" s="484">
        <v>0</v>
      </c>
      <c r="DC186" s="484">
        <v>0</v>
      </c>
      <c r="DD186" s="485">
        <v>304</v>
      </c>
      <c r="DE186" s="484">
        <v>1123</v>
      </c>
      <c r="DF186" s="484">
        <v>229</v>
      </c>
      <c r="DG186" s="484">
        <v>162</v>
      </c>
      <c r="DH186" s="484">
        <v>58</v>
      </c>
      <c r="DI186" s="484">
        <v>18</v>
      </c>
      <c r="DJ186" s="484">
        <v>10</v>
      </c>
      <c r="DK186" s="484">
        <v>1</v>
      </c>
      <c r="DL186" s="484">
        <v>1</v>
      </c>
      <c r="DM186" s="485">
        <v>1602</v>
      </c>
      <c r="DN186" s="484">
        <v>0</v>
      </c>
      <c r="DO186" s="484">
        <v>0</v>
      </c>
      <c r="DP186" s="484">
        <v>0</v>
      </c>
      <c r="DQ186" s="484">
        <v>0</v>
      </c>
      <c r="DR186" s="484">
        <v>0</v>
      </c>
      <c r="DS186" s="484">
        <v>0</v>
      </c>
      <c r="DT186" s="484">
        <v>0</v>
      </c>
      <c r="DU186" s="484">
        <v>0</v>
      </c>
      <c r="DV186" s="485">
        <v>0</v>
      </c>
      <c r="DW186" s="484">
        <v>207</v>
      </c>
      <c r="DX186" s="484">
        <v>27</v>
      </c>
      <c r="DY186" s="484">
        <v>31</v>
      </c>
      <c r="DZ186" s="484">
        <v>15</v>
      </c>
      <c r="EA186" s="484">
        <v>5</v>
      </c>
      <c r="EB186" s="484">
        <v>2</v>
      </c>
      <c r="EC186" s="484">
        <v>3</v>
      </c>
      <c r="ED186" s="484">
        <v>1</v>
      </c>
      <c r="EE186" s="485">
        <v>291</v>
      </c>
      <c r="EF186" s="484">
        <v>1330</v>
      </c>
      <c r="EG186" s="484">
        <v>256</v>
      </c>
      <c r="EH186" s="484">
        <v>193</v>
      </c>
      <c r="EI186" s="484">
        <v>73</v>
      </c>
      <c r="EJ186" s="484">
        <v>23</v>
      </c>
      <c r="EK186" s="484">
        <v>12</v>
      </c>
      <c r="EL186" s="484">
        <v>4</v>
      </c>
      <c r="EM186" s="484">
        <v>2</v>
      </c>
      <c r="EN186" s="485">
        <v>1893</v>
      </c>
      <c r="EO186" s="484">
        <v>699</v>
      </c>
      <c r="EP186" s="484">
        <v>139</v>
      </c>
      <c r="EQ186" s="484">
        <v>125</v>
      </c>
      <c r="ER186" s="484">
        <v>40</v>
      </c>
      <c r="ES186" s="484">
        <v>14</v>
      </c>
      <c r="ET186" s="484">
        <v>10</v>
      </c>
      <c r="EU186" s="484">
        <v>3</v>
      </c>
      <c r="EV186" s="484">
        <v>2</v>
      </c>
      <c r="EW186" s="485">
        <v>1032</v>
      </c>
      <c r="EX186" s="484">
        <v>0</v>
      </c>
      <c r="EY186" s="484">
        <v>0</v>
      </c>
      <c r="EZ186" s="484">
        <v>0</v>
      </c>
      <c r="FA186" s="484">
        <v>0</v>
      </c>
      <c r="FB186" s="484">
        <v>0</v>
      </c>
      <c r="FC186" s="484">
        <v>0</v>
      </c>
      <c r="FD186" s="484">
        <v>0</v>
      </c>
      <c r="FE186" s="484">
        <v>0</v>
      </c>
      <c r="FF186" s="485">
        <v>0</v>
      </c>
      <c r="FG186" s="484">
        <v>0</v>
      </c>
      <c r="FH186" s="484">
        <v>0</v>
      </c>
      <c r="FI186" s="484">
        <v>0</v>
      </c>
      <c r="FJ186" s="484">
        <v>0</v>
      </c>
      <c r="FK186" s="484">
        <v>0</v>
      </c>
      <c r="FL186" s="484">
        <v>0</v>
      </c>
      <c r="FM186" s="484">
        <v>0</v>
      </c>
      <c r="FN186" s="484">
        <v>0</v>
      </c>
      <c r="FO186" s="485">
        <v>0</v>
      </c>
      <c r="FP186" s="484">
        <v>1</v>
      </c>
      <c r="FQ186" s="484">
        <v>2</v>
      </c>
      <c r="FR186" s="484">
        <v>1</v>
      </c>
      <c r="FS186" s="484">
        <v>1</v>
      </c>
      <c r="FT186" s="484">
        <v>0</v>
      </c>
      <c r="FU186" s="484">
        <v>0</v>
      </c>
      <c r="FV186" s="484">
        <v>0</v>
      </c>
      <c r="FW186" s="484">
        <v>0</v>
      </c>
      <c r="FX186" s="485">
        <v>5</v>
      </c>
      <c r="FY186" s="484">
        <v>698</v>
      </c>
      <c r="FZ186" s="484">
        <v>137</v>
      </c>
      <c r="GA186" s="484">
        <v>124</v>
      </c>
      <c r="GB186" s="484">
        <v>39</v>
      </c>
      <c r="GC186" s="484">
        <v>14</v>
      </c>
      <c r="GD186" s="484">
        <v>10</v>
      </c>
      <c r="GE186" s="484">
        <v>3</v>
      </c>
      <c r="GF186" s="484">
        <v>2</v>
      </c>
      <c r="GG186" s="485">
        <v>1027</v>
      </c>
      <c r="GH186" s="484">
        <v>105</v>
      </c>
      <c r="GI186" s="484">
        <v>23544</v>
      </c>
      <c r="GJ186" s="484">
        <v>9360</v>
      </c>
      <c r="GK186" s="484">
        <v>13848</v>
      </c>
      <c r="GL186" s="484">
        <v>6413</v>
      </c>
      <c r="GM186" s="484">
        <v>3564</v>
      </c>
      <c r="GN186" s="484">
        <v>1196</v>
      </c>
      <c r="GO186" s="484">
        <v>283</v>
      </c>
      <c r="GP186" s="484">
        <v>8</v>
      </c>
      <c r="GQ186" s="485">
        <v>58321</v>
      </c>
      <c r="GR186" s="484">
        <v>60</v>
      </c>
      <c r="GS186" s="484">
        <v>25871</v>
      </c>
      <c r="GT186" s="484">
        <v>6252</v>
      </c>
      <c r="GU186" s="484">
        <v>5441</v>
      </c>
      <c r="GV186" s="484">
        <v>1683</v>
      </c>
      <c r="GW186" s="484">
        <v>662</v>
      </c>
      <c r="GX186" s="484">
        <v>205</v>
      </c>
      <c r="GY186" s="484">
        <v>88</v>
      </c>
      <c r="GZ186" s="484">
        <v>7</v>
      </c>
      <c r="HA186" s="485">
        <v>40269</v>
      </c>
      <c r="HB186" s="460">
        <v>0</v>
      </c>
      <c r="HC186" s="460">
        <v>0</v>
      </c>
      <c r="HD186" s="460">
        <v>0</v>
      </c>
      <c r="HE186" s="460">
        <v>0</v>
      </c>
      <c r="HF186" s="460">
        <v>0</v>
      </c>
      <c r="HG186" s="460">
        <v>0</v>
      </c>
      <c r="HH186" s="460">
        <v>0</v>
      </c>
      <c r="HI186" s="460">
        <v>0</v>
      </c>
      <c r="HJ186" s="460">
        <v>0</v>
      </c>
      <c r="HK186" s="483">
        <v>0</v>
      </c>
      <c r="HL186" s="460">
        <v>149.5</v>
      </c>
      <c r="HM186" s="460">
        <v>43284.25</v>
      </c>
      <c r="HN186" s="460">
        <v>14095.25</v>
      </c>
      <c r="HO186" s="460">
        <v>17971.75</v>
      </c>
      <c r="HP186" s="460">
        <v>7696</v>
      </c>
      <c r="HQ186" s="460">
        <v>4067.5</v>
      </c>
      <c r="HR186" s="460">
        <v>1350.75</v>
      </c>
      <c r="HS186" s="460">
        <v>349.5</v>
      </c>
      <c r="HT186" s="460">
        <v>14.75</v>
      </c>
      <c r="HU186" s="483">
        <v>88979.25</v>
      </c>
      <c r="HV186" s="460">
        <v>83.1</v>
      </c>
      <c r="HW186" s="460">
        <v>28856.2</v>
      </c>
      <c r="HX186" s="460">
        <v>10963</v>
      </c>
      <c r="HY186" s="460">
        <v>15974.9</v>
      </c>
      <c r="HZ186" s="460">
        <v>7696</v>
      </c>
      <c r="IA186" s="460">
        <v>4971.3999999999996</v>
      </c>
      <c r="IB186" s="460">
        <v>1951.1</v>
      </c>
      <c r="IC186" s="460">
        <v>582.5</v>
      </c>
      <c r="ID186" s="460">
        <v>29.5</v>
      </c>
      <c r="IE186" s="483">
        <v>71107.7</v>
      </c>
      <c r="IF186" s="483">
        <v>50.44</v>
      </c>
      <c r="IG186" s="483">
        <v>71158.100000000006</v>
      </c>
      <c r="IH186" s="460">
        <v>149.5</v>
      </c>
      <c r="II186" s="460">
        <v>43284.25</v>
      </c>
      <c r="IJ186" s="460">
        <v>14095.25</v>
      </c>
      <c r="IK186" s="460">
        <v>17971.75</v>
      </c>
      <c r="IL186" s="460">
        <v>7696</v>
      </c>
      <c r="IM186" s="460">
        <v>4067.5</v>
      </c>
      <c r="IN186" s="460">
        <v>1350.75</v>
      </c>
      <c r="IO186" s="460">
        <v>349.5</v>
      </c>
      <c r="IP186" s="460">
        <v>14.75</v>
      </c>
      <c r="IQ186" s="483">
        <v>88979.25</v>
      </c>
      <c r="IR186" s="460">
        <v>51.86</v>
      </c>
      <c r="IS186" s="460">
        <v>9616.5400000000009</v>
      </c>
      <c r="IT186" s="460">
        <v>1127.6400000000001</v>
      </c>
      <c r="IU186" s="460">
        <v>608.6</v>
      </c>
      <c r="IV186" s="460">
        <v>122.47</v>
      </c>
      <c r="IW186" s="460">
        <v>37.270000000000003</v>
      </c>
      <c r="IX186" s="460">
        <v>5.27</v>
      </c>
      <c r="IY186" s="460">
        <v>1.6</v>
      </c>
      <c r="IZ186" s="460">
        <v>0</v>
      </c>
      <c r="JA186" s="483">
        <v>11571.25</v>
      </c>
      <c r="JB186" s="460">
        <v>97.64</v>
      </c>
      <c r="JC186" s="460">
        <v>33667.71</v>
      </c>
      <c r="JD186" s="460">
        <v>12967.61</v>
      </c>
      <c r="JE186" s="460">
        <v>17363.150000000001</v>
      </c>
      <c r="JF186" s="460">
        <v>7573.53</v>
      </c>
      <c r="JG186" s="460">
        <v>4030.23</v>
      </c>
      <c r="JH186" s="460">
        <v>1345.48</v>
      </c>
      <c r="JI186" s="460">
        <v>347.9</v>
      </c>
      <c r="JJ186" s="460">
        <v>14.75</v>
      </c>
      <c r="JK186" s="483">
        <v>77408</v>
      </c>
      <c r="JL186" s="460">
        <v>54.2</v>
      </c>
      <c r="JM186" s="460">
        <v>22445.1</v>
      </c>
      <c r="JN186" s="460">
        <v>10085.9</v>
      </c>
      <c r="JO186" s="460">
        <v>15433.9</v>
      </c>
      <c r="JP186" s="460">
        <v>7573.5</v>
      </c>
      <c r="JQ186" s="460">
        <v>4925.8</v>
      </c>
      <c r="JR186" s="460">
        <v>1943.5</v>
      </c>
      <c r="JS186" s="460">
        <v>579.79999999999995</v>
      </c>
      <c r="JT186" s="460">
        <v>29.5</v>
      </c>
      <c r="JU186" s="483">
        <v>63071.199999999997</v>
      </c>
      <c r="JV186" s="483">
        <v>50.44</v>
      </c>
      <c r="JW186" s="483">
        <v>63121.599999999999</v>
      </c>
      <c r="JX186" s="461"/>
      <c r="JY186" s="461"/>
      <c r="JZ186" s="461"/>
      <c r="KA186" s="461"/>
      <c r="KB186" s="461"/>
      <c r="KC186" s="461"/>
      <c r="KD186" s="461"/>
      <c r="KE186" s="461"/>
      <c r="KF186" s="461"/>
      <c r="KG186" s="461"/>
      <c r="KH186" s="461"/>
      <c r="KI186" s="461"/>
      <c r="KJ186" s="461"/>
      <c r="KK186" s="461"/>
      <c r="KL186" s="461"/>
      <c r="KM186" s="461"/>
      <c r="KN186" s="461"/>
      <c r="KO186" s="461"/>
      <c r="KP186" s="461"/>
      <c r="KQ186" s="461"/>
      <c r="KR186" s="461"/>
      <c r="KS186" s="461"/>
      <c r="KT186" s="461"/>
      <c r="KU186" s="461"/>
      <c r="KV186" s="461"/>
      <c r="KW186" s="461"/>
      <c r="KX186" s="462"/>
    </row>
    <row r="187" spans="1:310" s="463" customFormat="1" x14ac:dyDescent="0.2">
      <c r="A187" s="457" t="s">
        <v>394</v>
      </c>
      <c r="B187" s="473" t="s">
        <v>1008</v>
      </c>
      <c r="C187" s="464" t="s">
        <v>807</v>
      </c>
      <c r="D187" s="465" t="s">
        <v>395</v>
      </c>
      <c r="E187" s="484">
        <v>6682</v>
      </c>
      <c r="F187" s="484">
        <v>7405</v>
      </c>
      <c r="G187" s="484">
        <v>6292</v>
      </c>
      <c r="H187" s="484">
        <v>3959</v>
      </c>
      <c r="I187" s="484">
        <v>2502</v>
      </c>
      <c r="J187" s="484">
        <v>1323</v>
      </c>
      <c r="K187" s="484">
        <v>752</v>
      </c>
      <c r="L187" s="484">
        <v>80</v>
      </c>
      <c r="M187" s="485">
        <v>28995</v>
      </c>
      <c r="N187" s="484">
        <v>147</v>
      </c>
      <c r="O187" s="484">
        <v>147</v>
      </c>
      <c r="P187" s="484">
        <v>55</v>
      </c>
      <c r="Q187" s="484">
        <v>48</v>
      </c>
      <c r="R187" s="484">
        <v>17</v>
      </c>
      <c r="S187" s="484">
        <v>11</v>
      </c>
      <c r="T187" s="484">
        <v>8</v>
      </c>
      <c r="U187" s="484">
        <v>0</v>
      </c>
      <c r="V187" s="485">
        <v>433</v>
      </c>
      <c r="W187" s="484">
        <v>0</v>
      </c>
      <c r="X187" s="484">
        <v>0</v>
      </c>
      <c r="Y187" s="484">
        <v>0</v>
      </c>
      <c r="Z187" s="484">
        <v>0</v>
      </c>
      <c r="AA187" s="484">
        <v>0</v>
      </c>
      <c r="AB187" s="484">
        <v>0</v>
      </c>
      <c r="AC187" s="484">
        <v>0</v>
      </c>
      <c r="AD187" s="484">
        <v>0</v>
      </c>
      <c r="AE187" s="485">
        <v>0</v>
      </c>
      <c r="AF187" s="484">
        <v>6535</v>
      </c>
      <c r="AG187" s="484">
        <v>7258</v>
      </c>
      <c r="AH187" s="484">
        <v>6237</v>
      </c>
      <c r="AI187" s="484">
        <v>3911</v>
      </c>
      <c r="AJ187" s="484">
        <v>2485</v>
      </c>
      <c r="AK187" s="484">
        <v>1312</v>
      </c>
      <c r="AL187" s="484">
        <v>744</v>
      </c>
      <c r="AM187" s="484">
        <v>80</v>
      </c>
      <c r="AN187" s="485">
        <v>28562</v>
      </c>
      <c r="AO187" s="484">
        <v>29</v>
      </c>
      <c r="AP187" s="484">
        <v>41</v>
      </c>
      <c r="AQ187" s="484">
        <v>53</v>
      </c>
      <c r="AR187" s="484">
        <v>45</v>
      </c>
      <c r="AS187" s="484">
        <v>28</v>
      </c>
      <c r="AT187" s="484">
        <v>13</v>
      </c>
      <c r="AU187" s="484">
        <v>13</v>
      </c>
      <c r="AV187" s="484">
        <v>4</v>
      </c>
      <c r="AW187" s="485">
        <v>226</v>
      </c>
      <c r="AX187" s="484">
        <v>29</v>
      </c>
      <c r="AY187" s="484">
        <v>41</v>
      </c>
      <c r="AZ187" s="484">
        <v>53</v>
      </c>
      <c r="BA187" s="484">
        <v>45</v>
      </c>
      <c r="BB187" s="484">
        <v>28</v>
      </c>
      <c r="BC187" s="484">
        <v>13</v>
      </c>
      <c r="BD187" s="484">
        <v>13</v>
      </c>
      <c r="BE187" s="484">
        <v>4</v>
      </c>
      <c r="BF187" s="486"/>
      <c r="BG187" s="485">
        <v>226</v>
      </c>
      <c r="BH187" s="484">
        <v>29</v>
      </c>
      <c r="BI187" s="484">
        <v>6547</v>
      </c>
      <c r="BJ187" s="484">
        <v>7270</v>
      </c>
      <c r="BK187" s="484">
        <v>6229</v>
      </c>
      <c r="BL187" s="484">
        <v>3894</v>
      </c>
      <c r="BM187" s="484">
        <v>2470</v>
      </c>
      <c r="BN187" s="484">
        <v>1312</v>
      </c>
      <c r="BO187" s="484">
        <v>735</v>
      </c>
      <c r="BP187" s="484">
        <v>76</v>
      </c>
      <c r="BQ187" s="485">
        <v>28562</v>
      </c>
      <c r="BR187" s="484">
        <v>4</v>
      </c>
      <c r="BS187" s="484">
        <v>3245</v>
      </c>
      <c r="BT187" s="484">
        <v>2740</v>
      </c>
      <c r="BU187" s="484">
        <v>1800</v>
      </c>
      <c r="BV187" s="484">
        <v>897</v>
      </c>
      <c r="BW187" s="484">
        <v>437</v>
      </c>
      <c r="BX187" s="484">
        <v>207</v>
      </c>
      <c r="BY187" s="484">
        <v>97</v>
      </c>
      <c r="BZ187" s="484">
        <v>14</v>
      </c>
      <c r="CA187" s="485">
        <v>9441</v>
      </c>
      <c r="CB187" s="484">
        <v>0</v>
      </c>
      <c r="CC187" s="484">
        <v>72</v>
      </c>
      <c r="CD187" s="484">
        <v>80</v>
      </c>
      <c r="CE187" s="484">
        <v>75</v>
      </c>
      <c r="CF187" s="484">
        <v>44</v>
      </c>
      <c r="CG187" s="484">
        <v>23</v>
      </c>
      <c r="CH187" s="484">
        <v>7</v>
      </c>
      <c r="CI187" s="484">
        <v>4</v>
      </c>
      <c r="CJ187" s="484">
        <v>1</v>
      </c>
      <c r="CK187" s="485">
        <v>306</v>
      </c>
      <c r="CL187" s="484">
        <v>1</v>
      </c>
      <c r="CM187" s="484">
        <v>7</v>
      </c>
      <c r="CN187" s="484">
        <v>7</v>
      </c>
      <c r="CO187" s="484">
        <v>6</v>
      </c>
      <c r="CP187" s="484">
        <v>3</v>
      </c>
      <c r="CQ187" s="484">
        <v>4</v>
      </c>
      <c r="CR187" s="484">
        <v>5</v>
      </c>
      <c r="CS187" s="484">
        <v>7</v>
      </c>
      <c r="CT187" s="484">
        <v>7</v>
      </c>
      <c r="CU187" s="485">
        <v>47</v>
      </c>
      <c r="CV187" s="484">
        <v>0</v>
      </c>
      <c r="CW187" s="484">
        <v>0</v>
      </c>
      <c r="CX187" s="484">
        <v>0</v>
      </c>
      <c r="CY187" s="484">
        <v>0</v>
      </c>
      <c r="CZ187" s="484">
        <v>0</v>
      </c>
      <c r="DA187" s="484">
        <v>0</v>
      </c>
      <c r="DB187" s="484">
        <v>0</v>
      </c>
      <c r="DC187" s="484">
        <v>0</v>
      </c>
      <c r="DD187" s="485">
        <v>0</v>
      </c>
      <c r="DE187" s="484">
        <v>144</v>
      </c>
      <c r="DF187" s="484">
        <v>106</v>
      </c>
      <c r="DG187" s="484">
        <v>76</v>
      </c>
      <c r="DH187" s="484">
        <v>47</v>
      </c>
      <c r="DI187" s="484">
        <v>31</v>
      </c>
      <c r="DJ187" s="484">
        <v>20</v>
      </c>
      <c r="DK187" s="484">
        <v>24</v>
      </c>
      <c r="DL187" s="484">
        <v>0</v>
      </c>
      <c r="DM187" s="485">
        <v>448</v>
      </c>
      <c r="DN187" s="484">
        <v>18</v>
      </c>
      <c r="DO187" s="484">
        <v>14</v>
      </c>
      <c r="DP187" s="484">
        <v>9</v>
      </c>
      <c r="DQ187" s="484">
        <v>4</v>
      </c>
      <c r="DR187" s="484">
        <v>0</v>
      </c>
      <c r="DS187" s="484">
        <v>2</v>
      </c>
      <c r="DT187" s="484">
        <v>1</v>
      </c>
      <c r="DU187" s="484">
        <v>0</v>
      </c>
      <c r="DV187" s="485">
        <v>48</v>
      </c>
      <c r="DW187" s="484">
        <v>13</v>
      </c>
      <c r="DX187" s="484">
        <v>10</v>
      </c>
      <c r="DY187" s="484">
        <v>9</v>
      </c>
      <c r="DZ187" s="484">
        <v>3</v>
      </c>
      <c r="EA187" s="484">
        <v>5</v>
      </c>
      <c r="EB187" s="484">
        <v>8</v>
      </c>
      <c r="EC187" s="484">
        <v>5</v>
      </c>
      <c r="ED187" s="484">
        <v>0</v>
      </c>
      <c r="EE187" s="485">
        <v>53</v>
      </c>
      <c r="EF187" s="484">
        <v>175</v>
      </c>
      <c r="EG187" s="484">
        <v>130</v>
      </c>
      <c r="EH187" s="484">
        <v>94</v>
      </c>
      <c r="EI187" s="484">
        <v>54</v>
      </c>
      <c r="EJ187" s="484">
        <v>36</v>
      </c>
      <c r="EK187" s="484">
        <v>30</v>
      </c>
      <c r="EL187" s="484">
        <v>30</v>
      </c>
      <c r="EM187" s="484">
        <v>0</v>
      </c>
      <c r="EN187" s="485">
        <v>549</v>
      </c>
      <c r="EO187" s="484">
        <v>107</v>
      </c>
      <c r="EP187" s="484">
        <v>86</v>
      </c>
      <c r="EQ187" s="484">
        <v>59</v>
      </c>
      <c r="ER187" s="484">
        <v>35</v>
      </c>
      <c r="ES187" s="484">
        <v>28</v>
      </c>
      <c r="ET187" s="484">
        <v>26</v>
      </c>
      <c r="EU187" s="484">
        <v>29</v>
      </c>
      <c r="EV187" s="484">
        <v>0</v>
      </c>
      <c r="EW187" s="485">
        <v>370</v>
      </c>
      <c r="EX187" s="484">
        <v>0</v>
      </c>
      <c r="EY187" s="484">
        <v>0</v>
      </c>
      <c r="EZ187" s="484">
        <v>0</v>
      </c>
      <c r="FA187" s="484">
        <v>0</v>
      </c>
      <c r="FB187" s="484">
        <v>0</v>
      </c>
      <c r="FC187" s="484">
        <v>0</v>
      </c>
      <c r="FD187" s="484">
        <v>0</v>
      </c>
      <c r="FE187" s="484">
        <v>0</v>
      </c>
      <c r="FF187" s="485">
        <v>0</v>
      </c>
      <c r="FG187" s="484">
        <v>0</v>
      </c>
      <c r="FH187" s="484">
        <v>0</v>
      </c>
      <c r="FI187" s="484">
        <v>0</v>
      </c>
      <c r="FJ187" s="484">
        <v>0</v>
      </c>
      <c r="FK187" s="484">
        <v>0</v>
      </c>
      <c r="FL187" s="484">
        <v>0</v>
      </c>
      <c r="FM187" s="484">
        <v>0</v>
      </c>
      <c r="FN187" s="484">
        <v>0</v>
      </c>
      <c r="FO187" s="485">
        <v>0</v>
      </c>
      <c r="FP187" s="484">
        <v>2</v>
      </c>
      <c r="FQ187" s="484">
        <v>4</v>
      </c>
      <c r="FR187" s="484">
        <v>3</v>
      </c>
      <c r="FS187" s="484">
        <v>1</v>
      </c>
      <c r="FT187" s="484">
        <v>0</v>
      </c>
      <c r="FU187" s="484">
        <v>1</v>
      </c>
      <c r="FV187" s="484">
        <v>1</v>
      </c>
      <c r="FW187" s="484">
        <v>0</v>
      </c>
      <c r="FX187" s="485">
        <v>12</v>
      </c>
      <c r="FY187" s="484">
        <v>105</v>
      </c>
      <c r="FZ187" s="484">
        <v>82</v>
      </c>
      <c r="GA187" s="484">
        <v>56</v>
      </c>
      <c r="GB187" s="484">
        <v>34</v>
      </c>
      <c r="GC187" s="484">
        <v>28</v>
      </c>
      <c r="GD187" s="484">
        <v>25</v>
      </c>
      <c r="GE187" s="484">
        <v>28</v>
      </c>
      <c r="GF187" s="484">
        <v>0</v>
      </c>
      <c r="GG187" s="485">
        <v>358</v>
      </c>
      <c r="GH187" s="484">
        <v>24</v>
      </c>
      <c r="GI187" s="484">
        <v>3192</v>
      </c>
      <c r="GJ187" s="484">
        <v>4419</v>
      </c>
      <c r="GK187" s="484">
        <v>4330</v>
      </c>
      <c r="GL187" s="484">
        <v>2943</v>
      </c>
      <c r="GM187" s="484">
        <v>2001</v>
      </c>
      <c r="GN187" s="484">
        <v>1083</v>
      </c>
      <c r="GO187" s="484">
        <v>621</v>
      </c>
      <c r="GP187" s="484">
        <v>54</v>
      </c>
      <c r="GQ187" s="485">
        <v>18667</v>
      </c>
      <c r="GR187" s="484">
        <v>5</v>
      </c>
      <c r="GS187" s="484">
        <v>3355</v>
      </c>
      <c r="GT187" s="484">
        <v>2851</v>
      </c>
      <c r="GU187" s="484">
        <v>1899</v>
      </c>
      <c r="GV187" s="484">
        <v>951</v>
      </c>
      <c r="GW187" s="484">
        <v>469</v>
      </c>
      <c r="GX187" s="484">
        <v>229</v>
      </c>
      <c r="GY187" s="484">
        <v>114</v>
      </c>
      <c r="GZ187" s="484">
        <v>22</v>
      </c>
      <c r="HA187" s="485">
        <v>9895</v>
      </c>
      <c r="HB187" s="460">
        <v>0</v>
      </c>
      <c r="HC187" s="460">
        <v>3.4</v>
      </c>
      <c r="HD187" s="460">
        <v>0</v>
      </c>
      <c r="HE187" s="460">
        <v>0</v>
      </c>
      <c r="HF187" s="460">
        <v>0</v>
      </c>
      <c r="HG187" s="460">
        <v>0</v>
      </c>
      <c r="HH187" s="460">
        <v>0</v>
      </c>
      <c r="HI187" s="460">
        <v>0</v>
      </c>
      <c r="HJ187" s="460">
        <v>0</v>
      </c>
      <c r="HK187" s="483">
        <v>3.4</v>
      </c>
      <c r="HL187" s="460">
        <v>27.5</v>
      </c>
      <c r="HM187" s="460">
        <v>5701.6</v>
      </c>
      <c r="HN187" s="460">
        <v>6555.85</v>
      </c>
      <c r="HO187" s="460">
        <v>5754.6</v>
      </c>
      <c r="HP187" s="460">
        <v>3655.1</v>
      </c>
      <c r="HQ187" s="460">
        <v>2354.6999999999998</v>
      </c>
      <c r="HR187" s="460">
        <v>1257.95</v>
      </c>
      <c r="HS187" s="460">
        <v>708.1</v>
      </c>
      <c r="HT187" s="460">
        <v>68.75</v>
      </c>
      <c r="HU187" s="483">
        <v>26084.15</v>
      </c>
      <c r="HV187" s="460">
        <v>15.3</v>
      </c>
      <c r="HW187" s="460">
        <v>3801.1</v>
      </c>
      <c r="HX187" s="460">
        <v>5099</v>
      </c>
      <c r="HY187" s="460">
        <v>5115.2</v>
      </c>
      <c r="HZ187" s="460">
        <v>3655.1</v>
      </c>
      <c r="IA187" s="460">
        <v>2878</v>
      </c>
      <c r="IB187" s="460">
        <v>1817</v>
      </c>
      <c r="IC187" s="460">
        <v>1180.2</v>
      </c>
      <c r="ID187" s="460">
        <v>137.5</v>
      </c>
      <c r="IE187" s="483">
        <v>23698.400000000001</v>
      </c>
      <c r="IF187" s="483">
        <v>0</v>
      </c>
      <c r="IG187" s="483">
        <v>23698.400000000001</v>
      </c>
      <c r="IH187" s="460">
        <v>27.5</v>
      </c>
      <c r="II187" s="460">
        <v>5701.6</v>
      </c>
      <c r="IJ187" s="460">
        <v>6555.85</v>
      </c>
      <c r="IK187" s="460">
        <v>5754.6</v>
      </c>
      <c r="IL187" s="460">
        <v>3655.1</v>
      </c>
      <c r="IM187" s="460">
        <v>2354.6999999999998</v>
      </c>
      <c r="IN187" s="460">
        <v>1257.95</v>
      </c>
      <c r="IO187" s="460">
        <v>708.1</v>
      </c>
      <c r="IP187" s="460">
        <v>68.75</v>
      </c>
      <c r="IQ187" s="483">
        <v>26084.15</v>
      </c>
      <c r="IR187" s="460">
        <v>11.21</v>
      </c>
      <c r="IS187" s="460">
        <v>1252.3399999999999</v>
      </c>
      <c r="IT187" s="460">
        <v>884.5</v>
      </c>
      <c r="IU187" s="460">
        <v>372.57</v>
      </c>
      <c r="IV187" s="460">
        <v>135.62</v>
      </c>
      <c r="IW187" s="460">
        <v>53.51</v>
      </c>
      <c r="IX187" s="460">
        <v>30.71</v>
      </c>
      <c r="IY187" s="460">
        <v>9.33</v>
      </c>
      <c r="IZ187" s="460">
        <v>0</v>
      </c>
      <c r="JA187" s="483">
        <v>2749.79</v>
      </c>
      <c r="JB187" s="460">
        <v>16.29</v>
      </c>
      <c r="JC187" s="460">
        <v>4449.26</v>
      </c>
      <c r="JD187" s="460">
        <v>5671.35</v>
      </c>
      <c r="JE187" s="460">
        <v>5382.03</v>
      </c>
      <c r="JF187" s="460">
        <v>3519.48</v>
      </c>
      <c r="JG187" s="460">
        <v>2301.19</v>
      </c>
      <c r="JH187" s="460">
        <v>1227.24</v>
      </c>
      <c r="JI187" s="460">
        <v>698.77</v>
      </c>
      <c r="JJ187" s="460">
        <v>68.75</v>
      </c>
      <c r="JK187" s="483">
        <v>23334.36</v>
      </c>
      <c r="JL187" s="460">
        <v>9.1</v>
      </c>
      <c r="JM187" s="460">
        <v>2966.2</v>
      </c>
      <c r="JN187" s="460">
        <v>4411.1000000000004</v>
      </c>
      <c r="JO187" s="460">
        <v>4784</v>
      </c>
      <c r="JP187" s="460">
        <v>3519.5</v>
      </c>
      <c r="JQ187" s="460">
        <v>2812.6</v>
      </c>
      <c r="JR187" s="460">
        <v>1772.7</v>
      </c>
      <c r="JS187" s="460">
        <v>1164.5999999999999</v>
      </c>
      <c r="JT187" s="460">
        <v>137.5</v>
      </c>
      <c r="JU187" s="483">
        <v>21577.3</v>
      </c>
      <c r="JV187" s="483">
        <v>0</v>
      </c>
      <c r="JW187" s="483">
        <v>21577.3</v>
      </c>
      <c r="JX187" s="461"/>
      <c r="JY187" s="461"/>
      <c r="JZ187" s="461"/>
      <c r="KA187" s="461"/>
      <c r="KB187" s="461"/>
      <c r="KC187" s="461"/>
      <c r="KD187" s="461"/>
      <c r="KE187" s="461"/>
      <c r="KF187" s="461"/>
      <c r="KG187" s="461"/>
      <c r="KH187" s="461"/>
      <c r="KI187" s="461"/>
      <c r="KJ187" s="461"/>
      <c r="KK187" s="461"/>
      <c r="KL187" s="461"/>
      <c r="KM187" s="461"/>
      <c r="KN187" s="461"/>
      <c r="KO187" s="461"/>
      <c r="KP187" s="461"/>
      <c r="KQ187" s="461"/>
      <c r="KR187" s="461"/>
      <c r="KS187" s="461"/>
      <c r="KT187" s="461"/>
      <c r="KU187" s="461"/>
      <c r="KV187" s="461"/>
      <c r="KW187" s="461"/>
      <c r="KX187" s="462"/>
    </row>
    <row r="188" spans="1:310" s="463" customFormat="1" x14ac:dyDescent="0.2">
      <c r="A188" s="457" t="s">
        <v>396</v>
      </c>
      <c r="B188" s="473" t="s">
        <v>1009</v>
      </c>
      <c r="C188" s="464" t="s">
        <v>786</v>
      </c>
      <c r="D188" s="465" t="s">
        <v>397</v>
      </c>
      <c r="E188" s="484">
        <v>10139</v>
      </c>
      <c r="F188" s="484">
        <v>14261</v>
      </c>
      <c r="G188" s="484">
        <v>7885</v>
      </c>
      <c r="H188" s="484">
        <v>6731</v>
      </c>
      <c r="I188" s="484">
        <v>4750</v>
      </c>
      <c r="J188" s="484">
        <v>1869</v>
      </c>
      <c r="K188" s="484">
        <v>950</v>
      </c>
      <c r="L188" s="484">
        <v>55</v>
      </c>
      <c r="M188" s="485">
        <v>46640</v>
      </c>
      <c r="N188" s="484">
        <v>256</v>
      </c>
      <c r="O188" s="484">
        <v>229</v>
      </c>
      <c r="P188" s="484">
        <v>122</v>
      </c>
      <c r="Q188" s="484">
        <v>87</v>
      </c>
      <c r="R188" s="484">
        <v>45</v>
      </c>
      <c r="S188" s="484">
        <v>18</v>
      </c>
      <c r="T188" s="484">
        <v>7</v>
      </c>
      <c r="U188" s="484">
        <v>0</v>
      </c>
      <c r="V188" s="485">
        <v>764</v>
      </c>
      <c r="W188" s="484">
        <v>1</v>
      </c>
      <c r="X188" s="484">
        <v>3</v>
      </c>
      <c r="Y188" s="484">
        <v>0</v>
      </c>
      <c r="Z188" s="484">
        <v>0</v>
      </c>
      <c r="AA188" s="484">
        <v>0</v>
      </c>
      <c r="AB188" s="484">
        <v>2</v>
      </c>
      <c r="AC188" s="484">
        <v>0</v>
      </c>
      <c r="AD188" s="484">
        <v>0</v>
      </c>
      <c r="AE188" s="485">
        <v>6</v>
      </c>
      <c r="AF188" s="484">
        <v>9882</v>
      </c>
      <c r="AG188" s="484">
        <v>14029</v>
      </c>
      <c r="AH188" s="484">
        <v>7763</v>
      </c>
      <c r="AI188" s="484">
        <v>6644</v>
      </c>
      <c r="AJ188" s="484">
        <v>4705</v>
      </c>
      <c r="AK188" s="484">
        <v>1849</v>
      </c>
      <c r="AL188" s="484">
        <v>943</v>
      </c>
      <c r="AM188" s="484">
        <v>55</v>
      </c>
      <c r="AN188" s="485">
        <v>45870</v>
      </c>
      <c r="AO188" s="484">
        <v>34</v>
      </c>
      <c r="AP188" s="484">
        <v>86</v>
      </c>
      <c r="AQ188" s="484">
        <v>60</v>
      </c>
      <c r="AR188" s="484">
        <v>61</v>
      </c>
      <c r="AS188" s="484">
        <v>35</v>
      </c>
      <c r="AT188" s="484">
        <v>11</v>
      </c>
      <c r="AU188" s="484">
        <v>16</v>
      </c>
      <c r="AV188" s="484">
        <v>8</v>
      </c>
      <c r="AW188" s="485">
        <v>311</v>
      </c>
      <c r="AX188" s="484">
        <v>34</v>
      </c>
      <c r="AY188" s="484">
        <v>86</v>
      </c>
      <c r="AZ188" s="484">
        <v>60</v>
      </c>
      <c r="BA188" s="484">
        <v>61</v>
      </c>
      <c r="BB188" s="484">
        <v>35</v>
      </c>
      <c r="BC188" s="484">
        <v>11</v>
      </c>
      <c r="BD188" s="484">
        <v>16</v>
      </c>
      <c r="BE188" s="484">
        <v>8</v>
      </c>
      <c r="BF188" s="486"/>
      <c r="BG188" s="485">
        <v>311</v>
      </c>
      <c r="BH188" s="484">
        <v>34</v>
      </c>
      <c r="BI188" s="484">
        <v>9934</v>
      </c>
      <c r="BJ188" s="484">
        <v>14003</v>
      </c>
      <c r="BK188" s="484">
        <v>7764</v>
      </c>
      <c r="BL188" s="484">
        <v>6618</v>
      </c>
      <c r="BM188" s="484">
        <v>4681</v>
      </c>
      <c r="BN188" s="484">
        <v>1854</v>
      </c>
      <c r="BO188" s="484">
        <v>935</v>
      </c>
      <c r="BP188" s="484">
        <v>47</v>
      </c>
      <c r="BQ188" s="485">
        <v>45870</v>
      </c>
      <c r="BR188" s="484">
        <v>10</v>
      </c>
      <c r="BS188" s="484">
        <v>4756</v>
      </c>
      <c r="BT188" s="484">
        <v>4862</v>
      </c>
      <c r="BU188" s="484">
        <v>2179</v>
      </c>
      <c r="BV188" s="484">
        <v>1318</v>
      </c>
      <c r="BW188" s="484">
        <v>665</v>
      </c>
      <c r="BX188" s="484">
        <v>198</v>
      </c>
      <c r="BY188" s="484">
        <v>113</v>
      </c>
      <c r="BZ188" s="484">
        <v>8</v>
      </c>
      <c r="CA188" s="485">
        <v>14109</v>
      </c>
      <c r="CB188" s="484">
        <v>1</v>
      </c>
      <c r="CC188" s="484">
        <v>67</v>
      </c>
      <c r="CD188" s="484">
        <v>144</v>
      </c>
      <c r="CE188" s="484">
        <v>75</v>
      </c>
      <c r="CF188" s="484">
        <v>66</v>
      </c>
      <c r="CG188" s="484">
        <v>36</v>
      </c>
      <c r="CH188" s="484">
        <v>13</v>
      </c>
      <c r="CI188" s="484">
        <v>6</v>
      </c>
      <c r="CJ188" s="484">
        <v>1</v>
      </c>
      <c r="CK188" s="485">
        <v>409</v>
      </c>
      <c r="CL188" s="484">
        <v>1</v>
      </c>
      <c r="CM188" s="484">
        <v>8</v>
      </c>
      <c r="CN188" s="484">
        <v>13</v>
      </c>
      <c r="CO188" s="484">
        <v>8</v>
      </c>
      <c r="CP188" s="484">
        <v>13</v>
      </c>
      <c r="CQ188" s="484">
        <v>2</v>
      </c>
      <c r="CR188" s="484">
        <v>10</v>
      </c>
      <c r="CS188" s="484">
        <v>10</v>
      </c>
      <c r="CT188" s="484">
        <v>1</v>
      </c>
      <c r="CU188" s="485">
        <v>66</v>
      </c>
      <c r="CV188" s="484">
        <v>43</v>
      </c>
      <c r="CW188" s="484">
        <v>32</v>
      </c>
      <c r="CX188" s="484">
        <v>23</v>
      </c>
      <c r="CY188" s="484">
        <v>12</v>
      </c>
      <c r="CZ188" s="484">
        <v>12</v>
      </c>
      <c r="DA188" s="484">
        <v>5</v>
      </c>
      <c r="DB188" s="484">
        <v>5</v>
      </c>
      <c r="DC188" s="484">
        <v>0</v>
      </c>
      <c r="DD188" s="485">
        <v>132</v>
      </c>
      <c r="DE188" s="484">
        <v>159</v>
      </c>
      <c r="DF188" s="484">
        <v>145</v>
      </c>
      <c r="DG188" s="484">
        <v>43</v>
      </c>
      <c r="DH188" s="484">
        <v>38</v>
      </c>
      <c r="DI188" s="484">
        <v>19</v>
      </c>
      <c r="DJ188" s="484">
        <v>12</v>
      </c>
      <c r="DK188" s="484">
        <v>10</v>
      </c>
      <c r="DL188" s="484">
        <v>1</v>
      </c>
      <c r="DM188" s="485">
        <v>427</v>
      </c>
      <c r="DN188" s="484">
        <v>46</v>
      </c>
      <c r="DO188" s="484">
        <v>38</v>
      </c>
      <c r="DP188" s="484">
        <v>13</v>
      </c>
      <c r="DQ188" s="484">
        <v>8</v>
      </c>
      <c r="DR188" s="484">
        <v>11</v>
      </c>
      <c r="DS188" s="484">
        <v>5</v>
      </c>
      <c r="DT188" s="484">
        <v>1</v>
      </c>
      <c r="DU188" s="484">
        <v>0</v>
      </c>
      <c r="DV188" s="485">
        <v>122</v>
      </c>
      <c r="DW188" s="484">
        <v>50</v>
      </c>
      <c r="DX188" s="484">
        <v>21</v>
      </c>
      <c r="DY188" s="484">
        <v>14</v>
      </c>
      <c r="DZ188" s="484">
        <v>10</v>
      </c>
      <c r="EA188" s="484">
        <v>7</v>
      </c>
      <c r="EB188" s="484">
        <v>2</v>
      </c>
      <c r="EC188" s="484">
        <v>5</v>
      </c>
      <c r="ED188" s="484">
        <v>0</v>
      </c>
      <c r="EE188" s="485">
        <v>109</v>
      </c>
      <c r="EF188" s="484">
        <v>255</v>
      </c>
      <c r="EG188" s="484">
        <v>204</v>
      </c>
      <c r="EH188" s="484">
        <v>70</v>
      </c>
      <c r="EI188" s="484">
        <v>56</v>
      </c>
      <c r="EJ188" s="484">
        <v>37</v>
      </c>
      <c r="EK188" s="484">
        <v>19</v>
      </c>
      <c r="EL188" s="484">
        <v>16</v>
      </c>
      <c r="EM188" s="484">
        <v>1</v>
      </c>
      <c r="EN188" s="485">
        <v>658</v>
      </c>
      <c r="EO188" s="484">
        <v>121</v>
      </c>
      <c r="EP188" s="484">
        <v>80</v>
      </c>
      <c r="EQ188" s="484">
        <v>40</v>
      </c>
      <c r="ER188" s="484">
        <v>33</v>
      </c>
      <c r="ES188" s="484">
        <v>21</v>
      </c>
      <c r="ET188" s="484">
        <v>10</v>
      </c>
      <c r="EU188" s="484">
        <v>10</v>
      </c>
      <c r="EV188" s="484">
        <v>1</v>
      </c>
      <c r="EW188" s="485">
        <v>316</v>
      </c>
      <c r="EX188" s="484">
        <v>0</v>
      </c>
      <c r="EY188" s="484">
        <v>0</v>
      </c>
      <c r="EZ188" s="484">
        <v>0</v>
      </c>
      <c r="FA188" s="484">
        <v>0</v>
      </c>
      <c r="FB188" s="484">
        <v>0</v>
      </c>
      <c r="FC188" s="484">
        <v>0</v>
      </c>
      <c r="FD188" s="484">
        <v>0</v>
      </c>
      <c r="FE188" s="484">
        <v>0</v>
      </c>
      <c r="FF188" s="485">
        <v>0</v>
      </c>
      <c r="FG188" s="484">
        <v>0</v>
      </c>
      <c r="FH188" s="484">
        <v>0</v>
      </c>
      <c r="FI188" s="484">
        <v>0</v>
      </c>
      <c r="FJ188" s="484">
        <v>0</v>
      </c>
      <c r="FK188" s="484">
        <v>0</v>
      </c>
      <c r="FL188" s="484">
        <v>0</v>
      </c>
      <c r="FM188" s="484">
        <v>0</v>
      </c>
      <c r="FN188" s="484">
        <v>0</v>
      </c>
      <c r="FO188" s="485">
        <v>0</v>
      </c>
      <c r="FP188" s="484">
        <v>7</v>
      </c>
      <c r="FQ188" s="484">
        <v>10</v>
      </c>
      <c r="FR188" s="484">
        <v>6</v>
      </c>
      <c r="FS188" s="484">
        <v>3</v>
      </c>
      <c r="FT188" s="484">
        <v>5</v>
      </c>
      <c r="FU188" s="484">
        <v>3</v>
      </c>
      <c r="FV188" s="484">
        <v>1</v>
      </c>
      <c r="FW188" s="484">
        <v>0</v>
      </c>
      <c r="FX188" s="485">
        <v>35</v>
      </c>
      <c r="FY188" s="484">
        <v>114</v>
      </c>
      <c r="FZ188" s="484">
        <v>70</v>
      </c>
      <c r="GA188" s="484">
        <v>34</v>
      </c>
      <c r="GB188" s="484">
        <v>30</v>
      </c>
      <c r="GC188" s="484">
        <v>16</v>
      </c>
      <c r="GD188" s="484">
        <v>7</v>
      </c>
      <c r="GE188" s="484">
        <v>9</v>
      </c>
      <c r="GF188" s="484">
        <v>1</v>
      </c>
      <c r="GG188" s="485">
        <v>281</v>
      </c>
      <c r="GH188" s="484">
        <v>22</v>
      </c>
      <c r="GI188" s="484">
        <v>4964</v>
      </c>
      <c r="GJ188" s="484">
        <v>8893</v>
      </c>
      <c r="GK188" s="484">
        <v>5452</v>
      </c>
      <c r="GL188" s="484">
        <v>5191</v>
      </c>
      <c r="GM188" s="484">
        <v>3948</v>
      </c>
      <c r="GN188" s="484">
        <v>1621</v>
      </c>
      <c r="GO188" s="484">
        <v>795</v>
      </c>
      <c r="GP188" s="484">
        <v>37</v>
      </c>
      <c r="GQ188" s="485">
        <v>30923</v>
      </c>
      <c r="GR188" s="484">
        <v>12</v>
      </c>
      <c r="GS188" s="484">
        <v>4970</v>
      </c>
      <c r="GT188" s="484">
        <v>5110</v>
      </c>
      <c r="GU188" s="484">
        <v>2312</v>
      </c>
      <c r="GV188" s="484">
        <v>1427</v>
      </c>
      <c r="GW188" s="484">
        <v>733</v>
      </c>
      <c r="GX188" s="484">
        <v>233</v>
      </c>
      <c r="GY188" s="484">
        <v>140</v>
      </c>
      <c r="GZ188" s="484">
        <v>10</v>
      </c>
      <c r="HA188" s="485">
        <v>14947</v>
      </c>
      <c r="HB188" s="460">
        <v>0</v>
      </c>
      <c r="HC188" s="460">
        <v>3</v>
      </c>
      <c r="HD188" s="460">
        <v>0.5</v>
      </c>
      <c r="HE188" s="460">
        <v>0</v>
      </c>
      <c r="HF188" s="460">
        <v>0</v>
      </c>
      <c r="HG188" s="460">
        <v>0</v>
      </c>
      <c r="HH188" s="460">
        <v>0</v>
      </c>
      <c r="HI188" s="460">
        <v>0</v>
      </c>
      <c r="HJ188" s="460">
        <v>0</v>
      </c>
      <c r="HK188" s="483">
        <v>3.5</v>
      </c>
      <c r="HL188" s="460">
        <v>30.75</v>
      </c>
      <c r="HM188" s="460">
        <v>8712.5499999999993</v>
      </c>
      <c r="HN188" s="460">
        <v>12726.8</v>
      </c>
      <c r="HO188" s="460">
        <v>7195.7</v>
      </c>
      <c r="HP188" s="460">
        <v>6267.8</v>
      </c>
      <c r="HQ188" s="460">
        <v>4503.05</v>
      </c>
      <c r="HR188" s="460">
        <v>1794.75</v>
      </c>
      <c r="HS188" s="460">
        <v>903.35</v>
      </c>
      <c r="HT188" s="460">
        <v>44.25</v>
      </c>
      <c r="HU188" s="483">
        <v>42179</v>
      </c>
      <c r="HV188" s="460">
        <v>17.100000000000001</v>
      </c>
      <c r="HW188" s="460">
        <v>5808.4</v>
      </c>
      <c r="HX188" s="460">
        <v>9898.6</v>
      </c>
      <c r="HY188" s="460">
        <v>6396.2</v>
      </c>
      <c r="HZ188" s="460">
        <v>6267.8</v>
      </c>
      <c r="IA188" s="460">
        <v>5503.7</v>
      </c>
      <c r="IB188" s="460">
        <v>2592.4</v>
      </c>
      <c r="IC188" s="460">
        <v>1505.6</v>
      </c>
      <c r="ID188" s="460">
        <v>88.5</v>
      </c>
      <c r="IE188" s="483">
        <v>38078.300000000003</v>
      </c>
      <c r="IF188" s="483">
        <v>0</v>
      </c>
      <c r="IG188" s="483">
        <v>38078.300000000003</v>
      </c>
      <c r="IH188" s="460">
        <v>30.75</v>
      </c>
      <c r="II188" s="460">
        <v>8712.5499999999993</v>
      </c>
      <c r="IJ188" s="460">
        <v>12726.8</v>
      </c>
      <c r="IK188" s="460">
        <v>7195.7</v>
      </c>
      <c r="IL188" s="460">
        <v>6267.8</v>
      </c>
      <c r="IM188" s="460">
        <v>4503.05</v>
      </c>
      <c r="IN188" s="460">
        <v>1794.75</v>
      </c>
      <c r="IO188" s="460">
        <v>903.35</v>
      </c>
      <c r="IP188" s="460">
        <v>44.25</v>
      </c>
      <c r="IQ188" s="483">
        <v>42179</v>
      </c>
      <c r="IR188" s="460">
        <v>9.77</v>
      </c>
      <c r="IS188" s="460">
        <v>1490.76</v>
      </c>
      <c r="IT188" s="460">
        <v>1288.42</v>
      </c>
      <c r="IU188" s="460">
        <v>314.91000000000003</v>
      </c>
      <c r="IV188" s="460">
        <v>103.74</v>
      </c>
      <c r="IW188" s="460">
        <v>39.200000000000003</v>
      </c>
      <c r="IX188" s="460">
        <v>9.57</v>
      </c>
      <c r="IY188" s="460">
        <v>4.93</v>
      </c>
      <c r="IZ188" s="460">
        <v>0</v>
      </c>
      <c r="JA188" s="483">
        <v>3261.3</v>
      </c>
      <c r="JB188" s="460">
        <v>20.98</v>
      </c>
      <c r="JC188" s="460">
        <v>7221.79</v>
      </c>
      <c r="JD188" s="460">
        <v>11438.38</v>
      </c>
      <c r="JE188" s="460">
        <v>6880.79</v>
      </c>
      <c r="JF188" s="460">
        <v>6164.06</v>
      </c>
      <c r="JG188" s="460">
        <v>4463.8500000000004</v>
      </c>
      <c r="JH188" s="460">
        <v>1785.18</v>
      </c>
      <c r="JI188" s="460">
        <v>898.42</v>
      </c>
      <c r="JJ188" s="460">
        <v>44.25</v>
      </c>
      <c r="JK188" s="483">
        <v>38917.699999999997</v>
      </c>
      <c r="JL188" s="460">
        <v>11.7</v>
      </c>
      <c r="JM188" s="460">
        <v>4814.5</v>
      </c>
      <c r="JN188" s="460">
        <v>8896.5</v>
      </c>
      <c r="JO188" s="460">
        <v>6116.3</v>
      </c>
      <c r="JP188" s="460">
        <v>6164.1</v>
      </c>
      <c r="JQ188" s="460">
        <v>5455.8</v>
      </c>
      <c r="JR188" s="460">
        <v>2578.6</v>
      </c>
      <c r="JS188" s="460">
        <v>1497.4</v>
      </c>
      <c r="JT188" s="460">
        <v>88.5</v>
      </c>
      <c r="JU188" s="483">
        <v>35623.4</v>
      </c>
      <c r="JV188" s="483">
        <v>0</v>
      </c>
      <c r="JW188" s="483">
        <v>35623.4</v>
      </c>
      <c r="JX188" s="461"/>
      <c r="JY188" s="461"/>
      <c r="JZ188" s="461"/>
      <c r="KA188" s="461"/>
      <c r="KB188" s="461"/>
      <c r="KC188" s="461"/>
      <c r="KD188" s="461"/>
      <c r="KE188" s="461"/>
      <c r="KF188" s="461"/>
      <c r="KG188" s="461"/>
      <c r="KH188" s="461"/>
      <c r="KI188" s="461"/>
      <c r="KJ188" s="461"/>
      <c r="KK188" s="461"/>
      <c r="KL188" s="461"/>
      <c r="KM188" s="461"/>
      <c r="KN188" s="461"/>
      <c r="KO188" s="461"/>
      <c r="KP188" s="461"/>
      <c r="KQ188" s="461"/>
      <c r="KR188" s="461"/>
      <c r="KS188" s="461"/>
      <c r="KT188" s="461"/>
      <c r="KU188" s="461"/>
      <c r="KV188" s="461"/>
      <c r="KW188" s="461"/>
      <c r="KX188" s="462"/>
    </row>
    <row r="189" spans="1:310" s="463" customFormat="1" x14ac:dyDescent="0.2">
      <c r="A189" s="457" t="s">
        <v>398</v>
      </c>
      <c r="B189" s="473" t="s">
        <v>1010</v>
      </c>
      <c r="C189" s="464" t="s">
        <v>870</v>
      </c>
      <c r="D189" s="465" t="s">
        <v>1011</v>
      </c>
      <c r="E189" s="484">
        <v>70606</v>
      </c>
      <c r="F189" s="484">
        <v>25317</v>
      </c>
      <c r="G189" s="484">
        <v>20655</v>
      </c>
      <c r="H189" s="484">
        <v>17391</v>
      </c>
      <c r="I189" s="484">
        <v>11450</v>
      </c>
      <c r="J189" s="484">
        <v>7125</v>
      </c>
      <c r="K189" s="484">
        <v>4361</v>
      </c>
      <c r="L189" s="484">
        <v>556</v>
      </c>
      <c r="M189" s="485">
        <v>157461</v>
      </c>
      <c r="N189" s="484">
        <v>1501</v>
      </c>
      <c r="O189" s="484">
        <v>449</v>
      </c>
      <c r="P189" s="484">
        <v>279</v>
      </c>
      <c r="Q189" s="484">
        <v>164</v>
      </c>
      <c r="R189" s="484">
        <v>100</v>
      </c>
      <c r="S189" s="484">
        <v>47</v>
      </c>
      <c r="T189" s="484">
        <v>23</v>
      </c>
      <c r="U189" s="484">
        <v>14</v>
      </c>
      <c r="V189" s="485">
        <v>2577</v>
      </c>
      <c r="W189" s="484">
        <v>1</v>
      </c>
      <c r="X189" s="484">
        <v>0</v>
      </c>
      <c r="Y189" s="484">
        <v>0</v>
      </c>
      <c r="Z189" s="484">
        <v>0</v>
      </c>
      <c r="AA189" s="484">
        <v>0</v>
      </c>
      <c r="AB189" s="484">
        <v>0</v>
      </c>
      <c r="AC189" s="484">
        <v>0</v>
      </c>
      <c r="AD189" s="484">
        <v>0</v>
      </c>
      <c r="AE189" s="485">
        <v>1</v>
      </c>
      <c r="AF189" s="484">
        <v>69104</v>
      </c>
      <c r="AG189" s="484">
        <v>24868</v>
      </c>
      <c r="AH189" s="484">
        <v>20376</v>
      </c>
      <c r="AI189" s="484">
        <v>17227</v>
      </c>
      <c r="AJ189" s="484">
        <v>11350</v>
      </c>
      <c r="AK189" s="484">
        <v>7078</v>
      </c>
      <c r="AL189" s="484">
        <v>4338</v>
      </c>
      <c r="AM189" s="484">
        <v>542</v>
      </c>
      <c r="AN189" s="485">
        <v>154883</v>
      </c>
      <c r="AO189" s="484">
        <v>168</v>
      </c>
      <c r="AP189" s="484">
        <v>110</v>
      </c>
      <c r="AQ189" s="484">
        <v>109</v>
      </c>
      <c r="AR189" s="484">
        <v>114</v>
      </c>
      <c r="AS189" s="484">
        <v>92</v>
      </c>
      <c r="AT189" s="484">
        <v>72</v>
      </c>
      <c r="AU189" s="484">
        <v>62</v>
      </c>
      <c r="AV189" s="484">
        <v>49</v>
      </c>
      <c r="AW189" s="485">
        <v>776</v>
      </c>
      <c r="AX189" s="484">
        <v>168</v>
      </c>
      <c r="AY189" s="484">
        <v>110</v>
      </c>
      <c r="AZ189" s="484">
        <v>109</v>
      </c>
      <c r="BA189" s="484">
        <v>114</v>
      </c>
      <c r="BB189" s="484">
        <v>92</v>
      </c>
      <c r="BC189" s="484">
        <v>72</v>
      </c>
      <c r="BD189" s="484">
        <v>62</v>
      </c>
      <c r="BE189" s="484">
        <v>49</v>
      </c>
      <c r="BF189" s="486"/>
      <c r="BG189" s="485">
        <v>776</v>
      </c>
      <c r="BH189" s="484">
        <v>168</v>
      </c>
      <c r="BI189" s="484">
        <v>69046</v>
      </c>
      <c r="BJ189" s="484">
        <v>24867</v>
      </c>
      <c r="BK189" s="484">
        <v>20381</v>
      </c>
      <c r="BL189" s="484">
        <v>17205</v>
      </c>
      <c r="BM189" s="484">
        <v>11330</v>
      </c>
      <c r="BN189" s="484">
        <v>7068</v>
      </c>
      <c r="BO189" s="484">
        <v>4325</v>
      </c>
      <c r="BP189" s="484">
        <v>493</v>
      </c>
      <c r="BQ189" s="485">
        <v>154883</v>
      </c>
      <c r="BR189" s="484">
        <v>30</v>
      </c>
      <c r="BS189" s="484">
        <v>34004</v>
      </c>
      <c r="BT189" s="484">
        <v>8573</v>
      </c>
      <c r="BU189" s="484">
        <v>6085</v>
      </c>
      <c r="BV189" s="484">
        <v>3858</v>
      </c>
      <c r="BW189" s="484">
        <v>2146</v>
      </c>
      <c r="BX189" s="484">
        <v>1185</v>
      </c>
      <c r="BY189" s="484">
        <v>626</v>
      </c>
      <c r="BZ189" s="484">
        <v>42</v>
      </c>
      <c r="CA189" s="485">
        <v>56549</v>
      </c>
      <c r="CB189" s="484">
        <v>8</v>
      </c>
      <c r="CC189" s="484">
        <v>447</v>
      </c>
      <c r="CD189" s="484">
        <v>227</v>
      </c>
      <c r="CE189" s="484">
        <v>184</v>
      </c>
      <c r="CF189" s="484">
        <v>131</v>
      </c>
      <c r="CG189" s="484">
        <v>89</v>
      </c>
      <c r="CH189" s="484">
        <v>40</v>
      </c>
      <c r="CI189" s="484">
        <v>19</v>
      </c>
      <c r="CJ189" s="484">
        <v>1</v>
      </c>
      <c r="CK189" s="485">
        <v>1146</v>
      </c>
      <c r="CL189" s="484">
        <v>8</v>
      </c>
      <c r="CM189" s="484">
        <v>100</v>
      </c>
      <c r="CN189" s="484">
        <v>54</v>
      </c>
      <c r="CO189" s="484">
        <v>47</v>
      </c>
      <c r="CP189" s="484">
        <v>45</v>
      </c>
      <c r="CQ189" s="484">
        <v>24</v>
      </c>
      <c r="CR189" s="484">
        <v>36</v>
      </c>
      <c r="CS189" s="484">
        <v>62</v>
      </c>
      <c r="CT189" s="484">
        <v>12</v>
      </c>
      <c r="CU189" s="485">
        <v>388</v>
      </c>
      <c r="CV189" s="484">
        <v>1204</v>
      </c>
      <c r="CW189" s="484">
        <v>651</v>
      </c>
      <c r="CX189" s="484">
        <v>627</v>
      </c>
      <c r="CY189" s="484">
        <v>468</v>
      </c>
      <c r="CZ189" s="484">
        <v>336</v>
      </c>
      <c r="DA189" s="484">
        <v>148</v>
      </c>
      <c r="DB189" s="484">
        <v>81</v>
      </c>
      <c r="DC189" s="484">
        <v>23</v>
      </c>
      <c r="DD189" s="485">
        <v>3538</v>
      </c>
      <c r="DE189" s="484">
        <v>1563</v>
      </c>
      <c r="DF189" s="484">
        <v>356</v>
      </c>
      <c r="DG189" s="484">
        <v>212</v>
      </c>
      <c r="DH189" s="484">
        <v>141</v>
      </c>
      <c r="DI189" s="484">
        <v>102</v>
      </c>
      <c r="DJ189" s="484">
        <v>66</v>
      </c>
      <c r="DK189" s="484">
        <v>33</v>
      </c>
      <c r="DL189" s="484">
        <v>8</v>
      </c>
      <c r="DM189" s="485">
        <v>2481</v>
      </c>
      <c r="DN189" s="484">
        <v>77</v>
      </c>
      <c r="DO189" s="484">
        <v>22</v>
      </c>
      <c r="DP189" s="484">
        <v>32</v>
      </c>
      <c r="DQ189" s="484">
        <v>22</v>
      </c>
      <c r="DR189" s="484">
        <v>15</v>
      </c>
      <c r="DS189" s="484">
        <v>14</v>
      </c>
      <c r="DT189" s="484">
        <v>10</v>
      </c>
      <c r="DU189" s="484">
        <v>2</v>
      </c>
      <c r="DV189" s="485">
        <v>194</v>
      </c>
      <c r="DW189" s="484">
        <v>519</v>
      </c>
      <c r="DX189" s="484">
        <v>104</v>
      </c>
      <c r="DY189" s="484">
        <v>67</v>
      </c>
      <c r="DZ189" s="484">
        <v>28</v>
      </c>
      <c r="EA189" s="484">
        <v>21</v>
      </c>
      <c r="EB189" s="484">
        <v>16</v>
      </c>
      <c r="EC189" s="484">
        <v>6</v>
      </c>
      <c r="ED189" s="484">
        <v>8</v>
      </c>
      <c r="EE189" s="485">
        <v>769</v>
      </c>
      <c r="EF189" s="484">
        <v>2159</v>
      </c>
      <c r="EG189" s="484">
        <v>482</v>
      </c>
      <c r="EH189" s="484">
        <v>311</v>
      </c>
      <c r="EI189" s="484">
        <v>191</v>
      </c>
      <c r="EJ189" s="484">
        <v>138</v>
      </c>
      <c r="EK189" s="484">
        <v>96</v>
      </c>
      <c r="EL189" s="484">
        <v>49</v>
      </c>
      <c r="EM189" s="484">
        <v>18</v>
      </c>
      <c r="EN189" s="485">
        <v>3444</v>
      </c>
      <c r="EO189" s="484">
        <v>1306</v>
      </c>
      <c r="EP189" s="484">
        <v>280</v>
      </c>
      <c r="EQ189" s="484">
        <v>181</v>
      </c>
      <c r="ER189" s="484">
        <v>111</v>
      </c>
      <c r="ES189" s="484">
        <v>83</v>
      </c>
      <c r="ET189" s="484">
        <v>62</v>
      </c>
      <c r="EU189" s="484">
        <v>27</v>
      </c>
      <c r="EV189" s="484">
        <v>14</v>
      </c>
      <c r="EW189" s="485">
        <v>2064</v>
      </c>
      <c r="EX189" s="484">
        <v>0</v>
      </c>
      <c r="EY189" s="484">
        <v>0</v>
      </c>
      <c r="EZ189" s="484">
        <v>0</v>
      </c>
      <c r="FA189" s="484">
        <v>0</v>
      </c>
      <c r="FB189" s="484">
        <v>0</v>
      </c>
      <c r="FC189" s="484">
        <v>0</v>
      </c>
      <c r="FD189" s="484">
        <v>0</v>
      </c>
      <c r="FE189" s="484">
        <v>0</v>
      </c>
      <c r="FF189" s="485">
        <v>0</v>
      </c>
      <c r="FG189" s="484">
        <v>0</v>
      </c>
      <c r="FH189" s="484">
        <v>0</v>
      </c>
      <c r="FI189" s="484">
        <v>0</v>
      </c>
      <c r="FJ189" s="484">
        <v>0</v>
      </c>
      <c r="FK189" s="484">
        <v>0</v>
      </c>
      <c r="FL189" s="484">
        <v>0</v>
      </c>
      <c r="FM189" s="484">
        <v>0</v>
      </c>
      <c r="FN189" s="484">
        <v>0</v>
      </c>
      <c r="FO189" s="485">
        <v>0</v>
      </c>
      <c r="FP189" s="484">
        <v>65</v>
      </c>
      <c r="FQ189" s="484">
        <v>15</v>
      </c>
      <c r="FR189" s="484">
        <v>23</v>
      </c>
      <c r="FS189" s="484">
        <v>16</v>
      </c>
      <c r="FT189" s="484">
        <v>11</v>
      </c>
      <c r="FU189" s="484">
        <v>11</v>
      </c>
      <c r="FV189" s="484">
        <v>7</v>
      </c>
      <c r="FW189" s="484">
        <v>2</v>
      </c>
      <c r="FX189" s="485">
        <v>150</v>
      </c>
      <c r="FY189" s="484">
        <v>1241</v>
      </c>
      <c r="FZ189" s="484">
        <v>265</v>
      </c>
      <c r="GA189" s="484">
        <v>158</v>
      </c>
      <c r="GB189" s="484">
        <v>95</v>
      </c>
      <c r="GC189" s="484">
        <v>72</v>
      </c>
      <c r="GD189" s="484">
        <v>51</v>
      </c>
      <c r="GE189" s="484">
        <v>20</v>
      </c>
      <c r="GF189" s="484">
        <v>12</v>
      </c>
      <c r="GG189" s="485">
        <v>1914</v>
      </c>
      <c r="GH189" s="484">
        <v>122</v>
      </c>
      <c r="GI189" s="484">
        <v>33889</v>
      </c>
      <c r="GJ189" s="484">
        <v>15883</v>
      </c>
      <c r="GK189" s="484">
        <v>13958</v>
      </c>
      <c r="GL189" s="484">
        <v>13116</v>
      </c>
      <c r="GM189" s="484">
        <v>9033</v>
      </c>
      <c r="GN189" s="484">
        <v>5776</v>
      </c>
      <c r="GO189" s="484">
        <v>3601</v>
      </c>
      <c r="GP189" s="484">
        <v>428</v>
      </c>
      <c r="GQ189" s="485">
        <v>95806</v>
      </c>
      <c r="GR189" s="484">
        <v>46</v>
      </c>
      <c r="GS189" s="484">
        <v>35157</v>
      </c>
      <c r="GT189" s="484">
        <v>8984</v>
      </c>
      <c r="GU189" s="484">
        <v>6423</v>
      </c>
      <c r="GV189" s="484">
        <v>4089</v>
      </c>
      <c r="GW189" s="484">
        <v>2297</v>
      </c>
      <c r="GX189" s="484">
        <v>1292</v>
      </c>
      <c r="GY189" s="484">
        <v>724</v>
      </c>
      <c r="GZ189" s="484">
        <v>65</v>
      </c>
      <c r="HA189" s="485">
        <v>59077</v>
      </c>
      <c r="HB189" s="460">
        <v>0</v>
      </c>
      <c r="HC189" s="460">
        <v>25.5</v>
      </c>
      <c r="HD189" s="460">
        <v>5</v>
      </c>
      <c r="HE189" s="460">
        <v>4.25</v>
      </c>
      <c r="HF189" s="460">
        <v>2</v>
      </c>
      <c r="HG189" s="460">
        <v>1</v>
      </c>
      <c r="HH189" s="460">
        <v>0.5</v>
      </c>
      <c r="HI189" s="460">
        <v>0.5</v>
      </c>
      <c r="HJ189" s="460">
        <v>0</v>
      </c>
      <c r="HK189" s="483">
        <v>38.75</v>
      </c>
      <c r="HL189" s="460">
        <v>154.5</v>
      </c>
      <c r="HM189" s="460">
        <v>60999.75</v>
      </c>
      <c r="HN189" s="460">
        <v>22764</v>
      </c>
      <c r="HO189" s="460">
        <v>18842</v>
      </c>
      <c r="HP189" s="460">
        <v>16195.75</v>
      </c>
      <c r="HQ189" s="460">
        <v>10766.25</v>
      </c>
      <c r="HR189" s="460">
        <v>6754.75</v>
      </c>
      <c r="HS189" s="460">
        <v>4127.75</v>
      </c>
      <c r="HT189" s="460">
        <v>486.25</v>
      </c>
      <c r="HU189" s="483">
        <v>141091</v>
      </c>
      <c r="HV189" s="460">
        <v>85.8</v>
      </c>
      <c r="HW189" s="460">
        <v>40666.5</v>
      </c>
      <c r="HX189" s="460">
        <v>17705.3</v>
      </c>
      <c r="HY189" s="460">
        <v>16748.400000000001</v>
      </c>
      <c r="HZ189" s="460">
        <v>16195.8</v>
      </c>
      <c r="IA189" s="460">
        <v>13158.8</v>
      </c>
      <c r="IB189" s="460">
        <v>9756.9</v>
      </c>
      <c r="IC189" s="460">
        <v>6879.6</v>
      </c>
      <c r="ID189" s="460">
        <v>972.5</v>
      </c>
      <c r="IE189" s="483">
        <v>122169.60000000001</v>
      </c>
      <c r="IF189" s="483">
        <v>157.69999999999999</v>
      </c>
      <c r="IG189" s="483">
        <v>122327.3</v>
      </c>
      <c r="IH189" s="460">
        <v>154.5</v>
      </c>
      <c r="II189" s="460">
        <v>60999.75</v>
      </c>
      <c r="IJ189" s="460">
        <v>22764</v>
      </c>
      <c r="IK189" s="460">
        <v>18842</v>
      </c>
      <c r="IL189" s="460">
        <v>16195.75</v>
      </c>
      <c r="IM189" s="460">
        <v>10766.25</v>
      </c>
      <c r="IN189" s="460">
        <v>6754.75</v>
      </c>
      <c r="IO189" s="460">
        <v>4127.75</v>
      </c>
      <c r="IP189" s="460">
        <v>486.25</v>
      </c>
      <c r="IQ189" s="483">
        <v>141091</v>
      </c>
      <c r="IR189" s="460">
        <v>42.92</v>
      </c>
      <c r="IS189" s="460">
        <v>14712.06</v>
      </c>
      <c r="IT189" s="460">
        <v>1859.49</v>
      </c>
      <c r="IU189" s="460">
        <v>865.51</v>
      </c>
      <c r="IV189" s="460">
        <v>371.56</v>
      </c>
      <c r="IW189" s="460">
        <v>153.29</v>
      </c>
      <c r="IX189" s="460">
        <v>76.25</v>
      </c>
      <c r="IY189" s="460">
        <v>23.23</v>
      </c>
      <c r="IZ189" s="460">
        <v>2.59</v>
      </c>
      <c r="JA189" s="483">
        <v>18106.900000000001</v>
      </c>
      <c r="JB189" s="460">
        <v>111.58</v>
      </c>
      <c r="JC189" s="460">
        <v>46287.69</v>
      </c>
      <c r="JD189" s="460">
        <v>20904.509999999998</v>
      </c>
      <c r="JE189" s="460">
        <v>17976.490000000002</v>
      </c>
      <c r="JF189" s="460">
        <v>15824.19</v>
      </c>
      <c r="JG189" s="460">
        <v>10612.96</v>
      </c>
      <c r="JH189" s="460">
        <v>6678.5</v>
      </c>
      <c r="JI189" s="460">
        <v>4104.5200000000004</v>
      </c>
      <c r="JJ189" s="460">
        <v>483.66</v>
      </c>
      <c r="JK189" s="483">
        <v>122984.1</v>
      </c>
      <c r="JL189" s="460">
        <v>62</v>
      </c>
      <c r="JM189" s="460">
        <v>30858.5</v>
      </c>
      <c r="JN189" s="460">
        <v>16259.1</v>
      </c>
      <c r="JO189" s="460">
        <v>15979.1</v>
      </c>
      <c r="JP189" s="460">
        <v>15824.2</v>
      </c>
      <c r="JQ189" s="460">
        <v>12971.4</v>
      </c>
      <c r="JR189" s="460">
        <v>9646.7000000000007</v>
      </c>
      <c r="JS189" s="460">
        <v>6840.9</v>
      </c>
      <c r="JT189" s="460">
        <v>967.3</v>
      </c>
      <c r="JU189" s="483">
        <v>109409.2</v>
      </c>
      <c r="JV189" s="483">
        <v>157.69999999999999</v>
      </c>
      <c r="JW189" s="483">
        <v>109566.9</v>
      </c>
      <c r="JX189" s="461"/>
      <c r="JY189" s="461"/>
      <c r="JZ189" s="461"/>
      <c r="KA189" s="461"/>
      <c r="KB189" s="461"/>
      <c r="KC189" s="461"/>
      <c r="KD189" s="461"/>
      <c r="KE189" s="461"/>
      <c r="KF189" s="461"/>
      <c r="KG189" s="461"/>
      <c r="KH189" s="461"/>
      <c r="KI189" s="461"/>
      <c r="KJ189" s="461"/>
      <c r="KK189" s="461"/>
      <c r="KL189" s="461"/>
      <c r="KM189" s="461"/>
      <c r="KN189" s="461"/>
      <c r="KO189" s="461"/>
      <c r="KP189" s="461"/>
      <c r="KQ189" s="461"/>
      <c r="KR189" s="461"/>
      <c r="KS189" s="461"/>
      <c r="KT189" s="461"/>
      <c r="KU189" s="461"/>
      <c r="KV189" s="461"/>
      <c r="KW189" s="461"/>
      <c r="KX189" s="462"/>
    </row>
    <row r="190" spans="1:310" s="463" customFormat="1" x14ac:dyDescent="0.2">
      <c r="A190" s="457" t="s">
        <v>399</v>
      </c>
      <c r="B190" s="473" t="s">
        <v>1012</v>
      </c>
      <c r="C190" s="464" t="s">
        <v>626</v>
      </c>
      <c r="D190" s="465" t="s">
        <v>400</v>
      </c>
      <c r="E190" s="484">
        <v>28273</v>
      </c>
      <c r="F190" s="484">
        <v>23498</v>
      </c>
      <c r="G190" s="484">
        <v>8810</v>
      </c>
      <c r="H190" s="484">
        <v>3679</v>
      </c>
      <c r="I190" s="484">
        <v>2288</v>
      </c>
      <c r="J190" s="484">
        <v>913</v>
      </c>
      <c r="K190" s="484">
        <v>611</v>
      </c>
      <c r="L190" s="484">
        <v>69</v>
      </c>
      <c r="M190" s="485">
        <v>68141</v>
      </c>
      <c r="N190" s="484">
        <v>1095</v>
      </c>
      <c r="O190" s="484">
        <v>921</v>
      </c>
      <c r="P190" s="484">
        <v>368</v>
      </c>
      <c r="Q190" s="484">
        <v>208</v>
      </c>
      <c r="R190" s="484">
        <v>80</v>
      </c>
      <c r="S190" s="484">
        <v>30</v>
      </c>
      <c r="T190" s="484">
        <v>6</v>
      </c>
      <c r="U190" s="484">
        <v>10</v>
      </c>
      <c r="V190" s="485">
        <v>2718</v>
      </c>
      <c r="W190" s="484">
        <v>0</v>
      </c>
      <c r="X190" s="484">
        <v>1</v>
      </c>
      <c r="Y190" s="484">
        <v>0</v>
      </c>
      <c r="Z190" s="484">
        <v>1</v>
      </c>
      <c r="AA190" s="484">
        <v>0</v>
      </c>
      <c r="AB190" s="484">
        <v>0</v>
      </c>
      <c r="AC190" s="484">
        <v>0</v>
      </c>
      <c r="AD190" s="484">
        <v>0</v>
      </c>
      <c r="AE190" s="485">
        <v>2</v>
      </c>
      <c r="AF190" s="484">
        <v>27178</v>
      </c>
      <c r="AG190" s="484">
        <v>22576</v>
      </c>
      <c r="AH190" s="484">
        <v>8442</v>
      </c>
      <c r="AI190" s="484">
        <v>3470</v>
      </c>
      <c r="AJ190" s="484">
        <v>2208</v>
      </c>
      <c r="AK190" s="484">
        <v>883</v>
      </c>
      <c r="AL190" s="484">
        <v>605</v>
      </c>
      <c r="AM190" s="484">
        <v>59</v>
      </c>
      <c r="AN190" s="485">
        <v>65421</v>
      </c>
      <c r="AO190" s="484">
        <v>20</v>
      </c>
      <c r="AP190" s="484">
        <v>67</v>
      </c>
      <c r="AQ190" s="484">
        <v>36</v>
      </c>
      <c r="AR190" s="484">
        <v>18</v>
      </c>
      <c r="AS190" s="484">
        <v>15</v>
      </c>
      <c r="AT190" s="484">
        <v>5</v>
      </c>
      <c r="AU190" s="484">
        <v>6</v>
      </c>
      <c r="AV190" s="484">
        <v>6</v>
      </c>
      <c r="AW190" s="485">
        <v>173</v>
      </c>
      <c r="AX190" s="484">
        <v>20</v>
      </c>
      <c r="AY190" s="484">
        <v>67</v>
      </c>
      <c r="AZ190" s="484">
        <v>36</v>
      </c>
      <c r="BA190" s="484">
        <v>18</v>
      </c>
      <c r="BB190" s="484">
        <v>15</v>
      </c>
      <c r="BC190" s="484">
        <v>5</v>
      </c>
      <c r="BD190" s="484">
        <v>6</v>
      </c>
      <c r="BE190" s="484">
        <v>6</v>
      </c>
      <c r="BF190" s="486"/>
      <c r="BG190" s="485">
        <v>173</v>
      </c>
      <c r="BH190" s="484">
        <v>20</v>
      </c>
      <c r="BI190" s="484">
        <v>27225</v>
      </c>
      <c r="BJ190" s="484">
        <v>22545</v>
      </c>
      <c r="BK190" s="484">
        <v>8424</v>
      </c>
      <c r="BL190" s="484">
        <v>3467</v>
      </c>
      <c r="BM190" s="484">
        <v>2198</v>
      </c>
      <c r="BN190" s="484">
        <v>884</v>
      </c>
      <c r="BO190" s="484">
        <v>605</v>
      </c>
      <c r="BP190" s="484">
        <v>53</v>
      </c>
      <c r="BQ190" s="485">
        <v>65421</v>
      </c>
      <c r="BR190" s="484">
        <v>8</v>
      </c>
      <c r="BS190" s="484">
        <v>15347</v>
      </c>
      <c r="BT190" s="484">
        <v>8083</v>
      </c>
      <c r="BU190" s="484">
        <v>2596</v>
      </c>
      <c r="BV190" s="484">
        <v>843</v>
      </c>
      <c r="BW190" s="484">
        <v>519</v>
      </c>
      <c r="BX190" s="484">
        <v>185</v>
      </c>
      <c r="BY190" s="484">
        <v>103</v>
      </c>
      <c r="BZ190" s="484">
        <v>7</v>
      </c>
      <c r="CA190" s="485">
        <v>27691</v>
      </c>
      <c r="CB190" s="484">
        <v>3</v>
      </c>
      <c r="CC190" s="484">
        <v>229</v>
      </c>
      <c r="CD190" s="484">
        <v>321</v>
      </c>
      <c r="CE190" s="484">
        <v>112</v>
      </c>
      <c r="CF190" s="484">
        <v>43</v>
      </c>
      <c r="CG190" s="484">
        <v>24</v>
      </c>
      <c r="CH190" s="484">
        <v>8</v>
      </c>
      <c r="CI190" s="484">
        <v>3</v>
      </c>
      <c r="CJ190" s="484">
        <v>0</v>
      </c>
      <c r="CK190" s="485">
        <v>743</v>
      </c>
      <c r="CL190" s="484">
        <v>1</v>
      </c>
      <c r="CM190" s="484">
        <v>16</v>
      </c>
      <c r="CN190" s="484">
        <v>17</v>
      </c>
      <c r="CO190" s="484">
        <v>21</v>
      </c>
      <c r="CP190" s="484">
        <v>9</v>
      </c>
      <c r="CQ190" s="484">
        <v>3</v>
      </c>
      <c r="CR190" s="484">
        <v>7</v>
      </c>
      <c r="CS190" s="484">
        <v>11</v>
      </c>
      <c r="CT190" s="484">
        <v>8</v>
      </c>
      <c r="CU190" s="485">
        <v>93</v>
      </c>
      <c r="CV190" s="484">
        <v>253</v>
      </c>
      <c r="CW190" s="484">
        <v>311</v>
      </c>
      <c r="CX190" s="484">
        <v>131</v>
      </c>
      <c r="CY190" s="484">
        <v>68</v>
      </c>
      <c r="CZ190" s="484">
        <v>39</v>
      </c>
      <c r="DA190" s="484">
        <v>9</v>
      </c>
      <c r="DB190" s="484">
        <v>2</v>
      </c>
      <c r="DC190" s="484">
        <v>0</v>
      </c>
      <c r="DD190" s="485">
        <v>813</v>
      </c>
      <c r="DE190" s="484">
        <v>556</v>
      </c>
      <c r="DF190" s="484">
        <v>460</v>
      </c>
      <c r="DG190" s="484">
        <v>250</v>
      </c>
      <c r="DH190" s="484">
        <v>64</v>
      </c>
      <c r="DI190" s="484">
        <v>25</v>
      </c>
      <c r="DJ190" s="484">
        <v>9</v>
      </c>
      <c r="DK190" s="484">
        <v>8</v>
      </c>
      <c r="DL190" s="484">
        <v>0</v>
      </c>
      <c r="DM190" s="485">
        <v>1372</v>
      </c>
      <c r="DN190" s="484">
        <v>0</v>
      </c>
      <c r="DO190" s="484">
        <v>0</v>
      </c>
      <c r="DP190" s="484">
        <v>0</v>
      </c>
      <c r="DQ190" s="484">
        <v>0</v>
      </c>
      <c r="DR190" s="484">
        <v>0</v>
      </c>
      <c r="DS190" s="484">
        <v>0</v>
      </c>
      <c r="DT190" s="484">
        <v>0</v>
      </c>
      <c r="DU190" s="484">
        <v>0</v>
      </c>
      <c r="DV190" s="485">
        <v>0</v>
      </c>
      <c r="DW190" s="484">
        <v>63</v>
      </c>
      <c r="DX190" s="484">
        <v>38</v>
      </c>
      <c r="DY190" s="484">
        <v>29</v>
      </c>
      <c r="DZ190" s="484">
        <v>6</v>
      </c>
      <c r="EA190" s="484">
        <v>3</v>
      </c>
      <c r="EB190" s="484">
        <v>3</v>
      </c>
      <c r="EC190" s="484">
        <v>2</v>
      </c>
      <c r="ED190" s="484">
        <v>1</v>
      </c>
      <c r="EE190" s="485">
        <v>145</v>
      </c>
      <c r="EF190" s="484">
        <v>619</v>
      </c>
      <c r="EG190" s="484">
        <v>498</v>
      </c>
      <c r="EH190" s="484">
        <v>279</v>
      </c>
      <c r="EI190" s="484">
        <v>70</v>
      </c>
      <c r="EJ190" s="484">
        <v>28</v>
      </c>
      <c r="EK190" s="484">
        <v>12</v>
      </c>
      <c r="EL190" s="484">
        <v>10</v>
      </c>
      <c r="EM190" s="484">
        <v>1</v>
      </c>
      <c r="EN190" s="485">
        <v>1517</v>
      </c>
      <c r="EO190" s="484">
        <v>229</v>
      </c>
      <c r="EP190" s="484">
        <v>190</v>
      </c>
      <c r="EQ190" s="484">
        <v>144</v>
      </c>
      <c r="ER190" s="484">
        <v>31</v>
      </c>
      <c r="ES190" s="484">
        <v>13</v>
      </c>
      <c r="ET190" s="484">
        <v>8</v>
      </c>
      <c r="EU190" s="484">
        <v>6</v>
      </c>
      <c r="EV190" s="484">
        <v>1</v>
      </c>
      <c r="EW190" s="485">
        <v>622</v>
      </c>
      <c r="EX190" s="484">
        <v>0</v>
      </c>
      <c r="EY190" s="484">
        <v>0</v>
      </c>
      <c r="EZ190" s="484">
        <v>0</v>
      </c>
      <c r="FA190" s="484">
        <v>0</v>
      </c>
      <c r="FB190" s="484">
        <v>0</v>
      </c>
      <c r="FC190" s="484">
        <v>0</v>
      </c>
      <c r="FD190" s="484">
        <v>0</v>
      </c>
      <c r="FE190" s="484">
        <v>0</v>
      </c>
      <c r="FF190" s="485">
        <v>0</v>
      </c>
      <c r="FG190" s="484">
        <v>0</v>
      </c>
      <c r="FH190" s="484">
        <v>0</v>
      </c>
      <c r="FI190" s="484">
        <v>0</v>
      </c>
      <c r="FJ190" s="484">
        <v>0</v>
      </c>
      <c r="FK190" s="484">
        <v>0</v>
      </c>
      <c r="FL190" s="484">
        <v>0</v>
      </c>
      <c r="FM190" s="484">
        <v>0</v>
      </c>
      <c r="FN190" s="484">
        <v>0</v>
      </c>
      <c r="FO190" s="485">
        <v>0</v>
      </c>
      <c r="FP190" s="484">
        <v>0</v>
      </c>
      <c r="FQ190" s="484">
        <v>0</v>
      </c>
      <c r="FR190" s="484">
        <v>0</v>
      </c>
      <c r="FS190" s="484">
        <v>0</v>
      </c>
      <c r="FT190" s="484">
        <v>0</v>
      </c>
      <c r="FU190" s="484">
        <v>0</v>
      </c>
      <c r="FV190" s="484">
        <v>0</v>
      </c>
      <c r="FW190" s="484">
        <v>0</v>
      </c>
      <c r="FX190" s="485">
        <v>0</v>
      </c>
      <c r="FY190" s="484">
        <v>229</v>
      </c>
      <c r="FZ190" s="484">
        <v>190</v>
      </c>
      <c r="GA190" s="484">
        <v>144</v>
      </c>
      <c r="GB190" s="484">
        <v>31</v>
      </c>
      <c r="GC190" s="484">
        <v>13</v>
      </c>
      <c r="GD190" s="484">
        <v>8</v>
      </c>
      <c r="GE190" s="484">
        <v>6</v>
      </c>
      <c r="GF190" s="484">
        <v>1</v>
      </c>
      <c r="GG190" s="485">
        <v>622</v>
      </c>
      <c r="GH190" s="484">
        <v>8</v>
      </c>
      <c r="GI190" s="484">
        <v>11570</v>
      </c>
      <c r="GJ190" s="484">
        <v>14086</v>
      </c>
      <c r="GK190" s="484">
        <v>5666</v>
      </c>
      <c r="GL190" s="484">
        <v>2566</v>
      </c>
      <c r="GM190" s="484">
        <v>1649</v>
      </c>
      <c r="GN190" s="484">
        <v>681</v>
      </c>
      <c r="GO190" s="484">
        <v>486</v>
      </c>
      <c r="GP190" s="484">
        <v>37</v>
      </c>
      <c r="GQ190" s="485">
        <v>36749</v>
      </c>
      <c r="GR190" s="484">
        <v>12</v>
      </c>
      <c r="GS190" s="484">
        <v>15655</v>
      </c>
      <c r="GT190" s="484">
        <v>8459</v>
      </c>
      <c r="GU190" s="484">
        <v>2758</v>
      </c>
      <c r="GV190" s="484">
        <v>901</v>
      </c>
      <c r="GW190" s="484">
        <v>549</v>
      </c>
      <c r="GX190" s="484">
        <v>203</v>
      </c>
      <c r="GY190" s="484">
        <v>119</v>
      </c>
      <c r="GZ190" s="484">
        <v>16</v>
      </c>
      <c r="HA190" s="485">
        <v>28672</v>
      </c>
      <c r="HB190" s="460">
        <v>0</v>
      </c>
      <c r="HC190" s="460">
        <v>5.3</v>
      </c>
      <c r="HD190" s="460">
        <v>0</v>
      </c>
      <c r="HE190" s="460">
        <v>1</v>
      </c>
      <c r="HF190" s="460">
        <v>0.5</v>
      </c>
      <c r="HG190" s="460">
        <v>0.5</v>
      </c>
      <c r="HH190" s="460">
        <v>0</v>
      </c>
      <c r="HI190" s="460">
        <v>0</v>
      </c>
      <c r="HJ190" s="460">
        <v>0</v>
      </c>
      <c r="HK190" s="483">
        <v>7.3</v>
      </c>
      <c r="HL190" s="460">
        <v>16.75</v>
      </c>
      <c r="HM190" s="460">
        <v>23409.7</v>
      </c>
      <c r="HN190" s="460">
        <v>20482.5</v>
      </c>
      <c r="HO190" s="460">
        <v>7771.5</v>
      </c>
      <c r="HP190" s="460">
        <v>3250.5</v>
      </c>
      <c r="HQ190" s="460">
        <v>2063.25</v>
      </c>
      <c r="HR190" s="460">
        <v>837.25</v>
      </c>
      <c r="HS190" s="460">
        <v>575</v>
      </c>
      <c r="HT190" s="460">
        <v>48.25</v>
      </c>
      <c r="HU190" s="483">
        <v>58454.7</v>
      </c>
      <c r="HV190" s="460">
        <v>9.3000000000000007</v>
      </c>
      <c r="HW190" s="460">
        <v>15606.5</v>
      </c>
      <c r="HX190" s="460">
        <v>15930.8</v>
      </c>
      <c r="HY190" s="460">
        <v>6908</v>
      </c>
      <c r="HZ190" s="460">
        <v>3250.5</v>
      </c>
      <c r="IA190" s="460">
        <v>2521.8000000000002</v>
      </c>
      <c r="IB190" s="460">
        <v>1209.4000000000001</v>
      </c>
      <c r="IC190" s="460">
        <v>958.3</v>
      </c>
      <c r="ID190" s="460">
        <v>96.5</v>
      </c>
      <c r="IE190" s="483">
        <v>46491.1</v>
      </c>
      <c r="IF190" s="483">
        <v>0</v>
      </c>
      <c r="IG190" s="483">
        <v>46491.1</v>
      </c>
      <c r="IH190" s="460">
        <v>16.75</v>
      </c>
      <c r="II190" s="460">
        <v>23409.7</v>
      </c>
      <c r="IJ190" s="460">
        <v>20482.5</v>
      </c>
      <c r="IK190" s="460">
        <v>7771.5</v>
      </c>
      <c r="IL190" s="460">
        <v>3250.5</v>
      </c>
      <c r="IM190" s="460">
        <v>2063.25</v>
      </c>
      <c r="IN190" s="460">
        <v>837.25</v>
      </c>
      <c r="IO190" s="460">
        <v>575</v>
      </c>
      <c r="IP190" s="460">
        <v>48.25</v>
      </c>
      <c r="IQ190" s="483">
        <v>58454.7</v>
      </c>
      <c r="IR190" s="460">
        <v>7.82</v>
      </c>
      <c r="IS190" s="460">
        <v>6945.85</v>
      </c>
      <c r="IT190" s="460">
        <v>2953.62</v>
      </c>
      <c r="IU190" s="460">
        <v>419.34</v>
      </c>
      <c r="IV190" s="460">
        <v>88.79</v>
      </c>
      <c r="IW190" s="460">
        <v>26.11</v>
      </c>
      <c r="IX190" s="460">
        <v>2.4900000000000002</v>
      </c>
      <c r="IY190" s="460">
        <v>2.0499999999999998</v>
      </c>
      <c r="IZ190" s="460">
        <v>0</v>
      </c>
      <c r="JA190" s="483">
        <v>10446.07</v>
      </c>
      <c r="JB190" s="460">
        <v>8.93</v>
      </c>
      <c r="JC190" s="460">
        <v>16463.849999999999</v>
      </c>
      <c r="JD190" s="460">
        <v>17528.88</v>
      </c>
      <c r="JE190" s="460">
        <v>7352.16</v>
      </c>
      <c r="JF190" s="460">
        <v>3161.71</v>
      </c>
      <c r="JG190" s="460">
        <v>2037.14</v>
      </c>
      <c r="JH190" s="460">
        <v>834.76</v>
      </c>
      <c r="JI190" s="460">
        <v>572.95000000000005</v>
      </c>
      <c r="JJ190" s="460">
        <v>48.25</v>
      </c>
      <c r="JK190" s="483">
        <v>48008.63</v>
      </c>
      <c r="JL190" s="460">
        <v>5</v>
      </c>
      <c r="JM190" s="460">
        <v>10975.9</v>
      </c>
      <c r="JN190" s="460">
        <v>13633.6</v>
      </c>
      <c r="JO190" s="460">
        <v>6535.3</v>
      </c>
      <c r="JP190" s="460">
        <v>3161.7</v>
      </c>
      <c r="JQ190" s="460">
        <v>2489.8000000000002</v>
      </c>
      <c r="JR190" s="460">
        <v>1205.8</v>
      </c>
      <c r="JS190" s="460">
        <v>954.9</v>
      </c>
      <c r="JT190" s="460">
        <v>96.5</v>
      </c>
      <c r="JU190" s="483">
        <v>39058.5</v>
      </c>
      <c r="JV190" s="483">
        <v>0</v>
      </c>
      <c r="JW190" s="483">
        <v>39058.5</v>
      </c>
      <c r="JX190" s="461"/>
      <c r="JY190" s="461"/>
      <c r="JZ190" s="461"/>
      <c r="KA190" s="461"/>
      <c r="KB190" s="461"/>
      <c r="KC190" s="461"/>
      <c r="KD190" s="461"/>
      <c r="KE190" s="461"/>
      <c r="KF190" s="461"/>
      <c r="KG190" s="461"/>
      <c r="KH190" s="461"/>
      <c r="KI190" s="461"/>
      <c r="KJ190" s="461"/>
      <c r="KK190" s="461"/>
      <c r="KL190" s="461"/>
      <c r="KM190" s="461"/>
      <c r="KN190" s="461"/>
      <c r="KO190" s="461"/>
      <c r="KP190" s="461"/>
      <c r="KQ190" s="461"/>
      <c r="KR190" s="461"/>
      <c r="KS190" s="461"/>
      <c r="KT190" s="461"/>
      <c r="KU190" s="461"/>
      <c r="KV190" s="461"/>
      <c r="KW190" s="461"/>
      <c r="KX190" s="462"/>
    </row>
    <row r="191" spans="1:310" s="463" customFormat="1" x14ac:dyDescent="0.2">
      <c r="A191" s="457" t="s">
        <v>401</v>
      </c>
      <c r="B191" s="473" t="s">
        <v>1013</v>
      </c>
      <c r="C191" s="464" t="s">
        <v>786</v>
      </c>
      <c r="D191" s="465" t="s">
        <v>1014</v>
      </c>
      <c r="E191" s="484">
        <v>88992</v>
      </c>
      <c r="F191" s="484">
        <v>25131</v>
      </c>
      <c r="G191" s="484">
        <v>16643</v>
      </c>
      <c r="H191" s="484">
        <v>7427</v>
      </c>
      <c r="I191" s="484">
        <v>2533</v>
      </c>
      <c r="J191" s="484">
        <v>1098</v>
      </c>
      <c r="K191" s="484">
        <v>736</v>
      </c>
      <c r="L191" s="484">
        <v>115</v>
      </c>
      <c r="M191" s="485">
        <v>142675</v>
      </c>
      <c r="N191" s="484">
        <v>7898</v>
      </c>
      <c r="O191" s="484">
        <v>5422</v>
      </c>
      <c r="P191" s="484">
        <v>2600</v>
      </c>
      <c r="Q191" s="484">
        <v>1061</v>
      </c>
      <c r="R191" s="484">
        <v>231</v>
      </c>
      <c r="S191" s="484">
        <v>50</v>
      </c>
      <c r="T191" s="484">
        <v>25</v>
      </c>
      <c r="U191" s="484">
        <v>19</v>
      </c>
      <c r="V191" s="485">
        <v>17306</v>
      </c>
      <c r="W191" s="484">
        <v>1</v>
      </c>
      <c r="X191" s="484">
        <v>1</v>
      </c>
      <c r="Y191" s="484">
        <v>1</v>
      </c>
      <c r="Z191" s="484">
        <v>0</v>
      </c>
      <c r="AA191" s="484">
        <v>0</v>
      </c>
      <c r="AB191" s="484">
        <v>0</v>
      </c>
      <c r="AC191" s="484">
        <v>0</v>
      </c>
      <c r="AD191" s="484">
        <v>0</v>
      </c>
      <c r="AE191" s="485">
        <v>3</v>
      </c>
      <c r="AF191" s="484">
        <v>81093</v>
      </c>
      <c r="AG191" s="484">
        <v>19708</v>
      </c>
      <c r="AH191" s="484">
        <v>14042</v>
      </c>
      <c r="AI191" s="484">
        <v>6366</v>
      </c>
      <c r="AJ191" s="484">
        <v>2302</v>
      </c>
      <c r="AK191" s="484">
        <v>1048</v>
      </c>
      <c r="AL191" s="484">
        <v>711</v>
      </c>
      <c r="AM191" s="484">
        <v>96</v>
      </c>
      <c r="AN191" s="485">
        <v>125366</v>
      </c>
      <c r="AO191" s="484">
        <v>262</v>
      </c>
      <c r="AP191" s="484">
        <v>128</v>
      </c>
      <c r="AQ191" s="484">
        <v>98</v>
      </c>
      <c r="AR191" s="484">
        <v>73</v>
      </c>
      <c r="AS191" s="484">
        <v>30</v>
      </c>
      <c r="AT191" s="484">
        <v>14</v>
      </c>
      <c r="AU191" s="484">
        <v>24</v>
      </c>
      <c r="AV191" s="484">
        <v>10</v>
      </c>
      <c r="AW191" s="485">
        <v>639</v>
      </c>
      <c r="AX191" s="484">
        <v>262</v>
      </c>
      <c r="AY191" s="484">
        <v>128</v>
      </c>
      <c r="AZ191" s="484">
        <v>98</v>
      </c>
      <c r="BA191" s="484">
        <v>73</v>
      </c>
      <c r="BB191" s="484">
        <v>30</v>
      </c>
      <c r="BC191" s="484">
        <v>14</v>
      </c>
      <c r="BD191" s="484">
        <v>24</v>
      </c>
      <c r="BE191" s="484">
        <v>10</v>
      </c>
      <c r="BF191" s="486"/>
      <c r="BG191" s="485">
        <v>639</v>
      </c>
      <c r="BH191" s="484">
        <v>262</v>
      </c>
      <c r="BI191" s="484">
        <v>80959</v>
      </c>
      <c r="BJ191" s="484">
        <v>19678</v>
      </c>
      <c r="BK191" s="484">
        <v>14017</v>
      </c>
      <c r="BL191" s="484">
        <v>6323</v>
      </c>
      <c r="BM191" s="484">
        <v>2286</v>
      </c>
      <c r="BN191" s="484">
        <v>1058</v>
      </c>
      <c r="BO191" s="484">
        <v>697</v>
      </c>
      <c r="BP191" s="484">
        <v>86</v>
      </c>
      <c r="BQ191" s="485">
        <v>125366</v>
      </c>
      <c r="BR191" s="484">
        <v>69</v>
      </c>
      <c r="BS191" s="484">
        <v>38639</v>
      </c>
      <c r="BT191" s="484">
        <v>7457</v>
      </c>
      <c r="BU191" s="484">
        <v>4175</v>
      </c>
      <c r="BV191" s="484">
        <v>1556</v>
      </c>
      <c r="BW191" s="484">
        <v>506</v>
      </c>
      <c r="BX191" s="484">
        <v>238</v>
      </c>
      <c r="BY191" s="484">
        <v>117</v>
      </c>
      <c r="BZ191" s="484">
        <v>8</v>
      </c>
      <c r="CA191" s="485">
        <v>52765</v>
      </c>
      <c r="CB191" s="484">
        <v>8</v>
      </c>
      <c r="CC191" s="484">
        <v>762</v>
      </c>
      <c r="CD191" s="484">
        <v>260</v>
      </c>
      <c r="CE191" s="484">
        <v>220</v>
      </c>
      <c r="CF191" s="484">
        <v>124</v>
      </c>
      <c r="CG191" s="484">
        <v>35</v>
      </c>
      <c r="CH191" s="484">
        <v>11</v>
      </c>
      <c r="CI191" s="484">
        <v>5</v>
      </c>
      <c r="CJ191" s="484">
        <v>1</v>
      </c>
      <c r="CK191" s="485">
        <v>1426</v>
      </c>
      <c r="CL191" s="484">
        <v>0</v>
      </c>
      <c r="CM191" s="484">
        <v>87</v>
      </c>
      <c r="CN191" s="484">
        <v>33</v>
      </c>
      <c r="CO191" s="484">
        <v>24</v>
      </c>
      <c r="CP191" s="484">
        <v>30</v>
      </c>
      <c r="CQ191" s="484">
        <v>13</v>
      </c>
      <c r="CR191" s="484">
        <v>13</v>
      </c>
      <c r="CS191" s="484">
        <v>22</v>
      </c>
      <c r="CT191" s="484">
        <v>17</v>
      </c>
      <c r="CU191" s="485">
        <v>239</v>
      </c>
      <c r="CV191" s="484">
        <v>181</v>
      </c>
      <c r="CW191" s="484">
        <v>67</v>
      </c>
      <c r="CX191" s="484">
        <v>37</v>
      </c>
      <c r="CY191" s="484">
        <v>33</v>
      </c>
      <c r="CZ191" s="484">
        <v>13</v>
      </c>
      <c r="DA191" s="484">
        <v>3</v>
      </c>
      <c r="DB191" s="484">
        <v>3</v>
      </c>
      <c r="DC191" s="484">
        <v>0</v>
      </c>
      <c r="DD191" s="485">
        <v>337</v>
      </c>
      <c r="DE191" s="484">
        <v>1720</v>
      </c>
      <c r="DF191" s="484">
        <v>436</v>
      </c>
      <c r="DG191" s="484">
        <v>324</v>
      </c>
      <c r="DH191" s="484">
        <v>170</v>
      </c>
      <c r="DI191" s="484">
        <v>51</v>
      </c>
      <c r="DJ191" s="484">
        <v>24</v>
      </c>
      <c r="DK191" s="484">
        <v>14</v>
      </c>
      <c r="DL191" s="484">
        <v>2</v>
      </c>
      <c r="DM191" s="485">
        <v>2741</v>
      </c>
      <c r="DN191" s="484">
        <v>0</v>
      </c>
      <c r="DO191" s="484">
        <v>0</v>
      </c>
      <c r="DP191" s="484">
        <v>0</v>
      </c>
      <c r="DQ191" s="484">
        <v>0</v>
      </c>
      <c r="DR191" s="484">
        <v>0</v>
      </c>
      <c r="DS191" s="484">
        <v>0</v>
      </c>
      <c r="DT191" s="484">
        <v>0</v>
      </c>
      <c r="DU191" s="484">
        <v>0</v>
      </c>
      <c r="DV191" s="485">
        <v>0</v>
      </c>
      <c r="DW191" s="484">
        <v>364</v>
      </c>
      <c r="DX191" s="484">
        <v>68</v>
      </c>
      <c r="DY191" s="484">
        <v>48</v>
      </c>
      <c r="DZ191" s="484">
        <v>20</v>
      </c>
      <c r="EA191" s="484">
        <v>10</v>
      </c>
      <c r="EB191" s="484">
        <v>5</v>
      </c>
      <c r="EC191" s="484">
        <v>2</v>
      </c>
      <c r="ED191" s="484">
        <v>2</v>
      </c>
      <c r="EE191" s="485">
        <v>519</v>
      </c>
      <c r="EF191" s="484">
        <v>2084</v>
      </c>
      <c r="EG191" s="484">
        <v>504</v>
      </c>
      <c r="EH191" s="484">
        <v>372</v>
      </c>
      <c r="EI191" s="484">
        <v>190</v>
      </c>
      <c r="EJ191" s="484">
        <v>61</v>
      </c>
      <c r="EK191" s="484">
        <v>29</v>
      </c>
      <c r="EL191" s="484">
        <v>16</v>
      </c>
      <c r="EM191" s="484">
        <v>4</v>
      </c>
      <c r="EN191" s="485">
        <v>3260</v>
      </c>
      <c r="EO191" s="484">
        <v>944</v>
      </c>
      <c r="EP191" s="484">
        <v>213</v>
      </c>
      <c r="EQ191" s="484">
        <v>173</v>
      </c>
      <c r="ER191" s="484">
        <v>77</v>
      </c>
      <c r="ES191" s="484">
        <v>30</v>
      </c>
      <c r="ET191" s="484">
        <v>13</v>
      </c>
      <c r="EU191" s="484">
        <v>9</v>
      </c>
      <c r="EV191" s="484">
        <v>4</v>
      </c>
      <c r="EW191" s="485">
        <v>1463</v>
      </c>
      <c r="EX191" s="484">
        <v>0</v>
      </c>
      <c r="EY191" s="484">
        <v>0</v>
      </c>
      <c r="EZ191" s="484">
        <v>0</v>
      </c>
      <c r="FA191" s="484">
        <v>0</v>
      </c>
      <c r="FB191" s="484">
        <v>0</v>
      </c>
      <c r="FC191" s="484">
        <v>0</v>
      </c>
      <c r="FD191" s="484">
        <v>0</v>
      </c>
      <c r="FE191" s="484">
        <v>0</v>
      </c>
      <c r="FF191" s="485">
        <v>0</v>
      </c>
      <c r="FG191" s="484">
        <v>0</v>
      </c>
      <c r="FH191" s="484">
        <v>0</v>
      </c>
      <c r="FI191" s="484">
        <v>0</v>
      </c>
      <c r="FJ191" s="484">
        <v>0</v>
      </c>
      <c r="FK191" s="484">
        <v>0</v>
      </c>
      <c r="FL191" s="484">
        <v>0</v>
      </c>
      <c r="FM191" s="484">
        <v>0</v>
      </c>
      <c r="FN191" s="484">
        <v>0</v>
      </c>
      <c r="FO191" s="485">
        <v>0</v>
      </c>
      <c r="FP191" s="484">
        <v>0</v>
      </c>
      <c r="FQ191" s="484">
        <v>0</v>
      </c>
      <c r="FR191" s="484">
        <v>0</v>
      </c>
      <c r="FS191" s="484">
        <v>0</v>
      </c>
      <c r="FT191" s="484">
        <v>0</v>
      </c>
      <c r="FU191" s="484">
        <v>0</v>
      </c>
      <c r="FV191" s="484">
        <v>0</v>
      </c>
      <c r="FW191" s="484">
        <v>0</v>
      </c>
      <c r="FX191" s="485">
        <v>0</v>
      </c>
      <c r="FY191" s="484">
        <v>944</v>
      </c>
      <c r="FZ191" s="484">
        <v>213</v>
      </c>
      <c r="GA191" s="484">
        <v>173</v>
      </c>
      <c r="GB191" s="484">
        <v>77</v>
      </c>
      <c r="GC191" s="484">
        <v>30</v>
      </c>
      <c r="GD191" s="484">
        <v>13</v>
      </c>
      <c r="GE191" s="484">
        <v>9</v>
      </c>
      <c r="GF191" s="484">
        <v>4</v>
      </c>
      <c r="GG191" s="485">
        <v>1463</v>
      </c>
      <c r="GH191" s="484">
        <v>185</v>
      </c>
      <c r="GI191" s="484">
        <v>41106</v>
      </c>
      <c r="GJ191" s="484">
        <v>11860</v>
      </c>
      <c r="GK191" s="484">
        <v>9550</v>
      </c>
      <c r="GL191" s="484">
        <v>4593</v>
      </c>
      <c r="GM191" s="484">
        <v>1722</v>
      </c>
      <c r="GN191" s="484">
        <v>791</v>
      </c>
      <c r="GO191" s="484">
        <v>551</v>
      </c>
      <c r="GP191" s="484">
        <v>58</v>
      </c>
      <c r="GQ191" s="485">
        <v>70416</v>
      </c>
      <c r="GR191" s="484">
        <v>77</v>
      </c>
      <c r="GS191" s="484">
        <v>39853</v>
      </c>
      <c r="GT191" s="484">
        <v>7818</v>
      </c>
      <c r="GU191" s="484">
        <v>4467</v>
      </c>
      <c r="GV191" s="484">
        <v>1730</v>
      </c>
      <c r="GW191" s="484">
        <v>564</v>
      </c>
      <c r="GX191" s="484">
        <v>267</v>
      </c>
      <c r="GY191" s="484">
        <v>146</v>
      </c>
      <c r="GZ191" s="484">
        <v>28</v>
      </c>
      <c r="HA191" s="485">
        <v>54950</v>
      </c>
      <c r="HB191" s="460">
        <v>0</v>
      </c>
      <c r="HC191" s="460">
        <v>1</v>
      </c>
      <c r="HD191" s="460">
        <v>0</v>
      </c>
      <c r="HE191" s="460">
        <v>0</v>
      </c>
      <c r="HF191" s="460">
        <v>0</v>
      </c>
      <c r="HG191" s="460">
        <v>0</v>
      </c>
      <c r="HH191" s="460">
        <v>0</v>
      </c>
      <c r="HI191" s="460">
        <v>0</v>
      </c>
      <c r="HJ191" s="460">
        <v>0</v>
      </c>
      <c r="HK191" s="483">
        <v>1</v>
      </c>
      <c r="HL191" s="460">
        <v>242.75</v>
      </c>
      <c r="HM191" s="460">
        <v>71613.75</v>
      </c>
      <c r="HN191" s="460">
        <v>17816.25</v>
      </c>
      <c r="HO191" s="460">
        <v>12964.25</v>
      </c>
      <c r="HP191" s="460">
        <v>5912</v>
      </c>
      <c r="HQ191" s="460">
        <v>2157.25</v>
      </c>
      <c r="HR191" s="460">
        <v>995.25</v>
      </c>
      <c r="HS191" s="460">
        <v>658.5</v>
      </c>
      <c r="HT191" s="460">
        <v>78.25</v>
      </c>
      <c r="HU191" s="483">
        <v>112438.25</v>
      </c>
      <c r="HV191" s="460">
        <v>134.9</v>
      </c>
      <c r="HW191" s="460">
        <v>47742.5</v>
      </c>
      <c r="HX191" s="460">
        <v>13857.1</v>
      </c>
      <c r="HY191" s="460">
        <v>11523.8</v>
      </c>
      <c r="HZ191" s="460">
        <v>5912</v>
      </c>
      <c r="IA191" s="460">
        <v>2636.6</v>
      </c>
      <c r="IB191" s="460">
        <v>1437.6</v>
      </c>
      <c r="IC191" s="460">
        <v>1097.5</v>
      </c>
      <c r="ID191" s="460">
        <v>156.5</v>
      </c>
      <c r="IE191" s="483">
        <v>84498.5</v>
      </c>
      <c r="IF191" s="483">
        <v>0</v>
      </c>
      <c r="IG191" s="483">
        <v>84498.5</v>
      </c>
      <c r="IH191" s="460">
        <v>242.75</v>
      </c>
      <c r="II191" s="460">
        <v>71613.75</v>
      </c>
      <c r="IJ191" s="460">
        <v>17816.25</v>
      </c>
      <c r="IK191" s="460">
        <v>12964.25</v>
      </c>
      <c r="IL191" s="460">
        <v>5912</v>
      </c>
      <c r="IM191" s="460">
        <v>2157.25</v>
      </c>
      <c r="IN191" s="460">
        <v>995.25</v>
      </c>
      <c r="IO191" s="460">
        <v>658.5</v>
      </c>
      <c r="IP191" s="460">
        <v>78.25</v>
      </c>
      <c r="IQ191" s="483">
        <v>112438.25</v>
      </c>
      <c r="IR191" s="460">
        <v>88.81</v>
      </c>
      <c r="IS191" s="460">
        <v>16970.3</v>
      </c>
      <c r="IT191" s="460">
        <v>2255.7399999999998</v>
      </c>
      <c r="IU191" s="460">
        <v>747.09</v>
      </c>
      <c r="IV191" s="460">
        <v>208.53</v>
      </c>
      <c r="IW191" s="460">
        <v>45.1</v>
      </c>
      <c r="IX191" s="460">
        <v>15.13</v>
      </c>
      <c r="IY191" s="460">
        <v>6.33</v>
      </c>
      <c r="IZ191" s="460">
        <v>0.76</v>
      </c>
      <c r="JA191" s="483">
        <v>20337.79</v>
      </c>
      <c r="JB191" s="460">
        <v>153.94</v>
      </c>
      <c r="JC191" s="460">
        <v>54643.45</v>
      </c>
      <c r="JD191" s="460">
        <v>15560.51</v>
      </c>
      <c r="JE191" s="460">
        <v>12217.16</v>
      </c>
      <c r="JF191" s="460">
        <v>5703.47</v>
      </c>
      <c r="JG191" s="460">
        <v>2112.15</v>
      </c>
      <c r="JH191" s="460">
        <v>980.12</v>
      </c>
      <c r="JI191" s="460">
        <v>652.16999999999996</v>
      </c>
      <c r="JJ191" s="460">
        <v>77.489999999999995</v>
      </c>
      <c r="JK191" s="483">
        <v>92100.46</v>
      </c>
      <c r="JL191" s="460">
        <v>85.5</v>
      </c>
      <c r="JM191" s="460">
        <v>36429</v>
      </c>
      <c r="JN191" s="460">
        <v>12102.6</v>
      </c>
      <c r="JO191" s="460">
        <v>10859.7</v>
      </c>
      <c r="JP191" s="460">
        <v>5703.5</v>
      </c>
      <c r="JQ191" s="460">
        <v>2581.5</v>
      </c>
      <c r="JR191" s="460">
        <v>1415.7</v>
      </c>
      <c r="JS191" s="460">
        <v>1087</v>
      </c>
      <c r="JT191" s="460">
        <v>155</v>
      </c>
      <c r="JU191" s="483">
        <v>70419.5</v>
      </c>
      <c r="JV191" s="483">
        <v>0</v>
      </c>
      <c r="JW191" s="483">
        <v>70419.5</v>
      </c>
      <c r="JX191" s="461"/>
      <c r="JY191" s="461"/>
      <c r="JZ191" s="461"/>
      <c r="KA191" s="461"/>
      <c r="KB191" s="461"/>
      <c r="KC191" s="461"/>
      <c r="KD191" s="461"/>
      <c r="KE191" s="461"/>
      <c r="KF191" s="461"/>
      <c r="KG191" s="461"/>
      <c r="KH191" s="461"/>
      <c r="KI191" s="461"/>
      <c r="KJ191" s="461"/>
      <c r="KK191" s="461"/>
      <c r="KL191" s="461"/>
      <c r="KM191" s="461"/>
      <c r="KN191" s="461"/>
      <c r="KO191" s="461"/>
      <c r="KP191" s="461"/>
      <c r="KQ191" s="461"/>
      <c r="KR191" s="461"/>
      <c r="KS191" s="461"/>
      <c r="KT191" s="461"/>
      <c r="KU191" s="461"/>
      <c r="KV191" s="461"/>
      <c r="KW191" s="461"/>
      <c r="KX191" s="462"/>
    </row>
    <row r="192" spans="1:310" s="463" customFormat="1" x14ac:dyDescent="0.2">
      <c r="A192" s="457" t="s">
        <v>402</v>
      </c>
      <c r="B192" s="473" t="s">
        <v>1015</v>
      </c>
      <c r="C192" s="464" t="s">
        <v>807</v>
      </c>
      <c r="D192" s="465" t="s">
        <v>403</v>
      </c>
      <c r="E192" s="484">
        <v>20706</v>
      </c>
      <c r="F192" s="484">
        <v>13275</v>
      </c>
      <c r="G192" s="484">
        <v>13513</v>
      </c>
      <c r="H192" s="484">
        <v>7315</v>
      </c>
      <c r="I192" s="484">
        <v>2849</v>
      </c>
      <c r="J192" s="484">
        <v>777</v>
      </c>
      <c r="K192" s="484">
        <v>185</v>
      </c>
      <c r="L192" s="484">
        <v>16</v>
      </c>
      <c r="M192" s="485">
        <v>58636</v>
      </c>
      <c r="N192" s="484">
        <v>424</v>
      </c>
      <c r="O192" s="484">
        <v>185</v>
      </c>
      <c r="P192" s="484">
        <v>173</v>
      </c>
      <c r="Q192" s="484">
        <v>61</v>
      </c>
      <c r="R192" s="484">
        <v>23</v>
      </c>
      <c r="S192" s="484">
        <v>7</v>
      </c>
      <c r="T192" s="484">
        <v>1</v>
      </c>
      <c r="U192" s="484">
        <v>0</v>
      </c>
      <c r="V192" s="485">
        <v>874</v>
      </c>
      <c r="W192" s="484">
        <v>0</v>
      </c>
      <c r="X192" s="484">
        <v>0</v>
      </c>
      <c r="Y192" s="484">
        <v>0</v>
      </c>
      <c r="Z192" s="484">
        <v>0</v>
      </c>
      <c r="AA192" s="484">
        <v>0</v>
      </c>
      <c r="AB192" s="484">
        <v>0</v>
      </c>
      <c r="AC192" s="484">
        <v>0</v>
      </c>
      <c r="AD192" s="484">
        <v>0</v>
      </c>
      <c r="AE192" s="485">
        <v>0</v>
      </c>
      <c r="AF192" s="484">
        <v>20282</v>
      </c>
      <c r="AG192" s="484">
        <v>13090</v>
      </c>
      <c r="AH192" s="484">
        <v>13340</v>
      </c>
      <c r="AI192" s="484">
        <v>7254</v>
      </c>
      <c r="AJ192" s="484">
        <v>2826</v>
      </c>
      <c r="AK192" s="484">
        <v>770</v>
      </c>
      <c r="AL192" s="484">
        <v>184</v>
      </c>
      <c r="AM192" s="484">
        <v>16</v>
      </c>
      <c r="AN192" s="485">
        <v>57762</v>
      </c>
      <c r="AO192" s="484">
        <v>51</v>
      </c>
      <c r="AP192" s="484">
        <v>69</v>
      </c>
      <c r="AQ192" s="484">
        <v>86</v>
      </c>
      <c r="AR192" s="484">
        <v>64</v>
      </c>
      <c r="AS192" s="484">
        <v>22</v>
      </c>
      <c r="AT192" s="484">
        <v>10</v>
      </c>
      <c r="AU192" s="484">
        <v>11</v>
      </c>
      <c r="AV192" s="484">
        <v>8</v>
      </c>
      <c r="AW192" s="485">
        <v>321</v>
      </c>
      <c r="AX192" s="484">
        <v>51</v>
      </c>
      <c r="AY192" s="484">
        <v>69</v>
      </c>
      <c r="AZ192" s="484">
        <v>86</v>
      </c>
      <c r="BA192" s="484">
        <v>64</v>
      </c>
      <c r="BB192" s="484">
        <v>22</v>
      </c>
      <c r="BC192" s="484">
        <v>10</v>
      </c>
      <c r="BD192" s="484">
        <v>11</v>
      </c>
      <c r="BE192" s="484">
        <v>8</v>
      </c>
      <c r="BF192" s="486"/>
      <c r="BG192" s="485">
        <v>321</v>
      </c>
      <c r="BH192" s="484">
        <v>51</v>
      </c>
      <c r="BI192" s="484">
        <v>20300</v>
      </c>
      <c r="BJ192" s="484">
        <v>13107</v>
      </c>
      <c r="BK192" s="484">
        <v>13318</v>
      </c>
      <c r="BL192" s="484">
        <v>7212</v>
      </c>
      <c r="BM192" s="484">
        <v>2814</v>
      </c>
      <c r="BN192" s="484">
        <v>771</v>
      </c>
      <c r="BO192" s="484">
        <v>181</v>
      </c>
      <c r="BP192" s="484">
        <v>8</v>
      </c>
      <c r="BQ192" s="485">
        <v>57762</v>
      </c>
      <c r="BR192" s="484">
        <v>13</v>
      </c>
      <c r="BS192" s="484">
        <v>9500</v>
      </c>
      <c r="BT192" s="484">
        <v>4591</v>
      </c>
      <c r="BU192" s="484">
        <v>3763</v>
      </c>
      <c r="BV192" s="484">
        <v>1481</v>
      </c>
      <c r="BW192" s="484">
        <v>405</v>
      </c>
      <c r="BX192" s="484">
        <v>75</v>
      </c>
      <c r="BY192" s="484">
        <v>16</v>
      </c>
      <c r="BZ192" s="484">
        <v>0</v>
      </c>
      <c r="CA192" s="485">
        <v>19844</v>
      </c>
      <c r="CB192" s="484">
        <v>4</v>
      </c>
      <c r="CC192" s="484">
        <v>174</v>
      </c>
      <c r="CD192" s="484">
        <v>135</v>
      </c>
      <c r="CE192" s="484">
        <v>147</v>
      </c>
      <c r="CF192" s="484">
        <v>66</v>
      </c>
      <c r="CG192" s="484">
        <v>18</v>
      </c>
      <c r="CH192" s="484">
        <v>10</v>
      </c>
      <c r="CI192" s="484">
        <v>2</v>
      </c>
      <c r="CJ192" s="484">
        <v>0</v>
      </c>
      <c r="CK192" s="485">
        <v>556</v>
      </c>
      <c r="CL192" s="484">
        <v>0</v>
      </c>
      <c r="CM192" s="484">
        <v>20</v>
      </c>
      <c r="CN192" s="484">
        <v>22</v>
      </c>
      <c r="CO192" s="484">
        <v>25</v>
      </c>
      <c r="CP192" s="484">
        <v>23</v>
      </c>
      <c r="CQ192" s="484">
        <v>7</v>
      </c>
      <c r="CR192" s="484">
        <v>9</v>
      </c>
      <c r="CS192" s="484">
        <v>13</v>
      </c>
      <c r="CT192" s="484">
        <v>3</v>
      </c>
      <c r="CU192" s="485">
        <v>122</v>
      </c>
      <c r="CV192" s="484">
        <v>44</v>
      </c>
      <c r="CW192" s="484">
        <v>31</v>
      </c>
      <c r="CX192" s="484">
        <v>25</v>
      </c>
      <c r="CY192" s="484">
        <v>16</v>
      </c>
      <c r="CZ192" s="484">
        <v>4</v>
      </c>
      <c r="DA192" s="484">
        <v>3</v>
      </c>
      <c r="DB192" s="484">
        <v>0</v>
      </c>
      <c r="DC192" s="484">
        <v>0</v>
      </c>
      <c r="DD192" s="485">
        <v>123</v>
      </c>
      <c r="DE192" s="484">
        <v>576</v>
      </c>
      <c r="DF192" s="484">
        <v>188</v>
      </c>
      <c r="DG192" s="484">
        <v>163</v>
      </c>
      <c r="DH192" s="484">
        <v>64</v>
      </c>
      <c r="DI192" s="484">
        <v>25</v>
      </c>
      <c r="DJ192" s="484">
        <v>8</v>
      </c>
      <c r="DK192" s="484">
        <v>7</v>
      </c>
      <c r="DL192" s="484">
        <v>1</v>
      </c>
      <c r="DM192" s="485">
        <v>1032</v>
      </c>
      <c r="DN192" s="484">
        <v>16</v>
      </c>
      <c r="DO192" s="484">
        <v>0</v>
      </c>
      <c r="DP192" s="484">
        <v>0</v>
      </c>
      <c r="DQ192" s="484">
        <v>0</v>
      </c>
      <c r="DR192" s="484">
        <v>0</v>
      </c>
      <c r="DS192" s="484">
        <v>0</v>
      </c>
      <c r="DT192" s="484">
        <v>0</v>
      </c>
      <c r="DU192" s="484">
        <v>0</v>
      </c>
      <c r="DV192" s="485">
        <v>16</v>
      </c>
      <c r="DW192" s="484">
        <v>165</v>
      </c>
      <c r="DX192" s="484">
        <v>40</v>
      </c>
      <c r="DY192" s="484">
        <v>38</v>
      </c>
      <c r="DZ192" s="484">
        <v>13</v>
      </c>
      <c r="EA192" s="484">
        <v>5</v>
      </c>
      <c r="EB192" s="484">
        <v>1</v>
      </c>
      <c r="EC192" s="484">
        <v>2</v>
      </c>
      <c r="ED192" s="484">
        <v>0</v>
      </c>
      <c r="EE192" s="485">
        <v>264</v>
      </c>
      <c r="EF192" s="484">
        <v>757</v>
      </c>
      <c r="EG192" s="484">
        <v>228</v>
      </c>
      <c r="EH192" s="484">
        <v>201</v>
      </c>
      <c r="EI192" s="484">
        <v>77</v>
      </c>
      <c r="EJ192" s="484">
        <v>30</v>
      </c>
      <c r="EK192" s="484">
        <v>9</v>
      </c>
      <c r="EL192" s="484">
        <v>9</v>
      </c>
      <c r="EM192" s="484">
        <v>1</v>
      </c>
      <c r="EN192" s="485">
        <v>1312</v>
      </c>
      <c r="EO192" s="484">
        <v>580</v>
      </c>
      <c r="EP192" s="484">
        <v>187</v>
      </c>
      <c r="EQ192" s="484">
        <v>162</v>
      </c>
      <c r="ER192" s="484">
        <v>63</v>
      </c>
      <c r="ES192" s="484">
        <v>25</v>
      </c>
      <c r="ET192" s="484">
        <v>8</v>
      </c>
      <c r="EU192" s="484">
        <v>7</v>
      </c>
      <c r="EV192" s="484">
        <v>1</v>
      </c>
      <c r="EW192" s="485">
        <v>1033</v>
      </c>
      <c r="EX192" s="484">
        <v>0</v>
      </c>
      <c r="EY192" s="484">
        <v>0</v>
      </c>
      <c r="EZ192" s="484">
        <v>0</v>
      </c>
      <c r="FA192" s="484">
        <v>0</v>
      </c>
      <c r="FB192" s="484">
        <v>0</v>
      </c>
      <c r="FC192" s="484">
        <v>0</v>
      </c>
      <c r="FD192" s="484">
        <v>0</v>
      </c>
      <c r="FE192" s="484">
        <v>0</v>
      </c>
      <c r="FF192" s="485">
        <v>0</v>
      </c>
      <c r="FG192" s="484">
        <v>0</v>
      </c>
      <c r="FH192" s="484">
        <v>0</v>
      </c>
      <c r="FI192" s="484">
        <v>0</v>
      </c>
      <c r="FJ192" s="484">
        <v>0</v>
      </c>
      <c r="FK192" s="484">
        <v>0</v>
      </c>
      <c r="FL192" s="484">
        <v>0</v>
      </c>
      <c r="FM192" s="484">
        <v>0</v>
      </c>
      <c r="FN192" s="484">
        <v>0</v>
      </c>
      <c r="FO192" s="485">
        <v>0</v>
      </c>
      <c r="FP192" s="484">
        <v>0</v>
      </c>
      <c r="FQ192" s="484">
        <v>0</v>
      </c>
      <c r="FR192" s="484">
        <v>0</v>
      </c>
      <c r="FS192" s="484">
        <v>0</v>
      </c>
      <c r="FT192" s="484">
        <v>0</v>
      </c>
      <c r="FU192" s="484">
        <v>0</v>
      </c>
      <c r="FV192" s="484">
        <v>0</v>
      </c>
      <c r="FW192" s="484">
        <v>0</v>
      </c>
      <c r="FX192" s="485">
        <v>0</v>
      </c>
      <c r="FY192" s="484">
        <v>580</v>
      </c>
      <c r="FZ192" s="484">
        <v>187</v>
      </c>
      <c r="GA192" s="484">
        <v>162</v>
      </c>
      <c r="GB192" s="484">
        <v>63</v>
      </c>
      <c r="GC192" s="484">
        <v>25</v>
      </c>
      <c r="GD192" s="484">
        <v>8</v>
      </c>
      <c r="GE192" s="484">
        <v>7</v>
      </c>
      <c r="GF192" s="484">
        <v>1</v>
      </c>
      <c r="GG192" s="485">
        <v>1033</v>
      </c>
      <c r="GH192" s="484">
        <v>34</v>
      </c>
      <c r="GI192" s="484">
        <v>10424</v>
      </c>
      <c r="GJ192" s="484">
        <v>8319</v>
      </c>
      <c r="GK192" s="484">
        <v>9345</v>
      </c>
      <c r="GL192" s="484">
        <v>5629</v>
      </c>
      <c r="GM192" s="484">
        <v>2379</v>
      </c>
      <c r="GN192" s="484">
        <v>676</v>
      </c>
      <c r="GO192" s="484">
        <v>148</v>
      </c>
      <c r="GP192" s="484">
        <v>5</v>
      </c>
      <c r="GQ192" s="485">
        <v>36959</v>
      </c>
      <c r="GR192" s="484">
        <v>17</v>
      </c>
      <c r="GS192" s="484">
        <v>9876</v>
      </c>
      <c r="GT192" s="484">
        <v>4788</v>
      </c>
      <c r="GU192" s="484">
        <v>3973</v>
      </c>
      <c r="GV192" s="484">
        <v>1583</v>
      </c>
      <c r="GW192" s="484">
        <v>435</v>
      </c>
      <c r="GX192" s="484">
        <v>95</v>
      </c>
      <c r="GY192" s="484">
        <v>33</v>
      </c>
      <c r="GZ192" s="484">
        <v>3</v>
      </c>
      <c r="HA192" s="485">
        <v>20803</v>
      </c>
      <c r="HB192" s="460">
        <v>0</v>
      </c>
      <c r="HC192" s="460">
        <v>2.6</v>
      </c>
      <c r="HD192" s="460">
        <v>0</v>
      </c>
      <c r="HE192" s="460">
        <v>0</v>
      </c>
      <c r="HF192" s="460">
        <v>0</v>
      </c>
      <c r="HG192" s="460">
        <v>0.5</v>
      </c>
      <c r="HH192" s="460">
        <v>0</v>
      </c>
      <c r="HI192" s="460">
        <v>0</v>
      </c>
      <c r="HJ192" s="460">
        <v>0</v>
      </c>
      <c r="HK192" s="483">
        <v>3.1</v>
      </c>
      <c r="HL192" s="460">
        <v>46.75</v>
      </c>
      <c r="HM192" s="460">
        <v>18000.900000000001</v>
      </c>
      <c r="HN192" s="460">
        <v>11948</v>
      </c>
      <c r="HO192" s="460">
        <v>12360.5</v>
      </c>
      <c r="HP192" s="460">
        <v>6824.25</v>
      </c>
      <c r="HQ192" s="460">
        <v>2709.25</v>
      </c>
      <c r="HR192" s="460">
        <v>746.25</v>
      </c>
      <c r="HS192" s="460">
        <v>171.5</v>
      </c>
      <c r="HT192" s="460">
        <v>6.5</v>
      </c>
      <c r="HU192" s="483">
        <v>52813.9</v>
      </c>
      <c r="HV192" s="460">
        <v>26</v>
      </c>
      <c r="HW192" s="460">
        <v>12000.6</v>
      </c>
      <c r="HX192" s="460">
        <v>9292.9</v>
      </c>
      <c r="HY192" s="460">
        <v>10987.1</v>
      </c>
      <c r="HZ192" s="460">
        <v>6824.3</v>
      </c>
      <c r="IA192" s="460">
        <v>3311.3</v>
      </c>
      <c r="IB192" s="460">
        <v>1077.9000000000001</v>
      </c>
      <c r="IC192" s="460">
        <v>285.8</v>
      </c>
      <c r="ID192" s="460">
        <v>13</v>
      </c>
      <c r="IE192" s="483">
        <v>43818.9</v>
      </c>
      <c r="IF192" s="483">
        <v>32.799999999999997</v>
      </c>
      <c r="IG192" s="483">
        <v>43851.7</v>
      </c>
      <c r="IH192" s="460">
        <v>46.75</v>
      </c>
      <c r="II192" s="460">
        <v>18000.900000000001</v>
      </c>
      <c r="IJ192" s="460">
        <v>11948</v>
      </c>
      <c r="IK192" s="460">
        <v>12360.5</v>
      </c>
      <c r="IL192" s="460">
        <v>6824.25</v>
      </c>
      <c r="IM192" s="460">
        <v>2709.25</v>
      </c>
      <c r="IN192" s="460">
        <v>746.25</v>
      </c>
      <c r="IO192" s="460">
        <v>171.5</v>
      </c>
      <c r="IP192" s="460">
        <v>6.5</v>
      </c>
      <c r="IQ192" s="483">
        <v>52813.9</v>
      </c>
      <c r="IR192" s="460">
        <v>14.01</v>
      </c>
      <c r="IS192" s="460">
        <v>4074.49</v>
      </c>
      <c r="IT192" s="460">
        <v>1269.1500000000001</v>
      </c>
      <c r="IU192" s="460">
        <v>787.47</v>
      </c>
      <c r="IV192" s="460">
        <v>182.94</v>
      </c>
      <c r="IW192" s="460">
        <v>48.41</v>
      </c>
      <c r="IX192" s="460">
        <v>6.67</v>
      </c>
      <c r="IY192" s="460">
        <v>1.1599999999999999</v>
      </c>
      <c r="IZ192" s="460">
        <v>0</v>
      </c>
      <c r="JA192" s="483">
        <v>6384.3</v>
      </c>
      <c r="JB192" s="460">
        <v>32.74</v>
      </c>
      <c r="JC192" s="460">
        <v>13926.41</v>
      </c>
      <c r="JD192" s="460">
        <v>10678.85</v>
      </c>
      <c r="JE192" s="460">
        <v>11573.03</v>
      </c>
      <c r="JF192" s="460">
        <v>6641.31</v>
      </c>
      <c r="JG192" s="460">
        <v>2660.84</v>
      </c>
      <c r="JH192" s="460">
        <v>739.58</v>
      </c>
      <c r="JI192" s="460">
        <v>170.34</v>
      </c>
      <c r="JJ192" s="460">
        <v>6.5</v>
      </c>
      <c r="JK192" s="483">
        <v>46429.599999999999</v>
      </c>
      <c r="JL192" s="460">
        <v>18.2</v>
      </c>
      <c r="JM192" s="460">
        <v>9284.2999999999993</v>
      </c>
      <c r="JN192" s="460">
        <v>8305.7999999999993</v>
      </c>
      <c r="JO192" s="460">
        <v>10287.1</v>
      </c>
      <c r="JP192" s="460">
        <v>6641.3</v>
      </c>
      <c r="JQ192" s="460">
        <v>3252.1</v>
      </c>
      <c r="JR192" s="460">
        <v>1068.3</v>
      </c>
      <c r="JS192" s="460">
        <v>283.89999999999998</v>
      </c>
      <c r="JT192" s="460">
        <v>13</v>
      </c>
      <c r="JU192" s="483">
        <v>39154</v>
      </c>
      <c r="JV192" s="483">
        <v>32.799999999999997</v>
      </c>
      <c r="JW192" s="483">
        <v>39186.800000000003</v>
      </c>
      <c r="JX192" s="461"/>
      <c r="JY192" s="461"/>
      <c r="JZ192" s="461"/>
      <c r="KA192" s="461"/>
      <c r="KB192" s="461"/>
      <c r="KC192" s="461"/>
      <c r="KD192" s="461"/>
      <c r="KE192" s="461"/>
      <c r="KF192" s="461"/>
      <c r="KG192" s="461"/>
      <c r="KH192" s="461"/>
      <c r="KI192" s="461"/>
      <c r="KJ192" s="461"/>
      <c r="KK192" s="461"/>
      <c r="KL192" s="461"/>
      <c r="KM192" s="461"/>
      <c r="KN192" s="461"/>
      <c r="KO192" s="461"/>
      <c r="KP192" s="461"/>
      <c r="KQ192" s="461"/>
      <c r="KR192" s="461"/>
      <c r="KS192" s="461"/>
      <c r="KT192" s="461"/>
      <c r="KU192" s="461"/>
      <c r="KV192" s="461"/>
      <c r="KW192" s="461"/>
      <c r="KX192" s="462"/>
    </row>
    <row r="193" spans="1:310" s="463" customFormat="1" x14ac:dyDescent="0.2">
      <c r="A193" s="457" t="s">
        <v>404</v>
      </c>
      <c r="B193" s="473" t="s">
        <v>1016</v>
      </c>
      <c r="C193" s="464" t="s">
        <v>786</v>
      </c>
      <c r="D193" s="465" t="s">
        <v>405</v>
      </c>
      <c r="E193" s="484">
        <v>4038</v>
      </c>
      <c r="F193" s="484">
        <v>6244</v>
      </c>
      <c r="G193" s="484">
        <v>7148</v>
      </c>
      <c r="H193" s="484">
        <v>3138</v>
      </c>
      <c r="I193" s="484">
        <v>1992</v>
      </c>
      <c r="J193" s="484">
        <v>589</v>
      </c>
      <c r="K193" s="484">
        <v>466</v>
      </c>
      <c r="L193" s="484">
        <v>90</v>
      </c>
      <c r="M193" s="485">
        <v>23705</v>
      </c>
      <c r="N193" s="484">
        <v>131</v>
      </c>
      <c r="O193" s="484">
        <v>132</v>
      </c>
      <c r="P193" s="484">
        <v>128</v>
      </c>
      <c r="Q193" s="484">
        <v>38</v>
      </c>
      <c r="R193" s="484">
        <v>21</v>
      </c>
      <c r="S193" s="484">
        <v>70</v>
      </c>
      <c r="T193" s="484">
        <v>6</v>
      </c>
      <c r="U193" s="484">
        <v>6</v>
      </c>
      <c r="V193" s="485">
        <v>532</v>
      </c>
      <c r="W193" s="484">
        <v>0</v>
      </c>
      <c r="X193" s="484">
        <v>0</v>
      </c>
      <c r="Y193" s="484">
        <v>1</v>
      </c>
      <c r="Z193" s="484">
        <v>0</v>
      </c>
      <c r="AA193" s="484">
        <v>2</v>
      </c>
      <c r="AB193" s="484">
        <v>0</v>
      </c>
      <c r="AC193" s="484">
        <v>0</v>
      </c>
      <c r="AD193" s="484">
        <v>0</v>
      </c>
      <c r="AE193" s="485">
        <v>3</v>
      </c>
      <c r="AF193" s="484">
        <v>3907</v>
      </c>
      <c r="AG193" s="484">
        <v>6112</v>
      </c>
      <c r="AH193" s="484">
        <v>7019</v>
      </c>
      <c r="AI193" s="484">
        <v>3100</v>
      </c>
      <c r="AJ193" s="484">
        <v>1969</v>
      </c>
      <c r="AK193" s="484">
        <v>519</v>
      </c>
      <c r="AL193" s="484">
        <v>460</v>
      </c>
      <c r="AM193" s="484">
        <v>84</v>
      </c>
      <c r="AN193" s="485">
        <v>23170</v>
      </c>
      <c r="AO193" s="484">
        <v>10</v>
      </c>
      <c r="AP193" s="484">
        <v>20</v>
      </c>
      <c r="AQ193" s="484">
        <v>51</v>
      </c>
      <c r="AR193" s="484">
        <v>32</v>
      </c>
      <c r="AS193" s="484">
        <v>22</v>
      </c>
      <c r="AT193" s="484">
        <v>14</v>
      </c>
      <c r="AU193" s="484">
        <v>13</v>
      </c>
      <c r="AV193" s="484">
        <v>11</v>
      </c>
      <c r="AW193" s="485">
        <v>173</v>
      </c>
      <c r="AX193" s="484">
        <v>10</v>
      </c>
      <c r="AY193" s="484">
        <v>20</v>
      </c>
      <c r="AZ193" s="484">
        <v>51</v>
      </c>
      <c r="BA193" s="484">
        <v>32</v>
      </c>
      <c r="BB193" s="484">
        <v>22</v>
      </c>
      <c r="BC193" s="484">
        <v>14</v>
      </c>
      <c r="BD193" s="484">
        <v>13</v>
      </c>
      <c r="BE193" s="484">
        <v>11</v>
      </c>
      <c r="BF193" s="486"/>
      <c r="BG193" s="485">
        <v>173</v>
      </c>
      <c r="BH193" s="484">
        <v>10</v>
      </c>
      <c r="BI193" s="484">
        <v>3917</v>
      </c>
      <c r="BJ193" s="484">
        <v>6143</v>
      </c>
      <c r="BK193" s="484">
        <v>7000</v>
      </c>
      <c r="BL193" s="484">
        <v>3090</v>
      </c>
      <c r="BM193" s="484">
        <v>1961</v>
      </c>
      <c r="BN193" s="484">
        <v>518</v>
      </c>
      <c r="BO193" s="484">
        <v>458</v>
      </c>
      <c r="BP193" s="484">
        <v>73</v>
      </c>
      <c r="BQ193" s="485">
        <v>23170</v>
      </c>
      <c r="BR193" s="484">
        <v>7</v>
      </c>
      <c r="BS193" s="484">
        <v>2193</v>
      </c>
      <c r="BT193" s="484">
        <v>2322</v>
      </c>
      <c r="BU193" s="484">
        <v>1916</v>
      </c>
      <c r="BV193" s="484">
        <v>678</v>
      </c>
      <c r="BW193" s="484">
        <v>308</v>
      </c>
      <c r="BX193" s="484">
        <v>64</v>
      </c>
      <c r="BY193" s="484">
        <v>41</v>
      </c>
      <c r="BZ193" s="484">
        <v>4</v>
      </c>
      <c r="CA193" s="485">
        <v>7533</v>
      </c>
      <c r="CB193" s="484">
        <v>0</v>
      </c>
      <c r="CC193" s="484">
        <v>40</v>
      </c>
      <c r="CD193" s="484">
        <v>80</v>
      </c>
      <c r="CE193" s="484">
        <v>85</v>
      </c>
      <c r="CF193" s="484">
        <v>37</v>
      </c>
      <c r="CG193" s="484">
        <v>21</v>
      </c>
      <c r="CH193" s="484">
        <v>2</v>
      </c>
      <c r="CI193" s="484">
        <v>0</v>
      </c>
      <c r="CJ193" s="484">
        <v>0</v>
      </c>
      <c r="CK193" s="485">
        <v>265</v>
      </c>
      <c r="CL193" s="484">
        <v>0</v>
      </c>
      <c r="CM193" s="484">
        <v>3</v>
      </c>
      <c r="CN193" s="484">
        <v>4</v>
      </c>
      <c r="CO193" s="484">
        <v>10</v>
      </c>
      <c r="CP193" s="484">
        <v>4</v>
      </c>
      <c r="CQ193" s="484">
        <v>6</v>
      </c>
      <c r="CR193" s="484">
        <v>5</v>
      </c>
      <c r="CS193" s="484">
        <v>10</v>
      </c>
      <c r="CT193" s="484">
        <v>1</v>
      </c>
      <c r="CU193" s="485">
        <v>43</v>
      </c>
      <c r="CV193" s="484">
        <v>12</v>
      </c>
      <c r="CW193" s="484">
        <v>13</v>
      </c>
      <c r="CX193" s="484">
        <v>12</v>
      </c>
      <c r="CY193" s="484">
        <v>8</v>
      </c>
      <c r="CZ193" s="484">
        <v>2</v>
      </c>
      <c r="DA193" s="484">
        <v>2</v>
      </c>
      <c r="DB193" s="484">
        <v>1</v>
      </c>
      <c r="DC193" s="484">
        <v>0</v>
      </c>
      <c r="DD193" s="485">
        <v>50</v>
      </c>
      <c r="DE193" s="484">
        <v>74</v>
      </c>
      <c r="DF193" s="484">
        <v>59</v>
      </c>
      <c r="DG193" s="484">
        <v>54</v>
      </c>
      <c r="DH193" s="484">
        <v>22</v>
      </c>
      <c r="DI193" s="484">
        <v>17</v>
      </c>
      <c r="DJ193" s="484">
        <v>7</v>
      </c>
      <c r="DK193" s="484">
        <v>4</v>
      </c>
      <c r="DL193" s="484">
        <v>1</v>
      </c>
      <c r="DM193" s="485">
        <v>238</v>
      </c>
      <c r="DN193" s="484">
        <v>0</v>
      </c>
      <c r="DO193" s="484">
        <v>0</v>
      </c>
      <c r="DP193" s="484">
        <v>0</v>
      </c>
      <c r="DQ193" s="484">
        <v>0</v>
      </c>
      <c r="DR193" s="484">
        <v>0</v>
      </c>
      <c r="DS193" s="484">
        <v>0</v>
      </c>
      <c r="DT193" s="484">
        <v>0</v>
      </c>
      <c r="DU193" s="484">
        <v>0</v>
      </c>
      <c r="DV193" s="485">
        <v>0</v>
      </c>
      <c r="DW193" s="484">
        <v>11</v>
      </c>
      <c r="DX193" s="484">
        <v>7</v>
      </c>
      <c r="DY193" s="484">
        <v>2</v>
      </c>
      <c r="DZ193" s="484">
        <v>5</v>
      </c>
      <c r="EA193" s="484">
        <v>3</v>
      </c>
      <c r="EB193" s="484">
        <v>1</v>
      </c>
      <c r="EC193" s="484">
        <v>1</v>
      </c>
      <c r="ED193" s="484">
        <v>0</v>
      </c>
      <c r="EE193" s="485">
        <v>30</v>
      </c>
      <c r="EF193" s="484">
        <v>85</v>
      </c>
      <c r="EG193" s="484">
        <v>66</v>
      </c>
      <c r="EH193" s="484">
        <v>56</v>
      </c>
      <c r="EI193" s="484">
        <v>27</v>
      </c>
      <c r="EJ193" s="484">
        <v>20</v>
      </c>
      <c r="EK193" s="484">
        <v>8</v>
      </c>
      <c r="EL193" s="484">
        <v>5</v>
      </c>
      <c r="EM193" s="484">
        <v>1</v>
      </c>
      <c r="EN193" s="485">
        <v>268</v>
      </c>
      <c r="EO193" s="484">
        <v>37</v>
      </c>
      <c r="EP193" s="484">
        <v>31</v>
      </c>
      <c r="EQ193" s="484">
        <v>31</v>
      </c>
      <c r="ER193" s="484">
        <v>20</v>
      </c>
      <c r="ES193" s="484">
        <v>14</v>
      </c>
      <c r="ET193" s="484">
        <v>7</v>
      </c>
      <c r="EU193" s="484">
        <v>5</v>
      </c>
      <c r="EV193" s="484">
        <v>1</v>
      </c>
      <c r="EW193" s="485">
        <v>146</v>
      </c>
      <c r="EX193" s="484">
        <v>0</v>
      </c>
      <c r="EY193" s="484">
        <v>0</v>
      </c>
      <c r="EZ193" s="484">
        <v>0</v>
      </c>
      <c r="FA193" s="484">
        <v>0</v>
      </c>
      <c r="FB193" s="484">
        <v>0</v>
      </c>
      <c r="FC193" s="484">
        <v>0</v>
      </c>
      <c r="FD193" s="484">
        <v>0</v>
      </c>
      <c r="FE193" s="484">
        <v>0</v>
      </c>
      <c r="FF193" s="485">
        <v>0</v>
      </c>
      <c r="FG193" s="484">
        <v>0</v>
      </c>
      <c r="FH193" s="484">
        <v>0</v>
      </c>
      <c r="FI193" s="484">
        <v>0</v>
      </c>
      <c r="FJ193" s="484">
        <v>0</v>
      </c>
      <c r="FK193" s="484">
        <v>0</v>
      </c>
      <c r="FL193" s="484">
        <v>0</v>
      </c>
      <c r="FM193" s="484">
        <v>0</v>
      </c>
      <c r="FN193" s="484">
        <v>0</v>
      </c>
      <c r="FO193" s="485">
        <v>0</v>
      </c>
      <c r="FP193" s="484">
        <v>1</v>
      </c>
      <c r="FQ193" s="484">
        <v>0</v>
      </c>
      <c r="FR193" s="484">
        <v>1</v>
      </c>
      <c r="FS193" s="484">
        <v>1</v>
      </c>
      <c r="FT193" s="484">
        <v>1</v>
      </c>
      <c r="FU193" s="484">
        <v>1</v>
      </c>
      <c r="FV193" s="484">
        <v>0</v>
      </c>
      <c r="FW193" s="484">
        <v>0</v>
      </c>
      <c r="FX193" s="485">
        <v>5</v>
      </c>
      <c r="FY193" s="484">
        <v>36</v>
      </c>
      <c r="FZ193" s="484">
        <v>31</v>
      </c>
      <c r="GA193" s="484">
        <v>30</v>
      </c>
      <c r="GB193" s="484">
        <v>19</v>
      </c>
      <c r="GC193" s="484">
        <v>13</v>
      </c>
      <c r="GD193" s="484">
        <v>6</v>
      </c>
      <c r="GE193" s="484">
        <v>5</v>
      </c>
      <c r="GF193" s="484">
        <v>1</v>
      </c>
      <c r="GG193" s="485">
        <v>141</v>
      </c>
      <c r="GH193" s="484">
        <v>3</v>
      </c>
      <c r="GI193" s="484">
        <v>1670</v>
      </c>
      <c r="GJ193" s="484">
        <v>3730</v>
      </c>
      <c r="GK193" s="484">
        <v>4987</v>
      </c>
      <c r="GL193" s="484">
        <v>2366</v>
      </c>
      <c r="GM193" s="484">
        <v>1623</v>
      </c>
      <c r="GN193" s="484">
        <v>446</v>
      </c>
      <c r="GO193" s="484">
        <v>406</v>
      </c>
      <c r="GP193" s="484">
        <v>68</v>
      </c>
      <c r="GQ193" s="485">
        <v>15299</v>
      </c>
      <c r="GR193" s="484">
        <v>7</v>
      </c>
      <c r="GS193" s="484">
        <v>2247</v>
      </c>
      <c r="GT193" s="484">
        <v>2413</v>
      </c>
      <c r="GU193" s="484">
        <v>2013</v>
      </c>
      <c r="GV193" s="484">
        <v>724</v>
      </c>
      <c r="GW193" s="484">
        <v>338</v>
      </c>
      <c r="GX193" s="484">
        <v>72</v>
      </c>
      <c r="GY193" s="484">
        <v>52</v>
      </c>
      <c r="GZ193" s="484">
        <v>5</v>
      </c>
      <c r="HA193" s="485">
        <v>7871</v>
      </c>
      <c r="HB193" s="460">
        <v>0</v>
      </c>
      <c r="HC193" s="460">
        <v>1.38</v>
      </c>
      <c r="HD193" s="460">
        <v>0</v>
      </c>
      <c r="HE193" s="460">
        <v>0</v>
      </c>
      <c r="HF193" s="460">
        <v>0</v>
      </c>
      <c r="HG193" s="460">
        <v>0</v>
      </c>
      <c r="HH193" s="460">
        <v>0</v>
      </c>
      <c r="HI193" s="460">
        <v>0</v>
      </c>
      <c r="HJ193" s="460">
        <v>0</v>
      </c>
      <c r="HK193" s="483">
        <v>1.38</v>
      </c>
      <c r="HL193" s="460">
        <v>8.25</v>
      </c>
      <c r="HM193" s="460">
        <v>3366.87</v>
      </c>
      <c r="HN193" s="460">
        <v>5547.5</v>
      </c>
      <c r="HO193" s="460">
        <v>6496.75</v>
      </c>
      <c r="HP193" s="460">
        <v>2914.25</v>
      </c>
      <c r="HQ193" s="460">
        <v>1878.75</v>
      </c>
      <c r="HR193" s="460">
        <v>500</v>
      </c>
      <c r="HS193" s="460">
        <v>443.75</v>
      </c>
      <c r="HT193" s="460">
        <v>71.5</v>
      </c>
      <c r="HU193" s="483">
        <v>21227.62</v>
      </c>
      <c r="HV193" s="460">
        <v>4.5999999999999996</v>
      </c>
      <c r="HW193" s="460">
        <v>2244.6</v>
      </c>
      <c r="HX193" s="460">
        <v>4314.7</v>
      </c>
      <c r="HY193" s="460">
        <v>5774.9</v>
      </c>
      <c r="HZ193" s="460">
        <v>2914.3</v>
      </c>
      <c r="IA193" s="460">
        <v>2296.3000000000002</v>
      </c>
      <c r="IB193" s="460">
        <v>722.2</v>
      </c>
      <c r="IC193" s="460">
        <v>739.6</v>
      </c>
      <c r="ID193" s="460">
        <v>143</v>
      </c>
      <c r="IE193" s="483">
        <v>19154.2</v>
      </c>
      <c r="IF193" s="483">
        <v>1.4</v>
      </c>
      <c r="IG193" s="483">
        <v>19155.599999999999</v>
      </c>
      <c r="IH193" s="460">
        <v>8.25</v>
      </c>
      <c r="II193" s="460">
        <v>3366.87</v>
      </c>
      <c r="IJ193" s="460">
        <v>5547.5</v>
      </c>
      <c r="IK193" s="460">
        <v>6496.75</v>
      </c>
      <c r="IL193" s="460">
        <v>2914.25</v>
      </c>
      <c r="IM193" s="460">
        <v>1878.75</v>
      </c>
      <c r="IN193" s="460">
        <v>500</v>
      </c>
      <c r="IO193" s="460">
        <v>443.75</v>
      </c>
      <c r="IP193" s="460">
        <v>71.5</v>
      </c>
      <c r="IQ193" s="483">
        <v>21227.62</v>
      </c>
      <c r="IR193" s="460">
        <v>2.23</v>
      </c>
      <c r="IS193" s="460">
        <v>730.79</v>
      </c>
      <c r="IT193" s="460">
        <v>549.70000000000005</v>
      </c>
      <c r="IU193" s="460">
        <v>356.16</v>
      </c>
      <c r="IV193" s="460">
        <v>85</v>
      </c>
      <c r="IW193" s="460">
        <v>24.63</v>
      </c>
      <c r="IX193" s="460">
        <v>6.6</v>
      </c>
      <c r="IY193" s="460">
        <v>3.79</v>
      </c>
      <c r="IZ193" s="460">
        <v>0.97</v>
      </c>
      <c r="JA193" s="483">
        <v>1759.87</v>
      </c>
      <c r="JB193" s="460">
        <v>6.02</v>
      </c>
      <c r="JC193" s="460">
        <v>2636.08</v>
      </c>
      <c r="JD193" s="460">
        <v>4997.8</v>
      </c>
      <c r="JE193" s="460">
        <v>6140.59</v>
      </c>
      <c r="JF193" s="460">
        <v>2829.25</v>
      </c>
      <c r="JG193" s="460">
        <v>1854.12</v>
      </c>
      <c r="JH193" s="460">
        <v>493.4</v>
      </c>
      <c r="JI193" s="460">
        <v>439.96</v>
      </c>
      <c r="JJ193" s="460">
        <v>70.53</v>
      </c>
      <c r="JK193" s="483">
        <v>19467.75</v>
      </c>
      <c r="JL193" s="460">
        <v>3.3</v>
      </c>
      <c r="JM193" s="460">
        <v>1757.4</v>
      </c>
      <c r="JN193" s="460">
        <v>3887.2</v>
      </c>
      <c r="JO193" s="460">
        <v>5458.3</v>
      </c>
      <c r="JP193" s="460">
        <v>2829.3</v>
      </c>
      <c r="JQ193" s="460">
        <v>2266.1</v>
      </c>
      <c r="JR193" s="460">
        <v>712.7</v>
      </c>
      <c r="JS193" s="460">
        <v>733.3</v>
      </c>
      <c r="JT193" s="460">
        <v>141.1</v>
      </c>
      <c r="JU193" s="483">
        <v>17788.7</v>
      </c>
      <c r="JV193" s="483">
        <v>1.4</v>
      </c>
      <c r="JW193" s="483">
        <v>17790.099999999999</v>
      </c>
      <c r="JX193" s="461"/>
      <c r="JY193" s="461"/>
      <c r="JZ193" s="461"/>
      <c r="KA193" s="461"/>
      <c r="KB193" s="461"/>
      <c r="KC193" s="461"/>
      <c r="KD193" s="461"/>
      <c r="KE193" s="461"/>
      <c r="KF193" s="461"/>
      <c r="KG193" s="461"/>
      <c r="KH193" s="461"/>
      <c r="KI193" s="461"/>
      <c r="KJ193" s="461"/>
      <c r="KK193" s="461"/>
      <c r="KL193" s="461"/>
      <c r="KM193" s="461"/>
      <c r="KN193" s="461"/>
      <c r="KO193" s="461"/>
      <c r="KP193" s="461"/>
      <c r="KQ193" s="461"/>
      <c r="KR193" s="461"/>
      <c r="KS193" s="461"/>
      <c r="KT193" s="461"/>
      <c r="KU193" s="461"/>
      <c r="KV193" s="461"/>
      <c r="KW193" s="461"/>
      <c r="KX193" s="462"/>
    </row>
    <row r="194" spans="1:310" s="463" customFormat="1" x14ac:dyDescent="0.2">
      <c r="A194" s="457" t="s">
        <v>406</v>
      </c>
      <c r="B194" s="473" t="s">
        <v>1017</v>
      </c>
      <c r="C194" s="464" t="s">
        <v>784</v>
      </c>
      <c r="D194" s="465" t="s">
        <v>407</v>
      </c>
      <c r="E194" s="484">
        <v>50742</v>
      </c>
      <c r="F194" s="484">
        <v>17380</v>
      </c>
      <c r="G194" s="484">
        <v>16430</v>
      </c>
      <c r="H194" s="484">
        <v>7110</v>
      </c>
      <c r="I194" s="484">
        <v>3389</v>
      </c>
      <c r="J194" s="484">
        <v>1554</v>
      </c>
      <c r="K194" s="484">
        <v>908</v>
      </c>
      <c r="L194" s="484">
        <v>82</v>
      </c>
      <c r="M194" s="485">
        <v>97595</v>
      </c>
      <c r="N194" s="484">
        <v>1347</v>
      </c>
      <c r="O194" s="484">
        <v>295</v>
      </c>
      <c r="P194" s="484">
        <v>249</v>
      </c>
      <c r="Q194" s="484">
        <v>76</v>
      </c>
      <c r="R194" s="484">
        <v>43</v>
      </c>
      <c r="S194" s="484">
        <v>18</v>
      </c>
      <c r="T194" s="484">
        <v>6</v>
      </c>
      <c r="U194" s="484">
        <v>1</v>
      </c>
      <c r="V194" s="485">
        <v>2035</v>
      </c>
      <c r="W194" s="484">
        <v>1</v>
      </c>
      <c r="X194" s="484">
        <v>0</v>
      </c>
      <c r="Y194" s="484">
        <v>0</v>
      </c>
      <c r="Z194" s="484">
        <v>0</v>
      </c>
      <c r="AA194" s="484">
        <v>0</v>
      </c>
      <c r="AB194" s="484">
        <v>0</v>
      </c>
      <c r="AC194" s="484">
        <v>0</v>
      </c>
      <c r="AD194" s="484">
        <v>0</v>
      </c>
      <c r="AE194" s="485">
        <v>1</v>
      </c>
      <c r="AF194" s="484">
        <v>49394</v>
      </c>
      <c r="AG194" s="484">
        <v>17085</v>
      </c>
      <c r="AH194" s="484">
        <v>16181</v>
      </c>
      <c r="AI194" s="484">
        <v>7034</v>
      </c>
      <c r="AJ194" s="484">
        <v>3346</v>
      </c>
      <c r="AK194" s="484">
        <v>1536</v>
      </c>
      <c r="AL194" s="484">
        <v>902</v>
      </c>
      <c r="AM194" s="484">
        <v>81</v>
      </c>
      <c r="AN194" s="485">
        <v>95559</v>
      </c>
      <c r="AO194" s="484">
        <v>158</v>
      </c>
      <c r="AP194" s="484">
        <v>118</v>
      </c>
      <c r="AQ194" s="484">
        <v>166</v>
      </c>
      <c r="AR194" s="484">
        <v>78</v>
      </c>
      <c r="AS194" s="484">
        <v>38</v>
      </c>
      <c r="AT194" s="484">
        <v>25</v>
      </c>
      <c r="AU194" s="484">
        <v>26</v>
      </c>
      <c r="AV194" s="484">
        <v>23</v>
      </c>
      <c r="AW194" s="485">
        <v>632</v>
      </c>
      <c r="AX194" s="484">
        <v>158</v>
      </c>
      <c r="AY194" s="484">
        <v>118</v>
      </c>
      <c r="AZ194" s="484">
        <v>166</v>
      </c>
      <c r="BA194" s="484">
        <v>78</v>
      </c>
      <c r="BB194" s="484">
        <v>38</v>
      </c>
      <c r="BC194" s="484">
        <v>25</v>
      </c>
      <c r="BD194" s="484">
        <v>26</v>
      </c>
      <c r="BE194" s="484">
        <v>23</v>
      </c>
      <c r="BF194" s="486"/>
      <c r="BG194" s="485">
        <v>632</v>
      </c>
      <c r="BH194" s="484">
        <v>158</v>
      </c>
      <c r="BI194" s="484">
        <v>49354</v>
      </c>
      <c r="BJ194" s="484">
        <v>17133</v>
      </c>
      <c r="BK194" s="484">
        <v>16093</v>
      </c>
      <c r="BL194" s="484">
        <v>6994</v>
      </c>
      <c r="BM194" s="484">
        <v>3333</v>
      </c>
      <c r="BN194" s="484">
        <v>1537</v>
      </c>
      <c r="BO194" s="484">
        <v>899</v>
      </c>
      <c r="BP194" s="484">
        <v>58</v>
      </c>
      <c r="BQ194" s="485">
        <v>95559</v>
      </c>
      <c r="BR194" s="484">
        <v>26</v>
      </c>
      <c r="BS194" s="484">
        <v>22144</v>
      </c>
      <c r="BT194" s="484">
        <v>5570</v>
      </c>
      <c r="BU194" s="484">
        <v>4423</v>
      </c>
      <c r="BV194" s="484">
        <v>1429</v>
      </c>
      <c r="BW194" s="484">
        <v>538</v>
      </c>
      <c r="BX194" s="484">
        <v>240</v>
      </c>
      <c r="BY194" s="484">
        <v>102</v>
      </c>
      <c r="BZ194" s="484">
        <v>8</v>
      </c>
      <c r="CA194" s="485">
        <v>34480</v>
      </c>
      <c r="CB194" s="484">
        <v>2</v>
      </c>
      <c r="CC194" s="484">
        <v>563</v>
      </c>
      <c r="CD194" s="484">
        <v>279</v>
      </c>
      <c r="CE194" s="484">
        <v>219</v>
      </c>
      <c r="CF194" s="484">
        <v>92</v>
      </c>
      <c r="CG194" s="484">
        <v>29</v>
      </c>
      <c r="CH194" s="484">
        <v>14</v>
      </c>
      <c r="CI194" s="484">
        <v>8</v>
      </c>
      <c r="CJ194" s="484">
        <v>0</v>
      </c>
      <c r="CK194" s="485">
        <v>1206</v>
      </c>
      <c r="CL194" s="484">
        <v>1</v>
      </c>
      <c r="CM194" s="484">
        <v>20</v>
      </c>
      <c r="CN194" s="484">
        <v>14</v>
      </c>
      <c r="CO194" s="484">
        <v>15</v>
      </c>
      <c r="CP194" s="484">
        <v>13</v>
      </c>
      <c r="CQ194" s="484">
        <v>21</v>
      </c>
      <c r="CR194" s="484">
        <v>15</v>
      </c>
      <c r="CS194" s="484">
        <v>27</v>
      </c>
      <c r="CT194" s="484">
        <v>3</v>
      </c>
      <c r="CU194" s="485">
        <v>129</v>
      </c>
      <c r="CV194" s="484">
        <v>127</v>
      </c>
      <c r="CW194" s="484">
        <v>43</v>
      </c>
      <c r="CX194" s="484">
        <v>43</v>
      </c>
      <c r="CY194" s="484">
        <v>20</v>
      </c>
      <c r="CZ194" s="484">
        <v>8</v>
      </c>
      <c r="DA194" s="484">
        <v>5</v>
      </c>
      <c r="DB194" s="484">
        <v>3</v>
      </c>
      <c r="DC194" s="484">
        <v>0</v>
      </c>
      <c r="DD194" s="485">
        <v>249</v>
      </c>
      <c r="DE194" s="484">
        <v>455</v>
      </c>
      <c r="DF194" s="484">
        <v>113</v>
      </c>
      <c r="DG194" s="484">
        <v>92</v>
      </c>
      <c r="DH194" s="484">
        <v>45</v>
      </c>
      <c r="DI194" s="484">
        <v>14</v>
      </c>
      <c r="DJ194" s="484">
        <v>9</v>
      </c>
      <c r="DK194" s="484">
        <v>6</v>
      </c>
      <c r="DL194" s="484">
        <v>0</v>
      </c>
      <c r="DM194" s="485">
        <v>734</v>
      </c>
      <c r="DN194" s="484">
        <v>519</v>
      </c>
      <c r="DO194" s="484">
        <v>127</v>
      </c>
      <c r="DP194" s="484">
        <v>89</v>
      </c>
      <c r="DQ194" s="484">
        <v>28</v>
      </c>
      <c r="DR194" s="484">
        <v>23</v>
      </c>
      <c r="DS194" s="484">
        <v>7</v>
      </c>
      <c r="DT194" s="484">
        <v>3</v>
      </c>
      <c r="DU194" s="484">
        <v>0</v>
      </c>
      <c r="DV194" s="485">
        <v>796</v>
      </c>
      <c r="DW194" s="484">
        <v>238</v>
      </c>
      <c r="DX194" s="484">
        <v>44</v>
      </c>
      <c r="DY194" s="484">
        <v>36</v>
      </c>
      <c r="DZ194" s="484">
        <v>13</v>
      </c>
      <c r="EA194" s="484">
        <v>8</v>
      </c>
      <c r="EB194" s="484">
        <v>2</v>
      </c>
      <c r="EC194" s="484">
        <v>5</v>
      </c>
      <c r="ED194" s="484">
        <v>0</v>
      </c>
      <c r="EE194" s="485">
        <v>346</v>
      </c>
      <c r="EF194" s="484">
        <v>1212</v>
      </c>
      <c r="EG194" s="484">
        <v>284</v>
      </c>
      <c r="EH194" s="484">
        <v>217</v>
      </c>
      <c r="EI194" s="484">
        <v>86</v>
      </c>
      <c r="EJ194" s="484">
        <v>45</v>
      </c>
      <c r="EK194" s="484">
        <v>18</v>
      </c>
      <c r="EL194" s="484">
        <v>14</v>
      </c>
      <c r="EM194" s="484">
        <v>0</v>
      </c>
      <c r="EN194" s="485">
        <v>1876</v>
      </c>
      <c r="EO194" s="484">
        <v>713</v>
      </c>
      <c r="EP194" s="484">
        <v>169</v>
      </c>
      <c r="EQ194" s="484">
        <v>141</v>
      </c>
      <c r="ER194" s="484">
        <v>63</v>
      </c>
      <c r="ES194" s="484">
        <v>27</v>
      </c>
      <c r="ET194" s="484">
        <v>13</v>
      </c>
      <c r="EU194" s="484">
        <v>14</v>
      </c>
      <c r="EV194" s="484">
        <v>0</v>
      </c>
      <c r="EW194" s="485">
        <v>1140</v>
      </c>
      <c r="EX194" s="484">
        <v>0</v>
      </c>
      <c r="EY194" s="484">
        <v>0</v>
      </c>
      <c r="EZ194" s="484">
        <v>0</v>
      </c>
      <c r="FA194" s="484">
        <v>0</v>
      </c>
      <c r="FB194" s="484">
        <v>0</v>
      </c>
      <c r="FC194" s="484">
        <v>0</v>
      </c>
      <c r="FD194" s="484">
        <v>0</v>
      </c>
      <c r="FE194" s="484">
        <v>0</v>
      </c>
      <c r="FF194" s="485">
        <v>0</v>
      </c>
      <c r="FG194" s="484">
        <v>0</v>
      </c>
      <c r="FH194" s="484">
        <v>0</v>
      </c>
      <c r="FI194" s="484">
        <v>0</v>
      </c>
      <c r="FJ194" s="484">
        <v>0</v>
      </c>
      <c r="FK194" s="484">
        <v>0</v>
      </c>
      <c r="FL194" s="484">
        <v>0</v>
      </c>
      <c r="FM194" s="484">
        <v>0</v>
      </c>
      <c r="FN194" s="484">
        <v>0</v>
      </c>
      <c r="FO194" s="485">
        <v>0</v>
      </c>
      <c r="FP194" s="484">
        <v>20</v>
      </c>
      <c r="FQ194" s="484">
        <v>10</v>
      </c>
      <c r="FR194" s="484">
        <v>12</v>
      </c>
      <c r="FS194" s="484">
        <v>5</v>
      </c>
      <c r="FT194" s="484">
        <v>4</v>
      </c>
      <c r="FU194" s="484">
        <v>2</v>
      </c>
      <c r="FV194" s="484">
        <v>3</v>
      </c>
      <c r="FW194" s="484">
        <v>0</v>
      </c>
      <c r="FX194" s="485">
        <v>56</v>
      </c>
      <c r="FY194" s="484">
        <v>693</v>
      </c>
      <c r="FZ194" s="484">
        <v>159</v>
      </c>
      <c r="GA194" s="484">
        <v>129</v>
      </c>
      <c r="GB194" s="484">
        <v>58</v>
      </c>
      <c r="GC194" s="484">
        <v>23</v>
      </c>
      <c r="GD194" s="484">
        <v>11</v>
      </c>
      <c r="GE194" s="484">
        <v>11</v>
      </c>
      <c r="GF194" s="484">
        <v>0</v>
      </c>
      <c r="GG194" s="485">
        <v>1084</v>
      </c>
      <c r="GH194" s="484">
        <v>129</v>
      </c>
      <c r="GI194" s="484">
        <v>25870</v>
      </c>
      <c r="GJ194" s="484">
        <v>11099</v>
      </c>
      <c r="GK194" s="484">
        <v>11311</v>
      </c>
      <c r="GL194" s="484">
        <v>5419</v>
      </c>
      <c r="GM194" s="484">
        <v>2714</v>
      </c>
      <c r="GN194" s="484">
        <v>1259</v>
      </c>
      <c r="GO194" s="484">
        <v>754</v>
      </c>
      <c r="GP194" s="484">
        <v>47</v>
      </c>
      <c r="GQ194" s="485">
        <v>58602</v>
      </c>
      <c r="GR194" s="484">
        <v>29</v>
      </c>
      <c r="GS194" s="484">
        <v>23484</v>
      </c>
      <c r="GT194" s="484">
        <v>6034</v>
      </c>
      <c r="GU194" s="484">
        <v>4782</v>
      </c>
      <c r="GV194" s="484">
        <v>1575</v>
      </c>
      <c r="GW194" s="484">
        <v>619</v>
      </c>
      <c r="GX194" s="484">
        <v>278</v>
      </c>
      <c r="GY194" s="484">
        <v>145</v>
      </c>
      <c r="GZ194" s="484">
        <v>11</v>
      </c>
      <c r="HA194" s="485">
        <v>36957</v>
      </c>
      <c r="HB194" s="460">
        <v>0</v>
      </c>
      <c r="HC194" s="460">
        <v>1.5</v>
      </c>
      <c r="HD194" s="460">
        <v>0.5</v>
      </c>
      <c r="HE194" s="460">
        <v>0.5</v>
      </c>
      <c r="HF194" s="460">
        <v>0.5</v>
      </c>
      <c r="HG194" s="460">
        <v>0.5</v>
      </c>
      <c r="HH194" s="460">
        <v>0</v>
      </c>
      <c r="HI194" s="460">
        <v>0</v>
      </c>
      <c r="HJ194" s="460">
        <v>0</v>
      </c>
      <c r="HK194" s="483">
        <v>3.5</v>
      </c>
      <c r="HL194" s="460">
        <v>150.5</v>
      </c>
      <c r="HM194" s="460">
        <v>43747.75</v>
      </c>
      <c r="HN194" s="460">
        <v>15667.25</v>
      </c>
      <c r="HO194" s="460">
        <v>14929.5</v>
      </c>
      <c r="HP194" s="460">
        <v>6610.75</v>
      </c>
      <c r="HQ194" s="460">
        <v>3181.5</v>
      </c>
      <c r="HR194" s="460">
        <v>1465.75</v>
      </c>
      <c r="HS194" s="460">
        <v>861.5</v>
      </c>
      <c r="HT194" s="460">
        <v>54.5</v>
      </c>
      <c r="HU194" s="483">
        <v>86669</v>
      </c>
      <c r="HV194" s="460">
        <v>83.6</v>
      </c>
      <c r="HW194" s="460">
        <v>29165.200000000001</v>
      </c>
      <c r="HX194" s="460">
        <v>12185.6</v>
      </c>
      <c r="HY194" s="460">
        <v>13270.7</v>
      </c>
      <c r="HZ194" s="460">
        <v>6610.8</v>
      </c>
      <c r="IA194" s="460">
        <v>3888.5</v>
      </c>
      <c r="IB194" s="460">
        <v>2117.1999999999998</v>
      </c>
      <c r="IC194" s="460">
        <v>1435.8</v>
      </c>
      <c r="ID194" s="460">
        <v>109</v>
      </c>
      <c r="IE194" s="483">
        <v>68866.399999999994</v>
      </c>
      <c r="IF194" s="483">
        <v>0</v>
      </c>
      <c r="IG194" s="483">
        <v>68866.399999999994</v>
      </c>
      <c r="IH194" s="460">
        <v>150.5</v>
      </c>
      <c r="II194" s="460">
        <v>43747.75</v>
      </c>
      <c r="IJ194" s="460">
        <v>15667.25</v>
      </c>
      <c r="IK194" s="460">
        <v>14929.5</v>
      </c>
      <c r="IL194" s="460">
        <v>6610.75</v>
      </c>
      <c r="IM194" s="460">
        <v>3181.5</v>
      </c>
      <c r="IN194" s="460">
        <v>1465.75</v>
      </c>
      <c r="IO194" s="460">
        <v>861.5</v>
      </c>
      <c r="IP194" s="460">
        <v>54.5</v>
      </c>
      <c r="IQ194" s="483">
        <v>86669</v>
      </c>
      <c r="IR194" s="460">
        <v>39.15</v>
      </c>
      <c r="IS194" s="460">
        <v>11344.46</v>
      </c>
      <c r="IT194" s="460">
        <v>1691.16</v>
      </c>
      <c r="IU194" s="460">
        <v>959.37</v>
      </c>
      <c r="IV194" s="460">
        <v>219.26</v>
      </c>
      <c r="IW194" s="460">
        <v>62.41</v>
      </c>
      <c r="IX194" s="460">
        <v>22.43</v>
      </c>
      <c r="IY194" s="460">
        <v>7.18</v>
      </c>
      <c r="IZ194" s="460">
        <v>0.22</v>
      </c>
      <c r="JA194" s="483">
        <v>14345.64</v>
      </c>
      <c r="JB194" s="460">
        <v>111.35</v>
      </c>
      <c r="JC194" s="460">
        <v>32403.29</v>
      </c>
      <c r="JD194" s="460">
        <v>13976.09</v>
      </c>
      <c r="JE194" s="460">
        <v>13970.13</v>
      </c>
      <c r="JF194" s="460">
        <v>6391.49</v>
      </c>
      <c r="JG194" s="460">
        <v>3119.09</v>
      </c>
      <c r="JH194" s="460">
        <v>1443.32</v>
      </c>
      <c r="JI194" s="460">
        <v>854.32</v>
      </c>
      <c r="JJ194" s="460">
        <v>54.28</v>
      </c>
      <c r="JK194" s="483">
        <v>72323.360000000001</v>
      </c>
      <c r="JL194" s="460">
        <v>61.9</v>
      </c>
      <c r="JM194" s="460">
        <v>21602.2</v>
      </c>
      <c r="JN194" s="460">
        <v>10870.3</v>
      </c>
      <c r="JO194" s="460">
        <v>12417.9</v>
      </c>
      <c r="JP194" s="460">
        <v>6391.5</v>
      </c>
      <c r="JQ194" s="460">
        <v>3812.2</v>
      </c>
      <c r="JR194" s="460">
        <v>2084.8000000000002</v>
      </c>
      <c r="JS194" s="460">
        <v>1423.9</v>
      </c>
      <c r="JT194" s="460">
        <v>108.6</v>
      </c>
      <c r="JU194" s="483">
        <v>58773.3</v>
      </c>
      <c r="JV194" s="483">
        <v>0</v>
      </c>
      <c r="JW194" s="483">
        <v>58773.3</v>
      </c>
      <c r="JX194" s="461"/>
      <c r="JY194" s="461"/>
      <c r="JZ194" s="461"/>
      <c r="KA194" s="461"/>
      <c r="KB194" s="461"/>
      <c r="KC194" s="461"/>
      <c r="KD194" s="461"/>
      <c r="KE194" s="461"/>
      <c r="KF194" s="461"/>
      <c r="KG194" s="461"/>
      <c r="KH194" s="461"/>
      <c r="KI194" s="461"/>
      <c r="KJ194" s="461"/>
      <c r="KK194" s="461"/>
      <c r="KL194" s="461"/>
      <c r="KM194" s="461"/>
      <c r="KN194" s="461"/>
      <c r="KO194" s="461"/>
      <c r="KP194" s="461"/>
      <c r="KQ194" s="461"/>
      <c r="KR194" s="461"/>
      <c r="KS194" s="461"/>
      <c r="KT194" s="461"/>
      <c r="KU194" s="461"/>
      <c r="KV194" s="461"/>
      <c r="KW194" s="461"/>
      <c r="KX194" s="462"/>
    </row>
    <row r="195" spans="1:310" s="463" customFormat="1" x14ac:dyDescent="0.2">
      <c r="A195" s="457" t="s">
        <v>408</v>
      </c>
      <c r="B195" s="473" t="s">
        <v>1018</v>
      </c>
      <c r="C195" s="464" t="s">
        <v>782</v>
      </c>
      <c r="D195" s="465" t="s">
        <v>409</v>
      </c>
      <c r="E195" s="484">
        <v>2966</v>
      </c>
      <c r="F195" s="484">
        <v>9824</v>
      </c>
      <c r="G195" s="484">
        <v>19381</v>
      </c>
      <c r="H195" s="484">
        <v>16032</v>
      </c>
      <c r="I195" s="484">
        <v>7366</v>
      </c>
      <c r="J195" s="484">
        <v>3008</v>
      </c>
      <c r="K195" s="484">
        <v>3305</v>
      </c>
      <c r="L195" s="484">
        <v>608</v>
      </c>
      <c r="M195" s="485">
        <v>62490</v>
      </c>
      <c r="N195" s="484">
        <v>618</v>
      </c>
      <c r="O195" s="484">
        <v>626</v>
      </c>
      <c r="P195" s="484">
        <v>918</v>
      </c>
      <c r="Q195" s="484">
        <v>1256</v>
      </c>
      <c r="R195" s="484">
        <v>1020</v>
      </c>
      <c r="S195" s="484">
        <v>253</v>
      </c>
      <c r="T195" s="484">
        <v>237</v>
      </c>
      <c r="U195" s="484">
        <v>207</v>
      </c>
      <c r="V195" s="485">
        <v>5135</v>
      </c>
      <c r="W195" s="484">
        <v>0</v>
      </c>
      <c r="X195" s="484">
        <v>0</v>
      </c>
      <c r="Y195" s="484">
        <v>0</v>
      </c>
      <c r="Z195" s="484">
        <v>0</v>
      </c>
      <c r="AA195" s="484">
        <v>0</v>
      </c>
      <c r="AB195" s="484">
        <v>0</v>
      </c>
      <c r="AC195" s="484">
        <v>0</v>
      </c>
      <c r="AD195" s="484">
        <v>0</v>
      </c>
      <c r="AE195" s="485">
        <v>0</v>
      </c>
      <c r="AF195" s="484">
        <v>2348</v>
      </c>
      <c r="AG195" s="484">
        <v>9198</v>
      </c>
      <c r="AH195" s="484">
        <v>18463</v>
      </c>
      <c r="AI195" s="484">
        <v>14776</v>
      </c>
      <c r="AJ195" s="484">
        <v>6346</v>
      </c>
      <c r="AK195" s="484">
        <v>2755</v>
      </c>
      <c r="AL195" s="484">
        <v>3068</v>
      </c>
      <c r="AM195" s="484">
        <v>401</v>
      </c>
      <c r="AN195" s="485">
        <v>57355</v>
      </c>
      <c r="AO195" s="484">
        <v>3</v>
      </c>
      <c r="AP195" s="484">
        <v>15</v>
      </c>
      <c r="AQ195" s="484">
        <v>66</v>
      </c>
      <c r="AR195" s="484">
        <v>56</v>
      </c>
      <c r="AS195" s="484">
        <v>24</v>
      </c>
      <c r="AT195" s="484">
        <v>15</v>
      </c>
      <c r="AU195" s="484">
        <v>9</v>
      </c>
      <c r="AV195" s="484">
        <v>7</v>
      </c>
      <c r="AW195" s="485">
        <v>195</v>
      </c>
      <c r="AX195" s="484">
        <v>3</v>
      </c>
      <c r="AY195" s="484">
        <v>15</v>
      </c>
      <c r="AZ195" s="484">
        <v>66</v>
      </c>
      <c r="BA195" s="484">
        <v>56</v>
      </c>
      <c r="BB195" s="484">
        <v>24</v>
      </c>
      <c r="BC195" s="484">
        <v>15</v>
      </c>
      <c r="BD195" s="484">
        <v>9</v>
      </c>
      <c r="BE195" s="484">
        <v>7</v>
      </c>
      <c r="BF195" s="486"/>
      <c r="BG195" s="485">
        <v>195</v>
      </c>
      <c r="BH195" s="484">
        <v>3</v>
      </c>
      <c r="BI195" s="484">
        <v>2360</v>
      </c>
      <c r="BJ195" s="484">
        <v>9249</v>
      </c>
      <c r="BK195" s="484">
        <v>18453</v>
      </c>
      <c r="BL195" s="484">
        <v>14744</v>
      </c>
      <c r="BM195" s="484">
        <v>6337</v>
      </c>
      <c r="BN195" s="484">
        <v>2749</v>
      </c>
      <c r="BO195" s="484">
        <v>3066</v>
      </c>
      <c r="BP195" s="484">
        <v>394</v>
      </c>
      <c r="BQ195" s="485">
        <v>57355</v>
      </c>
      <c r="BR195" s="484">
        <v>0</v>
      </c>
      <c r="BS195" s="484">
        <v>1184</v>
      </c>
      <c r="BT195" s="484">
        <v>4578</v>
      </c>
      <c r="BU195" s="484">
        <v>5395</v>
      </c>
      <c r="BV195" s="484">
        <v>3612</v>
      </c>
      <c r="BW195" s="484">
        <v>1375</v>
      </c>
      <c r="BX195" s="484">
        <v>577</v>
      </c>
      <c r="BY195" s="484">
        <v>505</v>
      </c>
      <c r="BZ195" s="484">
        <v>33</v>
      </c>
      <c r="CA195" s="485">
        <v>17259</v>
      </c>
      <c r="CB195" s="484">
        <v>0</v>
      </c>
      <c r="CC195" s="484">
        <v>16</v>
      </c>
      <c r="CD195" s="484">
        <v>198</v>
      </c>
      <c r="CE195" s="484">
        <v>360</v>
      </c>
      <c r="CF195" s="484">
        <v>378</v>
      </c>
      <c r="CG195" s="484">
        <v>145</v>
      </c>
      <c r="CH195" s="484">
        <v>40</v>
      </c>
      <c r="CI195" s="484">
        <v>36</v>
      </c>
      <c r="CJ195" s="484">
        <v>0</v>
      </c>
      <c r="CK195" s="485">
        <v>1173</v>
      </c>
      <c r="CL195" s="484">
        <v>1</v>
      </c>
      <c r="CM195" s="484">
        <v>2</v>
      </c>
      <c r="CN195" s="484">
        <v>8</v>
      </c>
      <c r="CO195" s="484">
        <v>39</v>
      </c>
      <c r="CP195" s="484">
        <v>25</v>
      </c>
      <c r="CQ195" s="484">
        <v>15</v>
      </c>
      <c r="CR195" s="484">
        <v>10</v>
      </c>
      <c r="CS195" s="484">
        <v>23</v>
      </c>
      <c r="CT195" s="484">
        <v>13</v>
      </c>
      <c r="CU195" s="485">
        <v>136</v>
      </c>
      <c r="CV195" s="484">
        <v>50</v>
      </c>
      <c r="CW195" s="484">
        <v>160</v>
      </c>
      <c r="CX195" s="484">
        <v>227</v>
      </c>
      <c r="CY195" s="484">
        <v>313</v>
      </c>
      <c r="CZ195" s="484">
        <v>155</v>
      </c>
      <c r="DA195" s="484">
        <v>46</v>
      </c>
      <c r="DB195" s="484">
        <v>36</v>
      </c>
      <c r="DC195" s="484">
        <v>13</v>
      </c>
      <c r="DD195" s="485">
        <v>1000</v>
      </c>
      <c r="DE195" s="484">
        <v>40</v>
      </c>
      <c r="DF195" s="484">
        <v>104</v>
      </c>
      <c r="DG195" s="484">
        <v>192</v>
      </c>
      <c r="DH195" s="484">
        <v>166</v>
      </c>
      <c r="DI195" s="484">
        <v>58</v>
      </c>
      <c r="DJ195" s="484">
        <v>33</v>
      </c>
      <c r="DK195" s="484">
        <v>29</v>
      </c>
      <c r="DL195" s="484">
        <v>4</v>
      </c>
      <c r="DM195" s="485">
        <v>626</v>
      </c>
      <c r="DN195" s="484">
        <v>18</v>
      </c>
      <c r="DO195" s="484">
        <v>20</v>
      </c>
      <c r="DP195" s="484">
        <v>44</v>
      </c>
      <c r="DQ195" s="484">
        <v>35</v>
      </c>
      <c r="DR195" s="484">
        <v>27</v>
      </c>
      <c r="DS195" s="484">
        <v>9</v>
      </c>
      <c r="DT195" s="484">
        <v>10</v>
      </c>
      <c r="DU195" s="484">
        <v>3</v>
      </c>
      <c r="DV195" s="485">
        <v>166</v>
      </c>
      <c r="DW195" s="484">
        <v>18</v>
      </c>
      <c r="DX195" s="484">
        <v>21</v>
      </c>
      <c r="DY195" s="484">
        <v>28</v>
      </c>
      <c r="DZ195" s="484">
        <v>23</v>
      </c>
      <c r="EA195" s="484">
        <v>12</v>
      </c>
      <c r="EB195" s="484">
        <v>4</v>
      </c>
      <c r="EC195" s="484">
        <v>5</v>
      </c>
      <c r="ED195" s="484">
        <v>3</v>
      </c>
      <c r="EE195" s="485">
        <v>114</v>
      </c>
      <c r="EF195" s="484">
        <v>76</v>
      </c>
      <c r="EG195" s="484">
        <v>145</v>
      </c>
      <c r="EH195" s="484">
        <v>264</v>
      </c>
      <c r="EI195" s="484">
        <v>224</v>
      </c>
      <c r="EJ195" s="484">
        <v>97</v>
      </c>
      <c r="EK195" s="484">
        <v>46</v>
      </c>
      <c r="EL195" s="484">
        <v>44</v>
      </c>
      <c r="EM195" s="484">
        <v>10</v>
      </c>
      <c r="EN195" s="485">
        <v>906</v>
      </c>
      <c r="EO195" s="484">
        <v>50</v>
      </c>
      <c r="EP195" s="484">
        <v>84</v>
      </c>
      <c r="EQ195" s="484">
        <v>135</v>
      </c>
      <c r="ER195" s="484">
        <v>112</v>
      </c>
      <c r="ES195" s="484">
        <v>40</v>
      </c>
      <c r="ET195" s="484">
        <v>28</v>
      </c>
      <c r="EU195" s="484">
        <v>26</v>
      </c>
      <c r="EV195" s="484">
        <v>8</v>
      </c>
      <c r="EW195" s="485">
        <v>483</v>
      </c>
      <c r="EX195" s="484">
        <v>0</v>
      </c>
      <c r="EY195" s="484">
        <v>0</v>
      </c>
      <c r="EZ195" s="484">
        <v>0</v>
      </c>
      <c r="FA195" s="484">
        <v>0</v>
      </c>
      <c r="FB195" s="484">
        <v>0</v>
      </c>
      <c r="FC195" s="484">
        <v>0</v>
      </c>
      <c r="FD195" s="484">
        <v>0</v>
      </c>
      <c r="FE195" s="484">
        <v>0</v>
      </c>
      <c r="FF195" s="485">
        <v>0</v>
      </c>
      <c r="FG195" s="484">
        <v>0</v>
      </c>
      <c r="FH195" s="484">
        <v>0</v>
      </c>
      <c r="FI195" s="484">
        <v>0</v>
      </c>
      <c r="FJ195" s="484">
        <v>0</v>
      </c>
      <c r="FK195" s="484">
        <v>0</v>
      </c>
      <c r="FL195" s="484">
        <v>0</v>
      </c>
      <c r="FM195" s="484">
        <v>0</v>
      </c>
      <c r="FN195" s="484">
        <v>0</v>
      </c>
      <c r="FO195" s="485">
        <v>0</v>
      </c>
      <c r="FP195" s="484">
        <v>2</v>
      </c>
      <c r="FQ195" s="484">
        <v>5</v>
      </c>
      <c r="FR195" s="484">
        <v>8</v>
      </c>
      <c r="FS195" s="484">
        <v>11</v>
      </c>
      <c r="FT195" s="484">
        <v>7</v>
      </c>
      <c r="FU195" s="484">
        <v>5</v>
      </c>
      <c r="FV195" s="484">
        <v>7</v>
      </c>
      <c r="FW195" s="484">
        <v>2</v>
      </c>
      <c r="FX195" s="485">
        <v>47</v>
      </c>
      <c r="FY195" s="484">
        <v>48</v>
      </c>
      <c r="FZ195" s="484">
        <v>79</v>
      </c>
      <c r="GA195" s="484">
        <v>127</v>
      </c>
      <c r="GB195" s="484">
        <v>101</v>
      </c>
      <c r="GC195" s="484">
        <v>33</v>
      </c>
      <c r="GD195" s="484">
        <v>23</v>
      </c>
      <c r="GE195" s="484">
        <v>19</v>
      </c>
      <c r="GF195" s="484">
        <v>6</v>
      </c>
      <c r="GG195" s="485">
        <v>436</v>
      </c>
      <c r="GH195" s="484">
        <v>2</v>
      </c>
      <c r="GI195" s="484">
        <v>1122</v>
      </c>
      <c r="GJ195" s="484">
        <v>4424</v>
      </c>
      <c r="GK195" s="484">
        <v>12587</v>
      </c>
      <c r="GL195" s="484">
        <v>10671</v>
      </c>
      <c r="GM195" s="484">
        <v>4763</v>
      </c>
      <c r="GN195" s="484">
        <v>2109</v>
      </c>
      <c r="GO195" s="484">
        <v>2487</v>
      </c>
      <c r="GP195" s="484">
        <v>342</v>
      </c>
      <c r="GQ195" s="485">
        <v>38507</v>
      </c>
      <c r="GR195" s="484">
        <v>1</v>
      </c>
      <c r="GS195" s="484">
        <v>1238</v>
      </c>
      <c r="GT195" s="484">
        <v>4825</v>
      </c>
      <c r="GU195" s="484">
        <v>5866</v>
      </c>
      <c r="GV195" s="484">
        <v>4073</v>
      </c>
      <c r="GW195" s="484">
        <v>1574</v>
      </c>
      <c r="GX195" s="484">
        <v>640</v>
      </c>
      <c r="GY195" s="484">
        <v>579</v>
      </c>
      <c r="GZ195" s="484">
        <v>52</v>
      </c>
      <c r="HA195" s="485">
        <v>18848</v>
      </c>
      <c r="HB195" s="460">
        <v>0</v>
      </c>
      <c r="HC195" s="460">
        <v>7</v>
      </c>
      <c r="HD195" s="460">
        <v>0.5</v>
      </c>
      <c r="HE195" s="460">
        <v>0.5</v>
      </c>
      <c r="HF195" s="460">
        <v>0</v>
      </c>
      <c r="HG195" s="460">
        <v>0</v>
      </c>
      <c r="HH195" s="460">
        <v>0</v>
      </c>
      <c r="HI195" s="460">
        <v>0.5</v>
      </c>
      <c r="HJ195" s="460">
        <v>0</v>
      </c>
      <c r="HK195" s="483">
        <v>8.5</v>
      </c>
      <c r="HL195" s="460">
        <v>2.5</v>
      </c>
      <c r="HM195" s="460">
        <v>2067.5</v>
      </c>
      <c r="HN195" s="460">
        <v>8067.5</v>
      </c>
      <c r="HO195" s="460">
        <v>16991.25</v>
      </c>
      <c r="HP195" s="460">
        <v>13740</v>
      </c>
      <c r="HQ195" s="460">
        <v>5942.5</v>
      </c>
      <c r="HR195" s="460">
        <v>2589.25</v>
      </c>
      <c r="HS195" s="460">
        <v>2922.25</v>
      </c>
      <c r="HT195" s="460">
        <v>381.5</v>
      </c>
      <c r="HU195" s="483">
        <v>52704.25</v>
      </c>
      <c r="HV195" s="460">
        <v>1.4</v>
      </c>
      <c r="HW195" s="460">
        <v>1378.3</v>
      </c>
      <c r="HX195" s="460">
        <v>6274.7</v>
      </c>
      <c r="HY195" s="460">
        <v>15103.3</v>
      </c>
      <c r="HZ195" s="460">
        <v>13740</v>
      </c>
      <c r="IA195" s="460">
        <v>7263.1</v>
      </c>
      <c r="IB195" s="460">
        <v>3740</v>
      </c>
      <c r="IC195" s="460">
        <v>4870.3999999999996</v>
      </c>
      <c r="ID195" s="460">
        <v>763</v>
      </c>
      <c r="IE195" s="483">
        <v>53134.2</v>
      </c>
      <c r="IF195" s="483">
        <v>0</v>
      </c>
      <c r="IG195" s="483">
        <v>53134.2</v>
      </c>
      <c r="IH195" s="460">
        <v>2.5</v>
      </c>
      <c r="II195" s="460">
        <v>2067.5</v>
      </c>
      <c r="IJ195" s="460">
        <v>8067.5</v>
      </c>
      <c r="IK195" s="460">
        <v>16991.25</v>
      </c>
      <c r="IL195" s="460">
        <v>13740</v>
      </c>
      <c r="IM195" s="460">
        <v>5942.5</v>
      </c>
      <c r="IN195" s="460">
        <v>2589.25</v>
      </c>
      <c r="IO195" s="460">
        <v>2922.25</v>
      </c>
      <c r="IP195" s="460">
        <v>381.5</v>
      </c>
      <c r="IQ195" s="483">
        <v>52704.25</v>
      </c>
      <c r="IR195" s="460">
        <v>0.32</v>
      </c>
      <c r="IS195" s="460">
        <v>516.9</v>
      </c>
      <c r="IT195" s="460">
        <v>2361.33</v>
      </c>
      <c r="IU195" s="460">
        <v>2724.71</v>
      </c>
      <c r="IV195" s="460">
        <v>976.58</v>
      </c>
      <c r="IW195" s="460">
        <v>228.63</v>
      </c>
      <c r="IX195" s="460">
        <v>28.92</v>
      </c>
      <c r="IY195" s="460">
        <v>11.22</v>
      </c>
      <c r="IZ195" s="460">
        <v>0</v>
      </c>
      <c r="JA195" s="483">
        <v>6848.61</v>
      </c>
      <c r="JB195" s="460">
        <v>2.1800000000000002</v>
      </c>
      <c r="JC195" s="460">
        <v>1550.6</v>
      </c>
      <c r="JD195" s="460">
        <v>5706.17</v>
      </c>
      <c r="JE195" s="460">
        <v>14266.54</v>
      </c>
      <c r="JF195" s="460">
        <v>12763.42</v>
      </c>
      <c r="JG195" s="460">
        <v>5713.87</v>
      </c>
      <c r="JH195" s="460">
        <v>2560.33</v>
      </c>
      <c r="JI195" s="460">
        <v>2911.03</v>
      </c>
      <c r="JJ195" s="460">
        <v>381.5</v>
      </c>
      <c r="JK195" s="483">
        <v>45855.64</v>
      </c>
      <c r="JL195" s="460">
        <v>1.2</v>
      </c>
      <c r="JM195" s="460">
        <v>1033.7</v>
      </c>
      <c r="JN195" s="460">
        <v>4438.1000000000004</v>
      </c>
      <c r="JO195" s="460">
        <v>12681.4</v>
      </c>
      <c r="JP195" s="460">
        <v>12763.4</v>
      </c>
      <c r="JQ195" s="460">
        <v>6983.6</v>
      </c>
      <c r="JR195" s="460">
        <v>3698.3</v>
      </c>
      <c r="JS195" s="460">
        <v>4851.7</v>
      </c>
      <c r="JT195" s="460">
        <v>763</v>
      </c>
      <c r="JU195" s="483">
        <v>47214.400000000001</v>
      </c>
      <c r="JV195" s="483">
        <v>0</v>
      </c>
      <c r="JW195" s="483">
        <v>47214.400000000001</v>
      </c>
      <c r="JX195" s="461"/>
      <c r="JY195" s="461"/>
      <c r="JZ195" s="461"/>
      <c r="KA195" s="461"/>
      <c r="KB195" s="461"/>
      <c r="KC195" s="461"/>
      <c r="KD195" s="461"/>
      <c r="KE195" s="461"/>
      <c r="KF195" s="461"/>
      <c r="KG195" s="461"/>
      <c r="KH195" s="461"/>
      <c r="KI195" s="461"/>
      <c r="KJ195" s="461"/>
      <c r="KK195" s="461"/>
      <c r="KL195" s="461"/>
      <c r="KM195" s="461"/>
      <c r="KN195" s="461"/>
      <c r="KO195" s="461"/>
      <c r="KP195" s="461"/>
      <c r="KQ195" s="461"/>
      <c r="KR195" s="461"/>
      <c r="KS195" s="461"/>
      <c r="KT195" s="461"/>
      <c r="KU195" s="461"/>
      <c r="KV195" s="461"/>
      <c r="KW195" s="461"/>
      <c r="KX195" s="462"/>
    </row>
    <row r="196" spans="1:310" s="463" customFormat="1" x14ac:dyDescent="0.2">
      <c r="A196" s="457" t="s">
        <v>410</v>
      </c>
      <c r="B196" s="473" t="s">
        <v>1019</v>
      </c>
      <c r="C196" s="464" t="s">
        <v>784</v>
      </c>
      <c r="D196" s="465" t="s">
        <v>411</v>
      </c>
      <c r="E196" s="484">
        <v>24973</v>
      </c>
      <c r="F196" s="484">
        <v>4728</v>
      </c>
      <c r="G196" s="484">
        <v>4511</v>
      </c>
      <c r="H196" s="484">
        <v>3350</v>
      </c>
      <c r="I196" s="484">
        <v>1817</v>
      </c>
      <c r="J196" s="484">
        <v>1000</v>
      </c>
      <c r="K196" s="484">
        <v>529</v>
      </c>
      <c r="L196" s="484">
        <v>42</v>
      </c>
      <c r="M196" s="485">
        <v>40950</v>
      </c>
      <c r="N196" s="484">
        <v>500</v>
      </c>
      <c r="O196" s="484">
        <v>77</v>
      </c>
      <c r="P196" s="484">
        <v>67</v>
      </c>
      <c r="Q196" s="484">
        <v>34</v>
      </c>
      <c r="R196" s="484">
        <v>20</v>
      </c>
      <c r="S196" s="484">
        <v>8</v>
      </c>
      <c r="T196" s="484">
        <v>10</v>
      </c>
      <c r="U196" s="484">
        <v>0</v>
      </c>
      <c r="V196" s="485">
        <v>716</v>
      </c>
      <c r="W196" s="484">
        <v>0</v>
      </c>
      <c r="X196" s="484">
        <v>0</v>
      </c>
      <c r="Y196" s="484">
        <v>0</v>
      </c>
      <c r="Z196" s="484">
        <v>0</v>
      </c>
      <c r="AA196" s="484">
        <v>0</v>
      </c>
      <c r="AB196" s="484">
        <v>0</v>
      </c>
      <c r="AC196" s="484">
        <v>0</v>
      </c>
      <c r="AD196" s="484">
        <v>0</v>
      </c>
      <c r="AE196" s="485">
        <v>0</v>
      </c>
      <c r="AF196" s="484">
        <v>24473</v>
      </c>
      <c r="AG196" s="484">
        <v>4651</v>
      </c>
      <c r="AH196" s="484">
        <v>4444</v>
      </c>
      <c r="AI196" s="484">
        <v>3316</v>
      </c>
      <c r="AJ196" s="484">
        <v>1797</v>
      </c>
      <c r="AK196" s="484">
        <v>992</v>
      </c>
      <c r="AL196" s="484">
        <v>519</v>
      </c>
      <c r="AM196" s="484">
        <v>42</v>
      </c>
      <c r="AN196" s="485">
        <v>40234</v>
      </c>
      <c r="AO196" s="484">
        <v>103</v>
      </c>
      <c r="AP196" s="484">
        <v>41</v>
      </c>
      <c r="AQ196" s="484">
        <v>46</v>
      </c>
      <c r="AR196" s="484">
        <v>57</v>
      </c>
      <c r="AS196" s="484">
        <v>43</v>
      </c>
      <c r="AT196" s="484">
        <v>29</v>
      </c>
      <c r="AU196" s="484">
        <v>15</v>
      </c>
      <c r="AV196" s="484">
        <v>4</v>
      </c>
      <c r="AW196" s="485">
        <v>338</v>
      </c>
      <c r="AX196" s="484">
        <v>103</v>
      </c>
      <c r="AY196" s="484">
        <v>41</v>
      </c>
      <c r="AZ196" s="484">
        <v>46</v>
      </c>
      <c r="BA196" s="484">
        <v>57</v>
      </c>
      <c r="BB196" s="484">
        <v>43</v>
      </c>
      <c r="BC196" s="484">
        <v>29</v>
      </c>
      <c r="BD196" s="484">
        <v>15</v>
      </c>
      <c r="BE196" s="484">
        <v>4</v>
      </c>
      <c r="BF196" s="486"/>
      <c r="BG196" s="485">
        <v>338</v>
      </c>
      <c r="BH196" s="484">
        <v>103</v>
      </c>
      <c r="BI196" s="484">
        <v>24411</v>
      </c>
      <c r="BJ196" s="484">
        <v>4656</v>
      </c>
      <c r="BK196" s="484">
        <v>4455</v>
      </c>
      <c r="BL196" s="484">
        <v>3302</v>
      </c>
      <c r="BM196" s="484">
        <v>1783</v>
      </c>
      <c r="BN196" s="484">
        <v>978</v>
      </c>
      <c r="BO196" s="484">
        <v>508</v>
      </c>
      <c r="BP196" s="484">
        <v>38</v>
      </c>
      <c r="BQ196" s="485">
        <v>40234</v>
      </c>
      <c r="BR196" s="484">
        <v>31</v>
      </c>
      <c r="BS196" s="484">
        <v>10275</v>
      </c>
      <c r="BT196" s="484">
        <v>1550</v>
      </c>
      <c r="BU196" s="484">
        <v>1190</v>
      </c>
      <c r="BV196" s="484">
        <v>705</v>
      </c>
      <c r="BW196" s="484">
        <v>322</v>
      </c>
      <c r="BX196" s="484">
        <v>146</v>
      </c>
      <c r="BY196" s="484">
        <v>50</v>
      </c>
      <c r="BZ196" s="484">
        <v>8</v>
      </c>
      <c r="CA196" s="485">
        <v>14277</v>
      </c>
      <c r="CB196" s="484">
        <v>2</v>
      </c>
      <c r="CC196" s="484">
        <v>156</v>
      </c>
      <c r="CD196" s="484">
        <v>43</v>
      </c>
      <c r="CE196" s="484">
        <v>51</v>
      </c>
      <c r="CF196" s="484">
        <v>34</v>
      </c>
      <c r="CG196" s="484">
        <v>13</v>
      </c>
      <c r="CH196" s="484">
        <v>4</v>
      </c>
      <c r="CI196" s="484">
        <v>2</v>
      </c>
      <c r="CJ196" s="484">
        <v>0</v>
      </c>
      <c r="CK196" s="485">
        <v>305</v>
      </c>
      <c r="CL196" s="484">
        <v>0</v>
      </c>
      <c r="CM196" s="484">
        <v>9</v>
      </c>
      <c r="CN196" s="484">
        <v>3</v>
      </c>
      <c r="CO196" s="484">
        <v>10</v>
      </c>
      <c r="CP196" s="484">
        <v>7</v>
      </c>
      <c r="CQ196" s="484">
        <v>9</v>
      </c>
      <c r="CR196" s="484">
        <v>8</v>
      </c>
      <c r="CS196" s="484">
        <v>6</v>
      </c>
      <c r="CT196" s="484">
        <v>3</v>
      </c>
      <c r="CU196" s="485">
        <v>55</v>
      </c>
      <c r="CV196" s="484">
        <v>165</v>
      </c>
      <c r="CW196" s="484">
        <v>21</v>
      </c>
      <c r="CX196" s="484">
        <v>13</v>
      </c>
      <c r="CY196" s="484">
        <v>10</v>
      </c>
      <c r="CZ196" s="484">
        <v>8</v>
      </c>
      <c r="DA196" s="484">
        <v>6</v>
      </c>
      <c r="DB196" s="484">
        <v>3</v>
      </c>
      <c r="DC196" s="484">
        <v>0</v>
      </c>
      <c r="DD196" s="485">
        <v>226</v>
      </c>
      <c r="DE196" s="484">
        <v>597</v>
      </c>
      <c r="DF196" s="484">
        <v>102</v>
      </c>
      <c r="DG196" s="484">
        <v>73</v>
      </c>
      <c r="DH196" s="484">
        <v>38</v>
      </c>
      <c r="DI196" s="484">
        <v>27</v>
      </c>
      <c r="DJ196" s="484">
        <v>15</v>
      </c>
      <c r="DK196" s="484">
        <v>9</v>
      </c>
      <c r="DL196" s="484">
        <v>1</v>
      </c>
      <c r="DM196" s="485">
        <v>862</v>
      </c>
      <c r="DN196" s="484">
        <v>6</v>
      </c>
      <c r="DO196" s="484">
        <v>2</v>
      </c>
      <c r="DP196" s="484">
        <v>0</v>
      </c>
      <c r="DQ196" s="484">
        <v>0</v>
      </c>
      <c r="DR196" s="484">
        <v>1</v>
      </c>
      <c r="DS196" s="484">
        <v>0</v>
      </c>
      <c r="DT196" s="484">
        <v>0</v>
      </c>
      <c r="DU196" s="484">
        <v>0</v>
      </c>
      <c r="DV196" s="485">
        <v>9</v>
      </c>
      <c r="DW196" s="484">
        <v>165</v>
      </c>
      <c r="DX196" s="484">
        <v>13</v>
      </c>
      <c r="DY196" s="484">
        <v>10</v>
      </c>
      <c r="DZ196" s="484">
        <v>9</v>
      </c>
      <c r="EA196" s="484">
        <v>8</v>
      </c>
      <c r="EB196" s="484">
        <v>1</v>
      </c>
      <c r="EC196" s="484">
        <v>3</v>
      </c>
      <c r="ED196" s="484">
        <v>0</v>
      </c>
      <c r="EE196" s="485">
        <v>209</v>
      </c>
      <c r="EF196" s="484">
        <v>768</v>
      </c>
      <c r="EG196" s="484">
        <v>117</v>
      </c>
      <c r="EH196" s="484">
        <v>83</v>
      </c>
      <c r="EI196" s="484">
        <v>47</v>
      </c>
      <c r="EJ196" s="484">
        <v>36</v>
      </c>
      <c r="EK196" s="484">
        <v>16</v>
      </c>
      <c r="EL196" s="484">
        <v>12</v>
      </c>
      <c r="EM196" s="484">
        <v>1</v>
      </c>
      <c r="EN196" s="485">
        <v>1080</v>
      </c>
      <c r="EO196" s="484">
        <v>446</v>
      </c>
      <c r="EP196" s="484">
        <v>61</v>
      </c>
      <c r="EQ196" s="484">
        <v>46</v>
      </c>
      <c r="ER196" s="484">
        <v>32</v>
      </c>
      <c r="ES196" s="484">
        <v>29</v>
      </c>
      <c r="ET196" s="484">
        <v>13</v>
      </c>
      <c r="EU196" s="484">
        <v>8</v>
      </c>
      <c r="EV196" s="484">
        <v>0</v>
      </c>
      <c r="EW196" s="485">
        <v>635</v>
      </c>
      <c r="EX196" s="484">
        <v>0</v>
      </c>
      <c r="EY196" s="484">
        <v>0</v>
      </c>
      <c r="EZ196" s="484">
        <v>0</v>
      </c>
      <c r="FA196" s="484">
        <v>0</v>
      </c>
      <c r="FB196" s="484">
        <v>0</v>
      </c>
      <c r="FC196" s="484">
        <v>0</v>
      </c>
      <c r="FD196" s="484">
        <v>0</v>
      </c>
      <c r="FE196" s="484">
        <v>0</v>
      </c>
      <c r="FF196" s="485">
        <v>0</v>
      </c>
      <c r="FG196" s="484">
        <v>0</v>
      </c>
      <c r="FH196" s="484">
        <v>0</v>
      </c>
      <c r="FI196" s="484">
        <v>0</v>
      </c>
      <c r="FJ196" s="484">
        <v>0</v>
      </c>
      <c r="FK196" s="484">
        <v>0</v>
      </c>
      <c r="FL196" s="484">
        <v>0</v>
      </c>
      <c r="FM196" s="484">
        <v>0</v>
      </c>
      <c r="FN196" s="484">
        <v>0</v>
      </c>
      <c r="FO196" s="485">
        <v>0</v>
      </c>
      <c r="FP196" s="484">
        <v>1</v>
      </c>
      <c r="FQ196" s="484">
        <v>0</v>
      </c>
      <c r="FR196" s="484">
        <v>0</v>
      </c>
      <c r="FS196" s="484">
        <v>1</v>
      </c>
      <c r="FT196" s="484">
        <v>0</v>
      </c>
      <c r="FU196" s="484">
        <v>0</v>
      </c>
      <c r="FV196" s="484">
        <v>0</v>
      </c>
      <c r="FW196" s="484">
        <v>0</v>
      </c>
      <c r="FX196" s="485">
        <v>2</v>
      </c>
      <c r="FY196" s="484">
        <v>445</v>
      </c>
      <c r="FZ196" s="484">
        <v>61</v>
      </c>
      <c r="GA196" s="484">
        <v>46</v>
      </c>
      <c r="GB196" s="484">
        <v>31</v>
      </c>
      <c r="GC196" s="484">
        <v>29</v>
      </c>
      <c r="GD196" s="484">
        <v>13</v>
      </c>
      <c r="GE196" s="484">
        <v>8</v>
      </c>
      <c r="GF196" s="484">
        <v>0</v>
      </c>
      <c r="GG196" s="485">
        <v>633</v>
      </c>
      <c r="GH196" s="484">
        <v>70</v>
      </c>
      <c r="GI196" s="484">
        <v>13797</v>
      </c>
      <c r="GJ196" s="484">
        <v>3044</v>
      </c>
      <c r="GK196" s="484">
        <v>3192</v>
      </c>
      <c r="GL196" s="484">
        <v>2547</v>
      </c>
      <c r="GM196" s="484">
        <v>1430</v>
      </c>
      <c r="GN196" s="484">
        <v>819</v>
      </c>
      <c r="GO196" s="484">
        <v>447</v>
      </c>
      <c r="GP196" s="484">
        <v>27</v>
      </c>
      <c r="GQ196" s="485">
        <v>25373</v>
      </c>
      <c r="GR196" s="484">
        <v>33</v>
      </c>
      <c r="GS196" s="484">
        <v>10614</v>
      </c>
      <c r="GT196" s="484">
        <v>1612</v>
      </c>
      <c r="GU196" s="484">
        <v>1263</v>
      </c>
      <c r="GV196" s="484">
        <v>755</v>
      </c>
      <c r="GW196" s="484">
        <v>353</v>
      </c>
      <c r="GX196" s="484">
        <v>159</v>
      </c>
      <c r="GY196" s="484">
        <v>61</v>
      </c>
      <c r="GZ196" s="484">
        <v>11</v>
      </c>
      <c r="HA196" s="485">
        <v>14861</v>
      </c>
      <c r="HB196" s="460">
        <v>0</v>
      </c>
      <c r="HC196" s="460">
        <v>1.5</v>
      </c>
      <c r="HD196" s="460">
        <v>0</v>
      </c>
      <c r="HE196" s="460">
        <v>0</v>
      </c>
      <c r="HF196" s="460">
        <v>0</v>
      </c>
      <c r="HG196" s="460">
        <v>0</v>
      </c>
      <c r="HH196" s="460">
        <v>0.5</v>
      </c>
      <c r="HI196" s="460">
        <v>0</v>
      </c>
      <c r="HJ196" s="460">
        <v>0</v>
      </c>
      <c r="HK196" s="483">
        <v>2</v>
      </c>
      <c r="HL196" s="460">
        <v>94.75</v>
      </c>
      <c r="HM196" s="460">
        <v>22049.75</v>
      </c>
      <c r="HN196" s="460">
        <v>4274.75</v>
      </c>
      <c r="HO196" s="460">
        <v>4152.75</v>
      </c>
      <c r="HP196" s="460">
        <v>3126.75</v>
      </c>
      <c r="HQ196" s="460">
        <v>1705.75</v>
      </c>
      <c r="HR196" s="460">
        <v>937</v>
      </c>
      <c r="HS196" s="460">
        <v>495</v>
      </c>
      <c r="HT196" s="460">
        <v>34.5</v>
      </c>
      <c r="HU196" s="483">
        <v>36871</v>
      </c>
      <c r="HV196" s="460">
        <v>52.6</v>
      </c>
      <c r="HW196" s="460">
        <v>14699.8</v>
      </c>
      <c r="HX196" s="460">
        <v>3324.8</v>
      </c>
      <c r="HY196" s="460">
        <v>3691.3</v>
      </c>
      <c r="HZ196" s="460">
        <v>3126.8</v>
      </c>
      <c r="IA196" s="460">
        <v>2084.8000000000002</v>
      </c>
      <c r="IB196" s="460">
        <v>1353.4</v>
      </c>
      <c r="IC196" s="460">
        <v>825</v>
      </c>
      <c r="ID196" s="460">
        <v>69</v>
      </c>
      <c r="IE196" s="483">
        <v>29227.5</v>
      </c>
      <c r="IF196" s="483">
        <v>0</v>
      </c>
      <c r="IG196" s="483">
        <v>29227.5</v>
      </c>
      <c r="IH196" s="460">
        <v>94.75</v>
      </c>
      <c r="II196" s="460">
        <v>22049.75</v>
      </c>
      <c r="IJ196" s="460">
        <v>4274.75</v>
      </c>
      <c r="IK196" s="460">
        <v>4152.75</v>
      </c>
      <c r="IL196" s="460">
        <v>3126.75</v>
      </c>
      <c r="IM196" s="460">
        <v>1705.75</v>
      </c>
      <c r="IN196" s="460">
        <v>937</v>
      </c>
      <c r="IO196" s="460">
        <v>495</v>
      </c>
      <c r="IP196" s="460">
        <v>34.5</v>
      </c>
      <c r="IQ196" s="483">
        <v>36871</v>
      </c>
      <c r="IR196" s="460">
        <v>33.020000000000003</v>
      </c>
      <c r="IS196" s="460">
        <v>4288.7</v>
      </c>
      <c r="IT196" s="460">
        <v>409.98</v>
      </c>
      <c r="IU196" s="460">
        <v>265.3</v>
      </c>
      <c r="IV196" s="460">
        <v>123.66</v>
      </c>
      <c r="IW196" s="460">
        <v>37.22</v>
      </c>
      <c r="IX196" s="460">
        <v>15.2</v>
      </c>
      <c r="IY196" s="460">
        <v>2.16</v>
      </c>
      <c r="IZ196" s="460">
        <v>0</v>
      </c>
      <c r="JA196" s="483">
        <v>5175.24</v>
      </c>
      <c r="JB196" s="460">
        <v>61.73</v>
      </c>
      <c r="JC196" s="460">
        <v>17761.05</v>
      </c>
      <c r="JD196" s="460">
        <v>3864.77</v>
      </c>
      <c r="JE196" s="460">
        <v>3887.45</v>
      </c>
      <c r="JF196" s="460">
        <v>3003.09</v>
      </c>
      <c r="JG196" s="460">
        <v>1668.53</v>
      </c>
      <c r="JH196" s="460">
        <v>921.8</v>
      </c>
      <c r="JI196" s="460">
        <v>492.84</v>
      </c>
      <c r="JJ196" s="460">
        <v>34.5</v>
      </c>
      <c r="JK196" s="483">
        <v>31695.759999999998</v>
      </c>
      <c r="JL196" s="460">
        <v>34.299999999999997</v>
      </c>
      <c r="JM196" s="460">
        <v>11840.7</v>
      </c>
      <c r="JN196" s="460">
        <v>3005.9</v>
      </c>
      <c r="JO196" s="460">
        <v>3455.5</v>
      </c>
      <c r="JP196" s="460">
        <v>3003.1</v>
      </c>
      <c r="JQ196" s="460">
        <v>2039.3</v>
      </c>
      <c r="JR196" s="460">
        <v>1331.5</v>
      </c>
      <c r="JS196" s="460">
        <v>821.4</v>
      </c>
      <c r="JT196" s="460">
        <v>69</v>
      </c>
      <c r="JU196" s="483">
        <v>25600.7</v>
      </c>
      <c r="JV196" s="483">
        <v>0</v>
      </c>
      <c r="JW196" s="483">
        <v>25600.7</v>
      </c>
      <c r="JX196" s="461"/>
      <c r="JY196" s="461"/>
      <c r="JZ196" s="461"/>
      <c r="KA196" s="461"/>
      <c r="KB196" s="461"/>
      <c r="KC196" s="461"/>
      <c r="KD196" s="461"/>
      <c r="KE196" s="461"/>
      <c r="KF196" s="461"/>
      <c r="KG196" s="461"/>
      <c r="KH196" s="461"/>
      <c r="KI196" s="461"/>
      <c r="KJ196" s="461"/>
      <c r="KK196" s="461"/>
      <c r="KL196" s="461"/>
      <c r="KM196" s="461"/>
      <c r="KN196" s="461"/>
      <c r="KO196" s="461"/>
      <c r="KP196" s="461"/>
      <c r="KQ196" s="461"/>
      <c r="KR196" s="461"/>
      <c r="KS196" s="461"/>
      <c r="KT196" s="461"/>
      <c r="KU196" s="461"/>
      <c r="KV196" s="461"/>
      <c r="KW196" s="461"/>
      <c r="KX196" s="462"/>
    </row>
    <row r="197" spans="1:310" s="463" customFormat="1" x14ac:dyDescent="0.2">
      <c r="A197" s="457" t="s">
        <v>412</v>
      </c>
      <c r="B197" s="473" t="s">
        <v>1020</v>
      </c>
      <c r="C197" s="464" t="s">
        <v>626</v>
      </c>
      <c r="D197" s="465" t="s">
        <v>1021</v>
      </c>
      <c r="E197" s="484">
        <v>35510</v>
      </c>
      <c r="F197" s="484">
        <v>21844</v>
      </c>
      <c r="G197" s="484">
        <v>14601</v>
      </c>
      <c r="H197" s="484">
        <v>8552</v>
      </c>
      <c r="I197" s="484">
        <v>4653</v>
      </c>
      <c r="J197" s="484">
        <v>1984</v>
      </c>
      <c r="K197" s="484">
        <v>1007</v>
      </c>
      <c r="L197" s="484">
        <v>75</v>
      </c>
      <c r="M197" s="485">
        <v>88226</v>
      </c>
      <c r="N197" s="484">
        <v>1065</v>
      </c>
      <c r="O197" s="484">
        <v>444</v>
      </c>
      <c r="P197" s="484">
        <v>208</v>
      </c>
      <c r="Q197" s="484">
        <v>97</v>
      </c>
      <c r="R197" s="484">
        <v>71</v>
      </c>
      <c r="S197" s="484">
        <v>41</v>
      </c>
      <c r="T197" s="484">
        <v>21</v>
      </c>
      <c r="U197" s="484">
        <v>8</v>
      </c>
      <c r="V197" s="485">
        <v>1955</v>
      </c>
      <c r="W197" s="484">
        <v>2</v>
      </c>
      <c r="X197" s="484">
        <v>0</v>
      </c>
      <c r="Y197" s="484">
        <v>1</v>
      </c>
      <c r="Z197" s="484">
        <v>0</v>
      </c>
      <c r="AA197" s="484">
        <v>0</v>
      </c>
      <c r="AB197" s="484">
        <v>0</v>
      </c>
      <c r="AC197" s="484">
        <v>0</v>
      </c>
      <c r="AD197" s="484">
        <v>0</v>
      </c>
      <c r="AE197" s="485">
        <v>3</v>
      </c>
      <c r="AF197" s="484">
        <v>34443</v>
      </c>
      <c r="AG197" s="484">
        <v>21400</v>
      </c>
      <c r="AH197" s="484">
        <v>14392</v>
      </c>
      <c r="AI197" s="484">
        <v>8455</v>
      </c>
      <c r="AJ197" s="484">
        <v>4582</v>
      </c>
      <c r="AK197" s="484">
        <v>1943</v>
      </c>
      <c r="AL197" s="484">
        <v>986</v>
      </c>
      <c r="AM197" s="484">
        <v>67</v>
      </c>
      <c r="AN197" s="485">
        <v>86268</v>
      </c>
      <c r="AO197" s="484">
        <v>84</v>
      </c>
      <c r="AP197" s="484">
        <v>118</v>
      </c>
      <c r="AQ197" s="484">
        <v>94</v>
      </c>
      <c r="AR197" s="484">
        <v>60</v>
      </c>
      <c r="AS197" s="484">
        <v>44</v>
      </c>
      <c r="AT197" s="484">
        <v>22</v>
      </c>
      <c r="AU197" s="484">
        <v>12</v>
      </c>
      <c r="AV197" s="484">
        <v>9</v>
      </c>
      <c r="AW197" s="485">
        <v>443</v>
      </c>
      <c r="AX197" s="484">
        <v>84</v>
      </c>
      <c r="AY197" s="484">
        <v>118</v>
      </c>
      <c r="AZ197" s="484">
        <v>94</v>
      </c>
      <c r="BA197" s="484">
        <v>60</v>
      </c>
      <c r="BB197" s="484">
        <v>44</v>
      </c>
      <c r="BC197" s="484">
        <v>22</v>
      </c>
      <c r="BD197" s="484">
        <v>12</v>
      </c>
      <c r="BE197" s="484">
        <v>9</v>
      </c>
      <c r="BF197" s="486"/>
      <c r="BG197" s="485">
        <v>443</v>
      </c>
      <c r="BH197" s="484">
        <v>84</v>
      </c>
      <c r="BI197" s="484">
        <v>34477</v>
      </c>
      <c r="BJ197" s="484">
        <v>21376</v>
      </c>
      <c r="BK197" s="484">
        <v>14358</v>
      </c>
      <c r="BL197" s="484">
        <v>8439</v>
      </c>
      <c r="BM197" s="484">
        <v>4560</v>
      </c>
      <c r="BN197" s="484">
        <v>1933</v>
      </c>
      <c r="BO197" s="484">
        <v>983</v>
      </c>
      <c r="BP197" s="484">
        <v>58</v>
      </c>
      <c r="BQ197" s="485">
        <v>86268</v>
      </c>
      <c r="BR197" s="484">
        <v>24</v>
      </c>
      <c r="BS197" s="484">
        <v>15004</v>
      </c>
      <c r="BT197" s="484">
        <v>6945</v>
      </c>
      <c r="BU197" s="484">
        <v>3685</v>
      </c>
      <c r="BV197" s="484">
        <v>1554</v>
      </c>
      <c r="BW197" s="484">
        <v>645</v>
      </c>
      <c r="BX197" s="484">
        <v>233</v>
      </c>
      <c r="BY197" s="484">
        <v>113</v>
      </c>
      <c r="BZ197" s="484">
        <v>6</v>
      </c>
      <c r="CA197" s="485">
        <v>28209</v>
      </c>
      <c r="CB197" s="484">
        <v>5</v>
      </c>
      <c r="CC197" s="484">
        <v>261</v>
      </c>
      <c r="CD197" s="484">
        <v>212</v>
      </c>
      <c r="CE197" s="484">
        <v>185</v>
      </c>
      <c r="CF197" s="484">
        <v>92</v>
      </c>
      <c r="CG197" s="484">
        <v>43</v>
      </c>
      <c r="CH197" s="484">
        <v>24</v>
      </c>
      <c r="CI197" s="484">
        <v>5</v>
      </c>
      <c r="CJ197" s="484">
        <v>0</v>
      </c>
      <c r="CK197" s="485">
        <v>827</v>
      </c>
      <c r="CL197" s="484">
        <v>0</v>
      </c>
      <c r="CM197" s="484">
        <v>9</v>
      </c>
      <c r="CN197" s="484">
        <v>17</v>
      </c>
      <c r="CO197" s="484">
        <v>8</v>
      </c>
      <c r="CP197" s="484">
        <v>15</v>
      </c>
      <c r="CQ197" s="484">
        <v>6</v>
      </c>
      <c r="CR197" s="484">
        <v>6</v>
      </c>
      <c r="CS197" s="484">
        <v>14</v>
      </c>
      <c r="CT197" s="484">
        <v>0</v>
      </c>
      <c r="CU197" s="485">
        <v>75</v>
      </c>
      <c r="CV197" s="484">
        <v>74</v>
      </c>
      <c r="CW197" s="484">
        <v>45</v>
      </c>
      <c r="CX197" s="484">
        <v>41</v>
      </c>
      <c r="CY197" s="484">
        <v>11</v>
      </c>
      <c r="CZ197" s="484">
        <v>8</v>
      </c>
      <c r="DA197" s="484">
        <v>6</v>
      </c>
      <c r="DB197" s="484">
        <v>4</v>
      </c>
      <c r="DC197" s="484">
        <v>1</v>
      </c>
      <c r="DD197" s="485">
        <v>190</v>
      </c>
      <c r="DE197" s="484">
        <v>587</v>
      </c>
      <c r="DF197" s="484">
        <v>388</v>
      </c>
      <c r="DG197" s="484">
        <v>153</v>
      </c>
      <c r="DH197" s="484">
        <v>74</v>
      </c>
      <c r="DI197" s="484">
        <v>29</v>
      </c>
      <c r="DJ197" s="484">
        <v>20</v>
      </c>
      <c r="DK197" s="484">
        <v>12</v>
      </c>
      <c r="DL197" s="484">
        <v>2</v>
      </c>
      <c r="DM197" s="485">
        <v>1265</v>
      </c>
      <c r="DN197" s="484">
        <v>0</v>
      </c>
      <c r="DO197" s="484">
        <v>0</v>
      </c>
      <c r="DP197" s="484">
        <v>0</v>
      </c>
      <c r="DQ197" s="484">
        <v>0</v>
      </c>
      <c r="DR197" s="484">
        <v>0</v>
      </c>
      <c r="DS197" s="484">
        <v>0</v>
      </c>
      <c r="DT197" s="484">
        <v>0</v>
      </c>
      <c r="DU197" s="484">
        <v>0</v>
      </c>
      <c r="DV197" s="485">
        <v>0</v>
      </c>
      <c r="DW197" s="484">
        <v>75</v>
      </c>
      <c r="DX197" s="484">
        <v>38</v>
      </c>
      <c r="DY197" s="484">
        <v>19</v>
      </c>
      <c r="DZ197" s="484">
        <v>8</v>
      </c>
      <c r="EA197" s="484">
        <v>6</v>
      </c>
      <c r="EB197" s="484">
        <v>6</v>
      </c>
      <c r="EC197" s="484">
        <v>2</v>
      </c>
      <c r="ED197" s="484">
        <v>0</v>
      </c>
      <c r="EE197" s="485">
        <v>154</v>
      </c>
      <c r="EF197" s="484">
        <v>662</v>
      </c>
      <c r="EG197" s="484">
        <v>426</v>
      </c>
      <c r="EH197" s="484">
        <v>172</v>
      </c>
      <c r="EI197" s="484">
        <v>82</v>
      </c>
      <c r="EJ197" s="484">
        <v>35</v>
      </c>
      <c r="EK197" s="484">
        <v>26</v>
      </c>
      <c r="EL197" s="484">
        <v>14</v>
      </c>
      <c r="EM197" s="484">
        <v>2</v>
      </c>
      <c r="EN197" s="485">
        <v>1419</v>
      </c>
      <c r="EO197" s="484">
        <v>304</v>
      </c>
      <c r="EP197" s="484">
        <v>151</v>
      </c>
      <c r="EQ197" s="484">
        <v>75</v>
      </c>
      <c r="ER197" s="484">
        <v>36</v>
      </c>
      <c r="ES197" s="484">
        <v>20</v>
      </c>
      <c r="ET197" s="484">
        <v>17</v>
      </c>
      <c r="EU197" s="484">
        <v>9</v>
      </c>
      <c r="EV197" s="484">
        <v>1</v>
      </c>
      <c r="EW197" s="485">
        <v>613</v>
      </c>
      <c r="EX197" s="484">
        <v>0</v>
      </c>
      <c r="EY197" s="484">
        <v>0</v>
      </c>
      <c r="EZ197" s="484">
        <v>0</v>
      </c>
      <c r="FA197" s="484">
        <v>0</v>
      </c>
      <c r="FB197" s="484">
        <v>0</v>
      </c>
      <c r="FC197" s="484">
        <v>0</v>
      </c>
      <c r="FD197" s="484">
        <v>0</v>
      </c>
      <c r="FE197" s="484">
        <v>0</v>
      </c>
      <c r="FF197" s="485">
        <v>0</v>
      </c>
      <c r="FG197" s="484">
        <v>0</v>
      </c>
      <c r="FH197" s="484">
        <v>0</v>
      </c>
      <c r="FI197" s="484">
        <v>0</v>
      </c>
      <c r="FJ197" s="484">
        <v>0</v>
      </c>
      <c r="FK197" s="484">
        <v>0</v>
      </c>
      <c r="FL197" s="484">
        <v>0</v>
      </c>
      <c r="FM197" s="484">
        <v>0</v>
      </c>
      <c r="FN197" s="484">
        <v>0</v>
      </c>
      <c r="FO197" s="485">
        <v>0</v>
      </c>
      <c r="FP197" s="484">
        <v>1</v>
      </c>
      <c r="FQ197" s="484">
        <v>0</v>
      </c>
      <c r="FR197" s="484">
        <v>1</v>
      </c>
      <c r="FS197" s="484">
        <v>0</v>
      </c>
      <c r="FT197" s="484">
        <v>0</v>
      </c>
      <c r="FU197" s="484">
        <v>0</v>
      </c>
      <c r="FV197" s="484">
        <v>0</v>
      </c>
      <c r="FW197" s="484">
        <v>0</v>
      </c>
      <c r="FX197" s="485">
        <v>2</v>
      </c>
      <c r="FY197" s="484">
        <v>303</v>
      </c>
      <c r="FZ197" s="484">
        <v>151</v>
      </c>
      <c r="GA197" s="484">
        <v>74</v>
      </c>
      <c r="GB197" s="484">
        <v>36</v>
      </c>
      <c r="GC197" s="484">
        <v>20</v>
      </c>
      <c r="GD197" s="484">
        <v>17</v>
      </c>
      <c r="GE197" s="484">
        <v>9</v>
      </c>
      <c r="GF197" s="484">
        <v>1</v>
      </c>
      <c r="GG197" s="485">
        <v>611</v>
      </c>
      <c r="GH197" s="484">
        <v>55</v>
      </c>
      <c r="GI197" s="484">
        <v>19112</v>
      </c>
      <c r="GJ197" s="484">
        <v>14164</v>
      </c>
      <c r="GK197" s="484">
        <v>10461</v>
      </c>
      <c r="GL197" s="484">
        <v>6770</v>
      </c>
      <c r="GM197" s="484">
        <v>3860</v>
      </c>
      <c r="GN197" s="484">
        <v>1664</v>
      </c>
      <c r="GO197" s="484">
        <v>849</v>
      </c>
      <c r="GP197" s="484">
        <v>52</v>
      </c>
      <c r="GQ197" s="485">
        <v>56987</v>
      </c>
      <c r="GR197" s="484">
        <v>29</v>
      </c>
      <c r="GS197" s="484">
        <v>15365</v>
      </c>
      <c r="GT197" s="484">
        <v>7212</v>
      </c>
      <c r="GU197" s="484">
        <v>3897</v>
      </c>
      <c r="GV197" s="484">
        <v>1669</v>
      </c>
      <c r="GW197" s="484">
        <v>700</v>
      </c>
      <c r="GX197" s="484">
        <v>269</v>
      </c>
      <c r="GY197" s="484">
        <v>134</v>
      </c>
      <c r="GZ197" s="484">
        <v>6</v>
      </c>
      <c r="HA197" s="485">
        <v>29281</v>
      </c>
      <c r="HB197" s="460">
        <v>0</v>
      </c>
      <c r="HC197" s="460">
        <v>4</v>
      </c>
      <c r="HD197" s="460">
        <v>1</v>
      </c>
      <c r="HE197" s="460">
        <v>0</v>
      </c>
      <c r="HF197" s="460">
        <v>0.5</v>
      </c>
      <c r="HG197" s="460">
        <v>0.5</v>
      </c>
      <c r="HH197" s="460">
        <v>0.5</v>
      </c>
      <c r="HI197" s="460">
        <v>0.5</v>
      </c>
      <c r="HJ197" s="460">
        <v>0</v>
      </c>
      <c r="HK197" s="483">
        <v>7</v>
      </c>
      <c r="HL197" s="460">
        <v>76.75</v>
      </c>
      <c r="HM197" s="460">
        <v>30681.75</v>
      </c>
      <c r="HN197" s="460">
        <v>19596.25</v>
      </c>
      <c r="HO197" s="460">
        <v>13396</v>
      </c>
      <c r="HP197" s="460">
        <v>8023.5</v>
      </c>
      <c r="HQ197" s="460">
        <v>4387.5</v>
      </c>
      <c r="HR197" s="460">
        <v>1868.25</v>
      </c>
      <c r="HS197" s="460">
        <v>947</v>
      </c>
      <c r="HT197" s="460">
        <v>56.5</v>
      </c>
      <c r="HU197" s="483">
        <v>79033.5</v>
      </c>
      <c r="HV197" s="460">
        <v>42.6</v>
      </c>
      <c r="HW197" s="460">
        <v>20454.5</v>
      </c>
      <c r="HX197" s="460">
        <v>15241.5</v>
      </c>
      <c r="HY197" s="460">
        <v>11907.6</v>
      </c>
      <c r="HZ197" s="460">
        <v>8023.5</v>
      </c>
      <c r="IA197" s="460">
        <v>5362.5</v>
      </c>
      <c r="IB197" s="460">
        <v>2698.6</v>
      </c>
      <c r="IC197" s="460">
        <v>1578.3</v>
      </c>
      <c r="ID197" s="460">
        <v>113</v>
      </c>
      <c r="IE197" s="483">
        <v>65422.1</v>
      </c>
      <c r="IF197" s="483">
        <v>259</v>
      </c>
      <c r="IG197" s="483">
        <v>65681.100000000006</v>
      </c>
      <c r="IH197" s="460">
        <v>76.75</v>
      </c>
      <c r="II197" s="460">
        <v>30681.75</v>
      </c>
      <c r="IJ197" s="460">
        <v>19596.25</v>
      </c>
      <c r="IK197" s="460">
        <v>13396</v>
      </c>
      <c r="IL197" s="460">
        <v>8023.5</v>
      </c>
      <c r="IM197" s="460">
        <v>4387.5</v>
      </c>
      <c r="IN197" s="460">
        <v>1868.25</v>
      </c>
      <c r="IO197" s="460">
        <v>947</v>
      </c>
      <c r="IP197" s="460">
        <v>56.5</v>
      </c>
      <c r="IQ197" s="483">
        <v>79033.5</v>
      </c>
      <c r="IR197" s="460">
        <v>24.6</v>
      </c>
      <c r="IS197" s="460">
        <v>5053.68</v>
      </c>
      <c r="IT197" s="460">
        <v>1584.31</v>
      </c>
      <c r="IU197" s="460">
        <v>539.6</v>
      </c>
      <c r="IV197" s="460">
        <v>164.86</v>
      </c>
      <c r="IW197" s="460">
        <v>45.59</v>
      </c>
      <c r="IX197" s="460">
        <v>10.51</v>
      </c>
      <c r="IY197" s="460">
        <v>7.42</v>
      </c>
      <c r="IZ197" s="460">
        <v>0.06</v>
      </c>
      <c r="JA197" s="483">
        <v>7430.63</v>
      </c>
      <c r="JB197" s="460">
        <v>52.15</v>
      </c>
      <c r="JC197" s="460">
        <v>25628.07</v>
      </c>
      <c r="JD197" s="460">
        <v>18011.939999999999</v>
      </c>
      <c r="JE197" s="460">
        <v>12856.4</v>
      </c>
      <c r="JF197" s="460">
        <v>7858.64</v>
      </c>
      <c r="JG197" s="460">
        <v>4341.91</v>
      </c>
      <c r="JH197" s="460">
        <v>1857.74</v>
      </c>
      <c r="JI197" s="460">
        <v>939.58</v>
      </c>
      <c r="JJ197" s="460">
        <v>56.44</v>
      </c>
      <c r="JK197" s="483">
        <v>71602.87</v>
      </c>
      <c r="JL197" s="460">
        <v>29</v>
      </c>
      <c r="JM197" s="460">
        <v>17085.400000000001</v>
      </c>
      <c r="JN197" s="460">
        <v>14009.3</v>
      </c>
      <c r="JO197" s="460">
        <v>11427.9</v>
      </c>
      <c r="JP197" s="460">
        <v>7858.6</v>
      </c>
      <c r="JQ197" s="460">
        <v>5306.8</v>
      </c>
      <c r="JR197" s="460">
        <v>2683.4</v>
      </c>
      <c r="JS197" s="460">
        <v>1566</v>
      </c>
      <c r="JT197" s="460">
        <v>112.9</v>
      </c>
      <c r="JU197" s="483">
        <v>60079.3</v>
      </c>
      <c r="JV197" s="483">
        <v>259</v>
      </c>
      <c r="JW197" s="483">
        <v>60338.3</v>
      </c>
      <c r="JX197" s="461"/>
      <c r="JY197" s="461"/>
      <c r="JZ197" s="461"/>
      <c r="KA197" s="461"/>
      <c r="KB197" s="461"/>
      <c r="KC197" s="461"/>
      <c r="KD197" s="461"/>
      <c r="KE197" s="461"/>
      <c r="KF197" s="461"/>
      <c r="KG197" s="461"/>
      <c r="KH197" s="461"/>
      <c r="KI197" s="461"/>
      <c r="KJ197" s="461"/>
      <c r="KK197" s="461"/>
      <c r="KL197" s="461"/>
      <c r="KM197" s="461"/>
      <c r="KN197" s="461"/>
      <c r="KO197" s="461"/>
      <c r="KP197" s="461"/>
      <c r="KQ197" s="461"/>
      <c r="KR197" s="461"/>
      <c r="KS197" s="461"/>
      <c r="KT197" s="461"/>
      <c r="KU197" s="461"/>
      <c r="KV197" s="461"/>
      <c r="KW197" s="461"/>
      <c r="KX197" s="462"/>
    </row>
    <row r="198" spans="1:310" s="463" customFormat="1" x14ac:dyDescent="0.2">
      <c r="A198" s="457" t="s">
        <v>413</v>
      </c>
      <c r="B198" s="473" t="s">
        <v>1022</v>
      </c>
      <c r="C198" s="464" t="s">
        <v>801</v>
      </c>
      <c r="D198" s="465" t="s">
        <v>1023</v>
      </c>
      <c r="E198" s="484">
        <v>47824</v>
      </c>
      <c r="F198" s="484">
        <v>33154</v>
      </c>
      <c r="G198" s="484">
        <v>23484</v>
      </c>
      <c r="H198" s="484">
        <v>10132</v>
      </c>
      <c r="I198" s="484">
        <v>5159</v>
      </c>
      <c r="J198" s="484">
        <v>1836</v>
      </c>
      <c r="K198" s="484">
        <v>611</v>
      </c>
      <c r="L198" s="484">
        <v>56</v>
      </c>
      <c r="M198" s="485">
        <v>122256</v>
      </c>
      <c r="N198" s="484">
        <v>3264</v>
      </c>
      <c r="O198" s="484">
        <v>1509</v>
      </c>
      <c r="P198" s="484">
        <v>964</v>
      </c>
      <c r="Q198" s="484">
        <v>667</v>
      </c>
      <c r="R198" s="484">
        <v>189</v>
      </c>
      <c r="S198" s="484">
        <v>40</v>
      </c>
      <c r="T198" s="484">
        <v>32</v>
      </c>
      <c r="U198" s="484">
        <v>17</v>
      </c>
      <c r="V198" s="485">
        <v>6682</v>
      </c>
      <c r="W198" s="484">
        <v>1</v>
      </c>
      <c r="X198" s="484">
        <v>1</v>
      </c>
      <c r="Y198" s="484">
        <v>0</v>
      </c>
      <c r="Z198" s="484">
        <v>0</v>
      </c>
      <c r="AA198" s="484">
        <v>0</v>
      </c>
      <c r="AB198" s="484">
        <v>0</v>
      </c>
      <c r="AC198" s="484">
        <v>0</v>
      </c>
      <c r="AD198" s="484">
        <v>0</v>
      </c>
      <c r="AE198" s="485">
        <v>2</v>
      </c>
      <c r="AF198" s="484">
        <v>44559</v>
      </c>
      <c r="AG198" s="484">
        <v>31644</v>
      </c>
      <c r="AH198" s="484">
        <v>22520</v>
      </c>
      <c r="AI198" s="484">
        <v>9465</v>
      </c>
      <c r="AJ198" s="484">
        <v>4970</v>
      </c>
      <c r="AK198" s="484">
        <v>1796</v>
      </c>
      <c r="AL198" s="484">
        <v>579</v>
      </c>
      <c r="AM198" s="484">
        <v>39</v>
      </c>
      <c r="AN198" s="485">
        <v>115572</v>
      </c>
      <c r="AO198" s="484">
        <v>142</v>
      </c>
      <c r="AP198" s="484">
        <v>182</v>
      </c>
      <c r="AQ198" s="484">
        <v>169</v>
      </c>
      <c r="AR198" s="484">
        <v>107</v>
      </c>
      <c r="AS198" s="484">
        <v>65</v>
      </c>
      <c r="AT198" s="484">
        <v>24</v>
      </c>
      <c r="AU198" s="484">
        <v>29</v>
      </c>
      <c r="AV198" s="484">
        <v>12</v>
      </c>
      <c r="AW198" s="485">
        <v>730</v>
      </c>
      <c r="AX198" s="484">
        <v>142</v>
      </c>
      <c r="AY198" s="484">
        <v>182</v>
      </c>
      <c r="AZ198" s="484">
        <v>169</v>
      </c>
      <c r="BA198" s="484">
        <v>107</v>
      </c>
      <c r="BB198" s="484">
        <v>65</v>
      </c>
      <c r="BC198" s="484">
        <v>24</v>
      </c>
      <c r="BD198" s="484">
        <v>29</v>
      </c>
      <c r="BE198" s="484">
        <v>12</v>
      </c>
      <c r="BF198" s="486"/>
      <c r="BG198" s="485">
        <v>730</v>
      </c>
      <c r="BH198" s="484">
        <v>142</v>
      </c>
      <c r="BI198" s="484">
        <v>44599</v>
      </c>
      <c r="BJ198" s="484">
        <v>31631</v>
      </c>
      <c r="BK198" s="484">
        <v>22458</v>
      </c>
      <c r="BL198" s="484">
        <v>9423</v>
      </c>
      <c r="BM198" s="484">
        <v>4929</v>
      </c>
      <c r="BN198" s="484">
        <v>1801</v>
      </c>
      <c r="BO198" s="484">
        <v>562</v>
      </c>
      <c r="BP198" s="484">
        <v>27</v>
      </c>
      <c r="BQ198" s="485">
        <v>115572</v>
      </c>
      <c r="BR198" s="484">
        <v>51</v>
      </c>
      <c r="BS198" s="484">
        <v>22431</v>
      </c>
      <c r="BT198" s="484">
        <v>10677</v>
      </c>
      <c r="BU198" s="484">
        <v>5850</v>
      </c>
      <c r="BV198" s="484">
        <v>2179</v>
      </c>
      <c r="BW198" s="484">
        <v>922</v>
      </c>
      <c r="BX198" s="484">
        <v>271</v>
      </c>
      <c r="BY198" s="484">
        <v>79</v>
      </c>
      <c r="BZ198" s="484">
        <v>1</v>
      </c>
      <c r="CA198" s="485">
        <v>42461</v>
      </c>
      <c r="CB198" s="484">
        <v>10</v>
      </c>
      <c r="CC198" s="484">
        <v>539</v>
      </c>
      <c r="CD198" s="484">
        <v>388</v>
      </c>
      <c r="CE198" s="484">
        <v>259</v>
      </c>
      <c r="CF198" s="484">
        <v>100</v>
      </c>
      <c r="CG198" s="484">
        <v>44</v>
      </c>
      <c r="CH198" s="484">
        <v>10</v>
      </c>
      <c r="CI198" s="484">
        <v>3</v>
      </c>
      <c r="CJ198" s="484">
        <v>0</v>
      </c>
      <c r="CK198" s="485">
        <v>1353</v>
      </c>
      <c r="CL198" s="484">
        <v>1</v>
      </c>
      <c r="CM198" s="484">
        <v>56</v>
      </c>
      <c r="CN198" s="484">
        <v>54</v>
      </c>
      <c r="CO198" s="484">
        <v>35</v>
      </c>
      <c r="CP198" s="484">
        <v>20</v>
      </c>
      <c r="CQ198" s="484">
        <v>15</v>
      </c>
      <c r="CR198" s="484">
        <v>29</v>
      </c>
      <c r="CS198" s="484">
        <v>26</v>
      </c>
      <c r="CT198" s="484">
        <v>14</v>
      </c>
      <c r="CU198" s="485">
        <v>250</v>
      </c>
      <c r="CV198" s="484">
        <v>384</v>
      </c>
      <c r="CW198" s="484">
        <v>213</v>
      </c>
      <c r="CX198" s="484">
        <v>144</v>
      </c>
      <c r="CY198" s="484">
        <v>82</v>
      </c>
      <c r="CZ198" s="484">
        <v>70</v>
      </c>
      <c r="DA198" s="484">
        <v>13</v>
      </c>
      <c r="DB198" s="484">
        <v>8</v>
      </c>
      <c r="DC198" s="484">
        <v>1</v>
      </c>
      <c r="DD198" s="485">
        <v>915</v>
      </c>
      <c r="DE198" s="484">
        <v>629</v>
      </c>
      <c r="DF198" s="484">
        <v>259</v>
      </c>
      <c r="DG198" s="484">
        <v>134</v>
      </c>
      <c r="DH198" s="484">
        <v>49</v>
      </c>
      <c r="DI198" s="484">
        <v>23</v>
      </c>
      <c r="DJ198" s="484">
        <v>9</v>
      </c>
      <c r="DK198" s="484">
        <v>2</v>
      </c>
      <c r="DL198" s="484">
        <v>1</v>
      </c>
      <c r="DM198" s="485">
        <v>1106</v>
      </c>
      <c r="DN198" s="484">
        <v>81</v>
      </c>
      <c r="DO198" s="484">
        <v>64</v>
      </c>
      <c r="DP198" s="484">
        <v>26</v>
      </c>
      <c r="DQ198" s="484">
        <v>7</v>
      </c>
      <c r="DR198" s="484">
        <v>5</v>
      </c>
      <c r="DS198" s="484">
        <v>1</v>
      </c>
      <c r="DT198" s="484">
        <v>1</v>
      </c>
      <c r="DU198" s="484">
        <v>0</v>
      </c>
      <c r="DV198" s="485">
        <v>185</v>
      </c>
      <c r="DW198" s="484">
        <v>126</v>
      </c>
      <c r="DX198" s="484">
        <v>23</v>
      </c>
      <c r="DY198" s="484">
        <v>15</v>
      </c>
      <c r="DZ198" s="484">
        <v>5</v>
      </c>
      <c r="EA198" s="484">
        <v>1</v>
      </c>
      <c r="EB198" s="484">
        <v>2</v>
      </c>
      <c r="EC198" s="484">
        <v>0</v>
      </c>
      <c r="ED198" s="484">
        <v>0</v>
      </c>
      <c r="EE198" s="485">
        <v>172</v>
      </c>
      <c r="EF198" s="484">
        <v>836</v>
      </c>
      <c r="EG198" s="484">
        <v>346</v>
      </c>
      <c r="EH198" s="484">
        <v>175</v>
      </c>
      <c r="EI198" s="484">
        <v>61</v>
      </c>
      <c r="EJ198" s="484">
        <v>29</v>
      </c>
      <c r="EK198" s="484">
        <v>12</v>
      </c>
      <c r="EL198" s="484">
        <v>3</v>
      </c>
      <c r="EM198" s="484">
        <v>1</v>
      </c>
      <c r="EN198" s="485">
        <v>1463</v>
      </c>
      <c r="EO198" s="484">
        <v>430</v>
      </c>
      <c r="EP198" s="484">
        <v>132</v>
      </c>
      <c r="EQ198" s="484">
        <v>69</v>
      </c>
      <c r="ER198" s="484">
        <v>24</v>
      </c>
      <c r="ES198" s="484">
        <v>11</v>
      </c>
      <c r="ET198" s="484">
        <v>4</v>
      </c>
      <c r="EU198" s="484">
        <v>0</v>
      </c>
      <c r="EV198" s="484">
        <v>0</v>
      </c>
      <c r="EW198" s="485">
        <v>670</v>
      </c>
      <c r="EX198" s="484">
        <v>0</v>
      </c>
      <c r="EY198" s="484">
        <v>0</v>
      </c>
      <c r="EZ198" s="484">
        <v>0</v>
      </c>
      <c r="FA198" s="484">
        <v>0</v>
      </c>
      <c r="FB198" s="484">
        <v>0</v>
      </c>
      <c r="FC198" s="484">
        <v>0</v>
      </c>
      <c r="FD198" s="484">
        <v>0</v>
      </c>
      <c r="FE198" s="484">
        <v>0</v>
      </c>
      <c r="FF198" s="485">
        <v>0</v>
      </c>
      <c r="FG198" s="484">
        <v>0</v>
      </c>
      <c r="FH198" s="484">
        <v>0</v>
      </c>
      <c r="FI198" s="484">
        <v>0</v>
      </c>
      <c r="FJ198" s="484">
        <v>0</v>
      </c>
      <c r="FK198" s="484">
        <v>0</v>
      </c>
      <c r="FL198" s="484">
        <v>0</v>
      </c>
      <c r="FM198" s="484">
        <v>0</v>
      </c>
      <c r="FN198" s="484">
        <v>0</v>
      </c>
      <c r="FO198" s="485">
        <v>0</v>
      </c>
      <c r="FP198" s="484">
        <v>0</v>
      </c>
      <c r="FQ198" s="484">
        <v>0</v>
      </c>
      <c r="FR198" s="484">
        <v>0</v>
      </c>
      <c r="FS198" s="484">
        <v>0</v>
      </c>
      <c r="FT198" s="484">
        <v>0</v>
      </c>
      <c r="FU198" s="484">
        <v>0</v>
      </c>
      <c r="FV198" s="484">
        <v>0</v>
      </c>
      <c r="FW198" s="484">
        <v>0</v>
      </c>
      <c r="FX198" s="485">
        <v>0</v>
      </c>
      <c r="FY198" s="484">
        <v>430</v>
      </c>
      <c r="FZ198" s="484">
        <v>132</v>
      </c>
      <c r="GA198" s="484">
        <v>69</v>
      </c>
      <c r="GB198" s="484">
        <v>24</v>
      </c>
      <c r="GC198" s="484">
        <v>11</v>
      </c>
      <c r="GD198" s="484">
        <v>4</v>
      </c>
      <c r="GE198" s="484">
        <v>0</v>
      </c>
      <c r="GF198" s="484">
        <v>0</v>
      </c>
      <c r="GG198" s="485">
        <v>670</v>
      </c>
      <c r="GH198" s="484">
        <v>80</v>
      </c>
      <c r="GI198" s="484">
        <v>21366</v>
      </c>
      <c r="GJ198" s="484">
        <v>20425</v>
      </c>
      <c r="GK198" s="484">
        <v>16273</v>
      </c>
      <c r="GL198" s="484">
        <v>7112</v>
      </c>
      <c r="GM198" s="484">
        <v>3942</v>
      </c>
      <c r="GN198" s="484">
        <v>1488</v>
      </c>
      <c r="GO198" s="484">
        <v>453</v>
      </c>
      <c r="GP198" s="484">
        <v>12</v>
      </c>
      <c r="GQ198" s="485">
        <v>71151</v>
      </c>
      <c r="GR198" s="484">
        <v>62</v>
      </c>
      <c r="GS198" s="484">
        <v>23233</v>
      </c>
      <c r="GT198" s="484">
        <v>11206</v>
      </c>
      <c r="GU198" s="484">
        <v>6185</v>
      </c>
      <c r="GV198" s="484">
        <v>2311</v>
      </c>
      <c r="GW198" s="484">
        <v>987</v>
      </c>
      <c r="GX198" s="484">
        <v>313</v>
      </c>
      <c r="GY198" s="484">
        <v>109</v>
      </c>
      <c r="GZ198" s="484">
        <v>15</v>
      </c>
      <c r="HA198" s="485">
        <v>44421</v>
      </c>
      <c r="HB198" s="460">
        <v>0</v>
      </c>
      <c r="HC198" s="460">
        <v>10.5</v>
      </c>
      <c r="HD198" s="460">
        <v>5.8</v>
      </c>
      <c r="HE198" s="460">
        <v>9.3800000000000008</v>
      </c>
      <c r="HF198" s="460">
        <v>7</v>
      </c>
      <c r="HG198" s="460">
        <v>2.5</v>
      </c>
      <c r="HH198" s="460">
        <v>5.8</v>
      </c>
      <c r="HI198" s="460">
        <v>0.5</v>
      </c>
      <c r="HJ198" s="460">
        <v>0</v>
      </c>
      <c r="HK198" s="483">
        <v>41.48</v>
      </c>
      <c r="HL198" s="460">
        <v>126.25</v>
      </c>
      <c r="HM198" s="460">
        <v>38912</v>
      </c>
      <c r="HN198" s="460">
        <v>28802.95</v>
      </c>
      <c r="HO198" s="460">
        <v>20896.87</v>
      </c>
      <c r="HP198" s="460">
        <v>8834.25</v>
      </c>
      <c r="HQ198" s="460">
        <v>4673.5</v>
      </c>
      <c r="HR198" s="460">
        <v>1711.45</v>
      </c>
      <c r="HS198" s="460">
        <v>527</v>
      </c>
      <c r="HT198" s="460">
        <v>19.75</v>
      </c>
      <c r="HU198" s="483">
        <v>104504.02</v>
      </c>
      <c r="HV198" s="460">
        <v>70.099999999999994</v>
      </c>
      <c r="HW198" s="460">
        <v>25941.3</v>
      </c>
      <c r="HX198" s="460">
        <v>22402.3</v>
      </c>
      <c r="HY198" s="460">
        <v>18575</v>
      </c>
      <c r="HZ198" s="460">
        <v>8834.2999999999993</v>
      </c>
      <c r="IA198" s="460">
        <v>5712.1</v>
      </c>
      <c r="IB198" s="460">
        <v>2472.1</v>
      </c>
      <c r="IC198" s="460">
        <v>878.3</v>
      </c>
      <c r="ID198" s="460">
        <v>39.5</v>
      </c>
      <c r="IE198" s="483">
        <v>84925</v>
      </c>
      <c r="IF198" s="483">
        <v>816.4</v>
      </c>
      <c r="IG198" s="483">
        <v>85741.4</v>
      </c>
      <c r="IH198" s="460">
        <v>126.25</v>
      </c>
      <c r="II198" s="460">
        <v>38912</v>
      </c>
      <c r="IJ198" s="460">
        <v>28802.95</v>
      </c>
      <c r="IK198" s="460">
        <v>20896.87</v>
      </c>
      <c r="IL198" s="460">
        <v>8834.25</v>
      </c>
      <c r="IM198" s="460">
        <v>4673.5</v>
      </c>
      <c r="IN198" s="460">
        <v>1711.45</v>
      </c>
      <c r="IO198" s="460">
        <v>527</v>
      </c>
      <c r="IP198" s="460">
        <v>19.75</v>
      </c>
      <c r="IQ198" s="483">
        <v>104504.02</v>
      </c>
      <c r="IR198" s="460">
        <v>42.66</v>
      </c>
      <c r="IS198" s="460">
        <v>9642.5300000000007</v>
      </c>
      <c r="IT198" s="460">
        <v>3302.81</v>
      </c>
      <c r="IU198" s="460">
        <v>1063.9000000000001</v>
      </c>
      <c r="IV198" s="460">
        <v>243.28</v>
      </c>
      <c r="IW198" s="460">
        <v>64.88</v>
      </c>
      <c r="IX198" s="460">
        <v>16.98</v>
      </c>
      <c r="IY198" s="460">
        <v>3.99</v>
      </c>
      <c r="IZ198" s="460">
        <v>0</v>
      </c>
      <c r="JA198" s="483">
        <v>14381.03</v>
      </c>
      <c r="JB198" s="460">
        <v>83.59</v>
      </c>
      <c r="JC198" s="460">
        <v>29269.47</v>
      </c>
      <c r="JD198" s="460">
        <v>25500.14</v>
      </c>
      <c r="JE198" s="460">
        <v>19832.97</v>
      </c>
      <c r="JF198" s="460">
        <v>8590.9699999999993</v>
      </c>
      <c r="JG198" s="460">
        <v>4608.62</v>
      </c>
      <c r="JH198" s="460">
        <v>1694.47</v>
      </c>
      <c r="JI198" s="460">
        <v>523.01</v>
      </c>
      <c r="JJ198" s="460">
        <v>19.75</v>
      </c>
      <c r="JK198" s="483">
        <v>90122.99</v>
      </c>
      <c r="JL198" s="460">
        <v>46.4</v>
      </c>
      <c r="JM198" s="460">
        <v>19513</v>
      </c>
      <c r="JN198" s="460">
        <v>19833.400000000001</v>
      </c>
      <c r="JO198" s="460">
        <v>17629.3</v>
      </c>
      <c r="JP198" s="460">
        <v>8591</v>
      </c>
      <c r="JQ198" s="460">
        <v>5632.8</v>
      </c>
      <c r="JR198" s="460">
        <v>2447.6</v>
      </c>
      <c r="JS198" s="460">
        <v>871.7</v>
      </c>
      <c r="JT198" s="460">
        <v>39.5</v>
      </c>
      <c r="JU198" s="483">
        <v>74604.7</v>
      </c>
      <c r="JV198" s="483">
        <v>816.4</v>
      </c>
      <c r="JW198" s="483">
        <v>75421.100000000006</v>
      </c>
      <c r="JX198" s="461"/>
      <c r="JY198" s="461"/>
      <c r="JZ198" s="461"/>
      <c r="KA198" s="461"/>
      <c r="KB198" s="461"/>
      <c r="KC198" s="461"/>
      <c r="KD198" s="461"/>
      <c r="KE198" s="461"/>
      <c r="KF198" s="461"/>
      <c r="KG198" s="461"/>
      <c r="KH198" s="461"/>
      <c r="KI198" s="461"/>
      <c r="KJ198" s="461"/>
      <c r="KK198" s="461"/>
      <c r="KL198" s="461"/>
      <c r="KM198" s="461"/>
      <c r="KN198" s="461"/>
      <c r="KO198" s="461"/>
      <c r="KP198" s="461"/>
      <c r="KQ198" s="461"/>
      <c r="KR198" s="461"/>
      <c r="KS198" s="461"/>
      <c r="KT198" s="461"/>
      <c r="KU198" s="461"/>
      <c r="KV198" s="461"/>
      <c r="KW198" s="461"/>
      <c r="KX198" s="462"/>
    </row>
    <row r="199" spans="1:310" s="463" customFormat="1" x14ac:dyDescent="0.2">
      <c r="A199" s="457" t="s">
        <v>414</v>
      </c>
      <c r="B199" s="473" t="s">
        <v>1024</v>
      </c>
      <c r="C199" s="464" t="s">
        <v>782</v>
      </c>
      <c r="D199" s="465" t="s">
        <v>1025</v>
      </c>
      <c r="E199" s="484">
        <v>27497</v>
      </c>
      <c r="F199" s="484">
        <v>31698</v>
      </c>
      <c r="G199" s="484">
        <v>22186</v>
      </c>
      <c r="H199" s="484">
        <v>6183</v>
      </c>
      <c r="I199" s="484">
        <v>3737</v>
      </c>
      <c r="J199" s="484">
        <v>1650</v>
      </c>
      <c r="K199" s="484">
        <v>659</v>
      </c>
      <c r="L199" s="484">
        <v>63</v>
      </c>
      <c r="M199" s="485">
        <v>93673</v>
      </c>
      <c r="N199" s="484">
        <v>2182</v>
      </c>
      <c r="O199" s="484">
        <v>1308</v>
      </c>
      <c r="P199" s="484">
        <v>1005</v>
      </c>
      <c r="Q199" s="484">
        <v>262</v>
      </c>
      <c r="R199" s="484">
        <v>204</v>
      </c>
      <c r="S199" s="484">
        <v>41</v>
      </c>
      <c r="T199" s="484">
        <v>32</v>
      </c>
      <c r="U199" s="484">
        <v>20</v>
      </c>
      <c r="V199" s="485">
        <v>5054</v>
      </c>
      <c r="W199" s="484">
        <v>0</v>
      </c>
      <c r="X199" s="484">
        <v>0</v>
      </c>
      <c r="Y199" s="484">
        <v>0</v>
      </c>
      <c r="Z199" s="484">
        <v>0</v>
      </c>
      <c r="AA199" s="484">
        <v>0</v>
      </c>
      <c r="AB199" s="484">
        <v>0</v>
      </c>
      <c r="AC199" s="484">
        <v>0</v>
      </c>
      <c r="AD199" s="484">
        <v>0</v>
      </c>
      <c r="AE199" s="485">
        <v>0</v>
      </c>
      <c r="AF199" s="484">
        <v>25315</v>
      </c>
      <c r="AG199" s="484">
        <v>30390</v>
      </c>
      <c r="AH199" s="484">
        <v>21181</v>
      </c>
      <c r="AI199" s="484">
        <v>5921</v>
      </c>
      <c r="AJ199" s="484">
        <v>3533</v>
      </c>
      <c r="AK199" s="484">
        <v>1609</v>
      </c>
      <c r="AL199" s="484">
        <v>627</v>
      </c>
      <c r="AM199" s="484">
        <v>43</v>
      </c>
      <c r="AN199" s="485">
        <v>88619</v>
      </c>
      <c r="AO199" s="484">
        <v>30</v>
      </c>
      <c r="AP199" s="484">
        <v>93</v>
      </c>
      <c r="AQ199" s="484">
        <v>97</v>
      </c>
      <c r="AR199" s="484">
        <v>34</v>
      </c>
      <c r="AS199" s="484">
        <v>24</v>
      </c>
      <c r="AT199" s="484">
        <v>15</v>
      </c>
      <c r="AU199" s="484">
        <v>6</v>
      </c>
      <c r="AV199" s="484">
        <v>9</v>
      </c>
      <c r="AW199" s="485">
        <v>308</v>
      </c>
      <c r="AX199" s="484">
        <v>30</v>
      </c>
      <c r="AY199" s="484">
        <v>93</v>
      </c>
      <c r="AZ199" s="484">
        <v>97</v>
      </c>
      <c r="BA199" s="484">
        <v>34</v>
      </c>
      <c r="BB199" s="484">
        <v>24</v>
      </c>
      <c r="BC199" s="484">
        <v>15</v>
      </c>
      <c r="BD199" s="484">
        <v>6</v>
      </c>
      <c r="BE199" s="484">
        <v>9</v>
      </c>
      <c r="BF199" s="486"/>
      <c r="BG199" s="485">
        <v>308</v>
      </c>
      <c r="BH199" s="484">
        <v>30</v>
      </c>
      <c r="BI199" s="484">
        <v>25378</v>
      </c>
      <c r="BJ199" s="484">
        <v>30394</v>
      </c>
      <c r="BK199" s="484">
        <v>21118</v>
      </c>
      <c r="BL199" s="484">
        <v>5911</v>
      </c>
      <c r="BM199" s="484">
        <v>3524</v>
      </c>
      <c r="BN199" s="484">
        <v>1600</v>
      </c>
      <c r="BO199" s="484">
        <v>630</v>
      </c>
      <c r="BP199" s="484">
        <v>34</v>
      </c>
      <c r="BQ199" s="485">
        <v>88619</v>
      </c>
      <c r="BR199" s="484">
        <v>9</v>
      </c>
      <c r="BS199" s="484">
        <v>13320</v>
      </c>
      <c r="BT199" s="484">
        <v>10694</v>
      </c>
      <c r="BU199" s="484">
        <v>5748</v>
      </c>
      <c r="BV199" s="484">
        <v>1455</v>
      </c>
      <c r="BW199" s="484">
        <v>824</v>
      </c>
      <c r="BX199" s="484">
        <v>375</v>
      </c>
      <c r="BY199" s="484">
        <v>117</v>
      </c>
      <c r="BZ199" s="484">
        <v>2</v>
      </c>
      <c r="CA199" s="485">
        <v>32544</v>
      </c>
      <c r="CB199" s="484">
        <v>1</v>
      </c>
      <c r="CC199" s="484">
        <v>347</v>
      </c>
      <c r="CD199" s="484">
        <v>496</v>
      </c>
      <c r="CE199" s="484">
        <v>263</v>
      </c>
      <c r="CF199" s="484">
        <v>90</v>
      </c>
      <c r="CG199" s="484">
        <v>30</v>
      </c>
      <c r="CH199" s="484">
        <v>13</v>
      </c>
      <c r="CI199" s="484">
        <v>3</v>
      </c>
      <c r="CJ199" s="484">
        <v>0</v>
      </c>
      <c r="CK199" s="485">
        <v>1243</v>
      </c>
      <c r="CL199" s="484">
        <v>0</v>
      </c>
      <c r="CM199" s="484">
        <v>13</v>
      </c>
      <c r="CN199" s="484">
        <v>25</v>
      </c>
      <c r="CO199" s="484">
        <v>45</v>
      </c>
      <c r="CP199" s="484">
        <v>10</v>
      </c>
      <c r="CQ199" s="484">
        <v>8</v>
      </c>
      <c r="CR199" s="484">
        <v>14</v>
      </c>
      <c r="CS199" s="484">
        <v>14</v>
      </c>
      <c r="CT199" s="484">
        <v>8</v>
      </c>
      <c r="CU199" s="485">
        <v>137</v>
      </c>
      <c r="CV199" s="484">
        <v>596</v>
      </c>
      <c r="CW199" s="484">
        <v>462</v>
      </c>
      <c r="CX199" s="484">
        <v>199</v>
      </c>
      <c r="CY199" s="484">
        <v>123</v>
      </c>
      <c r="CZ199" s="484">
        <v>115</v>
      </c>
      <c r="DA199" s="484">
        <v>66</v>
      </c>
      <c r="DB199" s="484">
        <v>25</v>
      </c>
      <c r="DC199" s="484">
        <v>1</v>
      </c>
      <c r="DD199" s="485">
        <v>1587</v>
      </c>
      <c r="DE199" s="484">
        <v>1033</v>
      </c>
      <c r="DF199" s="484">
        <v>737</v>
      </c>
      <c r="DG199" s="484">
        <v>325</v>
      </c>
      <c r="DH199" s="484">
        <v>103</v>
      </c>
      <c r="DI199" s="484">
        <v>69</v>
      </c>
      <c r="DJ199" s="484">
        <v>25</v>
      </c>
      <c r="DK199" s="484">
        <v>14</v>
      </c>
      <c r="DL199" s="484">
        <v>0</v>
      </c>
      <c r="DM199" s="485">
        <v>2306</v>
      </c>
      <c r="DN199" s="484">
        <v>0</v>
      </c>
      <c r="DO199" s="484">
        <v>0</v>
      </c>
      <c r="DP199" s="484">
        <v>0</v>
      </c>
      <c r="DQ199" s="484">
        <v>0</v>
      </c>
      <c r="DR199" s="484">
        <v>0</v>
      </c>
      <c r="DS199" s="484">
        <v>0</v>
      </c>
      <c r="DT199" s="484">
        <v>0</v>
      </c>
      <c r="DU199" s="484">
        <v>0</v>
      </c>
      <c r="DV199" s="485">
        <v>0</v>
      </c>
      <c r="DW199" s="484">
        <v>92</v>
      </c>
      <c r="DX199" s="484">
        <v>70</v>
      </c>
      <c r="DY199" s="484">
        <v>25</v>
      </c>
      <c r="DZ199" s="484">
        <v>10</v>
      </c>
      <c r="EA199" s="484">
        <v>5</v>
      </c>
      <c r="EB199" s="484">
        <v>4</v>
      </c>
      <c r="EC199" s="484">
        <v>2</v>
      </c>
      <c r="ED199" s="484">
        <v>0</v>
      </c>
      <c r="EE199" s="485">
        <v>208</v>
      </c>
      <c r="EF199" s="484">
        <v>1125</v>
      </c>
      <c r="EG199" s="484">
        <v>807</v>
      </c>
      <c r="EH199" s="484">
        <v>350</v>
      </c>
      <c r="EI199" s="484">
        <v>113</v>
      </c>
      <c r="EJ199" s="484">
        <v>74</v>
      </c>
      <c r="EK199" s="484">
        <v>29</v>
      </c>
      <c r="EL199" s="484">
        <v>16</v>
      </c>
      <c r="EM199" s="484">
        <v>0</v>
      </c>
      <c r="EN199" s="485">
        <v>2514</v>
      </c>
      <c r="EO199" s="484">
        <v>623</v>
      </c>
      <c r="EP199" s="484">
        <v>310</v>
      </c>
      <c r="EQ199" s="484">
        <v>171</v>
      </c>
      <c r="ER199" s="484">
        <v>54</v>
      </c>
      <c r="ES199" s="484">
        <v>36</v>
      </c>
      <c r="ET199" s="484">
        <v>17</v>
      </c>
      <c r="EU199" s="484">
        <v>10</v>
      </c>
      <c r="EV199" s="484">
        <v>0</v>
      </c>
      <c r="EW199" s="485">
        <v>1221</v>
      </c>
      <c r="EX199" s="484">
        <v>0</v>
      </c>
      <c r="EY199" s="484">
        <v>0</v>
      </c>
      <c r="EZ199" s="484">
        <v>0</v>
      </c>
      <c r="FA199" s="484">
        <v>0</v>
      </c>
      <c r="FB199" s="484">
        <v>0</v>
      </c>
      <c r="FC199" s="484">
        <v>0</v>
      </c>
      <c r="FD199" s="484">
        <v>0</v>
      </c>
      <c r="FE199" s="484">
        <v>0</v>
      </c>
      <c r="FF199" s="485">
        <v>0</v>
      </c>
      <c r="FG199" s="484">
        <v>0</v>
      </c>
      <c r="FH199" s="484">
        <v>0</v>
      </c>
      <c r="FI199" s="484">
        <v>0</v>
      </c>
      <c r="FJ199" s="484">
        <v>0</v>
      </c>
      <c r="FK199" s="484">
        <v>0</v>
      </c>
      <c r="FL199" s="484">
        <v>0</v>
      </c>
      <c r="FM199" s="484">
        <v>0</v>
      </c>
      <c r="FN199" s="484">
        <v>0</v>
      </c>
      <c r="FO199" s="485">
        <v>0</v>
      </c>
      <c r="FP199" s="484">
        <v>1</v>
      </c>
      <c r="FQ199" s="484">
        <v>6</v>
      </c>
      <c r="FR199" s="484">
        <v>5</v>
      </c>
      <c r="FS199" s="484">
        <v>0</v>
      </c>
      <c r="FT199" s="484">
        <v>1</v>
      </c>
      <c r="FU199" s="484">
        <v>0</v>
      </c>
      <c r="FV199" s="484">
        <v>0</v>
      </c>
      <c r="FW199" s="484">
        <v>0</v>
      </c>
      <c r="FX199" s="485">
        <v>13</v>
      </c>
      <c r="FY199" s="484">
        <v>622</v>
      </c>
      <c r="FZ199" s="484">
        <v>304</v>
      </c>
      <c r="GA199" s="484">
        <v>166</v>
      </c>
      <c r="GB199" s="484">
        <v>54</v>
      </c>
      <c r="GC199" s="484">
        <v>35</v>
      </c>
      <c r="GD199" s="484">
        <v>17</v>
      </c>
      <c r="GE199" s="484">
        <v>10</v>
      </c>
      <c r="GF199" s="484">
        <v>0</v>
      </c>
      <c r="GG199" s="485">
        <v>1208</v>
      </c>
      <c r="GH199" s="484">
        <v>20</v>
      </c>
      <c r="GI199" s="484">
        <v>11604</v>
      </c>
      <c r="GJ199" s="484">
        <v>19106</v>
      </c>
      <c r="GK199" s="484">
        <v>15035</v>
      </c>
      <c r="GL199" s="484">
        <v>4345</v>
      </c>
      <c r="GM199" s="484">
        <v>2657</v>
      </c>
      <c r="GN199" s="484">
        <v>1194</v>
      </c>
      <c r="GO199" s="484">
        <v>494</v>
      </c>
      <c r="GP199" s="484">
        <v>24</v>
      </c>
      <c r="GQ199" s="485">
        <v>54479</v>
      </c>
      <c r="GR199" s="484">
        <v>10</v>
      </c>
      <c r="GS199" s="484">
        <v>13774</v>
      </c>
      <c r="GT199" s="484">
        <v>11288</v>
      </c>
      <c r="GU199" s="484">
        <v>6083</v>
      </c>
      <c r="GV199" s="484">
        <v>1566</v>
      </c>
      <c r="GW199" s="484">
        <v>867</v>
      </c>
      <c r="GX199" s="484">
        <v>406</v>
      </c>
      <c r="GY199" s="484">
        <v>136</v>
      </c>
      <c r="GZ199" s="484">
        <v>10</v>
      </c>
      <c r="HA199" s="485">
        <v>34140</v>
      </c>
      <c r="HB199" s="460">
        <v>0</v>
      </c>
      <c r="HC199" s="460">
        <v>0</v>
      </c>
      <c r="HD199" s="460">
        <v>0</v>
      </c>
      <c r="HE199" s="460">
        <v>0</v>
      </c>
      <c r="HF199" s="460">
        <v>0</v>
      </c>
      <c r="HG199" s="460">
        <v>0</v>
      </c>
      <c r="HH199" s="460">
        <v>0</v>
      </c>
      <c r="HI199" s="460">
        <v>0</v>
      </c>
      <c r="HJ199" s="460">
        <v>0</v>
      </c>
      <c r="HK199" s="483">
        <v>0</v>
      </c>
      <c r="HL199" s="460">
        <v>27.5</v>
      </c>
      <c r="HM199" s="460">
        <v>22089.75</v>
      </c>
      <c r="HN199" s="460">
        <v>27679.5</v>
      </c>
      <c r="HO199" s="460">
        <v>19624.75</v>
      </c>
      <c r="HP199" s="460">
        <v>5535.25</v>
      </c>
      <c r="HQ199" s="460">
        <v>3312.5</v>
      </c>
      <c r="HR199" s="460">
        <v>1502</v>
      </c>
      <c r="HS199" s="460">
        <v>595</v>
      </c>
      <c r="HT199" s="460">
        <v>29.5</v>
      </c>
      <c r="HU199" s="483">
        <v>80395.75</v>
      </c>
      <c r="HV199" s="460">
        <v>15.3</v>
      </c>
      <c r="HW199" s="460">
        <v>14726.5</v>
      </c>
      <c r="HX199" s="460">
        <v>21528.5</v>
      </c>
      <c r="HY199" s="460">
        <v>17444.2</v>
      </c>
      <c r="HZ199" s="460">
        <v>5535.3</v>
      </c>
      <c r="IA199" s="460">
        <v>4048.6</v>
      </c>
      <c r="IB199" s="460">
        <v>2169.6</v>
      </c>
      <c r="IC199" s="460">
        <v>991.7</v>
      </c>
      <c r="ID199" s="460">
        <v>59</v>
      </c>
      <c r="IE199" s="483">
        <v>66518.7</v>
      </c>
      <c r="IF199" s="483">
        <v>673.3</v>
      </c>
      <c r="IG199" s="483">
        <v>67192</v>
      </c>
      <c r="IH199" s="460">
        <v>27.5</v>
      </c>
      <c r="II199" s="460">
        <v>22089.75</v>
      </c>
      <c r="IJ199" s="460">
        <v>27679.5</v>
      </c>
      <c r="IK199" s="460">
        <v>19624.75</v>
      </c>
      <c r="IL199" s="460">
        <v>5535.25</v>
      </c>
      <c r="IM199" s="460">
        <v>3312.5</v>
      </c>
      <c r="IN199" s="460">
        <v>1502</v>
      </c>
      <c r="IO199" s="460">
        <v>595</v>
      </c>
      <c r="IP199" s="460">
        <v>29.5</v>
      </c>
      <c r="IQ199" s="483">
        <v>80395.75</v>
      </c>
      <c r="IR199" s="460">
        <v>5.27</v>
      </c>
      <c r="IS199" s="460">
        <v>5013.93</v>
      </c>
      <c r="IT199" s="460">
        <v>2769.91</v>
      </c>
      <c r="IU199" s="460">
        <v>984.57</v>
      </c>
      <c r="IV199" s="460">
        <v>142.19</v>
      </c>
      <c r="IW199" s="460">
        <v>33.46</v>
      </c>
      <c r="IX199" s="460">
        <v>4.62</v>
      </c>
      <c r="IY199" s="460">
        <v>1.1299999999999999</v>
      </c>
      <c r="IZ199" s="460">
        <v>0</v>
      </c>
      <c r="JA199" s="483">
        <v>8955.08</v>
      </c>
      <c r="JB199" s="460">
        <v>22.23</v>
      </c>
      <c r="JC199" s="460">
        <v>17075.82</v>
      </c>
      <c r="JD199" s="460">
        <v>24909.59</v>
      </c>
      <c r="JE199" s="460">
        <v>18640.18</v>
      </c>
      <c r="JF199" s="460">
        <v>5393.06</v>
      </c>
      <c r="JG199" s="460">
        <v>3279.04</v>
      </c>
      <c r="JH199" s="460">
        <v>1497.38</v>
      </c>
      <c r="JI199" s="460">
        <v>593.87</v>
      </c>
      <c r="JJ199" s="460">
        <v>29.5</v>
      </c>
      <c r="JK199" s="483">
        <v>71440.67</v>
      </c>
      <c r="JL199" s="460">
        <v>12.4</v>
      </c>
      <c r="JM199" s="460">
        <v>11383.9</v>
      </c>
      <c r="JN199" s="460">
        <v>19374.099999999999</v>
      </c>
      <c r="JO199" s="460">
        <v>16569</v>
      </c>
      <c r="JP199" s="460">
        <v>5393.1</v>
      </c>
      <c r="JQ199" s="460">
        <v>4007.7</v>
      </c>
      <c r="JR199" s="460">
        <v>2162.9</v>
      </c>
      <c r="JS199" s="460">
        <v>989.8</v>
      </c>
      <c r="JT199" s="460">
        <v>59</v>
      </c>
      <c r="JU199" s="483">
        <v>59951.9</v>
      </c>
      <c r="JV199" s="483">
        <v>673.3</v>
      </c>
      <c r="JW199" s="483">
        <v>60625.2</v>
      </c>
      <c r="JX199" s="461"/>
      <c r="JY199" s="461"/>
      <c r="JZ199" s="461"/>
      <c r="KA199" s="461"/>
      <c r="KB199" s="461"/>
      <c r="KC199" s="461"/>
      <c r="KD199" s="461"/>
      <c r="KE199" s="461"/>
      <c r="KF199" s="461"/>
      <c r="KG199" s="461"/>
      <c r="KH199" s="461"/>
      <c r="KI199" s="461"/>
      <c r="KJ199" s="461"/>
      <c r="KK199" s="461"/>
      <c r="KL199" s="461"/>
      <c r="KM199" s="461"/>
      <c r="KN199" s="461"/>
      <c r="KO199" s="461"/>
      <c r="KP199" s="461"/>
      <c r="KQ199" s="461"/>
      <c r="KR199" s="461"/>
      <c r="KS199" s="461"/>
      <c r="KT199" s="461"/>
      <c r="KU199" s="461"/>
      <c r="KV199" s="461"/>
      <c r="KW199" s="461"/>
      <c r="KX199" s="462"/>
    </row>
    <row r="200" spans="1:310" s="463" customFormat="1" x14ac:dyDescent="0.2">
      <c r="A200" s="457" t="s">
        <v>415</v>
      </c>
      <c r="B200" s="473" t="s">
        <v>1026</v>
      </c>
      <c r="C200" s="464" t="s">
        <v>784</v>
      </c>
      <c r="D200" s="465" t="s">
        <v>416</v>
      </c>
      <c r="E200" s="484">
        <v>29686</v>
      </c>
      <c r="F200" s="484">
        <v>12850</v>
      </c>
      <c r="G200" s="484">
        <v>10238</v>
      </c>
      <c r="H200" s="484">
        <v>6919</v>
      </c>
      <c r="I200" s="484">
        <v>3085</v>
      </c>
      <c r="J200" s="484">
        <v>1682</v>
      </c>
      <c r="K200" s="484">
        <v>960</v>
      </c>
      <c r="L200" s="484">
        <v>62</v>
      </c>
      <c r="M200" s="485">
        <v>65482</v>
      </c>
      <c r="N200" s="484">
        <v>1835</v>
      </c>
      <c r="O200" s="484">
        <v>619</v>
      </c>
      <c r="P200" s="484">
        <v>414</v>
      </c>
      <c r="Q200" s="484">
        <v>173</v>
      </c>
      <c r="R200" s="484">
        <v>47</v>
      </c>
      <c r="S200" s="484">
        <v>18</v>
      </c>
      <c r="T200" s="484">
        <v>9</v>
      </c>
      <c r="U200" s="484">
        <v>0</v>
      </c>
      <c r="V200" s="485">
        <v>3115</v>
      </c>
      <c r="W200" s="484">
        <v>14</v>
      </c>
      <c r="X200" s="484">
        <v>4</v>
      </c>
      <c r="Y200" s="484">
        <v>3</v>
      </c>
      <c r="Z200" s="484">
        <v>4</v>
      </c>
      <c r="AA200" s="484">
        <v>1</v>
      </c>
      <c r="AB200" s="484">
        <v>0</v>
      </c>
      <c r="AC200" s="484">
        <v>1</v>
      </c>
      <c r="AD200" s="484">
        <v>0</v>
      </c>
      <c r="AE200" s="485">
        <v>27</v>
      </c>
      <c r="AF200" s="484">
        <v>27837</v>
      </c>
      <c r="AG200" s="484">
        <v>12227</v>
      </c>
      <c r="AH200" s="484">
        <v>9821</v>
      </c>
      <c r="AI200" s="484">
        <v>6742</v>
      </c>
      <c r="AJ200" s="484">
        <v>3037</v>
      </c>
      <c r="AK200" s="484">
        <v>1664</v>
      </c>
      <c r="AL200" s="484">
        <v>950</v>
      </c>
      <c r="AM200" s="484">
        <v>62</v>
      </c>
      <c r="AN200" s="485">
        <v>62340</v>
      </c>
      <c r="AO200" s="484">
        <v>47</v>
      </c>
      <c r="AP200" s="484">
        <v>51</v>
      </c>
      <c r="AQ200" s="484">
        <v>56</v>
      </c>
      <c r="AR200" s="484">
        <v>39</v>
      </c>
      <c r="AS200" s="484">
        <v>23</v>
      </c>
      <c r="AT200" s="484">
        <v>15</v>
      </c>
      <c r="AU200" s="484">
        <v>19</v>
      </c>
      <c r="AV200" s="484">
        <v>20</v>
      </c>
      <c r="AW200" s="485">
        <v>270</v>
      </c>
      <c r="AX200" s="484">
        <v>47</v>
      </c>
      <c r="AY200" s="484">
        <v>51</v>
      </c>
      <c r="AZ200" s="484">
        <v>56</v>
      </c>
      <c r="BA200" s="484">
        <v>39</v>
      </c>
      <c r="BB200" s="484">
        <v>23</v>
      </c>
      <c r="BC200" s="484">
        <v>15</v>
      </c>
      <c r="BD200" s="484">
        <v>19</v>
      </c>
      <c r="BE200" s="484">
        <v>20</v>
      </c>
      <c r="BF200" s="486"/>
      <c r="BG200" s="485">
        <v>270</v>
      </c>
      <c r="BH200" s="484">
        <v>47</v>
      </c>
      <c r="BI200" s="484">
        <v>27841</v>
      </c>
      <c r="BJ200" s="484">
        <v>12232</v>
      </c>
      <c r="BK200" s="484">
        <v>9804</v>
      </c>
      <c r="BL200" s="484">
        <v>6726</v>
      </c>
      <c r="BM200" s="484">
        <v>3029</v>
      </c>
      <c r="BN200" s="484">
        <v>1668</v>
      </c>
      <c r="BO200" s="484">
        <v>951</v>
      </c>
      <c r="BP200" s="484">
        <v>42</v>
      </c>
      <c r="BQ200" s="485">
        <v>62340</v>
      </c>
      <c r="BR200" s="484">
        <v>13</v>
      </c>
      <c r="BS200" s="484">
        <v>12822</v>
      </c>
      <c r="BT200" s="484">
        <v>4341</v>
      </c>
      <c r="BU200" s="484">
        <v>2889</v>
      </c>
      <c r="BV200" s="484">
        <v>1541</v>
      </c>
      <c r="BW200" s="484">
        <v>470</v>
      </c>
      <c r="BX200" s="484">
        <v>231</v>
      </c>
      <c r="BY200" s="484">
        <v>126</v>
      </c>
      <c r="BZ200" s="484">
        <v>3</v>
      </c>
      <c r="CA200" s="485">
        <v>22436</v>
      </c>
      <c r="CB200" s="484">
        <v>1</v>
      </c>
      <c r="CC200" s="484">
        <v>456</v>
      </c>
      <c r="CD200" s="484">
        <v>225</v>
      </c>
      <c r="CE200" s="484">
        <v>144</v>
      </c>
      <c r="CF200" s="484">
        <v>75</v>
      </c>
      <c r="CG200" s="484">
        <v>31</v>
      </c>
      <c r="CH200" s="484">
        <v>14</v>
      </c>
      <c r="CI200" s="484">
        <v>5</v>
      </c>
      <c r="CJ200" s="484">
        <v>0</v>
      </c>
      <c r="CK200" s="485">
        <v>951</v>
      </c>
      <c r="CL200" s="484">
        <v>1</v>
      </c>
      <c r="CM200" s="484">
        <v>11</v>
      </c>
      <c r="CN200" s="484">
        <v>15</v>
      </c>
      <c r="CO200" s="484">
        <v>12</v>
      </c>
      <c r="CP200" s="484">
        <v>8</v>
      </c>
      <c r="CQ200" s="484">
        <v>8</v>
      </c>
      <c r="CR200" s="484">
        <v>7</v>
      </c>
      <c r="CS200" s="484">
        <v>29</v>
      </c>
      <c r="CT200" s="484">
        <v>6</v>
      </c>
      <c r="CU200" s="485">
        <v>97</v>
      </c>
      <c r="CV200" s="484">
        <v>370</v>
      </c>
      <c r="CW200" s="484">
        <v>105</v>
      </c>
      <c r="CX200" s="484">
        <v>95</v>
      </c>
      <c r="CY200" s="484">
        <v>24</v>
      </c>
      <c r="CZ200" s="484">
        <v>9</v>
      </c>
      <c r="DA200" s="484">
        <v>3</v>
      </c>
      <c r="DB200" s="484">
        <v>1</v>
      </c>
      <c r="DC200" s="484">
        <v>3</v>
      </c>
      <c r="DD200" s="485">
        <v>610</v>
      </c>
      <c r="DE200" s="484">
        <v>719</v>
      </c>
      <c r="DF200" s="484">
        <v>221</v>
      </c>
      <c r="DG200" s="484">
        <v>152</v>
      </c>
      <c r="DH200" s="484">
        <v>91</v>
      </c>
      <c r="DI200" s="484">
        <v>43</v>
      </c>
      <c r="DJ200" s="484">
        <v>24</v>
      </c>
      <c r="DK200" s="484">
        <v>18</v>
      </c>
      <c r="DL200" s="484">
        <v>0</v>
      </c>
      <c r="DM200" s="485">
        <v>1268</v>
      </c>
      <c r="DN200" s="484">
        <v>88</v>
      </c>
      <c r="DO200" s="484">
        <v>44</v>
      </c>
      <c r="DP200" s="484">
        <v>34</v>
      </c>
      <c r="DQ200" s="484">
        <v>18</v>
      </c>
      <c r="DR200" s="484">
        <v>4</v>
      </c>
      <c r="DS200" s="484">
        <v>3</v>
      </c>
      <c r="DT200" s="484">
        <v>3</v>
      </c>
      <c r="DU200" s="484">
        <v>0</v>
      </c>
      <c r="DV200" s="485">
        <v>194</v>
      </c>
      <c r="DW200" s="484">
        <v>261</v>
      </c>
      <c r="DX200" s="484">
        <v>51</v>
      </c>
      <c r="DY200" s="484">
        <v>37</v>
      </c>
      <c r="DZ200" s="484">
        <v>20</v>
      </c>
      <c r="EA200" s="484">
        <v>5</v>
      </c>
      <c r="EB200" s="484">
        <v>2</v>
      </c>
      <c r="EC200" s="484">
        <v>2</v>
      </c>
      <c r="ED200" s="484">
        <v>0</v>
      </c>
      <c r="EE200" s="485">
        <v>378</v>
      </c>
      <c r="EF200" s="484">
        <v>1068</v>
      </c>
      <c r="EG200" s="484">
        <v>316</v>
      </c>
      <c r="EH200" s="484">
        <v>223</v>
      </c>
      <c r="EI200" s="484">
        <v>129</v>
      </c>
      <c r="EJ200" s="484">
        <v>52</v>
      </c>
      <c r="EK200" s="484">
        <v>29</v>
      </c>
      <c r="EL200" s="484">
        <v>23</v>
      </c>
      <c r="EM200" s="484">
        <v>0</v>
      </c>
      <c r="EN200" s="485">
        <v>1840</v>
      </c>
      <c r="EO200" s="484">
        <v>657</v>
      </c>
      <c r="EP200" s="484">
        <v>190</v>
      </c>
      <c r="EQ200" s="484">
        <v>157</v>
      </c>
      <c r="ER200" s="484">
        <v>82</v>
      </c>
      <c r="ES200" s="484">
        <v>29</v>
      </c>
      <c r="ET200" s="484">
        <v>15</v>
      </c>
      <c r="EU200" s="484">
        <v>20</v>
      </c>
      <c r="EV200" s="484">
        <v>0</v>
      </c>
      <c r="EW200" s="485">
        <v>1150</v>
      </c>
      <c r="EX200" s="484">
        <v>0</v>
      </c>
      <c r="EY200" s="484">
        <v>0</v>
      </c>
      <c r="EZ200" s="484">
        <v>0</v>
      </c>
      <c r="FA200" s="484">
        <v>0</v>
      </c>
      <c r="FB200" s="484">
        <v>0</v>
      </c>
      <c r="FC200" s="484">
        <v>0</v>
      </c>
      <c r="FD200" s="484">
        <v>0</v>
      </c>
      <c r="FE200" s="484">
        <v>0</v>
      </c>
      <c r="FF200" s="485">
        <v>0</v>
      </c>
      <c r="FG200" s="484">
        <v>0</v>
      </c>
      <c r="FH200" s="484">
        <v>0</v>
      </c>
      <c r="FI200" s="484">
        <v>0</v>
      </c>
      <c r="FJ200" s="484">
        <v>0</v>
      </c>
      <c r="FK200" s="484">
        <v>0</v>
      </c>
      <c r="FL200" s="484">
        <v>0</v>
      </c>
      <c r="FM200" s="484">
        <v>0</v>
      </c>
      <c r="FN200" s="484">
        <v>0</v>
      </c>
      <c r="FO200" s="485">
        <v>0</v>
      </c>
      <c r="FP200" s="484">
        <v>21</v>
      </c>
      <c r="FQ200" s="484">
        <v>22</v>
      </c>
      <c r="FR200" s="484">
        <v>20</v>
      </c>
      <c r="FS200" s="484">
        <v>7</v>
      </c>
      <c r="FT200" s="484">
        <v>4</v>
      </c>
      <c r="FU200" s="484">
        <v>1</v>
      </c>
      <c r="FV200" s="484">
        <v>3</v>
      </c>
      <c r="FW200" s="484">
        <v>0</v>
      </c>
      <c r="FX200" s="485">
        <v>78</v>
      </c>
      <c r="FY200" s="484">
        <v>636</v>
      </c>
      <c r="FZ200" s="484">
        <v>168</v>
      </c>
      <c r="GA200" s="484">
        <v>137</v>
      </c>
      <c r="GB200" s="484">
        <v>75</v>
      </c>
      <c r="GC200" s="484">
        <v>25</v>
      </c>
      <c r="GD200" s="484">
        <v>14</v>
      </c>
      <c r="GE200" s="484">
        <v>17</v>
      </c>
      <c r="GF200" s="484">
        <v>0</v>
      </c>
      <c r="GG200" s="485">
        <v>1072</v>
      </c>
      <c r="GH200" s="484">
        <v>32</v>
      </c>
      <c r="GI200" s="484">
        <v>14202</v>
      </c>
      <c r="GJ200" s="484">
        <v>7552</v>
      </c>
      <c r="GK200" s="484">
        <v>6687</v>
      </c>
      <c r="GL200" s="484">
        <v>5064</v>
      </c>
      <c r="GM200" s="484">
        <v>2511</v>
      </c>
      <c r="GN200" s="484">
        <v>1411</v>
      </c>
      <c r="GO200" s="484">
        <v>786</v>
      </c>
      <c r="GP200" s="484">
        <v>33</v>
      </c>
      <c r="GQ200" s="485">
        <v>38278</v>
      </c>
      <c r="GR200" s="484">
        <v>15</v>
      </c>
      <c r="GS200" s="484">
        <v>13639</v>
      </c>
      <c r="GT200" s="484">
        <v>4680</v>
      </c>
      <c r="GU200" s="484">
        <v>3117</v>
      </c>
      <c r="GV200" s="484">
        <v>1662</v>
      </c>
      <c r="GW200" s="484">
        <v>518</v>
      </c>
      <c r="GX200" s="484">
        <v>257</v>
      </c>
      <c r="GY200" s="484">
        <v>165</v>
      </c>
      <c r="GZ200" s="484">
        <v>9</v>
      </c>
      <c r="HA200" s="485">
        <v>24062</v>
      </c>
      <c r="HB200" s="460">
        <v>0</v>
      </c>
      <c r="HC200" s="460">
        <v>0.5</v>
      </c>
      <c r="HD200" s="460">
        <v>0</v>
      </c>
      <c r="HE200" s="460">
        <v>0</v>
      </c>
      <c r="HF200" s="460">
        <v>0</v>
      </c>
      <c r="HG200" s="460">
        <v>0</v>
      </c>
      <c r="HH200" s="460">
        <v>0</v>
      </c>
      <c r="HI200" s="460">
        <v>0</v>
      </c>
      <c r="HJ200" s="460">
        <v>0</v>
      </c>
      <c r="HK200" s="483">
        <v>0.5</v>
      </c>
      <c r="HL200" s="460">
        <v>43</v>
      </c>
      <c r="HM200" s="460">
        <v>24778.9</v>
      </c>
      <c r="HN200" s="460">
        <v>11119.6</v>
      </c>
      <c r="HO200" s="460">
        <v>9062.65</v>
      </c>
      <c r="HP200" s="460">
        <v>6327.5</v>
      </c>
      <c r="HQ200" s="460">
        <v>2902.75</v>
      </c>
      <c r="HR200" s="460">
        <v>1604.25</v>
      </c>
      <c r="HS200" s="460">
        <v>904.25</v>
      </c>
      <c r="HT200" s="460">
        <v>38.25</v>
      </c>
      <c r="HU200" s="483">
        <v>56781.15</v>
      </c>
      <c r="HV200" s="460">
        <v>23.9</v>
      </c>
      <c r="HW200" s="460">
        <v>16519.3</v>
      </c>
      <c r="HX200" s="460">
        <v>8648.6</v>
      </c>
      <c r="HY200" s="460">
        <v>8055.7</v>
      </c>
      <c r="HZ200" s="460">
        <v>6327.5</v>
      </c>
      <c r="IA200" s="460">
        <v>3547.8</v>
      </c>
      <c r="IB200" s="460">
        <v>2317.3000000000002</v>
      </c>
      <c r="IC200" s="460">
        <v>1507.1</v>
      </c>
      <c r="ID200" s="460">
        <v>76.5</v>
      </c>
      <c r="IE200" s="483">
        <v>47023.7</v>
      </c>
      <c r="IF200" s="483">
        <v>43</v>
      </c>
      <c r="IG200" s="483">
        <v>47066.7</v>
      </c>
      <c r="IH200" s="460">
        <v>43</v>
      </c>
      <c r="II200" s="460">
        <v>24778.9</v>
      </c>
      <c r="IJ200" s="460">
        <v>11119.6</v>
      </c>
      <c r="IK200" s="460">
        <v>9062.65</v>
      </c>
      <c r="IL200" s="460">
        <v>6327.5</v>
      </c>
      <c r="IM200" s="460">
        <v>2902.75</v>
      </c>
      <c r="IN200" s="460">
        <v>1604.25</v>
      </c>
      <c r="IO200" s="460">
        <v>904.25</v>
      </c>
      <c r="IP200" s="460">
        <v>38.25</v>
      </c>
      <c r="IQ200" s="483">
        <v>56781.15</v>
      </c>
      <c r="IR200" s="460">
        <v>13.89</v>
      </c>
      <c r="IS200" s="460">
        <v>5843.09</v>
      </c>
      <c r="IT200" s="460">
        <v>1241.6500000000001</v>
      </c>
      <c r="IU200" s="460">
        <v>504.49</v>
      </c>
      <c r="IV200" s="460">
        <v>197.25</v>
      </c>
      <c r="IW200" s="460">
        <v>41.57</v>
      </c>
      <c r="IX200" s="460">
        <v>24.29</v>
      </c>
      <c r="IY200" s="460">
        <v>15.77</v>
      </c>
      <c r="IZ200" s="460">
        <v>0</v>
      </c>
      <c r="JA200" s="483">
        <v>7882</v>
      </c>
      <c r="JB200" s="460">
        <v>29.11</v>
      </c>
      <c r="JC200" s="460">
        <v>18935.810000000001</v>
      </c>
      <c r="JD200" s="460">
        <v>9877.9500000000007</v>
      </c>
      <c r="JE200" s="460">
        <v>8558.16</v>
      </c>
      <c r="JF200" s="460">
        <v>6130.25</v>
      </c>
      <c r="JG200" s="460">
        <v>2861.18</v>
      </c>
      <c r="JH200" s="460">
        <v>1579.96</v>
      </c>
      <c r="JI200" s="460">
        <v>888.48</v>
      </c>
      <c r="JJ200" s="460">
        <v>38.25</v>
      </c>
      <c r="JK200" s="483">
        <v>48899.15</v>
      </c>
      <c r="JL200" s="460">
        <v>16.2</v>
      </c>
      <c r="JM200" s="460">
        <v>12623.9</v>
      </c>
      <c r="JN200" s="460">
        <v>7682.9</v>
      </c>
      <c r="JO200" s="460">
        <v>7607.3</v>
      </c>
      <c r="JP200" s="460">
        <v>6130.3</v>
      </c>
      <c r="JQ200" s="460">
        <v>3497</v>
      </c>
      <c r="JR200" s="460">
        <v>2282.1999999999998</v>
      </c>
      <c r="JS200" s="460">
        <v>1480.8</v>
      </c>
      <c r="JT200" s="460">
        <v>76.5</v>
      </c>
      <c r="JU200" s="483">
        <v>41397.1</v>
      </c>
      <c r="JV200" s="483">
        <v>43</v>
      </c>
      <c r="JW200" s="483">
        <v>41440.1</v>
      </c>
      <c r="JX200" s="461"/>
      <c r="JY200" s="461"/>
      <c r="JZ200" s="461"/>
      <c r="KA200" s="461"/>
      <c r="KB200" s="461"/>
      <c r="KC200" s="461"/>
      <c r="KD200" s="461"/>
      <c r="KE200" s="461"/>
      <c r="KF200" s="461"/>
      <c r="KG200" s="461"/>
      <c r="KH200" s="461"/>
      <c r="KI200" s="461"/>
      <c r="KJ200" s="461"/>
      <c r="KK200" s="461"/>
      <c r="KL200" s="461"/>
      <c r="KM200" s="461"/>
      <c r="KN200" s="461"/>
      <c r="KO200" s="461"/>
      <c r="KP200" s="461"/>
      <c r="KQ200" s="461"/>
      <c r="KR200" s="461"/>
      <c r="KS200" s="461"/>
      <c r="KT200" s="461"/>
      <c r="KU200" s="461"/>
      <c r="KV200" s="461"/>
      <c r="KW200" s="461"/>
      <c r="KX200" s="462"/>
    </row>
    <row r="201" spans="1:310" s="463" customFormat="1" x14ac:dyDescent="0.2">
      <c r="A201" s="457" t="s">
        <v>417</v>
      </c>
      <c r="B201" s="473" t="s">
        <v>1027</v>
      </c>
      <c r="C201" s="464" t="s">
        <v>782</v>
      </c>
      <c r="D201" s="465" t="s">
        <v>1028</v>
      </c>
      <c r="E201" s="484">
        <v>7612</v>
      </c>
      <c r="F201" s="484">
        <v>14614</v>
      </c>
      <c r="G201" s="484">
        <v>29875</v>
      </c>
      <c r="H201" s="484">
        <v>11411</v>
      </c>
      <c r="I201" s="484">
        <v>5723</v>
      </c>
      <c r="J201" s="484">
        <v>3330</v>
      </c>
      <c r="K201" s="484">
        <v>1872</v>
      </c>
      <c r="L201" s="484">
        <v>86</v>
      </c>
      <c r="M201" s="485">
        <v>74523</v>
      </c>
      <c r="N201" s="484">
        <v>331</v>
      </c>
      <c r="O201" s="484">
        <v>414</v>
      </c>
      <c r="P201" s="484">
        <v>997</v>
      </c>
      <c r="Q201" s="484">
        <v>559</v>
      </c>
      <c r="R201" s="484">
        <v>106</v>
      </c>
      <c r="S201" s="484">
        <v>73</v>
      </c>
      <c r="T201" s="484">
        <v>24</v>
      </c>
      <c r="U201" s="484">
        <v>4</v>
      </c>
      <c r="V201" s="485">
        <v>2508</v>
      </c>
      <c r="W201" s="484">
        <v>0</v>
      </c>
      <c r="X201" s="484">
        <v>1</v>
      </c>
      <c r="Y201" s="484">
        <v>0</v>
      </c>
      <c r="Z201" s="484">
        <v>0</v>
      </c>
      <c r="AA201" s="484">
        <v>1</v>
      </c>
      <c r="AB201" s="484">
        <v>0</v>
      </c>
      <c r="AC201" s="484">
        <v>0</v>
      </c>
      <c r="AD201" s="484">
        <v>0</v>
      </c>
      <c r="AE201" s="485">
        <v>2</v>
      </c>
      <c r="AF201" s="484">
        <v>7281</v>
      </c>
      <c r="AG201" s="484">
        <v>14199</v>
      </c>
      <c r="AH201" s="484">
        <v>28878</v>
      </c>
      <c r="AI201" s="484">
        <v>10852</v>
      </c>
      <c r="AJ201" s="484">
        <v>5616</v>
      </c>
      <c r="AK201" s="484">
        <v>3257</v>
      </c>
      <c r="AL201" s="484">
        <v>1848</v>
      </c>
      <c r="AM201" s="484">
        <v>82</v>
      </c>
      <c r="AN201" s="485">
        <v>72013</v>
      </c>
      <c r="AO201" s="484">
        <v>6</v>
      </c>
      <c r="AP201" s="484">
        <v>8</v>
      </c>
      <c r="AQ201" s="484">
        <v>74</v>
      </c>
      <c r="AR201" s="484">
        <v>42</v>
      </c>
      <c r="AS201" s="484">
        <v>29</v>
      </c>
      <c r="AT201" s="484">
        <v>24</v>
      </c>
      <c r="AU201" s="484">
        <v>18</v>
      </c>
      <c r="AV201" s="484">
        <v>8</v>
      </c>
      <c r="AW201" s="485">
        <v>209</v>
      </c>
      <c r="AX201" s="484">
        <v>6</v>
      </c>
      <c r="AY201" s="484">
        <v>8</v>
      </c>
      <c r="AZ201" s="484">
        <v>74</v>
      </c>
      <c r="BA201" s="484">
        <v>42</v>
      </c>
      <c r="BB201" s="484">
        <v>29</v>
      </c>
      <c r="BC201" s="484">
        <v>24</v>
      </c>
      <c r="BD201" s="484">
        <v>18</v>
      </c>
      <c r="BE201" s="484">
        <v>8</v>
      </c>
      <c r="BF201" s="486"/>
      <c r="BG201" s="485">
        <v>209</v>
      </c>
      <c r="BH201" s="484">
        <v>6</v>
      </c>
      <c r="BI201" s="484">
        <v>7283</v>
      </c>
      <c r="BJ201" s="484">
        <v>14265</v>
      </c>
      <c r="BK201" s="484">
        <v>28846</v>
      </c>
      <c r="BL201" s="484">
        <v>10839</v>
      </c>
      <c r="BM201" s="484">
        <v>5611</v>
      </c>
      <c r="BN201" s="484">
        <v>3251</v>
      </c>
      <c r="BO201" s="484">
        <v>1838</v>
      </c>
      <c r="BP201" s="484">
        <v>74</v>
      </c>
      <c r="BQ201" s="485">
        <v>72013</v>
      </c>
      <c r="BR201" s="484">
        <v>1</v>
      </c>
      <c r="BS201" s="484">
        <v>3603</v>
      </c>
      <c r="BT201" s="484">
        <v>6350</v>
      </c>
      <c r="BU201" s="484">
        <v>8647</v>
      </c>
      <c r="BV201" s="484">
        <v>2682</v>
      </c>
      <c r="BW201" s="484">
        <v>1136</v>
      </c>
      <c r="BX201" s="484">
        <v>551</v>
      </c>
      <c r="BY201" s="484">
        <v>237</v>
      </c>
      <c r="BZ201" s="484">
        <v>3</v>
      </c>
      <c r="CA201" s="485">
        <v>23210</v>
      </c>
      <c r="CB201" s="484">
        <v>0</v>
      </c>
      <c r="CC201" s="484">
        <v>49</v>
      </c>
      <c r="CD201" s="484">
        <v>152</v>
      </c>
      <c r="CE201" s="484">
        <v>387</v>
      </c>
      <c r="CF201" s="484">
        <v>129</v>
      </c>
      <c r="CG201" s="484">
        <v>55</v>
      </c>
      <c r="CH201" s="484">
        <v>34</v>
      </c>
      <c r="CI201" s="484">
        <v>18</v>
      </c>
      <c r="CJ201" s="484">
        <v>1</v>
      </c>
      <c r="CK201" s="485">
        <v>825</v>
      </c>
      <c r="CL201" s="484">
        <v>0</v>
      </c>
      <c r="CM201" s="484">
        <v>2</v>
      </c>
      <c r="CN201" s="484">
        <v>13</v>
      </c>
      <c r="CO201" s="484">
        <v>18</v>
      </c>
      <c r="CP201" s="484">
        <v>6</v>
      </c>
      <c r="CQ201" s="484">
        <v>6</v>
      </c>
      <c r="CR201" s="484">
        <v>11</v>
      </c>
      <c r="CS201" s="484">
        <v>19</v>
      </c>
      <c r="CT201" s="484">
        <v>11</v>
      </c>
      <c r="CU201" s="485">
        <v>86</v>
      </c>
      <c r="CV201" s="484">
        <v>972</v>
      </c>
      <c r="CW201" s="484">
        <v>359</v>
      </c>
      <c r="CX201" s="484">
        <v>451</v>
      </c>
      <c r="CY201" s="484">
        <v>156</v>
      </c>
      <c r="CZ201" s="484">
        <v>50</v>
      </c>
      <c r="DA201" s="484">
        <v>23</v>
      </c>
      <c r="DB201" s="484">
        <v>9</v>
      </c>
      <c r="DC201" s="484">
        <v>3</v>
      </c>
      <c r="DD201" s="485">
        <v>2023</v>
      </c>
      <c r="DE201" s="484">
        <v>181</v>
      </c>
      <c r="DF201" s="484">
        <v>336</v>
      </c>
      <c r="DG201" s="484">
        <v>397</v>
      </c>
      <c r="DH201" s="484">
        <v>196</v>
      </c>
      <c r="DI201" s="484">
        <v>40</v>
      </c>
      <c r="DJ201" s="484">
        <v>20</v>
      </c>
      <c r="DK201" s="484">
        <v>14</v>
      </c>
      <c r="DL201" s="484">
        <v>0</v>
      </c>
      <c r="DM201" s="485">
        <v>1184</v>
      </c>
      <c r="DN201" s="484">
        <v>0</v>
      </c>
      <c r="DO201" s="484">
        <v>0</v>
      </c>
      <c r="DP201" s="484">
        <v>0</v>
      </c>
      <c r="DQ201" s="484">
        <v>0</v>
      </c>
      <c r="DR201" s="484">
        <v>0</v>
      </c>
      <c r="DS201" s="484">
        <v>0</v>
      </c>
      <c r="DT201" s="484">
        <v>0</v>
      </c>
      <c r="DU201" s="484">
        <v>0</v>
      </c>
      <c r="DV201" s="485">
        <v>0</v>
      </c>
      <c r="DW201" s="484">
        <v>54</v>
      </c>
      <c r="DX201" s="484">
        <v>44</v>
      </c>
      <c r="DY201" s="484">
        <v>94</v>
      </c>
      <c r="DZ201" s="484">
        <v>25</v>
      </c>
      <c r="EA201" s="484">
        <v>11</v>
      </c>
      <c r="EB201" s="484">
        <v>4</v>
      </c>
      <c r="EC201" s="484">
        <v>3</v>
      </c>
      <c r="ED201" s="484">
        <v>1</v>
      </c>
      <c r="EE201" s="485">
        <v>236</v>
      </c>
      <c r="EF201" s="484">
        <v>235</v>
      </c>
      <c r="EG201" s="484">
        <v>380</v>
      </c>
      <c r="EH201" s="484">
        <v>491</v>
      </c>
      <c r="EI201" s="484">
        <v>221</v>
      </c>
      <c r="EJ201" s="484">
        <v>51</v>
      </c>
      <c r="EK201" s="484">
        <v>24</v>
      </c>
      <c r="EL201" s="484">
        <v>17</v>
      </c>
      <c r="EM201" s="484">
        <v>1</v>
      </c>
      <c r="EN201" s="485">
        <v>1420</v>
      </c>
      <c r="EO201" s="484">
        <v>109</v>
      </c>
      <c r="EP201" s="484">
        <v>130</v>
      </c>
      <c r="EQ201" s="484">
        <v>222</v>
      </c>
      <c r="ER201" s="484">
        <v>68</v>
      </c>
      <c r="ES201" s="484">
        <v>24</v>
      </c>
      <c r="ET201" s="484">
        <v>13</v>
      </c>
      <c r="EU201" s="484">
        <v>8</v>
      </c>
      <c r="EV201" s="484">
        <v>1</v>
      </c>
      <c r="EW201" s="485">
        <v>575</v>
      </c>
      <c r="EX201" s="484">
        <v>0</v>
      </c>
      <c r="EY201" s="484">
        <v>0</v>
      </c>
      <c r="EZ201" s="484">
        <v>0</v>
      </c>
      <c r="FA201" s="484">
        <v>0</v>
      </c>
      <c r="FB201" s="484">
        <v>0</v>
      </c>
      <c r="FC201" s="484">
        <v>0</v>
      </c>
      <c r="FD201" s="484">
        <v>0</v>
      </c>
      <c r="FE201" s="484">
        <v>0</v>
      </c>
      <c r="FF201" s="485">
        <v>0</v>
      </c>
      <c r="FG201" s="484">
        <v>0</v>
      </c>
      <c r="FH201" s="484">
        <v>0</v>
      </c>
      <c r="FI201" s="484">
        <v>0</v>
      </c>
      <c r="FJ201" s="484">
        <v>0</v>
      </c>
      <c r="FK201" s="484">
        <v>0</v>
      </c>
      <c r="FL201" s="484">
        <v>0</v>
      </c>
      <c r="FM201" s="484">
        <v>0</v>
      </c>
      <c r="FN201" s="484">
        <v>0</v>
      </c>
      <c r="FO201" s="485">
        <v>0</v>
      </c>
      <c r="FP201" s="484">
        <v>1</v>
      </c>
      <c r="FQ201" s="484">
        <v>2</v>
      </c>
      <c r="FR201" s="484">
        <v>0</v>
      </c>
      <c r="FS201" s="484">
        <v>0</v>
      </c>
      <c r="FT201" s="484">
        <v>0</v>
      </c>
      <c r="FU201" s="484">
        <v>0</v>
      </c>
      <c r="FV201" s="484">
        <v>0</v>
      </c>
      <c r="FW201" s="484">
        <v>0</v>
      </c>
      <c r="FX201" s="485">
        <v>3</v>
      </c>
      <c r="FY201" s="484">
        <v>108</v>
      </c>
      <c r="FZ201" s="484">
        <v>128</v>
      </c>
      <c r="GA201" s="484">
        <v>222</v>
      </c>
      <c r="GB201" s="484">
        <v>68</v>
      </c>
      <c r="GC201" s="484">
        <v>24</v>
      </c>
      <c r="GD201" s="484">
        <v>13</v>
      </c>
      <c r="GE201" s="484">
        <v>8</v>
      </c>
      <c r="GF201" s="484">
        <v>1</v>
      </c>
      <c r="GG201" s="485">
        <v>572</v>
      </c>
      <c r="GH201" s="484">
        <v>5</v>
      </c>
      <c r="GI201" s="484">
        <v>3574</v>
      </c>
      <c r="GJ201" s="484">
        <v>7705</v>
      </c>
      <c r="GK201" s="484">
        <v>19699</v>
      </c>
      <c r="GL201" s="484">
        <v>7997</v>
      </c>
      <c r="GM201" s="484">
        <v>4402</v>
      </c>
      <c r="GN201" s="484">
        <v>2651</v>
      </c>
      <c r="GO201" s="484">
        <v>1561</v>
      </c>
      <c r="GP201" s="484">
        <v>58</v>
      </c>
      <c r="GQ201" s="485">
        <v>47652</v>
      </c>
      <c r="GR201" s="484">
        <v>1</v>
      </c>
      <c r="GS201" s="484">
        <v>3709</v>
      </c>
      <c r="GT201" s="484">
        <v>6560</v>
      </c>
      <c r="GU201" s="484">
        <v>9147</v>
      </c>
      <c r="GV201" s="484">
        <v>2842</v>
      </c>
      <c r="GW201" s="484">
        <v>1209</v>
      </c>
      <c r="GX201" s="484">
        <v>600</v>
      </c>
      <c r="GY201" s="484">
        <v>277</v>
      </c>
      <c r="GZ201" s="484">
        <v>16</v>
      </c>
      <c r="HA201" s="485">
        <v>24361</v>
      </c>
      <c r="HB201" s="460">
        <v>0.5</v>
      </c>
      <c r="HC201" s="460">
        <v>5</v>
      </c>
      <c r="HD201" s="460">
        <v>0.38</v>
      </c>
      <c r="HE201" s="460">
        <v>0</v>
      </c>
      <c r="HF201" s="460">
        <v>0</v>
      </c>
      <c r="HG201" s="460">
        <v>0</v>
      </c>
      <c r="HH201" s="460">
        <v>0</v>
      </c>
      <c r="HI201" s="460">
        <v>0</v>
      </c>
      <c r="HJ201" s="460">
        <v>0</v>
      </c>
      <c r="HK201" s="483">
        <v>5.88</v>
      </c>
      <c r="HL201" s="460">
        <v>5.25</v>
      </c>
      <c r="HM201" s="460">
        <v>6421.5</v>
      </c>
      <c r="HN201" s="460">
        <v>12680.12</v>
      </c>
      <c r="HO201" s="460">
        <v>26676</v>
      </c>
      <c r="HP201" s="460">
        <v>10159.25</v>
      </c>
      <c r="HQ201" s="460">
        <v>5321.75</v>
      </c>
      <c r="HR201" s="460">
        <v>3103.25</v>
      </c>
      <c r="HS201" s="460">
        <v>1767.75</v>
      </c>
      <c r="HT201" s="460">
        <v>68.5</v>
      </c>
      <c r="HU201" s="483">
        <v>66203.37</v>
      </c>
      <c r="HV201" s="460">
        <v>2.9</v>
      </c>
      <c r="HW201" s="460">
        <v>4281</v>
      </c>
      <c r="HX201" s="460">
        <v>9862.2999999999993</v>
      </c>
      <c r="HY201" s="460">
        <v>23712</v>
      </c>
      <c r="HZ201" s="460">
        <v>10159.299999999999</v>
      </c>
      <c r="IA201" s="460">
        <v>6504.4</v>
      </c>
      <c r="IB201" s="460">
        <v>4482.5</v>
      </c>
      <c r="IC201" s="460">
        <v>2946.3</v>
      </c>
      <c r="ID201" s="460">
        <v>137</v>
      </c>
      <c r="IE201" s="483">
        <v>62087.7</v>
      </c>
      <c r="IF201" s="483">
        <v>0</v>
      </c>
      <c r="IG201" s="483">
        <v>62087.7</v>
      </c>
      <c r="IH201" s="460">
        <v>5.25</v>
      </c>
      <c r="II201" s="460">
        <v>6421.5</v>
      </c>
      <c r="IJ201" s="460">
        <v>12680.12</v>
      </c>
      <c r="IK201" s="460">
        <v>26676</v>
      </c>
      <c r="IL201" s="460">
        <v>10159.25</v>
      </c>
      <c r="IM201" s="460">
        <v>5321.75</v>
      </c>
      <c r="IN201" s="460">
        <v>3103.25</v>
      </c>
      <c r="IO201" s="460">
        <v>1767.75</v>
      </c>
      <c r="IP201" s="460">
        <v>68.5</v>
      </c>
      <c r="IQ201" s="483">
        <v>66203.37</v>
      </c>
      <c r="IR201" s="460">
        <v>0.49</v>
      </c>
      <c r="IS201" s="460">
        <v>923.8</v>
      </c>
      <c r="IT201" s="460">
        <v>1521.78</v>
      </c>
      <c r="IU201" s="460">
        <v>1792.08</v>
      </c>
      <c r="IV201" s="460">
        <v>338.14</v>
      </c>
      <c r="IW201" s="460">
        <v>87.56</v>
      </c>
      <c r="IX201" s="460">
        <v>25.43</v>
      </c>
      <c r="IY201" s="460">
        <v>3.13</v>
      </c>
      <c r="IZ201" s="460">
        <v>0.34</v>
      </c>
      <c r="JA201" s="483">
        <v>4692.75</v>
      </c>
      <c r="JB201" s="460">
        <v>4.76</v>
      </c>
      <c r="JC201" s="460">
        <v>5497.7</v>
      </c>
      <c r="JD201" s="460">
        <v>11158.34</v>
      </c>
      <c r="JE201" s="460">
        <v>24883.919999999998</v>
      </c>
      <c r="JF201" s="460">
        <v>9821.11</v>
      </c>
      <c r="JG201" s="460">
        <v>5234.1899999999996</v>
      </c>
      <c r="JH201" s="460">
        <v>3077.82</v>
      </c>
      <c r="JI201" s="460">
        <v>1764.62</v>
      </c>
      <c r="JJ201" s="460">
        <v>68.16</v>
      </c>
      <c r="JK201" s="483">
        <v>61510.62</v>
      </c>
      <c r="JL201" s="460">
        <v>2.6</v>
      </c>
      <c r="JM201" s="460">
        <v>3665.1</v>
      </c>
      <c r="JN201" s="460">
        <v>8678.7000000000007</v>
      </c>
      <c r="JO201" s="460">
        <v>22119</v>
      </c>
      <c r="JP201" s="460">
        <v>9821.1</v>
      </c>
      <c r="JQ201" s="460">
        <v>6397.3</v>
      </c>
      <c r="JR201" s="460">
        <v>4445.7</v>
      </c>
      <c r="JS201" s="460">
        <v>2941</v>
      </c>
      <c r="JT201" s="460">
        <v>136.30000000000001</v>
      </c>
      <c r="JU201" s="483">
        <v>58206.8</v>
      </c>
      <c r="JV201" s="483">
        <v>0</v>
      </c>
      <c r="JW201" s="483">
        <v>58206.8</v>
      </c>
      <c r="JX201" s="461"/>
      <c r="JY201" s="461"/>
      <c r="JZ201" s="461"/>
      <c r="KA201" s="461"/>
      <c r="KB201" s="461"/>
      <c r="KC201" s="461"/>
      <c r="KD201" s="461"/>
      <c r="KE201" s="461"/>
      <c r="KF201" s="461"/>
      <c r="KG201" s="461"/>
      <c r="KH201" s="461"/>
      <c r="KI201" s="461"/>
      <c r="KJ201" s="461"/>
      <c r="KK201" s="461"/>
      <c r="KL201" s="461"/>
      <c r="KM201" s="461"/>
      <c r="KN201" s="461"/>
      <c r="KO201" s="461"/>
      <c r="KP201" s="461"/>
      <c r="KQ201" s="461"/>
      <c r="KR201" s="461"/>
      <c r="KS201" s="461"/>
      <c r="KT201" s="461"/>
      <c r="KU201" s="461"/>
      <c r="KV201" s="461"/>
      <c r="KW201" s="461"/>
      <c r="KX201" s="462"/>
    </row>
    <row r="202" spans="1:310" s="463" customFormat="1" x14ac:dyDescent="0.2">
      <c r="A202" s="457" t="s">
        <v>418</v>
      </c>
      <c r="B202" s="473" t="s">
        <v>1029</v>
      </c>
      <c r="C202" s="464" t="s">
        <v>640</v>
      </c>
      <c r="D202" s="465" t="s">
        <v>419</v>
      </c>
      <c r="E202" s="484">
        <v>2734</v>
      </c>
      <c r="F202" s="484">
        <v>13706</v>
      </c>
      <c r="G202" s="484">
        <v>27627</v>
      </c>
      <c r="H202" s="484">
        <v>32110</v>
      </c>
      <c r="I202" s="484">
        <v>19625</v>
      </c>
      <c r="J202" s="484">
        <v>7625</v>
      </c>
      <c r="K202" s="484">
        <v>3252</v>
      </c>
      <c r="L202" s="484">
        <v>201</v>
      </c>
      <c r="M202" s="485">
        <v>106880</v>
      </c>
      <c r="N202" s="484">
        <v>80</v>
      </c>
      <c r="O202" s="484">
        <v>302</v>
      </c>
      <c r="P202" s="484">
        <v>403</v>
      </c>
      <c r="Q202" s="484">
        <v>295</v>
      </c>
      <c r="R202" s="484">
        <v>194</v>
      </c>
      <c r="S202" s="484">
        <v>60</v>
      </c>
      <c r="T202" s="484">
        <v>32</v>
      </c>
      <c r="U202" s="484">
        <v>0</v>
      </c>
      <c r="V202" s="485">
        <v>1366</v>
      </c>
      <c r="W202" s="484">
        <v>0</v>
      </c>
      <c r="X202" s="484">
        <v>0</v>
      </c>
      <c r="Y202" s="484">
        <v>0</v>
      </c>
      <c r="Z202" s="484">
        <v>0</v>
      </c>
      <c r="AA202" s="484">
        <v>0</v>
      </c>
      <c r="AB202" s="484">
        <v>0</v>
      </c>
      <c r="AC202" s="484">
        <v>0</v>
      </c>
      <c r="AD202" s="484">
        <v>0</v>
      </c>
      <c r="AE202" s="485">
        <v>0</v>
      </c>
      <c r="AF202" s="484">
        <v>2654</v>
      </c>
      <c r="AG202" s="484">
        <v>13404</v>
      </c>
      <c r="AH202" s="484">
        <v>27224</v>
      </c>
      <c r="AI202" s="484">
        <v>31815</v>
      </c>
      <c r="AJ202" s="484">
        <v>19431</v>
      </c>
      <c r="AK202" s="484">
        <v>7565</v>
      </c>
      <c r="AL202" s="484">
        <v>3220</v>
      </c>
      <c r="AM202" s="484">
        <v>201</v>
      </c>
      <c r="AN202" s="485">
        <v>105514</v>
      </c>
      <c r="AO202" s="484">
        <v>2</v>
      </c>
      <c r="AP202" s="484">
        <v>11</v>
      </c>
      <c r="AQ202" s="484">
        <v>65</v>
      </c>
      <c r="AR202" s="484">
        <v>175</v>
      </c>
      <c r="AS202" s="484">
        <v>195</v>
      </c>
      <c r="AT202" s="484">
        <v>82</v>
      </c>
      <c r="AU202" s="484">
        <v>36</v>
      </c>
      <c r="AV202" s="484">
        <v>16</v>
      </c>
      <c r="AW202" s="485">
        <v>582</v>
      </c>
      <c r="AX202" s="484">
        <v>2</v>
      </c>
      <c r="AY202" s="484">
        <v>11</v>
      </c>
      <c r="AZ202" s="484">
        <v>65</v>
      </c>
      <c r="BA202" s="484">
        <v>175</v>
      </c>
      <c r="BB202" s="484">
        <v>195</v>
      </c>
      <c r="BC202" s="484">
        <v>82</v>
      </c>
      <c r="BD202" s="484">
        <v>36</v>
      </c>
      <c r="BE202" s="484">
        <v>16</v>
      </c>
      <c r="BF202" s="486"/>
      <c r="BG202" s="485">
        <v>582</v>
      </c>
      <c r="BH202" s="484">
        <v>2</v>
      </c>
      <c r="BI202" s="484">
        <v>2663</v>
      </c>
      <c r="BJ202" s="484">
        <v>13458</v>
      </c>
      <c r="BK202" s="484">
        <v>27334</v>
      </c>
      <c r="BL202" s="484">
        <v>31835</v>
      </c>
      <c r="BM202" s="484">
        <v>19318</v>
      </c>
      <c r="BN202" s="484">
        <v>7519</v>
      </c>
      <c r="BO202" s="484">
        <v>3200</v>
      </c>
      <c r="BP202" s="484">
        <v>185</v>
      </c>
      <c r="BQ202" s="485">
        <v>105514</v>
      </c>
      <c r="BR202" s="484">
        <v>1</v>
      </c>
      <c r="BS202" s="484">
        <v>1114</v>
      </c>
      <c r="BT202" s="484">
        <v>5895</v>
      </c>
      <c r="BU202" s="484">
        <v>8749</v>
      </c>
      <c r="BV202" s="484">
        <v>5917</v>
      </c>
      <c r="BW202" s="484">
        <v>3057</v>
      </c>
      <c r="BX202" s="484">
        <v>985</v>
      </c>
      <c r="BY202" s="484">
        <v>417</v>
      </c>
      <c r="BZ202" s="484">
        <v>12</v>
      </c>
      <c r="CA202" s="485">
        <v>26147</v>
      </c>
      <c r="CB202" s="484">
        <v>0</v>
      </c>
      <c r="CC202" s="484">
        <v>13</v>
      </c>
      <c r="CD202" s="484">
        <v>107</v>
      </c>
      <c r="CE202" s="484">
        <v>250</v>
      </c>
      <c r="CF202" s="484">
        <v>200</v>
      </c>
      <c r="CG202" s="484">
        <v>136</v>
      </c>
      <c r="CH202" s="484">
        <v>55</v>
      </c>
      <c r="CI202" s="484">
        <v>17</v>
      </c>
      <c r="CJ202" s="484">
        <v>1</v>
      </c>
      <c r="CK202" s="485">
        <v>779</v>
      </c>
      <c r="CL202" s="484">
        <v>0</v>
      </c>
      <c r="CM202" s="484">
        <v>0</v>
      </c>
      <c r="CN202" s="484">
        <v>8</v>
      </c>
      <c r="CO202" s="484">
        <v>11</v>
      </c>
      <c r="CP202" s="484">
        <v>23</v>
      </c>
      <c r="CQ202" s="484">
        <v>17</v>
      </c>
      <c r="CR202" s="484">
        <v>16</v>
      </c>
      <c r="CS202" s="484">
        <v>31</v>
      </c>
      <c r="CT202" s="484">
        <v>9</v>
      </c>
      <c r="CU202" s="485">
        <v>115</v>
      </c>
      <c r="CV202" s="484">
        <v>34</v>
      </c>
      <c r="CW202" s="484">
        <v>170</v>
      </c>
      <c r="CX202" s="484">
        <v>290</v>
      </c>
      <c r="CY202" s="484">
        <v>242</v>
      </c>
      <c r="CZ202" s="484">
        <v>125</v>
      </c>
      <c r="DA202" s="484">
        <v>48</v>
      </c>
      <c r="DB202" s="484">
        <v>15</v>
      </c>
      <c r="DC202" s="484">
        <v>1</v>
      </c>
      <c r="DD202" s="485">
        <v>925</v>
      </c>
      <c r="DE202" s="484">
        <v>73</v>
      </c>
      <c r="DF202" s="484">
        <v>343</v>
      </c>
      <c r="DG202" s="484">
        <v>412</v>
      </c>
      <c r="DH202" s="484">
        <v>302</v>
      </c>
      <c r="DI202" s="484">
        <v>147</v>
      </c>
      <c r="DJ202" s="484">
        <v>59</v>
      </c>
      <c r="DK202" s="484">
        <v>21</v>
      </c>
      <c r="DL202" s="484">
        <v>2</v>
      </c>
      <c r="DM202" s="485">
        <v>1359</v>
      </c>
      <c r="DN202" s="484">
        <v>0</v>
      </c>
      <c r="DO202" s="484">
        <v>0</v>
      </c>
      <c r="DP202" s="484">
        <v>0</v>
      </c>
      <c r="DQ202" s="484">
        <v>0</v>
      </c>
      <c r="DR202" s="484">
        <v>0</v>
      </c>
      <c r="DS202" s="484">
        <v>0</v>
      </c>
      <c r="DT202" s="484">
        <v>0</v>
      </c>
      <c r="DU202" s="484">
        <v>0</v>
      </c>
      <c r="DV202" s="485">
        <v>0</v>
      </c>
      <c r="DW202" s="484">
        <v>10</v>
      </c>
      <c r="DX202" s="484">
        <v>50</v>
      </c>
      <c r="DY202" s="484">
        <v>42</v>
      </c>
      <c r="DZ202" s="484">
        <v>31</v>
      </c>
      <c r="EA202" s="484">
        <v>16</v>
      </c>
      <c r="EB202" s="484">
        <v>8</v>
      </c>
      <c r="EC202" s="484">
        <v>2</v>
      </c>
      <c r="ED202" s="484">
        <v>1</v>
      </c>
      <c r="EE202" s="485">
        <v>160</v>
      </c>
      <c r="EF202" s="484">
        <v>83</v>
      </c>
      <c r="EG202" s="484">
        <v>393</v>
      </c>
      <c r="EH202" s="484">
        <v>454</v>
      </c>
      <c r="EI202" s="484">
        <v>333</v>
      </c>
      <c r="EJ202" s="484">
        <v>163</v>
      </c>
      <c r="EK202" s="484">
        <v>67</v>
      </c>
      <c r="EL202" s="484">
        <v>23</v>
      </c>
      <c r="EM202" s="484">
        <v>3</v>
      </c>
      <c r="EN202" s="485">
        <v>1519</v>
      </c>
      <c r="EO202" s="484">
        <v>50</v>
      </c>
      <c r="EP202" s="484">
        <v>170</v>
      </c>
      <c r="EQ202" s="484">
        <v>208</v>
      </c>
      <c r="ER202" s="484">
        <v>160</v>
      </c>
      <c r="ES202" s="484">
        <v>79</v>
      </c>
      <c r="ET202" s="484">
        <v>30</v>
      </c>
      <c r="EU202" s="484">
        <v>9</v>
      </c>
      <c r="EV202" s="484">
        <v>1</v>
      </c>
      <c r="EW202" s="485">
        <v>707</v>
      </c>
      <c r="EX202" s="484">
        <v>0</v>
      </c>
      <c r="EY202" s="484">
        <v>0</v>
      </c>
      <c r="EZ202" s="484">
        <v>0</v>
      </c>
      <c r="FA202" s="484">
        <v>0</v>
      </c>
      <c r="FB202" s="484">
        <v>0</v>
      </c>
      <c r="FC202" s="484">
        <v>0</v>
      </c>
      <c r="FD202" s="484">
        <v>0</v>
      </c>
      <c r="FE202" s="484">
        <v>0</v>
      </c>
      <c r="FF202" s="485">
        <v>0</v>
      </c>
      <c r="FG202" s="484">
        <v>0</v>
      </c>
      <c r="FH202" s="484">
        <v>0</v>
      </c>
      <c r="FI202" s="484">
        <v>0</v>
      </c>
      <c r="FJ202" s="484">
        <v>0</v>
      </c>
      <c r="FK202" s="484">
        <v>0</v>
      </c>
      <c r="FL202" s="484">
        <v>0</v>
      </c>
      <c r="FM202" s="484">
        <v>0</v>
      </c>
      <c r="FN202" s="484">
        <v>0</v>
      </c>
      <c r="FO202" s="485">
        <v>0</v>
      </c>
      <c r="FP202" s="484">
        <v>0</v>
      </c>
      <c r="FQ202" s="484">
        <v>0</v>
      </c>
      <c r="FR202" s="484">
        <v>0</v>
      </c>
      <c r="FS202" s="484">
        <v>1</v>
      </c>
      <c r="FT202" s="484">
        <v>0</v>
      </c>
      <c r="FU202" s="484">
        <v>0</v>
      </c>
      <c r="FV202" s="484">
        <v>0</v>
      </c>
      <c r="FW202" s="484">
        <v>0</v>
      </c>
      <c r="FX202" s="485">
        <v>1</v>
      </c>
      <c r="FY202" s="484">
        <v>50</v>
      </c>
      <c r="FZ202" s="484">
        <v>170</v>
      </c>
      <c r="GA202" s="484">
        <v>208</v>
      </c>
      <c r="GB202" s="484">
        <v>159</v>
      </c>
      <c r="GC202" s="484">
        <v>79</v>
      </c>
      <c r="GD202" s="484">
        <v>30</v>
      </c>
      <c r="GE202" s="484">
        <v>9</v>
      </c>
      <c r="GF202" s="484">
        <v>1</v>
      </c>
      <c r="GG202" s="485">
        <v>706</v>
      </c>
      <c r="GH202" s="484">
        <v>1</v>
      </c>
      <c r="GI202" s="484">
        <v>1526</v>
      </c>
      <c r="GJ202" s="484">
        <v>7398</v>
      </c>
      <c r="GK202" s="484">
        <v>18282</v>
      </c>
      <c r="GL202" s="484">
        <v>25664</v>
      </c>
      <c r="GM202" s="484">
        <v>16092</v>
      </c>
      <c r="GN202" s="484">
        <v>6455</v>
      </c>
      <c r="GO202" s="484">
        <v>2733</v>
      </c>
      <c r="GP202" s="484">
        <v>162</v>
      </c>
      <c r="GQ202" s="485">
        <v>78313</v>
      </c>
      <c r="GR202" s="484">
        <v>1</v>
      </c>
      <c r="GS202" s="484">
        <v>1137</v>
      </c>
      <c r="GT202" s="484">
        <v>6060</v>
      </c>
      <c r="GU202" s="484">
        <v>9052</v>
      </c>
      <c r="GV202" s="484">
        <v>6171</v>
      </c>
      <c r="GW202" s="484">
        <v>3226</v>
      </c>
      <c r="GX202" s="484">
        <v>1064</v>
      </c>
      <c r="GY202" s="484">
        <v>467</v>
      </c>
      <c r="GZ202" s="484">
        <v>23</v>
      </c>
      <c r="HA202" s="485">
        <v>27201</v>
      </c>
      <c r="HB202" s="460">
        <v>0</v>
      </c>
      <c r="HC202" s="460">
        <v>1</v>
      </c>
      <c r="HD202" s="460">
        <v>0</v>
      </c>
      <c r="HE202" s="460">
        <v>0.5</v>
      </c>
      <c r="HF202" s="460">
        <v>0</v>
      </c>
      <c r="HG202" s="460">
        <v>0</v>
      </c>
      <c r="HH202" s="460">
        <v>0</v>
      </c>
      <c r="HI202" s="460">
        <v>0</v>
      </c>
      <c r="HJ202" s="460">
        <v>0</v>
      </c>
      <c r="HK202" s="483">
        <v>1.5</v>
      </c>
      <c r="HL202" s="460">
        <v>1.75</v>
      </c>
      <c r="HM202" s="460">
        <v>2392.25</v>
      </c>
      <c r="HN202" s="460">
        <v>12017.5</v>
      </c>
      <c r="HO202" s="460">
        <v>25133.25</v>
      </c>
      <c r="HP202" s="460">
        <v>30334.25</v>
      </c>
      <c r="HQ202" s="460">
        <v>18531.25</v>
      </c>
      <c r="HR202" s="460">
        <v>7262</v>
      </c>
      <c r="HS202" s="460">
        <v>3080</v>
      </c>
      <c r="HT202" s="460">
        <v>178.25</v>
      </c>
      <c r="HU202" s="483">
        <v>98930.5</v>
      </c>
      <c r="HV202" s="460">
        <v>1</v>
      </c>
      <c r="HW202" s="460">
        <v>1594.8</v>
      </c>
      <c r="HX202" s="460">
        <v>9346.9</v>
      </c>
      <c r="HY202" s="460">
        <v>22340.7</v>
      </c>
      <c r="HZ202" s="460">
        <v>30334.3</v>
      </c>
      <c r="IA202" s="460">
        <v>22649.3</v>
      </c>
      <c r="IB202" s="460">
        <v>10489.6</v>
      </c>
      <c r="IC202" s="460">
        <v>5133.3</v>
      </c>
      <c r="ID202" s="460">
        <v>356.5</v>
      </c>
      <c r="IE202" s="483">
        <v>102246.39999999999</v>
      </c>
      <c r="IF202" s="483">
        <v>0</v>
      </c>
      <c r="IG202" s="483">
        <v>102246.39999999999</v>
      </c>
      <c r="IH202" s="460">
        <v>1.75</v>
      </c>
      <c r="II202" s="460">
        <v>2392.25</v>
      </c>
      <c r="IJ202" s="460">
        <v>12017.5</v>
      </c>
      <c r="IK202" s="460">
        <v>25133.25</v>
      </c>
      <c r="IL202" s="460">
        <v>30334.25</v>
      </c>
      <c r="IM202" s="460">
        <v>18531.25</v>
      </c>
      <c r="IN202" s="460">
        <v>7262</v>
      </c>
      <c r="IO202" s="460">
        <v>3080</v>
      </c>
      <c r="IP202" s="460">
        <v>178.25</v>
      </c>
      <c r="IQ202" s="483">
        <v>98930.5</v>
      </c>
      <c r="IR202" s="460">
        <v>0</v>
      </c>
      <c r="IS202" s="460">
        <v>464.14</v>
      </c>
      <c r="IT202" s="460">
        <v>2490.5</v>
      </c>
      <c r="IU202" s="460">
        <v>3425.63</v>
      </c>
      <c r="IV202" s="460">
        <v>2626.77</v>
      </c>
      <c r="IW202" s="460">
        <v>1051.97</v>
      </c>
      <c r="IX202" s="460">
        <v>230.79</v>
      </c>
      <c r="IY202" s="460">
        <v>50.43</v>
      </c>
      <c r="IZ202" s="460">
        <v>1.0900000000000001</v>
      </c>
      <c r="JA202" s="483">
        <v>10341.32</v>
      </c>
      <c r="JB202" s="460">
        <v>1.75</v>
      </c>
      <c r="JC202" s="460">
        <v>1928.11</v>
      </c>
      <c r="JD202" s="460">
        <v>9527</v>
      </c>
      <c r="JE202" s="460">
        <v>21707.62</v>
      </c>
      <c r="JF202" s="460">
        <v>27707.48</v>
      </c>
      <c r="JG202" s="460">
        <v>17479.28</v>
      </c>
      <c r="JH202" s="460">
        <v>7031.21</v>
      </c>
      <c r="JI202" s="460">
        <v>3029.57</v>
      </c>
      <c r="JJ202" s="460">
        <v>177.16</v>
      </c>
      <c r="JK202" s="483">
        <v>88589.18</v>
      </c>
      <c r="JL202" s="460">
        <v>1</v>
      </c>
      <c r="JM202" s="460">
        <v>1285.4000000000001</v>
      </c>
      <c r="JN202" s="460">
        <v>7409.9</v>
      </c>
      <c r="JO202" s="460">
        <v>19295.7</v>
      </c>
      <c r="JP202" s="460">
        <v>27707.5</v>
      </c>
      <c r="JQ202" s="460">
        <v>21363.599999999999</v>
      </c>
      <c r="JR202" s="460">
        <v>10156.200000000001</v>
      </c>
      <c r="JS202" s="460">
        <v>5049.3</v>
      </c>
      <c r="JT202" s="460">
        <v>354.3</v>
      </c>
      <c r="JU202" s="483">
        <v>92622.9</v>
      </c>
      <c r="JV202" s="483">
        <v>0</v>
      </c>
      <c r="JW202" s="483">
        <v>92622.9</v>
      </c>
      <c r="JX202" s="461"/>
      <c r="JY202" s="461"/>
      <c r="JZ202" s="461"/>
      <c r="KA202" s="461"/>
      <c r="KB202" s="461"/>
      <c r="KC202" s="461"/>
      <c r="KD202" s="461"/>
      <c r="KE202" s="461"/>
      <c r="KF202" s="461"/>
      <c r="KG202" s="461"/>
      <c r="KH202" s="461"/>
      <c r="KI202" s="461"/>
      <c r="KJ202" s="461"/>
      <c r="KK202" s="461"/>
      <c r="KL202" s="461"/>
      <c r="KM202" s="461"/>
      <c r="KN202" s="461"/>
      <c r="KO202" s="461"/>
      <c r="KP202" s="461"/>
      <c r="KQ202" s="461"/>
      <c r="KR202" s="461"/>
      <c r="KS202" s="461"/>
      <c r="KT202" s="461"/>
      <c r="KU202" s="461"/>
      <c r="KV202" s="461"/>
      <c r="KW202" s="461"/>
      <c r="KX202" s="462"/>
    </row>
    <row r="203" spans="1:310" s="463" customFormat="1" x14ac:dyDescent="0.2">
      <c r="A203" s="457" t="s">
        <v>420</v>
      </c>
      <c r="B203" s="473" t="s">
        <v>1030</v>
      </c>
      <c r="C203" s="464" t="s">
        <v>870</v>
      </c>
      <c r="D203" s="465" t="s">
        <v>1031</v>
      </c>
      <c r="E203" s="484">
        <v>26796</v>
      </c>
      <c r="F203" s="484">
        <v>13548</v>
      </c>
      <c r="G203" s="484">
        <v>14373</v>
      </c>
      <c r="H203" s="484">
        <v>5841</v>
      </c>
      <c r="I203" s="484">
        <v>3484</v>
      </c>
      <c r="J203" s="484">
        <v>981</v>
      </c>
      <c r="K203" s="484">
        <v>397</v>
      </c>
      <c r="L203" s="484">
        <v>30</v>
      </c>
      <c r="M203" s="485">
        <v>65450</v>
      </c>
      <c r="N203" s="484">
        <v>735</v>
      </c>
      <c r="O203" s="484">
        <v>270</v>
      </c>
      <c r="P203" s="484">
        <v>216</v>
      </c>
      <c r="Q203" s="484">
        <v>77</v>
      </c>
      <c r="R203" s="484">
        <v>29</v>
      </c>
      <c r="S203" s="484">
        <v>10</v>
      </c>
      <c r="T203" s="484">
        <v>3</v>
      </c>
      <c r="U203" s="484">
        <v>0</v>
      </c>
      <c r="V203" s="485">
        <v>1340</v>
      </c>
      <c r="W203" s="484">
        <v>0</v>
      </c>
      <c r="X203" s="484">
        <v>0</v>
      </c>
      <c r="Y203" s="484">
        <v>0</v>
      </c>
      <c r="Z203" s="484">
        <v>0</v>
      </c>
      <c r="AA203" s="484">
        <v>0</v>
      </c>
      <c r="AB203" s="484">
        <v>0</v>
      </c>
      <c r="AC203" s="484">
        <v>0</v>
      </c>
      <c r="AD203" s="484">
        <v>0</v>
      </c>
      <c r="AE203" s="485">
        <v>0</v>
      </c>
      <c r="AF203" s="484">
        <v>26061</v>
      </c>
      <c r="AG203" s="484">
        <v>13278</v>
      </c>
      <c r="AH203" s="484">
        <v>14157</v>
      </c>
      <c r="AI203" s="484">
        <v>5764</v>
      </c>
      <c r="AJ203" s="484">
        <v>3455</v>
      </c>
      <c r="AK203" s="484">
        <v>971</v>
      </c>
      <c r="AL203" s="484">
        <v>394</v>
      </c>
      <c r="AM203" s="484">
        <v>30</v>
      </c>
      <c r="AN203" s="485">
        <v>64110</v>
      </c>
      <c r="AO203" s="484">
        <v>119</v>
      </c>
      <c r="AP203" s="484">
        <v>93</v>
      </c>
      <c r="AQ203" s="484">
        <v>136</v>
      </c>
      <c r="AR203" s="484">
        <v>90</v>
      </c>
      <c r="AS203" s="484">
        <v>39</v>
      </c>
      <c r="AT203" s="484">
        <v>21</v>
      </c>
      <c r="AU203" s="484">
        <v>14</v>
      </c>
      <c r="AV203" s="484">
        <v>15</v>
      </c>
      <c r="AW203" s="485">
        <v>527</v>
      </c>
      <c r="AX203" s="484">
        <v>119</v>
      </c>
      <c r="AY203" s="484">
        <v>93</v>
      </c>
      <c r="AZ203" s="484">
        <v>136</v>
      </c>
      <c r="BA203" s="484">
        <v>90</v>
      </c>
      <c r="BB203" s="484">
        <v>39</v>
      </c>
      <c r="BC203" s="484">
        <v>21</v>
      </c>
      <c r="BD203" s="484">
        <v>14</v>
      </c>
      <c r="BE203" s="484">
        <v>15</v>
      </c>
      <c r="BF203" s="486"/>
      <c r="BG203" s="485">
        <v>527</v>
      </c>
      <c r="BH203" s="484">
        <v>119</v>
      </c>
      <c r="BI203" s="484">
        <v>26035</v>
      </c>
      <c r="BJ203" s="484">
        <v>13321</v>
      </c>
      <c r="BK203" s="484">
        <v>14111</v>
      </c>
      <c r="BL203" s="484">
        <v>5713</v>
      </c>
      <c r="BM203" s="484">
        <v>3437</v>
      </c>
      <c r="BN203" s="484">
        <v>964</v>
      </c>
      <c r="BO203" s="484">
        <v>395</v>
      </c>
      <c r="BP203" s="484">
        <v>15</v>
      </c>
      <c r="BQ203" s="485">
        <v>64110</v>
      </c>
      <c r="BR203" s="484">
        <v>38</v>
      </c>
      <c r="BS203" s="484">
        <v>13386</v>
      </c>
      <c r="BT203" s="484">
        <v>5165</v>
      </c>
      <c r="BU203" s="484">
        <v>4156</v>
      </c>
      <c r="BV203" s="484">
        <v>1278</v>
      </c>
      <c r="BW203" s="484">
        <v>607</v>
      </c>
      <c r="BX203" s="484">
        <v>164</v>
      </c>
      <c r="BY203" s="484">
        <v>48</v>
      </c>
      <c r="BZ203" s="484">
        <v>2</v>
      </c>
      <c r="CA203" s="485">
        <v>24844</v>
      </c>
      <c r="CB203" s="484">
        <v>5</v>
      </c>
      <c r="CC203" s="484">
        <v>268</v>
      </c>
      <c r="CD203" s="484">
        <v>174</v>
      </c>
      <c r="CE203" s="484">
        <v>192</v>
      </c>
      <c r="CF203" s="484">
        <v>67</v>
      </c>
      <c r="CG203" s="484">
        <v>33</v>
      </c>
      <c r="CH203" s="484">
        <v>11</v>
      </c>
      <c r="CI203" s="484">
        <v>2</v>
      </c>
      <c r="CJ203" s="484">
        <v>1</v>
      </c>
      <c r="CK203" s="485">
        <v>753</v>
      </c>
      <c r="CL203" s="484">
        <v>1</v>
      </c>
      <c r="CM203" s="484">
        <v>19</v>
      </c>
      <c r="CN203" s="484">
        <v>14</v>
      </c>
      <c r="CO203" s="484">
        <v>19</v>
      </c>
      <c r="CP203" s="484">
        <v>12</v>
      </c>
      <c r="CQ203" s="484">
        <v>8</v>
      </c>
      <c r="CR203" s="484">
        <v>19</v>
      </c>
      <c r="CS203" s="484">
        <v>20</v>
      </c>
      <c r="CT203" s="484">
        <v>4</v>
      </c>
      <c r="CU203" s="485">
        <v>116</v>
      </c>
      <c r="CV203" s="484">
        <v>121</v>
      </c>
      <c r="CW203" s="484">
        <v>78</v>
      </c>
      <c r="CX203" s="484">
        <v>45</v>
      </c>
      <c r="CY203" s="484">
        <v>17</v>
      </c>
      <c r="CZ203" s="484">
        <v>9</v>
      </c>
      <c r="DA203" s="484">
        <v>1</v>
      </c>
      <c r="DB203" s="484">
        <v>1</v>
      </c>
      <c r="DC203" s="484">
        <v>0</v>
      </c>
      <c r="DD203" s="485">
        <v>272</v>
      </c>
      <c r="DE203" s="484">
        <v>614</v>
      </c>
      <c r="DF203" s="484">
        <v>215</v>
      </c>
      <c r="DG203" s="484">
        <v>143</v>
      </c>
      <c r="DH203" s="484">
        <v>53</v>
      </c>
      <c r="DI203" s="484">
        <v>25</v>
      </c>
      <c r="DJ203" s="484">
        <v>8</v>
      </c>
      <c r="DK203" s="484">
        <v>2</v>
      </c>
      <c r="DL203" s="484">
        <v>1</v>
      </c>
      <c r="DM203" s="485">
        <v>1061</v>
      </c>
      <c r="DN203" s="484">
        <v>0</v>
      </c>
      <c r="DO203" s="484">
        <v>0</v>
      </c>
      <c r="DP203" s="484">
        <v>0</v>
      </c>
      <c r="DQ203" s="484">
        <v>0</v>
      </c>
      <c r="DR203" s="484">
        <v>0</v>
      </c>
      <c r="DS203" s="484">
        <v>0</v>
      </c>
      <c r="DT203" s="484">
        <v>0</v>
      </c>
      <c r="DU203" s="484">
        <v>0</v>
      </c>
      <c r="DV203" s="485">
        <v>0</v>
      </c>
      <c r="DW203" s="484">
        <v>218</v>
      </c>
      <c r="DX203" s="484">
        <v>47</v>
      </c>
      <c r="DY203" s="484">
        <v>33</v>
      </c>
      <c r="DZ203" s="484">
        <v>6</v>
      </c>
      <c r="EA203" s="484">
        <v>1</v>
      </c>
      <c r="EB203" s="484">
        <v>1</v>
      </c>
      <c r="EC203" s="484">
        <v>1</v>
      </c>
      <c r="ED203" s="484">
        <v>0</v>
      </c>
      <c r="EE203" s="485">
        <v>307</v>
      </c>
      <c r="EF203" s="484">
        <v>832</v>
      </c>
      <c r="EG203" s="484">
        <v>262</v>
      </c>
      <c r="EH203" s="484">
        <v>176</v>
      </c>
      <c r="EI203" s="484">
        <v>59</v>
      </c>
      <c r="EJ203" s="484">
        <v>26</v>
      </c>
      <c r="EK203" s="484">
        <v>9</v>
      </c>
      <c r="EL203" s="484">
        <v>3</v>
      </c>
      <c r="EM203" s="484">
        <v>1</v>
      </c>
      <c r="EN203" s="485">
        <v>1368</v>
      </c>
      <c r="EO203" s="484">
        <v>527</v>
      </c>
      <c r="EP203" s="484">
        <v>147</v>
      </c>
      <c r="EQ203" s="484">
        <v>105</v>
      </c>
      <c r="ER203" s="484">
        <v>36</v>
      </c>
      <c r="ES203" s="484">
        <v>13</v>
      </c>
      <c r="ET203" s="484">
        <v>4</v>
      </c>
      <c r="EU203" s="484">
        <v>3</v>
      </c>
      <c r="EV203" s="484">
        <v>1</v>
      </c>
      <c r="EW203" s="485">
        <v>836</v>
      </c>
      <c r="EX203" s="484">
        <v>0</v>
      </c>
      <c r="EY203" s="484">
        <v>0</v>
      </c>
      <c r="EZ203" s="484">
        <v>0</v>
      </c>
      <c r="FA203" s="484">
        <v>0</v>
      </c>
      <c r="FB203" s="484">
        <v>0</v>
      </c>
      <c r="FC203" s="484">
        <v>0</v>
      </c>
      <c r="FD203" s="484">
        <v>0</v>
      </c>
      <c r="FE203" s="484">
        <v>0</v>
      </c>
      <c r="FF203" s="485">
        <v>0</v>
      </c>
      <c r="FG203" s="484">
        <v>0</v>
      </c>
      <c r="FH203" s="484">
        <v>0</v>
      </c>
      <c r="FI203" s="484">
        <v>0</v>
      </c>
      <c r="FJ203" s="484">
        <v>0</v>
      </c>
      <c r="FK203" s="484">
        <v>0</v>
      </c>
      <c r="FL203" s="484">
        <v>0</v>
      </c>
      <c r="FM203" s="484">
        <v>0</v>
      </c>
      <c r="FN203" s="484">
        <v>0</v>
      </c>
      <c r="FO203" s="485">
        <v>0</v>
      </c>
      <c r="FP203" s="484">
        <v>0</v>
      </c>
      <c r="FQ203" s="484">
        <v>0</v>
      </c>
      <c r="FR203" s="484">
        <v>0</v>
      </c>
      <c r="FS203" s="484">
        <v>0</v>
      </c>
      <c r="FT203" s="484">
        <v>0</v>
      </c>
      <c r="FU203" s="484">
        <v>0</v>
      </c>
      <c r="FV203" s="484">
        <v>0</v>
      </c>
      <c r="FW203" s="484">
        <v>0</v>
      </c>
      <c r="FX203" s="485">
        <v>0</v>
      </c>
      <c r="FY203" s="484">
        <v>527</v>
      </c>
      <c r="FZ203" s="484">
        <v>147</v>
      </c>
      <c r="GA203" s="484">
        <v>105</v>
      </c>
      <c r="GB203" s="484">
        <v>36</v>
      </c>
      <c r="GC203" s="484">
        <v>13</v>
      </c>
      <c r="GD203" s="484">
        <v>4</v>
      </c>
      <c r="GE203" s="484">
        <v>3</v>
      </c>
      <c r="GF203" s="484">
        <v>1</v>
      </c>
      <c r="GG203" s="485">
        <v>836</v>
      </c>
      <c r="GH203" s="484">
        <v>75</v>
      </c>
      <c r="GI203" s="484">
        <v>12143</v>
      </c>
      <c r="GJ203" s="484">
        <v>7918</v>
      </c>
      <c r="GK203" s="484">
        <v>9710</v>
      </c>
      <c r="GL203" s="484">
        <v>4350</v>
      </c>
      <c r="GM203" s="484">
        <v>2788</v>
      </c>
      <c r="GN203" s="484">
        <v>769</v>
      </c>
      <c r="GO203" s="484">
        <v>324</v>
      </c>
      <c r="GP203" s="484">
        <v>8</v>
      </c>
      <c r="GQ203" s="485">
        <v>38085</v>
      </c>
      <c r="GR203" s="484">
        <v>44</v>
      </c>
      <c r="GS203" s="484">
        <v>13892</v>
      </c>
      <c r="GT203" s="484">
        <v>5403</v>
      </c>
      <c r="GU203" s="484">
        <v>4401</v>
      </c>
      <c r="GV203" s="484">
        <v>1363</v>
      </c>
      <c r="GW203" s="484">
        <v>649</v>
      </c>
      <c r="GX203" s="484">
        <v>195</v>
      </c>
      <c r="GY203" s="484">
        <v>71</v>
      </c>
      <c r="GZ203" s="484">
        <v>7</v>
      </c>
      <c r="HA203" s="485">
        <v>26025</v>
      </c>
      <c r="HB203" s="460">
        <v>0</v>
      </c>
      <c r="HC203" s="460">
        <v>1</v>
      </c>
      <c r="HD203" s="460">
        <v>0</v>
      </c>
      <c r="HE203" s="460">
        <v>0</v>
      </c>
      <c r="HF203" s="460">
        <v>0</v>
      </c>
      <c r="HG203" s="460">
        <v>0</v>
      </c>
      <c r="HH203" s="460">
        <v>0</v>
      </c>
      <c r="HI203" s="460">
        <v>0</v>
      </c>
      <c r="HJ203" s="460">
        <v>0</v>
      </c>
      <c r="HK203" s="483">
        <v>1</v>
      </c>
      <c r="HL203" s="460">
        <v>107.75</v>
      </c>
      <c r="HM203" s="460">
        <v>22828.5</v>
      </c>
      <c r="HN203" s="460">
        <v>12024.75</v>
      </c>
      <c r="HO203" s="460">
        <v>13047</v>
      </c>
      <c r="HP203" s="460">
        <v>5376.75</v>
      </c>
      <c r="HQ203" s="460">
        <v>3274</v>
      </c>
      <c r="HR203" s="460">
        <v>911.75</v>
      </c>
      <c r="HS203" s="460">
        <v>373.5</v>
      </c>
      <c r="HT203" s="460">
        <v>12.25</v>
      </c>
      <c r="HU203" s="483">
        <v>57956.25</v>
      </c>
      <c r="HV203" s="460">
        <v>59.9</v>
      </c>
      <c r="HW203" s="460">
        <v>15219</v>
      </c>
      <c r="HX203" s="460">
        <v>9352.6</v>
      </c>
      <c r="HY203" s="460">
        <v>11597.3</v>
      </c>
      <c r="HZ203" s="460">
        <v>5376.8</v>
      </c>
      <c r="IA203" s="460">
        <v>4001.6</v>
      </c>
      <c r="IB203" s="460">
        <v>1317</v>
      </c>
      <c r="IC203" s="460">
        <v>622.5</v>
      </c>
      <c r="ID203" s="460">
        <v>24.5</v>
      </c>
      <c r="IE203" s="483">
        <v>47571.199999999997</v>
      </c>
      <c r="IF203" s="483">
        <v>0</v>
      </c>
      <c r="IG203" s="483">
        <v>47571.199999999997</v>
      </c>
      <c r="IH203" s="460">
        <v>107.75</v>
      </c>
      <c r="II203" s="460">
        <v>22828.5</v>
      </c>
      <c r="IJ203" s="460">
        <v>12024.75</v>
      </c>
      <c r="IK203" s="460">
        <v>13047</v>
      </c>
      <c r="IL203" s="460">
        <v>5376.75</v>
      </c>
      <c r="IM203" s="460">
        <v>3274</v>
      </c>
      <c r="IN203" s="460">
        <v>911.75</v>
      </c>
      <c r="IO203" s="460">
        <v>373.5</v>
      </c>
      <c r="IP203" s="460">
        <v>12.25</v>
      </c>
      <c r="IQ203" s="483">
        <v>57956.25</v>
      </c>
      <c r="IR203" s="460">
        <v>41.52</v>
      </c>
      <c r="IS203" s="460">
        <v>6916.18</v>
      </c>
      <c r="IT203" s="460">
        <v>1576.94</v>
      </c>
      <c r="IU203" s="460">
        <v>802.39</v>
      </c>
      <c r="IV203" s="460">
        <v>169.78</v>
      </c>
      <c r="IW203" s="460">
        <v>51.32</v>
      </c>
      <c r="IX203" s="460">
        <v>13.76</v>
      </c>
      <c r="IY203" s="460">
        <v>0.77</v>
      </c>
      <c r="IZ203" s="460">
        <v>0</v>
      </c>
      <c r="JA203" s="483">
        <v>9572.66</v>
      </c>
      <c r="JB203" s="460">
        <v>66.23</v>
      </c>
      <c r="JC203" s="460">
        <v>15912.32</v>
      </c>
      <c r="JD203" s="460">
        <v>10447.81</v>
      </c>
      <c r="JE203" s="460">
        <v>12244.61</v>
      </c>
      <c r="JF203" s="460">
        <v>5206.97</v>
      </c>
      <c r="JG203" s="460">
        <v>3222.68</v>
      </c>
      <c r="JH203" s="460">
        <v>897.99</v>
      </c>
      <c r="JI203" s="460">
        <v>372.73</v>
      </c>
      <c r="JJ203" s="460">
        <v>12.25</v>
      </c>
      <c r="JK203" s="483">
        <v>48383.59</v>
      </c>
      <c r="JL203" s="460">
        <v>36.799999999999997</v>
      </c>
      <c r="JM203" s="460">
        <v>10608.2</v>
      </c>
      <c r="JN203" s="460">
        <v>8126.1</v>
      </c>
      <c r="JO203" s="460">
        <v>10884.1</v>
      </c>
      <c r="JP203" s="460">
        <v>5207</v>
      </c>
      <c r="JQ203" s="460">
        <v>3938.8</v>
      </c>
      <c r="JR203" s="460">
        <v>1297.0999999999999</v>
      </c>
      <c r="JS203" s="460">
        <v>621.20000000000005</v>
      </c>
      <c r="JT203" s="460">
        <v>24.5</v>
      </c>
      <c r="JU203" s="483">
        <v>40743.800000000003</v>
      </c>
      <c r="JV203" s="483">
        <v>0</v>
      </c>
      <c r="JW203" s="483">
        <v>40743.800000000003</v>
      </c>
      <c r="JX203" s="461"/>
      <c r="JY203" s="461"/>
      <c r="JZ203" s="461"/>
      <c r="KA203" s="461"/>
      <c r="KB203" s="461"/>
      <c r="KC203" s="461"/>
      <c r="KD203" s="461"/>
      <c r="KE203" s="461"/>
      <c r="KF203" s="461"/>
      <c r="KG203" s="461"/>
      <c r="KH203" s="461"/>
      <c r="KI203" s="461"/>
      <c r="KJ203" s="461"/>
      <c r="KK203" s="461"/>
      <c r="KL203" s="461"/>
      <c r="KM203" s="461"/>
      <c r="KN203" s="461"/>
      <c r="KO203" s="461"/>
      <c r="KP203" s="461"/>
      <c r="KQ203" s="461"/>
      <c r="KR203" s="461"/>
      <c r="KS203" s="461"/>
      <c r="KT203" s="461"/>
      <c r="KU203" s="461"/>
      <c r="KV203" s="461"/>
      <c r="KW203" s="461"/>
      <c r="KX203" s="462"/>
    </row>
    <row r="204" spans="1:310" s="463" customFormat="1" x14ac:dyDescent="0.2">
      <c r="A204" s="457" t="s">
        <v>421</v>
      </c>
      <c r="B204" s="473" t="s">
        <v>1032</v>
      </c>
      <c r="C204" s="464" t="s">
        <v>807</v>
      </c>
      <c r="D204" s="465" t="s">
        <v>422</v>
      </c>
      <c r="E204" s="484">
        <v>7863</v>
      </c>
      <c r="F204" s="484">
        <v>12165</v>
      </c>
      <c r="G204" s="484">
        <v>7914</v>
      </c>
      <c r="H204" s="484">
        <v>4437</v>
      </c>
      <c r="I204" s="484">
        <v>3408</v>
      </c>
      <c r="J204" s="484">
        <v>1272</v>
      </c>
      <c r="K204" s="484">
        <v>468</v>
      </c>
      <c r="L204" s="484">
        <v>22</v>
      </c>
      <c r="M204" s="485">
        <v>37549</v>
      </c>
      <c r="N204" s="484">
        <v>148</v>
      </c>
      <c r="O204" s="484">
        <v>128</v>
      </c>
      <c r="P204" s="484">
        <v>83</v>
      </c>
      <c r="Q204" s="484">
        <v>28</v>
      </c>
      <c r="R204" s="484">
        <v>21</v>
      </c>
      <c r="S204" s="484">
        <v>6</v>
      </c>
      <c r="T204" s="484">
        <v>2</v>
      </c>
      <c r="U204" s="484">
        <v>0</v>
      </c>
      <c r="V204" s="485">
        <v>416</v>
      </c>
      <c r="W204" s="484">
        <v>0</v>
      </c>
      <c r="X204" s="484">
        <v>0</v>
      </c>
      <c r="Y204" s="484">
        <v>0</v>
      </c>
      <c r="Z204" s="484">
        <v>0</v>
      </c>
      <c r="AA204" s="484">
        <v>0</v>
      </c>
      <c r="AB204" s="484">
        <v>0</v>
      </c>
      <c r="AC204" s="484">
        <v>0</v>
      </c>
      <c r="AD204" s="484">
        <v>0</v>
      </c>
      <c r="AE204" s="485">
        <v>0</v>
      </c>
      <c r="AF204" s="484">
        <v>7715</v>
      </c>
      <c r="AG204" s="484">
        <v>12037</v>
      </c>
      <c r="AH204" s="484">
        <v>7831</v>
      </c>
      <c r="AI204" s="484">
        <v>4409</v>
      </c>
      <c r="AJ204" s="484">
        <v>3387</v>
      </c>
      <c r="AK204" s="484">
        <v>1266</v>
      </c>
      <c r="AL204" s="484">
        <v>466</v>
      </c>
      <c r="AM204" s="484">
        <v>22</v>
      </c>
      <c r="AN204" s="485">
        <v>37133</v>
      </c>
      <c r="AO204" s="484">
        <v>19</v>
      </c>
      <c r="AP204" s="484">
        <v>50</v>
      </c>
      <c r="AQ204" s="484">
        <v>46</v>
      </c>
      <c r="AR204" s="484">
        <v>52</v>
      </c>
      <c r="AS204" s="484">
        <v>33</v>
      </c>
      <c r="AT204" s="484">
        <v>13</v>
      </c>
      <c r="AU204" s="484">
        <v>4</v>
      </c>
      <c r="AV204" s="484">
        <v>3</v>
      </c>
      <c r="AW204" s="485">
        <v>220</v>
      </c>
      <c r="AX204" s="484">
        <v>19</v>
      </c>
      <c r="AY204" s="484">
        <v>50</v>
      </c>
      <c r="AZ204" s="484">
        <v>46</v>
      </c>
      <c r="BA204" s="484">
        <v>52</v>
      </c>
      <c r="BB204" s="484">
        <v>33</v>
      </c>
      <c r="BC204" s="484">
        <v>13</v>
      </c>
      <c r="BD204" s="484">
        <v>4</v>
      </c>
      <c r="BE204" s="484">
        <v>3</v>
      </c>
      <c r="BF204" s="486"/>
      <c r="BG204" s="485">
        <v>220</v>
      </c>
      <c r="BH204" s="484">
        <v>19</v>
      </c>
      <c r="BI204" s="484">
        <v>7746</v>
      </c>
      <c r="BJ204" s="484">
        <v>12033</v>
      </c>
      <c r="BK204" s="484">
        <v>7837</v>
      </c>
      <c r="BL204" s="484">
        <v>4390</v>
      </c>
      <c r="BM204" s="484">
        <v>3367</v>
      </c>
      <c r="BN204" s="484">
        <v>1257</v>
      </c>
      <c r="BO204" s="484">
        <v>465</v>
      </c>
      <c r="BP204" s="484">
        <v>19</v>
      </c>
      <c r="BQ204" s="485">
        <v>37133</v>
      </c>
      <c r="BR204" s="484">
        <v>10</v>
      </c>
      <c r="BS204" s="484">
        <v>4544</v>
      </c>
      <c r="BT204" s="484">
        <v>4248</v>
      </c>
      <c r="BU204" s="484">
        <v>2278</v>
      </c>
      <c r="BV204" s="484">
        <v>1006</v>
      </c>
      <c r="BW204" s="484">
        <v>508</v>
      </c>
      <c r="BX204" s="484">
        <v>178</v>
      </c>
      <c r="BY204" s="484">
        <v>55</v>
      </c>
      <c r="BZ204" s="484">
        <v>2</v>
      </c>
      <c r="CA204" s="485">
        <v>12829</v>
      </c>
      <c r="CB204" s="484">
        <v>0</v>
      </c>
      <c r="CC204" s="484">
        <v>40</v>
      </c>
      <c r="CD204" s="484">
        <v>99</v>
      </c>
      <c r="CE204" s="484">
        <v>56</v>
      </c>
      <c r="CF204" s="484">
        <v>32</v>
      </c>
      <c r="CG204" s="484">
        <v>35</v>
      </c>
      <c r="CH204" s="484">
        <v>7</v>
      </c>
      <c r="CI204" s="484">
        <v>2</v>
      </c>
      <c r="CJ204" s="484">
        <v>0</v>
      </c>
      <c r="CK204" s="485">
        <v>271</v>
      </c>
      <c r="CL204" s="484">
        <v>0</v>
      </c>
      <c r="CM204" s="484">
        <v>1</v>
      </c>
      <c r="CN204" s="484">
        <v>4</v>
      </c>
      <c r="CO204" s="484">
        <v>0</v>
      </c>
      <c r="CP204" s="484">
        <v>1</v>
      </c>
      <c r="CQ204" s="484">
        <v>6</v>
      </c>
      <c r="CR204" s="484">
        <v>0</v>
      </c>
      <c r="CS204" s="484">
        <v>6</v>
      </c>
      <c r="CT204" s="484">
        <v>1</v>
      </c>
      <c r="CU204" s="485">
        <v>19</v>
      </c>
      <c r="CV204" s="484">
        <v>30</v>
      </c>
      <c r="CW204" s="484">
        <v>26</v>
      </c>
      <c r="CX204" s="484">
        <v>14</v>
      </c>
      <c r="CY204" s="484">
        <v>5</v>
      </c>
      <c r="CZ204" s="484">
        <v>6</v>
      </c>
      <c r="DA204" s="484">
        <v>3</v>
      </c>
      <c r="DB204" s="484">
        <v>1</v>
      </c>
      <c r="DC204" s="484">
        <v>0</v>
      </c>
      <c r="DD204" s="485">
        <v>85</v>
      </c>
      <c r="DE204" s="484">
        <v>156</v>
      </c>
      <c r="DF204" s="484">
        <v>121</v>
      </c>
      <c r="DG204" s="484">
        <v>68</v>
      </c>
      <c r="DH204" s="484">
        <v>38</v>
      </c>
      <c r="DI204" s="484">
        <v>22</v>
      </c>
      <c r="DJ204" s="484">
        <v>10</v>
      </c>
      <c r="DK204" s="484">
        <v>4</v>
      </c>
      <c r="DL204" s="484">
        <v>1</v>
      </c>
      <c r="DM204" s="485">
        <v>420</v>
      </c>
      <c r="DN204" s="484">
        <v>71</v>
      </c>
      <c r="DO204" s="484">
        <v>79</v>
      </c>
      <c r="DP204" s="484">
        <v>28</v>
      </c>
      <c r="DQ204" s="484">
        <v>12</v>
      </c>
      <c r="DR204" s="484">
        <v>5</v>
      </c>
      <c r="DS204" s="484">
        <v>1</v>
      </c>
      <c r="DT204" s="484">
        <v>1</v>
      </c>
      <c r="DU204" s="484">
        <v>0</v>
      </c>
      <c r="DV204" s="485">
        <v>197</v>
      </c>
      <c r="DW204" s="484">
        <v>0</v>
      </c>
      <c r="DX204" s="484">
        <v>0</v>
      </c>
      <c r="DY204" s="484">
        <v>0</v>
      </c>
      <c r="DZ204" s="484">
        <v>0</v>
      </c>
      <c r="EA204" s="484">
        <v>0</v>
      </c>
      <c r="EB204" s="484">
        <v>0</v>
      </c>
      <c r="EC204" s="484">
        <v>0</v>
      </c>
      <c r="ED204" s="484">
        <v>0</v>
      </c>
      <c r="EE204" s="485">
        <v>0</v>
      </c>
      <c r="EF204" s="484">
        <v>227</v>
      </c>
      <c r="EG204" s="484">
        <v>200</v>
      </c>
      <c r="EH204" s="484">
        <v>96</v>
      </c>
      <c r="EI204" s="484">
        <v>50</v>
      </c>
      <c r="EJ204" s="484">
        <v>27</v>
      </c>
      <c r="EK204" s="484">
        <v>11</v>
      </c>
      <c r="EL204" s="484">
        <v>5</v>
      </c>
      <c r="EM204" s="484">
        <v>1</v>
      </c>
      <c r="EN204" s="485">
        <v>617</v>
      </c>
      <c r="EO204" s="484">
        <v>124</v>
      </c>
      <c r="EP204" s="484">
        <v>97</v>
      </c>
      <c r="EQ204" s="484">
        <v>63</v>
      </c>
      <c r="ER204" s="484">
        <v>30</v>
      </c>
      <c r="ES204" s="484">
        <v>16</v>
      </c>
      <c r="ET204" s="484">
        <v>9</v>
      </c>
      <c r="EU204" s="484">
        <v>4</v>
      </c>
      <c r="EV204" s="484">
        <v>1</v>
      </c>
      <c r="EW204" s="485">
        <v>344</v>
      </c>
      <c r="EX204" s="484">
        <v>0</v>
      </c>
      <c r="EY204" s="484">
        <v>0</v>
      </c>
      <c r="EZ204" s="484">
        <v>0</v>
      </c>
      <c r="FA204" s="484">
        <v>0</v>
      </c>
      <c r="FB204" s="484">
        <v>0</v>
      </c>
      <c r="FC204" s="484">
        <v>0</v>
      </c>
      <c r="FD204" s="484">
        <v>0</v>
      </c>
      <c r="FE204" s="484">
        <v>0</v>
      </c>
      <c r="FF204" s="485">
        <v>0</v>
      </c>
      <c r="FG204" s="484">
        <v>0</v>
      </c>
      <c r="FH204" s="484">
        <v>0</v>
      </c>
      <c r="FI204" s="484">
        <v>0</v>
      </c>
      <c r="FJ204" s="484">
        <v>0</v>
      </c>
      <c r="FK204" s="484">
        <v>0</v>
      </c>
      <c r="FL204" s="484">
        <v>0</v>
      </c>
      <c r="FM204" s="484">
        <v>0</v>
      </c>
      <c r="FN204" s="484">
        <v>0</v>
      </c>
      <c r="FO204" s="485">
        <v>0</v>
      </c>
      <c r="FP204" s="484">
        <v>2</v>
      </c>
      <c r="FQ204" s="484">
        <v>0</v>
      </c>
      <c r="FR204" s="484">
        <v>2</v>
      </c>
      <c r="FS204" s="484">
        <v>2</v>
      </c>
      <c r="FT204" s="484">
        <v>1</v>
      </c>
      <c r="FU204" s="484">
        <v>0</v>
      </c>
      <c r="FV204" s="484">
        <v>0</v>
      </c>
      <c r="FW204" s="484">
        <v>0</v>
      </c>
      <c r="FX204" s="485">
        <v>7</v>
      </c>
      <c r="FY204" s="484">
        <v>122</v>
      </c>
      <c r="FZ204" s="484">
        <v>97</v>
      </c>
      <c r="GA204" s="484">
        <v>61</v>
      </c>
      <c r="GB204" s="484">
        <v>28</v>
      </c>
      <c r="GC204" s="484">
        <v>15</v>
      </c>
      <c r="GD204" s="484">
        <v>9</v>
      </c>
      <c r="GE204" s="484">
        <v>4</v>
      </c>
      <c r="GF204" s="484">
        <v>1</v>
      </c>
      <c r="GG204" s="485">
        <v>337</v>
      </c>
      <c r="GH204" s="484">
        <v>9</v>
      </c>
      <c r="GI204" s="484">
        <v>3089</v>
      </c>
      <c r="GJ204" s="484">
        <v>7603</v>
      </c>
      <c r="GK204" s="484">
        <v>5475</v>
      </c>
      <c r="GL204" s="484">
        <v>3339</v>
      </c>
      <c r="GM204" s="484">
        <v>2813</v>
      </c>
      <c r="GN204" s="484">
        <v>1071</v>
      </c>
      <c r="GO204" s="484">
        <v>401</v>
      </c>
      <c r="GP204" s="484">
        <v>16</v>
      </c>
      <c r="GQ204" s="485">
        <v>23816</v>
      </c>
      <c r="GR204" s="484">
        <v>10</v>
      </c>
      <c r="GS204" s="484">
        <v>4657</v>
      </c>
      <c r="GT204" s="484">
        <v>4430</v>
      </c>
      <c r="GU204" s="484">
        <v>2362</v>
      </c>
      <c r="GV204" s="484">
        <v>1051</v>
      </c>
      <c r="GW204" s="484">
        <v>554</v>
      </c>
      <c r="GX204" s="484">
        <v>186</v>
      </c>
      <c r="GY204" s="484">
        <v>64</v>
      </c>
      <c r="GZ204" s="484">
        <v>3</v>
      </c>
      <c r="HA204" s="485">
        <v>13317</v>
      </c>
      <c r="HB204" s="460">
        <v>0</v>
      </c>
      <c r="HC204" s="460">
        <v>3.6</v>
      </c>
      <c r="HD204" s="460">
        <v>0</v>
      </c>
      <c r="HE204" s="460">
        <v>0</v>
      </c>
      <c r="HF204" s="460">
        <v>0</v>
      </c>
      <c r="HG204" s="460">
        <v>0</v>
      </c>
      <c r="HH204" s="460">
        <v>0</v>
      </c>
      <c r="HI204" s="460">
        <v>0</v>
      </c>
      <c r="HJ204" s="460">
        <v>0</v>
      </c>
      <c r="HK204" s="483">
        <v>3.6</v>
      </c>
      <c r="HL204" s="460">
        <v>16.5</v>
      </c>
      <c r="HM204" s="460">
        <v>6558.9</v>
      </c>
      <c r="HN204" s="460">
        <v>10904.75</v>
      </c>
      <c r="HO204" s="460">
        <v>7238.5</v>
      </c>
      <c r="HP204" s="460">
        <v>4123</v>
      </c>
      <c r="HQ204" s="460">
        <v>3225.25</v>
      </c>
      <c r="HR204" s="460">
        <v>1210.25</v>
      </c>
      <c r="HS204" s="460">
        <v>447.25</v>
      </c>
      <c r="HT204" s="460">
        <v>18</v>
      </c>
      <c r="HU204" s="483">
        <v>33742.400000000001</v>
      </c>
      <c r="HV204" s="460">
        <v>9.1999999999999993</v>
      </c>
      <c r="HW204" s="460">
        <v>4372.6000000000004</v>
      </c>
      <c r="HX204" s="460">
        <v>8481.5</v>
      </c>
      <c r="HY204" s="460">
        <v>6434.2</v>
      </c>
      <c r="HZ204" s="460">
        <v>4123</v>
      </c>
      <c r="IA204" s="460">
        <v>3942</v>
      </c>
      <c r="IB204" s="460">
        <v>1748.1</v>
      </c>
      <c r="IC204" s="460">
        <v>745.4</v>
      </c>
      <c r="ID204" s="460">
        <v>36</v>
      </c>
      <c r="IE204" s="483">
        <v>29892</v>
      </c>
      <c r="IF204" s="483">
        <v>0</v>
      </c>
      <c r="IG204" s="483">
        <v>29892</v>
      </c>
      <c r="IH204" s="460">
        <v>16.5</v>
      </c>
      <c r="II204" s="460">
        <v>6558.9</v>
      </c>
      <c r="IJ204" s="460">
        <v>10904.75</v>
      </c>
      <c r="IK204" s="460">
        <v>7238.5</v>
      </c>
      <c r="IL204" s="460">
        <v>4123</v>
      </c>
      <c r="IM204" s="460">
        <v>3225.25</v>
      </c>
      <c r="IN204" s="460">
        <v>1210.25</v>
      </c>
      <c r="IO204" s="460">
        <v>447.25</v>
      </c>
      <c r="IP204" s="460">
        <v>18</v>
      </c>
      <c r="IQ204" s="483">
        <v>33742.400000000001</v>
      </c>
      <c r="IR204" s="460">
        <v>5.75</v>
      </c>
      <c r="IS204" s="460">
        <v>2022.54</v>
      </c>
      <c r="IT204" s="460">
        <v>1560.69</v>
      </c>
      <c r="IU204" s="460">
        <v>438.35</v>
      </c>
      <c r="IV204" s="460">
        <v>123.34</v>
      </c>
      <c r="IW204" s="460">
        <v>45.65</v>
      </c>
      <c r="IX204" s="460">
        <v>8.39</v>
      </c>
      <c r="IY204" s="460">
        <v>4.43</v>
      </c>
      <c r="IZ204" s="460">
        <v>0</v>
      </c>
      <c r="JA204" s="483">
        <v>4209.1400000000003</v>
      </c>
      <c r="JB204" s="460">
        <v>10.75</v>
      </c>
      <c r="JC204" s="460">
        <v>4536.3599999999997</v>
      </c>
      <c r="JD204" s="460">
        <v>9344.06</v>
      </c>
      <c r="JE204" s="460">
        <v>6800.15</v>
      </c>
      <c r="JF204" s="460">
        <v>3999.66</v>
      </c>
      <c r="JG204" s="460">
        <v>3179.6</v>
      </c>
      <c r="JH204" s="460">
        <v>1201.8599999999999</v>
      </c>
      <c r="JI204" s="460">
        <v>442.82</v>
      </c>
      <c r="JJ204" s="460">
        <v>18</v>
      </c>
      <c r="JK204" s="483">
        <v>29533.26</v>
      </c>
      <c r="JL204" s="460">
        <v>6</v>
      </c>
      <c r="JM204" s="460">
        <v>3024.2</v>
      </c>
      <c r="JN204" s="460">
        <v>7267.6</v>
      </c>
      <c r="JO204" s="460">
        <v>6044.6</v>
      </c>
      <c r="JP204" s="460">
        <v>3999.7</v>
      </c>
      <c r="JQ204" s="460">
        <v>3886.2</v>
      </c>
      <c r="JR204" s="460">
        <v>1736</v>
      </c>
      <c r="JS204" s="460">
        <v>738</v>
      </c>
      <c r="JT204" s="460">
        <v>36</v>
      </c>
      <c r="JU204" s="483">
        <v>26738.3</v>
      </c>
      <c r="JV204" s="483">
        <v>0</v>
      </c>
      <c r="JW204" s="483">
        <v>26738.3</v>
      </c>
      <c r="JX204" s="461"/>
      <c r="JY204" s="461"/>
      <c r="JZ204" s="461"/>
      <c r="KA204" s="461"/>
      <c r="KB204" s="461"/>
      <c r="KC204" s="461"/>
      <c r="KD204" s="461"/>
      <c r="KE204" s="461"/>
      <c r="KF204" s="461"/>
      <c r="KG204" s="461"/>
      <c r="KH204" s="461"/>
      <c r="KI204" s="461"/>
      <c r="KJ204" s="461"/>
      <c r="KK204" s="461"/>
      <c r="KL204" s="461"/>
      <c r="KM204" s="461"/>
      <c r="KN204" s="461"/>
      <c r="KO204" s="461"/>
      <c r="KP204" s="461"/>
      <c r="KQ204" s="461"/>
      <c r="KR204" s="461"/>
      <c r="KS204" s="461"/>
      <c r="KT204" s="461"/>
      <c r="KU204" s="461"/>
      <c r="KV204" s="461"/>
      <c r="KW204" s="461"/>
      <c r="KX204" s="462"/>
    </row>
    <row r="205" spans="1:310" s="463" customFormat="1" x14ac:dyDescent="0.2">
      <c r="A205" s="457" t="s">
        <v>423</v>
      </c>
      <c r="B205" s="473" t="s">
        <v>1033</v>
      </c>
      <c r="C205" s="464" t="s">
        <v>782</v>
      </c>
      <c r="D205" s="465" t="s">
        <v>424</v>
      </c>
      <c r="E205" s="484">
        <v>1100</v>
      </c>
      <c r="F205" s="484">
        <v>4088</v>
      </c>
      <c r="G205" s="484">
        <v>12521</v>
      </c>
      <c r="H205" s="484">
        <v>17753</v>
      </c>
      <c r="I205" s="484">
        <v>11263</v>
      </c>
      <c r="J205" s="484">
        <v>7492</v>
      </c>
      <c r="K205" s="484">
        <v>7425</v>
      </c>
      <c r="L205" s="484">
        <v>1103</v>
      </c>
      <c r="M205" s="485">
        <v>62745</v>
      </c>
      <c r="N205" s="484">
        <v>125</v>
      </c>
      <c r="O205" s="484">
        <v>87</v>
      </c>
      <c r="P205" s="484">
        <v>144</v>
      </c>
      <c r="Q205" s="484">
        <v>153</v>
      </c>
      <c r="R205" s="484">
        <v>122</v>
      </c>
      <c r="S205" s="484">
        <v>66</v>
      </c>
      <c r="T205" s="484">
        <v>64</v>
      </c>
      <c r="U205" s="484">
        <v>5</v>
      </c>
      <c r="V205" s="485">
        <v>766</v>
      </c>
      <c r="W205" s="484">
        <v>1</v>
      </c>
      <c r="X205" s="484">
        <v>41</v>
      </c>
      <c r="Y205" s="484">
        <v>2</v>
      </c>
      <c r="Z205" s="484">
        <v>0</v>
      </c>
      <c r="AA205" s="484">
        <v>4</v>
      </c>
      <c r="AB205" s="484">
        <v>4</v>
      </c>
      <c r="AC205" s="484">
        <v>1</v>
      </c>
      <c r="AD205" s="484">
        <v>0</v>
      </c>
      <c r="AE205" s="485">
        <v>53</v>
      </c>
      <c r="AF205" s="484">
        <v>974</v>
      </c>
      <c r="AG205" s="484">
        <v>3960</v>
      </c>
      <c r="AH205" s="484">
        <v>12375</v>
      </c>
      <c r="AI205" s="484">
        <v>17600</v>
      </c>
      <c r="AJ205" s="484">
        <v>11137</v>
      </c>
      <c r="AK205" s="484">
        <v>7422</v>
      </c>
      <c r="AL205" s="484">
        <v>7360</v>
      </c>
      <c r="AM205" s="484">
        <v>1098</v>
      </c>
      <c r="AN205" s="485">
        <v>61926</v>
      </c>
      <c r="AO205" s="484">
        <v>2</v>
      </c>
      <c r="AP205" s="484">
        <v>2</v>
      </c>
      <c r="AQ205" s="484">
        <v>25</v>
      </c>
      <c r="AR205" s="484">
        <v>65</v>
      </c>
      <c r="AS205" s="484">
        <v>50</v>
      </c>
      <c r="AT205" s="484">
        <v>40</v>
      </c>
      <c r="AU205" s="484">
        <v>62</v>
      </c>
      <c r="AV205" s="484">
        <v>19</v>
      </c>
      <c r="AW205" s="485">
        <v>265</v>
      </c>
      <c r="AX205" s="484">
        <v>2</v>
      </c>
      <c r="AY205" s="484">
        <v>2</v>
      </c>
      <c r="AZ205" s="484">
        <v>25</v>
      </c>
      <c r="BA205" s="484">
        <v>65</v>
      </c>
      <c r="BB205" s="484">
        <v>50</v>
      </c>
      <c r="BC205" s="484">
        <v>40</v>
      </c>
      <c r="BD205" s="484">
        <v>62</v>
      </c>
      <c r="BE205" s="484">
        <v>19</v>
      </c>
      <c r="BF205" s="486"/>
      <c r="BG205" s="485">
        <v>265</v>
      </c>
      <c r="BH205" s="484">
        <v>2</v>
      </c>
      <c r="BI205" s="484">
        <v>974</v>
      </c>
      <c r="BJ205" s="484">
        <v>3983</v>
      </c>
      <c r="BK205" s="484">
        <v>12415</v>
      </c>
      <c r="BL205" s="484">
        <v>17585</v>
      </c>
      <c r="BM205" s="484">
        <v>11127</v>
      </c>
      <c r="BN205" s="484">
        <v>7444</v>
      </c>
      <c r="BO205" s="484">
        <v>7317</v>
      </c>
      <c r="BP205" s="484">
        <v>1079</v>
      </c>
      <c r="BQ205" s="485">
        <v>61926</v>
      </c>
      <c r="BR205" s="484">
        <v>0</v>
      </c>
      <c r="BS205" s="484">
        <v>575</v>
      </c>
      <c r="BT205" s="484">
        <v>2312</v>
      </c>
      <c r="BU205" s="484">
        <v>5469</v>
      </c>
      <c r="BV205" s="484">
        <v>5179</v>
      </c>
      <c r="BW205" s="484">
        <v>2614</v>
      </c>
      <c r="BX205" s="484">
        <v>1467</v>
      </c>
      <c r="BY205" s="484">
        <v>1049</v>
      </c>
      <c r="BZ205" s="484">
        <v>94</v>
      </c>
      <c r="CA205" s="485">
        <v>18759</v>
      </c>
      <c r="CB205" s="484">
        <v>0</v>
      </c>
      <c r="CC205" s="484">
        <v>4</v>
      </c>
      <c r="CD205" s="484">
        <v>22</v>
      </c>
      <c r="CE205" s="484">
        <v>92</v>
      </c>
      <c r="CF205" s="484">
        <v>161</v>
      </c>
      <c r="CG205" s="484">
        <v>97</v>
      </c>
      <c r="CH205" s="484">
        <v>63</v>
      </c>
      <c r="CI205" s="484">
        <v>53</v>
      </c>
      <c r="CJ205" s="484">
        <v>4</v>
      </c>
      <c r="CK205" s="485">
        <v>496</v>
      </c>
      <c r="CL205" s="484">
        <v>0</v>
      </c>
      <c r="CM205" s="484">
        <v>0</v>
      </c>
      <c r="CN205" s="484">
        <v>5</v>
      </c>
      <c r="CO205" s="484">
        <v>8</v>
      </c>
      <c r="CP205" s="484">
        <v>13</v>
      </c>
      <c r="CQ205" s="484">
        <v>29</v>
      </c>
      <c r="CR205" s="484">
        <v>38</v>
      </c>
      <c r="CS205" s="484">
        <v>45</v>
      </c>
      <c r="CT205" s="484">
        <v>16</v>
      </c>
      <c r="CU205" s="485">
        <v>154</v>
      </c>
      <c r="CV205" s="484">
        <v>15</v>
      </c>
      <c r="CW205" s="484">
        <v>28</v>
      </c>
      <c r="CX205" s="484">
        <v>78</v>
      </c>
      <c r="CY205" s="484">
        <v>74</v>
      </c>
      <c r="CZ205" s="484">
        <v>52</v>
      </c>
      <c r="DA205" s="484">
        <v>23</v>
      </c>
      <c r="DB205" s="484">
        <v>36</v>
      </c>
      <c r="DC205" s="484">
        <v>15</v>
      </c>
      <c r="DD205" s="485">
        <v>321</v>
      </c>
      <c r="DE205" s="484">
        <v>28</v>
      </c>
      <c r="DF205" s="484">
        <v>139</v>
      </c>
      <c r="DG205" s="484">
        <v>313</v>
      </c>
      <c r="DH205" s="484">
        <v>242</v>
      </c>
      <c r="DI205" s="484">
        <v>112</v>
      </c>
      <c r="DJ205" s="484">
        <v>60</v>
      </c>
      <c r="DK205" s="484">
        <v>55</v>
      </c>
      <c r="DL205" s="484">
        <v>13</v>
      </c>
      <c r="DM205" s="485">
        <v>962</v>
      </c>
      <c r="DN205" s="484">
        <v>2</v>
      </c>
      <c r="DO205" s="484">
        <v>14</v>
      </c>
      <c r="DP205" s="484">
        <v>14</v>
      </c>
      <c r="DQ205" s="484">
        <v>11</v>
      </c>
      <c r="DR205" s="484">
        <v>9</v>
      </c>
      <c r="DS205" s="484">
        <v>0</v>
      </c>
      <c r="DT205" s="484">
        <v>5</v>
      </c>
      <c r="DU205" s="484">
        <v>0</v>
      </c>
      <c r="DV205" s="485">
        <v>55</v>
      </c>
      <c r="DW205" s="484">
        <v>2</v>
      </c>
      <c r="DX205" s="484">
        <v>17</v>
      </c>
      <c r="DY205" s="484">
        <v>18</v>
      </c>
      <c r="DZ205" s="484">
        <v>8</v>
      </c>
      <c r="EA205" s="484">
        <v>8</v>
      </c>
      <c r="EB205" s="484">
        <v>2</v>
      </c>
      <c r="EC205" s="484">
        <v>1</v>
      </c>
      <c r="ED205" s="484">
        <v>3</v>
      </c>
      <c r="EE205" s="485">
        <v>59</v>
      </c>
      <c r="EF205" s="484">
        <v>32</v>
      </c>
      <c r="EG205" s="484">
        <v>170</v>
      </c>
      <c r="EH205" s="484">
        <v>345</v>
      </c>
      <c r="EI205" s="484">
        <v>261</v>
      </c>
      <c r="EJ205" s="484">
        <v>129</v>
      </c>
      <c r="EK205" s="484">
        <v>62</v>
      </c>
      <c r="EL205" s="484">
        <v>61</v>
      </c>
      <c r="EM205" s="484">
        <v>16</v>
      </c>
      <c r="EN205" s="485">
        <v>1076</v>
      </c>
      <c r="EO205" s="484">
        <v>14</v>
      </c>
      <c r="EP205" s="484">
        <v>80</v>
      </c>
      <c r="EQ205" s="484">
        <v>161</v>
      </c>
      <c r="ER205" s="484">
        <v>133</v>
      </c>
      <c r="ES205" s="484">
        <v>51</v>
      </c>
      <c r="ET205" s="484">
        <v>32</v>
      </c>
      <c r="EU205" s="484">
        <v>25</v>
      </c>
      <c r="EV205" s="484">
        <v>7</v>
      </c>
      <c r="EW205" s="485">
        <v>503</v>
      </c>
      <c r="EX205" s="484">
        <v>0</v>
      </c>
      <c r="EY205" s="484">
        <v>0</v>
      </c>
      <c r="EZ205" s="484">
        <v>0</v>
      </c>
      <c r="FA205" s="484">
        <v>0</v>
      </c>
      <c r="FB205" s="484">
        <v>0</v>
      </c>
      <c r="FC205" s="484">
        <v>0</v>
      </c>
      <c r="FD205" s="484">
        <v>0</v>
      </c>
      <c r="FE205" s="484">
        <v>0</v>
      </c>
      <c r="FF205" s="485">
        <v>0</v>
      </c>
      <c r="FG205" s="484">
        <v>0</v>
      </c>
      <c r="FH205" s="484">
        <v>0</v>
      </c>
      <c r="FI205" s="484">
        <v>0</v>
      </c>
      <c r="FJ205" s="484">
        <v>0</v>
      </c>
      <c r="FK205" s="484">
        <v>0</v>
      </c>
      <c r="FL205" s="484">
        <v>0</v>
      </c>
      <c r="FM205" s="484">
        <v>0</v>
      </c>
      <c r="FN205" s="484">
        <v>0</v>
      </c>
      <c r="FO205" s="485">
        <v>0</v>
      </c>
      <c r="FP205" s="484">
        <v>0</v>
      </c>
      <c r="FQ205" s="484">
        <v>0</v>
      </c>
      <c r="FR205" s="484">
        <v>0</v>
      </c>
      <c r="FS205" s="484">
        <v>0</v>
      </c>
      <c r="FT205" s="484">
        <v>0</v>
      </c>
      <c r="FU205" s="484">
        <v>0</v>
      </c>
      <c r="FV205" s="484">
        <v>0</v>
      </c>
      <c r="FW205" s="484">
        <v>0</v>
      </c>
      <c r="FX205" s="485">
        <v>0</v>
      </c>
      <c r="FY205" s="484">
        <v>14</v>
      </c>
      <c r="FZ205" s="484">
        <v>80</v>
      </c>
      <c r="GA205" s="484">
        <v>161</v>
      </c>
      <c r="GB205" s="484">
        <v>133</v>
      </c>
      <c r="GC205" s="484">
        <v>51</v>
      </c>
      <c r="GD205" s="484">
        <v>32</v>
      </c>
      <c r="GE205" s="484">
        <v>25</v>
      </c>
      <c r="GF205" s="484">
        <v>7</v>
      </c>
      <c r="GG205" s="485">
        <v>503</v>
      </c>
      <c r="GH205" s="484">
        <v>2</v>
      </c>
      <c r="GI205" s="484">
        <v>391</v>
      </c>
      <c r="GJ205" s="484">
        <v>1613</v>
      </c>
      <c r="GK205" s="484">
        <v>6814</v>
      </c>
      <c r="GL205" s="484">
        <v>12213</v>
      </c>
      <c r="GM205" s="484">
        <v>8370</v>
      </c>
      <c r="GN205" s="484">
        <v>5874</v>
      </c>
      <c r="GO205" s="484">
        <v>6164</v>
      </c>
      <c r="GP205" s="484">
        <v>962</v>
      </c>
      <c r="GQ205" s="485">
        <v>42403</v>
      </c>
      <c r="GR205" s="484">
        <v>0</v>
      </c>
      <c r="GS205" s="484">
        <v>583</v>
      </c>
      <c r="GT205" s="484">
        <v>2370</v>
      </c>
      <c r="GU205" s="484">
        <v>5601</v>
      </c>
      <c r="GV205" s="484">
        <v>5372</v>
      </c>
      <c r="GW205" s="484">
        <v>2757</v>
      </c>
      <c r="GX205" s="484">
        <v>1570</v>
      </c>
      <c r="GY205" s="484">
        <v>1153</v>
      </c>
      <c r="GZ205" s="484">
        <v>117</v>
      </c>
      <c r="HA205" s="485">
        <v>19523</v>
      </c>
      <c r="HB205" s="460">
        <v>0</v>
      </c>
      <c r="HC205" s="460">
        <v>23</v>
      </c>
      <c r="HD205" s="460">
        <v>4</v>
      </c>
      <c r="HE205" s="460">
        <v>0.5</v>
      </c>
      <c r="HF205" s="460">
        <v>0</v>
      </c>
      <c r="HG205" s="460">
        <v>0</v>
      </c>
      <c r="HH205" s="460">
        <v>0</v>
      </c>
      <c r="HI205" s="460">
        <v>0</v>
      </c>
      <c r="HJ205" s="460">
        <v>0</v>
      </c>
      <c r="HK205" s="483">
        <v>27.5</v>
      </c>
      <c r="HL205" s="460">
        <v>2</v>
      </c>
      <c r="HM205" s="460">
        <v>806.25</v>
      </c>
      <c r="HN205" s="460">
        <v>3399</v>
      </c>
      <c r="HO205" s="460">
        <v>11029.25</v>
      </c>
      <c r="HP205" s="460">
        <v>16241.5</v>
      </c>
      <c r="HQ205" s="460">
        <v>10437.75</v>
      </c>
      <c r="HR205" s="460">
        <v>7044.5</v>
      </c>
      <c r="HS205" s="460">
        <v>7015</v>
      </c>
      <c r="HT205" s="460">
        <v>1051.5</v>
      </c>
      <c r="HU205" s="483">
        <v>57026.75</v>
      </c>
      <c r="HV205" s="460">
        <v>1.1000000000000001</v>
      </c>
      <c r="HW205" s="460">
        <v>537.5</v>
      </c>
      <c r="HX205" s="460">
        <v>2643.7</v>
      </c>
      <c r="HY205" s="460">
        <v>9803.7999999999993</v>
      </c>
      <c r="HZ205" s="460">
        <v>16241.5</v>
      </c>
      <c r="IA205" s="460">
        <v>12757.3</v>
      </c>
      <c r="IB205" s="460">
        <v>10175.4</v>
      </c>
      <c r="IC205" s="460">
        <v>11691.7</v>
      </c>
      <c r="ID205" s="460">
        <v>2103</v>
      </c>
      <c r="IE205" s="483">
        <v>65955</v>
      </c>
      <c r="IF205" s="483">
        <v>0</v>
      </c>
      <c r="IG205" s="483">
        <v>65955</v>
      </c>
      <c r="IH205" s="460">
        <v>2</v>
      </c>
      <c r="II205" s="460">
        <v>806.25</v>
      </c>
      <c r="IJ205" s="460">
        <v>3399</v>
      </c>
      <c r="IK205" s="460">
        <v>11029.25</v>
      </c>
      <c r="IL205" s="460">
        <v>16241.5</v>
      </c>
      <c r="IM205" s="460">
        <v>10437.75</v>
      </c>
      <c r="IN205" s="460">
        <v>7044.5</v>
      </c>
      <c r="IO205" s="460">
        <v>7015</v>
      </c>
      <c r="IP205" s="460">
        <v>1051.5</v>
      </c>
      <c r="IQ205" s="483">
        <v>57026.75</v>
      </c>
      <c r="IR205" s="460">
        <v>1</v>
      </c>
      <c r="IS205" s="460">
        <v>166.37</v>
      </c>
      <c r="IT205" s="460">
        <v>815.9</v>
      </c>
      <c r="IU205" s="460">
        <v>1588.69</v>
      </c>
      <c r="IV205" s="460">
        <v>1169.8499999999999</v>
      </c>
      <c r="IW205" s="460">
        <v>295.89999999999998</v>
      </c>
      <c r="IX205" s="460">
        <v>67.56</v>
      </c>
      <c r="IY205" s="460">
        <v>33.880000000000003</v>
      </c>
      <c r="IZ205" s="460">
        <v>1.1200000000000001</v>
      </c>
      <c r="JA205" s="483">
        <v>4140.2700000000004</v>
      </c>
      <c r="JB205" s="460">
        <v>1</v>
      </c>
      <c r="JC205" s="460">
        <v>639.88</v>
      </c>
      <c r="JD205" s="460">
        <v>2583.1</v>
      </c>
      <c r="JE205" s="460">
        <v>9440.56</v>
      </c>
      <c r="JF205" s="460">
        <v>15071.65</v>
      </c>
      <c r="JG205" s="460">
        <v>10141.85</v>
      </c>
      <c r="JH205" s="460">
        <v>6976.94</v>
      </c>
      <c r="JI205" s="460">
        <v>6981.12</v>
      </c>
      <c r="JJ205" s="460">
        <v>1050.3800000000001</v>
      </c>
      <c r="JK205" s="483">
        <v>52886.48</v>
      </c>
      <c r="JL205" s="460">
        <v>0.6</v>
      </c>
      <c r="JM205" s="460">
        <v>426.6</v>
      </c>
      <c r="JN205" s="460">
        <v>2009.1</v>
      </c>
      <c r="JO205" s="460">
        <v>8391.6</v>
      </c>
      <c r="JP205" s="460">
        <v>15071.7</v>
      </c>
      <c r="JQ205" s="460">
        <v>12395.6</v>
      </c>
      <c r="JR205" s="460">
        <v>10077.799999999999</v>
      </c>
      <c r="JS205" s="460">
        <v>11635.2</v>
      </c>
      <c r="JT205" s="460">
        <v>2100.8000000000002</v>
      </c>
      <c r="JU205" s="483">
        <v>62109</v>
      </c>
      <c r="JV205" s="483">
        <v>0</v>
      </c>
      <c r="JW205" s="483">
        <v>62109</v>
      </c>
      <c r="JX205" s="461"/>
      <c r="JY205" s="461"/>
      <c r="JZ205" s="461"/>
      <c r="KA205" s="461"/>
      <c r="KB205" s="461"/>
      <c r="KC205" s="461"/>
      <c r="KD205" s="461"/>
      <c r="KE205" s="461"/>
      <c r="KF205" s="461"/>
      <c r="KG205" s="461"/>
      <c r="KH205" s="461"/>
      <c r="KI205" s="461"/>
      <c r="KJ205" s="461"/>
      <c r="KK205" s="461"/>
      <c r="KL205" s="461"/>
      <c r="KM205" s="461"/>
      <c r="KN205" s="461"/>
      <c r="KO205" s="461"/>
      <c r="KP205" s="461"/>
      <c r="KQ205" s="461"/>
      <c r="KR205" s="461"/>
      <c r="KS205" s="461"/>
      <c r="KT205" s="461"/>
      <c r="KU205" s="461"/>
      <c r="KV205" s="461"/>
      <c r="KW205" s="461"/>
      <c r="KX205" s="462"/>
    </row>
    <row r="206" spans="1:310" s="463" customFormat="1" x14ac:dyDescent="0.2">
      <c r="A206" s="457" t="s">
        <v>425</v>
      </c>
      <c r="B206" s="473" t="s">
        <v>1034</v>
      </c>
      <c r="C206" s="464" t="s">
        <v>784</v>
      </c>
      <c r="D206" s="465" t="s">
        <v>426</v>
      </c>
      <c r="E206" s="484">
        <v>3812</v>
      </c>
      <c r="F206" s="484">
        <v>5382</v>
      </c>
      <c r="G206" s="484">
        <v>5435</v>
      </c>
      <c r="H206" s="484">
        <v>4861</v>
      </c>
      <c r="I206" s="484">
        <v>4063</v>
      </c>
      <c r="J206" s="484">
        <v>2493</v>
      </c>
      <c r="K206" s="484">
        <v>1977</v>
      </c>
      <c r="L206" s="484">
        <v>218</v>
      </c>
      <c r="M206" s="485">
        <v>28241</v>
      </c>
      <c r="N206" s="484">
        <v>133</v>
      </c>
      <c r="O206" s="484">
        <v>80</v>
      </c>
      <c r="P206" s="484">
        <v>75</v>
      </c>
      <c r="Q206" s="484">
        <v>64</v>
      </c>
      <c r="R206" s="484">
        <v>44</v>
      </c>
      <c r="S206" s="484">
        <v>19</v>
      </c>
      <c r="T206" s="484">
        <v>12</v>
      </c>
      <c r="U206" s="484">
        <v>0</v>
      </c>
      <c r="V206" s="485">
        <v>427</v>
      </c>
      <c r="W206" s="484">
        <v>0</v>
      </c>
      <c r="X206" s="484">
        <v>0</v>
      </c>
      <c r="Y206" s="484">
        <v>0</v>
      </c>
      <c r="Z206" s="484">
        <v>0</v>
      </c>
      <c r="AA206" s="484">
        <v>0</v>
      </c>
      <c r="AB206" s="484">
        <v>0</v>
      </c>
      <c r="AC206" s="484">
        <v>0</v>
      </c>
      <c r="AD206" s="484">
        <v>0</v>
      </c>
      <c r="AE206" s="485">
        <v>0</v>
      </c>
      <c r="AF206" s="484">
        <v>3679</v>
      </c>
      <c r="AG206" s="484">
        <v>5302</v>
      </c>
      <c r="AH206" s="484">
        <v>5360</v>
      </c>
      <c r="AI206" s="484">
        <v>4797</v>
      </c>
      <c r="AJ206" s="484">
        <v>4019</v>
      </c>
      <c r="AK206" s="484">
        <v>2474</v>
      </c>
      <c r="AL206" s="484">
        <v>1965</v>
      </c>
      <c r="AM206" s="484">
        <v>218</v>
      </c>
      <c r="AN206" s="485">
        <v>27814</v>
      </c>
      <c r="AO206" s="484">
        <v>10</v>
      </c>
      <c r="AP206" s="484">
        <v>21</v>
      </c>
      <c r="AQ206" s="484">
        <v>30</v>
      </c>
      <c r="AR206" s="484">
        <v>42</v>
      </c>
      <c r="AS206" s="484">
        <v>25</v>
      </c>
      <c r="AT206" s="484">
        <v>19</v>
      </c>
      <c r="AU206" s="484">
        <v>24</v>
      </c>
      <c r="AV206" s="484">
        <v>9</v>
      </c>
      <c r="AW206" s="485">
        <v>180</v>
      </c>
      <c r="AX206" s="484">
        <v>10</v>
      </c>
      <c r="AY206" s="484">
        <v>21</v>
      </c>
      <c r="AZ206" s="484">
        <v>30</v>
      </c>
      <c r="BA206" s="484">
        <v>42</v>
      </c>
      <c r="BB206" s="484">
        <v>25</v>
      </c>
      <c r="BC206" s="484">
        <v>19</v>
      </c>
      <c r="BD206" s="484">
        <v>24</v>
      </c>
      <c r="BE206" s="484">
        <v>9</v>
      </c>
      <c r="BF206" s="486"/>
      <c r="BG206" s="485">
        <v>180</v>
      </c>
      <c r="BH206" s="484">
        <v>10</v>
      </c>
      <c r="BI206" s="484">
        <v>3690</v>
      </c>
      <c r="BJ206" s="484">
        <v>5311</v>
      </c>
      <c r="BK206" s="484">
        <v>5372</v>
      </c>
      <c r="BL206" s="484">
        <v>4780</v>
      </c>
      <c r="BM206" s="484">
        <v>4013</v>
      </c>
      <c r="BN206" s="484">
        <v>2479</v>
      </c>
      <c r="BO206" s="484">
        <v>1950</v>
      </c>
      <c r="BP206" s="484">
        <v>209</v>
      </c>
      <c r="BQ206" s="485">
        <v>27814</v>
      </c>
      <c r="BR206" s="484">
        <v>2</v>
      </c>
      <c r="BS206" s="484">
        <v>2104</v>
      </c>
      <c r="BT206" s="484">
        <v>2157</v>
      </c>
      <c r="BU206" s="484">
        <v>1801</v>
      </c>
      <c r="BV206" s="484">
        <v>1297</v>
      </c>
      <c r="BW206" s="484">
        <v>722</v>
      </c>
      <c r="BX206" s="484">
        <v>377</v>
      </c>
      <c r="BY206" s="484">
        <v>248</v>
      </c>
      <c r="BZ206" s="484">
        <v>23</v>
      </c>
      <c r="CA206" s="485">
        <v>8731</v>
      </c>
      <c r="CB206" s="484">
        <v>0</v>
      </c>
      <c r="CC206" s="484">
        <v>20</v>
      </c>
      <c r="CD206" s="484">
        <v>56</v>
      </c>
      <c r="CE206" s="484">
        <v>49</v>
      </c>
      <c r="CF206" s="484">
        <v>50</v>
      </c>
      <c r="CG206" s="484">
        <v>38</v>
      </c>
      <c r="CH206" s="484">
        <v>22</v>
      </c>
      <c r="CI206" s="484">
        <v>14</v>
      </c>
      <c r="CJ206" s="484">
        <v>0</v>
      </c>
      <c r="CK206" s="485">
        <v>249</v>
      </c>
      <c r="CL206" s="484">
        <v>0</v>
      </c>
      <c r="CM206" s="484">
        <v>14</v>
      </c>
      <c r="CN206" s="484">
        <v>11</v>
      </c>
      <c r="CO206" s="484">
        <v>8</v>
      </c>
      <c r="CP206" s="484">
        <v>15</v>
      </c>
      <c r="CQ206" s="484">
        <v>6</v>
      </c>
      <c r="CR206" s="484">
        <v>8</v>
      </c>
      <c r="CS206" s="484">
        <v>10</v>
      </c>
      <c r="CT206" s="484">
        <v>2</v>
      </c>
      <c r="CU206" s="485">
        <v>74</v>
      </c>
      <c r="CV206" s="484">
        <v>36</v>
      </c>
      <c r="CW206" s="484">
        <v>30</v>
      </c>
      <c r="CX206" s="484">
        <v>40</v>
      </c>
      <c r="CY206" s="484">
        <v>27</v>
      </c>
      <c r="CZ206" s="484">
        <v>30</v>
      </c>
      <c r="DA206" s="484">
        <v>14</v>
      </c>
      <c r="DB206" s="484">
        <v>23</v>
      </c>
      <c r="DC206" s="484">
        <v>5</v>
      </c>
      <c r="DD206" s="485">
        <v>205</v>
      </c>
      <c r="DE206" s="484">
        <v>35</v>
      </c>
      <c r="DF206" s="484">
        <v>67</v>
      </c>
      <c r="DG206" s="484">
        <v>38</v>
      </c>
      <c r="DH206" s="484">
        <v>17</v>
      </c>
      <c r="DI206" s="484">
        <v>16</v>
      </c>
      <c r="DJ206" s="484">
        <v>2</v>
      </c>
      <c r="DK206" s="484">
        <v>4</v>
      </c>
      <c r="DL206" s="484">
        <v>1</v>
      </c>
      <c r="DM206" s="485">
        <v>180</v>
      </c>
      <c r="DN206" s="484">
        <v>98</v>
      </c>
      <c r="DO206" s="484">
        <v>117</v>
      </c>
      <c r="DP206" s="484">
        <v>72</v>
      </c>
      <c r="DQ206" s="484">
        <v>46</v>
      </c>
      <c r="DR206" s="484">
        <v>35</v>
      </c>
      <c r="DS206" s="484">
        <v>17</v>
      </c>
      <c r="DT206" s="484">
        <v>17</v>
      </c>
      <c r="DU206" s="484">
        <v>2</v>
      </c>
      <c r="DV206" s="485">
        <v>404</v>
      </c>
      <c r="DW206" s="484">
        <v>0</v>
      </c>
      <c r="DX206" s="484">
        <v>0</v>
      </c>
      <c r="DY206" s="484">
        <v>0</v>
      </c>
      <c r="DZ206" s="484">
        <v>0</v>
      </c>
      <c r="EA206" s="484">
        <v>0</v>
      </c>
      <c r="EB206" s="484">
        <v>0</v>
      </c>
      <c r="EC206" s="484">
        <v>0</v>
      </c>
      <c r="ED206" s="484">
        <v>0</v>
      </c>
      <c r="EE206" s="485">
        <v>0</v>
      </c>
      <c r="EF206" s="484">
        <v>133</v>
      </c>
      <c r="EG206" s="484">
        <v>184</v>
      </c>
      <c r="EH206" s="484">
        <v>110</v>
      </c>
      <c r="EI206" s="484">
        <v>63</v>
      </c>
      <c r="EJ206" s="484">
        <v>51</v>
      </c>
      <c r="EK206" s="484">
        <v>19</v>
      </c>
      <c r="EL206" s="484">
        <v>21</v>
      </c>
      <c r="EM206" s="484">
        <v>3</v>
      </c>
      <c r="EN206" s="485">
        <v>584</v>
      </c>
      <c r="EO206" s="484">
        <v>36</v>
      </c>
      <c r="EP206" s="484">
        <v>74</v>
      </c>
      <c r="EQ206" s="484">
        <v>40</v>
      </c>
      <c r="ER206" s="484">
        <v>22</v>
      </c>
      <c r="ES206" s="484">
        <v>19</v>
      </c>
      <c r="ET206" s="484">
        <v>6</v>
      </c>
      <c r="EU206" s="484">
        <v>6</v>
      </c>
      <c r="EV206" s="484">
        <v>2</v>
      </c>
      <c r="EW206" s="485">
        <v>205</v>
      </c>
      <c r="EX206" s="484">
        <v>0</v>
      </c>
      <c r="EY206" s="484">
        <v>0</v>
      </c>
      <c r="EZ206" s="484">
        <v>0</v>
      </c>
      <c r="FA206" s="484">
        <v>0</v>
      </c>
      <c r="FB206" s="484">
        <v>0</v>
      </c>
      <c r="FC206" s="484">
        <v>0</v>
      </c>
      <c r="FD206" s="484">
        <v>0</v>
      </c>
      <c r="FE206" s="484">
        <v>0</v>
      </c>
      <c r="FF206" s="485">
        <v>0</v>
      </c>
      <c r="FG206" s="484">
        <v>0</v>
      </c>
      <c r="FH206" s="484">
        <v>0</v>
      </c>
      <c r="FI206" s="484">
        <v>0</v>
      </c>
      <c r="FJ206" s="484">
        <v>0</v>
      </c>
      <c r="FK206" s="484">
        <v>0</v>
      </c>
      <c r="FL206" s="484">
        <v>0</v>
      </c>
      <c r="FM206" s="484">
        <v>0</v>
      </c>
      <c r="FN206" s="484">
        <v>0</v>
      </c>
      <c r="FO206" s="485">
        <v>0</v>
      </c>
      <c r="FP206" s="484">
        <v>1</v>
      </c>
      <c r="FQ206" s="484">
        <v>7</v>
      </c>
      <c r="FR206" s="484">
        <v>2</v>
      </c>
      <c r="FS206" s="484">
        <v>5</v>
      </c>
      <c r="FT206" s="484">
        <v>3</v>
      </c>
      <c r="FU206" s="484">
        <v>4</v>
      </c>
      <c r="FV206" s="484">
        <v>2</v>
      </c>
      <c r="FW206" s="484">
        <v>1</v>
      </c>
      <c r="FX206" s="485">
        <v>25</v>
      </c>
      <c r="FY206" s="484">
        <v>35</v>
      </c>
      <c r="FZ206" s="484">
        <v>67</v>
      </c>
      <c r="GA206" s="484">
        <v>38</v>
      </c>
      <c r="GB206" s="484">
        <v>17</v>
      </c>
      <c r="GC206" s="484">
        <v>16</v>
      </c>
      <c r="GD206" s="484">
        <v>2</v>
      </c>
      <c r="GE206" s="484">
        <v>4</v>
      </c>
      <c r="GF206" s="484">
        <v>1</v>
      </c>
      <c r="GG206" s="485">
        <v>180</v>
      </c>
      <c r="GH206" s="484">
        <v>8</v>
      </c>
      <c r="GI206" s="484">
        <v>1418</v>
      </c>
      <c r="GJ206" s="484">
        <v>2940</v>
      </c>
      <c r="GK206" s="484">
        <v>3402</v>
      </c>
      <c r="GL206" s="484">
        <v>3345</v>
      </c>
      <c r="GM206" s="484">
        <v>3182</v>
      </c>
      <c r="GN206" s="484">
        <v>2041</v>
      </c>
      <c r="GO206" s="484">
        <v>1638</v>
      </c>
      <c r="GP206" s="484">
        <v>177</v>
      </c>
      <c r="GQ206" s="485">
        <v>18151</v>
      </c>
      <c r="GR206" s="484">
        <v>2</v>
      </c>
      <c r="GS206" s="484">
        <v>2272</v>
      </c>
      <c r="GT206" s="484">
        <v>2371</v>
      </c>
      <c r="GU206" s="484">
        <v>1970</v>
      </c>
      <c r="GV206" s="484">
        <v>1435</v>
      </c>
      <c r="GW206" s="484">
        <v>831</v>
      </c>
      <c r="GX206" s="484">
        <v>438</v>
      </c>
      <c r="GY206" s="484">
        <v>312</v>
      </c>
      <c r="GZ206" s="484">
        <v>32</v>
      </c>
      <c r="HA206" s="485">
        <v>9663</v>
      </c>
      <c r="HB206" s="460">
        <v>0</v>
      </c>
      <c r="HC206" s="460">
        <v>4.75</v>
      </c>
      <c r="HD206" s="460">
        <v>0.875</v>
      </c>
      <c r="HE206" s="460">
        <v>0.5</v>
      </c>
      <c r="HF206" s="460">
        <v>0</v>
      </c>
      <c r="HG206" s="460">
        <v>0</v>
      </c>
      <c r="HH206" s="460">
        <v>0</v>
      </c>
      <c r="HI206" s="460">
        <v>0</v>
      </c>
      <c r="HJ206" s="460">
        <v>0</v>
      </c>
      <c r="HK206" s="483">
        <v>6.125</v>
      </c>
      <c r="HL206" s="460">
        <v>9.5</v>
      </c>
      <c r="HM206" s="460">
        <v>3045.65</v>
      </c>
      <c r="HN206" s="460">
        <v>4630.9750000000004</v>
      </c>
      <c r="HO206" s="460">
        <v>4828.6000000000004</v>
      </c>
      <c r="HP206" s="460">
        <v>4386.6499999999996</v>
      </c>
      <c r="HQ206" s="460">
        <v>3782</v>
      </c>
      <c r="HR206" s="460">
        <v>2356.85</v>
      </c>
      <c r="HS206" s="460">
        <v>1860.2</v>
      </c>
      <c r="HT206" s="460">
        <v>199.75</v>
      </c>
      <c r="HU206" s="483">
        <v>25100.174999999999</v>
      </c>
      <c r="HV206" s="460">
        <v>5.3</v>
      </c>
      <c r="HW206" s="460">
        <v>2030.4</v>
      </c>
      <c r="HX206" s="460">
        <v>3601.9</v>
      </c>
      <c r="HY206" s="460">
        <v>4292.1000000000004</v>
      </c>
      <c r="HZ206" s="460">
        <v>4386.7</v>
      </c>
      <c r="IA206" s="460">
        <v>4622.3999999999996</v>
      </c>
      <c r="IB206" s="460">
        <v>3404.3</v>
      </c>
      <c r="IC206" s="460">
        <v>3100.3</v>
      </c>
      <c r="ID206" s="460">
        <v>399.5</v>
      </c>
      <c r="IE206" s="483">
        <v>25842.9</v>
      </c>
      <c r="IF206" s="483">
        <v>0</v>
      </c>
      <c r="IG206" s="483">
        <v>25842.9</v>
      </c>
      <c r="IH206" s="460">
        <v>9.5</v>
      </c>
      <c r="II206" s="460">
        <v>3045.65</v>
      </c>
      <c r="IJ206" s="460">
        <v>4630.9750000000004</v>
      </c>
      <c r="IK206" s="460">
        <v>4828.6000000000004</v>
      </c>
      <c r="IL206" s="460">
        <v>4386.6499999999996</v>
      </c>
      <c r="IM206" s="460">
        <v>3782</v>
      </c>
      <c r="IN206" s="460">
        <v>2356.85</v>
      </c>
      <c r="IO206" s="460">
        <v>1860.2</v>
      </c>
      <c r="IP206" s="460">
        <v>199.75</v>
      </c>
      <c r="IQ206" s="483">
        <v>25100.174999999999</v>
      </c>
      <c r="IR206" s="460">
        <v>3.52</v>
      </c>
      <c r="IS206" s="460">
        <v>582.01</v>
      </c>
      <c r="IT206" s="460">
        <v>436.82</v>
      </c>
      <c r="IU206" s="460">
        <v>213.77</v>
      </c>
      <c r="IV206" s="460">
        <v>89.8</v>
      </c>
      <c r="IW206" s="460">
        <v>44.58</v>
      </c>
      <c r="IX206" s="460">
        <v>20.5</v>
      </c>
      <c r="IY206" s="460">
        <v>8.6199999999999992</v>
      </c>
      <c r="IZ206" s="460">
        <v>0</v>
      </c>
      <c r="JA206" s="483">
        <v>1399.62</v>
      </c>
      <c r="JB206" s="460">
        <v>5.98</v>
      </c>
      <c r="JC206" s="460">
        <v>2463.64</v>
      </c>
      <c r="JD206" s="460">
        <v>4194.1549999999997</v>
      </c>
      <c r="JE206" s="460">
        <v>4614.83</v>
      </c>
      <c r="JF206" s="460">
        <v>4296.8500000000004</v>
      </c>
      <c r="JG206" s="460">
        <v>3737.42</v>
      </c>
      <c r="JH206" s="460">
        <v>2336.35</v>
      </c>
      <c r="JI206" s="460">
        <v>1851.58</v>
      </c>
      <c r="JJ206" s="460">
        <v>199.75</v>
      </c>
      <c r="JK206" s="483">
        <v>23700.555</v>
      </c>
      <c r="JL206" s="460">
        <v>3.3</v>
      </c>
      <c r="JM206" s="460">
        <v>1642.4</v>
      </c>
      <c r="JN206" s="460">
        <v>3262.1</v>
      </c>
      <c r="JO206" s="460">
        <v>4102.1000000000004</v>
      </c>
      <c r="JP206" s="460">
        <v>4296.8999999999996</v>
      </c>
      <c r="JQ206" s="460">
        <v>4568</v>
      </c>
      <c r="JR206" s="460">
        <v>3374.7</v>
      </c>
      <c r="JS206" s="460">
        <v>3086</v>
      </c>
      <c r="JT206" s="460">
        <v>399.5</v>
      </c>
      <c r="JU206" s="483">
        <v>24735</v>
      </c>
      <c r="JV206" s="483">
        <v>0</v>
      </c>
      <c r="JW206" s="483">
        <v>24735</v>
      </c>
      <c r="JX206" s="461"/>
      <c r="JY206" s="461"/>
      <c r="JZ206" s="461"/>
      <c r="KA206" s="461"/>
      <c r="KB206" s="461"/>
      <c r="KC206" s="461"/>
      <c r="KD206" s="461"/>
      <c r="KE206" s="461"/>
      <c r="KF206" s="461"/>
      <c r="KG206" s="461"/>
      <c r="KH206" s="461"/>
      <c r="KI206" s="461"/>
      <c r="KJ206" s="461"/>
      <c r="KK206" s="461"/>
      <c r="KL206" s="461"/>
      <c r="KM206" s="461"/>
      <c r="KN206" s="461"/>
      <c r="KO206" s="461"/>
      <c r="KP206" s="461"/>
      <c r="KQ206" s="461"/>
      <c r="KR206" s="461"/>
      <c r="KS206" s="461"/>
      <c r="KT206" s="461"/>
      <c r="KU206" s="461"/>
      <c r="KV206" s="461"/>
      <c r="KW206" s="461"/>
      <c r="KX206" s="462"/>
    </row>
    <row r="207" spans="1:310" s="463" customFormat="1" x14ac:dyDescent="0.2">
      <c r="A207" s="457" t="s">
        <v>427</v>
      </c>
      <c r="B207" s="473" t="s">
        <v>1035</v>
      </c>
      <c r="C207" s="464" t="s">
        <v>640</v>
      </c>
      <c r="D207" s="465" t="s">
        <v>428</v>
      </c>
      <c r="E207" s="484">
        <v>585</v>
      </c>
      <c r="F207" s="484">
        <v>2177</v>
      </c>
      <c r="G207" s="484">
        <v>13380</v>
      </c>
      <c r="H207" s="484">
        <v>20728</v>
      </c>
      <c r="I207" s="484">
        <v>19858</v>
      </c>
      <c r="J207" s="484">
        <v>11993</v>
      </c>
      <c r="K207" s="484">
        <v>12995</v>
      </c>
      <c r="L207" s="484">
        <v>3519</v>
      </c>
      <c r="M207" s="485">
        <v>85235</v>
      </c>
      <c r="N207" s="484">
        <v>22</v>
      </c>
      <c r="O207" s="484">
        <v>39</v>
      </c>
      <c r="P207" s="484">
        <v>216</v>
      </c>
      <c r="Q207" s="484">
        <v>306</v>
      </c>
      <c r="R207" s="484">
        <v>238</v>
      </c>
      <c r="S207" s="484">
        <v>105</v>
      </c>
      <c r="T207" s="484">
        <v>90</v>
      </c>
      <c r="U207" s="484">
        <v>49</v>
      </c>
      <c r="V207" s="485">
        <v>1065</v>
      </c>
      <c r="W207" s="484">
        <v>0</v>
      </c>
      <c r="X207" s="484">
        <v>0</v>
      </c>
      <c r="Y207" s="484">
        <v>0</v>
      </c>
      <c r="Z207" s="484">
        <v>0</v>
      </c>
      <c r="AA207" s="484">
        <v>0</v>
      </c>
      <c r="AB207" s="484">
        <v>0</v>
      </c>
      <c r="AC207" s="484">
        <v>0</v>
      </c>
      <c r="AD207" s="484">
        <v>0</v>
      </c>
      <c r="AE207" s="485">
        <v>0</v>
      </c>
      <c r="AF207" s="484">
        <v>563</v>
      </c>
      <c r="AG207" s="484">
        <v>2138</v>
      </c>
      <c r="AH207" s="484">
        <v>13164</v>
      </c>
      <c r="AI207" s="484">
        <v>20422</v>
      </c>
      <c r="AJ207" s="484">
        <v>19620</v>
      </c>
      <c r="AK207" s="484">
        <v>11888</v>
      </c>
      <c r="AL207" s="484">
        <v>12905</v>
      </c>
      <c r="AM207" s="484">
        <v>3470</v>
      </c>
      <c r="AN207" s="485">
        <v>84170</v>
      </c>
      <c r="AO207" s="484">
        <v>0</v>
      </c>
      <c r="AP207" s="484">
        <v>0</v>
      </c>
      <c r="AQ207" s="484">
        <v>20</v>
      </c>
      <c r="AR207" s="484">
        <v>50</v>
      </c>
      <c r="AS207" s="484">
        <v>69</v>
      </c>
      <c r="AT207" s="484">
        <v>43</v>
      </c>
      <c r="AU207" s="484">
        <v>56</v>
      </c>
      <c r="AV207" s="484">
        <v>26</v>
      </c>
      <c r="AW207" s="485">
        <v>264</v>
      </c>
      <c r="AX207" s="484">
        <v>0</v>
      </c>
      <c r="AY207" s="484">
        <v>0</v>
      </c>
      <c r="AZ207" s="484">
        <v>20</v>
      </c>
      <c r="BA207" s="484">
        <v>50</v>
      </c>
      <c r="BB207" s="484">
        <v>69</v>
      </c>
      <c r="BC207" s="484">
        <v>43</v>
      </c>
      <c r="BD207" s="484">
        <v>56</v>
      </c>
      <c r="BE207" s="484">
        <v>26</v>
      </c>
      <c r="BF207" s="486"/>
      <c r="BG207" s="485">
        <v>264</v>
      </c>
      <c r="BH207" s="484">
        <v>0</v>
      </c>
      <c r="BI207" s="484">
        <v>563</v>
      </c>
      <c r="BJ207" s="484">
        <v>2158</v>
      </c>
      <c r="BK207" s="484">
        <v>13194</v>
      </c>
      <c r="BL207" s="484">
        <v>20441</v>
      </c>
      <c r="BM207" s="484">
        <v>19594</v>
      </c>
      <c r="BN207" s="484">
        <v>11901</v>
      </c>
      <c r="BO207" s="484">
        <v>12875</v>
      </c>
      <c r="BP207" s="484">
        <v>3444</v>
      </c>
      <c r="BQ207" s="485">
        <v>84170</v>
      </c>
      <c r="BR207" s="484">
        <v>0</v>
      </c>
      <c r="BS207" s="484">
        <v>333</v>
      </c>
      <c r="BT207" s="484">
        <v>1226</v>
      </c>
      <c r="BU207" s="484">
        <v>6468</v>
      </c>
      <c r="BV207" s="484">
        <v>7215</v>
      </c>
      <c r="BW207" s="484">
        <v>5497</v>
      </c>
      <c r="BX207" s="484">
        <v>2496</v>
      </c>
      <c r="BY207" s="484">
        <v>1928</v>
      </c>
      <c r="BZ207" s="484">
        <v>333</v>
      </c>
      <c r="CA207" s="485">
        <v>25496</v>
      </c>
      <c r="CB207" s="484">
        <v>0</v>
      </c>
      <c r="CC207" s="484">
        <v>2</v>
      </c>
      <c r="CD207" s="484">
        <v>13</v>
      </c>
      <c r="CE207" s="484">
        <v>103</v>
      </c>
      <c r="CF207" s="484">
        <v>173</v>
      </c>
      <c r="CG207" s="484">
        <v>157</v>
      </c>
      <c r="CH207" s="484">
        <v>90</v>
      </c>
      <c r="CI207" s="484">
        <v>92</v>
      </c>
      <c r="CJ207" s="484">
        <v>13</v>
      </c>
      <c r="CK207" s="485">
        <v>643</v>
      </c>
      <c r="CL207" s="484">
        <v>0</v>
      </c>
      <c r="CM207" s="484">
        <v>0</v>
      </c>
      <c r="CN207" s="484">
        <v>0</v>
      </c>
      <c r="CO207" s="484">
        <v>1</v>
      </c>
      <c r="CP207" s="484">
        <v>8</v>
      </c>
      <c r="CQ207" s="484">
        <v>10</v>
      </c>
      <c r="CR207" s="484">
        <v>17</v>
      </c>
      <c r="CS207" s="484">
        <v>30</v>
      </c>
      <c r="CT207" s="484">
        <v>7</v>
      </c>
      <c r="CU207" s="485">
        <v>73</v>
      </c>
      <c r="CV207" s="484">
        <v>5</v>
      </c>
      <c r="CW207" s="484">
        <v>9</v>
      </c>
      <c r="CX207" s="484">
        <v>52</v>
      </c>
      <c r="CY207" s="484">
        <v>69</v>
      </c>
      <c r="CZ207" s="484">
        <v>90</v>
      </c>
      <c r="DA207" s="484">
        <v>43</v>
      </c>
      <c r="DB207" s="484">
        <v>65</v>
      </c>
      <c r="DC207" s="484">
        <v>16</v>
      </c>
      <c r="DD207" s="485">
        <v>349</v>
      </c>
      <c r="DE207" s="484">
        <v>16</v>
      </c>
      <c r="DF207" s="484">
        <v>41</v>
      </c>
      <c r="DG207" s="484">
        <v>167</v>
      </c>
      <c r="DH207" s="484">
        <v>236</v>
      </c>
      <c r="DI207" s="484">
        <v>195</v>
      </c>
      <c r="DJ207" s="484">
        <v>92</v>
      </c>
      <c r="DK207" s="484">
        <v>104</v>
      </c>
      <c r="DL207" s="484">
        <v>35</v>
      </c>
      <c r="DM207" s="485">
        <v>886</v>
      </c>
      <c r="DN207" s="484">
        <v>0</v>
      </c>
      <c r="DO207" s="484">
        <v>0</v>
      </c>
      <c r="DP207" s="484">
        <v>0</v>
      </c>
      <c r="DQ207" s="484">
        <v>0</v>
      </c>
      <c r="DR207" s="484">
        <v>0</v>
      </c>
      <c r="DS207" s="484">
        <v>0</v>
      </c>
      <c r="DT207" s="484">
        <v>0</v>
      </c>
      <c r="DU207" s="484">
        <v>0</v>
      </c>
      <c r="DV207" s="485">
        <v>0</v>
      </c>
      <c r="DW207" s="484">
        <v>2</v>
      </c>
      <c r="DX207" s="484">
        <v>12</v>
      </c>
      <c r="DY207" s="484">
        <v>34</v>
      </c>
      <c r="DZ207" s="484">
        <v>33</v>
      </c>
      <c r="EA207" s="484">
        <v>24</v>
      </c>
      <c r="EB207" s="484">
        <v>9</v>
      </c>
      <c r="EC207" s="484">
        <v>8</v>
      </c>
      <c r="ED207" s="484">
        <v>11</v>
      </c>
      <c r="EE207" s="485">
        <v>133</v>
      </c>
      <c r="EF207" s="484">
        <v>18</v>
      </c>
      <c r="EG207" s="484">
        <v>53</v>
      </c>
      <c r="EH207" s="484">
        <v>201</v>
      </c>
      <c r="EI207" s="484">
        <v>269</v>
      </c>
      <c r="EJ207" s="484">
        <v>219</v>
      </c>
      <c r="EK207" s="484">
        <v>101</v>
      </c>
      <c r="EL207" s="484">
        <v>112</v>
      </c>
      <c r="EM207" s="484">
        <v>46</v>
      </c>
      <c r="EN207" s="485">
        <v>1019</v>
      </c>
      <c r="EO207" s="484">
        <v>12</v>
      </c>
      <c r="EP207" s="484">
        <v>29</v>
      </c>
      <c r="EQ207" s="484">
        <v>100</v>
      </c>
      <c r="ER207" s="484">
        <v>113</v>
      </c>
      <c r="ES207" s="484">
        <v>105</v>
      </c>
      <c r="ET207" s="484">
        <v>46</v>
      </c>
      <c r="EU207" s="484">
        <v>53</v>
      </c>
      <c r="EV207" s="484">
        <v>28</v>
      </c>
      <c r="EW207" s="485">
        <v>486</v>
      </c>
      <c r="EX207" s="484">
        <v>0</v>
      </c>
      <c r="EY207" s="484">
        <v>0</v>
      </c>
      <c r="EZ207" s="484">
        <v>0</v>
      </c>
      <c r="FA207" s="484">
        <v>0</v>
      </c>
      <c r="FB207" s="484">
        <v>0</v>
      </c>
      <c r="FC207" s="484">
        <v>0</v>
      </c>
      <c r="FD207" s="484">
        <v>0</v>
      </c>
      <c r="FE207" s="484">
        <v>0</v>
      </c>
      <c r="FF207" s="485">
        <v>0</v>
      </c>
      <c r="FG207" s="484">
        <v>0</v>
      </c>
      <c r="FH207" s="484">
        <v>0</v>
      </c>
      <c r="FI207" s="484">
        <v>0</v>
      </c>
      <c r="FJ207" s="484">
        <v>0</v>
      </c>
      <c r="FK207" s="484">
        <v>0</v>
      </c>
      <c r="FL207" s="484">
        <v>0</v>
      </c>
      <c r="FM207" s="484">
        <v>0</v>
      </c>
      <c r="FN207" s="484">
        <v>0</v>
      </c>
      <c r="FO207" s="485">
        <v>0</v>
      </c>
      <c r="FP207" s="484">
        <v>0</v>
      </c>
      <c r="FQ207" s="484">
        <v>0</v>
      </c>
      <c r="FR207" s="484">
        <v>0</v>
      </c>
      <c r="FS207" s="484">
        <v>0</v>
      </c>
      <c r="FT207" s="484">
        <v>0</v>
      </c>
      <c r="FU207" s="484">
        <v>0</v>
      </c>
      <c r="FV207" s="484">
        <v>0</v>
      </c>
      <c r="FW207" s="484">
        <v>0</v>
      </c>
      <c r="FX207" s="485">
        <v>0</v>
      </c>
      <c r="FY207" s="484">
        <v>12</v>
      </c>
      <c r="FZ207" s="484">
        <v>29</v>
      </c>
      <c r="GA207" s="484">
        <v>100</v>
      </c>
      <c r="GB207" s="484">
        <v>113</v>
      </c>
      <c r="GC207" s="484">
        <v>105</v>
      </c>
      <c r="GD207" s="484">
        <v>46</v>
      </c>
      <c r="GE207" s="484">
        <v>53</v>
      </c>
      <c r="GF207" s="484">
        <v>28</v>
      </c>
      <c r="GG207" s="485">
        <v>486</v>
      </c>
      <c r="GH207" s="484">
        <v>0</v>
      </c>
      <c r="GI207" s="484">
        <v>226</v>
      </c>
      <c r="GJ207" s="484">
        <v>907</v>
      </c>
      <c r="GK207" s="484">
        <v>6588</v>
      </c>
      <c r="GL207" s="484">
        <v>13012</v>
      </c>
      <c r="GM207" s="484">
        <v>13906</v>
      </c>
      <c r="GN207" s="484">
        <v>9289</v>
      </c>
      <c r="GO207" s="484">
        <v>10817</v>
      </c>
      <c r="GP207" s="484">
        <v>3080</v>
      </c>
      <c r="GQ207" s="485">
        <v>57825</v>
      </c>
      <c r="GR207" s="484">
        <v>0</v>
      </c>
      <c r="GS207" s="484">
        <v>337</v>
      </c>
      <c r="GT207" s="484">
        <v>1251</v>
      </c>
      <c r="GU207" s="484">
        <v>6606</v>
      </c>
      <c r="GV207" s="484">
        <v>7429</v>
      </c>
      <c r="GW207" s="484">
        <v>5688</v>
      </c>
      <c r="GX207" s="484">
        <v>2612</v>
      </c>
      <c r="GY207" s="484">
        <v>2058</v>
      </c>
      <c r="GZ207" s="484">
        <v>364</v>
      </c>
      <c r="HA207" s="485">
        <v>26345</v>
      </c>
      <c r="HB207" s="460">
        <v>0</v>
      </c>
      <c r="HC207" s="460">
        <v>2</v>
      </c>
      <c r="HD207" s="460">
        <v>0</v>
      </c>
      <c r="HE207" s="460">
        <v>2</v>
      </c>
      <c r="HF207" s="460">
        <v>0</v>
      </c>
      <c r="HG207" s="460">
        <v>0.5</v>
      </c>
      <c r="HH207" s="460">
        <v>0</v>
      </c>
      <c r="HI207" s="460">
        <v>0</v>
      </c>
      <c r="HJ207" s="460">
        <v>0</v>
      </c>
      <c r="HK207" s="483">
        <v>4.5</v>
      </c>
      <c r="HL207" s="460">
        <v>0</v>
      </c>
      <c r="HM207" s="460">
        <v>480.25</v>
      </c>
      <c r="HN207" s="460">
        <v>1866.25</v>
      </c>
      <c r="HO207" s="460">
        <v>11591.75</v>
      </c>
      <c r="HP207" s="460">
        <v>18633</v>
      </c>
      <c r="HQ207" s="460">
        <v>18206</v>
      </c>
      <c r="HR207" s="460">
        <v>11255</v>
      </c>
      <c r="HS207" s="460">
        <v>12365</v>
      </c>
      <c r="HT207" s="460">
        <v>3368</v>
      </c>
      <c r="HU207" s="483">
        <v>77765.25</v>
      </c>
      <c r="HV207" s="460">
        <v>0</v>
      </c>
      <c r="HW207" s="460">
        <v>320.2</v>
      </c>
      <c r="HX207" s="460">
        <v>1451.5</v>
      </c>
      <c r="HY207" s="460">
        <v>10303.799999999999</v>
      </c>
      <c r="HZ207" s="460">
        <v>18633</v>
      </c>
      <c r="IA207" s="460">
        <v>22251.8</v>
      </c>
      <c r="IB207" s="460">
        <v>16257.2</v>
      </c>
      <c r="IC207" s="460">
        <v>20608.3</v>
      </c>
      <c r="ID207" s="460">
        <v>6736</v>
      </c>
      <c r="IE207" s="483">
        <v>96561.8</v>
      </c>
      <c r="IF207" s="483">
        <v>46.7</v>
      </c>
      <c r="IG207" s="483">
        <v>96608.5</v>
      </c>
      <c r="IH207" s="460">
        <v>0</v>
      </c>
      <c r="II207" s="460">
        <v>480.25</v>
      </c>
      <c r="IJ207" s="460">
        <v>1866.25</v>
      </c>
      <c r="IK207" s="460">
        <v>11591.75</v>
      </c>
      <c r="IL207" s="460">
        <v>18633</v>
      </c>
      <c r="IM207" s="460">
        <v>18206</v>
      </c>
      <c r="IN207" s="460">
        <v>11255</v>
      </c>
      <c r="IO207" s="460">
        <v>12365</v>
      </c>
      <c r="IP207" s="460">
        <v>3368</v>
      </c>
      <c r="IQ207" s="483">
        <v>77765.25</v>
      </c>
      <c r="IR207" s="460">
        <v>0</v>
      </c>
      <c r="IS207" s="460">
        <v>123.32</v>
      </c>
      <c r="IT207" s="460">
        <v>556.62</v>
      </c>
      <c r="IU207" s="460">
        <v>2548.54</v>
      </c>
      <c r="IV207" s="460">
        <v>2164.9899999999998</v>
      </c>
      <c r="IW207" s="460">
        <v>1121.08</v>
      </c>
      <c r="IX207" s="460">
        <v>222.05</v>
      </c>
      <c r="IY207" s="460">
        <v>83.02</v>
      </c>
      <c r="IZ207" s="460">
        <v>2.27</v>
      </c>
      <c r="JA207" s="483">
        <v>6821.89</v>
      </c>
      <c r="JB207" s="460">
        <v>0</v>
      </c>
      <c r="JC207" s="460">
        <v>356.93</v>
      </c>
      <c r="JD207" s="460">
        <v>1309.6300000000001</v>
      </c>
      <c r="JE207" s="460">
        <v>9043.2099999999991</v>
      </c>
      <c r="JF207" s="460">
        <v>16468.009999999998</v>
      </c>
      <c r="JG207" s="460">
        <v>17084.919999999998</v>
      </c>
      <c r="JH207" s="460">
        <v>11032.95</v>
      </c>
      <c r="JI207" s="460">
        <v>12281.98</v>
      </c>
      <c r="JJ207" s="460">
        <v>3365.73</v>
      </c>
      <c r="JK207" s="483">
        <v>70943.360000000001</v>
      </c>
      <c r="JL207" s="460">
        <v>0</v>
      </c>
      <c r="JM207" s="460">
        <v>238</v>
      </c>
      <c r="JN207" s="460">
        <v>1018.6</v>
      </c>
      <c r="JO207" s="460">
        <v>8038.4</v>
      </c>
      <c r="JP207" s="460">
        <v>16468</v>
      </c>
      <c r="JQ207" s="460">
        <v>20881.599999999999</v>
      </c>
      <c r="JR207" s="460">
        <v>15936.5</v>
      </c>
      <c r="JS207" s="460">
        <v>20470</v>
      </c>
      <c r="JT207" s="460">
        <v>6731.5</v>
      </c>
      <c r="JU207" s="483">
        <v>89782.6</v>
      </c>
      <c r="JV207" s="483">
        <v>46.7</v>
      </c>
      <c r="JW207" s="483">
        <v>89829.3</v>
      </c>
      <c r="JX207" s="461"/>
      <c r="JY207" s="461"/>
      <c r="JZ207" s="461"/>
      <c r="KA207" s="461"/>
      <c r="KB207" s="461"/>
      <c r="KC207" s="461"/>
      <c r="KD207" s="461"/>
      <c r="KE207" s="461"/>
      <c r="KF207" s="461"/>
      <c r="KG207" s="461"/>
      <c r="KH207" s="461"/>
      <c r="KI207" s="461"/>
      <c r="KJ207" s="461"/>
      <c r="KK207" s="461"/>
      <c r="KL207" s="461"/>
      <c r="KM207" s="461"/>
      <c r="KN207" s="461"/>
      <c r="KO207" s="461"/>
      <c r="KP207" s="461"/>
      <c r="KQ207" s="461"/>
      <c r="KR207" s="461"/>
      <c r="KS207" s="461"/>
      <c r="KT207" s="461"/>
      <c r="KU207" s="461"/>
      <c r="KV207" s="461"/>
      <c r="KW207" s="461"/>
      <c r="KX207" s="462"/>
    </row>
    <row r="208" spans="1:310" s="463" customFormat="1" x14ac:dyDescent="0.2">
      <c r="A208" s="457" t="s">
        <v>429</v>
      </c>
      <c r="B208" s="473" t="s">
        <v>1036</v>
      </c>
      <c r="C208" s="464" t="s">
        <v>794</v>
      </c>
      <c r="D208" s="465" t="s">
        <v>430</v>
      </c>
      <c r="E208" s="484">
        <v>3689</v>
      </c>
      <c r="F208" s="484">
        <v>4970</v>
      </c>
      <c r="G208" s="484">
        <v>5558</v>
      </c>
      <c r="H208" s="484">
        <v>3552</v>
      </c>
      <c r="I208" s="484">
        <v>3250</v>
      </c>
      <c r="J208" s="484">
        <v>1708</v>
      </c>
      <c r="K208" s="484">
        <v>843</v>
      </c>
      <c r="L208" s="484">
        <v>98</v>
      </c>
      <c r="M208" s="485">
        <v>23668</v>
      </c>
      <c r="N208" s="484">
        <v>796</v>
      </c>
      <c r="O208" s="484">
        <v>435</v>
      </c>
      <c r="P208" s="484">
        <v>849</v>
      </c>
      <c r="Q208" s="484">
        <v>104</v>
      </c>
      <c r="R208" s="484">
        <v>53</v>
      </c>
      <c r="S208" s="484">
        <v>28</v>
      </c>
      <c r="T208" s="484">
        <v>16</v>
      </c>
      <c r="U208" s="484">
        <v>29</v>
      </c>
      <c r="V208" s="485">
        <v>2310</v>
      </c>
      <c r="W208" s="484">
        <v>1</v>
      </c>
      <c r="X208" s="484">
        <v>1</v>
      </c>
      <c r="Y208" s="484">
        <v>2</v>
      </c>
      <c r="Z208" s="484">
        <v>1</v>
      </c>
      <c r="AA208" s="484">
        <v>0</v>
      </c>
      <c r="AB208" s="484">
        <v>0</v>
      </c>
      <c r="AC208" s="484">
        <v>0</v>
      </c>
      <c r="AD208" s="484">
        <v>0</v>
      </c>
      <c r="AE208" s="485">
        <v>5</v>
      </c>
      <c r="AF208" s="484">
        <v>2892</v>
      </c>
      <c r="AG208" s="484">
        <v>4534</v>
      </c>
      <c r="AH208" s="484">
        <v>4707</v>
      </c>
      <c r="AI208" s="484">
        <v>3447</v>
      </c>
      <c r="AJ208" s="484">
        <v>3197</v>
      </c>
      <c r="AK208" s="484">
        <v>1680</v>
      </c>
      <c r="AL208" s="484">
        <v>827</v>
      </c>
      <c r="AM208" s="484">
        <v>69</v>
      </c>
      <c r="AN208" s="485">
        <v>21353</v>
      </c>
      <c r="AO208" s="484">
        <v>7</v>
      </c>
      <c r="AP208" s="484">
        <v>18</v>
      </c>
      <c r="AQ208" s="484">
        <v>27</v>
      </c>
      <c r="AR208" s="484">
        <v>21</v>
      </c>
      <c r="AS208" s="484">
        <v>25</v>
      </c>
      <c r="AT208" s="484">
        <v>11</v>
      </c>
      <c r="AU208" s="484">
        <v>9</v>
      </c>
      <c r="AV208" s="484">
        <v>7</v>
      </c>
      <c r="AW208" s="485">
        <v>125</v>
      </c>
      <c r="AX208" s="484">
        <v>7</v>
      </c>
      <c r="AY208" s="484">
        <v>18</v>
      </c>
      <c r="AZ208" s="484">
        <v>27</v>
      </c>
      <c r="BA208" s="484">
        <v>21</v>
      </c>
      <c r="BB208" s="484">
        <v>25</v>
      </c>
      <c r="BC208" s="484">
        <v>11</v>
      </c>
      <c r="BD208" s="484">
        <v>9</v>
      </c>
      <c r="BE208" s="484">
        <v>7</v>
      </c>
      <c r="BF208" s="486"/>
      <c r="BG208" s="485">
        <v>125</v>
      </c>
      <c r="BH208" s="484">
        <v>7</v>
      </c>
      <c r="BI208" s="484">
        <v>2903</v>
      </c>
      <c r="BJ208" s="484">
        <v>4543</v>
      </c>
      <c r="BK208" s="484">
        <v>4701</v>
      </c>
      <c r="BL208" s="484">
        <v>3451</v>
      </c>
      <c r="BM208" s="484">
        <v>3183</v>
      </c>
      <c r="BN208" s="484">
        <v>1678</v>
      </c>
      <c r="BO208" s="484">
        <v>825</v>
      </c>
      <c r="BP208" s="484">
        <v>62</v>
      </c>
      <c r="BQ208" s="485">
        <v>21353</v>
      </c>
      <c r="BR208" s="484">
        <v>1</v>
      </c>
      <c r="BS208" s="484">
        <v>1483</v>
      </c>
      <c r="BT208" s="484">
        <v>1684</v>
      </c>
      <c r="BU208" s="484">
        <v>1515</v>
      </c>
      <c r="BV208" s="484">
        <v>845</v>
      </c>
      <c r="BW208" s="484">
        <v>618</v>
      </c>
      <c r="BX208" s="484">
        <v>302</v>
      </c>
      <c r="BY208" s="484">
        <v>114</v>
      </c>
      <c r="BZ208" s="484">
        <v>9</v>
      </c>
      <c r="CA208" s="485">
        <v>6571</v>
      </c>
      <c r="CB208" s="484">
        <v>0</v>
      </c>
      <c r="CC208" s="484">
        <v>19</v>
      </c>
      <c r="CD208" s="484">
        <v>37</v>
      </c>
      <c r="CE208" s="484">
        <v>36</v>
      </c>
      <c r="CF208" s="484">
        <v>25</v>
      </c>
      <c r="CG208" s="484">
        <v>26</v>
      </c>
      <c r="CH208" s="484">
        <v>8</v>
      </c>
      <c r="CI208" s="484">
        <v>5</v>
      </c>
      <c r="CJ208" s="484">
        <v>0</v>
      </c>
      <c r="CK208" s="485">
        <v>156</v>
      </c>
      <c r="CL208" s="484">
        <v>0</v>
      </c>
      <c r="CM208" s="484">
        <v>0</v>
      </c>
      <c r="CN208" s="484">
        <v>4</v>
      </c>
      <c r="CO208" s="484">
        <v>3</v>
      </c>
      <c r="CP208" s="484">
        <v>4</v>
      </c>
      <c r="CQ208" s="484">
        <v>8</v>
      </c>
      <c r="CR208" s="484">
        <v>5</v>
      </c>
      <c r="CS208" s="484">
        <v>6</v>
      </c>
      <c r="CT208" s="484">
        <v>2</v>
      </c>
      <c r="CU208" s="485">
        <v>32</v>
      </c>
      <c r="CV208" s="484">
        <v>93</v>
      </c>
      <c r="CW208" s="484">
        <v>144</v>
      </c>
      <c r="CX208" s="484">
        <v>235</v>
      </c>
      <c r="CY208" s="484">
        <v>197</v>
      </c>
      <c r="CZ208" s="484">
        <v>169</v>
      </c>
      <c r="DA208" s="484">
        <v>54</v>
      </c>
      <c r="DB208" s="484">
        <v>38</v>
      </c>
      <c r="DC208" s="484">
        <v>0</v>
      </c>
      <c r="DD208" s="485">
        <v>930</v>
      </c>
      <c r="DE208" s="484">
        <v>96</v>
      </c>
      <c r="DF208" s="484">
        <v>106</v>
      </c>
      <c r="DG208" s="484">
        <v>109</v>
      </c>
      <c r="DH208" s="484">
        <v>75</v>
      </c>
      <c r="DI208" s="484">
        <v>47</v>
      </c>
      <c r="DJ208" s="484">
        <v>31</v>
      </c>
      <c r="DK208" s="484">
        <v>19</v>
      </c>
      <c r="DL208" s="484">
        <v>2</v>
      </c>
      <c r="DM208" s="485">
        <v>485</v>
      </c>
      <c r="DN208" s="484">
        <v>0</v>
      </c>
      <c r="DO208" s="484">
        <v>0</v>
      </c>
      <c r="DP208" s="484">
        <v>0</v>
      </c>
      <c r="DQ208" s="484">
        <v>0</v>
      </c>
      <c r="DR208" s="484">
        <v>0</v>
      </c>
      <c r="DS208" s="484">
        <v>0</v>
      </c>
      <c r="DT208" s="484">
        <v>0</v>
      </c>
      <c r="DU208" s="484">
        <v>0</v>
      </c>
      <c r="DV208" s="485">
        <v>0</v>
      </c>
      <c r="DW208" s="484">
        <v>30</v>
      </c>
      <c r="DX208" s="484">
        <v>28</v>
      </c>
      <c r="DY208" s="484">
        <v>23</v>
      </c>
      <c r="DZ208" s="484">
        <v>16</v>
      </c>
      <c r="EA208" s="484">
        <v>16</v>
      </c>
      <c r="EB208" s="484">
        <v>6</v>
      </c>
      <c r="EC208" s="484">
        <v>0</v>
      </c>
      <c r="ED208" s="484">
        <v>1</v>
      </c>
      <c r="EE208" s="485">
        <v>120</v>
      </c>
      <c r="EF208" s="484">
        <v>126</v>
      </c>
      <c r="EG208" s="484">
        <v>134</v>
      </c>
      <c r="EH208" s="484">
        <v>132</v>
      </c>
      <c r="EI208" s="484">
        <v>91</v>
      </c>
      <c r="EJ208" s="484">
        <v>63</v>
      </c>
      <c r="EK208" s="484">
        <v>37</v>
      </c>
      <c r="EL208" s="484">
        <v>19</v>
      </c>
      <c r="EM208" s="484">
        <v>3</v>
      </c>
      <c r="EN208" s="485">
        <v>605</v>
      </c>
      <c r="EO208" s="484">
        <v>31</v>
      </c>
      <c r="EP208" s="484">
        <v>36</v>
      </c>
      <c r="EQ208" s="484">
        <v>55</v>
      </c>
      <c r="ER208" s="484">
        <v>44</v>
      </c>
      <c r="ES208" s="484">
        <v>12</v>
      </c>
      <c r="ET208" s="484">
        <v>15</v>
      </c>
      <c r="EU208" s="484">
        <v>9</v>
      </c>
      <c r="EV208" s="484">
        <v>2</v>
      </c>
      <c r="EW208" s="485">
        <v>204</v>
      </c>
      <c r="EX208" s="484">
        <v>0</v>
      </c>
      <c r="EY208" s="484">
        <v>0</v>
      </c>
      <c r="EZ208" s="484">
        <v>0</v>
      </c>
      <c r="FA208" s="484">
        <v>0</v>
      </c>
      <c r="FB208" s="484">
        <v>0</v>
      </c>
      <c r="FC208" s="484">
        <v>0</v>
      </c>
      <c r="FD208" s="484">
        <v>0</v>
      </c>
      <c r="FE208" s="484">
        <v>0</v>
      </c>
      <c r="FF208" s="485">
        <v>0</v>
      </c>
      <c r="FG208" s="484">
        <v>0</v>
      </c>
      <c r="FH208" s="484">
        <v>0</v>
      </c>
      <c r="FI208" s="484">
        <v>0</v>
      </c>
      <c r="FJ208" s="484">
        <v>0</v>
      </c>
      <c r="FK208" s="484">
        <v>0</v>
      </c>
      <c r="FL208" s="484">
        <v>0</v>
      </c>
      <c r="FM208" s="484">
        <v>0</v>
      </c>
      <c r="FN208" s="484">
        <v>0</v>
      </c>
      <c r="FO208" s="485">
        <v>0</v>
      </c>
      <c r="FP208" s="484">
        <v>0</v>
      </c>
      <c r="FQ208" s="484">
        <v>0</v>
      </c>
      <c r="FR208" s="484">
        <v>0</v>
      </c>
      <c r="FS208" s="484">
        <v>0</v>
      </c>
      <c r="FT208" s="484">
        <v>0</v>
      </c>
      <c r="FU208" s="484">
        <v>0</v>
      </c>
      <c r="FV208" s="484">
        <v>0</v>
      </c>
      <c r="FW208" s="484">
        <v>0</v>
      </c>
      <c r="FX208" s="485">
        <v>0</v>
      </c>
      <c r="FY208" s="484">
        <v>31</v>
      </c>
      <c r="FZ208" s="484">
        <v>36</v>
      </c>
      <c r="GA208" s="484">
        <v>55</v>
      </c>
      <c r="GB208" s="484">
        <v>44</v>
      </c>
      <c r="GC208" s="484">
        <v>12</v>
      </c>
      <c r="GD208" s="484">
        <v>15</v>
      </c>
      <c r="GE208" s="484">
        <v>9</v>
      </c>
      <c r="GF208" s="484">
        <v>2</v>
      </c>
      <c r="GG208" s="485">
        <v>204</v>
      </c>
      <c r="GH208" s="484">
        <v>6</v>
      </c>
      <c r="GI208" s="484">
        <v>1371</v>
      </c>
      <c r="GJ208" s="484">
        <v>2790</v>
      </c>
      <c r="GK208" s="484">
        <v>3124</v>
      </c>
      <c r="GL208" s="484">
        <v>2561</v>
      </c>
      <c r="GM208" s="484">
        <v>2515</v>
      </c>
      <c r="GN208" s="484">
        <v>1357</v>
      </c>
      <c r="GO208" s="484">
        <v>700</v>
      </c>
      <c r="GP208" s="484">
        <v>50</v>
      </c>
      <c r="GQ208" s="485">
        <v>14474</v>
      </c>
      <c r="GR208" s="484">
        <v>1</v>
      </c>
      <c r="GS208" s="484">
        <v>1532</v>
      </c>
      <c r="GT208" s="484">
        <v>1753</v>
      </c>
      <c r="GU208" s="484">
        <v>1577</v>
      </c>
      <c r="GV208" s="484">
        <v>890</v>
      </c>
      <c r="GW208" s="484">
        <v>668</v>
      </c>
      <c r="GX208" s="484">
        <v>321</v>
      </c>
      <c r="GY208" s="484">
        <v>125</v>
      </c>
      <c r="GZ208" s="484">
        <v>12</v>
      </c>
      <c r="HA208" s="485">
        <v>6879</v>
      </c>
      <c r="HB208" s="460">
        <v>0</v>
      </c>
      <c r="HC208" s="460">
        <v>3.5</v>
      </c>
      <c r="HD208" s="460">
        <v>1.875</v>
      </c>
      <c r="HE208" s="460">
        <v>1.875</v>
      </c>
      <c r="HF208" s="460">
        <v>0</v>
      </c>
      <c r="HG208" s="460">
        <v>0</v>
      </c>
      <c r="HH208" s="460">
        <v>0.5</v>
      </c>
      <c r="HI208" s="460">
        <v>0</v>
      </c>
      <c r="HJ208" s="460">
        <v>0</v>
      </c>
      <c r="HK208" s="483">
        <v>7.75</v>
      </c>
      <c r="HL208" s="460">
        <v>6.75</v>
      </c>
      <c r="HM208" s="460">
        <v>2566</v>
      </c>
      <c r="HN208" s="460">
        <v>4147.875</v>
      </c>
      <c r="HO208" s="460">
        <v>4340.875</v>
      </c>
      <c r="HP208" s="460">
        <v>3252.5</v>
      </c>
      <c r="HQ208" s="460">
        <v>3047</v>
      </c>
      <c r="HR208" s="460">
        <v>1603.5</v>
      </c>
      <c r="HS208" s="460">
        <v>792.25</v>
      </c>
      <c r="HT208" s="460">
        <v>59.75</v>
      </c>
      <c r="HU208" s="483">
        <v>19816.5</v>
      </c>
      <c r="HV208" s="460">
        <v>3.8</v>
      </c>
      <c r="HW208" s="460">
        <v>1710.7</v>
      </c>
      <c r="HX208" s="460">
        <v>3226.1</v>
      </c>
      <c r="HY208" s="460">
        <v>3858.6</v>
      </c>
      <c r="HZ208" s="460">
        <v>3252.5</v>
      </c>
      <c r="IA208" s="460">
        <v>3724.1</v>
      </c>
      <c r="IB208" s="460">
        <v>2316.1999999999998</v>
      </c>
      <c r="IC208" s="460">
        <v>1320.4</v>
      </c>
      <c r="ID208" s="460">
        <v>119.5</v>
      </c>
      <c r="IE208" s="483">
        <v>19531.900000000001</v>
      </c>
      <c r="IF208" s="483">
        <v>1676.2</v>
      </c>
      <c r="IG208" s="483">
        <v>21208.1</v>
      </c>
      <c r="IH208" s="460">
        <v>6.75</v>
      </c>
      <c r="II208" s="460">
        <v>2566</v>
      </c>
      <c r="IJ208" s="460">
        <v>4147.875</v>
      </c>
      <c r="IK208" s="460">
        <v>4340.875</v>
      </c>
      <c r="IL208" s="460">
        <v>3252.5</v>
      </c>
      <c r="IM208" s="460">
        <v>3047</v>
      </c>
      <c r="IN208" s="460">
        <v>1603.5</v>
      </c>
      <c r="IO208" s="460">
        <v>792.25</v>
      </c>
      <c r="IP208" s="460">
        <v>59.75</v>
      </c>
      <c r="IQ208" s="483">
        <v>19816.5</v>
      </c>
      <c r="IR208" s="460">
        <v>0.84</v>
      </c>
      <c r="IS208" s="460">
        <v>530.96</v>
      </c>
      <c r="IT208" s="460">
        <v>469.98</v>
      </c>
      <c r="IU208" s="460">
        <v>268.5</v>
      </c>
      <c r="IV208" s="460">
        <v>92.4</v>
      </c>
      <c r="IW208" s="460">
        <v>49.82</v>
      </c>
      <c r="IX208" s="460">
        <v>22.15</v>
      </c>
      <c r="IY208" s="460">
        <v>7.39</v>
      </c>
      <c r="IZ208" s="460">
        <v>0</v>
      </c>
      <c r="JA208" s="483">
        <v>1442.04</v>
      </c>
      <c r="JB208" s="460">
        <v>5.91</v>
      </c>
      <c r="JC208" s="460">
        <v>2035.04</v>
      </c>
      <c r="JD208" s="460">
        <v>3677.895</v>
      </c>
      <c r="JE208" s="460">
        <v>4072.375</v>
      </c>
      <c r="JF208" s="460">
        <v>3160.1</v>
      </c>
      <c r="JG208" s="460">
        <v>2997.18</v>
      </c>
      <c r="JH208" s="460">
        <v>1581.35</v>
      </c>
      <c r="JI208" s="460">
        <v>784.86</v>
      </c>
      <c r="JJ208" s="460">
        <v>59.75</v>
      </c>
      <c r="JK208" s="483">
        <v>18374.46</v>
      </c>
      <c r="JL208" s="460">
        <v>3.3</v>
      </c>
      <c r="JM208" s="460">
        <v>1356.7</v>
      </c>
      <c r="JN208" s="460">
        <v>2860.6</v>
      </c>
      <c r="JO208" s="460">
        <v>3619.9</v>
      </c>
      <c r="JP208" s="460">
        <v>3160.1</v>
      </c>
      <c r="JQ208" s="460">
        <v>3663.2</v>
      </c>
      <c r="JR208" s="460">
        <v>2284.1999999999998</v>
      </c>
      <c r="JS208" s="460">
        <v>1308.0999999999999</v>
      </c>
      <c r="JT208" s="460">
        <v>119.5</v>
      </c>
      <c r="JU208" s="483">
        <v>18375.599999999999</v>
      </c>
      <c r="JV208" s="483">
        <v>1676.2</v>
      </c>
      <c r="JW208" s="483">
        <v>20051.8</v>
      </c>
      <c r="JX208" s="461"/>
      <c r="JY208" s="461"/>
      <c r="JZ208" s="461"/>
      <c r="KA208" s="461"/>
      <c r="KB208" s="461"/>
      <c r="KC208" s="461"/>
      <c r="KD208" s="461"/>
      <c r="KE208" s="461"/>
      <c r="KF208" s="461"/>
      <c r="KG208" s="461"/>
      <c r="KH208" s="461"/>
      <c r="KI208" s="461"/>
      <c r="KJ208" s="461"/>
      <c r="KK208" s="461"/>
      <c r="KL208" s="461"/>
      <c r="KM208" s="461"/>
      <c r="KN208" s="461"/>
      <c r="KO208" s="461"/>
      <c r="KP208" s="461"/>
      <c r="KQ208" s="461"/>
      <c r="KR208" s="461"/>
      <c r="KS208" s="461"/>
      <c r="KT208" s="461"/>
      <c r="KU208" s="461"/>
      <c r="KV208" s="461"/>
      <c r="KW208" s="461"/>
      <c r="KX208" s="462"/>
    </row>
    <row r="209" spans="1:310" s="463" customFormat="1" x14ac:dyDescent="0.2">
      <c r="A209" s="457" t="s">
        <v>431</v>
      </c>
      <c r="B209" s="473" t="s">
        <v>1037</v>
      </c>
      <c r="C209" s="464" t="s">
        <v>784</v>
      </c>
      <c r="D209" s="465" t="s">
        <v>432</v>
      </c>
      <c r="E209" s="484">
        <v>51292</v>
      </c>
      <c r="F209" s="484">
        <v>16860</v>
      </c>
      <c r="G209" s="484">
        <v>12707</v>
      </c>
      <c r="H209" s="484">
        <v>8036</v>
      </c>
      <c r="I209" s="484">
        <v>4445</v>
      </c>
      <c r="J209" s="484">
        <v>1682</v>
      </c>
      <c r="K209" s="484">
        <v>881</v>
      </c>
      <c r="L209" s="484">
        <v>56</v>
      </c>
      <c r="M209" s="485">
        <v>95959</v>
      </c>
      <c r="N209" s="484">
        <v>1332</v>
      </c>
      <c r="O209" s="484">
        <v>217</v>
      </c>
      <c r="P209" s="484">
        <v>169</v>
      </c>
      <c r="Q209" s="484">
        <v>101</v>
      </c>
      <c r="R209" s="484">
        <v>48</v>
      </c>
      <c r="S209" s="484">
        <v>16</v>
      </c>
      <c r="T209" s="484">
        <v>10</v>
      </c>
      <c r="U209" s="484">
        <v>1</v>
      </c>
      <c r="V209" s="485">
        <v>1894</v>
      </c>
      <c r="W209" s="484">
        <v>1</v>
      </c>
      <c r="X209" s="484">
        <v>0</v>
      </c>
      <c r="Y209" s="484">
        <v>0</v>
      </c>
      <c r="Z209" s="484">
        <v>0</v>
      </c>
      <c r="AA209" s="484">
        <v>0</v>
      </c>
      <c r="AB209" s="484">
        <v>0</v>
      </c>
      <c r="AC209" s="484">
        <v>0</v>
      </c>
      <c r="AD209" s="484">
        <v>0</v>
      </c>
      <c r="AE209" s="485">
        <v>1</v>
      </c>
      <c r="AF209" s="484">
        <v>49959</v>
      </c>
      <c r="AG209" s="484">
        <v>16643</v>
      </c>
      <c r="AH209" s="484">
        <v>12538</v>
      </c>
      <c r="AI209" s="484">
        <v>7935</v>
      </c>
      <c r="AJ209" s="484">
        <v>4397</v>
      </c>
      <c r="AK209" s="484">
        <v>1666</v>
      </c>
      <c r="AL209" s="484">
        <v>871</v>
      </c>
      <c r="AM209" s="484">
        <v>55</v>
      </c>
      <c r="AN209" s="485">
        <v>94064</v>
      </c>
      <c r="AO209" s="484">
        <v>99</v>
      </c>
      <c r="AP209" s="484">
        <v>79</v>
      </c>
      <c r="AQ209" s="484">
        <v>67</v>
      </c>
      <c r="AR209" s="484">
        <v>58</v>
      </c>
      <c r="AS209" s="484">
        <v>49</v>
      </c>
      <c r="AT209" s="484">
        <v>27</v>
      </c>
      <c r="AU209" s="484">
        <v>31</v>
      </c>
      <c r="AV209" s="484">
        <v>11</v>
      </c>
      <c r="AW209" s="485">
        <v>421</v>
      </c>
      <c r="AX209" s="484">
        <v>99</v>
      </c>
      <c r="AY209" s="484">
        <v>79</v>
      </c>
      <c r="AZ209" s="484">
        <v>67</v>
      </c>
      <c r="BA209" s="484">
        <v>58</v>
      </c>
      <c r="BB209" s="484">
        <v>49</v>
      </c>
      <c r="BC209" s="484">
        <v>27</v>
      </c>
      <c r="BD209" s="484">
        <v>31</v>
      </c>
      <c r="BE209" s="484">
        <v>11</v>
      </c>
      <c r="BF209" s="486"/>
      <c r="BG209" s="485">
        <v>421</v>
      </c>
      <c r="BH209" s="484">
        <v>99</v>
      </c>
      <c r="BI209" s="484">
        <v>49939</v>
      </c>
      <c r="BJ209" s="484">
        <v>16631</v>
      </c>
      <c r="BK209" s="484">
        <v>12529</v>
      </c>
      <c r="BL209" s="484">
        <v>7926</v>
      </c>
      <c r="BM209" s="484">
        <v>4375</v>
      </c>
      <c r="BN209" s="484">
        <v>1670</v>
      </c>
      <c r="BO209" s="484">
        <v>851</v>
      </c>
      <c r="BP209" s="484">
        <v>44</v>
      </c>
      <c r="BQ209" s="485">
        <v>94064</v>
      </c>
      <c r="BR209" s="484">
        <v>22</v>
      </c>
      <c r="BS209" s="484">
        <v>24060</v>
      </c>
      <c r="BT209" s="484">
        <v>5709</v>
      </c>
      <c r="BU209" s="484">
        <v>3361</v>
      </c>
      <c r="BV209" s="484">
        <v>1664</v>
      </c>
      <c r="BW209" s="484">
        <v>736</v>
      </c>
      <c r="BX209" s="484">
        <v>267</v>
      </c>
      <c r="BY209" s="484">
        <v>125</v>
      </c>
      <c r="BZ209" s="484">
        <v>4</v>
      </c>
      <c r="CA209" s="485">
        <v>35948</v>
      </c>
      <c r="CB209" s="484">
        <v>3</v>
      </c>
      <c r="CC209" s="484">
        <v>583</v>
      </c>
      <c r="CD209" s="484">
        <v>208</v>
      </c>
      <c r="CE209" s="484">
        <v>160</v>
      </c>
      <c r="CF209" s="484">
        <v>79</v>
      </c>
      <c r="CG209" s="484">
        <v>39</v>
      </c>
      <c r="CH209" s="484">
        <v>17</v>
      </c>
      <c r="CI209" s="484">
        <v>5</v>
      </c>
      <c r="CJ209" s="484">
        <v>0</v>
      </c>
      <c r="CK209" s="485">
        <v>1094</v>
      </c>
      <c r="CL209" s="484">
        <v>3</v>
      </c>
      <c r="CM209" s="484">
        <v>49</v>
      </c>
      <c r="CN209" s="484">
        <v>13</v>
      </c>
      <c r="CO209" s="484">
        <v>14</v>
      </c>
      <c r="CP209" s="484">
        <v>19</v>
      </c>
      <c r="CQ209" s="484">
        <v>21</v>
      </c>
      <c r="CR209" s="484">
        <v>30</v>
      </c>
      <c r="CS209" s="484">
        <v>18</v>
      </c>
      <c r="CT209" s="484">
        <v>9</v>
      </c>
      <c r="CU209" s="485">
        <v>176</v>
      </c>
      <c r="CV209" s="484">
        <v>27</v>
      </c>
      <c r="CW209" s="484">
        <v>3</v>
      </c>
      <c r="CX209" s="484">
        <v>4</v>
      </c>
      <c r="CY209" s="484">
        <v>2</v>
      </c>
      <c r="CZ209" s="484">
        <v>2</v>
      </c>
      <c r="DA209" s="484">
        <v>1</v>
      </c>
      <c r="DB209" s="484">
        <v>0</v>
      </c>
      <c r="DC209" s="484">
        <v>0</v>
      </c>
      <c r="DD209" s="485">
        <v>39</v>
      </c>
      <c r="DE209" s="484">
        <v>560</v>
      </c>
      <c r="DF209" s="484">
        <v>99</v>
      </c>
      <c r="DG209" s="484">
        <v>76</v>
      </c>
      <c r="DH209" s="484">
        <v>44</v>
      </c>
      <c r="DI209" s="484">
        <v>27</v>
      </c>
      <c r="DJ209" s="484">
        <v>7</v>
      </c>
      <c r="DK209" s="484">
        <v>8</v>
      </c>
      <c r="DL209" s="484">
        <v>0</v>
      </c>
      <c r="DM209" s="485">
        <v>821</v>
      </c>
      <c r="DN209" s="484">
        <v>510</v>
      </c>
      <c r="DO209" s="484">
        <v>177</v>
      </c>
      <c r="DP209" s="484">
        <v>92</v>
      </c>
      <c r="DQ209" s="484">
        <v>55</v>
      </c>
      <c r="DR209" s="484">
        <v>22</v>
      </c>
      <c r="DS209" s="484">
        <v>7</v>
      </c>
      <c r="DT209" s="484">
        <v>4</v>
      </c>
      <c r="DU209" s="484">
        <v>1</v>
      </c>
      <c r="DV209" s="485">
        <v>868</v>
      </c>
      <c r="DW209" s="484">
        <v>336</v>
      </c>
      <c r="DX209" s="484">
        <v>40</v>
      </c>
      <c r="DY209" s="484">
        <v>31</v>
      </c>
      <c r="DZ209" s="484">
        <v>6</v>
      </c>
      <c r="EA209" s="484">
        <v>9</v>
      </c>
      <c r="EB209" s="484">
        <v>2</v>
      </c>
      <c r="EC209" s="484">
        <v>6</v>
      </c>
      <c r="ED209" s="484">
        <v>1</v>
      </c>
      <c r="EE209" s="485">
        <v>431</v>
      </c>
      <c r="EF209" s="484">
        <v>1406</v>
      </c>
      <c r="EG209" s="484">
        <v>316</v>
      </c>
      <c r="EH209" s="484">
        <v>199</v>
      </c>
      <c r="EI209" s="484">
        <v>105</v>
      </c>
      <c r="EJ209" s="484">
        <v>58</v>
      </c>
      <c r="EK209" s="484">
        <v>16</v>
      </c>
      <c r="EL209" s="484">
        <v>18</v>
      </c>
      <c r="EM209" s="484">
        <v>2</v>
      </c>
      <c r="EN209" s="485">
        <v>2120</v>
      </c>
      <c r="EO209" s="484">
        <v>947</v>
      </c>
      <c r="EP209" s="484">
        <v>162</v>
      </c>
      <c r="EQ209" s="484">
        <v>122</v>
      </c>
      <c r="ER209" s="484">
        <v>71</v>
      </c>
      <c r="ES209" s="484">
        <v>37</v>
      </c>
      <c r="ET209" s="484">
        <v>12</v>
      </c>
      <c r="EU209" s="484">
        <v>14</v>
      </c>
      <c r="EV209" s="484">
        <v>1</v>
      </c>
      <c r="EW209" s="485">
        <v>1366</v>
      </c>
      <c r="EX209" s="484">
        <v>0</v>
      </c>
      <c r="EY209" s="484">
        <v>0</v>
      </c>
      <c r="EZ209" s="484">
        <v>0</v>
      </c>
      <c r="FA209" s="484">
        <v>0</v>
      </c>
      <c r="FB209" s="484">
        <v>0</v>
      </c>
      <c r="FC209" s="484">
        <v>0</v>
      </c>
      <c r="FD209" s="484">
        <v>0</v>
      </c>
      <c r="FE209" s="484">
        <v>0</v>
      </c>
      <c r="FF209" s="485">
        <v>0</v>
      </c>
      <c r="FG209" s="484">
        <v>0</v>
      </c>
      <c r="FH209" s="484">
        <v>0</v>
      </c>
      <c r="FI209" s="484">
        <v>0</v>
      </c>
      <c r="FJ209" s="484">
        <v>0</v>
      </c>
      <c r="FK209" s="484">
        <v>0</v>
      </c>
      <c r="FL209" s="484">
        <v>0</v>
      </c>
      <c r="FM209" s="484">
        <v>0</v>
      </c>
      <c r="FN209" s="484">
        <v>0</v>
      </c>
      <c r="FO209" s="485">
        <v>0</v>
      </c>
      <c r="FP209" s="484">
        <v>0</v>
      </c>
      <c r="FQ209" s="484">
        <v>34</v>
      </c>
      <c r="FR209" s="484">
        <v>14</v>
      </c>
      <c r="FS209" s="484">
        <v>13</v>
      </c>
      <c r="FT209" s="484">
        <v>16</v>
      </c>
      <c r="FU209" s="484">
        <v>6</v>
      </c>
      <c r="FV209" s="484">
        <v>3</v>
      </c>
      <c r="FW209" s="484">
        <v>0</v>
      </c>
      <c r="FX209" s="485">
        <v>86</v>
      </c>
      <c r="FY209" s="484">
        <v>947</v>
      </c>
      <c r="FZ209" s="484">
        <v>128</v>
      </c>
      <c r="GA209" s="484">
        <v>108</v>
      </c>
      <c r="GB209" s="484">
        <v>58</v>
      </c>
      <c r="GC209" s="484">
        <v>21</v>
      </c>
      <c r="GD209" s="484">
        <v>6</v>
      </c>
      <c r="GE209" s="484">
        <v>11</v>
      </c>
      <c r="GF209" s="484">
        <v>1</v>
      </c>
      <c r="GG209" s="485">
        <v>1280</v>
      </c>
      <c r="GH209" s="484">
        <v>71</v>
      </c>
      <c r="GI209" s="484">
        <v>24396</v>
      </c>
      <c r="GJ209" s="484">
        <v>10484</v>
      </c>
      <c r="GK209" s="484">
        <v>8870</v>
      </c>
      <c r="GL209" s="484">
        <v>6103</v>
      </c>
      <c r="GM209" s="484">
        <v>3548</v>
      </c>
      <c r="GN209" s="484">
        <v>1347</v>
      </c>
      <c r="GO209" s="484">
        <v>693</v>
      </c>
      <c r="GP209" s="484">
        <v>29</v>
      </c>
      <c r="GQ209" s="485">
        <v>55541</v>
      </c>
      <c r="GR209" s="484">
        <v>28</v>
      </c>
      <c r="GS209" s="484">
        <v>25543</v>
      </c>
      <c r="GT209" s="484">
        <v>6147</v>
      </c>
      <c r="GU209" s="484">
        <v>3659</v>
      </c>
      <c r="GV209" s="484">
        <v>1823</v>
      </c>
      <c r="GW209" s="484">
        <v>827</v>
      </c>
      <c r="GX209" s="484">
        <v>323</v>
      </c>
      <c r="GY209" s="484">
        <v>158</v>
      </c>
      <c r="GZ209" s="484">
        <v>15</v>
      </c>
      <c r="HA209" s="485">
        <v>38523</v>
      </c>
      <c r="HB209" s="460">
        <v>0</v>
      </c>
      <c r="HC209" s="460">
        <v>1.4</v>
      </c>
      <c r="HD209" s="460">
        <v>0</v>
      </c>
      <c r="HE209" s="460">
        <v>0</v>
      </c>
      <c r="HF209" s="460">
        <v>0.5</v>
      </c>
      <c r="HG209" s="460">
        <v>0</v>
      </c>
      <c r="HH209" s="460">
        <v>0</v>
      </c>
      <c r="HI209" s="460">
        <v>0</v>
      </c>
      <c r="HJ209" s="460">
        <v>0</v>
      </c>
      <c r="HK209" s="483">
        <v>1.9</v>
      </c>
      <c r="HL209" s="460">
        <v>91.25</v>
      </c>
      <c r="HM209" s="460">
        <v>44022.85</v>
      </c>
      <c r="HN209" s="460">
        <v>15126.25</v>
      </c>
      <c r="HO209" s="460">
        <v>11652.5</v>
      </c>
      <c r="HP209" s="460">
        <v>7469.75</v>
      </c>
      <c r="HQ209" s="460">
        <v>4179.75</v>
      </c>
      <c r="HR209" s="460">
        <v>1584.25</v>
      </c>
      <c r="HS209" s="460">
        <v>816.75</v>
      </c>
      <c r="HT209" s="460">
        <v>39.25</v>
      </c>
      <c r="HU209" s="483">
        <v>84982.6</v>
      </c>
      <c r="HV209" s="460">
        <v>50.7</v>
      </c>
      <c r="HW209" s="460">
        <v>29348.6</v>
      </c>
      <c r="HX209" s="460">
        <v>11764.9</v>
      </c>
      <c r="HY209" s="460">
        <v>10357.799999999999</v>
      </c>
      <c r="HZ209" s="460">
        <v>7469.8</v>
      </c>
      <c r="IA209" s="460">
        <v>5108.6000000000004</v>
      </c>
      <c r="IB209" s="460">
        <v>2288.4</v>
      </c>
      <c r="IC209" s="460">
        <v>1361.3</v>
      </c>
      <c r="ID209" s="460">
        <v>78.5</v>
      </c>
      <c r="IE209" s="483">
        <v>67828.600000000006</v>
      </c>
      <c r="IF209" s="483">
        <v>0</v>
      </c>
      <c r="IG209" s="483">
        <v>67828.600000000006</v>
      </c>
      <c r="IH209" s="460">
        <v>91.25</v>
      </c>
      <c r="II209" s="460">
        <v>44022.85</v>
      </c>
      <c r="IJ209" s="460">
        <v>15126.25</v>
      </c>
      <c r="IK209" s="460">
        <v>11652.5</v>
      </c>
      <c r="IL209" s="460">
        <v>7469.75</v>
      </c>
      <c r="IM209" s="460">
        <v>4179.75</v>
      </c>
      <c r="IN209" s="460">
        <v>1584.25</v>
      </c>
      <c r="IO209" s="460">
        <v>816.75</v>
      </c>
      <c r="IP209" s="460">
        <v>39.25</v>
      </c>
      <c r="IQ209" s="483">
        <v>84982.6</v>
      </c>
      <c r="IR209" s="460">
        <v>27.17</v>
      </c>
      <c r="IS209" s="460">
        <v>11906.53</v>
      </c>
      <c r="IT209" s="460">
        <v>1505.64</v>
      </c>
      <c r="IU209" s="460">
        <v>608.49</v>
      </c>
      <c r="IV209" s="460">
        <v>226.59</v>
      </c>
      <c r="IW209" s="460">
        <v>69.739999999999995</v>
      </c>
      <c r="IX209" s="460">
        <v>19.96</v>
      </c>
      <c r="IY209" s="460">
        <v>12.27</v>
      </c>
      <c r="IZ209" s="460">
        <v>1</v>
      </c>
      <c r="JA209" s="483">
        <v>14377.39</v>
      </c>
      <c r="JB209" s="460">
        <v>64.08</v>
      </c>
      <c r="JC209" s="460">
        <v>32116.32</v>
      </c>
      <c r="JD209" s="460">
        <v>13620.61</v>
      </c>
      <c r="JE209" s="460">
        <v>11044.01</v>
      </c>
      <c r="JF209" s="460">
        <v>7243.16</v>
      </c>
      <c r="JG209" s="460">
        <v>4110.01</v>
      </c>
      <c r="JH209" s="460">
        <v>1564.29</v>
      </c>
      <c r="JI209" s="460">
        <v>804.48</v>
      </c>
      <c r="JJ209" s="460">
        <v>38.25</v>
      </c>
      <c r="JK209" s="483">
        <v>70605.210000000006</v>
      </c>
      <c r="JL209" s="460">
        <v>35.6</v>
      </c>
      <c r="JM209" s="460">
        <v>21410.9</v>
      </c>
      <c r="JN209" s="460">
        <v>10593.8</v>
      </c>
      <c r="JO209" s="460">
        <v>9816.9</v>
      </c>
      <c r="JP209" s="460">
        <v>7243.2</v>
      </c>
      <c r="JQ209" s="460">
        <v>5023.3</v>
      </c>
      <c r="JR209" s="460">
        <v>2259.5</v>
      </c>
      <c r="JS209" s="460">
        <v>1340.8</v>
      </c>
      <c r="JT209" s="460">
        <v>76.5</v>
      </c>
      <c r="JU209" s="483">
        <v>57800.5</v>
      </c>
      <c r="JV209" s="483">
        <v>0</v>
      </c>
      <c r="JW209" s="483">
        <v>57800.5</v>
      </c>
      <c r="JX209" s="461"/>
      <c r="JY209" s="461"/>
      <c r="JZ209" s="461"/>
      <c r="KA209" s="461"/>
      <c r="KB209" s="461"/>
      <c r="KC209" s="461"/>
      <c r="KD209" s="461"/>
      <c r="KE209" s="461"/>
      <c r="KF209" s="461"/>
      <c r="KG209" s="461"/>
      <c r="KH209" s="461"/>
      <c r="KI209" s="461"/>
      <c r="KJ209" s="461"/>
      <c r="KK209" s="461"/>
      <c r="KL209" s="461"/>
      <c r="KM209" s="461"/>
      <c r="KN209" s="461"/>
      <c r="KO209" s="461"/>
      <c r="KP209" s="461"/>
      <c r="KQ209" s="461"/>
      <c r="KR209" s="461"/>
      <c r="KS209" s="461"/>
      <c r="KT209" s="461"/>
      <c r="KU209" s="461"/>
      <c r="KV209" s="461"/>
      <c r="KW209" s="461"/>
      <c r="KX209" s="462"/>
    </row>
    <row r="210" spans="1:310" s="463" customFormat="1" x14ac:dyDescent="0.2">
      <c r="A210" s="457" t="s">
        <v>433</v>
      </c>
      <c r="B210" s="473" t="s">
        <v>1038</v>
      </c>
      <c r="C210" s="464" t="s">
        <v>626</v>
      </c>
      <c r="D210" s="465" t="s">
        <v>434</v>
      </c>
      <c r="E210" s="484">
        <v>1509</v>
      </c>
      <c r="F210" s="484">
        <v>3862</v>
      </c>
      <c r="G210" s="484">
        <v>11847</v>
      </c>
      <c r="H210" s="484">
        <v>10609</v>
      </c>
      <c r="I210" s="484">
        <v>5070</v>
      </c>
      <c r="J210" s="484">
        <v>2562</v>
      </c>
      <c r="K210" s="484">
        <v>1389</v>
      </c>
      <c r="L210" s="484">
        <v>77</v>
      </c>
      <c r="M210" s="485">
        <v>36925</v>
      </c>
      <c r="N210" s="484">
        <v>112</v>
      </c>
      <c r="O210" s="484">
        <v>132</v>
      </c>
      <c r="P210" s="484">
        <v>157</v>
      </c>
      <c r="Q210" s="484">
        <v>134</v>
      </c>
      <c r="R210" s="484">
        <v>38</v>
      </c>
      <c r="S210" s="484">
        <v>11</v>
      </c>
      <c r="T210" s="484">
        <v>5</v>
      </c>
      <c r="U210" s="484">
        <v>0</v>
      </c>
      <c r="V210" s="485">
        <v>589</v>
      </c>
      <c r="W210" s="484">
        <v>3</v>
      </c>
      <c r="X210" s="484">
        <v>0</v>
      </c>
      <c r="Y210" s="484">
        <v>1</v>
      </c>
      <c r="Z210" s="484">
        <v>1</v>
      </c>
      <c r="AA210" s="484">
        <v>0</v>
      </c>
      <c r="AB210" s="484">
        <v>0</v>
      </c>
      <c r="AC210" s="484">
        <v>0</v>
      </c>
      <c r="AD210" s="484">
        <v>0</v>
      </c>
      <c r="AE210" s="485">
        <v>5</v>
      </c>
      <c r="AF210" s="484">
        <v>1394</v>
      </c>
      <c r="AG210" s="484">
        <v>3730</v>
      </c>
      <c r="AH210" s="484">
        <v>11689</v>
      </c>
      <c r="AI210" s="484">
        <v>10474</v>
      </c>
      <c r="AJ210" s="484">
        <v>5032</v>
      </c>
      <c r="AK210" s="484">
        <v>2551</v>
      </c>
      <c r="AL210" s="484">
        <v>1384</v>
      </c>
      <c r="AM210" s="484">
        <v>77</v>
      </c>
      <c r="AN210" s="485">
        <v>36331</v>
      </c>
      <c r="AO210" s="484">
        <v>1</v>
      </c>
      <c r="AP210" s="484">
        <v>6</v>
      </c>
      <c r="AQ210" s="484">
        <v>40</v>
      </c>
      <c r="AR210" s="484">
        <v>65</v>
      </c>
      <c r="AS210" s="484">
        <v>25</v>
      </c>
      <c r="AT210" s="484">
        <v>24</v>
      </c>
      <c r="AU210" s="484">
        <v>14</v>
      </c>
      <c r="AV210" s="484">
        <v>5</v>
      </c>
      <c r="AW210" s="485">
        <v>180</v>
      </c>
      <c r="AX210" s="484">
        <v>1</v>
      </c>
      <c r="AY210" s="484">
        <v>6</v>
      </c>
      <c r="AZ210" s="484">
        <v>40</v>
      </c>
      <c r="BA210" s="484">
        <v>65</v>
      </c>
      <c r="BB210" s="484">
        <v>25</v>
      </c>
      <c r="BC210" s="484">
        <v>24</v>
      </c>
      <c r="BD210" s="484">
        <v>14</v>
      </c>
      <c r="BE210" s="484">
        <v>5</v>
      </c>
      <c r="BF210" s="486"/>
      <c r="BG210" s="485">
        <v>180</v>
      </c>
      <c r="BH210" s="484">
        <v>1</v>
      </c>
      <c r="BI210" s="484">
        <v>1399</v>
      </c>
      <c r="BJ210" s="484">
        <v>3764</v>
      </c>
      <c r="BK210" s="484">
        <v>11714</v>
      </c>
      <c r="BL210" s="484">
        <v>10434</v>
      </c>
      <c r="BM210" s="484">
        <v>5031</v>
      </c>
      <c r="BN210" s="484">
        <v>2541</v>
      </c>
      <c r="BO210" s="484">
        <v>1375</v>
      </c>
      <c r="BP210" s="484">
        <v>72</v>
      </c>
      <c r="BQ210" s="485">
        <v>36331</v>
      </c>
      <c r="BR210" s="484">
        <v>1</v>
      </c>
      <c r="BS210" s="484">
        <v>911</v>
      </c>
      <c r="BT210" s="484">
        <v>2348</v>
      </c>
      <c r="BU210" s="484">
        <v>3609</v>
      </c>
      <c r="BV210" s="484">
        <v>2314</v>
      </c>
      <c r="BW210" s="484">
        <v>857</v>
      </c>
      <c r="BX210" s="484">
        <v>321</v>
      </c>
      <c r="BY210" s="484">
        <v>140</v>
      </c>
      <c r="BZ210" s="484">
        <v>9</v>
      </c>
      <c r="CA210" s="485">
        <v>10510</v>
      </c>
      <c r="CB210" s="484">
        <v>0</v>
      </c>
      <c r="CC210" s="484">
        <v>7</v>
      </c>
      <c r="CD210" s="484">
        <v>26</v>
      </c>
      <c r="CE210" s="484">
        <v>140</v>
      </c>
      <c r="CF210" s="484">
        <v>93</v>
      </c>
      <c r="CG210" s="484">
        <v>50</v>
      </c>
      <c r="CH210" s="484">
        <v>18</v>
      </c>
      <c r="CI210" s="484">
        <v>5</v>
      </c>
      <c r="CJ210" s="484">
        <v>0</v>
      </c>
      <c r="CK210" s="485">
        <v>339</v>
      </c>
      <c r="CL210" s="484">
        <v>0</v>
      </c>
      <c r="CM210" s="484">
        <v>0</v>
      </c>
      <c r="CN210" s="484">
        <v>2</v>
      </c>
      <c r="CO210" s="484">
        <v>14</v>
      </c>
      <c r="CP210" s="484">
        <v>9</v>
      </c>
      <c r="CQ210" s="484">
        <v>3</v>
      </c>
      <c r="CR210" s="484">
        <v>7</v>
      </c>
      <c r="CS210" s="484">
        <v>5</v>
      </c>
      <c r="CT210" s="484">
        <v>1</v>
      </c>
      <c r="CU210" s="485">
        <v>41</v>
      </c>
      <c r="CV210" s="484">
        <v>16</v>
      </c>
      <c r="CW210" s="484">
        <v>17</v>
      </c>
      <c r="CX210" s="484">
        <v>22</v>
      </c>
      <c r="CY210" s="484">
        <v>20</v>
      </c>
      <c r="CZ210" s="484">
        <v>5</v>
      </c>
      <c r="DA210" s="484">
        <v>5</v>
      </c>
      <c r="DB210" s="484">
        <v>2</v>
      </c>
      <c r="DC210" s="484">
        <v>2</v>
      </c>
      <c r="DD210" s="485">
        <v>89</v>
      </c>
      <c r="DE210" s="484">
        <v>38</v>
      </c>
      <c r="DF210" s="484">
        <v>83</v>
      </c>
      <c r="DG210" s="484">
        <v>123</v>
      </c>
      <c r="DH210" s="484">
        <v>73</v>
      </c>
      <c r="DI210" s="484">
        <v>31</v>
      </c>
      <c r="DJ210" s="484">
        <v>13</v>
      </c>
      <c r="DK210" s="484">
        <v>8</v>
      </c>
      <c r="DL210" s="484">
        <v>1</v>
      </c>
      <c r="DM210" s="485">
        <v>370</v>
      </c>
      <c r="DN210" s="484">
        <v>0</v>
      </c>
      <c r="DO210" s="484">
        <v>0</v>
      </c>
      <c r="DP210" s="484">
        <v>0</v>
      </c>
      <c r="DQ210" s="484">
        <v>0</v>
      </c>
      <c r="DR210" s="484">
        <v>0</v>
      </c>
      <c r="DS210" s="484">
        <v>0</v>
      </c>
      <c r="DT210" s="484">
        <v>0</v>
      </c>
      <c r="DU210" s="484">
        <v>0</v>
      </c>
      <c r="DV210" s="485">
        <v>0</v>
      </c>
      <c r="DW210" s="484">
        <v>3</v>
      </c>
      <c r="DX210" s="484">
        <v>17</v>
      </c>
      <c r="DY210" s="484">
        <v>18</v>
      </c>
      <c r="DZ210" s="484">
        <v>8</v>
      </c>
      <c r="EA210" s="484">
        <v>4</v>
      </c>
      <c r="EB210" s="484">
        <v>1</v>
      </c>
      <c r="EC210" s="484">
        <v>3</v>
      </c>
      <c r="ED210" s="484">
        <v>0</v>
      </c>
      <c r="EE210" s="485">
        <v>54</v>
      </c>
      <c r="EF210" s="484">
        <v>41</v>
      </c>
      <c r="EG210" s="484">
        <v>100</v>
      </c>
      <c r="EH210" s="484">
        <v>141</v>
      </c>
      <c r="EI210" s="484">
        <v>81</v>
      </c>
      <c r="EJ210" s="484">
        <v>35</v>
      </c>
      <c r="EK210" s="484">
        <v>14</v>
      </c>
      <c r="EL210" s="484">
        <v>11</v>
      </c>
      <c r="EM210" s="484">
        <v>1</v>
      </c>
      <c r="EN210" s="485">
        <v>424</v>
      </c>
      <c r="EO210" s="484">
        <v>38</v>
      </c>
      <c r="EP210" s="484">
        <v>83</v>
      </c>
      <c r="EQ210" s="484">
        <v>123</v>
      </c>
      <c r="ER210" s="484">
        <v>73</v>
      </c>
      <c r="ES210" s="484">
        <v>31</v>
      </c>
      <c r="ET210" s="484">
        <v>13</v>
      </c>
      <c r="EU210" s="484">
        <v>8</v>
      </c>
      <c r="EV210" s="484">
        <v>1</v>
      </c>
      <c r="EW210" s="485">
        <v>370</v>
      </c>
      <c r="EX210" s="484">
        <v>0</v>
      </c>
      <c r="EY210" s="484">
        <v>0</v>
      </c>
      <c r="EZ210" s="484">
        <v>0</v>
      </c>
      <c r="FA210" s="484">
        <v>0</v>
      </c>
      <c r="FB210" s="484">
        <v>0</v>
      </c>
      <c r="FC210" s="484">
        <v>0</v>
      </c>
      <c r="FD210" s="484">
        <v>0</v>
      </c>
      <c r="FE210" s="484">
        <v>0</v>
      </c>
      <c r="FF210" s="485">
        <v>0</v>
      </c>
      <c r="FG210" s="484">
        <v>0</v>
      </c>
      <c r="FH210" s="484">
        <v>0</v>
      </c>
      <c r="FI210" s="484">
        <v>0</v>
      </c>
      <c r="FJ210" s="484">
        <v>0</v>
      </c>
      <c r="FK210" s="484">
        <v>0</v>
      </c>
      <c r="FL210" s="484">
        <v>0</v>
      </c>
      <c r="FM210" s="484">
        <v>0</v>
      </c>
      <c r="FN210" s="484">
        <v>0</v>
      </c>
      <c r="FO210" s="485">
        <v>0</v>
      </c>
      <c r="FP210" s="484">
        <v>0</v>
      </c>
      <c r="FQ210" s="484">
        <v>0</v>
      </c>
      <c r="FR210" s="484">
        <v>0</v>
      </c>
      <c r="FS210" s="484">
        <v>0</v>
      </c>
      <c r="FT210" s="484">
        <v>0</v>
      </c>
      <c r="FU210" s="484">
        <v>0</v>
      </c>
      <c r="FV210" s="484">
        <v>0</v>
      </c>
      <c r="FW210" s="484">
        <v>0</v>
      </c>
      <c r="FX210" s="485">
        <v>0</v>
      </c>
      <c r="FY210" s="484">
        <v>38</v>
      </c>
      <c r="FZ210" s="484">
        <v>83</v>
      </c>
      <c r="GA210" s="484">
        <v>123</v>
      </c>
      <c r="GB210" s="484">
        <v>73</v>
      </c>
      <c r="GC210" s="484">
        <v>31</v>
      </c>
      <c r="GD210" s="484">
        <v>13</v>
      </c>
      <c r="GE210" s="484">
        <v>8</v>
      </c>
      <c r="GF210" s="484">
        <v>1</v>
      </c>
      <c r="GG210" s="485">
        <v>370</v>
      </c>
      <c r="GH210" s="484">
        <v>0</v>
      </c>
      <c r="GI210" s="484">
        <v>472</v>
      </c>
      <c r="GJ210" s="484">
        <v>1369</v>
      </c>
      <c r="GK210" s="484">
        <v>7933</v>
      </c>
      <c r="GL210" s="484">
        <v>8009</v>
      </c>
      <c r="GM210" s="484">
        <v>4117</v>
      </c>
      <c r="GN210" s="484">
        <v>2194</v>
      </c>
      <c r="GO210" s="484">
        <v>1222</v>
      </c>
      <c r="GP210" s="484">
        <v>62</v>
      </c>
      <c r="GQ210" s="485">
        <v>25378</v>
      </c>
      <c r="GR210" s="484">
        <v>1</v>
      </c>
      <c r="GS210" s="484">
        <v>927</v>
      </c>
      <c r="GT210" s="484">
        <v>2395</v>
      </c>
      <c r="GU210" s="484">
        <v>3781</v>
      </c>
      <c r="GV210" s="484">
        <v>2425</v>
      </c>
      <c r="GW210" s="484">
        <v>914</v>
      </c>
      <c r="GX210" s="484">
        <v>347</v>
      </c>
      <c r="GY210" s="484">
        <v>153</v>
      </c>
      <c r="GZ210" s="484">
        <v>10</v>
      </c>
      <c r="HA210" s="485">
        <v>10953</v>
      </c>
      <c r="HB210" s="460">
        <v>0</v>
      </c>
      <c r="HC210" s="460">
        <v>12.5</v>
      </c>
      <c r="HD210" s="460">
        <v>0.5</v>
      </c>
      <c r="HE210" s="460">
        <v>0.38</v>
      </c>
      <c r="HF210" s="460">
        <v>0</v>
      </c>
      <c r="HG210" s="460">
        <v>0</v>
      </c>
      <c r="HH210" s="460">
        <v>0</v>
      </c>
      <c r="HI210" s="460">
        <v>0</v>
      </c>
      <c r="HJ210" s="460">
        <v>0</v>
      </c>
      <c r="HK210" s="483">
        <v>13.38</v>
      </c>
      <c r="HL210" s="460">
        <v>0.75</v>
      </c>
      <c r="HM210" s="460">
        <v>1161</v>
      </c>
      <c r="HN210" s="460">
        <v>3199</v>
      </c>
      <c r="HO210" s="460">
        <v>10796.37</v>
      </c>
      <c r="HP210" s="460">
        <v>9839.25</v>
      </c>
      <c r="HQ210" s="460">
        <v>4807.75</v>
      </c>
      <c r="HR210" s="460">
        <v>2453.75</v>
      </c>
      <c r="HS210" s="460">
        <v>1341.25</v>
      </c>
      <c r="HT210" s="460">
        <v>69.25</v>
      </c>
      <c r="HU210" s="483">
        <v>33668.370000000003</v>
      </c>
      <c r="HV210" s="460">
        <v>0.4</v>
      </c>
      <c r="HW210" s="460">
        <v>774</v>
      </c>
      <c r="HX210" s="460">
        <v>2488.1</v>
      </c>
      <c r="HY210" s="460">
        <v>9596.7999999999993</v>
      </c>
      <c r="HZ210" s="460">
        <v>9839.2999999999993</v>
      </c>
      <c r="IA210" s="460">
        <v>5876.1</v>
      </c>
      <c r="IB210" s="460">
        <v>3544.3</v>
      </c>
      <c r="IC210" s="460">
        <v>2235.4</v>
      </c>
      <c r="ID210" s="460">
        <v>138.5</v>
      </c>
      <c r="IE210" s="483">
        <v>34492.9</v>
      </c>
      <c r="IF210" s="483">
        <v>0</v>
      </c>
      <c r="IG210" s="483">
        <v>34492.9</v>
      </c>
      <c r="IH210" s="460">
        <v>0.75</v>
      </c>
      <c r="II210" s="460">
        <v>1161</v>
      </c>
      <c r="IJ210" s="460">
        <v>3199</v>
      </c>
      <c r="IK210" s="460">
        <v>10796.37</v>
      </c>
      <c r="IL210" s="460">
        <v>9839.25</v>
      </c>
      <c r="IM210" s="460">
        <v>4807.75</v>
      </c>
      <c r="IN210" s="460">
        <v>2453.75</v>
      </c>
      <c r="IO210" s="460">
        <v>1341.25</v>
      </c>
      <c r="IP210" s="460">
        <v>69.25</v>
      </c>
      <c r="IQ210" s="483">
        <v>33668.370000000003</v>
      </c>
      <c r="IR210" s="460">
        <v>0.54</v>
      </c>
      <c r="IS210" s="460">
        <v>300.5</v>
      </c>
      <c r="IT210" s="460">
        <v>747.8</v>
      </c>
      <c r="IU210" s="460">
        <v>783.85</v>
      </c>
      <c r="IV210" s="460">
        <v>336.8</v>
      </c>
      <c r="IW210" s="460">
        <v>79.63</v>
      </c>
      <c r="IX210" s="460">
        <v>17.86</v>
      </c>
      <c r="IY210" s="460">
        <v>5.24</v>
      </c>
      <c r="IZ210" s="460">
        <v>0</v>
      </c>
      <c r="JA210" s="483">
        <v>2272.2199999999998</v>
      </c>
      <c r="JB210" s="460">
        <v>0.21</v>
      </c>
      <c r="JC210" s="460">
        <v>860.5</v>
      </c>
      <c r="JD210" s="460">
        <v>2451.1999999999998</v>
      </c>
      <c r="JE210" s="460">
        <v>10012.52</v>
      </c>
      <c r="JF210" s="460">
        <v>9502.4500000000007</v>
      </c>
      <c r="JG210" s="460">
        <v>4728.12</v>
      </c>
      <c r="JH210" s="460">
        <v>2435.89</v>
      </c>
      <c r="JI210" s="460">
        <v>1336.01</v>
      </c>
      <c r="JJ210" s="460">
        <v>69.25</v>
      </c>
      <c r="JK210" s="483">
        <v>31396.15</v>
      </c>
      <c r="JL210" s="460">
        <v>0.1</v>
      </c>
      <c r="JM210" s="460">
        <v>573.70000000000005</v>
      </c>
      <c r="JN210" s="460">
        <v>1906.5</v>
      </c>
      <c r="JO210" s="460">
        <v>8900</v>
      </c>
      <c r="JP210" s="460">
        <v>9502.5</v>
      </c>
      <c r="JQ210" s="460">
        <v>5778.8</v>
      </c>
      <c r="JR210" s="460">
        <v>3518.5</v>
      </c>
      <c r="JS210" s="460">
        <v>2226.6999999999998</v>
      </c>
      <c r="JT210" s="460">
        <v>138.5</v>
      </c>
      <c r="JU210" s="483">
        <v>32545.3</v>
      </c>
      <c r="JV210" s="483">
        <v>0</v>
      </c>
      <c r="JW210" s="483">
        <v>32545.3</v>
      </c>
      <c r="JX210" s="461"/>
      <c r="JY210" s="461"/>
      <c r="JZ210" s="461"/>
      <c r="KA210" s="461"/>
      <c r="KB210" s="461"/>
      <c r="KC210" s="461"/>
      <c r="KD210" s="461"/>
      <c r="KE210" s="461"/>
      <c r="KF210" s="461"/>
      <c r="KG210" s="461"/>
      <c r="KH210" s="461"/>
      <c r="KI210" s="461"/>
      <c r="KJ210" s="461"/>
      <c r="KK210" s="461"/>
      <c r="KL210" s="461"/>
      <c r="KM210" s="461"/>
      <c r="KN210" s="461"/>
      <c r="KO210" s="461"/>
      <c r="KP210" s="461"/>
      <c r="KQ210" s="461"/>
      <c r="KR210" s="461"/>
      <c r="KS210" s="461"/>
      <c r="KT210" s="461"/>
      <c r="KU210" s="461"/>
      <c r="KV210" s="461"/>
      <c r="KW210" s="461"/>
      <c r="KX210" s="462"/>
    </row>
    <row r="211" spans="1:310" s="463" customFormat="1" x14ac:dyDescent="0.2">
      <c r="A211" s="457" t="s">
        <v>435</v>
      </c>
      <c r="B211" s="473" t="s">
        <v>1039</v>
      </c>
      <c r="C211" s="464" t="s">
        <v>784</v>
      </c>
      <c r="D211" s="465" t="s">
        <v>436</v>
      </c>
      <c r="E211" s="484">
        <v>16333</v>
      </c>
      <c r="F211" s="484">
        <v>5070</v>
      </c>
      <c r="G211" s="484">
        <v>4292</v>
      </c>
      <c r="H211" s="484">
        <v>3415</v>
      </c>
      <c r="I211" s="484">
        <v>1995</v>
      </c>
      <c r="J211" s="484">
        <v>695</v>
      </c>
      <c r="K211" s="484">
        <v>453</v>
      </c>
      <c r="L211" s="484">
        <v>39</v>
      </c>
      <c r="M211" s="485">
        <v>32292</v>
      </c>
      <c r="N211" s="484">
        <v>295</v>
      </c>
      <c r="O211" s="484">
        <v>59</v>
      </c>
      <c r="P211" s="484">
        <v>52</v>
      </c>
      <c r="Q211" s="484">
        <v>39</v>
      </c>
      <c r="R211" s="484">
        <v>19</v>
      </c>
      <c r="S211" s="484">
        <v>15</v>
      </c>
      <c r="T211" s="484">
        <v>6</v>
      </c>
      <c r="U211" s="484">
        <v>1</v>
      </c>
      <c r="V211" s="485">
        <v>486</v>
      </c>
      <c r="W211" s="484">
        <v>0</v>
      </c>
      <c r="X211" s="484">
        <v>0</v>
      </c>
      <c r="Y211" s="484">
        <v>0</v>
      </c>
      <c r="Z211" s="484">
        <v>0</v>
      </c>
      <c r="AA211" s="484">
        <v>0</v>
      </c>
      <c r="AB211" s="484">
        <v>0</v>
      </c>
      <c r="AC211" s="484">
        <v>0</v>
      </c>
      <c r="AD211" s="484">
        <v>0</v>
      </c>
      <c r="AE211" s="485">
        <v>0</v>
      </c>
      <c r="AF211" s="484">
        <v>16038</v>
      </c>
      <c r="AG211" s="484">
        <v>5011</v>
      </c>
      <c r="AH211" s="484">
        <v>4240</v>
      </c>
      <c r="AI211" s="484">
        <v>3376</v>
      </c>
      <c r="AJ211" s="484">
        <v>1976</v>
      </c>
      <c r="AK211" s="484">
        <v>680</v>
      </c>
      <c r="AL211" s="484">
        <v>447</v>
      </c>
      <c r="AM211" s="484">
        <v>38</v>
      </c>
      <c r="AN211" s="485">
        <v>31806</v>
      </c>
      <c r="AO211" s="484">
        <v>58</v>
      </c>
      <c r="AP211" s="484">
        <v>31</v>
      </c>
      <c r="AQ211" s="484">
        <v>42</v>
      </c>
      <c r="AR211" s="484">
        <v>40</v>
      </c>
      <c r="AS211" s="484">
        <v>21</v>
      </c>
      <c r="AT211" s="484">
        <v>9</v>
      </c>
      <c r="AU211" s="484">
        <v>17</v>
      </c>
      <c r="AV211" s="484">
        <v>9</v>
      </c>
      <c r="AW211" s="485">
        <v>227</v>
      </c>
      <c r="AX211" s="484">
        <v>58</v>
      </c>
      <c r="AY211" s="484">
        <v>31</v>
      </c>
      <c r="AZ211" s="484">
        <v>42</v>
      </c>
      <c r="BA211" s="484">
        <v>40</v>
      </c>
      <c r="BB211" s="484">
        <v>21</v>
      </c>
      <c r="BC211" s="484">
        <v>9</v>
      </c>
      <c r="BD211" s="484">
        <v>17</v>
      </c>
      <c r="BE211" s="484">
        <v>9</v>
      </c>
      <c r="BF211" s="486"/>
      <c r="BG211" s="485">
        <v>227</v>
      </c>
      <c r="BH211" s="484">
        <v>58</v>
      </c>
      <c r="BI211" s="484">
        <v>16011</v>
      </c>
      <c r="BJ211" s="484">
        <v>5022</v>
      </c>
      <c r="BK211" s="484">
        <v>4238</v>
      </c>
      <c r="BL211" s="484">
        <v>3357</v>
      </c>
      <c r="BM211" s="484">
        <v>1964</v>
      </c>
      <c r="BN211" s="484">
        <v>688</v>
      </c>
      <c r="BO211" s="484">
        <v>439</v>
      </c>
      <c r="BP211" s="484">
        <v>29</v>
      </c>
      <c r="BQ211" s="485">
        <v>31806</v>
      </c>
      <c r="BR211" s="484">
        <v>14</v>
      </c>
      <c r="BS211" s="484">
        <v>7406</v>
      </c>
      <c r="BT211" s="484">
        <v>1690</v>
      </c>
      <c r="BU211" s="484">
        <v>1040</v>
      </c>
      <c r="BV211" s="484">
        <v>625</v>
      </c>
      <c r="BW211" s="484">
        <v>288</v>
      </c>
      <c r="BX211" s="484">
        <v>80</v>
      </c>
      <c r="BY211" s="484">
        <v>53</v>
      </c>
      <c r="BZ211" s="484">
        <v>3</v>
      </c>
      <c r="CA211" s="485">
        <v>11199</v>
      </c>
      <c r="CB211" s="484">
        <v>1</v>
      </c>
      <c r="CC211" s="484">
        <v>130</v>
      </c>
      <c r="CD211" s="484">
        <v>56</v>
      </c>
      <c r="CE211" s="484">
        <v>35</v>
      </c>
      <c r="CF211" s="484">
        <v>32</v>
      </c>
      <c r="CG211" s="484">
        <v>13</v>
      </c>
      <c r="CH211" s="484">
        <v>4</v>
      </c>
      <c r="CI211" s="484">
        <v>6</v>
      </c>
      <c r="CJ211" s="484">
        <v>0</v>
      </c>
      <c r="CK211" s="485">
        <v>277</v>
      </c>
      <c r="CL211" s="484">
        <v>0</v>
      </c>
      <c r="CM211" s="484">
        <v>4</v>
      </c>
      <c r="CN211" s="484">
        <v>0</v>
      </c>
      <c r="CO211" s="484">
        <v>3</v>
      </c>
      <c r="CP211" s="484">
        <v>2</v>
      </c>
      <c r="CQ211" s="484">
        <v>1</v>
      </c>
      <c r="CR211" s="484">
        <v>6</v>
      </c>
      <c r="CS211" s="484">
        <v>7</v>
      </c>
      <c r="CT211" s="484">
        <v>3</v>
      </c>
      <c r="CU211" s="485">
        <v>26</v>
      </c>
      <c r="CV211" s="484">
        <v>75</v>
      </c>
      <c r="CW211" s="484">
        <v>15</v>
      </c>
      <c r="CX211" s="484">
        <v>13</v>
      </c>
      <c r="CY211" s="484">
        <v>9</v>
      </c>
      <c r="CZ211" s="484">
        <v>5</v>
      </c>
      <c r="DA211" s="484">
        <v>0</v>
      </c>
      <c r="DB211" s="484">
        <v>3</v>
      </c>
      <c r="DC211" s="484">
        <v>0</v>
      </c>
      <c r="DD211" s="485">
        <v>120</v>
      </c>
      <c r="DE211" s="484">
        <v>192</v>
      </c>
      <c r="DF211" s="484">
        <v>42</v>
      </c>
      <c r="DG211" s="484">
        <v>32</v>
      </c>
      <c r="DH211" s="484">
        <v>10</v>
      </c>
      <c r="DI211" s="484">
        <v>5</v>
      </c>
      <c r="DJ211" s="484">
        <v>3</v>
      </c>
      <c r="DK211" s="484">
        <v>3</v>
      </c>
      <c r="DL211" s="484">
        <v>0</v>
      </c>
      <c r="DM211" s="485">
        <v>287</v>
      </c>
      <c r="DN211" s="484">
        <v>229</v>
      </c>
      <c r="DO211" s="484">
        <v>70</v>
      </c>
      <c r="DP211" s="484">
        <v>37</v>
      </c>
      <c r="DQ211" s="484">
        <v>18</v>
      </c>
      <c r="DR211" s="484">
        <v>13</v>
      </c>
      <c r="DS211" s="484">
        <v>1</v>
      </c>
      <c r="DT211" s="484">
        <v>1</v>
      </c>
      <c r="DU211" s="484">
        <v>0</v>
      </c>
      <c r="DV211" s="485">
        <v>369</v>
      </c>
      <c r="DW211" s="484">
        <v>141</v>
      </c>
      <c r="DX211" s="484">
        <v>17</v>
      </c>
      <c r="DY211" s="484">
        <v>9</v>
      </c>
      <c r="DZ211" s="484">
        <v>7</v>
      </c>
      <c r="EA211" s="484">
        <v>4</v>
      </c>
      <c r="EB211" s="484">
        <v>4</v>
      </c>
      <c r="EC211" s="484">
        <v>1</v>
      </c>
      <c r="ED211" s="484">
        <v>0</v>
      </c>
      <c r="EE211" s="485">
        <v>183</v>
      </c>
      <c r="EF211" s="484">
        <v>562</v>
      </c>
      <c r="EG211" s="484">
        <v>129</v>
      </c>
      <c r="EH211" s="484">
        <v>78</v>
      </c>
      <c r="EI211" s="484">
        <v>35</v>
      </c>
      <c r="EJ211" s="484">
        <v>22</v>
      </c>
      <c r="EK211" s="484">
        <v>8</v>
      </c>
      <c r="EL211" s="484">
        <v>5</v>
      </c>
      <c r="EM211" s="484">
        <v>0</v>
      </c>
      <c r="EN211" s="485">
        <v>839</v>
      </c>
      <c r="EO211" s="484">
        <v>327</v>
      </c>
      <c r="EP211" s="484">
        <v>60</v>
      </c>
      <c r="EQ211" s="484">
        <v>42</v>
      </c>
      <c r="ER211" s="484">
        <v>16</v>
      </c>
      <c r="ES211" s="484">
        <v>9</v>
      </c>
      <c r="ET211" s="484">
        <v>7</v>
      </c>
      <c r="EU211" s="484">
        <v>4</v>
      </c>
      <c r="EV211" s="484">
        <v>0</v>
      </c>
      <c r="EW211" s="485">
        <v>465</v>
      </c>
      <c r="EX211" s="484">
        <v>0</v>
      </c>
      <c r="EY211" s="484">
        <v>0</v>
      </c>
      <c r="EZ211" s="484">
        <v>0</v>
      </c>
      <c r="FA211" s="484">
        <v>0</v>
      </c>
      <c r="FB211" s="484">
        <v>0</v>
      </c>
      <c r="FC211" s="484">
        <v>0</v>
      </c>
      <c r="FD211" s="484">
        <v>0</v>
      </c>
      <c r="FE211" s="484">
        <v>0</v>
      </c>
      <c r="FF211" s="485">
        <v>0</v>
      </c>
      <c r="FG211" s="484">
        <v>0</v>
      </c>
      <c r="FH211" s="484">
        <v>0</v>
      </c>
      <c r="FI211" s="484">
        <v>0</v>
      </c>
      <c r="FJ211" s="484">
        <v>0</v>
      </c>
      <c r="FK211" s="484">
        <v>0</v>
      </c>
      <c r="FL211" s="484">
        <v>0</v>
      </c>
      <c r="FM211" s="484">
        <v>0</v>
      </c>
      <c r="FN211" s="484">
        <v>0</v>
      </c>
      <c r="FO211" s="485">
        <v>0</v>
      </c>
      <c r="FP211" s="484">
        <v>35</v>
      </c>
      <c r="FQ211" s="484">
        <v>12</v>
      </c>
      <c r="FR211" s="484">
        <v>6</v>
      </c>
      <c r="FS211" s="484">
        <v>1</v>
      </c>
      <c r="FT211" s="484">
        <v>1</v>
      </c>
      <c r="FU211" s="484">
        <v>0</v>
      </c>
      <c r="FV211" s="484">
        <v>1</v>
      </c>
      <c r="FW211" s="484">
        <v>0</v>
      </c>
      <c r="FX211" s="485">
        <v>56</v>
      </c>
      <c r="FY211" s="484">
        <v>292</v>
      </c>
      <c r="FZ211" s="484">
        <v>48</v>
      </c>
      <c r="GA211" s="484">
        <v>36</v>
      </c>
      <c r="GB211" s="484">
        <v>15</v>
      </c>
      <c r="GC211" s="484">
        <v>8</v>
      </c>
      <c r="GD211" s="484">
        <v>7</v>
      </c>
      <c r="GE211" s="484">
        <v>3</v>
      </c>
      <c r="GF211" s="484">
        <v>0</v>
      </c>
      <c r="GG211" s="485">
        <v>409</v>
      </c>
      <c r="GH211" s="484">
        <v>43</v>
      </c>
      <c r="GI211" s="484">
        <v>8101</v>
      </c>
      <c r="GJ211" s="484">
        <v>3189</v>
      </c>
      <c r="GK211" s="484">
        <v>3114</v>
      </c>
      <c r="GL211" s="484">
        <v>2673</v>
      </c>
      <c r="GM211" s="484">
        <v>1645</v>
      </c>
      <c r="GN211" s="484">
        <v>593</v>
      </c>
      <c r="GO211" s="484">
        <v>371</v>
      </c>
      <c r="GP211" s="484">
        <v>23</v>
      </c>
      <c r="GQ211" s="485">
        <v>19752</v>
      </c>
      <c r="GR211" s="484">
        <v>15</v>
      </c>
      <c r="GS211" s="484">
        <v>7910</v>
      </c>
      <c r="GT211" s="484">
        <v>1833</v>
      </c>
      <c r="GU211" s="484">
        <v>1124</v>
      </c>
      <c r="GV211" s="484">
        <v>684</v>
      </c>
      <c r="GW211" s="484">
        <v>319</v>
      </c>
      <c r="GX211" s="484">
        <v>95</v>
      </c>
      <c r="GY211" s="484">
        <v>68</v>
      </c>
      <c r="GZ211" s="484">
        <v>6</v>
      </c>
      <c r="HA211" s="485">
        <v>12054</v>
      </c>
      <c r="HB211" s="460">
        <v>0</v>
      </c>
      <c r="HC211" s="460">
        <v>0</v>
      </c>
      <c r="HD211" s="460">
        <v>0</v>
      </c>
      <c r="HE211" s="460">
        <v>0</v>
      </c>
      <c r="HF211" s="460">
        <v>0</v>
      </c>
      <c r="HG211" s="460">
        <v>0</v>
      </c>
      <c r="HH211" s="460">
        <v>0</v>
      </c>
      <c r="HI211" s="460">
        <v>0</v>
      </c>
      <c r="HJ211" s="460">
        <v>0</v>
      </c>
      <c r="HK211" s="483">
        <v>0</v>
      </c>
      <c r="HL211" s="460">
        <v>54.25</v>
      </c>
      <c r="HM211" s="460">
        <v>14223</v>
      </c>
      <c r="HN211" s="460">
        <v>4569.5</v>
      </c>
      <c r="HO211" s="460">
        <v>3955.25</v>
      </c>
      <c r="HP211" s="460">
        <v>3196.25</v>
      </c>
      <c r="HQ211" s="460">
        <v>1887.25</v>
      </c>
      <c r="HR211" s="460">
        <v>671.5</v>
      </c>
      <c r="HS211" s="460">
        <v>421.25</v>
      </c>
      <c r="HT211" s="460">
        <v>26.75</v>
      </c>
      <c r="HU211" s="483">
        <v>29005</v>
      </c>
      <c r="HV211" s="460">
        <v>30.1</v>
      </c>
      <c r="HW211" s="460">
        <v>9482</v>
      </c>
      <c r="HX211" s="460">
        <v>3554.1</v>
      </c>
      <c r="HY211" s="460">
        <v>3515.8</v>
      </c>
      <c r="HZ211" s="460">
        <v>3196.3</v>
      </c>
      <c r="IA211" s="460">
        <v>2306.6</v>
      </c>
      <c r="IB211" s="460">
        <v>969.9</v>
      </c>
      <c r="IC211" s="460">
        <v>702.1</v>
      </c>
      <c r="ID211" s="460">
        <v>53.5</v>
      </c>
      <c r="IE211" s="483">
        <v>23810.400000000001</v>
      </c>
      <c r="IF211" s="483">
        <v>0</v>
      </c>
      <c r="IG211" s="483">
        <v>23810.400000000001</v>
      </c>
      <c r="IH211" s="460">
        <v>54.25</v>
      </c>
      <c r="II211" s="460">
        <v>14223</v>
      </c>
      <c r="IJ211" s="460">
        <v>4569.5</v>
      </c>
      <c r="IK211" s="460">
        <v>3955.25</v>
      </c>
      <c r="IL211" s="460">
        <v>3196.25</v>
      </c>
      <c r="IM211" s="460">
        <v>1887.25</v>
      </c>
      <c r="IN211" s="460">
        <v>671.5</v>
      </c>
      <c r="IO211" s="460">
        <v>421.25</v>
      </c>
      <c r="IP211" s="460">
        <v>26.75</v>
      </c>
      <c r="IQ211" s="483">
        <v>29005</v>
      </c>
      <c r="IR211" s="460">
        <v>11</v>
      </c>
      <c r="IS211" s="460">
        <v>2806.05</v>
      </c>
      <c r="IT211" s="460">
        <v>418.57</v>
      </c>
      <c r="IU211" s="460">
        <v>191.47</v>
      </c>
      <c r="IV211" s="460">
        <v>66.97</v>
      </c>
      <c r="IW211" s="460">
        <v>28.12</v>
      </c>
      <c r="IX211" s="460">
        <v>7.76</v>
      </c>
      <c r="IY211" s="460">
        <v>5.72</v>
      </c>
      <c r="IZ211" s="460">
        <v>0</v>
      </c>
      <c r="JA211" s="483">
        <v>3535.66</v>
      </c>
      <c r="JB211" s="460">
        <v>43.25</v>
      </c>
      <c r="JC211" s="460">
        <v>11416.95</v>
      </c>
      <c r="JD211" s="460">
        <v>4150.93</v>
      </c>
      <c r="JE211" s="460">
        <v>3763.78</v>
      </c>
      <c r="JF211" s="460">
        <v>3129.28</v>
      </c>
      <c r="JG211" s="460">
        <v>1859.13</v>
      </c>
      <c r="JH211" s="460">
        <v>663.74</v>
      </c>
      <c r="JI211" s="460">
        <v>415.53</v>
      </c>
      <c r="JJ211" s="460">
        <v>26.75</v>
      </c>
      <c r="JK211" s="483">
        <v>25469.34</v>
      </c>
      <c r="JL211" s="460">
        <v>24</v>
      </c>
      <c r="JM211" s="460">
        <v>7611.3</v>
      </c>
      <c r="JN211" s="460">
        <v>3228.5</v>
      </c>
      <c r="JO211" s="460">
        <v>3345.6</v>
      </c>
      <c r="JP211" s="460">
        <v>3129.3</v>
      </c>
      <c r="JQ211" s="460">
        <v>2272.3000000000002</v>
      </c>
      <c r="JR211" s="460">
        <v>958.7</v>
      </c>
      <c r="JS211" s="460">
        <v>692.6</v>
      </c>
      <c r="JT211" s="460">
        <v>53.5</v>
      </c>
      <c r="JU211" s="483">
        <v>21315.8</v>
      </c>
      <c r="JV211" s="483">
        <v>0</v>
      </c>
      <c r="JW211" s="483">
        <v>21315.8</v>
      </c>
      <c r="JX211" s="461"/>
      <c r="JY211" s="461"/>
      <c r="JZ211" s="461"/>
      <c r="KA211" s="461"/>
      <c r="KB211" s="461"/>
      <c r="KC211" s="461"/>
      <c r="KD211" s="461"/>
      <c r="KE211" s="461"/>
      <c r="KF211" s="461"/>
      <c r="KG211" s="461"/>
      <c r="KH211" s="461"/>
      <c r="KI211" s="461"/>
      <c r="KJ211" s="461"/>
      <c r="KK211" s="461"/>
      <c r="KL211" s="461"/>
      <c r="KM211" s="461"/>
      <c r="KN211" s="461"/>
      <c r="KO211" s="461"/>
      <c r="KP211" s="461"/>
      <c r="KQ211" s="461"/>
      <c r="KR211" s="461"/>
      <c r="KS211" s="461"/>
      <c r="KT211" s="461"/>
      <c r="KU211" s="461"/>
      <c r="KV211" s="461"/>
      <c r="KW211" s="461"/>
      <c r="KX211" s="462"/>
    </row>
    <row r="212" spans="1:310" s="463" customFormat="1" x14ac:dyDescent="0.2">
      <c r="A212" s="457" t="s">
        <v>437</v>
      </c>
      <c r="B212" s="473" t="s">
        <v>1040</v>
      </c>
      <c r="C212" s="464" t="s">
        <v>782</v>
      </c>
      <c r="D212" s="465" t="s">
        <v>438</v>
      </c>
      <c r="E212" s="484">
        <v>4847</v>
      </c>
      <c r="F212" s="484">
        <v>7300</v>
      </c>
      <c r="G212" s="484">
        <v>10090</v>
      </c>
      <c r="H212" s="484">
        <v>9194</v>
      </c>
      <c r="I212" s="484">
        <v>7463</v>
      </c>
      <c r="J212" s="484">
        <v>4002</v>
      </c>
      <c r="K212" s="484">
        <v>2688</v>
      </c>
      <c r="L212" s="484">
        <v>273</v>
      </c>
      <c r="M212" s="485">
        <v>45857</v>
      </c>
      <c r="N212" s="484">
        <v>170</v>
      </c>
      <c r="O212" s="484">
        <v>154</v>
      </c>
      <c r="P212" s="484">
        <v>166</v>
      </c>
      <c r="Q212" s="484">
        <v>151</v>
      </c>
      <c r="R212" s="484">
        <v>103</v>
      </c>
      <c r="S212" s="484">
        <v>45</v>
      </c>
      <c r="T212" s="484">
        <v>25</v>
      </c>
      <c r="U212" s="484">
        <v>4</v>
      </c>
      <c r="V212" s="485">
        <v>818</v>
      </c>
      <c r="W212" s="484">
        <v>1</v>
      </c>
      <c r="X212" s="484">
        <v>0</v>
      </c>
      <c r="Y212" s="484">
        <v>1</v>
      </c>
      <c r="Z212" s="484">
        <v>0</v>
      </c>
      <c r="AA212" s="484">
        <v>0</v>
      </c>
      <c r="AB212" s="484">
        <v>0</v>
      </c>
      <c r="AC212" s="484">
        <v>0</v>
      </c>
      <c r="AD212" s="484">
        <v>0</v>
      </c>
      <c r="AE212" s="485">
        <v>2</v>
      </c>
      <c r="AF212" s="484">
        <v>4676</v>
      </c>
      <c r="AG212" s="484">
        <v>7146</v>
      </c>
      <c r="AH212" s="484">
        <v>9923</v>
      </c>
      <c r="AI212" s="484">
        <v>9043</v>
      </c>
      <c r="AJ212" s="484">
        <v>7360</v>
      </c>
      <c r="AK212" s="484">
        <v>3957</v>
      </c>
      <c r="AL212" s="484">
        <v>2663</v>
      </c>
      <c r="AM212" s="484">
        <v>269</v>
      </c>
      <c r="AN212" s="485">
        <v>45037</v>
      </c>
      <c r="AO212" s="484">
        <v>7</v>
      </c>
      <c r="AP212" s="484">
        <v>31</v>
      </c>
      <c r="AQ212" s="484">
        <v>65</v>
      </c>
      <c r="AR212" s="484">
        <v>71</v>
      </c>
      <c r="AS212" s="484">
        <v>81</v>
      </c>
      <c r="AT212" s="484">
        <v>43</v>
      </c>
      <c r="AU212" s="484">
        <v>30</v>
      </c>
      <c r="AV212" s="484">
        <v>28</v>
      </c>
      <c r="AW212" s="485">
        <v>356</v>
      </c>
      <c r="AX212" s="484">
        <v>7</v>
      </c>
      <c r="AY212" s="484">
        <v>31</v>
      </c>
      <c r="AZ212" s="484">
        <v>65</v>
      </c>
      <c r="BA212" s="484">
        <v>71</v>
      </c>
      <c r="BB212" s="484">
        <v>81</v>
      </c>
      <c r="BC212" s="484">
        <v>43</v>
      </c>
      <c r="BD212" s="484">
        <v>30</v>
      </c>
      <c r="BE212" s="484">
        <v>28</v>
      </c>
      <c r="BF212" s="486"/>
      <c r="BG212" s="485">
        <v>356</v>
      </c>
      <c r="BH212" s="484">
        <v>7</v>
      </c>
      <c r="BI212" s="484">
        <v>4700</v>
      </c>
      <c r="BJ212" s="484">
        <v>7180</v>
      </c>
      <c r="BK212" s="484">
        <v>9929</v>
      </c>
      <c r="BL212" s="484">
        <v>9053</v>
      </c>
      <c r="BM212" s="484">
        <v>7322</v>
      </c>
      <c r="BN212" s="484">
        <v>3944</v>
      </c>
      <c r="BO212" s="484">
        <v>2661</v>
      </c>
      <c r="BP212" s="484">
        <v>241</v>
      </c>
      <c r="BQ212" s="485">
        <v>45037</v>
      </c>
      <c r="BR212" s="484">
        <v>3</v>
      </c>
      <c r="BS212" s="484">
        <v>2614</v>
      </c>
      <c r="BT212" s="484">
        <v>3446</v>
      </c>
      <c r="BU212" s="484">
        <v>3660</v>
      </c>
      <c r="BV212" s="484">
        <v>2633</v>
      </c>
      <c r="BW212" s="484">
        <v>1786</v>
      </c>
      <c r="BX212" s="484">
        <v>759</v>
      </c>
      <c r="BY212" s="484">
        <v>400</v>
      </c>
      <c r="BZ212" s="484">
        <v>28</v>
      </c>
      <c r="CA212" s="485">
        <v>15329</v>
      </c>
      <c r="CB212" s="484">
        <v>0</v>
      </c>
      <c r="CC212" s="484">
        <v>43</v>
      </c>
      <c r="CD212" s="484">
        <v>84</v>
      </c>
      <c r="CE212" s="484">
        <v>160</v>
      </c>
      <c r="CF212" s="484">
        <v>158</v>
      </c>
      <c r="CG212" s="484">
        <v>115</v>
      </c>
      <c r="CH212" s="484">
        <v>40</v>
      </c>
      <c r="CI212" s="484">
        <v>16</v>
      </c>
      <c r="CJ212" s="484">
        <v>2</v>
      </c>
      <c r="CK212" s="485">
        <v>618</v>
      </c>
      <c r="CL212" s="484">
        <v>0</v>
      </c>
      <c r="CM212" s="484">
        <v>2</v>
      </c>
      <c r="CN212" s="484">
        <v>2</v>
      </c>
      <c r="CO212" s="484">
        <v>11</v>
      </c>
      <c r="CP212" s="484">
        <v>14</v>
      </c>
      <c r="CQ212" s="484">
        <v>20</v>
      </c>
      <c r="CR212" s="484">
        <v>29</v>
      </c>
      <c r="CS212" s="484">
        <v>44</v>
      </c>
      <c r="CT212" s="484">
        <v>3</v>
      </c>
      <c r="CU212" s="485">
        <v>125</v>
      </c>
      <c r="CV212" s="484">
        <v>156</v>
      </c>
      <c r="CW212" s="484">
        <v>171</v>
      </c>
      <c r="CX212" s="484">
        <v>213</v>
      </c>
      <c r="CY212" s="484">
        <v>230</v>
      </c>
      <c r="CZ212" s="484">
        <v>146</v>
      </c>
      <c r="DA212" s="484">
        <v>87</v>
      </c>
      <c r="DB212" s="484">
        <v>79</v>
      </c>
      <c r="DC212" s="484">
        <v>10</v>
      </c>
      <c r="DD212" s="485">
        <v>1092</v>
      </c>
      <c r="DE212" s="484">
        <v>55</v>
      </c>
      <c r="DF212" s="484">
        <v>56</v>
      </c>
      <c r="DG212" s="484">
        <v>58</v>
      </c>
      <c r="DH212" s="484">
        <v>38</v>
      </c>
      <c r="DI212" s="484">
        <v>20</v>
      </c>
      <c r="DJ212" s="484">
        <v>8</v>
      </c>
      <c r="DK212" s="484">
        <v>8</v>
      </c>
      <c r="DL212" s="484">
        <v>1</v>
      </c>
      <c r="DM212" s="485">
        <v>244</v>
      </c>
      <c r="DN212" s="484">
        <v>0</v>
      </c>
      <c r="DO212" s="484">
        <v>0</v>
      </c>
      <c r="DP212" s="484">
        <v>0</v>
      </c>
      <c r="DQ212" s="484">
        <v>0</v>
      </c>
      <c r="DR212" s="484">
        <v>0</v>
      </c>
      <c r="DS212" s="484">
        <v>0</v>
      </c>
      <c r="DT212" s="484">
        <v>0</v>
      </c>
      <c r="DU212" s="484">
        <v>0</v>
      </c>
      <c r="DV212" s="485">
        <v>0</v>
      </c>
      <c r="DW212" s="484">
        <v>27</v>
      </c>
      <c r="DX212" s="484">
        <v>15</v>
      </c>
      <c r="DY212" s="484">
        <v>23</v>
      </c>
      <c r="DZ212" s="484">
        <v>11</v>
      </c>
      <c r="EA212" s="484">
        <v>4</v>
      </c>
      <c r="EB212" s="484">
        <v>3</v>
      </c>
      <c r="EC212" s="484">
        <v>7</v>
      </c>
      <c r="ED212" s="484">
        <v>3</v>
      </c>
      <c r="EE212" s="485">
        <v>93</v>
      </c>
      <c r="EF212" s="484">
        <v>82</v>
      </c>
      <c r="EG212" s="484">
        <v>71</v>
      </c>
      <c r="EH212" s="484">
        <v>81</v>
      </c>
      <c r="EI212" s="484">
        <v>49</v>
      </c>
      <c r="EJ212" s="484">
        <v>24</v>
      </c>
      <c r="EK212" s="484">
        <v>11</v>
      </c>
      <c r="EL212" s="484">
        <v>15</v>
      </c>
      <c r="EM212" s="484">
        <v>4</v>
      </c>
      <c r="EN212" s="485">
        <v>337</v>
      </c>
      <c r="EO212" s="484">
        <v>59</v>
      </c>
      <c r="EP212" s="484">
        <v>39</v>
      </c>
      <c r="EQ212" s="484">
        <v>57</v>
      </c>
      <c r="ER212" s="484">
        <v>34</v>
      </c>
      <c r="ES212" s="484">
        <v>13</v>
      </c>
      <c r="ET212" s="484">
        <v>9</v>
      </c>
      <c r="EU212" s="484">
        <v>13</v>
      </c>
      <c r="EV212" s="484">
        <v>2</v>
      </c>
      <c r="EW212" s="485">
        <v>226</v>
      </c>
      <c r="EX212" s="484">
        <v>0</v>
      </c>
      <c r="EY212" s="484">
        <v>0</v>
      </c>
      <c r="EZ212" s="484">
        <v>0</v>
      </c>
      <c r="FA212" s="484">
        <v>0</v>
      </c>
      <c r="FB212" s="484">
        <v>0</v>
      </c>
      <c r="FC212" s="484">
        <v>0</v>
      </c>
      <c r="FD212" s="484">
        <v>0</v>
      </c>
      <c r="FE212" s="484">
        <v>0</v>
      </c>
      <c r="FF212" s="485">
        <v>0</v>
      </c>
      <c r="FG212" s="484">
        <v>0</v>
      </c>
      <c r="FH212" s="484">
        <v>0</v>
      </c>
      <c r="FI212" s="484">
        <v>0</v>
      </c>
      <c r="FJ212" s="484">
        <v>0</v>
      </c>
      <c r="FK212" s="484">
        <v>0</v>
      </c>
      <c r="FL212" s="484">
        <v>0</v>
      </c>
      <c r="FM212" s="484">
        <v>0</v>
      </c>
      <c r="FN212" s="484">
        <v>0</v>
      </c>
      <c r="FO212" s="485">
        <v>0</v>
      </c>
      <c r="FP212" s="484">
        <v>0</v>
      </c>
      <c r="FQ212" s="484">
        <v>0</v>
      </c>
      <c r="FR212" s="484">
        <v>0</v>
      </c>
      <c r="FS212" s="484">
        <v>0</v>
      </c>
      <c r="FT212" s="484">
        <v>1</v>
      </c>
      <c r="FU212" s="484">
        <v>0</v>
      </c>
      <c r="FV212" s="484">
        <v>0</v>
      </c>
      <c r="FW212" s="484">
        <v>0</v>
      </c>
      <c r="FX212" s="485">
        <v>1</v>
      </c>
      <c r="FY212" s="484">
        <v>59</v>
      </c>
      <c r="FZ212" s="484">
        <v>39</v>
      </c>
      <c r="GA212" s="484">
        <v>57</v>
      </c>
      <c r="GB212" s="484">
        <v>34</v>
      </c>
      <c r="GC212" s="484">
        <v>12</v>
      </c>
      <c r="GD212" s="484">
        <v>9</v>
      </c>
      <c r="GE212" s="484">
        <v>13</v>
      </c>
      <c r="GF212" s="484">
        <v>2</v>
      </c>
      <c r="GG212" s="485">
        <v>225</v>
      </c>
      <c r="GH212" s="484">
        <v>4</v>
      </c>
      <c r="GI212" s="484">
        <v>2014</v>
      </c>
      <c r="GJ212" s="484">
        <v>3633</v>
      </c>
      <c r="GK212" s="484">
        <v>6075</v>
      </c>
      <c r="GL212" s="484">
        <v>6237</v>
      </c>
      <c r="GM212" s="484">
        <v>5397</v>
      </c>
      <c r="GN212" s="484">
        <v>3113</v>
      </c>
      <c r="GO212" s="484">
        <v>2194</v>
      </c>
      <c r="GP212" s="484">
        <v>205</v>
      </c>
      <c r="GQ212" s="485">
        <v>28872</v>
      </c>
      <c r="GR212" s="484">
        <v>3</v>
      </c>
      <c r="GS212" s="484">
        <v>2686</v>
      </c>
      <c r="GT212" s="484">
        <v>3547</v>
      </c>
      <c r="GU212" s="484">
        <v>3854</v>
      </c>
      <c r="GV212" s="484">
        <v>2816</v>
      </c>
      <c r="GW212" s="484">
        <v>1925</v>
      </c>
      <c r="GX212" s="484">
        <v>831</v>
      </c>
      <c r="GY212" s="484">
        <v>467</v>
      </c>
      <c r="GZ212" s="484">
        <v>36</v>
      </c>
      <c r="HA212" s="485">
        <v>16165</v>
      </c>
      <c r="HB212" s="460">
        <v>0</v>
      </c>
      <c r="HC212" s="460">
        <v>28.5</v>
      </c>
      <c r="HD212" s="460">
        <v>3.5</v>
      </c>
      <c r="HE212" s="460">
        <v>2.38</v>
      </c>
      <c r="HF212" s="460">
        <v>0.88</v>
      </c>
      <c r="HG212" s="460">
        <v>2.25</v>
      </c>
      <c r="HH212" s="460">
        <v>0.88</v>
      </c>
      <c r="HI212" s="460">
        <v>0</v>
      </c>
      <c r="HJ212" s="460">
        <v>0</v>
      </c>
      <c r="HK212" s="483">
        <v>38.39</v>
      </c>
      <c r="HL212" s="460">
        <v>6.25</v>
      </c>
      <c r="HM212" s="460">
        <v>4041.25</v>
      </c>
      <c r="HN212" s="460">
        <v>6315</v>
      </c>
      <c r="HO212" s="460">
        <v>8992.1200000000008</v>
      </c>
      <c r="HP212" s="460">
        <v>8361.3700000000008</v>
      </c>
      <c r="HQ212" s="460">
        <v>6841.5</v>
      </c>
      <c r="HR212" s="460">
        <v>3731.87</v>
      </c>
      <c r="HS212" s="460">
        <v>2543</v>
      </c>
      <c r="HT212" s="460">
        <v>236</v>
      </c>
      <c r="HU212" s="483">
        <v>41068.36</v>
      </c>
      <c r="HV212" s="460">
        <v>3.5</v>
      </c>
      <c r="HW212" s="460">
        <v>2694.2</v>
      </c>
      <c r="HX212" s="460">
        <v>4911.7</v>
      </c>
      <c r="HY212" s="460">
        <v>7993</v>
      </c>
      <c r="HZ212" s="460">
        <v>8361.4</v>
      </c>
      <c r="IA212" s="460">
        <v>8361.7999999999993</v>
      </c>
      <c r="IB212" s="460">
        <v>5390.5</v>
      </c>
      <c r="IC212" s="460">
        <v>4238.3</v>
      </c>
      <c r="ID212" s="460">
        <v>472</v>
      </c>
      <c r="IE212" s="483">
        <v>42426.400000000001</v>
      </c>
      <c r="IF212" s="483">
        <v>0</v>
      </c>
      <c r="IG212" s="483">
        <v>42426.400000000001</v>
      </c>
      <c r="IH212" s="460">
        <v>6.25</v>
      </c>
      <c r="II212" s="460">
        <v>4041.25</v>
      </c>
      <c r="IJ212" s="460">
        <v>6315</v>
      </c>
      <c r="IK212" s="460">
        <v>8992.1200000000008</v>
      </c>
      <c r="IL212" s="460">
        <v>8361.3700000000008</v>
      </c>
      <c r="IM212" s="460">
        <v>6841.5</v>
      </c>
      <c r="IN212" s="460">
        <v>3731.87</v>
      </c>
      <c r="IO212" s="460">
        <v>2543</v>
      </c>
      <c r="IP212" s="460">
        <v>236</v>
      </c>
      <c r="IQ212" s="483">
        <v>41068.36</v>
      </c>
      <c r="IR212" s="460">
        <v>0</v>
      </c>
      <c r="IS212" s="460">
        <v>936.36</v>
      </c>
      <c r="IT212" s="460">
        <v>1365.87</v>
      </c>
      <c r="IU212" s="460">
        <v>1186.96</v>
      </c>
      <c r="IV212" s="460">
        <v>464.52</v>
      </c>
      <c r="IW212" s="460">
        <v>195.11</v>
      </c>
      <c r="IX212" s="460">
        <v>62.09</v>
      </c>
      <c r="IY212" s="460">
        <v>17.66</v>
      </c>
      <c r="IZ212" s="460">
        <v>0</v>
      </c>
      <c r="JA212" s="483">
        <v>4228.57</v>
      </c>
      <c r="JB212" s="460">
        <v>6.25</v>
      </c>
      <c r="JC212" s="460">
        <v>3104.89</v>
      </c>
      <c r="JD212" s="460">
        <v>4949.13</v>
      </c>
      <c r="JE212" s="460">
        <v>7805.16</v>
      </c>
      <c r="JF212" s="460">
        <v>7896.85</v>
      </c>
      <c r="JG212" s="460">
        <v>6646.39</v>
      </c>
      <c r="JH212" s="460">
        <v>3669.78</v>
      </c>
      <c r="JI212" s="460">
        <v>2525.34</v>
      </c>
      <c r="JJ212" s="460">
        <v>236</v>
      </c>
      <c r="JK212" s="483">
        <v>36839.79</v>
      </c>
      <c r="JL212" s="460">
        <v>3.5</v>
      </c>
      <c r="JM212" s="460">
        <v>2069.9</v>
      </c>
      <c r="JN212" s="460">
        <v>3849.3</v>
      </c>
      <c r="JO212" s="460">
        <v>6937.9</v>
      </c>
      <c r="JP212" s="460">
        <v>7896.9</v>
      </c>
      <c r="JQ212" s="460">
        <v>8123.4</v>
      </c>
      <c r="JR212" s="460">
        <v>5300.8</v>
      </c>
      <c r="JS212" s="460">
        <v>4208.8999999999996</v>
      </c>
      <c r="JT212" s="460">
        <v>472</v>
      </c>
      <c r="JU212" s="483">
        <v>38862.6</v>
      </c>
      <c r="JV212" s="483">
        <v>0</v>
      </c>
      <c r="JW212" s="483">
        <v>38862.6</v>
      </c>
      <c r="JX212" s="461"/>
      <c r="JY212" s="461"/>
      <c r="JZ212" s="461"/>
      <c r="KA212" s="461"/>
      <c r="KB212" s="461"/>
      <c r="KC212" s="461"/>
      <c r="KD212" s="461"/>
      <c r="KE212" s="461"/>
      <c r="KF212" s="461"/>
      <c r="KG212" s="461"/>
      <c r="KH212" s="461"/>
      <c r="KI212" s="461"/>
      <c r="KJ212" s="461"/>
      <c r="KK212" s="461"/>
      <c r="KL212" s="461"/>
      <c r="KM212" s="461"/>
      <c r="KN212" s="461"/>
      <c r="KO212" s="461"/>
      <c r="KP212" s="461"/>
      <c r="KQ212" s="461"/>
      <c r="KR212" s="461"/>
      <c r="KS212" s="461"/>
      <c r="KT212" s="461"/>
      <c r="KU212" s="461"/>
      <c r="KV212" s="461"/>
      <c r="KW212" s="461"/>
      <c r="KX212" s="462"/>
    </row>
    <row r="213" spans="1:310" s="463" customFormat="1" x14ac:dyDescent="0.2">
      <c r="A213" s="457" t="s">
        <v>439</v>
      </c>
      <c r="B213" s="473" t="s">
        <v>1041</v>
      </c>
      <c r="C213" s="464" t="s">
        <v>794</v>
      </c>
      <c r="D213" s="465" t="s">
        <v>440</v>
      </c>
      <c r="E213" s="484">
        <v>63578</v>
      </c>
      <c r="F213" s="484">
        <v>23326</v>
      </c>
      <c r="G213" s="484">
        <v>15633</v>
      </c>
      <c r="H213" s="484">
        <v>9368</v>
      </c>
      <c r="I213" s="484">
        <v>4738</v>
      </c>
      <c r="J213" s="484">
        <v>1843</v>
      </c>
      <c r="K213" s="484">
        <v>744</v>
      </c>
      <c r="L213" s="484">
        <v>62</v>
      </c>
      <c r="M213" s="485">
        <v>119292</v>
      </c>
      <c r="N213" s="484">
        <v>998</v>
      </c>
      <c r="O213" s="484">
        <v>243</v>
      </c>
      <c r="P213" s="484">
        <v>197</v>
      </c>
      <c r="Q213" s="484">
        <v>82</v>
      </c>
      <c r="R213" s="484">
        <v>40</v>
      </c>
      <c r="S213" s="484">
        <v>15</v>
      </c>
      <c r="T213" s="484">
        <v>4</v>
      </c>
      <c r="U213" s="484">
        <v>0</v>
      </c>
      <c r="V213" s="485">
        <v>1579</v>
      </c>
      <c r="W213" s="484">
        <v>0</v>
      </c>
      <c r="X213" s="484">
        <v>0</v>
      </c>
      <c r="Y213" s="484">
        <v>0</v>
      </c>
      <c r="Z213" s="484">
        <v>0</v>
      </c>
      <c r="AA213" s="484">
        <v>0</v>
      </c>
      <c r="AB213" s="484">
        <v>0</v>
      </c>
      <c r="AC213" s="484">
        <v>0</v>
      </c>
      <c r="AD213" s="484">
        <v>0</v>
      </c>
      <c r="AE213" s="485">
        <v>0</v>
      </c>
      <c r="AF213" s="484">
        <v>62580</v>
      </c>
      <c r="AG213" s="484">
        <v>23083</v>
      </c>
      <c r="AH213" s="484">
        <v>15436</v>
      </c>
      <c r="AI213" s="484">
        <v>9286</v>
      </c>
      <c r="AJ213" s="484">
        <v>4698</v>
      </c>
      <c r="AK213" s="484">
        <v>1828</v>
      </c>
      <c r="AL213" s="484">
        <v>740</v>
      </c>
      <c r="AM213" s="484">
        <v>62</v>
      </c>
      <c r="AN213" s="485">
        <v>117713</v>
      </c>
      <c r="AO213" s="484">
        <v>226</v>
      </c>
      <c r="AP213" s="484">
        <v>132</v>
      </c>
      <c r="AQ213" s="484">
        <v>125</v>
      </c>
      <c r="AR213" s="484">
        <v>111</v>
      </c>
      <c r="AS213" s="484">
        <v>69</v>
      </c>
      <c r="AT213" s="484">
        <v>28</v>
      </c>
      <c r="AU213" s="484">
        <v>29</v>
      </c>
      <c r="AV213" s="484">
        <v>22</v>
      </c>
      <c r="AW213" s="485">
        <v>742</v>
      </c>
      <c r="AX213" s="484">
        <v>226</v>
      </c>
      <c r="AY213" s="484">
        <v>132</v>
      </c>
      <c r="AZ213" s="484">
        <v>125</v>
      </c>
      <c r="BA213" s="484">
        <v>111</v>
      </c>
      <c r="BB213" s="484">
        <v>69</v>
      </c>
      <c r="BC213" s="484">
        <v>28</v>
      </c>
      <c r="BD213" s="484">
        <v>29</v>
      </c>
      <c r="BE213" s="484">
        <v>22</v>
      </c>
      <c r="BF213" s="486"/>
      <c r="BG213" s="485">
        <v>742</v>
      </c>
      <c r="BH213" s="484">
        <v>226</v>
      </c>
      <c r="BI213" s="484">
        <v>62486</v>
      </c>
      <c r="BJ213" s="484">
        <v>23076</v>
      </c>
      <c r="BK213" s="484">
        <v>15422</v>
      </c>
      <c r="BL213" s="484">
        <v>9244</v>
      </c>
      <c r="BM213" s="484">
        <v>4657</v>
      </c>
      <c r="BN213" s="484">
        <v>1829</v>
      </c>
      <c r="BO213" s="484">
        <v>733</v>
      </c>
      <c r="BP213" s="484">
        <v>40</v>
      </c>
      <c r="BQ213" s="485">
        <v>117713</v>
      </c>
      <c r="BR213" s="484">
        <v>48</v>
      </c>
      <c r="BS213" s="484">
        <v>27440</v>
      </c>
      <c r="BT213" s="484">
        <v>6822</v>
      </c>
      <c r="BU213" s="484">
        <v>3876</v>
      </c>
      <c r="BV213" s="484">
        <v>1614</v>
      </c>
      <c r="BW213" s="484">
        <v>663</v>
      </c>
      <c r="BX213" s="484">
        <v>268</v>
      </c>
      <c r="BY213" s="484">
        <v>87</v>
      </c>
      <c r="BZ213" s="484">
        <v>1</v>
      </c>
      <c r="CA213" s="485">
        <v>40819</v>
      </c>
      <c r="CB213" s="484">
        <v>9</v>
      </c>
      <c r="CC213" s="484">
        <v>575</v>
      </c>
      <c r="CD213" s="484">
        <v>241</v>
      </c>
      <c r="CE213" s="484">
        <v>184</v>
      </c>
      <c r="CF213" s="484">
        <v>108</v>
      </c>
      <c r="CG213" s="484">
        <v>43</v>
      </c>
      <c r="CH213" s="484">
        <v>12</v>
      </c>
      <c r="CI213" s="484">
        <v>4</v>
      </c>
      <c r="CJ213" s="484">
        <v>0</v>
      </c>
      <c r="CK213" s="485">
        <v>1176</v>
      </c>
      <c r="CL213" s="484">
        <v>1</v>
      </c>
      <c r="CM213" s="484">
        <v>122</v>
      </c>
      <c r="CN213" s="484">
        <v>22</v>
      </c>
      <c r="CO213" s="484">
        <v>30</v>
      </c>
      <c r="CP213" s="484">
        <v>32</v>
      </c>
      <c r="CQ213" s="484">
        <v>16</v>
      </c>
      <c r="CR213" s="484">
        <v>27</v>
      </c>
      <c r="CS213" s="484">
        <v>25</v>
      </c>
      <c r="CT213" s="484">
        <v>8</v>
      </c>
      <c r="CU213" s="485">
        <v>283</v>
      </c>
      <c r="CV213" s="484">
        <v>234</v>
      </c>
      <c r="CW213" s="484">
        <v>91</v>
      </c>
      <c r="CX213" s="484">
        <v>66</v>
      </c>
      <c r="CY213" s="484">
        <v>26</v>
      </c>
      <c r="CZ213" s="484">
        <v>14</v>
      </c>
      <c r="DA213" s="484">
        <v>14</v>
      </c>
      <c r="DB213" s="484">
        <v>2</v>
      </c>
      <c r="DC213" s="484">
        <v>1</v>
      </c>
      <c r="DD213" s="485">
        <v>448</v>
      </c>
      <c r="DE213" s="484">
        <v>1402</v>
      </c>
      <c r="DF213" s="484">
        <v>246</v>
      </c>
      <c r="DG213" s="484">
        <v>142</v>
      </c>
      <c r="DH213" s="484">
        <v>46</v>
      </c>
      <c r="DI213" s="484">
        <v>35</v>
      </c>
      <c r="DJ213" s="484">
        <v>24</v>
      </c>
      <c r="DK213" s="484">
        <v>10</v>
      </c>
      <c r="DL213" s="484">
        <v>2</v>
      </c>
      <c r="DM213" s="485">
        <v>1907</v>
      </c>
      <c r="DN213" s="484">
        <v>1</v>
      </c>
      <c r="DO213" s="484">
        <v>0</v>
      </c>
      <c r="DP213" s="484">
        <v>0</v>
      </c>
      <c r="DQ213" s="484">
        <v>0</v>
      </c>
      <c r="DR213" s="484">
        <v>1</v>
      </c>
      <c r="DS213" s="484">
        <v>0</v>
      </c>
      <c r="DT213" s="484">
        <v>0</v>
      </c>
      <c r="DU213" s="484">
        <v>0</v>
      </c>
      <c r="DV213" s="485">
        <v>2</v>
      </c>
      <c r="DW213" s="484">
        <v>214</v>
      </c>
      <c r="DX213" s="484">
        <v>33</v>
      </c>
      <c r="DY213" s="484">
        <v>24</v>
      </c>
      <c r="DZ213" s="484">
        <v>8</v>
      </c>
      <c r="EA213" s="484">
        <v>7</v>
      </c>
      <c r="EB213" s="484">
        <v>4</v>
      </c>
      <c r="EC213" s="484">
        <v>1</v>
      </c>
      <c r="ED213" s="484">
        <v>1</v>
      </c>
      <c r="EE213" s="485">
        <v>292</v>
      </c>
      <c r="EF213" s="484">
        <v>1617</v>
      </c>
      <c r="EG213" s="484">
        <v>279</v>
      </c>
      <c r="EH213" s="484">
        <v>166</v>
      </c>
      <c r="EI213" s="484">
        <v>54</v>
      </c>
      <c r="EJ213" s="484">
        <v>43</v>
      </c>
      <c r="EK213" s="484">
        <v>28</v>
      </c>
      <c r="EL213" s="484">
        <v>11</v>
      </c>
      <c r="EM213" s="484">
        <v>3</v>
      </c>
      <c r="EN213" s="485">
        <v>2201</v>
      </c>
      <c r="EO213" s="484">
        <v>774</v>
      </c>
      <c r="EP213" s="484">
        <v>151</v>
      </c>
      <c r="EQ213" s="484">
        <v>95</v>
      </c>
      <c r="ER213" s="484">
        <v>31</v>
      </c>
      <c r="ES213" s="484">
        <v>31</v>
      </c>
      <c r="ET213" s="484">
        <v>17</v>
      </c>
      <c r="EU213" s="484">
        <v>8</v>
      </c>
      <c r="EV213" s="484">
        <v>3</v>
      </c>
      <c r="EW213" s="485">
        <v>1110</v>
      </c>
      <c r="EX213" s="484">
        <v>0</v>
      </c>
      <c r="EY213" s="484">
        <v>0</v>
      </c>
      <c r="EZ213" s="484">
        <v>0</v>
      </c>
      <c r="FA213" s="484">
        <v>0</v>
      </c>
      <c r="FB213" s="484">
        <v>0</v>
      </c>
      <c r="FC213" s="484">
        <v>0</v>
      </c>
      <c r="FD213" s="484">
        <v>0</v>
      </c>
      <c r="FE213" s="484">
        <v>0</v>
      </c>
      <c r="FF213" s="485">
        <v>0</v>
      </c>
      <c r="FG213" s="484">
        <v>1</v>
      </c>
      <c r="FH213" s="484">
        <v>0</v>
      </c>
      <c r="FI213" s="484">
        <v>0</v>
      </c>
      <c r="FJ213" s="484">
        <v>0</v>
      </c>
      <c r="FK213" s="484">
        <v>1</v>
      </c>
      <c r="FL213" s="484">
        <v>0</v>
      </c>
      <c r="FM213" s="484">
        <v>0</v>
      </c>
      <c r="FN213" s="484">
        <v>0</v>
      </c>
      <c r="FO213" s="485">
        <v>2</v>
      </c>
      <c r="FP213" s="484">
        <v>0</v>
      </c>
      <c r="FQ213" s="484">
        <v>0</v>
      </c>
      <c r="FR213" s="484">
        <v>0</v>
      </c>
      <c r="FS213" s="484">
        <v>0</v>
      </c>
      <c r="FT213" s="484">
        <v>0</v>
      </c>
      <c r="FU213" s="484">
        <v>0</v>
      </c>
      <c r="FV213" s="484">
        <v>0</v>
      </c>
      <c r="FW213" s="484">
        <v>0</v>
      </c>
      <c r="FX213" s="485">
        <v>0</v>
      </c>
      <c r="FY213" s="484">
        <v>773</v>
      </c>
      <c r="FZ213" s="484">
        <v>151</v>
      </c>
      <c r="GA213" s="484">
        <v>95</v>
      </c>
      <c r="GB213" s="484">
        <v>31</v>
      </c>
      <c r="GC213" s="484">
        <v>30</v>
      </c>
      <c r="GD213" s="484">
        <v>17</v>
      </c>
      <c r="GE213" s="484">
        <v>8</v>
      </c>
      <c r="GF213" s="484">
        <v>3</v>
      </c>
      <c r="GG213" s="485">
        <v>1108</v>
      </c>
      <c r="GH213" s="484">
        <v>168</v>
      </c>
      <c r="GI213" s="484">
        <v>34131</v>
      </c>
      <c r="GJ213" s="484">
        <v>15954</v>
      </c>
      <c r="GK213" s="484">
        <v>11308</v>
      </c>
      <c r="GL213" s="484">
        <v>7480</v>
      </c>
      <c r="GM213" s="484">
        <v>3927</v>
      </c>
      <c r="GN213" s="484">
        <v>1517</v>
      </c>
      <c r="GO213" s="484">
        <v>616</v>
      </c>
      <c r="GP213" s="484">
        <v>30</v>
      </c>
      <c r="GQ213" s="485">
        <v>75131</v>
      </c>
      <c r="GR213" s="484">
        <v>58</v>
      </c>
      <c r="GS213" s="484">
        <v>28355</v>
      </c>
      <c r="GT213" s="484">
        <v>7122</v>
      </c>
      <c r="GU213" s="484">
        <v>4114</v>
      </c>
      <c r="GV213" s="484">
        <v>1764</v>
      </c>
      <c r="GW213" s="484">
        <v>730</v>
      </c>
      <c r="GX213" s="484">
        <v>312</v>
      </c>
      <c r="GY213" s="484">
        <v>117</v>
      </c>
      <c r="GZ213" s="484">
        <v>10</v>
      </c>
      <c r="HA213" s="485">
        <v>42582</v>
      </c>
      <c r="HB213" s="460">
        <v>0</v>
      </c>
      <c r="HC213" s="460">
        <v>10</v>
      </c>
      <c r="HD213" s="460">
        <v>0.5</v>
      </c>
      <c r="HE213" s="460">
        <v>1.875</v>
      </c>
      <c r="HF213" s="460">
        <v>0</v>
      </c>
      <c r="HG213" s="460">
        <v>0</v>
      </c>
      <c r="HH213" s="460">
        <v>0</v>
      </c>
      <c r="HI213" s="460">
        <v>0</v>
      </c>
      <c r="HJ213" s="460">
        <v>0</v>
      </c>
      <c r="HK213" s="483">
        <v>12.375</v>
      </c>
      <c r="HL213" s="460">
        <v>211.25</v>
      </c>
      <c r="HM213" s="460">
        <v>55718.75</v>
      </c>
      <c r="HN213" s="460">
        <v>21347.75</v>
      </c>
      <c r="HO213" s="460">
        <v>14421.125</v>
      </c>
      <c r="HP213" s="460">
        <v>8806.5</v>
      </c>
      <c r="HQ213" s="460">
        <v>4479.5</v>
      </c>
      <c r="HR213" s="460">
        <v>1751</v>
      </c>
      <c r="HS213" s="460">
        <v>698.75</v>
      </c>
      <c r="HT213" s="460">
        <v>36.75</v>
      </c>
      <c r="HU213" s="483">
        <v>107471.375</v>
      </c>
      <c r="HV213" s="460">
        <v>117.4</v>
      </c>
      <c r="HW213" s="460">
        <v>37145.800000000003</v>
      </c>
      <c r="HX213" s="460">
        <v>16603.8</v>
      </c>
      <c r="HY213" s="460">
        <v>12818.8</v>
      </c>
      <c r="HZ213" s="460">
        <v>8806.5</v>
      </c>
      <c r="IA213" s="460">
        <v>5474.9</v>
      </c>
      <c r="IB213" s="460">
        <v>2529.1999999999998</v>
      </c>
      <c r="IC213" s="460">
        <v>1164.5999999999999</v>
      </c>
      <c r="ID213" s="460">
        <v>73.5</v>
      </c>
      <c r="IE213" s="483">
        <v>84734.5</v>
      </c>
      <c r="IF213" s="483">
        <v>0</v>
      </c>
      <c r="IG213" s="483">
        <v>84734.5</v>
      </c>
      <c r="IH213" s="460">
        <v>211.25</v>
      </c>
      <c r="II213" s="460">
        <v>55718.75</v>
      </c>
      <c r="IJ213" s="460">
        <v>21347.75</v>
      </c>
      <c r="IK213" s="460">
        <v>14421.125</v>
      </c>
      <c r="IL213" s="460">
        <v>8806.5</v>
      </c>
      <c r="IM213" s="460">
        <v>4479.5</v>
      </c>
      <c r="IN213" s="460">
        <v>1751</v>
      </c>
      <c r="IO213" s="460">
        <v>698.75</v>
      </c>
      <c r="IP213" s="460">
        <v>36.75</v>
      </c>
      <c r="IQ213" s="483">
        <v>107471.375</v>
      </c>
      <c r="IR213" s="460">
        <v>54.39</v>
      </c>
      <c r="IS213" s="460">
        <v>13913.78</v>
      </c>
      <c r="IT213" s="460">
        <v>1710.11</v>
      </c>
      <c r="IU213" s="460">
        <v>646.98</v>
      </c>
      <c r="IV213" s="460">
        <v>224.54</v>
      </c>
      <c r="IW213" s="460">
        <v>74.11</v>
      </c>
      <c r="IX213" s="460">
        <v>23.83</v>
      </c>
      <c r="IY213" s="460">
        <v>4.3600000000000003</v>
      </c>
      <c r="IZ213" s="460">
        <v>0.17</v>
      </c>
      <c r="JA213" s="483">
        <v>16652.27</v>
      </c>
      <c r="JB213" s="460">
        <v>156.86000000000001</v>
      </c>
      <c r="JC213" s="460">
        <v>41804.97</v>
      </c>
      <c r="JD213" s="460">
        <v>19637.64</v>
      </c>
      <c r="JE213" s="460">
        <v>13774.145</v>
      </c>
      <c r="JF213" s="460">
        <v>8581.9599999999991</v>
      </c>
      <c r="JG213" s="460">
        <v>4405.3900000000003</v>
      </c>
      <c r="JH213" s="460">
        <v>1727.17</v>
      </c>
      <c r="JI213" s="460">
        <v>694.39</v>
      </c>
      <c r="JJ213" s="460">
        <v>36.58</v>
      </c>
      <c r="JK213" s="483">
        <v>90819.104999999996</v>
      </c>
      <c r="JL213" s="460">
        <v>87.1</v>
      </c>
      <c r="JM213" s="460">
        <v>27870</v>
      </c>
      <c r="JN213" s="460">
        <v>15273.7</v>
      </c>
      <c r="JO213" s="460">
        <v>12243.7</v>
      </c>
      <c r="JP213" s="460">
        <v>8582</v>
      </c>
      <c r="JQ213" s="460">
        <v>5384.4</v>
      </c>
      <c r="JR213" s="460">
        <v>2494.8000000000002</v>
      </c>
      <c r="JS213" s="460">
        <v>1157.3</v>
      </c>
      <c r="JT213" s="460">
        <v>73.2</v>
      </c>
      <c r="JU213" s="483">
        <v>73166.2</v>
      </c>
      <c r="JV213" s="483">
        <v>0</v>
      </c>
      <c r="JW213" s="483">
        <v>73166.2</v>
      </c>
      <c r="JX213" s="461"/>
      <c r="JY213" s="461"/>
      <c r="JZ213" s="461"/>
      <c r="KA213" s="461"/>
      <c r="KB213" s="461"/>
      <c r="KC213" s="461"/>
      <c r="KD213" s="461"/>
      <c r="KE213" s="461"/>
      <c r="KF213" s="461"/>
      <c r="KG213" s="461"/>
      <c r="KH213" s="461"/>
      <c r="KI213" s="461"/>
      <c r="KJ213" s="461"/>
      <c r="KK213" s="461"/>
      <c r="KL213" s="461"/>
      <c r="KM213" s="461"/>
      <c r="KN213" s="461"/>
      <c r="KO213" s="461"/>
      <c r="KP213" s="461"/>
      <c r="KQ213" s="461"/>
      <c r="KR213" s="461"/>
      <c r="KS213" s="461"/>
      <c r="KT213" s="461"/>
      <c r="KU213" s="461"/>
      <c r="KV213" s="461"/>
      <c r="KW213" s="461"/>
      <c r="KX213" s="462"/>
    </row>
    <row r="214" spans="1:310" s="463" customFormat="1" x14ac:dyDescent="0.2">
      <c r="A214" s="457" t="s">
        <v>441</v>
      </c>
      <c r="B214" s="473" t="s">
        <v>1042</v>
      </c>
      <c r="C214" s="464" t="s">
        <v>807</v>
      </c>
      <c r="D214" s="465" t="s">
        <v>442</v>
      </c>
      <c r="E214" s="484">
        <v>8724</v>
      </c>
      <c r="F214" s="484">
        <v>11726</v>
      </c>
      <c r="G214" s="484">
        <v>11725</v>
      </c>
      <c r="H214" s="484">
        <v>6835</v>
      </c>
      <c r="I214" s="484">
        <v>5034</v>
      </c>
      <c r="J214" s="484">
        <v>3226</v>
      </c>
      <c r="K214" s="484">
        <v>1757</v>
      </c>
      <c r="L214" s="484">
        <v>109</v>
      </c>
      <c r="M214" s="485">
        <v>49136</v>
      </c>
      <c r="N214" s="484">
        <v>323</v>
      </c>
      <c r="O214" s="484">
        <v>228</v>
      </c>
      <c r="P214" s="484">
        <v>182</v>
      </c>
      <c r="Q214" s="484">
        <v>82</v>
      </c>
      <c r="R214" s="484">
        <v>31</v>
      </c>
      <c r="S214" s="484">
        <v>20</v>
      </c>
      <c r="T214" s="484">
        <v>9</v>
      </c>
      <c r="U214" s="484">
        <v>14</v>
      </c>
      <c r="V214" s="485">
        <v>889</v>
      </c>
      <c r="W214" s="484">
        <v>0</v>
      </c>
      <c r="X214" s="484">
        <v>0</v>
      </c>
      <c r="Y214" s="484">
        <v>0</v>
      </c>
      <c r="Z214" s="484">
        <v>0</v>
      </c>
      <c r="AA214" s="484">
        <v>0</v>
      </c>
      <c r="AB214" s="484">
        <v>1</v>
      </c>
      <c r="AC214" s="484">
        <v>3</v>
      </c>
      <c r="AD214" s="484">
        <v>0</v>
      </c>
      <c r="AE214" s="485">
        <v>4</v>
      </c>
      <c r="AF214" s="484">
        <v>8401</v>
      </c>
      <c r="AG214" s="484">
        <v>11498</v>
      </c>
      <c r="AH214" s="484">
        <v>11543</v>
      </c>
      <c r="AI214" s="484">
        <v>6753</v>
      </c>
      <c r="AJ214" s="484">
        <v>5003</v>
      </c>
      <c r="AK214" s="484">
        <v>3205</v>
      </c>
      <c r="AL214" s="484">
        <v>1745</v>
      </c>
      <c r="AM214" s="484">
        <v>95</v>
      </c>
      <c r="AN214" s="485">
        <v>48243</v>
      </c>
      <c r="AO214" s="484">
        <v>13</v>
      </c>
      <c r="AP214" s="484">
        <v>48</v>
      </c>
      <c r="AQ214" s="484">
        <v>61</v>
      </c>
      <c r="AR214" s="484">
        <v>54</v>
      </c>
      <c r="AS214" s="484">
        <v>33</v>
      </c>
      <c r="AT214" s="484">
        <v>23</v>
      </c>
      <c r="AU214" s="484">
        <v>15</v>
      </c>
      <c r="AV214" s="484">
        <v>18</v>
      </c>
      <c r="AW214" s="485">
        <v>265</v>
      </c>
      <c r="AX214" s="484">
        <v>13</v>
      </c>
      <c r="AY214" s="484">
        <v>48</v>
      </c>
      <c r="AZ214" s="484">
        <v>61</v>
      </c>
      <c r="BA214" s="484">
        <v>54</v>
      </c>
      <c r="BB214" s="484">
        <v>33</v>
      </c>
      <c r="BC214" s="484">
        <v>23</v>
      </c>
      <c r="BD214" s="484">
        <v>15</v>
      </c>
      <c r="BE214" s="484">
        <v>18</v>
      </c>
      <c r="BF214" s="486"/>
      <c r="BG214" s="485">
        <v>265</v>
      </c>
      <c r="BH214" s="484">
        <v>13</v>
      </c>
      <c r="BI214" s="484">
        <v>8436</v>
      </c>
      <c r="BJ214" s="484">
        <v>11511</v>
      </c>
      <c r="BK214" s="484">
        <v>11536</v>
      </c>
      <c r="BL214" s="484">
        <v>6732</v>
      </c>
      <c r="BM214" s="484">
        <v>4993</v>
      </c>
      <c r="BN214" s="484">
        <v>3197</v>
      </c>
      <c r="BO214" s="484">
        <v>1748</v>
      </c>
      <c r="BP214" s="484">
        <v>77</v>
      </c>
      <c r="BQ214" s="485">
        <v>48243</v>
      </c>
      <c r="BR214" s="484">
        <v>7</v>
      </c>
      <c r="BS214" s="484">
        <v>4359</v>
      </c>
      <c r="BT214" s="484">
        <v>4579</v>
      </c>
      <c r="BU214" s="484">
        <v>3705</v>
      </c>
      <c r="BV214" s="484">
        <v>1626</v>
      </c>
      <c r="BW214" s="484">
        <v>869</v>
      </c>
      <c r="BX214" s="484">
        <v>461</v>
      </c>
      <c r="BY214" s="484">
        <v>189</v>
      </c>
      <c r="BZ214" s="484">
        <v>8</v>
      </c>
      <c r="CA214" s="485">
        <v>15803</v>
      </c>
      <c r="CB214" s="484">
        <v>0</v>
      </c>
      <c r="CC214" s="484">
        <v>62</v>
      </c>
      <c r="CD214" s="484">
        <v>94</v>
      </c>
      <c r="CE214" s="484">
        <v>90</v>
      </c>
      <c r="CF214" s="484">
        <v>48</v>
      </c>
      <c r="CG214" s="484">
        <v>36</v>
      </c>
      <c r="CH214" s="484">
        <v>20</v>
      </c>
      <c r="CI214" s="484">
        <v>2</v>
      </c>
      <c r="CJ214" s="484">
        <v>0</v>
      </c>
      <c r="CK214" s="485">
        <v>352</v>
      </c>
      <c r="CL214" s="484">
        <v>0</v>
      </c>
      <c r="CM214" s="484">
        <v>2</v>
      </c>
      <c r="CN214" s="484">
        <v>6</v>
      </c>
      <c r="CO214" s="484">
        <v>3</v>
      </c>
      <c r="CP214" s="484">
        <v>3</v>
      </c>
      <c r="CQ214" s="484">
        <v>4</v>
      </c>
      <c r="CR214" s="484">
        <v>7</v>
      </c>
      <c r="CS214" s="484">
        <v>18</v>
      </c>
      <c r="CT214" s="484">
        <v>5</v>
      </c>
      <c r="CU214" s="485">
        <v>48</v>
      </c>
      <c r="CV214" s="484">
        <v>41</v>
      </c>
      <c r="CW214" s="484">
        <v>36</v>
      </c>
      <c r="CX214" s="484">
        <v>25</v>
      </c>
      <c r="CY214" s="484">
        <v>22</v>
      </c>
      <c r="CZ214" s="484">
        <v>9</v>
      </c>
      <c r="DA214" s="484">
        <v>8</v>
      </c>
      <c r="DB214" s="484">
        <v>10</v>
      </c>
      <c r="DC214" s="484">
        <v>0</v>
      </c>
      <c r="DD214" s="485">
        <v>151</v>
      </c>
      <c r="DE214" s="484">
        <v>468</v>
      </c>
      <c r="DF214" s="484">
        <v>260</v>
      </c>
      <c r="DG214" s="484">
        <v>168</v>
      </c>
      <c r="DH214" s="484">
        <v>112</v>
      </c>
      <c r="DI214" s="484">
        <v>52</v>
      </c>
      <c r="DJ214" s="484">
        <v>36</v>
      </c>
      <c r="DK214" s="484">
        <v>24</v>
      </c>
      <c r="DL214" s="484">
        <v>2</v>
      </c>
      <c r="DM214" s="485">
        <v>1122</v>
      </c>
      <c r="DN214" s="484">
        <v>3</v>
      </c>
      <c r="DO214" s="484">
        <v>4</v>
      </c>
      <c r="DP214" s="484">
        <v>0</v>
      </c>
      <c r="DQ214" s="484">
        <v>0</v>
      </c>
      <c r="DR214" s="484">
        <v>1</v>
      </c>
      <c r="DS214" s="484">
        <v>1</v>
      </c>
      <c r="DT214" s="484">
        <v>1</v>
      </c>
      <c r="DU214" s="484">
        <v>0</v>
      </c>
      <c r="DV214" s="485">
        <v>10</v>
      </c>
      <c r="DW214" s="484">
        <v>20</v>
      </c>
      <c r="DX214" s="484">
        <v>10</v>
      </c>
      <c r="DY214" s="484">
        <v>8</v>
      </c>
      <c r="DZ214" s="484">
        <v>3</v>
      </c>
      <c r="EA214" s="484">
        <v>5</v>
      </c>
      <c r="EB214" s="484">
        <v>4</v>
      </c>
      <c r="EC214" s="484">
        <v>0</v>
      </c>
      <c r="ED214" s="484">
        <v>0</v>
      </c>
      <c r="EE214" s="485">
        <v>50</v>
      </c>
      <c r="EF214" s="484">
        <v>491</v>
      </c>
      <c r="EG214" s="484">
        <v>274</v>
      </c>
      <c r="EH214" s="484">
        <v>176</v>
      </c>
      <c r="EI214" s="484">
        <v>115</v>
      </c>
      <c r="EJ214" s="484">
        <v>58</v>
      </c>
      <c r="EK214" s="484">
        <v>41</v>
      </c>
      <c r="EL214" s="484">
        <v>25</v>
      </c>
      <c r="EM214" s="484">
        <v>2</v>
      </c>
      <c r="EN214" s="485">
        <v>1182</v>
      </c>
      <c r="EO214" s="484">
        <v>285</v>
      </c>
      <c r="EP214" s="484">
        <v>150</v>
      </c>
      <c r="EQ214" s="484">
        <v>113</v>
      </c>
      <c r="ER214" s="484">
        <v>73</v>
      </c>
      <c r="ES214" s="484">
        <v>42</v>
      </c>
      <c r="ET214" s="484">
        <v>29</v>
      </c>
      <c r="EU214" s="484">
        <v>18</v>
      </c>
      <c r="EV214" s="484">
        <v>2</v>
      </c>
      <c r="EW214" s="485">
        <v>712</v>
      </c>
      <c r="EX214" s="484">
        <v>0</v>
      </c>
      <c r="EY214" s="484">
        <v>0</v>
      </c>
      <c r="EZ214" s="484">
        <v>0</v>
      </c>
      <c r="FA214" s="484">
        <v>0</v>
      </c>
      <c r="FB214" s="484">
        <v>0</v>
      </c>
      <c r="FC214" s="484">
        <v>0</v>
      </c>
      <c r="FD214" s="484">
        <v>0</v>
      </c>
      <c r="FE214" s="484">
        <v>0</v>
      </c>
      <c r="FF214" s="485">
        <v>0</v>
      </c>
      <c r="FG214" s="484">
        <v>0</v>
      </c>
      <c r="FH214" s="484">
        <v>0</v>
      </c>
      <c r="FI214" s="484">
        <v>0</v>
      </c>
      <c r="FJ214" s="484">
        <v>0</v>
      </c>
      <c r="FK214" s="484">
        <v>0</v>
      </c>
      <c r="FL214" s="484">
        <v>0</v>
      </c>
      <c r="FM214" s="484">
        <v>0</v>
      </c>
      <c r="FN214" s="484">
        <v>0</v>
      </c>
      <c r="FO214" s="485">
        <v>0</v>
      </c>
      <c r="FP214" s="484">
        <v>0</v>
      </c>
      <c r="FQ214" s="484">
        <v>3</v>
      </c>
      <c r="FR214" s="484">
        <v>0</v>
      </c>
      <c r="FS214" s="484">
        <v>1</v>
      </c>
      <c r="FT214" s="484">
        <v>1</v>
      </c>
      <c r="FU214" s="484">
        <v>0</v>
      </c>
      <c r="FV214" s="484">
        <v>1</v>
      </c>
      <c r="FW214" s="484">
        <v>0</v>
      </c>
      <c r="FX214" s="485">
        <v>6</v>
      </c>
      <c r="FY214" s="484">
        <v>285</v>
      </c>
      <c r="FZ214" s="484">
        <v>147</v>
      </c>
      <c r="GA214" s="484">
        <v>113</v>
      </c>
      <c r="GB214" s="484">
        <v>72</v>
      </c>
      <c r="GC214" s="484">
        <v>41</v>
      </c>
      <c r="GD214" s="484">
        <v>29</v>
      </c>
      <c r="GE214" s="484">
        <v>17</v>
      </c>
      <c r="GF214" s="484">
        <v>2</v>
      </c>
      <c r="GG214" s="485">
        <v>706</v>
      </c>
      <c r="GH214" s="484">
        <v>6</v>
      </c>
      <c r="GI214" s="484">
        <v>3989</v>
      </c>
      <c r="GJ214" s="484">
        <v>6818</v>
      </c>
      <c r="GK214" s="484">
        <v>7730</v>
      </c>
      <c r="GL214" s="484">
        <v>5052</v>
      </c>
      <c r="GM214" s="484">
        <v>4078</v>
      </c>
      <c r="GN214" s="484">
        <v>2704</v>
      </c>
      <c r="GO214" s="484">
        <v>1538</v>
      </c>
      <c r="GP214" s="484">
        <v>64</v>
      </c>
      <c r="GQ214" s="485">
        <v>31979</v>
      </c>
      <c r="GR214" s="484">
        <v>7</v>
      </c>
      <c r="GS214" s="484">
        <v>4447</v>
      </c>
      <c r="GT214" s="484">
        <v>4693</v>
      </c>
      <c r="GU214" s="484">
        <v>3806</v>
      </c>
      <c r="GV214" s="484">
        <v>1680</v>
      </c>
      <c r="GW214" s="484">
        <v>915</v>
      </c>
      <c r="GX214" s="484">
        <v>493</v>
      </c>
      <c r="GY214" s="484">
        <v>210</v>
      </c>
      <c r="GZ214" s="484">
        <v>13</v>
      </c>
      <c r="HA214" s="485">
        <v>16264</v>
      </c>
      <c r="HB214" s="460">
        <v>0</v>
      </c>
      <c r="HC214" s="460">
        <v>5</v>
      </c>
      <c r="HD214" s="460">
        <v>0.9</v>
      </c>
      <c r="HE214" s="460">
        <v>0</v>
      </c>
      <c r="HF214" s="460">
        <v>0</v>
      </c>
      <c r="HG214" s="460">
        <v>0</v>
      </c>
      <c r="HH214" s="460">
        <v>0</v>
      </c>
      <c r="HI214" s="460">
        <v>0</v>
      </c>
      <c r="HJ214" s="460">
        <v>0</v>
      </c>
      <c r="HK214" s="483">
        <v>5.9</v>
      </c>
      <c r="HL214" s="460">
        <v>11.25</v>
      </c>
      <c r="HM214" s="460">
        <v>7342.25</v>
      </c>
      <c r="HN214" s="460">
        <v>10345.85</v>
      </c>
      <c r="HO214" s="460">
        <v>10593.75</v>
      </c>
      <c r="HP214" s="460">
        <v>6315</v>
      </c>
      <c r="HQ214" s="460">
        <v>4768.75</v>
      </c>
      <c r="HR214" s="460">
        <v>3076.75</v>
      </c>
      <c r="HS214" s="460">
        <v>1690.25</v>
      </c>
      <c r="HT214" s="460">
        <v>72.5</v>
      </c>
      <c r="HU214" s="483">
        <v>44216.35</v>
      </c>
      <c r="HV214" s="460">
        <v>6.3</v>
      </c>
      <c r="HW214" s="460">
        <v>4894.8</v>
      </c>
      <c r="HX214" s="460">
        <v>8046.8</v>
      </c>
      <c r="HY214" s="460">
        <v>9416.7000000000007</v>
      </c>
      <c r="HZ214" s="460">
        <v>6315</v>
      </c>
      <c r="IA214" s="460">
        <v>5828.5</v>
      </c>
      <c r="IB214" s="460">
        <v>4444.2</v>
      </c>
      <c r="IC214" s="460">
        <v>2817.1</v>
      </c>
      <c r="ID214" s="460">
        <v>145</v>
      </c>
      <c r="IE214" s="483">
        <v>41914.400000000001</v>
      </c>
      <c r="IF214" s="483">
        <v>131.80000000000001</v>
      </c>
      <c r="IG214" s="483">
        <v>42046.2</v>
      </c>
      <c r="IH214" s="460">
        <v>11.25</v>
      </c>
      <c r="II214" s="460">
        <v>7342.25</v>
      </c>
      <c r="IJ214" s="460">
        <v>10345.85</v>
      </c>
      <c r="IK214" s="460">
        <v>10593.75</v>
      </c>
      <c r="IL214" s="460">
        <v>6315</v>
      </c>
      <c r="IM214" s="460">
        <v>4768.75</v>
      </c>
      <c r="IN214" s="460">
        <v>3076.75</v>
      </c>
      <c r="IO214" s="460">
        <v>1690.25</v>
      </c>
      <c r="IP214" s="460">
        <v>72.5</v>
      </c>
      <c r="IQ214" s="483">
        <v>44216.35</v>
      </c>
      <c r="IR214" s="460">
        <v>4.5199999999999996</v>
      </c>
      <c r="IS214" s="460">
        <v>1379.44</v>
      </c>
      <c r="IT214" s="460">
        <v>1181.8499999999999</v>
      </c>
      <c r="IU214" s="460">
        <v>673.29</v>
      </c>
      <c r="IV214" s="460">
        <v>166.29</v>
      </c>
      <c r="IW214" s="460">
        <v>65.959999999999994</v>
      </c>
      <c r="IX214" s="460">
        <v>24.94</v>
      </c>
      <c r="IY214" s="460">
        <v>8.6199999999999992</v>
      </c>
      <c r="IZ214" s="460">
        <v>0.98</v>
      </c>
      <c r="JA214" s="483">
        <v>3505.89</v>
      </c>
      <c r="JB214" s="460">
        <v>6.73</v>
      </c>
      <c r="JC214" s="460">
        <v>5962.81</v>
      </c>
      <c r="JD214" s="460">
        <v>9164</v>
      </c>
      <c r="JE214" s="460">
        <v>9920.4599999999991</v>
      </c>
      <c r="JF214" s="460">
        <v>6148.71</v>
      </c>
      <c r="JG214" s="460">
        <v>4702.79</v>
      </c>
      <c r="JH214" s="460">
        <v>3051.81</v>
      </c>
      <c r="JI214" s="460">
        <v>1681.63</v>
      </c>
      <c r="JJ214" s="460">
        <v>71.52</v>
      </c>
      <c r="JK214" s="483">
        <v>40710.46</v>
      </c>
      <c r="JL214" s="460">
        <v>3.7</v>
      </c>
      <c r="JM214" s="460">
        <v>3975.2</v>
      </c>
      <c r="JN214" s="460">
        <v>7127.6</v>
      </c>
      <c r="JO214" s="460">
        <v>8818.2000000000007</v>
      </c>
      <c r="JP214" s="460">
        <v>6148.7</v>
      </c>
      <c r="JQ214" s="460">
        <v>5747.9</v>
      </c>
      <c r="JR214" s="460">
        <v>4408.2</v>
      </c>
      <c r="JS214" s="460">
        <v>2802.7</v>
      </c>
      <c r="JT214" s="460">
        <v>143</v>
      </c>
      <c r="JU214" s="483">
        <v>39175.199999999997</v>
      </c>
      <c r="JV214" s="483">
        <v>131.80000000000001</v>
      </c>
      <c r="JW214" s="483">
        <v>39307</v>
      </c>
      <c r="JX214" s="461"/>
      <c r="JY214" s="461"/>
      <c r="JZ214" s="461"/>
      <c r="KA214" s="461"/>
      <c r="KB214" s="461"/>
      <c r="KC214" s="461"/>
      <c r="KD214" s="461"/>
      <c r="KE214" s="461"/>
      <c r="KF214" s="461"/>
      <c r="KG214" s="461"/>
      <c r="KH214" s="461"/>
      <c r="KI214" s="461"/>
      <c r="KJ214" s="461"/>
      <c r="KK214" s="461"/>
      <c r="KL214" s="461"/>
      <c r="KM214" s="461"/>
      <c r="KN214" s="461"/>
      <c r="KO214" s="461"/>
      <c r="KP214" s="461"/>
      <c r="KQ214" s="461"/>
      <c r="KR214" s="461"/>
      <c r="KS214" s="461"/>
      <c r="KT214" s="461"/>
      <c r="KU214" s="461"/>
      <c r="KV214" s="461"/>
      <c r="KW214" s="461"/>
      <c r="KX214" s="462"/>
    </row>
    <row r="215" spans="1:310" s="463" customFormat="1" x14ac:dyDescent="0.2">
      <c r="A215" s="457" t="s">
        <v>443</v>
      </c>
      <c r="B215" s="473" t="s">
        <v>1043</v>
      </c>
      <c r="C215" s="464" t="s">
        <v>782</v>
      </c>
      <c r="D215" s="465" t="s">
        <v>444</v>
      </c>
      <c r="E215" s="484">
        <v>1995</v>
      </c>
      <c r="F215" s="484">
        <v>1418</v>
      </c>
      <c r="G215" s="484">
        <v>7639</v>
      </c>
      <c r="H215" s="484">
        <v>11420</v>
      </c>
      <c r="I215" s="484">
        <v>6809</v>
      </c>
      <c r="J215" s="484">
        <v>4123</v>
      </c>
      <c r="K215" s="484">
        <v>3077</v>
      </c>
      <c r="L215" s="484">
        <v>1122</v>
      </c>
      <c r="M215" s="485">
        <v>37603</v>
      </c>
      <c r="N215" s="484">
        <v>586</v>
      </c>
      <c r="O215" s="484">
        <v>74</v>
      </c>
      <c r="P215" s="484">
        <v>261</v>
      </c>
      <c r="Q215" s="484">
        <v>522</v>
      </c>
      <c r="R215" s="484">
        <v>233</v>
      </c>
      <c r="S215" s="484">
        <v>164</v>
      </c>
      <c r="T215" s="484">
        <v>84</v>
      </c>
      <c r="U215" s="484">
        <v>25</v>
      </c>
      <c r="V215" s="485">
        <v>1949</v>
      </c>
      <c r="W215" s="484">
        <v>0</v>
      </c>
      <c r="X215" s="484">
        <v>0</v>
      </c>
      <c r="Y215" s="484">
        <v>0</v>
      </c>
      <c r="Z215" s="484">
        <v>0</v>
      </c>
      <c r="AA215" s="484">
        <v>0</v>
      </c>
      <c r="AB215" s="484">
        <v>0</v>
      </c>
      <c r="AC215" s="484">
        <v>0</v>
      </c>
      <c r="AD215" s="484">
        <v>0</v>
      </c>
      <c r="AE215" s="485">
        <v>0</v>
      </c>
      <c r="AF215" s="484">
        <v>1409</v>
      </c>
      <c r="AG215" s="484">
        <v>1344</v>
      </c>
      <c r="AH215" s="484">
        <v>7378</v>
      </c>
      <c r="AI215" s="484">
        <v>10898</v>
      </c>
      <c r="AJ215" s="484">
        <v>6576</v>
      </c>
      <c r="AK215" s="484">
        <v>3959</v>
      </c>
      <c r="AL215" s="484">
        <v>2993</v>
      </c>
      <c r="AM215" s="484">
        <v>1097</v>
      </c>
      <c r="AN215" s="485">
        <v>35654</v>
      </c>
      <c r="AO215" s="484">
        <v>2</v>
      </c>
      <c r="AP215" s="484">
        <v>2</v>
      </c>
      <c r="AQ215" s="484">
        <v>7</v>
      </c>
      <c r="AR215" s="484">
        <v>32</v>
      </c>
      <c r="AS215" s="484">
        <v>31</v>
      </c>
      <c r="AT215" s="484">
        <v>32</v>
      </c>
      <c r="AU215" s="484">
        <v>23</v>
      </c>
      <c r="AV215" s="484">
        <v>5</v>
      </c>
      <c r="AW215" s="485">
        <v>134</v>
      </c>
      <c r="AX215" s="484">
        <v>2</v>
      </c>
      <c r="AY215" s="484">
        <v>2</v>
      </c>
      <c r="AZ215" s="484">
        <v>7</v>
      </c>
      <c r="BA215" s="484">
        <v>32</v>
      </c>
      <c r="BB215" s="484">
        <v>31</v>
      </c>
      <c r="BC215" s="484">
        <v>32</v>
      </c>
      <c r="BD215" s="484">
        <v>23</v>
      </c>
      <c r="BE215" s="484">
        <v>5</v>
      </c>
      <c r="BF215" s="486"/>
      <c r="BG215" s="485">
        <v>134</v>
      </c>
      <c r="BH215" s="484">
        <v>2</v>
      </c>
      <c r="BI215" s="484">
        <v>1409</v>
      </c>
      <c r="BJ215" s="484">
        <v>1349</v>
      </c>
      <c r="BK215" s="484">
        <v>7403</v>
      </c>
      <c r="BL215" s="484">
        <v>10897</v>
      </c>
      <c r="BM215" s="484">
        <v>6577</v>
      </c>
      <c r="BN215" s="484">
        <v>3950</v>
      </c>
      <c r="BO215" s="484">
        <v>2975</v>
      </c>
      <c r="BP215" s="484">
        <v>1092</v>
      </c>
      <c r="BQ215" s="485">
        <v>35654</v>
      </c>
      <c r="BR215" s="484">
        <v>2</v>
      </c>
      <c r="BS215" s="484">
        <v>698</v>
      </c>
      <c r="BT215" s="484">
        <v>844</v>
      </c>
      <c r="BU215" s="484">
        <v>3716</v>
      </c>
      <c r="BV215" s="484">
        <v>3214</v>
      </c>
      <c r="BW215" s="484">
        <v>1463</v>
      </c>
      <c r="BX215" s="484">
        <v>740</v>
      </c>
      <c r="BY215" s="484">
        <v>490</v>
      </c>
      <c r="BZ215" s="484">
        <v>125</v>
      </c>
      <c r="CA215" s="485">
        <v>11292</v>
      </c>
      <c r="CB215" s="484">
        <v>0</v>
      </c>
      <c r="CC215" s="484">
        <v>7</v>
      </c>
      <c r="CD215" s="484">
        <v>7</v>
      </c>
      <c r="CE215" s="484">
        <v>81</v>
      </c>
      <c r="CF215" s="484">
        <v>118</v>
      </c>
      <c r="CG215" s="484">
        <v>76</v>
      </c>
      <c r="CH215" s="484">
        <v>31</v>
      </c>
      <c r="CI215" s="484">
        <v>22</v>
      </c>
      <c r="CJ215" s="484">
        <v>5</v>
      </c>
      <c r="CK215" s="485">
        <v>347</v>
      </c>
      <c r="CL215" s="484">
        <v>0</v>
      </c>
      <c r="CM215" s="484">
        <v>2</v>
      </c>
      <c r="CN215" s="484">
        <v>0</v>
      </c>
      <c r="CO215" s="484">
        <v>3</v>
      </c>
      <c r="CP215" s="484">
        <v>10</v>
      </c>
      <c r="CQ215" s="484">
        <v>9</v>
      </c>
      <c r="CR215" s="484">
        <v>10</v>
      </c>
      <c r="CS215" s="484">
        <v>6</v>
      </c>
      <c r="CT215" s="484">
        <v>2</v>
      </c>
      <c r="CU215" s="485">
        <v>42</v>
      </c>
      <c r="CV215" s="484">
        <v>15</v>
      </c>
      <c r="CW215" s="484">
        <v>0</v>
      </c>
      <c r="CX215" s="484">
        <v>16</v>
      </c>
      <c r="CY215" s="484">
        <v>14</v>
      </c>
      <c r="CZ215" s="484">
        <v>11</v>
      </c>
      <c r="DA215" s="484">
        <v>10</v>
      </c>
      <c r="DB215" s="484">
        <v>14</v>
      </c>
      <c r="DC215" s="484">
        <v>34</v>
      </c>
      <c r="DD215" s="485">
        <v>114</v>
      </c>
      <c r="DE215" s="484">
        <v>28</v>
      </c>
      <c r="DF215" s="484">
        <v>30</v>
      </c>
      <c r="DG215" s="484">
        <v>103</v>
      </c>
      <c r="DH215" s="484">
        <v>92</v>
      </c>
      <c r="DI215" s="484">
        <v>43</v>
      </c>
      <c r="DJ215" s="484">
        <v>17</v>
      </c>
      <c r="DK215" s="484">
        <v>24</v>
      </c>
      <c r="DL215" s="484">
        <v>16</v>
      </c>
      <c r="DM215" s="485">
        <v>353</v>
      </c>
      <c r="DN215" s="484">
        <v>8</v>
      </c>
      <c r="DO215" s="484">
        <v>13</v>
      </c>
      <c r="DP215" s="484">
        <v>57</v>
      </c>
      <c r="DQ215" s="484">
        <v>49</v>
      </c>
      <c r="DR215" s="484">
        <v>19</v>
      </c>
      <c r="DS215" s="484">
        <v>11</v>
      </c>
      <c r="DT215" s="484">
        <v>12</v>
      </c>
      <c r="DU215" s="484">
        <v>9</v>
      </c>
      <c r="DV215" s="485">
        <v>178</v>
      </c>
      <c r="DW215" s="484">
        <v>13</v>
      </c>
      <c r="DX215" s="484">
        <v>2</v>
      </c>
      <c r="DY215" s="484">
        <v>51</v>
      </c>
      <c r="DZ215" s="484">
        <v>31</v>
      </c>
      <c r="EA215" s="484">
        <v>18</v>
      </c>
      <c r="EB215" s="484">
        <v>8</v>
      </c>
      <c r="EC215" s="484">
        <v>14</v>
      </c>
      <c r="ED215" s="484">
        <v>11</v>
      </c>
      <c r="EE215" s="485">
        <v>148</v>
      </c>
      <c r="EF215" s="484">
        <v>49</v>
      </c>
      <c r="EG215" s="484">
        <v>45</v>
      </c>
      <c r="EH215" s="484">
        <v>211</v>
      </c>
      <c r="EI215" s="484">
        <v>172</v>
      </c>
      <c r="EJ215" s="484">
        <v>80</v>
      </c>
      <c r="EK215" s="484">
        <v>36</v>
      </c>
      <c r="EL215" s="484">
        <v>50</v>
      </c>
      <c r="EM215" s="484">
        <v>36</v>
      </c>
      <c r="EN215" s="485">
        <v>679</v>
      </c>
      <c r="EO215" s="484">
        <v>38</v>
      </c>
      <c r="EP215" s="484">
        <v>30</v>
      </c>
      <c r="EQ215" s="484">
        <v>138</v>
      </c>
      <c r="ER215" s="484">
        <v>113</v>
      </c>
      <c r="ES215" s="484">
        <v>53</v>
      </c>
      <c r="ET215" s="484">
        <v>23</v>
      </c>
      <c r="EU215" s="484">
        <v>36</v>
      </c>
      <c r="EV215" s="484">
        <v>27</v>
      </c>
      <c r="EW215" s="485">
        <v>458</v>
      </c>
      <c r="EX215" s="484">
        <v>0</v>
      </c>
      <c r="EY215" s="484">
        <v>0</v>
      </c>
      <c r="EZ215" s="484">
        <v>0</v>
      </c>
      <c r="FA215" s="484">
        <v>0</v>
      </c>
      <c r="FB215" s="484">
        <v>0</v>
      </c>
      <c r="FC215" s="484">
        <v>0</v>
      </c>
      <c r="FD215" s="484">
        <v>0</v>
      </c>
      <c r="FE215" s="484">
        <v>0</v>
      </c>
      <c r="FF215" s="485">
        <v>0</v>
      </c>
      <c r="FG215" s="484">
        <v>0</v>
      </c>
      <c r="FH215" s="484">
        <v>0</v>
      </c>
      <c r="FI215" s="484">
        <v>0</v>
      </c>
      <c r="FJ215" s="484">
        <v>0</v>
      </c>
      <c r="FK215" s="484">
        <v>0</v>
      </c>
      <c r="FL215" s="484">
        <v>0</v>
      </c>
      <c r="FM215" s="484">
        <v>0</v>
      </c>
      <c r="FN215" s="484">
        <v>0</v>
      </c>
      <c r="FO215" s="485">
        <v>0</v>
      </c>
      <c r="FP215" s="484">
        <v>5</v>
      </c>
      <c r="FQ215" s="484">
        <v>2</v>
      </c>
      <c r="FR215" s="484">
        <v>9</v>
      </c>
      <c r="FS215" s="484">
        <v>1</v>
      </c>
      <c r="FT215" s="484">
        <v>0</v>
      </c>
      <c r="FU215" s="484">
        <v>2</v>
      </c>
      <c r="FV215" s="484">
        <v>2</v>
      </c>
      <c r="FW215" s="484">
        <v>1</v>
      </c>
      <c r="FX215" s="485">
        <v>22</v>
      </c>
      <c r="FY215" s="484">
        <v>33</v>
      </c>
      <c r="FZ215" s="484">
        <v>28</v>
      </c>
      <c r="GA215" s="484">
        <v>129</v>
      </c>
      <c r="GB215" s="484">
        <v>112</v>
      </c>
      <c r="GC215" s="484">
        <v>53</v>
      </c>
      <c r="GD215" s="484">
        <v>21</v>
      </c>
      <c r="GE215" s="484">
        <v>34</v>
      </c>
      <c r="GF215" s="484">
        <v>26</v>
      </c>
      <c r="GG215" s="485">
        <v>436</v>
      </c>
      <c r="GH215" s="484">
        <v>0</v>
      </c>
      <c r="GI215" s="484">
        <v>674</v>
      </c>
      <c r="GJ215" s="484">
        <v>483</v>
      </c>
      <c r="GK215" s="484">
        <v>3495</v>
      </c>
      <c r="GL215" s="484">
        <v>7475</v>
      </c>
      <c r="GM215" s="484">
        <v>4992</v>
      </c>
      <c r="GN215" s="484">
        <v>3150</v>
      </c>
      <c r="GO215" s="484">
        <v>2431</v>
      </c>
      <c r="GP215" s="484">
        <v>940</v>
      </c>
      <c r="GQ215" s="485">
        <v>23640</v>
      </c>
      <c r="GR215" s="484">
        <v>2</v>
      </c>
      <c r="GS215" s="484">
        <v>735</v>
      </c>
      <c r="GT215" s="484">
        <v>866</v>
      </c>
      <c r="GU215" s="484">
        <v>3908</v>
      </c>
      <c r="GV215" s="484">
        <v>3422</v>
      </c>
      <c r="GW215" s="484">
        <v>1585</v>
      </c>
      <c r="GX215" s="484">
        <v>800</v>
      </c>
      <c r="GY215" s="484">
        <v>544</v>
      </c>
      <c r="GZ215" s="484">
        <v>152</v>
      </c>
      <c r="HA215" s="485">
        <v>12014</v>
      </c>
      <c r="HB215" s="460">
        <v>0</v>
      </c>
      <c r="HC215" s="460">
        <v>8.25</v>
      </c>
      <c r="HD215" s="460">
        <v>0</v>
      </c>
      <c r="HE215" s="460">
        <v>0.38</v>
      </c>
      <c r="HF215" s="460">
        <v>0</v>
      </c>
      <c r="HG215" s="460">
        <v>0</v>
      </c>
      <c r="HH215" s="460">
        <v>0</v>
      </c>
      <c r="HI215" s="460">
        <v>0.5</v>
      </c>
      <c r="HJ215" s="460">
        <v>0</v>
      </c>
      <c r="HK215" s="483">
        <v>9.1300000000000008</v>
      </c>
      <c r="HL215" s="460">
        <v>1.5</v>
      </c>
      <c r="HM215" s="460">
        <v>1218.5</v>
      </c>
      <c r="HN215" s="460">
        <v>1124.25</v>
      </c>
      <c r="HO215" s="460">
        <v>6420.37</v>
      </c>
      <c r="HP215" s="460">
        <v>10025.5</v>
      </c>
      <c r="HQ215" s="460">
        <v>6177.75</v>
      </c>
      <c r="HR215" s="460">
        <v>3745.25</v>
      </c>
      <c r="HS215" s="460">
        <v>2838.5</v>
      </c>
      <c r="HT215" s="460">
        <v>1055</v>
      </c>
      <c r="HU215" s="483">
        <v>32606.62</v>
      </c>
      <c r="HV215" s="460">
        <v>0.8</v>
      </c>
      <c r="HW215" s="460">
        <v>812.3</v>
      </c>
      <c r="HX215" s="460">
        <v>874.4</v>
      </c>
      <c r="HY215" s="460">
        <v>5707</v>
      </c>
      <c r="HZ215" s="460">
        <v>10025.5</v>
      </c>
      <c r="IA215" s="460">
        <v>7550.6</v>
      </c>
      <c r="IB215" s="460">
        <v>5409.8</v>
      </c>
      <c r="IC215" s="460">
        <v>4730.8</v>
      </c>
      <c r="ID215" s="460">
        <v>2110</v>
      </c>
      <c r="IE215" s="483">
        <v>37221.199999999997</v>
      </c>
      <c r="IF215" s="483">
        <v>45.8</v>
      </c>
      <c r="IG215" s="483">
        <v>37267</v>
      </c>
      <c r="IH215" s="460">
        <v>1.5</v>
      </c>
      <c r="II215" s="460">
        <v>1218.5</v>
      </c>
      <c r="IJ215" s="460">
        <v>1124.25</v>
      </c>
      <c r="IK215" s="460">
        <v>6420.37</v>
      </c>
      <c r="IL215" s="460">
        <v>10025.5</v>
      </c>
      <c r="IM215" s="460">
        <v>6177.75</v>
      </c>
      <c r="IN215" s="460">
        <v>3745.25</v>
      </c>
      <c r="IO215" s="460">
        <v>2838.5</v>
      </c>
      <c r="IP215" s="460">
        <v>1055</v>
      </c>
      <c r="IQ215" s="483">
        <v>32606.62</v>
      </c>
      <c r="IR215" s="460">
        <v>0</v>
      </c>
      <c r="IS215" s="460">
        <v>190.9</v>
      </c>
      <c r="IT215" s="460">
        <v>257.26</v>
      </c>
      <c r="IU215" s="460">
        <v>868.29</v>
      </c>
      <c r="IV215" s="460">
        <v>712.27</v>
      </c>
      <c r="IW215" s="460">
        <v>126.15</v>
      </c>
      <c r="IX215" s="460">
        <v>35.08</v>
      </c>
      <c r="IY215" s="460">
        <v>10.27</v>
      </c>
      <c r="IZ215" s="460">
        <v>2.92</v>
      </c>
      <c r="JA215" s="483">
        <v>2203.14</v>
      </c>
      <c r="JB215" s="460">
        <v>1.5</v>
      </c>
      <c r="JC215" s="460">
        <v>1027.5999999999999</v>
      </c>
      <c r="JD215" s="460">
        <v>866.99</v>
      </c>
      <c r="JE215" s="460">
        <v>5552.08</v>
      </c>
      <c r="JF215" s="460">
        <v>9313.23</v>
      </c>
      <c r="JG215" s="460">
        <v>6051.6</v>
      </c>
      <c r="JH215" s="460">
        <v>3710.17</v>
      </c>
      <c r="JI215" s="460">
        <v>2828.23</v>
      </c>
      <c r="JJ215" s="460">
        <v>1052.08</v>
      </c>
      <c r="JK215" s="483">
        <v>30403.48</v>
      </c>
      <c r="JL215" s="460">
        <v>0.8</v>
      </c>
      <c r="JM215" s="460">
        <v>685.1</v>
      </c>
      <c r="JN215" s="460">
        <v>674.3</v>
      </c>
      <c r="JO215" s="460">
        <v>4935.2</v>
      </c>
      <c r="JP215" s="460">
        <v>9313.2000000000007</v>
      </c>
      <c r="JQ215" s="460">
        <v>7396.4</v>
      </c>
      <c r="JR215" s="460">
        <v>5359.1</v>
      </c>
      <c r="JS215" s="460">
        <v>4713.7</v>
      </c>
      <c r="JT215" s="460">
        <v>2104.1999999999998</v>
      </c>
      <c r="JU215" s="483">
        <v>35182</v>
      </c>
      <c r="JV215" s="483">
        <v>45.8</v>
      </c>
      <c r="JW215" s="483">
        <v>35227.800000000003</v>
      </c>
      <c r="JX215" s="461"/>
      <c r="JY215" s="461"/>
      <c r="JZ215" s="461"/>
      <c r="KA215" s="461"/>
      <c r="KB215" s="461"/>
      <c r="KC215" s="461"/>
      <c r="KD215" s="461"/>
      <c r="KE215" s="461"/>
      <c r="KF215" s="461"/>
      <c r="KG215" s="461"/>
      <c r="KH215" s="461"/>
      <c r="KI215" s="461"/>
      <c r="KJ215" s="461"/>
      <c r="KK215" s="461"/>
      <c r="KL215" s="461"/>
      <c r="KM215" s="461"/>
      <c r="KN215" s="461"/>
      <c r="KO215" s="461"/>
      <c r="KP215" s="461"/>
      <c r="KQ215" s="461"/>
      <c r="KR215" s="461"/>
      <c r="KS215" s="461"/>
      <c r="KT215" s="461"/>
      <c r="KU215" s="461"/>
      <c r="KV215" s="461"/>
      <c r="KW215" s="461"/>
      <c r="KX215" s="462"/>
    </row>
    <row r="216" spans="1:310" s="463" customFormat="1" x14ac:dyDescent="0.2">
      <c r="A216" s="457" t="s">
        <v>445</v>
      </c>
      <c r="B216" s="473" t="s">
        <v>1044</v>
      </c>
      <c r="C216" s="464" t="s">
        <v>786</v>
      </c>
      <c r="D216" s="465" t="s">
        <v>446</v>
      </c>
      <c r="E216" s="484">
        <v>6298</v>
      </c>
      <c r="F216" s="484">
        <v>10663</v>
      </c>
      <c r="G216" s="484">
        <v>11245</v>
      </c>
      <c r="H216" s="484">
        <v>9683</v>
      </c>
      <c r="I216" s="484">
        <v>7068</v>
      </c>
      <c r="J216" s="484">
        <v>4331</v>
      </c>
      <c r="K216" s="484">
        <v>2519</v>
      </c>
      <c r="L216" s="484">
        <v>134</v>
      </c>
      <c r="M216" s="485">
        <v>51941</v>
      </c>
      <c r="N216" s="484">
        <v>306</v>
      </c>
      <c r="O216" s="484">
        <v>344</v>
      </c>
      <c r="P216" s="484">
        <v>205</v>
      </c>
      <c r="Q216" s="484">
        <v>120</v>
      </c>
      <c r="R216" s="484">
        <v>52</v>
      </c>
      <c r="S216" s="484">
        <v>43</v>
      </c>
      <c r="T216" s="484">
        <v>22</v>
      </c>
      <c r="U216" s="484">
        <v>7</v>
      </c>
      <c r="V216" s="485">
        <v>1099</v>
      </c>
      <c r="W216" s="484">
        <v>0</v>
      </c>
      <c r="X216" s="484">
        <v>0</v>
      </c>
      <c r="Y216" s="484">
        <v>0</v>
      </c>
      <c r="Z216" s="484">
        <v>0</v>
      </c>
      <c r="AA216" s="484">
        <v>0</v>
      </c>
      <c r="AB216" s="484">
        <v>0</v>
      </c>
      <c r="AC216" s="484">
        <v>0</v>
      </c>
      <c r="AD216" s="484">
        <v>0</v>
      </c>
      <c r="AE216" s="485">
        <v>0</v>
      </c>
      <c r="AF216" s="484">
        <v>5992</v>
      </c>
      <c r="AG216" s="484">
        <v>10319</v>
      </c>
      <c r="AH216" s="484">
        <v>11040</v>
      </c>
      <c r="AI216" s="484">
        <v>9563</v>
      </c>
      <c r="AJ216" s="484">
        <v>7016</v>
      </c>
      <c r="AK216" s="484">
        <v>4288</v>
      </c>
      <c r="AL216" s="484">
        <v>2497</v>
      </c>
      <c r="AM216" s="484">
        <v>127</v>
      </c>
      <c r="AN216" s="485">
        <v>50842</v>
      </c>
      <c r="AO216" s="484">
        <v>30</v>
      </c>
      <c r="AP216" s="484">
        <v>48</v>
      </c>
      <c r="AQ216" s="484">
        <v>65</v>
      </c>
      <c r="AR216" s="484">
        <v>77</v>
      </c>
      <c r="AS216" s="484">
        <v>73</v>
      </c>
      <c r="AT216" s="484">
        <v>30</v>
      </c>
      <c r="AU216" s="484">
        <v>27</v>
      </c>
      <c r="AV216" s="484">
        <v>6</v>
      </c>
      <c r="AW216" s="485">
        <v>356</v>
      </c>
      <c r="AX216" s="484">
        <v>30</v>
      </c>
      <c r="AY216" s="484">
        <v>48</v>
      </c>
      <c r="AZ216" s="484">
        <v>65</v>
      </c>
      <c r="BA216" s="484">
        <v>77</v>
      </c>
      <c r="BB216" s="484">
        <v>73</v>
      </c>
      <c r="BC216" s="484">
        <v>30</v>
      </c>
      <c r="BD216" s="484">
        <v>27</v>
      </c>
      <c r="BE216" s="484">
        <v>6</v>
      </c>
      <c r="BF216" s="486"/>
      <c r="BG216" s="485">
        <v>356</v>
      </c>
      <c r="BH216" s="484">
        <v>30</v>
      </c>
      <c r="BI216" s="484">
        <v>6010</v>
      </c>
      <c r="BJ216" s="484">
        <v>10336</v>
      </c>
      <c r="BK216" s="484">
        <v>11052</v>
      </c>
      <c r="BL216" s="484">
        <v>9559</v>
      </c>
      <c r="BM216" s="484">
        <v>6973</v>
      </c>
      <c r="BN216" s="484">
        <v>4285</v>
      </c>
      <c r="BO216" s="484">
        <v>2476</v>
      </c>
      <c r="BP216" s="484">
        <v>121</v>
      </c>
      <c r="BQ216" s="485">
        <v>50842</v>
      </c>
      <c r="BR216" s="484">
        <v>11</v>
      </c>
      <c r="BS216" s="484">
        <v>3357</v>
      </c>
      <c r="BT216" s="484">
        <v>4560</v>
      </c>
      <c r="BU216" s="484">
        <v>3514</v>
      </c>
      <c r="BV216" s="484">
        <v>2279</v>
      </c>
      <c r="BW216" s="484">
        <v>1219</v>
      </c>
      <c r="BX216" s="484">
        <v>574</v>
      </c>
      <c r="BY216" s="484">
        <v>318</v>
      </c>
      <c r="BZ216" s="484">
        <v>12</v>
      </c>
      <c r="CA216" s="485">
        <v>15844</v>
      </c>
      <c r="CB216" s="484">
        <v>1</v>
      </c>
      <c r="CC216" s="484">
        <v>66</v>
      </c>
      <c r="CD216" s="484">
        <v>163</v>
      </c>
      <c r="CE216" s="484">
        <v>133</v>
      </c>
      <c r="CF216" s="484">
        <v>94</v>
      </c>
      <c r="CG216" s="484">
        <v>47</v>
      </c>
      <c r="CH216" s="484">
        <v>27</v>
      </c>
      <c r="CI216" s="484">
        <v>14</v>
      </c>
      <c r="CJ216" s="484">
        <v>0</v>
      </c>
      <c r="CK216" s="485">
        <v>545</v>
      </c>
      <c r="CL216" s="484">
        <v>0</v>
      </c>
      <c r="CM216" s="484">
        <v>3</v>
      </c>
      <c r="CN216" s="484">
        <v>1</v>
      </c>
      <c r="CO216" s="484">
        <v>7</v>
      </c>
      <c r="CP216" s="484">
        <v>7</v>
      </c>
      <c r="CQ216" s="484">
        <v>6</v>
      </c>
      <c r="CR216" s="484">
        <v>12</v>
      </c>
      <c r="CS216" s="484">
        <v>12</v>
      </c>
      <c r="CT216" s="484">
        <v>6</v>
      </c>
      <c r="CU216" s="485">
        <v>54</v>
      </c>
      <c r="CV216" s="484">
        <v>59</v>
      </c>
      <c r="CW216" s="484">
        <v>50</v>
      </c>
      <c r="CX216" s="484">
        <v>38</v>
      </c>
      <c r="CY216" s="484">
        <v>35</v>
      </c>
      <c r="CZ216" s="484">
        <v>22</v>
      </c>
      <c r="DA216" s="484">
        <v>10</v>
      </c>
      <c r="DB216" s="484">
        <v>7</v>
      </c>
      <c r="DC216" s="484">
        <v>1</v>
      </c>
      <c r="DD216" s="485">
        <v>222</v>
      </c>
      <c r="DE216" s="484">
        <v>124</v>
      </c>
      <c r="DF216" s="484">
        <v>134</v>
      </c>
      <c r="DG216" s="484">
        <v>140</v>
      </c>
      <c r="DH216" s="484">
        <v>75</v>
      </c>
      <c r="DI216" s="484">
        <v>51</v>
      </c>
      <c r="DJ216" s="484">
        <v>26</v>
      </c>
      <c r="DK216" s="484">
        <v>23</v>
      </c>
      <c r="DL216" s="484">
        <v>0</v>
      </c>
      <c r="DM216" s="485">
        <v>573</v>
      </c>
      <c r="DN216" s="484">
        <v>12</v>
      </c>
      <c r="DO216" s="484">
        <v>19</v>
      </c>
      <c r="DP216" s="484">
        <v>15</v>
      </c>
      <c r="DQ216" s="484">
        <v>12</v>
      </c>
      <c r="DR216" s="484">
        <v>3</v>
      </c>
      <c r="DS216" s="484">
        <v>2</v>
      </c>
      <c r="DT216" s="484">
        <v>2</v>
      </c>
      <c r="DU216" s="484">
        <v>0</v>
      </c>
      <c r="DV216" s="485">
        <v>65</v>
      </c>
      <c r="DW216" s="484">
        <v>24</v>
      </c>
      <c r="DX216" s="484">
        <v>26</v>
      </c>
      <c r="DY216" s="484">
        <v>25</v>
      </c>
      <c r="DZ216" s="484">
        <v>10</v>
      </c>
      <c r="EA216" s="484">
        <v>9</v>
      </c>
      <c r="EB216" s="484">
        <v>6</v>
      </c>
      <c r="EC216" s="484">
        <v>8</v>
      </c>
      <c r="ED216" s="484">
        <v>0</v>
      </c>
      <c r="EE216" s="485">
        <v>108</v>
      </c>
      <c r="EF216" s="484">
        <v>160</v>
      </c>
      <c r="EG216" s="484">
        <v>179</v>
      </c>
      <c r="EH216" s="484">
        <v>180</v>
      </c>
      <c r="EI216" s="484">
        <v>97</v>
      </c>
      <c r="EJ216" s="484">
        <v>63</v>
      </c>
      <c r="EK216" s="484">
        <v>34</v>
      </c>
      <c r="EL216" s="484">
        <v>33</v>
      </c>
      <c r="EM216" s="484">
        <v>0</v>
      </c>
      <c r="EN216" s="485">
        <v>746</v>
      </c>
      <c r="EO216" s="484">
        <v>88</v>
      </c>
      <c r="EP216" s="484">
        <v>84</v>
      </c>
      <c r="EQ216" s="484">
        <v>95</v>
      </c>
      <c r="ER216" s="484">
        <v>56</v>
      </c>
      <c r="ES216" s="484">
        <v>38</v>
      </c>
      <c r="ET216" s="484">
        <v>19</v>
      </c>
      <c r="EU216" s="484">
        <v>20</v>
      </c>
      <c r="EV216" s="484">
        <v>0</v>
      </c>
      <c r="EW216" s="485">
        <v>400</v>
      </c>
      <c r="EX216" s="484">
        <v>0</v>
      </c>
      <c r="EY216" s="484">
        <v>0</v>
      </c>
      <c r="EZ216" s="484">
        <v>0</v>
      </c>
      <c r="FA216" s="484">
        <v>0</v>
      </c>
      <c r="FB216" s="484">
        <v>0</v>
      </c>
      <c r="FC216" s="484">
        <v>0</v>
      </c>
      <c r="FD216" s="484">
        <v>0</v>
      </c>
      <c r="FE216" s="484">
        <v>0</v>
      </c>
      <c r="FF216" s="485">
        <v>0</v>
      </c>
      <c r="FG216" s="484">
        <v>0</v>
      </c>
      <c r="FH216" s="484">
        <v>0</v>
      </c>
      <c r="FI216" s="484">
        <v>0</v>
      </c>
      <c r="FJ216" s="484">
        <v>0</v>
      </c>
      <c r="FK216" s="484">
        <v>0</v>
      </c>
      <c r="FL216" s="484">
        <v>0</v>
      </c>
      <c r="FM216" s="484">
        <v>0</v>
      </c>
      <c r="FN216" s="484">
        <v>0</v>
      </c>
      <c r="FO216" s="485">
        <v>0</v>
      </c>
      <c r="FP216" s="484">
        <v>0</v>
      </c>
      <c r="FQ216" s="484">
        <v>0</v>
      </c>
      <c r="FR216" s="484">
        <v>0</v>
      </c>
      <c r="FS216" s="484">
        <v>0</v>
      </c>
      <c r="FT216" s="484">
        <v>0</v>
      </c>
      <c r="FU216" s="484">
        <v>0</v>
      </c>
      <c r="FV216" s="484">
        <v>0</v>
      </c>
      <c r="FW216" s="484">
        <v>0</v>
      </c>
      <c r="FX216" s="485">
        <v>0</v>
      </c>
      <c r="FY216" s="484">
        <v>88</v>
      </c>
      <c r="FZ216" s="484">
        <v>84</v>
      </c>
      <c r="GA216" s="484">
        <v>95</v>
      </c>
      <c r="GB216" s="484">
        <v>56</v>
      </c>
      <c r="GC216" s="484">
        <v>38</v>
      </c>
      <c r="GD216" s="484">
        <v>19</v>
      </c>
      <c r="GE216" s="484">
        <v>20</v>
      </c>
      <c r="GF216" s="484">
        <v>0</v>
      </c>
      <c r="GG216" s="485">
        <v>400</v>
      </c>
      <c r="GH216" s="484">
        <v>18</v>
      </c>
      <c r="GI216" s="484">
        <v>2548</v>
      </c>
      <c r="GJ216" s="484">
        <v>5567</v>
      </c>
      <c r="GK216" s="484">
        <v>7358</v>
      </c>
      <c r="GL216" s="484">
        <v>7156</v>
      </c>
      <c r="GM216" s="484">
        <v>5688</v>
      </c>
      <c r="GN216" s="484">
        <v>3664</v>
      </c>
      <c r="GO216" s="484">
        <v>2122</v>
      </c>
      <c r="GP216" s="484">
        <v>103</v>
      </c>
      <c r="GQ216" s="485">
        <v>34224</v>
      </c>
      <c r="GR216" s="484">
        <v>12</v>
      </c>
      <c r="GS216" s="484">
        <v>3462</v>
      </c>
      <c r="GT216" s="484">
        <v>4769</v>
      </c>
      <c r="GU216" s="484">
        <v>3694</v>
      </c>
      <c r="GV216" s="484">
        <v>2403</v>
      </c>
      <c r="GW216" s="484">
        <v>1285</v>
      </c>
      <c r="GX216" s="484">
        <v>621</v>
      </c>
      <c r="GY216" s="484">
        <v>354</v>
      </c>
      <c r="GZ216" s="484">
        <v>18</v>
      </c>
      <c r="HA216" s="485">
        <v>16618</v>
      </c>
      <c r="HB216" s="460">
        <v>0.5</v>
      </c>
      <c r="HC216" s="460">
        <v>6</v>
      </c>
      <c r="HD216" s="460">
        <v>0</v>
      </c>
      <c r="HE216" s="460">
        <v>0.5</v>
      </c>
      <c r="HF216" s="460">
        <v>0</v>
      </c>
      <c r="HG216" s="460">
        <v>0</v>
      </c>
      <c r="HH216" s="460">
        <v>0</v>
      </c>
      <c r="HI216" s="460">
        <v>0</v>
      </c>
      <c r="HJ216" s="460">
        <v>0</v>
      </c>
      <c r="HK216" s="483">
        <v>7</v>
      </c>
      <c r="HL216" s="460">
        <v>26.5</v>
      </c>
      <c r="HM216" s="460">
        <v>5179.75</v>
      </c>
      <c r="HN216" s="460">
        <v>9180.25</v>
      </c>
      <c r="HO216" s="460">
        <v>10164.75</v>
      </c>
      <c r="HP216" s="460">
        <v>8971.75</v>
      </c>
      <c r="HQ216" s="460">
        <v>6660.5</v>
      </c>
      <c r="HR216" s="460">
        <v>4133.75</v>
      </c>
      <c r="HS216" s="460">
        <v>2396</v>
      </c>
      <c r="HT216" s="460">
        <v>115</v>
      </c>
      <c r="HU216" s="483">
        <v>46828.25</v>
      </c>
      <c r="HV216" s="460">
        <v>14.7</v>
      </c>
      <c r="HW216" s="460">
        <v>3453.2</v>
      </c>
      <c r="HX216" s="460">
        <v>7140.2</v>
      </c>
      <c r="HY216" s="460">
        <v>9035.2999999999993</v>
      </c>
      <c r="HZ216" s="460">
        <v>8971.7999999999993</v>
      </c>
      <c r="IA216" s="460">
        <v>8140.6</v>
      </c>
      <c r="IB216" s="460">
        <v>5971</v>
      </c>
      <c r="IC216" s="460">
        <v>3993.3</v>
      </c>
      <c r="ID216" s="460">
        <v>230</v>
      </c>
      <c r="IE216" s="483">
        <v>46950.1</v>
      </c>
      <c r="IF216" s="483">
        <v>0</v>
      </c>
      <c r="IG216" s="483">
        <v>46950.1</v>
      </c>
      <c r="IH216" s="460">
        <v>26.5</v>
      </c>
      <c r="II216" s="460">
        <v>5179.75</v>
      </c>
      <c r="IJ216" s="460">
        <v>9180.25</v>
      </c>
      <c r="IK216" s="460">
        <v>10164.75</v>
      </c>
      <c r="IL216" s="460">
        <v>8971.75</v>
      </c>
      <c r="IM216" s="460">
        <v>6660.5</v>
      </c>
      <c r="IN216" s="460">
        <v>4133.75</v>
      </c>
      <c r="IO216" s="460">
        <v>2396</v>
      </c>
      <c r="IP216" s="460">
        <v>115</v>
      </c>
      <c r="IQ216" s="483">
        <v>46828.25</v>
      </c>
      <c r="IR216" s="460">
        <v>6.37</v>
      </c>
      <c r="IS216" s="460">
        <v>1112.53</v>
      </c>
      <c r="IT216" s="460">
        <v>1222.1199999999999</v>
      </c>
      <c r="IU216" s="460">
        <v>604.09</v>
      </c>
      <c r="IV216" s="460">
        <v>188.87</v>
      </c>
      <c r="IW216" s="460">
        <v>82.9</v>
      </c>
      <c r="IX216" s="460">
        <v>38.76</v>
      </c>
      <c r="IY216" s="460">
        <v>6.43</v>
      </c>
      <c r="IZ216" s="460">
        <v>0</v>
      </c>
      <c r="JA216" s="483">
        <v>3262.07</v>
      </c>
      <c r="JB216" s="460">
        <v>20.13</v>
      </c>
      <c r="JC216" s="460">
        <v>4067.22</v>
      </c>
      <c r="JD216" s="460">
        <v>7958.13</v>
      </c>
      <c r="JE216" s="460">
        <v>9560.66</v>
      </c>
      <c r="JF216" s="460">
        <v>8782.8799999999992</v>
      </c>
      <c r="JG216" s="460">
        <v>6577.6</v>
      </c>
      <c r="JH216" s="460">
        <v>4094.99</v>
      </c>
      <c r="JI216" s="460">
        <v>2389.5700000000002</v>
      </c>
      <c r="JJ216" s="460">
        <v>115</v>
      </c>
      <c r="JK216" s="483">
        <v>43566.18</v>
      </c>
      <c r="JL216" s="460">
        <v>11.2</v>
      </c>
      <c r="JM216" s="460">
        <v>2711.5</v>
      </c>
      <c r="JN216" s="460">
        <v>6189.7</v>
      </c>
      <c r="JO216" s="460">
        <v>8498.4</v>
      </c>
      <c r="JP216" s="460">
        <v>8782.9</v>
      </c>
      <c r="JQ216" s="460">
        <v>8039.3</v>
      </c>
      <c r="JR216" s="460">
        <v>5915</v>
      </c>
      <c r="JS216" s="460">
        <v>3982.6</v>
      </c>
      <c r="JT216" s="460">
        <v>230</v>
      </c>
      <c r="JU216" s="483">
        <v>44360.6</v>
      </c>
      <c r="JV216" s="483">
        <v>0</v>
      </c>
      <c r="JW216" s="483">
        <v>44360.6</v>
      </c>
      <c r="JX216" s="461"/>
      <c r="JY216" s="461"/>
      <c r="JZ216" s="461"/>
      <c r="KA216" s="461"/>
      <c r="KB216" s="461"/>
      <c r="KC216" s="461"/>
      <c r="KD216" s="461"/>
      <c r="KE216" s="461"/>
      <c r="KF216" s="461"/>
      <c r="KG216" s="461"/>
      <c r="KH216" s="461"/>
      <c r="KI216" s="461"/>
      <c r="KJ216" s="461"/>
      <c r="KK216" s="461"/>
      <c r="KL216" s="461"/>
      <c r="KM216" s="461"/>
      <c r="KN216" s="461"/>
      <c r="KO216" s="461"/>
      <c r="KP216" s="461"/>
      <c r="KQ216" s="461"/>
      <c r="KR216" s="461"/>
      <c r="KS216" s="461"/>
      <c r="KT216" s="461"/>
      <c r="KU216" s="461"/>
      <c r="KV216" s="461"/>
      <c r="KW216" s="461"/>
      <c r="KX216" s="462"/>
    </row>
    <row r="217" spans="1:310" s="463" customFormat="1" x14ac:dyDescent="0.2">
      <c r="A217" s="457" t="s">
        <v>447</v>
      </c>
      <c r="B217" s="473" t="s">
        <v>1045</v>
      </c>
      <c r="C217" s="464" t="s">
        <v>782</v>
      </c>
      <c r="D217" s="465" t="s">
        <v>448</v>
      </c>
      <c r="E217" s="484">
        <v>1501</v>
      </c>
      <c r="F217" s="484">
        <v>9001</v>
      </c>
      <c r="G217" s="484">
        <v>16243</v>
      </c>
      <c r="H217" s="484">
        <v>8942</v>
      </c>
      <c r="I217" s="484">
        <v>4065</v>
      </c>
      <c r="J217" s="484">
        <v>1234</v>
      </c>
      <c r="K217" s="484">
        <v>318</v>
      </c>
      <c r="L217" s="484">
        <v>23</v>
      </c>
      <c r="M217" s="485">
        <v>41327</v>
      </c>
      <c r="N217" s="484">
        <v>57</v>
      </c>
      <c r="O217" s="484">
        <v>235</v>
      </c>
      <c r="P217" s="484">
        <v>1145</v>
      </c>
      <c r="Q217" s="484">
        <v>958</v>
      </c>
      <c r="R217" s="484">
        <v>76</v>
      </c>
      <c r="S217" s="484">
        <v>18</v>
      </c>
      <c r="T217" s="484">
        <v>19</v>
      </c>
      <c r="U217" s="484">
        <v>14</v>
      </c>
      <c r="V217" s="485">
        <v>2522</v>
      </c>
      <c r="W217" s="484">
        <v>0</v>
      </c>
      <c r="X217" s="484">
        <v>0</v>
      </c>
      <c r="Y217" s="484">
        <v>0</v>
      </c>
      <c r="Z217" s="484">
        <v>0</v>
      </c>
      <c r="AA217" s="484">
        <v>0</v>
      </c>
      <c r="AB217" s="484">
        <v>0</v>
      </c>
      <c r="AC217" s="484">
        <v>0</v>
      </c>
      <c r="AD217" s="484">
        <v>0</v>
      </c>
      <c r="AE217" s="485">
        <v>0</v>
      </c>
      <c r="AF217" s="484">
        <v>1444</v>
      </c>
      <c r="AG217" s="484">
        <v>8766</v>
      </c>
      <c r="AH217" s="484">
        <v>15098</v>
      </c>
      <c r="AI217" s="484">
        <v>7984</v>
      </c>
      <c r="AJ217" s="484">
        <v>3989</v>
      </c>
      <c r="AK217" s="484">
        <v>1216</v>
      </c>
      <c r="AL217" s="484">
        <v>299</v>
      </c>
      <c r="AM217" s="484">
        <v>9</v>
      </c>
      <c r="AN217" s="485">
        <v>38805</v>
      </c>
      <c r="AO217" s="484">
        <v>2</v>
      </c>
      <c r="AP217" s="484">
        <v>26</v>
      </c>
      <c r="AQ217" s="484">
        <v>82</v>
      </c>
      <c r="AR217" s="484">
        <v>60</v>
      </c>
      <c r="AS217" s="484">
        <v>30</v>
      </c>
      <c r="AT217" s="484">
        <v>18</v>
      </c>
      <c r="AU217" s="484">
        <v>3</v>
      </c>
      <c r="AV217" s="484">
        <v>3</v>
      </c>
      <c r="AW217" s="485">
        <v>224</v>
      </c>
      <c r="AX217" s="484">
        <v>2</v>
      </c>
      <c r="AY217" s="484">
        <v>26</v>
      </c>
      <c r="AZ217" s="484">
        <v>82</v>
      </c>
      <c r="BA217" s="484">
        <v>60</v>
      </c>
      <c r="BB217" s="484">
        <v>30</v>
      </c>
      <c r="BC217" s="484">
        <v>18</v>
      </c>
      <c r="BD217" s="484">
        <v>3</v>
      </c>
      <c r="BE217" s="484">
        <v>3</v>
      </c>
      <c r="BF217" s="486"/>
      <c r="BG217" s="485">
        <v>224</v>
      </c>
      <c r="BH217" s="484">
        <v>2</v>
      </c>
      <c r="BI217" s="484">
        <v>1468</v>
      </c>
      <c r="BJ217" s="484">
        <v>8822</v>
      </c>
      <c r="BK217" s="484">
        <v>15076</v>
      </c>
      <c r="BL217" s="484">
        <v>7954</v>
      </c>
      <c r="BM217" s="484">
        <v>3977</v>
      </c>
      <c r="BN217" s="484">
        <v>1201</v>
      </c>
      <c r="BO217" s="484">
        <v>299</v>
      </c>
      <c r="BP217" s="484">
        <v>6</v>
      </c>
      <c r="BQ217" s="485">
        <v>38805</v>
      </c>
      <c r="BR217" s="484">
        <v>1</v>
      </c>
      <c r="BS217" s="484">
        <v>864</v>
      </c>
      <c r="BT217" s="484">
        <v>4517</v>
      </c>
      <c r="BU217" s="484">
        <v>4409</v>
      </c>
      <c r="BV217" s="484">
        <v>1689</v>
      </c>
      <c r="BW217" s="484">
        <v>679</v>
      </c>
      <c r="BX217" s="484">
        <v>153</v>
      </c>
      <c r="BY217" s="484">
        <v>31</v>
      </c>
      <c r="BZ217" s="484">
        <v>0</v>
      </c>
      <c r="CA217" s="485">
        <v>12343</v>
      </c>
      <c r="CB217" s="484">
        <v>0</v>
      </c>
      <c r="CC217" s="484">
        <v>3</v>
      </c>
      <c r="CD217" s="484">
        <v>48</v>
      </c>
      <c r="CE217" s="484">
        <v>114</v>
      </c>
      <c r="CF217" s="484">
        <v>57</v>
      </c>
      <c r="CG217" s="484">
        <v>31</v>
      </c>
      <c r="CH217" s="484">
        <v>4</v>
      </c>
      <c r="CI217" s="484">
        <v>1</v>
      </c>
      <c r="CJ217" s="484">
        <v>0</v>
      </c>
      <c r="CK217" s="485">
        <v>258</v>
      </c>
      <c r="CL217" s="484">
        <v>0</v>
      </c>
      <c r="CM217" s="484">
        <v>0</v>
      </c>
      <c r="CN217" s="484">
        <v>11</v>
      </c>
      <c r="CO217" s="484">
        <v>7</v>
      </c>
      <c r="CP217" s="484">
        <v>3</v>
      </c>
      <c r="CQ217" s="484">
        <v>8</v>
      </c>
      <c r="CR217" s="484">
        <v>4</v>
      </c>
      <c r="CS217" s="484">
        <v>7</v>
      </c>
      <c r="CT217" s="484">
        <v>2</v>
      </c>
      <c r="CU217" s="485">
        <v>42</v>
      </c>
      <c r="CV217" s="484">
        <v>30</v>
      </c>
      <c r="CW217" s="484">
        <v>71</v>
      </c>
      <c r="CX217" s="484">
        <v>63</v>
      </c>
      <c r="CY217" s="484">
        <v>31</v>
      </c>
      <c r="CZ217" s="484">
        <v>10</v>
      </c>
      <c r="DA217" s="484">
        <v>3</v>
      </c>
      <c r="DB217" s="484">
        <v>0</v>
      </c>
      <c r="DC217" s="484">
        <v>0</v>
      </c>
      <c r="DD217" s="485">
        <v>208</v>
      </c>
      <c r="DE217" s="484">
        <v>22</v>
      </c>
      <c r="DF217" s="484">
        <v>127</v>
      </c>
      <c r="DG217" s="484">
        <v>166</v>
      </c>
      <c r="DH217" s="484">
        <v>23</v>
      </c>
      <c r="DI217" s="484">
        <v>16</v>
      </c>
      <c r="DJ217" s="484">
        <v>4</v>
      </c>
      <c r="DK217" s="484">
        <v>1</v>
      </c>
      <c r="DL217" s="484">
        <v>0</v>
      </c>
      <c r="DM217" s="485">
        <v>359</v>
      </c>
      <c r="DN217" s="484">
        <v>14</v>
      </c>
      <c r="DO217" s="484">
        <v>61</v>
      </c>
      <c r="DP217" s="484">
        <v>62</v>
      </c>
      <c r="DQ217" s="484">
        <v>21</v>
      </c>
      <c r="DR217" s="484">
        <v>10</v>
      </c>
      <c r="DS217" s="484">
        <v>1</v>
      </c>
      <c r="DT217" s="484">
        <v>0</v>
      </c>
      <c r="DU217" s="484">
        <v>0</v>
      </c>
      <c r="DV217" s="485">
        <v>169</v>
      </c>
      <c r="DW217" s="484">
        <v>13</v>
      </c>
      <c r="DX217" s="484">
        <v>47</v>
      </c>
      <c r="DY217" s="484">
        <v>11</v>
      </c>
      <c r="DZ217" s="484">
        <v>3</v>
      </c>
      <c r="EA217" s="484">
        <v>1</v>
      </c>
      <c r="EB217" s="484">
        <v>0</v>
      </c>
      <c r="EC217" s="484">
        <v>2</v>
      </c>
      <c r="ED217" s="484">
        <v>0</v>
      </c>
      <c r="EE217" s="485">
        <v>77</v>
      </c>
      <c r="EF217" s="484">
        <v>49</v>
      </c>
      <c r="EG217" s="484">
        <v>235</v>
      </c>
      <c r="EH217" s="484">
        <v>239</v>
      </c>
      <c r="EI217" s="484">
        <v>47</v>
      </c>
      <c r="EJ217" s="484">
        <v>27</v>
      </c>
      <c r="EK217" s="484">
        <v>5</v>
      </c>
      <c r="EL217" s="484">
        <v>3</v>
      </c>
      <c r="EM217" s="484">
        <v>0</v>
      </c>
      <c r="EN217" s="485">
        <v>605</v>
      </c>
      <c r="EO217" s="484">
        <v>27</v>
      </c>
      <c r="EP217" s="484">
        <v>123</v>
      </c>
      <c r="EQ217" s="484">
        <v>111</v>
      </c>
      <c r="ER217" s="484">
        <v>26</v>
      </c>
      <c r="ES217" s="484">
        <v>14</v>
      </c>
      <c r="ET217" s="484">
        <v>3</v>
      </c>
      <c r="EU217" s="484">
        <v>3</v>
      </c>
      <c r="EV217" s="484">
        <v>0</v>
      </c>
      <c r="EW217" s="485">
        <v>307</v>
      </c>
      <c r="EX217" s="484">
        <v>0</v>
      </c>
      <c r="EY217" s="484">
        <v>0</v>
      </c>
      <c r="EZ217" s="484">
        <v>0</v>
      </c>
      <c r="FA217" s="484">
        <v>0</v>
      </c>
      <c r="FB217" s="484">
        <v>0</v>
      </c>
      <c r="FC217" s="484">
        <v>0</v>
      </c>
      <c r="FD217" s="484">
        <v>0</v>
      </c>
      <c r="FE217" s="484">
        <v>0</v>
      </c>
      <c r="FF217" s="485">
        <v>0</v>
      </c>
      <c r="FG217" s="484">
        <v>0</v>
      </c>
      <c r="FH217" s="484">
        <v>0</v>
      </c>
      <c r="FI217" s="484">
        <v>0</v>
      </c>
      <c r="FJ217" s="484">
        <v>0</v>
      </c>
      <c r="FK217" s="484">
        <v>0</v>
      </c>
      <c r="FL217" s="484">
        <v>0</v>
      </c>
      <c r="FM217" s="484">
        <v>0</v>
      </c>
      <c r="FN217" s="484">
        <v>0</v>
      </c>
      <c r="FO217" s="485">
        <v>0</v>
      </c>
      <c r="FP217" s="484">
        <v>1</v>
      </c>
      <c r="FQ217" s="484">
        <v>3</v>
      </c>
      <c r="FR217" s="484">
        <v>4</v>
      </c>
      <c r="FS217" s="484">
        <v>7</v>
      </c>
      <c r="FT217" s="484">
        <v>2</v>
      </c>
      <c r="FU217" s="484">
        <v>1</v>
      </c>
      <c r="FV217" s="484">
        <v>1</v>
      </c>
      <c r="FW217" s="484">
        <v>0</v>
      </c>
      <c r="FX217" s="485">
        <v>19</v>
      </c>
      <c r="FY217" s="484">
        <v>26</v>
      </c>
      <c r="FZ217" s="484">
        <v>120</v>
      </c>
      <c r="GA217" s="484">
        <v>107</v>
      </c>
      <c r="GB217" s="484">
        <v>19</v>
      </c>
      <c r="GC217" s="484">
        <v>12</v>
      </c>
      <c r="GD217" s="484">
        <v>2</v>
      </c>
      <c r="GE217" s="484">
        <v>2</v>
      </c>
      <c r="GF217" s="484">
        <v>0</v>
      </c>
      <c r="GG217" s="485">
        <v>288</v>
      </c>
      <c r="GH217" s="484">
        <v>1</v>
      </c>
      <c r="GI217" s="484">
        <v>574</v>
      </c>
      <c r="GJ217" s="484">
        <v>4138</v>
      </c>
      <c r="GK217" s="484">
        <v>10473</v>
      </c>
      <c r="GL217" s="484">
        <v>6181</v>
      </c>
      <c r="GM217" s="484">
        <v>3248</v>
      </c>
      <c r="GN217" s="484">
        <v>1039</v>
      </c>
      <c r="GO217" s="484">
        <v>258</v>
      </c>
      <c r="GP217" s="484">
        <v>4</v>
      </c>
      <c r="GQ217" s="485">
        <v>25916</v>
      </c>
      <c r="GR217" s="484">
        <v>1</v>
      </c>
      <c r="GS217" s="484">
        <v>894</v>
      </c>
      <c r="GT217" s="484">
        <v>4684</v>
      </c>
      <c r="GU217" s="484">
        <v>4603</v>
      </c>
      <c r="GV217" s="484">
        <v>1773</v>
      </c>
      <c r="GW217" s="484">
        <v>729</v>
      </c>
      <c r="GX217" s="484">
        <v>162</v>
      </c>
      <c r="GY217" s="484">
        <v>41</v>
      </c>
      <c r="GZ217" s="484">
        <v>2</v>
      </c>
      <c r="HA217" s="485">
        <v>12889</v>
      </c>
      <c r="HB217" s="460">
        <v>0</v>
      </c>
      <c r="HC217" s="460">
        <v>6.88</v>
      </c>
      <c r="HD217" s="460">
        <v>0</v>
      </c>
      <c r="HE217" s="460">
        <v>0</v>
      </c>
      <c r="HF217" s="460">
        <v>0</v>
      </c>
      <c r="HG217" s="460">
        <v>0</v>
      </c>
      <c r="HH217" s="460">
        <v>0</v>
      </c>
      <c r="HI217" s="460">
        <v>0</v>
      </c>
      <c r="HJ217" s="460">
        <v>0</v>
      </c>
      <c r="HK217" s="483">
        <v>6.88</v>
      </c>
      <c r="HL217" s="460">
        <v>1.75</v>
      </c>
      <c r="HM217" s="460">
        <v>1244.3699999999999</v>
      </c>
      <c r="HN217" s="460">
        <v>7705.25</v>
      </c>
      <c r="HO217" s="460">
        <v>13897.75</v>
      </c>
      <c r="HP217" s="460">
        <v>7498</v>
      </c>
      <c r="HQ217" s="460">
        <v>3786.5</v>
      </c>
      <c r="HR217" s="460">
        <v>1158.75</v>
      </c>
      <c r="HS217" s="460">
        <v>289.5</v>
      </c>
      <c r="HT217" s="460">
        <v>5</v>
      </c>
      <c r="HU217" s="483">
        <v>35586.870000000003</v>
      </c>
      <c r="HV217" s="460">
        <v>1</v>
      </c>
      <c r="HW217" s="460">
        <v>829.6</v>
      </c>
      <c r="HX217" s="460">
        <v>5993</v>
      </c>
      <c r="HY217" s="460">
        <v>12353.6</v>
      </c>
      <c r="HZ217" s="460">
        <v>7498</v>
      </c>
      <c r="IA217" s="460">
        <v>4627.8999999999996</v>
      </c>
      <c r="IB217" s="460">
        <v>1673.8</v>
      </c>
      <c r="IC217" s="460">
        <v>482.5</v>
      </c>
      <c r="ID217" s="460">
        <v>10</v>
      </c>
      <c r="IE217" s="483">
        <v>33469.4</v>
      </c>
      <c r="IF217" s="483">
        <v>1827.4</v>
      </c>
      <c r="IG217" s="483">
        <v>35296.800000000003</v>
      </c>
      <c r="IH217" s="460">
        <v>1.75</v>
      </c>
      <c r="II217" s="460">
        <v>1244.3699999999999</v>
      </c>
      <c r="IJ217" s="460">
        <v>7705.25</v>
      </c>
      <c r="IK217" s="460">
        <v>13897.75</v>
      </c>
      <c r="IL217" s="460">
        <v>7498</v>
      </c>
      <c r="IM217" s="460">
        <v>3786.5</v>
      </c>
      <c r="IN217" s="460">
        <v>1158.75</v>
      </c>
      <c r="IO217" s="460">
        <v>289.5</v>
      </c>
      <c r="IP217" s="460">
        <v>5</v>
      </c>
      <c r="IQ217" s="483">
        <v>35586.870000000003</v>
      </c>
      <c r="IR217" s="460">
        <v>0.75</v>
      </c>
      <c r="IS217" s="460">
        <v>402.37</v>
      </c>
      <c r="IT217" s="460">
        <v>1653.21</v>
      </c>
      <c r="IU217" s="460">
        <v>1063.77</v>
      </c>
      <c r="IV217" s="460">
        <v>234.41</v>
      </c>
      <c r="IW217" s="460">
        <v>40.11</v>
      </c>
      <c r="IX217" s="460">
        <v>3.88</v>
      </c>
      <c r="IY217" s="460">
        <v>0.51</v>
      </c>
      <c r="IZ217" s="460">
        <v>0</v>
      </c>
      <c r="JA217" s="483">
        <v>3399.01</v>
      </c>
      <c r="JB217" s="460">
        <v>1</v>
      </c>
      <c r="JC217" s="460">
        <v>842</v>
      </c>
      <c r="JD217" s="460">
        <v>6052.04</v>
      </c>
      <c r="JE217" s="460">
        <v>12833.98</v>
      </c>
      <c r="JF217" s="460">
        <v>7263.59</v>
      </c>
      <c r="JG217" s="460">
        <v>3746.39</v>
      </c>
      <c r="JH217" s="460">
        <v>1154.8699999999999</v>
      </c>
      <c r="JI217" s="460">
        <v>288.99</v>
      </c>
      <c r="JJ217" s="460">
        <v>5</v>
      </c>
      <c r="JK217" s="483">
        <v>32187.86</v>
      </c>
      <c r="JL217" s="460">
        <v>0.6</v>
      </c>
      <c r="JM217" s="460">
        <v>561.29999999999995</v>
      </c>
      <c r="JN217" s="460">
        <v>4707.1000000000004</v>
      </c>
      <c r="JO217" s="460">
        <v>11408</v>
      </c>
      <c r="JP217" s="460">
        <v>7263.6</v>
      </c>
      <c r="JQ217" s="460">
        <v>4578.8999999999996</v>
      </c>
      <c r="JR217" s="460">
        <v>1668.1</v>
      </c>
      <c r="JS217" s="460">
        <v>481.7</v>
      </c>
      <c r="JT217" s="460">
        <v>10</v>
      </c>
      <c r="JU217" s="483">
        <v>30679.3</v>
      </c>
      <c r="JV217" s="483">
        <v>1827.4</v>
      </c>
      <c r="JW217" s="483">
        <v>32506.7</v>
      </c>
      <c r="JX217" s="461"/>
      <c r="JY217" s="461"/>
      <c r="JZ217" s="461"/>
      <c r="KA217" s="461"/>
      <c r="KB217" s="461"/>
      <c r="KC217" s="461"/>
      <c r="KD217" s="461"/>
      <c r="KE217" s="461"/>
      <c r="KF217" s="461"/>
      <c r="KG217" s="461"/>
      <c r="KH217" s="461"/>
      <c r="KI217" s="461"/>
      <c r="KJ217" s="461"/>
      <c r="KK217" s="461"/>
      <c r="KL217" s="461"/>
      <c r="KM217" s="461"/>
      <c r="KN217" s="461"/>
      <c r="KO217" s="461"/>
      <c r="KP217" s="461"/>
      <c r="KQ217" s="461"/>
      <c r="KR217" s="461"/>
      <c r="KS217" s="461"/>
      <c r="KT217" s="461"/>
      <c r="KU217" s="461"/>
      <c r="KV217" s="461"/>
      <c r="KW217" s="461"/>
      <c r="KX217" s="462"/>
    </row>
    <row r="218" spans="1:310" s="463" customFormat="1" x14ac:dyDescent="0.2">
      <c r="A218" s="457" t="s">
        <v>449</v>
      </c>
      <c r="B218" s="473" t="s">
        <v>1046</v>
      </c>
      <c r="C218" s="464" t="s">
        <v>786</v>
      </c>
      <c r="D218" s="465" t="s">
        <v>1047</v>
      </c>
      <c r="E218" s="484">
        <v>1674</v>
      </c>
      <c r="F218" s="484">
        <v>4784</v>
      </c>
      <c r="G218" s="484">
        <v>3268</v>
      </c>
      <c r="H218" s="484">
        <v>2544</v>
      </c>
      <c r="I218" s="484">
        <v>2361</v>
      </c>
      <c r="J218" s="484">
        <v>1670</v>
      </c>
      <c r="K218" s="484">
        <v>1304</v>
      </c>
      <c r="L218" s="484">
        <v>157</v>
      </c>
      <c r="M218" s="485">
        <v>17762</v>
      </c>
      <c r="N218" s="484">
        <v>86</v>
      </c>
      <c r="O218" s="484">
        <v>557</v>
      </c>
      <c r="P218" s="484">
        <v>131</v>
      </c>
      <c r="Q218" s="484">
        <v>57</v>
      </c>
      <c r="R218" s="484">
        <v>29</v>
      </c>
      <c r="S218" s="484">
        <v>20</v>
      </c>
      <c r="T218" s="484">
        <v>14</v>
      </c>
      <c r="U218" s="484">
        <v>13</v>
      </c>
      <c r="V218" s="485">
        <v>907</v>
      </c>
      <c r="W218" s="484">
        <v>0</v>
      </c>
      <c r="X218" s="484">
        <v>0</v>
      </c>
      <c r="Y218" s="484">
        <v>0</v>
      </c>
      <c r="Z218" s="484">
        <v>0</v>
      </c>
      <c r="AA218" s="484">
        <v>0</v>
      </c>
      <c r="AB218" s="484">
        <v>0</v>
      </c>
      <c r="AC218" s="484">
        <v>0</v>
      </c>
      <c r="AD218" s="484">
        <v>0</v>
      </c>
      <c r="AE218" s="485">
        <v>0</v>
      </c>
      <c r="AF218" s="484">
        <v>1588</v>
      </c>
      <c r="AG218" s="484">
        <v>4227</v>
      </c>
      <c r="AH218" s="484">
        <v>3137</v>
      </c>
      <c r="AI218" s="484">
        <v>2487</v>
      </c>
      <c r="AJ218" s="484">
        <v>2332</v>
      </c>
      <c r="AK218" s="484">
        <v>1650</v>
      </c>
      <c r="AL218" s="484">
        <v>1290</v>
      </c>
      <c r="AM218" s="484">
        <v>144</v>
      </c>
      <c r="AN218" s="485">
        <v>16855</v>
      </c>
      <c r="AO218" s="484">
        <v>6</v>
      </c>
      <c r="AP218" s="484">
        <v>11</v>
      </c>
      <c r="AQ218" s="484">
        <v>5</v>
      </c>
      <c r="AR218" s="484">
        <v>8</v>
      </c>
      <c r="AS218" s="484">
        <v>15</v>
      </c>
      <c r="AT218" s="484">
        <v>5</v>
      </c>
      <c r="AU218" s="484">
        <v>10</v>
      </c>
      <c r="AV218" s="484">
        <v>8</v>
      </c>
      <c r="AW218" s="485">
        <v>68</v>
      </c>
      <c r="AX218" s="484">
        <v>6</v>
      </c>
      <c r="AY218" s="484">
        <v>11</v>
      </c>
      <c r="AZ218" s="484">
        <v>5</v>
      </c>
      <c r="BA218" s="484">
        <v>8</v>
      </c>
      <c r="BB218" s="484">
        <v>15</v>
      </c>
      <c r="BC218" s="484">
        <v>5</v>
      </c>
      <c r="BD218" s="484">
        <v>10</v>
      </c>
      <c r="BE218" s="484">
        <v>8</v>
      </c>
      <c r="BF218" s="486"/>
      <c r="BG218" s="485">
        <v>68</v>
      </c>
      <c r="BH218" s="484">
        <v>6</v>
      </c>
      <c r="BI218" s="484">
        <v>1593</v>
      </c>
      <c r="BJ218" s="484">
        <v>4221</v>
      </c>
      <c r="BK218" s="484">
        <v>3140</v>
      </c>
      <c r="BL218" s="484">
        <v>2494</v>
      </c>
      <c r="BM218" s="484">
        <v>2322</v>
      </c>
      <c r="BN218" s="484">
        <v>1655</v>
      </c>
      <c r="BO218" s="484">
        <v>1288</v>
      </c>
      <c r="BP218" s="484">
        <v>136</v>
      </c>
      <c r="BQ218" s="485">
        <v>16855</v>
      </c>
      <c r="BR218" s="484">
        <v>4</v>
      </c>
      <c r="BS218" s="484">
        <v>926</v>
      </c>
      <c r="BT218" s="484">
        <v>1797</v>
      </c>
      <c r="BU218" s="484">
        <v>1007</v>
      </c>
      <c r="BV218" s="484">
        <v>659</v>
      </c>
      <c r="BW218" s="484">
        <v>519</v>
      </c>
      <c r="BX218" s="484">
        <v>277</v>
      </c>
      <c r="BY218" s="484">
        <v>174</v>
      </c>
      <c r="BZ218" s="484">
        <v>11</v>
      </c>
      <c r="CA218" s="485">
        <v>5374</v>
      </c>
      <c r="CB218" s="484">
        <v>0</v>
      </c>
      <c r="CC218" s="484">
        <v>4</v>
      </c>
      <c r="CD218" s="484">
        <v>26</v>
      </c>
      <c r="CE218" s="484">
        <v>21</v>
      </c>
      <c r="CF218" s="484">
        <v>19</v>
      </c>
      <c r="CG218" s="484">
        <v>11</v>
      </c>
      <c r="CH218" s="484">
        <v>11</v>
      </c>
      <c r="CI218" s="484">
        <v>6</v>
      </c>
      <c r="CJ218" s="484">
        <v>0</v>
      </c>
      <c r="CK218" s="485">
        <v>98</v>
      </c>
      <c r="CL218" s="484">
        <v>0</v>
      </c>
      <c r="CM218" s="484">
        <v>0</v>
      </c>
      <c r="CN218" s="484">
        <v>1</v>
      </c>
      <c r="CO218" s="484">
        <v>1</v>
      </c>
      <c r="CP218" s="484">
        <v>1</v>
      </c>
      <c r="CQ218" s="484">
        <v>2</v>
      </c>
      <c r="CR218" s="484">
        <v>1</v>
      </c>
      <c r="CS218" s="484">
        <v>7</v>
      </c>
      <c r="CT218" s="484">
        <v>0</v>
      </c>
      <c r="CU218" s="485">
        <v>13</v>
      </c>
      <c r="CV218" s="484">
        <v>23</v>
      </c>
      <c r="CW218" s="484">
        <v>38</v>
      </c>
      <c r="CX218" s="484">
        <v>38</v>
      </c>
      <c r="CY218" s="484">
        <v>30</v>
      </c>
      <c r="CZ218" s="484">
        <v>14</v>
      </c>
      <c r="DA218" s="484">
        <v>14</v>
      </c>
      <c r="DB218" s="484">
        <v>13</v>
      </c>
      <c r="DC218" s="484">
        <v>7</v>
      </c>
      <c r="DD218" s="485">
        <v>177</v>
      </c>
      <c r="DE218" s="484">
        <v>41</v>
      </c>
      <c r="DF218" s="484">
        <v>86</v>
      </c>
      <c r="DG218" s="484">
        <v>46</v>
      </c>
      <c r="DH218" s="484">
        <v>24</v>
      </c>
      <c r="DI218" s="484">
        <v>17</v>
      </c>
      <c r="DJ218" s="484">
        <v>20</v>
      </c>
      <c r="DK218" s="484">
        <v>9</v>
      </c>
      <c r="DL218" s="484">
        <v>1</v>
      </c>
      <c r="DM218" s="485">
        <v>244</v>
      </c>
      <c r="DN218" s="484">
        <v>0</v>
      </c>
      <c r="DO218" s="484">
        <v>0</v>
      </c>
      <c r="DP218" s="484">
        <v>0</v>
      </c>
      <c r="DQ218" s="484">
        <v>0</v>
      </c>
      <c r="DR218" s="484">
        <v>0</v>
      </c>
      <c r="DS218" s="484">
        <v>0</v>
      </c>
      <c r="DT218" s="484">
        <v>0</v>
      </c>
      <c r="DU218" s="484">
        <v>0</v>
      </c>
      <c r="DV218" s="485">
        <v>0</v>
      </c>
      <c r="DW218" s="484">
        <v>10</v>
      </c>
      <c r="DX218" s="484">
        <v>7</v>
      </c>
      <c r="DY218" s="484">
        <v>7</v>
      </c>
      <c r="DZ218" s="484">
        <v>3</v>
      </c>
      <c r="EA218" s="484">
        <v>2</v>
      </c>
      <c r="EB218" s="484">
        <v>4</v>
      </c>
      <c r="EC218" s="484">
        <v>1</v>
      </c>
      <c r="ED218" s="484">
        <v>0</v>
      </c>
      <c r="EE218" s="485">
        <v>34</v>
      </c>
      <c r="EF218" s="484">
        <v>51</v>
      </c>
      <c r="EG218" s="484">
        <v>93</v>
      </c>
      <c r="EH218" s="484">
        <v>53</v>
      </c>
      <c r="EI218" s="484">
        <v>27</v>
      </c>
      <c r="EJ218" s="484">
        <v>19</v>
      </c>
      <c r="EK218" s="484">
        <v>24</v>
      </c>
      <c r="EL218" s="484">
        <v>10</v>
      </c>
      <c r="EM218" s="484">
        <v>1</v>
      </c>
      <c r="EN218" s="485">
        <v>278</v>
      </c>
      <c r="EO218" s="484">
        <v>31</v>
      </c>
      <c r="EP218" s="484">
        <v>34</v>
      </c>
      <c r="EQ218" s="484">
        <v>30</v>
      </c>
      <c r="ER218" s="484">
        <v>14</v>
      </c>
      <c r="ES218" s="484">
        <v>10</v>
      </c>
      <c r="ET218" s="484">
        <v>10</v>
      </c>
      <c r="EU218" s="484">
        <v>8</v>
      </c>
      <c r="EV218" s="484">
        <v>1</v>
      </c>
      <c r="EW218" s="485">
        <v>138</v>
      </c>
      <c r="EX218" s="484">
        <v>0</v>
      </c>
      <c r="EY218" s="484">
        <v>0</v>
      </c>
      <c r="EZ218" s="484">
        <v>0</v>
      </c>
      <c r="FA218" s="484">
        <v>0</v>
      </c>
      <c r="FB218" s="484">
        <v>0</v>
      </c>
      <c r="FC218" s="484">
        <v>0</v>
      </c>
      <c r="FD218" s="484">
        <v>0</v>
      </c>
      <c r="FE218" s="484">
        <v>0</v>
      </c>
      <c r="FF218" s="485">
        <v>0</v>
      </c>
      <c r="FG218" s="484">
        <v>0</v>
      </c>
      <c r="FH218" s="484">
        <v>0</v>
      </c>
      <c r="FI218" s="484">
        <v>0</v>
      </c>
      <c r="FJ218" s="484">
        <v>0</v>
      </c>
      <c r="FK218" s="484">
        <v>0</v>
      </c>
      <c r="FL218" s="484">
        <v>0</v>
      </c>
      <c r="FM218" s="484">
        <v>0</v>
      </c>
      <c r="FN218" s="484">
        <v>0</v>
      </c>
      <c r="FO218" s="485">
        <v>0</v>
      </c>
      <c r="FP218" s="484">
        <v>0</v>
      </c>
      <c r="FQ218" s="484">
        <v>0</v>
      </c>
      <c r="FR218" s="484">
        <v>0</v>
      </c>
      <c r="FS218" s="484">
        <v>0</v>
      </c>
      <c r="FT218" s="484">
        <v>0</v>
      </c>
      <c r="FU218" s="484">
        <v>0</v>
      </c>
      <c r="FV218" s="484">
        <v>0</v>
      </c>
      <c r="FW218" s="484">
        <v>0</v>
      </c>
      <c r="FX218" s="485">
        <v>0</v>
      </c>
      <c r="FY218" s="484">
        <v>31</v>
      </c>
      <c r="FZ218" s="484">
        <v>34</v>
      </c>
      <c r="GA218" s="484">
        <v>30</v>
      </c>
      <c r="GB218" s="484">
        <v>14</v>
      </c>
      <c r="GC218" s="484">
        <v>10</v>
      </c>
      <c r="GD218" s="484">
        <v>10</v>
      </c>
      <c r="GE218" s="484">
        <v>8</v>
      </c>
      <c r="GF218" s="484">
        <v>1</v>
      </c>
      <c r="GG218" s="485">
        <v>138</v>
      </c>
      <c r="GH218" s="484">
        <v>2</v>
      </c>
      <c r="GI218" s="484">
        <v>653</v>
      </c>
      <c r="GJ218" s="484">
        <v>2388</v>
      </c>
      <c r="GK218" s="484">
        <v>2103</v>
      </c>
      <c r="GL218" s="484">
        <v>1811</v>
      </c>
      <c r="GM218" s="484">
        <v>1788</v>
      </c>
      <c r="GN218" s="484">
        <v>1362</v>
      </c>
      <c r="GO218" s="484">
        <v>1100</v>
      </c>
      <c r="GP218" s="484">
        <v>124</v>
      </c>
      <c r="GQ218" s="485">
        <v>11331</v>
      </c>
      <c r="GR218" s="484">
        <v>4</v>
      </c>
      <c r="GS218" s="484">
        <v>940</v>
      </c>
      <c r="GT218" s="484">
        <v>1833</v>
      </c>
      <c r="GU218" s="484">
        <v>1037</v>
      </c>
      <c r="GV218" s="484">
        <v>683</v>
      </c>
      <c r="GW218" s="484">
        <v>534</v>
      </c>
      <c r="GX218" s="484">
        <v>293</v>
      </c>
      <c r="GY218" s="484">
        <v>188</v>
      </c>
      <c r="GZ218" s="484">
        <v>12</v>
      </c>
      <c r="HA218" s="485">
        <v>5524</v>
      </c>
      <c r="HB218" s="460">
        <v>0</v>
      </c>
      <c r="HC218" s="460">
        <v>8.3000000000000007</v>
      </c>
      <c r="HD218" s="460">
        <v>1</v>
      </c>
      <c r="HE218" s="460">
        <v>0</v>
      </c>
      <c r="HF218" s="460">
        <v>0</v>
      </c>
      <c r="HG218" s="460">
        <v>0</v>
      </c>
      <c r="HH218" s="460">
        <v>0</v>
      </c>
      <c r="HI218" s="460">
        <v>0</v>
      </c>
      <c r="HJ218" s="460">
        <v>0</v>
      </c>
      <c r="HK218" s="483">
        <v>9.3000000000000007</v>
      </c>
      <c r="HL218" s="460">
        <v>5</v>
      </c>
      <c r="HM218" s="460">
        <v>1363.2</v>
      </c>
      <c r="HN218" s="460">
        <v>3773.75</v>
      </c>
      <c r="HO218" s="460">
        <v>2890</v>
      </c>
      <c r="HP218" s="460">
        <v>2328.5</v>
      </c>
      <c r="HQ218" s="460">
        <v>2190.5</v>
      </c>
      <c r="HR218" s="460">
        <v>1586.5</v>
      </c>
      <c r="HS218" s="460">
        <v>1240.5</v>
      </c>
      <c r="HT218" s="460">
        <v>132.75</v>
      </c>
      <c r="HU218" s="483">
        <v>15510.7</v>
      </c>
      <c r="HV218" s="460">
        <v>2.8</v>
      </c>
      <c r="HW218" s="460">
        <v>908.8</v>
      </c>
      <c r="HX218" s="460">
        <v>2935.1</v>
      </c>
      <c r="HY218" s="460">
        <v>2568.9</v>
      </c>
      <c r="HZ218" s="460">
        <v>2328.5</v>
      </c>
      <c r="IA218" s="460">
        <v>2677.3</v>
      </c>
      <c r="IB218" s="460">
        <v>2291.6</v>
      </c>
      <c r="IC218" s="460">
        <v>2067.5</v>
      </c>
      <c r="ID218" s="460">
        <v>265.5</v>
      </c>
      <c r="IE218" s="483">
        <v>16046</v>
      </c>
      <c r="IF218" s="483">
        <v>420.9</v>
      </c>
      <c r="IG218" s="483">
        <v>16466.900000000001</v>
      </c>
      <c r="IH218" s="460">
        <v>5</v>
      </c>
      <c r="II218" s="460">
        <v>1363.2</v>
      </c>
      <c r="IJ218" s="460">
        <v>3773.75</v>
      </c>
      <c r="IK218" s="460">
        <v>2890</v>
      </c>
      <c r="IL218" s="460">
        <v>2328.5</v>
      </c>
      <c r="IM218" s="460">
        <v>2190.5</v>
      </c>
      <c r="IN218" s="460">
        <v>1586.5</v>
      </c>
      <c r="IO218" s="460">
        <v>1240.5</v>
      </c>
      <c r="IP218" s="460">
        <v>132.75</v>
      </c>
      <c r="IQ218" s="483">
        <v>15510.7</v>
      </c>
      <c r="IR218" s="460">
        <v>0.76</v>
      </c>
      <c r="IS218" s="460">
        <v>277.63</v>
      </c>
      <c r="IT218" s="460">
        <v>350.4</v>
      </c>
      <c r="IU218" s="460">
        <v>118.06</v>
      </c>
      <c r="IV218" s="460">
        <v>50.8</v>
      </c>
      <c r="IW218" s="460">
        <v>21.14</v>
      </c>
      <c r="IX218" s="460">
        <v>14.11</v>
      </c>
      <c r="IY218" s="460">
        <v>0.05</v>
      </c>
      <c r="IZ218" s="460">
        <v>0</v>
      </c>
      <c r="JA218" s="483">
        <v>832.95</v>
      </c>
      <c r="JB218" s="460">
        <v>4.24</v>
      </c>
      <c r="JC218" s="460">
        <v>1085.57</v>
      </c>
      <c r="JD218" s="460">
        <v>3423.35</v>
      </c>
      <c r="JE218" s="460">
        <v>2771.94</v>
      </c>
      <c r="JF218" s="460">
        <v>2277.6999999999998</v>
      </c>
      <c r="JG218" s="460">
        <v>2169.36</v>
      </c>
      <c r="JH218" s="460">
        <v>1572.39</v>
      </c>
      <c r="JI218" s="460">
        <v>1240.45</v>
      </c>
      <c r="JJ218" s="460">
        <v>132.75</v>
      </c>
      <c r="JK218" s="483">
        <v>14677.75</v>
      </c>
      <c r="JL218" s="460">
        <v>2.4</v>
      </c>
      <c r="JM218" s="460">
        <v>723.7</v>
      </c>
      <c r="JN218" s="460">
        <v>2662.6</v>
      </c>
      <c r="JO218" s="460">
        <v>2463.9</v>
      </c>
      <c r="JP218" s="460">
        <v>2277.6999999999998</v>
      </c>
      <c r="JQ218" s="460">
        <v>2651.4</v>
      </c>
      <c r="JR218" s="460">
        <v>2271.1999999999998</v>
      </c>
      <c r="JS218" s="460">
        <v>2067.4</v>
      </c>
      <c r="JT218" s="460">
        <v>265.5</v>
      </c>
      <c r="JU218" s="483">
        <v>15385.8</v>
      </c>
      <c r="JV218" s="483">
        <v>420.9</v>
      </c>
      <c r="JW218" s="483">
        <v>15806.7</v>
      </c>
      <c r="JX218" s="461"/>
      <c r="JY218" s="461"/>
      <c r="JZ218" s="461"/>
      <c r="KA218" s="461"/>
      <c r="KB218" s="461"/>
      <c r="KC218" s="461"/>
      <c r="KD218" s="461"/>
      <c r="KE218" s="461"/>
      <c r="KF218" s="461"/>
      <c r="KG218" s="461"/>
      <c r="KH218" s="461"/>
      <c r="KI218" s="461"/>
      <c r="KJ218" s="461"/>
      <c r="KK218" s="461"/>
      <c r="KL218" s="461"/>
      <c r="KM218" s="461"/>
      <c r="KN218" s="461"/>
      <c r="KO218" s="461"/>
      <c r="KP218" s="461"/>
      <c r="KQ218" s="461"/>
      <c r="KR218" s="461"/>
      <c r="KS218" s="461"/>
      <c r="KT218" s="461"/>
      <c r="KU218" s="461"/>
      <c r="KV218" s="461"/>
      <c r="KW218" s="461"/>
      <c r="KX218" s="462"/>
    </row>
    <row r="219" spans="1:310" s="463" customFormat="1" x14ac:dyDescent="0.2">
      <c r="A219" s="457" t="s">
        <v>450</v>
      </c>
      <c r="B219" s="473" t="s">
        <v>1048</v>
      </c>
      <c r="C219" s="464" t="s">
        <v>794</v>
      </c>
      <c r="D219" s="465" t="s">
        <v>451</v>
      </c>
      <c r="E219" s="484">
        <v>2453</v>
      </c>
      <c r="F219" s="484">
        <v>6467</v>
      </c>
      <c r="G219" s="484">
        <v>6205</v>
      </c>
      <c r="H219" s="484">
        <v>4563</v>
      </c>
      <c r="I219" s="484">
        <v>3601</v>
      </c>
      <c r="J219" s="484">
        <v>2121</v>
      </c>
      <c r="K219" s="484">
        <v>1169</v>
      </c>
      <c r="L219" s="484">
        <v>115</v>
      </c>
      <c r="M219" s="485">
        <v>26694</v>
      </c>
      <c r="N219" s="484">
        <v>126</v>
      </c>
      <c r="O219" s="484">
        <v>108</v>
      </c>
      <c r="P219" s="484">
        <v>90</v>
      </c>
      <c r="Q219" s="484">
        <v>46</v>
      </c>
      <c r="R219" s="484">
        <v>34</v>
      </c>
      <c r="S219" s="484">
        <v>20</v>
      </c>
      <c r="T219" s="484">
        <v>7</v>
      </c>
      <c r="U219" s="484">
        <v>1</v>
      </c>
      <c r="V219" s="485">
        <v>432</v>
      </c>
      <c r="W219" s="484">
        <v>0</v>
      </c>
      <c r="X219" s="484">
        <v>0</v>
      </c>
      <c r="Y219" s="484">
        <v>0</v>
      </c>
      <c r="Z219" s="484">
        <v>0</v>
      </c>
      <c r="AA219" s="484">
        <v>0</v>
      </c>
      <c r="AB219" s="484">
        <v>0</v>
      </c>
      <c r="AC219" s="484">
        <v>0</v>
      </c>
      <c r="AD219" s="484">
        <v>0</v>
      </c>
      <c r="AE219" s="485">
        <v>0</v>
      </c>
      <c r="AF219" s="484">
        <v>2327</v>
      </c>
      <c r="AG219" s="484">
        <v>6359</v>
      </c>
      <c r="AH219" s="484">
        <v>6115</v>
      </c>
      <c r="AI219" s="484">
        <v>4517</v>
      </c>
      <c r="AJ219" s="484">
        <v>3567</v>
      </c>
      <c r="AK219" s="484">
        <v>2101</v>
      </c>
      <c r="AL219" s="484">
        <v>1162</v>
      </c>
      <c r="AM219" s="484">
        <v>114</v>
      </c>
      <c r="AN219" s="485">
        <v>26262</v>
      </c>
      <c r="AO219" s="484">
        <v>5</v>
      </c>
      <c r="AP219" s="484">
        <v>23</v>
      </c>
      <c r="AQ219" s="484">
        <v>23</v>
      </c>
      <c r="AR219" s="484">
        <v>26</v>
      </c>
      <c r="AS219" s="484">
        <v>19</v>
      </c>
      <c r="AT219" s="484">
        <v>9</v>
      </c>
      <c r="AU219" s="484">
        <v>13</v>
      </c>
      <c r="AV219" s="484">
        <v>2</v>
      </c>
      <c r="AW219" s="485">
        <v>120</v>
      </c>
      <c r="AX219" s="484">
        <v>5</v>
      </c>
      <c r="AY219" s="484">
        <v>23</v>
      </c>
      <c r="AZ219" s="484">
        <v>23</v>
      </c>
      <c r="BA219" s="484">
        <v>26</v>
      </c>
      <c r="BB219" s="484">
        <v>19</v>
      </c>
      <c r="BC219" s="484">
        <v>9</v>
      </c>
      <c r="BD219" s="484">
        <v>13</v>
      </c>
      <c r="BE219" s="484">
        <v>2</v>
      </c>
      <c r="BF219" s="486"/>
      <c r="BG219" s="485">
        <v>120</v>
      </c>
      <c r="BH219" s="484">
        <v>5</v>
      </c>
      <c r="BI219" s="484">
        <v>2345</v>
      </c>
      <c r="BJ219" s="484">
        <v>6359</v>
      </c>
      <c r="BK219" s="484">
        <v>6118</v>
      </c>
      <c r="BL219" s="484">
        <v>4510</v>
      </c>
      <c r="BM219" s="484">
        <v>3557</v>
      </c>
      <c r="BN219" s="484">
        <v>2105</v>
      </c>
      <c r="BO219" s="484">
        <v>1151</v>
      </c>
      <c r="BP219" s="484">
        <v>112</v>
      </c>
      <c r="BQ219" s="485">
        <v>26262</v>
      </c>
      <c r="BR219" s="484">
        <v>2</v>
      </c>
      <c r="BS219" s="484">
        <v>1436</v>
      </c>
      <c r="BT219" s="484">
        <v>2544</v>
      </c>
      <c r="BU219" s="484">
        <v>1934</v>
      </c>
      <c r="BV219" s="484">
        <v>1150</v>
      </c>
      <c r="BW219" s="484">
        <v>703</v>
      </c>
      <c r="BX219" s="484">
        <v>364</v>
      </c>
      <c r="BY219" s="484">
        <v>171</v>
      </c>
      <c r="BZ219" s="484">
        <v>9</v>
      </c>
      <c r="CA219" s="485">
        <v>8313</v>
      </c>
      <c r="CB219" s="484">
        <v>0</v>
      </c>
      <c r="CC219" s="484">
        <v>10</v>
      </c>
      <c r="CD219" s="484">
        <v>62</v>
      </c>
      <c r="CE219" s="484">
        <v>51</v>
      </c>
      <c r="CF219" s="484">
        <v>41</v>
      </c>
      <c r="CG219" s="484">
        <v>34</v>
      </c>
      <c r="CH219" s="484">
        <v>20</v>
      </c>
      <c r="CI219" s="484">
        <v>4</v>
      </c>
      <c r="CJ219" s="484">
        <v>1</v>
      </c>
      <c r="CK219" s="485">
        <v>223</v>
      </c>
      <c r="CL219" s="484">
        <v>0</v>
      </c>
      <c r="CM219" s="484">
        <v>4</v>
      </c>
      <c r="CN219" s="484">
        <v>1</v>
      </c>
      <c r="CO219" s="484">
        <v>10</v>
      </c>
      <c r="CP219" s="484">
        <v>5</v>
      </c>
      <c r="CQ219" s="484">
        <v>5</v>
      </c>
      <c r="CR219" s="484">
        <v>12</v>
      </c>
      <c r="CS219" s="484">
        <v>5</v>
      </c>
      <c r="CT219" s="484">
        <v>5</v>
      </c>
      <c r="CU219" s="485">
        <v>47</v>
      </c>
      <c r="CV219" s="484">
        <v>70</v>
      </c>
      <c r="CW219" s="484">
        <v>141</v>
      </c>
      <c r="CX219" s="484">
        <v>211</v>
      </c>
      <c r="CY219" s="484">
        <v>147</v>
      </c>
      <c r="CZ219" s="484">
        <v>103</v>
      </c>
      <c r="DA219" s="484">
        <v>48</v>
      </c>
      <c r="DB219" s="484">
        <v>30</v>
      </c>
      <c r="DC219" s="484">
        <v>5</v>
      </c>
      <c r="DD219" s="485">
        <v>755</v>
      </c>
      <c r="DE219" s="484">
        <v>77</v>
      </c>
      <c r="DF219" s="484">
        <v>135</v>
      </c>
      <c r="DG219" s="484">
        <v>97</v>
      </c>
      <c r="DH219" s="484">
        <v>88</v>
      </c>
      <c r="DI219" s="484">
        <v>30</v>
      </c>
      <c r="DJ219" s="484">
        <v>9</v>
      </c>
      <c r="DK219" s="484">
        <v>9</v>
      </c>
      <c r="DL219" s="484">
        <v>2</v>
      </c>
      <c r="DM219" s="485">
        <v>447</v>
      </c>
      <c r="DN219" s="484">
        <v>11</v>
      </c>
      <c r="DO219" s="484">
        <v>21</v>
      </c>
      <c r="DP219" s="484">
        <v>9</v>
      </c>
      <c r="DQ219" s="484">
        <v>7</v>
      </c>
      <c r="DR219" s="484">
        <v>1</v>
      </c>
      <c r="DS219" s="484">
        <v>2</v>
      </c>
      <c r="DT219" s="484">
        <v>1</v>
      </c>
      <c r="DU219" s="484">
        <v>0</v>
      </c>
      <c r="DV219" s="485">
        <v>52</v>
      </c>
      <c r="DW219" s="484">
        <v>18</v>
      </c>
      <c r="DX219" s="484">
        <v>11</v>
      </c>
      <c r="DY219" s="484">
        <v>21</v>
      </c>
      <c r="DZ219" s="484">
        <v>10</v>
      </c>
      <c r="EA219" s="484">
        <v>6</v>
      </c>
      <c r="EB219" s="484">
        <v>7</v>
      </c>
      <c r="EC219" s="484">
        <v>3</v>
      </c>
      <c r="ED219" s="484">
        <v>1</v>
      </c>
      <c r="EE219" s="485">
        <v>77</v>
      </c>
      <c r="EF219" s="484">
        <v>106</v>
      </c>
      <c r="EG219" s="484">
        <v>167</v>
      </c>
      <c r="EH219" s="484">
        <v>127</v>
      </c>
      <c r="EI219" s="484">
        <v>105</v>
      </c>
      <c r="EJ219" s="484">
        <v>37</v>
      </c>
      <c r="EK219" s="484">
        <v>18</v>
      </c>
      <c r="EL219" s="484">
        <v>13</v>
      </c>
      <c r="EM219" s="484">
        <v>3</v>
      </c>
      <c r="EN219" s="485">
        <v>576</v>
      </c>
      <c r="EO219" s="484">
        <v>60</v>
      </c>
      <c r="EP219" s="484">
        <v>87</v>
      </c>
      <c r="EQ219" s="484">
        <v>76</v>
      </c>
      <c r="ER219" s="484">
        <v>68</v>
      </c>
      <c r="ES219" s="484">
        <v>25</v>
      </c>
      <c r="ET219" s="484">
        <v>13</v>
      </c>
      <c r="EU219" s="484">
        <v>8</v>
      </c>
      <c r="EV219" s="484">
        <v>3</v>
      </c>
      <c r="EW219" s="485">
        <v>340</v>
      </c>
      <c r="EX219" s="484">
        <v>0</v>
      </c>
      <c r="EY219" s="484">
        <v>0</v>
      </c>
      <c r="EZ219" s="484">
        <v>0</v>
      </c>
      <c r="FA219" s="484">
        <v>0</v>
      </c>
      <c r="FB219" s="484">
        <v>0</v>
      </c>
      <c r="FC219" s="484">
        <v>0</v>
      </c>
      <c r="FD219" s="484">
        <v>0</v>
      </c>
      <c r="FE219" s="484">
        <v>0</v>
      </c>
      <c r="FF219" s="485">
        <v>0</v>
      </c>
      <c r="FG219" s="484">
        <v>0</v>
      </c>
      <c r="FH219" s="484">
        <v>0</v>
      </c>
      <c r="FI219" s="484">
        <v>0</v>
      </c>
      <c r="FJ219" s="484">
        <v>0</v>
      </c>
      <c r="FK219" s="484">
        <v>0</v>
      </c>
      <c r="FL219" s="484">
        <v>0</v>
      </c>
      <c r="FM219" s="484">
        <v>0</v>
      </c>
      <c r="FN219" s="484">
        <v>0</v>
      </c>
      <c r="FO219" s="485">
        <v>0</v>
      </c>
      <c r="FP219" s="484">
        <v>0</v>
      </c>
      <c r="FQ219" s="484">
        <v>0</v>
      </c>
      <c r="FR219" s="484">
        <v>0</v>
      </c>
      <c r="FS219" s="484">
        <v>0</v>
      </c>
      <c r="FT219" s="484">
        <v>0</v>
      </c>
      <c r="FU219" s="484">
        <v>0</v>
      </c>
      <c r="FV219" s="484">
        <v>0</v>
      </c>
      <c r="FW219" s="484">
        <v>0</v>
      </c>
      <c r="FX219" s="485">
        <v>0</v>
      </c>
      <c r="FY219" s="484">
        <v>60</v>
      </c>
      <c r="FZ219" s="484">
        <v>87</v>
      </c>
      <c r="GA219" s="484">
        <v>76</v>
      </c>
      <c r="GB219" s="484">
        <v>68</v>
      </c>
      <c r="GC219" s="484">
        <v>25</v>
      </c>
      <c r="GD219" s="484">
        <v>13</v>
      </c>
      <c r="GE219" s="484">
        <v>8</v>
      </c>
      <c r="GF219" s="484">
        <v>3</v>
      </c>
      <c r="GG219" s="485">
        <v>340</v>
      </c>
      <c r="GH219" s="484">
        <v>3</v>
      </c>
      <c r="GI219" s="484">
        <v>866</v>
      </c>
      <c r="GJ219" s="484">
        <v>3720</v>
      </c>
      <c r="GK219" s="484">
        <v>4093</v>
      </c>
      <c r="GL219" s="484">
        <v>3297</v>
      </c>
      <c r="GM219" s="484">
        <v>2808</v>
      </c>
      <c r="GN219" s="484">
        <v>1700</v>
      </c>
      <c r="GO219" s="484">
        <v>967</v>
      </c>
      <c r="GP219" s="484">
        <v>96</v>
      </c>
      <c r="GQ219" s="485">
        <v>17550</v>
      </c>
      <c r="GR219" s="484">
        <v>2</v>
      </c>
      <c r="GS219" s="484">
        <v>1479</v>
      </c>
      <c r="GT219" s="484">
        <v>2639</v>
      </c>
      <c r="GU219" s="484">
        <v>2025</v>
      </c>
      <c r="GV219" s="484">
        <v>1213</v>
      </c>
      <c r="GW219" s="484">
        <v>749</v>
      </c>
      <c r="GX219" s="484">
        <v>405</v>
      </c>
      <c r="GY219" s="484">
        <v>184</v>
      </c>
      <c r="GZ219" s="484">
        <v>16</v>
      </c>
      <c r="HA219" s="485">
        <v>8712</v>
      </c>
      <c r="HB219" s="460">
        <v>0</v>
      </c>
      <c r="HC219" s="460">
        <v>6.4</v>
      </c>
      <c r="HD219" s="460">
        <v>2.2999999999999998</v>
      </c>
      <c r="HE219" s="460">
        <v>1</v>
      </c>
      <c r="HF219" s="460">
        <v>0.5</v>
      </c>
      <c r="HG219" s="460">
        <v>0</v>
      </c>
      <c r="HH219" s="460">
        <v>0</v>
      </c>
      <c r="HI219" s="460">
        <v>0</v>
      </c>
      <c r="HJ219" s="460">
        <v>0</v>
      </c>
      <c r="HK219" s="483">
        <v>10.199999999999999</v>
      </c>
      <c r="HL219" s="460">
        <v>4.5</v>
      </c>
      <c r="HM219" s="460">
        <v>1987.1</v>
      </c>
      <c r="HN219" s="460">
        <v>5699.7</v>
      </c>
      <c r="HO219" s="460">
        <v>5631.75</v>
      </c>
      <c r="HP219" s="460">
        <v>4216.25</v>
      </c>
      <c r="HQ219" s="460">
        <v>3375.25</v>
      </c>
      <c r="HR219" s="460">
        <v>2009</v>
      </c>
      <c r="HS219" s="460">
        <v>1109.75</v>
      </c>
      <c r="HT219" s="460">
        <v>108</v>
      </c>
      <c r="HU219" s="483">
        <v>24141.3</v>
      </c>
      <c r="HV219" s="460">
        <v>2.5</v>
      </c>
      <c r="HW219" s="460">
        <v>1324.7</v>
      </c>
      <c r="HX219" s="460">
        <v>4433.1000000000004</v>
      </c>
      <c r="HY219" s="460">
        <v>5006</v>
      </c>
      <c r="HZ219" s="460">
        <v>4216.3</v>
      </c>
      <c r="IA219" s="460">
        <v>4125.3</v>
      </c>
      <c r="IB219" s="460">
        <v>2901.9</v>
      </c>
      <c r="IC219" s="460">
        <v>1849.6</v>
      </c>
      <c r="ID219" s="460">
        <v>216</v>
      </c>
      <c r="IE219" s="483">
        <v>24075.4</v>
      </c>
      <c r="IF219" s="483">
        <v>8</v>
      </c>
      <c r="IG219" s="483">
        <v>24083.4</v>
      </c>
      <c r="IH219" s="460">
        <v>4.5</v>
      </c>
      <c r="II219" s="460">
        <v>1987.1</v>
      </c>
      <c r="IJ219" s="460">
        <v>5699.7</v>
      </c>
      <c r="IK219" s="460">
        <v>5631.75</v>
      </c>
      <c r="IL219" s="460">
        <v>4216.25</v>
      </c>
      <c r="IM219" s="460">
        <v>3375.25</v>
      </c>
      <c r="IN219" s="460">
        <v>2009</v>
      </c>
      <c r="IO219" s="460">
        <v>1109.75</v>
      </c>
      <c r="IP219" s="460">
        <v>108</v>
      </c>
      <c r="IQ219" s="483">
        <v>24141.3</v>
      </c>
      <c r="IR219" s="460">
        <v>1.37</v>
      </c>
      <c r="IS219" s="460">
        <v>527.87</v>
      </c>
      <c r="IT219" s="460">
        <v>876.83</v>
      </c>
      <c r="IU219" s="460">
        <v>419.35</v>
      </c>
      <c r="IV219" s="460">
        <v>126.32</v>
      </c>
      <c r="IW219" s="460">
        <v>56.73</v>
      </c>
      <c r="IX219" s="460">
        <v>25.45</v>
      </c>
      <c r="IY219" s="460">
        <v>4.7300000000000004</v>
      </c>
      <c r="IZ219" s="460">
        <v>0</v>
      </c>
      <c r="JA219" s="483">
        <v>2038.65</v>
      </c>
      <c r="JB219" s="460">
        <v>3.13</v>
      </c>
      <c r="JC219" s="460">
        <v>1459.23</v>
      </c>
      <c r="JD219" s="460">
        <v>4822.87</v>
      </c>
      <c r="JE219" s="460">
        <v>5212.3999999999996</v>
      </c>
      <c r="JF219" s="460">
        <v>4089.93</v>
      </c>
      <c r="JG219" s="460">
        <v>3318.52</v>
      </c>
      <c r="JH219" s="460">
        <v>1983.55</v>
      </c>
      <c r="JI219" s="460">
        <v>1105.02</v>
      </c>
      <c r="JJ219" s="460">
        <v>108</v>
      </c>
      <c r="JK219" s="483">
        <v>22102.65</v>
      </c>
      <c r="JL219" s="460">
        <v>1.7</v>
      </c>
      <c r="JM219" s="460">
        <v>972.8</v>
      </c>
      <c r="JN219" s="460">
        <v>3751.1</v>
      </c>
      <c r="JO219" s="460">
        <v>4633.2</v>
      </c>
      <c r="JP219" s="460">
        <v>4089.9</v>
      </c>
      <c r="JQ219" s="460">
        <v>4056</v>
      </c>
      <c r="JR219" s="460">
        <v>2865.1</v>
      </c>
      <c r="JS219" s="460">
        <v>1841.7</v>
      </c>
      <c r="JT219" s="460">
        <v>216</v>
      </c>
      <c r="JU219" s="483">
        <v>22427.5</v>
      </c>
      <c r="JV219" s="483">
        <v>8</v>
      </c>
      <c r="JW219" s="483">
        <v>22435.5</v>
      </c>
      <c r="JX219" s="461"/>
      <c r="JY219" s="461"/>
      <c r="JZ219" s="461"/>
      <c r="KA219" s="461"/>
      <c r="KB219" s="461"/>
      <c r="KC219" s="461"/>
      <c r="KD219" s="461"/>
      <c r="KE219" s="461"/>
      <c r="KF219" s="461"/>
      <c r="KG219" s="461"/>
      <c r="KH219" s="461"/>
      <c r="KI219" s="461"/>
      <c r="KJ219" s="461"/>
      <c r="KK219" s="461"/>
      <c r="KL219" s="461"/>
      <c r="KM219" s="461"/>
      <c r="KN219" s="461"/>
      <c r="KO219" s="461"/>
      <c r="KP219" s="461"/>
      <c r="KQ219" s="461"/>
      <c r="KR219" s="461"/>
      <c r="KS219" s="461"/>
      <c r="KT219" s="461"/>
      <c r="KU219" s="461"/>
      <c r="KV219" s="461"/>
      <c r="KW219" s="461"/>
      <c r="KX219" s="462"/>
    </row>
    <row r="220" spans="1:310" s="463" customFormat="1" x14ac:dyDescent="0.2">
      <c r="A220" s="457" t="s">
        <v>452</v>
      </c>
      <c r="B220" s="473" t="s">
        <v>1049</v>
      </c>
      <c r="C220" s="464" t="s">
        <v>784</v>
      </c>
      <c r="D220" s="465" t="s">
        <v>453</v>
      </c>
      <c r="E220" s="484">
        <v>61038</v>
      </c>
      <c r="F220" s="484">
        <v>28231</v>
      </c>
      <c r="G220" s="484">
        <v>19570</v>
      </c>
      <c r="H220" s="484">
        <v>10267</v>
      </c>
      <c r="I220" s="484">
        <v>3681</v>
      </c>
      <c r="J220" s="484">
        <v>1454</v>
      </c>
      <c r="K220" s="484">
        <v>865</v>
      </c>
      <c r="L220" s="484">
        <v>98</v>
      </c>
      <c r="M220" s="485">
        <v>125204</v>
      </c>
      <c r="N220" s="484">
        <v>2011</v>
      </c>
      <c r="O220" s="484">
        <v>711</v>
      </c>
      <c r="P220" s="484">
        <v>617</v>
      </c>
      <c r="Q220" s="484">
        <v>326</v>
      </c>
      <c r="R220" s="484">
        <v>74</v>
      </c>
      <c r="S220" s="484">
        <v>17</v>
      </c>
      <c r="T220" s="484">
        <v>9</v>
      </c>
      <c r="U220" s="484">
        <v>7</v>
      </c>
      <c r="V220" s="485">
        <v>3772</v>
      </c>
      <c r="W220" s="484">
        <v>0</v>
      </c>
      <c r="X220" s="484">
        <v>0</v>
      </c>
      <c r="Y220" s="484">
        <v>0</v>
      </c>
      <c r="Z220" s="484">
        <v>0</v>
      </c>
      <c r="AA220" s="484">
        <v>0</v>
      </c>
      <c r="AB220" s="484">
        <v>0</v>
      </c>
      <c r="AC220" s="484">
        <v>0</v>
      </c>
      <c r="AD220" s="484">
        <v>0</v>
      </c>
      <c r="AE220" s="485">
        <v>0</v>
      </c>
      <c r="AF220" s="484">
        <v>59027</v>
      </c>
      <c r="AG220" s="484">
        <v>27520</v>
      </c>
      <c r="AH220" s="484">
        <v>18953</v>
      </c>
      <c r="AI220" s="484">
        <v>9941</v>
      </c>
      <c r="AJ220" s="484">
        <v>3607</v>
      </c>
      <c r="AK220" s="484">
        <v>1437</v>
      </c>
      <c r="AL220" s="484">
        <v>856</v>
      </c>
      <c r="AM220" s="484">
        <v>91</v>
      </c>
      <c r="AN220" s="485">
        <v>121432</v>
      </c>
      <c r="AO220" s="484">
        <v>154</v>
      </c>
      <c r="AP220" s="484">
        <v>131</v>
      </c>
      <c r="AQ220" s="484">
        <v>104</v>
      </c>
      <c r="AR220" s="484">
        <v>68</v>
      </c>
      <c r="AS220" s="484">
        <v>47</v>
      </c>
      <c r="AT220" s="484">
        <v>18</v>
      </c>
      <c r="AU220" s="484">
        <v>22</v>
      </c>
      <c r="AV220" s="484">
        <v>11</v>
      </c>
      <c r="AW220" s="485">
        <v>555</v>
      </c>
      <c r="AX220" s="484">
        <v>154</v>
      </c>
      <c r="AY220" s="484">
        <v>131</v>
      </c>
      <c r="AZ220" s="484">
        <v>104</v>
      </c>
      <c r="BA220" s="484">
        <v>68</v>
      </c>
      <c r="BB220" s="484">
        <v>47</v>
      </c>
      <c r="BC220" s="484">
        <v>18</v>
      </c>
      <c r="BD220" s="484">
        <v>22</v>
      </c>
      <c r="BE220" s="484">
        <v>11</v>
      </c>
      <c r="BF220" s="486"/>
      <c r="BG220" s="485">
        <v>555</v>
      </c>
      <c r="BH220" s="484">
        <v>154</v>
      </c>
      <c r="BI220" s="484">
        <v>59004</v>
      </c>
      <c r="BJ220" s="484">
        <v>27493</v>
      </c>
      <c r="BK220" s="484">
        <v>18917</v>
      </c>
      <c r="BL220" s="484">
        <v>9920</v>
      </c>
      <c r="BM220" s="484">
        <v>3578</v>
      </c>
      <c r="BN220" s="484">
        <v>1441</v>
      </c>
      <c r="BO220" s="484">
        <v>845</v>
      </c>
      <c r="BP220" s="484">
        <v>80</v>
      </c>
      <c r="BQ220" s="485">
        <v>121432</v>
      </c>
      <c r="BR220" s="484">
        <v>41</v>
      </c>
      <c r="BS220" s="484">
        <v>28462</v>
      </c>
      <c r="BT220" s="484">
        <v>9697</v>
      </c>
      <c r="BU220" s="484">
        <v>4979</v>
      </c>
      <c r="BV220" s="484">
        <v>1945</v>
      </c>
      <c r="BW220" s="484">
        <v>598</v>
      </c>
      <c r="BX220" s="484">
        <v>218</v>
      </c>
      <c r="BY220" s="484">
        <v>104</v>
      </c>
      <c r="BZ220" s="484">
        <v>10</v>
      </c>
      <c r="CA220" s="485">
        <v>46054</v>
      </c>
      <c r="CB220" s="484">
        <v>7</v>
      </c>
      <c r="CC220" s="484">
        <v>654</v>
      </c>
      <c r="CD220" s="484">
        <v>371</v>
      </c>
      <c r="CE220" s="484">
        <v>290</v>
      </c>
      <c r="CF220" s="484">
        <v>144</v>
      </c>
      <c r="CG220" s="484">
        <v>18</v>
      </c>
      <c r="CH220" s="484">
        <v>9</v>
      </c>
      <c r="CI220" s="484">
        <v>6</v>
      </c>
      <c r="CJ220" s="484">
        <v>0</v>
      </c>
      <c r="CK220" s="485">
        <v>1499</v>
      </c>
      <c r="CL220" s="484">
        <v>4</v>
      </c>
      <c r="CM220" s="484">
        <v>25</v>
      </c>
      <c r="CN220" s="484">
        <v>15</v>
      </c>
      <c r="CO220" s="484">
        <v>21</v>
      </c>
      <c r="CP220" s="484">
        <v>22</v>
      </c>
      <c r="CQ220" s="484">
        <v>12</v>
      </c>
      <c r="CR220" s="484">
        <v>13</v>
      </c>
      <c r="CS220" s="484">
        <v>25</v>
      </c>
      <c r="CT220" s="484">
        <v>11</v>
      </c>
      <c r="CU220" s="485">
        <v>148</v>
      </c>
      <c r="CV220" s="484">
        <v>701</v>
      </c>
      <c r="CW220" s="484">
        <v>547</v>
      </c>
      <c r="CX220" s="484">
        <v>354</v>
      </c>
      <c r="CY220" s="484">
        <v>273</v>
      </c>
      <c r="CZ220" s="484">
        <v>44</v>
      </c>
      <c r="DA220" s="484">
        <v>13</v>
      </c>
      <c r="DB220" s="484">
        <v>6</v>
      </c>
      <c r="DC220" s="484">
        <v>0</v>
      </c>
      <c r="DD220" s="485">
        <v>1938</v>
      </c>
      <c r="DE220" s="484">
        <v>552</v>
      </c>
      <c r="DF220" s="484">
        <v>305</v>
      </c>
      <c r="DG220" s="484">
        <v>245</v>
      </c>
      <c r="DH220" s="484">
        <v>122</v>
      </c>
      <c r="DI220" s="484">
        <v>33</v>
      </c>
      <c r="DJ220" s="484">
        <v>15</v>
      </c>
      <c r="DK220" s="484">
        <v>10</v>
      </c>
      <c r="DL220" s="484">
        <v>1</v>
      </c>
      <c r="DM220" s="485">
        <v>1283</v>
      </c>
      <c r="DN220" s="484">
        <v>178</v>
      </c>
      <c r="DO220" s="484">
        <v>87</v>
      </c>
      <c r="DP220" s="484">
        <v>56</v>
      </c>
      <c r="DQ220" s="484">
        <v>23</v>
      </c>
      <c r="DR220" s="484">
        <v>9</v>
      </c>
      <c r="DS220" s="484">
        <v>3</v>
      </c>
      <c r="DT220" s="484">
        <v>1</v>
      </c>
      <c r="DU220" s="484">
        <v>0</v>
      </c>
      <c r="DV220" s="485">
        <v>357</v>
      </c>
      <c r="DW220" s="484">
        <v>132</v>
      </c>
      <c r="DX220" s="484">
        <v>66</v>
      </c>
      <c r="DY220" s="484">
        <v>43</v>
      </c>
      <c r="DZ220" s="484">
        <v>18</v>
      </c>
      <c r="EA220" s="484">
        <v>5</v>
      </c>
      <c r="EB220" s="484">
        <v>1</v>
      </c>
      <c r="EC220" s="484">
        <v>2</v>
      </c>
      <c r="ED220" s="484">
        <v>2</v>
      </c>
      <c r="EE220" s="485">
        <v>269</v>
      </c>
      <c r="EF220" s="484">
        <v>862</v>
      </c>
      <c r="EG220" s="484">
        <v>458</v>
      </c>
      <c r="EH220" s="484">
        <v>344</v>
      </c>
      <c r="EI220" s="484">
        <v>163</v>
      </c>
      <c r="EJ220" s="484">
        <v>47</v>
      </c>
      <c r="EK220" s="484">
        <v>19</v>
      </c>
      <c r="EL220" s="484">
        <v>13</v>
      </c>
      <c r="EM220" s="484">
        <v>3</v>
      </c>
      <c r="EN220" s="485">
        <v>1909</v>
      </c>
      <c r="EO220" s="484">
        <v>520</v>
      </c>
      <c r="EP220" s="484">
        <v>284</v>
      </c>
      <c r="EQ220" s="484">
        <v>236</v>
      </c>
      <c r="ER220" s="484">
        <v>108</v>
      </c>
      <c r="ES220" s="484">
        <v>28</v>
      </c>
      <c r="ET220" s="484">
        <v>12</v>
      </c>
      <c r="EU220" s="484">
        <v>8</v>
      </c>
      <c r="EV220" s="484">
        <v>2</v>
      </c>
      <c r="EW220" s="485">
        <v>1198</v>
      </c>
      <c r="EX220" s="484">
        <v>0</v>
      </c>
      <c r="EY220" s="484">
        <v>0</v>
      </c>
      <c r="EZ220" s="484">
        <v>0</v>
      </c>
      <c r="FA220" s="484">
        <v>0</v>
      </c>
      <c r="FB220" s="484">
        <v>0</v>
      </c>
      <c r="FC220" s="484">
        <v>0</v>
      </c>
      <c r="FD220" s="484">
        <v>0</v>
      </c>
      <c r="FE220" s="484">
        <v>0</v>
      </c>
      <c r="FF220" s="485">
        <v>0</v>
      </c>
      <c r="FG220" s="484">
        <v>0</v>
      </c>
      <c r="FH220" s="484">
        <v>0</v>
      </c>
      <c r="FI220" s="484">
        <v>0</v>
      </c>
      <c r="FJ220" s="484">
        <v>0</v>
      </c>
      <c r="FK220" s="484">
        <v>0</v>
      </c>
      <c r="FL220" s="484">
        <v>0</v>
      </c>
      <c r="FM220" s="484">
        <v>0</v>
      </c>
      <c r="FN220" s="484">
        <v>0</v>
      </c>
      <c r="FO220" s="485">
        <v>0</v>
      </c>
      <c r="FP220" s="484">
        <v>5</v>
      </c>
      <c r="FQ220" s="484">
        <v>2</v>
      </c>
      <c r="FR220" s="484">
        <v>1</v>
      </c>
      <c r="FS220" s="484">
        <v>0</v>
      </c>
      <c r="FT220" s="484">
        <v>0</v>
      </c>
      <c r="FU220" s="484">
        <v>3</v>
      </c>
      <c r="FV220" s="484">
        <v>0</v>
      </c>
      <c r="FW220" s="484">
        <v>0</v>
      </c>
      <c r="FX220" s="485">
        <v>11</v>
      </c>
      <c r="FY220" s="484">
        <v>515</v>
      </c>
      <c r="FZ220" s="484">
        <v>282</v>
      </c>
      <c r="GA220" s="484">
        <v>235</v>
      </c>
      <c r="GB220" s="484">
        <v>108</v>
      </c>
      <c r="GC220" s="484">
        <v>28</v>
      </c>
      <c r="GD220" s="484">
        <v>9</v>
      </c>
      <c r="GE220" s="484">
        <v>8</v>
      </c>
      <c r="GF220" s="484">
        <v>2</v>
      </c>
      <c r="GG220" s="485">
        <v>1187</v>
      </c>
      <c r="GH220" s="484">
        <v>102</v>
      </c>
      <c r="GI220" s="484">
        <v>29553</v>
      </c>
      <c r="GJ220" s="484">
        <v>17257</v>
      </c>
      <c r="GK220" s="484">
        <v>13528</v>
      </c>
      <c r="GL220" s="484">
        <v>7768</v>
      </c>
      <c r="GM220" s="484">
        <v>2936</v>
      </c>
      <c r="GN220" s="484">
        <v>1197</v>
      </c>
      <c r="GO220" s="484">
        <v>707</v>
      </c>
      <c r="GP220" s="484">
        <v>57</v>
      </c>
      <c r="GQ220" s="485">
        <v>73105</v>
      </c>
      <c r="GR220" s="484">
        <v>52</v>
      </c>
      <c r="GS220" s="484">
        <v>29451</v>
      </c>
      <c r="GT220" s="484">
        <v>10236</v>
      </c>
      <c r="GU220" s="484">
        <v>5389</v>
      </c>
      <c r="GV220" s="484">
        <v>2152</v>
      </c>
      <c r="GW220" s="484">
        <v>642</v>
      </c>
      <c r="GX220" s="484">
        <v>244</v>
      </c>
      <c r="GY220" s="484">
        <v>138</v>
      </c>
      <c r="GZ220" s="484">
        <v>23</v>
      </c>
      <c r="HA220" s="485">
        <v>48327</v>
      </c>
      <c r="HB220" s="460">
        <v>0</v>
      </c>
      <c r="HC220" s="460">
        <v>0</v>
      </c>
      <c r="HD220" s="460">
        <v>0</v>
      </c>
      <c r="HE220" s="460">
        <v>0</v>
      </c>
      <c r="HF220" s="460">
        <v>0</v>
      </c>
      <c r="HG220" s="460">
        <v>0</v>
      </c>
      <c r="HH220" s="460">
        <v>0</v>
      </c>
      <c r="HI220" s="460">
        <v>0</v>
      </c>
      <c r="HJ220" s="460">
        <v>0</v>
      </c>
      <c r="HK220" s="483">
        <v>0</v>
      </c>
      <c r="HL220" s="460">
        <v>140</v>
      </c>
      <c r="HM220" s="460">
        <v>51807.5</v>
      </c>
      <c r="HN220" s="460">
        <v>25008.799999999999</v>
      </c>
      <c r="HO220" s="460">
        <v>17612.650000000001</v>
      </c>
      <c r="HP220" s="460">
        <v>9397.25</v>
      </c>
      <c r="HQ220" s="460">
        <v>3418.5</v>
      </c>
      <c r="HR220" s="460">
        <v>1378.45</v>
      </c>
      <c r="HS220" s="460">
        <v>806.5</v>
      </c>
      <c r="HT220" s="460">
        <v>76</v>
      </c>
      <c r="HU220" s="483">
        <v>109645.65</v>
      </c>
      <c r="HV220" s="460">
        <v>77.8</v>
      </c>
      <c r="HW220" s="460">
        <v>34538.300000000003</v>
      </c>
      <c r="HX220" s="460">
        <v>19451.3</v>
      </c>
      <c r="HY220" s="460">
        <v>15655.7</v>
      </c>
      <c r="HZ220" s="460">
        <v>9397.2999999999993</v>
      </c>
      <c r="IA220" s="460">
        <v>4178.2</v>
      </c>
      <c r="IB220" s="460">
        <v>1991.1</v>
      </c>
      <c r="IC220" s="460">
        <v>1344.2</v>
      </c>
      <c r="ID220" s="460">
        <v>152</v>
      </c>
      <c r="IE220" s="483">
        <v>86785.9</v>
      </c>
      <c r="IF220" s="483">
        <v>0</v>
      </c>
      <c r="IG220" s="483">
        <v>86785.9</v>
      </c>
      <c r="IH220" s="460">
        <v>140</v>
      </c>
      <c r="II220" s="460">
        <v>51807.5</v>
      </c>
      <c r="IJ220" s="460">
        <v>25008.799999999999</v>
      </c>
      <c r="IK220" s="460">
        <v>17612.650000000001</v>
      </c>
      <c r="IL220" s="460">
        <v>9397.25</v>
      </c>
      <c r="IM220" s="460">
        <v>3418.5</v>
      </c>
      <c r="IN220" s="460">
        <v>1378.45</v>
      </c>
      <c r="IO220" s="460">
        <v>806.5</v>
      </c>
      <c r="IP220" s="460">
        <v>76</v>
      </c>
      <c r="IQ220" s="483">
        <v>109645.65</v>
      </c>
      <c r="IR220" s="460">
        <v>50.01</v>
      </c>
      <c r="IS220" s="460">
        <v>14851.32</v>
      </c>
      <c r="IT220" s="460">
        <v>2534.2399999999998</v>
      </c>
      <c r="IU220" s="460">
        <v>972.73</v>
      </c>
      <c r="IV220" s="460">
        <v>328.68</v>
      </c>
      <c r="IW220" s="460">
        <v>126.12</v>
      </c>
      <c r="IX220" s="460">
        <v>40.549999999999997</v>
      </c>
      <c r="IY220" s="460">
        <v>17.170000000000002</v>
      </c>
      <c r="IZ220" s="460">
        <v>0</v>
      </c>
      <c r="JA220" s="483">
        <v>18920.82</v>
      </c>
      <c r="JB220" s="460">
        <v>89.99</v>
      </c>
      <c r="JC220" s="460">
        <v>36956.18</v>
      </c>
      <c r="JD220" s="460">
        <v>22474.560000000001</v>
      </c>
      <c r="JE220" s="460">
        <v>16639.919999999998</v>
      </c>
      <c r="JF220" s="460">
        <v>9068.57</v>
      </c>
      <c r="JG220" s="460">
        <v>3292.38</v>
      </c>
      <c r="JH220" s="460">
        <v>1337.9</v>
      </c>
      <c r="JI220" s="460">
        <v>789.33</v>
      </c>
      <c r="JJ220" s="460">
        <v>76</v>
      </c>
      <c r="JK220" s="483">
        <v>90724.83</v>
      </c>
      <c r="JL220" s="460">
        <v>50</v>
      </c>
      <c r="JM220" s="460">
        <v>24637.5</v>
      </c>
      <c r="JN220" s="460">
        <v>17480.2</v>
      </c>
      <c r="JO220" s="460">
        <v>14791</v>
      </c>
      <c r="JP220" s="460">
        <v>9068.6</v>
      </c>
      <c r="JQ220" s="460">
        <v>4024</v>
      </c>
      <c r="JR220" s="460">
        <v>1932.5</v>
      </c>
      <c r="JS220" s="460">
        <v>1315.6</v>
      </c>
      <c r="JT220" s="460">
        <v>152</v>
      </c>
      <c r="JU220" s="483">
        <v>73451.399999999994</v>
      </c>
      <c r="JV220" s="483">
        <v>0</v>
      </c>
      <c r="JW220" s="483">
        <v>73451.399999999994</v>
      </c>
      <c r="JX220" s="461"/>
      <c r="JY220" s="461"/>
      <c r="JZ220" s="461"/>
      <c r="KA220" s="461"/>
      <c r="KB220" s="461"/>
      <c r="KC220" s="461"/>
      <c r="KD220" s="461"/>
      <c r="KE220" s="461"/>
      <c r="KF220" s="461"/>
      <c r="KG220" s="461"/>
      <c r="KH220" s="461"/>
      <c r="KI220" s="461"/>
      <c r="KJ220" s="461"/>
      <c r="KK220" s="461"/>
      <c r="KL220" s="461"/>
      <c r="KM220" s="461"/>
      <c r="KN220" s="461"/>
      <c r="KO220" s="461"/>
      <c r="KP220" s="461"/>
      <c r="KQ220" s="461"/>
      <c r="KR220" s="461"/>
      <c r="KS220" s="461"/>
      <c r="KT220" s="461"/>
      <c r="KU220" s="461"/>
      <c r="KV220" s="461"/>
      <c r="KW220" s="461"/>
      <c r="KX220" s="462"/>
    </row>
    <row r="221" spans="1:310" s="463" customFormat="1" x14ac:dyDescent="0.2">
      <c r="A221" s="457" t="s">
        <v>454</v>
      </c>
      <c r="B221" s="473" t="s">
        <v>1050</v>
      </c>
      <c r="C221" s="464" t="s">
        <v>807</v>
      </c>
      <c r="D221" s="465" t="s">
        <v>455</v>
      </c>
      <c r="E221" s="484">
        <v>58253</v>
      </c>
      <c r="F221" s="484">
        <v>44217</v>
      </c>
      <c r="G221" s="484">
        <v>21269</v>
      </c>
      <c r="H221" s="484">
        <v>7488</v>
      </c>
      <c r="I221" s="484">
        <v>2949</v>
      </c>
      <c r="J221" s="484">
        <v>521</v>
      </c>
      <c r="K221" s="484">
        <v>66</v>
      </c>
      <c r="L221" s="484">
        <v>38</v>
      </c>
      <c r="M221" s="485">
        <v>134801</v>
      </c>
      <c r="N221" s="484">
        <v>974</v>
      </c>
      <c r="O221" s="484">
        <v>514</v>
      </c>
      <c r="P221" s="484">
        <v>255</v>
      </c>
      <c r="Q221" s="484">
        <v>84</v>
      </c>
      <c r="R221" s="484">
        <v>22</v>
      </c>
      <c r="S221" s="484">
        <v>2</v>
      </c>
      <c r="T221" s="484">
        <v>3</v>
      </c>
      <c r="U221" s="484">
        <v>0</v>
      </c>
      <c r="V221" s="485">
        <v>1854</v>
      </c>
      <c r="W221" s="484">
        <v>0</v>
      </c>
      <c r="X221" s="484">
        <v>0</v>
      </c>
      <c r="Y221" s="484">
        <v>0</v>
      </c>
      <c r="Z221" s="484">
        <v>0</v>
      </c>
      <c r="AA221" s="484">
        <v>0</v>
      </c>
      <c r="AB221" s="484">
        <v>0</v>
      </c>
      <c r="AC221" s="484">
        <v>0</v>
      </c>
      <c r="AD221" s="484">
        <v>0</v>
      </c>
      <c r="AE221" s="485">
        <v>0</v>
      </c>
      <c r="AF221" s="484">
        <v>57279</v>
      </c>
      <c r="AG221" s="484">
        <v>43703</v>
      </c>
      <c r="AH221" s="484">
        <v>21014</v>
      </c>
      <c r="AI221" s="484">
        <v>7404</v>
      </c>
      <c r="AJ221" s="484">
        <v>2927</v>
      </c>
      <c r="AK221" s="484">
        <v>519</v>
      </c>
      <c r="AL221" s="484">
        <v>63</v>
      </c>
      <c r="AM221" s="484">
        <v>38</v>
      </c>
      <c r="AN221" s="485">
        <v>132947</v>
      </c>
      <c r="AO221" s="484">
        <v>141</v>
      </c>
      <c r="AP221" s="484">
        <v>219</v>
      </c>
      <c r="AQ221" s="484">
        <v>134</v>
      </c>
      <c r="AR221" s="484">
        <v>74</v>
      </c>
      <c r="AS221" s="484">
        <v>54</v>
      </c>
      <c r="AT221" s="484">
        <v>18</v>
      </c>
      <c r="AU221" s="484">
        <v>9</v>
      </c>
      <c r="AV221" s="484">
        <v>20</v>
      </c>
      <c r="AW221" s="485">
        <v>669</v>
      </c>
      <c r="AX221" s="484">
        <v>141</v>
      </c>
      <c r="AY221" s="484">
        <v>219</v>
      </c>
      <c r="AZ221" s="484">
        <v>134</v>
      </c>
      <c r="BA221" s="484">
        <v>74</v>
      </c>
      <c r="BB221" s="484">
        <v>54</v>
      </c>
      <c r="BC221" s="484">
        <v>18</v>
      </c>
      <c r="BD221" s="484">
        <v>9</v>
      </c>
      <c r="BE221" s="484">
        <v>20</v>
      </c>
      <c r="BF221" s="486"/>
      <c r="BG221" s="485">
        <v>669</v>
      </c>
      <c r="BH221" s="484">
        <v>141</v>
      </c>
      <c r="BI221" s="484">
        <v>57357</v>
      </c>
      <c r="BJ221" s="484">
        <v>43618</v>
      </c>
      <c r="BK221" s="484">
        <v>20954</v>
      </c>
      <c r="BL221" s="484">
        <v>7384</v>
      </c>
      <c r="BM221" s="484">
        <v>2891</v>
      </c>
      <c r="BN221" s="484">
        <v>510</v>
      </c>
      <c r="BO221" s="484">
        <v>74</v>
      </c>
      <c r="BP221" s="484">
        <v>18</v>
      </c>
      <c r="BQ221" s="485">
        <v>132947</v>
      </c>
      <c r="BR221" s="484">
        <v>34</v>
      </c>
      <c r="BS221" s="484">
        <v>26078</v>
      </c>
      <c r="BT221" s="484">
        <v>14227</v>
      </c>
      <c r="BU221" s="484">
        <v>5291</v>
      </c>
      <c r="BV221" s="484">
        <v>1335</v>
      </c>
      <c r="BW221" s="484">
        <v>426</v>
      </c>
      <c r="BX221" s="484">
        <v>68</v>
      </c>
      <c r="BY221" s="484">
        <v>3</v>
      </c>
      <c r="BZ221" s="484">
        <v>0</v>
      </c>
      <c r="CA221" s="485">
        <v>47462</v>
      </c>
      <c r="CB221" s="484">
        <v>1</v>
      </c>
      <c r="CC221" s="484">
        <v>370</v>
      </c>
      <c r="CD221" s="484">
        <v>381</v>
      </c>
      <c r="CE221" s="484">
        <v>189</v>
      </c>
      <c r="CF221" s="484">
        <v>76</v>
      </c>
      <c r="CG221" s="484">
        <v>26</v>
      </c>
      <c r="CH221" s="484">
        <v>4</v>
      </c>
      <c r="CI221" s="484">
        <v>2</v>
      </c>
      <c r="CJ221" s="484">
        <v>0</v>
      </c>
      <c r="CK221" s="485">
        <v>1049</v>
      </c>
      <c r="CL221" s="484">
        <v>0</v>
      </c>
      <c r="CM221" s="484">
        <v>25</v>
      </c>
      <c r="CN221" s="484">
        <v>30</v>
      </c>
      <c r="CO221" s="484">
        <v>17</v>
      </c>
      <c r="CP221" s="484">
        <v>21</v>
      </c>
      <c r="CQ221" s="484">
        <v>10</v>
      </c>
      <c r="CR221" s="484">
        <v>10</v>
      </c>
      <c r="CS221" s="484">
        <v>27</v>
      </c>
      <c r="CT221" s="484">
        <v>12</v>
      </c>
      <c r="CU221" s="485">
        <v>152</v>
      </c>
      <c r="CV221" s="484">
        <v>3</v>
      </c>
      <c r="CW221" s="484">
        <v>5</v>
      </c>
      <c r="CX221" s="484">
        <v>1</v>
      </c>
      <c r="CY221" s="484">
        <v>0</v>
      </c>
      <c r="CZ221" s="484">
        <v>0</v>
      </c>
      <c r="DA221" s="484">
        <v>0</v>
      </c>
      <c r="DB221" s="484">
        <v>0</v>
      </c>
      <c r="DC221" s="484">
        <v>0</v>
      </c>
      <c r="DD221" s="485">
        <v>9</v>
      </c>
      <c r="DE221" s="484">
        <v>1667</v>
      </c>
      <c r="DF221" s="484">
        <v>790</v>
      </c>
      <c r="DG221" s="484">
        <v>385</v>
      </c>
      <c r="DH221" s="484">
        <v>107</v>
      </c>
      <c r="DI221" s="484">
        <v>41</v>
      </c>
      <c r="DJ221" s="484">
        <v>10</v>
      </c>
      <c r="DK221" s="484">
        <v>1</v>
      </c>
      <c r="DL221" s="484">
        <v>1</v>
      </c>
      <c r="DM221" s="485">
        <v>3002</v>
      </c>
      <c r="DN221" s="484">
        <v>0</v>
      </c>
      <c r="DO221" s="484">
        <v>0</v>
      </c>
      <c r="DP221" s="484">
        <v>0</v>
      </c>
      <c r="DQ221" s="484">
        <v>0</v>
      </c>
      <c r="DR221" s="484">
        <v>0</v>
      </c>
      <c r="DS221" s="484">
        <v>0</v>
      </c>
      <c r="DT221" s="484">
        <v>0</v>
      </c>
      <c r="DU221" s="484">
        <v>0</v>
      </c>
      <c r="DV221" s="485">
        <v>0</v>
      </c>
      <c r="DW221" s="484">
        <v>211</v>
      </c>
      <c r="DX221" s="484">
        <v>63</v>
      </c>
      <c r="DY221" s="484">
        <v>30</v>
      </c>
      <c r="DZ221" s="484">
        <v>9</v>
      </c>
      <c r="EA221" s="484">
        <v>6</v>
      </c>
      <c r="EB221" s="484">
        <v>0</v>
      </c>
      <c r="EC221" s="484">
        <v>0</v>
      </c>
      <c r="ED221" s="484">
        <v>1</v>
      </c>
      <c r="EE221" s="485">
        <v>320</v>
      </c>
      <c r="EF221" s="484">
        <v>1878</v>
      </c>
      <c r="EG221" s="484">
        <v>853</v>
      </c>
      <c r="EH221" s="484">
        <v>415</v>
      </c>
      <c r="EI221" s="484">
        <v>116</v>
      </c>
      <c r="EJ221" s="484">
        <v>47</v>
      </c>
      <c r="EK221" s="484">
        <v>10</v>
      </c>
      <c r="EL221" s="484">
        <v>1</v>
      </c>
      <c r="EM221" s="484">
        <v>2</v>
      </c>
      <c r="EN221" s="485">
        <v>3322</v>
      </c>
      <c r="EO221" s="484">
        <v>747</v>
      </c>
      <c r="EP221" s="484">
        <v>428</v>
      </c>
      <c r="EQ221" s="484">
        <v>196</v>
      </c>
      <c r="ER221" s="484">
        <v>46</v>
      </c>
      <c r="ES221" s="484">
        <v>14</v>
      </c>
      <c r="ET221" s="484">
        <v>6</v>
      </c>
      <c r="EU221" s="484">
        <v>0</v>
      </c>
      <c r="EV221" s="484">
        <v>0</v>
      </c>
      <c r="EW221" s="485">
        <v>1437</v>
      </c>
      <c r="EX221" s="484">
        <v>0</v>
      </c>
      <c r="EY221" s="484">
        <v>0</v>
      </c>
      <c r="EZ221" s="484">
        <v>0</v>
      </c>
      <c r="FA221" s="484">
        <v>0</v>
      </c>
      <c r="FB221" s="484">
        <v>0</v>
      </c>
      <c r="FC221" s="484">
        <v>0</v>
      </c>
      <c r="FD221" s="484">
        <v>0</v>
      </c>
      <c r="FE221" s="484">
        <v>0</v>
      </c>
      <c r="FF221" s="485">
        <v>0</v>
      </c>
      <c r="FG221" s="484">
        <v>0</v>
      </c>
      <c r="FH221" s="484">
        <v>0</v>
      </c>
      <c r="FI221" s="484">
        <v>0</v>
      </c>
      <c r="FJ221" s="484">
        <v>0</v>
      </c>
      <c r="FK221" s="484">
        <v>0</v>
      </c>
      <c r="FL221" s="484">
        <v>0</v>
      </c>
      <c r="FM221" s="484">
        <v>0</v>
      </c>
      <c r="FN221" s="484">
        <v>0</v>
      </c>
      <c r="FO221" s="485">
        <v>0</v>
      </c>
      <c r="FP221" s="484">
        <v>2</v>
      </c>
      <c r="FQ221" s="484">
        <v>0</v>
      </c>
      <c r="FR221" s="484">
        <v>0</v>
      </c>
      <c r="FS221" s="484">
        <v>0</v>
      </c>
      <c r="FT221" s="484">
        <v>0</v>
      </c>
      <c r="FU221" s="484">
        <v>0</v>
      </c>
      <c r="FV221" s="484">
        <v>0</v>
      </c>
      <c r="FW221" s="484">
        <v>0</v>
      </c>
      <c r="FX221" s="485">
        <v>2</v>
      </c>
      <c r="FY221" s="484">
        <v>745</v>
      </c>
      <c r="FZ221" s="484">
        <v>428</v>
      </c>
      <c r="GA221" s="484">
        <v>196</v>
      </c>
      <c r="GB221" s="484">
        <v>46</v>
      </c>
      <c r="GC221" s="484">
        <v>14</v>
      </c>
      <c r="GD221" s="484">
        <v>6</v>
      </c>
      <c r="GE221" s="484">
        <v>0</v>
      </c>
      <c r="GF221" s="484">
        <v>0</v>
      </c>
      <c r="GG221" s="485">
        <v>1435</v>
      </c>
      <c r="GH221" s="484">
        <v>106</v>
      </c>
      <c r="GI221" s="484">
        <v>30670</v>
      </c>
      <c r="GJ221" s="484">
        <v>28912</v>
      </c>
      <c r="GK221" s="484">
        <v>15426</v>
      </c>
      <c r="GL221" s="484">
        <v>5943</v>
      </c>
      <c r="GM221" s="484">
        <v>2423</v>
      </c>
      <c r="GN221" s="484">
        <v>428</v>
      </c>
      <c r="GO221" s="484">
        <v>42</v>
      </c>
      <c r="GP221" s="484">
        <v>5</v>
      </c>
      <c r="GQ221" s="485">
        <v>83955</v>
      </c>
      <c r="GR221" s="484">
        <v>35</v>
      </c>
      <c r="GS221" s="484">
        <v>26687</v>
      </c>
      <c r="GT221" s="484">
        <v>14706</v>
      </c>
      <c r="GU221" s="484">
        <v>5528</v>
      </c>
      <c r="GV221" s="484">
        <v>1441</v>
      </c>
      <c r="GW221" s="484">
        <v>468</v>
      </c>
      <c r="GX221" s="484">
        <v>82</v>
      </c>
      <c r="GY221" s="484">
        <v>32</v>
      </c>
      <c r="GZ221" s="484">
        <v>13</v>
      </c>
      <c r="HA221" s="485">
        <v>48992</v>
      </c>
      <c r="HB221" s="460">
        <v>0</v>
      </c>
      <c r="HC221" s="460">
        <v>0</v>
      </c>
      <c r="HD221" s="460">
        <v>0</v>
      </c>
      <c r="HE221" s="460">
        <v>0</v>
      </c>
      <c r="HF221" s="460">
        <v>0</v>
      </c>
      <c r="HG221" s="460">
        <v>0</v>
      </c>
      <c r="HH221" s="460">
        <v>0</v>
      </c>
      <c r="HI221" s="460">
        <v>0</v>
      </c>
      <c r="HJ221" s="460">
        <v>0</v>
      </c>
      <c r="HK221" s="483">
        <v>0</v>
      </c>
      <c r="HL221" s="460">
        <v>132.25</v>
      </c>
      <c r="HM221" s="460">
        <v>51042</v>
      </c>
      <c r="HN221" s="460">
        <v>40043.5</v>
      </c>
      <c r="HO221" s="460">
        <v>19623</v>
      </c>
      <c r="HP221" s="460">
        <v>7033.75</v>
      </c>
      <c r="HQ221" s="460">
        <v>2784</v>
      </c>
      <c r="HR221" s="460">
        <v>487</v>
      </c>
      <c r="HS221" s="460">
        <v>59.25</v>
      </c>
      <c r="HT221" s="460">
        <v>14</v>
      </c>
      <c r="HU221" s="483">
        <v>121218.75</v>
      </c>
      <c r="HV221" s="460">
        <v>73.5</v>
      </c>
      <c r="HW221" s="460">
        <v>34028</v>
      </c>
      <c r="HX221" s="460">
        <v>31144.9</v>
      </c>
      <c r="HY221" s="460">
        <v>17442.7</v>
      </c>
      <c r="HZ221" s="460">
        <v>7033.8</v>
      </c>
      <c r="IA221" s="460">
        <v>3402.7</v>
      </c>
      <c r="IB221" s="460">
        <v>703.4</v>
      </c>
      <c r="IC221" s="460">
        <v>98.8</v>
      </c>
      <c r="ID221" s="460">
        <v>28</v>
      </c>
      <c r="IE221" s="483">
        <v>93955.8</v>
      </c>
      <c r="IF221" s="483">
        <v>0</v>
      </c>
      <c r="IG221" s="483">
        <v>93955.8</v>
      </c>
      <c r="IH221" s="460">
        <v>132.25</v>
      </c>
      <c r="II221" s="460">
        <v>51042</v>
      </c>
      <c r="IJ221" s="460">
        <v>40043.5</v>
      </c>
      <c r="IK221" s="460">
        <v>19623</v>
      </c>
      <c r="IL221" s="460">
        <v>7033.75</v>
      </c>
      <c r="IM221" s="460">
        <v>2784</v>
      </c>
      <c r="IN221" s="460">
        <v>487</v>
      </c>
      <c r="IO221" s="460">
        <v>59.25</v>
      </c>
      <c r="IP221" s="460">
        <v>14</v>
      </c>
      <c r="IQ221" s="483">
        <v>121218.75</v>
      </c>
      <c r="IR221" s="460">
        <v>44.25</v>
      </c>
      <c r="IS221" s="460">
        <v>16092.1</v>
      </c>
      <c r="IT221" s="460">
        <v>6989.62</v>
      </c>
      <c r="IU221" s="460">
        <v>1737.87</v>
      </c>
      <c r="IV221" s="460">
        <v>422.14</v>
      </c>
      <c r="IW221" s="460">
        <v>139.22999999999999</v>
      </c>
      <c r="IX221" s="460">
        <v>14.59</v>
      </c>
      <c r="IY221" s="460">
        <v>1.65</v>
      </c>
      <c r="IZ221" s="460">
        <v>0</v>
      </c>
      <c r="JA221" s="483">
        <v>25441.45</v>
      </c>
      <c r="JB221" s="460">
        <v>88</v>
      </c>
      <c r="JC221" s="460">
        <v>34949.9</v>
      </c>
      <c r="JD221" s="460">
        <v>33053.879999999997</v>
      </c>
      <c r="JE221" s="460">
        <v>17885.13</v>
      </c>
      <c r="JF221" s="460">
        <v>6611.61</v>
      </c>
      <c r="JG221" s="460">
        <v>2644.77</v>
      </c>
      <c r="JH221" s="460">
        <v>472.41</v>
      </c>
      <c r="JI221" s="460">
        <v>57.6</v>
      </c>
      <c r="JJ221" s="460">
        <v>14</v>
      </c>
      <c r="JK221" s="483">
        <v>95777.3</v>
      </c>
      <c r="JL221" s="460">
        <v>48.9</v>
      </c>
      <c r="JM221" s="460">
        <v>23299.9</v>
      </c>
      <c r="JN221" s="460">
        <v>25708.6</v>
      </c>
      <c r="JO221" s="460">
        <v>15897.9</v>
      </c>
      <c r="JP221" s="460">
        <v>6611.6</v>
      </c>
      <c r="JQ221" s="460">
        <v>3232.5</v>
      </c>
      <c r="JR221" s="460">
        <v>682.4</v>
      </c>
      <c r="JS221" s="460">
        <v>96</v>
      </c>
      <c r="JT221" s="460">
        <v>28</v>
      </c>
      <c r="JU221" s="483">
        <v>75605.8</v>
      </c>
      <c r="JV221" s="483">
        <v>0</v>
      </c>
      <c r="JW221" s="483">
        <v>75605.8</v>
      </c>
      <c r="JX221" s="461"/>
      <c r="JY221" s="461"/>
      <c r="JZ221" s="461"/>
      <c r="KA221" s="461"/>
      <c r="KB221" s="461"/>
      <c r="KC221" s="461"/>
      <c r="KD221" s="461"/>
      <c r="KE221" s="461"/>
      <c r="KF221" s="461"/>
      <c r="KG221" s="461"/>
      <c r="KH221" s="461"/>
      <c r="KI221" s="461"/>
      <c r="KJ221" s="461"/>
      <c r="KK221" s="461"/>
      <c r="KL221" s="461"/>
      <c r="KM221" s="461"/>
      <c r="KN221" s="461"/>
      <c r="KO221" s="461"/>
      <c r="KP221" s="461"/>
      <c r="KQ221" s="461"/>
      <c r="KR221" s="461"/>
      <c r="KS221" s="461"/>
      <c r="KT221" s="461"/>
      <c r="KU221" s="461"/>
      <c r="KV221" s="461"/>
      <c r="KW221" s="461"/>
      <c r="KX221" s="462"/>
    </row>
    <row r="222" spans="1:310" s="463" customFormat="1" x14ac:dyDescent="0.2">
      <c r="A222" s="457" t="s">
        <v>456</v>
      </c>
      <c r="B222" s="473" t="s">
        <v>1051</v>
      </c>
      <c r="C222" s="464" t="s">
        <v>794</v>
      </c>
      <c r="D222" s="465" t="s">
        <v>457</v>
      </c>
      <c r="E222" s="484">
        <v>16259</v>
      </c>
      <c r="F222" s="484">
        <v>14877</v>
      </c>
      <c r="G222" s="484">
        <v>13100</v>
      </c>
      <c r="H222" s="484">
        <v>7287</v>
      </c>
      <c r="I222" s="484">
        <v>4118</v>
      </c>
      <c r="J222" s="484">
        <v>1655</v>
      </c>
      <c r="K222" s="484">
        <v>660</v>
      </c>
      <c r="L222" s="484">
        <v>52</v>
      </c>
      <c r="M222" s="485">
        <v>58008</v>
      </c>
      <c r="N222" s="484">
        <v>403</v>
      </c>
      <c r="O222" s="484">
        <v>253</v>
      </c>
      <c r="P222" s="484">
        <v>197</v>
      </c>
      <c r="Q222" s="484">
        <v>114</v>
      </c>
      <c r="R222" s="484">
        <v>46</v>
      </c>
      <c r="S222" s="484">
        <v>23</v>
      </c>
      <c r="T222" s="484">
        <v>9</v>
      </c>
      <c r="U222" s="484">
        <v>0</v>
      </c>
      <c r="V222" s="485">
        <v>1045</v>
      </c>
      <c r="W222" s="484">
        <v>0</v>
      </c>
      <c r="X222" s="484">
        <v>0</v>
      </c>
      <c r="Y222" s="484">
        <v>0</v>
      </c>
      <c r="Z222" s="484">
        <v>0</v>
      </c>
      <c r="AA222" s="484">
        <v>0</v>
      </c>
      <c r="AB222" s="484">
        <v>0</v>
      </c>
      <c r="AC222" s="484">
        <v>0</v>
      </c>
      <c r="AD222" s="484">
        <v>0</v>
      </c>
      <c r="AE222" s="485">
        <v>0</v>
      </c>
      <c r="AF222" s="484">
        <v>15856</v>
      </c>
      <c r="AG222" s="484">
        <v>14624</v>
      </c>
      <c r="AH222" s="484">
        <v>12903</v>
      </c>
      <c r="AI222" s="484">
        <v>7173</v>
      </c>
      <c r="AJ222" s="484">
        <v>4072</v>
      </c>
      <c r="AK222" s="484">
        <v>1632</v>
      </c>
      <c r="AL222" s="484">
        <v>651</v>
      </c>
      <c r="AM222" s="484">
        <v>52</v>
      </c>
      <c r="AN222" s="485">
        <v>56963</v>
      </c>
      <c r="AO222" s="484">
        <v>25</v>
      </c>
      <c r="AP222" s="484">
        <v>64</v>
      </c>
      <c r="AQ222" s="484">
        <v>68</v>
      </c>
      <c r="AR222" s="484">
        <v>47</v>
      </c>
      <c r="AS222" s="484">
        <v>44</v>
      </c>
      <c r="AT222" s="484">
        <v>15</v>
      </c>
      <c r="AU222" s="484">
        <v>23</v>
      </c>
      <c r="AV222" s="484">
        <v>13</v>
      </c>
      <c r="AW222" s="485">
        <v>299</v>
      </c>
      <c r="AX222" s="484">
        <v>25</v>
      </c>
      <c r="AY222" s="484">
        <v>64</v>
      </c>
      <c r="AZ222" s="484">
        <v>68</v>
      </c>
      <c r="BA222" s="484">
        <v>47</v>
      </c>
      <c r="BB222" s="484">
        <v>44</v>
      </c>
      <c r="BC222" s="484">
        <v>15</v>
      </c>
      <c r="BD222" s="484">
        <v>23</v>
      </c>
      <c r="BE222" s="484">
        <v>13</v>
      </c>
      <c r="BF222" s="486"/>
      <c r="BG222" s="485">
        <v>299</v>
      </c>
      <c r="BH222" s="484">
        <v>25</v>
      </c>
      <c r="BI222" s="484">
        <v>15895</v>
      </c>
      <c r="BJ222" s="484">
        <v>14628</v>
      </c>
      <c r="BK222" s="484">
        <v>12882</v>
      </c>
      <c r="BL222" s="484">
        <v>7170</v>
      </c>
      <c r="BM222" s="484">
        <v>4043</v>
      </c>
      <c r="BN222" s="484">
        <v>1640</v>
      </c>
      <c r="BO222" s="484">
        <v>641</v>
      </c>
      <c r="BP222" s="484">
        <v>39</v>
      </c>
      <c r="BQ222" s="485">
        <v>56963</v>
      </c>
      <c r="BR222" s="484">
        <v>10</v>
      </c>
      <c r="BS222" s="484">
        <v>8363</v>
      </c>
      <c r="BT222" s="484">
        <v>5551</v>
      </c>
      <c r="BU222" s="484">
        <v>3825</v>
      </c>
      <c r="BV222" s="484">
        <v>1692</v>
      </c>
      <c r="BW222" s="484">
        <v>753</v>
      </c>
      <c r="BX222" s="484">
        <v>281</v>
      </c>
      <c r="BY222" s="484">
        <v>89</v>
      </c>
      <c r="BZ222" s="484">
        <v>7</v>
      </c>
      <c r="CA222" s="485">
        <v>20571</v>
      </c>
      <c r="CB222" s="484">
        <v>1</v>
      </c>
      <c r="CC222" s="484">
        <v>105</v>
      </c>
      <c r="CD222" s="484">
        <v>151</v>
      </c>
      <c r="CE222" s="484">
        <v>124</v>
      </c>
      <c r="CF222" s="484">
        <v>61</v>
      </c>
      <c r="CG222" s="484">
        <v>33</v>
      </c>
      <c r="CH222" s="484">
        <v>20</v>
      </c>
      <c r="CI222" s="484">
        <v>8</v>
      </c>
      <c r="CJ222" s="484">
        <v>0</v>
      </c>
      <c r="CK222" s="485">
        <v>503</v>
      </c>
      <c r="CL222" s="484">
        <v>0</v>
      </c>
      <c r="CM222" s="484">
        <v>8</v>
      </c>
      <c r="CN222" s="484">
        <v>16</v>
      </c>
      <c r="CO222" s="484">
        <v>34</v>
      </c>
      <c r="CP222" s="484">
        <v>20</v>
      </c>
      <c r="CQ222" s="484">
        <v>14</v>
      </c>
      <c r="CR222" s="484">
        <v>27</v>
      </c>
      <c r="CS222" s="484">
        <v>29</v>
      </c>
      <c r="CT222" s="484">
        <v>2</v>
      </c>
      <c r="CU222" s="485">
        <v>150</v>
      </c>
      <c r="CV222" s="484">
        <v>1030</v>
      </c>
      <c r="CW222" s="484">
        <v>1087</v>
      </c>
      <c r="CX222" s="484">
        <v>975</v>
      </c>
      <c r="CY222" s="484">
        <v>543</v>
      </c>
      <c r="CZ222" s="484">
        <v>239</v>
      </c>
      <c r="DA222" s="484">
        <v>107</v>
      </c>
      <c r="DB222" s="484">
        <v>42</v>
      </c>
      <c r="DC222" s="484">
        <v>5</v>
      </c>
      <c r="DD222" s="485">
        <v>4028</v>
      </c>
      <c r="DE222" s="484">
        <v>420</v>
      </c>
      <c r="DF222" s="484">
        <v>161</v>
      </c>
      <c r="DG222" s="484">
        <v>132</v>
      </c>
      <c r="DH222" s="484">
        <v>79</v>
      </c>
      <c r="DI222" s="484">
        <v>42</v>
      </c>
      <c r="DJ222" s="484">
        <v>10</v>
      </c>
      <c r="DK222" s="484">
        <v>3</v>
      </c>
      <c r="DL222" s="484">
        <v>1</v>
      </c>
      <c r="DM222" s="485">
        <v>848</v>
      </c>
      <c r="DN222" s="484">
        <v>75</v>
      </c>
      <c r="DO222" s="484">
        <v>48</v>
      </c>
      <c r="DP222" s="484">
        <v>36</v>
      </c>
      <c r="DQ222" s="484">
        <v>19</v>
      </c>
      <c r="DR222" s="484">
        <v>7</v>
      </c>
      <c r="DS222" s="484">
        <v>2</v>
      </c>
      <c r="DT222" s="484">
        <v>0</v>
      </c>
      <c r="DU222" s="484">
        <v>0</v>
      </c>
      <c r="DV222" s="485">
        <v>187</v>
      </c>
      <c r="DW222" s="484">
        <v>65</v>
      </c>
      <c r="DX222" s="484">
        <v>24</v>
      </c>
      <c r="DY222" s="484">
        <v>14</v>
      </c>
      <c r="DZ222" s="484">
        <v>10</v>
      </c>
      <c r="EA222" s="484">
        <v>7</v>
      </c>
      <c r="EB222" s="484">
        <v>1</v>
      </c>
      <c r="EC222" s="484">
        <v>1</v>
      </c>
      <c r="ED222" s="484">
        <v>0</v>
      </c>
      <c r="EE222" s="485">
        <v>122</v>
      </c>
      <c r="EF222" s="484">
        <v>560</v>
      </c>
      <c r="EG222" s="484">
        <v>233</v>
      </c>
      <c r="EH222" s="484">
        <v>182</v>
      </c>
      <c r="EI222" s="484">
        <v>108</v>
      </c>
      <c r="EJ222" s="484">
        <v>56</v>
      </c>
      <c r="EK222" s="484">
        <v>13</v>
      </c>
      <c r="EL222" s="484">
        <v>4</v>
      </c>
      <c r="EM222" s="484">
        <v>1</v>
      </c>
      <c r="EN222" s="485">
        <v>1157</v>
      </c>
      <c r="EO222" s="484">
        <v>263</v>
      </c>
      <c r="EP222" s="484">
        <v>92</v>
      </c>
      <c r="EQ222" s="484">
        <v>86</v>
      </c>
      <c r="ER222" s="484">
        <v>58</v>
      </c>
      <c r="ES222" s="484">
        <v>30</v>
      </c>
      <c r="ET222" s="484">
        <v>7</v>
      </c>
      <c r="EU222" s="484">
        <v>4</v>
      </c>
      <c r="EV222" s="484">
        <v>1</v>
      </c>
      <c r="EW222" s="485">
        <v>541</v>
      </c>
      <c r="EX222" s="484">
        <v>0</v>
      </c>
      <c r="EY222" s="484">
        <v>0</v>
      </c>
      <c r="EZ222" s="484">
        <v>0</v>
      </c>
      <c r="FA222" s="484">
        <v>0</v>
      </c>
      <c r="FB222" s="484">
        <v>0</v>
      </c>
      <c r="FC222" s="484">
        <v>0</v>
      </c>
      <c r="FD222" s="484">
        <v>0</v>
      </c>
      <c r="FE222" s="484">
        <v>0</v>
      </c>
      <c r="FF222" s="485">
        <v>0</v>
      </c>
      <c r="FG222" s="484">
        <v>0</v>
      </c>
      <c r="FH222" s="484">
        <v>0</v>
      </c>
      <c r="FI222" s="484">
        <v>0</v>
      </c>
      <c r="FJ222" s="484">
        <v>0</v>
      </c>
      <c r="FK222" s="484">
        <v>0</v>
      </c>
      <c r="FL222" s="484">
        <v>0</v>
      </c>
      <c r="FM222" s="484">
        <v>0</v>
      </c>
      <c r="FN222" s="484">
        <v>0</v>
      </c>
      <c r="FO222" s="485">
        <v>0</v>
      </c>
      <c r="FP222" s="484">
        <v>0</v>
      </c>
      <c r="FQ222" s="484">
        <v>0</v>
      </c>
      <c r="FR222" s="484">
        <v>0</v>
      </c>
      <c r="FS222" s="484">
        <v>0</v>
      </c>
      <c r="FT222" s="484">
        <v>0</v>
      </c>
      <c r="FU222" s="484">
        <v>0</v>
      </c>
      <c r="FV222" s="484">
        <v>0</v>
      </c>
      <c r="FW222" s="484">
        <v>0</v>
      </c>
      <c r="FX222" s="485">
        <v>0</v>
      </c>
      <c r="FY222" s="484">
        <v>263</v>
      </c>
      <c r="FZ222" s="484">
        <v>92</v>
      </c>
      <c r="GA222" s="484">
        <v>86</v>
      </c>
      <c r="GB222" s="484">
        <v>58</v>
      </c>
      <c r="GC222" s="484">
        <v>30</v>
      </c>
      <c r="GD222" s="484">
        <v>7</v>
      </c>
      <c r="GE222" s="484">
        <v>4</v>
      </c>
      <c r="GF222" s="484">
        <v>1</v>
      </c>
      <c r="GG222" s="485">
        <v>541</v>
      </c>
      <c r="GH222" s="484">
        <v>14</v>
      </c>
      <c r="GI222" s="484">
        <v>7279</v>
      </c>
      <c r="GJ222" s="484">
        <v>8838</v>
      </c>
      <c r="GK222" s="484">
        <v>8849</v>
      </c>
      <c r="GL222" s="484">
        <v>5368</v>
      </c>
      <c r="GM222" s="484">
        <v>3229</v>
      </c>
      <c r="GN222" s="484">
        <v>1309</v>
      </c>
      <c r="GO222" s="484">
        <v>514</v>
      </c>
      <c r="GP222" s="484">
        <v>30</v>
      </c>
      <c r="GQ222" s="485">
        <v>35430</v>
      </c>
      <c r="GR222" s="484">
        <v>11</v>
      </c>
      <c r="GS222" s="484">
        <v>8616</v>
      </c>
      <c r="GT222" s="484">
        <v>5790</v>
      </c>
      <c r="GU222" s="484">
        <v>4033</v>
      </c>
      <c r="GV222" s="484">
        <v>1802</v>
      </c>
      <c r="GW222" s="484">
        <v>814</v>
      </c>
      <c r="GX222" s="484">
        <v>331</v>
      </c>
      <c r="GY222" s="484">
        <v>127</v>
      </c>
      <c r="GZ222" s="484">
        <v>9</v>
      </c>
      <c r="HA222" s="485">
        <v>21533</v>
      </c>
      <c r="HB222" s="460">
        <v>0</v>
      </c>
      <c r="HC222" s="460">
        <v>4.8</v>
      </c>
      <c r="HD222" s="460">
        <v>2.2999999999999998</v>
      </c>
      <c r="HE222" s="460">
        <v>0.5</v>
      </c>
      <c r="HF222" s="460">
        <v>0</v>
      </c>
      <c r="HG222" s="460">
        <v>0</v>
      </c>
      <c r="HH222" s="460">
        <v>0</v>
      </c>
      <c r="HI222" s="460">
        <v>0</v>
      </c>
      <c r="HJ222" s="460">
        <v>0</v>
      </c>
      <c r="HK222" s="483">
        <v>7.6</v>
      </c>
      <c r="HL222" s="460">
        <v>22.25</v>
      </c>
      <c r="HM222" s="460">
        <v>13796.7</v>
      </c>
      <c r="HN222" s="460">
        <v>13186.5</v>
      </c>
      <c r="HO222" s="460">
        <v>11862.25</v>
      </c>
      <c r="HP222" s="460">
        <v>6722.75</v>
      </c>
      <c r="HQ222" s="460">
        <v>3846.5</v>
      </c>
      <c r="HR222" s="460">
        <v>1550.75</v>
      </c>
      <c r="HS222" s="460">
        <v>605.25</v>
      </c>
      <c r="HT222" s="460">
        <v>36.25</v>
      </c>
      <c r="HU222" s="483">
        <v>51629.2</v>
      </c>
      <c r="HV222" s="460">
        <v>12.4</v>
      </c>
      <c r="HW222" s="460">
        <v>9197.7999999999993</v>
      </c>
      <c r="HX222" s="460">
        <v>10256.200000000001</v>
      </c>
      <c r="HY222" s="460">
        <v>10544.2</v>
      </c>
      <c r="HZ222" s="460">
        <v>6722.8</v>
      </c>
      <c r="IA222" s="460">
        <v>4701.3</v>
      </c>
      <c r="IB222" s="460">
        <v>2240</v>
      </c>
      <c r="IC222" s="460">
        <v>1008.8</v>
      </c>
      <c r="ID222" s="460">
        <v>72.5</v>
      </c>
      <c r="IE222" s="483">
        <v>44756</v>
      </c>
      <c r="IF222" s="483">
        <v>21.1</v>
      </c>
      <c r="IG222" s="483">
        <v>44777.1</v>
      </c>
      <c r="IH222" s="460">
        <v>22.25</v>
      </c>
      <c r="II222" s="460">
        <v>13796.7</v>
      </c>
      <c r="IJ222" s="460">
        <v>13186.5</v>
      </c>
      <c r="IK222" s="460">
        <v>11862.25</v>
      </c>
      <c r="IL222" s="460">
        <v>6722.75</v>
      </c>
      <c r="IM222" s="460">
        <v>3846.5</v>
      </c>
      <c r="IN222" s="460">
        <v>1550.75</v>
      </c>
      <c r="IO222" s="460">
        <v>605.25</v>
      </c>
      <c r="IP222" s="460">
        <v>36.25</v>
      </c>
      <c r="IQ222" s="483">
        <v>51629.2</v>
      </c>
      <c r="IR222" s="460">
        <v>9.08</v>
      </c>
      <c r="IS222" s="460">
        <v>3767.25</v>
      </c>
      <c r="IT222" s="460">
        <v>2044.02</v>
      </c>
      <c r="IU222" s="460">
        <v>810.73</v>
      </c>
      <c r="IV222" s="460">
        <v>268.17</v>
      </c>
      <c r="IW222" s="460">
        <v>63.91</v>
      </c>
      <c r="IX222" s="460">
        <v>17.940000000000001</v>
      </c>
      <c r="IY222" s="460">
        <v>4.8499999999999996</v>
      </c>
      <c r="IZ222" s="460">
        <v>0</v>
      </c>
      <c r="JA222" s="483">
        <v>6985.95</v>
      </c>
      <c r="JB222" s="460">
        <v>13.17</v>
      </c>
      <c r="JC222" s="460">
        <v>10029.450000000001</v>
      </c>
      <c r="JD222" s="460">
        <v>11142.48</v>
      </c>
      <c r="JE222" s="460">
        <v>11051.52</v>
      </c>
      <c r="JF222" s="460">
        <v>6454.58</v>
      </c>
      <c r="JG222" s="460">
        <v>3782.59</v>
      </c>
      <c r="JH222" s="460">
        <v>1532.81</v>
      </c>
      <c r="JI222" s="460">
        <v>600.4</v>
      </c>
      <c r="JJ222" s="460">
        <v>36.25</v>
      </c>
      <c r="JK222" s="483">
        <v>44643.25</v>
      </c>
      <c r="JL222" s="460">
        <v>7.3</v>
      </c>
      <c r="JM222" s="460">
        <v>6686.3</v>
      </c>
      <c r="JN222" s="460">
        <v>8666.4</v>
      </c>
      <c r="JO222" s="460">
        <v>9823.6</v>
      </c>
      <c r="JP222" s="460">
        <v>6454.6</v>
      </c>
      <c r="JQ222" s="460">
        <v>4623.2</v>
      </c>
      <c r="JR222" s="460">
        <v>2214.1</v>
      </c>
      <c r="JS222" s="460">
        <v>1000.7</v>
      </c>
      <c r="JT222" s="460">
        <v>72.5</v>
      </c>
      <c r="JU222" s="483">
        <v>39548.699999999997</v>
      </c>
      <c r="JV222" s="483">
        <v>21.1</v>
      </c>
      <c r="JW222" s="483">
        <v>39569.800000000003</v>
      </c>
      <c r="JX222" s="461"/>
      <c r="JY222" s="461"/>
      <c r="JZ222" s="461"/>
      <c r="KA222" s="461"/>
      <c r="KB222" s="461"/>
      <c r="KC222" s="461"/>
      <c r="KD222" s="461"/>
      <c r="KE222" s="461"/>
      <c r="KF222" s="461"/>
      <c r="KG222" s="461"/>
      <c r="KH222" s="461"/>
      <c r="KI222" s="461"/>
      <c r="KJ222" s="461"/>
      <c r="KK222" s="461"/>
      <c r="KL222" s="461"/>
      <c r="KM222" s="461"/>
      <c r="KN222" s="461"/>
      <c r="KO222" s="461"/>
      <c r="KP222" s="461"/>
      <c r="KQ222" s="461"/>
      <c r="KR222" s="461"/>
      <c r="KS222" s="461"/>
      <c r="KT222" s="461"/>
      <c r="KU222" s="461"/>
      <c r="KV222" s="461"/>
      <c r="KW222" s="461"/>
      <c r="KX222" s="462"/>
    </row>
    <row r="223" spans="1:310" s="463" customFormat="1" x14ac:dyDescent="0.2">
      <c r="A223" s="457" t="s">
        <v>458</v>
      </c>
      <c r="B223" s="473" t="s">
        <v>1052</v>
      </c>
      <c r="C223" s="464" t="s">
        <v>801</v>
      </c>
      <c r="D223" s="465" t="s">
        <v>459</v>
      </c>
      <c r="E223" s="484">
        <v>13470</v>
      </c>
      <c r="F223" s="484">
        <v>12890</v>
      </c>
      <c r="G223" s="484">
        <v>12435</v>
      </c>
      <c r="H223" s="484">
        <v>8282</v>
      </c>
      <c r="I223" s="484">
        <v>5383</v>
      </c>
      <c r="J223" s="484">
        <v>2765</v>
      </c>
      <c r="K223" s="484">
        <v>1408</v>
      </c>
      <c r="L223" s="484">
        <v>60</v>
      </c>
      <c r="M223" s="485">
        <v>56693</v>
      </c>
      <c r="N223" s="484">
        <v>307</v>
      </c>
      <c r="O223" s="484">
        <v>131</v>
      </c>
      <c r="P223" s="484">
        <v>112</v>
      </c>
      <c r="Q223" s="484">
        <v>103</v>
      </c>
      <c r="R223" s="484">
        <v>42</v>
      </c>
      <c r="S223" s="484">
        <v>22</v>
      </c>
      <c r="T223" s="484">
        <v>14</v>
      </c>
      <c r="U223" s="484">
        <v>2</v>
      </c>
      <c r="V223" s="485">
        <v>733</v>
      </c>
      <c r="W223" s="484">
        <v>6</v>
      </c>
      <c r="X223" s="484">
        <v>0</v>
      </c>
      <c r="Y223" s="484">
        <v>1</v>
      </c>
      <c r="Z223" s="484">
        <v>1</v>
      </c>
      <c r="AA223" s="484">
        <v>0</v>
      </c>
      <c r="AB223" s="484">
        <v>0</v>
      </c>
      <c r="AC223" s="484">
        <v>0</v>
      </c>
      <c r="AD223" s="484">
        <v>0</v>
      </c>
      <c r="AE223" s="485">
        <v>8</v>
      </c>
      <c r="AF223" s="484">
        <v>13157</v>
      </c>
      <c r="AG223" s="484">
        <v>12759</v>
      </c>
      <c r="AH223" s="484">
        <v>12322</v>
      </c>
      <c r="AI223" s="484">
        <v>8178</v>
      </c>
      <c r="AJ223" s="484">
        <v>5341</v>
      </c>
      <c r="AK223" s="484">
        <v>2743</v>
      </c>
      <c r="AL223" s="484">
        <v>1394</v>
      </c>
      <c r="AM223" s="484">
        <v>58</v>
      </c>
      <c r="AN223" s="485">
        <v>55952</v>
      </c>
      <c r="AO223" s="484">
        <v>26</v>
      </c>
      <c r="AP223" s="484">
        <v>62</v>
      </c>
      <c r="AQ223" s="484">
        <v>70</v>
      </c>
      <c r="AR223" s="484">
        <v>68</v>
      </c>
      <c r="AS223" s="484">
        <v>47</v>
      </c>
      <c r="AT223" s="484">
        <v>39</v>
      </c>
      <c r="AU223" s="484">
        <v>29</v>
      </c>
      <c r="AV223" s="484">
        <v>21</v>
      </c>
      <c r="AW223" s="485">
        <v>362</v>
      </c>
      <c r="AX223" s="484">
        <v>26</v>
      </c>
      <c r="AY223" s="484">
        <v>62</v>
      </c>
      <c r="AZ223" s="484">
        <v>70</v>
      </c>
      <c r="BA223" s="484">
        <v>68</v>
      </c>
      <c r="BB223" s="484">
        <v>47</v>
      </c>
      <c r="BC223" s="484">
        <v>39</v>
      </c>
      <c r="BD223" s="484">
        <v>29</v>
      </c>
      <c r="BE223" s="484">
        <v>21</v>
      </c>
      <c r="BF223" s="486"/>
      <c r="BG223" s="485">
        <v>362</v>
      </c>
      <c r="BH223" s="484">
        <v>26</v>
      </c>
      <c r="BI223" s="484">
        <v>13193</v>
      </c>
      <c r="BJ223" s="484">
        <v>12767</v>
      </c>
      <c r="BK223" s="484">
        <v>12320</v>
      </c>
      <c r="BL223" s="484">
        <v>8157</v>
      </c>
      <c r="BM223" s="484">
        <v>5333</v>
      </c>
      <c r="BN223" s="484">
        <v>2733</v>
      </c>
      <c r="BO223" s="484">
        <v>1386</v>
      </c>
      <c r="BP223" s="484">
        <v>37</v>
      </c>
      <c r="BQ223" s="485">
        <v>55952</v>
      </c>
      <c r="BR223" s="484">
        <v>3</v>
      </c>
      <c r="BS223" s="484">
        <v>6370</v>
      </c>
      <c r="BT223" s="484">
        <v>4508</v>
      </c>
      <c r="BU223" s="484">
        <v>3483</v>
      </c>
      <c r="BV223" s="484">
        <v>1880</v>
      </c>
      <c r="BW223" s="484">
        <v>886</v>
      </c>
      <c r="BX223" s="484">
        <v>365</v>
      </c>
      <c r="BY223" s="484">
        <v>154</v>
      </c>
      <c r="BZ223" s="484">
        <v>3</v>
      </c>
      <c r="CA223" s="485">
        <v>17652</v>
      </c>
      <c r="CB223" s="484">
        <v>0</v>
      </c>
      <c r="CC223" s="484">
        <v>74</v>
      </c>
      <c r="CD223" s="484">
        <v>167</v>
      </c>
      <c r="CE223" s="484">
        <v>133</v>
      </c>
      <c r="CF223" s="484">
        <v>84</v>
      </c>
      <c r="CG223" s="484">
        <v>54</v>
      </c>
      <c r="CH223" s="484">
        <v>19</v>
      </c>
      <c r="CI223" s="484">
        <v>12</v>
      </c>
      <c r="CJ223" s="484">
        <v>0</v>
      </c>
      <c r="CK223" s="485">
        <v>543</v>
      </c>
      <c r="CL223" s="484">
        <v>0</v>
      </c>
      <c r="CM223" s="484">
        <v>20</v>
      </c>
      <c r="CN223" s="484">
        <v>13</v>
      </c>
      <c r="CO223" s="484">
        <v>12</v>
      </c>
      <c r="CP223" s="484">
        <v>6</v>
      </c>
      <c r="CQ223" s="484">
        <v>8</v>
      </c>
      <c r="CR223" s="484">
        <v>21</v>
      </c>
      <c r="CS223" s="484">
        <v>28</v>
      </c>
      <c r="CT223" s="484">
        <v>0</v>
      </c>
      <c r="CU223" s="485">
        <v>108</v>
      </c>
      <c r="CV223" s="484">
        <v>231</v>
      </c>
      <c r="CW223" s="484">
        <v>131</v>
      </c>
      <c r="CX223" s="484">
        <v>129</v>
      </c>
      <c r="CY223" s="484">
        <v>80</v>
      </c>
      <c r="CZ223" s="484">
        <v>43</v>
      </c>
      <c r="DA223" s="484">
        <v>32</v>
      </c>
      <c r="DB223" s="484">
        <v>9</v>
      </c>
      <c r="DC223" s="484">
        <v>4</v>
      </c>
      <c r="DD223" s="485">
        <v>659</v>
      </c>
      <c r="DE223" s="484">
        <v>134</v>
      </c>
      <c r="DF223" s="484">
        <v>73</v>
      </c>
      <c r="DG223" s="484">
        <v>72</v>
      </c>
      <c r="DH223" s="484">
        <v>30</v>
      </c>
      <c r="DI223" s="484">
        <v>19</v>
      </c>
      <c r="DJ223" s="484">
        <v>9</v>
      </c>
      <c r="DK223" s="484">
        <v>3</v>
      </c>
      <c r="DL223" s="484">
        <v>0</v>
      </c>
      <c r="DM223" s="485">
        <v>340</v>
      </c>
      <c r="DN223" s="484">
        <v>341</v>
      </c>
      <c r="DO223" s="484">
        <v>184</v>
      </c>
      <c r="DP223" s="484">
        <v>166</v>
      </c>
      <c r="DQ223" s="484">
        <v>125</v>
      </c>
      <c r="DR223" s="484">
        <v>53</v>
      </c>
      <c r="DS223" s="484">
        <v>32</v>
      </c>
      <c r="DT223" s="484">
        <v>13</v>
      </c>
      <c r="DU223" s="484">
        <v>1</v>
      </c>
      <c r="DV223" s="485">
        <v>915</v>
      </c>
      <c r="DW223" s="484">
        <v>47</v>
      </c>
      <c r="DX223" s="484">
        <v>20</v>
      </c>
      <c r="DY223" s="484">
        <v>19</v>
      </c>
      <c r="DZ223" s="484">
        <v>12</v>
      </c>
      <c r="EA223" s="484">
        <v>8</v>
      </c>
      <c r="EB223" s="484">
        <v>1</v>
      </c>
      <c r="EC223" s="484">
        <v>2</v>
      </c>
      <c r="ED223" s="484">
        <v>0</v>
      </c>
      <c r="EE223" s="485">
        <v>109</v>
      </c>
      <c r="EF223" s="484">
        <v>522</v>
      </c>
      <c r="EG223" s="484">
        <v>277</v>
      </c>
      <c r="EH223" s="484">
        <v>257</v>
      </c>
      <c r="EI223" s="484">
        <v>167</v>
      </c>
      <c r="EJ223" s="484">
        <v>80</v>
      </c>
      <c r="EK223" s="484">
        <v>42</v>
      </c>
      <c r="EL223" s="484">
        <v>18</v>
      </c>
      <c r="EM223" s="484">
        <v>1</v>
      </c>
      <c r="EN223" s="485">
        <v>1364</v>
      </c>
      <c r="EO223" s="484">
        <v>128</v>
      </c>
      <c r="EP223" s="484">
        <v>66</v>
      </c>
      <c r="EQ223" s="484">
        <v>66</v>
      </c>
      <c r="ER223" s="484">
        <v>33</v>
      </c>
      <c r="ES223" s="484">
        <v>21</v>
      </c>
      <c r="ET223" s="484">
        <v>6</v>
      </c>
      <c r="EU223" s="484">
        <v>4</v>
      </c>
      <c r="EV223" s="484">
        <v>0</v>
      </c>
      <c r="EW223" s="485">
        <v>324</v>
      </c>
      <c r="EX223" s="484">
        <v>0</v>
      </c>
      <c r="EY223" s="484">
        <v>0</v>
      </c>
      <c r="EZ223" s="484">
        <v>0</v>
      </c>
      <c r="FA223" s="484">
        <v>0</v>
      </c>
      <c r="FB223" s="484">
        <v>0</v>
      </c>
      <c r="FC223" s="484">
        <v>0</v>
      </c>
      <c r="FD223" s="484">
        <v>0</v>
      </c>
      <c r="FE223" s="484">
        <v>0</v>
      </c>
      <c r="FF223" s="485">
        <v>0</v>
      </c>
      <c r="FG223" s="484">
        <v>0</v>
      </c>
      <c r="FH223" s="484">
        <v>0</v>
      </c>
      <c r="FI223" s="484">
        <v>0</v>
      </c>
      <c r="FJ223" s="484">
        <v>0</v>
      </c>
      <c r="FK223" s="484">
        <v>0</v>
      </c>
      <c r="FL223" s="484">
        <v>0</v>
      </c>
      <c r="FM223" s="484">
        <v>0</v>
      </c>
      <c r="FN223" s="484">
        <v>0</v>
      </c>
      <c r="FO223" s="485">
        <v>0</v>
      </c>
      <c r="FP223" s="484">
        <v>11</v>
      </c>
      <c r="FQ223" s="484">
        <v>3</v>
      </c>
      <c r="FR223" s="484">
        <v>6</v>
      </c>
      <c r="FS223" s="484">
        <v>4</v>
      </c>
      <c r="FT223" s="484">
        <v>5</v>
      </c>
      <c r="FU223" s="484">
        <v>4</v>
      </c>
      <c r="FV223" s="484">
        <v>0</v>
      </c>
      <c r="FW223" s="484">
        <v>1</v>
      </c>
      <c r="FX223" s="485">
        <v>34</v>
      </c>
      <c r="FY223" s="484">
        <v>117</v>
      </c>
      <c r="FZ223" s="484">
        <v>63</v>
      </c>
      <c r="GA223" s="484">
        <v>60</v>
      </c>
      <c r="GB223" s="484">
        <v>29</v>
      </c>
      <c r="GC223" s="484">
        <v>16</v>
      </c>
      <c r="GD223" s="484">
        <v>2</v>
      </c>
      <c r="GE223" s="484">
        <v>4</v>
      </c>
      <c r="GF223" s="484">
        <v>-1</v>
      </c>
      <c r="GG223" s="485">
        <v>290</v>
      </c>
      <c r="GH223" s="484">
        <v>23</v>
      </c>
      <c r="GI223" s="484">
        <v>6339</v>
      </c>
      <c r="GJ223" s="484">
        <v>7875</v>
      </c>
      <c r="GK223" s="484">
        <v>8506</v>
      </c>
      <c r="GL223" s="484">
        <v>6049</v>
      </c>
      <c r="GM223" s="484">
        <v>4323</v>
      </c>
      <c r="GN223" s="484">
        <v>2294</v>
      </c>
      <c r="GO223" s="484">
        <v>1177</v>
      </c>
      <c r="GP223" s="484">
        <v>33</v>
      </c>
      <c r="GQ223" s="485">
        <v>36619</v>
      </c>
      <c r="GR223" s="484">
        <v>3</v>
      </c>
      <c r="GS223" s="484">
        <v>6854</v>
      </c>
      <c r="GT223" s="484">
        <v>4892</v>
      </c>
      <c r="GU223" s="484">
        <v>3814</v>
      </c>
      <c r="GV223" s="484">
        <v>2108</v>
      </c>
      <c r="GW223" s="484">
        <v>1010</v>
      </c>
      <c r="GX223" s="484">
        <v>439</v>
      </c>
      <c r="GY223" s="484">
        <v>209</v>
      </c>
      <c r="GZ223" s="484">
        <v>4</v>
      </c>
      <c r="HA223" s="485">
        <v>19333</v>
      </c>
      <c r="HB223" s="460">
        <v>0</v>
      </c>
      <c r="HC223" s="460">
        <v>24</v>
      </c>
      <c r="HD223" s="460">
        <v>4.5</v>
      </c>
      <c r="HE223" s="460">
        <v>1</v>
      </c>
      <c r="HF223" s="460">
        <v>0</v>
      </c>
      <c r="HG223" s="460">
        <v>0</v>
      </c>
      <c r="HH223" s="460">
        <v>0</v>
      </c>
      <c r="HI223" s="460">
        <v>0</v>
      </c>
      <c r="HJ223" s="460">
        <v>0</v>
      </c>
      <c r="HK223" s="483">
        <v>29.5</v>
      </c>
      <c r="HL223" s="460">
        <v>25.25</v>
      </c>
      <c r="HM223" s="460">
        <v>11284</v>
      </c>
      <c r="HN223" s="460">
        <v>11432.25</v>
      </c>
      <c r="HO223" s="460">
        <v>11267.5</v>
      </c>
      <c r="HP223" s="460">
        <v>7554.5</v>
      </c>
      <c r="HQ223" s="460">
        <v>5051.5</v>
      </c>
      <c r="HR223" s="460">
        <v>2597</v>
      </c>
      <c r="HS223" s="460">
        <v>1320.5</v>
      </c>
      <c r="HT223" s="460">
        <v>35.25</v>
      </c>
      <c r="HU223" s="483">
        <v>50567.75</v>
      </c>
      <c r="HV223" s="460">
        <v>14</v>
      </c>
      <c r="HW223" s="460">
        <v>7522.7</v>
      </c>
      <c r="HX223" s="460">
        <v>8891.7999999999993</v>
      </c>
      <c r="HY223" s="460">
        <v>10015.6</v>
      </c>
      <c r="HZ223" s="460">
        <v>7554.5</v>
      </c>
      <c r="IA223" s="460">
        <v>6174.1</v>
      </c>
      <c r="IB223" s="460">
        <v>3751.2</v>
      </c>
      <c r="IC223" s="460">
        <v>2200.8000000000002</v>
      </c>
      <c r="ID223" s="460">
        <v>70.5</v>
      </c>
      <c r="IE223" s="483">
        <v>46195.199999999997</v>
      </c>
      <c r="IF223" s="483">
        <v>0</v>
      </c>
      <c r="IG223" s="483">
        <v>46195.199999999997</v>
      </c>
      <c r="IH223" s="460">
        <v>25.25</v>
      </c>
      <c r="II223" s="460">
        <v>11284</v>
      </c>
      <c r="IJ223" s="460">
        <v>11432.25</v>
      </c>
      <c r="IK223" s="460">
        <v>11267.5</v>
      </c>
      <c r="IL223" s="460">
        <v>7554.5</v>
      </c>
      <c r="IM223" s="460">
        <v>5051.5</v>
      </c>
      <c r="IN223" s="460">
        <v>2597</v>
      </c>
      <c r="IO223" s="460">
        <v>1320.5</v>
      </c>
      <c r="IP223" s="460">
        <v>35.25</v>
      </c>
      <c r="IQ223" s="483">
        <v>50567.75</v>
      </c>
      <c r="IR223" s="460">
        <v>5.33</v>
      </c>
      <c r="IS223" s="460">
        <v>2470.4699999999998</v>
      </c>
      <c r="IT223" s="460">
        <v>1459.49</v>
      </c>
      <c r="IU223" s="460">
        <v>741.72</v>
      </c>
      <c r="IV223" s="460">
        <v>248.31</v>
      </c>
      <c r="IW223" s="460">
        <v>69.42</v>
      </c>
      <c r="IX223" s="460">
        <v>23.81</v>
      </c>
      <c r="IY223" s="460">
        <v>7.27</v>
      </c>
      <c r="IZ223" s="460">
        <v>0</v>
      </c>
      <c r="JA223" s="483">
        <v>5025.82</v>
      </c>
      <c r="JB223" s="460">
        <v>19.920000000000002</v>
      </c>
      <c r="JC223" s="460">
        <v>8813.5300000000007</v>
      </c>
      <c r="JD223" s="460">
        <v>9972.76</v>
      </c>
      <c r="JE223" s="460">
        <v>10525.78</v>
      </c>
      <c r="JF223" s="460">
        <v>7306.19</v>
      </c>
      <c r="JG223" s="460">
        <v>4982.08</v>
      </c>
      <c r="JH223" s="460">
        <v>2573.19</v>
      </c>
      <c r="JI223" s="460">
        <v>1313.23</v>
      </c>
      <c r="JJ223" s="460">
        <v>35.25</v>
      </c>
      <c r="JK223" s="483">
        <v>45541.93</v>
      </c>
      <c r="JL223" s="460">
        <v>11.1</v>
      </c>
      <c r="JM223" s="460">
        <v>5875.7</v>
      </c>
      <c r="JN223" s="460">
        <v>7756.6</v>
      </c>
      <c r="JO223" s="460">
        <v>9356.2000000000007</v>
      </c>
      <c r="JP223" s="460">
        <v>7306.2</v>
      </c>
      <c r="JQ223" s="460">
        <v>6089.2</v>
      </c>
      <c r="JR223" s="460">
        <v>3716.8</v>
      </c>
      <c r="JS223" s="460">
        <v>2188.6999999999998</v>
      </c>
      <c r="JT223" s="460">
        <v>70.5</v>
      </c>
      <c r="JU223" s="483">
        <v>42371</v>
      </c>
      <c r="JV223" s="483">
        <v>0</v>
      </c>
      <c r="JW223" s="483">
        <v>42371</v>
      </c>
      <c r="JX223" s="461"/>
      <c r="JY223" s="461"/>
      <c r="JZ223" s="461"/>
      <c r="KA223" s="461"/>
      <c r="KB223" s="461"/>
      <c r="KC223" s="461"/>
      <c r="KD223" s="461"/>
      <c r="KE223" s="461"/>
      <c r="KF223" s="461"/>
      <c r="KG223" s="461"/>
      <c r="KH223" s="461"/>
      <c r="KI223" s="461"/>
      <c r="KJ223" s="461"/>
      <c r="KK223" s="461"/>
      <c r="KL223" s="461"/>
      <c r="KM223" s="461"/>
      <c r="KN223" s="461"/>
      <c r="KO223" s="461"/>
      <c r="KP223" s="461"/>
      <c r="KQ223" s="461"/>
      <c r="KR223" s="461"/>
      <c r="KS223" s="461"/>
      <c r="KT223" s="461"/>
      <c r="KU223" s="461"/>
      <c r="KV223" s="461"/>
      <c r="KW223" s="461"/>
      <c r="KX223" s="462"/>
    </row>
    <row r="224" spans="1:310" s="463" customFormat="1" x14ac:dyDescent="0.2">
      <c r="A224" s="457" t="s">
        <v>460</v>
      </c>
      <c r="B224" s="473" t="s">
        <v>1053</v>
      </c>
      <c r="C224" s="464" t="s">
        <v>784</v>
      </c>
      <c r="D224" s="465" t="s">
        <v>461</v>
      </c>
      <c r="E224" s="484">
        <v>39716</v>
      </c>
      <c r="F224" s="484">
        <v>27789</v>
      </c>
      <c r="G224" s="484">
        <v>30790</v>
      </c>
      <c r="H224" s="484">
        <v>15383</v>
      </c>
      <c r="I224" s="484">
        <v>8622</v>
      </c>
      <c r="J224" s="484">
        <v>3926</v>
      </c>
      <c r="K224" s="484">
        <v>2728</v>
      </c>
      <c r="L224" s="484">
        <v>272</v>
      </c>
      <c r="M224" s="485">
        <v>129226</v>
      </c>
      <c r="N224" s="484">
        <v>1080</v>
      </c>
      <c r="O224" s="484">
        <v>530</v>
      </c>
      <c r="P224" s="484">
        <v>588</v>
      </c>
      <c r="Q224" s="484">
        <v>295</v>
      </c>
      <c r="R224" s="484">
        <v>133</v>
      </c>
      <c r="S224" s="484">
        <v>63</v>
      </c>
      <c r="T224" s="484">
        <v>35</v>
      </c>
      <c r="U224" s="484">
        <v>2</v>
      </c>
      <c r="V224" s="485">
        <v>2726</v>
      </c>
      <c r="W224" s="484">
        <v>9</v>
      </c>
      <c r="X224" s="484">
        <v>0</v>
      </c>
      <c r="Y224" s="484">
        <v>1</v>
      </c>
      <c r="Z224" s="484">
        <v>0</v>
      </c>
      <c r="AA224" s="484">
        <v>1</v>
      </c>
      <c r="AB224" s="484">
        <v>2</v>
      </c>
      <c r="AC224" s="484">
        <v>0</v>
      </c>
      <c r="AD224" s="484">
        <v>0</v>
      </c>
      <c r="AE224" s="485">
        <v>13</v>
      </c>
      <c r="AF224" s="484">
        <v>38627</v>
      </c>
      <c r="AG224" s="484">
        <v>27259</v>
      </c>
      <c r="AH224" s="484">
        <v>30201</v>
      </c>
      <c r="AI224" s="484">
        <v>15088</v>
      </c>
      <c r="AJ224" s="484">
        <v>8488</v>
      </c>
      <c r="AK224" s="484">
        <v>3861</v>
      </c>
      <c r="AL224" s="484">
        <v>2693</v>
      </c>
      <c r="AM224" s="484">
        <v>270</v>
      </c>
      <c r="AN224" s="485">
        <v>126487</v>
      </c>
      <c r="AO224" s="484">
        <v>113</v>
      </c>
      <c r="AP224" s="484">
        <v>179</v>
      </c>
      <c r="AQ224" s="484">
        <v>236</v>
      </c>
      <c r="AR224" s="484">
        <v>152</v>
      </c>
      <c r="AS224" s="484">
        <v>111</v>
      </c>
      <c r="AT224" s="484">
        <v>72</v>
      </c>
      <c r="AU224" s="484">
        <v>90</v>
      </c>
      <c r="AV224" s="484">
        <v>39</v>
      </c>
      <c r="AW224" s="485">
        <v>992</v>
      </c>
      <c r="AX224" s="484">
        <v>113</v>
      </c>
      <c r="AY224" s="484">
        <v>179</v>
      </c>
      <c r="AZ224" s="484">
        <v>236</v>
      </c>
      <c r="BA224" s="484">
        <v>152</v>
      </c>
      <c r="BB224" s="484">
        <v>111</v>
      </c>
      <c r="BC224" s="484">
        <v>72</v>
      </c>
      <c r="BD224" s="484">
        <v>90</v>
      </c>
      <c r="BE224" s="484">
        <v>39</v>
      </c>
      <c r="BF224" s="486"/>
      <c r="BG224" s="485">
        <v>992</v>
      </c>
      <c r="BH224" s="484">
        <v>113</v>
      </c>
      <c r="BI224" s="484">
        <v>38693</v>
      </c>
      <c r="BJ224" s="484">
        <v>27316</v>
      </c>
      <c r="BK224" s="484">
        <v>30117</v>
      </c>
      <c r="BL224" s="484">
        <v>15047</v>
      </c>
      <c r="BM224" s="484">
        <v>8449</v>
      </c>
      <c r="BN224" s="484">
        <v>3879</v>
      </c>
      <c r="BO224" s="484">
        <v>2642</v>
      </c>
      <c r="BP224" s="484">
        <v>231</v>
      </c>
      <c r="BQ224" s="485">
        <v>126487</v>
      </c>
      <c r="BR224" s="484">
        <v>34</v>
      </c>
      <c r="BS224" s="484">
        <v>21309</v>
      </c>
      <c r="BT224" s="484">
        <v>10829</v>
      </c>
      <c r="BU224" s="484">
        <v>9706</v>
      </c>
      <c r="BV224" s="484">
        <v>4019</v>
      </c>
      <c r="BW224" s="484">
        <v>1909</v>
      </c>
      <c r="BX224" s="484">
        <v>705</v>
      </c>
      <c r="BY224" s="484">
        <v>431</v>
      </c>
      <c r="BZ224" s="484">
        <v>24</v>
      </c>
      <c r="CA224" s="485">
        <v>48966</v>
      </c>
      <c r="CB224" s="484">
        <v>2</v>
      </c>
      <c r="CC224" s="484">
        <v>300</v>
      </c>
      <c r="CD224" s="484">
        <v>355</v>
      </c>
      <c r="CE224" s="484">
        <v>350</v>
      </c>
      <c r="CF224" s="484">
        <v>146</v>
      </c>
      <c r="CG224" s="484">
        <v>110</v>
      </c>
      <c r="CH224" s="484">
        <v>64</v>
      </c>
      <c r="CI224" s="484">
        <v>26</v>
      </c>
      <c r="CJ224" s="484">
        <v>2</v>
      </c>
      <c r="CK224" s="485">
        <v>1355</v>
      </c>
      <c r="CL224" s="484">
        <v>2</v>
      </c>
      <c r="CM224" s="484">
        <v>75</v>
      </c>
      <c r="CN224" s="484">
        <v>80</v>
      </c>
      <c r="CO224" s="484">
        <v>72</v>
      </c>
      <c r="CP224" s="484">
        <v>55</v>
      </c>
      <c r="CQ224" s="484">
        <v>46</v>
      </c>
      <c r="CR224" s="484">
        <v>52</v>
      </c>
      <c r="CS224" s="484">
        <v>46</v>
      </c>
      <c r="CT224" s="484">
        <v>6</v>
      </c>
      <c r="CU224" s="485">
        <v>434</v>
      </c>
      <c r="CV224" s="484">
        <v>119</v>
      </c>
      <c r="CW224" s="484">
        <v>87</v>
      </c>
      <c r="CX224" s="484">
        <v>92</v>
      </c>
      <c r="CY224" s="484">
        <v>52</v>
      </c>
      <c r="CZ224" s="484">
        <v>31</v>
      </c>
      <c r="DA224" s="484">
        <v>13</v>
      </c>
      <c r="DB224" s="484">
        <v>18</v>
      </c>
      <c r="DC224" s="484">
        <v>2</v>
      </c>
      <c r="DD224" s="485">
        <v>414</v>
      </c>
      <c r="DE224" s="484">
        <v>1383</v>
      </c>
      <c r="DF224" s="484">
        <v>415</v>
      </c>
      <c r="DG224" s="484">
        <v>443</v>
      </c>
      <c r="DH224" s="484">
        <v>163</v>
      </c>
      <c r="DI224" s="484">
        <v>73</v>
      </c>
      <c r="DJ224" s="484">
        <v>41</v>
      </c>
      <c r="DK224" s="484">
        <v>31</v>
      </c>
      <c r="DL224" s="484">
        <v>9</v>
      </c>
      <c r="DM224" s="485">
        <v>2558</v>
      </c>
      <c r="DN224" s="484">
        <v>51</v>
      </c>
      <c r="DO224" s="484">
        <v>4</v>
      </c>
      <c r="DP224" s="484">
        <v>8</v>
      </c>
      <c r="DQ224" s="484">
        <v>3</v>
      </c>
      <c r="DR224" s="484">
        <v>1</v>
      </c>
      <c r="DS224" s="484">
        <v>1</v>
      </c>
      <c r="DT224" s="484">
        <v>2</v>
      </c>
      <c r="DU224" s="484">
        <v>0</v>
      </c>
      <c r="DV224" s="485">
        <v>70</v>
      </c>
      <c r="DW224" s="484">
        <v>461</v>
      </c>
      <c r="DX224" s="484">
        <v>101</v>
      </c>
      <c r="DY224" s="484">
        <v>79</v>
      </c>
      <c r="DZ224" s="484">
        <v>25</v>
      </c>
      <c r="EA224" s="484">
        <v>11</v>
      </c>
      <c r="EB224" s="484">
        <v>8</v>
      </c>
      <c r="EC224" s="484">
        <v>6</v>
      </c>
      <c r="ED224" s="484">
        <v>2</v>
      </c>
      <c r="EE224" s="485">
        <v>693</v>
      </c>
      <c r="EF224" s="484">
        <v>1895</v>
      </c>
      <c r="EG224" s="484">
        <v>520</v>
      </c>
      <c r="EH224" s="484">
        <v>530</v>
      </c>
      <c r="EI224" s="484">
        <v>191</v>
      </c>
      <c r="EJ224" s="484">
        <v>85</v>
      </c>
      <c r="EK224" s="484">
        <v>50</v>
      </c>
      <c r="EL224" s="484">
        <v>39</v>
      </c>
      <c r="EM224" s="484">
        <v>11</v>
      </c>
      <c r="EN224" s="485">
        <v>3321</v>
      </c>
      <c r="EO224" s="484">
        <v>1263</v>
      </c>
      <c r="EP224" s="484">
        <v>306</v>
      </c>
      <c r="EQ224" s="484">
        <v>335</v>
      </c>
      <c r="ER224" s="484">
        <v>114</v>
      </c>
      <c r="ES224" s="484">
        <v>53</v>
      </c>
      <c r="ET224" s="484">
        <v>29</v>
      </c>
      <c r="EU224" s="484">
        <v>24</v>
      </c>
      <c r="EV224" s="484">
        <v>7</v>
      </c>
      <c r="EW224" s="485">
        <v>2131</v>
      </c>
      <c r="EX224" s="484">
        <v>0</v>
      </c>
      <c r="EY224" s="484">
        <v>0</v>
      </c>
      <c r="EZ224" s="484">
        <v>0</v>
      </c>
      <c r="FA224" s="484">
        <v>0</v>
      </c>
      <c r="FB224" s="484">
        <v>0</v>
      </c>
      <c r="FC224" s="484">
        <v>0</v>
      </c>
      <c r="FD224" s="484">
        <v>0</v>
      </c>
      <c r="FE224" s="484">
        <v>0</v>
      </c>
      <c r="FF224" s="485">
        <v>0</v>
      </c>
      <c r="FG224" s="484">
        <v>0</v>
      </c>
      <c r="FH224" s="484">
        <v>0</v>
      </c>
      <c r="FI224" s="484">
        <v>0</v>
      </c>
      <c r="FJ224" s="484">
        <v>0</v>
      </c>
      <c r="FK224" s="484">
        <v>0</v>
      </c>
      <c r="FL224" s="484">
        <v>0</v>
      </c>
      <c r="FM224" s="484">
        <v>0</v>
      </c>
      <c r="FN224" s="484">
        <v>0</v>
      </c>
      <c r="FO224" s="485">
        <v>0</v>
      </c>
      <c r="FP224" s="484">
        <v>0</v>
      </c>
      <c r="FQ224" s="484">
        <v>0</v>
      </c>
      <c r="FR224" s="484">
        <v>0</v>
      </c>
      <c r="FS224" s="484">
        <v>0</v>
      </c>
      <c r="FT224" s="484">
        <v>0</v>
      </c>
      <c r="FU224" s="484">
        <v>0</v>
      </c>
      <c r="FV224" s="484">
        <v>0</v>
      </c>
      <c r="FW224" s="484">
        <v>0</v>
      </c>
      <c r="FX224" s="485">
        <v>0</v>
      </c>
      <c r="FY224" s="484">
        <v>1263</v>
      </c>
      <c r="FZ224" s="484">
        <v>306</v>
      </c>
      <c r="GA224" s="484">
        <v>335</v>
      </c>
      <c r="GB224" s="484">
        <v>114</v>
      </c>
      <c r="GC224" s="484">
        <v>53</v>
      </c>
      <c r="GD224" s="484">
        <v>29</v>
      </c>
      <c r="GE224" s="484">
        <v>24</v>
      </c>
      <c r="GF224" s="484">
        <v>7</v>
      </c>
      <c r="GG224" s="485">
        <v>2131</v>
      </c>
      <c r="GH224" s="484">
        <v>75</v>
      </c>
      <c r="GI224" s="484">
        <v>16497</v>
      </c>
      <c r="GJ224" s="484">
        <v>15943</v>
      </c>
      <c r="GK224" s="484">
        <v>19897</v>
      </c>
      <c r="GL224" s="484">
        <v>10798</v>
      </c>
      <c r="GM224" s="484">
        <v>6372</v>
      </c>
      <c r="GN224" s="484">
        <v>3049</v>
      </c>
      <c r="GO224" s="484">
        <v>2131</v>
      </c>
      <c r="GP224" s="484">
        <v>197</v>
      </c>
      <c r="GQ224" s="485">
        <v>74959</v>
      </c>
      <c r="GR224" s="484">
        <v>38</v>
      </c>
      <c r="GS224" s="484">
        <v>22196</v>
      </c>
      <c r="GT224" s="484">
        <v>11373</v>
      </c>
      <c r="GU224" s="484">
        <v>10220</v>
      </c>
      <c r="GV224" s="484">
        <v>4249</v>
      </c>
      <c r="GW224" s="484">
        <v>2077</v>
      </c>
      <c r="GX224" s="484">
        <v>830</v>
      </c>
      <c r="GY224" s="484">
        <v>511</v>
      </c>
      <c r="GZ224" s="484">
        <v>34</v>
      </c>
      <c r="HA224" s="485">
        <v>51528</v>
      </c>
      <c r="HB224" s="460">
        <v>0.5</v>
      </c>
      <c r="HC224" s="460">
        <v>1.875</v>
      </c>
      <c r="HD224" s="460">
        <v>0.5</v>
      </c>
      <c r="HE224" s="460">
        <v>0</v>
      </c>
      <c r="HF224" s="460">
        <v>0.5</v>
      </c>
      <c r="HG224" s="460">
        <v>0</v>
      </c>
      <c r="HH224" s="460">
        <v>0</v>
      </c>
      <c r="HI224" s="460">
        <v>0</v>
      </c>
      <c r="HJ224" s="460">
        <v>0</v>
      </c>
      <c r="HK224" s="483">
        <v>3.375</v>
      </c>
      <c r="HL224" s="460">
        <v>102.5</v>
      </c>
      <c r="HM224" s="460">
        <v>33844.875</v>
      </c>
      <c r="HN224" s="460">
        <v>24610.5</v>
      </c>
      <c r="HO224" s="460">
        <v>27667.5</v>
      </c>
      <c r="HP224" s="460">
        <v>14009.75</v>
      </c>
      <c r="HQ224" s="460">
        <v>7934.75</v>
      </c>
      <c r="HR224" s="460">
        <v>3670.25</v>
      </c>
      <c r="HS224" s="460">
        <v>2510.75</v>
      </c>
      <c r="HT224" s="460">
        <v>223.5</v>
      </c>
      <c r="HU224" s="483">
        <v>114574.375</v>
      </c>
      <c r="HV224" s="460">
        <v>56.9</v>
      </c>
      <c r="HW224" s="460">
        <v>22563.3</v>
      </c>
      <c r="HX224" s="460">
        <v>19141.5</v>
      </c>
      <c r="HY224" s="460">
        <v>24593.3</v>
      </c>
      <c r="HZ224" s="460">
        <v>14009.8</v>
      </c>
      <c r="IA224" s="460">
        <v>9698</v>
      </c>
      <c r="IB224" s="460">
        <v>5301.5</v>
      </c>
      <c r="IC224" s="460">
        <v>4184.6000000000004</v>
      </c>
      <c r="ID224" s="460">
        <v>447</v>
      </c>
      <c r="IE224" s="483">
        <v>99995.9</v>
      </c>
      <c r="IF224" s="483">
        <v>8</v>
      </c>
      <c r="IG224" s="483">
        <v>100003.9</v>
      </c>
      <c r="IH224" s="460">
        <v>102.5</v>
      </c>
      <c r="II224" s="460">
        <v>33844.875</v>
      </c>
      <c r="IJ224" s="460">
        <v>24610.5</v>
      </c>
      <c r="IK224" s="460">
        <v>27667.5</v>
      </c>
      <c r="IL224" s="460">
        <v>14009.75</v>
      </c>
      <c r="IM224" s="460">
        <v>7934.75</v>
      </c>
      <c r="IN224" s="460">
        <v>3670.25</v>
      </c>
      <c r="IO224" s="460">
        <v>2510.75</v>
      </c>
      <c r="IP224" s="460">
        <v>223.5</v>
      </c>
      <c r="IQ224" s="483">
        <v>114574.375</v>
      </c>
      <c r="IR224" s="460">
        <v>36.04</v>
      </c>
      <c r="IS224" s="460">
        <v>10090.32</v>
      </c>
      <c r="IT224" s="460">
        <v>3924.04</v>
      </c>
      <c r="IU224" s="460">
        <v>2139.5</v>
      </c>
      <c r="IV224" s="460">
        <v>629.54</v>
      </c>
      <c r="IW224" s="460">
        <v>218.99</v>
      </c>
      <c r="IX224" s="460">
        <v>58.12</v>
      </c>
      <c r="IY224" s="460">
        <v>27.63</v>
      </c>
      <c r="IZ224" s="460">
        <v>1.19</v>
      </c>
      <c r="JA224" s="483">
        <v>17125.37</v>
      </c>
      <c r="JB224" s="460">
        <v>66.459999999999994</v>
      </c>
      <c r="JC224" s="460">
        <v>23754.555</v>
      </c>
      <c r="JD224" s="460">
        <v>20686.46</v>
      </c>
      <c r="JE224" s="460">
        <v>25528</v>
      </c>
      <c r="JF224" s="460">
        <v>13380.21</v>
      </c>
      <c r="JG224" s="460">
        <v>7715.76</v>
      </c>
      <c r="JH224" s="460">
        <v>3612.13</v>
      </c>
      <c r="JI224" s="460">
        <v>2483.12</v>
      </c>
      <c r="JJ224" s="460">
        <v>222.31</v>
      </c>
      <c r="JK224" s="483">
        <v>97449.005000000005</v>
      </c>
      <c r="JL224" s="460">
        <v>36.9</v>
      </c>
      <c r="JM224" s="460">
        <v>15836.4</v>
      </c>
      <c r="JN224" s="460">
        <v>16089.5</v>
      </c>
      <c r="JO224" s="460">
        <v>22691.599999999999</v>
      </c>
      <c r="JP224" s="460">
        <v>13380.2</v>
      </c>
      <c r="JQ224" s="460">
        <v>9430.4</v>
      </c>
      <c r="JR224" s="460">
        <v>5217.5</v>
      </c>
      <c r="JS224" s="460">
        <v>4138.5</v>
      </c>
      <c r="JT224" s="460">
        <v>444.6</v>
      </c>
      <c r="JU224" s="483">
        <v>87265.600000000006</v>
      </c>
      <c r="JV224" s="483">
        <v>8</v>
      </c>
      <c r="JW224" s="483">
        <v>87273.600000000006</v>
      </c>
      <c r="JX224" s="461"/>
      <c r="JY224" s="461"/>
      <c r="JZ224" s="461"/>
      <c r="KA224" s="461"/>
      <c r="KB224" s="461"/>
      <c r="KC224" s="461"/>
      <c r="KD224" s="461"/>
      <c r="KE224" s="461"/>
      <c r="KF224" s="461"/>
      <c r="KG224" s="461"/>
      <c r="KH224" s="461"/>
      <c r="KI224" s="461"/>
      <c r="KJ224" s="461"/>
      <c r="KK224" s="461"/>
      <c r="KL224" s="461"/>
      <c r="KM224" s="461"/>
      <c r="KN224" s="461"/>
      <c r="KO224" s="461"/>
      <c r="KP224" s="461"/>
      <c r="KQ224" s="461"/>
      <c r="KR224" s="461"/>
      <c r="KS224" s="461"/>
      <c r="KT224" s="461"/>
      <c r="KU224" s="461"/>
      <c r="KV224" s="461"/>
      <c r="KW224" s="461"/>
      <c r="KX224" s="462"/>
    </row>
    <row r="225" spans="1:310" s="463" customFormat="1" x14ac:dyDescent="0.2">
      <c r="A225" s="457" t="s">
        <v>462</v>
      </c>
      <c r="B225" s="473" t="s">
        <v>1054</v>
      </c>
      <c r="C225" s="464" t="s">
        <v>794</v>
      </c>
      <c r="D225" s="465" t="s">
        <v>463</v>
      </c>
      <c r="E225" s="484">
        <v>8902</v>
      </c>
      <c r="F225" s="484">
        <v>8479</v>
      </c>
      <c r="G225" s="484">
        <v>8771</v>
      </c>
      <c r="H225" s="484">
        <v>6219</v>
      </c>
      <c r="I225" s="484">
        <v>5144</v>
      </c>
      <c r="J225" s="484">
        <v>2630</v>
      </c>
      <c r="K225" s="484">
        <v>972</v>
      </c>
      <c r="L225" s="484">
        <v>53</v>
      </c>
      <c r="M225" s="485">
        <v>41170</v>
      </c>
      <c r="N225" s="484">
        <v>210</v>
      </c>
      <c r="O225" s="484">
        <v>114</v>
      </c>
      <c r="P225" s="484">
        <v>80</v>
      </c>
      <c r="Q225" s="484">
        <v>40</v>
      </c>
      <c r="R225" s="484">
        <v>22</v>
      </c>
      <c r="S225" s="484">
        <v>19</v>
      </c>
      <c r="T225" s="484">
        <v>7</v>
      </c>
      <c r="U225" s="484">
        <v>1</v>
      </c>
      <c r="V225" s="485">
        <v>493</v>
      </c>
      <c r="W225" s="484">
        <v>0</v>
      </c>
      <c r="X225" s="484">
        <v>0</v>
      </c>
      <c r="Y225" s="484">
        <v>0</v>
      </c>
      <c r="Z225" s="484">
        <v>0</v>
      </c>
      <c r="AA225" s="484">
        <v>0</v>
      </c>
      <c r="AB225" s="484">
        <v>0</v>
      </c>
      <c r="AC225" s="484">
        <v>0</v>
      </c>
      <c r="AD225" s="484">
        <v>0</v>
      </c>
      <c r="AE225" s="485">
        <v>0</v>
      </c>
      <c r="AF225" s="484">
        <v>8692</v>
      </c>
      <c r="AG225" s="484">
        <v>8365</v>
      </c>
      <c r="AH225" s="484">
        <v>8691</v>
      </c>
      <c r="AI225" s="484">
        <v>6179</v>
      </c>
      <c r="AJ225" s="484">
        <v>5122</v>
      </c>
      <c r="AK225" s="484">
        <v>2611</v>
      </c>
      <c r="AL225" s="484">
        <v>965</v>
      </c>
      <c r="AM225" s="484">
        <v>52</v>
      </c>
      <c r="AN225" s="485">
        <v>40677</v>
      </c>
      <c r="AO225" s="484">
        <v>33</v>
      </c>
      <c r="AP225" s="484">
        <v>33</v>
      </c>
      <c r="AQ225" s="484">
        <v>56</v>
      </c>
      <c r="AR225" s="484">
        <v>43</v>
      </c>
      <c r="AS225" s="484">
        <v>44</v>
      </c>
      <c r="AT225" s="484">
        <v>24</v>
      </c>
      <c r="AU225" s="484">
        <v>22</v>
      </c>
      <c r="AV225" s="484">
        <v>1</v>
      </c>
      <c r="AW225" s="485">
        <v>256</v>
      </c>
      <c r="AX225" s="484">
        <v>33</v>
      </c>
      <c r="AY225" s="484">
        <v>33</v>
      </c>
      <c r="AZ225" s="484">
        <v>56</v>
      </c>
      <c r="BA225" s="484">
        <v>43</v>
      </c>
      <c r="BB225" s="484">
        <v>44</v>
      </c>
      <c r="BC225" s="484">
        <v>24</v>
      </c>
      <c r="BD225" s="484">
        <v>22</v>
      </c>
      <c r="BE225" s="484">
        <v>1</v>
      </c>
      <c r="BF225" s="486"/>
      <c r="BG225" s="485">
        <v>256</v>
      </c>
      <c r="BH225" s="484">
        <v>33</v>
      </c>
      <c r="BI225" s="484">
        <v>8692</v>
      </c>
      <c r="BJ225" s="484">
        <v>8388</v>
      </c>
      <c r="BK225" s="484">
        <v>8678</v>
      </c>
      <c r="BL225" s="484">
        <v>6180</v>
      </c>
      <c r="BM225" s="484">
        <v>5102</v>
      </c>
      <c r="BN225" s="484">
        <v>2609</v>
      </c>
      <c r="BO225" s="484">
        <v>944</v>
      </c>
      <c r="BP225" s="484">
        <v>51</v>
      </c>
      <c r="BQ225" s="485">
        <v>40677</v>
      </c>
      <c r="BR225" s="484">
        <v>9</v>
      </c>
      <c r="BS225" s="484">
        <v>4217</v>
      </c>
      <c r="BT225" s="484">
        <v>3311</v>
      </c>
      <c r="BU225" s="484">
        <v>2586</v>
      </c>
      <c r="BV225" s="484">
        <v>1268</v>
      </c>
      <c r="BW225" s="484">
        <v>711</v>
      </c>
      <c r="BX225" s="484">
        <v>314</v>
      </c>
      <c r="BY225" s="484">
        <v>120</v>
      </c>
      <c r="BZ225" s="484">
        <v>2</v>
      </c>
      <c r="CA225" s="485">
        <v>12538</v>
      </c>
      <c r="CB225" s="484">
        <v>0</v>
      </c>
      <c r="CC225" s="484">
        <v>68</v>
      </c>
      <c r="CD225" s="484">
        <v>68</v>
      </c>
      <c r="CE225" s="484">
        <v>96</v>
      </c>
      <c r="CF225" s="484">
        <v>57</v>
      </c>
      <c r="CG225" s="484">
        <v>33</v>
      </c>
      <c r="CH225" s="484">
        <v>12</v>
      </c>
      <c r="CI225" s="484">
        <v>1</v>
      </c>
      <c r="CJ225" s="484">
        <v>0</v>
      </c>
      <c r="CK225" s="485">
        <v>335</v>
      </c>
      <c r="CL225" s="484">
        <v>0</v>
      </c>
      <c r="CM225" s="484">
        <v>2</v>
      </c>
      <c r="CN225" s="484">
        <v>6</v>
      </c>
      <c r="CO225" s="484">
        <v>4</v>
      </c>
      <c r="CP225" s="484">
        <v>10</v>
      </c>
      <c r="CQ225" s="484">
        <v>5</v>
      </c>
      <c r="CR225" s="484">
        <v>16</v>
      </c>
      <c r="CS225" s="484">
        <v>5</v>
      </c>
      <c r="CT225" s="484">
        <v>1</v>
      </c>
      <c r="CU225" s="485">
        <v>49</v>
      </c>
      <c r="CV225" s="484">
        <v>32</v>
      </c>
      <c r="CW225" s="484">
        <v>34</v>
      </c>
      <c r="CX225" s="484">
        <v>33</v>
      </c>
      <c r="CY225" s="484">
        <v>17</v>
      </c>
      <c r="CZ225" s="484">
        <v>14</v>
      </c>
      <c r="DA225" s="484">
        <v>8</v>
      </c>
      <c r="DB225" s="484">
        <v>3</v>
      </c>
      <c r="DC225" s="484">
        <v>1</v>
      </c>
      <c r="DD225" s="485">
        <v>142</v>
      </c>
      <c r="DE225" s="484">
        <v>66</v>
      </c>
      <c r="DF225" s="484">
        <v>52</v>
      </c>
      <c r="DG225" s="484">
        <v>55</v>
      </c>
      <c r="DH225" s="484">
        <v>26</v>
      </c>
      <c r="DI225" s="484">
        <v>9</v>
      </c>
      <c r="DJ225" s="484">
        <v>16</v>
      </c>
      <c r="DK225" s="484">
        <v>8</v>
      </c>
      <c r="DL225" s="484">
        <v>1</v>
      </c>
      <c r="DM225" s="485">
        <v>233</v>
      </c>
      <c r="DN225" s="484">
        <v>155</v>
      </c>
      <c r="DO225" s="484">
        <v>85</v>
      </c>
      <c r="DP225" s="484">
        <v>59</v>
      </c>
      <c r="DQ225" s="484">
        <v>30</v>
      </c>
      <c r="DR225" s="484">
        <v>16</v>
      </c>
      <c r="DS225" s="484">
        <v>6</v>
      </c>
      <c r="DT225" s="484">
        <v>7</v>
      </c>
      <c r="DU225" s="484">
        <v>0</v>
      </c>
      <c r="DV225" s="485">
        <v>358</v>
      </c>
      <c r="DW225" s="484">
        <v>56</v>
      </c>
      <c r="DX225" s="484">
        <v>27</v>
      </c>
      <c r="DY225" s="484">
        <v>23</v>
      </c>
      <c r="DZ225" s="484">
        <v>18</v>
      </c>
      <c r="EA225" s="484">
        <v>7</v>
      </c>
      <c r="EB225" s="484">
        <v>13</v>
      </c>
      <c r="EC225" s="484">
        <v>1</v>
      </c>
      <c r="ED225" s="484">
        <v>0</v>
      </c>
      <c r="EE225" s="485">
        <v>145</v>
      </c>
      <c r="EF225" s="484">
        <v>277</v>
      </c>
      <c r="EG225" s="484">
        <v>164</v>
      </c>
      <c r="EH225" s="484">
        <v>137</v>
      </c>
      <c r="EI225" s="484">
        <v>74</v>
      </c>
      <c r="EJ225" s="484">
        <v>32</v>
      </c>
      <c r="EK225" s="484">
        <v>35</v>
      </c>
      <c r="EL225" s="484">
        <v>16</v>
      </c>
      <c r="EM225" s="484">
        <v>1</v>
      </c>
      <c r="EN225" s="485">
        <v>736</v>
      </c>
      <c r="EO225" s="484">
        <v>122</v>
      </c>
      <c r="EP225" s="484">
        <v>79</v>
      </c>
      <c r="EQ225" s="484">
        <v>78</v>
      </c>
      <c r="ER225" s="484">
        <v>44</v>
      </c>
      <c r="ES225" s="484">
        <v>16</v>
      </c>
      <c r="ET225" s="484">
        <v>29</v>
      </c>
      <c r="EU225" s="484">
        <v>9</v>
      </c>
      <c r="EV225" s="484">
        <v>1</v>
      </c>
      <c r="EW225" s="485">
        <v>378</v>
      </c>
      <c r="EX225" s="484">
        <v>0</v>
      </c>
      <c r="EY225" s="484">
        <v>0</v>
      </c>
      <c r="EZ225" s="484">
        <v>0</v>
      </c>
      <c r="FA225" s="484">
        <v>0</v>
      </c>
      <c r="FB225" s="484">
        <v>0</v>
      </c>
      <c r="FC225" s="484">
        <v>0</v>
      </c>
      <c r="FD225" s="484">
        <v>0</v>
      </c>
      <c r="FE225" s="484">
        <v>0</v>
      </c>
      <c r="FF225" s="485">
        <v>0</v>
      </c>
      <c r="FG225" s="484">
        <v>0</v>
      </c>
      <c r="FH225" s="484">
        <v>0</v>
      </c>
      <c r="FI225" s="484">
        <v>0</v>
      </c>
      <c r="FJ225" s="484">
        <v>0</v>
      </c>
      <c r="FK225" s="484">
        <v>0</v>
      </c>
      <c r="FL225" s="484">
        <v>0</v>
      </c>
      <c r="FM225" s="484">
        <v>0</v>
      </c>
      <c r="FN225" s="484">
        <v>0</v>
      </c>
      <c r="FO225" s="485">
        <v>0</v>
      </c>
      <c r="FP225" s="484">
        <v>8</v>
      </c>
      <c r="FQ225" s="484">
        <v>6</v>
      </c>
      <c r="FR225" s="484">
        <v>5</v>
      </c>
      <c r="FS225" s="484">
        <v>3</v>
      </c>
      <c r="FT225" s="484">
        <v>1</v>
      </c>
      <c r="FU225" s="484">
        <v>2</v>
      </c>
      <c r="FV225" s="484">
        <v>1</v>
      </c>
      <c r="FW225" s="484">
        <v>0</v>
      </c>
      <c r="FX225" s="485">
        <v>26</v>
      </c>
      <c r="FY225" s="484">
        <v>114</v>
      </c>
      <c r="FZ225" s="484">
        <v>73</v>
      </c>
      <c r="GA225" s="484">
        <v>73</v>
      </c>
      <c r="GB225" s="484">
        <v>41</v>
      </c>
      <c r="GC225" s="484">
        <v>15</v>
      </c>
      <c r="GD225" s="484">
        <v>27</v>
      </c>
      <c r="GE225" s="484">
        <v>8</v>
      </c>
      <c r="GF225" s="484">
        <v>1</v>
      </c>
      <c r="GG225" s="485">
        <v>352</v>
      </c>
      <c r="GH225" s="484">
        <v>24</v>
      </c>
      <c r="GI225" s="484">
        <v>4194</v>
      </c>
      <c r="GJ225" s="484">
        <v>4891</v>
      </c>
      <c r="GK225" s="484">
        <v>5910</v>
      </c>
      <c r="GL225" s="484">
        <v>4797</v>
      </c>
      <c r="GM225" s="484">
        <v>4330</v>
      </c>
      <c r="GN225" s="484">
        <v>2248</v>
      </c>
      <c r="GO225" s="484">
        <v>810</v>
      </c>
      <c r="GP225" s="484">
        <v>48</v>
      </c>
      <c r="GQ225" s="485">
        <v>27252</v>
      </c>
      <c r="GR225" s="484">
        <v>9</v>
      </c>
      <c r="GS225" s="484">
        <v>4498</v>
      </c>
      <c r="GT225" s="484">
        <v>3497</v>
      </c>
      <c r="GU225" s="484">
        <v>2768</v>
      </c>
      <c r="GV225" s="484">
        <v>1383</v>
      </c>
      <c r="GW225" s="484">
        <v>772</v>
      </c>
      <c r="GX225" s="484">
        <v>361</v>
      </c>
      <c r="GY225" s="484">
        <v>134</v>
      </c>
      <c r="GZ225" s="484">
        <v>3</v>
      </c>
      <c r="HA225" s="485">
        <v>13425</v>
      </c>
      <c r="HB225" s="460">
        <v>0</v>
      </c>
      <c r="HC225" s="460">
        <v>7.6</v>
      </c>
      <c r="HD225" s="460">
        <v>0.5</v>
      </c>
      <c r="HE225" s="460">
        <v>0.5</v>
      </c>
      <c r="HF225" s="460">
        <v>0.5</v>
      </c>
      <c r="HG225" s="460">
        <v>0</v>
      </c>
      <c r="HH225" s="460">
        <v>0</v>
      </c>
      <c r="HI225" s="460">
        <v>0</v>
      </c>
      <c r="HJ225" s="460">
        <v>0</v>
      </c>
      <c r="HK225" s="483">
        <v>9.1</v>
      </c>
      <c r="HL225" s="460">
        <v>30.75</v>
      </c>
      <c r="HM225" s="460">
        <v>7679.35</v>
      </c>
      <c r="HN225" s="460">
        <v>7568.45</v>
      </c>
      <c r="HO225" s="460">
        <v>8025.6</v>
      </c>
      <c r="HP225" s="460">
        <v>5869.45</v>
      </c>
      <c r="HQ225" s="460">
        <v>4924.3</v>
      </c>
      <c r="HR225" s="460">
        <v>2541</v>
      </c>
      <c r="HS225" s="460">
        <v>909.25</v>
      </c>
      <c r="HT225" s="460">
        <v>50</v>
      </c>
      <c r="HU225" s="483">
        <v>37598.15</v>
      </c>
      <c r="HV225" s="460">
        <v>17.100000000000001</v>
      </c>
      <c r="HW225" s="460">
        <v>5119.6000000000004</v>
      </c>
      <c r="HX225" s="460">
        <v>5886.6</v>
      </c>
      <c r="HY225" s="460">
        <v>7133.9</v>
      </c>
      <c r="HZ225" s="460">
        <v>5869.5</v>
      </c>
      <c r="IA225" s="460">
        <v>6018.6</v>
      </c>
      <c r="IB225" s="460">
        <v>3670.3</v>
      </c>
      <c r="IC225" s="460">
        <v>1515.4</v>
      </c>
      <c r="ID225" s="460">
        <v>100</v>
      </c>
      <c r="IE225" s="483">
        <v>35331</v>
      </c>
      <c r="IF225" s="483">
        <v>0</v>
      </c>
      <c r="IG225" s="483">
        <v>35331</v>
      </c>
      <c r="IH225" s="460">
        <v>30.75</v>
      </c>
      <c r="II225" s="460">
        <v>7679.35</v>
      </c>
      <c r="IJ225" s="460">
        <v>7568.45</v>
      </c>
      <c r="IK225" s="460">
        <v>8025.6</v>
      </c>
      <c r="IL225" s="460">
        <v>5869.45</v>
      </c>
      <c r="IM225" s="460">
        <v>4924.3</v>
      </c>
      <c r="IN225" s="460">
        <v>2541</v>
      </c>
      <c r="IO225" s="460">
        <v>909.25</v>
      </c>
      <c r="IP225" s="460">
        <v>50</v>
      </c>
      <c r="IQ225" s="483">
        <v>37598.15</v>
      </c>
      <c r="IR225" s="460">
        <v>10.91</v>
      </c>
      <c r="IS225" s="460">
        <v>1604.63</v>
      </c>
      <c r="IT225" s="460">
        <v>783.86</v>
      </c>
      <c r="IU225" s="460">
        <v>372.05</v>
      </c>
      <c r="IV225" s="460">
        <v>135.58000000000001</v>
      </c>
      <c r="IW225" s="460">
        <v>50.91</v>
      </c>
      <c r="IX225" s="460">
        <v>21.68</v>
      </c>
      <c r="IY225" s="460">
        <v>4.5</v>
      </c>
      <c r="IZ225" s="460">
        <v>0</v>
      </c>
      <c r="JA225" s="483">
        <v>2984.12</v>
      </c>
      <c r="JB225" s="460">
        <v>19.84</v>
      </c>
      <c r="JC225" s="460">
        <v>6074.72</v>
      </c>
      <c r="JD225" s="460">
        <v>6784.59</v>
      </c>
      <c r="JE225" s="460">
        <v>7653.55</v>
      </c>
      <c r="JF225" s="460">
        <v>5733.87</v>
      </c>
      <c r="JG225" s="460">
        <v>4873.3900000000003</v>
      </c>
      <c r="JH225" s="460">
        <v>2519.3200000000002</v>
      </c>
      <c r="JI225" s="460">
        <v>904.75</v>
      </c>
      <c r="JJ225" s="460">
        <v>50</v>
      </c>
      <c r="JK225" s="483">
        <v>34614.03</v>
      </c>
      <c r="JL225" s="460">
        <v>11</v>
      </c>
      <c r="JM225" s="460">
        <v>4049.8</v>
      </c>
      <c r="JN225" s="460">
        <v>5276.9</v>
      </c>
      <c r="JO225" s="460">
        <v>6803.2</v>
      </c>
      <c r="JP225" s="460">
        <v>5733.9</v>
      </c>
      <c r="JQ225" s="460">
        <v>5956.4</v>
      </c>
      <c r="JR225" s="460">
        <v>3639</v>
      </c>
      <c r="JS225" s="460">
        <v>1507.9</v>
      </c>
      <c r="JT225" s="460">
        <v>100</v>
      </c>
      <c r="JU225" s="483">
        <v>33078.1</v>
      </c>
      <c r="JV225" s="483">
        <v>0</v>
      </c>
      <c r="JW225" s="483">
        <v>33078.1</v>
      </c>
      <c r="JX225" s="461"/>
      <c r="JY225" s="461"/>
      <c r="JZ225" s="461"/>
      <c r="KA225" s="461"/>
      <c r="KB225" s="461"/>
      <c r="KC225" s="461"/>
      <c r="KD225" s="461"/>
      <c r="KE225" s="461"/>
      <c r="KF225" s="461"/>
      <c r="KG225" s="461"/>
      <c r="KH225" s="461"/>
      <c r="KI225" s="461"/>
      <c r="KJ225" s="461"/>
      <c r="KK225" s="461"/>
      <c r="KL225" s="461"/>
      <c r="KM225" s="461"/>
      <c r="KN225" s="461"/>
      <c r="KO225" s="461"/>
      <c r="KP225" s="461"/>
      <c r="KQ225" s="461"/>
      <c r="KR225" s="461"/>
      <c r="KS225" s="461"/>
      <c r="KT225" s="461"/>
      <c r="KU225" s="461"/>
      <c r="KV225" s="461"/>
      <c r="KW225" s="461"/>
      <c r="KX225" s="462"/>
    </row>
    <row r="226" spans="1:310" s="463" customFormat="1" x14ac:dyDescent="0.2">
      <c r="A226" s="457" t="s">
        <v>464</v>
      </c>
      <c r="B226" s="473" t="s">
        <v>1055</v>
      </c>
      <c r="C226" s="464" t="s">
        <v>782</v>
      </c>
      <c r="D226" s="465" t="s">
        <v>465</v>
      </c>
      <c r="E226" s="484">
        <v>1811</v>
      </c>
      <c r="F226" s="484">
        <v>3351</v>
      </c>
      <c r="G226" s="484">
        <v>11544</v>
      </c>
      <c r="H226" s="484">
        <v>12041</v>
      </c>
      <c r="I226" s="484">
        <v>7633</v>
      </c>
      <c r="J226" s="484">
        <v>6064</v>
      </c>
      <c r="K226" s="484">
        <v>7846</v>
      </c>
      <c r="L226" s="484">
        <v>1473</v>
      </c>
      <c r="M226" s="485">
        <v>51763</v>
      </c>
      <c r="N226" s="484">
        <v>139</v>
      </c>
      <c r="O226" s="484">
        <v>89</v>
      </c>
      <c r="P226" s="484">
        <v>138</v>
      </c>
      <c r="Q226" s="484">
        <v>157</v>
      </c>
      <c r="R226" s="484">
        <v>95</v>
      </c>
      <c r="S226" s="484">
        <v>80</v>
      </c>
      <c r="T226" s="484">
        <v>60</v>
      </c>
      <c r="U226" s="484">
        <v>2</v>
      </c>
      <c r="V226" s="485">
        <v>760</v>
      </c>
      <c r="W226" s="484">
        <v>1</v>
      </c>
      <c r="X226" s="484">
        <v>1</v>
      </c>
      <c r="Y226" s="484">
        <v>0</v>
      </c>
      <c r="Z226" s="484">
        <v>0</v>
      </c>
      <c r="AA226" s="484">
        <v>0</v>
      </c>
      <c r="AB226" s="484">
        <v>0</v>
      </c>
      <c r="AC226" s="484">
        <v>0</v>
      </c>
      <c r="AD226" s="484">
        <v>0</v>
      </c>
      <c r="AE226" s="485">
        <v>2</v>
      </c>
      <c r="AF226" s="484">
        <v>1671</v>
      </c>
      <c r="AG226" s="484">
        <v>3261</v>
      </c>
      <c r="AH226" s="484">
        <v>11406</v>
      </c>
      <c r="AI226" s="484">
        <v>11884</v>
      </c>
      <c r="AJ226" s="484">
        <v>7538</v>
      </c>
      <c r="AK226" s="484">
        <v>5984</v>
      </c>
      <c r="AL226" s="484">
        <v>7786</v>
      </c>
      <c r="AM226" s="484">
        <v>1471</v>
      </c>
      <c r="AN226" s="485">
        <v>51001</v>
      </c>
      <c r="AO226" s="484">
        <v>8</v>
      </c>
      <c r="AP226" s="484">
        <v>9</v>
      </c>
      <c r="AQ226" s="484">
        <v>49</v>
      </c>
      <c r="AR226" s="484">
        <v>62</v>
      </c>
      <c r="AS226" s="484">
        <v>43</v>
      </c>
      <c r="AT226" s="484">
        <v>46</v>
      </c>
      <c r="AU226" s="484">
        <v>70</v>
      </c>
      <c r="AV226" s="484">
        <v>20</v>
      </c>
      <c r="AW226" s="485">
        <v>307</v>
      </c>
      <c r="AX226" s="484">
        <v>8</v>
      </c>
      <c r="AY226" s="484">
        <v>9</v>
      </c>
      <c r="AZ226" s="484">
        <v>49</v>
      </c>
      <c r="BA226" s="484">
        <v>62</v>
      </c>
      <c r="BB226" s="484">
        <v>43</v>
      </c>
      <c r="BC226" s="484">
        <v>46</v>
      </c>
      <c r="BD226" s="484">
        <v>70</v>
      </c>
      <c r="BE226" s="484">
        <v>20</v>
      </c>
      <c r="BF226" s="486"/>
      <c r="BG226" s="485">
        <v>307</v>
      </c>
      <c r="BH226" s="484">
        <v>8</v>
      </c>
      <c r="BI226" s="484">
        <v>1672</v>
      </c>
      <c r="BJ226" s="484">
        <v>3301</v>
      </c>
      <c r="BK226" s="484">
        <v>11419</v>
      </c>
      <c r="BL226" s="484">
        <v>11865</v>
      </c>
      <c r="BM226" s="484">
        <v>7541</v>
      </c>
      <c r="BN226" s="484">
        <v>6008</v>
      </c>
      <c r="BO226" s="484">
        <v>7736</v>
      </c>
      <c r="BP226" s="484">
        <v>1451</v>
      </c>
      <c r="BQ226" s="485">
        <v>51001</v>
      </c>
      <c r="BR226" s="484">
        <v>5</v>
      </c>
      <c r="BS226" s="484">
        <v>1047</v>
      </c>
      <c r="BT226" s="484">
        <v>2044</v>
      </c>
      <c r="BU226" s="484">
        <v>4441</v>
      </c>
      <c r="BV226" s="484">
        <v>3487</v>
      </c>
      <c r="BW226" s="484">
        <v>1789</v>
      </c>
      <c r="BX226" s="484">
        <v>1197</v>
      </c>
      <c r="BY226" s="484">
        <v>1059</v>
      </c>
      <c r="BZ226" s="484">
        <v>98</v>
      </c>
      <c r="CA226" s="485">
        <v>15167</v>
      </c>
      <c r="CB226" s="484">
        <v>0</v>
      </c>
      <c r="CC226" s="484">
        <v>8</v>
      </c>
      <c r="CD226" s="484">
        <v>20</v>
      </c>
      <c r="CE226" s="484">
        <v>86</v>
      </c>
      <c r="CF226" s="484">
        <v>95</v>
      </c>
      <c r="CG226" s="484">
        <v>59</v>
      </c>
      <c r="CH226" s="484">
        <v>53</v>
      </c>
      <c r="CI226" s="484">
        <v>64</v>
      </c>
      <c r="CJ226" s="484">
        <v>3</v>
      </c>
      <c r="CK226" s="485">
        <v>388</v>
      </c>
      <c r="CL226" s="484">
        <v>1</v>
      </c>
      <c r="CM226" s="484">
        <v>0</v>
      </c>
      <c r="CN226" s="484">
        <v>1</v>
      </c>
      <c r="CO226" s="484">
        <v>5</v>
      </c>
      <c r="CP226" s="484">
        <v>7</v>
      </c>
      <c r="CQ226" s="484">
        <v>1</v>
      </c>
      <c r="CR226" s="484">
        <v>6</v>
      </c>
      <c r="CS226" s="484">
        <v>26</v>
      </c>
      <c r="CT226" s="484">
        <v>3</v>
      </c>
      <c r="CU226" s="485">
        <v>50</v>
      </c>
      <c r="CV226" s="484">
        <v>45</v>
      </c>
      <c r="CW226" s="484">
        <v>30</v>
      </c>
      <c r="CX226" s="484">
        <v>57</v>
      </c>
      <c r="CY226" s="484">
        <v>71</v>
      </c>
      <c r="CZ226" s="484">
        <v>58</v>
      </c>
      <c r="DA226" s="484">
        <v>47</v>
      </c>
      <c r="DB226" s="484">
        <v>58</v>
      </c>
      <c r="DC226" s="484">
        <v>13</v>
      </c>
      <c r="DD226" s="485">
        <v>379</v>
      </c>
      <c r="DE226" s="484">
        <v>38</v>
      </c>
      <c r="DF226" s="484">
        <v>89</v>
      </c>
      <c r="DG226" s="484">
        <v>150</v>
      </c>
      <c r="DH226" s="484">
        <v>116</v>
      </c>
      <c r="DI226" s="484">
        <v>69</v>
      </c>
      <c r="DJ226" s="484">
        <v>57</v>
      </c>
      <c r="DK226" s="484">
        <v>59</v>
      </c>
      <c r="DL226" s="484">
        <v>9</v>
      </c>
      <c r="DM226" s="485">
        <v>587</v>
      </c>
      <c r="DN226" s="484">
        <v>3</v>
      </c>
      <c r="DO226" s="484">
        <v>5</v>
      </c>
      <c r="DP226" s="484">
        <v>3</v>
      </c>
      <c r="DQ226" s="484">
        <v>10</v>
      </c>
      <c r="DR226" s="484">
        <v>7</v>
      </c>
      <c r="DS226" s="484">
        <v>8</v>
      </c>
      <c r="DT226" s="484">
        <v>8</v>
      </c>
      <c r="DU226" s="484">
        <v>0</v>
      </c>
      <c r="DV226" s="485">
        <v>44</v>
      </c>
      <c r="DW226" s="484">
        <v>4</v>
      </c>
      <c r="DX226" s="484">
        <v>4</v>
      </c>
      <c r="DY226" s="484">
        <v>18</v>
      </c>
      <c r="DZ226" s="484">
        <v>17</v>
      </c>
      <c r="EA226" s="484">
        <v>5</v>
      </c>
      <c r="EB226" s="484">
        <v>16</v>
      </c>
      <c r="EC226" s="484">
        <v>16</v>
      </c>
      <c r="ED226" s="484">
        <v>10</v>
      </c>
      <c r="EE226" s="485">
        <v>90</v>
      </c>
      <c r="EF226" s="484">
        <v>45</v>
      </c>
      <c r="EG226" s="484">
        <v>98</v>
      </c>
      <c r="EH226" s="484">
        <v>171</v>
      </c>
      <c r="EI226" s="484">
        <v>143</v>
      </c>
      <c r="EJ226" s="484">
        <v>81</v>
      </c>
      <c r="EK226" s="484">
        <v>81</v>
      </c>
      <c r="EL226" s="484">
        <v>83</v>
      </c>
      <c r="EM226" s="484">
        <v>19</v>
      </c>
      <c r="EN226" s="485">
        <v>721</v>
      </c>
      <c r="EO226" s="484">
        <v>21</v>
      </c>
      <c r="EP226" s="484">
        <v>28</v>
      </c>
      <c r="EQ226" s="484">
        <v>57</v>
      </c>
      <c r="ER226" s="484">
        <v>69</v>
      </c>
      <c r="ES226" s="484">
        <v>29</v>
      </c>
      <c r="ET226" s="484">
        <v>39</v>
      </c>
      <c r="EU226" s="484">
        <v>37</v>
      </c>
      <c r="EV226" s="484">
        <v>14</v>
      </c>
      <c r="EW226" s="485">
        <v>294</v>
      </c>
      <c r="EX226" s="484">
        <v>0</v>
      </c>
      <c r="EY226" s="484">
        <v>0</v>
      </c>
      <c r="EZ226" s="484">
        <v>0</v>
      </c>
      <c r="FA226" s="484">
        <v>0</v>
      </c>
      <c r="FB226" s="484">
        <v>0</v>
      </c>
      <c r="FC226" s="484">
        <v>0</v>
      </c>
      <c r="FD226" s="484">
        <v>0</v>
      </c>
      <c r="FE226" s="484">
        <v>0</v>
      </c>
      <c r="FF226" s="485">
        <v>0</v>
      </c>
      <c r="FG226" s="484">
        <v>0</v>
      </c>
      <c r="FH226" s="484">
        <v>0</v>
      </c>
      <c r="FI226" s="484">
        <v>0</v>
      </c>
      <c r="FJ226" s="484">
        <v>0</v>
      </c>
      <c r="FK226" s="484">
        <v>0</v>
      </c>
      <c r="FL226" s="484">
        <v>0</v>
      </c>
      <c r="FM226" s="484">
        <v>0</v>
      </c>
      <c r="FN226" s="484">
        <v>0</v>
      </c>
      <c r="FO226" s="485">
        <v>0</v>
      </c>
      <c r="FP226" s="484">
        <v>0</v>
      </c>
      <c r="FQ226" s="484">
        <v>0</v>
      </c>
      <c r="FR226" s="484">
        <v>0</v>
      </c>
      <c r="FS226" s="484">
        <v>0</v>
      </c>
      <c r="FT226" s="484">
        <v>0</v>
      </c>
      <c r="FU226" s="484">
        <v>0</v>
      </c>
      <c r="FV226" s="484">
        <v>0</v>
      </c>
      <c r="FW226" s="484">
        <v>0</v>
      </c>
      <c r="FX226" s="485">
        <v>0</v>
      </c>
      <c r="FY226" s="484">
        <v>21</v>
      </c>
      <c r="FZ226" s="484">
        <v>28</v>
      </c>
      <c r="GA226" s="484">
        <v>57</v>
      </c>
      <c r="GB226" s="484">
        <v>69</v>
      </c>
      <c r="GC226" s="484">
        <v>29</v>
      </c>
      <c r="GD226" s="484">
        <v>39</v>
      </c>
      <c r="GE226" s="484">
        <v>37</v>
      </c>
      <c r="GF226" s="484">
        <v>14</v>
      </c>
      <c r="GG226" s="485">
        <v>294</v>
      </c>
      <c r="GH226" s="484">
        <v>2</v>
      </c>
      <c r="GI226" s="484">
        <v>610</v>
      </c>
      <c r="GJ226" s="484">
        <v>1227</v>
      </c>
      <c r="GK226" s="484">
        <v>6866</v>
      </c>
      <c r="GL226" s="484">
        <v>8249</v>
      </c>
      <c r="GM226" s="484">
        <v>5680</v>
      </c>
      <c r="GN226" s="484">
        <v>4728</v>
      </c>
      <c r="GO226" s="484">
        <v>6562</v>
      </c>
      <c r="GP226" s="484">
        <v>1337</v>
      </c>
      <c r="GQ226" s="485">
        <v>35261</v>
      </c>
      <c r="GR226" s="484">
        <v>6</v>
      </c>
      <c r="GS226" s="484">
        <v>1062</v>
      </c>
      <c r="GT226" s="484">
        <v>2074</v>
      </c>
      <c r="GU226" s="484">
        <v>4553</v>
      </c>
      <c r="GV226" s="484">
        <v>3616</v>
      </c>
      <c r="GW226" s="484">
        <v>1861</v>
      </c>
      <c r="GX226" s="484">
        <v>1280</v>
      </c>
      <c r="GY226" s="484">
        <v>1174</v>
      </c>
      <c r="GZ226" s="484">
        <v>114</v>
      </c>
      <c r="HA226" s="485">
        <v>15740</v>
      </c>
      <c r="HB226" s="460">
        <v>0.38</v>
      </c>
      <c r="HC226" s="460">
        <v>13.75</v>
      </c>
      <c r="HD226" s="460">
        <v>7.5</v>
      </c>
      <c r="HE226" s="460">
        <v>4</v>
      </c>
      <c r="HF226" s="460">
        <v>3.38</v>
      </c>
      <c r="HG226" s="460">
        <v>0</v>
      </c>
      <c r="HH226" s="460">
        <v>1</v>
      </c>
      <c r="HI226" s="460">
        <v>0</v>
      </c>
      <c r="HJ226" s="460">
        <v>0</v>
      </c>
      <c r="HK226" s="483">
        <v>30.01</v>
      </c>
      <c r="HL226" s="460">
        <v>5.87</v>
      </c>
      <c r="HM226" s="460">
        <v>1399</v>
      </c>
      <c r="HN226" s="460">
        <v>2780.5</v>
      </c>
      <c r="HO226" s="460">
        <v>10304.25</v>
      </c>
      <c r="HP226" s="460">
        <v>10984.62</v>
      </c>
      <c r="HQ226" s="460">
        <v>7086</v>
      </c>
      <c r="HR226" s="460">
        <v>5704.5</v>
      </c>
      <c r="HS226" s="460">
        <v>7454.75</v>
      </c>
      <c r="HT226" s="460">
        <v>1435.25</v>
      </c>
      <c r="HU226" s="483">
        <v>47154.74</v>
      </c>
      <c r="HV226" s="460">
        <v>3.3</v>
      </c>
      <c r="HW226" s="460">
        <v>932.7</v>
      </c>
      <c r="HX226" s="460">
        <v>2162.6</v>
      </c>
      <c r="HY226" s="460">
        <v>9159.2999999999993</v>
      </c>
      <c r="HZ226" s="460">
        <v>10984.6</v>
      </c>
      <c r="IA226" s="460">
        <v>8660.7000000000007</v>
      </c>
      <c r="IB226" s="460">
        <v>8239.7999999999993</v>
      </c>
      <c r="IC226" s="460">
        <v>12424.6</v>
      </c>
      <c r="ID226" s="460">
        <v>2870.5</v>
      </c>
      <c r="IE226" s="483">
        <v>55438.1</v>
      </c>
      <c r="IF226" s="483">
        <v>1.4</v>
      </c>
      <c r="IG226" s="483">
        <v>55439.5</v>
      </c>
      <c r="IH226" s="460">
        <v>5.87</v>
      </c>
      <c r="II226" s="460">
        <v>1399</v>
      </c>
      <c r="IJ226" s="460">
        <v>2780.5</v>
      </c>
      <c r="IK226" s="460">
        <v>10304.25</v>
      </c>
      <c r="IL226" s="460">
        <v>10984.62</v>
      </c>
      <c r="IM226" s="460">
        <v>7086</v>
      </c>
      <c r="IN226" s="460">
        <v>5704.5</v>
      </c>
      <c r="IO226" s="460">
        <v>7454.75</v>
      </c>
      <c r="IP226" s="460">
        <v>1435.25</v>
      </c>
      <c r="IQ226" s="483">
        <v>47154.74</v>
      </c>
      <c r="IR226" s="460">
        <v>0.46</v>
      </c>
      <c r="IS226" s="460">
        <v>345.39</v>
      </c>
      <c r="IT226" s="460">
        <v>709.43</v>
      </c>
      <c r="IU226" s="460">
        <v>1526.75</v>
      </c>
      <c r="IV226" s="460">
        <v>762.5</v>
      </c>
      <c r="IW226" s="460">
        <v>206.64</v>
      </c>
      <c r="IX226" s="460">
        <v>71.760000000000005</v>
      </c>
      <c r="IY226" s="460">
        <v>36.39</v>
      </c>
      <c r="IZ226" s="460">
        <v>1.39</v>
      </c>
      <c r="JA226" s="483">
        <v>3660.71</v>
      </c>
      <c r="JB226" s="460">
        <v>5.41</v>
      </c>
      <c r="JC226" s="460">
        <v>1053.6099999999999</v>
      </c>
      <c r="JD226" s="460">
        <v>2071.0700000000002</v>
      </c>
      <c r="JE226" s="460">
        <v>8777.5</v>
      </c>
      <c r="JF226" s="460">
        <v>10222.120000000001</v>
      </c>
      <c r="JG226" s="460">
        <v>6879.36</v>
      </c>
      <c r="JH226" s="460">
        <v>5632.74</v>
      </c>
      <c r="JI226" s="460">
        <v>7418.36</v>
      </c>
      <c r="JJ226" s="460">
        <v>1433.86</v>
      </c>
      <c r="JK226" s="483">
        <v>43494.03</v>
      </c>
      <c r="JL226" s="460">
        <v>3</v>
      </c>
      <c r="JM226" s="460">
        <v>702.4</v>
      </c>
      <c r="JN226" s="460">
        <v>1610.8</v>
      </c>
      <c r="JO226" s="460">
        <v>7802.2</v>
      </c>
      <c r="JP226" s="460">
        <v>10222.1</v>
      </c>
      <c r="JQ226" s="460">
        <v>8408.1</v>
      </c>
      <c r="JR226" s="460">
        <v>8136.2</v>
      </c>
      <c r="JS226" s="460">
        <v>12363.9</v>
      </c>
      <c r="JT226" s="460">
        <v>2867.7</v>
      </c>
      <c r="JU226" s="483">
        <v>52116.4</v>
      </c>
      <c r="JV226" s="483">
        <v>1.4</v>
      </c>
      <c r="JW226" s="483">
        <v>52117.8</v>
      </c>
      <c r="JX226" s="461"/>
      <c r="JY226" s="461"/>
      <c r="JZ226" s="461"/>
      <c r="KA226" s="461"/>
      <c r="KB226" s="461"/>
      <c r="KC226" s="461"/>
      <c r="KD226" s="461"/>
      <c r="KE226" s="461"/>
      <c r="KF226" s="461"/>
      <c r="KG226" s="461"/>
      <c r="KH226" s="461"/>
      <c r="KI226" s="461"/>
      <c r="KJ226" s="461"/>
      <c r="KK226" s="461"/>
      <c r="KL226" s="461"/>
      <c r="KM226" s="461"/>
      <c r="KN226" s="461"/>
      <c r="KO226" s="461"/>
      <c r="KP226" s="461"/>
      <c r="KQ226" s="461"/>
      <c r="KR226" s="461"/>
      <c r="KS226" s="461"/>
      <c r="KT226" s="461"/>
      <c r="KU226" s="461"/>
      <c r="KV226" s="461"/>
      <c r="KW226" s="461"/>
      <c r="KX226" s="462"/>
    </row>
    <row r="227" spans="1:310" s="463" customFormat="1" x14ac:dyDescent="0.2">
      <c r="A227" s="457" t="s">
        <v>466</v>
      </c>
      <c r="B227" s="473" t="s">
        <v>1056</v>
      </c>
      <c r="C227" s="464" t="s">
        <v>794</v>
      </c>
      <c r="D227" s="465" t="s">
        <v>467</v>
      </c>
      <c r="E227" s="484">
        <v>148541</v>
      </c>
      <c r="F227" s="484">
        <v>40773</v>
      </c>
      <c r="G227" s="484">
        <v>32295</v>
      </c>
      <c r="H227" s="484">
        <v>16685</v>
      </c>
      <c r="I227" s="484">
        <v>9562</v>
      </c>
      <c r="J227" s="484">
        <v>4331</v>
      </c>
      <c r="K227" s="484">
        <v>2856</v>
      </c>
      <c r="L227" s="484">
        <v>205</v>
      </c>
      <c r="M227" s="485">
        <v>255248</v>
      </c>
      <c r="N227" s="484">
        <v>9943</v>
      </c>
      <c r="O227" s="484">
        <v>1765</v>
      </c>
      <c r="P227" s="484">
        <v>2518</v>
      </c>
      <c r="Q227" s="484">
        <v>1245</v>
      </c>
      <c r="R227" s="484">
        <v>307</v>
      </c>
      <c r="S227" s="484">
        <v>62</v>
      </c>
      <c r="T227" s="484">
        <v>34</v>
      </c>
      <c r="U227" s="484">
        <v>5</v>
      </c>
      <c r="V227" s="485">
        <v>15879</v>
      </c>
      <c r="W227" s="484">
        <v>4</v>
      </c>
      <c r="X227" s="484">
        <v>0</v>
      </c>
      <c r="Y227" s="484">
        <v>1</v>
      </c>
      <c r="Z227" s="484">
        <v>2</v>
      </c>
      <c r="AA227" s="484">
        <v>0</v>
      </c>
      <c r="AB227" s="484">
        <v>0</v>
      </c>
      <c r="AC227" s="484">
        <v>0</v>
      </c>
      <c r="AD227" s="484">
        <v>0</v>
      </c>
      <c r="AE227" s="485">
        <v>7</v>
      </c>
      <c r="AF227" s="484">
        <v>138594</v>
      </c>
      <c r="AG227" s="484">
        <v>39008</v>
      </c>
      <c r="AH227" s="484">
        <v>29776</v>
      </c>
      <c r="AI227" s="484">
        <v>15438</v>
      </c>
      <c r="AJ227" s="484">
        <v>9255</v>
      </c>
      <c r="AK227" s="484">
        <v>4269</v>
      </c>
      <c r="AL227" s="484">
        <v>2822</v>
      </c>
      <c r="AM227" s="484">
        <v>200</v>
      </c>
      <c r="AN227" s="485">
        <v>239362</v>
      </c>
      <c r="AO227" s="484">
        <v>370</v>
      </c>
      <c r="AP227" s="484">
        <v>170</v>
      </c>
      <c r="AQ227" s="484">
        <v>157</v>
      </c>
      <c r="AR227" s="484">
        <v>140</v>
      </c>
      <c r="AS227" s="484">
        <v>92</v>
      </c>
      <c r="AT227" s="484">
        <v>51</v>
      </c>
      <c r="AU227" s="484">
        <v>59</v>
      </c>
      <c r="AV227" s="484">
        <v>39</v>
      </c>
      <c r="AW227" s="485">
        <v>1078</v>
      </c>
      <c r="AX227" s="484">
        <v>370</v>
      </c>
      <c r="AY227" s="484">
        <v>170</v>
      </c>
      <c r="AZ227" s="484">
        <v>157</v>
      </c>
      <c r="BA227" s="484">
        <v>140</v>
      </c>
      <c r="BB227" s="484">
        <v>92</v>
      </c>
      <c r="BC227" s="484">
        <v>51</v>
      </c>
      <c r="BD227" s="484">
        <v>59</v>
      </c>
      <c r="BE227" s="484">
        <v>39</v>
      </c>
      <c r="BF227" s="486"/>
      <c r="BG227" s="485">
        <v>1078</v>
      </c>
      <c r="BH227" s="484">
        <v>370</v>
      </c>
      <c r="BI227" s="484">
        <v>138394</v>
      </c>
      <c r="BJ227" s="484">
        <v>38995</v>
      </c>
      <c r="BK227" s="484">
        <v>29759</v>
      </c>
      <c r="BL227" s="484">
        <v>15390</v>
      </c>
      <c r="BM227" s="484">
        <v>9214</v>
      </c>
      <c r="BN227" s="484">
        <v>4277</v>
      </c>
      <c r="BO227" s="484">
        <v>2802</v>
      </c>
      <c r="BP227" s="484">
        <v>161</v>
      </c>
      <c r="BQ227" s="485">
        <v>239362</v>
      </c>
      <c r="BR227" s="484">
        <v>99</v>
      </c>
      <c r="BS227" s="484">
        <v>62731</v>
      </c>
      <c r="BT227" s="484">
        <v>11823</v>
      </c>
      <c r="BU227" s="484">
        <v>7512</v>
      </c>
      <c r="BV227" s="484">
        <v>3296</v>
      </c>
      <c r="BW227" s="484">
        <v>1673</v>
      </c>
      <c r="BX227" s="484">
        <v>619</v>
      </c>
      <c r="BY227" s="484">
        <v>341</v>
      </c>
      <c r="BZ227" s="484">
        <v>10</v>
      </c>
      <c r="CA227" s="485">
        <v>88104</v>
      </c>
      <c r="CB227" s="484">
        <v>14</v>
      </c>
      <c r="CC227" s="484">
        <v>1317</v>
      </c>
      <c r="CD227" s="484">
        <v>494</v>
      </c>
      <c r="CE227" s="484">
        <v>333</v>
      </c>
      <c r="CF227" s="484">
        <v>148</v>
      </c>
      <c r="CG227" s="484">
        <v>77</v>
      </c>
      <c r="CH227" s="484">
        <v>30</v>
      </c>
      <c r="CI227" s="484">
        <v>12</v>
      </c>
      <c r="CJ227" s="484">
        <v>0</v>
      </c>
      <c r="CK227" s="485">
        <v>2425</v>
      </c>
      <c r="CL227" s="484">
        <v>6</v>
      </c>
      <c r="CM227" s="484">
        <v>250</v>
      </c>
      <c r="CN227" s="484">
        <v>50</v>
      </c>
      <c r="CO227" s="484">
        <v>51</v>
      </c>
      <c r="CP227" s="484">
        <v>49</v>
      </c>
      <c r="CQ227" s="484">
        <v>29</v>
      </c>
      <c r="CR227" s="484">
        <v>41</v>
      </c>
      <c r="CS227" s="484">
        <v>55</v>
      </c>
      <c r="CT227" s="484">
        <v>15</v>
      </c>
      <c r="CU227" s="485">
        <v>546</v>
      </c>
      <c r="CV227" s="484">
        <v>536</v>
      </c>
      <c r="CW227" s="484">
        <v>182</v>
      </c>
      <c r="CX227" s="484">
        <v>142</v>
      </c>
      <c r="CY227" s="484">
        <v>50</v>
      </c>
      <c r="CZ227" s="484">
        <v>15</v>
      </c>
      <c r="DA227" s="484">
        <v>12</v>
      </c>
      <c r="DB227" s="484">
        <v>9</v>
      </c>
      <c r="DC227" s="484">
        <v>0</v>
      </c>
      <c r="DD227" s="485">
        <v>946</v>
      </c>
      <c r="DE227" s="484">
        <v>2838</v>
      </c>
      <c r="DF227" s="484">
        <v>488</v>
      </c>
      <c r="DG227" s="484">
        <v>265</v>
      </c>
      <c r="DH227" s="484">
        <v>117</v>
      </c>
      <c r="DI227" s="484">
        <v>45</v>
      </c>
      <c r="DJ227" s="484">
        <v>11</v>
      </c>
      <c r="DK227" s="484">
        <v>11</v>
      </c>
      <c r="DL227" s="484">
        <v>2</v>
      </c>
      <c r="DM227" s="485">
        <v>3777</v>
      </c>
      <c r="DN227" s="484">
        <v>0</v>
      </c>
      <c r="DO227" s="484">
        <v>0</v>
      </c>
      <c r="DP227" s="484">
        <v>0</v>
      </c>
      <c r="DQ227" s="484">
        <v>0</v>
      </c>
      <c r="DR227" s="484">
        <v>0</v>
      </c>
      <c r="DS227" s="484">
        <v>0</v>
      </c>
      <c r="DT227" s="484">
        <v>0</v>
      </c>
      <c r="DU227" s="484">
        <v>0</v>
      </c>
      <c r="DV227" s="485">
        <v>0</v>
      </c>
      <c r="DW227" s="484">
        <v>729</v>
      </c>
      <c r="DX227" s="484">
        <v>130</v>
      </c>
      <c r="DY227" s="484">
        <v>75</v>
      </c>
      <c r="DZ227" s="484">
        <v>29</v>
      </c>
      <c r="EA227" s="484">
        <v>10</v>
      </c>
      <c r="EB227" s="484">
        <v>9</v>
      </c>
      <c r="EC227" s="484">
        <v>12</v>
      </c>
      <c r="ED227" s="484">
        <v>3</v>
      </c>
      <c r="EE227" s="485">
        <v>997</v>
      </c>
      <c r="EF227" s="484">
        <v>3567</v>
      </c>
      <c r="EG227" s="484">
        <v>618</v>
      </c>
      <c r="EH227" s="484">
        <v>340</v>
      </c>
      <c r="EI227" s="484">
        <v>146</v>
      </c>
      <c r="EJ227" s="484">
        <v>55</v>
      </c>
      <c r="EK227" s="484">
        <v>20</v>
      </c>
      <c r="EL227" s="484">
        <v>23</v>
      </c>
      <c r="EM227" s="484">
        <v>5</v>
      </c>
      <c r="EN227" s="485">
        <v>4774</v>
      </c>
      <c r="EO227" s="484">
        <v>2129</v>
      </c>
      <c r="EP227" s="484">
        <v>374</v>
      </c>
      <c r="EQ227" s="484">
        <v>190</v>
      </c>
      <c r="ER227" s="484">
        <v>71</v>
      </c>
      <c r="ES227" s="484">
        <v>33</v>
      </c>
      <c r="ET227" s="484">
        <v>18</v>
      </c>
      <c r="EU227" s="484">
        <v>22</v>
      </c>
      <c r="EV227" s="484">
        <v>5</v>
      </c>
      <c r="EW227" s="485">
        <v>2842</v>
      </c>
      <c r="EX227" s="484">
        <v>0</v>
      </c>
      <c r="EY227" s="484">
        <v>0</v>
      </c>
      <c r="EZ227" s="484">
        <v>0</v>
      </c>
      <c r="FA227" s="484">
        <v>0</v>
      </c>
      <c r="FB227" s="484">
        <v>0</v>
      </c>
      <c r="FC227" s="484">
        <v>0</v>
      </c>
      <c r="FD227" s="484">
        <v>0</v>
      </c>
      <c r="FE227" s="484">
        <v>0</v>
      </c>
      <c r="FF227" s="485">
        <v>0</v>
      </c>
      <c r="FG227" s="484">
        <v>0</v>
      </c>
      <c r="FH227" s="484">
        <v>0</v>
      </c>
      <c r="FI227" s="484">
        <v>0</v>
      </c>
      <c r="FJ227" s="484">
        <v>0</v>
      </c>
      <c r="FK227" s="484">
        <v>0</v>
      </c>
      <c r="FL227" s="484">
        <v>0</v>
      </c>
      <c r="FM227" s="484">
        <v>0</v>
      </c>
      <c r="FN227" s="484">
        <v>0</v>
      </c>
      <c r="FO227" s="485">
        <v>0</v>
      </c>
      <c r="FP227" s="484">
        <v>4</v>
      </c>
      <c r="FQ227" s="484">
        <v>0</v>
      </c>
      <c r="FR227" s="484">
        <v>0</v>
      </c>
      <c r="FS227" s="484">
        <v>0</v>
      </c>
      <c r="FT227" s="484">
        <v>0</v>
      </c>
      <c r="FU227" s="484">
        <v>0</v>
      </c>
      <c r="FV227" s="484">
        <v>0</v>
      </c>
      <c r="FW227" s="484">
        <v>0</v>
      </c>
      <c r="FX227" s="485">
        <v>4</v>
      </c>
      <c r="FY227" s="484">
        <v>2125</v>
      </c>
      <c r="FZ227" s="484">
        <v>374</v>
      </c>
      <c r="GA227" s="484">
        <v>190</v>
      </c>
      <c r="GB227" s="484">
        <v>71</v>
      </c>
      <c r="GC227" s="484">
        <v>33</v>
      </c>
      <c r="GD227" s="484">
        <v>18</v>
      </c>
      <c r="GE227" s="484">
        <v>22</v>
      </c>
      <c r="GF227" s="484">
        <v>5</v>
      </c>
      <c r="GG227" s="485">
        <v>2838</v>
      </c>
      <c r="GH227" s="484">
        <v>251</v>
      </c>
      <c r="GI227" s="484">
        <v>73365</v>
      </c>
      <c r="GJ227" s="484">
        <v>26497</v>
      </c>
      <c r="GK227" s="484">
        <v>21787</v>
      </c>
      <c r="GL227" s="484">
        <v>11868</v>
      </c>
      <c r="GM227" s="484">
        <v>7425</v>
      </c>
      <c r="GN227" s="484">
        <v>3578</v>
      </c>
      <c r="GO227" s="484">
        <v>2382</v>
      </c>
      <c r="GP227" s="484">
        <v>133</v>
      </c>
      <c r="GQ227" s="485">
        <v>147286</v>
      </c>
      <c r="GR227" s="484">
        <v>119</v>
      </c>
      <c r="GS227" s="484">
        <v>65029</v>
      </c>
      <c r="GT227" s="484">
        <v>12498</v>
      </c>
      <c r="GU227" s="484">
        <v>7972</v>
      </c>
      <c r="GV227" s="484">
        <v>3522</v>
      </c>
      <c r="GW227" s="484">
        <v>1789</v>
      </c>
      <c r="GX227" s="484">
        <v>699</v>
      </c>
      <c r="GY227" s="484">
        <v>420</v>
      </c>
      <c r="GZ227" s="484">
        <v>28</v>
      </c>
      <c r="HA227" s="485">
        <v>92076</v>
      </c>
      <c r="HB227" s="460">
        <v>0</v>
      </c>
      <c r="HC227" s="460">
        <v>11.5</v>
      </c>
      <c r="HD227" s="460">
        <v>2.88</v>
      </c>
      <c r="HE227" s="460">
        <v>1.5</v>
      </c>
      <c r="HF227" s="460">
        <v>0</v>
      </c>
      <c r="HG227" s="460">
        <v>0</v>
      </c>
      <c r="HH227" s="460">
        <v>0</v>
      </c>
      <c r="HI227" s="460">
        <v>0</v>
      </c>
      <c r="HJ227" s="460">
        <v>0</v>
      </c>
      <c r="HK227" s="483">
        <v>15.88</v>
      </c>
      <c r="HL227" s="460">
        <v>338.75</v>
      </c>
      <c r="HM227" s="460">
        <v>123385.5</v>
      </c>
      <c r="HN227" s="460">
        <v>36065.370000000003</v>
      </c>
      <c r="HO227" s="460">
        <v>27872.25</v>
      </c>
      <c r="HP227" s="460">
        <v>14539.5</v>
      </c>
      <c r="HQ227" s="460">
        <v>8774</v>
      </c>
      <c r="HR227" s="460">
        <v>4109.25</v>
      </c>
      <c r="HS227" s="460">
        <v>2700.25</v>
      </c>
      <c r="HT227" s="460">
        <v>157</v>
      </c>
      <c r="HU227" s="483">
        <v>217941.87</v>
      </c>
      <c r="HV227" s="460">
        <v>188.2</v>
      </c>
      <c r="HW227" s="460">
        <v>82257</v>
      </c>
      <c r="HX227" s="460">
        <v>28050.799999999999</v>
      </c>
      <c r="HY227" s="460">
        <v>24775.3</v>
      </c>
      <c r="HZ227" s="460">
        <v>14539.5</v>
      </c>
      <c r="IA227" s="460">
        <v>10723.8</v>
      </c>
      <c r="IB227" s="460">
        <v>5935.6</v>
      </c>
      <c r="IC227" s="460">
        <v>4500.3999999999996</v>
      </c>
      <c r="ID227" s="460">
        <v>314</v>
      </c>
      <c r="IE227" s="483">
        <v>171284.6</v>
      </c>
      <c r="IF227" s="483">
        <v>3.6</v>
      </c>
      <c r="IG227" s="483">
        <v>171288.2</v>
      </c>
      <c r="IH227" s="460">
        <v>338.75</v>
      </c>
      <c r="II227" s="460">
        <v>123385.5</v>
      </c>
      <c r="IJ227" s="460">
        <v>36065.370000000003</v>
      </c>
      <c r="IK227" s="460">
        <v>27872.25</v>
      </c>
      <c r="IL227" s="460">
        <v>14539.5</v>
      </c>
      <c r="IM227" s="460">
        <v>8774</v>
      </c>
      <c r="IN227" s="460">
        <v>4109.25</v>
      </c>
      <c r="IO227" s="460">
        <v>2700.25</v>
      </c>
      <c r="IP227" s="460">
        <v>157</v>
      </c>
      <c r="IQ227" s="483">
        <v>217941.87</v>
      </c>
      <c r="IR227" s="460">
        <v>89.42</v>
      </c>
      <c r="IS227" s="460">
        <v>25537.41</v>
      </c>
      <c r="IT227" s="460">
        <v>2241.6</v>
      </c>
      <c r="IU227" s="460">
        <v>967.53</v>
      </c>
      <c r="IV227" s="460">
        <v>289.49</v>
      </c>
      <c r="IW227" s="460">
        <v>113.83</v>
      </c>
      <c r="IX227" s="460">
        <v>25.91</v>
      </c>
      <c r="IY227" s="460">
        <v>8.68</v>
      </c>
      <c r="IZ227" s="460">
        <v>0</v>
      </c>
      <c r="JA227" s="483">
        <v>29273.87</v>
      </c>
      <c r="JB227" s="460">
        <v>249.33</v>
      </c>
      <c r="JC227" s="460">
        <v>97848.09</v>
      </c>
      <c r="JD227" s="460">
        <v>33823.769999999997</v>
      </c>
      <c r="JE227" s="460">
        <v>26904.720000000001</v>
      </c>
      <c r="JF227" s="460">
        <v>14250.01</v>
      </c>
      <c r="JG227" s="460">
        <v>8660.17</v>
      </c>
      <c r="JH227" s="460">
        <v>4083.34</v>
      </c>
      <c r="JI227" s="460">
        <v>2691.57</v>
      </c>
      <c r="JJ227" s="460">
        <v>157</v>
      </c>
      <c r="JK227" s="483">
        <v>188668</v>
      </c>
      <c r="JL227" s="460">
        <v>138.5</v>
      </c>
      <c r="JM227" s="460">
        <v>65232.1</v>
      </c>
      <c r="JN227" s="460">
        <v>26307.4</v>
      </c>
      <c r="JO227" s="460">
        <v>23915.3</v>
      </c>
      <c r="JP227" s="460">
        <v>14250</v>
      </c>
      <c r="JQ227" s="460">
        <v>10584.7</v>
      </c>
      <c r="JR227" s="460">
        <v>5898.2</v>
      </c>
      <c r="JS227" s="460">
        <v>4486</v>
      </c>
      <c r="JT227" s="460">
        <v>314</v>
      </c>
      <c r="JU227" s="483">
        <v>151126.20000000001</v>
      </c>
      <c r="JV227" s="483">
        <v>3.6</v>
      </c>
      <c r="JW227" s="483">
        <v>151129.79999999999</v>
      </c>
      <c r="JX227" s="461"/>
      <c r="JY227" s="461"/>
      <c r="JZ227" s="461"/>
      <c r="KA227" s="461"/>
      <c r="KB227" s="461"/>
      <c r="KC227" s="461"/>
      <c r="KD227" s="461"/>
      <c r="KE227" s="461"/>
      <c r="KF227" s="461"/>
      <c r="KG227" s="461"/>
      <c r="KH227" s="461"/>
      <c r="KI227" s="461"/>
      <c r="KJ227" s="461"/>
      <c r="KK227" s="461"/>
      <c r="KL227" s="461"/>
      <c r="KM227" s="461"/>
      <c r="KN227" s="461"/>
      <c r="KO227" s="461"/>
      <c r="KP227" s="461"/>
      <c r="KQ227" s="461"/>
      <c r="KR227" s="461"/>
      <c r="KS227" s="461"/>
      <c r="KT227" s="461"/>
      <c r="KU227" s="461"/>
      <c r="KV227" s="461"/>
      <c r="KW227" s="461"/>
      <c r="KX227" s="462"/>
    </row>
    <row r="228" spans="1:310" s="463" customFormat="1" x14ac:dyDescent="0.2">
      <c r="A228" s="457" t="s">
        <v>468</v>
      </c>
      <c r="B228" s="473" t="s">
        <v>1057</v>
      </c>
      <c r="C228" s="464" t="s">
        <v>807</v>
      </c>
      <c r="D228" s="465" t="s">
        <v>1058</v>
      </c>
      <c r="E228" s="484">
        <v>26922</v>
      </c>
      <c r="F228" s="484">
        <v>37721</v>
      </c>
      <c r="G228" s="484">
        <v>30683</v>
      </c>
      <c r="H228" s="484">
        <v>21238</v>
      </c>
      <c r="I228" s="484">
        <v>16818</v>
      </c>
      <c r="J228" s="484">
        <v>8994</v>
      </c>
      <c r="K228" s="484">
        <v>4694</v>
      </c>
      <c r="L228" s="484">
        <v>344</v>
      </c>
      <c r="M228" s="485">
        <v>147414</v>
      </c>
      <c r="N228" s="484">
        <v>980</v>
      </c>
      <c r="O228" s="484">
        <v>653</v>
      </c>
      <c r="P228" s="484">
        <v>605</v>
      </c>
      <c r="Q228" s="484">
        <v>269</v>
      </c>
      <c r="R228" s="484">
        <v>245</v>
      </c>
      <c r="S228" s="484">
        <v>137</v>
      </c>
      <c r="T228" s="484">
        <v>74</v>
      </c>
      <c r="U228" s="484">
        <v>24</v>
      </c>
      <c r="V228" s="485">
        <v>2987</v>
      </c>
      <c r="W228" s="484">
        <v>0</v>
      </c>
      <c r="X228" s="484">
        <v>0</v>
      </c>
      <c r="Y228" s="484">
        <v>0</v>
      </c>
      <c r="Z228" s="484">
        <v>0</v>
      </c>
      <c r="AA228" s="484">
        <v>0</v>
      </c>
      <c r="AB228" s="484">
        <v>0</v>
      </c>
      <c r="AC228" s="484">
        <v>0</v>
      </c>
      <c r="AD228" s="484">
        <v>0</v>
      </c>
      <c r="AE228" s="485">
        <v>0</v>
      </c>
      <c r="AF228" s="484">
        <v>25942</v>
      </c>
      <c r="AG228" s="484">
        <v>37068</v>
      </c>
      <c r="AH228" s="484">
        <v>30078</v>
      </c>
      <c r="AI228" s="484">
        <v>20969</v>
      </c>
      <c r="AJ228" s="484">
        <v>16573</v>
      </c>
      <c r="AK228" s="484">
        <v>8857</v>
      </c>
      <c r="AL228" s="484">
        <v>4620</v>
      </c>
      <c r="AM228" s="484">
        <v>320</v>
      </c>
      <c r="AN228" s="485">
        <v>144427</v>
      </c>
      <c r="AO228" s="484">
        <v>56</v>
      </c>
      <c r="AP228" s="484">
        <v>178</v>
      </c>
      <c r="AQ228" s="484">
        <v>204</v>
      </c>
      <c r="AR228" s="484">
        <v>159</v>
      </c>
      <c r="AS228" s="484">
        <v>139</v>
      </c>
      <c r="AT228" s="484">
        <v>115</v>
      </c>
      <c r="AU228" s="484">
        <v>73</v>
      </c>
      <c r="AV228" s="484">
        <v>34</v>
      </c>
      <c r="AW228" s="485">
        <v>958</v>
      </c>
      <c r="AX228" s="484">
        <v>56</v>
      </c>
      <c r="AY228" s="484">
        <v>178</v>
      </c>
      <c r="AZ228" s="484">
        <v>204</v>
      </c>
      <c r="BA228" s="484">
        <v>159</v>
      </c>
      <c r="BB228" s="484">
        <v>139</v>
      </c>
      <c r="BC228" s="484">
        <v>115</v>
      </c>
      <c r="BD228" s="484">
        <v>73</v>
      </c>
      <c r="BE228" s="484">
        <v>34</v>
      </c>
      <c r="BF228" s="486"/>
      <c r="BG228" s="485">
        <v>958</v>
      </c>
      <c r="BH228" s="484">
        <v>56</v>
      </c>
      <c r="BI228" s="484">
        <v>26064</v>
      </c>
      <c r="BJ228" s="484">
        <v>37094</v>
      </c>
      <c r="BK228" s="484">
        <v>30033</v>
      </c>
      <c r="BL228" s="484">
        <v>20949</v>
      </c>
      <c r="BM228" s="484">
        <v>16549</v>
      </c>
      <c r="BN228" s="484">
        <v>8815</v>
      </c>
      <c r="BO228" s="484">
        <v>4581</v>
      </c>
      <c r="BP228" s="484">
        <v>286</v>
      </c>
      <c r="BQ228" s="485">
        <v>144427</v>
      </c>
      <c r="BR228" s="484">
        <v>15</v>
      </c>
      <c r="BS228" s="484">
        <v>14305</v>
      </c>
      <c r="BT228" s="484">
        <v>14266</v>
      </c>
      <c r="BU228" s="484">
        <v>9110</v>
      </c>
      <c r="BV228" s="484">
        <v>5100</v>
      </c>
      <c r="BW228" s="484">
        <v>3021</v>
      </c>
      <c r="BX228" s="484">
        <v>1325</v>
      </c>
      <c r="BY228" s="484">
        <v>629</v>
      </c>
      <c r="BZ228" s="484">
        <v>27</v>
      </c>
      <c r="CA228" s="485">
        <v>47798</v>
      </c>
      <c r="CB228" s="484">
        <v>5</v>
      </c>
      <c r="CC228" s="484">
        <v>173</v>
      </c>
      <c r="CD228" s="484">
        <v>348</v>
      </c>
      <c r="CE228" s="484">
        <v>292</v>
      </c>
      <c r="CF228" s="484">
        <v>195</v>
      </c>
      <c r="CG228" s="484">
        <v>135</v>
      </c>
      <c r="CH228" s="484">
        <v>76</v>
      </c>
      <c r="CI228" s="484">
        <v>25</v>
      </c>
      <c r="CJ228" s="484">
        <v>1</v>
      </c>
      <c r="CK228" s="485">
        <v>1250</v>
      </c>
      <c r="CL228" s="484">
        <v>0</v>
      </c>
      <c r="CM228" s="484">
        <v>23</v>
      </c>
      <c r="CN228" s="484">
        <v>42</v>
      </c>
      <c r="CO228" s="484">
        <v>28</v>
      </c>
      <c r="CP228" s="484">
        <v>32</v>
      </c>
      <c r="CQ228" s="484">
        <v>37</v>
      </c>
      <c r="CR228" s="484">
        <v>51</v>
      </c>
      <c r="CS228" s="484">
        <v>37</v>
      </c>
      <c r="CT228" s="484">
        <v>9</v>
      </c>
      <c r="CU228" s="485">
        <v>259</v>
      </c>
      <c r="CV228" s="484">
        <v>400</v>
      </c>
      <c r="CW228" s="484">
        <v>308</v>
      </c>
      <c r="CX228" s="484">
        <v>352</v>
      </c>
      <c r="CY228" s="484">
        <v>245</v>
      </c>
      <c r="CZ228" s="484">
        <v>138</v>
      </c>
      <c r="DA228" s="484">
        <v>67</v>
      </c>
      <c r="DB228" s="484">
        <v>51</v>
      </c>
      <c r="DC228" s="484">
        <v>12</v>
      </c>
      <c r="DD228" s="485">
        <v>1573</v>
      </c>
      <c r="DE228" s="484">
        <v>626</v>
      </c>
      <c r="DF228" s="484">
        <v>542</v>
      </c>
      <c r="DG228" s="484">
        <v>342</v>
      </c>
      <c r="DH228" s="484">
        <v>214</v>
      </c>
      <c r="DI228" s="484">
        <v>146</v>
      </c>
      <c r="DJ228" s="484">
        <v>71</v>
      </c>
      <c r="DK228" s="484">
        <v>42</v>
      </c>
      <c r="DL228" s="484">
        <v>7</v>
      </c>
      <c r="DM228" s="485">
        <v>1990</v>
      </c>
      <c r="DN228" s="484">
        <v>52</v>
      </c>
      <c r="DO228" s="484">
        <v>58</v>
      </c>
      <c r="DP228" s="484">
        <v>41</v>
      </c>
      <c r="DQ228" s="484">
        <v>13</v>
      </c>
      <c r="DR228" s="484">
        <v>13</v>
      </c>
      <c r="DS228" s="484">
        <v>5</v>
      </c>
      <c r="DT228" s="484">
        <v>5</v>
      </c>
      <c r="DU228" s="484">
        <v>0</v>
      </c>
      <c r="DV228" s="485">
        <v>187</v>
      </c>
      <c r="DW228" s="484">
        <v>239</v>
      </c>
      <c r="DX228" s="484">
        <v>125</v>
      </c>
      <c r="DY228" s="484">
        <v>91</v>
      </c>
      <c r="DZ228" s="484">
        <v>49</v>
      </c>
      <c r="EA228" s="484">
        <v>44</v>
      </c>
      <c r="EB228" s="484">
        <v>11</v>
      </c>
      <c r="EC228" s="484">
        <v>16</v>
      </c>
      <c r="ED228" s="484">
        <v>4</v>
      </c>
      <c r="EE228" s="485">
        <v>579</v>
      </c>
      <c r="EF228" s="484">
        <v>917</v>
      </c>
      <c r="EG228" s="484">
        <v>725</v>
      </c>
      <c r="EH228" s="484">
        <v>474</v>
      </c>
      <c r="EI228" s="484">
        <v>276</v>
      </c>
      <c r="EJ228" s="484">
        <v>203</v>
      </c>
      <c r="EK228" s="484">
        <v>87</v>
      </c>
      <c r="EL228" s="484">
        <v>63</v>
      </c>
      <c r="EM228" s="484">
        <v>11</v>
      </c>
      <c r="EN228" s="485">
        <v>2756</v>
      </c>
      <c r="EO228" s="484">
        <v>492</v>
      </c>
      <c r="EP228" s="484">
        <v>335</v>
      </c>
      <c r="EQ228" s="484">
        <v>251</v>
      </c>
      <c r="ER228" s="484">
        <v>152</v>
      </c>
      <c r="ES228" s="484">
        <v>116</v>
      </c>
      <c r="ET228" s="484">
        <v>50</v>
      </c>
      <c r="EU228" s="484">
        <v>38</v>
      </c>
      <c r="EV228" s="484">
        <v>10</v>
      </c>
      <c r="EW228" s="485">
        <v>1444</v>
      </c>
      <c r="EX228" s="484">
        <v>0</v>
      </c>
      <c r="EY228" s="484">
        <v>0</v>
      </c>
      <c r="EZ228" s="484">
        <v>0</v>
      </c>
      <c r="FA228" s="484">
        <v>0</v>
      </c>
      <c r="FB228" s="484">
        <v>0</v>
      </c>
      <c r="FC228" s="484">
        <v>0</v>
      </c>
      <c r="FD228" s="484">
        <v>0</v>
      </c>
      <c r="FE228" s="484">
        <v>0</v>
      </c>
      <c r="FF228" s="485">
        <v>0</v>
      </c>
      <c r="FG228" s="484">
        <v>0</v>
      </c>
      <c r="FH228" s="484">
        <v>0</v>
      </c>
      <c r="FI228" s="484">
        <v>0</v>
      </c>
      <c r="FJ228" s="484">
        <v>0</v>
      </c>
      <c r="FK228" s="484">
        <v>0</v>
      </c>
      <c r="FL228" s="484">
        <v>0</v>
      </c>
      <c r="FM228" s="484">
        <v>0</v>
      </c>
      <c r="FN228" s="484">
        <v>0</v>
      </c>
      <c r="FO228" s="485">
        <v>0</v>
      </c>
      <c r="FP228" s="484">
        <v>0</v>
      </c>
      <c r="FQ228" s="484">
        <v>0</v>
      </c>
      <c r="FR228" s="484">
        <v>0</v>
      </c>
      <c r="FS228" s="484">
        <v>0</v>
      </c>
      <c r="FT228" s="484">
        <v>0</v>
      </c>
      <c r="FU228" s="484">
        <v>0</v>
      </c>
      <c r="FV228" s="484">
        <v>0</v>
      </c>
      <c r="FW228" s="484">
        <v>0</v>
      </c>
      <c r="FX228" s="485">
        <v>0</v>
      </c>
      <c r="FY228" s="484">
        <v>492</v>
      </c>
      <c r="FZ228" s="484">
        <v>335</v>
      </c>
      <c r="GA228" s="484">
        <v>251</v>
      </c>
      <c r="GB228" s="484">
        <v>152</v>
      </c>
      <c r="GC228" s="484">
        <v>116</v>
      </c>
      <c r="GD228" s="484">
        <v>50</v>
      </c>
      <c r="GE228" s="484">
        <v>38</v>
      </c>
      <c r="GF228" s="484">
        <v>10</v>
      </c>
      <c r="GG228" s="485">
        <v>1444</v>
      </c>
      <c r="GH228" s="484">
        <v>36</v>
      </c>
      <c r="GI228" s="484">
        <v>11249</v>
      </c>
      <c r="GJ228" s="484">
        <v>22253</v>
      </c>
      <c r="GK228" s="484">
        <v>20465</v>
      </c>
      <c r="GL228" s="484">
        <v>15554</v>
      </c>
      <c r="GM228" s="484">
        <v>13299</v>
      </c>
      <c r="GN228" s="484">
        <v>7347</v>
      </c>
      <c r="GO228" s="484">
        <v>3869</v>
      </c>
      <c r="GP228" s="484">
        <v>245</v>
      </c>
      <c r="GQ228" s="485">
        <v>94317</v>
      </c>
      <c r="GR228" s="484">
        <v>20</v>
      </c>
      <c r="GS228" s="484">
        <v>14815</v>
      </c>
      <c r="GT228" s="484">
        <v>14841</v>
      </c>
      <c r="GU228" s="484">
        <v>9568</v>
      </c>
      <c r="GV228" s="484">
        <v>5395</v>
      </c>
      <c r="GW228" s="484">
        <v>3250</v>
      </c>
      <c r="GX228" s="484">
        <v>1468</v>
      </c>
      <c r="GY228" s="484">
        <v>712</v>
      </c>
      <c r="GZ228" s="484">
        <v>41</v>
      </c>
      <c r="HA228" s="485">
        <v>50110</v>
      </c>
      <c r="HB228" s="460">
        <v>0.375</v>
      </c>
      <c r="HC228" s="460">
        <v>53.75</v>
      </c>
      <c r="HD228" s="460">
        <v>8.375</v>
      </c>
      <c r="HE228" s="460">
        <v>7.25</v>
      </c>
      <c r="HF228" s="460">
        <v>1</v>
      </c>
      <c r="HG228" s="460">
        <v>0</v>
      </c>
      <c r="HH228" s="460">
        <v>0</v>
      </c>
      <c r="HI228" s="460">
        <v>0</v>
      </c>
      <c r="HJ228" s="460">
        <v>0</v>
      </c>
      <c r="HK228" s="483">
        <v>70.75</v>
      </c>
      <c r="HL228" s="460">
        <v>50.625</v>
      </c>
      <c r="HM228" s="460">
        <v>22686.75</v>
      </c>
      <c r="HN228" s="460">
        <v>33540.125</v>
      </c>
      <c r="HO228" s="460">
        <v>27749.25</v>
      </c>
      <c r="HP228" s="460">
        <v>19656.25</v>
      </c>
      <c r="HQ228" s="460">
        <v>15789.5</v>
      </c>
      <c r="HR228" s="460">
        <v>8451.25</v>
      </c>
      <c r="HS228" s="460">
        <v>4417</v>
      </c>
      <c r="HT228" s="460">
        <v>282.5</v>
      </c>
      <c r="HU228" s="483">
        <v>132623.25</v>
      </c>
      <c r="HV228" s="460">
        <v>28.1</v>
      </c>
      <c r="HW228" s="460">
        <v>15124.5</v>
      </c>
      <c r="HX228" s="460">
        <v>26086.799999999999</v>
      </c>
      <c r="HY228" s="460">
        <v>24666</v>
      </c>
      <c r="HZ228" s="460">
        <v>19656.3</v>
      </c>
      <c r="IA228" s="460">
        <v>19298.3</v>
      </c>
      <c r="IB228" s="460">
        <v>12207.4</v>
      </c>
      <c r="IC228" s="460">
        <v>7361.7</v>
      </c>
      <c r="ID228" s="460">
        <v>565</v>
      </c>
      <c r="IE228" s="483">
        <v>124994.1</v>
      </c>
      <c r="IF228" s="483">
        <v>602.79999999999995</v>
      </c>
      <c r="IG228" s="483">
        <v>125596.9</v>
      </c>
      <c r="IH228" s="460">
        <v>50.625</v>
      </c>
      <c r="II228" s="460">
        <v>22686.75</v>
      </c>
      <c r="IJ228" s="460">
        <v>33540.125</v>
      </c>
      <c r="IK228" s="460">
        <v>27749.25</v>
      </c>
      <c r="IL228" s="460">
        <v>19656.25</v>
      </c>
      <c r="IM228" s="460">
        <v>15789.5</v>
      </c>
      <c r="IN228" s="460">
        <v>8451.25</v>
      </c>
      <c r="IO228" s="460">
        <v>4417</v>
      </c>
      <c r="IP228" s="460">
        <v>282.5</v>
      </c>
      <c r="IQ228" s="483">
        <v>132623.25</v>
      </c>
      <c r="IR228" s="460">
        <v>21.16</v>
      </c>
      <c r="IS228" s="460">
        <v>5059.58</v>
      </c>
      <c r="IT228" s="460">
        <v>3901.1</v>
      </c>
      <c r="IU228" s="460">
        <v>1442.22</v>
      </c>
      <c r="IV228" s="460">
        <v>589.71</v>
      </c>
      <c r="IW228" s="460">
        <v>249.13</v>
      </c>
      <c r="IX228" s="460">
        <v>91.61</v>
      </c>
      <c r="IY228" s="460">
        <v>29.61</v>
      </c>
      <c r="IZ228" s="460">
        <v>1.72</v>
      </c>
      <c r="JA228" s="483">
        <v>11385.84</v>
      </c>
      <c r="JB228" s="460">
        <v>29.465</v>
      </c>
      <c r="JC228" s="460">
        <v>17627.169999999998</v>
      </c>
      <c r="JD228" s="460">
        <v>29639.025000000001</v>
      </c>
      <c r="JE228" s="460">
        <v>26307.03</v>
      </c>
      <c r="JF228" s="460">
        <v>19066.54</v>
      </c>
      <c r="JG228" s="460">
        <v>15540.37</v>
      </c>
      <c r="JH228" s="460">
        <v>8359.64</v>
      </c>
      <c r="JI228" s="460">
        <v>4387.3900000000003</v>
      </c>
      <c r="JJ228" s="460">
        <v>280.77999999999997</v>
      </c>
      <c r="JK228" s="483">
        <v>121237.41</v>
      </c>
      <c r="JL228" s="460">
        <v>16.399999999999999</v>
      </c>
      <c r="JM228" s="460">
        <v>11751.4</v>
      </c>
      <c r="JN228" s="460">
        <v>23052.6</v>
      </c>
      <c r="JO228" s="460">
        <v>23384</v>
      </c>
      <c r="JP228" s="460">
        <v>19066.5</v>
      </c>
      <c r="JQ228" s="460">
        <v>18993.8</v>
      </c>
      <c r="JR228" s="460">
        <v>12075</v>
      </c>
      <c r="JS228" s="460">
        <v>7312.3</v>
      </c>
      <c r="JT228" s="460">
        <v>561.6</v>
      </c>
      <c r="JU228" s="483">
        <v>116213.6</v>
      </c>
      <c r="JV228" s="483">
        <v>602.79999999999995</v>
      </c>
      <c r="JW228" s="483">
        <v>116816.4</v>
      </c>
      <c r="JX228" s="461"/>
      <c r="JY228" s="461"/>
      <c r="JZ228" s="461"/>
      <c r="KA228" s="461"/>
      <c r="KB228" s="461"/>
      <c r="KC228" s="461"/>
      <c r="KD228" s="461"/>
      <c r="KE228" s="461"/>
      <c r="KF228" s="461"/>
      <c r="KG228" s="461"/>
      <c r="KH228" s="461"/>
      <c r="KI228" s="461"/>
      <c r="KJ228" s="461"/>
      <c r="KK228" s="461"/>
      <c r="KL228" s="461"/>
      <c r="KM228" s="461"/>
      <c r="KN228" s="461"/>
      <c r="KO228" s="461"/>
      <c r="KP228" s="461"/>
      <c r="KQ228" s="461"/>
      <c r="KR228" s="461"/>
      <c r="KS228" s="461"/>
      <c r="KT228" s="461"/>
      <c r="KU228" s="461"/>
      <c r="KV228" s="461"/>
      <c r="KW228" s="461"/>
      <c r="KX228" s="462"/>
    </row>
    <row r="229" spans="1:310" s="463" customFormat="1" x14ac:dyDescent="0.2">
      <c r="A229" s="457" t="s">
        <v>469</v>
      </c>
      <c r="B229" s="473" t="s">
        <v>1059</v>
      </c>
      <c r="C229" s="464" t="s">
        <v>782</v>
      </c>
      <c r="D229" s="465" t="s">
        <v>1060</v>
      </c>
      <c r="E229" s="484">
        <v>1561</v>
      </c>
      <c r="F229" s="484">
        <v>10617</v>
      </c>
      <c r="G229" s="484">
        <v>23639</v>
      </c>
      <c r="H229" s="484">
        <v>13164</v>
      </c>
      <c r="I229" s="484">
        <v>4618</v>
      </c>
      <c r="J229" s="484">
        <v>1712</v>
      </c>
      <c r="K229" s="484">
        <v>344</v>
      </c>
      <c r="L229" s="484">
        <v>10</v>
      </c>
      <c r="M229" s="485">
        <v>55665</v>
      </c>
      <c r="N229" s="484">
        <v>58</v>
      </c>
      <c r="O229" s="484">
        <v>239</v>
      </c>
      <c r="P229" s="484">
        <v>265</v>
      </c>
      <c r="Q229" s="484">
        <v>118</v>
      </c>
      <c r="R229" s="484">
        <v>41</v>
      </c>
      <c r="S229" s="484">
        <v>13</v>
      </c>
      <c r="T229" s="484">
        <v>10</v>
      </c>
      <c r="U229" s="484">
        <v>1</v>
      </c>
      <c r="V229" s="485">
        <v>745</v>
      </c>
      <c r="W229" s="484">
        <v>0</v>
      </c>
      <c r="X229" s="484">
        <v>0</v>
      </c>
      <c r="Y229" s="484">
        <v>3</v>
      </c>
      <c r="Z229" s="484">
        <v>5</v>
      </c>
      <c r="AA229" s="484">
        <v>0</v>
      </c>
      <c r="AB229" s="484">
        <v>0</v>
      </c>
      <c r="AC229" s="484">
        <v>0</v>
      </c>
      <c r="AD229" s="484">
        <v>0</v>
      </c>
      <c r="AE229" s="485">
        <v>8</v>
      </c>
      <c r="AF229" s="484">
        <v>1503</v>
      </c>
      <c r="AG229" s="484">
        <v>10378</v>
      </c>
      <c r="AH229" s="484">
        <v>23371</v>
      </c>
      <c r="AI229" s="484">
        <v>13041</v>
      </c>
      <c r="AJ229" s="484">
        <v>4577</v>
      </c>
      <c r="AK229" s="484">
        <v>1699</v>
      </c>
      <c r="AL229" s="484">
        <v>334</v>
      </c>
      <c r="AM229" s="484">
        <v>9</v>
      </c>
      <c r="AN229" s="485">
        <v>54912</v>
      </c>
      <c r="AO229" s="484">
        <v>1</v>
      </c>
      <c r="AP229" s="484">
        <v>19</v>
      </c>
      <c r="AQ229" s="484">
        <v>109</v>
      </c>
      <c r="AR229" s="484">
        <v>110</v>
      </c>
      <c r="AS229" s="484">
        <v>39</v>
      </c>
      <c r="AT229" s="484">
        <v>19</v>
      </c>
      <c r="AU229" s="484">
        <v>3</v>
      </c>
      <c r="AV229" s="484">
        <v>2</v>
      </c>
      <c r="AW229" s="485">
        <v>302</v>
      </c>
      <c r="AX229" s="484">
        <v>1</v>
      </c>
      <c r="AY229" s="484">
        <v>19</v>
      </c>
      <c r="AZ229" s="484">
        <v>109</v>
      </c>
      <c r="BA229" s="484">
        <v>110</v>
      </c>
      <c r="BB229" s="484">
        <v>39</v>
      </c>
      <c r="BC229" s="484">
        <v>19</v>
      </c>
      <c r="BD229" s="484">
        <v>3</v>
      </c>
      <c r="BE229" s="484">
        <v>2</v>
      </c>
      <c r="BF229" s="486"/>
      <c r="BG229" s="485">
        <v>302</v>
      </c>
      <c r="BH229" s="484">
        <v>1</v>
      </c>
      <c r="BI229" s="484">
        <v>1521</v>
      </c>
      <c r="BJ229" s="484">
        <v>10468</v>
      </c>
      <c r="BK229" s="484">
        <v>23372</v>
      </c>
      <c r="BL229" s="484">
        <v>12970</v>
      </c>
      <c r="BM229" s="484">
        <v>4557</v>
      </c>
      <c r="BN229" s="484">
        <v>1683</v>
      </c>
      <c r="BO229" s="484">
        <v>333</v>
      </c>
      <c r="BP229" s="484">
        <v>7</v>
      </c>
      <c r="BQ229" s="485">
        <v>54912</v>
      </c>
      <c r="BR229" s="484">
        <v>0</v>
      </c>
      <c r="BS229" s="484">
        <v>544</v>
      </c>
      <c r="BT229" s="484">
        <v>5029</v>
      </c>
      <c r="BU229" s="484">
        <v>5657</v>
      </c>
      <c r="BV229" s="484">
        <v>2259</v>
      </c>
      <c r="BW229" s="484">
        <v>589</v>
      </c>
      <c r="BX229" s="484">
        <v>187</v>
      </c>
      <c r="BY229" s="484">
        <v>32</v>
      </c>
      <c r="BZ229" s="484">
        <v>0</v>
      </c>
      <c r="CA229" s="485">
        <v>14297</v>
      </c>
      <c r="CB229" s="484">
        <v>0</v>
      </c>
      <c r="CC229" s="484">
        <v>17</v>
      </c>
      <c r="CD229" s="484">
        <v>68</v>
      </c>
      <c r="CE229" s="484">
        <v>249</v>
      </c>
      <c r="CF229" s="484">
        <v>142</v>
      </c>
      <c r="CG229" s="484">
        <v>49</v>
      </c>
      <c r="CH229" s="484">
        <v>15</v>
      </c>
      <c r="CI229" s="484">
        <v>2</v>
      </c>
      <c r="CJ229" s="484">
        <v>1</v>
      </c>
      <c r="CK229" s="485">
        <v>543</v>
      </c>
      <c r="CL229" s="484">
        <v>0</v>
      </c>
      <c r="CM229" s="484">
        <v>1</v>
      </c>
      <c r="CN229" s="484">
        <v>2</v>
      </c>
      <c r="CO229" s="484">
        <v>6</v>
      </c>
      <c r="CP229" s="484">
        <v>6</v>
      </c>
      <c r="CQ229" s="484">
        <v>4</v>
      </c>
      <c r="CR229" s="484">
        <v>0</v>
      </c>
      <c r="CS229" s="484">
        <v>4</v>
      </c>
      <c r="CT229" s="484">
        <v>3</v>
      </c>
      <c r="CU229" s="485">
        <v>26</v>
      </c>
      <c r="CV229" s="484">
        <v>38</v>
      </c>
      <c r="CW229" s="484">
        <v>158</v>
      </c>
      <c r="CX229" s="484">
        <v>181</v>
      </c>
      <c r="CY229" s="484">
        <v>60</v>
      </c>
      <c r="CZ229" s="484">
        <v>18</v>
      </c>
      <c r="DA229" s="484">
        <v>4</v>
      </c>
      <c r="DB229" s="484">
        <v>5</v>
      </c>
      <c r="DC229" s="484">
        <v>0</v>
      </c>
      <c r="DD229" s="485">
        <v>464</v>
      </c>
      <c r="DE229" s="484">
        <v>24</v>
      </c>
      <c r="DF229" s="484">
        <v>107</v>
      </c>
      <c r="DG229" s="484">
        <v>150</v>
      </c>
      <c r="DH229" s="484">
        <v>46</v>
      </c>
      <c r="DI229" s="484">
        <v>14</v>
      </c>
      <c r="DJ229" s="484">
        <v>6</v>
      </c>
      <c r="DK229" s="484">
        <v>1</v>
      </c>
      <c r="DL229" s="484">
        <v>0</v>
      </c>
      <c r="DM229" s="485">
        <v>348</v>
      </c>
      <c r="DN229" s="484">
        <v>0</v>
      </c>
      <c r="DO229" s="484">
        <v>0</v>
      </c>
      <c r="DP229" s="484">
        <v>0</v>
      </c>
      <c r="DQ229" s="484">
        <v>0</v>
      </c>
      <c r="DR229" s="484">
        <v>0</v>
      </c>
      <c r="DS229" s="484">
        <v>0</v>
      </c>
      <c r="DT229" s="484">
        <v>0</v>
      </c>
      <c r="DU229" s="484">
        <v>0</v>
      </c>
      <c r="DV229" s="485">
        <v>0</v>
      </c>
      <c r="DW229" s="484">
        <v>89</v>
      </c>
      <c r="DX229" s="484">
        <v>9</v>
      </c>
      <c r="DY229" s="484">
        <v>19</v>
      </c>
      <c r="DZ229" s="484">
        <v>8</v>
      </c>
      <c r="EA229" s="484">
        <v>2</v>
      </c>
      <c r="EB229" s="484">
        <v>0</v>
      </c>
      <c r="EC229" s="484">
        <v>0</v>
      </c>
      <c r="ED229" s="484">
        <v>1</v>
      </c>
      <c r="EE229" s="485">
        <v>128</v>
      </c>
      <c r="EF229" s="484">
        <v>113</v>
      </c>
      <c r="EG229" s="484">
        <v>116</v>
      </c>
      <c r="EH229" s="484">
        <v>169</v>
      </c>
      <c r="EI229" s="484">
        <v>54</v>
      </c>
      <c r="EJ229" s="484">
        <v>16</v>
      </c>
      <c r="EK229" s="484">
        <v>6</v>
      </c>
      <c r="EL229" s="484">
        <v>1</v>
      </c>
      <c r="EM229" s="484">
        <v>1</v>
      </c>
      <c r="EN229" s="485">
        <v>476</v>
      </c>
      <c r="EO229" s="484">
        <v>98</v>
      </c>
      <c r="EP229" s="484">
        <v>37</v>
      </c>
      <c r="EQ229" s="484">
        <v>63</v>
      </c>
      <c r="ER229" s="484">
        <v>24</v>
      </c>
      <c r="ES229" s="484">
        <v>5</v>
      </c>
      <c r="ET229" s="484">
        <v>3</v>
      </c>
      <c r="EU229" s="484">
        <v>0</v>
      </c>
      <c r="EV229" s="484">
        <v>1</v>
      </c>
      <c r="EW229" s="485">
        <v>231</v>
      </c>
      <c r="EX229" s="484">
        <v>0</v>
      </c>
      <c r="EY229" s="484">
        <v>0</v>
      </c>
      <c r="EZ229" s="484">
        <v>0</v>
      </c>
      <c r="FA229" s="484">
        <v>0</v>
      </c>
      <c r="FB229" s="484">
        <v>0</v>
      </c>
      <c r="FC229" s="484">
        <v>0</v>
      </c>
      <c r="FD229" s="484">
        <v>0</v>
      </c>
      <c r="FE229" s="484">
        <v>0</v>
      </c>
      <c r="FF229" s="485">
        <v>0</v>
      </c>
      <c r="FG229" s="484">
        <v>0</v>
      </c>
      <c r="FH229" s="484">
        <v>0</v>
      </c>
      <c r="FI229" s="484">
        <v>0</v>
      </c>
      <c r="FJ229" s="484">
        <v>0</v>
      </c>
      <c r="FK229" s="484">
        <v>0</v>
      </c>
      <c r="FL229" s="484">
        <v>0</v>
      </c>
      <c r="FM229" s="484">
        <v>0</v>
      </c>
      <c r="FN229" s="484">
        <v>0</v>
      </c>
      <c r="FO229" s="485">
        <v>0</v>
      </c>
      <c r="FP229" s="484">
        <v>0</v>
      </c>
      <c r="FQ229" s="484">
        <v>0</v>
      </c>
      <c r="FR229" s="484">
        <v>0</v>
      </c>
      <c r="FS229" s="484">
        <v>1</v>
      </c>
      <c r="FT229" s="484">
        <v>0</v>
      </c>
      <c r="FU229" s="484">
        <v>0</v>
      </c>
      <c r="FV229" s="484">
        <v>0</v>
      </c>
      <c r="FW229" s="484">
        <v>0</v>
      </c>
      <c r="FX229" s="485">
        <v>1</v>
      </c>
      <c r="FY229" s="484">
        <v>98</v>
      </c>
      <c r="FZ229" s="484">
        <v>37</v>
      </c>
      <c r="GA229" s="484">
        <v>63</v>
      </c>
      <c r="GB229" s="484">
        <v>23</v>
      </c>
      <c r="GC229" s="484">
        <v>5</v>
      </c>
      <c r="GD229" s="484">
        <v>3</v>
      </c>
      <c r="GE229" s="484">
        <v>0</v>
      </c>
      <c r="GF229" s="484">
        <v>1</v>
      </c>
      <c r="GG229" s="485">
        <v>230</v>
      </c>
      <c r="GH229" s="484">
        <v>1</v>
      </c>
      <c r="GI229" s="484">
        <v>870</v>
      </c>
      <c r="GJ229" s="484">
        <v>5360</v>
      </c>
      <c r="GK229" s="484">
        <v>17441</v>
      </c>
      <c r="GL229" s="484">
        <v>10555</v>
      </c>
      <c r="GM229" s="484">
        <v>3913</v>
      </c>
      <c r="GN229" s="484">
        <v>1481</v>
      </c>
      <c r="GO229" s="484">
        <v>295</v>
      </c>
      <c r="GP229" s="484">
        <v>2</v>
      </c>
      <c r="GQ229" s="485">
        <v>39918</v>
      </c>
      <c r="GR229" s="484">
        <v>0</v>
      </c>
      <c r="GS229" s="484">
        <v>651</v>
      </c>
      <c r="GT229" s="484">
        <v>5108</v>
      </c>
      <c r="GU229" s="484">
        <v>5931</v>
      </c>
      <c r="GV229" s="484">
        <v>2415</v>
      </c>
      <c r="GW229" s="484">
        <v>644</v>
      </c>
      <c r="GX229" s="484">
        <v>202</v>
      </c>
      <c r="GY229" s="484">
        <v>38</v>
      </c>
      <c r="GZ229" s="484">
        <v>5</v>
      </c>
      <c r="HA229" s="485">
        <v>14994</v>
      </c>
      <c r="HB229" s="460">
        <v>0</v>
      </c>
      <c r="HC229" s="460">
        <v>1.38</v>
      </c>
      <c r="HD229" s="460">
        <v>0</v>
      </c>
      <c r="HE229" s="460">
        <v>0</v>
      </c>
      <c r="HF229" s="460">
        <v>0</v>
      </c>
      <c r="HG229" s="460">
        <v>0</v>
      </c>
      <c r="HH229" s="460">
        <v>0</v>
      </c>
      <c r="HI229" s="460">
        <v>0</v>
      </c>
      <c r="HJ229" s="460">
        <v>0</v>
      </c>
      <c r="HK229" s="483">
        <v>1.38</v>
      </c>
      <c r="HL229" s="460">
        <v>1</v>
      </c>
      <c r="HM229" s="460">
        <v>1540.87</v>
      </c>
      <c r="HN229" s="460">
        <v>9201.75</v>
      </c>
      <c r="HO229" s="460">
        <v>21913.5</v>
      </c>
      <c r="HP229" s="460">
        <v>12375.75</v>
      </c>
      <c r="HQ229" s="460">
        <v>4397.5</v>
      </c>
      <c r="HR229" s="460">
        <v>1632.5</v>
      </c>
      <c r="HS229" s="460">
        <v>322.5</v>
      </c>
      <c r="HT229" s="460">
        <v>6.25</v>
      </c>
      <c r="HU229" s="483">
        <v>51391.62</v>
      </c>
      <c r="HV229" s="460">
        <v>0.6</v>
      </c>
      <c r="HW229" s="460">
        <v>1027.2</v>
      </c>
      <c r="HX229" s="460">
        <v>7156.9</v>
      </c>
      <c r="HY229" s="460">
        <v>19478.7</v>
      </c>
      <c r="HZ229" s="460">
        <v>12375.8</v>
      </c>
      <c r="IA229" s="460">
        <v>5374.7</v>
      </c>
      <c r="IB229" s="460">
        <v>2358.1</v>
      </c>
      <c r="IC229" s="460">
        <v>537.5</v>
      </c>
      <c r="ID229" s="460">
        <v>12.5</v>
      </c>
      <c r="IE229" s="483">
        <v>48322</v>
      </c>
      <c r="IF229" s="483">
        <v>0</v>
      </c>
      <c r="IG229" s="483">
        <v>48322</v>
      </c>
      <c r="IH229" s="460">
        <v>1</v>
      </c>
      <c r="II229" s="460">
        <v>1540.87</v>
      </c>
      <c r="IJ229" s="460">
        <v>9201.75</v>
      </c>
      <c r="IK229" s="460">
        <v>21913.5</v>
      </c>
      <c r="IL229" s="460">
        <v>12375.75</v>
      </c>
      <c r="IM229" s="460">
        <v>4397.5</v>
      </c>
      <c r="IN229" s="460">
        <v>1632.5</v>
      </c>
      <c r="IO229" s="460">
        <v>322.5</v>
      </c>
      <c r="IP229" s="460">
        <v>6.25</v>
      </c>
      <c r="IQ229" s="483">
        <v>51391.62</v>
      </c>
      <c r="IR229" s="460">
        <v>0</v>
      </c>
      <c r="IS229" s="460">
        <v>219.04</v>
      </c>
      <c r="IT229" s="460">
        <v>1809.54</v>
      </c>
      <c r="IU229" s="460">
        <v>2656.17</v>
      </c>
      <c r="IV229" s="460">
        <v>1041.6099999999999</v>
      </c>
      <c r="IW229" s="460">
        <v>154.97999999999999</v>
      </c>
      <c r="IX229" s="460">
        <v>31.42</v>
      </c>
      <c r="IY229" s="460">
        <v>1.51</v>
      </c>
      <c r="IZ229" s="460">
        <v>0</v>
      </c>
      <c r="JA229" s="483">
        <v>5914.27</v>
      </c>
      <c r="JB229" s="460">
        <v>1</v>
      </c>
      <c r="JC229" s="460">
        <v>1321.83</v>
      </c>
      <c r="JD229" s="460">
        <v>7392.21</v>
      </c>
      <c r="JE229" s="460">
        <v>19257.330000000002</v>
      </c>
      <c r="JF229" s="460">
        <v>11334.14</v>
      </c>
      <c r="JG229" s="460">
        <v>4242.5200000000004</v>
      </c>
      <c r="JH229" s="460">
        <v>1601.08</v>
      </c>
      <c r="JI229" s="460">
        <v>320.99</v>
      </c>
      <c r="JJ229" s="460">
        <v>6.25</v>
      </c>
      <c r="JK229" s="483">
        <v>45477.35</v>
      </c>
      <c r="JL229" s="460">
        <v>0.6</v>
      </c>
      <c r="JM229" s="460">
        <v>881.2</v>
      </c>
      <c r="JN229" s="460">
        <v>5749.5</v>
      </c>
      <c r="JO229" s="460">
        <v>17117.599999999999</v>
      </c>
      <c r="JP229" s="460">
        <v>11334.1</v>
      </c>
      <c r="JQ229" s="460">
        <v>5185.3</v>
      </c>
      <c r="JR229" s="460">
        <v>2312.6999999999998</v>
      </c>
      <c r="JS229" s="460">
        <v>535</v>
      </c>
      <c r="JT229" s="460">
        <v>12.5</v>
      </c>
      <c r="JU229" s="483">
        <v>43128.5</v>
      </c>
      <c r="JV229" s="483">
        <v>0</v>
      </c>
      <c r="JW229" s="483">
        <v>43128.5</v>
      </c>
      <c r="JX229" s="461"/>
      <c r="JY229" s="461"/>
      <c r="JZ229" s="461"/>
      <c r="KA229" s="461"/>
      <c r="KB229" s="461"/>
      <c r="KC229" s="461"/>
      <c r="KD229" s="461"/>
      <c r="KE229" s="461"/>
      <c r="KF229" s="461"/>
      <c r="KG229" s="461"/>
      <c r="KH229" s="461"/>
      <c r="KI229" s="461"/>
      <c r="KJ229" s="461"/>
      <c r="KK229" s="461"/>
      <c r="KL229" s="461"/>
      <c r="KM229" s="461"/>
      <c r="KN229" s="461"/>
      <c r="KO229" s="461"/>
      <c r="KP229" s="461"/>
      <c r="KQ229" s="461"/>
      <c r="KR229" s="461"/>
      <c r="KS229" s="461"/>
      <c r="KT229" s="461"/>
      <c r="KU229" s="461"/>
      <c r="KV229" s="461"/>
      <c r="KW229" s="461"/>
      <c r="KX229" s="462"/>
    </row>
    <row r="230" spans="1:310" s="463" customFormat="1" x14ac:dyDescent="0.2">
      <c r="A230" s="457" t="s">
        <v>470</v>
      </c>
      <c r="B230" s="473" t="s">
        <v>1061</v>
      </c>
      <c r="C230" s="464" t="s">
        <v>807</v>
      </c>
      <c r="D230" s="465" t="s">
        <v>471</v>
      </c>
      <c r="E230" s="484">
        <v>14508</v>
      </c>
      <c r="F230" s="484">
        <v>12293</v>
      </c>
      <c r="G230" s="484">
        <v>22991</v>
      </c>
      <c r="H230" s="484">
        <v>17250</v>
      </c>
      <c r="I230" s="484">
        <v>11976</v>
      </c>
      <c r="J230" s="484">
        <v>9022</v>
      </c>
      <c r="K230" s="484">
        <v>5606</v>
      </c>
      <c r="L230" s="484">
        <v>432</v>
      </c>
      <c r="M230" s="485">
        <v>94078</v>
      </c>
      <c r="N230" s="484">
        <v>374</v>
      </c>
      <c r="O230" s="484">
        <v>242</v>
      </c>
      <c r="P230" s="484">
        <v>353</v>
      </c>
      <c r="Q230" s="484">
        <v>210</v>
      </c>
      <c r="R230" s="484">
        <v>147</v>
      </c>
      <c r="S230" s="484">
        <v>63</v>
      </c>
      <c r="T230" s="484">
        <v>44</v>
      </c>
      <c r="U230" s="484">
        <v>1</v>
      </c>
      <c r="V230" s="485">
        <v>1434</v>
      </c>
      <c r="W230" s="484">
        <v>0</v>
      </c>
      <c r="X230" s="484">
        <v>0</v>
      </c>
      <c r="Y230" s="484">
        <v>0</v>
      </c>
      <c r="Z230" s="484">
        <v>0</v>
      </c>
      <c r="AA230" s="484">
        <v>0</v>
      </c>
      <c r="AB230" s="484">
        <v>0</v>
      </c>
      <c r="AC230" s="484">
        <v>0</v>
      </c>
      <c r="AD230" s="484">
        <v>0</v>
      </c>
      <c r="AE230" s="485">
        <v>0</v>
      </c>
      <c r="AF230" s="484">
        <v>14134</v>
      </c>
      <c r="AG230" s="484">
        <v>12051</v>
      </c>
      <c r="AH230" s="484">
        <v>22638</v>
      </c>
      <c r="AI230" s="484">
        <v>17040</v>
      </c>
      <c r="AJ230" s="484">
        <v>11829</v>
      </c>
      <c r="AK230" s="484">
        <v>8959</v>
      </c>
      <c r="AL230" s="484">
        <v>5562</v>
      </c>
      <c r="AM230" s="484">
        <v>431</v>
      </c>
      <c r="AN230" s="485">
        <v>92644</v>
      </c>
      <c r="AO230" s="484">
        <v>51</v>
      </c>
      <c r="AP230" s="484">
        <v>69</v>
      </c>
      <c r="AQ230" s="484">
        <v>153</v>
      </c>
      <c r="AR230" s="484">
        <v>129</v>
      </c>
      <c r="AS230" s="484">
        <v>111</v>
      </c>
      <c r="AT230" s="484">
        <v>79</v>
      </c>
      <c r="AU230" s="484">
        <v>53</v>
      </c>
      <c r="AV230" s="484">
        <v>16</v>
      </c>
      <c r="AW230" s="485">
        <v>661</v>
      </c>
      <c r="AX230" s="484">
        <v>51</v>
      </c>
      <c r="AY230" s="484">
        <v>69</v>
      </c>
      <c r="AZ230" s="484">
        <v>153</v>
      </c>
      <c r="BA230" s="484">
        <v>129</v>
      </c>
      <c r="BB230" s="484">
        <v>111</v>
      </c>
      <c r="BC230" s="484">
        <v>79</v>
      </c>
      <c r="BD230" s="484">
        <v>53</v>
      </c>
      <c r="BE230" s="484">
        <v>16</v>
      </c>
      <c r="BF230" s="486"/>
      <c r="BG230" s="485">
        <v>661</v>
      </c>
      <c r="BH230" s="484">
        <v>51</v>
      </c>
      <c r="BI230" s="484">
        <v>14152</v>
      </c>
      <c r="BJ230" s="484">
        <v>12135</v>
      </c>
      <c r="BK230" s="484">
        <v>22614</v>
      </c>
      <c r="BL230" s="484">
        <v>17022</v>
      </c>
      <c r="BM230" s="484">
        <v>11797</v>
      </c>
      <c r="BN230" s="484">
        <v>8933</v>
      </c>
      <c r="BO230" s="484">
        <v>5525</v>
      </c>
      <c r="BP230" s="484">
        <v>415</v>
      </c>
      <c r="BQ230" s="485">
        <v>92644</v>
      </c>
      <c r="BR230" s="484">
        <v>16</v>
      </c>
      <c r="BS230" s="484">
        <v>7462</v>
      </c>
      <c r="BT230" s="484">
        <v>5705</v>
      </c>
      <c r="BU230" s="484">
        <v>7794</v>
      </c>
      <c r="BV230" s="484">
        <v>4666</v>
      </c>
      <c r="BW230" s="484">
        <v>2571</v>
      </c>
      <c r="BX230" s="484">
        <v>1421</v>
      </c>
      <c r="BY230" s="484">
        <v>718</v>
      </c>
      <c r="BZ230" s="484">
        <v>39</v>
      </c>
      <c r="CA230" s="485">
        <v>30392</v>
      </c>
      <c r="CB230" s="484">
        <v>2</v>
      </c>
      <c r="CC230" s="484">
        <v>82</v>
      </c>
      <c r="CD230" s="484">
        <v>105</v>
      </c>
      <c r="CE230" s="484">
        <v>218</v>
      </c>
      <c r="CF230" s="484">
        <v>160</v>
      </c>
      <c r="CG230" s="484">
        <v>120</v>
      </c>
      <c r="CH230" s="484">
        <v>67</v>
      </c>
      <c r="CI230" s="484">
        <v>27</v>
      </c>
      <c r="CJ230" s="484">
        <v>5</v>
      </c>
      <c r="CK230" s="485">
        <v>786</v>
      </c>
      <c r="CL230" s="484">
        <v>0</v>
      </c>
      <c r="CM230" s="484">
        <v>11</v>
      </c>
      <c r="CN230" s="484">
        <v>5</v>
      </c>
      <c r="CO230" s="484">
        <v>16</v>
      </c>
      <c r="CP230" s="484">
        <v>12</v>
      </c>
      <c r="CQ230" s="484">
        <v>12</v>
      </c>
      <c r="CR230" s="484">
        <v>13</v>
      </c>
      <c r="CS230" s="484">
        <v>20</v>
      </c>
      <c r="CT230" s="484">
        <v>16</v>
      </c>
      <c r="CU230" s="485">
        <v>105</v>
      </c>
      <c r="CV230" s="484">
        <v>12</v>
      </c>
      <c r="CW230" s="484">
        <v>10</v>
      </c>
      <c r="CX230" s="484">
        <v>30</v>
      </c>
      <c r="CY230" s="484">
        <v>21</v>
      </c>
      <c r="CZ230" s="484">
        <v>16</v>
      </c>
      <c r="DA230" s="484">
        <v>7</v>
      </c>
      <c r="DB230" s="484">
        <v>4</v>
      </c>
      <c r="DC230" s="484">
        <v>2</v>
      </c>
      <c r="DD230" s="485">
        <v>102</v>
      </c>
      <c r="DE230" s="484">
        <v>209</v>
      </c>
      <c r="DF230" s="484">
        <v>90</v>
      </c>
      <c r="DG230" s="484">
        <v>121</v>
      </c>
      <c r="DH230" s="484">
        <v>100</v>
      </c>
      <c r="DI230" s="484">
        <v>41</v>
      </c>
      <c r="DJ230" s="484">
        <v>15</v>
      </c>
      <c r="DK230" s="484">
        <v>22</v>
      </c>
      <c r="DL230" s="484">
        <v>2</v>
      </c>
      <c r="DM230" s="485">
        <v>600</v>
      </c>
      <c r="DN230" s="484">
        <v>0</v>
      </c>
      <c r="DO230" s="484">
        <v>0</v>
      </c>
      <c r="DP230" s="484">
        <v>0</v>
      </c>
      <c r="DQ230" s="484">
        <v>0</v>
      </c>
      <c r="DR230" s="484">
        <v>0</v>
      </c>
      <c r="DS230" s="484">
        <v>0</v>
      </c>
      <c r="DT230" s="484">
        <v>0</v>
      </c>
      <c r="DU230" s="484">
        <v>0</v>
      </c>
      <c r="DV230" s="485">
        <v>0</v>
      </c>
      <c r="DW230" s="484">
        <v>37</v>
      </c>
      <c r="DX230" s="484">
        <v>6</v>
      </c>
      <c r="DY230" s="484">
        <v>28</v>
      </c>
      <c r="DZ230" s="484">
        <v>17</v>
      </c>
      <c r="EA230" s="484">
        <v>6</v>
      </c>
      <c r="EB230" s="484">
        <v>6</v>
      </c>
      <c r="EC230" s="484">
        <v>7</v>
      </c>
      <c r="ED230" s="484">
        <v>0</v>
      </c>
      <c r="EE230" s="485">
        <v>107</v>
      </c>
      <c r="EF230" s="484">
        <v>246</v>
      </c>
      <c r="EG230" s="484">
        <v>96</v>
      </c>
      <c r="EH230" s="484">
        <v>149</v>
      </c>
      <c r="EI230" s="484">
        <v>117</v>
      </c>
      <c r="EJ230" s="484">
        <v>47</v>
      </c>
      <c r="EK230" s="484">
        <v>21</v>
      </c>
      <c r="EL230" s="484">
        <v>29</v>
      </c>
      <c r="EM230" s="484">
        <v>2</v>
      </c>
      <c r="EN230" s="485">
        <v>707</v>
      </c>
      <c r="EO230" s="484">
        <v>97</v>
      </c>
      <c r="EP230" s="484">
        <v>30</v>
      </c>
      <c r="EQ230" s="484">
        <v>88</v>
      </c>
      <c r="ER230" s="484">
        <v>86</v>
      </c>
      <c r="ES230" s="484">
        <v>27</v>
      </c>
      <c r="ET230" s="484">
        <v>20</v>
      </c>
      <c r="EU230" s="484">
        <v>21</v>
      </c>
      <c r="EV230" s="484">
        <v>1</v>
      </c>
      <c r="EW230" s="485">
        <v>370</v>
      </c>
      <c r="EX230" s="484">
        <v>0</v>
      </c>
      <c r="EY230" s="484">
        <v>0</v>
      </c>
      <c r="EZ230" s="484">
        <v>0</v>
      </c>
      <c r="FA230" s="484">
        <v>0</v>
      </c>
      <c r="FB230" s="484">
        <v>0</v>
      </c>
      <c r="FC230" s="484">
        <v>0</v>
      </c>
      <c r="FD230" s="484">
        <v>0</v>
      </c>
      <c r="FE230" s="484">
        <v>0</v>
      </c>
      <c r="FF230" s="485">
        <v>0</v>
      </c>
      <c r="FG230" s="484">
        <v>0</v>
      </c>
      <c r="FH230" s="484">
        <v>0</v>
      </c>
      <c r="FI230" s="484">
        <v>0</v>
      </c>
      <c r="FJ230" s="484">
        <v>0</v>
      </c>
      <c r="FK230" s="484">
        <v>0</v>
      </c>
      <c r="FL230" s="484">
        <v>0</v>
      </c>
      <c r="FM230" s="484">
        <v>0</v>
      </c>
      <c r="FN230" s="484">
        <v>0</v>
      </c>
      <c r="FO230" s="485">
        <v>0</v>
      </c>
      <c r="FP230" s="484">
        <v>12</v>
      </c>
      <c r="FQ230" s="484">
        <v>0</v>
      </c>
      <c r="FR230" s="484">
        <v>1</v>
      </c>
      <c r="FS230" s="484">
        <v>0</v>
      </c>
      <c r="FT230" s="484">
        <v>0</v>
      </c>
      <c r="FU230" s="484">
        <v>0</v>
      </c>
      <c r="FV230" s="484">
        <v>2</v>
      </c>
      <c r="FW230" s="484">
        <v>0</v>
      </c>
      <c r="FX230" s="485">
        <v>15</v>
      </c>
      <c r="FY230" s="484">
        <v>85</v>
      </c>
      <c r="FZ230" s="484">
        <v>30</v>
      </c>
      <c r="GA230" s="484">
        <v>87</v>
      </c>
      <c r="GB230" s="484">
        <v>86</v>
      </c>
      <c r="GC230" s="484">
        <v>27</v>
      </c>
      <c r="GD230" s="484">
        <v>20</v>
      </c>
      <c r="GE230" s="484">
        <v>19</v>
      </c>
      <c r="GF230" s="484">
        <v>1</v>
      </c>
      <c r="GG230" s="485">
        <v>355</v>
      </c>
      <c r="GH230" s="484">
        <v>33</v>
      </c>
      <c r="GI230" s="484">
        <v>6560</v>
      </c>
      <c r="GJ230" s="484">
        <v>6314</v>
      </c>
      <c r="GK230" s="484">
        <v>14557</v>
      </c>
      <c r="GL230" s="484">
        <v>12167</v>
      </c>
      <c r="GM230" s="484">
        <v>9088</v>
      </c>
      <c r="GN230" s="484">
        <v>7426</v>
      </c>
      <c r="GO230" s="484">
        <v>4753</v>
      </c>
      <c r="GP230" s="484">
        <v>355</v>
      </c>
      <c r="GQ230" s="485">
        <v>61253</v>
      </c>
      <c r="GR230" s="484">
        <v>18</v>
      </c>
      <c r="GS230" s="484">
        <v>7592</v>
      </c>
      <c r="GT230" s="484">
        <v>5821</v>
      </c>
      <c r="GU230" s="484">
        <v>8057</v>
      </c>
      <c r="GV230" s="484">
        <v>4855</v>
      </c>
      <c r="GW230" s="484">
        <v>2709</v>
      </c>
      <c r="GX230" s="484">
        <v>1507</v>
      </c>
      <c r="GY230" s="484">
        <v>772</v>
      </c>
      <c r="GZ230" s="484">
        <v>60</v>
      </c>
      <c r="HA230" s="485">
        <v>31391</v>
      </c>
      <c r="HB230" s="460">
        <v>0</v>
      </c>
      <c r="HC230" s="460">
        <v>7</v>
      </c>
      <c r="HD230" s="460">
        <v>1</v>
      </c>
      <c r="HE230" s="460">
        <v>0</v>
      </c>
      <c r="HF230" s="460">
        <v>0</v>
      </c>
      <c r="HG230" s="460">
        <v>1</v>
      </c>
      <c r="HH230" s="460">
        <v>0</v>
      </c>
      <c r="HI230" s="460">
        <v>0</v>
      </c>
      <c r="HJ230" s="460">
        <v>0</v>
      </c>
      <c r="HK230" s="483">
        <v>9</v>
      </c>
      <c r="HL230" s="460">
        <v>46.5</v>
      </c>
      <c r="HM230" s="460">
        <v>12296.5</v>
      </c>
      <c r="HN230" s="460">
        <v>10689</v>
      </c>
      <c r="HO230" s="460">
        <v>20633.5</v>
      </c>
      <c r="HP230" s="460">
        <v>15833.5</v>
      </c>
      <c r="HQ230" s="460">
        <v>11123.25</v>
      </c>
      <c r="HR230" s="460">
        <v>8562.5</v>
      </c>
      <c r="HS230" s="460">
        <v>5337.75</v>
      </c>
      <c r="HT230" s="460">
        <v>396</v>
      </c>
      <c r="HU230" s="483">
        <v>84918.5</v>
      </c>
      <c r="HV230" s="460">
        <v>25.8</v>
      </c>
      <c r="HW230" s="460">
        <v>8197.7000000000007</v>
      </c>
      <c r="HX230" s="460">
        <v>8313.7000000000007</v>
      </c>
      <c r="HY230" s="460">
        <v>18340.900000000001</v>
      </c>
      <c r="HZ230" s="460">
        <v>15833.5</v>
      </c>
      <c r="IA230" s="460">
        <v>13595.1</v>
      </c>
      <c r="IB230" s="460">
        <v>12368.1</v>
      </c>
      <c r="IC230" s="460">
        <v>8896.2999999999993</v>
      </c>
      <c r="ID230" s="460">
        <v>792</v>
      </c>
      <c r="IE230" s="483">
        <v>86363.1</v>
      </c>
      <c r="IF230" s="483">
        <v>0</v>
      </c>
      <c r="IG230" s="483">
        <v>86363.1</v>
      </c>
      <c r="IH230" s="460">
        <v>46.5</v>
      </c>
      <c r="II230" s="460">
        <v>12296.5</v>
      </c>
      <c r="IJ230" s="460">
        <v>10689</v>
      </c>
      <c r="IK230" s="460">
        <v>20633.5</v>
      </c>
      <c r="IL230" s="460">
        <v>15833.5</v>
      </c>
      <c r="IM230" s="460">
        <v>11123.25</v>
      </c>
      <c r="IN230" s="460">
        <v>8562.5</v>
      </c>
      <c r="IO230" s="460">
        <v>5337.75</v>
      </c>
      <c r="IP230" s="460">
        <v>396</v>
      </c>
      <c r="IQ230" s="483">
        <v>84918.5</v>
      </c>
      <c r="IR230" s="460">
        <v>17.850000000000001</v>
      </c>
      <c r="IS230" s="460">
        <v>3966.43</v>
      </c>
      <c r="IT230" s="460">
        <v>2258.63</v>
      </c>
      <c r="IU230" s="460">
        <v>1968.26</v>
      </c>
      <c r="IV230" s="460">
        <v>792.71</v>
      </c>
      <c r="IW230" s="460">
        <v>251.09</v>
      </c>
      <c r="IX230" s="460">
        <v>127.21</v>
      </c>
      <c r="IY230" s="460">
        <v>56.63</v>
      </c>
      <c r="IZ230" s="460">
        <v>0.6</v>
      </c>
      <c r="JA230" s="483">
        <v>9439.41</v>
      </c>
      <c r="JB230" s="460">
        <v>28.65</v>
      </c>
      <c r="JC230" s="460">
        <v>8330.07</v>
      </c>
      <c r="JD230" s="460">
        <v>8430.3700000000008</v>
      </c>
      <c r="JE230" s="460">
        <v>18665.240000000002</v>
      </c>
      <c r="JF230" s="460">
        <v>15040.79</v>
      </c>
      <c r="JG230" s="460">
        <v>10872.16</v>
      </c>
      <c r="JH230" s="460">
        <v>8435.2900000000009</v>
      </c>
      <c r="JI230" s="460">
        <v>5281.12</v>
      </c>
      <c r="JJ230" s="460">
        <v>395.4</v>
      </c>
      <c r="JK230" s="483">
        <v>75479.09</v>
      </c>
      <c r="JL230" s="460">
        <v>15.9</v>
      </c>
      <c r="JM230" s="460">
        <v>5553.4</v>
      </c>
      <c r="JN230" s="460">
        <v>6557</v>
      </c>
      <c r="JO230" s="460">
        <v>16591.3</v>
      </c>
      <c r="JP230" s="460">
        <v>15040.8</v>
      </c>
      <c r="JQ230" s="460">
        <v>13288.2</v>
      </c>
      <c r="JR230" s="460">
        <v>12184.3</v>
      </c>
      <c r="JS230" s="460">
        <v>8801.9</v>
      </c>
      <c r="JT230" s="460">
        <v>790.8</v>
      </c>
      <c r="JU230" s="483">
        <v>78823.600000000006</v>
      </c>
      <c r="JV230" s="483">
        <v>0</v>
      </c>
      <c r="JW230" s="483">
        <v>78823.600000000006</v>
      </c>
      <c r="JX230" s="461"/>
      <c r="JY230" s="461"/>
      <c r="JZ230" s="461"/>
      <c r="KA230" s="461"/>
      <c r="KB230" s="461"/>
      <c r="KC230" s="461"/>
      <c r="KD230" s="461"/>
      <c r="KE230" s="461"/>
      <c r="KF230" s="461"/>
      <c r="KG230" s="461"/>
      <c r="KH230" s="461"/>
      <c r="KI230" s="461"/>
      <c r="KJ230" s="461"/>
      <c r="KK230" s="461"/>
      <c r="KL230" s="461"/>
      <c r="KM230" s="461"/>
      <c r="KN230" s="461"/>
      <c r="KO230" s="461"/>
      <c r="KP230" s="461"/>
      <c r="KQ230" s="461"/>
      <c r="KR230" s="461"/>
      <c r="KS230" s="461"/>
      <c r="KT230" s="461"/>
      <c r="KU230" s="461"/>
      <c r="KV230" s="461"/>
      <c r="KW230" s="461"/>
      <c r="KX230" s="462"/>
    </row>
    <row r="231" spans="1:310" s="463" customFormat="1" x14ac:dyDescent="0.2">
      <c r="A231" s="457" t="s">
        <v>472</v>
      </c>
      <c r="B231" s="473" t="s">
        <v>1062</v>
      </c>
      <c r="C231" s="464" t="s">
        <v>801</v>
      </c>
      <c r="D231" s="465" t="s">
        <v>1063</v>
      </c>
      <c r="E231" s="484">
        <v>10669</v>
      </c>
      <c r="F231" s="484">
        <v>20927</v>
      </c>
      <c r="G231" s="484">
        <v>15212</v>
      </c>
      <c r="H231" s="484">
        <v>11396</v>
      </c>
      <c r="I231" s="484">
        <v>8410</v>
      </c>
      <c r="J231" s="484">
        <v>5016</v>
      </c>
      <c r="K231" s="484">
        <v>2315</v>
      </c>
      <c r="L231" s="484">
        <v>148</v>
      </c>
      <c r="M231" s="485">
        <v>74093</v>
      </c>
      <c r="N231" s="484">
        <v>393</v>
      </c>
      <c r="O231" s="484">
        <v>313</v>
      </c>
      <c r="P231" s="484">
        <v>234</v>
      </c>
      <c r="Q231" s="484">
        <v>170</v>
      </c>
      <c r="R231" s="484">
        <v>99</v>
      </c>
      <c r="S231" s="484">
        <v>60</v>
      </c>
      <c r="T231" s="484">
        <v>32</v>
      </c>
      <c r="U231" s="484">
        <v>10</v>
      </c>
      <c r="V231" s="485">
        <v>1311</v>
      </c>
      <c r="W231" s="484">
        <v>17</v>
      </c>
      <c r="X231" s="484">
        <v>4</v>
      </c>
      <c r="Y231" s="484">
        <v>2</v>
      </c>
      <c r="Z231" s="484">
        <v>2</v>
      </c>
      <c r="AA231" s="484">
        <v>3</v>
      </c>
      <c r="AB231" s="484">
        <v>1</v>
      </c>
      <c r="AC231" s="484">
        <v>0</v>
      </c>
      <c r="AD231" s="484">
        <v>0</v>
      </c>
      <c r="AE231" s="485">
        <v>29</v>
      </c>
      <c r="AF231" s="484">
        <v>10259</v>
      </c>
      <c r="AG231" s="484">
        <v>20610</v>
      </c>
      <c r="AH231" s="484">
        <v>14976</v>
      </c>
      <c r="AI231" s="484">
        <v>11224</v>
      </c>
      <c r="AJ231" s="484">
        <v>8308</v>
      </c>
      <c r="AK231" s="484">
        <v>4955</v>
      </c>
      <c r="AL231" s="484">
        <v>2283</v>
      </c>
      <c r="AM231" s="484">
        <v>138</v>
      </c>
      <c r="AN231" s="485">
        <v>72753</v>
      </c>
      <c r="AO231" s="484">
        <v>18</v>
      </c>
      <c r="AP231" s="484">
        <v>73</v>
      </c>
      <c r="AQ231" s="484">
        <v>65</v>
      </c>
      <c r="AR231" s="484">
        <v>65</v>
      </c>
      <c r="AS231" s="484">
        <v>70</v>
      </c>
      <c r="AT231" s="484">
        <v>29</v>
      </c>
      <c r="AU231" s="484">
        <v>27</v>
      </c>
      <c r="AV231" s="484">
        <v>23</v>
      </c>
      <c r="AW231" s="485">
        <v>370</v>
      </c>
      <c r="AX231" s="484">
        <v>18</v>
      </c>
      <c r="AY231" s="484">
        <v>73</v>
      </c>
      <c r="AZ231" s="484">
        <v>65</v>
      </c>
      <c r="BA231" s="484">
        <v>65</v>
      </c>
      <c r="BB231" s="484">
        <v>70</v>
      </c>
      <c r="BC231" s="484">
        <v>29</v>
      </c>
      <c r="BD231" s="484">
        <v>27</v>
      </c>
      <c r="BE231" s="484">
        <v>23</v>
      </c>
      <c r="BF231" s="486"/>
      <c r="BG231" s="485">
        <v>370</v>
      </c>
      <c r="BH231" s="484">
        <v>18</v>
      </c>
      <c r="BI231" s="484">
        <v>10314</v>
      </c>
      <c r="BJ231" s="484">
        <v>20602</v>
      </c>
      <c r="BK231" s="484">
        <v>14976</v>
      </c>
      <c r="BL231" s="484">
        <v>11229</v>
      </c>
      <c r="BM231" s="484">
        <v>8267</v>
      </c>
      <c r="BN231" s="484">
        <v>4953</v>
      </c>
      <c r="BO231" s="484">
        <v>2279</v>
      </c>
      <c r="BP231" s="484">
        <v>115</v>
      </c>
      <c r="BQ231" s="485">
        <v>72753</v>
      </c>
      <c r="BR231" s="484">
        <v>7</v>
      </c>
      <c r="BS231" s="484">
        <v>5974</v>
      </c>
      <c r="BT231" s="484">
        <v>8259</v>
      </c>
      <c r="BU231" s="484">
        <v>4588</v>
      </c>
      <c r="BV231" s="484">
        <v>3074</v>
      </c>
      <c r="BW231" s="484">
        <v>1725</v>
      </c>
      <c r="BX231" s="484">
        <v>911</v>
      </c>
      <c r="BY231" s="484">
        <v>326</v>
      </c>
      <c r="BZ231" s="484">
        <v>15</v>
      </c>
      <c r="CA231" s="485">
        <v>24879</v>
      </c>
      <c r="CB231" s="484">
        <v>1</v>
      </c>
      <c r="CC231" s="484">
        <v>58</v>
      </c>
      <c r="CD231" s="484">
        <v>197</v>
      </c>
      <c r="CE231" s="484">
        <v>190</v>
      </c>
      <c r="CF231" s="484">
        <v>132</v>
      </c>
      <c r="CG231" s="484">
        <v>88</v>
      </c>
      <c r="CH231" s="484">
        <v>56</v>
      </c>
      <c r="CI231" s="484">
        <v>7</v>
      </c>
      <c r="CJ231" s="484">
        <v>0</v>
      </c>
      <c r="CK231" s="485">
        <v>729</v>
      </c>
      <c r="CL231" s="484">
        <v>0</v>
      </c>
      <c r="CM231" s="484">
        <v>18</v>
      </c>
      <c r="CN231" s="484">
        <v>17</v>
      </c>
      <c r="CO231" s="484">
        <v>27</v>
      </c>
      <c r="CP231" s="484">
        <v>21</v>
      </c>
      <c r="CQ231" s="484">
        <v>12</v>
      </c>
      <c r="CR231" s="484">
        <v>18</v>
      </c>
      <c r="CS231" s="484">
        <v>29</v>
      </c>
      <c r="CT231" s="484">
        <v>6</v>
      </c>
      <c r="CU231" s="485">
        <v>148</v>
      </c>
      <c r="CV231" s="484">
        <v>340</v>
      </c>
      <c r="CW231" s="484">
        <v>193</v>
      </c>
      <c r="CX231" s="484">
        <v>241</v>
      </c>
      <c r="CY231" s="484">
        <v>229</v>
      </c>
      <c r="CZ231" s="484">
        <v>93</v>
      </c>
      <c r="DA231" s="484">
        <v>91</v>
      </c>
      <c r="DB231" s="484">
        <v>69</v>
      </c>
      <c r="DC231" s="484">
        <v>16</v>
      </c>
      <c r="DD231" s="485">
        <v>1272</v>
      </c>
      <c r="DE231" s="484">
        <v>197</v>
      </c>
      <c r="DF231" s="484">
        <v>193</v>
      </c>
      <c r="DG231" s="484">
        <v>127</v>
      </c>
      <c r="DH231" s="484">
        <v>78</v>
      </c>
      <c r="DI231" s="484">
        <v>41</v>
      </c>
      <c r="DJ231" s="484">
        <v>25</v>
      </c>
      <c r="DK231" s="484">
        <v>8</v>
      </c>
      <c r="DL231" s="484">
        <v>0</v>
      </c>
      <c r="DM231" s="485">
        <v>669</v>
      </c>
      <c r="DN231" s="484">
        <v>193</v>
      </c>
      <c r="DO231" s="484">
        <v>153</v>
      </c>
      <c r="DP231" s="484">
        <v>72</v>
      </c>
      <c r="DQ231" s="484">
        <v>48</v>
      </c>
      <c r="DR231" s="484">
        <v>23</v>
      </c>
      <c r="DS231" s="484">
        <v>16</v>
      </c>
      <c r="DT231" s="484">
        <v>5</v>
      </c>
      <c r="DU231" s="484">
        <v>1</v>
      </c>
      <c r="DV231" s="485">
        <v>511</v>
      </c>
      <c r="DW231" s="484">
        <v>47</v>
      </c>
      <c r="DX231" s="484">
        <v>49</v>
      </c>
      <c r="DY231" s="484">
        <v>21</v>
      </c>
      <c r="DZ231" s="484">
        <v>23</v>
      </c>
      <c r="EA231" s="484">
        <v>11</v>
      </c>
      <c r="EB231" s="484">
        <v>4</v>
      </c>
      <c r="EC231" s="484">
        <v>5</v>
      </c>
      <c r="ED231" s="484">
        <v>2</v>
      </c>
      <c r="EE231" s="485">
        <v>162</v>
      </c>
      <c r="EF231" s="484">
        <v>437</v>
      </c>
      <c r="EG231" s="484">
        <v>395</v>
      </c>
      <c r="EH231" s="484">
        <v>220</v>
      </c>
      <c r="EI231" s="484">
        <v>149</v>
      </c>
      <c r="EJ231" s="484">
        <v>75</v>
      </c>
      <c r="EK231" s="484">
        <v>45</v>
      </c>
      <c r="EL231" s="484">
        <v>18</v>
      </c>
      <c r="EM231" s="484">
        <v>3</v>
      </c>
      <c r="EN231" s="485">
        <v>1342</v>
      </c>
      <c r="EO231" s="484">
        <v>229</v>
      </c>
      <c r="EP231" s="484">
        <v>207</v>
      </c>
      <c r="EQ231" s="484">
        <v>136</v>
      </c>
      <c r="ER231" s="484">
        <v>95</v>
      </c>
      <c r="ES231" s="484">
        <v>43</v>
      </c>
      <c r="ET231" s="484">
        <v>31</v>
      </c>
      <c r="EU231" s="484">
        <v>15</v>
      </c>
      <c r="EV231" s="484">
        <v>2</v>
      </c>
      <c r="EW231" s="485">
        <v>758</v>
      </c>
      <c r="EX231" s="484">
        <v>0</v>
      </c>
      <c r="EY231" s="484">
        <v>0</v>
      </c>
      <c r="EZ231" s="484">
        <v>0</v>
      </c>
      <c r="FA231" s="484">
        <v>0</v>
      </c>
      <c r="FB231" s="484">
        <v>0</v>
      </c>
      <c r="FC231" s="484">
        <v>0</v>
      </c>
      <c r="FD231" s="484">
        <v>0</v>
      </c>
      <c r="FE231" s="484">
        <v>0</v>
      </c>
      <c r="FF231" s="485">
        <v>0</v>
      </c>
      <c r="FG231" s="484">
        <v>0</v>
      </c>
      <c r="FH231" s="484">
        <v>0</v>
      </c>
      <c r="FI231" s="484">
        <v>0</v>
      </c>
      <c r="FJ231" s="484">
        <v>0</v>
      </c>
      <c r="FK231" s="484">
        <v>0</v>
      </c>
      <c r="FL231" s="484">
        <v>0</v>
      </c>
      <c r="FM231" s="484">
        <v>0</v>
      </c>
      <c r="FN231" s="484">
        <v>0</v>
      </c>
      <c r="FO231" s="485">
        <v>0</v>
      </c>
      <c r="FP231" s="484">
        <v>7</v>
      </c>
      <c r="FQ231" s="484">
        <v>11</v>
      </c>
      <c r="FR231" s="484">
        <v>10</v>
      </c>
      <c r="FS231" s="484">
        <v>15</v>
      </c>
      <c r="FT231" s="484">
        <v>6</v>
      </c>
      <c r="FU231" s="484">
        <v>11</v>
      </c>
      <c r="FV231" s="484">
        <v>3</v>
      </c>
      <c r="FW231" s="484">
        <v>0</v>
      </c>
      <c r="FX231" s="485">
        <v>63</v>
      </c>
      <c r="FY231" s="484">
        <v>222</v>
      </c>
      <c r="FZ231" s="484">
        <v>196</v>
      </c>
      <c r="GA231" s="484">
        <v>126</v>
      </c>
      <c r="GB231" s="484">
        <v>80</v>
      </c>
      <c r="GC231" s="484">
        <v>37</v>
      </c>
      <c r="GD231" s="484">
        <v>20</v>
      </c>
      <c r="GE231" s="484">
        <v>12</v>
      </c>
      <c r="GF231" s="484">
        <v>2</v>
      </c>
      <c r="GG231" s="485">
        <v>695</v>
      </c>
      <c r="GH231" s="484">
        <v>10</v>
      </c>
      <c r="GI231" s="484">
        <v>4002</v>
      </c>
      <c r="GJ231" s="484">
        <v>11924</v>
      </c>
      <c r="GK231" s="484">
        <v>10076</v>
      </c>
      <c r="GL231" s="484">
        <v>7928</v>
      </c>
      <c r="GM231" s="484">
        <v>6408</v>
      </c>
      <c r="GN231" s="484">
        <v>3946</v>
      </c>
      <c r="GO231" s="484">
        <v>1907</v>
      </c>
      <c r="GP231" s="484">
        <v>91</v>
      </c>
      <c r="GQ231" s="485">
        <v>46292</v>
      </c>
      <c r="GR231" s="484">
        <v>8</v>
      </c>
      <c r="GS231" s="484">
        <v>6312</v>
      </c>
      <c r="GT231" s="484">
        <v>8678</v>
      </c>
      <c r="GU231" s="484">
        <v>4900</v>
      </c>
      <c r="GV231" s="484">
        <v>3301</v>
      </c>
      <c r="GW231" s="484">
        <v>1859</v>
      </c>
      <c r="GX231" s="484">
        <v>1007</v>
      </c>
      <c r="GY231" s="484">
        <v>372</v>
      </c>
      <c r="GZ231" s="484">
        <v>24</v>
      </c>
      <c r="HA231" s="485">
        <v>26461</v>
      </c>
      <c r="HB231" s="460">
        <v>0</v>
      </c>
      <c r="HC231" s="460">
        <v>29.6</v>
      </c>
      <c r="HD231" s="460">
        <v>1.9</v>
      </c>
      <c r="HE231" s="460">
        <v>1.4</v>
      </c>
      <c r="HF231" s="460">
        <v>0</v>
      </c>
      <c r="HG231" s="460">
        <v>0</v>
      </c>
      <c r="HH231" s="460">
        <v>0.5</v>
      </c>
      <c r="HI231" s="460">
        <v>0</v>
      </c>
      <c r="HJ231" s="460">
        <v>0</v>
      </c>
      <c r="HK231" s="483">
        <v>33.4</v>
      </c>
      <c r="HL231" s="460">
        <v>16</v>
      </c>
      <c r="HM231" s="460">
        <v>8630.4</v>
      </c>
      <c r="HN231" s="460">
        <v>18399.099999999999</v>
      </c>
      <c r="HO231" s="460">
        <v>13719.6</v>
      </c>
      <c r="HP231" s="460">
        <v>10409.5</v>
      </c>
      <c r="HQ231" s="460">
        <v>7799.75</v>
      </c>
      <c r="HR231" s="460">
        <v>4693.75</v>
      </c>
      <c r="HS231" s="460">
        <v>2182.25</v>
      </c>
      <c r="HT231" s="460">
        <v>111.25</v>
      </c>
      <c r="HU231" s="483">
        <v>65961.600000000006</v>
      </c>
      <c r="HV231" s="460">
        <v>8.9</v>
      </c>
      <c r="HW231" s="460">
        <v>5753.6</v>
      </c>
      <c r="HX231" s="460">
        <v>14310.4</v>
      </c>
      <c r="HY231" s="460">
        <v>12195.2</v>
      </c>
      <c r="HZ231" s="460">
        <v>10409.5</v>
      </c>
      <c r="IA231" s="460">
        <v>9533</v>
      </c>
      <c r="IB231" s="460">
        <v>6779.9</v>
      </c>
      <c r="IC231" s="460">
        <v>3637.1</v>
      </c>
      <c r="ID231" s="460">
        <v>222.5</v>
      </c>
      <c r="IE231" s="483">
        <v>62850.1</v>
      </c>
      <c r="IF231" s="483">
        <v>101.7</v>
      </c>
      <c r="IG231" s="483">
        <v>62951.8</v>
      </c>
      <c r="IH231" s="460">
        <v>16</v>
      </c>
      <c r="II231" s="460">
        <v>8630.4</v>
      </c>
      <c r="IJ231" s="460">
        <v>18399.099999999999</v>
      </c>
      <c r="IK231" s="460">
        <v>13719.6</v>
      </c>
      <c r="IL231" s="460">
        <v>10409.5</v>
      </c>
      <c r="IM231" s="460">
        <v>7799.75</v>
      </c>
      <c r="IN231" s="460">
        <v>4693.75</v>
      </c>
      <c r="IO231" s="460">
        <v>2182.25</v>
      </c>
      <c r="IP231" s="460">
        <v>111.25</v>
      </c>
      <c r="IQ231" s="483">
        <v>65961.600000000006</v>
      </c>
      <c r="IR231" s="460">
        <v>3.9</v>
      </c>
      <c r="IS231" s="460">
        <v>2068.81</v>
      </c>
      <c r="IT231" s="460">
        <v>2628.67</v>
      </c>
      <c r="IU231" s="460">
        <v>1036.1300000000001</v>
      </c>
      <c r="IV231" s="460">
        <v>363.77</v>
      </c>
      <c r="IW231" s="460">
        <v>100.6</v>
      </c>
      <c r="IX231" s="460">
        <v>35.89</v>
      </c>
      <c r="IY231" s="460">
        <v>5.68</v>
      </c>
      <c r="IZ231" s="460">
        <v>0</v>
      </c>
      <c r="JA231" s="483">
        <v>6243.45</v>
      </c>
      <c r="JB231" s="460">
        <v>12.1</v>
      </c>
      <c r="JC231" s="460">
        <v>6561.59</v>
      </c>
      <c r="JD231" s="460">
        <v>15770.43</v>
      </c>
      <c r="JE231" s="460">
        <v>12683.47</v>
      </c>
      <c r="JF231" s="460">
        <v>10045.73</v>
      </c>
      <c r="JG231" s="460">
        <v>7699.15</v>
      </c>
      <c r="JH231" s="460">
        <v>4657.8599999999997</v>
      </c>
      <c r="JI231" s="460">
        <v>2176.5700000000002</v>
      </c>
      <c r="JJ231" s="460">
        <v>111.25</v>
      </c>
      <c r="JK231" s="483">
        <v>59718.15</v>
      </c>
      <c r="JL231" s="460">
        <v>6.7</v>
      </c>
      <c r="JM231" s="460">
        <v>4374.3999999999996</v>
      </c>
      <c r="JN231" s="460">
        <v>12265.9</v>
      </c>
      <c r="JO231" s="460">
        <v>11274.2</v>
      </c>
      <c r="JP231" s="460">
        <v>10045.700000000001</v>
      </c>
      <c r="JQ231" s="460">
        <v>9410.1</v>
      </c>
      <c r="JR231" s="460">
        <v>6728</v>
      </c>
      <c r="JS231" s="460">
        <v>3627.6</v>
      </c>
      <c r="JT231" s="460">
        <v>222.5</v>
      </c>
      <c r="JU231" s="483">
        <v>57955.1</v>
      </c>
      <c r="JV231" s="483">
        <v>101.7</v>
      </c>
      <c r="JW231" s="483">
        <v>58056.800000000003</v>
      </c>
      <c r="JX231" s="461"/>
      <c r="JY231" s="461"/>
      <c r="JZ231" s="461"/>
      <c r="KA231" s="461"/>
      <c r="KB231" s="461"/>
      <c r="KC231" s="461"/>
      <c r="KD231" s="461"/>
      <c r="KE231" s="461"/>
      <c r="KF231" s="461"/>
      <c r="KG231" s="461"/>
      <c r="KH231" s="461"/>
      <c r="KI231" s="461"/>
      <c r="KJ231" s="461"/>
      <c r="KK231" s="461"/>
      <c r="KL231" s="461"/>
      <c r="KM231" s="461"/>
      <c r="KN231" s="461"/>
      <c r="KO231" s="461"/>
      <c r="KP231" s="461"/>
      <c r="KQ231" s="461"/>
      <c r="KR231" s="461"/>
      <c r="KS231" s="461"/>
      <c r="KT231" s="461"/>
      <c r="KU231" s="461"/>
      <c r="KV231" s="461"/>
      <c r="KW231" s="461"/>
      <c r="KX231" s="462"/>
    </row>
    <row r="232" spans="1:310" s="463" customFormat="1" x14ac:dyDescent="0.2">
      <c r="A232" s="457" t="s">
        <v>473</v>
      </c>
      <c r="B232" s="473" t="s">
        <v>1064</v>
      </c>
      <c r="C232" s="464" t="s">
        <v>626</v>
      </c>
      <c r="D232" s="465" t="s">
        <v>474</v>
      </c>
      <c r="E232" s="484">
        <v>2660</v>
      </c>
      <c r="F232" s="484">
        <v>7805</v>
      </c>
      <c r="G232" s="484">
        <v>21505</v>
      </c>
      <c r="H232" s="484">
        <v>13172</v>
      </c>
      <c r="I232" s="484">
        <v>11604</v>
      </c>
      <c r="J232" s="484">
        <v>8109</v>
      </c>
      <c r="K232" s="484">
        <v>4599</v>
      </c>
      <c r="L232" s="484">
        <v>408</v>
      </c>
      <c r="M232" s="485">
        <v>69862</v>
      </c>
      <c r="N232" s="484">
        <v>290</v>
      </c>
      <c r="O232" s="484">
        <v>156</v>
      </c>
      <c r="P232" s="484">
        <v>313</v>
      </c>
      <c r="Q232" s="484">
        <v>185</v>
      </c>
      <c r="R232" s="484">
        <v>145</v>
      </c>
      <c r="S232" s="484">
        <v>77</v>
      </c>
      <c r="T232" s="484">
        <v>47</v>
      </c>
      <c r="U232" s="484">
        <v>7</v>
      </c>
      <c r="V232" s="485">
        <v>1220</v>
      </c>
      <c r="W232" s="484">
        <v>0</v>
      </c>
      <c r="X232" s="484">
        <v>0</v>
      </c>
      <c r="Y232" s="484">
        <v>0</v>
      </c>
      <c r="Z232" s="484">
        <v>0</v>
      </c>
      <c r="AA232" s="484">
        <v>0</v>
      </c>
      <c r="AB232" s="484">
        <v>0</v>
      </c>
      <c r="AC232" s="484">
        <v>0</v>
      </c>
      <c r="AD232" s="484">
        <v>0</v>
      </c>
      <c r="AE232" s="485">
        <v>0</v>
      </c>
      <c r="AF232" s="484">
        <v>2370</v>
      </c>
      <c r="AG232" s="484">
        <v>7649</v>
      </c>
      <c r="AH232" s="484">
        <v>21192</v>
      </c>
      <c r="AI232" s="484">
        <v>12987</v>
      </c>
      <c r="AJ232" s="484">
        <v>11459</v>
      </c>
      <c r="AK232" s="484">
        <v>8032</v>
      </c>
      <c r="AL232" s="484">
        <v>4552</v>
      </c>
      <c r="AM232" s="484">
        <v>401</v>
      </c>
      <c r="AN232" s="485">
        <v>68642</v>
      </c>
      <c r="AO232" s="484">
        <v>8</v>
      </c>
      <c r="AP232" s="484">
        <v>18</v>
      </c>
      <c r="AQ232" s="484">
        <v>71</v>
      </c>
      <c r="AR232" s="484">
        <v>64</v>
      </c>
      <c r="AS232" s="484">
        <v>67</v>
      </c>
      <c r="AT232" s="484">
        <v>39</v>
      </c>
      <c r="AU232" s="484">
        <v>35</v>
      </c>
      <c r="AV232" s="484">
        <v>12</v>
      </c>
      <c r="AW232" s="485">
        <v>314</v>
      </c>
      <c r="AX232" s="484">
        <v>8</v>
      </c>
      <c r="AY232" s="484">
        <v>18</v>
      </c>
      <c r="AZ232" s="484">
        <v>71</v>
      </c>
      <c r="BA232" s="484">
        <v>64</v>
      </c>
      <c r="BB232" s="484">
        <v>67</v>
      </c>
      <c r="BC232" s="484">
        <v>39</v>
      </c>
      <c r="BD232" s="484">
        <v>35</v>
      </c>
      <c r="BE232" s="484">
        <v>12</v>
      </c>
      <c r="BF232" s="486"/>
      <c r="BG232" s="485">
        <v>314</v>
      </c>
      <c r="BH232" s="484">
        <v>8</v>
      </c>
      <c r="BI232" s="484">
        <v>2380</v>
      </c>
      <c r="BJ232" s="484">
        <v>7702</v>
      </c>
      <c r="BK232" s="484">
        <v>21185</v>
      </c>
      <c r="BL232" s="484">
        <v>12990</v>
      </c>
      <c r="BM232" s="484">
        <v>11431</v>
      </c>
      <c r="BN232" s="484">
        <v>8028</v>
      </c>
      <c r="BO232" s="484">
        <v>4529</v>
      </c>
      <c r="BP232" s="484">
        <v>389</v>
      </c>
      <c r="BQ232" s="485">
        <v>68642</v>
      </c>
      <c r="BR232" s="484">
        <v>2</v>
      </c>
      <c r="BS232" s="484">
        <v>1179</v>
      </c>
      <c r="BT232" s="484">
        <v>4039</v>
      </c>
      <c r="BU232" s="484">
        <v>7016</v>
      </c>
      <c r="BV232" s="484">
        <v>3230</v>
      </c>
      <c r="BW232" s="484">
        <v>2142</v>
      </c>
      <c r="BX232" s="484">
        <v>1187</v>
      </c>
      <c r="BY232" s="484">
        <v>496</v>
      </c>
      <c r="BZ232" s="484">
        <v>35</v>
      </c>
      <c r="CA232" s="485">
        <v>19326</v>
      </c>
      <c r="CB232" s="484">
        <v>0</v>
      </c>
      <c r="CC232" s="484">
        <v>11</v>
      </c>
      <c r="CD232" s="484">
        <v>73</v>
      </c>
      <c r="CE232" s="484">
        <v>235</v>
      </c>
      <c r="CF232" s="484">
        <v>93</v>
      </c>
      <c r="CG232" s="484">
        <v>94</v>
      </c>
      <c r="CH232" s="484">
        <v>51</v>
      </c>
      <c r="CI232" s="484">
        <v>18</v>
      </c>
      <c r="CJ232" s="484">
        <v>2</v>
      </c>
      <c r="CK232" s="485">
        <v>577</v>
      </c>
      <c r="CL232" s="484">
        <v>2</v>
      </c>
      <c r="CM232" s="484">
        <v>2</v>
      </c>
      <c r="CN232" s="484">
        <v>4</v>
      </c>
      <c r="CO232" s="484">
        <v>18</v>
      </c>
      <c r="CP232" s="484">
        <v>9</v>
      </c>
      <c r="CQ232" s="484">
        <v>17</v>
      </c>
      <c r="CR232" s="484">
        <v>14</v>
      </c>
      <c r="CS232" s="484">
        <v>14</v>
      </c>
      <c r="CT232" s="484">
        <v>6</v>
      </c>
      <c r="CU232" s="485">
        <v>86</v>
      </c>
      <c r="CV232" s="484">
        <v>66</v>
      </c>
      <c r="CW232" s="484">
        <v>42</v>
      </c>
      <c r="CX232" s="484">
        <v>74</v>
      </c>
      <c r="CY232" s="484">
        <v>71</v>
      </c>
      <c r="CZ232" s="484">
        <v>44</v>
      </c>
      <c r="DA232" s="484">
        <v>22</v>
      </c>
      <c r="DB232" s="484">
        <v>17</v>
      </c>
      <c r="DC232" s="484">
        <v>2</v>
      </c>
      <c r="DD232" s="485">
        <v>338</v>
      </c>
      <c r="DE232" s="484">
        <v>88</v>
      </c>
      <c r="DF232" s="484">
        <v>187</v>
      </c>
      <c r="DG232" s="484">
        <v>371</v>
      </c>
      <c r="DH232" s="484">
        <v>168</v>
      </c>
      <c r="DI232" s="484">
        <v>127</v>
      </c>
      <c r="DJ232" s="484">
        <v>63</v>
      </c>
      <c r="DK232" s="484">
        <v>36</v>
      </c>
      <c r="DL232" s="484">
        <v>5</v>
      </c>
      <c r="DM232" s="485">
        <v>1045</v>
      </c>
      <c r="DN232" s="484">
        <v>5</v>
      </c>
      <c r="DO232" s="484">
        <v>3</v>
      </c>
      <c r="DP232" s="484">
        <v>11</v>
      </c>
      <c r="DQ232" s="484">
        <v>16</v>
      </c>
      <c r="DR232" s="484">
        <v>21</v>
      </c>
      <c r="DS232" s="484">
        <v>8</v>
      </c>
      <c r="DT232" s="484">
        <v>9</v>
      </c>
      <c r="DU232" s="484">
        <v>2</v>
      </c>
      <c r="DV232" s="485">
        <v>75</v>
      </c>
      <c r="DW232" s="484">
        <v>24</v>
      </c>
      <c r="DX232" s="484">
        <v>30</v>
      </c>
      <c r="DY232" s="484">
        <v>76</v>
      </c>
      <c r="DZ232" s="484">
        <v>33</v>
      </c>
      <c r="EA232" s="484">
        <v>19</v>
      </c>
      <c r="EB232" s="484">
        <v>17</v>
      </c>
      <c r="EC232" s="484">
        <v>6</v>
      </c>
      <c r="ED232" s="484">
        <v>2</v>
      </c>
      <c r="EE232" s="485">
        <v>207</v>
      </c>
      <c r="EF232" s="484">
        <v>117</v>
      </c>
      <c r="EG232" s="484">
        <v>220</v>
      </c>
      <c r="EH232" s="484">
        <v>458</v>
      </c>
      <c r="EI232" s="484">
        <v>217</v>
      </c>
      <c r="EJ232" s="484">
        <v>167</v>
      </c>
      <c r="EK232" s="484">
        <v>88</v>
      </c>
      <c r="EL232" s="484">
        <v>51</v>
      </c>
      <c r="EM232" s="484">
        <v>9</v>
      </c>
      <c r="EN232" s="485">
        <v>1327</v>
      </c>
      <c r="EO232" s="484">
        <v>73</v>
      </c>
      <c r="EP232" s="484">
        <v>99</v>
      </c>
      <c r="EQ232" s="484">
        <v>201</v>
      </c>
      <c r="ER232" s="484">
        <v>106</v>
      </c>
      <c r="ES232" s="484">
        <v>99</v>
      </c>
      <c r="ET232" s="484">
        <v>54</v>
      </c>
      <c r="EU232" s="484">
        <v>24</v>
      </c>
      <c r="EV232" s="484">
        <v>7</v>
      </c>
      <c r="EW232" s="485">
        <v>663</v>
      </c>
      <c r="EX232" s="484">
        <v>0</v>
      </c>
      <c r="EY232" s="484">
        <v>0</v>
      </c>
      <c r="EZ232" s="484">
        <v>0</v>
      </c>
      <c r="FA232" s="484">
        <v>0</v>
      </c>
      <c r="FB232" s="484">
        <v>0</v>
      </c>
      <c r="FC232" s="484">
        <v>0</v>
      </c>
      <c r="FD232" s="484">
        <v>0</v>
      </c>
      <c r="FE232" s="484">
        <v>0</v>
      </c>
      <c r="FF232" s="485">
        <v>0</v>
      </c>
      <c r="FG232" s="484">
        <v>0</v>
      </c>
      <c r="FH232" s="484">
        <v>0</v>
      </c>
      <c r="FI232" s="484">
        <v>0</v>
      </c>
      <c r="FJ232" s="484">
        <v>0</v>
      </c>
      <c r="FK232" s="484">
        <v>0</v>
      </c>
      <c r="FL232" s="484">
        <v>0</v>
      </c>
      <c r="FM232" s="484">
        <v>0</v>
      </c>
      <c r="FN232" s="484">
        <v>0</v>
      </c>
      <c r="FO232" s="485">
        <v>0</v>
      </c>
      <c r="FP232" s="484">
        <v>2</v>
      </c>
      <c r="FQ232" s="484">
        <v>2</v>
      </c>
      <c r="FR232" s="484">
        <v>7</v>
      </c>
      <c r="FS232" s="484">
        <v>13</v>
      </c>
      <c r="FT232" s="484">
        <v>13</v>
      </c>
      <c r="FU232" s="484">
        <v>8</v>
      </c>
      <c r="FV232" s="484">
        <v>5</v>
      </c>
      <c r="FW232" s="484">
        <v>1</v>
      </c>
      <c r="FX232" s="485">
        <v>51</v>
      </c>
      <c r="FY232" s="484">
        <v>71</v>
      </c>
      <c r="FZ232" s="484">
        <v>97</v>
      </c>
      <c r="GA232" s="484">
        <v>194</v>
      </c>
      <c r="GB232" s="484">
        <v>93</v>
      </c>
      <c r="GC232" s="484">
        <v>86</v>
      </c>
      <c r="GD232" s="484">
        <v>46</v>
      </c>
      <c r="GE232" s="484">
        <v>19</v>
      </c>
      <c r="GF232" s="484">
        <v>6</v>
      </c>
      <c r="GG232" s="485">
        <v>612</v>
      </c>
      <c r="GH232" s="484">
        <v>4</v>
      </c>
      <c r="GI232" s="484">
        <v>1133</v>
      </c>
      <c r="GJ232" s="484">
        <v>3553</v>
      </c>
      <c r="GK232" s="484">
        <v>13828</v>
      </c>
      <c r="GL232" s="484">
        <v>9609</v>
      </c>
      <c r="GM232" s="484">
        <v>9138</v>
      </c>
      <c r="GN232" s="484">
        <v>6750</v>
      </c>
      <c r="GO232" s="484">
        <v>3986</v>
      </c>
      <c r="GP232" s="484">
        <v>342</v>
      </c>
      <c r="GQ232" s="485">
        <v>48343</v>
      </c>
      <c r="GR232" s="484">
        <v>4</v>
      </c>
      <c r="GS232" s="484">
        <v>1247</v>
      </c>
      <c r="GT232" s="484">
        <v>4149</v>
      </c>
      <c r="GU232" s="484">
        <v>7357</v>
      </c>
      <c r="GV232" s="484">
        <v>3381</v>
      </c>
      <c r="GW232" s="484">
        <v>2293</v>
      </c>
      <c r="GX232" s="484">
        <v>1278</v>
      </c>
      <c r="GY232" s="484">
        <v>543</v>
      </c>
      <c r="GZ232" s="484">
        <v>47</v>
      </c>
      <c r="HA232" s="485">
        <v>20299</v>
      </c>
      <c r="HB232" s="460">
        <v>0</v>
      </c>
      <c r="HC232" s="460">
        <v>58.1</v>
      </c>
      <c r="HD232" s="460">
        <v>7</v>
      </c>
      <c r="HE232" s="460">
        <v>4.5</v>
      </c>
      <c r="HF232" s="460">
        <v>2.9</v>
      </c>
      <c r="HG232" s="460">
        <v>0.5</v>
      </c>
      <c r="HH232" s="460">
        <v>0.5</v>
      </c>
      <c r="HI232" s="460">
        <v>0</v>
      </c>
      <c r="HJ232" s="460">
        <v>0</v>
      </c>
      <c r="HK232" s="483">
        <v>73.5</v>
      </c>
      <c r="HL232" s="460">
        <v>6.5</v>
      </c>
      <c r="HM232" s="460">
        <v>2033.4</v>
      </c>
      <c r="HN232" s="460">
        <v>6703</v>
      </c>
      <c r="HO232" s="460">
        <v>19442.25</v>
      </c>
      <c r="HP232" s="460">
        <v>12183.85</v>
      </c>
      <c r="HQ232" s="460">
        <v>10869</v>
      </c>
      <c r="HR232" s="460">
        <v>7729.5</v>
      </c>
      <c r="HS232" s="460">
        <v>4393.5</v>
      </c>
      <c r="HT232" s="460">
        <v>380.75</v>
      </c>
      <c r="HU232" s="483">
        <v>63741.75</v>
      </c>
      <c r="HV232" s="460">
        <v>3.6</v>
      </c>
      <c r="HW232" s="460">
        <v>1355.6</v>
      </c>
      <c r="HX232" s="460">
        <v>5213.3999999999996</v>
      </c>
      <c r="HY232" s="460">
        <v>17282</v>
      </c>
      <c r="HZ232" s="460">
        <v>12183.9</v>
      </c>
      <c r="IA232" s="460">
        <v>13284.3</v>
      </c>
      <c r="IB232" s="460">
        <v>11164.8</v>
      </c>
      <c r="IC232" s="460">
        <v>7322.5</v>
      </c>
      <c r="ID232" s="460">
        <v>761.5</v>
      </c>
      <c r="IE232" s="483">
        <v>68571.600000000006</v>
      </c>
      <c r="IF232" s="483">
        <v>116.4</v>
      </c>
      <c r="IG232" s="483">
        <v>68688</v>
      </c>
      <c r="IH232" s="460">
        <v>6.5</v>
      </c>
      <c r="II232" s="460">
        <v>2033.4</v>
      </c>
      <c r="IJ232" s="460">
        <v>6703</v>
      </c>
      <c r="IK232" s="460">
        <v>19442.25</v>
      </c>
      <c r="IL232" s="460">
        <v>12183.85</v>
      </c>
      <c r="IM232" s="460">
        <v>10869</v>
      </c>
      <c r="IN232" s="460">
        <v>7729.5</v>
      </c>
      <c r="IO232" s="460">
        <v>4393.5</v>
      </c>
      <c r="IP232" s="460">
        <v>380.75</v>
      </c>
      <c r="IQ232" s="483">
        <v>63741.75</v>
      </c>
      <c r="IR232" s="460">
        <v>0</v>
      </c>
      <c r="IS232" s="460">
        <v>323.99</v>
      </c>
      <c r="IT232" s="460">
        <v>1129.45</v>
      </c>
      <c r="IU232" s="460">
        <v>2044.09</v>
      </c>
      <c r="IV232" s="460">
        <v>426.62</v>
      </c>
      <c r="IW232" s="460">
        <v>143.83000000000001</v>
      </c>
      <c r="IX232" s="460">
        <v>49.64</v>
      </c>
      <c r="IY232" s="460">
        <v>12.06</v>
      </c>
      <c r="IZ232" s="460">
        <v>0</v>
      </c>
      <c r="JA232" s="483">
        <v>4129.68</v>
      </c>
      <c r="JB232" s="460">
        <v>6.5</v>
      </c>
      <c r="JC232" s="460">
        <v>1709.41</v>
      </c>
      <c r="JD232" s="460">
        <v>5573.55</v>
      </c>
      <c r="JE232" s="460">
        <v>17398.16</v>
      </c>
      <c r="JF232" s="460">
        <v>11757.23</v>
      </c>
      <c r="JG232" s="460">
        <v>10725.17</v>
      </c>
      <c r="JH232" s="460">
        <v>7679.86</v>
      </c>
      <c r="JI232" s="460">
        <v>4381.4399999999996</v>
      </c>
      <c r="JJ232" s="460">
        <v>380.75</v>
      </c>
      <c r="JK232" s="483">
        <v>59612.07</v>
      </c>
      <c r="JL232" s="460">
        <v>3.6</v>
      </c>
      <c r="JM232" s="460">
        <v>1139.5999999999999</v>
      </c>
      <c r="JN232" s="460">
        <v>4335</v>
      </c>
      <c r="JO232" s="460">
        <v>15465</v>
      </c>
      <c r="JP232" s="460">
        <v>11757.2</v>
      </c>
      <c r="JQ232" s="460">
        <v>13108.5</v>
      </c>
      <c r="JR232" s="460">
        <v>11093.1</v>
      </c>
      <c r="JS232" s="460">
        <v>7302.4</v>
      </c>
      <c r="JT232" s="460">
        <v>761.5</v>
      </c>
      <c r="JU232" s="483">
        <v>64965.9</v>
      </c>
      <c r="JV232" s="483">
        <v>116.4</v>
      </c>
      <c r="JW232" s="483">
        <v>65082.3</v>
      </c>
      <c r="JX232" s="461"/>
      <c r="JY232" s="461"/>
      <c r="JZ232" s="461"/>
      <c r="KA232" s="461"/>
      <c r="KB232" s="461"/>
      <c r="KC232" s="461"/>
      <c r="KD232" s="461"/>
      <c r="KE232" s="461"/>
      <c r="KF232" s="461"/>
      <c r="KG232" s="461"/>
      <c r="KH232" s="461"/>
      <c r="KI232" s="461"/>
      <c r="KJ232" s="461"/>
      <c r="KK232" s="461"/>
      <c r="KL232" s="461"/>
      <c r="KM232" s="461"/>
      <c r="KN232" s="461"/>
      <c r="KO232" s="461"/>
      <c r="KP232" s="461"/>
      <c r="KQ232" s="461"/>
      <c r="KR232" s="461"/>
      <c r="KS232" s="461"/>
      <c r="KT232" s="461"/>
      <c r="KU232" s="461"/>
      <c r="KV232" s="461"/>
      <c r="KW232" s="461"/>
      <c r="KX232" s="462"/>
    </row>
    <row r="233" spans="1:310" s="463" customFormat="1" x14ac:dyDescent="0.2">
      <c r="A233" s="457" t="s">
        <v>475</v>
      </c>
      <c r="B233" s="473" t="s">
        <v>1065</v>
      </c>
      <c r="C233" s="464" t="s">
        <v>786</v>
      </c>
      <c r="D233" s="465" t="s">
        <v>476</v>
      </c>
      <c r="E233" s="484">
        <v>11703</v>
      </c>
      <c r="F233" s="484">
        <v>11036</v>
      </c>
      <c r="G233" s="484">
        <v>8746</v>
      </c>
      <c r="H233" s="484">
        <v>7766</v>
      </c>
      <c r="I233" s="484">
        <v>5060</v>
      </c>
      <c r="J233" s="484">
        <v>2265</v>
      </c>
      <c r="K233" s="484">
        <v>971</v>
      </c>
      <c r="L233" s="484">
        <v>90</v>
      </c>
      <c r="M233" s="485">
        <v>47637</v>
      </c>
      <c r="N233" s="484">
        <v>220</v>
      </c>
      <c r="O233" s="484">
        <v>109</v>
      </c>
      <c r="P233" s="484">
        <v>86</v>
      </c>
      <c r="Q233" s="484">
        <v>65</v>
      </c>
      <c r="R233" s="484">
        <v>39</v>
      </c>
      <c r="S233" s="484">
        <v>23</v>
      </c>
      <c r="T233" s="484">
        <v>10</v>
      </c>
      <c r="U233" s="484">
        <v>9</v>
      </c>
      <c r="V233" s="485">
        <v>561</v>
      </c>
      <c r="W233" s="484">
        <v>0</v>
      </c>
      <c r="X233" s="484">
        <v>0</v>
      </c>
      <c r="Y233" s="484">
        <v>1</v>
      </c>
      <c r="Z233" s="484">
        <v>1</v>
      </c>
      <c r="AA233" s="484">
        <v>0</v>
      </c>
      <c r="AB233" s="484">
        <v>0</v>
      </c>
      <c r="AC233" s="484">
        <v>1</v>
      </c>
      <c r="AD233" s="484">
        <v>0</v>
      </c>
      <c r="AE233" s="485">
        <v>3</v>
      </c>
      <c r="AF233" s="484">
        <v>11483</v>
      </c>
      <c r="AG233" s="484">
        <v>10927</v>
      </c>
      <c r="AH233" s="484">
        <v>8659</v>
      </c>
      <c r="AI233" s="484">
        <v>7700</v>
      </c>
      <c r="AJ233" s="484">
        <v>5021</v>
      </c>
      <c r="AK233" s="484">
        <v>2242</v>
      </c>
      <c r="AL233" s="484">
        <v>960</v>
      </c>
      <c r="AM233" s="484">
        <v>81</v>
      </c>
      <c r="AN233" s="485">
        <v>47073</v>
      </c>
      <c r="AO233" s="484">
        <v>28</v>
      </c>
      <c r="AP233" s="484">
        <v>47</v>
      </c>
      <c r="AQ233" s="484">
        <v>43</v>
      </c>
      <c r="AR233" s="484">
        <v>45</v>
      </c>
      <c r="AS233" s="484">
        <v>36</v>
      </c>
      <c r="AT233" s="484">
        <v>13</v>
      </c>
      <c r="AU233" s="484">
        <v>14</v>
      </c>
      <c r="AV233" s="484">
        <v>11</v>
      </c>
      <c r="AW233" s="485">
        <v>237</v>
      </c>
      <c r="AX233" s="484">
        <v>28</v>
      </c>
      <c r="AY233" s="484">
        <v>47</v>
      </c>
      <c r="AZ233" s="484">
        <v>43</v>
      </c>
      <c r="BA233" s="484">
        <v>45</v>
      </c>
      <c r="BB233" s="484">
        <v>36</v>
      </c>
      <c r="BC233" s="484">
        <v>13</v>
      </c>
      <c r="BD233" s="484">
        <v>14</v>
      </c>
      <c r="BE233" s="484">
        <v>11</v>
      </c>
      <c r="BF233" s="486"/>
      <c r="BG233" s="485">
        <v>237</v>
      </c>
      <c r="BH233" s="484">
        <v>28</v>
      </c>
      <c r="BI233" s="484">
        <v>11502</v>
      </c>
      <c r="BJ233" s="484">
        <v>10923</v>
      </c>
      <c r="BK233" s="484">
        <v>8661</v>
      </c>
      <c r="BL233" s="484">
        <v>7691</v>
      </c>
      <c r="BM233" s="484">
        <v>4998</v>
      </c>
      <c r="BN233" s="484">
        <v>2243</v>
      </c>
      <c r="BO233" s="484">
        <v>957</v>
      </c>
      <c r="BP233" s="484">
        <v>70</v>
      </c>
      <c r="BQ233" s="485">
        <v>47073</v>
      </c>
      <c r="BR233" s="484">
        <v>6</v>
      </c>
      <c r="BS233" s="484">
        <v>5479</v>
      </c>
      <c r="BT233" s="484">
        <v>4186</v>
      </c>
      <c r="BU233" s="484">
        <v>2496</v>
      </c>
      <c r="BV233" s="484">
        <v>1551</v>
      </c>
      <c r="BW233" s="484">
        <v>789</v>
      </c>
      <c r="BX233" s="484">
        <v>313</v>
      </c>
      <c r="BY233" s="484">
        <v>117</v>
      </c>
      <c r="BZ233" s="484">
        <v>9</v>
      </c>
      <c r="CA233" s="485">
        <v>14946</v>
      </c>
      <c r="CB233" s="484">
        <v>0</v>
      </c>
      <c r="CC233" s="484">
        <v>55</v>
      </c>
      <c r="CD233" s="484">
        <v>84</v>
      </c>
      <c r="CE233" s="484">
        <v>80</v>
      </c>
      <c r="CF233" s="484">
        <v>72</v>
      </c>
      <c r="CG233" s="484">
        <v>31</v>
      </c>
      <c r="CH233" s="484">
        <v>10</v>
      </c>
      <c r="CI233" s="484">
        <v>4</v>
      </c>
      <c r="CJ233" s="484">
        <v>0</v>
      </c>
      <c r="CK233" s="485">
        <v>336</v>
      </c>
      <c r="CL233" s="484">
        <v>0</v>
      </c>
      <c r="CM233" s="484">
        <v>1</v>
      </c>
      <c r="CN233" s="484">
        <v>2</v>
      </c>
      <c r="CO233" s="484">
        <v>2</v>
      </c>
      <c r="CP233" s="484">
        <v>6</v>
      </c>
      <c r="CQ233" s="484">
        <v>1</v>
      </c>
      <c r="CR233" s="484">
        <v>8</v>
      </c>
      <c r="CS233" s="484">
        <v>13</v>
      </c>
      <c r="CT233" s="484">
        <v>1</v>
      </c>
      <c r="CU233" s="485">
        <v>34</v>
      </c>
      <c r="CV233" s="484">
        <v>55</v>
      </c>
      <c r="CW233" s="484">
        <v>42</v>
      </c>
      <c r="CX233" s="484">
        <v>27</v>
      </c>
      <c r="CY233" s="484">
        <v>30</v>
      </c>
      <c r="CZ233" s="484">
        <v>18</v>
      </c>
      <c r="DA233" s="484">
        <v>16</v>
      </c>
      <c r="DB233" s="484">
        <v>8</v>
      </c>
      <c r="DC233" s="484">
        <v>2</v>
      </c>
      <c r="DD233" s="485">
        <v>198</v>
      </c>
      <c r="DE233" s="484">
        <v>198</v>
      </c>
      <c r="DF233" s="484">
        <v>98</v>
      </c>
      <c r="DG233" s="484">
        <v>81</v>
      </c>
      <c r="DH233" s="484">
        <v>55</v>
      </c>
      <c r="DI233" s="484">
        <v>41</v>
      </c>
      <c r="DJ233" s="484">
        <v>15</v>
      </c>
      <c r="DK233" s="484">
        <v>10</v>
      </c>
      <c r="DL233" s="484">
        <v>1</v>
      </c>
      <c r="DM233" s="485">
        <v>499</v>
      </c>
      <c r="DN233" s="484">
        <v>124</v>
      </c>
      <c r="DO233" s="484">
        <v>75</v>
      </c>
      <c r="DP233" s="484">
        <v>50</v>
      </c>
      <c r="DQ233" s="484">
        <v>30</v>
      </c>
      <c r="DR233" s="484">
        <v>38</v>
      </c>
      <c r="DS233" s="484">
        <v>11</v>
      </c>
      <c r="DT233" s="484">
        <v>5</v>
      </c>
      <c r="DU233" s="484">
        <v>0</v>
      </c>
      <c r="DV233" s="485">
        <v>333</v>
      </c>
      <c r="DW233" s="484">
        <v>35</v>
      </c>
      <c r="DX233" s="484">
        <v>13</v>
      </c>
      <c r="DY233" s="484">
        <v>10</v>
      </c>
      <c r="DZ233" s="484">
        <v>4</v>
      </c>
      <c r="EA233" s="484">
        <v>5</v>
      </c>
      <c r="EB233" s="484">
        <v>2</v>
      </c>
      <c r="EC233" s="484">
        <v>7</v>
      </c>
      <c r="ED233" s="484">
        <v>0</v>
      </c>
      <c r="EE233" s="485">
        <v>76</v>
      </c>
      <c r="EF233" s="484">
        <v>357</v>
      </c>
      <c r="EG233" s="484">
        <v>186</v>
      </c>
      <c r="EH233" s="484">
        <v>141</v>
      </c>
      <c r="EI233" s="484">
        <v>89</v>
      </c>
      <c r="EJ233" s="484">
        <v>84</v>
      </c>
      <c r="EK233" s="484">
        <v>28</v>
      </c>
      <c r="EL233" s="484">
        <v>22</v>
      </c>
      <c r="EM233" s="484">
        <v>1</v>
      </c>
      <c r="EN233" s="485">
        <v>908</v>
      </c>
      <c r="EO233" s="484">
        <v>157</v>
      </c>
      <c r="EP233" s="484">
        <v>74</v>
      </c>
      <c r="EQ233" s="484">
        <v>65</v>
      </c>
      <c r="ER233" s="484">
        <v>42</v>
      </c>
      <c r="ES233" s="484">
        <v>37</v>
      </c>
      <c r="ET233" s="484">
        <v>14</v>
      </c>
      <c r="EU233" s="484">
        <v>16</v>
      </c>
      <c r="EV233" s="484">
        <v>1</v>
      </c>
      <c r="EW233" s="485">
        <v>406</v>
      </c>
      <c r="EX233" s="484">
        <v>0</v>
      </c>
      <c r="EY233" s="484">
        <v>0</v>
      </c>
      <c r="EZ233" s="484">
        <v>0</v>
      </c>
      <c r="FA233" s="484">
        <v>0</v>
      </c>
      <c r="FB233" s="484">
        <v>0</v>
      </c>
      <c r="FC233" s="484">
        <v>0</v>
      </c>
      <c r="FD233" s="484">
        <v>0</v>
      </c>
      <c r="FE233" s="484">
        <v>0</v>
      </c>
      <c r="FF233" s="485">
        <v>0</v>
      </c>
      <c r="FG233" s="484">
        <v>0</v>
      </c>
      <c r="FH233" s="484">
        <v>0</v>
      </c>
      <c r="FI233" s="484">
        <v>0</v>
      </c>
      <c r="FJ233" s="484">
        <v>0</v>
      </c>
      <c r="FK233" s="484">
        <v>0</v>
      </c>
      <c r="FL233" s="484">
        <v>0</v>
      </c>
      <c r="FM233" s="484">
        <v>0</v>
      </c>
      <c r="FN233" s="484">
        <v>0</v>
      </c>
      <c r="FO233" s="485">
        <v>0</v>
      </c>
      <c r="FP233" s="484">
        <v>10</v>
      </c>
      <c r="FQ233" s="484">
        <v>6</v>
      </c>
      <c r="FR233" s="484">
        <v>6</v>
      </c>
      <c r="FS233" s="484">
        <v>2</v>
      </c>
      <c r="FT233" s="484">
        <v>3</v>
      </c>
      <c r="FU233" s="484">
        <v>3</v>
      </c>
      <c r="FV233" s="484">
        <v>1</v>
      </c>
      <c r="FW233" s="484">
        <v>0</v>
      </c>
      <c r="FX233" s="485">
        <v>31</v>
      </c>
      <c r="FY233" s="484">
        <v>147</v>
      </c>
      <c r="FZ233" s="484">
        <v>68</v>
      </c>
      <c r="GA233" s="484">
        <v>59</v>
      </c>
      <c r="GB233" s="484">
        <v>40</v>
      </c>
      <c r="GC233" s="484">
        <v>34</v>
      </c>
      <c r="GD233" s="484">
        <v>11</v>
      </c>
      <c r="GE233" s="484">
        <v>15</v>
      </c>
      <c r="GF233" s="484">
        <v>1</v>
      </c>
      <c r="GG233" s="485">
        <v>375</v>
      </c>
      <c r="GH233" s="484">
        <v>22</v>
      </c>
      <c r="GI233" s="484">
        <v>5808</v>
      </c>
      <c r="GJ233" s="484">
        <v>6563</v>
      </c>
      <c r="GK233" s="484">
        <v>6023</v>
      </c>
      <c r="GL233" s="484">
        <v>6028</v>
      </c>
      <c r="GM233" s="484">
        <v>4134</v>
      </c>
      <c r="GN233" s="484">
        <v>1899</v>
      </c>
      <c r="GO233" s="484">
        <v>811</v>
      </c>
      <c r="GP233" s="484">
        <v>60</v>
      </c>
      <c r="GQ233" s="485">
        <v>31348</v>
      </c>
      <c r="GR233" s="484">
        <v>6</v>
      </c>
      <c r="GS233" s="484">
        <v>5694</v>
      </c>
      <c r="GT233" s="484">
        <v>4360</v>
      </c>
      <c r="GU233" s="484">
        <v>2638</v>
      </c>
      <c r="GV233" s="484">
        <v>1663</v>
      </c>
      <c r="GW233" s="484">
        <v>864</v>
      </c>
      <c r="GX233" s="484">
        <v>344</v>
      </c>
      <c r="GY233" s="484">
        <v>146</v>
      </c>
      <c r="GZ233" s="484">
        <v>10</v>
      </c>
      <c r="HA233" s="485">
        <v>15725</v>
      </c>
      <c r="HB233" s="460">
        <v>0</v>
      </c>
      <c r="HC233" s="460">
        <v>3.5</v>
      </c>
      <c r="HD233" s="460">
        <v>0</v>
      </c>
      <c r="HE233" s="460">
        <v>0</v>
      </c>
      <c r="HF233" s="460">
        <v>0</v>
      </c>
      <c r="HG233" s="460">
        <v>0</v>
      </c>
      <c r="HH233" s="460">
        <v>0</v>
      </c>
      <c r="HI233" s="460">
        <v>0</v>
      </c>
      <c r="HJ233" s="460">
        <v>0</v>
      </c>
      <c r="HK233" s="483">
        <v>3.5</v>
      </c>
      <c r="HL233" s="460">
        <v>26.5</v>
      </c>
      <c r="HM233" s="460">
        <v>10036.5</v>
      </c>
      <c r="HN233" s="460">
        <v>9799.5</v>
      </c>
      <c r="HO233" s="460">
        <v>7980</v>
      </c>
      <c r="HP233" s="460">
        <v>7256.25</v>
      </c>
      <c r="HQ233" s="460">
        <v>4761.5</v>
      </c>
      <c r="HR233" s="460">
        <v>2149.25</v>
      </c>
      <c r="HS233" s="460">
        <v>923.25</v>
      </c>
      <c r="HT233" s="460">
        <v>67.25</v>
      </c>
      <c r="HU233" s="483">
        <v>43000</v>
      </c>
      <c r="HV233" s="460">
        <v>14.7</v>
      </c>
      <c r="HW233" s="460">
        <v>6691</v>
      </c>
      <c r="HX233" s="460">
        <v>7621.8</v>
      </c>
      <c r="HY233" s="460">
        <v>7093.3</v>
      </c>
      <c r="HZ233" s="460">
        <v>7256.3</v>
      </c>
      <c r="IA233" s="460">
        <v>5819.6</v>
      </c>
      <c r="IB233" s="460">
        <v>3104.5</v>
      </c>
      <c r="IC233" s="460">
        <v>1538.8</v>
      </c>
      <c r="ID233" s="460">
        <v>134.5</v>
      </c>
      <c r="IE233" s="483">
        <v>39274.5</v>
      </c>
      <c r="IF233" s="483">
        <v>0</v>
      </c>
      <c r="IG233" s="483">
        <v>39274.5</v>
      </c>
      <c r="IH233" s="460">
        <v>26.5</v>
      </c>
      <c r="II233" s="460">
        <v>10036.5</v>
      </c>
      <c r="IJ233" s="460">
        <v>9799.5</v>
      </c>
      <c r="IK233" s="460">
        <v>7980</v>
      </c>
      <c r="IL233" s="460">
        <v>7256.25</v>
      </c>
      <c r="IM233" s="460">
        <v>4761.5</v>
      </c>
      <c r="IN233" s="460">
        <v>2149.25</v>
      </c>
      <c r="IO233" s="460">
        <v>923.25</v>
      </c>
      <c r="IP233" s="460">
        <v>67.25</v>
      </c>
      <c r="IQ233" s="483">
        <v>43000</v>
      </c>
      <c r="IR233" s="460">
        <v>4.76</v>
      </c>
      <c r="IS233" s="460">
        <v>1927.47</v>
      </c>
      <c r="IT233" s="460">
        <v>889.46</v>
      </c>
      <c r="IU233" s="460">
        <v>375.58</v>
      </c>
      <c r="IV233" s="460">
        <v>157.86000000000001</v>
      </c>
      <c r="IW233" s="460">
        <v>52.35</v>
      </c>
      <c r="IX233" s="460">
        <v>19.84</v>
      </c>
      <c r="IY233" s="460">
        <v>5.21</v>
      </c>
      <c r="IZ233" s="460">
        <v>0</v>
      </c>
      <c r="JA233" s="483">
        <v>3432.53</v>
      </c>
      <c r="JB233" s="460">
        <v>21.74</v>
      </c>
      <c r="JC233" s="460">
        <v>8109.03</v>
      </c>
      <c r="JD233" s="460">
        <v>8910.0400000000009</v>
      </c>
      <c r="JE233" s="460">
        <v>7604.42</v>
      </c>
      <c r="JF233" s="460">
        <v>7098.39</v>
      </c>
      <c r="JG233" s="460">
        <v>4709.1499999999996</v>
      </c>
      <c r="JH233" s="460">
        <v>2129.41</v>
      </c>
      <c r="JI233" s="460">
        <v>918.04</v>
      </c>
      <c r="JJ233" s="460">
        <v>67.25</v>
      </c>
      <c r="JK233" s="483">
        <v>39567.47</v>
      </c>
      <c r="JL233" s="460">
        <v>12.1</v>
      </c>
      <c r="JM233" s="460">
        <v>5406</v>
      </c>
      <c r="JN233" s="460">
        <v>6930</v>
      </c>
      <c r="JO233" s="460">
        <v>6759.5</v>
      </c>
      <c r="JP233" s="460">
        <v>7098.4</v>
      </c>
      <c r="JQ233" s="460">
        <v>5755.6</v>
      </c>
      <c r="JR233" s="460">
        <v>3075.8</v>
      </c>
      <c r="JS233" s="460">
        <v>1530.1</v>
      </c>
      <c r="JT233" s="460">
        <v>134.5</v>
      </c>
      <c r="JU233" s="483">
        <v>36702</v>
      </c>
      <c r="JV233" s="483">
        <v>0</v>
      </c>
      <c r="JW233" s="483">
        <v>36702</v>
      </c>
      <c r="JX233" s="461"/>
      <c r="JY233" s="461"/>
      <c r="JZ233" s="461"/>
      <c r="KA233" s="461"/>
      <c r="KB233" s="461"/>
      <c r="KC233" s="461"/>
      <c r="KD233" s="461"/>
      <c r="KE233" s="461"/>
      <c r="KF233" s="461"/>
      <c r="KG233" s="461"/>
      <c r="KH233" s="461"/>
      <c r="KI233" s="461"/>
      <c r="KJ233" s="461"/>
      <c r="KK233" s="461"/>
      <c r="KL233" s="461"/>
      <c r="KM233" s="461"/>
      <c r="KN233" s="461"/>
      <c r="KO233" s="461"/>
      <c r="KP233" s="461"/>
      <c r="KQ233" s="461"/>
      <c r="KR233" s="461"/>
      <c r="KS233" s="461"/>
      <c r="KT233" s="461"/>
      <c r="KU233" s="461"/>
      <c r="KV233" s="461"/>
      <c r="KW233" s="461"/>
      <c r="KX233" s="462"/>
    </row>
    <row r="234" spans="1:310" s="463" customFormat="1" x14ac:dyDescent="0.2">
      <c r="A234" s="457" t="s">
        <v>477</v>
      </c>
      <c r="B234" s="473" t="s">
        <v>1066</v>
      </c>
      <c r="C234" s="464" t="s">
        <v>801</v>
      </c>
      <c r="D234" s="465" t="s">
        <v>1067</v>
      </c>
      <c r="E234" s="484">
        <v>13742</v>
      </c>
      <c r="F234" s="484">
        <v>36113</v>
      </c>
      <c r="G234" s="484">
        <v>29025</v>
      </c>
      <c r="H234" s="484">
        <v>22861</v>
      </c>
      <c r="I234" s="484">
        <v>12925</v>
      </c>
      <c r="J234" s="484">
        <v>6244</v>
      </c>
      <c r="K234" s="484">
        <v>2074</v>
      </c>
      <c r="L234" s="484">
        <v>194</v>
      </c>
      <c r="M234" s="485">
        <v>123178</v>
      </c>
      <c r="N234" s="484">
        <v>526</v>
      </c>
      <c r="O234" s="484">
        <v>553</v>
      </c>
      <c r="P234" s="484">
        <v>439</v>
      </c>
      <c r="Q234" s="484">
        <v>674</v>
      </c>
      <c r="R234" s="484">
        <v>209</v>
      </c>
      <c r="S234" s="484">
        <v>257</v>
      </c>
      <c r="T234" s="484">
        <v>75</v>
      </c>
      <c r="U234" s="484">
        <v>1</v>
      </c>
      <c r="V234" s="485">
        <v>2734</v>
      </c>
      <c r="W234" s="484">
        <v>0</v>
      </c>
      <c r="X234" s="484">
        <v>0</v>
      </c>
      <c r="Y234" s="484">
        <v>0</v>
      </c>
      <c r="Z234" s="484">
        <v>0</v>
      </c>
      <c r="AA234" s="484">
        <v>0</v>
      </c>
      <c r="AB234" s="484">
        <v>0</v>
      </c>
      <c r="AC234" s="484">
        <v>0</v>
      </c>
      <c r="AD234" s="484">
        <v>0</v>
      </c>
      <c r="AE234" s="485">
        <v>0</v>
      </c>
      <c r="AF234" s="484">
        <v>13216</v>
      </c>
      <c r="AG234" s="484">
        <v>35560</v>
      </c>
      <c r="AH234" s="484">
        <v>28586</v>
      </c>
      <c r="AI234" s="484">
        <v>22187</v>
      </c>
      <c r="AJ234" s="484">
        <v>12716</v>
      </c>
      <c r="AK234" s="484">
        <v>5987</v>
      </c>
      <c r="AL234" s="484">
        <v>1999</v>
      </c>
      <c r="AM234" s="484">
        <v>193</v>
      </c>
      <c r="AN234" s="485">
        <v>120444</v>
      </c>
      <c r="AO234" s="484">
        <v>36</v>
      </c>
      <c r="AP234" s="484">
        <v>147</v>
      </c>
      <c r="AQ234" s="484">
        <v>162</v>
      </c>
      <c r="AR234" s="484">
        <v>132</v>
      </c>
      <c r="AS234" s="484">
        <v>98</v>
      </c>
      <c r="AT234" s="484">
        <v>62</v>
      </c>
      <c r="AU234" s="484">
        <v>25</v>
      </c>
      <c r="AV234" s="484">
        <v>30</v>
      </c>
      <c r="AW234" s="485">
        <v>692</v>
      </c>
      <c r="AX234" s="484">
        <v>36</v>
      </c>
      <c r="AY234" s="484">
        <v>147</v>
      </c>
      <c r="AZ234" s="484">
        <v>162</v>
      </c>
      <c r="BA234" s="484">
        <v>132</v>
      </c>
      <c r="BB234" s="484">
        <v>98</v>
      </c>
      <c r="BC234" s="484">
        <v>62</v>
      </c>
      <c r="BD234" s="484">
        <v>25</v>
      </c>
      <c r="BE234" s="484">
        <v>30</v>
      </c>
      <c r="BF234" s="486"/>
      <c r="BG234" s="485">
        <v>692</v>
      </c>
      <c r="BH234" s="484">
        <v>36</v>
      </c>
      <c r="BI234" s="484">
        <v>13327</v>
      </c>
      <c r="BJ234" s="484">
        <v>35575</v>
      </c>
      <c r="BK234" s="484">
        <v>28556</v>
      </c>
      <c r="BL234" s="484">
        <v>22153</v>
      </c>
      <c r="BM234" s="484">
        <v>12680</v>
      </c>
      <c r="BN234" s="484">
        <v>5950</v>
      </c>
      <c r="BO234" s="484">
        <v>2004</v>
      </c>
      <c r="BP234" s="484">
        <v>163</v>
      </c>
      <c r="BQ234" s="485">
        <v>120444</v>
      </c>
      <c r="BR234" s="484">
        <v>21</v>
      </c>
      <c r="BS234" s="484">
        <v>7897</v>
      </c>
      <c r="BT234" s="484">
        <v>12031</v>
      </c>
      <c r="BU234" s="484">
        <v>8044</v>
      </c>
      <c r="BV234" s="484">
        <v>4610</v>
      </c>
      <c r="BW234" s="484">
        <v>1931</v>
      </c>
      <c r="BX234" s="484">
        <v>703</v>
      </c>
      <c r="BY234" s="484">
        <v>224</v>
      </c>
      <c r="BZ234" s="484">
        <v>15</v>
      </c>
      <c r="CA234" s="485">
        <v>35476</v>
      </c>
      <c r="CB234" s="484">
        <v>1</v>
      </c>
      <c r="CC234" s="484">
        <v>134</v>
      </c>
      <c r="CD234" s="484">
        <v>439</v>
      </c>
      <c r="CE234" s="484">
        <v>407</v>
      </c>
      <c r="CF234" s="484">
        <v>294</v>
      </c>
      <c r="CG234" s="484">
        <v>132</v>
      </c>
      <c r="CH234" s="484">
        <v>48</v>
      </c>
      <c r="CI234" s="484">
        <v>17</v>
      </c>
      <c r="CJ234" s="484">
        <v>0</v>
      </c>
      <c r="CK234" s="485">
        <v>1472</v>
      </c>
      <c r="CL234" s="484">
        <v>0</v>
      </c>
      <c r="CM234" s="484">
        <v>20</v>
      </c>
      <c r="CN234" s="484">
        <v>36</v>
      </c>
      <c r="CO234" s="484">
        <v>15</v>
      </c>
      <c r="CP234" s="484">
        <v>22</v>
      </c>
      <c r="CQ234" s="484">
        <v>26</v>
      </c>
      <c r="CR234" s="484">
        <v>30</v>
      </c>
      <c r="CS234" s="484">
        <v>44</v>
      </c>
      <c r="CT234" s="484">
        <v>7</v>
      </c>
      <c r="CU234" s="485">
        <v>200</v>
      </c>
      <c r="CV234" s="484">
        <v>10</v>
      </c>
      <c r="CW234" s="484">
        <v>14</v>
      </c>
      <c r="CX234" s="484">
        <v>27</v>
      </c>
      <c r="CY234" s="484">
        <v>18</v>
      </c>
      <c r="CZ234" s="484">
        <v>8</v>
      </c>
      <c r="DA234" s="484">
        <v>2</v>
      </c>
      <c r="DB234" s="484">
        <v>11</v>
      </c>
      <c r="DC234" s="484">
        <v>2</v>
      </c>
      <c r="DD234" s="485">
        <v>92</v>
      </c>
      <c r="DE234" s="484">
        <v>280</v>
      </c>
      <c r="DF234" s="484">
        <v>469</v>
      </c>
      <c r="DG234" s="484">
        <v>347</v>
      </c>
      <c r="DH234" s="484">
        <v>211</v>
      </c>
      <c r="DI234" s="484">
        <v>103</v>
      </c>
      <c r="DJ234" s="484">
        <v>46</v>
      </c>
      <c r="DK234" s="484">
        <v>18</v>
      </c>
      <c r="DL234" s="484">
        <v>4</v>
      </c>
      <c r="DM234" s="485">
        <v>1478</v>
      </c>
      <c r="DN234" s="484">
        <v>0</v>
      </c>
      <c r="DO234" s="484">
        <v>0</v>
      </c>
      <c r="DP234" s="484">
        <v>0</v>
      </c>
      <c r="DQ234" s="484">
        <v>0</v>
      </c>
      <c r="DR234" s="484">
        <v>0</v>
      </c>
      <c r="DS234" s="484">
        <v>0</v>
      </c>
      <c r="DT234" s="484">
        <v>0</v>
      </c>
      <c r="DU234" s="484">
        <v>0</v>
      </c>
      <c r="DV234" s="485">
        <v>0</v>
      </c>
      <c r="DW234" s="484">
        <v>24</v>
      </c>
      <c r="DX234" s="484">
        <v>35</v>
      </c>
      <c r="DY234" s="484">
        <v>19</v>
      </c>
      <c r="DZ234" s="484">
        <v>12</v>
      </c>
      <c r="EA234" s="484">
        <v>7</v>
      </c>
      <c r="EB234" s="484">
        <v>6</v>
      </c>
      <c r="EC234" s="484">
        <v>5</v>
      </c>
      <c r="ED234" s="484">
        <v>1</v>
      </c>
      <c r="EE234" s="485">
        <v>109</v>
      </c>
      <c r="EF234" s="484">
        <v>304</v>
      </c>
      <c r="EG234" s="484">
        <v>504</v>
      </c>
      <c r="EH234" s="484">
        <v>366</v>
      </c>
      <c r="EI234" s="484">
        <v>223</v>
      </c>
      <c r="EJ234" s="484">
        <v>110</v>
      </c>
      <c r="EK234" s="484">
        <v>52</v>
      </c>
      <c r="EL234" s="484">
        <v>23</v>
      </c>
      <c r="EM234" s="484">
        <v>5</v>
      </c>
      <c r="EN234" s="485">
        <v>1587</v>
      </c>
      <c r="EO234" s="484">
        <v>140</v>
      </c>
      <c r="EP234" s="484">
        <v>180</v>
      </c>
      <c r="EQ234" s="484">
        <v>134</v>
      </c>
      <c r="ER234" s="484">
        <v>127</v>
      </c>
      <c r="ES234" s="484">
        <v>45</v>
      </c>
      <c r="ET234" s="484">
        <v>30</v>
      </c>
      <c r="EU234" s="484">
        <v>17</v>
      </c>
      <c r="EV234" s="484">
        <v>5</v>
      </c>
      <c r="EW234" s="485">
        <v>678</v>
      </c>
      <c r="EX234" s="484">
        <v>0</v>
      </c>
      <c r="EY234" s="484">
        <v>0</v>
      </c>
      <c r="EZ234" s="484">
        <v>0</v>
      </c>
      <c r="FA234" s="484">
        <v>0</v>
      </c>
      <c r="FB234" s="484">
        <v>0</v>
      </c>
      <c r="FC234" s="484">
        <v>0</v>
      </c>
      <c r="FD234" s="484">
        <v>0</v>
      </c>
      <c r="FE234" s="484">
        <v>0</v>
      </c>
      <c r="FF234" s="485">
        <v>0</v>
      </c>
      <c r="FG234" s="484">
        <v>0</v>
      </c>
      <c r="FH234" s="484">
        <v>0</v>
      </c>
      <c r="FI234" s="484">
        <v>0</v>
      </c>
      <c r="FJ234" s="484">
        <v>0</v>
      </c>
      <c r="FK234" s="484">
        <v>0</v>
      </c>
      <c r="FL234" s="484">
        <v>0</v>
      </c>
      <c r="FM234" s="484">
        <v>0</v>
      </c>
      <c r="FN234" s="484">
        <v>0</v>
      </c>
      <c r="FO234" s="485">
        <v>0</v>
      </c>
      <c r="FP234" s="484">
        <v>0</v>
      </c>
      <c r="FQ234" s="484">
        <v>0</v>
      </c>
      <c r="FR234" s="484">
        <v>0</v>
      </c>
      <c r="FS234" s="484">
        <v>0</v>
      </c>
      <c r="FT234" s="484">
        <v>0</v>
      </c>
      <c r="FU234" s="484">
        <v>0</v>
      </c>
      <c r="FV234" s="484">
        <v>0</v>
      </c>
      <c r="FW234" s="484">
        <v>0</v>
      </c>
      <c r="FX234" s="485">
        <v>0</v>
      </c>
      <c r="FY234" s="484">
        <v>140</v>
      </c>
      <c r="FZ234" s="484">
        <v>180</v>
      </c>
      <c r="GA234" s="484">
        <v>134</v>
      </c>
      <c r="GB234" s="484">
        <v>127</v>
      </c>
      <c r="GC234" s="484">
        <v>45</v>
      </c>
      <c r="GD234" s="484">
        <v>30</v>
      </c>
      <c r="GE234" s="484">
        <v>17</v>
      </c>
      <c r="GF234" s="484">
        <v>5</v>
      </c>
      <c r="GG234" s="485">
        <v>678</v>
      </c>
      <c r="GH234" s="484">
        <v>14</v>
      </c>
      <c r="GI234" s="484">
        <v>5251</v>
      </c>
      <c r="GJ234" s="484">
        <v>23033</v>
      </c>
      <c r="GK234" s="484">
        <v>20070</v>
      </c>
      <c r="GL234" s="484">
        <v>17215</v>
      </c>
      <c r="GM234" s="484">
        <v>10584</v>
      </c>
      <c r="GN234" s="484">
        <v>5163</v>
      </c>
      <c r="GO234" s="484">
        <v>1714</v>
      </c>
      <c r="GP234" s="484">
        <v>140</v>
      </c>
      <c r="GQ234" s="485">
        <v>83184</v>
      </c>
      <c r="GR234" s="484">
        <v>22</v>
      </c>
      <c r="GS234" s="484">
        <v>8076</v>
      </c>
      <c r="GT234" s="484">
        <v>12542</v>
      </c>
      <c r="GU234" s="484">
        <v>8486</v>
      </c>
      <c r="GV234" s="484">
        <v>4938</v>
      </c>
      <c r="GW234" s="484">
        <v>2096</v>
      </c>
      <c r="GX234" s="484">
        <v>787</v>
      </c>
      <c r="GY234" s="484">
        <v>290</v>
      </c>
      <c r="GZ234" s="484">
        <v>23</v>
      </c>
      <c r="HA234" s="485">
        <v>37260</v>
      </c>
      <c r="HB234" s="460">
        <v>0</v>
      </c>
      <c r="HC234" s="460">
        <v>10.9</v>
      </c>
      <c r="HD234" s="460">
        <v>0.5</v>
      </c>
      <c r="HE234" s="460">
        <v>0</v>
      </c>
      <c r="HF234" s="460">
        <v>0</v>
      </c>
      <c r="HG234" s="460">
        <v>0</v>
      </c>
      <c r="HH234" s="460">
        <v>0</v>
      </c>
      <c r="HI234" s="460">
        <v>0</v>
      </c>
      <c r="HJ234" s="460">
        <v>0</v>
      </c>
      <c r="HK234" s="483">
        <v>11.4</v>
      </c>
      <c r="HL234" s="460">
        <v>30.5</v>
      </c>
      <c r="HM234" s="460">
        <v>11330.85</v>
      </c>
      <c r="HN234" s="460">
        <v>32482.5</v>
      </c>
      <c r="HO234" s="460">
        <v>26463.25</v>
      </c>
      <c r="HP234" s="460">
        <v>20935</v>
      </c>
      <c r="HQ234" s="460">
        <v>12161.25</v>
      </c>
      <c r="HR234" s="460">
        <v>5753.25</v>
      </c>
      <c r="HS234" s="460">
        <v>1927.75</v>
      </c>
      <c r="HT234" s="460">
        <v>157.75</v>
      </c>
      <c r="HU234" s="483">
        <v>111242.1</v>
      </c>
      <c r="HV234" s="460">
        <v>16.899999999999999</v>
      </c>
      <c r="HW234" s="460">
        <v>7553.9</v>
      </c>
      <c r="HX234" s="460">
        <v>25264.2</v>
      </c>
      <c r="HY234" s="460">
        <v>23522.9</v>
      </c>
      <c r="HZ234" s="460">
        <v>20935</v>
      </c>
      <c r="IA234" s="460">
        <v>14863.8</v>
      </c>
      <c r="IB234" s="460">
        <v>8310.2999999999993</v>
      </c>
      <c r="IC234" s="460">
        <v>3212.9</v>
      </c>
      <c r="ID234" s="460">
        <v>315.5</v>
      </c>
      <c r="IE234" s="483">
        <v>103995.4</v>
      </c>
      <c r="IF234" s="483">
        <v>299.60000000000002</v>
      </c>
      <c r="IG234" s="483">
        <v>104295</v>
      </c>
      <c r="IH234" s="460">
        <v>30.5</v>
      </c>
      <c r="II234" s="460">
        <v>11330.85</v>
      </c>
      <c r="IJ234" s="460">
        <v>32482.5</v>
      </c>
      <c r="IK234" s="460">
        <v>26463.25</v>
      </c>
      <c r="IL234" s="460">
        <v>20935</v>
      </c>
      <c r="IM234" s="460">
        <v>12161.25</v>
      </c>
      <c r="IN234" s="460">
        <v>5753.25</v>
      </c>
      <c r="IO234" s="460">
        <v>1927.75</v>
      </c>
      <c r="IP234" s="460">
        <v>157.75</v>
      </c>
      <c r="IQ234" s="483">
        <v>111242.1</v>
      </c>
      <c r="IR234" s="460">
        <v>13.78</v>
      </c>
      <c r="IS234" s="460">
        <v>2472.83</v>
      </c>
      <c r="IT234" s="460">
        <v>2702.36</v>
      </c>
      <c r="IU234" s="460">
        <v>1243.06</v>
      </c>
      <c r="IV234" s="460">
        <v>438.69</v>
      </c>
      <c r="IW234" s="460">
        <v>140.69999999999999</v>
      </c>
      <c r="IX234" s="460">
        <v>29.91</v>
      </c>
      <c r="IY234" s="460">
        <v>6.81</v>
      </c>
      <c r="IZ234" s="460">
        <v>0</v>
      </c>
      <c r="JA234" s="483">
        <v>7048.14</v>
      </c>
      <c r="JB234" s="460">
        <v>16.72</v>
      </c>
      <c r="JC234" s="460">
        <v>8858.02</v>
      </c>
      <c r="JD234" s="460">
        <v>29780.14</v>
      </c>
      <c r="JE234" s="460">
        <v>25220.19</v>
      </c>
      <c r="JF234" s="460">
        <v>20496.310000000001</v>
      </c>
      <c r="JG234" s="460">
        <v>12020.55</v>
      </c>
      <c r="JH234" s="460">
        <v>5723.34</v>
      </c>
      <c r="JI234" s="460">
        <v>1920.94</v>
      </c>
      <c r="JJ234" s="460">
        <v>157.75</v>
      </c>
      <c r="JK234" s="483">
        <v>104193.96</v>
      </c>
      <c r="JL234" s="460">
        <v>9.3000000000000007</v>
      </c>
      <c r="JM234" s="460">
        <v>5905.3</v>
      </c>
      <c r="JN234" s="460">
        <v>23162.3</v>
      </c>
      <c r="JO234" s="460">
        <v>22417.9</v>
      </c>
      <c r="JP234" s="460">
        <v>20496.3</v>
      </c>
      <c r="JQ234" s="460">
        <v>14691.8</v>
      </c>
      <c r="JR234" s="460">
        <v>8267</v>
      </c>
      <c r="JS234" s="460">
        <v>3201.6</v>
      </c>
      <c r="JT234" s="460">
        <v>315.5</v>
      </c>
      <c r="JU234" s="483">
        <v>98467</v>
      </c>
      <c r="JV234" s="483">
        <v>299.60000000000002</v>
      </c>
      <c r="JW234" s="483">
        <v>98766.6</v>
      </c>
      <c r="JX234" s="461"/>
      <c r="JY234" s="461"/>
      <c r="JZ234" s="461"/>
      <c r="KA234" s="461"/>
      <c r="KB234" s="461"/>
      <c r="KC234" s="461"/>
      <c r="KD234" s="461"/>
      <c r="KE234" s="461"/>
      <c r="KF234" s="461"/>
      <c r="KG234" s="461"/>
      <c r="KH234" s="461"/>
      <c r="KI234" s="461"/>
      <c r="KJ234" s="461"/>
      <c r="KK234" s="461"/>
      <c r="KL234" s="461"/>
      <c r="KM234" s="461"/>
      <c r="KN234" s="461"/>
      <c r="KO234" s="461"/>
      <c r="KP234" s="461"/>
      <c r="KQ234" s="461"/>
      <c r="KR234" s="461"/>
      <c r="KS234" s="461"/>
      <c r="KT234" s="461"/>
      <c r="KU234" s="461"/>
      <c r="KV234" s="461"/>
      <c r="KW234" s="461"/>
      <c r="KX234" s="462"/>
    </row>
    <row r="235" spans="1:310" s="463" customFormat="1" x14ac:dyDescent="0.2">
      <c r="A235" s="457" t="s">
        <v>478</v>
      </c>
      <c r="B235" s="473" t="s">
        <v>1068</v>
      </c>
      <c r="C235" s="464" t="s">
        <v>801</v>
      </c>
      <c r="D235" s="465" t="s">
        <v>479</v>
      </c>
      <c r="E235" s="484">
        <v>5071</v>
      </c>
      <c r="F235" s="484">
        <v>8830</v>
      </c>
      <c r="G235" s="484">
        <v>9013</v>
      </c>
      <c r="H235" s="484">
        <v>8184</v>
      </c>
      <c r="I235" s="484">
        <v>7123</v>
      </c>
      <c r="J235" s="484">
        <v>3951</v>
      </c>
      <c r="K235" s="484">
        <v>3083</v>
      </c>
      <c r="L235" s="484">
        <v>351</v>
      </c>
      <c r="M235" s="485">
        <v>45606</v>
      </c>
      <c r="N235" s="484">
        <v>210</v>
      </c>
      <c r="O235" s="484">
        <v>129</v>
      </c>
      <c r="P235" s="484">
        <v>135</v>
      </c>
      <c r="Q235" s="484">
        <v>118</v>
      </c>
      <c r="R235" s="484">
        <v>73</v>
      </c>
      <c r="S235" s="484">
        <v>25</v>
      </c>
      <c r="T235" s="484">
        <v>34</v>
      </c>
      <c r="U235" s="484">
        <v>7</v>
      </c>
      <c r="V235" s="485">
        <v>731</v>
      </c>
      <c r="W235" s="484">
        <v>0</v>
      </c>
      <c r="X235" s="484">
        <v>1</v>
      </c>
      <c r="Y235" s="484">
        <v>1</v>
      </c>
      <c r="Z235" s="484">
        <v>1</v>
      </c>
      <c r="AA235" s="484">
        <v>2</v>
      </c>
      <c r="AB235" s="484">
        <v>1</v>
      </c>
      <c r="AC235" s="484">
        <v>0</v>
      </c>
      <c r="AD235" s="484">
        <v>0</v>
      </c>
      <c r="AE235" s="485">
        <v>6</v>
      </c>
      <c r="AF235" s="484">
        <v>4861</v>
      </c>
      <c r="AG235" s="484">
        <v>8700</v>
      </c>
      <c r="AH235" s="484">
        <v>8877</v>
      </c>
      <c r="AI235" s="484">
        <v>8065</v>
      </c>
      <c r="AJ235" s="484">
        <v>7048</v>
      </c>
      <c r="AK235" s="484">
        <v>3925</v>
      </c>
      <c r="AL235" s="484">
        <v>3049</v>
      </c>
      <c r="AM235" s="484">
        <v>344</v>
      </c>
      <c r="AN235" s="485">
        <v>44869</v>
      </c>
      <c r="AO235" s="484">
        <v>13</v>
      </c>
      <c r="AP235" s="484">
        <v>31</v>
      </c>
      <c r="AQ235" s="484">
        <v>47</v>
      </c>
      <c r="AR235" s="484">
        <v>50</v>
      </c>
      <c r="AS235" s="484">
        <v>39</v>
      </c>
      <c r="AT235" s="484">
        <v>22</v>
      </c>
      <c r="AU235" s="484">
        <v>23</v>
      </c>
      <c r="AV235" s="484">
        <v>6</v>
      </c>
      <c r="AW235" s="485">
        <v>231</v>
      </c>
      <c r="AX235" s="484">
        <v>13</v>
      </c>
      <c r="AY235" s="484">
        <v>31</v>
      </c>
      <c r="AZ235" s="484">
        <v>47</v>
      </c>
      <c r="BA235" s="484">
        <v>50</v>
      </c>
      <c r="BB235" s="484">
        <v>39</v>
      </c>
      <c r="BC235" s="484">
        <v>22</v>
      </c>
      <c r="BD235" s="484">
        <v>23</v>
      </c>
      <c r="BE235" s="484">
        <v>6</v>
      </c>
      <c r="BF235" s="486"/>
      <c r="BG235" s="485">
        <v>231</v>
      </c>
      <c r="BH235" s="484">
        <v>13</v>
      </c>
      <c r="BI235" s="484">
        <v>4879</v>
      </c>
      <c r="BJ235" s="484">
        <v>8716</v>
      </c>
      <c r="BK235" s="484">
        <v>8880</v>
      </c>
      <c r="BL235" s="484">
        <v>8054</v>
      </c>
      <c r="BM235" s="484">
        <v>7031</v>
      </c>
      <c r="BN235" s="484">
        <v>3926</v>
      </c>
      <c r="BO235" s="484">
        <v>3032</v>
      </c>
      <c r="BP235" s="484">
        <v>338</v>
      </c>
      <c r="BQ235" s="485">
        <v>44869</v>
      </c>
      <c r="BR235" s="484">
        <v>5</v>
      </c>
      <c r="BS235" s="484">
        <v>2643</v>
      </c>
      <c r="BT235" s="484">
        <v>3559</v>
      </c>
      <c r="BU235" s="484">
        <v>2717</v>
      </c>
      <c r="BV235" s="484">
        <v>2049</v>
      </c>
      <c r="BW235" s="484">
        <v>1350</v>
      </c>
      <c r="BX235" s="484">
        <v>590</v>
      </c>
      <c r="BY235" s="484">
        <v>395</v>
      </c>
      <c r="BZ235" s="484">
        <v>24</v>
      </c>
      <c r="CA235" s="485">
        <v>13332</v>
      </c>
      <c r="CB235" s="484">
        <v>0</v>
      </c>
      <c r="CC235" s="484">
        <v>22</v>
      </c>
      <c r="CD235" s="484">
        <v>78</v>
      </c>
      <c r="CE235" s="484">
        <v>86</v>
      </c>
      <c r="CF235" s="484">
        <v>74</v>
      </c>
      <c r="CG235" s="484">
        <v>61</v>
      </c>
      <c r="CH235" s="484">
        <v>35</v>
      </c>
      <c r="CI235" s="484">
        <v>19</v>
      </c>
      <c r="CJ235" s="484">
        <v>1</v>
      </c>
      <c r="CK235" s="485">
        <v>376</v>
      </c>
      <c r="CL235" s="484">
        <v>0</v>
      </c>
      <c r="CM235" s="484">
        <v>4</v>
      </c>
      <c r="CN235" s="484">
        <v>8</v>
      </c>
      <c r="CO235" s="484">
        <v>21</v>
      </c>
      <c r="CP235" s="484">
        <v>13</v>
      </c>
      <c r="CQ235" s="484">
        <v>14</v>
      </c>
      <c r="CR235" s="484">
        <v>20</v>
      </c>
      <c r="CS235" s="484">
        <v>12</v>
      </c>
      <c r="CT235" s="484">
        <v>2</v>
      </c>
      <c r="CU235" s="485">
        <v>94</v>
      </c>
      <c r="CV235" s="484">
        <v>392</v>
      </c>
      <c r="CW235" s="484">
        <v>312</v>
      </c>
      <c r="CX235" s="484">
        <v>475</v>
      </c>
      <c r="CY235" s="484">
        <v>596</v>
      </c>
      <c r="CZ235" s="484">
        <v>680</v>
      </c>
      <c r="DA235" s="484">
        <v>447</v>
      </c>
      <c r="DB235" s="484">
        <v>469</v>
      </c>
      <c r="DC235" s="484">
        <v>84</v>
      </c>
      <c r="DD235" s="485">
        <v>3455</v>
      </c>
      <c r="DE235" s="484">
        <v>43</v>
      </c>
      <c r="DF235" s="484">
        <v>52</v>
      </c>
      <c r="DG235" s="484">
        <v>44</v>
      </c>
      <c r="DH235" s="484">
        <v>36</v>
      </c>
      <c r="DI235" s="484">
        <v>27</v>
      </c>
      <c r="DJ235" s="484">
        <v>16</v>
      </c>
      <c r="DK235" s="484">
        <v>15</v>
      </c>
      <c r="DL235" s="484">
        <v>5</v>
      </c>
      <c r="DM235" s="485">
        <v>238</v>
      </c>
      <c r="DN235" s="484">
        <v>13</v>
      </c>
      <c r="DO235" s="484">
        <v>22</v>
      </c>
      <c r="DP235" s="484">
        <v>27</v>
      </c>
      <c r="DQ235" s="484">
        <v>24</v>
      </c>
      <c r="DR235" s="484">
        <v>15</v>
      </c>
      <c r="DS235" s="484">
        <v>11</v>
      </c>
      <c r="DT235" s="484">
        <v>6</v>
      </c>
      <c r="DU235" s="484">
        <v>2</v>
      </c>
      <c r="DV235" s="485">
        <v>120</v>
      </c>
      <c r="DW235" s="484">
        <v>12</v>
      </c>
      <c r="DX235" s="484">
        <v>7</v>
      </c>
      <c r="DY235" s="484">
        <v>8</v>
      </c>
      <c r="DZ235" s="484">
        <v>5</v>
      </c>
      <c r="EA235" s="484">
        <v>5</v>
      </c>
      <c r="EB235" s="484">
        <v>4</v>
      </c>
      <c r="EC235" s="484">
        <v>4</v>
      </c>
      <c r="ED235" s="484">
        <v>1</v>
      </c>
      <c r="EE235" s="485">
        <v>46</v>
      </c>
      <c r="EF235" s="484">
        <v>68</v>
      </c>
      <c r="EG235" s="484">
        <v>81</v>
      </c>
      <c r="EH235" s="484">
        <v>79</v>
      </c>
      <c r="EI235" s="484">
        <v>65</v>
      </c>
      <c r="EJ235" s="484">
        <v>47</v>
      </c>
      <c r="EK235" s="484">
        <v>31</v>
      </c>
      <c r="EL235" s="484">
        <v>25</v>
      </c>
      <c r="EM235" s="484">
        <v>8</v>
      </c>
      <c r="EN235" s="485">
        <v>404</v>
      </c>
      <c r="EO235" s="484">
        <v>38</v>
      </c>
      <c r="EP235" s="484">
        <v>34</v>
      </c>
      <c r="EQ235" s="484">
        <v>34</v>
      </c>
      <c r="ER235" s="484">
        <v>29</v>
      </c>
      <c r="ES235" s="484">
        <v>17</v>
      </c>
      <c r="ET235" s="484">
        <v>15</v>
      </c>
      <c r="EU235" s="484">
        <v>15</v>
      </c>
      <c r="EV235" s="484">
        <v>7</v>
      </c>
      <c r="EW235" s="485">
        <v>189</v>
      </c>
      <c r="EX235" s="484">
        <v>0</v>
      </c>
      <c r="EY235" s="484">
        <v>0</v>
      </c>
      <c r="EZ235" s="484">
        <v>0</v>
      </c>
      <c r="FA235" s="484">
        <v>0</v>
      </c>
      <c r="FB235" s="484">
        <v>0</v>
      </c>
      <c r="FC235" s="484">
        <v>0</v>
      </c>
      <c r="FD235" s="484">
        <v>0</v>
      </c>
      <c r="FE235" s="484">
        <v>0</v>
      </c>
      <c r="FF235" s="485">
        <v>0</v>
      </c>
      <c r="FG235" s="484">
        <v>0</v>
      </c>
      <c r="FH235" s="484">
        <v>0</v>
      </c>
      <c r="FI235" s="484">
        <v>0</v>
      </c>
      <c r="FJ235" s="484">
        <v>0</v>
      </c>
      <c r="FK235" s="484">
        <v>0</v>
      </c>
      <c r="FL235" s="484">
        <v>0</v>
      </c>
      <c r="FM235" s="484">
        <v>0</v>
      </c>
      <c r="FN235" s="484">
        <v>0</v>
      </c>
      <c r="FO235" s="485">
        <v>0</v>
      </c>
      <c r="FP235" s="484">
        <v>3</v>
      </c>
      <c r="FQ235" s="484">
        <v>5</v>
      </c>
      <c r="FR235" s="484">
        <v>9</v>
      </c>
      <c r="FS235" s="484">
        <v>11</v>
      </c>
      <c r="FT235" s="484">
        <v>4</v>
      </c>
      <c r="FU235" s="484">
        <v>4</v>
      </c>
      <c r="FV235" s="484">
        <v>4</v>
      </c>
      <c r="FW235" s="484">
        <v>2</v>
      </c>
      <c r="FX235" s="485">
        <v>42</v>
      </c>
      <c r="FY235" s="484">
        <v>35</v>
      </c>
      <c r="FZ235" s="484">
        <v>29</v>
      </c>
      <c r="GA235" s="484">
        <v>25</v>
      </c>
      <c r="GB235" s="484">
        <v>18</v>
      </c>
      <c r="GC235" s="484">
        <v>13</v>
      </c>
      <c r="GD235" s="484">
        <v>11</v>
      </c>
      <c r="GE235" s="484">
        <v>11</v>
      </c>
      <c r="GF235" s="484">
        <v>5</v>
      </c>
      <c r="GG235" s="485">
        <v>147</v>
      </c>
      <c r="GH235" s="484">
        <v>8</v>
      </c>
      <c r="GI235" s="484">
        <v>2183</v>
      </c>
      <c r="GJ235" s="484">
        <v>5039</v>
      </c>
      <c r="GK235" s="484">
        <v>6017</v>
      </c>
      <c r="GL235" s="484">
        <v>5886</v>
      </c>
      <c r="GM235" s="484">
        <v>5581</v>
      </c>
      <c r="GN235" s="484">
        <v>3265</v>
      </c>
      <c r="GO235" s="484">
        <v>2594</v>
      </c>
      <c r="GP235" s="484">
        <v>308</v>
      </c>
      <c r="GQ235" s="485">
        <v>30881</v>
      </c>
      <c r="GR235" s="484">
        <v>5</v>
      </c>
      <c r="GS235" s="484">
        <v>2696</v>
      </c>
      <c r="GT235" s="484">
        <v>3677</v>
      </c>
      <c r="GU235" s="484">
        <v>2863</v>
      </c>
      <c r="GV235" s="484">
        <v>2168</v>
      </c>
      <c r="GW235" s="484">
        <v>1450</v>
      </c>
      <c r="GX235" s="484">
        <v>661</v>
      </c>
      <c r="GY235" s="484">
        <v>438</v>
      </c>
      <c r="GZ235" s="484">
        <v>30</v>
      </c>
      <c r="HA235" s="485">
        <v>13988</v>
      </c>
      <c r="HB235" s="460">
        <v>0</v>
      </c>
      <c r="HC235" s="460">
        <v>22.7</v>
      </c>
      <c r="HD235" s="460">
        <v>2.8</v>
      </c>
      <c r="HE235" s="460">
        <v>0.5</v>
      </c>
      <c r="HF235" s="460">
        <v>3.2</v>
      </c>
      <c r="HG235" s="460">
        <v>1</v>
      </c>
      <c r="HH235" s="460">
        <v>0</v>
      </c>
      <c r="HI235" s="460">
        <v>0</v>
      </c>
      <c r="HJ235" s="460">
        <v>0</v>
      </c>
      <c r="HK235" s="483">
        <v>30.2</v>
      </c>
      <c r="HL235" s="460">
        <v>11.75</v>
      </c>
      <c r="HM235" s="460">
        <v>4198.05</v>
      </c>
      <c r="HN235" s="460">
        <v>7787.45</v>
      </c>
      <c r="HO235" s="460">
        <v>8156.75</v>
      </c>
      <c r="HP235" s="460">
        <v>7502.05</v>
      </c>
      <c r="HQ235" s="460">
        <v>6664.25</v>
      </c>
      <c r="HR235" s="460">
        <v>3757.25</v>
      </c>
      <c r="HS235" s="460">
        <v>2923</v>
      </c>
      <c r="HT235" s="460">
        <v>331.75</v>
      </c>
      <c r="HU235" s="483">
        <v>41332.300000000003</v>
      </c>
      <c r="HV235" s="460">
        <v>6.5</v>
      </c>
      <c r="HW235" s="460">
        <v>2798.7</v>
      </c>
      <c r="HX235" s="460">
        <v>6056.9</v>
      </c>
      <c r="HY235" s="460">
        <v>7250.4</v>
      </c>
      <c r="HZ235" s="460">
        <v>7502.1</v>
      </c>
      <c r="IA235" s="460">
        <v>8145.2</v>
      </c>
      <c r="IB235" s="460">
        <v>5427.1</v>
      </c>
      <c r="IC235" s="460">
        <v>4871.7</v>
      </c>
      <c r="ID235" s="460">
        <v>663.5</v>
      </c>
      <c r="IE235" s="483">
        <v>42722.1</v>
      </c>
      <c r="IF235" s="483">
        <v>70</v>
      </c>
      <c r="IG235" s="483">
        <v>42792.1</v>
      </c>
      <c r="IH235" s="460">
        <v>11.75</v>
      </c>
      <c r="II235" s="460">
        <v>4198.05</v>
      </c>
      <c r="IJ235" s="460">
        <v>7787.45</v>
      </c>
      <c r="IK235" s="460">
        <v>8156.75</v>
      </c>
      <c r="IL235" s="460">
        <v>7502.05</v>
      </c>
      <c r="IM235" s="460">
        <v>6664.25</v>
      </c>
      <c r="IN235" s="460">
        <v>3757.25</v>
      </c>
      <c r="IO235" s="460">
        <v>2923</v>
      </c>
      <c r="IP235" s="460">
        <v>331.75</v>
      </c>
      <c r="IQ235" s="483">
        <v>41332.300000000003</v>
      </c>
      <c r="IR235" s="460">
        <v>4.13</v>
      </c>
      <c r="IS235" s="460">
        <v>1009.76</v>
      </c>
      <c r="IT235" s="460">
        <v>1267.95</v>
      </c>
      <c r="IU235" s="460">
        <v>715.97</v>
      </c>
      <c r="IV235" s="460">
        <v>277.97000000000003</v>
      </c>
      <c r="IW235" s="460">
        <v>115.82</v>
      </c>
      <c r="IX235" s="460">
        <v>33.409999999999997</v>
      </c>
      <c r="IY235" s="460">
        <v>9.98</v>
      </c>
      <c r="IZ235" s="460">
        <v>1.07</v>
      </c>
      <c r="JA235" s="483">
        <v>3436.06</v>
      </c>
      <c r="JB235" s="460">
        <v>7.62</v>
      </c>
      <c r="JC235" s="460">
        <v>3188.29</v>
      </c>
      <c r="JD235" s="460">
        <v>6519.5</v>
      </c>
      <c r="JE235" s="460">
        <v>7440.78</v>
      </c>
      <c r="JF235" s="460">
        <v>7224.08</v>
      </c>
      <c r="JG235" s="460">
        <v>6548.43</v>
      </c>
      <c r="JH235" s="460">
        <v>3723.84</v>
      </c>
      <c r="JI235" s="460">
        <v>2913.02</v>
      </c>
      <c r="JJ235" s="460">
        <v>330.68</v>
      </c>
      <c r="JK235" s="483">
        <v>37896.239999999998</v>
      </c>
      <c r="JL235" s="460">
        <v>4.2</v>
      </c>
      <c r="JM235" s="460">
        <v>2125.5</v>
      </c>
      <c r="JN235" s="460">
        <v>5070.7</v>
      </c>
      <c r="JO235" s="460">
        <v>6614</v>
      </c>
      <c r="JP235" s="460">
        <v>7224.1</v>
      </c>
      <c r="JQ235" s="460">
        <v>8003.6</v>
      </c>
      <c r="JR235" s="460">
        <v>5378.9</v>
      </c>
      <c r="JS235" s="460">
        <v>4855</v>
      </c>
      <c r="JT235" s="460">
        <v>661.4</v>
      </c>
      <c r="JU235" s="483">
        <v>39937.4</v>
      </c>
      <c r="JV235" s="483">
        <v>70</v>
      </c>
      <c r="JW235" s="483">
        <v>40007.4</v>
      </c>
      <c r="JX235" s="461"/>
      <c r="JY235" s="461"/>
      <c r="JZ235" s="461"/>
      <c r="KA235" s="461"/>
      <c r="KB235" s="461"/>
      <c r="KC235" s="461"/>
      <c r="KD235" s="461"/>
      <c r="KE235" s="461"/>
      <c r="KF235" s="461"/>
      <c r="KG235" s="461"/>
      <c r="KH235" s="461"/>
      <c r="KI235" s="461"/>
      <c r="KJ235" s="461"/>
      <c r="KK235" s="461"/>
      <c r="KL235" s="461"/>
      <c r="KM235" s="461"/>
      <c r="KN235" s="461"/>
      <c r="KO235" s="461"/>
      <c r="KP235" s="461"/>
      <c r="KQ235" s="461"/>
      <c r="KR235" s="461"/>
      <c r="KS235" s="461"/>
      <c r="KT235" s="461"/>
      <c r="KU235" s="461"/>
      <c r="KV235" s="461"/>
      <c r="KW235" s="461"/>
      <c r="KX235" s="462"/>
    </row>
    <row r="236" spans="1:310" s="463" customFormat="1" x14ac:dyDescent="0.2">
      <c r="A236" s="457" t="s">
        <v>480</v>
      </c>
      <c r="B236" s="473" t="s">
        <v>1069</v>
      </c>
      <c r="C236" s="464" t="s">
        <v>786</v>
      </c>
      <c r="D236" s="465" t="s">
        <v>481</v>
      </c>
      <c r="E236" s="484">
        <v>16079</v>
      </c>
      <c r="F236" s="484">
        <v>9243</v>
      </c>
      <c r="G236" s="484">
        <v>10272</v>
      </c>
      <c r="H236" s="484">
        <v>4357</v>
      </c>
      <c r="I236" s="484">
        <v>1944</v>
      </c>
      <c r="J236" s="484">
        <v>401</v>
      </c>
      <c r="K236" s="484">
        <v>115</v>
      </c>
      <c r="L236" s="484">
        <v>14</v>
      </c>
      <c r="M236" s="485">
        <v>42425</v>
      </c>
      <c r="N236" s="484">
        <v>271</v>
      </c>
      <c r="O236" s="484">
        <v>111</v>
      </c>
      <c r="P236" s="484">
        <v>106</v>
      </c>
      <c r="Q236" s="484">
        <v>35</v>
      </c>
      <c r="R236" s="484">
        <v>13</v>
      </c>
      <c r="S236" s="484">
        <v>3</v>
      </c>
      <c r="T236" s="484">
        <v>2</v>
      </c>
      <c r="U236" s="484">
        <v>0</v>
      </c>
      <c r="V236" s="485">
        <v>541</v>
      </c>
      <c r="W236" s="484">
        <v>6</v>
      </c>
      <c r="X236" s="484">
        <v>1</v>
      </c>
      <c r="Y236" s="484">
        <v>0</v>
      </c>
      <c r="Z236" s="484">
        <v>0</v>
      </c>
      <c r="AA236" s="484">
        <v>0</v>
      </c>
      <c r="AB236" s="484">
        <v>0</v>
      </c>
      <c r="AC236" s="484">
        <v>0</v>
      </c>
      <c r="AD236" s="484">
        <v>0</v>
      </c>
      <c r="AE236" s="485">
        <v>7</v>
      </c>
      <c r="AF236" s="484">
        <v>15802</v>
      </c>
      <c r="AG236" s="484">
        <v>9131</v>
      </c>
      <c r="AH236" s="484">
        <v>10166</v>
      </c>
      <c r="AI236" s="484">
        <v>4322</v>
      </c>
      <c r="AJ236" s="484">
        <v>1931</v>
      </c>
      <c r="AK236" s="484">
        <v>398</v>
      </c>
      <c r="AL236" s="484">
        <v>113</v>
      </c>
      <c r="AM236" s="484">
        <v>14</v>
      </c>
      <c r="AN236" s="485">
        <v>41877</v>
      </c>
      <c r="AO236" s="484">
        <v>56</v>
      </c>
      <c r="AP236" s="484">
        <v>41</v>
      </c>
      <c r="AQ236" s="484">
        <v>82</v>
      </c>
      <c r="AR236" s="484">
        <v>65</v>
      </c>
      <c r="AS236" s="484">
        <v>24</v>
      </c>
      <c r="AT236" s="484">
        <v>9</v>
      </c>
      <c r="AU236" s="484">
        <v>4</v>
      </c>
      <c r="AV236" s="484">
        <v>5</v>
      </c>
      <c r="AW236" s="485">
        <v>286</v>
      </c>
      <c r="AX236" s="484">
        <v>56</v>
      </c>
      <c r="AY236" s="484">
        <v>41</v>
      </c>
      <c r="AZ236" s="484">
        <v>82</v>
      </c>
      <c r="BA236" s="484">
        <v>65</v>
      </c>
      <c r="BB236" s="484">
        <v>24</v>
      </c>
      <c r="BC236" s="484">
        <v>9</v>
      </c>
      <c r="BD236" s="484">
        <v>4</v>
      </c>
      <c r="BE236" s="484">
        <v>5</v>
      </c>
      <c r="BF236" s="486"/>
      <c r="BG236" s="485">
        <v>286</v>
      </c>
      <c r="BH236" s="484">
        <v>56</v>
      </c>
      <c r="BI236" s="484">
        <v>15787</v>
      </c>
      <c r="BJ236" s="484">
        <v>9172</v>
      </c>
      <c r="BK236" s="484">
        <v>10149</v>
      </c>
      <c r="BL236" s="484">
        <v>4281</v>
      </c>
      <c r="BM236" s="484">
        <v>1916</v>
      </c>
      <c r="BN236" s="484">
        <v>393</v>
      </c>
      <c r="BO236" s="484">
        <v>114</v>
      </c>
      <c r="BP236" s="484">
        <v>9</v>
      </c>
      <c r="BQ236" s="485">
        <v>41877</v>
      </c>
      <c r="BR236" s="484">
        <v>13</v>
      </c>
      <c r="BS236" s="484">
        <v>6249</v>
      </c>
      <c r="BT236" s="484">
        <v>2806</v>
      </c>
      <c r="BU236" s="484">
        <v>2364</v>
      </c>
      <c r="BV236" s="484">
        <v>729</v>
      </c>
      <c r="BW236" s="484">
        <v>287</v>
      </c>
      <c r="BX236" s="484">
        <v>46</v>
      </c>
      <c r="BY236" s="484">
        <v>14</v>
      </c>
      <c r="BZ236" s="484">
        <v>0</v>
      </c>
      <c r="CA236" s="485">
        <v>12508</v>
      </c>
      <c r="CB236" s="484">
        <v>4</v>
      </c>
      <c r="CC236" s="484">
        <v>89</v>
      </c>
      <c r="CD236" s="484">
        <v>63</v>
      </c>
      <c r="CE236" s="484">
        <v>63</v>
      </c>
      <c r="CF236" s="484">
        <v>30</v>
      </c>
      <c r="CG236" s="484">
        <v>15</v>
      </c>
      <c r="CH236" s="484">
        <v>1</v>
      </c>
      <c r="CI236" s="484">
        <v>0</v>
      </c>
      <c r="CJ236" s="484">
        <v>0</v>
      </c>
      <c r="CK236" s="485">
        <v>265</v>
      </c>
      <c r="CL236" s="484">
        <v>0</v>
      </c>
      <c r="CM236" s="484">
        <v>8</v>
      </c>
      <c r="CN236" s="484">
        <v>9</v>
      </c>
      <c r="CO236" s="484">
        <v>9</v>
      </c>
      <c r="CP236" s="484">
        <v>5</v>
      </c>
      <c r="CQ236" s="484">
        <v>3</v>
      </c>
      <c r="CR236" s="484">
        <v>6</v>
      </c>
      <c r="CS236" s="484">
        <v>5</v>
      </c>
      <c r="CT236" s="484">
        <v>0</v>
      </c>
      <c r="CU236" s="485">
        <v>45</v>
      </c>
      <c r="CV236" s="484">
        <v>81</v>
      </c>
      <c r="CW236" s="484">
        <v>38</v>
      </c>
      <c r="CX236" s="484">
        <v>48</v>
      </c>
      <c r="CY236" s="484">
        <v>20</v>
      </c>
      <c r="CZ236" s="484">
        <v>8</v>
      </c>
      <c r="DA236" s="484">
        <v>1</v>
      </c>
      <c r="DB236" s="484">
        <v>1</v>
      </c>
      <c r="DC236" s="484">
        <v>0</v>
      </c>
      <c r="DD236" s="485">
        <v>197</v>
      </c>
      <c r="DE236" s="484">
        <v>259</v>
      </c>
      <c r="DF236" s="484">
        <v>101</v>
      </c>
      <c r="DG236" s="484">
        <v>79</v>
      </c>
      <c r="DH236" s="484">
        <v>22</v>
      </c>
      <c r="DI236" s="484">
        <v>14</v>
      </c>
      <c r="DJ236" s="484">
        <v>2</v>
      </c>
      <c r="DK236" s="484">
        <v>2</v>
      </c>
      <c r="DL236" s="484">
        <v>0</v>
      </c>
      <c r="DM236" s="485">
        <v>479</v>
      </c>
      <c r="DN236" s="484">
        <v>59</v>
      </c>
      <c r="DO236" s="484">
        <v>23</v>
      </c>
      <c r="DP236" s="484">
        <v>10</v>
      </c>
      <c r="DQ236" s="484">
        <v>3</v>
      </c>
      <c r="DR236" s="484">
        <v>1</v>
      </c>
      <c r="DS236" s="484">
        <v>0</v>
      </c>
      <c r="DT236" s="484">
        <v>0</v>
      </c>
      <c r="DU236" s="484">
        <v>0</v>
      </c>
      <c r="DV236" s="485">
        <v>96</v>
      </c>
      <c r="DW236" s="484">
        <v>66</v>
      </c>
      <c r="DX236" s="484">
        <v>13</v>
      </c>
      <c r="DY236" s="484">
        <v>12</v>
      </c>
      <c r="DZ236" s="484">
        <v>4</v>
      </c>
      <c r="EA236" s="484">
        <v>2</v>
      </c>
      <c r="EB236" s="484">
        <v>1</v>
      </c>
      <c r="EC236" s="484">
        <v>2</v>
      </c>
      <c r="ED236" s="484">
        <v>1</v>
      </c>
      <c r="EE236" s="485">
        <v>101</v>
      </c>
      <c r="EF236" s="484">
        <v>384</v>
      </c>
      <c r="EG236" s="484">
        <v>137</v>
      </c>
      <c r="EH236" s="484">
        <v>101</v>
      </c>
      <c r="EI236" s="484">
        <v>29</v>
      </c>
      <c r="EJ236" s="484">
        <v>17</v>
      </c>
      <c r="EK236" s="484">
        <v>3</v>
      </c>
      <c r="EL236" s="484">
        <v>4</v>
      </c>
      <c r="EM236" s="484">
        <v>1</v>
      </c>
      <c r="EN236" s="485">
        <v>676</v>
      </c>
      <c r="EO236" s="484">
        <v>169</v>
      </c>
      <c r="EP236" s="484">
        <v>72</v>
      </c>
      <c r="EQ236" s="484">
        <v>49</v>
      </c>
      <c r="ER236" s="484">
        <v>12</v>
      </c>
      <c r="ES236" s="484">
        <v>9</v>
      </c>
      <c r="ET236" s="484">
        <v>1</v>
      </c>
      <c r="EU236" s="484">
        <v>4</v>
      </c>
      <c r="EV236" s="484">
        <v>1</v>
      </c>
      <c r="EW236" s="485">
        <v>317</v>
      </c>
      <c r="EX236" s="484">
        <v>0</v>
      </c>
      <c r="EY236" s="484">
        <v>0</v>
      </c>
      <c r="EZ236" s="484">
        <v>0</v>
      </c>
      <c r="FA236" s="484">
        <v>0</v>
      </c>
      <c r="FB236" s="484">
        <v>0</v>
      </c>
      <c r="FC236" s="484">
        <v>0</v>
      </c>
      <c r="FD236" s="484">
        <v>0</v>
      </c>
      <c r="FE236" s="484">
        <v>0</v>
      </c>
      <c r="FF236" s="485">
        <v>0</v>
      </c>
      <c r="FG236" s="484">
        <v>0</v>
      </c>
      <c r="FH236" s="484">
        <v>0</v>
      </c>
      <c r="FI236" s="484">
        <v>0</v>
      </c>
      <c r="FJ236" s="484">
        <v>0</v>
      </c>
      <c r="FK236" s="484">
        <v>0</v>
      </c>
      <c r="FL236" s="484">
        <v>0</v>
      </c>
      <c r="FM236" s="484">
        <v>0</v>
      </c>
      <c r="FN236" s="484">
        <v>0</v>
      </c>
      <c r="FO236" s="485">
        <v>0</v>
      </c>
      <c r="FP236" s="484">
        <v>5</v>
      </c>
      <c r="FQ236" s="484">
        <v>10</v>
      </c>
      <c r="FR236" s="484">
        <v>5</v>
      </c>
      <c r="FS236" s="484">
        <v>0</v>
      </c>
      <c r="FT236" s="484">
        <v>0</v>
      </c>
      <c r="FU236" s="484">
        <v>0</v>
      </c>
      <c r="FV236" s="484">
        <v>0</v>
      </c>
      <c r="FW236" s="484">
        <v>0</v>
      </c>
      <c r="FX236" s="485">
        <v>20</v>
      </c>
      <c r="FY236" s="484">
        <v>164</v>
      </c>
      <c r="FZ236" s="484">
        <v>62</v>
      </c>
      <c r="GA236" s="484">
        <v>44</v>
      </c>
      <c r="GB236" s="484">
        <v>12</v>
      </c>
      <c r="GC236" s="484">
        <v>9</v>
      </c>
      <c r="GD236" s="484">
        <v>1</v>
      </c>
      <c r="GE236" s="484">
        <v>4</v>
      </c>
      <c r="GF236" s="484">
        <v>1</v>
      </c>
      <c r="GG236" s="485">
        <v>297</v>
      </c>
      <c r="GH236" s="484">
        <v>39</v>
      </c>
      <c r="GI236" s="484">
        <v>9311</v>
      </c>
      <c r="GJ236" s="484">
        <v>6257</v>
      </c>
      <c r="GK236" s="484">
        <v>7691</v>
      </c>
      <c r="GL236" s="484">
        <v>3509</v>
      </c>
      <c r="GM236" s="484">
        <v>1608</v>
      </c>
      <c r="GN236" s="484">
        <v>339</v>
      </c>
      <c r="GO236" s="484">
        <v>93</v>
      </c>
      <c r="GP236" s="484">
        <v>8</v>
      </c>
      <c r="GQ236" s="485">
        <v>28855</v>
      </c>
      <c r="GR236" s="484">
        <v>17</v>
      </c>
      <c r="GS236" s="484">
        <v>6476</v>
      </c>
      <c r="GT236" s="484">
        <v>2915</v>
      </c>
      <c r="GU236" s="484">
        <v>2458</v>
      </c>
      <c r="GV236" s="484">
        <v>772</v>
      </c>
      <c r="GW236" s="484">
        <v>308</v>
      </c>
      <c r="GX236" s="484">
        <v>54</v>
      </c>
      <c r="GY236" s="484">
        <v>21</v>
      </c>
      <c r="GZ236" s="484">
        <v>1</v>
      </c>
      <c r="HA236" s="485">
        <v>13022</v>
      </c>
      <c r="HB236" s="460">
        <v>0</v>
      </c>
      <c r="HC236" s="460">
        <v>15.5</v>
      </c>
      <c r="HD236" s="460">
        <v>0</v>
      </c>
      <c r="HE236" s="460">
        <v>0</v>
      </c>
      <c r="HF236" s="460">
        <v>0</v>
      </c>
      <c r="HG236" s="460">
        <v>0</v>
      </c>
      <c r="HH236" s="460">
        <v>0</v>
      </c>
      <c r="HI236" s="460">
        <v>0</v>
      </c>
      <c r="HJ236" s="460">
        <v>0</v>
      </c>
      <c r="HK236" s="483">
        <v>15.5</v>
      </c>
      <c r="HL236" s="460">
        <v>51.75</v>
      </c>
      <c r="HM236" s="460">
        <v>14226</v>
      </c>
      <c r="HN236" s="460">
        <v>8450.75</v>
      </c>
      <c r="HO236" s="460">
        <v>9548.25</v>
      </c>
      <c r="HP236" s="460">
        <v>4090.25</v>
      </c>
      <c r="HQ236" s="460">
        <v>1842</v>
      </c>
      <c r="HR236" s="460">
        <v>381.25</v>
      </c>
      <c r="HS236" s="460">
        <v>110</v>
      </c>
      <c r="HT236" s="460">
        <v>10</v>
      </c>
      <c r="HU236" s="483">
        <v>38710.25</v>
      </c>
      <c r="HV236" s="460">
        <v>28.8</v>
      </c>
      <c r="HW236" s="460">
        <v>9484</v>
      </c>
      <c r="HX236" s="460">
        <v>6572.8</v>
      </c>
      <c r="HY236" s="460">
        <v>8487.2999999999993</v>
      </c>
      <c r="HZ236" s="460">
        <v>4090.3</v>
      </c>
      <c r="IA236" s="460">
        <v>2251.3000000000002</v>
      </c>
      <c r="IB236" s="460">
        <v>550.70000000000005</v>
      </c>
      <c r="IC236" s="460">
        <v>183.3</v>
      </c>
      <c r="ID236" s="460">
        <v>20</v>
      </c>
      <c r="IE236" s="483">
        <v>31668.5</v>
      </c>
      <c r="IF236" s="483">
        <v>0</v>
      </c>
      <c r="IG236" s="483">
        <v>31668.5</v>
      </c>
      <c r="IH236" s="460">
        <v>51.75</v>
      </c>
      <c r="II236" s="460">
        <v>14226</v>
      </c>
      <c r="IJ236" s="460">
        <v>8450.75</v>
      </c>
      <c r="IK236" s="460">
        <v>9548.25</v>
      </c>
      <c r="IL236" s="460">
        <v>4090.25</v>
      </c>
      <c r="IM236" s="460">
        <v>1842</v>
      </c>
      <c r="IN236" s="460">
        <v>381.25</v>
      </c>
      <c r="IO236" s="460">
        <v>110</v>
      </c>
      <c r="IP236" s="460">
        <v>10</v>
      </c>
      <c r="IQ236" s="483">
        <v>38710.25</v>
      </c>
      <c r="IR236" s="460">
        <v>18.28</v>
      </c>
      <c r="IS236" s="460">
        <v>2244.67</v>
      </c>
      <c r="IT236" s="460">
        <v>565.27</v>
      </c>
      <c r="IU236" s="460">
        <v>355.14</v>
      </c>
      <c r="IV236" s="460">
        <v>84.99</v>
      </c>
      <c r="IW236" s="460">
        <v>18.399999999999999</v>
      </c>
      <c r="IX236" s="460">
        <v>2.02</v>
      </c>
      <c r="IY236" s="460">
        <v>0</v>
      </c>
      <c r="IZ236" s="460">
        <v>0</v>
      </c>
      <c r="JA236" s="483">
        <v>3288.77</v>
      </c>
      <c r="JB236" s="460">
        <v>33.47</v>
      </c>
      <c r="JC236" s="460">
        <v>11981.33</v>
      </c>
      <c r="JD236" s="460">
        <v>7885.48</v>
      </c>
      <c r="JE236" s="460">
        <v>9193.11</v>
      </c>
      <c r="JF236" s="460">
        <v>4005.26</v>
      </c>
      <c r="JG236" s="460">
        <v>1823.6</v>
      </c>
      <c r="JH236" s="460">
        <v>379.23</v>
      </c>
      <c r="JI236" s="460">
        <v>110</v>
      </c>
      <c r="JJ236" s="460">
        <v>10</v>
      </c>
      <c r="JK236" s="483">
        <v>35421.480000000003</v>
      </c>
      <c r="JL236" s="460">
        <v>18.600000000000001</v>
      </c>
      <c r="JM236" s="460">
        <v>7987.6</v>
      </c>
      <c r="JN236" s="460">
        <v>6133.2</v>
      </c>
      <c r="JO236" s="460">
        <v>8171.7</v>
      </c>
      <c r="JP236" s="460">
        <v>4005.3</v>
      </c>
      <c r="JQ236" s="460">
        <v>2228.8000000000002</v>
      </c>
      <c r="JR236" s="460">
        <v>547.79999999999995</v>
      </c>
      <c r="JS236" s="460">
        <v>183.3</v>
      </c>
      <c r="JT236" s="460">
        <v>20</v>
      </c>
      <c r="JU236" s="483">
        <v>29296.3</v>
      </c>
      <c r="JV236" s="483">
        <v>0</v>
      </c>
      <c r="JW236" s="483">
        <v>29296.3</v>
      </c>
      <c r="JX236" s="461"/>
      <c r="JY236" s="461"/>
      <c r="JZ236" s="461"/>
      <c r="KA236" s="461"/>
      <c r="KB236" s="461"/>
      <c r="KC236" s="461"/>
      <c r="KD236" s="461"/>
      <c r="KE236" s="461"/>
      <c r="KF236" s="461"/>
      <c r="KG236" s="461"/>
      <c r="KH236" s="461"/>
      <c r="KI236" s="461"/>
      <c r="KJ236" s="461"/>
      <c r="KK236" s="461"/>
      <c r="KL236" s="461"/>
      <c r="KM236" s="461"/>
      <c r="KN236" s="461"/>
      <c r="KO236" s="461"/>
      <c r="KP236" s="461"/>
      <c r="KQ236" s="461"/>
      <c r="KR236" s="461"/>
      <c r="KS236" s="461"/>
      <c r="KT236" s="461"/>
      <c r="KU236" s="461"/>
      <c r="KV236" s="461"/>
      <c r="KW236" s="461"/>
      <c r="KX236" s="462"/>
    </row>
    <row r="237" spans="1:310" s="463" customFormat="1" x14ac:dyDescent="0.2">
      <c r="A237" s="457" t="s">
        <v>482</v>
      </c>
      <c r="B237" s="473" t="s">
        <v>1070</v>
      </c>
      <c r="C237" s="464" t="s">
        <v>786</v>
      </c>
      <c r="D237" s="465" t="s">
        <v>483</v>
      </c>
      <c r="E237" s="484">
        <v>19687</v>
      </c>
      <c r="F237" s="484">
        <v>14999</v>
      </c>
      <c r="G237" s="484">
        <v>11460</v>
      </c>
      <c r="H237" s="484">
        <v>9418</v>
      </c>
      <c r="I237" s="484">
        <v>5859</v>
      </c>
      <c r="J237" s="484">
        <v>3008</v>
      </c>
      <c r="K237" s="484">
        <v>1093</v>
      </c>
      <c r="L237" s="484">
        <v>101</v>
      </c>
      <c r="M237" s="485">
        <v>65625</v>
      </c>
      <c r="N237" s="484">
        <v>415</v>
      </c>
      <c r="O237" s="484">
        <v>172</v>
      </c>
      <c r="P237" s="484">
        <v>124</v>
      </c>
      <c r="Q237" s="484">
        <v>91</v>
      </c>
      <c r="R237" s="484">
        <v>45</v>
      </c>
      <c r="S237" s="484">
        <v>34</v>
      </c>
      <c r="T237" s="484">
        <v>7</v>
      </c>
      <c r="U237" s="484">
        <v>8</v>
      </c>
      <c r="V237" s="485">
        <v>896</v>
      </c>
      <c r="W237" s="484">
        <v>0</v>
      </c>
      <c r="X237" s="484">
        <v>0</v>
      </c>
      <c r="Y237" s="484">
        <v>0</v>
      </c>
      <c r="Z237" s="484">
        <v>0</v>
      </c>
      <c r="AA237" s="484">
        <v>0</v>
      </c>
      <c r="AB237" s="484">
        <v>0</v>
      </c>
      <c r="AC237" s="484">
        <v>0</v>
      </c>
      <c r="AD237" s="484">
        <v>0</v>
      </c>
      <c r="AE237" s="485">
        <v>0</v>
      </c>
      <c r="AF237" s="484">
        <v>19272</v>
      </c>
      <c r="AG237" s="484">
        <v>14827</v>
      </c>
      <c r="AH237" s="484">
        <v>11336</v>
      </c>
      <c r="AI237" s="484">
        <v>9327</v>
      </c>
      <c r="AJ237" s="484">
        <v>5814</v>
      </c>
      <c r="AK237" s="484">
        <v>2974</v>
      </c>
      <c r="AL237" s="484">
        <v>1086</v>
      </c>
      <c r="AM237" s="484">
        <v>93</v>
      </c>
      <c r="AN237" s="485">
        <v>64729</v>
      </c>
      <c r="AO237" s="484">
        <v>28</v>
      </c>
      <c r="AP237" s="484">
        <v>40</v>
      </c>
      <c r="AQ237" s="484">
        <v>41</v>
      </c>
      <c r="AR237" s="484">
        <v>53</v>
      </c>
      <c r="AS237" s="484">
        <v>38</v>
      </c>
      <c r="AT237" s="484">
        <v>21</v>
      </c>
      <c r="AU237" s="484">
        <v>13</v>
      </c>
      <c r="AV237" s="484">
        <v>23</v>
      </c>
      <c r="AW237" s="485">
        <v>257</v>
      </c>
      <c r="AX237" s="484">
        <v>28</v>
      </c>
      <c r="AY237" s="484">
        <v>40</v>
      </c>
      <c r="AZ237" s="484">
        <v>41</v>
      </c>
      <c r="BA237" s="484">
        <v>53</v>
      </c>
      <c r="BB237" s="484">
        <v>38</v>
      </c>
      <c r="BC237" s="484">
        <v>21</v>
      </c>
      <c r="BD237" s="484">
        <v>13</v>
      </c>
      <c r="BE237" s="484">
        <v>23</v>
      </c>
      <c r="BF237" s="486"/>
      <c r="BG237" s="485">
        <v>257</v>
      </c>
      <c r="BH237" s="484">
        <v>28</v>
      </c>
      <c r="BI237" s="484">
        <v>19284</v>
      </c>
      <c r="BJ237" s="484">
        <v>14828</v>
      </c>
      <c r="BK237" s="484">
        <v>11348</v>
      </c>
      <c r="BL237" s="484">
        <v>9312</v>
      </c>
      <c r="BM237" s="484">
        <v>5797</v>
      </c>
      <c r="BN237" s="484">
        <v>2966</v>
      </c>
      <c r="BO237" s="484">
        <v>1096</v>
      </c>
      <c r="BP237" s="484">
        <v>70</v>
      </c>
      <c r="BQ237" s="485">
        <v>64729</v>
      </c>
      <c r="BR237" s="484">
        <v>8</v>
      </c>
      <c r="BS237" s="484">
        <v>9152</v>
      </c>
      <c r="BT237" s="484">
        <v>5410</v>
      </c>
      <c r="BU237" s="484">
        <v>3126</v>
      </c>
      <c r="BV237" s="484">
        <v>1902</v>
      </c>
      <c r="BW237" s="484">
        <v>937</v>
      </c>
      <c r="BX237" s="484">
        <v>403</v>
      </c>
      <c r="BY237" s="484">
        <v>133</v>
      </c>
      <c r="BZ237" s="484">
        <v>5</v>
      </c>
      <c r="CA237" s="485">
        <v>21076</v>
      </c>
      <c r="CB237" s="484">
        <v>2</v>
      </c>
      <c r="CC237" s="484">
        <v>203</v>
      </c>
      <c r="CD237" s="484">
        <v>188</v>
      </c>
      <c r="CE237" s="484">
        <v>155</v>
      </c>
      <c r="CF237" s="484">
        <v>107</v>
      </c>
      <c r="CG237" s="484">
        <v>48</v>
      </c>
      <c r="CH237" s="484">
        <v>19</v>
      </c>
      <c r="CI237" s="484">
        <v>3</v>
      </c>
      <c r="CJ237" s="484">
        <v>0</v>
      </c>
      <c r="CK237" s="485">
        <v>725</v>
      </c>
      <c r="CL237" s="484">
        <v>0</v>
      </c>
      <c r="CM237" s="484">
        <v>3</v>
      </c>
      <c r="CN237" s="484">
        <v>4</v>
      </c>
      <c r="CO237" s="484">
        <v>4</v>
      </c>
      <c r="CP237" s="484">
        <v>4</v>
      </c>
      <c r="CQ237" s="484">
        <v>4</v>
      </c>
      <c r="CR237" s="484">
        <v>9</v>
      </c>
      <c r="CS237" s="484">
        <v>20</v>
      </c>
      <c r="CT237" s="484">
        <v>0</v>
      </c>
      <c r="CU237" s="485">
        <v>48</v>
      </c>
      <c r="CV237" s="484">
        <v>103</v>
      </c>
      <c r="CW237" s="484">
        <v>66</v>
      </c>
      <c r="CX237" s="484">
        <v>66</v>
      </c>
      <c r="CY237" s="484">
        <v>49</v>
      </c>
      <c r="CZ237" s="484">
        <v>35</v>
      </c>
      <c r="DA237" s="484">
        <v>19</v>
      </c>
      <c r="DB237" s="484">
        <v>7</v>
      </c>
      <c r="DC237" s="484">
        <v>3</v>
      </c>
      <c r="DD237" s="485">
        <v>348</v>
      </c>
      <c r="DE237" s="484">
        <v>162</v>
      </c>
      <c r="DF237" s="484">
        <v>70</v>
      </c>
      <c r="DG237" s="484">
        <v>50</v>
      </c>
      <c r="DH237" s="484">
        <v>41</v>
      </c>
      <c r="DI237" s="484">
        <v>15</v>
      </c>
      <c r="DJ237" s="484">
        <v>9</v>
      </c>
      <c r="DK237" s="484">
        <v>6</v>
      </c>
      <c r="DL237" s="484">
        <v>0</v>
      </c>
      <c r="DM237" s="485">
        <v>353</v>
      </c>
      <c r="DN237" s="484">
        <v>377</v>
      </c>
      <c r="DO237" s="484">
        <v>146</v>
      </c>
      <c r="DP237" s="484">
        <v>109</v>
      </c>
      <c r="DQ237" s="484">
        <v>45</v>
      </c>
      <c r="DR237" s="484">
        <v>33</v>
      </c>
      <c r="DS237" s="484">
        <v>16</v>
      </c>
      <c r="DT237" s="484">
        <v>5</v>
      </c>
      <c r="DU237" s="484">
        <v>1</v>
      </c>
      <c r="DV237" s="485">
        <v>732</v>
      </c>
      <c r="DW237" s="484">
        <v>63</v>
      </c>
      <c r="DX237" s="484">
        <v>26</v>
      </c>
      <c r="DY237" s="484">
        <v>23</v>
      </c>
      <c r="DZ237" s="484">
        <v>10</v>
      </c>
      <c r="EA237" s="484">
        <v>9</v>
      </c>
      <c r="EB237" s="484">
        <v>3</v>
      </c>
      <c r="EC237" s="484">
        <v>1</v>
      </c>
      <c r="ED237" s="484">
        <v>0</v>
      </c>
      <c r="EE237" s="485">
        <v>135</v>
      </c>
      <c r="EF237" s="484">
        <v>602</v>
      </c>
      <c r="EG237" s="484">
        <v>242</v>
      </c>
      <c r="EH237" s="484">
        <v>182</v>
      </c>
      <c r="EI237" s="484">
        <v>96</v>
      </c>
      <c r="EJ237" s="484">
        <v>57</v>
      </c>
      <c r="EK237" s="484">
        <v>28</v>
      </c>
      <c r="EL237" s="484">
        <v>12</v>
      </c>
      <c r="EM237" s="484">
        <v>1</v>
      </c>
      <c r="EN237" s="485">
        <v>1220</v>
      </c>
      <c r="EO237" s="484">
        <v>239</v>
      </c>
      <c r="EP237" s="484">
        <v>108</v>
      </c>
      <c r="EQ237" s="484">
        <v>84</v>
      </c>
      <c r="ER237" s="484">
        <v>54</v>
      </c>
      <c r="ES237" s="484">
        <v>29</v>
      </c>
      <c r="ET237" s="484">
        <v>17</v>
      </c>
      <c r="EU237" s="484">
        <v>8</v>
      </c>
      <c r="EV237" s="484">
        <v>0</v>
      </c>
      <c r="EW237" s="485">
        <v>539</v>
      </c>
      <c r="EX237" s="484">
        <v>0</v>
      </c>
      <c r="EY237" s="484">
        <v>0</v>
      </c>
      <c r="EZ237" s="484">
        <v>0</v>
      </c>
      <c r="FA237" s="484">
        <v>0</v>
      </c>
      <c r="FB237" s="484">
        <v>0</v>
      </c>
      <c r="FC237" s="484">
        <v>0</v>
      </c>
      <c r="FD237" s="484">
        <v>0</v>
      </c>
      <c r="FE237" s="484">
        <v>0</v>
      </c>
      <c r="FF237" s="485">
        <v>0</v>
      </c>
      <c r="FG237" s="484">
        <v>0</v>
      </c>
      <c r="FH237" s="484">
        <v>0</v>
      </c>
      <c r="FI237" s="484">
        <v>0</v>
      </c>
      <c r="FJ237" s="484">
        <v>0</v>
      </c>
      <c r="FK237" s="484">
        <v>0</v>
      </c>
      <c r="FL237" s="484">
        <v>0</v>
      </c>
      <c r="FM237" s="484">
        <v>0</v>
      </c>
      <c r="FN237" s="484">
        <v>0</v>
      </c>
      <c r="FO237" s="485">
        <v>0</v>
      </c>
      <c r="FP237" s="484">
        <v>20</v>
      </c>
      <c r="FQ237" s="484">
        <v>17</v>
      </c>
      <c r="FR237" s="484">
        <v>14</v>
      </c>
      <c r="FS237" s="484">
        <v>8</v>
      </c>
      <c r="FT237" s="484">
        <v>9</v>
      </c>
      <c r="FU237" s="484">
        <v>8</v>
      </c>
      <c r="FV237" s="484">
        <v>3</v>
      </c>
      <c r="FW237" s="484">
        <v>0</v>
      </c>
      <c r="FX237" s="485">
        <v>79</v>
      </c>
      <c r="FY237" s="484">
        <v>219</v>
      </c>
      <c r="FZ237" s="484">
        <v>91</v>
      </c>
      <c r="GA237" s="484">
        <v>70</v>
      </c>
      <c r="GB237" s="484">
        <v>46</v>
      </c>
      <c r="GC237" s="484">
        <v>20</v>
      </c>
      <c r="GD237" s="484">
        <v>9</v>
      </c>
      <c r="GE237" s="484">
        <v>5</v>
      </c>
      <c r="GF237" s="484">
        <v>0</v>
      </c>
      <c r="GG237" s="485">
        <v>460</v>
      </c>
      <c r="GH237" s="484">
        <v>18</v>
      </c>
      <c r="GI237" s="484">
        <v>9383</v>
      </c>
      <c r="GJ237" s="484">
        <v>8988</v>
      </c>
      <c r="GK237" s="484">
        <v>7865</v>
      </c>
      <c r="GL237" s="484">
        <v>7195</v>
      </c>
      <c r="GM237" s="484">
        <v>4731</v>
      </c>
      <c r="GN237" s="484">
        <v>2497</v>
      </c>
      <c r="GO237" s="484">
        <v>927</v>
      </c>
      <c r="GP237" s="484">
        <v>61</v>
      </c>
      <c r="GQ237" s="485">
        <v>41665</v>
      </c>
      <c r="GR237" s="484">
        <v>10</v>
      </c>
      <c r="GS237" s="484">
        <v>9901</v>
      </c>
      <c r="GT237" s="484">
        <v>5840</v>
      </c>
      <c r="GU237" s="484">
        <v>3483</v>
      </c>
      <c r="GV237" s="484">
        <v>2117</v>
      </c>
      <c r="GW237" s="484">
        <v>1066</v>
      </c>
      <c r="GX237" s="484">
        <v>469</v>
      </c>
      <c r="GY237" s="484">
        <v>169</v>
      </c>
      <c r="GZ237" s="484">
        <v>9</v>
      </c>
      <c r="HA237" s="485">
        <v>23064</v>
      </c>
      <c r="HB237" s="460">
        <v>0</v>
      </c>
      <c r="HC237" s="460">
        <v>8.8000000000000007</v>
      </c>
      <c r="HD237" s="460">
        <v>0.9</v>
      </c>
      <c r="HE237" s="460">
        <v>0</v>
      </c>
      <c r="HF237" s="460">
        <v>0</v>
      </c>
      <c r="HG237" s="460">
        <v>0.5</v>
      </c>
      <c r="HH237" s="460">
        <v>0</v>
      </c>
      <c r="HI237" s="460">
        <v>0</v>
      </c>
      <c r="HJ237" s="460">
        <v>0</v>
      </c>
      <c r="HK237" s="483">
        <v>10.199999999999999</v>
      </c>
      <c r="HL237" s="460">
        <v>25.5</v>
      </c>
      <c r="HM237" s="460">
        <v>16862.849999999999</v>
      </c>
      <c r="HN237" s="460">
        <v>13399.9</v>
      </c>
      <c r="HO237" s="460">
        <v>10517.4</v>
      </c>
      <c r="HP237" s="460">
        <v>8800.4500000000007</v>
      </c>
      <c r="HQ237" s="460">
        <v>5547.55</v>
      </c>
      <c r="HR237" s="460">
        <v>2854.7</v>
      </c>
      <c r="HS237" s="460">
        <v>1051.05</v>
      </c>
      <c r="HT237" s="460">
        <v>68.2</v>
      </c>
      <c r="HU237" s="483">
        <v>59127.6</v>
      </c>
      <c r="HV237" s="460">
        <v>14.2</v>
      </c>
      <c r="HW237" s="460">
        <v>11241.9</v>
      </c>
      <c r="HX237" s="460">
        <v>10422.1</v>
      </c>
      <c r="HY237" s="460">
        <v>9348.7999999999993</v>
      </c>
      <c r="HZ237" s="460">
        <v>8800.5</v>
      </c>
      <c r="IA237" s="460">
        <v>6780.3</v>
      </c>
      <c r="IB237" s="460">
        <v>4123.5</v>
      </c>
      <c r="IC237" s="460">
        <v>1751.8</v>
      </c>
      <c r="ID237" s="460">
        <v>136.4</v>
      </c>
      <c r="IE237" s="483">
        <v>52619.5</v>
      </c>
      <c r="IF237" s="483">
        <v>43.7</v>
      </c>
      <c r="IG237" s="483">
        <v>52663.199999999997</v>
      </c>
      <c r="IH237" s="460">
        <v>25.5</v>
      </c>
      <c r="II237" s="460">
        <v>16862.849999999999</v>
      </c>
      <c r="IJ237" s="460">
        <v>13399.9</v>
      </c>
      <c r="IK237" s="460">
        <v>10517.4</v>
      </c>
      <c r="IL237" s="460">
        <v>8800.4500000000007</v>
      </c>
      <c r="IM237" s="460">
        <v>5547.55</v>
      </c>
      <c r="IN237" s="460">
        <v>2854.7</v>
      </c>
      <c r="IO237" s="460">
        <v>1051.05</v>
      </c>
      <c r="IP237" s="460">
        <v>68.2</v>
      </c>
      <c r="IQ237" s="483">
        <v>59127.6</v>
      </c>
      <c r="IR237" s="460">
        <v>4.3600000000000003</v>
      </c>
      <c r="IS237" s="460">
        <v>3606.72</v>
      </c>
      <c r="IT237" s="460">
        <v>1125.6199999999999</v>
      </c>
      <c r="IU237" s="460">
        <v>399.62</v>
      </c>
      <c r="IV237" s="460">
        <v>191.44</v>
      </c>
      <c r="IW237" s="460">
        <v>62.46</v>
      </c>
      <c r="IX237" s="460">
        <v>29.92</v>
      </c>
      <c r="IY237" s="460">
        <v>4.63</v>
      </c>
      <c r="IZ237" s="460">
        <v>0</v>
      </c>
      <c r="JA237" s="483">
        <v>5424.77</v>
      </c>
      <c r="JB237" s="460">
        <v>21.14</v>
      </c>
      <c r="JC237" s="460">
        <v>13256.13</v>
      </c>
      <c r="JD237" s="460">
        <v>12274.28</v>
      </c>
      <c r="JE237" s="460">
        <v>10117.780000000001</v>
      </c>
      <c r="JF237" s="460">
        <v>8609.01</v>
      </c>
      <c r="JG237" s="460">
        <v>5485.09</v>
      </c>
      <c r="JH237" s="460">
        <v>2824.78</v>
      </c>
      <c r="JI237" s="460">
        <v>1046.42</v>
      </c>
      <c r="JJ237" s="460">
        <v>68.2</v>
      </c>
      <c r="JK237" s="483">
        <v>53702.83</v>
      </c>
      <c r="JL237" s="460">
        <v>11.7</v>
      </c>
      <c r="JM237" s="460">
        <v>8837.4</v>
      </c>
      <c r="JN237" s="460">
        <v>9546.7000000000007</v>
      </c>
      <c r="JO237" s="460">
        <v>8993.6</v>
      </c>
      <c r="JP237" s="460">
        <v>8609</v>
      </c>
      <c r="JQ237" s="460">
        <v>6704</v>
      </c>
      <c r="JR237" s="460">
        <v>4080.2</v>
      </c>
      <c r="JS237" s="460">
        <v>1744</v>
      </c>
      <c r="JT237" s="460">
        <v>136.4</v>
      </c>
      <c r="JU237" s="483">
        <v>48663</v>
      </c>
      <c r="JV237" s="483">
        <v>43.7</v>
      </c>
      <c r="JW237" s="483">
        <v>48706.7</v>
      </c>
      <c r="JX237" s="461"/>
      <c r="JY237" s="461"/>
      <c r="JZ237" s="461"/>
      <c r="KA237" s="461"/>
      <c r="KB237" s="461"/>
      <c r="KC237" s="461"/>
      <c r="KD237" s="461"/>
      <c r="KE237" s="461"/>
      <c r="KF237" s="461"/>
      <c r="KG237" s="461"/>
      <c r="KH237" s="461"/>
      <c r="KI237" s="461"/>
      <c r="KJ237" s="461"/>
      <c r="KK237" s="461"/>
      <c r="KL237" s="461"/>
      <c r="KM237" s="461"/>
      <c r="KN237" s="461"/>
      <c r="KO237" s="461"/>
      <c r="KP237" s="461"/>
      <c r="KQ237" s="461"/>
      <c r="KR237" s="461"/>
      <c r="KS237" s="461"/>
      <c r="KT237" s="461"/>
      <c r="KU237" s="461"/>
      <c r="KV237" s="461"/>
      <c r="KW237" s="461"/>
      <c r="KX237" s="462"/>
    </row>
    <row r="238" spans="1:310" s="463" customFormat="1" x14ac:dyDescent="0.2">
      <c r="A238" s="457" t="s">
        <v>484</v>
      </c>
      <c r="B238" s="473" t="s">
        <v>1071</v>
      </c>
      <c r="C238" s="464" t="s">
        <v>784</v>
      </c>
      <c r="D238" s="465" t="s">
        <v>485</v>
      </c>
      <c r="E238" s="484">
        <v>4985</v>
      </c>
      <c r="F238" s="484">
        <v>11032</v>
      </c>
      <c r="G238" s="484">
        <v>12227</v>
      </c>
      <c r="H238" s="484">
        <v>10095</v>
      </c>
      <c r="I238" s="484">
        <v>7519</v>
      </c>
      <c r="J238" s="484">
        <v>4818</v>
      </c>
      <c r="K238" s="484">
        <v>2857</v>
      </c>
      <c r="L238" s="484">
        <v>275</v>
      </c>
      <c r="M238" s="485">
        <v>53808</v>
      </c>
      <c r="N238" s="484">
        <v>194</v>
      </c>
      <c r="O238" s="484">
        <v>225</v>
      </c>
      <c r="P238" s="484">
        <v>174</v>
      </c>
      <c r="Q238" s="484">
        <v>164</v>
      </c>
      <c r="R238" s="484">
        <v>132</v>
      </c>
      <c r="S238" s="484">
        <v>67</v>
      </c>
      <c r="T238" s="484">
        <v>46</v>
      </c>
      <c r="U238" s="484">
        <v>7</v>
      </c>
      <c r="V238" s="485">
        <v>1009</v>
      </c>
      <c r="W238" s="484">
        <v>3</v>
      </c>
      <c r="X238" s="484">
        <v>0</v>
      </c>
      <c r="Y238" s="484">
        <v>0</v>
      </c>
      <c r="Z238" s="484">
        <v>0</v>
      </c>
      <c r="AA238" s="484">
        <v>1</v>
      </c>
      <c r="AB238" s="484">
        <v>1</v>
      </c>
      <c r="AC238" s="484">
        <v>0</v>
      </c>
      <c r="AD238" s="484">
        <v>0</v>
      </c>
      <c r="AE238" s="485">
        <v>5</v>
      </c>
      <c r="AF238" s="484">
        <v>4788</v>
      </c>
      <c r="AG238" s="484">
        <v>10807</v>
      </c>
      <c r="AH238" s="484">
        <v>12053</v>
      </c>
      <c r="AI238" s="484">
        <v>9931</v>
      </c>
      <c r="AJ238" s="484">
        <v>7386</v>
      </c>
      <c r="AK238" s="484">
        <v>4750</v>
      </c>
      <c r="AL238" s="484">
        <v>2811</v>
      </c>
      <c r="AM238" s="484">
        <v>268</v>
      </c>
      <c r="AN238" s="485">
        <v>52794</v>
      </c>
      <c r="AO238" s="484">
        <v>11</v>
      </c>
      <c r="AP238" s="484">
        <v>19</v>
      </c>
      <c r="AQ238" s="484">
        <v>38</v>
      </c>
      <c r="AR238" s="484">
        <v>50</v>
      </c>
      <c r="AS238" s="484">
        <v>46</v>
      </c>
      <c r="AT238" s="484">
        <v>36</v>
      </c>
      <c r="AU238" s="484">
        <v>26</v>
      </c>
      <c r="AV238" s="484">
        <v>20</v>
      </c>
      <c r="AW238" s="485">
        <v>246</v>
      </c>
      <c r="AX238" s="484">
        <v>11</v>
      </c>
      <c r="AY238" s="484">
        <v>19</v>
      </c>
      <c r="AZ238" s="484">
        <v>38</v>
      </c>
      <c r="BA238" s="484">
        <v>50</v>
      </c>
      <c r="BB238" s="484">
        <v>46</v>
      </c>
      <c r="BC238" s="484">
        <v>36</v>
      </c>
      <c r="BD238" s="484">
        <v>26</v>
      </c>
      <c r="BE238" s="484">
        <v>20</v>
      </c>
      <c r="BF238" s="486"/>
      <c r="BG238" s="485">
        <v>246</v>
      </c>
      <c r="BH238" s="484">
        <v>11</v>
      </c>
      <c r="BI238" s="484">
        <v>4796</v>
      </c>
      <c r="BJ238" s="484">
        <v>10826</v>
      </c>
      <c r="BK238" s="484">
        <v>12065</v>
      </c>
      <c r="BL238" s="484">
        <v>9927</v>
      </c>
      <c r="BM238" s="484">
        <v>7376</v>
      </c>
      <c r="BN238" s="484">
        <v>4740</v>
      </c>
      <c r="BO238" s="484">
        <v>2805</v>
      </c>
      <c r="BP238" s="484">
        <v>248</v>
      </c>
      <c r="BQ238" s="485">
        <v>52794</v>
      </c>
      <c r="BR238" s="484">
        <v>5</v>
      </c>
      <c r="BS238" s="484">
        <v>2725</v>
      </c>
      <c r="BT238" s="484">
        <v>4486</v>
      </c>
      <c r="BU238" s="484">
        <v>3937</v>
      </c>
      <c r="BV238" s="484">
        <v>2647</v>
      </c>
      <c r="BW238" s="484">
        <v>1636</v>
      </c>
      <c r="BX238" s="484">
        <v>867</v>
      </c>
      <c r="BY238" s="484">
        <v>439</v>
      </c>
      <c r="BZ238" s="484">
        <v>31</v>
      </c>
      <c r="CA238" s="485">
        <v>16773</v>
      </c>
      <c r="CB238" s="484">
        <v>0</v>
      </c>
      <c r="CC238" s="484">
        <v>27</v>
      </c>
      <c r="CD238" s="484">
        <v>83</v>
      </c>
      <c r="CE238" s="484">
        <v>123</v>
      </c>
      <c r="CF238" s="484">
        <v>80</v>
      </c>
      <c r="CG238" s="484">
        <v>80</v>
      </c>
      <c r="CH238" s="484">
        <v>48</v>
      </c>
      <c r="CI238" s="484">
        <v>28</v>
      </c>
      <c r="CJ238" s="484">
        <v>0</v>
      </c>
      <c r="CK238" s="485">
        <v>469</v>
      </c>
      <c r="CL238" s="484">
        <v>0</v>
      </c>
      <c r="CM238" s="484">
        <v>3</v>
      </c>
      <c r="CN238" s="484">
        <v>13</v>
      </c>
      <c r="CO238" s="484">
        <v>9</v>
      </c>
      <c r="CP238" s="484">
        <v>17</v>
      </c>
      <c r="CQ238" s="484">
        <v>5</v>
      </c>
      <c r="CR238" s="484">
        <v>12</v>
      </c>
      <c r="CS238" s="484">
        <v>27</v>
      </c>
      <c r="CT238" s="484">
        <v>6</v>
      </c>
      <c r="CU238" s="485">
        <v>92</v>
      </c>
      <c r="CV238" s="484">
        <v>296</v>
      </c>
      <c r="CW238" s="484">
        <v>500</v>
      </c>
      <c r="CX238" s="484">
        <v>857</v>
      </c>
      <c r="CY238" s="484">
        <v>779</v>
      </c>
      <c r="CZ238" s="484">
        <v>523</v>
      </c>
      <c r="DA238" s="484">
        <v>360</v>
      </c>
      <c r="DB238" s="484">
        <v>324</v>
      </c>
      <c r="DC238" s="484">
        <v>64</v>
      </c>
      <c r="DD238" s="485">
        <v>3703</v>
      </c>
      <c r="DE238" s="484">
        <v>102</v>
      </c>
      <c r="DF238" s="484">
        <v>206</v>
      </c>
      <c r="DG238" s="484">
        <v>175</v>
      </c>
      <c r="DH238" s="484">
        <v>142</v>
      </c>
      <c r="DI238" s="484">
        <v>94</v>
      </c>
      <c r="DJ238" s="484">
        <v>62</v>
      </c>
      <c r="DK238" s="484">
        <v>45</v>
      </c>
      <c r="DL238" s="484">
        <v>4</v>
      </c>
      <c r="DM238" s="485">
        <v>830</v>
      </c>
      <c r="DN238" s="484">
        <v>45</v>
      </c>
      <c r="DO238" s="484">
        <v>85</v>
      </c>
      <c r="DP238" s="484">
        <v>58</v>
      </c>
      <c r="DQ238" s="484">
        <v>42</v>
      </c>
      <c r="DR238" s="484">
        <v>21</v>
      </c>
      <c r="DS238" s="484">
        <v>11</v>
      </c>
      <c r="DT238" s="484">
        <v>6</v>
      </c>
      <c r="DU238" s="484">
        <v>0</v>
      </c>
      <c r="DV238" s="485">
        <v>268</v>
      </c>
      <c r="DW238" s="484">
        <v>45</v>
      </c>
      <c r="DX238" s="484">
        <v>59</v>
      </c>
      <c r="DY238" s="484">
        <v>61</v>
      </c>
      <c r="DZ238" s="484">
        <v>41</v>
      </c>
      <c r="EA238" s="484">
        <v>31</v>
      </c>
      <c r="EB238" s="484">
        <v>17</v>
      </c>
      <c r="EC238" s="484">
        <v>10</v>
      </c>
      <c r="ED238" s="484">
        <v>3</v>
      </c>
      <c r="EE238" s="485">
        <v>267</v>
      </c>
      <c r="EF238" s="484">
        <v>192</v>
      </c>
      <c r="EG238" s="484">
        <v>350</v>
      </c>
      <c r="EH238" s="484">
        <v>294</v>
      </c>
      <c r="EI238" s="484">
        <v>225</v>
      </c>
      <c r="EJ238" s="484">
        <v>146</v>
      </c>
      <c r="EK238" s="484">
        <v>90</v>
      </c>
      <c r="EL238" s="484">
        <v>61</v>
      </c>
      <c r="EM238" s="484">
        <v>7</v>
      </c>
      <c r="EN238" s="485">
        <v>1365</v>
      </c>
      <c r="EO238" s="484">
        <v>122</v>
      </c>
      <c r="EP238" s="484">
        <v>220</v>
      </c>
      <c r="EQ238" s="484">
        <v>188</v>
      </c>
      <c r="ER238" s="484">
        <v>155</v>
      </c>
      <c r="ES238" s="484">
        <v>104</v>
      </c>
      <c r="ET238" s="484">
        <v>70</v>
      </c>
      <c r="EU238" s="484">
        <v>48</v>
      </c>
      <c r="EV238" s="484">
        <v>6</v>
      </c>
      <c r="EW238" s="485">
        <v>913</v>
      </c>
      <c r="EX238" s="484">
        <v>0</v>
      </c>
      <c r="EY238" s="484">
        <v>0</v>
      </c>
      <c r="EZ238" s="484">
        <v>0</v>
      </c>
      <c r="FA238" s="484">
        <v>0</v>
      </c>
      <c r="FB238" s="484">
        <v>0</v>
      </c>
      <c r="FC238" s="484">
        <v>0</v>
      </c>
      <c r="FD238" s="484">
        <v>0</v>
      </c>
      <c r="FE238" s="484">
        <v>0</v>
      </c>
      <c r="FF238" s="485">
        <v>0</v>
      </c>
      <c r="FG238" s="484">
        <v>0</v>
      </c>
      <c r="FH238" s="484">
        <v>0</v>
      </c>
      <c r="FI238" s="484">
        <v>0</v>
      </c>
      <c r="FJ238" s="484">
        <v>0</v>
      </c>
      <c r="FK238" s="484">
        <v>0</v>
      </c>
      <c r="FL238" s="484">
        <v>0</v>
      </c>
      <c r="FM238" s="484">
        <v>0</v>
      </c>
      <c r="FN238" s="484">
        <v>0</v>
      </c>
      <c r="FO238" s="485">
        <v>0</v>
      </c>
      <c r="FP238" s="484">
        <v>1</v>
      </c>
      <c r="FQ238" s="484">
        <v>13</v>
      </c>
      <c r="FR238" s="484">
        <v>7</v>
      </c>
      <c r="FS238" s="484">
        <v>13</v>
      </c>
      <c r="FT238" s="484">
        <v>12</v>
      </c>
      <c r="FU238" s="484">
        <v>2</v>
      </c>
      <c r="FV238" s="484">
        <v>2</v>
      </c>
      <c r="FW238" s="484">
        <v>1</v>
      </c>
      <c r="FX238" s="485">
        <v>51</v>
      </c>
      <c r="FY238" s="484">
        <v>121</v>
      </c>
      <c r="FZ238" s="484">
        <v>207</v>
      </c>
      <c r="GA238" s="484">
        <v>181</v>
      </c>
      <c r="GB238" s="484">
        <v>142</v>
      </c>
      <c r="GC238" s="484">
        <v>92</v>
      </c>
      <c r="GD238" s="484">
        <v>68</v>
      </c>
      <c r="GE238" s="484">
        <v>46</v>
      </c>
      <c r="GF238" s="484">
        <v>5</v>
      </c>
      <c r="GG238" s="485">
        <v>862</v>
      </c>
      <c r="GH238" s="484">
        <v>6</v>
      </c>
      <c r="GI238" s="484">
        <v>1929</v>
      </c>
      <c r="GJ238" s="484">
        <v>6094</v>
      </c>
      <c r="GK238" s="484">
        <v>7825</v>
      </c>
      <c r="GL238" s="484">
        <v>7091</v>
      </c>
      <c r="GM238" s="484">
        <v>5599</v>
      </c>
      <c r="GN238" s="484">
        <v>3784</v>
      </c>
      <c r="GO238" s="484">
        <v>2295</v>
      </c>
      <c r="GP238" s="484">
        <v>208</v>
      </c>
      <c r="GQ238" s="485">
        <v>34831</v>
      </c>
      <c r="GR238" s="484">
        <v>5</v>
      </c>
      <c r="GS238" s="484">
        <v>2867</v>
      </c>
      <c r="GT238" s="484">
        <v>4732</v>
      </c>
      <c r="GU238" s="484">
        <v>4240</v>
      </c>
      <c r="GV238" s="484">
        <v>2836</v>
      </c>
      <c r="GW238" s="484">
        <v>1777</v>
      </c>
      <c r="GX238" s="484">
        <v>956</v>
      </c>
      <c r="GY238" s="484">
        <v>510</v>
      </c>
      <c r="GZ238" s="484">
        <v>40</v>
      </c>
      <c r="HA238" s="485">
        <v>17963</v>
      </c>
      <c r="HB238" s="460">
        <v>0</v>
      </c>
      <c r="HC238" s="460">
        <v>24.25</v>
      </c>
      <c r="HD238" s="460">
        <v>4.5</v>
      </c>
      <c r="HE238" s="460">
        <v>0.5</v>
      </c>
      <c r="HF238" s="460">
        <v>1.5</v>
      </c>
      <c r="HG238" s="460">
        <v>0.5</v>
      </c>
      <c r="HH238" s="460">
        <v>0</v>
      </c>
      <c r="HI238" s="460">
        <v>0</v>
      </c>
      <c r="HJ238" s="460">
        <v>0</v>
      </c>
      <c r="HK238" s="483">
        <v>31.25</v>
      </c>
      <c r="HL238" s="460">
        <v>9.75</v>
      </c>
      <c r="HM238" s="460">
        <v>4071.25</v>
      </c>
      <c r="HN238" s="460">
        <v>9643.75</v>
      </c>
      <c r="HO238" s="460">
        <v>11022</v>
      </c>
      <c r="HP238" s="460">
        <v>9229.75</v>
      </c>
      <c r="HQ238" s="460">
        <v>6952</v>
      </c>
      <c r="HR238" s="460">
        <v>4510.75</v>
      </c>
      <c r="HS238" s="460">
        <v>2678.75</v>
      </c>
      <c r="HT238" s="460">
        <v>240.25</v>
      </c>
      <c r="HU238" s="483">
        <v>48358.25</v>
      </c>
      <c r="HV238" s="460">
        <v>5.4</v>
      </c>
      <c r="HW238" s="460">
        <v>2714.2</v>
      </c>
      <c r="HX238" s="460">
        <v>7500.7</v>
      </c>
      <c r="HY238" s="460">
        <v>9797.2999999999993</v>
      </c>
      <c r="HZ238" s="460">
        <v>9229.7999999999993</v>
      </c>
      <c r="IA238" s="460">
        <v>8496.9</v>
      </c>
      <c r="IB238" s="460">
        <v>6515.5</v>
      </c>
      <c r="IC238" s="460">
        <v>4464.6000000000004</v>
      </c>
      <c r="ID238" s="460">
        <v>480.5</v>
      </c>
      <c r="IE238" s="483">
        <v>49204.9</v>
      </c>
      <c r="IF238" s="483">
        <v>0</v>
      </c>
      <c r="IG238" s="483">
        <v>49204.9</v>
      </c>
      <c r="IH238" s="460">
        <v>9.75</v>
      </c>
      <c r="II238" s="460">
        <v>4071.25</v>
      </c>
      <c r="IJ238" s="460">
        <v>9643.75</v>
      </c>
      <c r="IK238" s="460">
        <v>11022</v>
      </c>
      <c r="IL238" s="460">
        <v>9229.75</v>
      </c>
      <c r="IM238" s="460">
        <v>6952</v>
      </c>
      <c r="IN238" s="460">
        <v>4510.75</v>
      </c>
      <c r="IO238" s="460">
        <v>2678.75</v>
      </c>
      <c r="IP238" s="460">
        <v>240.25</v>
      </c>
      <c r="IQ238" s="483">
        <v>48358.25</v>
      </c>
      <c r="IR238" s="460">
        <v>4.49</v>
      </c>
      <c r="IS238" s="460">
        <v>972.48</v>
      </c>
      <c r="IT238" s="460">
        <v>1281.5999999999999</v>
      </c>
      <c r="IU238" s="460">
        <v>816.01</v>
      </c>
      <c r="IV238" s="460">
        <v>276.14999999999998</v>
      </c>
      <c r="IW238" s="460">
        <v>108.76</v>
      </c>
      <c r="IX238" s="460">
        <v>54.31</v>
      </c>
      <c r="IY238" s="460">
        <v>23.89</v>
      </c>
      <c r="IZ238" s="460">
        <v>0.13</v>
      </c>
      <c r="JA238" s="483">
        <v>3537.82</v>
      </c>
      <c r="JB238" s="460">
        <v>5.26</v>
      </c>
      <c r="JC238" s="460">
        <v>3098.77</v>
      </c>
      <c r="JD238" s="460">
        <v>8362.15</v>
      </c>
      <c r="JE238" s="460">
        <v>10205.99</v>
      </c>
      <c r="JF238" s="460">
        <v>8953.6</v>
      </c>
      <c r="JG238" s="460">
        <v>6843.24</v>
      </c>
      <c r="JH238" s="460">
        <v>4456.4399999999996</v>
      </c>
      <c r="JI238" s="460">
        <v>2654.86</v>
      </c>
      <c r="JJ238" s="460">
        <v>240.12</v>
      </c>
      <c r="JK238" s="483">
        <v>44820.43</v>
      </c>
      <c r="JL238" s="460">
        <v>2.9</v>
      </c>
      <c r="JM238" s="460">
        <v>2065.8000000000002</v>
      </c>
      <c r="JN238" s="460">
        <v>6503.9</v>
      </c>
      <c r="JO238" s="460">
        <v>9072</v>
      </c>
      <c r="JP238" s="460">
        <v>8953.6</v>
      </c>
      <c r="JQ238" s="460">
        <v>8364</v>
      </c>
      <c r="JR238" s="460">
        <v>6437.1</v>
      </c>
      <c r="JS238" s="460">
        <v>4424.8</v>
      </c>
      <c r="JT238" s="460">
        <v>480.2</v>
      </c>
      <c r="JU238" s="483">
        <v>46304.3</v>
      </c>
      <c r="JV238" s="483">
        <v>0</v>
      </c>
      <c r="JW238" s="483">
        <v>46304.3</v>
      </c>
      <c r="JX238" s="461"/>
      <c r="JY238" s="461"/>
      <c r="JZ238" s="461"/>
      <c r="KA238" s="461"/>
      <c r="KB238" s="461"/>
      <c r="KC238" s="461"/>
      <c r="KD238" s="461"/>
      <c r="KE238" s="461"/>
      <c r="KF238" s="461"/>
      <c r="KG238" s="461"/>
      <c r="KH238" s="461"/>
      <c r="KI238" s="461"/>
      <c r="KJ238" s="461"/>
      <c r="KK238" s="461"/>
      <c r="KL238" s="461"/>
      <c r="KM238" s="461"/>
      <c r="KN238" s="461"/>
      <c r="KO238" s="461"/>
      <c r="KP238" s="461"/>
      <c r="KQ238" s="461"/>
      <c r="KR238" s="461"/>
      <c r="KS238" s="461"/>
      <c r="KT238" s="461"/>
      <c r="KU238" s="461"/>
      <c r="KV238" s="461"/>
      <c r="KW238" s="461"/>
      <c r="KX238" s="462"/>
    </row>
    <row r="239" spans="1:310" s="463" customFormat="1" x14ac:dyDescent="0.2">
      <c r="A239" s="457" t="s">
        <v>486</v>
      </c>
      <c r="B239" s="473" t="s">
        <v>1072</v>
      </c>
      <c r="C239" s="464" t="s">
        <v>626</v>
      </c>
      <c r="D239" s="465" t="s">
        <v>487</v>
      </c>
      <c r="E239" s="484">
        <v>7055</v>
      </c>
      <c r="F239" s="484">
        <v>17565</v>
      </c>
      <c r="G239" s="484">
        <v>16004</v>
      </c>
      <c r="H239" s="484">
        <v>11411</v>
      </c>
      <c r="I239" s="484">
        <v>7397</v>
      </c>
      <c r="J239" s="484">
        <v>3140</v>
      </c>
      <c r="K239" s="484">
        <v>1523</v>
      </c>
      <c r="L239" s="484">
        <v>119</v>
      </c>
      <c r="M239" s="485">
        <v>64214</v>
      </c>
      <c r="N239" s="484">
        <v>451</v>
      </c>
      <c r="O239" s="484">
        <v>250</v>
      </c>
      <c r="P239" s="484">
        <v>186</v>
      </c>
      <c r="Q239" s="484">
        <v>121</v>
      </c>
      <c r="R239" s="484">
        <v>66</v>
      </c>
      <c r="S239" s="484">
        <v>22</v>
      </c>
      <c r="T239" s="484">
        <v>15</v>
      </c>
      <c r="U239" s="484">
        <v>2</v>
      </c>
      <c r="V239" s="485">
        <v>1113</v>
      </c>
      <c r="W239" s="484">
        <v>0</v>
      </c>
      <c r="X239" s="484">
        <v>0</v>
      </c>
      <c r="Y239" s="484">
        <v>0</v>
      </c>
      <c r="Z239" s="484">
        <v>0</v>
      </c>
      <c r="AA239" s="484">
        <v>0</v>
      </c>
      <c r="AB239" s="484">
        <v>0</v>
      </c>
      <c r="AC239" s="484">
        <v>0</v>
      </c>
      <c r="AD239" s="484">
        <v>0</v>
      </c>
      <c r="AE239" s="485">
        <v>0</v>
      </c>
      <c r="AF239" s="484">
        <v>6604</v>
      </c>
      <c r="AG239" s="484">
        <v>17315</v>
      </c>
      <c r="AH239" s="484">
        <v>15818</v>
      </c>
      <c r="AI239" s="484">
        <v>11290</v>
      </c>
      <c r="AJ239" s="484">
        <v>7331</v>
      </c>
      <c r="AK239" s="484">
        <v>3118</v>
      </c>
      <c r="AL239" s="484">
        <v>1508</v>
      </c>
      <c r="AM239" s="484">
        <v>117</v>
      </c>
      <c r="AN239" s="485">
        <v>63101</v>
      </c>
      <c r="AO239" s="484">
        <v>20</v>
      </c>
      <c r="AP239" s="484">
        <v>74</v>
      </c>
      <c r="AQ239" s="484">
        <v>106</v>
      </c>
      <c r="AR239" s="484">
        <v>114</v>
      </c>
      <c r="AS239" s="484">
        <v>70</v>
      </c>
      <c r="AT239" s="484">
        <v>38</v>
      </c>
      <c r="AU239" s="484">
        <v>22</v>
      </c>
      <c r="AV239" s="484">
        <v>10</v>
      </c>
      <c r="AW239" s="485">
        <v>454</v>
      </c>
      <c r="AX239" s="484">
        <v>20</v>
      </c>
      <c r="AY239" s="484">
        <v>74</v>
      </c>
      <c r="AZ239" s="484">
        <v>106</v>
      </c>
      <c r="BA239" s="484">
        <v>114</v>
      </c>
      <c r="BB239" s="484">
        <v>70</v>
      </c>
      <c r="BC239" s="484">
        <v>38</v>
      </c>
      <c r="BD239" s="484">
        <v>22</v>
      </c>
      <c r="BE239" s="484">
        <v>10</v>
      </c>
      <c r="BF239" s="486"/>
      <c r="BG239" s="485">
        <v>454</v>
      </c>
      <c r="BH239" s="484">
        <v>20</v>
      </c>
      <c r="BI239" s="484">
        <v>6658</v>
      </c>
      <c r="BJ239" s="484">
        <v>17347</v>
      </c>
      <c r="BK239" s="484">
        <v>15826</v>
      </c>
      <c r="BL239" s="484">
        <v>11246</v>
      </c>
      <c r="BM239" s="484">
        <v>7299</v>
      </c>
      <c r="BN239" s="484">
        <v>3102</v>
      </c>
      <c r="BO239" s="484">
        <v>1496</v>
      </c>
      <c r="BP239" s="484">
        <v>107</v>
      </c>
      <c r="BQ239" s="485">
        <v>63101</v>
      </c>
      <c r="BR239" s="484">
        <v>8</v>
      </c>
      <c r="BS239" s="484">
        <v>4225</v>
      </c>
      <c r="BT239" s="484">
        <v>6611</v>
      </c>
      <c r="BU239" s="484">
        <v>4481</v>
      </c>
      <c r="BV239" s="484">
        <v>2508</v>
      </c>
      <c r="BW239" s="484">
        <v>1213</v>
      </c>
      <c r="BX239" s="484">
        <v>413</v>
      </c>
      <c r="BY239" s="484">
        <v>174</v>
      </c>
      <c r="BZ239" s="484">
        <v>16</v>
      </c>
      <c r="CA239" s="485">
        <v>19649</v>
      </c>
      <c r="CB239" s="484">
        <v>3</v>
      </c>
      <c r="CC239" s="484">
        <v>40</v>
      </c>
      <c r="CD239" s="484">
        <v>197</v>
      </c>
      <c r="CE239" s="484">
        <v>206</v>
      </c>
      <c r="CF239" s="484">
        <v>142</v>
      </c>
      <c r="CG239" s="484">
        <v>66</v>
      </c>
      <c r="CH239" s="484">
        <v>20</v>
      </c>
      <c r="CI239" s="484">
        <v>13</v>
      </c>
      <c r="CJ239" s="484">
        <v>1</v>
      </c>
      <c r="CK239" s="485">
        <v>688</v>
      </c>
      <c r="CL239" s="484">
        <v>0</v>
      </c>
      <c r="CM239" s="484">
        <v>4</v>
      </c>
      <c r="CN239" s="484">
        <v>21</v>
      </c>
      <c r="CO239" s="484">
        <v>22</v>
      </c>
      <c r="CP239" s="484">
        <v>23</v>
      </c>
      <c r="CQ239" s="484">
        <v>16</v>
      </c>
      <c r="CR239" s="484">
        <v>16</v>
      </c>
      <c r="CS239" s="484">
        <v>17</v>
      </c>
      <c r="CT239" s="484">
        <v>1</v>
      </c>
      <c r="CU239" s="485">
        <v>120</v>
      </c>
      <c r="CV239" s="484">
        <v>188</v>
      </c>
      <c r="CW239" s="484">
        <v>115</v>
      </c>
      <c r="CX239" s="484">
        <v>109</v>
      </c>
      <c r="CY239" s="484">
        <v>90</v>
      </c>
      <c r="CZ239" s="484">
        <v>50</v>
      </c>
      <c r="DA239" s="484">
        <v>33</v>
      </c>
      <c r="DB239" s="484">
        <v>40</v>
      </c>
      <c r="DC239" s="484">
        <v>8</v>
      </c>
      <c r="DD239" s="485">
        <v>633</v>
      </c>
      <c r="DE239" s="484">
        <v>119</v>
      </c>
      <c r="DF239" s="484">
        <v>165</v>
      </c>
      <c r="DG239" s="484">
        <v>97</v>
      </c>
      <c r="DH239" s="484">
        <v>67</v>
      </c>
      <c r="DI239" s="484">
        <v>30</v>
      </c>
      <c r="DJ239" s="484">
        <v>20</v>
      </c>
      <c r="DK239" s="484">
        <v>9</v>
      </c>
      <c r="DL239" s="484">
        <v>0</v>
      </c>
      <c r="DM239" s="485">
        <v>507</v>
      </c>
      <c r="DN239" s="484">
        <v>31</v>
      </c>
      <c r="DO239" s="484">
        <v>41</v>
      </c>
      <c r="DP239" s="484">
        <v>48</v>
      </c>
      <c r="DQ239" s="484">
        <v>25</v>
      </c>
      <c r="DR239" s="484">
        <v>21</v>
      </c>
      <c r="DS239" s="484">
        <v>10</v>
      </c>
      <c r="DT239" s="484">
        <v>4</v>
      </c>
      <c r="DU239" s="484">
        <v>0</v>
      </c>
      <c r="DV239" s="485">
        <v>180</v>
      </c>
      <c r="DW239" s="484">
        <v>29</v>
      </c>
      <c r="DX239" s="484">
        <v>16</v>
      </c>
      <c r="DY239" s="484">
        <v>14</v>
      </c>
      <c r="DZ239" s="484">
        <v>4</v>
      </c>
      <c r="EA239" s="484">
        <v>4</v>
      </c>
      <c r="EB239" s="484">
        <v>1</v>
      </c>
      <c r="EC239" s="484">
        <v>1</v>
      </c>
      <c r="ED239" s="484">
        <v>1</v>
      </c>
      <c r="EE239" s="485">
        <v>70</v>
      </c>
      <c r="EF239" s="484">
        <v>179</v>
      </c>
      <c r="EG239" s="484">
        <v>222</v>
      </c>
      <c r="EH239" s="484">
        <v>159</v>
      </c>
      <c r="EI239" s="484">
        <v>96</v>
      </c>
      <c r="EJ239" s="484">
        <v>55</v>
      </c>
      <c r="EK239" s="484">
        <v>31</v>
      </c>
      <c r="EL239" s="484">
        <v>14</v>
      </c>
      <c r="EM239" s="484">
        <v>1</v>
      </c>
      <c r="EN239" s="485">
        <v>757</v>
      </c>
      <c r="EO239" s="484">
        <v>109</v>
      </c>
      <c r="EP239" s="484">
        <v>96</v>
      </c>
      <c r="EQ239" s="484">
        <v>76</v>
      </c>
      <c r="ER239" s="484">
        <v>44</v>
      </c>
      <c r="ES239" s="484">
        <v>31</v>
      </c>
      <c r="ET239" s="484">
        <v>20</v>
      </c>
      <c r="EU239" s="484">
        <v>11</v>
      </c>
      <c r="EV239" s="484">
        <v>1</v>
      </c>
      <c r="EW239" s="485">
        <v>388</v>
      </c>
      <c r="EX239" s="484">
        <v>0</v>
      </c>
      <c r="EY239" s="484">
        <v>0</v>
      </c>
      <c r="EZ239" s="484">
        <v>0</v>
      </c>
      <c r="FA239" s="484">
        <v>0</v>
      </c>
      <c r="FB239" s="484">
        <v>0</v>
      </c>
      <c r="FC239" s="484">
        <v>0</v>
      </c>
      <c r="FD239" s="484">
        <v>0</v>
      </c>
      <c r="FE239" s="484">
        <v>0</v>
      </c>
      <c r="FF239" s="485">
        <v>0</v>
      </c>
      <c r="FG239" s="484">
        <v>0</v>
      </c>
      <c r="FH239" s="484">
        <v>0</v>
      </c>
      <c r="FI239" s="484">
        <v>0</v>
      </c>
      <c r="FJ239" s="484">
        <v>0</v>
      </c>
      <c r="FK239" s="484">
        <v>0</v>
      </c>
      <c r="FL239" s="484">
        <v>0</v>
      </c>
      <c r="FM239" s="484">
        <v>0</v>
      </c>
      <c r="FN239" s="484">
        <v>0</v>
      </c>
      <c r="FO239" s="485">
        <v>0</v>
      </c>
      <c r="FP239" s="484">
        <v>6</v>
      </c>
      <c r="FQ239" s="484">
        <v>8</v>
      </c>
      <c r="FR239" s="484">
        <v>18</v>
      </c>
      <c r="FS239" s="484">
        <v>16</v>
      </c>
      <c r="FT239" s="484">
        <v>10</v>
      </c>
      <c r="FU239" s="484">
        <v>9</v>
      </c>
      <c r="FV239" s="484">
        <v>2</v>
      </c>
      <c r="FW239" s="484">
        <v>0</v>
      </c>
      <c r="FX239" s="485">
        <v>69</v>
      </c>
      <c r="FY239" s="484">
        <v>103</v>
      </c>
      <c r="FZ239" s="484">
        <v>88</v>
      </c>
      <c r="GA239" s="484">
        <v>58</v>
      </c>
      <c r="GB239" s="484">
        <v>28</v>
      </c>
      <c r="GC239" s="484">
        <v>21</v>
      </c>
      <c r="GD239" s="484">
        <v>11</v>
      </c>
      <c r="GE239" s="484">
        <v>9</v>
      </c>
      <c r="GF239" s="484">
        <v>1</v>
      </c>
      <c r="GG239" s="485">
        <v>319</v>
      </c>
      <c r="GH239" s="484">
        <v>9</v>
      </c>
      <c r="GI239" s="484">
        <v>2141</v>
      </c>
      <c r="GJ239" s="484">
        <v>10346</v>
      </c>
      <c r="GK239" s="484">
        <v>10946</v>
      </c>
      <c r="GL239" s="484">
        <v>8454</v>
      </c>
      <c r="GM239" s="484">
        <v>5929</v>
      </c>
      <c r="GN239" s="484">
        <v>2609</v>
      </c>
      <c r="GO239" s="484">
        <v>1247</v>
      </c>
      <c r="GP239" s="484">
        <v>80</v>
      </c>
      <c r="GQ239" s="485">
        <v>41761</v>
      </c>
      <c r="GR239" s="484">
        <v>11</v>
      </c>
      <c r="GS239" s="484">
        <v>4517</v>
      </c>
      <c r="GT239" s="484">
        <v>7001</v>
      </c>
      <c r="GU239" s="484">
        <v>4880</v>
      </c>
      <c r="GV239" s="484">
        <v>2792</v>
      </c>
      <c r="GW239" s="484">
        <v>1370</v>
      </c>
      <c r="GX239" s="484">
        <v>493</v>
      </c>
      <c r="GY239" s="484">
        <v>249</v>
      </c>
      <c r="GZ239" s="484">
        <v>27</v>
      </c>
      <c r="HA239" s="485">
        <v>21340</v>
      </c>
      <c r="HB239" s="460">
        <v>0</v>
      </c>
      <c r="HC239" s="460">
        <v>69.7</v>
      </c>
      <c r="HD239" s="460">
        <v>5.7</v>
      </c>
      <c r="HE239" s="460">
        <v>1.3</v>
      </c>
      <c r="HF239" s="460">
        <v>0.5</v>
      </c>
      <c r="HG239" s="460">
        <v>0</v>
      </c>
      <c r="HH239" s="460">
        <v>0.5</v>
      </c>
      <c r="HI239" s="460">
        <v>0</v>
      </c>
      <c r="HJ239" s="460">
        <v>0</v>
      </c>
      <c r="HK239" s="483">
        <v>77.7</v>
      </c>
      <c r="HL239" s="460">
        <v>17.25</v>
      </c>
      <c r="HM239" s="460">
        <v>5511.15</v>
      </c>
      <c r="HN239" s="460">
        <v>15608.2</v>
      </c>
      <c r="HO239" s="460">
        <v>14614.6</v>
      </c>
      <c r="HP239" s="460">
        <v>10554</v>
      </c>
      <c r="HQ239" s="460">
        <v>6958.3</v>
      </c>
      <c r="HR239" s="460">
        <v>2979.15</v>
      </c>
      <c r="HS239" s="460">
        <v>1436.75</v>
      </c>
      <c r="HT239" s="460">
        <v>102.4</v>
      </c>
      <c r="HU239" s="483">
        <v>57781.8</v>
      </c>
      <c r="HV239" s="460">
        <v>9.6</v>
      </c>
      <c r="HW239" s="460">
        <v>3674.1</v>
      </c>
      <c r="HX239" s="460">
        <v>12139.7</v>
      </c>
      <c r="HY239" s="460">
        <v>12990.8</v>
      </c>
      <c r="HZ239" s="460">
        <v>10554</v>
      </c>
      <c r="IA239" s="460">
        <v>8504.6</v>
      </c>
      <c r="IB239" s="460">
        <v>4303.2</v>
      </c>
      <c r="IC239" s="460">
        <v>2394.6</v>
      </c>
      <c r="ID239" s="460">
        <v>204.8</v>
      </c>
      <c r="IE239" s="483">
        <v>54775.4</v>
      </c>
      <c r="IF239" s="483">
        <v>0</v>
      </c>
      <c r="IG239" s="483">
        <v>54775.4</v>
      </c>
      <c r="IH239" s="460">
        <v>17.25</v>
      </c>
      <c r="II239" s="460">
        <v>5511.15</v>
      </c>
      <c r="IJ239" s="460">
        <v>15608.2</v>
      </c>
      <c r="IK239" s="460">
        <v>14614.6</v>
      </c>
      <c r="IL239" s="460">
        <v>10554</v>
      </c>
      <c r="IM239" s="460">
        <v>6958.3</v>
      </c>
      <c r="IN239" s="460">
        <v>2979.15</v>
      </c>
      <c r="IO239" s="460">
        <v>1436.75</v>
      </c>
      <c r="IP239" s="460">
        <v>102.4</v>
      </c>
      <c r="IQ239" s="483">
        <v>57781.8</v>
      </c>
      <c r="IR239" s="460">
        <v>8.5500000000000007</v>
      </c>
      <c r="IS239" s="460">
        <v>1609.41</v>
      </c>
      <c r="IT239" s="460">
        <v>1947.49</v>
      </c>
      <c r="IU239" s="460">
        <v>696.9</v>
      </c>
      <c r="IV239" s="460">
        <v>264.22000000000003</v>
      </c>
      <c r="IW239" s="460">
        <v>73.650000000000006</v>
      </c>
      <c r="IX239" s="460">
        <v>15.86</v>
      </c>
      <c r="IY239" s="460">
        <v>6.9</v>
      </c>
      <c r="IZ239" s="460">
        <v>0</v>
      </c>
      <c r="JA239" s="483">
        <v>4622.9799999999996</v>
      </c>
      <c r="JB239" s="460">
        <v>8.6999999999999993</v>
      </c>
      <c r="JC239" s="460">
        <v>3901.74</v>
      </c>
      <c r="JD239" s="460">
        <v>13660.71</v>
      </c>
      <c r="JE239" s="460">
        <v>13917.7</v>
      </c>
      <c r="JF239" s="460">
        <v>10289.780000000001</v>
      </c>
      <c r="JG239" s="460">
        <v>6884.65</v>
      </c>
      <c r="JH239" s="460">
        <v>2963.29</v>
      </c>
      <c r="JI239" s="460">
        <v>1429.85</v>
      </c>
      <c r="JJ239" s="460">
        <v>102.4</v>
      </c>
      <c r="JK239" s="483">
        <v>53158.82</v>
      </c>
      <c r="JL239" s="460">
        <v>4.8</v>
      </c>
      <c r="JM239" s="460">
        <v>2601.1999999999998</v>
      </c>
      <c r="JN239" s="460">
        <v>10625</v>
      </c>
      <c r="JO239" s="460">
        <v>12371.3</v>
      </c>
      <c r="JP239" s="460">
        <v>10289.799999999999</v>
      </c>
      <c r="JQ239" s="460">
        <v>8414.6</v>
      </c>
      <c r="JR239" s="460">
        <v>4280.3</v>
      </c>
      <c r="JS239" s="460">
        <v>2383.1</v>
      </c>
      <c r="JT239" s="460">
        <v>204.8</v>
      </c>
      <c r="JU239" s="483">
        <v>51174.9</v>
      </c>
      <c r="JV239" s="483">
        <v>0</v>
      </c>
      <c r="JW239" s="483">
        <v>51174.9</v>
      </c>
      <c r="JX239" s="461"/>
      <c r="JY239" s="461"/>
      <c r="JZ239" s="461"/>
      <c r="KA239" s="461"/>
      <c r="KB239" s="461"/>
      <c r="KC239" s="461"/>
      <c r="KD239" s="461"/>
      <c r="KE239" s="461"/>
      <c r="KF239" s="461"/>
      <c r="KG239" s="461"/>
      <c r="KH239" s="461"/>
      <c r="KI239" s="461"/>
      <c r="KJ239" s="461"/>
      <c r="KK239" s="461"/>
      <c r="KL239" s="461"/>
      <c r="KM239" s="461"/>
      <c r="KN239" s="461"/>
      <c r="KO239" s="461"/>
      <c r="KP239" s="461"/>
      <c r="KQ239" s="461"/>
      <c r="KR239" s="461"/>
      <c r="KS239" s="461"/>
      <c r="KT239" s="461"/>
      <c r="KU239" s="461"/>
      <c r="KV239" s="461"/>
      <c r="KW239" s="461"/>
      <c r="KX239" s="462"/>
    </row>
    <row r="240" spans="1:310" s="463" customFormat="1" x14ac:dyDescent="0.2">
      <c r="A240" s="457" t="s">
        <v>488</v>
      </c>
      <c r="B240" s="473" t="s">
        <v>1073</v>
      </c>
      <c r="C240" s="464" t="s">
        <v>782</v>
      </c>
      <c r="D240" s="465" t="s">
        <v>489</v>
      </c>
      <c r="E240" s="484">
        <v>2117</v>
      </c>
      <c r="F240" s="484">
        <v>5752</v>
      </c>
      <c r="G240" s="484">
        <v>17564</v>
      </c>
      <c r="H240" s="484">
        <v>14632</v>
      </c>
      <c r="I240" s="484">
        <v>10418</v>
      </c>
      <c r="J240" s="484">
        <v>6484</v>
      </c>
      <c r="K240" s="484">
        <v>6062</v>
      </c>
      <c r="L240" s="484">
        <v>911</v>
      </c>
      <c r="M240" s="485">
        <v>63940</v>
      </c>
      <c r="N240" s="484">
        <v>101</v>
      </c>
      <c r="O240" s="484">
        <v>116</v>
      </c>
      <c r="P240" s="484">
        <v>783</v>
      </c>
      <c r="Q240" s="484">
        <v>228</v>
      </c>
      <c r="R240" s="484">
        <v>119</v>
      </c>
      <c r="S240" s="484">
        <v>69</v>
      </c>
      <c r="T240" s="484">
        <v>38</v>
      </c>
      <c r="U240" s="484">
        <v>3</v>
      </c>
      <c r="V240" s="485">
        <v>1457</v>
      </c>
      <c r="W240" s="484">
        <v>2</v>
      </c>
      <c r="X240" s="484">
        <v>1</v>
      </c>
      <c r="Y240" s="484">
        <v>0</v>
      </c>
      <c r="Z240" s="484">
        <v>0</v>
      </c>
      <c r="AA240" s="484">
        <v>1</v>
      </c>
      <c r="AB240" s="484">
        <v>0</v>
      </c>
      <c r="AC240" s="484">
        <v>1</v>
      </c>
      <c r="AD240" s="484">
        <v>0</v>
      </c>
      <c r="AE240" s="485">
        <v>5</v>
      </c>
      <c r="AF240" s="484">
        <v>2014</v>
      </c>
      <c r="AG240" s="484">
        <v>5635</v>
      </c>
      <c r="AH240" s="484">
        <v>16781</v>
      </c>
      <c r="AI240" s="484">
        <v>14404</v>
      </c>
      <c r="AJ240" s="484">
        <v>10298</v>
      </c>
      <c r="AK240" s="484">
        <v>6415</v>
      </c>
      <c r="AL240" s="484">
        <v>6023</v>
      </c>
      <c r="AM240" s="484">
        <v>908</v>
      </c>
      <c r="AN240" s="485">
        <v>62478</v>
      </c>
      <c r="AO240" s="484">
        <v>4</v>
      </c>
      <c r="AP240" s="484">
        <v>12</v>
      </c>
      <c r="AQ240" s="484">
        <v>53</v>
      </c>
      <c r="AR240" s="484">
        <v>62</v>
      </c>
      <c r="AS240" s="484">
        <v>52</v>
      </c>
      <c r="AT240" s="484">
        <v>34</v>
      </c>
      <c r="AU240" s="484">
        <v>31</v>
      </c>
      <c r="AV240" s="484">
        <v>7</v>
      </c>
      <c r="AW240" s="485">
        <v>255</v>
      </c>
      <c r="AX240" s="484">
        <v>4</v>
      </c>
      <c r="AY240" s="484">
        <v>12</v>
      </c>
      <c r="AZ240" s="484">
        <v>53</v>
      </c>
      <c r="BA240" s="484">
        <v>62</v>
      </c>
      <c r="BB240" s="484">
        <v>52</v>
      </c>
      <c r="BC240" s="484">
        <v>34</v>
      </c>
      <c r="BD240" s="484">
        <v>31</v>
      </c>
      <c r="BE240" s="484">
        <v>7</v>
      </c>
      <c r="BF240" s="486"/>
      <c r="BG240" s="485">
        <v>255</v>
      </c>
      <c r="BH240" s="484">
        <v>4</v>
      </c>
      <c r="BI240" s="484">
        <v>2022</v>
      </c>
      <c r="BJ240" s="484">
        <v>5676</v>
      </c>
      <c r="BK240" s="484">
        <v>16790</v>
      </c>
      <c r="BL240" s="484">
        <v>14394</v>
      </c>
      <c r="BM240" s="484">
        <v>10280</v>
      </c>
      <c r="BN240" s="484">
        <v>6412</v>
      </c>
      <c r="BO240" s="484">
        <v>5999</v>
      </c>
      <c r="BP240" s="484">
        <v>901</v>
      </c>
      <c r="BQ240" s="485">
        <v>62478</v>
      </c>
      <c r="BR240" s="484">
        <v>1</v>
      </c>
      <c r="BS240" s="484">
        <v>1081</v>
      </c>
      <c r="BT240" s="484">
        <v>3158</v>
      </c>
      <c r="BU240" s="484">
        <v>5693</v>
      </c>
      <c r="BV240" s="484">
        <v>4064</v>
      </c>
      <c r="BW240" s="484">
        <v>2240</v>
      </c>
      <c r="BX240" s="484">
        <v>1187</v>
      </c>
      <c r="BY240" s="484">
        <v>848</v>
      </c>
      <c r="BZ240" s="484">
        <v>76</v>
      </c>
      <c r="CA240" s="485">
        <v>18348</v>
      </c>
      <c r="CB240" s="484">
        <v>0</v>
      </c>
      <c r="CC240" s="484">
        <v>6</v>
      </c>
      <c r="CD240" s="484">
        <v>37</v>
      </c>
      <c r="CE240" s="484">
        <v>100</v>
      </c>
      <c r="CF240" s="484">
        <v>93</v>
      </c>
      <c r="CG240" s="484">
        <v>81</v>
      </c>
      <c r="CH240" s="484">
        <v>39</v>
      </c>
      <c r="CI240" s="484">
        <v>33</v>
      </c>
      <c r="CJ240" s="484">
        <v>3</v>
      </c>
      <c r="CK240" s="485">
        <v>392</v>
      </c>
      <c r="CL240" s="484">
        <v>0</v>
      </c>
      <c r="CM240" s="484">
        <v>1</v>
      </c>
      <c r="CN240" s="484">
        <v>8</v>
      </c>
      <c r="CO240" s="484">
        <v>9</v>
      </c>
      <c r="CP240" s="484">
        <v>19</v>
      </c>
      <c r="CQ240" s="484">
        <v>12</v>
      </c>
      <c r="CR240" s="484">
        <v>10</v>
      </c>
      <c r="CS240" s="484">
        <v>11</v>
      </c>
      <c r="CT240" s="484">
        <v>3</v>
      </c>
      <c r="CU240" s="485">
        <v>73</v>
      </c>
      <c r="CV240" s="484">
        <v>18</v>
      </c>
      <c r="CW240" s="484">
        <v>20</v>
      </c>
      <c r="CX240" s="484">
        <v>35</v>
      </c>
      <c r="CY240" s="484">
        <v>37</v>
      </c>
      <c r="CZ240" s="484">
        <v>47</v>
      </c>
      <c r="DA240" s="484">
        <v>34</v>
      </c>
      <c r="DB240" s="484">
        <v>44</v>
      </c>
      <c r="DC240" s="484">
        <v>22</v>
      </c>
      <c r="DD240" s="485">
        <v>257</v>
      </c>
      <c r="DE240" s="484">
        <v>20</v>
      </c>
      <c r="DF240" s="484">
        <v>103</v>
      </c>
      <c r="DG240" s="484">
        <v>124</v>
      </c>
      <c r="DH240" s="484">
        <v>99</v>
      </c>
      <c r="DI240" s="484">
        <v>63</v>
      </c>
      <c r="DJ240" s="484">
        <v>34</v>
      </c>
      <c r="DK240" s="484">
        <v>43</v>
      </c>
      <c r="DL240" s="484">
        <v>11</v>
      </c>
      <c r="DM240" s="485">
        <v>497</v>
      </c>
      <c r="DN240" s="484">
        <v>1</v>
      </c>
      <c r="DO240" s="484">
        <v>20</v>
      </c>
      <c r="DP240" s="484">
        <v>45</v>
      </c>
      <c r="DQ240" s="484">
        <v>26</v>
      </c>
      <c r="DR240" s="484">
        <v>17</v>
      </c>
      <c r="DS240" s="484">
        <v>14</v>
      </c>
      <c r="DT240" s="484">
        <v>17</v>
      </c>
      <c r="DU240" s="484">
        <v>3</v>
      </c>
      <c r="DV240" s="485">
        <v>143</v>
      </c>
      <c r="DW240" s="484">
        <v>18</v>
      </c>
      <c r="DX240" s="484">
        <v>18</v>
      </c>
      <c r="DY240" s="484">
        <v>37</v>
      </c>
      <c r="DZ240" s="484">
        <v>29</v>
      </c>
      <c r="EA240" s="484">
        <v>23</v>
      </c>
      <c r="EB240" s="484">
        <v>14</v>
      </c>
      <c r="EC240" s="484">
        <v>9</v>
      </c>
      <c r="ED240" s="484">
        <v>8</v>
      </c>
      <c r="EE240" s="485">
        <v>156</v>
      </c>
      <c r="EF240" s="484">
        <v>39</v>
      </c>
      <c r="EG240" s="484">
        <v>141</v>
      </c>
      <c r="EH240" s="484">
        <v>206</v>
      </c>
      <c r="EI240" s="484">
        <v>154</v>
      </c>
      <c r="EJ240" s="484">
        <v>103</v>
      </c>
      <c r="EK240" s="484">
        <v>62</v>
      </c>
      <c r="EL240" s="484">
        <v>69</v>
      </c>
      <c r="EM240" s="484">
        <v>22</v>
      </c>
      <c r="EN240" s="485">
        <v>796</v>
      </c>
      <c r="EO240" s="484">
        <v>29</v>
      </c>
      <c r="EP240" s="484">
        <v>74</v>
      </c>
      <c r="EQ240" s="484">
        <v>114</v>
      </c>
      <c r="ER240" s="484">
        <v>89</v>
      </c>
      <c r="ES240" s="484">
        <v>70</v>
      </c>
      <c r="ET240" s="484">
        <v>41</v>
      </c>
      <c r="EU240" s="484">
        <v>52</v>
      </c>
      <c r="EV240" s="484">
        <v>17</v>
      </c>
      <c r="EW240" s="485">
        <v>486</v>
      </c>
      <c r="EX240" s="484">
        <v>0</v>
      </c>
      <c r="EY240" s="484">
        <v>0</v>
      </c>
      <c r="EZ240" s="484">
        <v>0</v>
      </c>
      <c r="FA240" s="484">
        <v>0</v>
      </c>
      <c r="FB240" s="484">
        <v>0</v>
      </c>
      <c r="FC240" s="484">
        <v>0</v>
      </c>
      <c r="FD240" s="484">
        <v>0</v>
      </c>
      <c r="FE240" s="484">
        <v>0</v>
      </c>
      <c r="FF240" s="485">
        <v>0</v>
      </c>
      <c r="FG240" s="484">
        <v>0</v>
      </c>
      <c r="FH240" s="484">
        <v>0</v>
      </c>
      <c r="FI240" s="484">
        <v>0</v>
      </c>
      <c r="FJ240" s="484">
        <v>0</v>
      </c>
      <c r="FK240" s="484">
        <v>0</v>
      </c>
      <c r="FL240" s="484">
        <v>0</v>
      </c>
      <c r="FM240" s="484">
        <v>0</v>
      </c>
      <c r="FN240" s="484">
        <v>0</v>
      </c>
      <c r="FO240" s="485">
        <v>0</v>
      </c>
      <c r="FP240" s="484">
        <v>0</v>
      </c>
      <c r="FQ240" s="484">
        <v>2</v>
      </c>
      <c r="FR240" s="484">
        <v>17</v>
      </c>
      <c r="FS240" s="484">
        <v>10</v>
      </c>
      <c r="FT240" s="484">
        <v>8</v>
      </c>
      <c r="FU240" s="484">
        <v>9</v>
      </c>
      <c r="FV240" s="484">
        <v>14</v>
      </c>
      <c r="FW240" s="484">
        <v>3</v>
      </c>
      <c r="FX240" s="485">
        <v>63</v>
      </c>
      <c r="FY240" s="484">
        <v>29</v>
      </c>
      <c r="FZ240" s="484">
        <v>72</v>
      </c>
      <c r="GA240" s="484">
        <v>97</v>
      </c>
      <c r="GB240" s="484">
        <v>79</v>
      </c>
      <c r="GC240" s="484">
        <v>62</v>
      </c>
      <c r="GD240" s="484">
        <v>32</v>
      </c>
      <c r="GE240" s="484">
        <v>38</v>
      </c>
      <c r="GF240" s="484">
        <v>14</v>
      </c>
      <c r="GG240" s="485">
        <v>423</v>
      </c>
      <c r="GH240" s="484">
        <v>3</v>
      </c>
      <c r="GI240" s="484">
        <v>915</v>
      </c>
      <c r="GJ240" s="484">
        <v>2434</v>
      </c>
      <c r="GK240" s="484">
        <v>10906</v>
      </c>
      <c r="GL240" s="484">
        <v>10162</v>
      </c>
      <c r="GM240" s="484">
        <v>7906</v>
      </c>
      <c r="GN240" s="484">
        <v>5147</v>
      </c>
      <c r="GO240" s="484">
        <v>5081</v>
      </c>
      <c r="GP240" s="484">
        <v>808</v>
      </c>
      <c r="GQ240" s="485">
        <v>43362</v>
      </c>
      <c r="GR240" s="484">
        <v>1</v>
      </c>
      <c r="GS240" s="484">
        <v>1107</v>
      </c>
      <c r="GT240" s="484">
        <v>3242</v>
      </c>
      <c r="GU240" s="484">
        <v>5884</v>
      </c>
      <c r="GV240" s="484">
        <v>4232</v>
      </c>
      <c r="GW240" s="484">
        <v>2374</v>
      </c>
      <c r="GX240" s="484">
        <v>1265</v>
      </c>
      <c r="GY240" s="484">
        <v>918</v>
      </c>
      <c r="GZ240" s="484">
        <v>93</v>
      </c>
      <c r="HA240" s="485">
        <v>19116</v>
      </c>
      <c r="HB240" s="460">
        <v>0</v>
      </c>
      <c r="HC240" s="460">
        <v>9.5</v>
      </c>
      <c r="HD240" s="460">
        <v>1.5</v>
      </c>
      <c r="HE240" s="460">
        <v>0</v>
      </c>
      <c r="HF240" s="460">
        <v>0.5</v>
      </c>
      <c r="HG240" s="460">
        <v>0.5</v>
      </c>
      <c r="HH240" s="460">
        <v>0</v>
      </c>
      <c r="HI240" s="460">
        <v>0</v>
      </c>
      <c r="HJ240" s="460">
        <v>0</v>
      </c>
      <c r="HK240" s="483">
        <v>12</v>
      </c>
      <c r="HL240" s="460">
        <v>3.75</v>
      </c>
      <c r="HM240" s="460">
        <v>1764.25</v>
      </c>
      <c r="HN240" s="460">
        <v>4877.25</v>
      </c>
      <c r="HO240" s="460">
        <v>15356.75</v>
      </c>
      <c r="HP240" s="460">
        <v>13368.75</v>
      </c>
      <c r="HQ240" s="460">
        <v>9712.25</v>
      </c>
      <c r="HR240" s="460">
        <v>6112.5</v>
      </c>
      <c r="HS240" s="460">
        <v>5774.75</v>
      </c>
      <c r="HT240" s="460">
        <v>891.25</v>
      </c>
      <c r="HU240" s="483">
        <v>57861.5</v>
      </c>
      <c r="HV240" s="460">
        <v>2.1</v>
      </c>
      <c r="HW240" s="460">
        <v>1176.2</v>
      </c>
      <c r="HX240" s="460">
        <v>3793.4</v>
      </c>
      <c r="HY240" s="460">
        <v>13650.4</v>
      </c>
      <c r="HZ240" s="460">
        <v>13368.8</v>
      </c>
      <c r="IA240" s="460">
        <v>11870.5</v>
      </c>
      <c r="IB240" s="460">
        <v>8829.2000000000007</v>
      </c>
      <c r="IC240" s="460">
        <v>9624.6</v>
      </c>
      <c r="ID240" s="460">
        <v>1782.5</v>
      </c>
      <c r="IE240" s="483">
        <v>64097.7</v>
      </c>
      <c r="IF240" s="483">
        <v>671.8</v>
      </c>
      <c r="IG240" s="483">
        <v>64769.5</v>
      </c>
      <c r="IH240" s="460">
        <v>3.75</v>
      </c>
      <c r="II240" s="460">
        <v>1764.25</v>
      </c>
      <c r="IJ240" s="460">
        <v>4877.25</v>
      </c>
      <c r="IK240" s="460">
        <v>15356.75</v>
      </c>
      <c r="IL240" s="460">
        <v>13368.75</v>
      </c>
      <c r="IM240" s="460">
        <v>9712.25</v>
      </c>
      <c r="IN240" s="460">
        <v>6112.5</v>
      </c>
      <c r="IO240" s="460">
        <v>5774.75</v>
      </c>
      <c r="IP240" s="460">
        <v>891.25</v>
      </c>
      <c r="IQ240" s="483">
        <v>57861.5</v>
      </c>
      <c r="IR240" s="460">
        <v>0</v>
      </c>
      <c r="IS240" s="460">
        <v>291.32</v>
      </c>
      <c r="IT240" s="460">
        <v>932.06</v>
      </c>
      <c r="IU240" s="460">
        <v>1416.53</v>
      </c>
      <c r="IV240" s="460">
        <v>715.92</v>
      </c>
      <c r="IW240" s="460">
        <v>168.1</v>
      </c>
      <c r="IX240" s="460">
        <v>44.93</v>
      </c>
      <c r="IY240" s="460">
        <v>21.1</v>
      </c>
      <c r="IZ240" s="460">
        <v>2.16</v>
      </c>
      <c r="JA240" s="483">
        <v>3592.12</v>
      </c>
      <c r="JB240" s="460">
        <v>3.75</v>
      </c>
      <c r="JC240" s="460">
        <v>1472.93</v>
      </c>
      <c r="JD240" s="460">
        <v>3945.19</v>
      </c>
      <c r="JE240" s="460">
        <v>13940.22</v>
      </c>
      <c r="JF240" s="460">
        <v>12652.83</v>
      </c>
      <c r="JG240" s="460">
        <v>9544.15</v>
      </c>
      <c r="JH240" s="460">
        <v>6067.57</v>
      </c>
      <c r="JI240" s="460">
        <v>5753.65</v>
      </c>
      <c r="JJ240" s="460">
        <v>889.09</v>
      </c>
      <c r="JK240" s="483">
        <v>54269.38</v>
      </c>
      <c r="JL240" s="460">
        <v>2.1</v>
      </c>
      <c r="JM240" s="460">
        <v>982</v>
      </c>
      <c r="JN240" s="460">
        <v>3068.5</v>
      </c>
      <c r="JO240" s="460">
        <v>12391.3</v>
      </c>
      <c r="JP240" s="460">
        <v>12652.8</v>
      </c>
      <c r="JQ240" s="460">
        <v>11665.1</v>
      </c>
      <c r="JR240" s="460">
        <v>8764.2999999999993</v>
      </c>
      <c r="JS240" s="460">
        <v>9589.4</v>
      </c>
      <c r="JT240" s="460">
        <v>1778.2</v>
      </c>
      <c r="JU240" s="483">
        <v>60893.7</v>
      </c>
      <c r="JV240" s="483">
        <v>671.8</v>
      </c>
      <c r="JW240" s="483">
        <v>61565.5</v>
      </c>
      <c r="JX240" s="461"/>
      <c r="JY240" s="461"/>
      <c r="JZ240" s="461"/>
      <c r="KA240" s="461"/>
      <c r="KB240" s="461"/>
      <c r="KC240" s="461"/>
      <c r="KD240" s="461"/>
      <c r="KE240" s="461"/>
      <c r="KF240" s="461"/>
      <c r="KG240" s="461"/>
      <c r="KH240" s="461"/>
      <c r="KI240" s="461"/>
      <c r="KJ240" s="461"/>
      <c r="KK240" s="461"/>
      <c r="KL240" s="461"/>
      <c r="KM240" s="461"/>
      <c r="KN240" s="461"/>
      <c r="KO240" s="461"/>
      <c r="KP240" s="461"/>
      <c r="KQ240" s="461"/>
      <c r="KR240" s="461"/>
      <c r="KS240" s="461"/>
      <c r="KT240" s="461"/>
      <c r="KU240" s="461"/>
      <c r="KV240" s="461"/>
      <c r="KW240" s="461"/>
      <c r="KX240" s="462"/>
    </row>
    <row r="241" spans="1:310" s="463" customFormat="1" x14ac:dyDescent="0.2">
      <c r="A241" s="457" t="s">
        <v>490</v>
      </c>
      <c r="B241" s="473" t="s">
        <v>1074</v>
      </c>
      <c r="C241" s="464" t="s">
        <v>784</v>
      </c>
      <c r="D241" s="465" t="s">
        <v>491</v>
      </c>
      <c r="E241" s="484">
        <v>10056</v>
      </c>
      <c r="F241" s="484">
        <v>13272</v>
      </c>
      <c r="G241" s="484">
        <v>12586</v>
      </c>
      <c r="H241" s="484">
        <v>8248</v>
      </c>
      <c r="I241" s="484">
        <v>4214</v>
      </c>
      <c r="J241" s="484">
        <v>1683</v>
      </c>
      <c r="K241" s="484">
        <v>562</v>
      </c>
      <c r="L241" s="484">
        <v>30</v>
      </c>
      <c r="M241" s="485">
        <v>50651</v>
      </c>
      <c r="N241" s="484">
        <v>256</v>
      </c>
      <c r="O241" s="484">
        <v>220</v>
      </c>
      <c r="P241" s="484">
        <v>185</v>
      </c>
      <c r="Q241" s="484">
        <v>115</v>
      </c>
      <c r="R241" s="484">
        <v>48</v>
      </c>
      <c r="S241" s="484">
        <v>13</v>
      </c>
      <c r="T241" s="484">
        <v>10</v>
      </c>
      <c r="U241" s="484">
        <v>1</v>
      </c>
      <c r="V241" s="485">
        <v>848</v>
      </c>
      <c r="W241" s="484">
        <v>0</v>
      </c>
      <c r="X241" s="484">
        <v>0</v>
      </c>
      <c r="Y241" s="484">
        <v>0</v>
      </c>
      <c r="Z241" s="484">
        <v>0</v>
      </c>
      <c r="AA241" s="484">
        <v>0</v>
      </c>
      <c r="AB241" s="484">
        <v>0</v>
      </c>
      <c r="AC241" s="484">
        <v>0</v>
      </c>
      <c r="AD241" s="484">
        <v>0</v>
      </c>
      <c r="AE241" s="485">
        <v>0</v>
      </c>
      <c r="AF241" s="484">
        <v>9800</v>
      </c>
      <c r="AG241" s="484">
        <v>13052</v>
      </c>
      <c r="AH241" s="484">
        <v>12401</v>
      </c>
      <c r="AI241" s="484">
        <v>8133</v>
      </c>
      <c r="AJ241" s="484">
        <v>4166</v>
      </c>
      <c r="AK241" s="484">
        <v>1670</v>
      </c>
      <c r="AL241" s="484">
        <v>552</v>
      </c>
      <c r="AM241" s="484">
        <v>29</v>
      </c>
      <c r="AN241" s="485">
        <v>49803</v>
      </c>
      <c r="AO241" s="484">
        <v>23</v>
      </c>
      <c r="AP241" s="484">
        <v>88</v>
      </c>
      <c r="AQ241" s="484">
        <v>94</v>
      </c>
      <c r="AR241" s="484">
        <v>79</v>
      </c>
      <c r="AS241" s="484">
        <v>50</v>
      </c>
      <c r="AT241" s="484">
        <v>30</v>
      </c>
      <c r="AU241" s="484">
        <v>20</v>
      </c>
      <c r="AV241" s="484">
        <v>7</v>
      </c>
      <c r="AW241" s="485">
        <v>391</v>
      </c>
      <c r="AX241" s="484">
        <v>23</v>
      </c>
      <c r="AY241" s="484">
        <v>88</v>
      </c>
      <c r="AZ241" s="484">
        <v>94</v>
      </c>
      <c r="BA241" s="484">
        <v>79</v>
      </c>
      <c r="BB241" s="484">
        <v>50</v>
      </c>
      <c r="BC241" s="484">
        <v>30</v>
      </c>
      <c r="BD241" s="484">
        <v>20</v>
      </c>
      <c r="BE241" s="484">
        <v>7</v>
      </c>
      <c r="BF241" s="486"/>
      <c r="BG241" s="485">
        <v>391</v>
      </c>
      <c r="BH241" s="484">
        <v>23</v>
      </c>
      <c r="BI241" s="484">
        <v>9865</v>
      </c>
      <c r="BJ241" s="484">
        <v>13058</v>
      </c>
      <c r="BK241" s="484">
        <v>12386</v>
      </c>
      <c r="BL241" s="484">
        <v>8104</v>
      </c>
      <c r="BM241" s="484">
        <v>4146</v>
      </c>
      <c r="BN241" s="484">
        <v>1660</v>
      </c>
      <c r="BO241" s="484">
        <v>539</v>
      </c>
      <c r="BP241" s="484">
        <v>22</v>
      </c>
      <c r="BQ241" s="485">
        <v>49803</v>
      </c>
      <c r="BR241" s="484">
        <v>7</v>
      </c>
      <c r="BS241" s="484">
        <v>5422</v>
      </c>
      <c r="BT241" s="484">
        <v>5215</v>
      </c>
      <c r="BU241" s="484">
        <v>3969</v>
      </c>
      <c r="BV241" s="484">
        <v>1790</v>
      </c>
      <c r="BW241" s="484">
        <v>629</v>
      </c>
      <c r="BX241" s="484">
        <v>208</v>
      </c>
      <c r="BY241" s="484">
        <v>70</v>
      </c>
      <c r="BZ241" s="484">
        <v>4</v>
      </c>
      <c r="CA241" s="485">
        <v>17314</v>
      </c>
      <c r="CB241" s="484">
        <v>0</v>
      </c>
      <c r="CC241" s="484">
        <v>90</v>
      </c>
      <c r="CD241" s="484">
        <v>156</v>
      </c>
      <c r="CE241" s="484">
        <v>146</v>
      </c>
      <c r="CF241" s="484">
        <v>79</v>
      </c>
      <c r="CG241" s="484">
        <v>37</v>
      </c>
      <c r="CH241" s="484">
        <v>14</v>
      </c>
      <c r="CI241" s="484">
        <v>0</v>
      </c>
      <c r="CJ241" s="484">
        <v>0</v>
      </c>
      <c r="CK241" s="485">
        <v>522</v>
      </c>
      <c r="CL241" s="484">
        <v>0</v>
      </c>
      <c r="CM241" s="484">
        <v>8</v>
      </c>
      <c r="CN241" s="484">
        <v>12</v>
      </c>
      <c r="CO241" s="484">
        <v>8</v>
      </c>
      <c r="CP241" s="484">
        <v>5</v>
      </c>
      <c r="CQ241" s="484">
        <v>9</v>
      </c>
      <c r="CR241" s="484">
        <v>10</v>
      </c>
      <c r="CS241" s="484">
        <v>11</v>
      </c>
      <c r="CT241" s="484">
        <v>0</v>
      </c>
      <c r="CU241" s="485">
        <v>63</v>
      </c>
      <c r="CV241" s="484">
        <v>16</v>
      </c>
      <c r="CW241" s="484">
        <v>27</v>
      </c>
      <c r="CX241" s="484">
        <v>18</v>
      </c>
      <c r="CY241" s="484">
        <v>9</v>
      </c>
      <c r="CZ241" s="484">
        <v>4</v>
      </c>
      <c r="DA241" s="484">
        <v>3</v>
      </c>
      <c r="DB241" s="484">
        <v>1</v>
      </c>
      <c r="DC241" s="484">
        <v>0</v>
      </c>
      <c r="DD241" s="485">
        <v>78</v>
      </c>
      <c r="DE241" s="484">
        <v>89</v>
      </c>
      <c r="DF241" s="484">
        <v>84</v>
      </c>
      <c r="DG241" s="484">
        <v>53</v>
      </c>
      <c r="DH241" s="484">
        <v>21</v>
      </c>
      <c r="DI241" s="484">
        <v>12</v>
      </c>
      <c r="DJ241" s="484">
        <v>5</v>
      </c>
      <c r="DK241" s="484">
        <v>3</v>
      </c>
      <c r="DL241" s="484">
        <v>0</v>
      </c>
      <c r="DM241" s="485">
        <v>267</v>
      </c>
      <c r="DN241" s="484">
        <v>141</v>
      </c>
      <c r="DO241" s="484">
        <v>143</v>
      </c>
      <c r="DP241" s="484">
        <v>85</v>
      </c>
      <c r="DQ241" s="484">
        <v>52</v>
      </c>
      <c r="DR241" s="484">
        <v>17</v>
      </c>
      <c r="DS241" s="484">
        <v>6</v>
      </c>
      <c r="DT241" s="484">
        <v>5</v>
      </c>
      <c r="DU241" s="484">
        <v>0</v>
      </c>
      <c r="DV241" s="485">
        <v>449</v>
      </c>
      <c r="DW241" s="484">
        <v>42</v>
      </c>
      <c r="DX241" s="484">
        <v>34</v>
      </c>
      <c r="DY241" s="484">
        <v>20</v>
      </c>
      <c r="DZ241" s="484">
        <v>9</v>
      </c>
      <c r="EA241" s="484">
        <v>5</v>
      </c>
      <c r="EB241" s="484">
        <v>0</v>
      </c>
      <c r="EC241" s="484">
        <v>1</v>
      </c>
      <c r="ED241" s="484">
        <v>0</v>
      </c>
      <c r="EE241" s="485">
        <v>111</v>
      </c>
      <c r="EF241" s="484">
        <v>272</v>
      </c>
      <c r="EG241" s="484">
        <v>261</v>
      </c>
      <c r="EH241" s="484">
        <v>158</v>
      </c>
      <c r="EI241" s="484">
        <v>82</v>
      </c>
      <c r="EJ241" s="484">
        <v>34</v>
      </c>
      <c r="EK241" s="484">
        <v>11</v>
      </c>
      <c r="EL241" s="484">
        <v>9</v>
      </c>
      <c r="EM241" s="484">
        <v>0</v>
      </c>
      <c r="EN241" s="485">
        <v>827</v>
      </c>
      <c r="EO241" s="484">
        <v>159</v>
      </c>
      <c r="EP241" s="484">
        <v>135</v>
      </c>
      <c r="EQ241" s="484">
        <v>103</v>
      </c>
      <c r="ER241" s="484">
        <v>47</v>
      </c>
      <c r="ES241" s="484">
        <v>23</v>
      </c>
      <c r="ET241" s="484">
        <v>6</v>
      </c>
      <c r="EU241" s="484">
        <v>4</v>
      </c>
      <c r="EV241" s="484">
        <v>0</v>
      </c>
      <c r="EW241" s="485">
        <v>477</v>
      </c>
      <c r="EX241" s="484">
        <v>0</v>
      </c>
      <c r="EY241" s="484">
        <v>0</v>
      </c>
      <c r="EZ241" s="484">
        <v>0</v>
      </c>
      <c r="FA241" s="484">
        <v>0</v>
      </c>
      <c r="FB241" s="484">
        <v>0</v>
      </c>
      <c r="FC241" s="484">
        <v>0</v>
      </c>
      <c r="FD241" s="484">
        <v>0</v>
      </c>
      <c r="FE241" s="484">
        <v>0</v>
      </c>
      <c r="FF241" s="485">
        <v>0</v>
      </c>
      <c r="FG241" s="484">
        <v>0</v>
      </c>
      <c r="FH241" s="484">
        <v>0</v>
      </c>
      <c r="FI241" s="484">
        <v>0</v>
      </c>
      <c r="FJ241" s="484">
        <v>0</v>
      </c>
      <c r="FK241" s="484">
        <v>0</v>
      </c>
      <c r="FL241" s="484">
        <v>0</v>
      </c>
      <c r="FM241" s="484">
        <v>0</v>
      </c>
      <c r="FN241" s="484">
        <v>0</v>
      </c>
      <c r="FO241" s="485">
        <v>0</v>
      </c>
      <c r="FP241" s="484">
        <v>27</v>
      </c>
      <c r="FQ241" s="484">
        <v>14</v>
      </c>
      <c r="FR241" s="484">
        <v>28</v>
      </c>
      <c r="FS241" s="484">
        <v>13</v>
      </c>
      <c r="FT241" s="484">
        <v>6</v>
      </c>
      <c r="FU241" s="484">
        <v>1</v>
      </c>
      <c r="FV241" s="484">
        <v>0</v>
      </c>
      <c r="FW241" s="484">
        <v>0</v>
      </c>
      <c r="FX241" s="485">
        <v>89</v>
      </c>
      <c r="FY241" s="484">
        <v>132</v>
      </c>
      <c r="FZ241" s="484">
        <v>121</v>
      </c>
      <c r="GA241" s="484">
        <v>75</v>
      </c>
      <c r="GB241" s="484">
        <v>34</v>
      </c>
      <c r="GC241" s="484">
        <v>17</v>
      </c>
      <c r="GD241" s="484">
        <v>5</v>
      </c>
      <c r="GE241" s="484">
        <v>4</v>
      </c>
      <c r="GF241" s="484">
        <v>0</v>
      </c>
      <c r="GG241" s="485">
        <v>388</v>
      </c>
      <c r="GH241" s="484">
        <v>16</v>
      </c>
      <c r="GI241" s="484">
        <v>4161</v>
      </c>
      <c r="GJ241" s="484">
        <v>7496</v>
      </c>
      <c r="GK241" s="484">
        <v>8158</v>
      </c>
      <c r="GL241" s="484">
        <v>6168</v>
      </c>
      <c r="GM241" s="484">
        <v>3449</v>
      </c>
      <c r="GN241" s="484">
        <v>1422</v>
      </c>
      <c r="GO241" s="484">
        <v>452</v>
      </c>
      <c r="GP241" s="484">
        <v>18</v>
      </c>
      <c r="GQ241" s="485">
        <v>31340</v>
      </c>
      <c r="GR241" s="484">
        <v>7</v>
      </c>
      <c r="GS241" s="484">
        <v>5704</v>
      </c>
      <c r="GT241" s="484">
        <v>5562</v>
      </c>
      <c r="GU241" s="484">
        <v>4228</v>
      </c>
      <c r="GV241" s="484">
        <v>1936</v>
      </c>
      <c r="GW241" s="484">
        <v>697</v>
      </c>
      <c r="GX241" s="484">
        <v>238</v>
      </c>
      <c r="GY241" s="484">
        <v>87</v>
      </c>
      <c r="GZ241" s="484">
        <v>4</v>
      </c>
      <c r="HA241" s="485">
        <v>18463</v>
      </c>
      <c r="HB241" s="460">
        <v>0</v>
      </c>
      <c r="HC241" s="460">
        <v>2.5</v>
      </c>
      <c r="HD241" s="460">
        <v>0</v>
      </c>
      <c r="HE241" s="460">
        <v>0</v>
      </c>
      <c r="HF241" s="460">
        <v>0</v>
      </c>
      <c r="HG241" s="460">
        <v>0</v>
      </c>
      <c r="HH241" s="460">
        <v>0</v>
      </c>
      <c r="HI241" s="460">
        <v>0</v>
      </c>
      <c r="HJ241" s="460">
        <v>0</v>
      </c>
      <c r="HK241" s="483">
        <v>2.5</v>
      </c>
      <c r="HL241" s="460">
        <v>21.25</v>
      </c>
      <c r="HM241" s="460">
        <v>8407</v>
      </c>
      <c r="HN241" s="460">
        <v>11604.25</v>
      </c>
      <c r="HO241" s="460">
        <v>11299.25</v>
      </c>
      <c r="HP241" s="460">
        <v>7595.75</v>
      </c>
      <c r="HQ241" s="460">
        <v>3967</v>
      </c>
      <c r="HR241" s="460">
        <v>1593.5</v>
      </c>
      <c r="HS241" s="460">
        <v>513</v>
      </c>
      <c r="HT241" s="460">
        <v>21</v>
      </c>
      <c r="HU241" s="483">
        <v>45022</v>
      </c>
      <c r="HV241" s="460">
        <v>11.8</v>
      </c>
      <c r="HW241" s="460">
        <v>5604.7</v>
      </c>
      <c r="HX241" s="460">
        <v>9025.5</v>
      </c>
      <c r="HY241" s="460">
        <v>10043.799999999999</v>
      </c>
      <c r="HZ241" s="460">
        <v>7595.8</v>
      </c>
      <c r="IA241" s="460">
        <v>4848.6000000000004</v>
      </c>
      <c r="IB241" s="460">
        <v>2301.6999999999998</v>
      </c>
      <c r="IC241" s="460">
        <v>855</v>
      </c>
      <c r="ID241" s="460">
        <v>42</v>
      </c>
      <c r="IE241" s="483">
        <v>40328.9</v>
      </c>
      <c r="IF241" s="483">
        <v>0</v>
      </c>
      <c r="IG241" s="483">
        <v>40328.9</v>
      </c>
      <c r="IH241" s="460">
        <v>21.25</v>
      </c>
      <c r="II241" s="460">
        <v>8407</v>
      </c>
      <c r="IJ241" s="460">
        <v>11604.25</v>
      </c>
      <c r="IK241" s="460">
        <v>11299.25</v>
      </c>
      <c r="IL241" s="460">
        <v>7595.75</v>
      </c>
      <c r="IM241" s="460">
        <v>3967</v>
      </c>
      <c r="IN241" s="460">
        <v>1593.5</v>
      </c>
      <c r="IO241" s="460">
        <v>513</v>
      </c>
      <c r="IP241" s="460">
        <v>21</v>
      </c>
      <c r="IQ241" s="483">
        <v>45022</v>
      </c>
      <c r="IR241" s="460">
        <v>7.2</v>
      </c>
      <c r="IS241" s="460">
        <v>2069.56</v>
      </c>
      <c r="IT241" s="460">
        <v>1196.73</v>
      </c>
      <c r="IU241" s="460">
        <v>534.64</v>
      </c>
      <c r="IV241" s="460">
        <v>160.59</v>
      </c>
      <c r="IW241" s="460">
        <v>62.93</v>
      </c>
      <c r="IX241" s="460">
        <v>18.02</v>
      </c>
      <c r="IY241" s="460">
        <v>3.03</v>
      </c>
      <c r="IZ241" s="460">
        <v>1.1100000000000001</v>
      </c>
      <c r="JA241" s="483">
        <v>4053.81</v>
      </c>
      <c r="JB241" s="460">
        <v>14.05</v>
      </c>
      <c r="JC241" s="460">
        <v>6337.44</v>
      </c>
      <c r="JD241" s="460">
        <v>10407.52</v>
      </c>
      <c r="JE241" s="460">
        <v>10764.61</v>
      </c>
      <c r="JF241" s="460">
        <v>7435.16</v>
      </c>
      <c r="JG241" s="460">
        <v>3904.07</v>
      </c>
      <c r="JH241" s="460">
        <v>1575.48</v>
      </c>
      <c r="JI241" s="460">
        <v>509.97</v>
      </c>
      <c r="JJ241" s="460">
        <v>19.89</v>
      </c>
      <c r="JK241" s="483">
        <v>40968.19</v>
      </c>
      <c r="JL241" s="460">
        <v>7.8</v>
      </c>
      <c r="JM241" s="460">
        <v>4225</v>
      </c>
      <c r="JN241" s="460">
        <v>8094.7</v>
      </c>
      <c r="JO241" s="460">
        <v>9568.5</v>
      </c>
      <c r="JP241" s="460">
        <v>7435.2</v>
      </c>
      <c r="JQ241" s="460">
        <v>4771.6000000000004</v>
      </c>
      <c r="JR241" s="460">
        <v>2275.6999999999998</v>
      </c>
      <c r="JS241" s="460">
        <v>850</v>
      </c>
      <c r="JT241" s="460">
        <v>39.799999999999997</v>
      </c>
      <c r="JU241" s="483">
        <v>37268.300000000003</v>
      </c>
      <c r="JV241" s="483">
        <v>0</v>
      </c>
      <c r="JW241" s="483">
        <v>37268.300000000003</v>
      </c>
      <c r="JX241" s="461"/>
      <c r="JY241" s="461"/>
      <c r="JZ241" s="461"/>
      <c r="KA241" s="461"/>
      <c r="KB241" s="461"/>
      <c r="KC241" s="461"/>
      <c r="KD241" s="461"/>
      <c r="KE241" s="461"/>
      <c r="KF241" s="461"/>
      <c r="KG241" s="461"/>
      <c r="KH241" s="461"/>
      <c r="KI241" s="461"/>
      <c r="KJ241" s="461"/>
      <c r="KK241" s="461"/>
      <c r="KL241" s="461"/>
      <c r="KM241" s="461"/>
      <c r="KN241" s="461"/>
      <c r="KO241" s="461"/>
      <c r="KP241" s="461"/>
      <c r="KQ241" s="461"/>
      <c r="KR241" s="461"/>
      <c r="KS241" s="461"/>
      <c r="KT241" s="461"/>
      <c r="KU241" s="461"/>
      <c r="KV241" s="461"/>
      <c r="KW241" s="461"/>
      <c r="KX241" s="462"/>
    </row>
    <row r="242" spans="1:310" s="463" customFormat="1" x14ac:dyDescent="0.2">
      <c r="A242" s="457" t="s">
        <v>492</v>
      </c>
      <c r="B242" s="473" t="s">
        <v>1075</v>
      </c>
      <c r="C242" s="464" t="s">
        <v>801</v>
      </c>
      <c r="D242" s="465" t="s">
        <v>493</v>
      </c>
      <c r="E242" s="484">
        <v>10741</v>
      </c>
      <c r="F242" s="484">
        <v>23086</v>
      </c>
      <c r="G242" s="484">
        <v>17108</v>
      </c>
      <c r="H242" s="484">
        <v>11442</v>
      </c>
      <c r="I242" s="484">
        <v>9885</v>
      </c>
      <c r="J242" s="484">
        <v>5066</v>
      </c>
      <c r="K242" s="484">
        <v>1929</v>
      </c>
      <c r="L242" s="484">
        <v>165</v>
      </c>
      <c r="M242" s="485">
        <v>79422</v>
      </c>
      <c r="N242" s="484">
        <v>456</v>
      </c>
      <c r="O242" s="484">
        <v>480</v>
      </c>
      <c r="P242" s="484">
        <v>400</v>
      </c>
      <c r="Q242" s="484">
        <v>243</v>
      </c>
      <c r="R242" s="484">
        <v>161</v>
      </c>
      <c r="S242" s="484">
        <v>59</v>
      </c>
      <c r="T242" s="484">
        <v>27</v>
      </c>
      <c r="U242" s="484">
        <v>7</v>
      </c>
      <c r="V242" s="485">
        <v>1833</v>
      </c>
      <c r="W242" s="484">
        <v>0</v>
      </c>
      <c r="X242" s="484">
        <v>0</v>
      </c>
      <c r="Y242" s="484">
        <v>0</v>
      </c>
      <c r="Z242" s="484">
        <v>0</v>
      </c>
      <c r="AA242" s="484">
        <v>0</v>
      </c>
      <c r="AB242" s="484">
        <v>0</v>
      </c>
      <c r="AC242" s="484">
        <v>0</v>
      </c>
      <c r="AD242" s="484">
        <v>0</v>
      </c>
      <c r="AE242" s="485">
        <v>0</v>
      </c>
      <c r="AF242" s="484">
        <v>10285</v>
      </c>
      <c r="AG242" s="484">
        <v>22606</v>
      </c>
      <c r="AH242" s="484">
        <v>16708</v>
      </c>
      <c r="AI242" s="484">
        <v>11199</v>
      </c>
      <c r="AJ242" s="484">
        <v>9724</v>
      </c>
      <c r="AK242" s="484">
        <v>5007</v>
      </c>
      <c r="AL242" s="484">
        <v>1902</v>
      </c>
      <c r="AM242" s="484">
        <v>158</v>
      </c>
      <c r="AN242" s="485">
        <v>77589</v>
      </c>
      <c r="AO242" s="484">
        <v>15</v>
      </c>
      <c r="AP242" s="484">
        <v>97</v>
      </c>
      <c r="AQ242" s="484">
        <v>74</v>
      </c>
      <c r="AR242" s="484">
        <v>62</v>
      </c>
      <c r="AS242" s="484">
        <v>91</v>
      </c>
      <c r="AT242" s="484">
        <v>46</v>
      </c>
      <c r="AU242" s="484">
        <v>26</v>
      </c>
      <c r="AV242" s="484">
        <v>11</v>
      </c>
      <c r="AW242" s="485">
        <v>422</v>
      </c>
      <c r="AX242" s="484">
        <v>15</v>
      </c>
      <c r="AY242" s="484">
        <v>97</v>
      </c>
      <c r="AZ242" s="484">
        <v>74</v>
      </c>
      <c r="BA242" s="484">
        <v>62</v>
      </c>
      <c r="BB242" s="484">
        <v>91</v>
      </c>
      <c r="BC242" s="484">
        <v>46</v>
      </c>
      <c r="BD242" s="484">
        <v>26</v>
      </c>
      <c r="BE242" s="484">
        <v>11</v>
      </c>
      <c r="BF242" s="486"/>
      <c r="BG242" s="485">
        <v>422</v>
      </c>
      <c r="BH242" s="484">
        <v>15</v>
      </c>
      <c r="BI242" s="484">
        <v>10367</v>
      </c>
      <c r="BJ242" s="484">
        <v>22583</v>
      </c>
      <c r="BK242" s="484">
        <v>16696</v>
      </c>
      <c r="BL242" s="484">
        <v>11228</v>
      </c>
      <c r="BM242" s="484">
        <v>9679</v>
      </c>
      <c r="BN242" s="484">
        <v>4987</v>
      </c>
      <c r="BO242" s="484">
        <v>1887</v>
      </c>
      <c r="BP242" s="484">
        <v>147</v>
      </c>
      <c r="BQ242" s="485">
        <v>77589</v>
      </c>
      <c r="BR242" s="484">
        <v>10</v>
      </c>
      <c r="BS242" s="484">
        <v>6006</v>
      </c>
      <c r="BT242" s="484">
        <v>8963</v>
      </c>
      <c r="BU242" s="484">
        <v>5154</v>
      </c>
      <c r="BV242" s="484">
        <v>1891</v>
      </c>
      <c r="BW242" s="484">
        <v>1992</v>
      </c>
      <c r="BX242" s="484">
        <v>876</v>
      </c>
      <c r="BY242" s="484">
        <v>279</v>
      </c>
      <c r="BZ242" s="484">
        <v>12</v>
      </c>
      <c r="CA242" s="485">
        <v>25183</v>
      </c>
      <c r="CB242" s="484">
        <v>1</v>
      </c>
      <c r="CC242" s="484">
        <v>48</v>
      </c>
      <c r="CD242" s="484">
        <v>210</v>
      </c>
      <c r="CE242" s="484">
        <v>157</v>
      </c>
      <c r="CF242" s="484">
        <v>106</v>
      </c>
      <c r="CG242" s="484">
        <v>85</v>
      </c>
      <c r="CH242" s="484">
        <v>34</v>
      </c>
      <c r="CI242" s="484">
        <v>13</v>
      </c>
      <c r="CJ242" s="484">
        <v>1</v>
      </c>
      <c r="CK242" s="485">
        <v>655</v>
      </c>
      <c r="CL242" s="484">
        <v>0</v>
      </c>
      <c r="CM242" s="484">
        <v>36</v>
      </c>
      <c r="CN242" s="484">
        <v>16</v>
      </c>
      <c r="CO242" s="484">
        <v>15</v>
      </c>
      <c r="CP242" s="484">
        <v>7</v>
      </c>
      <c r="CQ242" s="484">
        <v>11</v>
      </c>
      <c r="CR242" s="484">
        <v>19</v>
      </c>
      <c r="CS242" s="484">
        <v>20</v>
      </c>
      <c r="CT242" s="484">
        <v>2</v>
      </c>
      <c r="CU242" s="485">
        <v>126</v>
      </c>
      <c r="CV242" s="484">
        <v>141</v>
      </c>
      <c r="CW242" s="484">
        <v>141</v>
      </c>
      <c r="CX242" s="484">
        <v>130</v>
      </c>
      <c r="CY242" s="484">
        <v>112</v>
      </c>
      <c r="CZ242" s="484">
        <v>103</v>
      </c>
      <c r="DA242" s="484">
        <v>73</v>
      </c>
      <c r="DB242" s="484">
        <v>60</v>
      </c>
      <c r="DC242" s="484">
        <v>16</v>
      </c>
      <c r="DD242" s="485">
        <v>776</v>
      </c>
      <c r="DE242" s="484">
        <v>219</v>
      </c>
      <c r="DF242" s="484">
        <v>241</v>
      </c>
      <c r="DG242" s="484">
        <v>162</v>
      </c>
      <c r="DH242" s="484">
        <v>87</v>
      </c>
      <c r="DI242" s="484">
        <v>58</v>
      </c>
      <c r="DJ242" s="484">
        <v>40</v>
      </c>
      <c r="DK242" s="484">
        <v>13</v>
      </c>
      <c r="DL242" s="484">
        <v>2</v>
      </c>
      <c r="DM242" s="485">
        <v>822</v>
      </c>
      <c r="DN242" s="484">
        <v>92</v>
      </c>
      <c r="DO242" s="484">
        <v>100</v>
      </c>
      <c r="DP242" s="484">
        <v>57</v>
      </c>
      <c r="DQ242" s="484">
        <v>26</v>
      </c>
      <c r="DR242" s="484">
        <v>24</v>
      </c>
      <c r="DS242" s="484">
        <v>12</v>
      </c>
      <c r="DT242" s="484">
        <v>5</v>
      </c>
      <c r="DU242" s="484">
        <v>0</v>
      </c>
      <c r="DV242" s="485">
        <v>316</v>
      </c>
      <c r="DW242" s="484">
        <v>68</v>
      </c>
      <c r="DX242" s="484">
        <v>51</v>
      </c>
      <c r="DY242" s="484">
        <v>39</v>
      </c>
      <c r="DZ242" s="484">
        <v>31</v>
      </c>
      <c r="EA242" s="484">
        <v>18</v>
      </c>
      <c r="EB242" s="484">
        <v>3</v>
      </c>
      <c r="EC242" s="484">
        <v>5</v>
      </c>
      <c r="ED242" s="484">
        <v>7</v>
      </c>
      <c r="EE242" s="485">
        <v>222</v>
      </c>
      <c r="EF242" s="484">
        <v>379</v>
      </c>
      <c r="EG242" s="484">
        <v>392</v>
      </c>
      <c r="EH242" s="484">
        <v>258</v>
      </c>
      <c r="EI242" s="484">
        <v>144</v>
      </c>
      <c r="EJ242" s="484">
        <v>100</v>
      </c>
      <c r="EK242" s="484">
        <v>55</v>
      </c>
      <c r="EL242" s="484">
        <v>23</v>
      </c>
      <c r="EM242" s="484">
        <v>9</v>
      </c>
      <c r="EN242" s="485">
        <v>1360</v>
      </c>
      <c r="EO242" s="484">
        <v>213</v>
      </c>
      <c r="EP242" s="484">
        <v>197</v>
      </c>
      <c r="EQ242" s="484">
        <v>149</v>
      </c>
      <c r="ER242" s="484">
        <v>89</v>
      </c>
      <c r="ES242" s="484">
        <v>55</v>
      </c>
      <c r="ET242" s="484">
        <v>43</v>
      </c>
      <c r="EU242" s="484">
        <v>17</v>
      </c>
      <c r="EV242" s="484">
        <v>8</v>
      </c>
      <c r="EW242" s="485">
        <v>771</v>
      </c>
      <c r="EX242" s="484">
        <v>0</v>
      </c>
      <c r="EY242" s="484">
        <v>0</v>
      </c>
      <c r="EZ242" s="484">
        <v>0</v>
      </c>
      <c r="FA242" s="484">
        <v>0</v>
      </c>
      <c r="FB242" s="484">
        <v>0</v>
      </c>
      <c r="FC242" s="484">
        <v>0</v>
      </c>
      <c r="FD242" s="484">
        <v>0</v>
      </c>
      <c r="FE242" s="484">
        <v>0</v>
      </c>
      <c r="FF242" s="485">
        <v>0</v>
      </c>
      <c r="FG242" s="484">
        <v>0</v>
      </c>
      <c r="FH242" s="484">
        <v>0</v>
      </c>
      <c r="FI242" s="484">
        <v>0</v>
      </c>
      <c r="FJ242" s="484">
        <v>0</v>
      </c>
      <c r="FK242" s="484">
        <v>0</v>
      </c>
      <c r="FL242" s="484">
        <v>0</v>
      </c>
      <c r="FM242" s="484">
        <v>0</v>
      </c>
      <c r="FN242" s="484">
        <v>0</v>
      </c>
      <c r="FO242" s="485">
        <v>0</v>
      </c>
      <c r="FP242" s="484">
        <v>5</v>
      </c>
      <c r="FQ242" s="484">
        <v>4</v>
      </c>
      <c r="FR242" s="484">
        <v>9</v>
      </c>
      <c r="FS242" s="484">
        <v>3</v>
      </c>
      <c r="FT242" s="484">
        <v>2</v>
      </c>
      <c r="FU242" s="484">
        <v>3</v>
      </c>
      <c r="FV242" s="484">
        <v>1</v>
      </c>
      <c r="FW242" s="484">
        <v>0</v>
      </c>
      <c r="FX242" s="485">
        <v>27</v>
      </c>
      <c r="FY242" s="484">
        <v>208</v>
      </c>
      <c r="FZ242" s="484">
        <v>193</v>
      </c>
      <c r="GA242" s="484">
        <v>140</v>
      </c>
      <c r="GB242" s="484">
        <v>86</v>
      </c>
      <c r="GC242" s="484">
        <v>53</v>
      </c>
      <c r="GD242" s="484">
        <v>40</v>
      </c>
      <c r="GE242" s="484">
        <v>16</v>
      </c>
      <c r="GF242" s="484">
        <v>8</v>
      </c>
      <c r="GG242" s="485">
        <v>744</v>
      </c>
      <c r="GH242" s="484">
        <v>4</v>
      </c>
      <c r="GI242" s="484">
        <v>4115</v>
      </c>
      <c r="GJ242" s="484">
        <v>13239</v>
      </c>
      <c r="GK242" s="484">
        <v>11270</v>
      </c>
      <c r="GL242" s="484">
        <v>9162</v>
      </c>
      <c r="GM242" s="484">
        <v>7547</v>
      </c>
      <c r="GN242" s="484">
        <v>4042</v>
      </c>
      <c r="GO242" s="484">
        <v>1564</v>
      </c>
      <c r="GP242" s="484">
        <v>125</v>
      </c>
      <c r="GQ242" s="485">
        <v>51068</v>
      </c>
      <c r="GR242" s="484">
        <v>11</v>
      </c>
      <c r="GS242" s="484">
        <v>6252</v>
      </c>
      <c r="GT242" s="484">
        <v>9344</v>
      </c>
      <c r="GU242" s="484">
        <v>5426</v>
      </c>
      <c r="GV242" s="484">
        <v>2066</v>
      </c>
      <c r="GW242" s="484">
        <v>2132</v>
      </c>
      <c r="GX242" s="484">
        <v>945</v>
      </c>
      <c r="GY242" s="484">
        <v>323</v>
      </c>
      <c r="GZ242" s="484">
        <v>22</v>
      </c>
      <c r="HA242" s="485">
        <v>26521</v>
      </c>
      <c r="HB242" s="460">
        <v>0.375</v>
      </c>
      <c r="HC242" s="460">
        <v>60</v>
      </c>
      <c r="HD242" s="460">
        <v>2</v>
      </c>
      <c r="HE242" s="460">
        <v>2.4</v>
      </c>
      <c r="HF242" s="460">
        <v>1.5</v>
      </c>
      <c r="HG242" s="460">
        <v>0.5</v>
      </c>
      <c r="HH242" s="460">
        <v>0</v>
      </c>
      <c r="HI242" s="460">
        <v>0</v>
      </c>
      <c r="HJ242" s="460">
        <v>0</v>
      </c>
      <c r="HK242" s="483">
        <v>66.775000000000006</v>
      </c>
      <c r="HL242" s="460">
        <v>11.875</v>
      </c>
      <c r="HM242" s="460">
        <v>8804.5</v>
      </c>
      <c r="HN242" s="460">
        <v>20256.75</v>
      </c>
      <c r="HO242" s="460">
        <v>15356.35</v>
      </c>
      <c r="HP242" s="460">
        <v>10745.25</v>
      </c>
      <c r="HQ242" s="460">
        <v>9150.75</v>
      </c>
      <c r="HR242" s="460">
        <v>4741.5</v>
      </c>
      <c r="HS242" s="460">
        <v>1804.5</v>
      </c>
      <c r="HT242" s="460">
        <v>152.75</v>
      </c>
      <c r="HU242" s="483">
        <v>71024.225000000006</v>
      </c>
      <c r="HV242" s="460">
        <v>6.6</v>
      </c>
      <c r="HW242" s="460">
        <v>5869.7</v>
      </c>
      <c r="HX242" s="460">
        <v>15755.3</v>
      </c>
      <c r="HY242" s="460">
        <v>13650.1</v>
      </c>
      <c r="HZ242" s="460">
        <v>10745.3</v>
      </c>
      <c r="IA242" s="460">
        <v>11184.3</v>
      </c>
      <c r="IB242" s="460">
        <v>6848.8</v>
      </c>
      <c r="IC242" s="460">
        <v>3007.5</v>
      </c>
      <c r="ID242" s="460">
        <v>305.5</v>
      </c>
      <c r="IE242" s="483">
        <v>67373.100000000006</v>
      </c>
      <c r="IF242" s="483">
        <v>460</v>
      </c>
      <c r="IG242" s="483">
        <v>67833.100000000006</v>
      </c>
      <c r="IH242" s="460">
        <v>11.875</v>
      </c>
      <c r="II242" s="460">
        <v>8804.5</v>
      </c>
      <c r="IJ242" s="460">
        <v>20256.75</v>
      </c>
      <c r="IK242" s="460">
        <v>15356.35</v>
      </c>
      <c r="IL242" s="460">
        <v>10745.25</v>
      </c>
      <c r="IM242" s="460">
        <v>9150.75</v>
      </c>
      <c r="IN242" s="460">
        <v>4741.5</v>
      </c>
      <c r="IO242" s="460">
        <v>1804.5</v>
      </c>
      <c r="IP242" s="460">
        <v>152.75</v>
      </c>
      <c r="IQ242" s="483">
        <v>71024.225000000006</v>
      </c>
      <c r="IR242" s="460">
        <v>4.91</v>
      </c>
      <c r="IS242" s="460">
        <v>2177.7199999999998</v>
      </c>
      <c r="IT242" s="460">
        <v>3181.12</v>
      </c>
      <c r="IU242" s="460">
        <v>994.87</v>
      </c>
      <c r="IV242" s="460">
        <v>281.82</v>
      </c>
      <c r="IW242" s="460">
        <v>119.18</v>
      </c>
      <c r="IX242" s="460">
        <v>35.25</v>
      </c>
      <c r="IY242" s="460">
        <v>4.09</v>
      </c>
      <c r="IZ242" s="460">
        <v>0</v>
      </c>
      <c r="JA242" s="483">
        <v>6798.96</v>
      </c>
      <c r="JB242" s="460">
        <v>6.9649999999999999</v>
      </c>
      <c r="JC242" s="460">
        <v>6626.78</v>
      </c>
      <c r="JD242" s="460">
        <v>17075.63</v>
      </c>
      <c r="JE242" s="460">
        <v>14361.48</v>
      </c>
      <c r="JF242" s="460">
        <v>10463.43</v>
      </c>
      <c r="JG242" s="460">
        <v>9031.57</v>
      </c>
      <c r="JH242" s="460">
        <v>4706.25</v>
      </c>
      <c r="JI242" s="460">
        <v>1800.41</v>
      </c>
      <c r="JJ242" s="460">
        <v>152.75</v>
      </c>
      <c r="JK242" s="483">
        <v>64225.264999999999</v>
      </c>
      <c r="JL242" s="460">
        <v>3.9</v>
      </c>
      <c r="JM242" s="460">
        <v>4417.8999999999996</v>
      </c>
      <c r="JN242" s="460">
        <v>13281</v>
      </c>
      <c r="JO242" s="460">
        <v>12765.8</v>
      </c>
      <c r="JP242" s="460">
        <v>10463.4</v>
      </c>
      <c r="JQ242" s="460">
        <v>11038.6</v>
      </c>
      <c r="JR242" s="460">
        <v>6797.9</v>
      </c>
      <c r="JS242" s="460">
        <v>3000.7</v>
      </c>
      <c r="JT242" s="460">
        <v>305.5</v>
      </c>
      <c r="JU242" s="483">
        <v>62074.7</v>
      </c>
      <c r="JV242" s="483">
        <v>460</v>
      </c>
      <c r="JW242" s="483">
        <v>62534.7</v>
      </c>
      <c r="JX242" s="461"/>
      <c r="JY242" s="461"/>
      <c r="JZ242" s="461"/>
      <c r="KA242" s="461"/>
      <c r="KB242" s="461"/>
      <c r="KC242" s="461"/>
      <c r="KD242" s="461"/>
      <c r="KE242" s="461"/>
      <c r="KF242" s="461"/>
      <c r="KG242" s="461"/>
      <c r="KH242" s="461"/>
      <c r="KI242" s="461"/>
      <c r="KJ242" s="461"/>
      <c r="KK242" s="461"/>
      <c r="KL242" s="461"/>
      <c r="KM242" s="461"/>
      <c r="KN242" s="461"/>
      <c r="KO242" s="461"/>
      <c r="KP242" s="461"/>
      <c r="KQ242" s="461"/>
      <c r="KR242" s="461"/>
      <c r="KS242" s="461"/>
      <c r="KT242" s="461"/>
      <c r="KU242" s="461"/>
      <c r="KV242" s="461"/>
      <c r="KW242" s="461"/>
      <c r="KX242" s="462"/>
    </row>
    <row r="243" spans="1:310" s="463" customFormat="1" x14ac:dyDescent="0.2">
      <c r="A243" s="457" t="s">
        <v>494</v>
      </c>
      <c r="B243" s="473" t="s">
        <v>1076</v>
      </c>
      <c r="C243" s="464" t="s">
        <v>807</v>
      </c>
      <c r="D243" s="465" t="s">
        <v>495</v>
      </c>
      <c r="E243" s="484">
        <v>6876</v>
      </c>
      <c r="F243" s="484">
        <v>10707</v>
      </c>
      <c r="G243" s="484">
        <v>11474</v>
      </c>
      <c r="H243" s="484">
        <v>7312</v>
      </c>
      <c r="I243" s="484">
        <v>5432</v>
      </c>
      <c r="J243" s="484">
        <v>3484</v>
      </c>
      <c r="K243" s="484">
        <v>2454</v>
      </c>
      <c r="L243" s="484">
        <v>210</v>
      </c>
      <c r="M243" s="485">
        <v>47949</v>
      </c>
      <c r="N243" s="484">
        <v>302</v>
      </c>
      <c r="O243" s="484">
        <v>166</v>
      </c>
      <c r="P243" s="484">
        <v>146</v>
      </c>
      <c r="Q243" s="484">
        <v>70</v>
      </c>
      <c r="R243" s="484">
        <v>59</v>
      </c>
      <c r="S243" s="484">
        <v>21</v>
      </c>
      <c r="T243" s="484">
        <v>21</v>
      </c>
      <c r="U243" s="484">
        <v>2</v>
      </c>
      <c r="V243" s="485">
        <v>787</v>
      </c>
      <c r="W243" s="484">
        <v>3</v>
      </c>
      <c r="X243" s="484">
        <v>1</v>
      </c>
      <c r="Y243" s="484">
        <v>1</v>
      </c>
      <c r="Z243" s="484">
        <v>0</v>
      </c>
      <c r="AA243" s="484">
        <v>0</v>
      </c>
      <c r="AB243" s="484">
        <v>1</v>
      </c>
      <c r="AC243" s="484">
        <v>1</v>
      </c>
      <c r="AD243" s="484">
        <v>0</v>
      </c>
      <c r="AE243" s="485">
        <v>7</v>
      </c>
      <c r="AF243" s="484">
        <v>6571</v>
      </c>
      <c r="AG243" s="484">
        <v>10540</v>
      </c>
      <c r="AH243" s="484">
        <v>11327</v>
      </c>
      <c r="AI243" s="484">
        <v>7242</v>
      </c>
      <c r="AJ243" s="484">
        <v>5373</v>
      </c>
      <c r="AK243" s="484">
        <v>3462</v>
      </c>
      <c r="AL243" s="484">
        <v>2432</v>
      </c>
      <c r="AM243" s="484">
        <v>208</v>
      </c>
      <c r="AN243" s="485">
        <v>47155</v>
      </c>
      <c r="AO243" s="484">
        <v>20</v>
      </c>
      <c r="AP243" s="484">
        <v>66</v>
      </c>
      <c r="AQ243" s="484">
        <v>80</v>
      </c>
      <c r="AR243" s="484">
        <v>59</v>
      </c>
      <c r="AS243" s="484">
        <v>54</v>
      </c>
      <c r="AT243" s="484">
        <v>44</v>
      </c>
      <c r="AU243" s="484">
        <v>33</v>
      </c>
      <c r="AV243" s="484">
        <v>14</v>
      </c>
      <c r="AW243" s="485">
        <v>370</v>
      </c>
      <c r="AX243" s="484">
        <v>20</v>
      </c>
      <c r="AY243" s="484">
        <v>66</v>
      </c>
      <c r="AZ243" s="484">
        <v>80</v>
      </c>
      <c r="BA243" s="484">
        <v>59</v>
      </c>
      <c r="BB243" s="484">
        <v>54</v>
      </c>
      <c r="BC243" s="484">
        <v>44</v>
      </c>
      <c r="BD243" s="484">
        <v>33</v>
      </c>
      <c r="BE243" s="484">
        <v>14</v>
      </c>
      <c r="BF243" s="486"/>
      <c r="BG243" s="485">
        <v>370</v>
      </c>
      <c r="BH243" s="484">
        <v>20</v>
      </c>
      <c r="BI243" s="484">
        <v>6617</v>
      </c>
      <c r="BJ243" s="484">
        <v>10554</v>
      </c>
      <c r="BK243" s="484">
        <v>11306</v>
      </c>
      <c r="BL243" s="484">
        <v>7237</v>
      </c>
      <c r="BM243" s="484">
        <v>5363</v>
      </c>
      <c r="BN243" s="484">
        <v>3451</v>
      </c>
      <c r="BO243" s="484">
        <v>2413</v>
      </c>
      <c r="BP243" s="484">
        <v>194</v>
      </c>
      <c r="BQ243" s="485">
        <v>47155</v>
      </c>
      <c r="BR243" s="484">
        <v>9</v>
      </c>
      <c r="BS243" s="484">
        <v>3574</v>
      </c>
      <c r="BT243" s="484">
        <v>4109</v>
      </c>
      <c r="BU243" s="484">
        <v>3533</v>
      </c>
      <c r="BV243" s="484">
        <v>1696</v>
      </c>
      <c r="BW243" s="484">
        <v>1049</v>
      </c>
      <c r="BX243" s="484">
        <v>550</v>
      </c>
      <c r="BY243" s="484">
        <v>338</v>
      </c>
      <c r="BZ243" s="484">
        <v>29</v>
      </c>
      <c r="CA243" s="485">
        <v>14887</v>
      </c>
      <c r="CB243" s="484">
        <v>0</v>
      </c>
      <c r="CC243" s="484">
        <v>41</v>
      </c>
      <c r="CD243" s="484">
        <v>90</v>
      </c>
      <c r="CE243" s="484">
        <v>93</v>
      </c>
      <c r="CF243" s="484">
        <v>64</v>
      </c>
      <c r="CG243" s="484">
        <v>47</v>
      </c>
      <c r="CH243" s="484">
        <v>22</v>
      </c>
      <c r="CI243" s="484">
        <v>18</v>
      </c>
      <c r="CJ243" s="484">
        <v>1</v>
      </c>
      <c r="CK243" s="485">
        <v>376</v>
      </c>
      <c r="CL243" s="484">
        <v>0</v>
      </c>
      <c r="CM243" s="484">
        <v>2</v>
      </c>
      <c r="CN243" s="484">
        <v>9</v>
      </c>
      <c r="CO243" s="484">
        <v>6</v>
      </c>
      <c r="CP243" s="484">
        <v>10</v>
      </c>
      <c r="CQ243" s="484">
        <v>10</v>
      </c>
      <c r="CR243" s="484">
        <v>9</v>
      </c>
      <c r="CS243" s="484">
        <v>18</v>
      </c>
      <c r="CT243" s="484">
        <v>4</v>
      </c>
      <c r="CU243" s="485">
        <v>68</v>
      </c>
      <c r="CV243" s="484">
        <v>32</v>
      </c>
      <c r="CW243" s="484">
        <v>28</v>
      </c>
      <c r="CX243" s="484">
        <v>33</v>
      </c>
      <c r="CY243" s="484">
        <v>26</v>
      </c>
      <c r="CZ243" s="484">
        <v>31</v>
      </c>
      <c r="DA243" s="484">
        <v>5</v>
      </c>
      <c r="DB243" s="484">
        <v>10</v>
      </c>
      <c r="DC243" s="484">
        <v>2</v>
      </c>
      <c r="DD243" s="485">
        <v>167</v>
      </c>
      <c r="DE243" s="484">
        <v>82</v>
      </c>
      <c r="DF243" s="484">
        <v>112</v>
      </c>
      <c r="DG243" s="484">
        <v>90</v>
      </c>
      <c r="DH243" s="484">
        <v>48</v>
      </c>
      <c r="DI243" s="484">
        <v>39</v>
      </c>
      <c r="DJ243" s="484">
        <v>15</v>
      </c>
      <c r="DK243" s="484">
        <v>15</v>
      </c>
      <c r="DL243" s="484">
        <v>4</v>
      </c>
      <c r="DM243" s="485">
        <v>405</v>
      </c>
      <c r="DN243" s="484">
        <v>24</v>
      </c>
      <c r="DO243" s="484">
        <v>40</v>
      </c>
      <c r="DP243" s="484">
        <v>35</v>
      </c>
      <c r="DQ243" s="484">
        <v>21</v>
      </c>
      <c r="DR243" s="484">
        <v>13</v>
      </c>
      <c r="DS243" s="484">
        <v>11</v>
      </c>
      <c r="DT243" s="484">
        <v>13</v>
      </c>
      <c r="DU243" s="484">
        <v>2</v>
      </c>
      <c r="DV243" s="485">
        <v>159</v>
      </c>
      <c r="DW243" s="484">
        <v>47</v>
      </c>
      <c r="DX243" s="484">
        <v>20</v>
      </c>
      <c r="DY243" s="484">
        <v>12</v>
      </c>
      <c r="DZ243" s="484">
        <v>14</v>
      </c>
      <c r="EA243" s="484">
        <v>12</v>
      </c>
      <c r="EB243" s="484">
        <v>12</v>
      </c>
      <c r="EC243" s="484">
        <v>7</v>
      </c>
      <c r="ED243" s="484">
        <v>1</v>
      </c>
      <c r="EE243" s="485">
        <v>125</v>
      </c>
      <c r="EF243" s="484">
        <v>153</v>
      </c>
      <c r="EG243" s="484">
        <v>172</v>
      </c>
      <c r="EH243" s="484">
        <v>137</v>
      </c>
      <c r="EI243" s="484">
        <v>83</v>
      </c>
      <c r="EJ243" s="484">
        <v>64</v>
      </c>
      <c r="EK243" s="484">
        <v>38</v>
      </c>
      <c r="EL243" s="484">
        <v>35</v>
      </c>
      <c r="EM243" s="484">
        <v>7</v>
      </c>
      <c r="EN243" s="485">
        <v>689</v>
      </c>
      <c r="EO243" s="484">
        <v>100</v>
      </c>
      <c r="EP243" s="484">
        <v>87</v>
      </c>
      <c r="EQ243" s="484">
        <v>70</v>
      </c>
      <c r="ER243" s="484">
        <v>46</v>
      </c>
      <c r="ES243" s="484">
        <v>43</v>
      </c>
      <c r="ET243" s="484">
        <v>25</v>
      </c>
      <c r="EU243" s="484">
        <v>26</v>
      </c>
      <c r="EV243" s="484">
        <v>7</v>
      </c>
      <c r="EW243" s="485">
        <v>404</v>
      </c>
      <c r="EX243" s="484">
        <v>0</v>
      </c>
      <c r="EY243" s="484">
        <v>0</v>
      </c>
      <c r="EZ243" s="484">
        <v>0</v>
      </c>
      <c r="FA243" s="484">
        <v>0</v>
      </c>
      <c r="FB243" s="484">
        <v>0</v>
      </c>
      <c r="FC243" s="484">
        <v>0</v>
      </c>
      <c r="FD243" s="484">
        <v>0</v>
      </c>
      <c r="FE243" s="484">
        <v>0</v>
      </c>
      <c r="FF243" s="485">
        <v>0</v>
      </c>
      <c r="FG243" s="484">
        <v>0</v>
      </c>
      <c r="FH243" s="484">
        <v>0</v>
      </c>
      <c r="FI243" s="484">
        <v>0</v>
      </c>
      <c r="FJ243" s="484">
        <v>0</v>
      </c>
      <c r="FK243" s="484">
        <v>0</v>
      </c>
      <c r="FL243" s="484">
        <v>0</v>
      </c>
      <c r="FM243" s="484">
        <v>0</v>
      </c>
      <c r="FN243" s="484">
        <v>0</v>
      </c>
      <c r="FO243" s="485">
        <v>0</v>
      </c>
      <c r="FP243" s="484">
        <v>4</v>
      </c>
      <c r="FQ243" s="484">
        <v>9</v>
      </c>
      <c r="FR243" s="484">
        <v>11</v>
      </c>
      <c r="FS243" s="484">
        <v>11</v>
      </c>
      <c r="FT243" s="484">
        <v>5</v>
      </c>
      <c r="FU243" s="484">
        <v>6</v>
      </c>
      <c r="FV243" s="484">
        <v>7</v>
      </c>
      <c r="FW243" s="484">
        <v>2</v>
      </c>
      <c r="FX243" s="485">
        <v>55</v>
      </c>
      <c r="FY243" s="484">
        <v>96</v>
      </c>
      <c r="FZ243" s="484">
        <v>78</v>
      </c>
      <c r="GA243" s="484">
        <v>59</v>
      </c>
      <c r="GB243" s="484">
        <v>35</v>
      </c>
      <c r="GC243" s="484">
        <v>38</v>
      </c>
      <c r="GD243" s="484">
        <v>19</v>
      </c>
      <c r="GE243" s="484">
        <v>19</v>
      </c>
      <c r="GF243" s="484">
        <v>5</v>
      </c>
      <c r="GG243" s="485">
        <v>349</v>
      </c>
      <c r="GH243" s="484">
        <v>11</v>
      </c>
      <c r="GI243" s="484">
        <v>2915</v>
      </c>
      <c r="GJ243" s="484">
        <v>6286</v>
      </c>
      <c r="GK243" s="484">
        <v>7627</v>
      </c>
      <c r="GL243" s="484">
        <v>5432</v>
      </c>
      <c r="GM243" s="484">
        <v>4232</v>
      </c>
      <c r="GN243" s="484">
        <v>2847</v>
      </c>
      <c r="GO243" s="484">
        <v>2019</v>
      </c>
      <c r="GP243" s="484">
        <v>157</v>
      </c>
      <c r="GQ243" s="485">
        <v>31526</v>
      </c>
      <c r="GR243" s="484">
        <v>9</v>
      </c>
      <c r="GS243" s="484">
        <v>3702</v>
      </c>
      <c r="GT243" s="484">
        <v>4268</v>
      </c>
      <c r="GU243" s="484">
        <v>3679</v>
      </c>
      <c r="GV243" s="484">
        <v>1805</v>
      </c>
      <c r="GW243" s="484">
        <v>1131</v>
      </c>
      <c r="GX243" s="484">
        <v>604</v>
      </c>
      <c r="GY243" s="484">
        <v>394</v>
      </c>
      <c r="GZ243" s="484">
        <v>37</v>
      </c>
      <c r="HA243" s="485">
        <v>15629</v>
      </c>
      <c r="HB243" s="460">
        <v>0</v>
      </c>
      <c r="HC243" s="460">
        <v>1.38</v>
      </c>
      <c r="HD243" s="460">
        <v>0</v>
      </c>
      <c r="HE243" s="460">
        <v>0</v>
      </c>
      <c r="HF243" s="460">
        <v>1</v>
      </c>
      <c r="HG243" s="460">
        <v>0</v>
      </c>
      <c r="HH243" s="460">
        <v>0</v>
      </c>
      <c r="HI243" s="460">
        <v>0</v>
      </c>
      <c r="HJ243" s="460">
        <v>0</v>
      </c>
      <c r="HK243" s="483">
        <v>2.38</v>
      </c>
      <c r="HL243" s="460">
        <v>17.75</v>
      </c>
      <c r="HM243" s="460">
        <v>5741.97</v>
      </c>
      <c r="HN243" s="460">
        <v>9503.0499999999993</v>
      </c>
      <c r="HO243" s="460">
        <v>10394.6</v>
      </c>
      <c r="HP243" s="460">
        <v>6807.4</v>
      </c>
      <c r="HQ243" s="460">
        <v>5095.1000000000004</v>
      </c>
      <c r="HR243" s="460">
        <v>3316.8</v>
      </c>
      <c r="HS243" s="460">
        <v>2323.8000000000002</v>
      </c>
      <c r="HT243" s="460">
        <v>185.3</v>
      </c>
      <c r="HU243" s="483">
        <v>43385.77</v>
      </c>
      <c r="HV243" s="460">
        <v>9.9</v>
      </c>
      <c r="HW243" s="460">
        <v>3828</v>
      </c>
      <c r="HX243" s="460">
        <v>7391.3</v>
      </c>
      <c r="HY243" s="460">
        <v>9239.6</v>
      </c>
      <c r="HZ243" s="460">
        <v>6807.4</v>
      </c>
      <c r="IA243" s="460">
        <v>6227.3</v>
      </c>
      <c r="IB243" s="460">
        <v>4790.8999999999996</v>
      </c>
      <c r="IC243" s="460">
        <v>3873</v>
      </c>
      <c r="ID243" s="460">
        <v>370.6</v>
      </c>
      <c r="IE243" s="483">
        <v>42538</v>
      </c>
      <c r="IF243" s="483">
        <v>0</v>
      </c>
      <c r="IG243" s="483">
        <v>42538</v>
      </c>
      <c r="IH243" s="460">
        <v>17.75</v>
      </c>
      <c r="II243" s="460">
        <v>5741.97</v>
      </c>
      <c r="IJ243" s="460">
        <v>9503.0499999999993</v>
      </c>
      <c r="IK243" s="460">
        <v>10394.6</v>
      </c>
      <c r="IL243" s="460">
        <v>6807.4</v>
      </c>
      <c r="IM243" s="460">
        <v>5095.1000000000004</v>
      </c>
      <c r="IN243" s="460">
        <v>3316.8</v>
      </c>
      <c r="IO243" s="460">
        <v>2323.8000000000002</v>
      </c>
      <c r="IP243" s="460">
        <v>185.3</v>
      </c>
      <c r="IQ243" s="483">
        <v>43385.77</v>
      </c>
      <c r="IR243" s="460">
        <v>4.67</v>
      </c>
      <c r="IS243" s="460">
        <v>1390.39</v>
      </c>
      <c r="IT243" s="460">
        <v>1367.05</v>
      </c>
      <c r="IU243" s="460">
        <v>666.39</v>
      </c>
      <c r="IV243" s="460">
        <v>201.44</v>
      </c>
      <c r="IW243" s="460">
        <v>87.86</v>
      </c>
      <c r="IX243" s="460">
        <v>43.37</v>
      </c>
      <c r="IY243" s="460">
        <v>19.850000000000001</v>
      </c>
      <c r="IZ243" s="460">
        <v>0</v>
      </c>
      <c r="JA243" s="483">
        <v>3781.02</v>
      </c>
      <c r="JB243" s="460">
        <v>13.08</v>
      </c>
      <c r="JC243" s="460">
        <v>4351.58</v>
      </c>
      <c r="JD243" s="460">
        <v>8136</v>
      </c>
      <c r="JE243" s="460">
        <v>9728.2099999999991</v>
      </c>
      <c r="JF243" s="460">
        <v>6605.96</v>
      </c>
      <c r="JG243" s="460">
        <v>5007.24</v>
      </c>
      <c r="JH243" s="460">
        <v>3273.43</v>
      </c>
      <c r="JI243" s="460">
        <v>2303.9499999999998</v>
      </c>
      <c r="JJ243" s="460">
        <v>185.3</v>
      </c>
      <c r="JK243" s="483">
        <v>39604.75</v>
      </c>
      <c r="JL243" s="460">
        <v>7.3</v>
      </c>
      <c r="JM243" s="460">
        <v>2901.1</v>
      </c>
      <c r="JN243" s="460">
        <v>6328</v>
      </c>
      <c r="JO243" s="460">
        <v>8647.2999999999993</v>
      </c>
      <c r="JP243" s="460">
        <v>6606</v>
      </c>
      <c r="JQ243" s="460">
        <v>6120</v>
      </c>
      <c r="JR243" s="460">
        <v>4728.3</v>
      </c>
      <c r="JS243" s="460">
        <v>3839.9</v>
      </c>
      <c r="JT243" s="460">
        <v>370.6</v>
      </c>
      <c r="JU243" s="483">
        <v>39548.5</v>
      </c>
      <c r="JV243" s="483">
        <v>0</v>
      </c>
      <c r="JW243" s="483">
        <v>39548.5</v>
      </c>
      <c r="JX243" s="461"/>
      <c r="JY243" s="461"/>
      <c r="JZ243" s="461"/>
      <c r="KA243" s="461"/>
      <c r="KB243" s="461"/>
      <c r="KC243" s="461"/>
      <c r="KD243" s="461"/>
      <c r="KE243" s="461"/>
      <c r="KF243" s="461"/>
      <c r="KG243" s="461"/>
      <c r="KH243" s="461"/>
      <c r="KI243" s="461"/>
      <c r="KJ243" s="461"/>
      <c r="KK243" s="461"/>
      <c r="KL243" s="461"/>
      <c r="KM243" s="461"/>
      <c r="KN243" s="461"/>
      <c r="KO243" s="461"/>
      <c r="KP243" s="461"/>
      <c r="KQ243" s="461"/>
      <c r="KR243" s="461"/>
      <c r="KS243" s="461"/>
      <c r="KT243" s="461"/>
      <c r="KU243" s="461"/>
      <c r="KV243" s="461"/>
      <c r="KW243" s="461"/>
      <c r="KX243" s="462"/>
    </row>
    <row r="244" spans="1:310" s="463" customFormat="1" x14ac:dyDescent="0.2">
      <c r="A244" s="457" t="s">
        <v>496</v>
      </c>
      <c r="B244" s="473" t="s">
        <v>1077</v>
      </c>
      <c r="C244" s="464" t="s">
        <v>870</v>
      </c>
      <c r="D244" s="465" t="s">
        <v>497</v>
      </c>
      <c r="E244" s="484">
        <v>45874</v>
      </c>
      <c r="F244" s="484">
        <v>10307</v>
      </c>
      <c r="G244" s="484">
        <v>8619</v>
      </c>
      <c r="H244" s="484">
        <v>4761</v>
      </c>
      <c r="I244" s="484">
        <v>1829</v>
      </c>
      <c r="J244" s="484">
        <v>725</v>
      </c>
      <c r="K244" s="484">
        <v>337</v>
      </c>
      <c r="L244" s="484">
        <v>43</v>
      </c>
      <c r="M244" s="485">
        <v>72495</v>
      </c>
      <c r="N244" s="484">
        <v>752</v>
      </c>
      <c r="O244" s="484">
        <v>149</v>
      </c>
      <c r="P244" s="484">
        <v>112</v>
      </c>
      <c r="Q244" s="484">
        <v>54</v>
      </c>
      <c r="R244" s="484">
        <v>18</v>
      </c>
      <c r="S244" s="484">
        <v>12</v>
      </c>
      <c r="T244" s="484">
        <v>4</v>
      </c>
      <c r="U244" s="484">
        <v>2</v>
      </c>
      <c r="V244" s="485">
        <v>1103</v>
      </c>
      <c r="W244" s="484">
        <v>0</v>
      </c>
      <c r="X244" s="484">
        <v>0</v>
      </c>
      <c r="Y244" s="484">
        <v>0</v>
      </c>
      <c r="Z244" s="484">
        <v>0</v>
      </c>
      <c r="AA244" s="484">
        <v>0</v>
      </c>
      <c r="AB244" s="484">
        <v>0</v>
      </c>
      <c r="AC244" s="484">
        <v>0</v>
      </c>
      <c r="AD244" s="484">
        <v>0</v>
      </c>
      <c r="AE244" s="485">
        <v>0</v>
      </c>
      <c r="AF244" s="484">
        <v>45122</v>
      </c>
      <c r="AG244" s="484">
        <v>10158</v>
      </c>
      <c r="AH244" s="484">
        <v>8507</v>
      </c>
      <c r="AI244" s="484">
        <v>4707</v>
      </c>
      <c r="AJ244" s="484">
        <v>1811</v>
      </c>
      <c r="AK244" s="484">
        <v>713</v>
      </c>
      <c r="AL244" s="484">
        <v>333</v>
      </c>
      <c r="AM244" s="484">
        <v>41</v>
      </c>
      <c r="AN244" s="485">
        <v>71392</v>
      </c>
      <c r="AO244" s="484">
        <v>143</v>
      </c>
      <c r="AP244" s="484">
        <v>55</v>
      </c>
      <c r="AQ244" s="484">
        <v>66</v>
      </c>
      <c r="AR244" s="484">
        <v>36</v>
      </c>
      <c r="AS244" s="484">
        <v>15</v>
      </c>
      <c r="AT244" s="484">
        <v>14</v>
      </c>
      <c r="AU244" s="484">
        <v>7</v>
      </c>
      <c r="AV244" s="484">
        <v>13</v>
      </c>
      <c r="AW244" s="485">
        <v>349</v>
      </c>
      <c r="AX244" s="484">
        <v>143</v>
      </c>
      <c r="AY244" s="484">
        <v>55</v>
      </c>
      <c r="AZ244" s="484">
        <v>66</v>
      </c>
      <c r="BA244" s="484">
        <v>36</v>
      </c>
      <c r="BB244" s="484">
        <v>15</v>
      </c>
      <c r="BC244" s="484">
        <v>14</v>
      </c>
      <c r="BD244" s="484">
        <v>7</v>
      </c>
      <c r="BE244" s="484">
        <v>13</v>
      </c>
      <c r="BF244" s="486"/>
      <c r="BG244" s="485">
        <v>349</v>
      </c>
      <c r="BH244" s="484">
        <v>143</v>
      </c>
      <c r="BI244" s="484">
        <v>45034</v>
      </c>
      <c r="BJ244" s="484">
        <v>10169</v>
      </c>
      <c r="BK244" s="484">
        <v>8477</v>
      </c>
      <c r="BL244" s="484">
        <v>4686</v>
      </c>
      <c r="BM244" s="484">
        <v>1810</v>
      </c>
      <c r="BN244" s="484">
        <v>706</v>
      </c>
      <c r="BO244" s="484">
        <v>339</v>
      </c>
      <c r="BP244" s="484">
        <v>28</v>
      </c>
      <c r="BQ244" s="485">
        <v>71392</v>
      </c>
      <c r="BR244" s="484">
        <v>30</v>
      </c>
      <c r="BS244" s="484">
        <v>22720</v>
      </c>
      <c r="BT244" s="484">
        <v>3645</v>
      </c>
      <c r="BU244" s="484">
        <v>2309</v>
      </c>
      <c r="BV244" s="484">
        <v>984</v>
      </c>
      <c r="BW244" s="484">
        <v>347</v>
      </c>
      <c r="BX244" s="484">
        <v>127</v>
      </c>
      <c r="BY244" s="484">
        <v>39</v>
      </c>
      <c r="BZ244" s="484">
        <v>5</v>
      </c>
      <c r="CA244" s="485">
        <v>30206</v>
      </c>
      <c r="CB244" s="484">
        <v>9</v>
      </c>
      <c r="CC244" s="484">
        <v>445</v>
      </c>
      <c r="CD244" s="484">
        <v>119</v>
      </c>
      <c r="CE244" s="484">
        <v>92</v>
      </c>
      <c r="CF244" s="484">
        <v>39</v>
      </c>
      <c r="CG244" s="484">
        <v>24</v>
      </c>
      <c r="CH244" s="484">
        <v>6</v>
      </c>
      <c r="CI244" s="484">
        <v>2</v>
      </c>
      <c r="CJ244" s="484">
        <v>1</v>
      </c>
      <c r="CK244" s="485">
        <v>737</v>
      </c>
      <c r="CL244" s="484">
        <v>0</v>
      </c>
      <c r="CM244" s="484">
        <v>10</v>
      </c>
      <c r="CN244" s="484">
        <v>4</v>
      </c>
      <c r="CO244" s="484">
        <v>12</v>
      </c>
      <c r="CP244" s="484">
        <v>1</v>
      </c>
      <c r="CQ244" s="484">
        <v>4</v>
      </c>
      <c r="CR244" s="484">
        <v>4</v>
      </c>
      <c r="CS244" s="484">
        <v>16</v>
      </c>
      <c r="CT244" s="484">
        <v>2</v>
      </c>
      <c r="CU244" s="485">
        <v>53</v>
      </c>
      <c r="CV244" s="484">
        <v>187</v>
      </c>
      <c r="CW244" s="484">
        <v>31</v>
      </c>
      <c r="CX244" s="484">
        <v>33</v>
      </c>
      <c r="CY244" s="484">
        <v>17</v>
      </c>
      <c r="CZ244" s="484">
        <v>5</v>
      </c>
      <c r="DA244" s="484">
        <v>6</v>
      </c>
      <c r="DB244" s="484">
        <v>1</v>
      </c>
      <c r="DC244" s="484">
        <v>0</v>
      </c>
      <c r="DD244" s="485">
        <v>280</v>
      </c>
      <c r="DE244" s="484">
        <v>941</v>
      </c>
      <c r="DF244" s="484">
        <v>98</v>
      </c>
      <c r="DG244" s="484">
        <v>68</v>
      </c>
      <c r="DH244" s="484">
        <v>27</v>
      </c>
      <c r="DI244" s="484">
        <v>12</v>
      </c>
      <c r="DJ244" s="484">
        <v>4</v>
      </c>
      <c r="DK244" s="484">
        <v>3</v>
      </c>
      <c r="DL244" s="484">
        <v>0</v>
      </c>
      <c r="DM244" s="485">
        <v>1153</v>
      </c>
      <c r="DN244" s="484">
        <v>0</v>
      </c>
      <c r="DO244" s="484">
        <v>0</v>
      </c>
      <c r="DP244" s="484">
        <v>0</v>
      </c>
      <c r="DQ244" s="484">
        <v>0</v>
      </c>
      <c r="DR244" s="484">
        <v>0</v>
      </c>
      <c r="DS244" s="484">
        <v>0</v>
      </c>
      <c r="DT244" s="484">
        <v>0</v>
      </c>
      <c r="DU244" s="484">
        <v>0</v>
      </c>
      <c r="DV244" s="485">
        <v>0</v>
      </c>
      <c r="DW244" s="484">
        <v>259</v>
      </c>
      <c r="DX244" s="484">
        <v>34</v>
      </c>
      <c r="DY244" s="484">
        <v>13</v>
      </c>
      <c r="DZ244" s="484">
        <v>3</v>
      </c>
      <c r="EA244" s="484">
        <v>1</v>
      </c>
      <c r="EB244" s="484">
        <v>2</v>
      </c>
      <c r="EC244" s="484">
        <v>1</v>
      </c>
      <c r="ED244" s="484">
        <v>0</v>
      </c>
      <c r="EE244" s="485">
        <v>313</v>
      </c>
      <c r="EF244" s="484">
        <v>1200</v>
      </c>
      <c r="EG244" s="484">
        <v>132</v>
      </c>
      <c r="EH244" s="484">
        <v>81</v>
      </c>
      <c r="EI244" s="484">
        <v>30</v>
      </c>
      <c r="EJ244" s="484">
        <v>13</v>
      </c>
      <c r="EK244" s="484">
        <v>6</v>
      </c>
      <c r="EL244" s="484">
        <v>4</v>
      </c>
      <c r="EM244" s="484">
        <v>0</v>
      </c>
      <c r="EN244" s="485">
        <v>1466</v>
      </c>
      <c r="EO244" s="484">
        <v>698</v>
      </c>
      <c r="EP244" s="484">
        <v>82</v>
      </c>
      <c r="EQ244" s="484">
        <v>47</v>
      </c>
      <c r="ER244" s="484">
        <v>21</v>
      </c>
      <c r="ES244" s="484">
        <v>8</v>
      </c>
      <c r="ET244" s="484">
        <v>5</v>
      </c>
      <c r="EU244" s="484">
        <v>2</v>
      </c>
      <c r="EV244" s="484">
        <v>0</v>
      </c>
      <c r="EW244" s="485">
        <v>863</v>
      </c>
      <c r="EX244" s="484">
        <v>0</v>
      </c>
      <c r="EY244" s="484">
        <v>0</v>
      </c>
      <c r="EZ244" s="484">
        <v>0</v>
      </c>
      <c r="FA244" s="484">
        <v>0</v>
      </c>
      <c r="FB244" s="484">
        <v>0</v>
      </c>
      <c r="FC244" s="484">
        <v>0</v>
      </c>
      <c r="FD244" s="484">
        <v>0</v>
      </c>
      <c r="FE244" s="484">
        <v>0</v>
      </c>
      <c r="FF244" s="485">
        <v>0</v>
      </c>
      <c r="FG244" s="484">
        <v>0</v>
      </c>
      <c r="FH244" s="484">
        <v>0</v>
      </c>
      <c r="FI244" s="484">
        <v>0</v>
      </c>
      <c r="FJ244" s="484">
        <v>0</v>
      </c>
      <c r="FK244" s="484">
        <v>0</v>
      </c>
      <c r="FL244" s="484">
        <v>0</v>
      </c>
      <c r="FM244" s="484">
        <v>0</v>
      </c>
      <c r="FN244" s="484">
        <v>0</v>
      </c>
      <c r="FO244" s="485">
        <v>0</v>
      </c>
      <c r="FP244" s="484">
        <v>2</v>
      </c>
      <c r="FQ244" s="484">
        <v>2</v>
      </c>
      <c r="FR244" s="484">
        <v>0</v>
      </c>
      <c r="FS244" s="484">
        <v>1</v>
      </c>
      <c r="FT244" s="484">
        <v>0</v>
      </c>
      <c r="FU244" s="484">
        <v>1</v>
      </c>
      <c r="FV244" s="484">
        <v>0</v>
      </c>
      <c r="FW244" s="484">
        <v>0</v>
      </c>
      <c r="FX244" s="485">
        <v>6</v>
      </c>
      <c r="FY244" s="484">
        <v>696</v>
      </c>
      <c r="FZ244" s="484">
        <v>80</v>
      </c>
      <c r="GA244" s="484">
        <v>47</v>
      </c>
      <c r="GB244" s="484">
        <v>20</v>
      </c>
      <c r="GC244" s="484">
        <v>8</v>
      </c>
      <c r="GD244" s="484">
        <v>4</v>
      </c>
      <c r="GE244" s="484">
        <v>2</v>
      </c>
      <c r="GF244" s="484">
        <v>0</v>
      </c>
      <c r="GG244" s="485">
        <v>857</v>
      </c>
      <c r="GH244" s="484">
        <v>104</v>
      </c>
      <c r="GI244" s="484">
        <v>21598</v>
      </c>
      <c r="GJ244" s="484">
        <v>6367</v>
      </c>
      <c r="GK244" s="484">
        <v>6051</v>
      </c>
      <c r="GL244" s="484">
        <v>3659</v>
      </c>
      <c r="GM244" s="484">
        <v>1434</v>
      </c>
      <c r="GN244" s="484">
        <v>567</v>
      </c>
      <c r="GO244" s="484">
        <v>281</v>
      </c>
      <c r="GP244" s="484">
        <v>20</v>
      </c>
      <c r="GQ244" s="485">
        <v>40081</v>
      </c>
      <c r="GR244" s="484">
        <v>39</v>
      </c>
      <c r="GS244" s="484">
        <v>23436</v>
      </c>
      <c r="GT244" s="484">
        <v>3802</v>
      </c>
      <c r="GU244" s="484">
        <v>2426</v>
      </c>
      <c r="GV244" s="484">
        <v>1027</v>
      </c>
      <c r="GW244" s="484">
        <v>376</v>
      </c>
      <c r="GX244" s="484">
        <v>139</v>
      </c>
      <c r="GY244" s="484">
        <v>58</v>
      </c>
      <c r="GZ244" s="484">
        <v>8</v>
      </c>
      <c r="HA244" s="485">
        <v>31311</v>
      </c>
      <c r="HB244" s="460">
        <v>0</v>
      </c>
      <c r="HC244" s="460">
        <v>0</v>
      </c>
      <c r="HD244" s="460">
        <v>0</v>
      </c>
      <c r="HE244" s="460">
        <v>0</v>
      </c>
      <c r="HF244" s="460">
        <v>0</v>
      </c>
      <c r="HG244" s="460">
        <v>0</v>
      </c>
      <c r="HH244" s="460">
        <v>0</v>
      </c>
      <c r="HI244" s="460">
        <v>0</v>
      </c>
      <c r="HJ244" s="460">
        <v>0</v>
      </c>
      <c r="HK244" s="483">
        <v>0</v>
      </c>
      <c r="HL244" s="460">
        <v>133.25</v>
      </c>
      <c r="HM244" s="460">
        <v>39549.75</v>
      </c>
      <c r="HN244" s="460">
        <v>9270</v>
      </c>
      <c r="HO244" s="460">
        <v>7886.75</v>
      </c>
      <c r="HP244" s="460">
        <v>4432.75</v>
      </c>
      <c r="HQ244" s="460">
        <v>1718.25</v>
      </c>
      <c r="HR244" s="460">
        <v>672.75</v>
      </c>
      <c r="HS244" s="460">
        <v>321.75</v>
      </c>
      <c r="HT244" s="460">
        <v>25.5</v>
      </c>
      <c r="HU244" s="483">
        <v>64010.75</v>
      </c>
      <c r="HV244" s="460">
        <v>74</v>
      </c>
      <c r="HW244" s="460">
        <v>26366.5</v>
      </c>
      <c r="HX244" s="460">
        <v>7210</v>
      </c>
      <c r="HY244" s="460">
        <v>7010.4</v>
      </c>
      <c r="HZ244" s="460">
        <v>4432.8</v>
      </c>
      <c r="IA244" s="460">
        <v>2100.1</v>
      </c>
      <c r="IB244" s="460">
        <v>971.8</v>
      </c>
      <c r="IC244" s="460">
        <v>536.29999999999995</v>
      </c>
      <c r="ID244" s="460">
        <v>51</v>
      </c>
      <c r="IE244" s="483">
        <v>48752.9</v>
      </c>
      <c r="IF244" s="483">
        <v>0</v>
      </c>
      <c r="IG244" s="483">
        <v>48752.9</v>
      </c>
      <c r="IH244" s="460">
        <v>133.25</v>
      </c>
      <c r="II244" s="460">
        <v>39549.75</v>
      </c>
      <c r="IJ244" s="460">
        <v>9270</v>
      </c>
      <c r="IK244" s="460">
        <v>7886.75</v>
      </c>
      <c r="IL244" s="460">
        <v>4432.75</v>
      </c>
      <c r="IM244" s="460">
        <v>1718.25</v>
      </c>
      <c r="IN244" s="460">
        <v>672.75</v>
      </c>
      <c r="IO244" s="460">
        <v>321.75</v>
      </c>
      <c r="IP244" s="460">
        <v>25.5</v>
      </c>
      <c r="IQ244" s="483">
        <v>64010.75</v>
      </c>
      <c r="IR244" s="460">
        <v>35.950000000000003</v>
      </c>
      <c r="IS244" s="460">
        <v>11471.28</v>
      </c>
      <c r="IT244" s="460">
        <v>1103.33</v>
      </c>
      <c r="IU244" s="460">
        <v>385.91</v>
      </c>
      <c r="IV244" s="460">
        <v>116.19</v>
      </c>
      <c r="IW244" s="460">
        <v>41.38</v>
      </c>
      <c r="IX244" s="460">
        <v>7.62</v>
      </c>
      <c r="IY244" s="460">
        <v>4.51</v>
      </c>
      <c r="IZ244" s="460">
        <v>0</v>
      </c>
      <c r="JA244" s="483">
        <v>13166.17</v>
      </c>
      <c r="JB244" s="460">
        <v>97.3</v>
      </c>
      <c r="JC244" s="460">
        <v>28078.47</v>
      </c>
      <c r="JD244" s="460">
        <v>8166.67</v>
      </c>
      <c r="JE244" s="460">
        <v>7500.84</v>
      </c>
      <c r="JF244" s="460">
        <v>4316.5600000000004</v>
      </c>
      <c r="JG244" s="460">
        <v>1676.87</v>
      </c>
      <c r="JH244" s="460">
        <v>665.13</v>
      </c>
      <c r="JI244" s="460">
        <v>317.24</v>
      </c>
      <c r="JJ244" s="460">
        <v>25.5</v>
      </c>
      <c r="JK244" s="483">
        <v>50844.58</v>
      </c>
      <c r="JL244" s="460">
        <v>54.1</v>
      </c>
      <c r="JM244" s="460">
        <v>18719</v>
      </c>
      <c r="JN244" s="460">
        <v>6351.9</v>
      </c>
      <c r="JO244" s="460">
        <v>6667.4</v>
      </c>
      <c r="JP244" s="460">
        <v>4316.6000000000004</v>
      </c>
      <c r="JQ244" s="460">
        <v>2049.5</v>
      </c>
      <c r="JR244" s="460">
        <v>960.7</v>
      </c>
      <c r="JS244" s="460">
        <v>528.70000000000005</v>
      </c>
      <c r="JT244" s="460">
        <v>51</v>
      </c>
      <c r="JU244" s="483">
        <v>39698.9</v>
      </c>
      <c r="JV244" s="483">
        <v>0</v>
      </c>
      <c r="JW244" s="483">
        <v>39698.9</v>
      </c>
      <c r="JX244" s="461"/>
      <c r="JY244" s="461"/>
      <c r="JZ244" s="461"/>
      <c r="KA244" s="461"/>
      <c r="KB244" s="461"/>
      <c r="KC244" s="461"/>
      <c r="KD244" s="461"/>
      <c r="KE244" s="461"/>
      <c r="KF244" s="461"/>
      <c r="KG244" s="461"/>
      <c r="KH244" s="461"/>
      <c r="KI244" s="461"/>
      <c r="KJ244" s="461"/>
      <c r="KK244" s="461"/>
      <c r="KL244" s="461"/>
      <c r="KM244" s="461"/>
      <c r="KN244" s="461"/>
      <c r="KO244" s="461"/>
      <c r="KP244" s="461"/>
      <c r="KQ244" s="461"/>
      <c r="KR244" s="461"/>
      <c r="KS244" s="461"/>
      <c r="KT244" s="461"/>
      <c r="KU244" s="461"/>
      <c r="KV244" s="461"/>
      <c r="KW244" s="461"/>
      <c r="KX244" s="462"/>
    </row>
    <row r="245" spans="1:310" s="463" customFormat="1" x14ac:dyDescent="0.2">
      <c r="A245" s="457" t="s">
        <v>498</v>
      </c>
      <c r="B245" s="473" t="s">
        <v>1078</v>
      </c>
      <c r="C245" s="464" t="s">
        <v>782</v>
      </c>
      <c r="D245" s="465" t="s">
        <v>1079</v>
      </c>
      <c r="E245" s="484">
        <v>36350</v>
      </c>
      <c r="F245" s="484">
        <v>35386</v>
      </c>
      <c r="G245" s="484">
        <v>23491</v>
      </c>
      <c r="H245" s="484">
        <v>9623</v>
      </c>
      <c r="I245" s="484">
        <v>3171</v>
      </c>
      <c r="J245" s="484">
        <v>1408</v>
      </c>
      <c r="K245" s="484">
        <v>441</v>
      </c>
      <c r="L245" s="484">
        <v>32</v>
      </c>
      <c r="M245" s="485">
        <v>109902</v>
      </c>
      <c r="N245" s="484">
        <v>3079</v>
      </c>
      <c r="O245" s="484">
        <v>1419</v>
      </c>
      <c r="P245" s="484">
        <v>1396</v>
      </c>
      <c r="Q245" s="484">
        <v>443</v>
      </c>
      <c r="R245" s="484">
        <v>203</v>
      </c>
      <c r="S245" s="484">
        <v>49</v>
      </c>
      <c r="T245" s="484">
        <v>16</v>
      </c>
      <c r="U245" s="484">
        <v>21</v>
      </c>
      <c r="V245" s="485">
        <v>6626</v>
      </c>
      <c r="W245" s="484">
        <v>3</v>
      </c>
      <c r="X245" s="484">
        <v>1</v>
      </c>
      <c r="Y245" s="484">
        <v>0</v>
      </c>
      <c r="Z245" s="484">
        <v>0</v>
      </c>
      <c r="AA245" s="484">
        <v>0</v>
      </c>
      <c r="AB245" s="484">
        <v>0</v>
      </c>
      <c r="AC245" s="484">
        <v>0</v>
      </c>
      <c r="AD245" s="484">
        <v>0</v>
      </c>
      <c r="AE245" s="485">
        <v>4</v>
      </c>
      <c r="AF245" s="484">
        <v>33268</v>
      </c>
      <c r="AG245" s="484">
        <v>33966</v>
      </c>
      <c r="AH245" s="484">
        <v>22095</v>
      </c>
      <c r="AI245" s="484">
        <v>9180</v>
      </c>
      <c r="AJ245" s="484">
        <v>2968</v>
      </c>
      <c r="AK245" s="484">
        <v>1359</v>
      </c>
      <c r="AL245" s="484">
        <v>425</v>
      </c>
      <c r="AM245" s="484">
        <v>11</v>
      </c>
      <c r="AN245" s="485">
        <v>103272</v>
      </c>
      <c r="AO245" s="484">
        <v>77</v>
      </c>
      <c r="AP245" s="484">
        <v>207</v>
      </c>
      <c r="AQ245" s="484">
        <v>156</v>
      </c>
      <c r="AR245" s="484">
        <v>72</v>
      </c>
      <c r="AS245" s="484">
        <v>22</v>
      </c>
      <c r="AT245" s="484">
        <v>20</v>
      </c>
      <c r="AU245" s="484">
        <v>19</v>
      </c>
      <c r="AV245" s="484">
        <v>5</v>
      </c>
      <c r="AW245" s="485">
        <v>578</v>
      </c>
      <c r="AX245" s="484">
        <v>77</v>
      </c>
      <c r="AY245" s="484">
        <v>207</v>
      </c>
      <c r="AZ245" s="484">
        <v>156</v>
      </c>
      <c r="BA245" s="484">
        <v>72</v>
      </c>
      <c r="BB245" s="484">
        <v>22</v>
      </c>
      <c r="BC245" s="484">
        <v>20</v>
      </c>
      <c r="BD245" s="484">
        <v>19</v>
      </c>
      <c r="BE245" s="484">
        <v>5</v>
      </c>
      <c r="BF245" s="486"/>
      <c r="BG245" s="485">
        <v>578</v>
      </c>
      <c r="BH245" s="484">
        <v>77</v>
      </c>
      <c r="BI245" s="484">
        <v>33398</v>
      </c>
      <c r="BJ245" s="484">
        <v>33915</v>
      </c>
      <c r="BK245" s="484">
        <v>22011</v>
      </c>
      <c r="BL245" s="484">
        <v>9130</v>
      </c>
      <c r="BM245" s="484">
        <v>2966</v>
      </c>
      <c r="BN245" s="484">
        <v>1358</v>
      </c>
      <c r="BO245" s="484">
        <v>411</v>
      </c>
      <c r="BP245" s="484">
        <v>6</v>
      </c>
      <c r="BQ245" s="485">
        <v>103272</v>
      </c>
      <c r="BR245" s="484">
        <v>31</v>
      </c>
      <c r="BS245" s="484">
        <v>19193</v>
      </c>
      <c r="BT245" s="484">
        <v>11121</v>
      </c>
      <c r="BU245" s="484">
        <v>5831</v>
      </c>
      <c r="BV245" s="484">
        <v>2075</v>
      </c>
      <c r="BW245" s="484">
        <v>626</v>
      </c>
      <c r="BX245" s="484">
        <v>214</v>
      </c>
      <c r="BY245" s="484">
        <v>47</v>
      </c>
      <c r="BZ245" s="484">
        <v>0</v>
      </c>
      <c r="CA245" s="485">
        <v>39138</v>
      </c>
      <c r="CB245" s="484">
        <v>0</v>
      </c>
      <c r="CC245" s="484">
        <v>407</v>
      </c>
      <c r="CD245" s="484">
        <v>494</v>
      </c>
      <c r="CE245" s="484">
        <v>320</v>
      </c>
      <c r="CF245" s="484">
        <v>123</v>
      </c>
      <c r="CG245" s="484">
        <v>34</v>
      </c>
      <c r="CH245" s="484">
        <v>9</v>
      </c>
      <c r="CI245" s="484">
        <v>3</v>
      </c>
      <c r="CJ245" s="484">
        <v>0</v>
      </c>
      <c r="CK245" s="485">
        <v>1390</v>
      </c>
      <c r="CL245" s="484">
        <v>0</v>
      </c>
      <c r="CM245" s="484">
        <v>20</v>
      </c>
      <c r="CN245" s="484">
        <v>18</v>
      </c>
      <c r="CO245" s="484">
        <v>29</v>
      </c>
      <c r="CP245" s="484">
        <v>19</v>
      </c>
      <c r="CQ245" s="484">
        <v>23</v>
      </c>
      <c r="CR245" s="484">
        <v>25</v>
      </c>
      <c r="CS245" s="484">
        <v>17</v>
      </c>
      <c r="CT245" s="484">
        <v>3</v>
      </c>
      <c r="CU245" s="485">
        <v>154</v>
      </c>
      <c r="CV245" s="484">
        <v>267</v>
      </c>
      <c r="CW245" s="484">
        <v>232</v>
      </c>
      <c r="CX245" s="484">
        <v>207</v>
      </c>
      <c r="CY245" s="484">
        <v>136</v>
      </c>
      <c r="CZ245" s="484">
        <v>46</v>
      </c>
      <c r="DA245" s="484">
        <v>8</v>
      </c>
      <c r="DB245" s="484">
        <v>1</v>
      </c>
      <c r="DC245" s="484">
        <v>0</v>
      </c>
      <c r="DD245" s="485">
        <v>897</v>
      </c>
      <c r="DE245" s="484">
        <v>727</v>
      </c>
      <c r="DF245" s="484">
        <v>414</v>
      </c>
      <c r="DG245" s="484">
        <v>242</v>
      </c>
      <c r="DH245" s="484">
        <v>74</v>
      </c>
      <c r="DI245" s="484">
        <v>27</v>
      </c>
      <c r="DJ245" s="484">
        <v>7</v>
      </c>
      <c r="DK245" s="484">
        <v>2</v>
      </c>
      <c r="DL245" s="484">
        <v>0</v>
      </c>
      <c r="DM245" s="485">
        <v>1493</v>
      </c>
      <c r="DN245" s="484">
        <v>139</v>
      </c>
      <c r="DO245" s="484">
        <v>100</v>
      </c>
      <c r="DP245" s="484">
        <v>63</v>
      </c>
      <c r="DQ245" s="484">
        <v>30</v>
      </c>
      <c r="DR245" s="484">
        <v>8</v>
      </c>
      <c r="DS245" s="484">
        <v>6</v>
      </c>
      <c r="DT245" s="484">
        <v>0</v>
      </c>
      <c r="DU245" s="484">
        <v>0</v>
      </c>
      <c r="DV245" s="485">
        <v>346</v>
      </c>
      <c r="DW245" s="484">
        <v>100</v>
      </c>
      <c r="DX245" s="484">
        <v>75</v>
      </c>
      <c r="DY245" s="484">
        <v>38</v>
      </c>
      <c r="DZ245" s="484">
        <v>15</v>
      </c>
      <c r="EA245" s="484">
        <v>4</v>
      </c>
      <c r="EB245" s="484">
        <v>3</v>
      </c>
      <c r="EC245" s="484">
        <v>1</v>
      </c>
      <c r="ED245" s="484">
        <v>0</v>
      </c>
      <c r="EE245" s="485">
        <v>236</v>
      </c>
      <c r="EF245" s="484">
        <v>966</v>
      </c>
      <c r="EG245" s="484">
        <v>589</v>
      </c>
      <c r="EH245" s="484">
        <v>343</v>
      </c>
      <c r="EI245" s="484">
        <v>119</v>
      </c>
      <c r="EJ245" s="484">
        <v>39</v>
      </c>
      <c r="EK245" s="484">
        <v>16</v>
      </c>
      <c r="EL245" s="484">
        <v>3</v>
      </c>
      <c r="EM245" s="484">
        <v>0</v>
      </c>
      <c r="EN245" s="485">
        <v>2075</v>
      </c>
      <c r="EO245" s="484">
        <v>370</v>
      </c>
      <c r="EP245" s="484">
        <v>264</v>
      </c>
      <c r="EQ245" s="484">
        <v>158</v>
      </c>
      <c r="ER245" s="484">
        <v>62</v>
      </c>
      <c r="ES245" s="484">
        <v>17</v>
      </c>
      <c r="ET245" s="484">
        <v>10</v>
      </c>
      <c r="EU245" s="484">
        <v>2</v>
      </c>
      <c r="EV245" s="484">
        <v>0</v>
      </c>
      <c r="EW245" s="485">
        <v>883</v>
      </c>
      <c r="EX245" s="484">
        <v>0</v>
      </c>
      <c r="EY245" s="484">
        <v>0</v>
      </c>
      <c r="EZ245" s="484">
        <v>0</v>
      </c>
      <c r="FA245" s="484">
        <v>0</v>
      </c>
      <c r="FB245" s="484">
        <v>0</v>
      </c>
      <c r="FC245" s="484">
        <v>0</v>
      </c>
      <c r="FD245" s="484">
        <v>0</v>
      </c>
      <c r="FE245" s="484">
        <v>0</v>
      </c>
      <c r="FF245" s="485">
        <v>0</v>
      </c>
      <c r="FG245" s="484">
        <v>0</v>
      </c>
      <c r="FH245" s="484">
        <v>0</v>
      </c>
      <c r="FI245" s="484">
        <v>0</v>
      </c>
      <c r="FJ245" s="484">
        <v>0</v>
      </c>
      <c r="FK245" s="484">
        <v>0</v>
      </c>
      <c r="FL245" s="484">
        <v>0</v>
      </c>
      <c r="FM245" s="484">
        <v>0</v>
      </c>
      <c r="FN245" s="484">
        <v>0</v>
      </c>
      <c r="FO245" s="485">
        <v>0</v>
      </c>
      <c r="FP245" s="484">
        <v>8</v>
      </c>
      <c r="FQ245" s="484">
        <v>13</v>
      </c>
      <c r="FR245" s="484">
        <v>20</v>
      </c>
      <c r="FS245" s="484">
        <v>9</v>
      </c>
      <c r="FT245" s="484">
        <v>3</v>
      </c>
      <c r="FU245" s="484">
        <v>4</v>
      </c>
      <c r="FV245" s="484">
        <v>0</v>
      </c>
      <c r="FW245" s="484">
        <v>0</v>
      </c>
      <c r="FX245" s="485">
        <v>57</v>
      </c>
      <c r="FY245" s="484">
        <v>362</v>
      </c>
      <c r="FZ245" s="484">
        <v>251</v>
      </c>
      <c r="GA245" s="484">
        <v>138</v>
      </c>
      <c r="GB245" s="484">
        <v>53</v>
      </c>
      <c r="GC245" s="484">
        <v>14</v>
      </c>
      <c r="GD245" s="484">
        <v>6</v>
      </c>
      <c r="GE245" s="484">
        <v>2</v>
      </c>
      <c r="GF245" s="484">
        <v>0</v>
      </c>
      <c r="GG245" s="485">
        <v>826</v>
      </c>
      <c r="GH245" s="484">
        <v>46</v>
      </c>
      <c r="GI245" s="484">
        <v>13538</v>
      </c>
      <c r="GJ245" s="484">
        <v>22107</v>
      </c>
      <c r="GK245" s="484">
        <v>15730</v>
      </c>
      <c r="GL245" s="484">
        <v>6868</v>
      </c>
      <c r="GM245" s="484">
        <v>2271</v>
      </c>
      <c r="GN245" s="484">
        <v>1101</v>
      </c>
      <c r="GO245" s="484">
        <v>343</v>
      </c>
      <c r="GP245" s="484">
        <v>3</v>
      </c>
      <c r="GQ245" s="485">
        <v>62007</v>
      </c>
      <c r="GR245" s="484">
        <v>31</v>
      </c>
      <c r="GS245" s="484">
        <v>19860</v>
      </c>
      <c r="GT245" s="484">
        <v>11808</v>
      </c>
      <c r="GU245" s="484">
        <v>6281</v>
      </c>
      <c r="GV245" s="484">
        <v>2262</v>
      </c>
      <c r="GW245" s="484">
        <v>695</v>
      </c>
      <c r="GX245" s="484">
        <v>257</v>
      </c>
      <c r="GY245" s="484">
        <v>68</v>
      </c>
      <c r="GZ245" s="484">
        <v>3</v>
      </c>
      <c r="HA245" s="485">
        <v>41265</v>
      </c>
      <c r="HB245" s="460">
        <v>0</v>
      </c>
      <c r="HC245" s="460">
        <v>2.25</v>
      </c>
      <c r="HD245" s="460">
        <v>0</v>
      </c>
      <c r="HE245" s="460">
        <v>0</v>
      </c>
      <c r="HF245" s="460">
        <v>0</v>
      </c>
      <c r="HG245" s="460">
        <v>0</v>
      </c>
      <c r="HH245" s="460">
        <v>0</v>
      </c>
      <c r="HI245" s="460">
        <v>0</v>
      </c>
      <c r="HJ245" s="460">
        <v>0</v>
      </c>
      <c r="HK245" s="483">
        <v>2.25</v>
      </c>
      <c r="HL245" s="460">
        <v>69.25</v>
      </c>
      <c r="HM245" s="460">
        <v>28488.75</v>
      </c>
      <c r="HN245" s="460">
        <v>31002.25</v>
      </c>
      <c r="HO245" s="460">
        <v>20456.25</v>
      </c>
      <c r="HP245" s="460">
        <v>8565.5</v>
      </c>
      <c r="HQ245" s="460">
        <v>2791</v>
      </c>
      <c r="HR245" s="460">
        <v>1289.75</v>
      </c>
      <c r="HS245" s="460">
        <v>392</v>
      </c>
      <c r="HT245" s="460">
        <v>4.5</v>
      </c>
      <c r="HU245" s="483">
        <v>93059.25</v>
      </c>
      <c r="HV245" s="460">
        <v>38.5</v>
      </c>
      <c r="HW245" s="460">
        <v>18992.5</v>
      </c>
      <c r="HX245" s="460">
        <v>24112.9</v>
      </c>
      <c r="HY245" s="460">
        <v>18183.3</v>
      </c>
      <c r="HZ245" s="460">
        <v>8565.5</v>
      </c>
      <c r="IA245" s="460">
        <v>3411.2</v>
      </c>
      <c r="IB245" s="460">
        <v>1863</v>
      </c>
      <c r="IC245" s="460">
        <v>653.29999999999995</v>
      </c>
      <c r="ID245" s="460">
        <v>9</v>
      </c>
      <c r="IE245" s="483">
        <v>75829.2</v>
      </c>
      <c r="IF245" s="483">
        <v>0</v>
      </c>
      <c r="IG245" s="483">
        <v>75829.2</v>
      </c>
      <c r="IH245" s="460">
        <v>69.25</v>
      </c>
      <c r="II245" s="460">
        <v>28488.75</v>
      </c>
      <c r="IJ245" s="460">
        <v>31002.25</v>
      </c>
      <c r="IK245" s="460">
        <v>20456.25</v>
      </c>
      <c r="IL245" s="460">
        <v>8565.5</v>
      </c>
      <c r="IM245" s="460">
        <v>2791</v>
      </c>
      <c r="IN245" s="460">
        <v>1289.75</v>
      </c>
      <c r="IO245" s="460">
        <v>392</v>
      </c>
      <c r="IP245" s="460">
        <v>4.5</v>
      </c>
      <c r="IQ245" s="483">
        <v>93059.25</v>
      </c>
      <c r="IR245" s="460">
        <v>28.8</v>
      </c>
      <c r="IS245" s="460">
        <v>6684.81</v>
      </c>
      <c r="IT245" s="460">
        <v>3637.4</v>
      </c>
      <c r="IU245" s="460">
        <v>1084.01</v>
      </c>
      <c r="IV245" s="460">
        <v>256.88</v>
      </c>
      <c r="IW245" s="460">
        <v>57.49</v>
      </c>
      <c r="IX245" s="460">
        <v>11.9</v>
      </c>
      <c r="IY245" s="460">
        <v>3.02</v>
      </c>
      <c r="IZ245" s="460">
        <v>0</v>
      </c>
      <c r="JA245" s="483">
        <v>11764.31</v>
      </c>
      <c r="JB245" s="460">
        <v>40.450000000000003</v>
      </c>
      <c r="JC245" s="460">
        <v>21803.94</v>
      </c>
      <c r="JD245" s="460">
        <v>27364.85</v>
      </c>
      <c r="JE245" s="460">
        <v>19372.240000000002</v>
      </c>
      <c r="JF245" s="460">
        <v>8308.6200000000008</v>
      </c>
      <c r="JG245" s="460">
        <v>2733.51</v>
      </c>
      <c r="JH245" s="460">
        <v>1277.8499999999999</v>
      </c>
      <c r="JI245" s="460">
        <v>388.98</v>
      </c>
      <c r="JJ245" s="460">
        <v>4.5</v>
      </c>
      <c r="JK245" s="483">
        <v>81294.94</v>
      </c>
      <c r="JL245" s="460">
        <v>22.5</v>
      </c>
      <c r="JM245" s="460">
        <v>14536</v>
      </c>
      <c r="JN245" s="460">
        <v>21283.8</v>
      </c>
      <c r="JO245" s="460">
        <v>17219.8</v>
      </c>
      <c r="JP245" s="460">
        <v>8308.6</v>
      </c>
      <c r="JQ245" s="460">
        <v>3341</v>
      </c>
      <c r="JR245" s="460">
        <v>1845.8</v>
      </c>
      <c r="JS245" s="460">
        <v>648.29999999999995</v>
      </c>
      <c r="JT245" s="460">
        <v>9</v>
      </c>
      <c r="JU245" s="483">
        <v>67214.8</v>
      </c>
      <c r="JV245" s="483">
        <v>0</v>
      </c>
      <c r="JW245" s="483">
        <v>67214.8</v>
      </c>
      <c r="JX245" s="461"/>
      <c r="JY245" s="461"/>
      <c r="JZ245" s="461"/>
      <c r="KA245" s="461"/>
      <c r="KB245" s="461"/>
      <c r="KC245" s="461"/>
      <c r="KD245" s="461"/>
      <c r="KE245" s="461"/>
      <c r="KF245" s="461"/>
      <c r="KG245" s="461"/>
      <c r="KH245" s="461"/>
      <c r="KI245" s="461"/>
      <c r="KJ245" s="461"/>
      <c r="KK245" s="461"/>
      <c r="KL245" s="461"/>
      <c r="KM245" s="461"/>
      <c r="KN245" s="461"/>
      <c r="KO245" s="461"/>
      <c r="KP245" s="461"/>
      <c r="KQ245" s="461"/>
      <c r="KR245" s="461"/>
      <c r="KS245" s="461"/>
      <c r="KT245" s="461"/>
      <c r="KU245" s="461"/>
      <c r="KV245" s="461"/>
      <c r="KW245" s="461"/>
      <c r="KX245" s="462"/>
    </row>
    <row r="246" spans="1:310" s="463" customFormat="1" x14ac:dyDescent="0.2">
      <c r="A246" s="457" t="s">
        <v>1080</v>
      </c>
      <c r="B246" s="473" t="s">
        <v>1081</v>
      </c>
      <c r="C246" s="464" t="s">
        <v>626</v>
      </c>
      <c r="D246" s="465" t="s">
        <v>1082</v>
      </c>
      <c r="E246" s="484">
        <v>16983</v>
      </c>
      <c r="F246" s="484">
        <v>16035</v>
      </c>
      <c r="G246" s="484">
        <v>24492</v>
      </c>
      <c r="H246" s="484">
        <v>12828</v>
      </c>
      <c r="I246" s="484">
        <v>6745</v>
      </c>
      <c r="J246" s="484">
        <v>3665</v>
      </c>
      <c r="K246" s="484">
        <v>1600</v>
      </c>
      <c r="L246" s="484">
        <v>126</v>
      </c>
      <c r="M246" s="485">
        <v>82474</v>
      </c>
      <c r="N246" s="484">
        <v>504</v>
      </c>
      <c r="O246" s="484">
        <v>267</v>
      </c>
      <c r="P246" s="484">
        <v>334</v>
      </c>
      <c r="Q246" s="484">
        <v>216</v>
      </c>
      <c r="R246" s="484">
        <v>64</v>
      </c>
      <c r="S246" s="484">
        <v>30</v>
      </c>
      <c r="T246" s="484">
        <v>15</v>
      </c>
      <c r="U246" s="484">
        <v>0</v>
      </c>
      <c r="V246" s="485">
        <v>1430</v>
      </c>
      <c r="W246" s="484">
        <v>0</v>
      </c>
      <c r="X246" s="484">
        <v>0</v>
      </c>
      <c r="Y246" s="484">
        <v>0</v>
      </c>
      <c r="Z246" s="484">
        <v>0</v>
      </c>
      <c r="AA246" s="484">
        <v>0</v>
      </c>
      <c r="AB246" s="484">
        <v>0</v>
      </c>
      <c r="AC246" s="484">
        <v>0</v>
      </c>
      <c r="AD246" s="484">
        <v>0</v>
      </c>
      <c r="AE246" s="485">
        <v>0</v>
      </c>
      <c r="AF246" s="484">
        <v>16479</v>
      </c>
      <c r="AG246" s="484">
        <v>15768</v>
      </c>
      <c r="AH246" s="484">
        <v>24158</v>
      </c>
      <c r="AI246" s="484">
        <v>12612</v>
      </c>
      <c r="AJ246" s="484">
        <v>6681</v>
      </c>
      <c r="AK246" s="484">
        <v>3635</v>
      </c>
      <c r="AL246" s="484">
        <v>1585</v>
      </c>
      <c r="AM246" s="484">
        <v>126</v>
      </c>
      <c r="AN246" s="485">
        <v>81044</v>
      </c>
      <c r="AO246" s="484">
        <v>17</v>
      </c>
      <c r="AP246" s="484">
        <v>26</v>
      </c>
      <c r="AQ246" s="484">
        <v>58</v>
      </c>
      <c r="AR246" s="484">
        <v>48</v>
      </c>
      <c r="AS246" s="484">
        <v>47</v>
      </c>
      <c r="AT246" s="484">
        <v>22</v>
      </c>
      <c r="AU246" s="484">
        <v>27</v>
      </c>
      <c r="AV246" s="484">
        <v>26</v>
      </c>
      <c r="AW246" s="485">
        <v>271</v>
      </c>
      <c r="AX246" s="484">
        <v>17</v>
      </c>
      <c r="AY246" s="484">
        <v>26</v>
      </c>
      <c r="AZ246" s="484">
        <v>58</v>
      </c>
      <c r="BA246" s="484">
        <v>48</v>
      </c>
      <c r="BB246" s="484">
        <v>47</v>
      </c>
      <c r="BC246" s="484">
        <v>22</v>
      </c>
      <c r="BD246" s="484">
        <v>27</v>
      </c>
      <c r="BE246" s="484">
        <v>26</v>
      </c>
      <c r="BF246" s="486"/>
      <c r="BG246" s="485">
        <v>271</v>
      </c>
      <c r="BH246" s="484">
        <v>17</v>
      </c>
      <c r="BI246" s="484">
        <v>16488</v>
      </c>
      <c r="BJ246" s="484">
        <v>15800</v>
      </c>
      <c r="BK246" s="484">
        <v>24148</v>
      </c>
      <c r="BL246" s="484">
        <v>12611</v>
      </c>
      <c r="BM246" s="484">
        <v>6656</v>
      </c>
      <c r="BN246" s="484">
        <v>3640</v>
      </c>
      <c r="BO246" s="484">
        <v>1584</v>
      </c>
      <c r="BP246" s="484">
        <v>100</v>
      </c>
      <c r="BQ246" s="485">
        <v>81044</v>
      </c>
      <c r="BR246" s="484">
        <v>9</v>
      </c>
      <c r="BS246" s="484">
        <v>9436</v>
      </c>
      <c r="BT246" s="484">
        <v>6331</v>
      </c>
      <c r="BU246" s="484">
        <v>7550</v>
      </c>
      <c r="BV246" s="484">
        <v>3304</v>
      </c>
      <c r="BW246" s="484">
        <v>1390</v>
      </c>
      <c r="BX246" s="484">
        <v>665</v>
      </c>
      <c r="BY246" s="484">
        <v>226</v>
      </c>
      <c r="BZ246" s="484">
        <v>11</v>
      </c>
      <c r="CA246" s="485">
        <v>28922</v>
      </c>
      <c r="CB246" s="484">
        <v>0</v>
      </c>
      <c r="CC246" s="484">
        <v>98</v>
      </c>
      <c r="CD246" s="484">
        <v>117</v>
      </c>
      <c r="CE246" s="484">
        <v>185</v>
      </c>
      <c r="CF246" s="484">
        <v>120</v>
      </c>
      <c r="CG246" s="484">
        <v>57</v>
      </c>
      <c r="CH246" s="484">
        <v>23</v>
      </c>
      <c r="CI246" s="484">
        <v>5</v>
      </c>
      <c r="CJ246" s="484">
        <v>1</v>
      </c>
      <c r="CK246" s="485">
        <v>606</v>
      </c>
      <c r="CL246" s="484">
        <v>0</v>
      </c>
      <c r="CM246" s="484">
        <v>8</v>
      </c>
      <c r="CN246" s="484">
        <v>15</v>
      </c>
      <c r="CO246" s="484">
        <v>28</v>
      </c>
      <c r="CP246" s="484">
        <v>49</v>
      </c>
      <c r="CQ246" s="484">
        <v>27</v>
      </c>
      <c r="CR246" s="484">
        <v>30</v>
      </c>
      <c r="CS246" s="484">
        <v>37</v>
      </c>
      <c r="CT246" s="484">
        <v>3</v>
      </c>
      <c r="CU246" s="485">
        <v>197</v>
      </c>
      <c r="CV246" s="484">
        <v>119</v>
      </c>
      <c r="CW246" s="484">
        <v>110</v>
      </c>
      <c r="CX246" s="484">
        <v>167</v>
      </c>
      <c r="CY246" s="484">
        <v>87</v>
      </c>
      <c r="CZ246" s="484">
        <v>35</v>
      </c>
      <c r="DA246" s="484">
        <v>21</v>
      </c>
      <c r="DB246" s="484">
        <v>16</v>
      </c>
      <c r="DC246" s="484">
        <v>0</v>
      </c>
      <c r="DD246" s="485">
        <v>555</v>
      </c>
      <c r="DE246" s="484">
        <v>441</v>
      </c>
      <c r="DF246" s="484">
        <v>233</v>
      </c>
      <c r="DG246" s="484">
        <v>211</v>
      </c>
      <c r="DH246" s="484">
        <v>89</v>
      </c>
      <c r="DI246" s="484">
        <v>36</v>
      </c>
      <c r="DJ246" s="484">
        <v>15</v>
      </c>
      <c r="DK246" s="484">
        <v>14</v>
      </c>
      <c r="DL246" s="484">
        <v>0</v>
      </c>
      <c r="DM246" s="485">
        <v>1039</v>
      </c>
      <c r="DN246" s="484">
        <v>72</v>
      </c>
      <c r="DO246" s="484">
        <v>45</v>
      </c>
      <c r="DP246" s="484">
        <v>37</v>
      </c>
      <c r="DQ246" s="484">
        <v>16</v>
      </c>
      <c r="DR246" s="484">
        <v>7</v>
      </c>
      <c r="DS246" s="484">
        <v>1</v>
      </c>
      <c r="DT246" s="484">
        <v>1</v>
      </c>
      <c r="DU246" s="484">
        <v>0</v>
      </c>
      <c r="DV246" s="485">
        <v>179</v>
      </c>
      <c r="DW246" s="484">
        <v>80</v>
      </c>
      <c r="DX246" s="484">
        <v>56</v>
      </c>
      <c r="DY246" s="484">
        <v>37</v>
      </c>
      <c r="DZ246" s="484">
        <v>18</v>
      </c>
      <c r="EA246" s="484">
        <v>9</v>
      </c>
      <c r="EB246" s="484">
        <v>11</v>
      </c>
      <c r="EC246" s="484">
        <v>6</v>
      </c>
      <c r="ED246" s="484">
        <v>2</v>
      </c>
      <c r="EE246" s="485">
        <v>219</v>
      </c>
      <c r="EF246" s="484">
        <v>593</v>
      </c>
      <c r="EG246" s="484">
        <v>334</v>
      </c>
      <c r="EH246" s="484">
        <v>285</v>
      </c>
      <c r="EI246" s="484">
        <v>123</v>
      </c>
      <c r="EJ246" s="484">
        <v>52</v>
      </c>
      <c r="EK246" s="484">
        <v>27</v>
      </c>
      <c r="EL246" s="484">
        <v>21</v>
      </c>
      <c r="EM246" s="484">
        <v>2</v>
      </c>
      <c r="EN246" s="485">
        <v>1437</v>
      </c>
      <c r="EO246" s="484">
        <v>266</v>
      </c>
      <c r="EP246" s="484">
        <v>152</v>
      </c>
      <c r="EQ246" s="484">
        <v>109</v>
      </c>
      <c r="ER246" s="484">
        <v>56</v>
      </c>
      <c r="ES246" s="484">
        <v>31</v>
      </c>
      <c r="ET246" s="484">
        <v>20</v>
      </c>
      <c r="EU246" s="484">
        <v>16</v>
      </c>
      <c r="EV246" s="484">
        <v>2</v>
      </c>
      <c r="EW246" s="485">
        <v>652</v>
      </c>
      <c r="EX246" s="484">
        <v>0</v>
      </c>
      <c r="EY246" s="484">
        <v>0</v>
      </c>
      <c r="EZ246" s="484">
        <v>0</v>
      </c>
      <c r="FA246" s="484">
        <v>0</v>
      </c>
      <c r="FB246" s="484">
        <v>0</v>
      </c>
      <c r="FC246" s="484">
        <v>0</v>
      </c>
      <c r="FD246" s="484">
        <v>0</v>
      </c>
      <c r="FE246" s="484">
        <v>0</v>
      </c>
      <c r="FF246" s="485">
        <v>0</v>
      </c>
      <c r="FG246" s="484">
        <v>0</v>
      </c>
      <c r="FH246" s="484">
        <v>0</v>
      </c>
      <c r="FI246" s="484">
        <v>0</v>
      </c>
      <c r="FJ246" s="484">
        <v>0</v>
      </c>
      <c r="FK246" s="484">
        <v>0</v>
      </c>
      <c r="FL246" s="484">
        <v>0</v>
      </c>
      <c r="FM246" s="484">
        <v>0</v>
      </c>
      <c r="FN246" s="484">
        <v>0</v>
      </c>
      <c r="FO246" s="485">
        <v>0</v>
      </c>
      <c r="FP246" s="484">
        <v>2</v>
      </c>
      <c r="FQ246" s="484">
        <v>4</v>
      </c>
      <c r="FR246" s="484">
        <v>2</v>
      </c>
      <c r="FS246" s="484">
        <v>0</v>
      </c>
      <c r="FT246" s="484">
        <v>1</v>
      </c>
      <c r="FU246" s="484">
        <v>0</v>
      </c>
      <c r="FV246" s="484">
        <v>0</v>
      </c>
      <c r="FW246" s="484">
        <v>0</v>
      </c>
      <c r="FX246" s="485">
        <v>9</v>
      </c>
      <c r="FY246" s="484">
        <v>264</v>
      </c>
      <c r="FZ246" s="484">
        <v>148</v>
      </c>
      <c r="GA246" s="484">
        <v>107</v>
      </c>
      <c r="GB246" s="484">
        <v>56</v>
      </c>
      <c r="GC246" s="484">
        <v>30</v>
      </c>
      <c r="GD246" s="484">
        <v>20</v>
      </c>
      <c r="GE246" s="484">
        <v>16</v>
      </c>
      <c r="GF246" s="484">
        <v>2</v>
      </c>
      <c r="GG246" s="485">
        <v>643</v>
      </c>
      <c r="GH246" s="484">
        <v>8</v>
      </c>
      <c r="GI246" s="484">
        <v>6794</v>
      </c>
      <c r="GJ246" s="484">
        <v>9236</v>
      </c>
      <c r="GK246" s="484">
        <v>16311</v>
      </c>
      <c r="GL246" s="484">
        <v>9104</v>
      </c>
      <c r="GM246" s="484">
        <v>5166</v>
      </c>
      <c r="GN246" s="484">
        <v>2910</v>
      </c>
      <c r="GO246" s="484">
        <v>1309</v>
      </c>
      <c r="GP246" s="484">
        <v>83</v>
      </c>
      <c r="GQ246" s="485">
        <v>50921</v>
      </c>
      <c r="GR246" s="484">
        <v>9</v>
      </c>
      <c r="GS246" s="484">
        <v>9694</v>
      </c>
      <c r="GT246" s="484">
        <v>6564</v>
      </c>
      <c r="GU246" s="484">
        <v>7837</v>
      </c>
      <c r="GV246" s="484">
        <v>3507</v>
      </c>
      <c r="GW246" s="484">
        <v>1490</v>
      </c>
      <c r="GX246" s="484">
        <v>730</v>
      </c>
      <c r="GY246" s="484">
        <v>275</v>
      </c>
      <c r="GZ246" s="484">
        <v>17</v>
      </c>
      <c r="HA246" s="485">
        <v>30123</v>
      </c>
      <c r="HB246" s="460">
        <v>0</v>
      </c>
      <c r="HC246" s="460">
        <v>4</v>
      </c>
      <c r="HD246" s="460">
        <v>0.25</v>
      </c>
      <c r="HE246" s="460">
        <v>0</v>
      </c>
      <c r="HF246" s="460">
        <v>0</v>
      </c>
      <c r="HG246" s="460">
        <v>0</v>
      </c>
      <c r="HH246" s="460">
        <v>0</v>
      </c>
      <c r="HI246" s="460">
        <v>0</v>
      </c>
      <c r="HJ246" s="460">
        <v>0</v>
      </c>
      <c r="HK246" s="483">
        <v>4.25</v>
      </c>
      <c r="HL246" s="460">
        <v>14.75</v>
      </c>
      <c r="HM246" s="460">
        <v>14134.5</v>
      </c>
      <c r="HN246" s="460">
        <v>14221.25</v>
      </c>
      <c r="HO246" s="460">
        <v>22224.25</v>
      </c>
      <c r="HP246" s="460">
        <v>11742.5</v>
      </c>
      <c r="HQ246" s="460">
        <v>6285.75</v>
      </c>
      <c r="HR246" s="460">
        <v>3470</v>
      </c>
      <c r="HS246" s="460">
        <v>1515.75</v>
      </c>
      <c r="HT246" s="460">
        <v>99.5</v>
      </c>
      <c r="HU246" s="483">
        <v>73708.25</v>
      </c>
      <c r="HV246" s="460">
        <v>8.1999999999999993</v>
      </c>
      <c r="HW246" s="460">
        <v>9423</v>
      </c>
      <c r="HX246" s="460">
        <v>11061</v>
      </c>
      <c r="HY246" s="460">
        <v>19754.900000000001</v>
      </c>
      <c r="HZ246" s="460">
        <v>11742.5</v>
      </c>
      <c r="IA246" s="460">
        <v>7682.6</v>
      </c>
      <c r="IB246" s="460">
        <v>5012.2</v>
      </c>
      <c r="IC246" s="460">
        <v>2526.3000000000002</v>
      </c>
      <c r="ID246" s="460">
        <v>199</v>
      </c>
      <c r="IE246" s="483">
        <v>67409.7</v>
      </c>
      <c r="IF246" s="483">
        <v>0</v>
      </c>
      <c r="IG246" s="483">
        <v>67409.7</v>
      </c>
      <c r="IH246" s="460">
        <v>14.75</v>
      </c>
      <c r="II246" s="460">
        <v>14134.5</v>
      </c>
      <c r="IJ246" s="460">
        <v>14221.25</v>
      </c>
      <c r="IK246" s="460">
        <v>22224.25</v>
      </c>
      <c r="IL246" s="460">
        <v>11742.5</v>
      </c>
      <c r="IM246" s="460">
        <v>6285.75</v>
      </c>
      <c r="IN246" s="460">
        <v>3470</v>
      </c>
      <c r="IO246" s="460">
        <v>1515.75</v>
      </c>
      <c r="IP246" s="460">
        <v>99.5</v>
      </c>
      <c r="IQ246" s="483">
        <v>73708.25</v>
      </c>
      <c r="IR246" s="460">
        <v>8.66</v>
      </c>
      <c r="IS246" s="460">
        <v>4230.67</v>
      </c>
      <c r="IT246" s="460">
        <v>2401.64</v>
      </c>
      <c r="IU246" s="460">
        <v>2079.88</v>
      </c>
      <c r="IV246" s="460">
        <v>624.21</v>
      </c>
      <c r="IW246" s="460">
        <v>151.80000000000001</v>
      </c>
      <c r="IX246" s="460">
        <v>35.42</v>
      </c>
      <c r="IY246" s="460">
        <v>9.3699999999999992</v>
      </c>
      <c r="IZ246" s="460">
        <v>0</v>
      </c>
      <c r="JA246" s="483">
        <v>9541.65</v>
      </c>
      <c r="JB246" s="460">
        <v>6.09</v>
      </c>
      <c r="JC246" s="460">
        <v>9903.83</v>
      </c>
      <c r="JD246" s="460">
        <v>11819.61</v>
      </c>
      <c r="JE246" s="460">
        <v>20144.37</v>
      </c>
      <c r="JF246" s="460">
        <v>11118.29</v>
      </c>
      <c r="JG246" s="460">
        <v>6133.95</v>
      </c>
      <c r="JH246" s="460">
        <v>3434.58</v>
      </c>
      <c r="JI246" s="460">
        <v>1506.38</v>
      </c>
      <c r="JJ246" s="460">
        <v>99.5</v>
      </c>
      <c r="JK246" s="483">
        <v>64166.6</v>
      </c>
      <c r="JL246" s="460">
        <v>3.4</v>
      </c>
      <c r="JM246" s="460">
        <v>6602.6</v>
      </c>
      <c r="JN246" s="460">
        <v>9193</v>
      </c>
      <c r="JO246" s="460">
        <v>17906.099999999999</v>
      </c>
      <c r="JP246" s="460">
        <v>11118.3</v>
      </c>
      <c r="JQ246" s="460">
        <v>7497.1</v>
      </c>
      <c r="JR246" s="460">
        <v>4961.1000000000004</v>
      </c>
      <c r="JS246" s="460">
        <v>2510.6</v>
      </c>
      <c r="JT246" s="460">
        <v>199</v>
      </c>
      <c r="JU246" s="483">
        <v>59991.199999999997</v>
      </c>
      <c r="JV246" s="483">
        <v>0</v>
      </c>
      <c r="JW246" s="483">
        <v>59991.199999999997</v>
      </c>
      <c r="JX246" s="461"/>
      <c r="JY246" s="461"/>
      <c r="JZ246" s="461"/>
      <c r="KA246" s="461"/>
      <c r="KB246" s="461"/>
      <c r="KC246" s="461"/>
      <c r="KD246" s="461"/>
      <c r="KE246" s="461"/>
      <c r="KF246" s="461"/>
      <c r="KG246" s="461"/>
      <c r="KH246" s="461"/>
      <c r="KI246" s="461"/>
      <c r="KJ246" s="461"/>
      <c r="KK246" s="461"/>
      <c r="KL246" s="461"/>
      <c r="KM246" s="461"/>
      <c r="KN246" s="461"/>
      <c r="KO246" s="461"/>
      <c r="KP246" s="461"/>
      <c r="KQ246" s="461"/>
      <c r="KR246" s="461"/>
      <c r="KS246" s="461"/>
      <c r="KT246" s="461"/>
      <c r="KU246" s="461"/>
      <c r="KV246" s="461"/>
      <c r="KW246" s="461"/>
      <c r="KX246" s="462"/>
    </row>
    <row r="247" spans="1:310" s="463" customFormat="1" x14ac:dyDescent="0.2">
      <c r="A247" s="457" t="s">
        <v>499</v>
      </c>
      <c r="B247" s="473" t="s">
        <v>1083</v>
      </c>
      <c r="C247" s="464" t="s">
        <v>640</v>
      </c>
      <c r="D247" s="465" t="s">
        <v>500</v>
      </c>
      <c r="E247" s="484">
        <v>11570</v>
      </c>
      <c r="F247" s="484">
        <v>38155</v>
      </c>
      <c r="G247" s="484">
        <v>35211</v>
      </c>
      <c r="H247" s="484">
        <v>26939</v>
      </c>
      <c r="I247" s="484">
        <v>19916</v>
      </c>
      <c r="J247" s="484">
        <v>7490</v>
      </c>
      <c r="K247" s="484">
        <v>4503</v>
      </c>
      <c r="L247" s="484">
        <v>800</v>
      </c>
      <c r="M247" s="485">
        <v>144584</v>
      </c>
      <c r="N247" s="484">
        <v>419</v>
      </c>
      <c r="O247" s="484">
        <v>1784</v>
      </c>
      <c r="P247" s="484">
        <v>861</v>
      </c>
      <c r="Q247" s="484">
        <v>694</v>
      </c>
      <c r="R247" s="484">
        <v>725</v>
      </c>
      <c r="S247" s="484">
        <v>311</v>
      </c>
      <c r="T247" s="484">
        <v>58</v>
      </c>
      <c r="U247" s="484">
        <v>13</v>
      </c>
      <c r="V247" s="485">
        <v>4865</v>
      </c>
      <c r="W247" s="484">
        <v>0</v>
      </c>
      <c r="X247" s="484">
        <v>0</v>
      </c>
      <c r="Y247" s="484">
        <v>0</v>
      </c>
      <c r="Z247" s="484">
        <v>0</v>
      </c>
      <c r="AA247" s="484">
        <v>0</v>
      </c>
      <c r="AB247" s="484">
        <v>0</v>
      </c>
      <c r="AC247" s="484">
        <v>0</v>
      </c>
      <c r="AD247" s="484">
        <v>0</v>
      </c>
      <c r="AE247" s="485">
        <v>0</v>
      </c>
      <c r="AF247" s="484">
        <v>11151</v>
      </c>
      <c r="AG247" s="484">
        <v>36371</v>
      </c>
      <c r="AH247" s="484">
        <v>34350</v>
      </c>
      <c r="AI247" s="484">
        <v>26245</v>
      </c>
      <c r="AJ247" s="484">
        <v>19191</v>
      </c>
      <c r="AK247" s="484">
        <v>7179</v>
      </c>
      <c r="AL247" s="484">
        <v>4445</v>
      </c>
      <c r="AM247" s="484">
        <v>787</v>
      </c>
      <c r="AN247" s="485">
        <v>139719</v>
      </c>
      <c r="AO247" s="484">
        <v>12</v>
      </c>
      <c r="AP247" s="484">
        <v>30</v>
      </c>
      <c r="AQ247" s="484">
        <v>64</v>
      </c>
      <c r="AR247" s="484">
        <v>78</v>
      </c>
      <c r="AS247" s="484">
        <v>69</v>
      </c>
      <c r="AT247" s="484">
        <v>34</v>
      </c>
      <c r="AU247" s="484">
        <v>19</v>
      </c>
      <c r="AV247" s="484">
        <v>6</v>
      </c>
      <c r="AW247" s="485">
        <v>312</v>
      </c>
      <c r="AX247" s="484">
        <v>12</v>
      </c>
      <c r="AY247" s="484">
        <v>30</v>
      </c>
      <c r="AZ247" s="484">
        <v>64</v>
      </c>
      <c r="BA247" s="484">
        <v>78</v>
      </c>
      <c r="BB247" s="484">
        <v>69</v>
      </c>
      <c r="BC247" s="484">
        <v>34</v>
      </c>
      <c r="BD247" s="484">
        <v>19</v>
      </c>
      <c r="BE247" s="484">
        <v>6</v>
      </c>
      <c r="BF247" s="486"/>
      <c r="BG247" s="485">
        <v>312</v>
      </c>
      <c r="BH247" s="484">
        <v>12</v>
      </c>
      <c r="BI247" s="484">
        <v>11169</v>
      </c>
      <c r="BJ247" s="484">
        <v>36405</v>
      </c>
      <c r="BK247" s="484">
        <v>34364</v>
      </c>
      <c r="BL247" s="484">
        <v>26236</v>
      </c>
      <c r="BM247" s="484">
        <v>19156</v>
      </c>
      <c r="BN247" s="484">
        <v>7164</v>
      </c>
      <c r="BO247" s="484">
        <v>4432</v>
      </c>
      <c r="BP247" s="484">
        <v>781</v>
      </c>
      <c r="BQ247" s="485">
        <v>139719</v>
      </c>
      <c r="BR247" s="484">
        <v>6</v>
      </c>
      <c r="BS247" s="484">
        <v>6545</v>
      </c>
      <c r="BT247" s="484">
        <v>16348</v>
      </c>
      <c r="BU247" s="484">
        <v>10999</v>
      </c>
      <c r="BV247" s="484">
        <v>7424</v>
      </c>
      <c r="BW247" s="484">
        <v>4235</v>
      </c>
      <c r="BX247" s="484">
        <v>1397</v>
      </c>
      <c r="BY247" s="484">
        <v>702</v>
      </c>
      <c r="BZ247" s="484">
        <v>92</v>
      </c>
      <c r="CA247" s="485">
        <v>47748</v>
      </c>
      <c r="CB247" s="484">
        <v>0</v>
      </c>
      <c r="CC247" s="484">
        <v>95</v>
      </c>
      <c r="CD247" s="484">
        <v>401</v>
      </c>
      <c r="CE247" s="484">
        <v>437</v>
      </c>
      <c r="CF247" s="484">
        <v>306</v>
      </c>
      <c r="CG247" s="484">
        <v>202</v>
      </c>
      <c r="CH247" s="484">
        <v>72</v>
      </c>
      <c r="CI247" s="484">
        <v>31</v>
      </c>
      <c r="CJ247" s="484">
        <v>2</v>
      </c>
      <c r="CK247" s="485">
        <v>1546</v>
      </c>
      <c r="CL247" s="484">
        <v>0</v>
      </c>
      <c r="CM247" s="484">
        <v>60</v>
      </c>
      <c r="CN247" s="484">
        <v>11</v>
      </c>
      <c r="CO247" s="484">
        <v>16</v>
      </c>
      <c r="CP247" s="484">
        <v>26</v>
      </c>
      <c r="CQ247" s="484">
        <v>24</v>
      </c>
      <c r="CR247" s="484">
        <v>8</v>
      </c>
      <c r="CS247" s="484">
        <v>21</v>
      </c>
      <c r="CT247" s="484">
        <v>12</v>
      </c>
      <c r="CU247" s="485">
        <v>178</v>
      </c>
      <c r="CV247" s="484">
        <v>200</v>
      </c>
      <c r="CW247" s="484">
        <v>594</v>
      </c>
      <c r="CX247" s="484">
        <v>746</v>
      </c>
      <c r="CY247" s="484">
        <v>573</v>
      </c>
      <c r="CZ247" s="484">
        <v>570</v>
      </c>
      <c r="DA247" s="484">
        <v>297</v>
      </c>
      <c r="DB247" s="484">
        <v>157</v>
      </c>
      <c r="DC247" s="484">
        <v>31</v>
      </c>
      <c r="DD247" s="485">
        <v>3168</v>
      </c>
      <c r="DE247" s="484">
        <v>291</v>
      </c>
      <c r="DF247" s="484">
        <v>733</v>
      </c>
      <c r="DG247" s="484">
        <v>594</v>
      </c>
      <c r="DH247" s="484">
        <v>687</v>
      </c>
      <c r="DI247" s="484">
        <v>607</v>
      </c>
      <c r="DJ247" s="484">
        <v>190</v>
      </c>
      <c r="DK247" s="484">
        <v>71</v>
      </c>
      <c r="DL247" s="484">
        <v>12</v>
      </c>
      <c r="DM247" s="485">
        <v>3185</v>
      </c>
      <c r="DN247" s="484">
        <v>0</v>
      </c>
      <c r="DO247" s="484">
        <v>0</v>
      </c>
      <c r="DP247" s="484">
        <v>0</v>
      </c>
      <c r="DQ247" s="484">
        <v>0</v>
      </c>
      <c r="DR247" s="484">
        <v>0</v>
      </c>
      <c r="DS247" s="484">
        <v>0</v>
      </c>
      <c r="DT247" s="484">
        <v>0</v>
      </c>
      <c r="DU247" s="484">
        <v>0</v>
      </c>
      <c r="DV247" s="485">
        <v>0</v>
      </c>
      <c r="DW247" s="484">
        <v>243</v>
      </c>
      <c r="DX247" s="484">
        <v>523</v>
      </c>
      <c r="DY247" s="484">
        <v>184</v>
      </c>
      <c r="DZ247" s="484">
        <v>157</v>
      </c>
      <c r="EA247" s="484">
        <v>71</v>
      </c>
      <c r="EB247" s="484">
        <v>25</v>
      </c>
      <c r="EC247" s="484">
        <v>15</v>
      </c>
      <c r="ED247" s="484">
        <v>13</v>
      </c>
      <c r="EE247" s="485">
        <v>1231</v>
      </c>
      <c r="EF247" s="484">
        <v>534</v>
      </c>
      <c r="EG247" s="484">
        <v>1256</v>
      </c>
      <c r="EH247" s="484">
        <v>778</v>
      </c>
      <c r="EI247" s="484">
        <v>844</v>
      </c>
      <c r="EJ247" s="484">
        <v>678</v>
      </c>
      <c r="EK247" s="484">
        <v>215</v>
      </c>
      <c r="EL247" s="484">
        <v>86</v>
      </c>
      <c r="EM247" s="484">
        <v>25</v>
      </c>
      <c r="EN247" s="485">
        <v>4416</v>
      </c>
      <c r="EO247" s="484">
        <v>406</v>
      </c>
      <c r="EP247" s="484">
        <v>862</v>
      </c>
      <c r="EQ247" s="484">
        <v>439</v>
      </c>
      <c r="ER247" s="484">
        <v>475</v>
      </c>
      <c r="ES247" s="484">
        <v>356</v>
      </c>
      <c r="ET247" s="484">
        <v>109</v>
      </c>
      <c r="EU247" s="484">
        <v>47</v>
      </c>
      <c r="EV247" s="484">
        <v>19</v>
      </c>
      <c r="EW247" s="485">
        <v>2713</v>
      </c>
      <c r="EX247" s="484">
        <v>0</v>
      </c>
      <c r="EY247" s="484">
        <v>0</v>
      </c>
      <c r="EZ247" s="484">
        <v>0</v>
      </c>
      <c r="FA247" s="484">
        <v>0</v>
      </c>
      <c r="FB247" s="484">
        <v>0</v>
      </c>
      <c r="FC247" s="484">
        <v>0</v>
      </c>
      <c r="FD247" s="484">
        <v>0</v>
      </c>
      <c r="FE247" s="484">
        <v>0</v>
      </c>
      <c r="FF247" s="485">
        <v>0</v>
      </c>
      <c r="FG247" s="484">
        <v>0</v>
      </c>
      <c r="FH247" s="484">
        <v>0</v>
      </c>
      <c r="FI247" s="484">
        <v>0</v>
      </c>
      <c r="FJ247" s="484">
        <v>0</v>
      </c>
      <c r="FK247" s="484">
        <v>0</v>
      </c>
      <c r="FL247" s="484">
        <v>0</v>
      </c>
      <c r="FM247" s="484">
        <v>0</v>
      </c>
      <c r="FN247" s="484">
        <v>0</v>
      </c>
      <c r="FO247" s="485">
        <v>0</v>
      </c>
      <c r="FP247" s="484">
        <v>1</v>
      </c>
      <c r="FQ247" s="484">
        <v>2</v>
      </c>
      <c r="FR247" s="484">
        <v>3</v>
      </c>
      <c r="FS247" s="484">
        <v>0</v>
      </c>
      <c r="FT247" s="484">
        <v>2</v>
      </c>
      <c r="FU247" s="484">
        <v>0</v>
      </c>
      <c r="FV247" s="484">
        <v>0</v>
      </c>
      <c r="FW247" s="484">
        <v>0</v>
      </c>
      <c r="FX247" s="485">
        <v>8</v>
      </c>
      <c r="FY247" s="484">
        <v>405</v>
      </c>
      <c r="FZ247" s="484">
        <v>860</v>
      </c>
      <c r="GA247" s="484">
        <v>436</v>
      </c>
      <c r="GB247" s="484">
        <v>475</v>
      </c>
      <c r="GC247" s="484">
        <v>354</v>
      </c>
      <c r="GD247" s="484">
        <v>109</v>
      </c>
      <c r="GE247" s="484">
        <v>47</v>
      </c>
      <c r="GF247" s="484">
        <v>19</v>
      </c>
      <c r="GG247" s="485">
        <v>2705</v>
      </c>
      <c r="GH247" s="484">
        <v>6</v>
      </c>
      <c r="GI247" s="484">
        <v>4226</v>
      </c>
      <c r="GJ247" s="484">
        <v>19122</v>
      </c>
      <c r="GK247" s="484">
        <v>22728</v>
      </c>
      <c r="GL247" s="484">
        <v>18323</v>
      </c>
      <c r="GM247" s="484">
        <v>14624</v>
      </c>
      <c r="GN247" s="484">
        <v>5661</v>
      </c>
      <c r="GO247" s="484">
        <v>3663</v>
      </c>
      <c r="GP247" s="484">
        <v>662</v>
      </c>
      <c r="GQ247" s="485">
        <v>89015</v>
      </c>
      <c r="GR247" s="484">
        <v>6</v>
      </c>
      <c r="GS247" s="484">
        <v>6943</v>
      </c>
      <c r="GT247" s="484">
        <v>17283</v>
      </c>
      <c r="GU247" s="484">
        <v>11636</v>
      </c>
      <c r="GV247" s="484">
        <v>7913</v>
      </c>
      <c r="GW247" s="484">
        <v>4532</v>
      </c>
      <c r="GX247" s="484">
        <v>1503</v>
      </c>
      <c r="GY247" s="484">
        <v>769</v>
      </c>
      <c r="GZ247" s="484">
        <v>119</v>
      </c>
      <c r="HA247" s="485">
        <v>50704</v>
      </c>
      <c r="HB247" s="460">
        <v>0</v>
      </c>
      <c r="HC247" s="460">
        <v>0</v>
      </c>
      <c r="HD247" s="460">
        <v>0</v>
      </c>
      <c r="HE247" s="460">
        <v>0</v>
      </c>
      <c r="HF247" s="460">
        <v>0</v>
      </c>
      <c r="HG247" s="460">
        <v>0</v>
      </c>
      <c r="HH247" s="460">
        <v>0</v>
      </c>
      <c r="HI247" s="460">
        <v>0</v>
      </c>
      <c r="HJ247" s="460">
        <v>0</v>
      </c>
      <c r="HK247" s="483">
        <v>0</v>
      </c>
      <c r="HL247" s="460">
        <v>10.5</v>
      </c>
      <c r="HM247" s="460">
        <v>9766</v>
      </c>
      <c r="HN247" s="460">
        <v>32931.25</v>
      </c>
      <c r="HO247" s="460">
        <v>31720</v>
      </c>
      <c r="HP247" s="460">
        <v>24475.5</v>
      </c>
      <c r="HQ247" s="460">
        <v>18113.75</v>
      </c>
      <c r="HR247" s="460">
        <v>6823.25</v>
      </c>
      <c r="HS247" s="460">
        <v>4260.25</v>
      </c>
      <c r="HT247" s="460">
        <v>767.5</v>
      </c>
      <c r="HU247" s="483">
        <v>128868</v>
      </c>
      <c r="HV247" s="460">
        <v>5.8</v>
      </c>
      <c r="HW247" s="460">
        <v>6510.7</v>
      </c>
      <c r="HX247" s="460">
        <v>25613.200000000001</v>
      </c>
      <c r="HY247" s="460">
        <v>28195.599999999999</v>
      </c>
      <c r="HZ247" s="460">
        <v>24475.5</v>
      </c>
      <c r="IA247" s="460">
        <v>22139</v>
      </c>
      <c r="IB247" s="460">
        <v>9855.7999999999993</v>
      </c>
      <c r="IC247" s="460">
        <v>7100.4</v>
      </c>
      <c r="ID247" s="460">
        <v>1535</v>
      </c>
      <c r="IE247" s="483">
        <v>125431</v>
      </c>
      <c r="IF247" s="483">
        <v>0</v>
      </c>
      <c r="IG247" s="483">
        <v>125431</v>
      </c>
      <c r="IH247" s="460">
        <v>10.5</v>
      </c>
      <c r="II247" s="460">
        <v>9766</v>
      </c>
      <c r="IJ247" s="460">
        <v>32931.25</v>
      </c>
      <c r="IK247" s="460">
        <v>31720</v>
      </c>
      <c r="IL247" s="460">
        <v>24475.5</v>
      </c>
      <c r="IM247" s="460">
        <v>18113.75</v>
      </c>
      <c r="IN247" s="460">
        <v>6823.25</v>
      </c>
      <c r="IO247" s="460">
        <v>4260.25</v>
      </c>
      <c r="IP247" s="460">
        <v>767.5</v>
      </c>
      <c r="IQ247" s="483">
        <v>128868</v>
      </c>
      <c r="IR247" s="460">
        <v>5.12</v>
      </c>
      <c r="IS247" s="460">
        <v>2309.2199999999998</v>
      </c>
      <c r="IT247" s="460">
        <v>6647.55</v>
      </c>
      <c r="IU247" s="460">
        <v>4571.82</v>
      </c>
      <c r="IV247" s="460">
        <v>2445.5500000000002</v>
      </c>
      <c r="IW247" s="460">
        <v>1401.16</v>
      </c>
      <c r="IX247" s="460">
        <v>252.43</v>
      </c>
      <c r="IY247" s="460">
        <v>64.11</v>
      </c>
      <c r="IZ247" s="460">
        <v>1.22</v>
      </c>
      <c r="JA247" s="483">
        <v>17698.18</v>
      </c>
      <c r="JB247" s="460">
        <v>5.38</v>
      </c>
      <c r="JC247" s="460">
        <v>7456.78</v>
      </c>
      <c r="JD247" s="460">
        <v>26283.7</v>
      </c>
      <c r="JE247" s="460">
        <v>27148.18</v>
      </c>
      <c r="JF247" s="460">
        <v>22029.95</v>
      </c>
      <c r="JG247" s="460">
        <v>16712.59</v>
      </c>
      <c r="JH247" s="460">
        <v>6570.82</v>
      </c>
      <c r="JI247" s="460">
        <v>4196.1400000000003</v>
      </c>
      <c r="JJ247" s="460">
        <v>766.28</v>
      </c>
      <c r="JK247" s="483">
        <v>111169.82</v>
      </c>
      <c r="JL247" s="460">
        <v>3</v>
      </c>
      <c r="JM247" s="460">
        <v>4971.2</v>
      </c>
      <c r="JN247" s="460">
        <v>20442.900000000001</v>
      </c>
      <c r="JO247" s="460">
        <v>24131.7</v>
      </c>
      <c r="JP247" s="460">
        <v>22030</v>
      </c>
      <c r="JQ247" s="460">
        <v>20426.5</v>
      </c>
      <c r="JR247" s="460">
        <v>9491.2000000000007</v>
      </c>
      <c r="JS247" s="460">
        <v>6993.6</v>
      </c>
      <c r="JT247" s="460">
        <v>1532.6</v>
      </c>
      <c r="JU247" s="483">
        <v>110022.7</v>
      </c>
      <c r="JV247" s="483">
        <v>0</v>
      </c>
      <c r="JW247" s="483">
        <v>110022.7</v>
      </c>
      <c r="JX247" s="461"/>
      <c r="JY247" s="461"/>
      <c r="JZ247" s="461"/>
      <c r="KA247" s="461"/>
      <c r="KB247" s="461"/>
      <c r="KC247" s="461"/>
      <c r="KD247" s="461"/>
      <c r="KE247" s="461"/>
      <c r="KF247" s="461"/>
      <c r="KG247" s="461"/>
      <c r="KH247" s="461"/>
      <c r="KI247" s="461"/>
      <c r="KJ247" s="461"/>
      <c r="KK247" s="461"/>
      <c r="KL247" s="461"/>
      <c r="KM247" s="461"/>
      <c r="KN247" s="461"/>
      <c r="KO247" s="461"/>
      <c r="KP247" s="461"/>
      <c r="KQ247" s="461"/>
      <c r="KR247" s="461"/>
      <c r="KS247" s="461"/>
      <c r="KT247" s="461"/>
      <c r="KU247" s="461"/>
      <c r="KV247" s="461"/>
      <c r="KW247" s="461"/>
      <c r="KX247" s="462"/>
    </row>
    <row r="248" spans="1:310" s="463" customFormat="1" x14ac:dyDescent="0.2">
      <c r="A248" s="457" t="s">
        <v>501</v>
      </c>
      <c r="B248" s="473" t="s">
        <v>1084</v>
      </c>
      <c r="C248" s="464" t="s">
        <v>782</v>
      </c>
      <c r="D248" s="465" t="s">
        <v>502</v>
      </c>
      <c r="E248" s="484">
        <v>433</v>
      </c>
      <c r="F248" s="484">
        <v>1728</v>
      </c>
      <c r="G248" s="484">
        <v>9679</v>
      </c>
      <c r="H248" s="484">
        <v>14972</v>
      </c>
      <c r="I248" s="484">
        <v>10077</v>
      </c>
      <c r="J248" s="484">
        <v>4662</v>
      </c>
      <c r="K248" s="484">
        <v>2155</v>
      </c>
      <c r="L248" s="484">
        <v>120</v>
      </c>
      <c r="M248" s="485">
        <v>43826</v>
      </c>
      <c r="N248" s="484">
        <v>19</v>
      </c>
      <c r="O248" s="484">
        <v>59</v>
      </c>
      <c r="P248" s="484">
        <v>205</v>
      </c>
      <c r="Q248" s="484">
        <v>200</v>
      </c>
      <c r="R248" s="484">
        <v>151</v>
      </c>
      <c r="S248" s="484">
        <v>65</v>
      </c>
      <c r="T248" s="484">
        <v>21</v>
      </c>
      <c r="U248" s="484">
        <v>2</v>
      </c>
      <c r="V248" s="485">
        <v>722</v>
      </c>
      <c r="W248" s="484">
        <v>2</v>
      </c>
      <c r="X248" s="484">
        <v>3</v>
      </c>
      <c r="Y248" s="484">
        <v>0</v>
      </c>
      <c r="Z248" s="484">
        <v>2</v>
      </c>
      <c r="AA248" s="484">
        <v>1</v>
      </c>
      <c r="AB248" s="484">
        <v>3</v>
      </c>
      <c r="AC248" s="484">
        <v>1</v>
      </c>
      <c r="AD248" s="484">
        <v>0</v>
      </c>
      <c r="AE248" s="485">
        <v>12</v>
      </c>
      <c r="AF248" s="484">
        <v>412</v>
      </c>
      <c r="AG248" s="484">
        <v>1666</v>
      </c>
      <c r="AH248" s="484">
        <v>9474</v>
      </c>
      <c r="AI248" s="484">
        <v>14770</v>
      </c>
      <c r="AJ248" s="484">
        <v>9925</v>
      </c>
      <c r="AK248" s="484">
        <v>4594</v>
      </c>
      <c r="AL248" s="484">
        <v>2133</v>
      </c>
      <c r="AM248" s="484">
        <v>118</v>
      </c>
      <c r="AN248" s="485">
        <v>43092</v>
      </c>
      <c r="AO248" s="484">
        <v>1</v>
      </c>
      <c r="AP248" s="484">
        <v>2</v>
      </c>
      <c r="AQ248" s="484">
        <v>24</v>
      </c>
      <c r="AR248" s="484">
        <v>84</v>
      </c>
      <c r="AS248" s="484">
        <v>77</v>
      </c>
      <c r="AT248" s="484">
        <v>49</v>
      </c>
      <c r="AU248" s="484">
        <v>18</v>
      </c>
      <c r="AV248" s="484">
        <v>8</v>
      </c>
      <c r="AW248" s="485">
        <v>263</v>
      </c>
      <c r="AX248" s="484">
        <v>1</v>
      </c>
      <c r="AY248" s="484">
        <v>2</v>
      </c>
      <c r="AZ248" s="484">
        <v>24</v>
      </c>
      <c r="BA248" s="484">
        <v>84</v>
      </c>
      <c r="BB248" s="484">
        <v>77</v>
      </c>
      <c r="BC248" s="484">
        <v>49</v>
      </c>
      <c r="BD248" s="484">
        <v>18</v>
      </c>
      <c r="BE248" s="484">
        <v>8</v>
      </c>
      <c r="BF248" s="486"/>
      <c r="BG248" s="485">
        <v>263</v>
      </c>
      <c r="BH248" s="484">
        <v>1</v>
      </c>
      <c r="BI248" s="484">
        <v>413</v>
      </c>
      <c r="BJ248" s="484">
        <v>1688</v>
      </c>
      <c r="BK248" s="484">
        <v>9534</v>
      </c>
      <c r="BL248" s="484">
        <v>14763</v>
      </c>
      <c r="BM248" s="484">
        <v>9897</v>
      </c>
      <c r="BN248" s="484">
        <v>4563</v>
      </c>
      <c r="BO248" s="484">
        <v>2123</v>
      </c>
      <c r="BP248" s="484">
        <v>110</v>
      </c>
      <c r="BQ248" s="485">
        <v>43092</v>
      </c>
      <c r="BR248" s="484">
        <v>0</v>
      </c>
      <c r="BS248" s="484">
        <v>226</v>
      </c>
      <c r="BT248" s="484">
        <v>1049</v>
      </c>
      <c r="BU248" s="484">
        <v>4492</v>
      </c>
      <c r="BV248" s="484">
        <v>4168</v>
      </c>
      <c r="BW248" s="484">
        <v>2273</v>
      </c>
      <c r="BX248" s="484">
        <v>900</v>
      </c>
      <c r="BY248" s="484">
        <v>349</v>
      </c>
      <c r="BZ248" s="484">
        <v>16</v>
      </c>
      <c r="CA248" s="485">
        <v>13473</v>
      </c>
      <c r="CB248" s="484">
        <v>0</v>
      </c>
      <c r="CC248" s="484">
        <v>3</v>
      </c>
      <c r="CD248" s="484">
        <v>3</v>
      </c>
      <c r="CE248" s="484">
        <v>74</v>
      </c>
      <c r="CF248" s="484">
        <v>152</v>
      </c>
      <c r="CG248" s="484">
        <v>92</v>
      </c>
      <c r="CH248" s="484">
        <v>49</v>
      </c>
      <c r="CI248" s="484">
        <v>26</v>
      </c>
      <c r="CJ248" s="484">
        <v>0</v>
      </c>
      <c r="CK248" s="485">
        <v>399</v>
      </c>
      <c r="CL248" s="484">
        <v>0</v>
      </c>
      <c r="CM248" s="484">
        <v>0</v>
      </c>
      <c r="CN248" s="484">
        <v>1</v>
      </c>
      <c r="CO248" s="484">
        <v>2</v>
      </c>
      <c r="CP248" s="484">
        <v>8</v>
      </c>
      <c r="CQ248" s="484">
        <v>8</v>
      </c>
      <c r="CR248" s="484">
        <v>4</v>
      </c>
      <c r="CS248" s="484">
        <v>11</v>
      </c>
      <c r="CT248" s="484">
        <v>2</v>
      </c>
      <c r="CU248" s="485">
        <v>36</v>
      </c>
      <c r="CV248" s="484">
        <v>3</v>
      </c>
      <c r="CW248" s="484">
        <v>5</v>
      </c>
      <c r="CX248" s="484">
        <v>21</v>
      </c>
      <c r="CY248" s="484">
        <v>16</v>
      </c>
      <c r="CZ248" s="484">
        <v>19</v>
      </c>
      <c r="DA248" s="484">
        <v>18</v>
      </c>
      <c r="DB248" s="484">
        <v>6</v>
      </c>
      <c r="DC248" s="484">
        <v>0</v>
      </c>
      <c r="DD248" s="485">
        <v>88</v>
      </c>
      <c r="DE248" s="484">
        <v>9</v>
      </c>
      <c r="DF248" s="484">
        <v>31</v>
      </c>
      <c r="DG248" s="484">
        <v>127</v>
      </c>
      <c r="DH248" s="484">
        <v>117</v>
      </c>
      <c r="DI248" s="484">
        <v>70</v>
      </c>
      <c r="DJ248" s="484">
        <v>25</v>
      </c>
      <c r="DK248" s="484">
        <v>9</v>
      </c>
      <c r="DL248" s="484">
        <v>0</v>
      </c>
      <c r="DM248" s="485">
        <v>388</v>
      </c>
      <c r="DN248" s="484">
        <v>0</v>
      </c>
      <c r="DO248" s="484">
        <v>9</v>
      </c>
      <c r="DP248" s="484">
        <v>69</v>
      </c>
      <c r="DQ248" s="484">
        <v>80</v>
      </c>
      <c r="DR248" s="484">
        <v>33</v>
      </c>
      <c r="DS248" s="484">
        <v>13</v>
      </c>
      <c r="DT248" s="484">
        <v>5</v>
      </c>
      <c r="DU248" s="484">
        <v>0</v>
      </c>
      <c r="DV248" s="485">
        <v>209</v>
      </c>
      <c r="DW248" s="484">
        <v>1</v>
      </c>
      <c r="DX248" s="484">
        <v>12</v>
      </c>
      <c r="DY248" s="484">
        <v>23</v>
      </c>
      <c r="DZ248" s="484">
        <v>37</v>
      </c>
      <c r="EA248" s="484">
        <v>14</v>
      </c>
      <c r="EB248" s="484">
        <v>11</v>
      </c>
      <c r="EC248" s="484">
        <v>3</v>
      </c>
      <c r="ED248" s="484">
        <v>1</v>
      </c>
      <c r="EE248" s="485">
        <v>102</v>
      </c>
      <c r="EF248" s="484">
        <v>10</v>
      </c>
      <c r="EG248" s="484">
        <v>52</v>
      </c>
      <c r="EH248" s="484">
        <v>219</v>
      </c>
      <c r="EI248" s="484">
        <v>234</v>
      </c>
      <c r="EJ248" s="484">
        <v>117</v>
      </c>
      <c r="EK248" s="484">
        <v>49</v>
      </c>
      <c r="EL248" s="484">
        <v>17</v>
      </c>
      <c r="EM248" s="484">
        <v>1</v>
      </c>
      <c r="EN248" s="485">
        <v>699</v>
      </c>
      <c r="EO248" s="484">
        <v>1</v>
      </c>
      <c r="EP248" s="484">
        <v>12</v>
      </c>
      <c r="EQ248" s="484">
        <v>23</v>
      </c>
      <c r="ER248" s="484">
        <v>37</v>
      </c>
      <c r="ES248" s="484">
        <v>14</v>
      </c>
      <c r="ET248" s="484">
        <v>11</v>
      </c>
      <c r="EU248" s="484">
        <v>3</v>
      </c>
      <c r="EV248" s="484">
        <v>1</v>
      </c>
      <c r="EW248" s="485">
        <v>102</v>
      </c>
      <c r="EX248" s="484">
        <v>0</v>
      </c>
      <c r="EY248" s="484">
        <v>0</v>
      </c>
      <c r="EZ248" s="484">
        <v>0</v>
      </c>
      <c r="FA248" s="484">
        <v>0</v>
      </c>
      <c r="FB248" s="484">
        <v>0</v>
      </c>
      <c r="FC248" s="484">
        <v>0</v>
      </c>
      <c r="FD248" s="484">
        <v>0</v>
      </c>
      <c r="FE248" s="484">
        <v>0</v>
      </c>
      <c r="FF248" s="485">
        <v>0</v>
      </c>
      <c r="FG248" s="484">
        <v>0</v>
      </c>
      <c r="FH248" s="484">
        <v>0</v>
      </c>
      <c r="FI248" s="484">
        <v>0</v>
      </c>
      <c r="FJ248" s="484">
        <v>0</v>
      </c>
      <c r="FK248" s="484">
        <v>0</v>
      </c>
      <c r="FL248" s="484">
        <v>0</v>
      </c>
      <c r="FM248" s="484">
        <v>0</v>
      </c>
      <c r="FN248" s="484">
        <v>0</v>
      </c>
      <c r="FO248" s="485">
        <v>0</v>
      </c>
      <c r="FP248" s="484">
        <v>0</v>
      </c>
      <c r="FQ248" s="484">
        <v>1</v>
      </c>
      <c r="FR248" s="484">
        <v>5</v>
      </c>
      <c r="FS248" s="484">
        <v>14</v>
      </c>
      <c r="FT248" s="484">
        <v>12</v>
      </c>
      <c r="FU248" s="484">
        <v>10</v>
      </c>
      <c r="FV248" s="484">
        <v>4</v>
      </c>
      <c r="FW248" s="484">
        <v>0</v>
      </c>
      <c r="FX248" s="485">
        <v>46</v>
      </c>
      <c r="FY248" s="484">
        <v>1</v>
      </c>
      <c r="FZ248" s="484">
        <v>11</v>
      </c>
      <c r="GA248" s="484">
        <v>18</v>
      </c>
      <c r="GB248" s="484">
        <v>23</v>
      </c>
      <c r="GC248" s="484">
        <v>2</v>
      </c>
      <c r="GD248" s="484">
        <v>1</v>
      </c>
      <c r="GE248" s="484">
        <v>-1</v>
      </c>
      <c r="GF248" s="484">
        <v>1</v>
      </c>
      <c r="GG248" s="485">
        <v>56</v>
      </c>
      <c r="GH248" s="484">
        <v>1</v>
      </c>
      <c r="GI248" s="484">
        <v>182</v>
      </c>
      <c r="GJ248" s="484">
        <v>614</v>
      </c>
      <c r="GK248" s="484">
        <v>4871</v>
      </c>
      <c r="GL248" s="484">
        <v>10318</v>
      </c>
      <c r="GM248" s="484">
        <v>7477</v>
      </c>
      <c r="GN248" s="484">
        <v>3586</v>
      </c>
      <c r="GO248" s="484">
        <v>1729</v>
      </c>
      <c r="GP248" s="484">
        <v>91</v>
      </c>
      <c r="GQ248" s="485">
        <v>28869</v>
      </c>
      <c r="GR248" s="484">
        <v>0</v>
      </c>
      <c r="GS248" s="484">
        <v>231</v>
      </c>
      <c r="GT248" s="484">
        <v>1074</v>
      </c>
      <c r="GU248" s="484">
        <v>4663</v>
      </c>
      <c r="GV248" s="484">
        <v>4445</v>
      </c>
      <c r="GW248" s="484">
        <v>2420</v>
      </c>
      <c r="GX248" s="484">
        <v>977</v>
      </c>
      <c r="GY248" s="484">
        <v>394</v>
      </c>
      <c r="GZ248" s="484">
        <v>19</v>
      </c>
      <c r="HA248" s="485">
        <v>14223</v>
      </c>
      <c r="HB248" s="460">
        <v>0</v>
      </c>
      <c r="HC248" s="460">
        <v>2</v>
      </c>
      <c r="HD248" s="460">
        <v>0</v>
      </c>
      <c r="HE248" s="460">
        <v>0</v>
      </c>
      <c r="HF248" s="460">
        <v>0</v>
      </c>
      <c r="HG248" s="460">
        <v>0</v>
      </c>
      <c r="HH248" s="460">
        <v>0</v>
      </c>
      <c r="HI248" s="460">
        <v>0</v>
      </c>
      <c r="HJ248" s="460">
        <v>0</v>
      </c>
      <c r="HK248" s="483">
        <v>2</v>
      </c>
      <c r="HL248" s="460">
        <v>1</v>
      </c>
      <c r="HM248" s="460">
        <v>353.75</v>
      </c>
      <c r="HN248" s="460">
        <v>1426</v>
      </c>
      <c r="HO248" s="460">
        <v>8342.75</v>
      </c>
      <c r="HP248" s="460">
        <v>13638</v>
      </c>
      <c r="HQ248" s="460">
        <v>9291.75</v>
      </c>
      <c r="HR248" s="460">
        <v>4328.25</v>
      </c>
      <c r="HS248" s="460">
        <v>2024</v>
      </c>
      <c r="HT248" s="460">
        <v>105.5</v>
      </c>
      <c r="HU248" s="483">
        <v>39511</v>
      </c>
      <c r="HV248" s="460">
        <v>0.6</v>
      </c>
      <c r="HW248" s="460">
        <v>235.8</v>
      </c>
      <c r="HX248" s="460">
        <v>1109.0999999999999</v>
      </c>
      <c r="HY248" s="460">
        <v>7415.8</v>
      </c>
      <c r="HZ248" s="460">
        <v>13638</v>
      </c>
      <c r="IA248" s="460">
        <v>11356.6</v>
      </c>
      <c r="IB248" s="460">
        <v>6251.9</v>
      </c>
      <c r="IC248" s="460">
        <v>3373.3</v>
      </c>
      <c r="ID248" s="460">
        <v>211</v>
      </c>
      <c r="IE248" s="483">
        <v>43592.1</v>
      </c>
      <c r="IF248" s="483">
        <v>40</v>
      </c>
      <c r="IG248" s="483">
        <v>43632.1</v>
      </c>
      <c r="IH248" s="460">
        <v>1</v>
      </c>
      <c r="II248" s="460">
        <v>353.75</v>
      </c>
      <c r="IJ248" s="460">
        <v>1426</v>
      </c>
      <c r="IK248" s="460">
        <v>8342.75</v>
      </c>
      <c r="IL248" s="460">
        <v>13638</v>
      </c>
      <c r="IM248" s="460">
        <v>9291.75</v>
      </c>
      <c r="IN248" s="460">
        <v>4328.25</v>
      </c>
      <c r="IO248" s="460">
        <v>2024</v>
      </c>
      <c r="IP248" s="460">
        <v>105.5</v>
      </c>
      <c r="IQ248" s="483">
        <v>39511</v>
      </c>
      <c r="IR248" s="460">
        <v>0</v>
      </c>
      <c r="IS248" s="460">
        <v>46.93</v>
      </c>
      <c r="IT248" s="460">
        <v>290.58999999999997</v>
      </c>
      <c r="IU248" s="460">
        <v>1225.1099999999999</v>
      </c>
      <c r="IV248" s="460">
        <v>1039.82</v>
      </c>
      <c r="IW248" s="460">
        <v>274.29000000000002</v>
      </c>
      <c r="IX248" s="460">
        <v>63.25</v>
      </c>
      <c r="IY248" s="460">
        <v>11.95</v>
      </c>
      <c r="IZ248" s="460">
        <v>0</v>
      </c>
      <c r="JA248" s="483">
        <v>2951.94</v>
      </c>
      <c r="JB248" s="460">
        <v>1</v>
      </c>
      <c r="JC248" s="460">
        <v>306.82</v>
      </c>
      <c r="JD248" s="460">
        <v>1135.4100000000001</v>
      </c>
      <c r="JE248" s="460">
        <v>7117.64</v>
      </c>
      <c r="JF248" s="460">
        <v>12598.18</v>
      </c>
      <c r="JG248" s="460">
        <v>9017.4599999999991</v>
      </c>
      <c r="JH248" s="460">
        <v>4265</v>
      </c>
      <c r="JI248" s="460">
        <v>2012.05</v>
      </c>
      <c r="JJ248" s="460">
        <v>105.5</v>
      </c>
      <c r="JK248" s="483">
        <v>36559.06</v>
      </c>
      <c r="JL248" s="460">
        <v>0.6</v>
      </c>
      <c r="JM248" s="460">
        <v>204.5</v>
      </c>
      <c r="JN248" s="460">
        <v>883.1</v>
      </c>
      <c r="JO248" s="460">
        <v>6326.8</v>
      </c>
      <c r="JP248" s="460">
        <v>12598.2</v>
      </c>
      <c r="JQ248" s="460">
        <v>11021.3</v>
      </c>
      <c r="JR248" s="460">
        <v>6160.6</v>
      </c>
      <c r="JS248" s="460">
        <v>3353.4</v>
      </c>
      <c r="JT248" s="460">
        <v>211</v>
      </c>
      <c r="JU248" s="483">
        <v>40759.5</v>
      </c>
      <c r="JV248" s="483">
        <v>40</v>
      </c>
      <c r="JW248" s="483">
        <v>40799.5</v>
      </c>
      <c r="JX248" s="461"/>
      <c r="JY248" s="461"/>
      <c r="JZ248" s="461"/>
      <c r="KA248" s="461"/>
      <c r="KB248" s="461"/>
      <c r="KC248" s="461"/>
      <c r="KD248" s="461"/>
      <c r="KE248" s="461"/>
      <c r="KF248" s="461"/>
      <c r="KG248" s="461"/>
      <c r="KH248" s="461"/>
      <c r="KI248" s="461"/>
      <c r="KJ248" s="461"/>
      <c r="KK248" s="461"/>
      <c r="KL248" s="461"/>
      <c r="KM248" s="461"/>
      <c r="KN248" s="461"/>
      <c r="KO248" s="461"/>
      <c r="KP248" s="461"/>
      <c r="KQ248" s="461"/>
      <c r="KR248" s="461"/>
      <c r="KS248" s="461"/>
      <c r="KT248" s="461"/>
      <c r="KU248" s="461"/>
      <c r="KV248" s="461"/>
      <c r="KW248" s="461"/>
      <c r="KX248" s="462"/>
    </row>
    <row r="249" spans="1:310" s="463" customFormat="1" x14ac:dyDescent="0.2">
      <c r="A249" s="457" t="s">
        <v>503</v>
      </c>
      <c r="B249" s="473" t="s">
        <v>1085</v>
      </c>
      <c r="C249" s="464" t="s">
        <v>626</v>
      </c>
      <c r="D249" s="465" t="s">
        <v>504</v>
      </c>
      <c r="E249" s="484">
        <v>886</v>
      </c>
      <c r="F249" s="484">
        <v>3169</v>
      </c>
      <c r="G249" s="484">
        <v>10200</v>
      </c>
      <c r="H249" s="484">
        <v>16422</v>
      </c>
      <c r="I249" s="484">
        <v>12950</v>
      </c>
      <c r="J249" s="484">
        <v>9337</v>
      </c>
      <c r="K249" s="484">
        <v>7923</v>
      </c>
      <c r="L249" s="484">
        <v>1328</v>
      </c>
      <c r="M249" s="485">
        <v>62215</v>
      </c>
      <c r="N249" s="484">
        <v>50</v>
      </c>
      <c r="O249" s="484">
        <v>58</v>
      </c>
      <c r="P249" s="484">
        <v>175</v>
      </c>
      <c r="Q249" s="484">
        <v>163</v>
      </c>
      <c r="R249" s="484">
        <v>128</v>
      </c>
      <c r="S249" s="484">
        <v>103</v>
      </c>
      <c r="T249" s="484">
        <v>75</v>
      </c>
      <c r="U249" s="484">
        <v>7</v>
      </c>
      <c r="V249" s="485">
        <v>759</v>
      </c>
      <c r="W249" s="484">
        <v>0</v>
      </c>
      <c r="X249" s="484">
        <v>0</v>
      </c>
      <c r="Y249" s="484">
        <v>0</v>
      </c>
      <c r="Z249" s="484">
        <v>0</v>
      </c>
      <c r="AA249" s="484">
        <v>0</v>
      </c>
      <c r="AB249" s="484">
        <v>0</v>
      </c>
      <c r="AC249" s="484">
        <v>0</v>
      </c>
      <c r="AD249" s="484">
        <v>0</v>
      </c>
      <c r="AE249" s="485">
        <v>0</v>
      </c>
      <c r="AF249" s="484">
        <v>836</v>
      </c>
      <c r="AG249" s="484">
        <v>3111</v>
      </c>
      <c r="AH249" s="484">
        <v>10025</v>
      </c>
      <c r="AI249" s="484">
        <v>16259</v>
      </c>
      <c r="AJ249" s="484">
        <v>12822</v>
      </c>
      <c r="AK249" s="484">
        <v>9234</v>
      </c>
      <c r="AL249" s="484">
        <v>7848</v>
      </c>
      <c r="AM249" s="484">
        <v>1321</v>
      </c>
      <c r="AN249" s="485">
        <v>61456</v>
      </c>
      <c r="AO249" s="484">
        <v>0</v>
      </c>
      <c r="AP249" s="484">
        <v>5</v>
      </c>
      <c r="AQ249" s="484">
        <v>10</v>
      </c>
      <c r="AR249" s="484">
        <v>51</v>
      </c>
      <c r="AS249" s="484">
        <v>61</v>
      </c>
      <c r="AT249" s="484">
        <v>59</v>
      </c>
      <c r="AU249" s="484">
        <v>43</v>
      </c>
      <c r="AV249" s="484">
        <v>16</v>
      </c>
      <c r="AW249" s="485">
        <v>245</v>
      </c>
      <c r="AX249" s="484">
        <v>0</v>
      </c>
      <c r="AY249" s="484">
        <v>5</v>
      </c>
      <c r="AZ249" s="484">
        <v>10</v>
      </c>
      <c r="BA249" s="484">
        <v>51</v>
      </c>
      <c r="BB249" s="484">
        <v>61</v>
      </c>
      <c r="BC249" s="484">
        <v>59</v>
      </c>
      <c r="BD249" s="484">
        <v>43</v>
      </c>
      <c r="BE249" s="484">
        <v>16</v>
      </c>
      <c r="BF249" s="486"/>
      <c r="BG249" s="485">
        <v>245</v>
      </c>
      <c r="BH249" s="484">
        <v>0</v>
      </c>
      <c r="BI249" s="484">
        <v>841</v>
      </c>
      <c r="BJ249" s="484">
        <v>3116</v>
      </c>
      <c r="BK249" s="484">
        <v>10066</v>
      </c>
      <c r="BL249" s="484">
        <v>16269</v>
      </c>
      <c r="BM249" s="484">
        <v>12820</v>
      </c>
      <c r="BN249" s="484">
        <v>9218</v>
      </c>
      <c r="BO249" s="484">
        <v>7821</v>
      </c>
      <c r="BP249" s="484">
        <v>1305</v>
      </c>
      <c r="BQ249" s="485">
        <v>61456</v>
      </c>
      <c r="BR249" s="484">
        <v>0</v>
      </c>
      <c r="BS249" s="484">
        <v>403</v>
      </c>
      <c r="BT249" s="484">
        <v>2039</v>
      </c>
      <c r="BU249" s="484">
        <v>4901</v>
      </c>
      <c r="BV249" s="484">
        <v>4960</v>
      </c>
      <c r="BW249" s="484">
        <v>2949</v>
      </c>
      <c r="BX249" s="484">
        <v>1664</v>
      </c>
      <c r="BY249" s="484">
        <v>983</v>
      </c>
      <c r="BZ249" s="484">
        <v>99</v>
      </c>
      <c r="CA249" s="485">
        <v>17998</v>
      </c>
      <c r="CB249" s="484">
        <v>0</v>
      </c>
      <c r="CC249" s="484">
        <v>4</v>
      </c>
      <c r="CD249" s="484">
        <v>28</v>
      </c>
      <c r="CE249" s="484">
        <v>96</v>
      </c>
      <c r="CF249" s="484">
        <v>163</v>
      </c>
      <c r="CG249" s="484">
        <v>148</v>
      </c>
      <c r="CH249" s="484">
        <v>111</v>
      </c>
      <c r="CI249" s="484">
        <v>72</v>
      </c>
      <c r="CJ249" s="484">
        <v>4</v>
      </c>
      <c r="CK249" s="485">
        <v>626</v>
      </c>
      <c r="CL249" s="484">
        <v>0</v>
      </c>
      <c r="CM249" s="484">
        <v>0</v>
      </c>
      <c r="CN249" s="484">
        <v>4</v>
      </c>
      <c r="CO249" s="484">
        <v>7</v>
      </c>
      <c r="CP249" s="484">
        <v>17</v>
      </c>
      <c r="CQ249" s="484">
        <v>15</v>
      </c>
      <c r="CR249" s="484">
        <v>13</v>
      </c>
      <c r="CS249" s="484">
        <v>27</v>
      </c>
      <c r="CT249" s="484">
        <v>22</v>
      </c>
      <c r="CU249" s="485">
        <v>105</v>
      </c>
      <c r="CV249" s="484">
        <v>13</v>
      </c>
      <c r="CW249" s="484">
        <v>14</v>
      </c>
      <c r="CX249" s="484">
        <v>46</v>
      </c>
      <c r="CY249" s="484">
        <v>56</v>
      </c>
      <c r="CZ249" s="484">
        <v>35</v>
      </c>
      <c r="DA249" s="484">
        <v>19</v>
      </c>
      <c r="DB249" s="484">
        <v>10</v>
      </c>
      <c r="DC249" s="484">
        <v>2</v>
      </c>
      <c r="DD249" s="485">
        <v>195</v>
      </c>
      <c r="DE249" s="484">
        <v>21</v>
      </c>
      <c r="DF249" s="484">
        <v>65</v>
      </c>
      <c r="DG249" s="484">
        <v>214</v>
      </c>
      <c r="DH249" s="484">
        <v>188</v>
      </c>
      <c r="DI249" s="484">
        <v>106</v>
      </c>
      <c r="DJ249" s="484">
        <v>56</v>
      </c>
      <c r="DK249" s="484">
        <v>62</v>
      </c>
      <c r="DL249" s="484">
        <v>16</v>
      </c>
      <c r="DM249" s="485">
        <v>728</v>
      </c>
      <c r="DN249" s="484">
        <v>0</v>
      </c>
      <c r="DO249" s="484">
        <v>0</v>
      </c>
      <c r="DP249" s="484">
        <v>3</v>
      </c>
      <c r="DQ249" s="484">
        <v>12</v>
      </c>
      <c r="DR249" s="484">
        <v>16</v>
      </c>
      <c r="DS249" s="484">
        <v>13</v>
      </c>
      <c r="DT249" s="484">
        <v>14</v>
      </c>
      <c r="DU249" s="484">
        <v>0</v>
      </c>
      <c r="DV249" s="485">
        <v>58</v>
      </c>
      <c r="DW249" s="484">
        <v>8</v>
      </c>
      <c r="DX249" s="484">
        <v>12</v>
      </c>
      <c r="DY249" s="484">
        <v>46</v>
      </c>
      <c r="DZ249" s="484">
        <v>30</v>
      </c>
      <c r="EA249" s="484">
        <v>7</v>
      </c>
      <c r="EB249" s="484">
        <v>22</v>
      </c>
      <c r="EC249" s="484">
        <v>19</v>
      </c>
      <c r="ED249" s="484">
        <v>3</v>
      </c>
      <c r="EE249" s="485">
        <v>147</v>
      </c>
      <c r="EF249" s="484">
        <v>29</v>
      </c>
      <c r="EG249" s="484">
        <v>77</v>
      </c>
      <c r="EH249" s="484">
        <v>263</v>
      </c>
      <c r="EI249" s="484">
        <v>230</v>
      </c>
      <c r="EJ249" s="484">
        <v>129</v>
      </c>
      <c r="EK249" s="484">
        <v>91</v>
      </c>
      <c r="EL249" s="484">
        <v>95</v>
      </c>
      <c r="EM249" s="484">
        <v>19</v>
      </c>
      <c r="EN249" s="485">
        <v>933</v>
      </c>
      <c r="EO249" s="484">
        <v>18</v>
      </c>
      <c r="EP249" s="484">
        <v>42</v>
      </c>
      <c r="EQ249" s="484">
        <v>111</v>
      </c>
      <c r="ER249" s="484">
        <v>85</v>
      </c>
      <c r="ES249" s="484">
        <v>45</v>
      </c>
      <c r="ET249" s="484">
        <v>35</v>
      </c>
      <c r="EU249" s="484">
        <v>46</v>
      </c>
      <c r="EV249" s="484">
        <v>10</v>
      </c>
      <c r="EW249" s="485">
        <v>392</v>
      </c>
      <c r="EX249" s="484">
        <v>0</v>
      </c>
      <c r="EY249" s="484">
        <v>0</v>
      </c>
      <c r="EZ249" s="484">
        <v>0</v>
      </c>
      <c r="FA249" s="484">
        <v>0</v>
      </c>
      <c r="FB249" s="484">
        <v>0</v>
      </c>
      <c r="FC249" s="484">
        <v>0</v>
      </c>
      <c r="FD249" s="484">
        <v>0</v>
      </c>
      <c r="FE249" s="484">
        <v>0</v>
      </c>
      <c r="FF249" s="485">
        <v>0</v>
      </c>
      <c r="FG249" s="484">
        <v>0</v>
      </c>
      <c r="FH249" s="484">
        <v>0</v>
      </c>
      <c r="FI249" s="484">
        <v>0</v>
      </c>
      <c r="FJ249" s="484">
        <v>0</v>
      </c>
      <c r="FK249" s="484">
        <v>0</v>
      </c>
      <c r="FL249" s="484">
        <v>0</v>
      </c>
      <c r="FM249" s="484">
        <v>0</v>
      </c>
      <c r="FN249" s="484">
        <v>0</v>
      </c>
      <c r="FO249" s="485">
        <v>0</v>
      </c>
      <c r="FP249" s="484">
        <v>0</v>
      </c>
      <c r="FQ249" s="484">
        <v>0</v>
      </c>
      <c r="FR249" s="484">
        <v>0</v>
      </c>
      <c r="FS249" s="484">
        <v>0</v>
      </c>
      <c r="FT249" s="484">
        <v>0</v>
      </c>
      <c r="FU249" s="484">
        <v>0</v>
      </c>
      <c r="FV249" s="484">
        <v>0</v>
      </c>
      <c r="FW249" s="484">
        <v>0</v>
      </c>
      <c r="FX249" s="485">
        <v>0</v>
      </c>
      <c r="FY249" s="484">
        <v>18</v>
      </c>
      <c r="FZ249" s="484">
        <v>42</v>
      </c>
      <c r="GA249" s="484">
        <v>111</v>
      </c>
      <c r="GB249" s="484">
        <v>85</v>
      </c>
      <c r="GC249" s="484">
        <v>45</v>
      </c>
      <c r="GD249" s="484">
        <v>35</v>
      </c>
      <c r="GE249" s="484">
        <v>46</v>
      </c>
      <c r="GF249" s="484">
        <v>10</v>
      </c>
      <c r="GG249" s="485">
        <v>392</v>
      </c>
      <c r="GH249" s="484">
        <v>0</v>
      </c>
      <c r="GI249" s="484">
        <v>426</v>
      </c>
      <c r="GJ249" s="484">
        <v>1033</v>
      </c>
      <c r="GK249" s="484">
        <v>5013</v>
      </c>
      <c r="GL249" s="484">
        <v>11087</v>
      </c>
      <c r="GM249" s="484">
        <v>9685</v>
      </c>
      <c r="GN249" s="484">
        <v>7395</v>
      </c>
      <c r="GO249" s="484">
        <v>6706</v>
      </c>
      <c r="GP249" s="484">
        <v>1177</v>
      </c>
      <c r="GQ249" s="485">
        <v>42522</v>
      </c>
      <c r="GR249" s="484">
        <v>0</v>
      </c>
      <c r="GS249" s="484">
        <v>415</v>
      </c>
      <c r="GT249" s="484">
        <v>2083</v>
      </c>
      <c r="GU249" s="484">
        <v>5053</v>
      </c>
      <c r="GV249" s="484">
        <v>5182</v>
      </c>
      <c r="GW249" s="484">
        <v>3135</v>
      </c>
      <c r="GX249" s="484">
        <v>1823</v>
      </c>
      <c r="GY249" s="484">
        <v>1115</v>
      </c>
      <c r="GZ249" s="484">
        <v>128</v>
      </c>
      <c r="HA249" s="485">
        <v>18934</v>
      </c>
      <c r="HB249" s="460">
        <v>0</v>
      </c>
      <c r="HC249" s="460">
        <v>2.375</v>
      </c>
      <c r="HD249" s="460">
        <v>0.375</v>
      </c>
      <c r="HE249" s="460">
        <v>0</v>
      </c>
      <c r="HF249" s="460">
        <v>0</v>
      </c>
      <c r="HG249" s="460">
        <v>0</v>
      </c>
      <c r="HH249" s="460">
        <v>0</v>
      </c>
      <c r="HI249" s="460">
        <v>0.4</v>
      </c>
      <c r="HJ249" s="460">
        <v>0</v>
      </c>
      <c r="HK249" s="483">
        <v>3.15</v>
      </c>
      <c r="HL249" s="460">
        <v>0</v>
      </c>
      <c r="HM249" s="460">
        <v>747.875</v>
      </c>
      <c r="HN249" s="460">
        <v>2610.875</v>
      </c>
      <c r="HO249" s="460">
        <v>8866.75</v>
      </c>
      <c r="HP249" s="460">
        <v>15007.75</v>
      </c>
      <c r="HQ249" s="460">
        <v>12039.25</v>
      </c>
      <c r="HR249" s="460">
        <v>8783.25</v>
      </c>
      <c r="HS249" s="460">
        <v>7556.35</v>
      </c>
      <c r="HT249" s="460">
        <v>1272.25</v>
      </c>
      <c r="HU249" s="483">
        <v>56884.35</v>
      </c>
      <c r="HV249" s="460">
        <v>0</v>
      </c>
      <c r="HW249" s="460">
        <v>498.6</v>
      </c>
      <c r="HX249" s="460">
        <v>2030.7</v>
      </c>
      <c r="HY249" s="460">
        <v>7881.6</v>
      </c>
      <c r="HZ249" s="460">
        <v>15007.8</v>
      </c>
      <c r="IA249" s="460">
        <v>14714.6</v>
      </c>
      <c r="IB249" s="460">
        <v>12686.9</v>
      </c>
      <c r="IC249" s="460">
        <v>12593.9</v>
      </c>
      <c r="ID249" s="460">
        <v>2544.5</v>
      </c>
      <c r="IE249" s="483">
        <v>67958.600000000006</v>
      </c>
      <c r="IF249" s="483">
        <v>0</v>
      </c>
      <c r="IG249" s="483">
        <v>67958.600000000006</v>
      </c>
      <c r="IH249" s="460">
        <v>0</v>
      </c>
      <c r="II249" s="460">
        <v>747.875</v>
      </c>
      <c r="IJ249" s="460">
        <v>2610.875</v>
      </c>
      <c r="IK249" s="460">
        <v>8866.75</v>
      </c>
      <c r="IL249" s="460">
        <v>15007.75</v>
      </c>
      <c r="IM249" s="460">
        <v>12039.25</v>
      </c>
      <c r="IN249" s="460">
        <v>8783.25</v>
      </c>
      <c r="IO249" s="460">
        <v>7556.35</v>
      </c>
      <c r="IP249" s="460">
        <v>1272.25</v>
      </c>
      <c r="IQ249" s="483">
        <v>56884.35</v>
      </c>
      <c r="IR249" s="460">
        <v>0</v>
      </c>
      <c r="IS249" s="460">
        <v>136.02000000000001</v>
      </c>
      <c r="IT249" s="460">
        <v>726.29</v>
      </c>
      <c r="IU249" s="460">
        <v>1605.27</v>
      </c>
      <c r="IV249" s="460">
        <v>1297.51</v>
      </c>
      <c r="IW249" s="460">
        <v>310.97000000000003</v>
      </c>
      <c r="IX249" s="460">
        <v>104.03</v>
      </c>
      <c r="IY249" s="460">
        <v>27.85</v>
      </c>
      <c r="IZ249" s="460">
        <v>2.72</v>
      </c>
      <c r="JA249" s="483">
        <v>4210.66</v>
      </c>
      <c r="JB249" s="460">
        <v>0</v>
      </c>
      <c r="JC249" s="460">
        <v>611.85500000000002</v>
      </c>
      <c r="JD249" s="460">
        <v>1884.585</v>
      </c>
      <c r="JE249" s="460">
        <v>7261.48</v>
      </c>
      <c r="JF249" s="460">
        <v>13710.24</v>
      </c>
      <c r="JG249" s="460">
        <v>11728.28</v>
      </c>
      <c r="JH249" s="460">
        <v>8679.2199999999993</v>
      </c>
      <c r="JI249" s="460">
        <v>7528.5</v>
      </c>
      <c r="JJ249" s="460">
        <v>1269.53</v>
      </c>
      <c r="JK249" s="483">
        <v>52673.69</v>
      </c>
      <c r="JL249" s="460">
        <v>0</v>
      </c>
      <c r="JM249" s="460">
        <v>407.9</v>
      </c>
      <c r="JN249" s="460">
        <v>1465.8</v>
      </c>
      <c r="JO249" s="460">
        <v>6454.6</v>
      </c>
      <c r="JP249" s="460">
        <v>13710.2</v>
      </c>
      <c r="JQ249" s="460">
        <v>14334.6</v>
      </c>
      <c r="JR249" s="460">
        <v>12536.7</v>
      </c>
      <c r="JS249" s="460">
        <v>12547.5</v>
      </c>
      <c r="JT249" s="460">
        <v>2539.1</v>
      </c>
      <c r="JU249" s="483">
        <v>63996.4</v>
      </c>
      <c r="JV249" s="483">
        <v>0</v>
      </c>
      <c r="JW249" s="483">
        <v>63996.4</v>
      </c>
      <c r="JX249" s="461"/>
      <c r="JY249" s="461"/>
      <c r="JZ249" s="461"/>
      <c r="KA249" s="461"/>
      <c r="KB249" s="461"/>
      <c r="KC249" s="461"/>
      <c r="KD249" s="461"/>
      <c r="KE249" s="461"/>
      <c r="KF249" s="461"/>
      <c r="KG249" s="461"/>
      <c r="KH249" s="461"/>
      <c r="KI249" s="461"/>
      <c r="KJ249" s="461"/>
      <c r="KK249" s="461"/>
      <c r="KL249" s="461"/>
      <c r="KM249" s="461"/>
      <c r="KN249" s="461"/>
      <c r="KO249" s="461"/>
      <c r="KP249" s="461"/>
      <c r="KQ249" s="461"/>
      <c r="KR249" s="461"/>
      <c r="KS249" s="461"/>
      <c r="KT249" s="461"/>
      <c r="KU249" s="461"/>
      <c r="KV249" s="461"/>
      <c r="KW249" s="461"/>
      <c r="KX249" s="462"/>
    </row>
    <row r="250" spans="1:310" s="463" customFormat="1" x14ac:dyDescent="0.2">
      <c r="A250" s="457" t="s">
        <v>505</v>
      </c>
      <c r="B250" s="473" t="s">
        <v>1086</v>
      </c>
      <c r="C250" s="464" t="s">
        <v>784</v>
      </c>
      <c r="D250" s="465" t="s">
        <v>506</v>
      </c>
      <c r="E250" s="484">
        <v>37606</v>
      </c>
      <c r="F250" s="484">
        <v>19102</v>
      </c>
      <c r="G250" s="484">
        <v>15526</v>
      </c>
      <c r="H250" s="484">
        <v>6910</v>
      </c>
      <c r="I250" s="484">
        <v>3641</v>
      </c>
      <c r="J250" s="484">
        <v>1660</v>
      </c>
      <c r="K250" s="484">
        <v>582</v>
      </c>
      <c r="L250" s="484">
        <v>36</v>
      </c>
      <c r="M250" s="485">
        <v>85063</v>
      </c>
      <c r="N250" s="484">
        <v>1132</v>
      </c>
      <c r="O250" s="484">
        <v>346</v>
      </c>
      <c r="P250" s="484">
        <v>231</v>
      </c>
      <c r="Q250" s="484">
        <v>84</v>
      </c>
      <c r="R250" s="484">
        <v>34</v>
      </c>
      <c r="S250" s="484">
        <v>18</v>
      </c>
      <c r="T250" s="484">
        <v>6</v>
      </c>
      <c r="U250" s="484">
        <v>0</v>
      </c>
      <c r="V250" s="485">
        <v>1851</v>
      </c>
      <c r="W250" s="484">
        <v>0</v>
      </c>
      <c r="X250" s="484">
        <v>0</v>
      </c>
      <c r="Y250" s="484">
        <v>0</v>
      </c>
      <c r="Z250" s="484">
        <v>0</v>
      </c>
      <c r="AA250" s="484">
        <v>1</v>
      </c>
      <c r="AB250" s="484">
        <v>0</v>
      </c>
      <c r="AC250" s="484">
        <v>0</v>
      </c>
      <c r="AD250" s="484">
        <v>0</v>
      </c>
      <c r="AE250" s="485">
        <v>1</v>
      </c>
      <c r="AF250" s="484">
        <v>36474</v>
      </c>
      <c r="AG250" s="484">
        <v>18756</v>
      </c>
      <c r="AH250" s="484">
        <v>15295</v>
      </c>
      <c r="AI250" s="484">
        <v>6826</v>
      </c>
      <c r="AJ250" s="484">
        <v>3606</v>
      </c>
      <c r="AK250" s="484">
        <v>1642</v>
      </c>
      <c r="AL250" s="484">
        <v>576</v>
      </c>
      <c r="AM250" s="484">
        <v>36</v>
      </c>
      <c r="AN250" s="485">
        <v>83211</v>
      </c>
      <c r="AO250" s="484">
        <v>131</v>
      </c>
      <c r="AP250" s="484">
        <v>85</v>
      </c>
      <c r="AQ250" s="484">
        <v>101</v>
      </c>
      <c r="AR250" s="484">
        <v>54</v>
      </c>
      <c r="AS250" s="484">
        <v>27</v>
      </c>
      <c r="AT250" s="484">
        <v>21</v>
      </c>
      <c r="AU250" s="484">
        <v>16</v>
      </c>
      <c r="AV250" s="484">
        <v>15</v>
      </c>
      <c r="AW250" s="485">
        <v>450</v>
      </c>
      <c r="AX250" s="484">
        <v>131</v>
      </c>
      <c r="AY250" s="484">
        <v>85</v>
      </c>
      <c r="AZ250" s="484">
        <v>101</v>
      </c>
      <c r="BA250" s="484">
        <v>54</v>
      </c>
      <c r="BB250" s="484">
        <v>27</v>
      </c>
      <c r="BC250" s="484">
        <v>21</v>
      </c>
      <c r="BD250" s="484">
        <v>16</v>
      </c>
      <c r="BE250" s="484">
        <v>15</v>
      </c>
      <c r="BF250" s="486"/>
      <c r="BG250" s="485">
        <v>450</v>
      </c>
      <c r="BH250" s="484">
        <v>131</v>
      </c>
      <c r="BI250" s="484">
        <v>36428</v>
      </c>
      <c r="BJ250" s="484">
        <v>18772</v>
      </c>
      <c r="BK250" s="484">
        <v>15248</v>
      </c>
      <c r="BL250" s="484">
        <v>6799</v>
      </c>
      <c r="BM250" s="484">
        <v>3600</v>
      </c>
      <c r="BN250" s="484">
        <v>1637</v>
      </c>
      <c r="BO250" s="484">
        <v>575</v>
      </c>
      <c r="BP250" s="484">
        <v>21</v>
      </c>
      <c r="BQ250" s="485">
        <v>83211</v>
      </c>
      <c r="BR250" s="484">
        <v>39</v>
      </c>
      <c r="BS250" s="484">
        <v>16617</v>
      </c>
      <c r="BT250" s="484">
        <v>6147</v>
      </c>
      <c r="BU250" s="484">
        <v>3991</v>
      </c>
      <c r="BV250" s="484">
        <v>1314</v>
      </c>
      <c r="BW250" s="484">
        <v>577</v>
      </c>
      <c r="BX250" s="484">
        <v>234</v>
      </c>
      <c r="BY250" s="484">
        <v>76</v>
      </c>
      <c r="BZ250" s="484">
        <v>2</v>
      </c>
      <c r="CA250" s="485">
        <v>28997</v>
      </c>
      <c r="CB250" s="484">
        <v>10</v>
      </c>
      <c r="CC250" s="484">
        <v>393</v>
      </c>
      <c r="CD250" s="484">
        <v>235</v>
      </c>
      <c r="CE250" s="484">
        <v>192</v>
      </c>
      <c r="CF250" s="484">
        <v>82</v>
      </c>
      <c r="CG250" s="484">
        <v>35</v>
      </c>
      <c r="CH250" s="484">
        <v>29</v>
      </c>
      <c r="CI250" s="484">
        <v>6</v>
      </c>
      <c r="CJ250" s="484">
        <v>0</v>
      </c>
      <c r="CK250" s="485">
        <v>982</v>
      </c>
      <c r="CL250" s="484">
        <v>3</v>
      </c>
      <c r="CM250" s="484">
        <v>53</v>
      </c>
      <c r="CN250" s="484">
        <v>46</v>
      </c>
      <c r="CO250" s="484">
        <v>36</v>
      </c>
      <c r="CP250" s="484">
        <v>18</v>
      </c>
      <c r="CQ250" s="484">
        <v>16</v>
      </c>
      <c r="CR250" s="484">
        <v>13</v>
      </c>
      <c r="CS250" s="484">
        <v>15</v>
      </c>
      <c r="CT250" s="484">
        <v>3</v>
      </c>
      <c r="CU250" s="485">
        <v>203</v>
      </c>
      <c r="CV250" s="484">
        <v>274</v>
      </c>
      <c r="CW250" s="484">
        <v>126</v>
      </c>
      <c r="CX250" s="484">
        <v>73</v>
      </c>
      <c r="CY250" s="484">
        <v>28</v>
      </c>
      <c r="CZ250" s="484">
        <v>21</v>
      </c>
      <c r="DA250" s="484">
        <v>6</v>
      </c>
      <c r="DB250" s="484">
        <v>5</v>
      </c>
      <c r="DC250" s="484">
        <v>0</v>
      </c>
      <c r="DD250" s="485">
        <v>533</v>
      </c>
      <c r="DE250" s="484">
        <v>548</v>
      </c>
      <c r="DF250" s="484">
        <v>200</v>
      </c>
      <c r="DG250" s="484">
        <v>98</v>
      </c>
      <c r="DH250" s="484">
        <v>37</v>
      </c>
      <c r="DI250" s="484">
        <v>15</v>
      </c>
      <c r="DJ250" s="484">
        <v>13</v>
      </c>
      <c r="DK250" s="484">
        <v>4</v>
      </c>
      <c r="DL250" s="484">
        <v>1</v>
      </c>
      <c r="DM250" s="485">
        <v>916</v>
      </c>
      <c r="DN250" s="484">
        <v>53</v>
      </c>
      <c r="DO250" s="484">
        <v>29</v>
      </c>
      <c r="DP250" s="484">
        <v>16</v>
      </c>
      <c r="DQ250" s="484">
        <v>7</v>
      </c>
      <c r="DR250" s="484">
        <v>2</v>
      </c>
      <c r="DS250" s="484">
        <v>0</v>
      </c>
      <c r="DT250" s="484">
        <v>1</v>
      </c>
      <c r="DU250" s="484">
        <v>1</v>
      </c>
      <c r="DV250" s="485">
        <v>109</v>
      </c>
      <c r="DW250" s="484">
        <v>228</v>
      </c>
      <c r="DX250" s="484">
        <v>58</v>
      </c>
      <c r="DY250" s="484">
        <v>31</v>
      </c>
      <c r="DZ250" s="484">
        <v>11</v>
      </c>
      <c r="EA250" s="484">
        <v>9</v>
      </c>
      <c r="EB250" s="484">
        <v>5</v>
      </c>
      <c r="EC250" s="484">
        <v>2</v>
      </c>
      <c r="ED250" s="484">
        <v>0</v>
      </c>
      <c r="EE250" s="485">
        <v>344</v>
      </c>
      <c r="EF250" s="484">
        <v>829</v>
      </c>
      <c r="EG250" s="484">
        <v>287</v>
      </c>
      <c r="EH250" s="484">
        <v>145</v>
      </c>
      <c r="EI250" s="484">
        <v>55</v>
      </c>
      <c r="EJ250" s="484">
        <v>26</v>
      </c>
      <c r="EK250" s="484">
        <v>18</v>
      </c>
      <c r="EL250" s="484">
        <v>7</v>
      </c>
      <c r="EM250" s="484">
        <v>2</v>
      </c>
      <c r="EN250" s="485">
        <v>1369</v>
      </c>
      <c r="EO250" s="484">
        <v>593</v>
      </c>
      <c r="EP250" s="484">
        <v>170</v>
      </c>
      <c r="EQ250" s="484">
        <v>104</v>
      </c>
      <c r="ER250" s="484">
        <v>38</v>
      </c>
      <c r="ES250" s="484">
        <v>20</v>
      </c>
      <c r="ET250" s="484">
        <v>12</v>
      </c>
      <c r="EU250" s="484">
        <v>5</v>
      </c>
      <c r="EV250" s="484">
        <v>2</v>
      </c>
      <c r="EW250" s="485">
        <v>944</v>
      </c>
      <c r="EX250" s="484">
        <v>0</v>
      </c>
      <c r="EY250" s="484">
        <v>0</v>
      </c>
      <c r="EZ250" s="484">
        <v>0</v>
      </c>
      <c r="FA250" s="484">
        <v>0</v>
      </c>
      <c r="FB250" s="484">
        <v>0</v>
      </c>
      <c r="FC250" s="484">
        <v>0</v>
      </c>
      <c r="FD250" s="484">
        <v>0</v>
      </c>
      <c r="FE250" s="484">
        <v>0</v>
      </c>
      <c r="FF250" s="485">
        <v>0</v>
      </c>
      <c r="FG250" s="484">
        <v>0</v>
      </c>
      <c r="FH250" s="484">
        <v>0</v>
      </c>
      <c r="FI250" s="484">
        <v>0</v>
      </c>
      <c r="FJ250" s="484">
        <v>0</v>
      </c>
      <c r="FK250" s="484">
        <v>0</v>
      </c>
      <c r="FL250" s="484">
        <v>0</v>
      </c>
      <c r="FM250" s="484">
        <v>0</v>
      </c>
      <c r="FN250" s="484">
        <v>0</v>
      </c>
      <c r="FO250" s="485">
        <v>0</v>
      </c>
      <c r="FP250" s="484">
        <v>25</v>
      </c>
      <c r="FQ250" s="484">
        <v>13</v>
      </c>
      <c r="FR250" s="484">
        <v>12</v>
      </c>
      <c r="FS250" s="484">
        <v>5</v>
      </c>
      <c r="FT250" s="484">
        <v>1</v>
      </c>
      <c r="FU250" s="484">
        <v>0</v>
      </c>
      <c r="FV250" s="484">
        <v>1</v>
      </c>
      <c r="FW250" s="484">
        <v>1</v>
      </c>
      <c r="FX250" s="485">
        <v>58</v>
      </c>
      <c r="FY250" s="484">
        <v>568</v>
      </c>
      <c r="FZ250" s="484">
        <v>157</v>
      </c>
      <c r="GA250" s="484">
        <v>92</v>
      </c>
      <c r="GB250" s="484">
        <v>33</v>
      </c>
      <c r="GC250" s="484">
        <v>19</v>
      </c>
      <c r="GD250" s="484">
        <v>12</v>
      </c>
      <c r="GE250" s="484">
        <v>4</v>
      </c>
      <c r="GF250" s="484">
        <v>1</v>
      </c>
      <c r="GG250" s="485">
        <v>886</v>
      </c>
      <c r="GH250" s="484">
        <v>79</v>
      </c>
      <c r="GI250" s="484">
        <v>19084</v>
      </c>
      <c r="GJ250" s="484">
        <v>12255</v>
      </c>
      <c r="GK250" s="484">
        <v>10982</v>
      </c>
      <c r="GL250" s="484">
        <v>5366</v>
      </c>
      <c r="GM250" s="484">
        <v>2961</v>
      </c>
      <c r="GN250" s="484">
        <v>1356</v>
      </c>
      <c r="GO250" s="484">
        <v>475</v>
      </c>
      <c r="GP250" s="484">
        <v>15</v>
      </c>
      <c r="GQ250" s="485">
        <v>52573</v>
      </c>
      <c r="GR250" s="484">
        <v>52</v>
      </c>
      <c r="GS250" s="484">
        <v>17344</v>
      </c>
      <c r="GT250" s="484">
        <v>6517</v>
      </c>
      <c r="GU250" s="484">
        <v>4266</v>
      </c>
      <c r="GV250" s="484">
        <v>1433</v>
      </c>
      <c r="GW250" s="484">
        <v>639</v>
      </c>
      <c r="GX250" s="484">
        <v>281</v>
      </c>
      <c r="GY250" s="484">
        <v>100</v>
      </c>
      <c r="GZ250" s="484">
        <v>6</v>
      </c>
      <c r="HA250" s="485">
        <v>30638</v>
      </c>
      <c r="HB250" s="460">
        <v>0</v>
      </c>
      <c r="HC250" s="460">
        <v>0</v>
      </c>
      <c r="HD250" s="460">
        <v>0</v>
      </c>
      <c r="HE250" s="460">
        <v>0</v>
      </c>
      <c r="HF250" s="460">
        <v>0</v>
      </c>
      <c r="HG250" s="460">
        <v>0</v>
      </c>
      <c r="HH250" s="460">
        <v>0</v>
      </c>
      <c r="HI250" s="460">
        <v>0</v>
      </c>
      <c r="HJ250" s="460">
        <v>0</v>
      </c>
      <c r="HK250" s="483">
        <v>0</v>
      </c>
      <c r="HL250" s="460">
        <v>117.25</v>
      </c>
      <c r="HM250" s="460">
        <v>32456.75</v>
      </c>
      <c r="HN250" s="460">
        <v>17207.75</v>
      </c>
      <c r="HO250" s="460">
        <v>14224</v>
      </c>
      <c r="HP250" s="460">
        <v>6457.25</v>
      </c>
      <c r="HQ250" s="460">
        <v>3449.5</v>
      </c>
      <c r="HR250" s="460">
        <v>1572.75</v>
      </c>
      <c r="HS250" s="460">
        <v>549.75</v>
      </c>
      <c r="HT250" s="460">
        <v>18.75</v>
      </c>
      <c r="HU250" s="483">
        <v>76053.75</v>
      </c>
      <c r="HV250" s="460">
        <v>65.099999999999994</v>
      </c>
      <c r="HW250" s="460">
        <v>21637.8</v>
      </c>
      <c r="HX250" s="460">
        <v>13383.8</v>
      </c>
      <c r="HY250" s="460">
        <v>12643.6</v>
      </c>
      <c r="HZ250" s="460">
        <v>6457.3</v>
      </c>
      <c r="IA250" s="460">
        <v>4216.1000000000004</v>
      </c>
      <c r="IB250" s="460">
        <v>2271.8000000000002</v>
      </c>
      <c r="IC250" s="460">
        <v>916.3</v>
      </c>
      <c r="ID250" s="460">
        <v>37.5</v>
      </c>
      <c r="IE250" s="483">
        <v>61629.3</v>
      </c>
      <c r="IF250" s="483">
        <v>0</v>
      </c>
      <c r="IG250" s="483">
        <v>61629.3</v>
      </c>
      <c r="IH250" s="460">
        <v>117.25</v>
      </c>
      <c r="II250" s="460">
        <v>32456.75</v>
      </c>
      <c r="IJ250" s="460">
        <v>17207.75</v>
      </c>
      <c r="IK250" s="460">
        <v>14224</v>
      </c>
      <c r="IL250" s="460">
        <v>6457.25</v>
      </c>
      <c r="IM250" s="460">
        <v>3449.5</v>
      </c>
      <c r="IN250" s="460">
        <v>1572.75</v>
      </c>
      <c r="IO250" s="460">
        <v>549.75</v>
      </c>
      <c r="IP250" s="460">
        <v>18.75</v>
      </c>
      <c r="IQ250" s="483">
        <v>76053.75</v>
      </c>
      <c r="IR250" s="460">
        <v>42.95</v>
      </c>
      <c r="IS250" s="460">
        <v>7795.1</v>
      </c>
      <c r="IT250" s="460">
        <v>1688.5</v>
      </c>
      <c r="IU250" s="460">
        <v>647.30999999999995</v>
      </c>
      <c r="IV250" s="460">
        <v>141.12</v>
      </c>
      <c r="IW250" s="460">
        <v>55.54</v>
      </c>
      <c r="IX250" s="460">
        <v>14.5</v>
      </c>
      <c r="IY250" s="460">
        <v>4.4000000000000004</v>
      </c>
      <c r="IZ250" s="460">
        <v>0</v>
      </c>
      <c r="JA250" s="483">
        <v>10389.42</v>
      </c>
      <c r="JB250" s="460">
        <v>74.3</v>
      </c>
      <c r="JC250" s="460">
        <v>24661.65</v>
      </c>
      <c r="JD250" s="460">
        <v>15519.25</v>
      </c>
      <c r="JE250" s="460">
        <v>13576.69</v>
      </c>
      <c r="JF250" s="460">
        <v>6316.13</v>
      </c>
      <c r="JG250" s="460">
        <v>3393.96</v>
      </c>
      <c r="JH250" s="460">
        <v>1558.25</v>
      </c>
      <c r="JI250" s="460">
        <v>545.35</v>
      </c>
      <c r="JJ250" s="460">
        <v>18.75</v>
      </c>
      <c r="JK250" s="483">
        <v>65664.33</v>
      </c>
      <c r="JL250" s="460">
        <v>41.3</v>
      </c>
      <c r="JM250" s="460">
        <v>16441.099999999999</v>
      </c>
      <c r="JN250" s="460">
        <v>12070.5</v>
      </c>
      <c r="JO250" s="460">
        <v>12068.2</v>
      </c>
      <c r="JP250" s="460">
        <v>6316.1</v>
      </c>
      <c r="JQ250" s="460">
        <v>4148.2</v>
      </c>
      <c r="JR250" s="460">
        <v>2250.8000000000002</v>
      </c>
      <c r="JS250" s="460">
        <v>908.9</v>
      </c>
      <c r="JT250" s="460">
        <v>37.5</v>
      </c>
      <c r="JU250" s="483">
        <v>54282.6</v>
      </c>
      <c r="JV250" s="483">
        <v>0</v>
      </c>
      <c r="JW250" s="483">
        <v>54282.6</v>
      </c>
      <c r="JX250" s="461"/>
      <c r="JY250" s="461"/>
      <c r="JZ250" s="461"/>
      <c r="KA250" s="461"/>
      <c r="KB250" s="461"/>
      <c r="KC250" s="461"/>
      <c r="KD250" s="461"/>
      <c r="KE250" s="461"/>
      <c r="KF250" s="461"/>
      <c r="KG250" s="461"/>
      <c r="KH250" s="461"/>
      <c r="KI250" s="461"/>
      <c r="KJ250" s="461"/>
      <c r="KK250" s="461"/>
      <c r="KL250" s="461"/>
      <c r="KM250" s="461"/>
      <c r="KN250" s="461"/>
      <c r="KO250" s="461"/>
      <c r="KP250" s="461"/>
      <c r="KQ250" s="461"/>
      <c r="KR250" s="461"/>
      <c r="KS250" s="461"/>
      <c r="KT250" s="461"/>
      <c r="KU250" s="461"/>
      <c r="KV250" s="461"/>
      <c r="KW250" s="461"/>
      <c r="KX250" s="462"/>
    </row>
    <row r="251" spans="1:310" s="463" customFormat="1" x14ac:dyDescent="0.2">
      <c r="A251" s="457" t="s">
        <v>507</v>
      </c>
      <c r="B251" s="473" t="s">
        <v>1087</v>
      </c>
      <c r="C251" s="464" t="s">
        <v>807</v>
      </c>
      <c r="D251" s="465" t="s">
        <v>508</v>
      </c>
      <c r="E251" s="484">
        <v>12197</v>
      </c>
      <c r="F251" s="484">
        <v>14050</v>
      </c>
      <c r="G251" s="484">
        <v>14171</v>
      </c>
      <c r="H251" s="484">
        <v>9708</v>
      </c>
      <c r="I251" s="484">
        <v>6764</v>
      </c>
      <c r="J251" s="484">
        <v>3673</v>
      </c>
      <c r="K251" s="484">
        <v>1635</v>
      </c>
      <c r="L251" s="484">
        <v>104</v>
      </c>
      <c r="M251" s="485">
        <v>62302</v>
      </c>
      <c r="N251" s="484">
        <v>452</v>
      </c>
      <c r="O251" s="484">
        <v>383</v>
      </c>
      <c r="P251" s="484">
        <v>453</v>
      </c>
      <c r="Q251" s="484">
        <v>175</v>
      </c>
      <c r="R251" s="484">
        <v>75</v>
      </c>
      <c r="S251" s="484">
        <v>44</v>
      </c>
      <c r="T251" s="484">
        <v>16</v>
      </c>
      <c r="U251" s="484">
        <v>7</v>
      </c>
      <c r="V251" s="485">
        <v>1605</v>
      </c>
      <c r="W251" s="484">
        <v>0</v>
      </c>
      <c r="X251" s="484">
        <v>0</v>
      </c>
      <c r="Y251" s="484">
        <v>0</v>
      </c>
      <c r="Z251" s="484">
        <v>0</v>
      </c>
      <c r="AA251" s="484">
        <v>0</v>
      </c>
      <c r="AB251" s="484">
        <v>0</v>
      </c>
      <c r="AC251" s="484">
        <v>0</v>
      </c>
      <c r="AD251" s="484">
        <v>0</v>
      </c>
      <c r="AE251" s="485">
        <v>0</v>
      </c>
      <c r="AF251" s="484">
        <v>11745</v>
      </c>
      <c r="AG251" s="484">
        <v>13667</v>
      </c>
      <c r="AH251" s="484">
        <v>13718</v>
      </c>
      <c r="AI251" s="484">
        <v>9533</v>
      </c>
      <c r="AJ251" s="484">
        <v>6689</v>
      </c>
      <c r="AK251" s="484">
        <v>3629</v>
      </c>
      <c r="AL251" s="484">
        <v>1619</v>
      </c>
      <c r="AM251" s="484">
        <v>97</v>
      </c>
      <c r="AN251" s="485">
        <v>60697</v>
      </c>
      <c r="AO251" s="484">
        <v>35</v>
      </c>
      <c r="AP251" s="484">
        <v>82</v>
      </c>
      <c r="AQ251" s="484">
        <v>74</v>
      </c>
      <c r="AR251" s="484">
        <v>75</v>
      </c>
      <c r="AS251" s="484">
        <v>54</v>
      </c>
      <c r="AT251" s="484">
        <v>42</v>
      </c>
      <c r="AU251" s="484">
        <v>25</v>
      </c>
      <c r="AV251" s="484">
        <v>16</v>
      </c>
      <c r="AW251" s="485">
        <v>403</v>
      </c>
      <c r="AX251" s="484">
        <v>35</v>
      </c>
      <c r="AY251" s="484">
        <v>82</v>
      </c>
      <c r="AZ251" s="484">
        <v>74</v>
      </c>
      <c r="BA251" s="484">
        <v>75</v>
      </c>
      <c r="BB251" s="484">
        <v>54</v>
      </c>
      <c r="BC251" s="484">
        <v>42</v>
      </c>
      <c r="BD251" s="484">
        <v>25</v>
      </c>
      <c r="BE251" s="484">
        <v>16</v>
      </c>
      <c r="BF251" s="486"/>
      <c r="BG251" s="485">
        <v>403</v>
      </c>
      <c r="BH251" s="484">
        <v>35</v>
      </c>
      <c r="BI251" s="484">
        <v>11792</v>
      </c>
      <c r="BJ251" s="484">
        <v>13659</v>
      </c>
      <c r="BK251" s="484">
        <v>13719</v>
      </c>
      <c r="BL251" s="484">
        <v>9512</v>
      </c>
      <c r="BM251" s="484">
        <v>6677</v>
      </c>
      <c r="BN251" s="484">
        <v>3612</v>
      </c>
      <c r="BO251" s="484">
        <v>1610</v>
      </c>
      <c r="BP251" s="484">
        <v>81</v>
      </c>
      <c r="BQ251" s="485">
        <v>60697</v>
      </c>
      <c r="BR251" s="484">
        <v>9</v>
      </c>
      <c r="BS251" s="484">
        <v>6343</v>
      </c>
      <c r="BT251" s="484">
        <v>5318</v>
      </c>
      <c r="BU251" s="484">
        <v>4186</v>
      </c>
      <c r="BV251" s="484">
        <v>2079</v>
      </c>
      <c r="BW251" s="484">
        <v>1094</v>
      </c>
      <c r="BX251" s="484">
        <v>483</v>
      </c>
      <c r="BY251" s="484">
        <v>201</v>
      </c>
      <c r="BZ251" s="484">
        <v>6</v>
      </c>
      <c r="CA251" s="485">
        <v>19719</v>
      </c>
      <c r="CB251" s="484">
        <v>0</v>
      </c>
      <c r="CC251" s="484">
        <v>97</v>
      </c>
      <c r="CD251" s="484">
        <v>128</v>
      </c>
      <c r="CE251" s="484">
        <v>154</v>
      </c>
      <c r="CF251" s="484">
        <v>110</v>
      </c>
      <c r="CG251" s="484">
        <v>59</v>
      </c>
      <c r="CH251" s="484">
        <v>35</v>
      </c>
      <c r="CI251" s="484">
        <v>8</v>
      </c>
      <c r="CJ251" s="484">
        <v>1</v>
      </c>
      <c r="CK251" s="485">
        <v>592</v>
      </c>
      <c r="CL251" s="484">
        <v>0</v>
      </c>
      <c r="CM251" s="484">
        <v>6</v>
      </c>
      <c r="CN251" s="484">
        <v>14</v>
      </c>
      <c r="CO251" s="484">
        <v>12</v>
      </c>
      <c r="CP251" s="484">
        <v>11</v>
      </c>
      <c r="CQ251" s="484">
        <v>3</v>
      </c>
      <c r="CR251" s="484">
        <v>14</v>
      </c>
      <c r="CS251" s="484">
        <v>17</v>
      </c>
      <c r="CT251" s="484">
        <v>6</v>
      </c>
      <c r="CU251" s="485">
        <v>83</v>
      </c>
      <c r="CV251" s="484">
        <v>95</v>
      </c>
      <c r="CW251" s="484">
        <v>64</v>
      </c>
      <c r="CX251" s="484">
        <v>79</v>
      </c>
      <c r="CY251" s="484">
        <v>46</v>
      </c>
      <c r="CZ251" s="484">
        <v>24</v>
      </c>
      <c r="DA251" s="484">
        <v>19</v>
      </c>
      <c r="DB251" s="484">
        <v>19</v>
      </c>
      <c r="DC251" s="484">
        <v>7</v>
      </c>
      <c r="DD251" s="485">
        <v>353</v>
      </c>
      <c r="DE251" s="484">
        <v>226</v>
      </c>
      <c r="DF251" s="484">
        <v>185</v>
      </c>
      <c r="DG251" s="484">
        <v>162</v>
      </c>
      <c r="DH251" s="484">
        <v>93</v>
      </c>
      <c r="DI251" s="484">
        <v>44</v>
      </c>
      <c r="DJ251" s="484">
        <v>32</v>
      </c>
      <c r="DK251" s="484">
        <v>15</v>
      </c>
      <c r="DL251" s="484">
        <v>2</v>
      </c>
      <c r="DM251" s="485">
        <v>759</v>
      </c>
      <c r="DN251" s="484">
        <v>55</v>
      </c>
      <c r="DO251" s="484">
        <v>60</v>
      </c>
      <c r="DP251" s="484">
        <v>43</v>
      </c>
      <c r="DQ251" s="484">
        <v>27</v>
      </c>
      <c r="DR251" s="484">
        <v>14</v>
      </c>
      <c r="DS251" s="484">
        <v>8</v>
      </c>
      <c r="DT251" s="484">
        <v>2</v>
      </c>
      <c r="DU251" s="484">
        <v>1</v>
      </c>
      <c r="DV251" s="485">
        <v>210</v>
      </c>
      <c r="DW251" s="484">
        <v>75</v>
      </c>
      <c r="DX251" s="484">
        <v>26</v>
      </c>
      <c r="DY251" s="484">
        <v>33</v>
      </c>
      <c r="DZ251" s="484">
        <v>23</v>
      </c>
      <c r="EA251" s="484">
        <v>9</v>
      </c>
      <c r="EB251" s="484">
        <v>4</v>
      </c>
      <c r="EC251" s="484">
        <v>4</v>
      </c>
      <c r="ED251" s="484">
        <v>4</v>
      </c>
      <c r="EE251" s="485">
        <v>178</v>
      </c>
      <c r="EF251" s="484">
        <v>356</v>
      </c>
      <c r="EG251" s="484">
        <v>271</v>
      </c>
      <c r="EH251" s="484">
        <v>238</v>
      </c>
      <c r="EI251" s="484">
        <v>143</v>
      </c>
      <c r="EJ251" s="484">
        <v>67</v>
      </c>
      <c r="EK251" s="484">
        <v>44</v>
      </c>
      <c r="EL251" s="484">
        <v>21</v>
      </c>
      <c r="EM251" s="484">
        <v>7</v>
      </c>
      <c r="EN251" s="485">
        <v>1147</v>
      </c>
      <c r="EO251" s="484">
        <v>198</v>
      </c>
      <c r="EP251" s="484">
        <v>116</v>
      </c>
      <c r="EQ251" s="484">
        <v>131</v>
      </c>
      <c r="ER251" s="484">
        <v>90</v>
      </c>
      <c r="ES251" s="484">
        <v>46</v>
      </c>
      <c r="ET251" s="484">
        <v>28</v>
      </c>
      <c r="EU251" s="484">
        <v>18</v>
      </c>
      <c r="EV251" s="484">
        <v>7</v>
      </c>
      <c r="EW251" s="485">
        <v>634</v>
      </c>
      <c r="EX251" s="484">
        <v>0</v>
      </c>
      <c r="EY251" s="484">
        <v>0</v>
      </c>
      <c r="EZ251" s="484">
        <v>0</v>
      </c>
      <c r="FA251" s="484">
        <v>0</v>
      </c>
      <c r="FB251" s="484">
        <v>0</v>
      </c>
      <c r="FC251" s="484">
        <v>0</v>
      </c>
      <c r="FD251" s="484">
        <v>0</v>
      </c>
      <c r="FE251" s="484">
        <v>0</v>
      </c>
      <c r="FF251" s="485">
        <v>0</v>
      </c>
      <c r="FG251" s="484">
        <v>0</v>
      </c>
      <c r="FH251" s="484">
        <v>0</v>
      </c>
      <c r="FI251" s="484">
        <v>0</v>
      </c>
      <c r="FJ251" s="484">
        <v>0</v>
      </c>
      <c r="FK251" s="484">
        <v>0</v>
      </c>
      <c r="FL251" s="484">
        <v>0</v>
      </c>
      <c r="FM251" s="484">
        <v>0</v>
      </c>
      <c r="FN251" s="484">
        <v>0</v>
      </c>
      <c r="FO251" s="485">
        <v>0</v>
      </c>
      <c r="FP251" s="484">
        <v>13</v>
      </c>
      <c r="FQ251" s="484">
        <v>8</v>
      </c>
      <c r="FR251" s="484">
        <v>9</v>
      </c>
      <c r="FS251" s="484">
        <v>6</v>
      </c>
      <c r="FT251" s="484">
        <v>9</v>
      </c>
      <c r="FU251" s="484">
        <v>4</v>
      </c>
      <c r="FV251" s="484">
        <v>2</v>
      </c>
      <c r="FW251" s="484">
        <v>1</v>
      </c>
      <c r="FX251" s="485">
        <v>52</v>
      </c>
      <c r="FY251" s="484">
        <v>185</v>
      </c>
      <c r="FZ251" s="484">
        <v>108</v>
      </c>
      <c r="GA251" s="484">
        <v>122</v>
      </c>
      <c r="GB251" s="484">
        <v>84</v>
      </c>
      <c r="GC251" s="484">
        <v>37</v>
      </c>
      <c r="GD251" s="484">
        <v>24</v>
      </c>
      <c r="GE251" s="484">
        <v>16</v>
      </c>
      <c r="GF251" s="484">
        <v>6</v>
      </c>
      <c r="GG251" s="485">
        <v>582</v>
      </c>
      <c r="GH251" s="484">
        <v>26</v>
      </c>
      <c r="GI251" s="484">
        <v>5216</v>
      </c>
      <c r="GJ251" s="484">
        <v>8113</v>
      </c>
      <c r="GK251" s="484">
        <v>9291</v>
      </c>
      <c r="GL251" s="484">
        <v>7262</v>
      </c>
      <c r="GM251" s="484">
        <v>5498</v>
      </c>
      <c r="GN251" s="484">
        <v>3068</v>
      </c>
      <c r="GO251" s="484">
        <v>1378</v>
      </c>
      <c r="GP251" s="484">
        <v>63</v>
      </c>
      <c r="GQ251" s="485">
        <v>39915</v>
      </c>
      <c r="GR251" s="484">
        <v>9</v>
      </c>
      <c r="GS251" s="484">
        <v>6576</v>
      </c>
      <c r="GT251" s="484">
        <v>5546</v>
      </c>
      <c r="GU251" s="484">
        <v>4428</v>
      </c>
      <c r="GV251" s="484">
        <v>2250</v>
      </c>
      <c r="GW251" s="484">
        <v>1179</v>
      </c>
      <c r="GX251" s="484">
        <v>544</v>
      </c>
      <c r="GY251" s="484">
        <v>232</v>
      </c>
      <c r="GZ251" s="484">
        <v>18</v>
      </c>
      <c r="HA251" s="485">
        <v>20782</v>
      </c>
      <c r="HB251" s="460">
        <v>0</v>
      </c>
      <c r="HC251" s="460">
        <v>5.4</v>
      </c>
      <c r="HD251" s="460">
        <v>0</v>
      </c>
      <c r="HE251" s="460">
        <v>0</v>
      </c>
      <c r="HF251" s="460">
        <v>0</v>
      </c>
      <c r="HG251" s="460">
        <v>0</v>
      </c>
      <c r="HH251" s="460">
        <v>0</v>
      </c>
      <c r="HI251" s="460">
        <v>0</v>
      </c>
      <c r="HJ251" s="460">
        <v>0</v>
      </c>
      <c r="HK251" s="483">
        <v>5.4</v>
      </c>
      <c r="HL251" s="460">
        <v>32.75</v>
      </c>
      <c r="HM251" s="460">
        <v>10215.6</v>
      </c>
      <c r="HN251" s="460">
        <v>12265.5</v>
      </c>
      <c r="HO251" s="460">
        <v>12634</v>
      </c>
      <c r="HP251" s="460">
        <v>8965.25</v>
      </c>
      <c r="HQ251" s="460">
        <v>6385.25</v>
      </c>
      <c r="HR251" s="460">
        <v>3474.5</v>
      </c>
      <c r="HS251" s="460">
        <v>1553.25</v>
      </c>
      <c r="HT251" s="460">
        <v>80.25</v>
      </c>
      <c r="HU251" s="483">
        <v>55606.35</v>
      </c>
      <c r="HV251" s="460">
        <v>18.2</v>
      </c>
      <c r="HW251" s="460">
        <v>6810.4</v>
      </c>
      <c r="HX251" s="460">
        <v>9539.7999999999993</v>
      </c>
      <c r="HY251" s="460">
        <v>11230.2</v>
      </c>
      <c r="HZ251" s="460">
        <v>8965.2999999999993</v>
      </c>
      <c r="IA251" s="460">
        <v>7804.2</v>
      </c>
      <c r="IB251" s="460">
        <v>5018.7</v>
      </c>
      <c r="IC251" s="460">
        <v>2588.8000000000002</v>
      </c>
      <c r="ID251" s="460">
        <v>160.5</v>
      </c>
      <c r="IE251" s="483">
        <v>52136.1</v>
      </c>
      <c r="IF251" s="483">
        <v>461.3</v>
      </c>
      <c r="IG251" s="483">
        <v>52597.4</v>
      </c>
      <c r="IH251" s="460">
        <v>32.75</v>
      </c>
      <c r="II251" s="460">
        <v>10215.6</v>
      </c>
      <c r="IJ251" s="460">
        <v>12265.5</v>
      </c>
      <c r="IK251" s="460">
        <v>12634</v>
      </c>
      <c r="IL251" s="460">
        <v>8965.25</v>
      </c>
      <c r="IM251" s="460">
        <v>6385.25</v>
      </c>
      <c r="IN251" s="460">
        <v>3474.5</v>
      </c>
      <c r="IO251" s="460">
        <v>1553.25</v>
      </c>
      <c r="IP251" s="460">
        <v>80.25</v>
      </c>
      <c r="IQ251" s="483">
        <v>55606.35</v>
      </c>
      <c r="IR251" s="460">
        <v>14.48</v>
      </c>
      <c r="IS251" s="460">
        <v>2307.11</v>
      </c>
      <c r="IT251" s="460">
        <v>1296.6500000000001</v>
      </c>
      <c r="IU251" s="460">
        <v>569.73</v>
      </c>
      <c r="IV251" s="460">
        <v>169.52</v>
      </c>
      <c r="IW251" s="460">
        <v>62.84</v>
      </c>
      <c r="IX251" s="460">
        <v>14.01</v>
      </c>
      <c r="IY251" s="460">
        <v>6.63</v>
      </c>
      <c r="IZ251" s="460">
        <v>0</v>
      </c>
      <c r="JA251" s="483">
        <v>4440.97</v>
      </c>
      <c r="JB251" s="460">
        <v>18.27</v>
      </c>
      <c r="JC251" s="460">
        <v>7908.49</v>
      </c>
      <c r="JD251" s="460">
        <v>10968.85</v>
      </c>
      <c r="JE251" s="460">
        <v>12064.27</v>
      </c>
      <c r="JF251" s="460">
        <v>8795.73</v>
      </c>
      <c r="JG251" s="460">
        <v>6322.41</v>
      </c>
      <c r="JH251" s="460">
        <v>3460.49</v>
      </c>
      <c r="JI251" s="460">
        <v>1546.62</v>
      </c>
      <c r="JJ251" s="460">
        <v>80.25</v>
      </c>
      <c r="JK251" s="483">
        <v>51165.38</v>
      </c>
      <c r="JL251" s="460">
        <v>10.199999999999999</v>
      </c>
      <c r="JM251" s="460">
        <v>5272.3</v>
      </c>
      <c r="JN251" s="460">
        <v>8531.2999999999993</v>
      </c>
      <c r="JO251" s="460">
        <v>10723.8</v>
      </c>
      <c r="JP251" s="460">
        <v>8795.7000000000007</v>
      </c>
      <c r="JQ251" s="460">
        <v>7727.4</v>
      </c>
      <c r="JR251" s="460">
        <v>4998.5</v>
      </c>
      <c r="JS251" s="460">
        <v>2577.6999999999998</v>
      </c>
      <c r="JT251" s="460">
        <v>160.5</v>
      </c>
      <c r="JU251" s="483">
        <v>48797.4</v>
      </c>
      <c r="JV251" s="483">
        <v>461.3</v>
      </c>
      <c r="JW251" s="483">
        <v>49258.7</v>
      </c>
      <c r="JX251" s="461"/>
      <c r="JY251" s="461"/>
      <c r="JZ251" s="461"/>
      <c r="KA251" s="461"/>
      <c r="KB251" s="461"/>
      <c r="KC251" s="461"/>
      <c r="KD251" s="461"/>
      <c r="KE251" s="461"/>
      <c r="KF251" s="461"/>
      <c r="KG251" s="461"/>
      <c r="KH251" s="461"/>
      <c r="KI251" s="461"/>
      <c r="KJ251" s="461"/>
      <c r="KK251" s="461"/>
      <c r="KL251" s="461"/>
      <c r="KM251" s="461"/>
      <c r="KN251" s="461"/>
      <c r="KO251" s="461"/>
      <c r="KP251" s="461"/>
      <c r="KQ251" s="461"/>
      <c r="KR251" s="461"/>
      <c r="KS251" s="461"/>
      <c r="KT251" s="461"/>
      <c r="KU251" s="461"/>
      <c r="KV251" s="461"/>
      <c r="KW251" s="461"/>
      <c r="KX251" s="462"/>
    </row>
    <row r="252" spans="1:310" s="463" customFormat="1" x14ac:dyDescent="0.2">
      <c r="A252" s="457" t="s">
        <v>509</v>
      </c>
      <c r="B252" s="473" t="s">
        <v>1088</v>
      </c>
      <c r="C252" s="464" t="s">
        <v>807</v>
      </c>
      <c r="D252" s="465" t="s">
        <v>510</v>
      </c>
      <c r="E252" s="484">
        <v>9627</v>
      </c>
      <c r="F252" s="484">
        <v>10618</v>
      </c>
      <c r="G252" s="484">
        <v>10726</v>
      </c>
      <c r="H252" s="484">
        <v>6231</v>
      </c>
      <c r="I252" s="484">
        <v>4402</v>
      </c>
      <c r="J252" s="484">
        <v>1999</v>
      </c>
      <c r="K252" s="484">
        <v>775</v>
      </c>
      <c r="L252" s="484">
        <v>32</v>
      </c>
      <c r="M252" s="485">
        <v>44410</v>
      </c>
      <c r="N252" s="484">
        <v>258</v>
      </c>
      <c r="O252" s="484">
        <v>161</v>
      </c>
      <c r="P252" s="484">
        <v>163</v>
      </c>
      <c r="Q252" s="484">
        <v>72</v>
      </c>
      <c r="R252" s="484">
        <v>59</v>
      </c>
      <c r="S252" s="484">
        <v>35</v>
      </c>
      <c r="T252" s="484">
        <v>15</v>
      </c>
      <c r="U252" s="484">
        <v>1</v>
      </c>
      <c r="V252" s="485">
        <v>764</v>
      </c>
      <c r="W252" s="484">
        <v>4</v>
      </c>
      <c r="X252" s="484">
        <v>0</v>
      </c>
      <c r="Y252" s="484">
        <v>0</v>
      </c>
      <c r="Z252" s="484">
        <v>0</v>
      </c>
      <c r="AA252" s="484">
        <v>0</v>
      </c>
      <c r="AB252" s="484">
        <v>0</v>
      </c>
      <c r="AC252" s="484">
        <v>0</v>
      </c>
      <c r="AD252" s="484">
        <v>0</v>
      </c>
      <c r="AE252" s="485">
        <v>4</v>
      </c>
      <c r="AF252" s="484">
        <v>9365</v>
      </c>
      <c r="AG252" s="484">
        <v>10457</v>
      </c>
      <c r="AH252" s="484">
        <v>10563</v>
      </c>
      <c r="AI252" s="484">
        <v>6159</v>
      </c>
      <c r="AJ252" s="484">
        <v>4343</v>
      </c>
      <c r="AK252" s="484">
        <v>1964</v>
      </c>
      <c r="AL252" s="484">
        <v>760</v>
      </c>
      <c r="AM252" s="484">
        <v>31</v>
      </c>
      <c r="AN252" s="485">
        <v>43642</v>
      </c>
      <c r="AO252" s="484">
        <v>42</v>
      </c>
      <c r="AP252" s="484">
        <v>84</v>
      </c>
      <c r="AQ252" s="484">
        <v>98</v>
      </c>
      <c r="AR252" s="484">
        <v>62</v>
      </c>
      <c r="AS252" s="484">
        <v>48</v>
      </c>
      <c r="AT252" s="484">
        <v>31</v>
      </c>
      <c r="AU252" s="484">
        <v>17</v>
      </c>
      <c r="AV252" s="484">
        <v>11</v>
      </c>
      <c r="AW252" s="485">
        <v>393</v>
      </c>
      <c r="AX252" s="484">
        <v>42</v>
      </c>
      <c r="AY252" s="484">
        <v>84</v>
      </c>
      <c r="AZ252" s="484">
        <v>98</v>
      </c>
      <c r="BA252" s="484">
        <v>62</v>
      </c>
      <c r="BB252" s="484">
        <v>48</v>
      </c>
      <c r="BC252" s="484">
        <v>31</v>
      </c>
      <c r="BD252" s="484">
        <v>17</v>
      </c>
      <c r="BE252" s="484">
        <v>11</v>
      </c>
      <c r="BF252" s="486"/>
      <c r="BG252" s="485">
        <v>393</v>
      </c>
      <c r="BH252" s="484">
        <v>42</v>
      </c>
      <c r="BI252" s="484">
        <v>9407</v>
      </c>
      <c r="BJ252" s="484">
        <v>10471</v>
      </c>
      <c r="BK252" s="484">
        <v>10527</v>
      </c>
      <c r="BL252" s="484">
        <v>6145</v>
      </c>
      <c r="BM252" s="484">
        <v>4326</v>
      </c>
      <c r="BN252" s="484">
        <v>1950</v>
      </c>
      <c r="BO252" s="484">
        <v>754</v>
      </c>
      <c r="BP252" s="484">
        <v>20</v>
      </c>
      <c r="BQ252" s="485">
        <v>43642</v>
      </c>
      <c r="BR252" s="484">
        <v>9</v>
      </c>
      <c r="BS252" s="484">
        <v>4868</v>
      </c>
      <c r="BT252" s="484">
        <v>3758</v>
      </c>
      <c r="BU252" s="484">
        <v>2980</v>
      </c>
      <c r="BV252" s="484">
        <v>1404</v>
      </c>
      <c r="BW252" s="484">
        <v>756</v>
      </c>
      <c r="BX252" s="484">
        <v>298</v>
      </c>
      <c r="BY252" s="484">
        <v>112</v>
      </c>
      <c r="BZ252" s="484">
        <v>2</v>
      </c>
      <c r="CA252" s="485">
        <v>14187</v>
      </c>
      <c r="CB252" s="484">
        <v>2</v>
      </c>
      <c r="CC252" s="484">
        <v>73</v>
      </c>
      <c r="CD252" s="484">
        <v>123</v>
      </c>
      <c r="CE252" s="484">
        <v>109</v>
      </c>
      <c r="CF252" s="484">
        <v>65</v>
      </c>
      <c r="CG252" s="484">
        <v>36</v>
      </c>
      <c r="CH252" s="484">
        <v>15</v>
      </c>
      <c r="CI252" s="484">
        <v>5</v>
      </c>
      <c r="CJ252" s="484">
        <v>0</v>
      </c>
      <c r="CK252" s="485">
        <v>428</v>
      </c>
      <c r="CL252" s="484">
        <v>1</v>
      </c>
      <c r="CM252" s="484">
        <v>3</v>
      </c>
      <c r="CN252" s="484">
        <v>4</v>
      </c>
      <c r="CO252" s="484">
        <v>5</v>
      </c>
      <c r="CP252" s="484">
        <v>4</v>
      </c>
      <c r="CQ252" s="484">
        <v>6</v>
      </c>
      <c r="CR252" s="484">
        <v>10</v>
      </c>
      <c r="CS252" s="484">
        <v>16</v>
      </c>
      <c r="CT252" s="484">
        <v>2</v>
      </c>
      <c r="CU252" s="485">
        <v>51</v>
      </c>
      <c r="CV252" s="484">
        <v>56</v>
      </c>
      <c r="CW252" s="484">
        <v>49</v>
      </c>
      <c r="CX252" s="484">
        <v>43</v>
      </c>
      <c r="CY252" s="484">
        <v>31</v>
      </c>
      <c r="CZ252" s="484">
        <v>26</v>
      </c>
      <c r="DA252" s="484">
        <v>18</v>
      </c>
      <c r="DB252" s="484">
        <v>9</v>
      </c>
      <c r="DC252" s="484">
        <v>1</v>
      </c>
      <c r="DD252" s="485">
        <v>233</v>
      </c>
      <c r="DE252" s="484">
        <v>176</v>
      </c>
      <c r="DF252" s="484">
        <v>124</v>
      </c>
      <c r="DG252" s="484">
        <v>80</v>
      </c>
      <c r="DH252" s="484">
        <v>36</v>
      </c>
      <c r="DI252" s="484">
        <v>23</v>
      </c>
      <c r="DJ252" s="484">
        <v>11</v>
      </c>
      <c r="DK252" s="484">
        <v>8</v>
      </c>
      <c r="DL252" s="484">
        <v>0</v>
      </c>
      <c r="DM252" s="485">
        <v>458</v>
      </c>
      <c r="DN252" s="484">
        <v>92</v>
      </c>
      <c r="DO252" s="484">
        <v>64</v>
      </c>
      <c r="DP252" s="484">
        <v>41</v>
      </c>
      <c r="DQ252" s="484">
        <v>27</v>
      </c>
      <c r="DR252" s="484">
        <v>11</v>
      </c>
      <c r="DS252" s="484">
        <v>5</v>
      </c>
      <c r="DT252" s="484">
        <v>1</v>
      </c>
      <c r="DU252" s="484">
        <v>0</v>
      </c>
      <c r="DV252" s="485">
        <v>241</v>
      </c>
      <c r="DW252" s="484">
        <v>81</v>
      </c>
      <c r="DX252" s="484">
        <v>46</v>
      </c>
      <c r="DY252" s="484">
        <v>31</v>
      </c>
      <c r="DZ252" s="484">
        <v>19</v>
      </c>
      <c r="EA252" s="484">
        <v>11</v>
      </c>
      <c r="EB252" s="484">
        <v>7</v>
      </c>
      <c r="EC252" s="484">
        <v>5</v>
      </c>
      <c r="ED252" s="484">
        <v>0</v>
      </c>
      <c r="EE252" s="485">
        <v>200</v>
      </c>
      <c r="EF252" s="484">
        <v>349</v>
      </c>
      <c r="EG252" s="484">
        <v>234</v>
      </c>
      <c r="EH252" s="484">
        <v>152</v>
      </c>
      <c r="EI252" s="484">
        <v>82</v>
      </c>
      <c r="EJ252" s="484">
        <v>45</v>
      </c>
      <c r="EK252" s="484">
        <v>23</v>
      </c>
      <c r="EL252" s="484">
        <v>14</v>
      </c>
      <c r="EM252" s="484">
        <v>0</v>
      </c>
      <c r="EN252" s="485">
        <v>899</v>
      </c>
      <c r="EO252" s="484">
        <v>220</v>
      </c>
      <c r="EP252" s="484">
        <v>157</v>
      </c>
      <c r="EQ252" s="484">
        <v>99</v>
      </c>
      <c r="ER252" s="484">
        <v>67</v>
      </c>
      <c r="ES252" s="484">
        <v>34</v>
      </c>
      <c r="ET252" s="484">
        <v>20</v>
      </c>
      <c r="EU252" s="484">
        <v>8</v>
      </c>
      <c r="EV252" s="484">
        <v>0</v>
      </c>
      <c r="EW252" s="485">
        <v>605</v>
      </c>
      <c r="EX252" s="484">
        <v>0</v>
      </c>
      <c r="EY252" s="484">
        <v>0</v>
      </c>
      <c r="EZ252" s="484">
        <v>0</v>
      </c>
      <c r="FA252" s="484">
        <v>0</v>
      </c>
      <c r="FB252" s="484">
        <v>0</v>
      </c>
      <c r="FC252" s="484">
        <v>0</v>
      </c>
      <c r="FD252" s="484">
        <v>0</v>
      </c>
      <c r="FE252" s="484">
        <v>0</v>
      </c>
      <c r="FF252" s="485">
        <v>0</v>
      </c>
      <c r="FG252" s="484">
        <v>0</v>
      </c>
      <c r="FH252" s="484">
        <v>0</v>
      </c>
      <c r="FI252" s="484">
        <v>0</v>
      </c>
      <c r="FJ252" s="484">
        <v>0</v>
      </c>
      <c r="FK252" s="484">
        <v>0</v>
      </c>
      <c r="FL252" s="484">
        <v>0</v>
      </c>
      <c r="FM252" s="484">
        <v>0</v>
      </c>
      <c r="FN252" s="484">
        <v>0</v>
      </c>
      <c r="FO252" s="485">
        <v>0</v>
      </c>
      <c r="FP252" s="484">
        <v>33</v>
      </c>
      <c r="FQ252" s="484">
        <v>22</v>
      </c>
      <c r="FR252" s="484">
        <v>14</v>
      </c>
      <c r="FS252" s="484">
        <v>15</v>
      </c>
      <c r="FT252" s="484">
        <v>5</v>
      </c>
      <c r="FU252" s="484">
        <v>4</v>
      </c>
      <c r="FV252" s="484">
        <v>0</v>
      </c>
      <c r="FW252" s="484">
        <v>0</v>
      </c>
      <c r="FX252" s="485">
        <v>93</v>
      </c>
      <c r="FY252" s="484">
        <v>187</v>
      </c>
      <c r="FZ252" s="484">
        <v>135</v>
      </c>
      <c r="GA252" s="484">
        <v>85</v>
      </c>
      <c r="GB252" s="484">
        <v>52</v>
      </c>
      <c r="GC252" s="484">
        <v>29</v>
      </c>
      <c r="GD252" s="484">
        <v>16</v>
      </c>
      <c r="GE252" s="484">
        <v>8</v>
      </c>
      <c r="GF252" s="484">
        <v>0</v>
      </c>
      <c r="GG252" s="485">
        <v>512</v>
      </c>
      <c r="GH252" s="484">
        <v>30</v>
      </c>
      <c r="GI252" s="484">
        <v>4287</v>
      </c>
      <c r="GJ252" s="484">
        <v>6476</v>
      </c>
      <c r="GK252" s="484">
        <v>7359</v>
      </c>
      <c r="GL252" s="484">
        <v>4626</v>
      </c>
      <c r="GM252" s="484">
        <v>3506</v>
      </c>
      <c r="GN252" s="484">
        <v>1614</v>
      </c>
      <c r="GO252" s="484">
        <v>615</v>
      </c>
      <c r="GP252" s="484">
        <v>16</v>
      </c>
      <c r="GQ252" s="485">
        <v>28529</v>
      </c>
      <c r="GR252" s="484">
        <v>12</v>
      </c>
      <c r="GS252" s="484">
        <v>5120</v>
      </c>
      <c r="GT252" s="484">
        <v>3995</v>
      </c>
      <c r="GU252" s="484">
        <v>3168</v>
      </c>
      <c r="GV252" s="484">
        <v>1519</v>
      </c>
      <c r="GW252" s="484">
        <v>820</v>
      </c>
      <c r="GX252" s="484">
        <v>336</v>
      </c>
      <c r="GY252" s="484">
        <v>139</v>
      </c>
      <c r="GZ252" s="484">
        <v>4</v>
      </c>
      <c r="HA252" s="485">
        <v>15113</v>
      </c>
      <c r="HB252" s="460">
        <v>0</v>
      </c>
      <c r="HC252" s="460">
        <v>9.3000000000000007</v>
      </c>
      <c r="HD252" s="460">
        <v>2.6</v>
      </c>
      <c r="HE252" s="460">
        <v>1</v>
      </c>
      <c r="HF252" s="460">
        <v>1.4</v>
      </c>
      <c r="HG252" s="460">
        <v>0</v>
      </c>
      <c r="HH252" s="460">
        <v>0</v>
      </c>
      <c r="HI252" s="460">
        <v>0</v>
      </c>
      <c r="HJ252" s="460">
        <v>0</v>
      </c>
      <c r="HK252" s="483">
        <v>14.3</v>
      </c>
      <c r="HL252" s="460">
        <v>38.75</v>
      </c>
      <c r="HM252" s="460">
        <v>8208.4500000000007</v>
      </c>
      <c r="HN252" s="460">
        <v>9508.15</v>
      </c>
      <c r="HO252" s="460">
        <v>9761.25</v>
      </c>
      <c r="HP252" s="460">
        <v>5783.85</v>
      </c>
      <c r="HQ252" s="460">
        <v>4131.5</v>
      </c>
      <c r="HR252" s="460">
        <v>1874.75</v>
      </c>
      <c r="HS252" s="460">
        <v>722.75</v>
      </c>
      <c r="HT252" s="460">
        <v>18.5</v>
      </c>
      <c r="HU252" s="483">
        <v>40047.949999999997</v>
      </c>
      <c r="HV252" s="460">
        <v>21.5</v>
      </c>
      <c r="HW252" s="460">
        <v>5472.3</v>
      </c>
      <c r="HX252" s="460">
        <v>7395.2</v>
      </c>
      <c r="HY252" s="460">
        <v>8676.7000000000007</v>
      </c>
      <c r="HZ252" s="460">
        <v>5783.9</v>
      </c>
      <c r="IA252" s="460">
        <v>5049.6000000000004</v>
      </c>
      <c r="IB252" s="460">
        <v>2708</v>
      </c>
      <c r="IC252" s="460">
        <v>1204.5999999999999</v>
      </c>
      <c r="ID252" s="460">
        <v>37</v>
      </c>
      <c r="IE252" s="483">
        <v>36348.800000000003</v>
      </c>
      <c r="IF252" s="483">
        <v>1.8</v>
      </c>
      <c r="IG252" s="483">
        <v>36350.6</v>
      </c>
      <c r="IH252" s="460">
        <v>38.75</v>
      </c>
      <c r="II252" s="460">
        <v>8208.4500000000007</v>
      </c>
      <c r="IJ252" s="460">
        <v>9508.15</v>
      </c>
      <c r="IK252" s="460">
        <v>9761.25</v>
      </c>
      <c r="IL252" s="460">
        <v>5783.85</v>
      </c>
      <c r="IM252" s="460">
        <v>4131.5</v>
      </c>
      <c r="IN252" s="460">
        <v>1874.75</v>
      </c>
      <c r="IO252" s="460">
        <v>722.75</v>
      </c>
      <c r="IP252" s="460">
        <v>18.5</v>
      </c>
      <c r="IQ252" s="483">
        <v>40047.949999999997</v>
      </c>
      <c r="IR252" s="460">
        <v>10.99</v>
      </c>
      <c r="IS252" s="460">
        <v>1805.84</v>
      </c>
      <c r="IT252" s="460">
        <v>897.35</v>
      </c>
      <c r="IU252" s="460">
        <v>409.62</v>
      </c>
      <c r="IV252" s="460">
        <v>152.88</v>
      </c>
      <c r="IW252" s="460">
        <v>64.53</v>
      </c>
      <c r="IX252" s="460">
        <v>30.45</v>
      </c>
      <c r="IY252" s="460">
        <v>5.05</v>
      </c>
      <c r="IZ252" s="460">
        <v>0</v>
      </c>
      <c r="JA252" s="483">
        <v>3376.71</v>
      </c>
      <c r="JB252" s="460">
        <v>27.76</v>
      </c>
      <c r="JC252" s="460">
        <v>6402.61</v>
      </c>
      <c r="JD252" s="460">
        <v>8610.7999999999993</v>
      </c>
      <c r="JE252" s="460">
        <v>9351.6299999999992</v>
      </c>
      <c r="JF252" s="460">
        <v>5630.97</v>
      </c>
      <c r="JG252" s="460">
        <v>4066.97</v>
      </c>
      <c r="JH252" s="460">
        <v>1844.3</v>
      </c>
      <c r="JI252" s="460">
        <v>717.7</v>
      </c>
      <c r="JJ252" s="460">
        <v>18.5</v>
      </c>
      <c r="JK252" s="483">
        <v>36671.24</v>
      </c>
      <c r="JL252" s="460">
        <v>15.4</v>
      </c>
      <c r="JM252" s="460">
        <v>4268.3999999999996</v>
      </c>
      <c r="JN252" s="460">
        <v>6697.3</v>
      </c>
      <c r="JO252" s="460">
        <v>8312.6</v>
      </c>
      <c r="JP252" s="460">
        <v>5631</v>
      </c>
      <c r="JQ252" s="460">
        <v>4970.7</v>
      </c>
      <c r="JR252" s="460">
        <v>2664</v>
      </c>
      <c r="JS252" s="460">
        <v>1196.2</v>
      </c>
      <c r="JT252" s="460">
        <v>37</v>
      </c>
      <c r="JU252" s="483">
        <v>33792.6</v>
      </c>
      <c r="JV252" s="483">
        <v>1.8</v>
      </c>
      <c r="JW252" s="483">
        <v>33794.400000000001</v>
      </c>
      <c r="JX252" s="461"/>
      <c r="JY252" s="461"/>
      <c r="JZ252" s="461"/>
      <c r="KA252" s="461"/>
      <c r="KB252" s="461"/>
      <c r="KC252" s="461"/>
      <c r="KD252" s="461"/>
      <c r="KE252" s="461"/>
      <c r="KF252" s="461"/>
      <c r="KG252" s="461"/>
      <c r="KH252" s="461"/>
      <c r="KI252" s="461"/>
      <c r="KJ252" s="461"/>
      <c r="KK252" s="461"/>
      <c r="KL252" s="461"/>
      <c r="KM252" s="461"/>
      <c r="KN252" s="461"/>
      <c r="KO252" s="461"/>
      <c r="KP252" s="461"/>
      <c r="KQ252" s="461"/>
      <c r="KR252" s="461"/>
      <c r="KS252" s="461"/>
      <c r="KT252" s="461"/>
      <c r="KU252" s="461"/>
      <c r="KV252" s="461"/>
      <c r="KW252" s="461"/>
      <c r="KX252" s="462"/>
    </row>
    <row r="253" spans="1:310" s="463" customFormat="1" x14ac:dyDescent="0.2">
      <c r="A253" s="457" t="s">
        <v>511</v>
      </c>
      <c r="B253" s="473" t="s">
        <v>1089</v>
      </c>
      <c r="C253" s="464" t="s">
        <v>626</v>
      </c>
      <c r="D253" s="465" t="s">
        <v>512</v>
      </c>
      <c r="E253" s="484">
        <v>1655</v>
      </c>
      <c r="F253" s="484">
        <v>6693</v>
      </c>
      <c r="G253" s="484">
        <v>21604</v>
      </c>
      <c r="H253" s="484">
        <v>3303</v>
      </c>
      <c r="I253" s="484">
        <v>3181</v>
      </c>
      <c r="J253" s="484">
        <v>929</v>
      </c>
      <c r="K253" s="484">
        <v>433</v>
      </c>
      <c r="L253" s="484">
        <v>15</v>
      </c>
      <c r="M253" s="485">
        <v>37813</v>
      </c>
      <c r="N253" s="484">
        <v>48</v>
      </c>
      <c r="O253" s="484">
        <v>134</v>
      </c>
      <c r="P253" s="484">
        <v>230</v>
      </c>
      <c r="Q253" s="484">
        <v>24</v>
      </c>
      <c r="R253" s="484">
        <v>24</v>
      </c>
      <c r="S253" s="484">
        <v>7</v>
      </c>
      <c r="T253" s="484">
        <v>5</v>
      </c>
      <c r="U253" s="484">
        <v>4</v>
      </c>
      <c r="V253" s="485">
        <v>476</v>
      </c>
      <c r="W253" s="484">
        <v>0</v>
      </c>
      <c r="X253" s="484">
        <v>0</v>
      </c>
      <c r="Y253" s="484">
        <v>0</v>
      </c>
      <c r="Z253" s="484">
        <v>0</v>
      </c>
      <c r="AA253" s="484">
        <v>0</v>
      </c>
      <c r="AB253" s="484">
        <v>0</v>
      </c>
      <c r="AC253" s="484">
        <v>0</v>
      </c>
      <c r="AD253" s="484">
        <v>0</v>
      </c>
      <c r="AE253" s="485">
        <v>0</v>
      </c>
      <c r="AF253" s="484">
        <v>1607</v>
      </c>
      <c r="AG253" s="484">
        <v>6559</v>
      </c>
      <c r="AH253" s="484">
        <v>21374</v>
      </c>
      <c r="AI253" s="484">
        <v>3279</v>
      </c>
      <c r="AJ253" s="484">
        <v>3157</v>
      </c>
      <c r="AK253" s="484">
        <v>922</v>
      </c>
      <c r="AL253" s="484">
        <v>428</v>
      </c>
      <c r="AM253" s="484">
        <v>11</v>
      </c>
      <c r="AN253" s="485">
        <v>37337</v>
      </c>
      <c r="AO253" s="484">
        <v>3</v>
      </c>
      <c r="AP253" s="484">
        <v>10</v>
      </c>
      <c r="AQ253" s="484">
        <v>94</v>
      </c>
      <c r="AR253" s="484">
        <v>12</v>
      </c>
      <c r="AS253" s="484">
        <v>32</v>
      </c>
      <c r="AT253" s="484">
        <v>4</v>
      </c>
      <c r="AU253" s="484">
        <v>7</v>
      </c>
      <c r="AV253" s="484">
        <v>2</v>
      </c>
      <c r="AW253" s="485">
        <v>164</v>
      </c>
      <c r="AX253" s="484">
        <v>3</v>
      </c>
      <c r="AY253" s="484">
        <v>10</v>
      </c>
      <c r="AZ253" s="484">
        <v>94</v>
      </c>
      <c r="BA253" s="484">
        <v>12</v>
      </c>
      <c r="BB253" s="484">
        <v>32</v>
      </c>
      <c r="BC253" s="484">
        <v>4</v>
      </c>
      <c r="BD253" s="484">
        <v>7</v>
      </c>
      <c r="BE253" s="484">
        <v>2</v>
      </c>
      <c r="BF253" s="486"/>
      <c r="BG253" s="485">
        <v>164</v>
      </c>
      <c r="BH253" s="484">
        <v>3</v>
      </c>
      <c r="BI253" s="484">
        <v>1614</v>
      </c>
      <c r="BJ253" s="484">
        <v>6643</v>
      </c>
      <c r="BK253" s="484">
        <v>21292</v>
      </c>
      <c r="BL253" s="484">
        <v>3299</v>
      </c>
      <c r="BM253" s="484">
        <v>3129</v>
      </c>
      <c r="BN253" s="484">
        <v>925</v>
      </c>
      <c r="BO253" s="484">
        <v>423</v>
      </c>
      <c r="BP253" s="484">
        <v>9</v>
      </c>
      <c r="BQ253" s="485">
        <v>37337</v>
      </c>
      <c r="BR253" s="484">
        <v>2</v>
      </c>
      <c r="BS253" s="484">
        <v>1117</v>
      </c>
      <c r="BT253" s="484">
        <v>3968</v>
      </c>
      <c r="BU253" s="484">
        <v>6138</v>
      </c>
      <c r="BV253" s="484">
        <v>751</v>
      </c>
      <c r="BW253" s="484">
        <v>521</v>
      </c>
      <c r="BX253" s="484">
        <v>117</v>
      </c>
      <c r="BY253" s="484">
        <v>51</v>
      </c>
      <c r="BZ253" s="484">
        <v>1</v>
      </c>
      <c r="CA253" s="485">
        <v>12666</v>
      </c>
      <c r="CB253" s="484">
        <v>0</v>
      </c>
      <c r="CC253" s="484">
        <v>6</v>
      </c>
      <c r="CD253" s="484">
        <v>51</v>
      </c>
      <c r="CE253" s="484">
        <v>217</v>
      </c>
      <c r="CF253" s="484">
        <v>23</v>
      </c>
      <c r="CG253" s="484">
        <v>23</v>
      </c>
      <c r="CH253" s="484">
        <v>7</v>
      </c>
      <c r="CI253" s="484">
        <v>3</v>
      </c>
      <c r="CJ253" s="484">
        <v>0</v>
      </c>
      <c r="CK253" s="485">
        <v>330</v>
      </c>
      <c r="CL253" s="484">
        <v>0</v>
      </c>
      <c r="CM253" s="484">
        <v>1</v>
      </c>
      <c r="CN253" s="484">
        <v>8</v>
      </c>
      <c r="CO253" s="484">
        <v>16</v>
      </c>
      <c r="CP253" s="484">
        <v>0</v>
      </c>
      <c r="CQ253" s="484">
        <v>4</v>
      </c>
      <c r="CR253" s="484">
        <v>5</v>
      </c>
      <c r="CS253" s="484">
        <v>7</v>
      </c>
      <c r="CT253" s="484">
        <v>5</v>
      </c>
      <c r="CU253" s="485">
        <v>46</v>
      </c>
      <c r="CV253" s="484">
        <v>6</v>
      </c>
      <c r="CW253" s="484">
        <v>15</v>
      </c>
      <c r="CX253" s="484">
        <v>26</v>
      </c>
      <c r="CY253" s="484">
        <v>2</v>
      </c>
      <c r="CZ253" s="484">
        <v>2</v>
      </c>
      <c r="DA253" s="484">
        <v>1</v>
      </c>
      <c r="DB253" s="484">
        <v>0</v>
      </c>
      <c r="DC253" s="484">
        <v>0</v>
      </c>
      <c r="DD253" s="485">
        <v>52</v>
      </c>
      <c r="DE253" s="484">
        <v>58</v>
      </c>
      <c r="DF253" s="484">
        <v>151</v>
      </c>
      <c r="DG253" s="484">
        <v>141</v>
      </c>
      <c r="DH253" s="484">
        <v>21</v>
      </c>
      <c r="DI253" s="484">
        <v>11</v>
      </c>
      <c r="DJ253" s="484">
        <v>10</v>
      </c>
      <c r="DK253" s="484">
        <v>2</v>
      </c>
      <c r="DL253" s="484">
        <v>0</v>
      </c>
      <c r="DM253" s="485">
        <v>394</v>
      </c>
      <c r="DN253" s="484">
        <v>0</v>
      </c>
      <c r="DO253" s="484">
        <v>0</v>
      </c>
      <c r="DP253" s="484">
        <v>0</v>
      </c>
      <c r="DQ253" s="484">
        <v>0</v>
      </c>
      <c r="DR253" s="484">
        <v>0</v>
      </c>
      <c r="DS253" s="484">
        <v>0</v>
      </c>
      <c r="DT253" s="484">
        <v>0</v>
      </c>
      <c r="DU253" s="484">
        <v>0</v>
      </c>
      <c r="DV253" s="485">
        <v>0</v>
      </c>
      <c r="DW253" s="484">
        <v>13</v>
      </c>
      <c r="DX253" s="484">
        <v>43</v>
      </c>
      <c r="DY253" s="484">
        <v>20</v>
      </c>
      <c r="DZ253" s="484">
        <v>1</v>
      </c>
      <c r="EA253" s="484">
        <v>5</v>
      </c>
      <c r="EB253" s="484">
        <v>0</v>
      </c>
      <c r="EC253" s="484">
        <v>0</v>
      </c>
      <c r="ED253" s="484">
        <v>0</v>
      </c>
      <c r="EE253" s="485">
        <v>82</v>
      </c>
      <c r="EF253" s="484">
        <v>71</v>
      </c>
      <c r="EG253" s="484">
        <v>194</v>
      </c>
      <c r="EH253" s="484">
        <v>161</v>
      </c>
      <c r="EI253" s="484">
        <v>22</v>
      </c>
      <c r="EJ253" s="484">
        <v>16</v>
      </c>
      <c r="EK253" s="484">
        <v>10</v>
      </c>
      <c r="EL253" s="484">
        <v>2</v>
      </c>
      <c r="EM253" s="484">
        <v>0</v>
      </c>
      <c r="EN253" s="485">
        <v>476</v>
      </c>
      <c r="EO253" s="484">
        <v>36</v>
      </c>
      <c r="EP253" s="484">
        <v>93</v>
      </c>
      <c r="EQ253" s="484">
        <v>60</v>
      </c>
      <c r="ER253" s="484">
        <v>9</v>
      </c>
      <c r="ES253" s="484">
        <v>9</v>
      </c>
      <c r="ET253" s="484">
        <v>8</v>
      </c>
      <c r="EU253" s="484">
        <v>2</v>
      </c>
      <c r="EV253" s="484">
        <v>0</v>
      </c>
      <c r="EW253" s="485">
        <v>217</v>
      </c>
      <c r="EX253" s="484">
        <v>0</v>
      </c>
      <c r="EY253" s="484">
        <v>0</v>
      </c>
      <c r="EZ253" s="484">
        <v>0</v>
      </c>
      <c r="FA253" s="484">
        <v>0</v>
      </c>
      <c r="FB253" s="484">
        <v>0</v>
      </c>
      <c r="FC253" s="484">
        <v>0</v>
      </c>
      <c r="FD253" s="484">
        <v>0</v>
      </c>
      <c r="FE253" s="484">
        <v>0</v>
      </c>
      <c r="FF253" s="485">
        <v>0</v>
      </c>
      <c r="FG253" s="484">
        <v>0</v>
      </c>
      <c r="FH253" s="484">
        <v>0</v>
      </c>
      <c r="FI253" s="484">
        <v>0</v>
      </c>
      <c r="FJ253" s="484">
        <v>0</v>
      </c>
      <c r="FK253" s="484">
        <v>0</v>
      </c>
      <c r="FL253" s="484">
        <v>0</v>
      </c>
      <c r="FM253" s="484">
        <v>0</v>
      </c>
      <c r="FN253" s="484">
        <v>0</v>
      </c>
      <c r="FO253" s="485">
        <v>0</v>
      </c>
      <c r="FP253" s="484">
        <v>0</v>
      </c>
      <c r="FQ253" s="484">
        <v>0</v>
      </c>
      <c r="FR253" s="484">
        <v>0</v>
      </c>
      <c r="FS253" s="484">
        <v>0</v>
      </c>
      <c r="FT253" s="484">
        <v>0</v>
      </c>
      <c r="FU253" s="484">
        <v>0</v>
      </c>
      <c r="FV253" s="484">
        <v>0</v>
      </c>
      <c r="FW253" s="484">
        <v>0</v>
      </c>
      <c r="FX253" s="485">
        <v>0</v>
      </c>
      <c r="FY253" s="484">
        <v>36</v>
      </c>
      <c r="FZ253" s="484">
        <v>93</v>
      </c>
      <c r="GA253" s="484">
        <v>60</v>
      </c>
      <c r="GB253" s="484">
        <v>9</v>
      </c>
      <c r="GC253" s="484">
        <v>9</v>
      </c>
      <c r="GD253" s="484">
        <v>8</v>
      </c>
      <c r="GE253" s="484">
        <v>2</v>
      </c>
      <c r="GF253" s="484">
        <v>0</v>
      </c>
      <c r="GG253" s="485">
        <v>217</v>
      </c>
      <c r="GH253" s="484">
        <v>1</v>
      </c>
      <c r="GI253" s="484">
        <v>477</v>
      </c>
      <c r="GJ253" s="484">
        <v>2573</v>
      </c>
      <c r="GK253" s="484">
        <v>14901</v>
      </c>
      <c r="GL253" s="484">
        <v>2524</v>
      </c>
      <c r="GM253" s="484">
        <v>2576</v>
      </c>
      <c r="GN253" s="484">
        <v>796</v>
      </c>
      <c r="GO253" s="484">
        <v>362</v>
      </c>
      <c r="GP253" s="484">
        <v>3</v>
      </c>
      <c r="GQ253" s="485">
        <v>24213</v>
      </c>
      <c r="GR253" s="484">
        <v>2</v>
      </c>
      <c r="GS253" s="484">
        <v>1137</v>
      </c>
      <c r="GT253" s="484">
        <v>4070</v>
      </c>
      <c r="GU253" s="484">
        <v>6391</v>
      </c>
      <c r="GV253" s="484">
        <v>775</v>
      </c>
      <c r="GW253" s="484">
        <v>553</v>
      </c>
      <c r="GX253" s="484">
        <v>129</v>
      </c>
      <c r="GY253" s="484">
        <v>61</v>
      </c>
      <c r="GZ253" s="484">
        <v>6</v>
      </c>
      <c r="HA253" s="485">
        <v>13124</v>
      </c>
      <c r="HB253" s="460">
        <v>0</v>
      </c>
      <c r="HC253" s="460">
        <v>0.5</v>
      </c>
      <c r="HD253" s="460">
        <v>0</v>
      </c>
      <c r="HE253" s="460">
        <v>0</v>
      </c>
      <c r="HF253" s="460">
        <v>0</v>
      </c>
      <c r="HG253" s="460">
        <v>0</v>
      </c>
      <c r="HH253" s="460">
        <v>0</v>
      </c>
      <c r="HI253" s="460">
        <v>0</v>
      </c>
      <c r="HJ253" s="460">
        <v>0</v>
      </c>
      <c r="HK253" s="483">
        <v>0.5</v>
      </c>
      <c r="HL253" s="460">
        <v>2.5</v>
      </c>
      <c r="HM253" s="460">
        <v>1338.75</v>
      </c>
      <c r="HN253" s="460">
        <v>5655.75</v>
      </c>
      <c r="HO253" s="460">
        <v>19705.25</v>
      </c>
      <c r="HP253" s="460">
        <v>3106</v>
      </c>
      <c r="HQ253" s="460">
        <v>2993.5</v>
      </c>
      <c r="HR253" s="460">
        <v>891.5</v>
      </c>
      <c r="HS253" s="460">
        <v>406</v>
      </c>
      <c r="HT253" s="460">
        <v>6.25</v>
      </c>
      <c r="HU253" s="483">
        <v>34105.5</v>
      </c>
      <c r="HV253" s="460">
        <v>1.4</v>
      </c>
      <c r="HW253" s="460">
        <v>892.5</v>
      </c>
      <c r="HX253" s="460">
        <v>4398.8999999999996</v>
      </c>
      <c r="HY253" s="460">
        <v>17515.8</v>
      </c>
      <c r="HZ253" s="460">
        <v>3106</v>
      </c>
      <c r="IA253" s="460">
        <v>3658.7</v>
      </c>
      <c r="IB253" s="460">
        <v>1287.7</v>
      </c>
      <c r="IC253" s="460">
        <v>676.7</v>
      </c>
      <c r="ID253" s="460">
        <v>12.5</v>
      </c>
      <c r="IE253" s="483">
        <v>31550.2</v>
      </c>
      <c r="IF253" s="483">
        <v>0</v>
      </c>
      <c r="IG253" s="483">
        <v>31550.2</v>
      </c>
      <c r="IH253" s="460">
        <v>2.5</v>
      </c>
      <c r="II253" s="460">
        <v>1338.75</v>
      </c>
      <c r="IJ253" s="460">
        <v>5655.75</v>
      </c>
      <c r="IK253" s="460">
        <v>19705.25</v>
      </c>
      <c r="IL253" s="460">
        <v>3106</v>
      </c>
      <c r="IM253" s="460">
        <v>2993.5</v>
      </c>
      <c r="IN253" s="460">
        <v>891.5</v>
      </c>
      <c r="IO253" s="460">
        <v>406</v>
      </c>
      <c r="IP253" s="460">
        <v>6.25</v>
      </c>
      <c r="IQ253" s="483">
        <v>34105.5</v>
      </c>
      <c r="IR253" s="460">
        <v>0.92</v>
      </c>
      <c r="IS253" s="460">
        <v>345.65</v>
      </c>
      <c r="IT253" s="460">
        <v>1206.48</v>
      </c>
      <c r="IU253" s="460">
        <v>2006.52</v>
      </c>
      <c r="IV253" s="460">
        <v>193.01</v>
      </c>
      <c r="IW253" s="460">
        <v>52.3</v>
      </c>
      <c r="IX253" s="460">
        <v>11.16</v>
      </c>
      <c r="IY253" s="460">
        <v>4.54</v>
      </c>
      <c r="IZ253" s="460">
        <v>0</v>
      </c>
      <c r="JA253" s="483">
        <v>3820.58</v>
      </c>
      <c r="JB253" s="460">
        <v>1.58</v>
      </c>
      <c r="JC253" s="460">
        <v>993.1</v>
      </c>
      <c r="JD253" s="460">
        <v>4449.2700000000004</v>
      </c>
      <c r="JE253" s="460">
        <v>17698.73</v>
      </c>
      <c r="JF253" s="460">
        <v>2912.99</v>
      </c>
      <c r="JG253" s="460">
        <v>2941.2</v>
      </c>
      <c r="JH253" s="460">
        <v>880.34</v>
      </c>
      <c r="JI253" s="460">
        <v>401.46</v>
      </c>
      <c r="JJ253" s="460">
        <v>6.25</v>
      </c>
      <c r="JK253" s="483">
        <v>30284.92</v>
      </c>
      <c r="JL253" s="460">
        <v>0.9</v>
      </c>
      <c r="JM253" s="460">
        <v>662.1</v>
      </c>
      <c r="JN253" s="460">
        <v>3460.5</v>
      </c>
      <c r="JO253" s="460">
        <v>15732.2</v>
      </c>
      <c r="JP253" s="460">
        <v>2913</v>
      </c>
      <c r="JQ253" s="460">
        <v>3594.8</v>
      </c>
      <c r="JR253" s="460">
        <v>1271.5999999999999</v>
      </c>
      <c r="JS253" s="460">
        <v>669.1</v>
      </c>
      <c r="JT253" s="460">
        <v>12.5</v>
      </c>
      <c r="JU253" s="483">
        <v>28316.7</v>
      </c>
      <c r="JV253" s="483">
        <v>0</v>
      </c>
      <c r="JW253" s="483">
        <v>28316.7</v>
      </c>
      <c r="JX253" s="461"/>
      <c r="JY253" s="461"/>
      <c r="JZ253" s="461"/>
      <c r="KA253" s="461"/>
      <c r="KB253" s="461"/>
      <c r="KC253" s="461"/>
      <c r="KD253" s="461"/>
      <c r="KE253" s="461"/>
      <c r="KF253" s="461"/>
      <c r="KG253" s="461"/>
      <c r="KH253" s="461"/>
      <c r="KI253" s="461"/>
      <c r="KJ253" s="461"/>
      <c r="KK253" s="461"/>
      <c r="KL253" s="461"/>
      <c r="KM253" s="461"/>
      <c r="KN253" s="461"/>
      <c r="KO253" s="461"/>
      <c r="KP253" s="461"/>
      <c r="KQ253" s="461"/>
      <c r="KR253" s="461"/>
      <c r="KS253" s="461"/>
      <c r="KT253" s="461"/>
      <c r="KU253" s="461"/>
      <c r="KV253" s="461"/>
      <c r="KW253" s="461"/>
      <c r="KX253" s="462"/>
    </row>
    <row r="254" spans="1:310" s="463" customFormat="1" x14ac:dyDescent="0.2">
      <c r="A254" s="457" t="s">
        <v>513</v>
      </c>
      <c r="B254" s="473" t="s">
        <v>1090</v>
      </c>
      <c r="C254" s="464" t="s">
        <v>784</v>
      </c>
      <c r="D254" s="465" t="s">
        <v>514</v>
      </c>
      <c r="E254" s="484">
        <v>31580</v>
      </c>
      <c r="F254" s="484">
        <v>28843</v>
      </c>
      <c r="G254" s="484">
        <v>28568</v>
      </c>
      <c r="H254" s="484">
        <v>19566</v>
      </c>
      <c r="I254" s="484">
        <v>13005</v>
      </c>
      <c r="J254" s="484">
        <v>6480</v>
      </c>
      <c r="K254" s="484">
        <v>3484</v>
      </c>
      <c r="L254" s="484">
        <v>211</v>
      </c>
      <c r="M254" s="485">
        <v>131737</v>
      </c>
      <c r="N254" s="484">
        <v>732</v>
      </c>
      <c r="O254" s="484">
        <v>457</v>
      </c>
      <c r="P254" s="484">
        <v>421</v>
      </c>
      <c r="Q254" s="484">
        <v>268</v>
      </c>
      <c r="R254" s="484">
        <v>161</v>
      </c>
      <c r="S254" s="484">
        <v>68</v>
      </c>
      <c r="T254" s="484">
        <v>52</v>
      </c>
      <c r="U254" s="484">
        <v>1</v>
      </c>
      <c r="V254" s="485">
        <v>2160</v>
      </c>
      <c r="W254" s="484">
        <v>1</v>
      </c>
      <c r="X254" s="484">
        <v>0</v>
      </c>
      <c r="Y254" s="484">
        <v>1</v>
      </c>
      <c r="Z254" s="484">
        <v>0</v>
      </c>
      <c r="AA254" s="484">
        <v>0</v>
      </c>
      <c r="AB254" s="484">
        <v>0</v>
      </c>
      <c r="AC254" s="484">
        <v>0</v>
      </c>
      <c r="AD254" s="484">
        <v>0</v>
      </c>
      <c r="AE254" s="485">
        <v>2</v>
      </c>
      <c r="AF254" s="484">
        <v>30847</v>
      </c>
      <c r="AG254" s="484">
        <v>28386</v>
      </c>
      <c r="AH254" s="484">
        <v>28146</v>
      </c>
      <c r="AI254" s="484">
        <v>19298</v>
      </c>
      <c r="AJ254" s="484">
        <v>12844</v>
      </c>
      <c r="AK254" s="484">
        <v>6412</v>
      </c>
      <c r="AL254" s="484">
        <v>3432</v>
      </c>
      <c r="AM254" s="484">
        <v>210</v>
      </c>
      <c r="AN254" s="485">
        <v>129575</v>
      </c>
      <c r="AO254" s="484">
        <v>33</v>
      </c>
      <c r="AP254" s="484">
        <v>123</v>
      </c>
      <c r="AQ254" s="484">
        <v>168</v>
      </c>
      <c r="AR254" s="484">
        <v>126</v>
      </c>
      <c r="AS254" s="484">
        <v>127</v>
      </c>
      <c r="AT254" s="484">
        <v>86</v>
      </c>
      <c r="AU254" s="484">
        <v>53</v>
      </c>
      <c r="AV254" s="484">
        <v>35</v>
      </c>
      <c r="AW254" s="485">
        <v>751</v>
      </c>
      <c r="AX254" s="484">
        <v>33</v>
      </c>
      <c r="AY254" s="484">
        <v>123</v>
      </c>
      <c r="AZ254" s="484">
        <v>168</v>
      </c>
      <c r="BA254" s="484">
        <v>126</v>
      </c>
      <c r="BB254" s="484">
        <v>127</v>
      </c>
      <c r="BC254" s="484">
        <v>86</v>
      </c>
      <c r="BD254" s="484">
        <v>53</v>
      </c>
      <c r="BE254" s="484">
        <v>35</v>
      </c>
      <c r="BF254" s="486"/>
      <c r="BG254" s="485">
        <v>751</v>
      </c>
      <c r="BH254" s="484">
        <v>33</v>
      </c>
      <c r="BI254" s="484">
        <v>30937</v>
      </c>
      <c r="BJ254" s="484">
        <v>28431</v>
      </c>
      <c r="BK254" s="484">
        <v>28104</v>
      </c>
      <c r="BL254" s="484">
        <v>19299</v>
      </c>
      <c r="BM254" s="484">
        <v>12803</v>
      </c>
      <c r="BN254" s="484">
        <v>6379</v>
      </c>
      <c r="BO254" s="484">
        <v>3414</v>
      </c>
      <c r="BP254" s="484">
        <v>175</v>
      </c>
      <c r="BQ254" s="485">
        <v>129575</v>
      </c>
      <c r="BR254" s="484">
        <v>14</v>
      </c>
      <c r="BS254" s="484">
        <v>17575</v>
      </c>
      <c r="BT254" s="484">
        <v>11359</v>
      </c>
      <c r="BU254" s="484">
        <v>8510</v>
      </c>
      <c r="BV254" s="484">
        <v>4695</v>
      </c>
      <c r="BW254" s="484">
        <v>2611</v>
      </c>
      <c r="BX254" s="484">
        <v>991</v>
      </c>
      <c r="BY254" s="484">
        <v>419</v>
      </c>
      <c r="BZ254" s="484">
        <v>15</v>
      </c>
      <c r="CA254" s="485">
        <v>46189</v>
      </c>
      <c r="CB254" s="484">
        <v>2</v>
      </c>
      <c r="CC254" s="484">
        <v>297</v>
      </c>
      <c r="CD254" s="484">
        <v>305</v>
      </c>
      <c r="CE254" s="484">
        <v>299</v>
      </c>
      <c r="CF254" s="484">
        <v>213</v>
      </c>
      <c r="CG254" s="484">
        <v>141</v>
      </c>
      <c r="CH254" s="484">
        <v>77</v>
      </c>
      <c r="CI254" s="484">
        <v>26</v>
      </c>
      <c r="CJ254" s="484">
        <v>0</v>
      </c>
      <c r="CK254" s="485">
        <v>1360</v>
      </c>
      <c r="CL254" s="484">
        <v>1</v>
      </c>
      <c r="CM254" s="484">
        <v>35</v>
      </c>
      <c r="CN254" s="484">
        <v>34</v>
      </c>
      <c r="CO254" s="484">
        <v>35</v>
      </c>
      <c r="CP254" s="484">
        <v>38</v>
      </c>
      <c r="CQ254" s="484">
        <v>30</v>
      </c>
      <c r="CR254" s="484">
        <v>30</v>
      </c>
      <c r="CS254" s="484">
        <v>44</v>
      </c>
      <c r="CT254" s="484">
        <v>4</v>
      </c>
      <c r="CU254" s="485">
        <v>251</v>
      </c>
      <c r="CV254" s="484">
        <v>131</v>
      </c>
      <c r="CW254" s="484">
        <v>81</v>
      </c>
      <c r="CX254" s="484">
        <v>102</v>
      </c>
      <c r="CY254" s="484">
        <v>68</v>
      </c>
      <c r="CZ254" s="484">
        <v>38</v>
      </c>
      <c r="DA254" s="484">
        <v>22</v>
      </c>
      <c r="DB254" s="484">
        <v>9</v>
      </c>
      <c r="DC254" s="484">
        <v>1</v>
      </c>
      <c r="DD254" s="485">
        <v>452</v>
      </c>
      <c r="DE254" s="484">
        <v>626</v>
      </c>
      <c r="DF254" s="484">
        <v>486</v>
      </c>
      <c r="DG254" s="484">
        <v>370</v>
      </c>
      <c r="DH254" s="484">
        <v>217</v>
      </c>
      <c r="DI254" s="484">
        <v>105</v>
      </c>
      <c r="DJ254" s="484">
        <v>67</v>
      </c>
      <c r="DK254" s="484">
        <v>33</v>
      </c>
      <c r="DL254" s="484">
        <v>2</v>
      </c>
      <c r="DM254" s="485">
        <v>1906</v>
      </c>
      <c r="DN254" s="484">
        <v>1</v>
      </c>
      <c r="DO254" s="484">
        <v>1</v>
      </c>
      <c r="DP254" s="484">
        <v>0</v>
      </c>
      <c r="DQ254" s="484">
        <v>1</v>
      </c>
      <c r="DR254" s="484">
        <v>0</v>
      </c>
      <c r="DS254" s="484">
        <v>0</v>
      </c>
      <c r="DT254" s="484">
        <v>0</v>
      </c>
      <c r="DU254" s="484">
        <v>0</v>
      </c>
      <c r="DV254" s="485">
        <v>3</v>
      </c>
      <c r="DW254" s="484">
        <v>125</v>
      </c>
      <c r="DX254" s="484">
        <v>84</v>
      </c>
      <c r="DY254" s="484">
        <v>39</v>
      </c>
      <c r="DZ254" s="484">
        <v>36</v>
      </c>
      <c r="EA254" s="484">
        <v>16</v>
      </c>
      <c r="EB254" s="484">
        <v>12</v>
      </c>
      <c r="EC254" s="484">
        <v>11</v>
      </c>
      <c r="ED254" s="484">
        <v>1</v>
      </c>
      <c r="EE254" s="485">
        <v>324</v>
      </c>
      <c r="EF254" s="484">
        <v>752</v>
      </c>
      <c r="EG254" s="484">
        <v>571</v>
      </c>
      <c r="EH254" s="484">
        <v>409</v>
      </c>
      <c r="EI254" s="484">
        <v>254</v>
      </c>
      <c r="EJ254" s="484">
        <v>121</v>
      </c>
      <c r="EK254" s="484">
        <v>79</v>
      </c>
      <c r="EL254" s="484">
        <v>44</v>
      </c>
      <c r="EM254" s="484">
        <v>3</v>
      </c>
      <c r="EN254" s="485">
        <v>2233</v>
      </c>
      <c r="EO254" s="484">
        <v>412</v>
      </c>
      <c r="EP254" s="484">
        <v>334</v>
      </c>
      <c r="EQ254" s="484">
        <v>250</v>
      </c>
      <c r="ER254" s="484">
        <v>184</v>
      </c>
      <c r="ES254" s="484">
        <v>76</v>
      </c>
      <c r="ET254" s="484">
        <v>57</v>
      </c>
      <c r="EU254" s="484">
        <v>28</v>
      </c>
      <c r="EV254" s="484">
        <v>2</v>
      </c>
      <c r="EW254" s="485">
        <v>1343</v>
      </c>
      <c r="EX254" s="484">
        <v>0</v>
      </c>
      <c r="EY254" s="484">
        <v>0</v>
      </c>
      <c r="EZ254" s="484">
        <v>0</v>
      </c>
      <c r="FA254" s="484">
        <v>0</v>
      </c>
      <c r="FB254" s="484">
        <v>0</v>
      </c>
      <c r="FC254" s="484">
        <v>0</v>
      </c>
      <c r="FD254" s="484">
        <v>0</v>
      </c>
      <c r="FE254" s="484">
        <v>0</v>
      </c>
      <c r="FF254" s="485">
        <v>0</v>
      </c>
      <c r="FG254" s="484">
        <v>0</v>
      </c>
      <c r="FH254" s="484">
        <v>0</v>
      </c>
      <c r="FI254" s="484">
        <v>0</v>
      </c>
      <c r="FJ254" s="484">
        <v>0</v>
      </c>
      <c r="FK254" s="484">
        <v>0</v>
      </c>
      <c r="FL254" s="484">
        <v>0</v>
      </c>
      <c r="FM254" s="484">
        <v>0</v>
      </c>
      <c r="FN254" s="484">
        <v>0</v>
      </c>
      <c r="FO254" s="485">
        <v>0</v>
      </c>
      <c r="FP254" s="484">
        <v>0</v>
      </c>
      <c r="FQ254" s="484">
        <v>0</v>
      </c>
      <c r="FR254" s="484">
        <v>0</v>
      </c>
      <c r="FS254" s="484">
        <v>1</v>
      </c>
      <c r="FT254" s="484">
        <v>0</v>
      </c>
      <c r="FU254" s="484">
        <v>1</v>
      </c>
      <c r="FV254" s="484">
        <v>0</v>
      </c>
      <c r="FW254" s="484">
        <v>0</v>
      </c>
      <c r="FX254" s="485">
        <v>2</v>
      </c>
      <c r="FY254" s="484">
        <v>412</v>
      </c>
      <c r="FZ254" s="484">
        <v>334</v>
      </c>
      <c r="GA254" s="484">
        <v>250</v>
      </c>
      <c r="GB254" s="484">
        <v>183</v>
      </c>
      <c r="GC254" s="484">
        <v>76</v>
      </c>
      <c r="GD254" s="484">
        <v>56</v>
      </c>
      <c r="GE254" s="484">
        <v>28</v>
      </c>
      <c r="GF254" s="484">
        <v>2</v>
      </c>
      <c r="GG254" s="485">
        <v>1341</v>
      </c>
      <c r="GH254" s="484">
        <v>16</v>
      </c>
      <c r="GI254" s="484">
        <v>12904</v>
      </c>
      <c r="GJ254" s="484">
        <v>16648</v>
      </c>
      <c r="GK254" s="484">
        <v>19221</v>
      </c>
      <c r="GL254" s="484">
        <v>14316</v>
      </c>
      <c r="GM254" s="484">
        <v>10005</v>
      </c>
      <c r="GN254" s="484">
        <v>5269</v>
      </c>
      <c r="GO254" s="484">
        <v>2914</v>
      </c>
      <c r="GP254" s="484">
        <v>155</v>
      </c>
      <c r="GQ254" s="485">
        <v>81448</v>
      </c>
      <c r="GR254" s="484">
        <v>17</v>
      </c>
      <c r="GS254" s="484">
        <v>18033</v>
      </c>
      <c r="GT254" s="484">
        <v>11783</v>
      </c>
      <c r="GU254" s="484">
        <v>8883</v>
      </c>
      <c r="GV254" s="484">
        <v>4983</v>
      </c>
      <c r="GW254" s="484">
        <v>2798</v>
      </c>
      <c r="GX254" s="484">
        <v>1110</v>
      </c>
      <c r="GY254" s="484">
        <v>500</v>
      </c>
      <c r="GZ254" s="484">
        <v>20</v>
      </c>
      <c r="HA254" s="485">
        <v>48127</v>
      </c>
      <c r="HB254" s="460">
        <v>0</v>
      </c>
      <c r="HC254" s="460">
        <v>2.5</v>
      </c>
      <c r="HD254" s="460">
        <v>0</v>
      </c>
      <c r="HE254" s="460">
        <v>0</v>
      </c>
      <c r="HF254" s="460">
        <v>0</v>
      </c>
      <c r="HG254" s="460">
        <v>0</v>
      </c>
      <c r="HH254" s="460">
        <v>0</v>
      </c>
      <c r="HI254" s="460">
        <v>0</v>
      </c>
      <c r="HJ254" s="460">
        <v>0</v>
      </c>
      <c r="HK254" s="483">
        <v>2.5</v>
      </c>
      <c r="HL254" s="460">
        <v>28.5</v>
      </c>
      <c r="HM254" s="460">
        <v>26634</v>
      </c>
      <c r="HN254" s="460">
        <v>25609</v>
      </c>
      <c r="HO254" s="460">
        <v>25942.25</v>
      </c>
      <c r="HP254" s="460">
        <v>18096</v>
      </c>
      <c r="HQ254" s="460">
        <v>12118</v>
      </c>
      <c r="HR254" s="460">
        <v>6112</v>
      </c>
      <c r="HS254" s="460">
        <v>3293.75</v>
      </c>
      <c r="HT254" s="460">
        <v>171.25</v>
      </c>
      <c r="HU254" s="483">
        <v>118004.75</v>
      </c>
      <c r="HV254" s="460">
        <v>15.8</v>
      </c>
      <c r="HW254" s="460">
        <v>17756</v>
      </c>
      <c r="HX254" s="460">
        <v>19918.099999999999</v>
      </c>
      <c r="HY254" s="460">
        <v>23059.8</v>
      </c>
      <c r="HZ254" s="460">
        <v>18096</v>
      </c>
      <c r="IA254" s="460">
        <v>14810.9</v>
      </c>
      <c r="IB254" s="460">
        <v>8828.4</v>
      </c>
      <c r="IC254" s="460">
        <v>5489.6</v>
      </c>
      <c r="ID254" s="460">
        <v>342.5</v>
      </c>
      <c r="IE254" s="483">
        <v>108317.1</v>
      </c>
      <c r="IF254" s="483">
        <v>0</v>
      </c>
      <c r="IG254" s="483">
        <v>108317.1</v>
      </c>
      <c r="IH254" s="460">
        <v>28.5</v>
      </c>
      <c r="II254" s="460">
        <v>26634</v>
      </c>
      <c r="IJ254" s="460">
        <v>25609</v>
      </c>
      <c r="IK254" s="460">
        <v>25942.25</v>
      </c>
      <c r="IL254" s="460">
        <v>18096</v>
      </c>
      <c r="IM254" s="460">
        <v>12118</v>
      </c>
      <c r="IN254" s="460">
        <v>6112</v>
      </c>
      <c r="IO254" s="460">
        <v>3293.75</v>
      </c>
      <c r="IP254" s="460">
        <v>171.25</v>
      </c>
      <c r="IQ254" s="483">
        <v>118004.75</v>
      </c>
      <c r="IR254" s="460">
        <v>10.35</v>
      </c>
      <c r="IS254" s="460">
        <v>8743.92</v>
      </c>
      <c r="IT254" s="460">
        <v>3140.02</v>
      </c>
      <c r="IU254" s="460">
        <v>1402.77</v>
      </c>
      <c r="IV254" s="460">
        <v>535.26</v>
      </c>
      <c r="IW254" s="460">
        <v>201.36</v>
      </c>
      <c r="IX254" s="460">
        <v>78.94</v>
      </c>
      <c r="IY254" s="460">
        <v>21.34</v>
      </c>
      <c r="IZ254" s="460">
        <v>1.26</v>
      </c>
      <c r="JA254" s="483">
        <v>14135.22</v>
      </c>
      <c r="JB254" s="460">
        <v>18.149999999999999</v>
      </c>
      <c r="JC254" s="460">
        <v>17890.080000000002</v>
      </c>
      <c r="JD254" s="460">
        <v>22468.98</v>
      </c>
      <c r="JE254" s="460">
        <v>24539.48</v>
      </c>
      <c r="JF254" s="460">
        <v>17560.740000000002</v>
      </c>
      <c r="JG254" s="460">
        <v>11916.64</v>
      </c>
      <c r="JH254" s="460">
        <v>6033.06</v>
      </c>
      <c r="JI254" s="460">
        <v>3272.41</v>
      </c>
      <c r="JJ254" s="460">
        <v>169.99</v>
      </c>
      <c r="JK254" s="483">
        <v>103869.53</v>
      </c>
      <c r="JL254" s="460">
        <v>10.1</v>
      </c>
      <c r="JM254" s="460">
        <v>11926.7</v>
      </c>
      <c r="JN254" s="460">
        <v>17475.900000000001</v>
      </c>
      <c r="JO254" s="460">
        <v>21812.9</v>
      </c>
      <c r="JP254" s="460">
        <v>17560.7</v>
      </c>
      <c r="JQ254" s="460">
        <v>14564.8</v>
      </c>
      <c r="JR254" s="460">
        <v>8714.4</v>
      </c>
      <c r="JS254" s="460">
        <v>5454</v>
      </c>
      <c r="JT254" s="460">
        <v>340</v>
      </c>
      <c r="JU254" s="483">
        <v>97859.5</v>
      </c>
      <c r="JV254" s="483">
        <v>0</v>
      </c>
      <c r="JW254" s="483">
        <v>97859.5</v>
      </c>
      <c r="JX254" s="461"/>
      <c r="JY254" s="461"/>
      <c r="JZ254" s="461"/>
      <c r="KA254" s="461"/>
      <c r="KB254" s="461"/>
      <c r="KC254" s="461"/>
      <c r="KD254" s="461"/>
      <c r="KE254" s="461"/>
      <c r="KF254" s="461"/>
      <c r="KG254" s="461"/>
      <c r="KH254" s="461"/>
      <c r="KI254" s="461"/>
      <c r="KJ254" s="461"/>
      <c r="KK254" s="461"/>
      <c r="KL254" s="461"/>
      <c r="KM254" s="461"/>
      <c r="KN254" s="461"/>
      <c r="KO254" s="461"/>
      <c r="KP254" s="461"/>
      <c r="KQ254" s="461"/>
      <c r="KR254" s="461"/>
      <c r="KS254" s="461"/>
      <c r="KT254" s="461"/>
      <c r="KU254" s="461"/>
      <c r="KV254" s="461"/>
      <c r="KW254" s="461"/>
      <c r="KX254" s="462"/>
    </row>
    <row r="255" spans="1:310" s="463" customFormat="1" x14ac:dyDescent="0.2">
      <c r="A255" s="457" t="s">
        <v>515</v>
      </c>
      <c r="B255" s="473" t="s">
        <v>1091</v>
      </c>
      <c r="C255" s="464" t="s">
        <v>870</v>
      </c>
      <c r="D255" s="465" t="s">
        <v>1092</v>
      </c>
      <c r="E255" s="484">
        <v>35088</v>
      </c>
      <c r="F255" s="484">
        <v>17183</v>
      </c>
      <c r="G255" s="484">
        <v>16280</v>
      </c>
      <c r="H255" s="484">
        <v>10003</v>
      </c>
      <c r="I255" s="484">
        <v>6110</v>
      </c>
      <c r="J255" s="484">
        <v>2737</v>
      </c>
      <c r="K255" s="484">
        <v>1434</v>
      </c>
      <c r="L255" s="484">
        <v>122</v>
      </c>
      <c r="M255" s="485">
        <v>88957</v>
      </c>
      <c r="N255" s="484">
        <v>869</v>
      </c>
      <c r="O255" s="484">
        <v>336</v>
      </c>
      <c r="P255" s="484">
        <v>270</v>
      </c>
      <c r="Q255" s="484">
        <v>215</v>
      </c>
      <c r="R255" s="484">
        <v>57</v>
      </c>
      <c r="S255" s="484">
        <v>20</v>
      </c>
      <c r="T255" s="484">
        <v>10</v>
      </c>
      <c r="U255" s="484">
        <v>2</v>
      </c>
      <c r="V255" s="485">
        <v>1779</v>
      </c>
      <c r="W255" s="484">
        <v>0</v>
      </c>
      <c r="X255" s="484">
        <v>0</v>
      </c>
      <c r="Y255" s="484">
        <v>0</v>
      </c>
      <c r="Z255" s="484">
        <v>0</v>
      </c>
      <c r="AA255" s="484">
        <v>0</v>
      </c>
      <c r="AB255" s="484">
        <v>0</v>
      </c>
      <c r="AC255" s="484">
        <v>0</v>
      </c>
      <c r="AD255" s="484">
        <v>0</v>
      </c>
      <c r="AE255" s="485">
        <v>0</v>
      </c>
      <c r="AF255" s="484">
        <v>34219</v>
      </c>
      <c r="AG255" s="484">
        <v>16847</v>
      </c>
      <c r="AH255" s="484">
        <v>16010</v>
      </c>
      <c r="AI255" s="484">
        <v>9788</v>
      </c>
      <c r="AJ255" s="484">
        <v>6053</v>
      </c>
      <c r="AK255" s="484">
        <v>2717</v>
      </c>
      <c r="AL255" s="484">
        <v>1424</v>
      </c>
      <c r="AM255" s="484">
        <v>120</v>
      </c>
      <c r="AN255" s="485">
        <v>87178</v>
      </c>
      <c r="AO255" s="484">
        <v>228</v>
      </c>
      <c r="AP255" s="484">
        <v>109</v>
      </c>
      <c r="AQ255" s="484">
        <v>128</v>
      </c>
      <c r="AR255" s="484">
        <v>102</v>
      </c>
      <c r="AS255" s="484">
        <v>62</v>
      </c>
      <c r="AT255" s="484">
        <v>36</v>
      </c>
      <c r="AU255" s="484">
        <v>31</v>
      </c>
      <c r="AV255" s="484">
        <v>25</v>
      </c>
      <c r="AW255" s="485">
        <v>721</v>
      </c>
      <c r="AX255" s="484">
        <v>228</v>
      </c>
      <c r="AY255" s="484">
        <v>109</v>
      </c>
      <c r="AZ255" s="484">
        <v>128</v>
      </c>
      <c r="BA255" s="484">
        <v>102</v>
      </c>
      <c r="BB255" s="484">
        <v>62</v>
      </c>
      <c r="BC255" s="484">
        <v>36</v>
      </c>
      <c r="BD255" s="484">
        <v>31</v>
      </c>
      <c r="BE255" s="484">
        <v>25</v>
      </c>
      <c r="BF255" s="486"/>
      <c r="BG255" s="485">
        <v>721</v>
      </c>
      <c r="BH255" s="484">
        <v>228</v>
      </c>
      <c r="BI255" s="484">
        <v>34100</v>
      </c>
      <c r="BJ255" s="484">
        <v>16866</v>
      </c>
      <c r="BK255" s="484">
        <v>15984</v>
      </c>
      <c r="BL255" s="484">
        <v>9748</v>
      </c>
      <c r="BM255" s="484">
        <v>6027</v>
      </c>
      <c r="BN255" s="484">
        <v>2712</v>
      </c>
      <c r="BO255" s="484">
        <v>1418</v>
      </c>
      <c r="BP255" s="484">
        <v>95</v>
      </c>
      <c r="BQ255" s="485">
        <v>87178</v>
      </c>
      <c r="BR255" s="484">
        <v>72</v>
      </c>
      <c r="BS255" s="484">
        <v>17480</v>
      </c>
      <c r="BT255" s="484">
        <v>6848</v>
      </c>
      <c r="BU255" s="484">
        <v>4884</v>
      </c>
      <c r="BV255" s="484">
        <v>2194</v>
      </c>
      <c r="BW255" s="484">
        <v>1021</v>
      </c>
      <c r="BX255" s="484">
        <v>340</v>
      </c>
      <c r="BY255" s="484">
        <v>139</v>
      </c>
      <c r="BZ255" s="484">
        <v>11</v>
      </c>
      <c r="CA255" s="485">
        <v>32989</v>
      </c>
      <c r="CB255" s="484">
        <v>4</v>
      </c>
      <c r="CC255" s="484">
        <v>400</v>
      </c>
      <c r="CD255" s="484">
        <v>245</v>
      </c>
      <c r="CE255" s="484">
        <v>267</v>
      </c>
      <c r="CF255" s="484">
        <v>139</v>
      </c>
      <c r="CG255" s="484">
        <v>47</v>
      </c>
      <c r="CH255" s="484">
        <v>27</v>
      </c>
      <c r="CI255" s="484">
        <v>19</v>
      </c>
      <c r="CJ255" s="484">
        <v>0</v>
      </c>
      <c r="CK255" s="485">
        <v>1148</v>
      </c>
      <c r="CL255" s="484">
        <v>1</v>
      </c>
      <c r="CM255" s="484">
        <v>18</v>
      </c>
      <c r="CN255" s="484">
        <v>12</v>
      </c>
      <c r="CO255" s="484">
        <v>13</v>
      </c>
      <c r="CP255" s="484">
        <v>11</v>
      </c>
      <c r="CQ255" s="484">
        <v>4</v>
      </c>
      <c r="CR255" s="484">
        <v>13</v>
      </c>
      <c r="CS255" s="484">
        <v>29</v>
      </c>
      <c r="CT255" s="484">
        <v>6</v>
      </c>
      <c r="CU255" s="485">
        <v>107</v>
      </c>
      <c r="CV255" s="484">
        <v>92</v>
      </c>
      <c r="CW255" s="484">
        <v>49</v>
      </c>
      <c r="CX255" s="484">
        <v>55</v>
      </c>
      <c r="CY255" s="484">
        <v>27</v>
      </c>
      <c r="CZ255" s="484">
        <v>15</v>
      </c>
      <c r="DA255" s="484">
        <v>10</v>
      </c>
      <c r="DB255" s="484">
        <v>4</v>
      </c>
      <c r="DC255" s="484">
        <v>0</v>
      </c>
      <c r="DD255" s="485">
        <v>252</v>
      </c>
      <c r="DE255" s="484">
        <v>967</v>
      </c>
      <c r="DF255" s="484">
        <v>276</v>
      </c>
      <c r="DG255" s="484">
        <v>185</v>
      </c>
      <c r="DH255" s="484">
        <v>84</v>
      </c>
      <c r="DI255" s="484">
        <v>31</v>
      </c>
      <c r="DJ255" s="484">
        <v>21</v>
      </c>
      <c r="DK255" s="484">
        <v>12</v>
      </c>
      <c r="DL255" s="484">
        <v>1</v>
      </c>
      <c r="DM255" s="485">
        <v>1577</v>
      </c>
      <c r="DN255" s="484">
        <v>0</v>
      </c>
      <c r="DO255" s="484">
        <v>0</v>
      </c>
      <c r="DP255" s="484">
        <v>0</v>
      </c>
      <c r="DQ255" s="484">
        <v>0</v>
      </c>
      <c r="DR255" s="484">
        <v>0</v>
      </c>
      <c r="DS255" s="484">
        <v>0</v>
      </c>
      <c r="DT255" s="484">
        <v>0</v>
      </c>
      <c r="DU255" s="484">
        <v>0</v>
      </c>
      <c r="DV255" s="485">
        <v>0</v>
      </c>
      <c r="DW255" s="484">
        <v>392</v>
      </c>
      <c r="DX255" s="484">
        <v>37</v>
      </c>
      <c r="DY255" s="484">
        <v>30</v>
      </c>
      <c r="DZ255" s="484">
        <v>10</v>
      </c>
      <c r="EA255" s="484">
        <v>6</v>
      </c>
      <c r="EB255" s="484">
        <v>2</v>
      </c>
      <c r="EC255" s="484">
        <v>3</v>
      </c>
      <c r="ED255" s="484">
        <v>1</v>
      </c>
      <c r="EE255" s="485">
        <v>481</v>
      </c>
      <c r="EF255" s="484">
        <v>1359</v>
      </c>
      <c r="EG255" s="484">
        <v>313</v>
      </c>
      <c r="EH255" s="484">
        <v>215</v>
      </c>
      <c r="EI255" s="484">
        <v>94</v>
      </c>
      <c r="EJ255" s="484">
        <v>37</v>
      </c>
      <c r="EK255" s="484">
        <v>23</v>
      </c>
      <c r="EL255" s="484">
        <v>15</v>
      </c>
      <c r="EM255" s="484">
        <v>2</v>
      </c>
      <c r="EN255" s="485">
        <v>2058</v>
      </c>
      <c r="EO255" s="484">
        <v>903</v>
      </c>
      <c r="EP255" s="484">
        <v>127</v>
      </c>
      <c r="EQ255" s="484">
        <v>96</v>
      </c>
      <c r="ER255" s="484">
        <v>35</v>
      </c>
      <c r="ES255" s="484">
        <v>19</v>
      </c>
      <c r="ET255" s="484">
        <v>12</v>
      </c>
      <c r="EU255" s="484">
        <v>6</v>
      </c>
      <c r="EV255" s="484">
        <v>1</v>
      </c>
      <c r="EW255" s="485">
        <v>1199</v>
      </c>
      <c r="EX255" s="484">
        <v>0</v>
      </c>
      <c r="EY255" s="484">
        <v>0</v>
      </c>
      <c r="EZ255" s="484">
        <v>0</v>
      </c>
      <c r="FA255" s="484">
        <v>0</v>
      </c>
      <c r="FB255" s="484">
        <v>0</v>
      </c>
      <c r="FC255" s="484">
        <v>0</v>
      </c>
      <c r="FD255" s="484">
        <v>0</v>
      </c>
      <c r="FE255" s="484">
        <v>0</v>
      </c>
      <c r="FF255" s="485">
        <v>0</v>
      </c>
      <c r="FG255" s="484">
        <v>0</v>
      </c>
      <c r="FH255" s="484">
        <v>0</v>
      </c>
      <c r="FI255" s="484">
        <v>0</v>
      </c>
      <c r="FJ255" s="484">
        <v>0</v>
      </c>
      <c r="FK255" s="484">
        <v>0</v>
      </c>
      <c r="FL255" s="484">
        <v>0</v>
      </c>
      <c r="FM255" s="484">
        <v>0</v>
      </c>
      <c r="FN255" s="484">
        <v>0</v>
      </c>
      <c r="FO255" s="485">
        <v>0</v>
      </c>
      <c r="FP255" s="484">
        <v>0</v>
      </c>
      <c r="FQ255" s="484">
        <v>0</v>
      </c>
      <c r="FR255" s="484">
        <v>0</v>
      </c>
      <c r="FS255" s="484">
        <v>0</v>
      </c>
      <c r="FT255" s="484">
        <v>0</v>
      </c>
      <c r="FU255" s="484">
        <v>0</v>
      </c>
      <c r="FV255" s="484">
        <v>0</v>
      </c>
      <c r="FW255" s="484">
        <v>0</v>
      </c>
      <c r="FX255" s="485">
        <v>0</v>
      </c>
      <c r="FY255" s="484">
        <v>903</v>
      </c>
      <c r="FZ255" s="484">
        <v>127</v>
      </c>
      <c r="GA255" s="484">
        <v>96</v>
      </c>
      <c r="GB255" s="484">
        <v>35</v>
      </c>
      <c r="GC255" s="484">
        <v>19</v>
      </c>
      <c r="GD255" s="484">
        <v>12</v>
      </c>
      <c r="GE255" s="484">
        <v>6</v>
      </c>
      <c r="GF255" s="484">
        <v>1</v>
      </c>
      <c r="GG255" s="485">
        <v>1199</v>
      </c>
      <c r="GH255" s="484">
        <v>151</v>
      </c>
      <c r="GI255" s="484">
        <v>15810</v>
      </c>
      <c r="GJ255" s="484">
        <v>9724</v>
      </c>
      <c r="GK255" s="484">
        <v>10790</v>
      </c>
      <c r="GL255" s="484">
        <v>7394</v>
      </c>
      <c r="GM255" s="484">
        <v>4949</v>
      </c>
      <c r="GN255" s="484">
        <v>2330</v>
      </c>
      <c r="GO255" s="484">
        <v>1228</v>
      </c>
      <c r="GP255" s="484">
        <v>77</v>
      </c>
      <c r="GQ255" s="485">
        <v>52453</v>
      </c>
      <c r="GR255" s="484">
        <v>77</v>
      </c>
      <c r="GS255" s="484">
        <v>18290</v>
      </c>
      <c r="GT255" s="484">
        <v>7142</v>
      </c>
      <c r="GU255" s="484">
        <v>5194</v>
      </c>
      <c r="GV255" s="484">
        <v>2354</v>
      </c>
      <c r="GW255" s="484">
        <v>1078</v>
      </c>
      <c r="GX255" s="484">
        <v>382</v>
      </c>
      <c r="GY255" s="484">
        <v>190</v>
      </c>
      <c r="GZ255" s="484">
        <v>18</v>
      </c>
      <c r="HA255" s="485">
        <v>34725</v>
      </c>
      <c r="HB255" s="460">
        <v>0</v>
      </c>
      <c r="HC255" s="460">
        <v>2.8</v>
      </c>
      <c r="HD255" s="460">
        <v>0</v>
      </c>
      <c r="HE255" s="460">
        <v>0.5</v>
      </c>
      <c r="HF255" s="460">
        <v>0</v>
      </c>
      <c r="HG255" s="460">
        <v>0</v>
      </c>
      <c r="HH255" s="460">
        <v>0</v>
      </c>
      <c r="HI255" s="460">
        <v>0</v>
      </c>
      <c r="HJ255" s="460">
        <v>0</v>
      </c>
      <c r="HK255" s="483">
        <v>3.3</v>
      </c>
      <c r="HL255" s="460">
        <v>208.5</v>
      </c>
      <c r="HM255" s="460">
        <v>29814.2</v>
      </c>
      <c r="HN255" s="460">
        <v>15105.25</v>
      </c>
      <c r="HO255" s="460">
        <v>14704.25</v>
      </c>
      <c r="HP255" s="460">
        <v>9164.25</v>
      </c>
      <c r="HQ255" s="460">
        <v>5761</v>
      </c>
      <c r="HR255" s="460">
        <v>2614.75</v>
      </c>
      <c r="HS255" s="460">
        <v>1365.5</v>
      </c>
      <c r="HT255" s="460">
        <v>89.75</v>
      </c>
      <c r="HU255" s="483">
        <v>78827.45</v>
      </c>
      <c r="HV255" s="460">
        <v>115.8</v>
      </c>
      <c r="HW255" s="460">
        <v>19876.099999999999</v>
      </c>
      <c r="HX255" s="460">
        <v>11748.5</v>
      </c>
      <c r="HY255" s="460">
        <v>13070.4</v>
      </c>
      <c r="HZ255" s="460">
        <v>9164.2999999999993</v>
      </c>
      <c r="IA255" s="460">
        <v>7041.2</v>
      </c>
      <c r="IB255" s="460">
        <v>3776.9</v>
      </c>
      <c r="IC255" s="460">
        <v>2275.8000000000002</v>
      </c>
      <c r="ID255" s="460">
        <v>179.5</v>
      </c>
      <c r="IE255" s="483">
        <v>67248.5</v>
      </c>
      <c r="IF255" s="483">
        <v>0</v>
      </c>
      <c r="IG255" s="483">
        <v>67248.5</v>
      </c>
      <c r="IH255" s="460">
        <v>208.5</v>
      </c>
      <c r="II255" s="460">
        <v>29814.2</v>
      </c>
      <c r="IJ255" s="460">
        <v>15105.25</v>
      </c>
      <c r="IK255" s="460">
        <v>14704.25</v>
      </c>
      <c r="IL255" s="460">
        <v>9164.25</v>
      </c>
      <c r="IM255" s="460">
        <v>5761</v>
      </c>
      <c r="IN255" s="460">
        <v>2614.75</v>
      </c>
      <c r="IO255" s="460">
        <v>1365.5</v>
      </c>
      <c r="IP255" s="460">
        <v>89.75</v>
      </c>
      <c r="IQ255" s="483">
        <v>78827.45</v>
      </c>
      <c r="IR255" s="460">
        <v>84.49</v>
      </c>
      <c r="IS255" s="460">
        <v>8328.58</v>
      </c>
      <c r="IT255" s="460">
        <v>1761.82</v>
      </c>
      <c r="IU255" s="460">
        <v>811.76</v>
      </c>
      <c r="IV255" s="460">
        <v>242.52</v>
      </c>
      <c r="IW255" s="460">
        <v>96.95</v>
      </c>
      <c r="IX255" s="460">
        <v>30.92</v>
      </c>
      <c r="IY255" s="460">
        <v>16.13</v>
      </c>
      <c r="IZ255" s="460">
        <v>1.23</v>
      </c>
      <c r="JA255" s="483">
        <v>11374.4</v>
      </c>
      <c r="JB255" s="460">
        <v>124.01</v>
      </c>
      <c r="JC255" s="460">
        <v>21485.62</v>
      </c>
      <c r="JD255" s="460">
        <v>13343.43</v>
      </c>
      <c r="JE255" s="460">
        <v>13892.49</v>
      </c>
      <c r="JF255" s="460">
        <v>8921.73</v>
      </c>
      <c r="JG255" s="460">
        <v>5664.05</v>
      </c>
      <c r="JH255" s="460">
        <v>2583.83</v>
      </c>
      <c r="JI255" s="460">
        <v>1349.37</v>
      </c>
      <c r="JJ255" s="460">
        <v>88.52</v>
      </c>
      <c r="JK255" s="483">
        <v>67453.05</v>
      </c>
      <c r="JL255" s="460">
        <v>68.900000000000006</v>
      </c>
      <c r="JM255" s="460">
        <v>14323.7</v>
      </c>
      <c r="JN255" s="460">
        <v>10378.200000000001</v>
      </c>
      <c r="JO255" s="460">
        <v>12348.9</v>
      </c>
      <c r="JP255" s="460">
        <v>8921.7000000000007</v>
      </c>
      <c r="JQ255" s="460">
        <v>6922.7</v>
      </c>
      <c r="JR255" s="460">
        <v>3732.2</v>
      </c>
      <c r="JS255" s="460">
        <v>2249</v>
      </c>
      <c r="JT255" s="460">
        <v>177</v>
      </c>
      <c r="JU255" s="483">
        <v>59122.3</v>
      </c>
      <c r="JV255" s="483">
        <v>0</v>
      </c>
      <c r="JW255" s="483">
        <v>59122.3</v>
      </c>
      <c r="JX255" s="461"/>
      <c r="JY255" s="461"/>
      <c r="JZ255" s="461"/>
      <c r="KA255" s="461"/>
      <c r="KB255" s="461"/>
      <c r="KC255" s="461"/>
      <c r="KD255" s="461"/>
      <c r="KE255" s="461"/>
      <c r="KF255" s="461"/>
      <c r="KG255" s="461"/>
      <c r="KH255" s="461"/>
      <c r="KI255" s="461"/>
      <c r="KJ255" s="461"/>
      <c r="KK255" s="461"/>
      <c r="KL255" s="461"/>
      <c r="KM255" s="461"/>
      <c r="KN255" s="461"/>
      <c r="KO255" s="461"/>
      <c r="KP255" s="461"/>
      <c r="KQ255" s="461"/>
      <c r="KR255" s="461"/>
      <c r="KS255" s="461"/>
      <c r="KT255" s="461"/>
      <c r="KU255" s="461"/>
      <c r="KV255" s="461"/>
      <c r="KW255" s="461"/>
      <c r="KX255" s="462"/>
    </row>
    <row r="256" spans="1:310" s="463" customFormat="1" x14ac:dyDescent="0.2">
      <c r="A256" s="457" t="s">
        <v>516</v>
      </c>
      <c r="B256" s="473" t="s">
        <v>1093</v>
      </c>
      <c r="C256" s="464" t="s">
        <v>807</v>
      </c>
      <c r="D256" s="465" t="s">
        <v>1094</v>
      </c>
      <c r="E256" s="484">
        <v>70199</v>
      </c>
      <c r="F256" s="484">
        <v>24994</v>
      </c>
      <c r="G256" s="484">
        <v>15541</v>
      </c>
      <c r="H256" s="484">
        <v>4999</v>
      </c>
      <c r="I256" s="484">
        <v>1886</v>
      </c>
      <c r="J256" s="484">
        <v>524</v>
      </c>
      <c r="K256" s="484">
        <v>192</v>
      </c>
      <c r="L256" s="484">
        <v>41</v>
      </c>
      <c r="M256" s="485">
        <v>118376</v>
      </c>
      <c r="N256" s="484">
        <v>1575</v>
      </c>
      <c r="O256" s="484">
        <v>404</v>
      </c>
      <c r="P256" s="484">
        <v>264</v>
      </c>
      <c r="Q256" s="484">
        <v>36</v>
      </c>
      <c r="R256" s="484">
        <v>14</v>
      </c>
      <c r="S256" s="484">
        <v>3</v>
      </c>
      <c r="T256" s="484">
        <v>1</v>
      </c>
      <c r="U256" s="484">
        <v>7</v>
      </c>
      <c r="V256" s="485">
        <v>2304</v>
      </c>
      <c r="W256" s="484">
        <v>0</v>
      </c>
      <c r="X256" s="484">
        <v>0</v>
      </c>
      <c r="Y256" s="484">
        <v>0</v>
      </c>
      <c r="Z256" s="484">
        <v>0</v>
      </c>
      <c r="AA256" s="484">
        <v>0</v>
      </c>
      <c r="AB256" s="484">
        <v>0</v>
      </c>
      <c r="AC256" s="484">
        <v>0</v>
      </c>
      <c r="AD256" s="484">
        <v>0</v>
      </c>
      <c r="AE256" s="485">
        <v>0</v>
      </c>
      <c r="AF256" s="484">
        <v>68624</v>
      </c>
      <c r="AG256" s="484">
        <v>24590</v>
      </c>
      <c r="AH256" s="484">
        <v>15277</v>
      </c>
      <c r="AI256" s="484">
        <v>4963</v>
      </c>
      <c r="AJ256" s="484">
        <v>1872</v>
      </c>
      <c r="AK256" s="484">
        <v>521</v>
      </c>
      <c r="AL256" s="484">
        <v>191</v>
      </c>
      <c r="AM256" s="484">
        <v>34</v>
      </c>
      <c r="AN256" s="485">
        <v>116072</v>
      </c>
      <c r="AO256" s="484">
        <v>120</v>
      </c>
      <c r="AP256" s="484">
        <v>93</v>
      </c>
      <c r="AQ256" s="484">
        <v>88</v>
      </c>
      <c r="AR256" s="484">
        <v>27</v>
      </c>
      <c r="AS256" s="484">
        <v>27</v>
      </c>
      <c r="AT256" s="484">
        <v>14</v>
      </c>
      <c r="AU256" s="484">
        <v>16</v>
      </c>
      <c r="AV256" s="484">
        <v>8</v>
      </c>
      <c r="AW256" s="485">
        <v>393</v>
      </c>
      <c r="AX256" s="484">
        <v>120</v>
      </c>
      <c r="AY256" s="484">
        <v>93</v>
      </c>
      <c r="AZ256" s="484">
        <v>88</v>
      </c>
      <c r="BA256" s="484">
        <v>27</v>
      </c>
      <c r="BB256" s="484">
        <v>27</v>
      </c>
      <c r="BC256" s="484">
        <v>14</v>
      </c>
      <c r="BD256" s="484">
        <v>16</v>
      </c>
      <c r="BE256" s="484">
        <v>8</v>
      </c>
      <c r="BF256" s="486"/>
      <c r="BG256" s="485">
        <v>393</v>
      </c>
      <c r="BH256" s="484">
        <v>120</v>
      </c>
      <c r="BI256" s="484">
        <v>68597</v>
      </c>
      <c r="BJ256" s="484">
        <v>24585</v>
      </c>
      <c r="BK256" s="484">
        <v>15216</v>
      </c>
      <c r="BL256" s="484">
        <v>4963</v>
      </c>
      <c r="BM256" s="484">
        <v>1859</v>
      </c>
      <c r="BN256" s="484">
        <v>523</v>
      </c>
      <c r="BO256" s="484">
        <v>183</v>
      </c>
      <c r="BP256" s="484">
        <v>26</v>
      </c>
      <c r="BQ256" s="485">
        <v>116072</v>
      </c>
      <c r="BR256" s="484">
        <v>32</v>
      </c>
      <c r="BS256" s="484">
        <v>30166</v>
      </c>
      <c r="BT256" s="484">
        <v>8434</v>
      </c>
      <c r="BU256" s="484">
        <v>4008</v>
      </c>
      <c r="BV256" s="484">
        <v>887</v>
      </c>
      <c r="BW256" s="484">
        <v>264</v>
      </c>
      <c r="BX256" s="484">
        <v>61</v>
      </c>
      <c r="BY256" s="484">
        <v>11</v>
      </c>
      <c r="BZ256" s="484">
        <v>1</v>
      </c>
      <c r="CA256" s="485">
        <v>43864</v>
      </c>
      <c r="CB256" s="484">
        <v>3</v>
      </c>
      <c r="CC256" s="484">
        <v>507</v>
      </c>
      <c r="CD256" s="484">
        <v>259</v>
      </c>
      <c r="CE256" s="484">
        <v>148</v>
      </c>
      <c r="CF256" s="484">
        <v>51</v>
      </c>
      <c r="CG256" s="484">
        <v>13</v>
      </c>
      <c r="CH256" s="484">
        <v>2</v>
      </c>
      <c r="CI256" s="484">
        <v>0</v>
      </c>
      <c r="CJ256" s="484">
        <v>0</v>
      </c>
      <c r="CK256" s="485">
        <v>983</v>
      </c>
      <c r="CL256" s="484">
        <v>0</v>
      </c>
      <c r="CM256" s="484">
        <v>75</v>
      </c>
      <c r="CN256" s="484">
        <v>8</v>
      </c>
      <c r="CO256" s="484">
        <v>18</v>
      </c>
      <c r="CP256" s="484">
        <v>25</v>
      </c>
      <c r="CQ256" s="484">
        <v>16</v>
      </c>
      <c r="CR256" s="484">
        <v>19</v>
      </c>
      <c r="CS256" s="484">
        <v>21</v>
      </c>
      <c r="CT256" s="484">
        <v>8</v>
      </c>
      <c r="CU256" s="485">
        <v>190</v>
      </c>
      <c r="CV256" s="484">
        <v>577</v>
      </c>
      <c r="CW256" s="484">
        <v>66</v>
      </c>
      <c r="CX256" s="484">
        <v>34</v>
      </c>
      <c r="CY256" s="484">
        <v>8</v>
      </c>
      <c r="CZ256" s="484">
        <v>4</v>
      </c>
      <c r="DA256" s="484">
        <v>3</v>
      </c>
      <c r="DB256" s="484">
        <v>2</v>
      </c>
      <c r="DC256" s="484">
        <v>1</v>
      </c>
      <c r="DD256" s="485">
        <v>695</v>
      </c>
      <c r="DE256" s="484">
        <v>2254</v>
      </c>
      <c r="DF256" s="484">
        <v>371</v>
      </c>
      <c r="DG256" s="484">
        <v>185</v>
      </c>
      <c r="DH256" s="484">
        <v>41</v>
      </c>
      <c r="DI256" s="484">
        <v>17</v>
      </c>
      <c r="DJ256" s="484">
        <v>3</v>
      </c>
      <c r="DK256" s="484">
        <v>1</v>
      </c>
      <c r="DL256" s="484">
        <v>0</v>
      </c>
      <c r="DM256" s="485">
        <v>2872</v>
      </c>
      <c r="DN256" s="484">
        <v>0</v>
      </c>
      <c r="DO256" s="484">
        <v>0</v>
      </c>
      <c r="DP256" s="484">
        <v>0</v>
      </c>
      <c r="DQ256" s="484">
        <v>0</v>
      </c>
      <c r="DR256" s="484">
        <v>0</v>
      </c>
      <c r="DS256" s="484">
        <v>0</v>
      </c>
      <c r="DT256" s="484">
        <v>0</v>
      </c>
      <c r="DU256" s="484">
        <v>0</v>
      </c>
      <c r="DV256" s="485">
        <v>0</v>
      </c>
      <c r="DW256" s="484">
        <v>604</v>
      </c>
      <c r="DX256" s="484">
        <v>52</v>
      </c>
      <c r="DY256" s="484">
        <v>17</v>
      </c>
      <c r="DZ256" s="484">
        <v>7</v>
      </c>
      <c r="EA256" s="484">
        <v>4</v>
      </c>
      <c r="EB256" s="484">
        <v>2</v>
      </c>
      <c r="EC256" s="484">
        <v>2</v>
      </c>
      <c r="ED256" s="484">
        <v>3</v>
      </c>
      <c r="EE256" s="485">
        <v>691</v>
      </c>
      <c r="EF256" s="484">
        <v>2858</v>
      </c>
      <c r="EG256" s="484">
        <v>423</v>
      </c>
      <c r="EH256" s="484">
        <v>202</v>
      </c>
      <c r="EI256" s="484">
        <v>48</v>
      </c>
      <c r="EJ256" s="484">
        <v>21</v>
      </c>
      <c r="EK256" s="484">
        <v>5</v>
      </c>
      <c r="EL256" s="484">
        <v>3</v>
      </c>
      <c r="EM256" s="484">
        <v>3</v>
      </c>
      <c r="EN256" s="485">
        <v>3563</v>
      </c>
      <c r="EO256" s="484">
        <v>1543</v>
      </c>
      <c r="EP256" s="484">
        <v>206</v>
      </c>
      <c r="EQ256" s="484">
        <v>99</v>
      </c>
      <c r="ER256" s="484">
        <v>23</v>
      </c>
      <c r="ES256" s="484">
        <v>12</v>
      </c>
      <c r="ET256" s="484">
        <v>4</v>
      </c>
      <c r="EU256" s="484">
        <v>2</v>
      </c>
      <c r="EV256" s="484">
        <v>3</v>
      </c>
      <c r="EW256" s="485">
        <v>1892</v>
      </c>
      <c r="EX256" s="484">
        <v>0</v>
      </c>
      <c r="EY256" s="484">
        <v>0</v>
      </c>
      <c r="EZ256" s="484">
        <v>0</v>
      </c>
      <c r="FA256" s="484">
        <v>0</v>
      </c>
      <c r="FB256" s="484">
        <v>0</v>
      </c>
      <c r="FC256" s="484">
        <v>0</v>
      </c>
      <c r="FD256" s="484">
        <v>0</v>
      </c>
      <c r="FE256" s="484">
        <v>0</v>
      </c>
      <c r="FF256" s="485">
        <v>0</v>
      </c>
      <c r="FG256" s="484">
        <v>0</v>
      </c>
      <c r="FH256" s="484">
        <v>0</v>
      </c>
      <c r="FI256" s="484">
        <v>0</v>
      </c>
      <c r="FJ256" s="484">
        <v>0</v>
      </c>
      <c r="FK256" s="484">
        <v>0</v>
      </c>
      <c r="FL256" s="484">
        <v>0</v>
      </c>
      <c r="FM256" s="484">
        <v>0</v>
      </c>
      <c r="FN256" s="484">
        <v>0</v>
      </c>
      <c r="FO256" s="485">
        <v>0</v>
      </c>
      <c r="FP256" s="484">
        <v>0</v>
      </c>
      <c r="FQ256" s="484">
        <v>0</v>
      </c>
      <c r="FR256" s="484">
        <v>0</v>
      </c>
      <c r="FS256" s="484">
        <v>0</v>
      </c>
      <c r="FT256" s="484">
        <v>0</v>
      </c>
      <c r="FU256" s="484">
        <v>0</v>
      </c>
      <c r="FV256" s="484">
        <v>0</v>
      </c>
      <c r="FW256" s="484">
        <v>0</v>
      </c>
      <c r="FX256" s="485">
        <v>0</v>
      </c>
      <c r="FY256" s="484">
        <v>1543</v>
      </c>
      <c r="FZ256" s="484">
        <v>206</v>
      </c>
      <c r="GA256" s="484">
        <v>99</v>
      </c>
      <c r="GB256" s="484">
        <v>23</v>
      </c>
      <c r="GC256" s="484">
        <v>12</v>
      </c>
      <c r="GD256" s="484">
        <v>4</v>
      </c>
      <c r="GE256" s="484">
        <v>2</v>
      </c>
      <c r="GF256" s="484">
        <v>3</v>
      </c>
      <c r="GG256" s="485">
        <v>1892</v>
      </c>
      <c r="GH256" s="484">
        <v>85</v>
      </c>
      <c r="GI256" s="484">
        <v>37245</v>
      </c>
      <c r="GJ256" s="484">
        <v>15832</v>
      </c>
      <c r="GK256" s="484">
        <v>11025</v>
      </c>
      <c r="GL256" s="484">
        <v>3993</v>
      </c>
      <c r="GM256" s="484">
        <v>1562</v>
      </c>
      <c r="GN256" s="484">
        <v>439</v>
      </c>
      <c r="GO256" s="484">
        <v>149</v>
      </c>
      <c r="GP256" s="484">
        <v>14</v>
      </c>
      <c r="GQ256" s="485">
        <v>70344</v>
      </c>
      <c r="GR256" s="484">
        <v>35</v>
      </c>
      <c r="GS256" s="484">
        <v>31352</v>
      </c>
      <c r="GT256" s="484">
        <v>8753</v>
      </c>
      <c r="GU256" s="484">
        <v>4191</v>
      </c>
      <c r="GV256" s="484">
        <v>970</v>
      </c>
      <c r="GW256" s="484">
        <v>297</v>
      </c>
      <c r="GX256" s="484">
        <v>84</v>
      </c>
      <c r="GY256" s="484">
        <v>34</v>
      </c>
      <c r="GZ256" s="484">
        <v>12</v>
      </c>
      <c r="HA256" s="485">
        <v>45728</v>
      </c>
      <c r="HB256" s="460">
        <v>0</v>
      </c>
      <c r="HC256" s="460">
        <v>0</v>
      </c>
      <c r="HD256" s="460">
        <v>0</v>
      </c>
      <c r="HE256" s="460">
        <v>0</v>
      </c>
      <c r="HF256" s="460">
        <v>0</v>
      </c>
      <c r="HG256" s="460">
        <v>0</v>
      </c>
      <c r="HH256" s="460">
        <v>0</v>
      </c>
      <c r="HI256" s="460">
        <v>0</v>
      </c>
      <c r="HJ256" s="460">
        <v>0</v>
      </c>
      <c r="HK256" s="483">
        <v>0</v>
      </c>
      <c r="HL256" s="460">
        <v>111.25</v>
      </c>
      <c r="HM256" s="460">
        <v>61730.25</v>
      </c>
      <c r="HN256" s="460">
        <v>22483.75</v>
      </c>
      <c r="HO256" s="460">
        <v>14194</v>
      </c>
      <c r="HP256" s="460">
        <v>4729</v>
      </c>
      <c r="HQ256" s="460">
        <v>1785.75</v>
      </c>
      <c r="HR256" s="460">
        <v>500.75</v>
      </c>
      <c r="HS256" s="460">
        <v>173.75</v>
      </c>
      <c r="HT256" s="460">
        <v>26.75</v>
      </c>
      <c r="HU256" s="483">
        <v>105735.25</v>
      </c>
      <c r="HV256" s="460">
        <v>61.8</v>
      </c>
      <c r="HW256" s="460">
        <v>41153.5</v>
      </c>
      <c r="HX256" s="460">
        <v>17487.400000000001</v>
      </c>
      <c r="HY256" s="460">
        <v>12616.9</v>
      </c>
      <c r="HZ256" s="460">
        <v>4729</v>
      </c>
      <c r="IA256" s="460">
        <v>2182.6</v>
      </c>
      <c r="IB256" s="460">
        <v>723.3</v>
      </c>
      <c r="IC256" s="460">
        <v>289.60000000000002</v>
      </c>
      <c r="ID256" s="460">
        <v>53.5</v>
      </c>
      <c r="IE256" s="483">
        <v>79297.600000000006</v>
      </c>
      <c r="IF256" s="483">
        <v>0</v>
      </c>
      <c r="IG256" s="483">
        <v>79297.600000000006</v>
      </c>
      <c r="IH256" s="460">
        <v>111.25</v>
      </c>
      <c r="II256" s="460">
        <v>61730.25</v>
      </c>
      <c r="IJ256" s="460">
        <v>22483.75</v>
      </c>
      <c r="IK256" s="460">
        <v>14194</v>
      </c>
      <c r="IL256" s="460">
        <v>4729</v>
      </c>
      <c r="IM256" s="460">
        <v>1785.75</v>
      </c>
      <c r="IN256" s="460">
        <v>500.75</v>
      </c>
      <c r="IO256" s="460">
        <v>173.75</v>
      </c>
      <c r="IP256" s="460">
        <v>26.75</v>
      </c>
      <c r="IQ256" s="483">
        <v>105735.25</v>
      </c>
      <c r="IR256" s="460">
        <v>35.340000000000003</v>
      </c>
      <c r="IS256" s="460">
        <v>13844.48</v>
      </c>
      <c r="IT256" s="460">
        <v>2120.98</v>
      </c>
      <c r="IU256" s="460">
        <v>615.6</v>
      </c>
      <c r="IV256" s="460">
        <v>102.99</v>
      </c>
      <c r="IW256" s="460">
        <v>26.18</v>
      </c>
      <c r="IX256" s="460">
        <v>3.27</v>
      </c>
      <c r="IY256" s="460">
        <v>0.03</v>
      </c>
      <c r="IZ256" s="460">
        <v>0</v>
      </c>
      <c r="JA256" s="483">
        <v>16748.87</v>
      </c>
      <c r="JB256" s="460">
        <v>75.91</v>
      </c>
      <c r="JC256" s="460">
        <v>47885.77</v>
      </c>
      <c r="JD256" s="460">
        <v>20362.77</v>
      </c>
      <c r="JE256" s="460">
        <v>13578.4</v>
      </c>
      <c r="JF256" s="460">
        <v>4626.01</v>
      </c>
      <c r="JG256" s="460">
        <v>1759.57</v>
      </c>
      <c r="JH256" s="460">
        <v>497.48</v>
      </c>
      <c r="JI256" s="460">
        <v>173.72</v>
      </c>
      <c r="JJ256" s="460">
        <v>26.75</v>
      </c>
      <c r="JK256" s="483">
        <v>88986.38</v>
      </c>
      <c r="JL256" s="460">
        <v>42.2</v>
      </c>
      <c r="JM256" s="460">
        <v>31923.8</v>
      </c>
      <c r="JN256" s="460">
        <v>15837.7</v>
      </c>
      <c r="JO256" s="460">
        <v>12069.7</v>
      </c>
      <c r="JP256" s="460">
        <v>4626</v>
      </c>
      <c r="JQ256" s="460">
        <v>2150.6</v>
      </c>
      <c r="JR256" s="460">
        <v>718.6</v>
      </c>
      <c r="JS256" s="460">
        <v>289.5</v>
      </c>
      <c r="JT256" s="460">
        <v>53.5</v>
      </c>
      <c r="JU256" s="483">
        <v>67711.600000000006</v>
      </c>
      <c r="JV256" s="483">
        <v>0</v>
      </c>
      <c r="JW256" s="483">
        <v>67711.600000000006</v>
      </c>
      <c r="JX256" s="461"/>
      <c r="JY256" s="461"/>
      <c r="JZ256" s="461"/>
      <c r="KA256" s="461"/>
      <c r="KB256" s="461"/>
      <c r="KC256" s="461"/>
      <c r="KD256" s="461"/>
      <c r="KE256" s="461"/>
      <c r="KF256" s="461"/>
      <c r="KG256" s="461"/>
      <c r="KH256" s="461"/>
      <c r="KI256" s="461"/>
      <c r="KJ256" s="461"/>
      <c r="KK256" s="461"/>
      <c r="KL256" s="461"/>
      <c r="KM256" s="461"/>
      <c r="KN256" s="461"/>
      <c r="KO256" s="461"/>
      <c r="KP256" s="461"/>
      <c r="KQ256" s="461"/>
      <c r="KR256" s="461"/>
      <c r="KS256" s="461"/>
      <c r="KT256" s="461"/>
      <c r="KU256" s="461"/>
      <c r="KV256" s="461"/>
      <c r="KW256" s="461"/>
      <c r="KX256" s="462"/>
    </row>
    <row r="257" spans="1:310" s="463" customFormat="1" x14ac:dyDescent="0.2">
      <c r="A257" s="457" t="s">
        <v>517</v>
      </c>
      <c r="B257" s="473" t="s">
        <v>1095</v>
      </c>
      <c r="C257" s="464" t="s">
        <v>807</v>
      </c>
      <c r="D257" s="465" t="s">
        <v>518</v>
      </c>
      <c r="E257" s="484">
        <v>3665</v>
      </c>
      <c r="F257" s="484">
        <v>8339</v>
      </c>
      <c r="G257" s="484">
        <v>17605</v>
      </c>
      <c r="H257" s="484">
        <v>10438</v>
      </c>
      <c r="I257" s="484">
        <v>9895</v>
      </c>
      <c r="J257" s="484">
        <v>6356</v>
      </c>
      <c r="K257" s="484">
        <v>5673</v>
      </c>
      <c r="L257" s="484">
        <v>948</v>
      </c>
      <c r="M257" s="485">
        <v>62919</v>
      </c>
      <c r="N257" s="484">
        <v>185</v>
      </c>
      <c r="O257" s="484">
        <v>256</v>
      </c>
      <c r="P257" s="484">
        <v>270</v>
      </c>
      <c r="Q257" s="484">
        <v>127</v>
      </c>
      <c r="R257" s="484">
        <v>87</v>
      </c>
      <c r="S257" s="484">
        <v>45</v>
      </c>
      <c r="T257" s="484">
        <v>33</v>
      </c>
      <c r="U257" s="484">
        <v>7</v>
      </c>
      <c r="V257" s="485">
        <v>1010</v>
      </c>
      <c r="W257" s="484">
        <v>0</v>
      </c>
      <c r="X257" s="484">
        <v>0</v>
      </c>
      <c r="Y257" s="484">
        <v>0</v>
      </c>
      <c r="Z257" s="484">
        <v>0</v>
      </c>
      <c r="AA257" s="484">
        <v>0</v>
      </c>
      <c r="AB257" s="484">
        <v>0</v>
      </c>
      <c r="AC257" s="484">
        <v>0</v>
      </c>
      <c r="AD257" s="484">
        <v>0</v>
      </c>
      <c r="AE257" s="485">
        <v>0</v>
      </c>
      <c r="AF257" s="484">
        <v>3480</v>
      </c>
      <c r="AG257" s="484">
        <v>8083</v>
      </c>
      <c r="AH257" s="484">
        <v>17335</v>
      </c>
      <c r="AI257" s="484">
        <v>10311</v>
      </c>
      <c r="AJ257" s="484">
        <v>9808</v>
      </c>
      <c r="AK257" s="484">
        <v>6311</v>
      </c>
      <c r="AL257" s="484">
        <v>5640</v>
      </c>
      <c r="AM257" s="484">
        <v>941</v>
      </c>
      <c r="AN257" s="485">
        <v>61909</v>
      </c>
      <c r="AO257" s="484">
        <v>8</v>
      </c>
      <c r="AP257" s="484">
        <v>44</v>
      </c>
      <c r="AQ257" s="484">
        <v>94</v>
      </c>
      <c r="AR257" s="484">
        <v>57</v>
      </c>
      <c r="AS257" s="484">
        <v>50</v>
      </c>
      <c r="AT257" s="484">
        <v>35</v>
      </c>
      <c r="AU257" s="484">
        <v>38</v>
      </c>
      <c r="AV257" s="484">
        <v>15</v>
      </c>
      <c r="AW257" s="485">
        <v>341</v>
      </c>
      <c r="AX257" s="484">
        <v>8</v>
      </c>
      <c r="AY257" s="484">
        <v>44</v>
      </c>
      <c r="AZ257" s="484">
        <v>94</v>
      </c>
      <c r="BA257" s="484">
        <v>57</v>
      </c>
      <c r="BB257" s="484">
        <v>50</v>
      </c>
      <c r="BC257" s="484">
        <v>35</v>
      </c>
      <c r="BD257" s="484">
        <v>38</v>
      </c>
      <c r="BE257" s="484">
        <v>15</v>
      </c>
      <c r="BF257" s="486"/>
      <c r="BG257" s="485">
        <v>341</v>
      </c>
      <c r="BH257" s="484">
        <v>8</v>
      </c>
      <c r="BI257" s="484">
        <v>3516</v>
      </c>
      <c r="BJ257" s="484">
        <v>8133</v>
      </c>
      <c r="BK257" s="484">
        <v>17298</v>
      </c>
      <c r="BL257" s="484">
        <v>10304</v>
      </c>
      <c r="BM257" s="484">
        <v>9793</v>
      </c>
      <c r="BN257" s="484">
        <v>6314</v>
      </c>
      <c r="BO257" s="484">
        <v>5617</v>
      </c>
      <c r="BP257" s="484">
        <v>926</v>
      </c>
      <c r="BQ257" s="485">
        <v>61909</v>
      </c>
      <c r="BR257" s="484">
        <v>2</v>
      </c>
      <c r="BS257" s="484">
        <v>1972</v>
      </c>
      <c r="BT257" s="484">
        <v>3999</v>
      </c>
      <c r="BU257" s="484">
        <v>6139</v>
      </c>
      <c r="BV257" s="484">
        <v>3196</v>
      </c>
      <c r="BW257" s="484">
        <v>2342</v>
      </c>
      <c r="BX257" s="484">
        <v>1136</v>
      </c>
      <c r="BY257" s="484">
        <v>757</v>
      </c>
      <c r="BZ257" s="484">
        <v>111</v>
      </c>
      <c r="CA257" s="485">
        <v>19654</v>
      </c>
      <c r="CB257" s="484">
        <v>1</v>
      </c>
      <c r="CC257" s="484">
        <v>32</v>
      </c>
      <c r="CD257" s="484">
        <v>62</v>
      </c>
      <c r="CE257" s="484">
        <v>175</v>
      </c>
      <c r="CF257" s="484">
        <v>98</v>
      </c>
      <c r="CG257" s="484">
        <v>86</v>
      </c>
      <c r="CH257" s="484">
        <v>37</v>
      </c>
      <c r="CI257" s="484">
        <v>33</v>
      </c>
      <c r="CJ257" s="484">
        <v>5</v>
      </c>
      <c r="CK257" s="485">
        <v>529</v>
      </c>
      <c r="CL257" s="484">
        <v>0</v>
      </c>
      <c r="CM257" s="484">
        <v>1</v>
      </c>
      <c r="CN257" s="484">
        <v>10</v>
      </c>
      <c r="CO257" s="484">
        <v>10</v>
      </c>
      <c r="CP257" s="484">
        <v>6</v>
      </c>
      <c r="CQ257" s="484">
        <v>10</v>
      </c>
      <c r="CR257" s="484">
        <v>11</v>
      </c>
      <c r="CS257" s="484">
        <v>18</v>
      </c>
      <c r="CT257" s="484">
        <v>10</v>
      </c>
      <c r="CU257" s="485">
        <v>76</v>
      </c>
      <c r="CV257" s="484">
        <v>101</v>
      </c>
      <c r="CW257" s="484">
        <v>71</v>
      </c>
      <c r="CX257" s="484">
        <v>188</v>
      </c>
      <c r="CY257" s="484">
        <v>132</v>
      </c>
      <c r="CZ257" s="484">
        <v>97</v>
      </c>
      <c r="DA257" s="484">
        <v>61</v>
      </c>
      <c r="DB257" s="484">
        <v>56</v>
      </c>
      <c r="DC257" s="484">
        <v>31</v>
      </c>
      <c r="DD257" s="485">
        <v>737</v>
      </c>
      <c r="DE257" s="484">
        <v>93</v>
      </c>
      <c r="DF257" s="484">
        <v>139</v>
      </c>
      <c r="DG257" s="484">
        <v>238</v>
      </c>
      <c r="DH257" s="484">
        <v>119</v>
      </c>
      <c r="DI257" s="484">
        <v>100</v>
      </c>
      <c r="DJ257" s="484">
        <v>101</v>
      </c>
      <c r="DK257" s="484">
        <v>59</v>
      </c>
      <c r="DL257" s="484">
        <v>10</v>
      </c>
      <c r="DM257" s="485">
        <v>859</v>
      </c>
      <c r="DN257" s="484">
        <v>25</v>
      </c>
      <c r="DO257" s="484">
        <v>55</v>
      </c>
      <c r="DP257" s="484">
        <v>107</v>
      </c>
      <c r="DQ257" s="484">
        <v>56</v>
      </c>
      <c r="DR257" s="484">
        <v>45</v>
      </c>
      <c r="DS257" s="484">
        <v>19</v>
      </c>
      <c r="DT257" s="484">
        <v>29</v>
      </c>
      <c r="DU257" s="484">
        <v>5</v>
      </c>
      <c r="DV257" s="485">
        <v>341</v>
      </c>
      <c r="DW257" s="484">
        <v>28</v>
      </c>
      <c r="DX257" s="484">
        <v>34</v>
      </c>
      <c r="DY257" s="484">
        <v>36</v>
      </c>
      <c r="DZ257" s="484">
        <v>45</v>
      </c>
      <c r="EA257" s="484">
        <v>40</v>
      </c>
      <c r="EB257" s="484">
        <v>31</v>
      </c>
      <c r="EC257" s="484">
        <v>19</v>
      </c>
      <c r="ED257" s="484">
        <v>11</v>
      </c>
      <c r="EE257" s="485">
        <v>244</v>
      </c>
      <c r="EF257" s="484">
        <v>146</v>
      </c>
      <c r="EG257" s="484">
        <v>228</v>
      </c>
      <c r="EH257" s="484">
        <v>381</v>
      </c>
      <c r="EI257" s="484">
        <v>220</v>
      </c>
      <c r="EJ257" s="484">
        <v>185</v>
      </c>
      <c r="EK257" s="484">
        <v>151</v>
      </c>
      <c r="EL257" s="484">
        <v>107</v>
      </c>
      <c r="EM257" s="484">
        <v>26</v>
      </c>
      <c r="EN257" s="485">
        <v>1444</v>
      </c>
      <c r="EO257" s="484">
        <v>113</v>
      </c>
      <c r="EP257" s="484">
        <v>148</v>
      </c>
      <c r="EQ257" s="484">
        <v>221</v>
      </c>
      <c r="ER257" s="484">
        <v>146</v>
      </c>
      <c r="ES257" s="484">
        <v>117</v>
      </c>
      <c r="ET257" s="484">
        <v>103</v>
      </c>
      <c r="EU257" s="484">
        <v>65</v>
      </c>
      <c r="EV257" s="484">
        <v>21</v>
      </c>
      <c r="EW257" s="485">
        <v>934</v>
      </c>
      <c r="EX257" s="484">
        <v>0</v>
      </c>
      <c r="EY257" s="484">
        <v>0</v>
      </c>
      <c r="EZ257" s="484">
        <v>0</v>
      </c>
      <c r="FA257" s="484">
        <v>0</v>
      </c>
      <c r="FB257" s="484">
        <v>0</v>
      </c>
      <c r="FC257" s="484">
        <v>0</v>
      </c>
      <c r="FD257" s="484">
        <v>0</v>
      </c>
      <c r="FE257" s="484">
        <v>0</v>
      </c>
      <c r="FF257" s="485">
        <v>0</v>
      </c>
      <c r="FG257" s="484">
        <v>0</v>
      </c>
      <c r="FH257" s="484">
        <v>0</v>
      </c>
      <c r="FI257" s="484">
        <v>0</v>
      </c>
      <c r="FJ257" s="484">
        <v>0</v>
      </c>
      <c r="FK257" s="484">
        <v>0</v>
      </c>
      <c r="FL257" s="484">
        <v>0</v>
      </c>
      <c r="FM257" s="484">
        <v>0</v>
      </c>
      <c r="FN257" s="484">
        <v>0</v>
      </c>
      <c r="FO257" s="485">
        <v>0</v>
      </c>
      <c r="FP257" s="484">
        <v>5</v>
      </c>
      <c r="FQ257" s="484">
        <v>4</v>
      </c>
      <c r="FR257" s="484">
        <v>18</v>
      </c>
      <c r="FS257" s="484">
        <v>12</v>
      </c>
      <c r="FT257" s="484">
        <v>8</v>
      </c>
      <c r="FU257" s="484">
        <v>7</v>
      </c>
      <c r="FV257" s="484">
        <v>7</v>
      </c>
      <c r="FW257" s="484">
        <v>1</v>
      </c>
      <c r="FX257" s="485">
        <v>62</v>
      </c>
      <c r="FY257" s="484">
        <v>108</v>
      </c>
      <c r="FZ257" s="484">
        <v>144</v>
      </c>
      <c r="GA257" s="484">
        <v>203</v>
      </c>
      <c r="GB257" s="484">
        <v>134</v>
      </c>
      <c r="GC257" s="484">
        <v>109</v>
      </c>
      <c r="GD257" s="484">
        <v>96</v>
      </c>
      <c r="GE257" s="484">
        <v>58</v>
      </c>
      <c r="GF257" s="484">
        <v>20</v>
      </c>
      <c r="GG257" s="485">
        <v>872</v>
      </c>
      <c r="GH257" s="484">
        <v>5</v>
      </c>
      <c r="GI257" s="484">
        <v>1426</v>
      </c>
      <c r="GJ257" s="484">
        <v>3968</v>
      </c>
      <c r="GK257" s="484">
        <v>10809</v>
      </c>
      <c r="GL257" s="484">
        <v>6892</v>
      </c>
      <c r="GM257" s="484">
        <v>7265</v>
      </c>
      <c r="GN257" s="484">
        <v>5076</v>
      </c>
      <c r="GO257" s="484">
        <v>4759</v>
      </c>
      <c r="GP257" s="484">
        <v>784</v>
      </c>
      <c r="GQ257" s="485">
        <v>40984</v>
      </c>
      <c r="GR257" s="484">
        <v>3</v>
      </c>
      <c r="GS257" s="484">
        <v>2090</v>
      </c>
      <c r="GT257" s="484">
        <v>4165</v>
      </c>
      <c r="GU257" s="484">
        <v>6489</v>
      </c>
      <c r="GV257" s="484">
        <v>3412</v>
      </c>
      <c r="GW257" s="484">
        <v>2528</v>
      </c>
      <c r="GX257" s="484">
        <v>1238</v>
      </c>
      <c r="GY257" s="484">
        <v>858</v>
      </c>
      <c r="GZ257" s="484">
        <v>142</v>
      </c>
      <c r="HA257" s="485">
        <v>20925</v>
      </c>
      <c r="HB257" s="460">
        <v>0</v>
      </c>
      <c r="HC257" s="460">
        <v>10.3</v>
      </c>
      <c r="HD257" s="460">
        <v>2.2999999999999998</v>
      </c>
      <c r="HE257" s="460">
        <v>1.5</v>
      </c>
      <c r="HF257" s="460">
        <v>0.5</v>
      </c>
      <c r="HG257" s="460">
        <v>0</v>
      </c>
      <c r="HH257" s="460">
        <v>0</v>
      </c>
      <c r="HI257" s="460">
        <v>0.5</v>
      </c>
      <c r="HJ257" s="460">
        <v>0</v>
      </c>
      <c r="HK257" s="483">
        <v>15.1</v>
      </c>
      <c r="HL257" s="460">
        <v>7.25</v>
      </c>
      <c r="HM257" s="460">
        <v>2992.7</v>
      </c>
      <c r="HN257" s="460">
        <v>7086.95</v>
      </c>
      <c r="HO257" s="460">
        <v>15631</v>
      </c>
      <c r="HP257" s="460">
        <v>9460.5</v>
      </c>
      <c r="HQ257" s="460">
        <v>9173.5</v>
      </c>
      <c r="HR257" s="460">
        <v>6025.25</v>
      </c>
      <c r="HS257" s="460">
        <v>5399</v>
      </c>
      <c r="HT257" s="460">
        <v>898</v>
      </c>
      <c r="HU257" s="483">
        <v>56674.15</v>
      </c>
      <c r="HV257" s="460">
        <v>4</v>
      </c>
      <c r="HW257" s="460">
        <v>1995.1</v>
      </c>
      <c r="HX257" s="460">
        <v>5512.1</v>
      </c>
      <c r="HY257" s="460">
        <v>13894.2</v>
      </c>
      <c r="HZ257" s="460">
        <v>9460.5</v>
      </c>
      <c r="IA257" s="460">
        <v>11212.1</v>
      </c>
      <c r="IB257" s="460">
        <v>8703.1</v>
      </c>
      <c r="IC257" s="460">
        <v>8998.2999999999993</v>
      </c>
      <c r="ID257" s="460">
        <v>1796</v>
      </c>
      <c r="IE257" s="483">
        <v>61575.4</v>
      </c>
      <c r="IF257" s="483">
        <v>71.599999999999994</v>
      </c>
      <c r="IG257" s="483">
        <v>61647</v>
      </c>
      <c r="IH257" s="460">
        <v>7.25</v>
      </c>
      <c r="II257" s="460">
        <v>2992.7</v>
      </c>
      <c r="IJ257" s="460">
        <v>7086.95</v>
      </c>
      <c r="IK257" s="460">
        <v>15631</v>
      </c>
      <c r="IL257" s="460">
        <v>9460.5</v>
      </c>
      <c r="IM257" s="460">
        <v>9173.5</v>
      </c>
      <c r="IN257" s="460">
        <v>6025.25</v>
      </c>
      <c r="IO257" s="460">
        <v>5399</v>
      </c>
      <c r="IP257" s="460">
        <v>898</v>
      </c>
      <c r="IQ257" s="483">
        <v>56674.15</v>
      </c>
      <c r="IR257" s="460">
        <v>1.18</v>
      </c>
      <c r="IS257" s="460">
        <v>549.49</v>
      </c>
      <c r="IT257" s="460">
        <v>1254.99</v>
      </c>
      <c r="IU257" s="460">
        <v>1494.32</v>
      </c>
      <c r="IV257" s="460">
        <v>433.72</v>
      </c>
      <c r="IW257" s="460">
        <v>174.26</v>
      </c>
      <c r="IX257" s="460">
        <v>46.91</v>
      </c>
      <c r="IY257" s="460">
        <v>19.27</v>
      </c>
      <c r="IZ257" s="460">
        <v>0.35</v>
      </c>
      <c r="JA257" s="483">
        <v>3974.49</v>
      </c>
      <c r="JB257" s="460">
        <v>6.07</v>
      </c>
      <c r="JC257" s="460">
        <v>2443.21</v>
      </c>
      <c r="JD257" s="460">
        <v>5831.96</v>
      </c>
      <c r="JE257" s="460">
        <v>14136.68</v>
      </c>
      <c r="JF257" s="460">
        <v>9026.7800000000007</v>
      </c>
      <c r="JG257" s="460">
        <v>8999.24</v>
      </c>
      <c r="JH257" s="460">
        <v>5978.34</v>
      </c>
      <c r="JI257" s="460">
        <v>5379.73</v>
      </c>
      <c r="JJ257" s="460">
        <v>897.65</v>
      </c>
      <c r="JK257" s="483">
        <v>52699.66</v>
      </c>
      <c r="JL257" s="460">
        <v>3.4</v>
      </c>
      <c r="JM257" s="460">
        <v>1628.8</v>
      </c>
      <c r="JN257" s="460">
        <v>4536</v>
      </c>
      <c r="JO257" s="460">
        <v>12565.9</v>
      </c>
      <c r="JP257" s="460">
        <v>9026.7999999999993</v>
      </c>
      <c r="JQ257" s="460">
        <v>10999.1</v>
      </c>
      <c r="JR257" s="460">
        <v>8635.4</v>
      </c>
      <c r="JS257" s="460">
        <v>8966.2000000000007</v>
      </c>
      <c r="JT257" s="460">
        <v>1795.3</v>
      </c>
      <c r="JU257" s="483">
        <v>58156.9</v>
      </c>
      <c r="JV257" s="483">
        <v>71.599999999999994</v>
      </c>
      <c r="JW257" s="483">
        <v>58228.5</v>
      </c>
      <c r="JX257" s="461"/>
      <c r="JY257" s="461"/>
      <c r="JZ257" s="461"/>
      <c r="KA257" s="461"/>
      <c r="KB257" s="461"/>
      <c r="KC257" s="461"/>
      <c r="KD257" s="461"/>
      <c r="KE257" s="461"/>
      <c r="KF257" s="461"/>
      <c r="KG257" s="461"/>
      <c r="KH257" s="461"/>
      <c r="KI257" s="461"/>
      <c r="KJ257" s="461"/>
      <c r="KK257" s="461"/>
      <c r="KL257" s="461"/>
      <c r="KM257" s="461"/>
      <c r="KN257" s="461"/>
      <c r="KO257" s="461"/>
      <c r="KP257" s="461"/>
      <c r="KQ257" s="461"/>
      <c r="KR257" s="461"/>
      <c r="KS257" s="461"/>
      <c r="KT257" s="461"/>
      <c r="KU257" s="461"/>
      <c r="KV257" s="461"/>
      <c r="KW257" s="461"/>
      <c r="KX257" s="462"/>
    </row>
    <row r="258" spans="1:310" s="463" customFormat="1" x14ac:dyDescent="0.2">
      <c r="A258" s="457" t="s">
        <v>519</v>
      </c>
      <c r="B258" s="473" t="s">
        <v>1096</v>
      </c>
      <c r="C258" s="464" t="s">
        <v>801</v>
      </c>
      <c r="D258" s="465" t="s">
        <v>520</v>
      </c>
      <c r="E258" s="484">
        <v>7535</v>
      </c>
      <c r="F258" s="484">
        <v>12667</v>
      </c>
      <c r="G258" s="484">
        <v>12658</v>
      </c>
      <c r="H258" s="484">
        <v>8284</v>
      </c>
      <c r="I258" s="484">
        <v>6917</v>
      </c>
      <c r="J258" s="484">
        <v>4088</v>
      </c>
      <c r="K258" s="484">
        <v>2596</v>
      </c>
      <c r="L258" s="484">
        <v>253</v>
      </c>
      <c r="M258" s="485">
        <v>54998</v>
      </c>
      <c r="N258" s="484">
        <v>146</v>
      </c>
      <c r="O258" s="484">
        <v>140</v>
      </c>
      <c r="P258" s="484">
        <v>125</v>
      </c>
      <c r="Q258" s="484">
        <v>100</v>
      </c>
      <c r="R258" s="484">
        <v>67</v>
      </c>
      <c r="S258" s="484">
        <v>31</v>
      </c>
      <c r="T258" s="484">
        <v>26</v>
      </c>
      <c r="U258" s="484">
        <v>4</v>
      </c>
      <c r="V258" s="485">
        <v>639</v>
      </c>
      <c r="W258" s="484">
        <v>0</v>
      </c>
      <c r="X258" s="484">
        <v>0</v>
      </c>
      <c r="Y258" s="484">
        <v>0</v>
      </c>
      <c r="Z258" s="484">
        <v>0</v>
      </c>
      <c r="AA258" s="484">
        <v>0</v>
      </c>
      <c r="AB258" s="484">
        <v>0</v>
      </c>
      <c r="AC258" s="484">
        <v>0</v>
      </c>
      <c r="AD258" s="484">
        <v>0</v>
      </c>
      <c r="AE258" s="485">
        <v>0</v>
      </c>
      <c r="AF258" s="484">
        <v>7389</v>
      </c>
      <c r="AG258" s="484">
        <v>12527</v>
      </c>
      <c r="AH258" s="484">
        <v>12533</v>
      </c>
      <c r="AI258" s="484">
        <v>8184</v>
      </c>
      <c r="AJ258" s="484">
        <v>6850</v>
      </c>
      <c r="AK258" s="484">
        <v>4057</v>
      </c>
      <c r="AL258" s="484">
        <v>2570</v>
      </c>
      <c r="AM258" s="484">
        <v>249</v>
      </c>
      <c r="AN258" s="485">
        <v>54359</v>
      </c>
      <c r="AO258" s="484">
        <v>24</v>
      </c>
      <c r="AP258" s="484">
        <v>47</v>
      </c>
      <c r="AQ258" s="484">
        <v>71</v>
      </c>
      <c r="AR258" s="484">
        <v>71</v>
      </c>
      <c r="AS258" s="484">
        <v>62</v>
      </c>
      <c r="AT258" s="484">
        <v>36</v>
      </c>
      <c r="AU258" s="484">
        <v>34</v>
      </c>
      <c r="AV258" s="484">
        <v>12</v>
      </c>
      <c r="AW258" s="485">
        <v>357</v>
      </c>
      <c r="AX258" s="484">
        <v>24</v>
      </c>
      <c r="AY258" s="484">
        <v>47</v>
      </c>
      <c r="AZ258" s="484">
        <v>71</v>
      </c>
      <c r="BA258" s="484">
        <v>71</v>
      </c>
      <c r="BB258" s="484">
        <v>62</v>
      </c>
      <c r="BC258" s="484">
        <v>36</v>
      </c>
      <c r="BD258" s="484">
        <v>34</v>
      </c>
      <c r="BE258" s="484">
        <v>12</v>
      </c>
      <c r="BF258" s="486"/>
      <c r="BG258" s="485">
        <v>357</v>
      </c>
      <c r="BH258" s="484">
        <v>24</v>
      </c>
      <c r="BI258" s="484">
        <v>7412</v>
      </c>
      <c r="BJ258" s="484">
        <v>12551</v>
      </c>
      <c r="BK258" s="484">
        <v>12533</v>
      </c>
      <c r="BL258" s="484">
        <v>8175</v>
      </c>
      <c r="BM258" s="484">
        <v>6824</v>
      </c>
      <c r="BN258" s="484">
        <v>4055</v>
      </c>
      <c r="BO258" s="484">
        <v>2548</v>
      </c>
      <c r="BP258" s="484">
        <v>237</v>
      </c>
      <c r="BQ258" s="485">
        <v>54359</v>
      </c>
      <c r="BR258" s="484">
        <v>8</v>
      </c>
      <c r="BS258" s="484">
        <v>4485</v>
      </c>
      <c r="BT258" s="484">
        <v>5061</v>
      </c>
      <c r="BU258" s="484">
        <v>3675</v>
      </c>
      <c r="BV258" s="484">
        <v>1990</v>
      </c>
      <c r="BW258" s="484">
        <v>1297</v>
      </c>
      <c r="BX258" s="484">
        <v>640</v>
      </c>
      <c r="BY258" s="484">
        <v>346</v>
      </c>
      <c r="BZ258" s="484">
        <v>27</v>
      </c>
      <c r="CA258" s="485">
        <v>17529</v>
      </c>
      <c r="CB258" s="484">
        <v>1</v>
      </c>
      <c r="CC258" s="484">
        <v>17</v>
      </c>
      <c r="CD258" s="484">
        <v>92</v>
      </c>
      <c r="CE258" s="484">
        <v>89</v>
      </c>
      <c r="CF258" s="484">
        <v>57</v>
      </c>
      <c r="CG258" s="484">
        <v>32</v>
      </c>
      <c r="CH258" s="484">
        <v>24</v>
      </c>
      <c r="CI258" s="484">
        <v>11</v>
      </c>
      <c r="CJ258" s="484">
        <v>0</v>
      </c>
      <c r="CK258" s="485">
        <v>323</v>
      </c>
      <c r="CL258" s="484">
        <v>2</v>
      </c>
      <c r="CM258" s="484">
        <v>6</v>
      </c>
      <c r="CN258" s="484">
        <v>4</v>
      </c>
      <c r="CO258" s="484">
        <v>14</v>
      </c>
      <c r="CP258" s="484">
        <v>9</v>
      </c>
      <c r="CQ258" s="484">
        <v>14</v>
      </c>
      <c r="CR258" s="484">
        <v>20</v>
      </c>
      <c r="CS258" s="484">
        <v>12</v>
      </c>
      <c r="CT258" s="484">
        <v>6</v>
      </c>
      <c r="CU258" s="485">
        <v>87</v>
      </c>
      <c r="CV258" s="484">
        <v>84</v>
      </c>
      <c r="CW258" s="484">
        <v>90</v>
      </c>
      <c r="CX258" s="484">
        <v>92</v>
      </c>
      <c r="CY258" s="484">
        <v>65</v>
      </c>
      <c r="CZ258" s="484">
        <v>54</v>
      </c>
      <c r="DA258" s="484">
        <v>47</v>
      </c>
      <c r="DB258" s="484">
        <v>49</v>
      </c>
      <c r="DC258" s="484">
        <v>19</v>
      </c>
      <c r="DD258" s="485">
        <v>500</v>
      </c>
      <c r="DE258" s="484">
        <v>102</v>
      </c>
      <c r="DF258" s="484">
        <v>105</v>
      </c>
      <c r="DG258" s="484">
        <v>73</v>
      </c>
      <c r="DH258" s="484">
        <v>46</v>
      </c>
      <c r="DI258" s="484">
        <v>22</v>
      </c>
      <c r="DJ258" s="484">
        <v>25</v>
      </c>
      <c r="DK258" s="484">
        <v>18</v>
      </c>
      <c r="DL258" s="484">
        <v>2</v>
      </c>
      <c r="DM258" s="485">
        <v>393</v>
      </c>
      <c r="DN258" s="484">
        <v>140</v>
      </c>
      <c r="DO258" s="484">
        <v>151</v>
      </c>
      <c r="DP258" s="484">
        <v>106</v>
      </c>
      <c r="DQ258" s="484">
        <v>63</v>
      </c>
      <c r="DR258" s="484">
        <v>28</v>
      </c>
      <c r="DS258" s="484">
        <v>20</v>
      </c>
      <c r="DT258" s="484">
        <v>14</v>
      </c>
      <c r="DU258" s="484">
        <v>0</v>
      </c>
      <c r="DV258" s="485">
        <v>522</v>
      </c>
      <c r="DW258" s="484">
        <v>71</v>
      </c>
      <c r="DX258" s="484">
        <v>29</v>
      </c>
      <c r="DY258" s="484">
        <v>27</v>
      </c>
      <c r="DZ258" s="484">
        <v>16</v>
      </c>
      <c r="EA258" s="484">
        <v>11</v>
      </c>
      <c r="EB258" s="484">
        <v>6</v>
      </c>
      <c r="EC258" s="484">
        <v>5</v>
      </c>
      <c r="ED258" s="484">
        <v>1</v>
      </c>
      <c r="EE258" s="485">
        <v>166</v>
      </c>
      <c r="EF258" s="484">
        <v>313</v>
      </c>
      <c r="EG258" s="484">
        <v>285</v>
      </c>
      <c r="EH258" s="484">
        <v>206</v>
      </c>
      <c r="EI258" s="484">
        <v>125</v>
      </c>
      <c r="EJ258" s="484">
        <v>61</v>
      </c>
      <c r="EK258" s="484">
        <v>51</v>
      </c>
      <c r="EL258" s="484">
        <v>37</v>
      </c>
      <c r="EM258" s="484">
        <v>3</v>
      </c>
      <c r="EN258" s="485">
        <v>1081</v>
      </c>
      <c r="EO258" s="484">
        <v>186</v>
      </c>
      <c r="EP258" s="484">
        <v>160</v>
      </c>
      <c r="EQ258" s="484">
        <v>119</v>
      </c>
      <c r="ER258" s="484">
        <v>83</v>
      </c>
      <c r="ES258" s="484">
        <v>42</v>
      </c>
      <c r="ET258" s="484">
        <v>37</v>
      </c>
      <c r="EU258" s="484">
        <v>30</v>
      </c>
      <c r="EV258" s="484">
        <v>3</v>
      </c>
      <c r="EW258" s="485">
        <v>660</v>
      </c>
      <c r="EX258" s="484">
        <v>0</v>
      </c>
      <c r="EY258" s="484">
        <v>0</v>
      </c>
      <c r="EZ258" s="484">
        <v>0</v>
      </c>
      <c r="FA258" s="484">
        <v>0</v>
      </c>
      <c r="FB258" s="484">
        <v>0</v>
      </c>
      <c r="FC258" s="484">
        <v>0</v>
      </c>
      <c r="FD258" s="484">
        <v>0</v>
      </c>
      <c r="FE258" s="484">
        <v>0</v>
      </c>
      <c r="FF258" s="485">
        <v>0</v>
      </c>
      <c r="FG258" s="484">
        <v>0</v>
      </c>
      <c r="FH258" s="484">
        <v>0</v>
      </c>
      <c r="FI258" s="484">
        <v>0</v>
      </c>
      <c r="FJ258" s="484">
        <v>0</v>
      </c>
      <c r="FK258" s="484">
        <v>0</v>
      </c>
      <c r="FL258" s="484">
        <v>0</v>
      </c>
      <c r="FM258" s="484">
        <v>0</v>
      </c>
      <c r="FN258" s="484">
        <v>0</v>
      </c>
      <c r="FO258" s="485">
        <v>0</v>
      </c>
      <c r="FP258" s="484">
        <v>5</v>
      </c>
      <c r="FQ258" s="484">
        <v>22</v>
      </c>
      <c r="FR258" s="484">
        <v>17</v>
      </c>
      <c r="FS258" s="484">
        <v>20</v>
      </c>
      <c r="FT258" s="484">
        <v>9</v>
      </c>
      <c r="FU258" s="484">
        <v>5</v>
      </c>
      <c r="FV258" s="484">
        <v>7</v>
      </c>
      <c r="FW258" s="484">
        <v>0</v>
      </c>
      <c r="FX258" s="485">
        <v>85</v>
      </c>
      <c r="FY258" s="484">
        <v>181</v>
      </c>
      <c r="FZ258" s="484">
        <v>138</v>
      </c>
      <c r="GA258" s="484">
        <v>102</v>
      </c>
      <c r="GB258" s="484">
        <v>63</v>
      </c>
      <c r="GC258" s="484">
        <v>33</v>
      </c>
      <c r="GD258" s="484">
        <v>32</v>
      </c>
      <c r="GE258" s="484">
        <v>23</v>
      </c>
      <c r="GF258" s="484">
        <v>3</v>
      </c>
      <c r="GG258" s="485">
        <v>575</v>
      </c>
      <c r="GH258" s="484">
        <v>13</v>
      </c>
      <c r="GI258" s="484">
        <v>2693</v>
      </c>
      <c r="GJ258" s="484">
        <v>7213</v>
      </c>
      <c r="GK258" s="484">
        <v>8621</v>
      </c>
      <c r="GL258" s="484">
        <v>6040</v>
      </c>
      <c r="GM258" s="484">
        <v>5441</v>
      </c>
      <c r="GN258" s="484">
        <v>3345</v>
      </c>
      <c r="GO258" s="484">
        <v>2160</v>
      </c>
      <c r="GP258" s="484">
        <v>203</v>
      </c>
      <c r="GQ258" s="485">
        <v>35729</v>
      </c>
      <c r="GR258" s="484">
        <v>11</v>
      </c>
      <c r="GS258" s="484">
        <v>4719</v>
      </c>
      <c r="GT258" s="484">
        <v>5338</v>
      </c>
      <c r="GU258" s="484">
        <v>3912</v>
      </c>
      <c r="GV258" s="484">
        <v>2135</v>
      </c>
      <c r="GW258" s="484">
        <v>1383</v>
      </c>
      <c r="GX258" s="484">
        <v>710</v>
      </c>
      <c r="GY258" s="484">
        <v>388</v>
      </c>
      <c r="GZ258" s="484">
        <v>34</v>
      </c>
      <c r="HA258" s="485">
        <v>18630</v>
      </c>
      <c r="HB258" s="460">
        <v>0</v>
      </c>
      <c r="HC258" s="460">
        <v>27.9</v>
      </c>
      <c r="HD258" s="460">
        <v>3.8</v>
      </c>
      <c r="HE258" s="460">
        <v>3.5</v>
      </c>
      <c r="HF258" s="460">
        <v>2.5</v>
      </c>
      <c r="HG258" s="460">
        <v>1.5</v>
      </c>
      <c r="HH258" s="460">
        <v>0.5</v>
      </c>
      <c r="HI258" s="460">
        <v>0</v>
      </c>
      <c r="HJ258" s="460">
        <v>0</v>
      </c>
      <c r="HK258" s="483">
        <v>39.700000000000003</v>
      </c>
      <c r="HL258" s="460">
        <v>20.75</v>
      </c>
      <c r="HM258" s="460">
        <v>6307.6</v>
      </c>
      <c r="HN258" s="460">
        <v>11254.1</v>
      </c>
      <c r="HO258" s="460">
        <v>11594.9</v>
      </c>
      <c r="HP258" s="460">
        <v>7663.5</v>
      </c>
      <c r="HQ258" s="460">
        <v>6491.15</v>
      </c>
      <c r="HR258" s="460">
        <v>3879.5</v>
      </c>
      <c r="HS258" s="460">
        <v>2455.25</v>
      </c>
      <c r="HT258" s="460">
        <v>228.25</v>
      </c>
      <c r="HU258" s="483">
        <v>49895</v>
      </c>
      <c r="HV258" s="460">
        <v>11.5</v>
      </c>
      <c r="HW258" s="460">
        <v>4205.1000000000004</v>
      </c>
      <c r="HX258" s="460">
        <v>8753.2000000000007</v>
      </c>
      <c r="HY258" s="460">
        <v>10306.6</v>
      </c>
      <c r="HZ258" s="460">
        <v>7663.5</v>
      </c>
      <c r="IA258" s="460">
        <v>7933.6</v>
      </c>
      <c r="IB258" s="460">
        <v>5603.7</v>
      </c>
      <c r="IC258" s="460">
        <v>4092.1</v>
      </c>
      <c r="ID258" s="460">
        <v>456.5</v>
      </c>
      <c r="IE258" s="483">
        <v>49025.8</v>
      </c>
      <c r="IF258" s="483">
        <v>0</v>
      </c>
      <c r="IG258" s="483">
        <v>49025.8</v>
      </c>
      <c r="IH258" s="460">
        <v>20.75</v>
      </c>
      <c r="II258" s="460">
        <v>6307.6</v>
      </c>
      <c r="IJ258" s="460">
        <v>11254.1</v>
      </c>
      <c r="IK258" s="460">
        <v>11594.9</v>
      </c>
      <c r="IL258" s="460">
        <v>7663.5</v>
      </c>
      <c r="IM258" s="460">
        <v>6491.15</v>
      </c>
      <c r="IN258" s="460">
        <v>3879.5</v>
      </c>
      <c r="IO258" s="460">
        <v>2455.25</v>
      </c>
      <c r="IP258" s="460">
        <v>228.25</v>
      </c>
      <c r="IQ258" s="483">
        <v>49895</v>
      </c>
      <c r="IR258" s="460">
        <v>7.28</v>
      </c>
      <c r="IS258" s="460">
        <v>1643.88</v>
      </c>
      <c r="IT258" s="460">
        <v>1428.68</v>
      </c>
      <c r="IU258" s="460">
        <v>679.96</v>
      </c>
      <c r="IV258" s="460">
        <v>195.74</v>
      </c>
      <c r="IW258" s="460">
        <v>97.53</v>
      </c>
      <c r="IX258" s="460">
        <v>23.45</v>
      </c>
      <c r="IY258" s="460">
        <v>11.08</v>
      </c>
      <c r="IZ258" s="460">
        <v>0.72</v>
      </c>
      <c r="JA258" s="483">
        <v>4088.32</v>
      </c>
      <c r="JB258" s="460">
        <v>13.47</v>
      </c>
      <c r="JC258" s="460">
        <v>4663.72</v>
      </c>
      <c r="JD258" s="460">
        <v>9825.42</v>
      </c>
      <c r="JE258" s="460">
        <v>10914.94</v>
      </c>
      <c r="JF258" s="460">
        <v>7467.76</v>
      </c>
      <c r="JG258" s="460">
        <v>6393.62</v>
      </c>
      <c r="JH258" s="460">
        <v>3856.05</v>
      </c>
      <c r="JI258" s="460">
        <v>2444.17</v>
      </c>
      <c r="JJ258" s="460">
        <v>227.53</v>
      </c>
      <c r="JK258" s="483">
        <v>45806.68</v>
      </c>
      <c r="JL258" s="460">
        <v>7.5</v>
      </c>
      <c r="JM258" s="460">
        <v>3109.1</v>
      </c>
      <c r="JN258" s="460">
        <v>7642</v>
      </c>
      <c r="JO258" s="460">
        <v>9702.2000000000007</v>
      </c>
      <c r="JP258" s="460">
        <v>7467.8</v>
      </c>
      <c r="JQ258" s="460">
        <v>7814.4</v>
      </c>
      <c r="JR258" s="460">
        <v>5569.9</v>
      </c>
      <c r="JS258" s="460">
        <v>4073.6</v>
      </c>
      <c r="JT258" s="460">
        <v>455.1</v>
      </c>
      <c r="JU258" s="483">
        <v>45841.599999999999</v>
      </c>
      <c r="JV258" s="483">
        <v>0</v>
      </c>
      <c r="JW258" s="483">
        <v>45841.599999999999</v>
      </c>
      <c r="JX258" s="461"/>
      <c r="JY258" s="461"/>
      <c r="JZ258" s="461"/>
      <c r="KA258" s="461"/>
      <c r="KB258" s="461"/>
      <c r="KC258" s="461"/>
      <c r="KD258" s="461"/>
      <c r="KE258" s="461"/>
      <c r="KF258" s="461"/>
      <c r="KG258" s="461"/>
      <c r="KH258" s="461"/>
      <c r="KI258" s="461"/>
      <c r="KJ258" s="461"/>
      <c r="KK258" s="461"/>
      <c r="KL258" s="461"/>
      <c r="KM258" s="461"/>
      <c r="KN258" s="461"/>
      <c r="KO258" s="461"/>
      <c r="KP258" s="461"/>
      <c r="KQ258" s="461"/>
      <c r="KR258" s="461"/>
      <c r="KS258" s="461"/>
      <c r="KT258" s="461"/>
      <c r="KU258" s="461"/>
      <c r="KV258" s="461"/>
      <c r="KW258" s="461"/>
      <c r="KX258" s="462"/>
    </row>
    <row r="259" spans="1:310" s="463" customFormat="1" x14ac:dyDescent="0.2">
      <c r="A259" s="457" t="s">
        <v>521</v>
      </c>
      <c r="B259" s="473" t="s">
        <v>1097</v>
      </c>
      <c r="C259" s="464" t="s">
        <v>870</v>
      </c>
      <c r="D259" s="465" t="s">
        <v>522</v>
      </c>
      <c r="E259" s="484">
        <v>80115</v>
      </c>
      <c r="F259" s="484">
        <v>19170</v>
      </c>
      <c r="G259" s="484">
        <v>17729</v>
      </c>
      <c r="H259" s="484">
        <v>9355</v>
      </c>
      <c r="I259" s="484">
        <v>3410</v>
      </c>
      <c r="J259" s="484">
        <v>1152</v>
      </c>
      <c r="K259" s="484">
        <v>654</v>
      </c>
      <c r="L259" s="484">
        <v>59</v>
      </c>
      <c r="M259" s="485">
        <v>131644</v>
      </c>
      <c r="N259" s="484">
        <v>2305</v>
      </c>
      <c r="O259" s="484">
        <v>417</v>
      </c>
      <c r="P259" s="484">
        <v>564</v>
      </c>
      <c r="Q259" s="484">
        <v>197</v>
      </c>
      <c r="R259" s="484">
        <v>34</v>
      </c>
      <c r="S259" s="484">
        <v>12</v>
      </c>
      <c r="T259" s="484">
        <v>8</v>
      </c>
      <c r="U259" s="484">
        <v>1</v>
      </c>
      <c r="V259" s="485">
        <v>3538</v>
      </c>
      <c r="W259" s="484">
        <v>0</v>
      </c>
      <c r="X259" s="484">
        <v>0</v>
      </c>
      <c r="Y259" s="484">
        <v>0</v>
      </c>
      <c r="Z259" s="484">
        <v>0</v>
      </c>
      <c r="AA259" s="484">
        <v>0</v>
      </c>
      <c r="AB259" s="484">
        <v>0</v>
      </c>
      <c r="AC259" s="484">
        <v>0</v>
      </c>
      <c r="AD259" s="484">
        <v>0</v>
      </c>
      <c r="AE259" s="485">
        <v>0</v>
      </c>
      <c r="AF259" s="484">
        <v>77810</v>
      </c>
      <c r="AG259" s="484">
        <v>18753</v>
      </c>
      <c r="AH259" s="484">
        <v>17165</v>
      </c>
      <c r="AI259" s="484">
        <v>9158</v>
      </c>
      <c r="AJ259" s="484">
        <v>3376</v>
      </c>
      <c r="AK259" s="484">
        <v>1140</v>
      </c>
      <c r="AL259" s="484">
        <v>646</v>
      </c>
      <c r="AM259" s="484">
        <v>58</v>
      </c>
      <c r="AN259" s="485">
        <v>128106</v>
      </c>
      <c r="AO259" s="484">
        <v>210</v>
      </c>
      <c r="AP259" s="484">
        <v>78</v>
      </c>
      <c r="AQ259" s="484">
        <v>127</v>
      </c>
      <c r="AR259" s="484">
        <v>68</v>
      </c>
      <c r="AS259" s="484">
        <v>43</v>
      </c>
      <c r="AT259" s="484">
        <v>32</v>
      </c>
      <c r="AU259" s="484">
        <v>26</v>
      </c>
      <c r="AV259" s="484">
        <v>36</v>
      </c>
      <c r="AW259" s="485">
        <v>620</v>
      </c>
      <c r="AX259" s="484">
        <v>210</v>
      </c>
      <c r="AY259" s="484">
        <v>78</v>
      </c>
      <c r="AZ259" s="484">
        <v>127</v>
      </c>
      <c r="BA259" s="484">
        <v>68</v>
      </c>
      <c r="BB259" s="484">
        <v>43</v>
      </c>
      <c r="BC259" s="484">
        <v>32</v>
      </c>
      <c r="BD259" s="484">
        <v>26</v>
      </c>
      <c r="BE259" s="484">
        <v>36</v>
      </c>
      <c r="BF259" s="486"/>
      <c r="BG259" s="485">
        <v>620</v>
      </c>
      <c r="BH259" s="484">
        <v>210</v>
      </c>
      <c r="BI259" s="484">
        <v>77678</v>
      </c>
      <c r="BJ259" s="484">
        <v>18802</v>
      </c>
      <c r="BK259" s="484">
        <v>17106</v>
      </c>
      <c r="BL259" s="484">
        <v>9133</v>
      </c>
      <c r="BM259" s="484">
        <v>3365</v>
      </c>
      <c r="BN259" s="484">
        <v>1134</v>
      </c>
      <c r="BO259" s="484">
        <v>656</v>
      </c>
      <c r="BP259" s="484">
        <v>22</v>
      </c>
      <c r="BQ259" s="485">
        <v>128106</v>
      </c>
      <c r="BR259" s="484">
        <v>45</v>
      </c>
      <c r="BS259" s="484">
        <v>37332</v>
      </c>
      <c r="BT259" s="484">
        <v>6429</v>
      </c>
      <c r="BU259" s="484">
        <v>4458</v>
      </c>
      <c r="BV259" s="484">
        <v>1709</v>
      </c>
      <c r="BW259" s="484">
        <v>521</v>
      </c>
      <c r="BX259" s="484">
        <v>146</v>
      </c>
      <c r="BY259" s="484">
        <v>95</v>
      </c>
      <c r="BZ259" s="484">
        <v>0</v>
      </c>
      <c r="CA259" s="485">
        <v>50735</v>
      </c>
      <c r="CB259" s="484">
        <v>7</v>
      </c>
      <c r="CC259" s="484">
        <v>698</v>
      </c>
      <c r="CD259" s="484">
        <v>237</v>
      </c>
      <c r="CE259" s="484">
        <v>190</v>
      </c>
      <c r="CF259" s="484">
        <v>92</v>
      </c>
      <c r="CG259" s="484">
        <v>33</v>
      </c>
      <c r="CH259" s="484">
        <v>12</v>
      </c>
      <c r="CI259" s="484">
        <v>2</v>
      </c>
      <c r="CJ259" s="484">
        <v>0</v>
      </c>
      <c r="CK259" s="485">
        <v>1271</v>
      </c>
      <c r="CL259" s="484">
        <v>4</v>
      </c>
      <c r="CM259" s="484">
        <v>59</v>
      </c>
      <c r="CN259" s="484">
        <v>31</v>
      </c>
      <c r="CO259" s="484">
        <v>15</v>
      </c>
      <c r="CP259" s="484">
        <v>22</v>
      </c>
      <c r="CQ259" s="484">
        <v>24</v>
      </c>
      <c r="CR259" s="484">
        <v>28</v>
      </c>
      <c r="CS259" s="484">
        <v>56</v>
      </c>
      <c r="CT259" s="484">
        <v>8</v>
      </c>
      <c r="CU259" s="485">
        <v>247</v>
      </c>
      <c r="CV259" s="484">
        <v>542</v>
      </c>
      <c r="CW259" s="484">
        <v>115</v>
      </c>
      <c r="CX259" s="484">
        <v>111</v>
      </c>
      <c r="CY259" s="484">
        <v>54</v>
      </c>
      <c r="CZ259" s="484">
        <v>20</v>
      </c>
      <c r="DA259" s="484">
        <v>17</v>
      </c>
      <c r="DB259" s="484">
        <v>4</v>
      </c>
      <c r="DC259" s="484">
        <v>1</v>
      </c>
      <c r="DD259" s="485">
        <v>864</v>
      </c>
      <c r="DE259" s="484">
        <v>1068</v>
      </c>
      <c r="DF259" s="484">
        <v>132</v>
      </c>
      <c r="DG259" s="484">
        <v>96</v>
      </c>
      <c r="DH259" s="484">
        <v>29</v>
      </c>
      <c r="DI259" s="484">
        <v>13</v>
      </c>
      <c r="DJ259" s="484">
        <v>2</v>
      </c>
      <c r="DK259" s="484">
        <v>4</v>
      </c>
      <c r="DL259" s="484">
        <v>0</v>
      </c>
      <c r="DM259" s="485">
        <v>1344</v>
      </c>
      <c r="DN259" s="484">
        <v>878</v>
      </c>
      <c r="DO259" s="484">
        <v>146</v>
      </c>
      <c r="DP259" s="484">
        <v>91</v>
      </c>
      <c r="DQ259" s="484">
        <v>34</v>
      </c>
      <c r="DR259" s="484">
        <v>12</v>
      </c>
      <c r="DS259" s="484">
        <v>9</v>
      </c>
      <c r="DT259" s="484">
        <v>4</v>
      </c>
      <c r="DU259" s="484">
        <v>0</v>
      </c>
      <c r="DV259" s="485">
        <v>1174</v>
      </c>
      <c r="DW259" s="484">
        <v>575</v>
      </c>
      <c r="DX259" s="484">
        <v>54</v>
      </c>
      <c r="DY259" s="484">
        <v>23</v>
      </c>
      <c r="DZ259" s="484">
        <v>19</v>
      </c>
      <c r="EA259" s="484">
        <v>6</v>
      </c>
      <c r="EB259" s="484">
        <v>6</v>
      </c>
      <c r="EC259" s="484">
        <v>4</v>
      </c>
      <c r="ED259" s="484">
        <v>5</v>
      </c>
      <c r="EE259" s="485">
        <v>692</v>
      </c>
      <c r="EF259" s="484">
        <v>2521</v>
      </c>
      <c r="EG259" s="484">
        <v>332</v>
      </c>
      <c r="EH259" s="484">
        <v>210</v>
      </c>
      <c r="EI259" s="484">
        <v>82</v>
      </c>
      <c r="EJ259" s="484">
        <v>31</v>
      </c>
      <c r="EK259" s="484">
        <v>17</v>
      </c>
      <c r="EL259" s="484">
        <v>12</v>
      </c>
      <c r="EM259" s="484">
        <v>5</v>
      </c>
      <c r="EN259" s="485">
        <v>3210</v>
      </c>
      <c r="EO259" s="484">
        <v>1686</v>
      </c>
      <c r="EP259" s="484">
        <v>199</v>
      </c>
      <c r="EQ259" s="484">
        <v>129</v>
      </c>
      <c r="ER259" s="484">
        <v>54</v>
      </c>
      <c r="ES259" s="484">
        <v>19</v>
      </c>
      <c r="ET259" s="484">
        <v>8</v>
      </c>
      <c r="EU259" s="484">
        <v>8</v>
      </c>
      <c r="EV259" s="484">
        <v>5</v>
      </c>
      <c r="EW259" s="485">
        <v>2108</v>
      </c>
      <c r="EX259" s="484">
        <v>0</v>
      </c>
      <c r="EY259" s="484">
        <v>0</v>
      </c>
      <c r="EZ259" s="484">
        <v>0</v>
      </c>
      <c r="FA259" s="484">
        <v>0</v>
      </c>
      <c r="FB259" s="484">
        <v>0</v>
      </c>
      <c r="FC259" s="484">
        <v>0</v>
      </c>
      <c r="FD259" s="484">
        <v>0</v>
      </c>
      <c r="FE259" s="484">
        <v>0</v>
      </c>
      <c r="FF259" s="485">
        <v>0</v>
      </c>
      <c r="FG259" s="484">
        <v>0</v>
      </c>
      <c r="FH259" s="484">
        <v>0</v>
      </c>
      <c r="FI259" s="484">
        <v>0</v>
      </c>
      <c r="FJ259" s="484">
        <v>0</v>
      </c>
      <c r="FK259" s="484">
        <v>0</v>
      </c>
      <c r="FL259" s="484">
        <v>0</v>
      </c>
      <c r="FM259" s="484">
        <v>0</v>
      </c>
      <c r="FN259" s="484">
        <v>0</v>
      </c>
      <c r="FO259" s="485">
        <v>0</v>
      </c>
      <c r="FP259" s="484">
        <v>14</v>
      </c>
      <c r="FQ259" s="484">
        <v>6</v>
      </c>
      <c r="FR259" s="484">
        <v>1</v>
      </c>
      <c r="FS259" s="484">
        <v>1</v>
      </c>
      <c r="FT259" s="484">
        <v>0</v>
      </c>
      <c r="FU259" s="484">
        <v>0</v>
      </c>
      <c r="FV259" s="484">
        <v>0</v>
      </c>
      <c r="FW259" s="484">
        <v>0</v>
      </c>
      <c r="FX259" s="485">
        <v>22</v>
      </c>
      <c r="FY259" s="484">
        <v>1672</v>
      </c>
      <c r="FZ259" s="484">
        <v>193</v>
      </c>
      <c r="GA259" s="484">
        <v>128</v>
      </c>
      <c r="GB259" s="484">
        <v>53</v>
      </c>
      <c r="GC259" s="484">
        <v>19</v>
      </c>
      <c r="GD259" s="484">
        <v>8</v>
      </c>
      <c r="GE259" s="484">
        <v>8</v>
      </c>
      <c r="GF259" s="484">
        <v>5</v>
      </c>
      <c r="GG259" s="485">
        <v>2086</v>
      </c>
      <c r="GH259" s="484">
        <v>154</v>
      </c>
      <c r="GI259" s="484">
        <v>38132</v>
      </c>
      <c r="GJ259" s="484">
        <v>11905</v>
      </c>
      <c r="GK259" s="484">
        <v>12328</v>
      </c>
      <c r="GL259" s="484">
        <v>7256</v>
      </c>
      <c r="GM259" s="484">
        <v>2768</v>
      </c>
      <c r="GN259" s="484">
        <v>933</v>
      </c>
      <c r="GO259" s="484">
        <v>495</v>
      </c>
      <c r="GP259" s="484">
        <v>9</v>
      </c>
      <c r="GQ259" s="485">
        <v>73980</v>
      </c>
      <c r="GR259" s="484">
        <v>56</v>
      </c>
      <c r="GS259" s="484">
        <v>39546</v>
      </c>
      <c r="GT259" s="484">
        <v>6897</v>
      </c>
      <c r="GU259" s="484">
        <v>4778</v>
      </c>
      <c r="GV259" s="484">
        <v>1877</v>
      </c>
      <c r="GW259" s="484">
        <v>597</v>
      </c>
      <c r="GX259" s="484">
        <v>201</v>
      </c>
      <c r="GY259" s="484">
        <v>161</v>
      </c>
      <c r="GZ259" s="484">
        <v>13</v>
      </c>
      <c r="HA259" s="485">
        <v>54126</v>
      </c>
      <c r="HB259" s="460">
        <v>0</v>
      </c>
      <c r="HC259" s="460">
        <v>4.4000000000000004</v>
      </c>
      <c r="HD259" s="460">
        <v>0</v>
      </c>
      <c r="HE259" s="460">
        <v>0.5</v>
      </c>
      <c r="HF259" s="460">
        <v>0</v>
      </c>
      <c r="HG259" s="460">
        <v>0</v>
      </c>
      <c r="HH259" s="460">
        <v>0</v>
      </c>
      <c r="HI259" s="460">
        <v>0</v>
      </c>
      <c r="HJ259" s="460">
        <v>0</v>
      </c>
      <c r="HK259" s="483">
        <v>4.9000000000000004</v>
      </c>
      <c r="HL259" s="460">
        <v>195</v>
      </c>
      <c r="HM259" s="460">
        <v>68666.100000000006</v>
      </c>
      <c r="HN259" s="460">
        <v>17146.75</v>
      </c>
      <c r="HO259" s="460">
        <v>15937.25</v>
      </c>
      <c r="HP259" s="460">
        <v>8681.75</v>
      </c>
      <c r="HQ259" s="460">
        <v>3217</v>
      </c>
      <c r="HR259" s="460">
        <v>1090.25</v>
      </c>
      <c r="HS259" s="460">
        <v>606.75</v>
      </c>
      <c r="HT259" s="460">
        <v>26</v>
      </c>
      <c r="HU259" s="483">
        <v>115566.85</v>
      </c>
      <c r="HV259" s="460">
        <v>108.3</v>
      </c>
      <c r="HW259" s="460">
        <v>45777.4</v>
      </c>
      <c r="HX259" s="460">
        <v>13336.4</v>
      </c>
      <c r="HY259" s="460">
        <v>14166.4</v>
      </c>
      <c r="HZ259" s="460">
        <v>8681.7999999999993</v>
      </c>
      <c r="IA259" s="460">
        <v>3931.9</v>
      </c>
      <c r="IB259" s="460">
        <v>1574.8</v>
      </c>
      <c r="IC259" s="460">
        <v>1011.3</v>
      </c>
      <c r="ID259" s="460">
        <v>52</v>
      </c>
      <c r="IE259" s="483">
        <v>88640.3</v>
      </c>
      <c r="IF259" s="483">
        <v>0</v>
      </c>
      <c r="IG259" s="483">
        <v>88640.3</v>
      </c>
      <c r="IH259" s="460">
        <v>195</v>
      </c>
      <c r="II259" s="460">
        <v>68666.100000000006</v>
      </c>
      <c r="IJ259" s="460">
        <v>17146.75</v>
      </c>
      <c r="IK259" s="460">
        <v>15937.25</v>
      </c>
      <c r="IL259" s="460">
        <v>8681.75</v>
      </c>
      <c r="IM259" s="460">
        <v>3217</v>
      </c>
      <c r="IN259" s="460">
        <v>1090.25</v>
      </c>
      <c r="IO259" s="460">
        <v>606.75</v>
      </c>
      <c r="IP259" s="460">
        <v>26</v>
      </c>
      <c r="IQ259" s="483">
        <v>115566.85</v>
      </c>
      <c r="IR259" s="460">
        <v>40.68</v>
      </c>
      <c r="IS259" s="460">
        <v>19882.43</v>
      </c>
      <c r="IT259" s="460">
        <v>1884.51</v>
      </c>
      <c r="IU259" s="460">
        <v>751.91</v>
      </c>
      <c r="IV259" s="460">
        <v>197.05</v>
      </c>
      <c r="IW259" s="460">
        <v>59.34</v>
      </c>
      <c r="IX259" s="460">
        <v>8.99</v>
      </c>
      <c r="IY259" s="460">
        <v>6.55</v>
      </c>
      <c r="IZ259" s="460">
        <v>0</v>
      </c>
      <c r="JA259" s="483">
        <v>22831.46</v>
      </c>
      <c r="JB259" s="460">
        <v>154.32</v>
      </c>
      <c r="JC259" s="460">
        <v>48783.67</v>
      </c>
      <c r="JD259" s="460">
        <v>15262.24</v>
      </c>
      <c r="JE259" s="460">
        <v>15185.34</v>
      </c>
      <c r="JF259" s="460">
        <v>8484.7000000000007</v>
      </c>
      <c r="JG259" s="460">
        <v>3157.66</v>
      </c>
      <c r="JH259" s="460">
        <v>1081.26</v>
      </c>
      <c r="JI259" s="460">
        <v>600.20000000000005</v>
      </c>
      <c r="JJ259" s="460">
        <v>26</v>
      </c>
      <c r="JK259" s="483">
        <v>92735.39</v>
      </c>
      <c r="JL259" s="460">
        <v>85.7</v>
      </c>
      <c r="JM259" s="460">
        <v>32522.400000000001</v>
      </c>
      <c r="JN259" s="460">
        <v>11870.6</v>
      </c>
      <c r="JO259" s="460">
        <v>13498.1</v>
      </c>
      <c r="JP259" s="460">
        <v>8484.7000000000007</v>
      </c>
      <c r="JQ259" s="460">
        <v>3859.4</v>
      </c>
      <c r="JR259" s="460">
        <v>1561.8</v>
      </c>
      <c r="JS259" s="460">
        <v>1000.3</v>
      </c>
      <c r="JT259" s="460">
        <v>52</v>
      </c>
      <c r="JU259" s="483">
        <v>72935</v>
      </c>
      <c r="JV259" s="483">
        <v>0</v>
      </c>
      <c r="JW259" s="483">
        <v>72935</v>
      </c>
      <c r="JX259" s="461"/>
      <c r="JY259" s="461"/>
      <c r="JZ259" s="461"/>
      <c r="KA259" s="461"/>
      <c r="KB259" s="461"/>
      <c r="KC259" s="461"/>
      <c r="KD259" s="461"/>
      <c r="KE259" s="461"/>
      <c r="KF259" s="461"/>
      <c r="KG259" s="461"/>
      <c r="KH259" s="461"/>
      <c r="KI259" s="461"/>
      <c r="KJ259" s="461"/>
      <c r="KK259" s="461"/>
      <c r="KL259" s="461"/>
      <c r="KM259" s="461"/>
      <c r="KN259" s="461"/>
      <c r="KO259" s="461"/>
      <c r="KP259" s="461"/>
      <c r="KQ259" s="461"/>
      <c r="KR259" s="461"/>
      <c r="KS259" s="461"/>
      <c r="KT259" s="461"/>
      <c r="KU259" s="461"/>
      <c r="KV259" s="461"/>
      <c r="KW259" s="461"/>
      <c r="KX259" s="462"/>
    </row>
    <row r="260" spans="1:310" s="463" customFormat="1" x14ac:dyDescent="0.2">
      <c r="A260" s="457" t="s">
        <v>523</v>
      </c>
      <c r="B260" s="473" t="s">
        <v>1098</v>
      </c>
      <c r="C260" s="464" t="s">
        <v>782</v>
      </c>
      <c r="D260" s="465" t="s">
        <v>524</v>
      </c>
      <c r="E260" s="484">
        <v>630</v>
      </c>
      <c r="F260" s="484">
        <v>2435</v>
      </c>
      <c r="G260" s="484">
        <v>6224</v>
      </c>
      <c r="H260" s="484">
        <v>10039</v>
      </c>
      <c r="I260" s="484">
        <v>6834</v>
      </c>
      <c r="J260" s="484">
        <v>5850</v>
      </c>
      <c r="K260" s="484">
        <v>5174</v>
      </c>
      <c r="L260" s="484">
        <v>521</v>
      </c>
      <c r="M260" s="485">
        <v>37707</v>
      </c>
      <c r="N260" s="484">
        <v>62</v>
      </c>
      <c r="O260" s="484">
        <v>53</v>
      </c>
      <c r="P260" s="484">
        <v>236</v>
      </c>
      <c r="Q260" s="484">
        <v>171</v>
      </c>
      <c r="R260" s="484">
        <v>224</v>
      </c>
      <c r="S260" s="484">
        <v>88</v>
      </c>
      <c r="T260" s="484">
        <v>52</v>
      </c>
      <c r="U260" s="484">
        <v>13</v>
      </c>
      <c r="V260" s="485">
        <v>899</v>
      </c>
      <c r="W260" s="484">
        <v>0</v>
      </c>
      <c r="X260" s="484">
        <v>0</v>
      </c>
      <c r="Y260" s="484">
        <v>0</v>
      </c>
      <c r="Z260" s="484">
        <v>0</v>
      </c>
      <c r="AA260" s="484">
        <v>0</v>
      </c>
      <c r="AB260" s="484">
        <v>0</v>
      </c>
      <c r="AC260" s="484">
        <v>0</v>
      </c>
      <c r="AD260" s="484">
        <v>0</v>
      </c>
      <c r="AE260" s="485">
        <v>0</v>
      </c>
      <c r="AF260" s="484">
        <v>568</v>
      </c>
      <c r="AG260" s="484">
        <v>2382</v>
      </c>
      <c r="AH260" s="484">
        <v>5988</v>
      </c>
      <c r="AI260" s="484">
        <v>9868</v>
      </c>
      <c r="AJ260" s="484">
        <v>6610</v>
      </c>
      <c r="AK260" s="484">
        <v>5762</v>
      </c>
      <c r="AL260" s="484">
        <v>5122</v>
      </c>
      <c r="AM260" s="484">
        <v>508</v>
      </c>
      <c r="AN260" s="485">
        <v>36808</v>
      </c>
      <c r="AO260" s="484">
        <v>0</v>
      </c>
      <c r="AP260" s="484">
        <v>3</v>
      </c>
      <c r="AQ260" s="484">
        <v>14</v>
      </c>
      <c r="AR260" s="484">
        <v>37</v>
      </c>
      <c r="AS260" s="484">
        <v>31</v>
      </c>
      <c r="AT260" s="484">
        <v>35</v>
      </c>
      <c r="AU260" s="484">
        <v>29</v>
      </c>
      <c r="AV260" s="484">
        <v>10</v>
      </c>
      <c r="AW260" s="485">
        <v>159</v>
      </c>
      <c r="AX260" s="484">
        <v>0</v>
      </c>
      <c r="AY260" s="484">
        <v>3</v>
      </c>
      <c r="AZ260" s="484">
        <v>14</v>
      </c>
      <c r="BA260" s="484">
        <v>37</v>
      </c>
      <c r="BB260" s="484">
        <v>31</v>
      </c>
      <c r="BC260" s="484">
        <v>35</v>
      </c>
      <c r="BD260" s="484">
        <v>29</v>
      </c>
      <c r="BE260" s="484">
        <v>10</v>
      </c>
      <c r="BF260" s="486"/>
      <c r="BG260" s="485">
        <v>159</v>
      </c>
      <c r="BH260" s="484">
        <v>0</v>
      </c>
      <c r="BI260" s="484">
        <v>571</v>
      </c>
      <c r="BJ260" s="484">
        <v>2393</v>
      </c>
      <c r="BK260" s="484">
        <v>6011</v>
      </c>
      <c r="BL260" s="484">
        <v>9862</v>
      </c>
      <c r="BM260" s="484">
        <v>6614</v>
      </c>
      <c r="BN260" s="484">
        <v>5756</v>
      </c>
      <c r="BO260" s="484">
        <v>5103</v>
      </c>
      <c r="BP260" s="484">
        <v>498</v>
      </c>
      <c r="BQ260" s="485">
        <v>36808</v>
      </c>
      <c r="BR260" s="484">
        <v>0</v>
      </c>
      <c r="BS260" s="484">
        <v>331</v>
      </c>
      <c r="BT260" s="484">
        <v>1364</v>
      </c>
      <c r="BU260" s="484">
        <v>2450</v>
      </c>
      <c r="BV260" s="484">
        <v>2915</v>
      </c>
      <c r="BW260" s="484">
        <v>1529</v>
      </c>
      <c r="BX260" s="484">
        <v>921</v>
      </c>
      <c r="BY260" s="484">
        <v>653</v>
      </c>
      <c r="BZ260" s="484">
        <v>47</v>
      </c>
      <c r="CA260" s="485">
        <v>10210</v>
      </c>
      <c r="CB260" s="484">
        <v>0</v>
      </c>
      <c r="CC260" s="484">
        <v>4</v>
      </c>
      <c r="CD260" s="484">
        <v>13</v>
      </c>
      <c r="CE260" s="484">
        <v>48</v>
      </c>
      <c r="CF260" s="484">
        <v>131</v>
      </c>
      <c r="CG260" s="484">
        <v>79</v>
      </c>
      <c r="CH260" s="484">
        <v>71</v>
      </c>
      <c r="CI260" s="484">
        <v>50</v>
      </c>
      <c r="CJ260" s="484">
        <v>3</v>
      </c>
      <c r="CK260" s="485">
        <v>399</v>
      </c>
      <c r="CL260" s="484">
        <v>0</v>
      </c>
      <c r="CM260" s="484">
        <v>0</v>
      </c>
      <c r="CN260" s="484">
        <v>0</v>
      </c>
      <c r="CO260" s="484">
        <v>4</v>
      </c>
      <c r="CP260" s="484">
        <v>5</v>
      </c>
      <c r="CQ260" s="484">
        <v>2</v>
      </c>
      <c r="CR260" s="484">
        <v>5</v>
      </c>
      <c r="CS260" s="484">
        <v>10</v>
      </c>
      <c r="CT260" s="484">
        <v>5</v>
      </c>
      <c r="CU260" s="485">
        <v>31</v>
      </c>
      <c r="CV260" s="484">
        <v>18</v>
      </c>
      <c r="CW260" s="484">
        <v>9</v>
      </c>
      <c r="CX260" s="484">
        <v>30</v>
      </c>
      <c r="CY260" s="484">
        <v>34</v>
      </c>
      <c r="CZ260" s="484">
        <v>21</v>
      </c>
      <c r="DA260" s="484">
        <v>23</v>
      </c>
      <c r="DB260" s="484">
        <v>21</v>
      </c>
      <c r="DC260" s="484">
        <v>27</v>
      </c>
      <c r="DD260" s="485">
        <v>183</v>
      </c>
      <c r="DE260" s="484">
        <v>23</v>
      </c>
      <c r="DF260" s="484">
        <v>108</v>
      </c>
      <c r="DG260" s="484">
        <v>185</v>
      </c>
      <c r="DH260" s="484">
        <v>191</v>
      </c>
      <c r="DI260" s="484">
        <v>48</v>
      </c>
      <c r="DJ260" s="484">
        <v>37</v>
      </c>
      <c r="DK260" s="484">
        <v>41</v>
      </c>
      <c r="DL260" s="484">
        <v>9</v>
      </c>
      <c r="DM260" s="485">
        <v>642</v>
      </c>
      <c r="DN260" s="484">
        <v>0</v>
      </c>
      <c r="DO260" s="484">
        <v>0</v>
      </c>
      <c r="DP260" s="484">
        <v>0</v>
      </c>
      <c r="DQ260" s="484">
        <v>0</v>
      </c>
      <c r="DR260" s="484">
        <v>0</v>
      </c>
      <c r="DS260" s="484">
        <v>0</v>
      </c>
      <c r="DT260" s="484">
        <v>0</v>
      </c>
      <c r="DU260" s="484">
        <v>0</v>
      </c>
      <c r="DV260" s="485">
        <v>0</v>
      </c>
      <c r="DW260" s="484">
        <v>5</v>
      </c>
      <c r="DX260" s="484">
        <v>23</v>
      </c>
      <c r="DY260" s="484">
        <v>23</v>
      </c>
      <c r="DZ260" s="484">
        <v>12</v>
      </c>
      <c r="EA260" s="484">
        <v>12</v>
      </c>
      <c r="EB260" s="484">
        <v>8</v>
      </c>
      <c r="EC260" s="484">
        <v>3</v>
      </c>
      <c r="ED260" s="484">
        <v>1</v>
      </c>
      <c r="EE260" s="485">
        <v>87</v>
      </c>
      <c r="EF260" s="484">
        <v>28</v>
      </c>
      <c r="EG260" s="484">
        <v>131</v>
      </c>
      <c r="EH260" s="484">
        <v>208</v>
      </c>
      <c r="EI260" s="484">
        <v>203</v>
      </c>
      <c r="EJ260" s="484">
        <v>60</v>
      </c>
      <c r="EK260" s="484">
        <v>45</v>
      </c>
      <c r="EL260" s="484">
        <v>44</v>
      </c>
      <c r="EM260" s="484">
        <v>10</v>
      </c>
      <c r="EN260" s="485">
        <v>729</v>
      </c>
      <c r="EO260" s="484">
        <v>17</v>
      </c>
      <c r="EP260" s="484">
        <v>98</v>
      </c>
      <c r="EQ260" s="484">
        <v>95</v>
      </c>
      <c r="ER260" s="484">
        <v>108</v>
      </c>
      <c r="ES260" s="484">
        <v>33</v>
      </c>
      <c r="ET260" s="484">
        <v>22</v>
      </c>
      <c r="EU260" s="484">
        <v>22</v>
      </c>
      <c r="EV260" s="484">
        <v>6</v>
      </c>
      <c r="EW260" s="485">
        <v>401</v>
      </c>
      <c r="EX260" s="484">
        <v>0</v>
      </c>
      <c r="EY260" s="484">
        <v>0</v>
      </c>
      <c r="EZ260" s="484">
        <v>0</v>
      </c>
      <c r="FA260" s="484">
        <v>0</v>
      </c>
      <c r="FB260" s="484">
        <v>0</v>
      </c>
      <c r="FC260" s="484">
        <v>0</v>
      </c>
      <c r="FD260" s="484">
        <v>0</v>
      </c>
      <c r="FE260" s="484">
        <v>0</v>
      </c>
      <c r="FF260" s="485">
        <v>0</v>
      </c>
      <c r="FG260" s="484">
        <v>0</v>
      </c>
      <c r="FH260" s="484">
        <v>0</v>
      </c>
      <c r="FI260" s="484">
        <v>0</v>
      </c>
      <c r="FJ260" s="484">
        <v>0</v>
      </c>
      <c r="FK260" s="484">
        <v>0</v>
      </c>
      <c r="FL260" s="484">
        <v>0</v>
      </c>
      <c r="FM260" s="484">
        <v>0</v>
      </c>
      <c r="FN260" s="484">
        <v>0</v>
      </c>
      <c r="FO260" s="485">
        <v>0</v>
      </c>
      <c r="FP260" s="484">
        <v>0</v>
      </c>
      <c r="FQ260" s="484">
        <v>0</v>
      </c>
      <c r="FR260" s="484">
        <v>0</v>
      </c>
      <c r="FS260" s="484">
        <v>0</v>
      </c>
      <c r="FT260" s="484">
        <v>0</v>
      </c>
      <c r="FU260" s="484">
        <v>0</v>
      </c>
      <c r="FV260" s="484">
        <v>0</v>
      </c>
      <c r="FW260" s="484">
        <v>0</v>
      </c>
      <c r="FX260" s="485">
        <v>0</v>
      </c>
      <c r="FY260" s="484">
        <v>17</v>
      </c>
      <c r="FZ260" s="484">
        <v>98</v>
      </c>
      <c r="GA260" s="484">
        <v>95</v>
      </c>
      <c r="GB260" s="484">
        <v>108</v>
      </c>
      <c r="GC260" s="484">
        <v>33</v>
      </c>
      <c r="GD260" s="484">
        <v>22</v>
      </c>
      <c r="GE260" s="484">
        <v>22</v>
      </c>
      <c r="GF260" s="484">
        <v>6</v>
      </c>
      <c r="GG260" s="485">
        <v>401</v>
      </c>
      <c r="GH260" s="484">
        <v>0</v>
      </c>
      <c r="GI260" s="484">
        <v>231</v>
      </c>
      <c r="GJ260" s="484">
        <v>993</v>
      </c>
      <c r="GK260" s="484">
        <v>3486</v>
      </c>
      <c r="GL260" s="484">
        <v>6799</v>
      </c>
      <c r="GM260" s="484">
        <v>4992</v>
      </c>
      <c r="GN260" s="484">
        <v>4751</v>
      </c>
      <c r="GO260" s="484">
        <v>4387</v>
      </c>
      <c r="GP260" s="484">
        <v>442</v>
      </c>
      <c r="GQ260" s="485">
        <v>26081</v>
      </c>
      <c r="GR260" s="484">
        <v>0</v>
      </c>
      <c r="GS260" s="484">
        <v>340</v>
      </c>
      <c r="GT260" s="484">
        <v>1400</v>
      </c>
      <c r="GU260" s="484">
        <v>2525</v>
      </c>
      <c r="GV260" s="484">
        <v>3063</v>
      </c>
      <c r="GW260" s="484">
        <v>1622</v>
      </c>
      <c r="GX260" s="484">
        <v>1005</v>
      </c>
      <c r="GY260" s="484">
        <v>716</v>
      </c>
      <c r="GZ260" s="484">
        <v>56</v>
      </c>
      <c r="HA260" s="485">
        <v>10727</v>
      </c>
      <c r="HB260" s="460">
        <v>0</v>
      </c>
      <c r="HC260" s="460">
        <v>13.6</v>
      </c>
      <c r="HD260" s="460">
        <v>2</v>
      </c>
      <c r="HE260" s="460">
        <v>0</v>
      </c>
      <c r="HF260" s="460">
        <v>0.5</v>
      </c>
      <c r="HG260" s="460">
        <v>0</v>
      </c>
      <c r="HH260" s="460">
        <v>0</v>
      </c>
      <c r="HI260" s="460">
        <v>0</v>
      </c>
      <c r="HJ260" s="460">
        <v>0</v>
      </c>
      <c r="HK260" s="483">
        <v>16.100000000000001</v>
      </c>
      <c r="HL260" s="460">
        <v>0</v>
      </c>
      <c r="HM260" s="460">
        <v>476.15</v>
      </c>
      <c r="HN260" s="460">
        <v>2058.25</v>
      </c>
      <c r="HO260" s="460">
        <v>5396</v>
      </c>
      <c r="HP260" s="460">
        <v>9103.5</v>
      </c>
      <c r="HQ260" s="460">
        <v>6217</v>
      </c>
      <c r="HR260" s="460">
        <v>5509.5</v>
      </c>
      <c r="HS260" s="460">
        <v>4923.75</v>
      </c>
      <c r="HT260" s="460">
        <v>483.5</v>
      </c>
      <c r="HU260" s="483">
        <v>34167.65</v>
      </c>
      <c r="HV260" s="460">
        <v>0</v>
      </c>
      <c r="HW260" s="460">
        <v>317.39999999999998</v>
      </c>
      <c r="HX260" s="460">
        <v>1600.9</v>
      </c>
      <c r="HY260" s="460">
        <v>4796.3999999999996</v>
      </c>
      <c r="HZ260" s="460">
        <v>9103.5</v>
      </c>
      <c r="IA260" s="460">
        <v>7598.6</v>
      </c>
      <c r="IB260" s="460">
        <v>7958.2</v>
      </c>
      <c r="IC260" s="460">
        <v>8206.2999999999993</v>
      </c>
      <c r="ID260" s="460">
        <v>967</v>
      </c>
      <c r="IE260" s="483">
        <v>40548.300000000003</v>
      </c>
      <c r="IF260" s="483">
        <v>431.2</v>
      </c>
      <c r="IG260" s="483">
        <v>40979.5</v>
      </c>
      <c r="IH260" s="460">
        <v>0</v>
      </c>
      <c r="II260" s="460">
        <v>476.15</v>
      </c>
      <c r="IJ260" s="460">
        <v>2058.25</v>
      </c>
      <c r="IK260" s="460">
        <v>5396</v>
      </c>
      <c r="IL260" s="460">
        <v>9103.5</v>
      </c>
      <c r="IM260" s="460">
        <v>6217</v>
      </c>
      <c r="IN260" s="460">
        <v>5509.5</v>
      </c>
      <c r="IO260" s="460">
        <v>4923.75</v>
      </c>
      <c r="IP260" s="460">
        <v>483.5</v>
      </c>
      <c r="IQ260" s="483">
        <v>34167.65</v>
      </c>
      <c r="IR260" s="460">
        <v>0</v>
      </c>
      <c r="IS260" s="460">
        <v>107.34</v>
      </c>
      <c r="IT260" s="460">
        <v>456.02</v>
      </c>
      <c r="IU260" s="460">
        <v>521.5</v>
      </c>
      <c r="IV260" s="460">
        <v>478.53</v>
      </c>
      <c r="IW260" s="460">
        <v>108.41</v>
      </c>
      <c r="IX260" s="460">
        <v>31.95</v>
      </c>
      <c r="IY260" s="460">
        <v>19.22</v>
      </c>
      <c r="IZ260" s="460">
        <v>1.19</v>
      </c>
      <c r="JA260" s="483">
        <v>1724.16</v>
      </c>
      <c r="JB260" s="460">
        <v>0</v>
      </c>
      <c r="JC260" s="460">
        <v>368.81</v>
      </c>
      <c r="JD260" s="460">
        <v>1602.23</v>
      </c>
      <c r="JE260" s="460">
        <v>4874.5</v>
      </c>
      <c r="JF260" s="460">
        <v>8624.9699999999993</v>
      </c>
      <c r="JG260" s="460">
        <v>6108.59</v>
      </c>
      <c r="JH260" s="460">
        <v>5477.55</v>
      </c>
      <c r="JI260" s="460">
        <v>4904.53</v>
      </c>
      <c r="JJ260" s="460">
        <v>482.31</v>
      </c>
      <c r="JK260" s="483">
        <v>32443.49</v>
      </c>
      <c r="JL260" s="460">
        <v>0</v>
      </c>
      <c r="JM260" s="460">
        <v>245.9</v>
      </c>
      <c r="JN260" s="460">
        <v>1246.2</v>
      </c>
      <c r="JO260" s="460">
        <v>4332.8999999999996</v>
      </c>
      <c r="JP260" s="460">
        <v>8625</v>
      </c>
      <c r="JQ260" s="460">
        <v>7466.1</v>
      </c>
      <c r="JR260" s="460">
        <v>7912</v>
      </c>
      <c r="JS260" s="460">
        <v>8174.2</v>
      </c>
      <c r="JT260" s="460">
        <v>964.6</v>
      </c>
      <c r="JU260" s="483">
        <v>38966.9</v>
      </c>
      <c r="JV260" s="483">
        <v>431.2</v>
      </c>
      <c r="JW260" s="483">
        <v>39398.1</v>
      </c>
      <c r="JX260" s="461"/>
      <c r="JY260" s="461"/>
      <c r="JZ260" s="461"/>
      <c r="KA260" s="461"/>
      <c r="KB260" s="461"/>
      <c r="KC260" s="461"/>
      <c r="KD260" s="461"/>
      <c r="KE260" s="461"/>
      <c r="KF260" s="461"/>
      <c r="KG260" s="461"/>
      <c r="KH260" s="461"/>
      <c r="KI260" s="461"/>
      <c r="KJ260" s="461"/>
      <c r="KK260" s="461"/>
      <c r="KL260" s="461"/>
      <c r="KM260" s="461"/>
      <c r="KN260" s="461"/>
      <c r="KO260" s="461"/>
      <c r="KP260" s="461"/>
      <c r="KQ260" s="461"/>
      <c r="KR260" s="461"/>
      <c r="KS260" s="461"/>
      <c r="KT260" s="461"/>
      <c r="KU260" s="461"/>
      <c r="KV260" s="461"/>
      <c r="KW260" s="461"/>
      <c r="KX260" s="462"/>
    </row>
    <row r="261" spans="1:310" s="463" customFormat="1" x14ac:dyDescent="0.2">
      <c r="A261" s="457" t="s">
        <v>525</v>
      </c>
      <c r="B261" s="473" t="s">
        <v>1099</v>
      </c>
      <c r="C261" s="464" t="s">
        <v>640</v>
      </c>
      <c r="D261" s="465" t="s">
        <v>526</v>
      </c>
      <c r="E261" s="484">
        <v>983</v>
      </c>
      <c r="F261" s="484">
        <v>7884</v>
      </c>
      <c r="G261" s="484">
        <v>27839</v>
      </c>
      <c r="H261" s="484">
        <v>24585</v>
      </c>
      <c r="I261" s="484">
        <v>12805</v>
      </c>
      <c r="J261" s="484">
        <v>6999</v>
      </c>
      <c r="K261" s="484">
        <v>3734</v>
      </c>
      <c r="L261" s="484">
        <v>280</v>
      </c>
      <c r="M261" s="485">
        <v>85109</v>
      </c>
      <c r="N261" s="484">
        <v>22</v>
      </c>
      <c r="O261" s="484">
        <v>180</v>
      </c>
      <c r="P261" s="484">
        <v>448</v>
      </c>
      <c r="Q261" s="484">
        <v>268</v>
      </c>
      <c r="R261" s="484">
        <v>124</v>
      </c>
      <c r="S261" s="484">
        <v>63</v>
      </c>
      <c r="T261" s="484">
        <v>27</v>
      </c>
      <c r="U261" s="484">
        <v>3</v>
      </c>
      <c r="V261" s="485">
        <v>1135</v>
      </c>
      <c r="W261" s="484">
        <v>0</v>
      </c>
      <c r="X261" s="484">
        <v>0</v>
      </c>
      <c r="Y261" s="484">
        <v>0</v>
      </c>
      <c r="Z261" s="484">
        <v>0</v>
      </c>
      <c r="AA261" s="484">
        <v>0</v>
      </c>
      <c r="AB261" s="484">
        <v>0</v>
      </c>
      <c r="AC261" s="484">
        <v>0</v>
      </c>
      <c r="AD261" s="484">
        <v>0</v>
      </c>
      <c r="AE261" s="485">
        <v>0</v>
      </c>
      <c r="AF261" s="484">
        <v>961</v>
      </c>
      <c r="AG261" s="484">
        <v>7704</v>
      </c>
      <c r="AH261" s="484">
        <v>27391</v>
      </c>
      <c r="AI261" s="484">
        <v>24317</v>
      </c>
      <c r="AJ261" s="484">
        <v>12681</v>
      </c>
      <c r="AK261" s="484">
        <v>6936</v>
      </c>
      <c r="AL261" s="484">
        <v>3707</v>
      </c>
      <c r="AM261" s="484">
        <v>277</v>
      </c>
      <c r="AN261" s="485">
        <v>83974</v>
      </c>
      <c r="AO261" s="484">
        <v>0</v>
      </c>
      <c r="AP261" s="484">
        <v>6</v>
      </c>
      <c r="AQ261" s="484">
        <v>56</v>
      </c>
      <c r="AR261" s="484">
        <v>109</v>
      </c>
      <c r="AS261" s="484">
        <v>110</v>
      </c>
      <c r="AT261" s="484">
        <v>69</v>
      </c>
      <c r="AU261" s="484">
        <v>52</v>
      </c>
      <c r="AV261" s="484">
        <v>11</v>
      </c>
      <c r="AW261" s="485">
        <v>413</v>
      </c>
      <c r="AX261" s="484">
        <v>0</v>
      </c>
      <c r="AY261" s="484">
        <v>6</v>
      </c>
      <c r="AZ261" s="484">
        <v>56</v>
      </c>
      <c r="BA261" s="484">
        <v>109</v>
      </c>
      <c r="BB261" s="484">
        <v>110</v>
      </c>
      <c r="BC261" s="484">
        <v>69</v>
      </c>
      <c r="BD261" s="484">
        <v>52</v>
      </c>
      <c r="BE261" s="484">
        <v>11</v>
      </c>
      <c r="BF261" s="486"/>
      <c r="BG261" s="485">
        <v>413</v>
      </c>
      <c r="BH261" s="484">
        <v>0</v>
      </c>
      <c r="BI261" s="484">
        <v>967</v>
      </c>
      <c r="BJ261" s="484">
        <v>7754</v>
      </c>
      <c r="BK261" s="484">
        <v>27444</v>
      </c>
      <c r="BL261" s="484">
        <v>24318</v>
      </c>
      <c r="BM261" s="484">
        <v>12640</v>
      </c>
      <c r="BN261" s="484">
        <v>6919</v>
      </c>
      <c r="BO261" s="484">
        <v>3666</v>
      </c>
      <c r="BP261" s="484">
        <v>266</v>
      </c>
      <c r="BQ261" s="485">
        <v>83974</v>
      </c>
      <c r="BR261" s="484">
        <v>0</v>
      </c>
      <c r="BS261" s="484">
        <v>552</v>
      </c>
      <c r="BT261" s="484">
        <v>4519</v>
      </c>
      <c r="BU261" s="484">
        <v>10825</v>
      </c>
      <c r="BV261" s="484">
        <v>6115</v>
      </c>
      <c r="BW261" s="484">
        <v>2394</v>
      </c>
      <c r="BX261" s="484">
        <v>1090</v>
      </c>
      <c r="BY261" s="484">
        <v>493</v>
      </c>
      <c r="BZ261" s="484">
        <v>16</v>
      </c>
      <c r="CA261" s="485">
        <v>26004</v>
      </c>
      <c r="CB261" s="484">
        <v>0</v>
      </c>
      <c r="CC261" s="484">
        <v>4</v>
      </c>
      <c r="CD261" s="484">
        <v>47</v>
      </c>
      <c r="CE261" s="484">
        <v>275</v>
      </c>
      <c r="CF261" s="484">
        <v>280</v>
      </c>
      <c r="CG261" s="484">
        <v>152</v>
      </c>
      <c r="CH261" s="484">
        <v>73</v>
      </c>
      <c r="CI261" s="484">
        <v>53</v>
      </c>
      <c r="CJ261" s="484">
        <v>3</v>
      </c>
      <c r="CK261" s="485">
        <v>887</v>
      </c>
      <c r="CL261" s="484">
        <v>0</v>
      </c>
      <c r="CM261" s="484">
        <v>2</v>
      </c>
      <c r="CN261" s="484">
        <v>1</v>
      </c>
      <c r="CO261" s="484">
        <v>11</v>
      </c>
      <c r="CP261" s="484">
        <v>12</v>
      </c>
      <c r="CQ261" s="484">
        <v>19</v>
      </c>
      <c r="CR261" s="484">
        <v>29</v>
      </c>
      <c r="CS261" s="484">
        <v>28</v>
      </c>
      <c r="CT261" s="484">
        <v>10</v>
      </c>
      <c r="CU261" s="485">
        <v>112</v>
      </c>
      <c r="CV261" s="484">
        <v>1</v>
      </c>
      <c r="CW261" s="484">
        <v>6</v>
      </c>
      <c r="CX261" s="484">
        <v>46</v>
      </c>
      <c r="CY261" s="484">
        <v>29</v>
      </c>
      <c r="CZ261" s="484">
        <v>10</v>
      </c>
      <c r="DA261" s="484">
        <v>4</v>
      </c>
      <c r="DB261" s="484">
        <v>8</v>
      </c>
      <c r="DC261" s="484">
        <v>2</v>
      </c>
      <c r="DD261" s="485">
        <v>106</v>
      </c>
      <c r="DE261" s="484">
        <v>49</v>
      </c>
      <c r="DF261" s="484">
        <v>257</v>
      </c>
      <c r="DG261" s="484">
        <v>663</v>
      </c>
      <c r="DH261" s="484">
        <v>344</v>
      </c>
      <c r="DI261" s="484">
        <v>124</v>
      </c>
      <c r="DJ261" s="484">
        <v>61</v>
      </c>
      <c r="DK261" s="484">
        <v>41</v>
      </c>
      <c r="DL261" s="484">
        <v>2</v>
      </c>
      <c r="DM261" s="485">
        <v>1541</v>
      </c>
      <c r="DN261" s="484">
        <v>0</v>
      </c>
      <c r="DO261" s="484">
        <v>0</v>
      </c>
      <c r="DP261" s="484">
        <v>0</v>
      </c>
      <c r="DQ261" s="484">
        <v>0</v>
      </c>
      <c r="DR261" s="484">
        <v>0</v>
      </c>
      <c r="DS261" s="484">
        <v>0</v>
      </c>
      <c r="DT261" s="484">
        <v>0</v>
      </c>
      <c r="DU261" s="484">
        <v>0</v>
      </c>
      <c r="DV261" s="485">
        <v>0</v>
      </c>
      <c r="DW261" s="484">
        <v>22</v>
      </c>
      <c r="DX261" s="484">
        <v>31</v>
      </c>
      <c r="DY261" s="484">
        <v>107</v>
      </c>
      <c r="DZ261" s="484">
        <v>53</v>
      </c>
      <c r="EA261" s="484">
        <v>34</v>
      </c>
      <c r="EB261" s="484">
        <v>10</v>
      </c>
      <c r="EC261" s="484">
        <v>3</v>
      </c>
      <c r="ED261" s="484">
        <v>5</v>
      </c>
      <c r="EE261" s="485">
        <v>265</v>
      </c>
      <c r="EF261" s="484">
        <v>71</v>
      </c>
      <c r="EG261" s="484">
        <v>288</v>
      </c>
      <c r="EH261" s="484">
        <v>770</v>
      </c>
      <c r="EI261" s="484">
        <v>397</v>
      </c>
      <c r="EJ261" s="484">
        <v>158</v>
      </c>
      <c r="EK261" s="484">
        <v>71</v>
      </c>
      <c r="EL261" s="484">
        <v>44</v>
      </c>
      <c r="EM261" s="484">
        <v>7</v>
      </c>
      <c r="EN261" s="485">
        <v>1806</v>
      </c>
      <c r="EO261" s="484">
        <v>49</v>
      </c>
      <c r="EP261" s="484">
        <v>126</v>
      </c>
      <c r="EQ261" s="484">
        <v>358</v>
      </c>
      <c r="ER261" s="484">
        <v>180</v>
      </c>
      <c r="ES261" s="484">
        <v>89</v>
      </c>
      <c r="ET261" s="484">
        <v>35</v>
      </c>
      <c r="EU261" s="484">
        <v>32</v>
      </c>
      <c r="EV261" s="484">
        <v>8</v>
      </c>
      <c r="EW261" s="485">
        <v>877</v>
      </c>
      <c r="EX261" s="484">
        <v>0</v>
      </c>
      <c r="EY261" s="484">
        <v>0</v>
      </c>
      <c r="EZ261" s="484">
        <v>0</v>
      </c>
      <c r="FA261" s="484">
        <v>0</v>
      </c>
      <c r="FB261" s="484">
        <v>0</v>
      </c>
      <c r="FC261" s="484">
        <v>0</v>
      </c>
      <c r="FD261" s="484">
        <v>0</v>
      </c>
      <c r="FE261" s="484">
        <v>0</v>
      </c>
      <c r="FF261" s="485">
        <v>0</v>
      </c>
      <c r="FG261" s="484">
        <v>0</v>
      </c>
      <c r="FH261" s="484">
        <v>0</v>
      </c>
      <c r="FI261" s="484">
        <v>0</v>
      </c>
      <c r="FJ261" s="484">
        <v>0</v>
      </c>
      <c r="FK261" s="484">
        <v>0</v>
      </c>
      <c r="FL261" s="484">
        <v>0</v>
      </c>
      <c r="FM261" s="484">
        <v>0</v>
      </c>
      <c r="FN261" s="484">
        <v>0</v>
      </c>
      <c r="FO261" s="485">
        <v>0</v>
      </c>
      <c r="FP261" s="484">
        <v>0</v>
      </c>
      <c r="FQ261" s="484">
        <v>2</v>
      </c>
      <c r="FR261" s="484">
        <v>7</v>
      </c>
      <c r="FS261" s="484">
        <v>1</v>
      </c>
      <c r="FT261" s="484">
        <v>0</v>
      </c>
      <c r="FU261" s="484">
        <v>0</v>
      </c>
      <c r="FV261" s="484">
        <v>2</v>
      </c>
      <c r="FW261" s="484">
        <v>0</v>
      </c>
      <c r="FX261" s="485">
        <v>12</v>
      </c>
      <c r="FY261" s="484">
        <v>49</v>
      </c>
      <c r="FZ261" s="484">
        <v>124</v>
      </c>
      <c r="GA261" s="484">
        <v>351</v>
      </c>
      <c r="GB261" s="484">
        <v>179</v>
      </c>
      <c r="GC261" s="484">
        <v>89</v>
      </c>
      <c r="GD261" s="484">
        <v>35</v>
      </c>
      <c r="GE261" s="484">
        <v>30</v>
      </c>
      <c r="GF261" s="484">
        <v>8</v>
      </c>
      <c r="GG261" s="485">
        <v>865</v>
      </c>
      <c r="GH261" s="484">
        <v>0</v>
      </c>
      <c r="GI261" s="484">
        <v>387</v>
      </c>
      <c r="GJ261" s="484">
        <v>3156</v>
      </c>
      <c r="GK261" s="484">
        <v>16226</v>
      </c>
      <c r="GL261" s="484">
        <v>17858</v>
      </c>
      <c r="GM261" s="484">
        <v>10041</v>
      </c>
      <c r="GN261" s="484">
        <v>5717</v>
      </c>
      <c r="GO261" s="484">
        <v>3089</v>
      </c>
      <c r="GP261" s="484">
        <v>232</v>
      </c>
      <c r="GQ261" s="485">
        <v>56706</v>
      </c>
      <c r="GR261" s="484">
        <v>0</v>
      </c>
      <c r="GS261" s="484">
        <v>580</v>
      </c>
      <c r="GT261" s="484">
        <v>4598</v>
      </c>
      <c r="GU261" s="484">
        <v>11218</v>
      </c>
      <c r="GV261" s="484">
        <v>6460</v>
      </c>
      <c r="GW261" s="484">
        <v>2599</v>
      </c>
      <c r="GX261" s="484">
        <v>1202</v>
      </c>
      <c r="GY261" s="484">
        <v>577</v>
      </c>
      <c r="GZ261" s="484">
        <v>34</v>
      </c>
      <c r="HA261" s="485">
        <v>27268</v>
      </c>
      <c r="HB261" s="460">
        <v>0</v>
      </c>
      <c r="HC261" s="460">
        <v>0.5</v>
      </c>
      <c r="HD261" s="460">
        <v>0.5</v>
      </c>
      <c r="HE261" s="460">
        <v>0</v>
      </c>
      <c r="HF261" s="460">
        <v>0</v>
      </c>
      <c r="HG261" s="460">
        <v>0</v>
      </c>
      <c r="HH261" s="460">
        <v>0</v>
      </c>
      <c r="HI261" s="460">
        <v>0</v>
      </c>
      <c r="HJ261" s="460">
        <v>0</v>
      </c>
      <c r="HK261" s="483">
        <v>1</v>
      </c>
      <c r="HL261" s="460">
        <v>0</v>
      </c>
      <c r="HM261" s="460">
        <v>849.5</v>
      </c>
      <c r="HN261" s="460">
        <v>6649.5</v>
      </c>
      <c r="HO261" s="460">
        <v>24786.5</v>
      </c>
      <c r="HP261" s="460">
        <v>22773.25</v>
      </c>
      <c r="HQ261" s="460">
        <v>12034</v>
      </c>
      <c r="HR261" s="460">
        <v>6625.75</v>
      </c>
      <c r="HS261" s="460">
        <v>3519.5</v>
      </c>
      <c r="HT261" s="460">
        <v>262.25</v>
      </c>
      <c r="HU261" s="483">
        <v>77500.25</v>
      </c>
      <c r="HV261" s="460">
        <v>0</v>
      </c>
      <c r="HW261" s="460">
        <v>566.29999999999995</v>
      </c>
      <c r="HX261" s="460">
        <v>5171.8</v>
      </c>
      <c r="HY261" s="460">
        <v>22032.400000000001</v>
      </c>
      <c r="HZ261" s="460">
        <v>22773.3</v>
      </c>
      <c r="IA261" s="460">
        <v>14708.2</v>
      </c>
      <c r="IB261" s="460">
        <v>9570.5</v>
      </c>
      <c r="IC261" s="460">
        <v>5865.8</v>
      </c>
      <c r="ID261" s="460">
        <v>524.5</v>
      </c>
      <c r="IE261" s="483">
        <v>81212.800000000003</v>
      </c>
      <c r="IF261" s="483">
        <v>0</v>
      </c>
      <c r="IG261" s="483">
        <v>81212.800000000003</v>
      </c>
      <c r="IH261" s="460">
        <v>0</v>
      </c>
      <c r="II261" s="460">
        <v>849.5</v>
      </c>
      <c r="IJ261" s="460">
        <v>6649.5</v>
      </c>
      <c r="IK261" s="460">
        <v>24786.5</v>
      </c>
      <c r="IL261" s="460">
        <v>22773.25</v>
      </c>
      <c r="IM261" s="460">
        <v>12034</v>
      </c>
      <c r="IN261" s="460">
        <v>6625.75</v>
      </c>
      <c r="IO261" s="460">
        <v>3519.5</v>
      </c>
      <c r="IP261" s="460">
        <v>262.25</v>
      </c>
      <c r="IQ261" s="483">
        <v>77500.25</v>
      </c>
      <c r="IR261" s="460">
        <v>0</v>
      </c>
      <c r="IS261" s="460">
        <v>216.82</v>
      </c>
      <c r="IT261" s="460">
        <v>1850.52</v>
      </c>
      <c r="IU261" s="460">
        <v>3610.07</v>
      </c>
      <c r="IV261" s="460">
        <v>1570.13</v>
      </c>
      <c r="IW261" s="460">
        <v>383.23</v>
      </c>
      <c r="IX261" s="460">
        <v>94.19</v>
      </c>
      <c r="IY261" s="460">
        <v>19.68</v>
      </c>
      <c r="IZ261" s="460">
        <v>1.1299999999999999</v>
      </c>
      <c r="JA261" s="483">
        <v>7745.77</v>
      </c>
      <c r="JB261" s="460">
        <v>0</v>
      </c>
      <c r="JC261" s="460">
        <v>632.67999999999995</v>
      </c>
      <c r="JD261" s="460">
        <v>4798.9799999999996</v>
      </c>
      <c r="JE261" s="460">
        <v>21176.43</v>
      </c>
      <c r="JF261" s="460">
        <v>21203.119999999999</v>
      </c>
      <c r="JG261" s="460">
        <v>11650.77</v>
      </c>
      <c r="JH261" s="460">
        <v>6531.56</v>
      </c>
      <c r="JI261" s="460">
        <v>3499.82</v>
      </c>
      <c r="JJ261" s="460">
        <v>261.12</v>
      </c>
      <c r="JK261" s="483">
        <v>69754.48</v>
      </c>
      <c r="JL261" s="460">
        <v>0</v>
      </c>
      <c r="JM261" s="460">
        <v>421.8</v>
      </c>
      <c r="JN261" s="460">
        <v>3732.5</v>
      </c>
      <c r="JO261" s="460">
        <v>18823.5</v>
      </c>
      <c r="JP261" s="460">
        <v>21203.1</v>
      </c>
      <c r="JQ261" s="460">
        <v>14239.8</v>
      </c>
      <c r="JR261" s="460">
        <v>9434.5</v>
      </c>
      <c r="JS261" s="460">
        <v>5833</v>
      </c>
      <c r="JT261" s="460">
        <v>522.20000000000005</v>
      </c>
      <c r="JU261" s="483">
        <v>74210.399999999994</v>
      </c>
      <c r="JV261" s="483">
        <v>0</v>
      </c>
      <c r="JW261" s="483">
        <v>74210.399999999994</v>
      </c>
      <c r="JX261" s="461"/>
      <c r="JY261" s="461"/>
      <c r="JZ261" s="461"/>
      <c r="KA261" s="461"/>
      <c r="KB261" s="461"/>
      <c r="KC261" s="461"/>
      <c r="KD261" s="461"/>
      <c r="KE261" s="461"/>
      <c r="KF261" s="461"/>
      <c r="KG261" s="461"/>
      <c r="KH261" s="461"/>
      <c r="KI261" s="461"/>
      <c r="KJ261" s="461"/>
      <c r="KK261" s="461"/>
      <c r="KL261" s="461"/>
      <c r="KM261" s="461"/>
      <c r="KN261" s="461"/>
      <c r="KO261" s="461"/>
      <c r="KP261" s="461"/>
      <c r="KQ261" s="461"/>
      <c r="KR261" s="461"/>
      <c r="KS261" s="461"/>
      <c r="KT261" s="461"/>
      <c r="KU261" s="461"/>
      <c r="KV261" s="461"/>
      <c r="KW261" s="461"/>
      <c r="KX261" s="462"/>
    </row>
    <row r="262" spans="1:310" s="463" customFormat="1" x14ac:dyDescent="0.2">
      <c r="A262" s="457" t="s">
        <v>527</v>
      </c>
      <c r="B262" s="473" t="s">
        <v>1100</v>
      </c>
      <c r="C262" s="464" t="s">
        <v>782</v>
      </c>
      <c r="D262" s="465" t="s">
        <v>528</v>
      </c>
      <c r="E262" s="484">
        <v>10153</v>
      </c>
      <c r="F262" s="484">
        <v>16348</v>
      </c>
      <c r="G262" s="484">
        <v>17345</v>
      </c>
      <c r="H262" s="484">
        <v>11415</v>
      </c>
      <c r="I262" s="484">
        <v>5690</v>
      </c>
      <c r="J262" s="484">
        <v>2630</v>
      </c>
      <c r="K262" s="484">
        <v>1244</v>
      </c>
      <c r="L262" s="484">
        <v>116</v>
      </c>
      <c r="M262" s="485">
        <v>64941</v>
      </c>
      <c r="N262" s="484">
        <v>429</v>
      </c>
      <c r="O262" s="484">
        <v>189</v>
      </c>
      <c r="P262" s="484">
        <v>170</v>
      </c>
      <c r="Q262" s="484">
        <v>105</v>
      </c>
      <c r="R262" s="484">
        <v>42</v>
      </c>
      <c r="S262" s="484">
        <v>21</v>
      </c>
      <c r="T262" s="484">
        <v>14</v>
      </c>
      <c r="U262" s="484">
        <v>0</v>
      </c>
      <c r="V262" s="485">
        <v>970</v>
      </c>
      <c r="W262" s="484">
        <v>6</v>
      </c>
      <c r="X262" s="484">
        <v>0</v>
      </c>
      <c r="Y262" s="484">
        <v>0</v>
      </c>
      <c r="Z262" s="484">
        <v>0</v>
      </c>
      <c r="AA262" s="484">
        <v>0</v>
      </c>
      <c r="AB262" s="484">
        <v>1</v>
      </c>
      <c r="AC262" s="484">
        <v>0</v>
      </c>
      <c r="AD262" s="484">
        <v>0</v>
      </c>
      <c r="AE262" s="485">
        <v>7</v>
      </c>
      <c r="AF262" s="484">
        <v>9718</v>
      </c>
      <c r="AG262" s="484">
        <v>16159</v>
      </c>
      <c r="AH262" s="484">
        <v>17175</v>
      </c>
      <c r="AI262" s="484">
        <v>11310</v>
      </c>
      <c r="AJ262" s="484">
        <v>5648</v>
      </c>
      <c r="AK262" s="484">
        <v>2608</v>
      </c>
      <c r="AL262" s="484">
        <v>1230</v>
      </c>
      <c r="AM262" s="484">
        <v>116</v>
      </c>
      <c r="AN262" s="485">
        <v>63964</v>
      </c>
      <c r="AO262" s="484">
        <v>6</v>
      </c>
      <c r="AP262" s="484">
        <v>38</v>
      </c>
      <c r="AQ262" s="484">
        <v>60</v>
      </c>
      <c r="AR262" s="484">
        <v>47</v>
      </c>
      <c r="AS262" s="484">
        <v>34</v>
      </c>
      <c r="AT262" s="484">
        <v>15</v>
      </c>
      <c r="AU262" s="484">
        <v>12</v>
      </c>
      <c r="AV262" s="484">
        <v>9</v>
      </c>
      <c r="AW262" s="485">
        <v>221</v>
      </c>
      <c r="AX262" s="484">
        <v>6</v>
      </c>
      <c r="AY262" s="484">
        <v>38</v>
      </c>
      <c r="AZ262" s="484">
        <v>60</v>
      </c>
      <c r="BA262" s="484">
        <v>47</v>
      </c>
      <c r="BB262" s="484">
        <v>34</v>
      </c>
      <c r="BC262" s="484">
        <v>15</v>
      </c>
      <c r="BD262" s="484">
        <v>12</v>
      </c>
      <c r="BE262" s="484">
        <v>9</v>
      </c>
      <c r="BF262" s="486"/>
      <c r="BG262" s="485">
        <v>221</v>
      </c>
      <c r="BH262" s="484">
        <v>6</v>
      </c>
      <c r="BI262" s="484">
        <v>9750</v>
      </c>
      <c r="BJ262" s="484">
        <v>16181</v>
      </c>
      <c r="BK262" s="484">
        <v>17162</v>
      </c>
      <c r="BL262" s="484">
        <v>11297</v>
      </c>
      <c r="BM262" s="484">
        <v>5629</v>
      </c>
      <c r="BN262" s="484">
        <v>2605</v>
      </c>
      <c r="BO262" s="484">
        <v>1227</v>
      </c>
      <c r="BP262" s="484">
        <v>107</v>
      </c>
      <c r="BQ262" s="485">
        <v>63964</v>
      </c>
      <c r="BR262" s="484">
        <v>4</v>
      </c>
      <c r="BS262" s="484">
        <v>4634</v>
      </c>
      <c r="BT262" s="484">
        <v>6074</v>
      </c>
      <c r="BU262" s="484">
        <v>4838</v>
      </c>
      <c r="BV262" s="484">
        <v>2448</v>
      </c>
      <c r="BW262" s="484">
        <v>933</v>
      </c>
      <c r="BX262" s="484">
        <v>357</v>
      </c>
      <c r="BY262" s="484">
        <v>149</v>
      </c>
      <c r="BZ262" s="484">
        <v>9</v>
      </c>
      <c r="CA262" s="485">
        <v>19446</v>
      </c>
      <c r="CB262" s="484">
        <v>0</v>
      </c>
      <c r="CC262" s="484">
        <v>51</v>
      </c>
      <c r="CD262" s="484">
        <v>168</v>
      </c>
      <c r="CE262" s="484">
        <v>239</v>
      </c>
      <c r="CF262" s="484">
        <v>152</v>
      </c>
      <c r="CG262" s="484">
        <v>56</v>
      </c>
      <c r="CH262" s="484">
        <v>29</v>
      </c>
      <c r="CI262" s="484">
        <v>10</v>
      </c>
      <c r="CJ262" s="484">
        <v>0</v>
      </c>
      <c r="CK262" s="485">
        <v>705</v>
      </c>
      <c r="CL262" s="484">
        <v>0</v>
      </c>
      <c r="CM262" s="484">
        <v>0</v>
      </c>
      <c r="CN262" s="484">
        <v>10</v>
      </c>
      <c r="CO262" s="484">
        <v>7</v>
      </c>
      <c r="CP262" s="484">
        <v>6</v>
      </c>
      <c r="CQ262" s="484">
        <v>4</v>
      </c>
      <c r="CR262" s="484">
        <v>11</v>
      </c>
      <c r="CS262" s="484">
        <v>14</v>
      </c>
      <c r="CT262" s="484">
        <v>4</v>
      </c>
      <c r="CU262" s="485">
        <v>56</v>
      </c>
      <c r="CV262" s="484">
        <v>1275</v>
      </c>
      <c r="CW262" s="484">
        <v>60</v>
      </c>
      <c r="CX262" s="484">
        <v>41</v>
      </c>
      <c r="CY262" s="484">
        <v>31</v>
      </c>
      <c r="CZ262" s="484">
        <v>20</v>
      </c>
      <c r="DA262" s="484">
        <v>7</v>
      </c>
      <c r="DB262" s="484">
        <v>8</v>
      </c>
      <c r="DC262" s="484">
        <v>2</v>
      </c>
      <c r="DD262" s="485">
        <v>1444</v>
      </c>
      <c r="DE262" s="484">
        <v>224</v>
      </c>
      <c r="DF262" s="484">
        <v>213</v>
      </c>
      <c r="DG262" s="484">
        <v>129</v>
      </c>
      <c r="DH262" s="484">
        <v>75</v>
      </c>
      <c r="DI262" s="484">
        <v>23</v>
      </c>
      <c r="DJ262" s="484">
        <v>14</v>
      </c>
      <c r="DK262" s="484">
        <v>11</v>
      </c>
      <c r="DL262" s="484">
        <v>1</v>
      </c>
      <c r="DM262" s="485">
        <v>690</v>
      </c>
      <c r="DN262" s="484">
        <v>50</v>
      </c>
      <c r="DO262" s="484">
        <v>48</v>
      </c>
      <c r="DP262" s="484">
        <v>38</v>
      </c>
      <c r="DQ262" s="484">
        <v>20</v>
      </c>
      <c r="DR262" s="484">
        <v>10</v>
      </c>
      <c r="DS262" s="484">
        <v>2</v>
      </c>
      <c r="DT262" s="484">
        <v>1</v>
      </c>
      <c r="DU262" s="484">
        <v>1</v>
      </c>
      <c r="DV262" s="485">
        <v>170</v>
      </c>
      <c r="DW262" s="484">
        <v>39</v>
      </c>
      <c r="DX262" s="484">
        <v>21</v>
      </c>
      <c r="DY262" s="484">
        <v>15</v>
      </c>
      <c r="DZ262" s="484">
        <v>12</v>
      </c>
      <c r="EA262" s="484">
        <v>4</v>
      </c>
      <c r="EB262" s="484">
        <v>2</v>
      </c>
      <c r="EC262" s="484">
        <v>3</v>
      </c>
      <c r="ED262" s="484">
        <v>2</v>
      </c>
      <c r="EE262" s="485">
        <v>98</v>
      </c>
      <c r="EF262" s="484">
        <v>313</v>
      </c>
      <c r="EG262" s="484">
        <v>282</v>
      </c>
      <c r="EH262" s="484">
        <v>182</v>
      </c>
      <c r="EI262" s="484">
        <v>107</v>
      </c>
      <c r="EJ262" s="484">
        <v>37</v>
      </c>
      <c r="EK262" s="484">
        <v>18</v>
      </c>
      <c r="EL262" s="484">
        <v>15</v>
      </c>
      <c r="EM262" s="484">
        <v>4</v>
      </c>
      <c r="EN262" s="485">
        <v>958</v>
      </c>
      <c r="EO262" s="484">
        <v>177</v>
      </c>
      <c r="EP262" s="484">
        <v>143</v>
      </c>
      <c r="EQ262" s="484">
        <v>92</v>
      </c>
      <c r="ER262" s="484">
        <v>50</v>
      </c>
      <c r="ES262" s="484">
        <v>20</v>
      </c>
      <c r="ET262" s="484">
        <v>10</v>
      </c>
      <c r="EU262" s="484">
        <v>13</v>
      </c>
      <c r="EV262" s="484">
        <v>3</v>
      </c>
      <c r="EW262" s="485">
        <v>508</v>
      </c>
      <c r="EX262" s="484">
        <v>0</v>
      </c>
      <c r="EY262" s="484">
        <v>0</v>
      </c>
      <c r="EZ262" s="484">
        <v>0</v>
      </c>
      <c r="FA262" s="484">
        <v>0</v>
      </c>
      <c r="FB262" s="484">
        <v>0</v>
      </c>
      <c r="FC262" s="484">
        <v>0</v>
      </c>
      <c r="FD262" s="484">
        <v>0</v>
      </c>
      <c r="FE262" s="484">
        <v>0</v>
      </c>
      <c r="FF262" s="485">
        <v>0</v>
      </c>
      <c r="FG262" s="484">
        <v>0</v>
      </c>
      <c r="FH262" s="484">
        <v>0</v>
      </c>
      <c r="FI262" s="484">
        <v>0</v>
      </c>
      <c r="FJ262" s="484">
        <v>0</v>
      </c>
      <c r="FK262" s="484">
        <v>0</v>
      </c>
      <c r="FL262" s="484">
        <v>0</v>
      </c>
      <c r="FM262" s="484">
        <v>0</v>
      </c>
      <c r="FN262" s="484">
        <v>0</v>
      </c>
      <c r="FO262" s="485">
        <v>0</v>
      </c>
      <c r="FP262" s="484">
        <v>13</v>
      </c>
      <c r="FQ262" s="484">
        <v>9</v>
      </c>
      <c r="FR262" s="484">
        <v>7</v>
      </c>
      <c r="FS262" s="484">
        <v>4</v>
      </c>
      <c r="FT262" s="484">
        <v>4</v>
      </c>
      <c r="FU262" s="484">
        <v>0</v>
      </c>
      <c r="FV262" s="484">
        <v>1</v>
      </c>
      <c r="FW262" s="484">
        <v>1</v>
      </c>
      <c r="FX262" s="485">
        <v>39</v>
      </c>
      <c r="FY262" s="484">
        <v>164</v>
      </c>
      <c r="FZ262" s="484">
        <v>134</v>
      </c>
      <c r="GA262" s="484">
        <v>85</v>
      </c>
      <c r="GB262" s="484">
        <v>46</v>
      </c>
      <c r="GC262" s="484">
        <v>16</v>
      </c>
      <c r="GD262" s="484">
        <v>10</v>
      </c>
      <c r="GE262" s="484">
        <v>12</v>
      </c>
      <c r="GF262" s="484">
        <v>2</v>
      </c>
      <c r="GG262" s="485">
        <v>469</v>
      </c>
      <c r="GH262" s="484">
        <v>2</v>
      </c>
      <c r="GI262" s="484">
        <v>4973</v>
      </c>
      <c r="GJ262" s="484">
        <v>9859</v>
      </c>
      <c r="GK262" s="484">
        <v>12025</v>
      </c>
      <c r="GL262" s="484">
        <v>8659</v>
      </c>
      <c r="GM262" s="484">
        <v>4622</v>
      </c>
      <c r="GN262" s="484">
        <v>2204</v>
      </c>
      <c r="GO262" s="484">
        <v>1050</v>
      </c>
      <c r="GP262" s="484">
        <v>91</v>
      </c>
      <c r="GQ262" s="485">
        <v>43485</v>
      </c>
      <c r="GR262" s="484">
        <v>4</v>
      </c>
      <c r="GS262" s="484">
        <v>4777</v>
      </c>
      <c r="GT262" s="484">
        <v>6322</v>
      </c>
      <c r="GU262" s="484">
        <v>5137</v>
      </c>
      <c r="GV262" s="484">
        <v>2638</v>
      </c>
      <c r="GW262" s="484">
        <v>1007</v>
      </c>
      <c r="GX262" s="484">
        <v>401</v>
      </c>
      <c r="GY262" s="484">
        <v>177</v>
      </c>
      <c r="GZ262" s="484">
        <v>16</v>
      </c>
      <c r="HA262" s="485">
        <v>20479</v>
      </c>
      <c r="HB262" s="460">
        <v>0</v>
      </c>
      <c r="HC262" s="460">
        <v>5.25</v>
      </c>
      <c r="HD262" s="460">
        <v>0</v>
      </c>
      <c r="HE262" s="460">
        <v>1</v>
      </c>
      <c r="HF262" s="460">
        <v>0</v>
      </c>
      <c r="HG262" s="460">
        <v>0.5</v>
      </c>
      <c r="HH262" s="460">
        <v>0</v>
      </c>
      <c r="HI262" s="460">
        <v>0</v>
      </c>
      <c r="HJ262" s="460">
        <v>0</v>
      </c>
      <c r="HK262" s="483">
        <v>6.75</v>
      </c>
      <c r="HL262" s="460">
        <v>5</v>
      </c>
      <c r="HM262" s="460">
        <v>8568</v>
      </c>
      <c r="HN262" s="460">
        <v>14590</v>
      </c>
      <c r="HO262" s="460">
        <v>15868.25</v>
      </c>
      <c r="HP262" s="460">
        <v>10638</v>
      </c>
      <c r="HQ262" s="460">
        <v>5373.25</v>
      </c>
      <c r="HR262" s="460">
        <v>2504</v>
      </c>
      <c r="HS262" s="460">
        <v>1183.25</v>
      </c>
      <c r="HT262" s="460">
        <v>103.75</v>
      </c>
      <c r="HU262" s="483">
        <v>58833.5</v>
      </c>
      <c r="HV262" s="460">
        <v>2.8</v>
      </c>
      <c r="HW262" s="460">
        <v>5712</v>
      </c>
      <c r="HX262" s="460">
        <v>11347.8</v>
      </c>
      <c r="HY262" s="460">
        <v>14105.1</v>
      </c>
      <c r="HZ262" s="460">
        <v>10638</v>
      </c>
      <c r="IA262" s="460">
        <v>6567.3</v>
      </c>
      <c r="IB262" s="460">
        <v>3616.9</v>
      </c>
      <c r="IC262" s="460">
        <v>1972.1</v>
      </c>
      <c r="ID262" s="460">
        <v>207.5</v>
      </c>
      <c r="IE262" s="483">
        <v>54169.5</v>
      </c>
      <c r="IF262" s="483">
        <v>0</v>
      </c>
      <c r="IG262" s="483">
        <v>54169.5</v>
      </c>
      <c r="IH262" s="460">
        <v>5</v>
      </c>
      <c r="II262" s="460">
        <v>8568</v>
      </c>
      <c r="IJ262" s="460">
        <v>14590</v>
      </c>
      <c r="IK262" s="460">
        <v>15868.25</v>
      </c>
      <c r="IL262" s="460">
        <v>10638</v>
      </c>
      <c r="IM262" s="460">
        <v>5373.25</v>
      </c>
      <c r="IN262" s="460">
        <v>2504</v>
      </c>
      <c r="IO262" s="460">
        <v>1183.25</v>
      </c>
      <c r="IP262" s="460">
        <v>103.75</v>
      </c>
      <c r="IQ262" s="483">
        <v>58833.5</v>
      </c>
      <c r="IR262" s="460">
        <v>1.99</v>
      </c>
      <c r="IS262" s="460">
        <v>1954.07</v>
      </c>
      <c r="IT262" s="460">
        <v>2290.17</v>
      </c>
      <c r="IU262" s="460">
        <v>1621.06</v>
      </c>
      <c r="IV262" s="460">
        <v>475.91</v>
      </c>
      <c r="IW262" s="460">
        <v>98.15</v>
      </c>
      <c r="IX262" s="460">
        <v>32.409999999999997</v>
      </c>
      <c r="IY262" s="460">
        <v>5.1100000000000003</v>
      </c>
      <c r="IZ262" s="460">
        <v>0</v>
      </c>
      <c r="JA262" s="483">
        <v>6478.87</v>
      </c>
      <c r="JB262" s="460">
        <v>3.01</v>
      </c>
      <c r="JC262" s="460">
        <v>6613.93</v>
      </c>
      <c r="JD262" s="460">
        <v>12299.83</v>
      </c>
      <c r="JE262" s="460">
        <v>14247.19</v>
      </c>
      <c r="JF262" s="460">
        <v>10162.09</v>
      </c>
      <c r="JG262" s="460">
        <v>5275.1</v>
      </c>
      <c r="JH262" s="460">
        <v>2471.59</v>
      </c>
      <c r="JI262" s="460">
        <v>1178.1400000000001</v>
      </c>
      <c r="JJ262" s="460">
        <v>103.75</v>
      </c>
      <c r="JK262" s="483">
        <v>52354.63</v>
      </c>
      <c r="JL262" s="460">
        <v>1.7</v>
      </c>
      <c r="JM262" s="460">
        <v>4409.3</v>
      </c>
      <c r="JN262" s="460">
        <v>9566.5</v>
      </c>
      <c r="JO262" s="460">
        <v>12664.2</v>
      </c>
      <c r="JP262" s="460">
        <v>10162.1</v>
      </c>
      <c r="JQ262" s="460">
        <v>6447.3</v>
      </c>
      <c r="JR262" s="460">
        <v>3570.1</v>
      </c>
      <c r="JS262" s="460">
        <v>1963.6</v>
      </c>
      <c r="JT262" s="460">
        <v>207.5</v>
      </c>
      <c r="JU262" s="483">
        <v>48992.3</v>
      </c>
      <c r="JV262" s="483">
        <v>0</v>
      </c>
      <c r="JW262" s="483">
        <v>48992.3</v>
      </c>
      <c r="JX262" s="461"/>
      <c r="JY262" s="461"/>
      <c r="JZ262" s="461"/>
      <c r="KA262" s="461"/>
      <c r="KB262" s="461"/>
      <c r="KC262" s="461"/>
      <c r="KD262" s="461"/>
      <c r="KE262" s="461"/>
      <c r="KF262" s="461"/>
      <c r="KG262" s="461"/>
      <c r="KH262" s="461"/>
      <c r="KI262" s="461"/>
      <c r="KJ262" s="461"/>
      <c r="KK262" s="461"/>
      <c r="KL262" s="461"/>
      <c r="KM262" s="461"/>
      <c r="KN262" s="461"/>
      <c r="KO262" s="461"/>
      <c r="KP262" s="461"/>
      <c r="KQ262" s="461"/>
      <c r="KR262" s="461"/>
      <c r="KS262" s="461"/>
      <c r="KT262" s="461"/>
      <c r="KU262" s="461"/>
      <c r="KV262" s="461"/>
      <c r="KW262" s="461"/>
      <c r="KX262" s="462"/>
    </row>
    <row r="263" spans="1:310" s="463" customFormat="1" x14ac:dyDescent="0.2">
      <c r="A263" s="457" t="s">
        <v>529</v>
      </c>
      <c r="B263" s="473" t="s">
        <v>1101</v>
      </c>
      <c r="C263" s="464" t="s">
        <v>801</v>
      </c>
      <c r="D263" s="465" t="s">
        <v>1102</v>
      </c>
      <c r="E263" s="484">
        <v>14876</v>
      </c>
      <c r="F263" s="484">
        <v>27573</v>
      </c>
      <c r="G263" s="484">
        <v>24539</v>
      </c>
      <c r="H263" s="484">
        <v>17677</v>
      </c>
      <c r="I263" s="484">
        <v>9281</v>
      </c>
      <c r="J263" s="484">
        <v>3795</v>
      </c>
      <c r="K263" s="484">
        <v>1410</v>
      </c>
      <c r="L263" s="484">
        <v>69</v>
      </c>
      <c r="M263" s="485">
        <v>99220</v>
      </c>
      <c r="N263" s="484">
        <v>227</v>
      </c>
      <c r="O263" s="484">
        <v>262</v>
      </c>
      <c r="P263" s="484">
        <v>304</v>
      </c>
      <c r="Q263" s="484">
        <v>173</v>
      </c>
      <c r="R263" s="484">
        <v>53</v>
      </c>
      <c r="S263" s="484">
        <v>26</v>
      </c>
      <c r="T263" s="484">
        <v>10</v>
      </c>
      <c r="U263" s="484">
        <v>0</v>
      </c>
      <c r="V263" s="485">
        <v>1055</v>
      </c>
      <c r="W263" s="484">
        <v>0</v>
      </c>
      <c r="X263" s="484">
        <v>0</v>
      </c>
      <c r="Y263" s="484">
        <v>0</v>
      </c>
      <c r="Z263" s="484">
        <v>0</v>
      </c>
      <c r="AA263" s="484">
        <v>0</v>
      </c>
      <c r="AB263" s="484">
        <v>0</v>
      </c>
      <c r="AC263" s="484">
        <v>0</v>
      </c>
      <c r="AD263" s="484">
        <v>0</v>
      </c>
      <c r="AE263" s="485">
        <v>0</v>
      </c>
      <c r="AF263" s="484">
        <v>14649</v>
      </c>
      <c r="AG263" s="484">
        <v>27311</v>
      </c>
      <c r="AH263" s="484">
        <v>24235</v>
      </c>
      <c r="AI263" s="484">
        <v>17504</v>
      </c>
      <c r="AJ263" s="484">
        <v>9228</v>
      </c>
      <c r="AK263" s="484">
        <v>3769</v>
      </c>
      <c r="AL263" s="484">
        <v>1400</v>
      </c>
      <c r="AM263" s="484">
        <v>69</v>
      </c>
      <c r="AN263" s="485">
        <v>98165</v>
      </c>
      <c r="AO263" s="484">
        <v>56</v>
      </c>
      <c r="AP263" s="484">
        <v>179</v>
      </c>
      <c r="AQ263" s="484">
        <v>223</v>
      </c>
      <c r="AR263" s="484">
        <v>177</v>
      </c>
      <c r="AS263" s="484">
        <v>91</v>
      </c>
      <c r="AT263" s="484">
        <v>34</v>
      </c>
      <c r="AU263" s="484">
        <v>17</v>
      </c>
      <c r="AV263" s="484">
        <v>7</v>
      </c>
      <c r="AW263" s="485">
        <v>784</v>
      </c>
      <c r="AX263" s="484">
        <v>56</v>
      </c>
      <c r="AY263" s="484">
        <v>179</v>
      </c>
      <c r="AZ263" s="484">
        <v>223</v>
      </c>
      <c r="BA263" s="484">
        <v>177</v>
      </c>
      <c r="BB263" s="484">
        <v>91</v>
      </c>
      <c r="BC263" s="484">
        <v>34</v>
      </c>
      <c r="BD263" s="484">
        <v>17</v>
      </c>
      <c r="BE263" s="484">
        <v>7</v>
      </c>
      <c r="BF263" s="486"/>
      <c r="BG263" s="485">
        <v>784</v>
      </c>
      <c r="BH263" s="484">
        <v>56</v>
      </c>
      <c r="BI263" s="484">
        <v>14772</v>
      </c>
      <c r="BJ263" s="484">
        <v>27355</v>
      </c>
      <c r="BK263" s="484">
        <v>24189</v>
      </c>
      <c r="BL263" s="484">
        <v>17418</v>
      </c>
      <c r="BM263" s="484">
        <v>9171</v>
      </c>
      <c r="BN263" s="484">
        <v>3752</v>
      </c>
      <c r="BO263" s="484">
        <v>1390</v>
      </c>
      <c r="BP263" s="484">
        <v>62</v>
      </c>
      <c r="BQ263" s="485">
        <v>98165</v>
      </c>
      <c r="BR263" s="484">
        <v>17</v>
      </c>
      <c r="BS263" s="484">
        <v>7994</v>
      </c>
      <c r="BT263" s="484">
        <v>9657</v>
      </c>
      <c r="BU263" s="484">
        <v>7516</v>
      </c>
      <c r="BV263" s="484">
        <v>3876</v>
      </c>
      <c r="BW263" s="484">
        <v>1392</v>
      </c>
      <c r="BX263" s="484">
        <v>412</v>
      </c>
      <c r="BY263" s="484">
        <v>121</v>
      </c>
      <c r="BZ263" s="484">
        <v>2</v>
      </c>
      <c r="CA263" s="485">
        <v>30987</v>
      </c>
      <c r="CB263" s="484">
        <v>1</v>
      </c>
      <c r="CC263" s="484">
        <v>48</v>
      </c>
      <c r="CD263" s="484">
        <v>136</v>
      </c>
      <c r="CE263" s="484">
        <v>130</v>
      </c>
      <c r="CF263" s="484">
        <v>117</v>
      </c>
      <c r="CG263" s="484">
        <v>52</v>
      </c>
      <c r="CH263" s="484">
        <v>13</v>
      </c>
      <c r="CI263" s="484">
        <v>8</v>
      </c>
      <c r="CJ263" s="484">
        <v>0</v>
      </c>
      <c r="CK263" s="485">
        <v>505</v>
      </c>
      <c r="CL263" s="484">
        <v>0</v>
      </c>
      <c r="CM263" s="484">
        <v>8</v>
      </c>
      <c r="CN263" s="484">
        <v>2</v>
      </c>
      <c r="CO263" s="484">
        <v>4</v>
      </c>
      <c r="CP263" s="484">
        <v>4</v>
      </c>
      <c r="CQ263" s="484">
        <v>8</v>
      </c>
      <c r="CR263" s="484">
        <v>9</v>
      </c>
      <c r="CS263" s="484">
        <v>15</v>
      </c>
      <c r="CT263" s="484">
        <v>7</v>
      </c>
      <c r="CU263" s="485">
        <v>57</v>
      </c>
      <c r="CV263" s="484">
        <v>33</v>
      </c>
      <c r="CW263" s="484">
        <v>63</v>
      </c>
      <c r="CX263" s="484">
        <v>51</v>
      </c>
      <c r="CY263" s="484">
        <v>28</v>
      </c>
      <c r="CZ263" s="484">
        <v>12</v>
      </c>
      <c r="DA263" s="484">
        <v>4</v>
      </c>
      <c r="DB263" s="484">
        <v>5</v>
      </c>
      <c r="DC263" s="484">
        <v>0</v>
      </c>
      <c r="DD263" s="485">
        <v>196</v>
      </c>
      <c r="DE263" s="484">
        <v>321</v>
      </c>
      <c r="DF263" s="484">
        <v>368</v>
      </c>
      <c r="DG263" s="484">
        <v>300</v>
      </c>
      <c r="DH263" s="484">
        <v>123</v>
      </c>
      <c r="DI263" s="484">
        <v>43</v>
      </c>
      <c r="DJ263" s="484">
        <v>22</v>
      </c>
      <c r="DK263" s="484">
        <v>5</v>
      </c>
      <c r="DL263" s="484">
        <v>1</v>
      </c>
      <c r="DM263" s="485">
        <v>1183</v>
      </c>
      <c r="DN263" s="484">
        <v>1</v>
      </c>
      <c r="DO263" s="484">
        <v>6</v>
      </c>
      <c r="DP263" s="484">
        <v>8</v>
      </c>
      <c r="DQ263" s="484">
        <v>2</v>
      </c>
      <c r="DR263" s="484">
        <v>3</v>
      </c>
      <c r="DS263" s="484">
        <v>0</v>
      </c>
      <c r="DT263" s="484">
        <v>0</v>
      </c>
      <c r="DU263" s="484">
        <v>0</v>
      </c>
      <c r="DV263" s="485">
        <v>20</v>
      </c>
      <c r="DW263" s="484">
        <v>42</v>
      </c>
      <c r="DX263" s="484">
        <v>46</v>
      </c>
      <c r="DY263" s="484">
        <v>34</v>
      </c>
      <c r="DZ263" s="484">
        <v>4</v>
      </c>
      <c r="EA263" s="484">
        <v>5</v>
      </c>
      <c r="EB263" s="484">
        <v>5</v>
      </c>
      <c r="EC263" s="484">
        <v>2</v>
      </c>
      <c r="ED263" s="484">
        <v>1</v>
      </c>
      <c r="EE263" s="485">
        <v>139</v>
      </c>
      <c r="EF263" s="484">
        <v>364</v>
      </c>
      <c r="EG263" s="484">
        <v>420</v>
      </c>
      <c r="EH263" s="484">
        <v>342</v>
      </c>
      <c r="EI263" s="484">
        <v>129</v>
      </c>
      <c r="EJ263" s="484">
        <v>51</v>
      </c>
      <c r="EK263" s="484">
        <v>27</v>
      </c>
      <c r="EL263" s="484">
        <v>7</v>
      </c>
      <c r="EM263" s="484">
        <v>2</v>
      </c>
      <c r="EN263" s="485">
        <v>1342</v>
      </c>
      <c r="EO263" s="484">
        <v>152</v>
      </c>
      <c r="EP263" s="484">
        <v>149</v>
      </c>
      <c r="EQ263" s="484">
        <v>120</v>
      </c>
      <c r="ER263" s="484">
        <v>48</v>
      </c>
      <c r="ES263" s="484">
        <v>26</v>
      </c>
      <c r="ET263" s="484">
        <v>16</v>
      </c>
      <c r="EU263" s="484">
        <v>4</v>
      </c>
      <c r="EV263" s="484">
        <v>1</v>
      </c>
      <c r="EW263" s="485">
        <v>516</v>
      </c>
      <c r="EX263" s="484">
        <v>0</v>
      </c>
      <c r="EY263" s="484">
        <v>0</v>
      </c>
      <c r="EZ263" s="484">
        <v>0</v>
      </c>
      <c r="FA263" s="484">
        <v>0</v>
      </c>
      <c r="FB263" s="484">
        <v>0</v>
      </c>
      <c r="FC263" s="484">
        <v>0</v>
      </c>
      <c r="FD263" s="484">
        <v>0</v>
      </c>
      <c r="FE263" s="484">
        <v>0</v>
      </c>
      <c r="FF263" s="485">
        <v>0</v>
      </c>
      <c r="FG263" s="484">
        <v>0</v>
      </c>
      <c r="FH263" s="484">
        <v>0</v>
      </c>
      <c r="FI263" s="484">
        <v>0</v>
      </c>
      <c r="FJ263" s="484">
        <v>0</v>
      </c>
      <c r="FK263" s="484">
        <v>0</v>
      </c>
      <c r="FL263" s="484">
        <v>0</v>
      </c>
      <c r="FM263" s="484">
        <v>0</v>
      </c>
      <c r="FN263" s="484">
        <v>0</v>
      </c>
      <c r="FO263" s="485">
        <v>0</v>
      </c>
      <c r="FP263" s="484">
        <v>1</v>
      </c>
      <c r="FQ263" s="484">
        <v>1</v>
      </c>
      <c r="FR263" s="484">
        <v>2</v>
      </c>
      <c r="FS263" s="484">
        <v>0</v>
      </c>
      <c r="FT263" s="484">
        <v>1</v>
      </c>
      <c r="FU263" s="484">
        <v>0</v>
      </c>
      <c r="FV263" s="484">
        <v>0</v>
      </c>
      <c r="FW263" s="484">
        <v>0</v>
      </c>
      <c r="FX263" s="485">
        <v>5</v>
      </c>
      <c r="FY263" s="484">
        <v>151</v>
      </c>
      <c r="FZ263" s="484">
        <v>148</v>
      </c>
      <c r="GA263" s="484">
        <v>118</v>
      </c>
      <c r="GB263" s="484">
        <v>48</v>
      </c>
      <c r="GC263" s="484">
        <v>25</v>
      </c>
      <c r="GD263" s="484">
        <v>16</v>
      </c>
      <c r="GE263" s="484">
        <v>4</v>
      </c>
      <c r="GF263" s="484">
        <v>1</v>
      </c>
      <c r="GG263" s="485">
        <v>511</v>
      </c>
      <c r="GH263" s="484">
        <v>38</v>
      </c>
      <c r="GI263" s="484">
        <v>6676</v>
      </c>
      <c r="GJ263" s="484">
        <v>17508</v>
      </c>
      <c r="GK263" s="484">
        <v>16497</v>
      </c>
      <c r="GL263" s="484">
        <v>13415</v>
      </c>
      <c r="GM263" s="484">
        <v>7711</v>
      </c>
      <c r="GN263" s="484">
        <v>3313</v>
      </c>
      <c r="GO263" s="484">
        <v>1244</v>
      </c>
      <c r="GP263" s="484">
        <v>52</v>
      </c>
      <c r="GQ263" s="485">
        <v>66454</v>
      </c>
      <c r="GR263" s="484">
        <v>18</v>
      </c>
      <c r="GS263" s="484">
        <v>8096</v>
      </c>
      <c r="GT263" s="484">
        <v>9847</v>
      </c>
      <c r="GU263" s="484">
        <v>7692</v>
      </c>
      <c r="GV263" s="484">
        <v>4003</v>
      </c>
      <c r="GW263" s="484">
        <v>1460</v>
      </c>
      <c r="GX263" s="484">
        <v>439</v>
      </c>
      <c r="GY263" s="484">
        <v>146</v>
      </c>
      <c r="GZ263" s="484">
        <v>10</v>
      </c>
      <c r="HA263" s="485">
        <v>31711</v>
      </c>
      <c r="HB263" s="460">
        <v>0</v>
      </c>
      <c r="HC263" s="460">
        <v>4.9000000000000004</v>
      </c>
      <c r="HD263" s="460">
        <v>0</v>
      </c>
      <c r="HE263" s="460">
        <v>0</v>
      </c>
      <c r="HF263" s="460">
        <v>0</v>
      </c>
      <c r="HG263" s="460">
        <v>0</v>
      </c>
      <c r="HH263" s="460">
        <v>0</v>
      </c>
      <c r="HI263" s="460">
        <v>0</v>
      </c>
      <c r="HJ263" s="460">
        <v>0</v>
      </c>
      <c r="HK263" s="483">
        <v>4.9000000000000004</v>
      </c>
      <c r="HL263" s="460">
        <v>51.5</v>
      </c>
      <c r="HM263" s="460">
        <v>12816.85</v>
      </c>
      <c r="HN263" s="460">
        <v>24980.25</v>
      </c>
      <c r="HO263" s="460">
        <v>22334.5</v>
      </c>
      <c r="HP263" s="460">
        <v>16425.25</v>
      </c>
      <c r="HQ263" s="460">
        <v>8811.25</v>
      </c>
      <c r="HR263" s="460">
        <v>3651.25</v>
      </c>
      <c r="HS263" s="460">
        <v>1354.25</v>
      </c>
      <c r="HT263" s="460">
        <v>61</v>
      </c>
      <c r="HU263" s="483">
        <v>90486.1</v>
      </c>
      <c r="HV263" s="460">
        <v>28.6</v>
      </c>
      <c r="HW263" s="460">
        <v>8544.6</v>
      </c>
      <c r="HX263" s="460">
        <v>19429.099999999999</v>
      </c>
      <c r="HY263" s="460">
        <v>19852.900000000001</v>
      </c>
      <c r="HZ263" s="460">
        <v>16425.3</v>
      </c>
      <c r="IA263" s="460">
        <v>10769.3</v>
      </c>
      <c r="IB263" s="460">
        <v>5274</v>
      </c>
      <c r="IC263" s="460">
        <v>2257.1</v>
      </c>
      <c r="ID263" s="460">
        <v>122</v>
      </c>
      <c r="IE263" s="483">
        <v>82702.899999999994</v>
      </c>
      <c r="IF263" s="483">
        <v>95</v>
      </c>
      <c r="IG263" s="483">
        <v>82797.899999999994</v>
      </c>
      <c r="IH263" s="460">
        <v>51.5</v>
      </c>
      <c r="II263" s="460">
        <v>12816.85</v>
      </c>
      <c r="IJ263" s="460">
        <v>24980.25</v>
      </c>
      <c r="IK263" s="460">
        <v>22334.5</v>
      </c>
      <c r="IL263" s="460">
        <v>16425.25</v>
      </c>
      <c r="IM263" s="460">
        <v>8811.25</v>
      </c>
      <c r="IN263" s="460">
        <v>3651.25</v>
      </c>
      <c r="IO263" s="460">
        <v>1354.25</v>
      </c>
      <c r="IP263" s="460">
        <v>61</v>
      </c>
      <c r="IQ263" s="483">
        <v>90486.1</v>
      </c>
      <c r="IR263" s="460">
        <v>16.66</v>
      </c>
      <c r="IS263" s="460">
        <v>3613.7</v>
      </c>
      <c r="IT263" s="460">
        <v>2545.38</v>
      </c>
      <c r="IU263" s="460">
        <v>1162.9100000000001</v>
      </c>
      <c r="IV263" s="460">
        <v>422.32</v>
      </c>
      <c r="IW263" s="460">
        <v>118.51</v>
      </c>
      <c r="IX263" s="460">
        <v>24.61</v>
      </c>
      <c r="IY263" s="460">
        <v>2.63</v>
      </c>
      <c r="IZ263" s="460">
        <v>0</v>
      </c>
      <c r="JA263" s="483">
        <v>7906.72</v>
      </c>
      <c r="JB263" s="460">
        <v>34.840000000000003</v>
      </c>
      <c r="JC263" s="460">
        <v>9203.15</v>
      </c>
      <c r="JD263" s="460">
        <v>22434.87</v>
      </c>
      <c r="JE263" s="460">
        <v>21171.59</v>
      </c>
      <c r="JF263" s="460">
        <v>16002.93</v>
      </c>
      <c r="JG263" s="460">
        <v>8692.74</v>
      </c>
      <c r="JH263" s="460">
        <v>3626.64</v>
      </c>
      <c r="JI263" s="460">
        <v>1351.62</v>
      </c>
      <c r="JJ263" s="460">
        <v>61</v>
      </c>
      <c r="JK263" s="483">
        <v>82579.38</v>
      </c>
      <c r="JL263" s="460">
        <v>19.399999999999999</v>
      </c>
      <c r="JM263" s="460">
        <v>6135.4</v>
      </c>
      <c r="JN263" s="460">
        <v>17449.3</v>
      </c>
      <c r="JO263" s="460">
        <v>18819.2</v>
      </c>
      <c r="JP263" s="460">
        <v>16002.9</v>
      </c>
      <c r="JQ263" s="460">
        <v>10624.5</v>
      </c>
      <c r="JR263" s="460">
        <v>5238.5</v>
      </c>
      <c r="JS263" s="460">
        <v>2252.6999999999998</v>
      </c>
      <c r="JT263" s="460">
        <v>122</v>
      </c>
      <c r="JU263" s="483">
        <v>76663.899999999994</v>
      </c>
      <c r="JV263" s="483">
        <v>95</v>
      </c>
      <c r="JW263" s="483">
        <v>76758.899999999994</v>
      </c>
      <c r="JX263" s="461"/>
      <c r="JY263" s="461"/>
      <c r="JZ263" s="461"/>
      <c r="KA263" s="461"/>
      <c r="KB263" s="461"/>
      <c r="KC263" s="461"/>
      <c r="KD263" s="461"/>
      <c r="KE263" s="461"/>
      <c r="KF263" s="461"/>
      <c r="KG263" s="461"/>
      <c r="KH263" s="461"/>
      <c r="KI263" s="461"/>
      <c r="KJ263" s="461"/>
      <c r="KK263" s="461"/>
      <c r="KL263" s="461"/>
      <c r="KM263" s="461"/>
      <c r="KN263" s="461"/>
      <c r="KO263" s="461"/>
      <c r="KP263" s="461"/>
      <c r="KQ263" s="461"/>
      <c r="KR263" s="461"/>
      <c r="KS263" s="461"/>
      <c r="KT263" s="461"/>
      <c r="KU263" s="461"/>
      <c r="KV263" s="461"/>
      <c r="KW263" s="461"/>
      <c r="KX263" s="462"/>
    </row>
    <row r="264" spans="1:310" s="463" customFormat="1" x14ac:dyDescent="0.2">
      <c r="A264" s="457" t="s">
        <v>530</v>
      </c>
      <c r="B264" s="473" t="s">
        <v>1103</v>
      </c>
      <c r="C264" s="464" t="s">
        <v>784</v>
      </c>
      <c r="D264" s="465" t="s">
        <v>531</v>
      </c>
      <c r="E264" s="484">
        <v>52636</v>
      </c>
      <c r="F264" s="484">
        <v>19209</v>
      </c>
      <c r="G264" s="484">
        <v>19808</v>
      </c>
      <c r="H264" s="484">
        <v>7015</v>
      </c>
      <c r="I264" s="484">
        <v>3833</v>
      </c>
      <c r="J264" s="484">
        <v>939</v>
      </c>
      <c r="K264" s="484">
        <v>427</v>
      </c>
      <c r="L264" s="484">
        <v>41</v>
      </c>
      <c r="M264" s="485">
        <v>103908</v>
      </c>
      <c r="N264" s="484">
        <v>1244</v>
      </c>
      <c r="O264" s="484">
        <v>287</v>
      </c>
      <c r="P264" s="484">
        <v>271</v>
      </c>
      <c r="Q264" s="484">
        <v>65</v>
      </c>
      <c r="R264" s="484">
        <v>39</v>
      </c>
      <c r="S264" s="484">
        <v>7</v>
      </c>
      <c r="T264" s="484">
        <v>7</v>
      </c>
      <c r="U264" s="484">
        <v>1</v>
      </c>
      <c r="V264" s="485">
        <v>1921</v>
      </c>
      <c r="W264" s="484">
        <v>0</v>
      </c>
      <c r="X264" s="484">
        <v>0</v>
      </c>
      <c r="Y264" s="484">
        <v>0</v>
      </c>
      <c r="Z264" s="484">
        <v>0</v>
      </c>
      <c r="AA264" s="484">
        <v>0</v>
      </c>
      <c r="AB264" s="484">
        <v>0</v>
      </c>
      <c r="AC264" s="484">
        <v>0</v>
      </c>
      <c r="AD264" s="484">
        <v>0</v>
      </c>
      <c r="AE264" s="485">
        <v>0</v>
      </c>
      <c r="AF264" s="484">
        <v>51392</v>
      </c>
      <c r="AG264" s="484">
        <v>18922</v>
      </c>
      <c r="AH264" s="484">
        <v>19537</v>
      </c>
      <c r="AI264" s="484">
        <v>6950</v>
      </c>
      <c r="AJ264" s="484">
        <v>3794</v>
      </c>
      <c r="AK264" s="484">
        <v>932</v>
      </c>
      <c r="AL264" s="484">
        <v>420</v>
      </c>
      <c r="AM264" s="484">
        <v>40</v>
      </c>
      <c r="AN264" s="485">
        <v>101987</v>
      </c>
      <c r="AO264" s="484">
        <v>97</v>
      </c>
      <c r="AP264" s="484">
        <v>80</v>
      </c>
      <c r="AQ264" s="484">
        <v>107</v>
      </c>
      <c r="AR264" s="484">
        <v>46</v>
      </c>
      <c r="AS264" s="484">
        <v>51</v>
      </c>
      <c r="AT264" s="484">
        <v>14</v>
      </c>
      <c r="AU264" s="484">
        <v>9</v>
      </c>
      <c r="AV264" s="484">
        <v>22</v>
      </c>
      <c r="AW264" s="485">
        <v>426</v>
      </c>
      <c r="AX264" s="484">
        <v>97</v>
      </c>
      <c r="AY264" s="484">
        <v>80</v>
      </c>
      <c r="AZ264" s="484">
        <v>107</v>
      </c>
      <c r="BA264" s="484">
        <v>46</v>
      </c>
      <c r="BB264" s="484">
        <v>51</v>
      </c>
      <c r="BC264" s="484">
        <v>14</v>
      </c>
      <c r="BD264" s="484">
        <v>9</v>
      </c>
      <c r="BE264" s="484">
        <v>22</v>
      </c>
      <c r="BF264" s="486"/>
      <c r="BG264" s="485">
        <v>426</v>
      </c>
      <c r="BH264" s="484">
        <v>97</v>
      </c>
      <c r="BI264" s="484">
        <v>51375</v>
      </c>
      <c r="BJ264" s="484">
        <v>18949</v>
      </c>
      <c r="BK264" s="484">
        <v>19476</v>
      </c>
      <c r="BL264" s="484">
        <v>6955</v>
      </c>
      <c r="BM264" s="484">
        <v>3757</v>
      </c>
      <c r="BN264" s="484">
        <v>927</v>
      </c>
      <c r="BO264" s="484">
        <v>433</v>
      </c>
      <c r="BP264" s="484">
        <v>18</v>
      </c>
      <c r="BQ264" s="485">
        <v>101987</v>
      </c>
      <c r="BR264" s="484">
        <v>33</v>
      </c>
      <c r="BS264" s="484">
        <v>24514</v>
      </c>
      <c r="BT264" s="484">
        <v>6460</v>
      </c>
      <c r="BU264" s="484">
        <v>5098</v>
      </c>
      <c r="BV264" s="484">
        <v>1303</v>
      </c>
      <c r="BW264" s="484">
        <v>532</v>
      </c>
      <c r="BX264" s="484">
        <v>122</v>
      </c>
      <c r="BY264" s="484">
        <v>62</v>
      </c>
      <c r="BZ264" s="484">
        <v>1</v>
      </c>
      <c r="CA264" s="485">
        <v>38125</v>
      </c>
      <c r="CB264" s="484">
        <v>0</v>
      </c>
      <c r="CC264" s="484">
        <v>522</v>
      </c>
      <c r="CD264" s="484">
        <v>218</v>
      </c>
      <c r="CE264" s="484">
        <v>240</v>
      </c>
      <c r="CF264" s="484">
        <v>59</v>
      </c>
      <c r="CG264" s="484">
        <v>46</v>
      </c>
      <c r="CH264" s="484">
        <v>11</v>
      </c>
      <c r="CI264" s="484">
        <v>4</v>
      </c>
      <c r="CJ264" s="484">
        <v>0</v>
      </c>
      <c r="CK264" s="485">
        <v>1100</v>
      </c>
      <c r="CL264" s="484">
        <v>0</v>
      </c>
      <c r="CM264" s="484">
        <v>31</v>
      </c>
      <c r="CN264" s="484">
        <v>14</v>
      </c>
      <c r="CO264" s="484">
        <v>15</v>
      </c>
      <c r="CP264" s="484">
        <v>25</v>
      </c>
      <c r="CQ264" s="484">
        <v>15</v>
      </c>
      <c r="CR264" s="484">
        <v>7</v>
      </c>
      <c r="CS264" s="484">
        <v>27</v>
      </c>
      <c r="CT264" s="484">
        <v>2</v>
      </c>
      <c r="CU264" s="485">
        <v>136</v>
      </c>
      <c r="CV264" s="484">
        <v>61</v>
      </c>
      <c r="CW264" s="484">
        <v>28</v>
      </c>
      <c r="CX264" s="484">
        <v>22</v>
      </c>
      <c r="CY264" s="484">
        <v>4</v>
      </c>
      <c r="CZ264" s="484">
        <v>2</v>
      </c>
      <c r="DA264" s="484">
        <v>3</v>
      </c>
      <c r="DB264" s="484">
        <v>1</v>
      </c>
      <c r="DC264" s="484">
        <v>0</v>
      </c>
      <c r="DD264" s="485">
        <v>121</v>
      </c>
      <c r="DE264" s="484">
        <v>692</v>
      </c>
      <c r="DF264" s="484">
        <v>234</v>
      </c>
      <c r="DG264" s="484">
        <v>144</v>
      </c>
      <c r="DH264" s="484">
        <v>55</v>
      </c>
      <c r="DI264" s="484">
        <v>24</v>
      </c>
      <c r="DJ264" s="484">
        <v>6</v>
      </c>
      <c r="DK264" s="484">
        <v>0</v>
      </c>
      <c r="DL264" s="484">
        <v>0</v>
      </c>
      <c r="DM264" s="485">
        <v>1155</v>
      </c>
      <c r="DN264" s="484">
        <v>0</v>
      </c>
      <c r="DO264" s="484">
        <v>0</v>
      </c>
      <c r="DP264" s="484">
        <v>0</v>
      </c>
      <c r="DQ264" s="484">
        <v>0</v>
      </c>
      <c r="DR264" s="484">
        <v>0</v>
      </c>
      <c r="DS264" s="484">
        <v>0</v>
      </c>
      <c r="DT264" s="484">
        <v>0</v>
      </c>
      <c r="DU264" s="484">
        <v>0</v>
      </c>
      <c r="DV264" s="485">
        <v>0</v>
      </c>
      <c r="DW264" s="484">
        <v>182</v>
      </c>
      <c r="DX264" s="484">
        <v>37</v>
      </c>
      <c r="DY264" s="484">
        <v>29</v>
      </c>
      <c r="DZ264" s="484">
        <v>6</v>
      </c>
      <c r="EA264" s="484">
        <v>4</v>
      </c>
      <c r="EB264" s="484">
        <v>2</v>
      </c>
      <c r="EC264" s="484">
        <v>3</v>
      </c>
      <c r="ED264" s="484">
        <v>0</v>
      </c>
      <c r="EE264" s="485">
        <v>263</v>
      </c>
      <c r="EF264" s="484">
        <v>874</v>
      </c>
      <c r="EG264" s="484">
        <v>271</v>
      </c>
      <c r="EH264" s="484">
        <v>173</v>
      </c>
      <c r="EI264" s="484">
        <v>61</v>
      </c>
      <c r="EJ264" s="484">
        <v>28</v>
      </c>
      <c r="EK264" s="484">
        <v>8</v>
      </c>
      <c r="EL264" s="484">
        <v>3</v>
      </c>
      <c r="EM264" s="484">
        <v>0</v>
      </c>
      <c r="EN264" s="485">
        <v>1418</v>
      </c>
      <c r="EO264" s="484">
        <v>514</v>
      </c>
      <c r="EP264" s="484">
        <v>141</v>
      </c>
      <c r="EQ264" s="484">
        <v>94</v>
      </c>
      <c r="ER264" s="484">
        <v>33</v>
      </c>
      <c r="ES264" s="484">
        <v>20</v>
      </c>
      <c r="ET264" s="484">
        <v>7</v>
      </c>
      <c r="EU264" s="484">
        <v>3</v>
      </c>
      <c r="EV264" s="484">
        <v>0</v>
      </c>
      <c r="EW264" s="485">
        <v>812</v>
      </c>
      <c r="EX264" s="484">
        <v>0</v>
      </c>
      <c r="EY264" s="484">
        <v>0</v>
      </c>
      <c r="EZ264" s="484">
        <v>0</v>
      </c>
      <c r="FA264" s="484">
        <v>0</v>
      </c>
      <c r="FB264" s="484">
        <v>0</v>
      </c>
      <c r="FC264" s="484">
        <v>0</v>
      </c>
      <c r="FD264" s="484">
        <v>0</v>
      </c>
      <c r="FE264" s="484">
        <v>0</v>
      </c>
      <c r="FF264" s="485">
        <v>0</v>
      </c>
      <c r="FG264" s="484">
        <v>0</v>
      </c>
      <c r="FH264" s="484">
        <v>0</v>
      </c>
      <c r="FI264" s="484">
        <v>0</v>
      </c>
      <c r="FJ264" s="484">
        <v>0</v>
      </c>
      <c r="FK264" s="484">
        <v>0</v>
      </c>
      <c r="FL264" s="484">
        <v>0</v>
      </c>
      <c r="FM264" s="484">
        <v>0</v>
      </c>
      <c r="FN264" s="484">
        <v>0</v>
      </c>
      <c r="FO264" s="485">
        <v>0</v>
      </c>
      <c r="FP264" s="484">
        <v>0</v>
      </c>
      <c r="FQ264" s="484">
        <v>1</v>
      </c>
      <c r="FR264" s="484">
        <v>0</v>
      </c>
      <c r="FS264" s="484">
        <v>0</v>
      </c>
      <c r="FT264" s="484">
        <v>1</v>
      </c>
      <c r="FU264" s="484">
        <v>1</v>
      </c>
      <c r="FV264" s="484">
        <v>0</v>
      </c>
      <c r="FW264" s="484">
        <v>0</v>
      </c>
      <c r="FX264" s="485">
        <v>3</v>
      </c>
      <c r="FY264" s="484">
        <v>514</v>
      </c>
      <c r="FZ264" s="484">
        <v>140</v>
      </c>
      <c r="GA264" s="484">
        <v>94</v>
      </c>
      <c r="GB264" s="484">
        <v>33</v>
      </c>
      <c r="GC264" s="484">
        <v>19</v>
      </c>
      <c r="GD264" s="484">
        <v>6</v>
      </c>
      <c r="GE264" s="484">
        <v>3</v>
      </c>
      <c r="GF264" s="484">
        <v>0</v>
      </c>
      <c r="GG264" s="485">
        <v>809</v>
      </c>
      <c r="GH264" s="484">
        <v>64</v>
      </c>
      <c r="GI264" s="484">
        <v>26126</v>
      </c>
      <c r="GJ264" s="484">
        <v>12218</v>
      </c>
      <c r="GK264" s="484">
        <v>14093</v>
      </c>
      <c r="GL264" s="484">
        <v>5562</v>
      </c>
      <c r="GM264" s="484">
        <v>3160</v>
      </c>
      <c r="GN264" s="484">
        <v>785</v>
      </c>
      <c r="GO264" s="484">
        <v>337</v>
      </c>
      <c r="GP264" s="484">
        <v>15</v>
      </c>
      <c r="GQ264" s="485">
        <v>62360</v>
      </c>
      <c r="GR264" s="484">
        <v>33</v>
      </c>
      <c r="GS264" s="484">
        <v>25249</v>
      </c>
      <c r="GT264" s="484">
        <v>6731</v>
      </c>
      <c r="GU264" s="484">
        <v>5383</v>
      </c>
      <c r="GV264" s="484">
        <v>1393</v>
      </c>
      <c r="GW264" s="484">
        <v>597</v>
      </c>
      <c r="GX264" s="484">
        <v>142</v>
      </c>
      <c r="GY264" s="484">
        <v>96</v>
      </c>
      <c r="GZ264" s="484">
        <v>3</v>
      </c>
      <c r="HA264" s="485">
        <v>39627</v>
      </c>
      <c r="HB264" s="460">
        <v>0.1</v>
      </c>
      <c r="HC264" s="460">
        <v>0</v>
      </c>
      <c r="HD264" s="460">
        <v>0</v>
      </c>
      <c r="HE264" s="460">
        <v>0</v>
      </c>
      <c r="HF264" s="460">
        <v>0</v>
      </c>
      <c r="HG264" s="460">
        <v>0</v>
      </c>
      <c r="HH264" s="460">
        <v>0</v>
      </c>
      <c r="HI264" s="460">
        <v>0</v>
      </c>
      <c r="HJ264" s="460">
        <v>0</v>
      </c>
      <c r="HK264" s="483">
        <v>0.1</v>
      </c>
      <c r="HL264" s="460">
        <v>88.65</v>
      </c>
      <c r="HM264" s="460">
        <v>45329.5</v>
      </c>
      <c r="HN264" s="460">
        <v>17316.5</v>
      </c>
      <c r="HO264" s="460">
        <v>18171.5</v>
      </c>
      <c r="HP264" s="460">
        <v>6609</v>
      </c>
      <c r="HQ264" s="460">
        <v>3611</v>
      </c>
      <c r="HR264" s="460">
        <v>893.25</v>
      </c>
      <c r="HS264" s="460">
        <v>407</v>
      </c>
      <c r="HT264" s="460">
        <v>16.75</v>
      </c>
      <c r="HU264" s="483">
        <v>92443.15</v>
      </c>
      <c r="HV264" s="460">
        <v>49.3</v>
      </c>
      <c r="HW264" s="460">
        <v>30219.7</v>
      </c>
      <c r="HX264" s="460">
        <v>13468.4</v>
      </c>
      <c r="HY264" s="460">
        <v>16152.4</v>
      </c>
      <c r="HZ264" s="460">
        <v>6609</v>
      </c>
      <c r="IA264" s="460">
        <v>4413.3999999999996</v>
      </c>
      <c r="IB264" s="460">
        <v>1290.3</v>
      </c>
      <c r="IC264" s="460">
        <v>678.3</v>
      </c>
      <c r="ID264" s="460">
        <v>33.5</v>
      </c>
      <c r="IE264" s="483">
        <v>72914.3</v>
      </c>
      <c r="IF264" s="483">
        <v>0</v>
      </c>
      <c r="IG264" s="483">
        <v>72914.3</v>
      </c>
      <c r="IH264" s="460">
        <v>88.65</v>
      </c>
      <c r="II264" s="460">
        <v>45329.5</v>
      </c>
      <c r="IJ264" s="460">
        <v>17316.5</v>
      </c>
      <c r="IK264" s="460">
        <v>18171.5</v>
      </c>
      <c r="IL264" s="460">
        <v>6609</v>
      </c>
      <c r="IM264" s="460">
        <v>3611</v>
      </c>
      <c r="IN264" s="460">
        <v>893.25</v>
      </c>
      <c r="IO264" s="460">
        <v>407</v>
      </c>
      <c r="IP264" s="460">
        <v>16.75</v>
      </c>
      <c r="IQ264" s="483">
        <v>92443.15</v>
      </c>
      <c r="IR264" s="460">
        <v>24.47</v>
      </c>
      <c r="IS264" s="460">
        <v>9142.7900000000009</v>
      </c>
      <c r="IT264" s="460">
        <v>1311.44</v>
      </c>
      <c r="IU264" s="460">
        <v>779.14</v>
      </c>
      <c r="IV264" s="460">
        <v>156.66999999999999</v>
      </c>
      <c r="IW264" s="460">
        <v>36.94</v>
      </c>
      <c r="IX264" s="460">
        <v>4.25</v>
      </c>
      <c r="IY264" s="460">
        <v>2.77</v>
      </c>
      <c r="IZ264" s="460">
        <v>0</v>
      </c>
      <c r="JA264" s="483">
        <v>11458.47</v>
      </c>
      <c r="JB264" s="460">
        <v>64.180000000000007</v>
      </c>
      <c r="JC264" s="460">
        <v>36186.71</v>
      </c>
      <c r="JD264" s="460">
        <v>16005.06</v>
      </c>
      <c r="JE264" s="460">
        <v>17392.36</v>
      </c>
      <c r="JF264" s="460">
        <v>6452.33</v>
      </c>
      <c r="JG264" s="460">
        <v>3574.06</v>
      </c>
      <c r="JH264" s="460">
        <v>889</v>
      </c>
      <c r="JI264" s="460">
        <v>404.23</v>
      </c>
      <c r="JJ264" s="460">
        <v>16.75</v>
      </c>
      <c r="JK264" s="483">
        <v>80984.679999999993</v>
      </c>
      <c r="JL264" s="460">
        <v>35.700000000000003</v>
      </c>
      <c r="JM264" s="460">
        <v>24124.5</v>
      </c>
      <c r="JN264" s="460">
        <v>12448.4</v>
      </c>
      <c r="JO264" s="460">
        <v>15459.9</v>
      </c>
      <c r="JP264" s="460">
        <v>6452.3</v>
      </c>
      <c r="JQ264" s="460">
        <v>4368.3</v>
      </c>
      <c r="JR264" s="460">
        <v>1284.0999999999999</v>
      </c>
      <c r="JS264" s="460">
        <v>673.7</v>
      </c>
      <c r="JT264" s="460">
        <v>33.5</v>
      </c>
      <c r="JU264" s="483">
        <v>64880.4</v>
      </c>
      <c r="JV264" s="483">
        <v>0</v>
      </c>
      <c r="JW264" s="483">
        <v>64880.4</v>
      </c>
      <c r="JX264" s="461"/>
      <c r="JY264" s="461"/>
      <c r="JZ264" s="461"/>
      <c r="KA264" s="461"/>
      <c r="KB264" s="461"/>
      <c r="KC264" s="461"/>
      <c r="KD264" s="461"/>
      <c r="KE264" s="461"/>
      <c r="KF264" s="461"/>
      <c r="KG264" s="461"/>
      <c r="KH264" s="461"/>
      <c r="KI264" s="461"/>
      <c r="KJ264" s="461"/>
      <c r="KK264" s="461"/>
      <c r="KL264" s="461"/>
      <c r="KM264" s="461"/>
      <c r="KN264" s="461"/>
      <c r="KO264" s="461"/>
      <c r="KP264" s="461"/>
      <c r="KQ264" s="461"/>
      <c r="KR264" s="461"/>
      <c r="KS264" s="461"/>
      <c r="KT264" s="461"/>
      <c r="KU264" s="461"/>
      <c r="KV264" s="461"/>
      <c r="KW264" s="461"/>
      <c r="KX264" s="462"/>
    </row>
    <row r="265" spans="1:310" s="463" customFormat="1" x14ac:dyDescent="0.2">
      <c r="A265" s="457" t="s">
        <v>532</v>
      </c>
      <c r="B265" s="473" t="s">
        <v>1104</v>
      </c>
      <c r="C265" s="464" t="s">
        <v>807</v>
      </c>
      <c r="D265" s="465" t="s">
        <v>533</v>
      </c>
      <c r="E265" s="484">
        <v>9449</v>
      </c>
      <c r="F265" s="484">
        <v>12122</v>
      </c>
      <c r="G265" s="484">
        <v>5909</v>
      </c>
      <c r="H265" s="484">
        <v>3772</v>
      </c>
      <c r="I265" s="484">
        <v>2033</v>
      </c>
      <c r="J265" s="484">
        <v>536</v>
      </c>
      <c r="K265" s="484">
        <v>114</v>
      </c>
      <c r="L265" s="484">
        <v>5</v>
      </c>
      <c r="M265" s="485">
        <v>33940</v>
      </c>
      <c r="N265" s="484">
        <v>179</v>
      </c>
      <c r="O265" s="484">
        <v>154</v>
      </c>
      <c r="P265" s="484">
        <v>53</v>
      </c>
      <c r="Q265" s="484">
        <v>23</v>
      </c>
      <c r="R265" s="484">
        <v>14</v>
      </c>
      <c r="S265" s="484">
        <v>3</v>
      </c>
      <c r="T265" s="484">
        <v>0</v>
      </c>
      <c r="U265" s="484">
        <v>0</v>
      </c>
      <c r="V265" s="485">
        <v>426</v>
      </c>
      <c r="W265" s="484">
        <v>0</v>
      </c>
      <c r="X265" s="484">
        <v>0</v>
      </c>
      <c r="Y265" s="484">
        <v>0</v>
      </c>
      <c r="Z265" s="484">
        <v>2</v>
      </c>
      <c r="AA265" s="484">
        <v>4</v>
      </c>
      <c r="AB265" s="484">
        <v>2</v>
      </c>
      <c r="AC265" s="484">
        <v>0</v>
      </c>
      <c r="AD265" s="484">
        <v>0</v>
      </c>
      <c r="AE265" s="485">
        <v>8</v>
      </c>
      <c r="AF265" s="484">
        <v>9270</v>
      </c>
      <c r="AG265" s="484">
        <v>11968</v>
      </c>
      <c r="AH265" s="484">
        <v>5856</v>
      </c>
      <c r="AI265" s="484">
        <v>3747</v>
      </c>
      <c r="AJ265" s="484">
        <v>2015</v>
      </c>
      <c r="AK265" s="484">
        <v>531</v>
      </c>
      <c r="AL265" s="484">
        <v>114</v>
      </c>
      <c r="AM265" s="484">
        <v>5</v>
      </c>
      <c r="AN265" s="485">
        <v>33506</v>
      </c>
      <c r="AO265" s="484">
        <v>21</v>
      </c>
      <c r="AP265" s="484">
        <v>70</v>
      </c>
      <c r="AQ265" s="484">
        <v>30</v>
      </c>
      <c r="AR265" s="484">
        <v>21</v>
      </c>
      <c r="AS265" s="484">
        <v>10</v>
      </c>
      <c r="AT265" s="484">
        <v>9</v>
      </c>
      <c r="AU265" s="484">
        <v>4</v>
      </c>
      <c r="AV265" s="484">
        <v>2</v>
      </c>
      <c r="AW265" s="485">
        <v>167</v>
      </c>
      <c r="AX265" s="484">
        <v>21</v>
      </c>
      <c r="AY265" s="484">
        <v>70</v>
      </c>
      <c r="AZ265" s="484">
        <v>30</v>
      </c>
      <c r="BA265" s="484">
        <v>21</v>
      </c>
      <c r="BB265" s="484">
        <v>10</v>
      </c>
      <c r="BC265" s="484">
        <v>9</v>
      </c>
      <c r="BD265" s="484">
        <v>4</v>
      </c>
      <c r="BE265" s="484">
        <v>2</v>
      </c>
      <c r="BF265" s="486"/>
      <c r="BG265" s="485">
        <v>167</v>
      </c>
      <c r="BH265" s="484">
        <v>21</v>
      </c>
      <c r="BI265" s="484">
        <v>9319</v>
      </c>
      <c r="BJ265" s="484">
        <v>11928</v>
      </c>
      <c r="BK265" s="484">
        <v>5847</v>
      </c>
      <c r="BL265" s="484">
        <v>3736</v>
      </c>
      <c r="BM265" s="484">
        <v>2014</v>
      </c>
      <c r="BN265" s="484">
        <v>526</v>
      </c>
      <c r="BO265" s="484">
        <v>112</v>
      </c>
      <c r="BP265" s="484">
        <v>3</v>
      </c>
      <c r="BQ265" s="485">
        <v>33506</v>
      </c>
      <c r="BR265" s="484">
        <v>8</v>
      </c>
      <c r="BS265" s="484">
        <v>4419</v>
      </c>
      <c r="BT265" s="484">
        <v>3840</v>
      </c>
      <c r="BU265" s="484">
        <v>1477</v>
      </c>
      <c r="BV265" s="484">
        <v>605</v>
      </c>
      <c r="BW265" s="484">
        <v>270</v>
      </c>
      <c r="BX265" s="484">
        <v>64</v>
      </c>
      <c r="BY265" s="484">
        <v>13</v>
      </c>
      <c r="BZ265" s="484">
        <v>0</v>
      </c>
      <c r="CA265" s="485">
        <v>10696</v>
      </c>
      <c r="CB265" s="484">
        <v>1</v>
      </c>
      <c r="CC265" s="484">
        <v>92</v>
      </c>
      <c r="CD265" s="484">
        <v>156</v>
      </c>
      <c r="CE265" s="484">
        <v>56</v>
      </c>
      <c r="CF265" s="484">
        <v>33</v>
      </c>
      <c r="CG265" s="484">
        <v>20</v>
      </c>
      <c r="CH265" s="484">
        <v>2</v>
      </c>
      <c r="CI265" s="484">
        <v>2</v>
      </c>
      <c r="CJ265" s="484">
        <v>0</v>
      </c>
      <c r="CK265" s="485">
        <v>362</v>
      </c>
      <c r="CL265" s="484">
        <v>0</v>
      </c>
      <c r="CM265" s="484">
        <v>6</v>
      </c>
      <c r="CN265" s="484">
        <v>5</v>
      </c>
      <c r="CO265" s="484">
        <v>3</v>
      </c>
      <c r="CP265" s="484">
        <v>2</v>
      </c>
      <c r="CQ265" s="484">
        <v>2</v>
      </c>
      <c r="CR265" s="484">
        <v>4</v>
      </c>
      <c r="CS265" s="484">
        <v>2</v>
      </c>
      <c r="CT265" s="484">
        <v>1</v>
      </c>
      <c r="CU265" s="485">
        <v>25</v>
      </c>
      <c r="CV265" s="484">
        <v>6</v>
      </c>
      <c r="CW265" s="484">
        <v>7</v>
      </c>
      <c r="CX265" s="484">
        <v>3</v>
      </c>
      <c r="CY265" s="484">
        <v>0</v>
      </c>
      <c r="CZ265" s="484">
        <v>4</v>
      </c>
      <c r="DA265" s="484">
        <v>0</v>
      </c>
      <c r="DB265" s="484">
        <v>0</v>
      </c>
      <c r="DC265" s="484">
        <v>0</v>
      </c>
      <c r="DD265" s="485">
        <v>20</v>
      </c>
      <c r="DE265" s="484">
        <v>123</v>
      </c>
      <c r="DF265" s="484">
        <v>120</v>
      </c>
      <c r="DG265" s="484">
        <v>31</v>
      </c>
      <c r="DH265" s="484">
        <v>12</v>
      </c>
      <c r="DI265" s="484">
        <v>6</v>
      </c>
      <c r="DJ265" s="484">
        <v>3</v>
      </c>
      <c r="DK265" s="484">
        <v>0</v>
      </c>
      <c r="DL265" s="484">
        <v>0</v>
      </c>
      <c r="DM265" s="485">
        <v>295</v>
      </c>
      <c r="DN265" s="484">
        <v>48</v>
      </c>
      <c r="DO265" s="484">
        <v>60</v>
      </c>
      <c r="DP265" s="484">
        <v>14</v>
      </c>
      <c r="DQ265" s="484">
        <v>6</v>
      </c>
      <c r="DR265" s="484">
        <v>1</v>
      </c>
      <c r="DS265" s="484">
        <v>1</v>
      </c>
      <c r="DT265" s="484">
        <v>0</v>
      </c>
      <c r="DU265" s="484">
        <v>0</v>
      </c>
      <c r="DV265" s="485">
        <v>130</v>
      </c>
      <c r="DW265" s="484">
        <v>31</v>
      </c>
      <c r="DX265" s="484">
        <v>19</v>
      </c>
      <c r="DY265" s="484">
        <v>16</v>
      </c>
      <c r="DZ265" s="484">
        <v>5</v>
      </c>
      <c r="EA265" s="484">
        <v>8</v>
      </c>
      <c r="EB265" s="484">
        <v>0</v>
      </c>
      <c r="EC265" s="484">
        <v>1</v>
      </c>
      <c r="ED265" s="484">
        <v>0</v>
      </c>
      <c r="EE265" s="485">
        <v>80</v>
      </c>
      <c r="EF265" s="484">
        <v>202</v>
      </c>
      <c r="EG265" s="484">
        <v>199</v>
      </c>
      <c r="EH265" s="484">
        <v>61</v>
      </c>
      <c r="EI265" s="484">
        <v>23</v>
      </c>
      <c r="EJ265" s="484">
        <v>15</v>
      </c>
      <c r="EK265" s="484">
        <v>4</v>
      </c>
      <c r="EL265" s="484">
        <v>1</v>
      </c>
      <c r="EM265" s="484">
        <v>0</v>
      </c>
      <c r="EN265" s="485">
        <v>505</v>
      </c>
      <c r="EO265" s="484">
        <v>98</v>
      </c>
      <c r="EP265" s="484">
        <v>98</v>
      </c>
      <c r="EQ265" s="484">
        <v>33</v>
      </c>
      <c r="ER265" s="484">
        <v>12</v>
      </c>
      <c r="ES265" s="484">
        <v>12</v>
      </c>
      <c r="ET265" s="484">
        <v>3</v>
      </c>
      <c r="EU265" s="484">
        <v>1</v>
      </c>
      <c r="EV265" s="484">
        <v>0</v>
      </c>
      <c r="EW265" s="485">
        <v>257</v>
      </c>
      <c r="EX265" s="484">
        <v>0</v>
      </c>
      <c r="EY265" s="484">
        <v>0</v>
      </c>
      <c r="EZ265" s="484">
        <v>0</v>
      </c>
      <c r="FA265" s="484">
        <v>0</v>
      </c>
      <c r="FB265" s="484">
        <v>0</v>
      </c>
      <c r="FC265" s="484">
        <v>0</v>
      </c>
      <c r="FD265" s="484">
        <v>0</v>
      </c>
      <c r="FE265" s="484">
        <v>0</v>
      </c>
      <c r="FF265" s="485">
        <v>0</v>
      </c>
      <c r="FG265" s="484">
        <v>0</v>
      </c>
      <c r="FH265" s="484">
        <v>0</v>
      </c>
      <c r="FI265" s="484">
        <v>0</v>
      </c>
      <c r="FJ265" s="484">
        <v>0</v>
      </c>
      <c r="FK265" s="484">
        <v>0</v>
      </c>
      <c r="FL265" s="484">
        <v>0</v>
      </c>
      <c r="FM265" s="484">
        <v>0</v>
      </c>
      <c r="FN265" s="484">
        <v>0</v>
      </c>
      <c r="FO265" s="485">
        <v>0</v>
      </c>
      <c r="FP265" s="484">
        <v>2</v>
      </c>
      <c r="FQ265" s="484">
        <v>7</v>
      </c>
      <c r="FR265" s="484">
        <v>3</v>
      </c>
      <c r="FS265" s="484">
        <v>1</v>
      </c>
      <c r="FT265" s="484">
        <v>0</v>
      </c>
      <c r="FU265" s="484">
        <v>1</v>
      </c>
      <c r="FV265" s="484">
        <v>0</v>
      </c>
      <c r="FW265" s="484">
        <v>0</v>
      </c>
      <c r="FX265" s="485">
        <v>14</v>
      </c>
      <c r="FY265" s="484">
        <v>96</v>
      </c>
      <c r="FZ265" s="484">
        <v>91</v>
      </c>
      <c r="GA265" s="484">
        <v>30</v>
      </c>
      <c r="GB265" s="484">
        <v>11</v>
      </c>
      <c r="GC265" s="484">
        <v>12</v>
      </c>
      <c r="GD265" s="484">
        <v>2</v>
      </c>
      <c r="GE265" s="484">
        <v>1</v>
      </c>
      <c r="GF265" s="484">
        <v>0</v>
      </c>
      <c r="GG265" s="485">
        <v>243</v>
      </c>
      <c r="GH265" s="484">
        <v>12</v>
      </c>
      <c r="GI265" s="484">
        <v>4723</v>
      </c>
      <c r="GJ265" s="484">
        <v>7846</v>
      </c>
      <c r="GK265" s="484">
        <v>4280</v>
      </c>
      <c r="GL265" s="484">
        <v>3085</v>
      </c>
      <c r="GM265" s="484">
        <v>1713</v>
      </c>
      <c r="GN265" s="484">
        <v>455</v>
      </c>
      <c r="GO265" s="484">
        <v>94</v>
      </c>
      <c r="GP265" s="484">
        <v>2</v>
      </c>
      <c r="GQ265" s="485">
        <v>22210</v>
      </c>
      <c r="GR265" s="484">
        <v>9</v>
      </c>
      <c r="GS265" s="484">
        <v>4596</v>
      </c>
      <c r="GT265" s="484">
        <v>4082</v>
      </c>
      <c r="GU265" s="484">
        <v>1567</v>
      </c>
      <c r="GV265" s="484">
        <v>651</v>
      </c>
      <c r="GW265" s="484">
        <v>301</v>
      </c>
      <c r="GX265" s="484">
        <v>71</v>
      </c>
      <c r="GY265" s="484">
        <v>18</v>
      </c>
      <c r="GZ265" s="484">
        <v>1</v>
      </c>
      <c r="HA265" s="485">
        <v>11296</v>
      </c>
      <c r="HB265" s="460">
        <v>0</v>
      </c>
      <c r="HC265" s="460">
        <v>0</v>
      </c>
      <c r="HD265" s="460">
        <v>0</v>
      </c>
      <c r="HE265" s="460">
        <v>0</v>
      </c>
      <c r="HF265" s="460">
        <v>0</v>
      </c>
      <c r="HG265" s="460">
        <v>0</v>
      </c>
      <c r="HH265" s="460">
        <v>0</v>
      </c>
      <c r="HI265" s="460">
        <v>0</v>
      </c>
      <c r="HJ265" s="460">
        <v>0</v>
      </c>
      <c r="HK265" s="483">
        <v>0</v>
      </c>
      <c r="HL265" s="460">
        <v>18.75</v>
      </c>
      <c r="HM265" s="460">
        <v>8156.75</v>
      </c>
      <c r="HN265" s="460">
        <v>10879</v>
      </c>
      <c r="HO265" s="460">
        <v>5457.25</v>
      </c>
      <c r="HP265" s="460">
        <v>3572.5</v>
      </c>
      <c r="HQ265" s="460">
        <v>1943.5</v>
      </c>
      <c r="HR265" s="460">
        <v>507</v>
      </c>
      <c r="HS265" s="460">
        <v>107.75</v>
      </c>
      <c r="HT265" s="460">
        <v>2.5</v>
      </c>
      <c r="HU265" s="483">
        <v>30645</v>
      </c>
      <c r="HV265" s="460">
        <v>10.4</v>
      </c>
      <c r="HW265" s="460">
        <v>5437.8</v>
      </c>
      <c r="HX265" s="460">
        <v>8461.4</v>
      </c>
      <c r="HY265" s="460">
        <v>4850.8999999999996</v>
      </c>
      <c r="HZ265" s="460">
        <v>3572.5</v>
      </c>
      <c r="IA265" s="460">
        <v>2375.4</v>
      </c>
      <c r="IB265" s="460">
        <v>732.3</v>
      </c>
      <c r="IC265" s="460">
        <v>179.6</v>
      </c>
      <c r="ID265" s="460">
        <v>5</v>
      </c>
      <c r="IE265" s="483">
        <v>25625.3</v>
      </c>
      <c r="IF265" s="483">
        <v>0</v>
      </c>
      <c r="IG265" s="483">
        <v>25625.3</v>
      </c>
      <c r="IH265" s="460">
        <v>18.75</v>
      </c>
      <c r="II265" s="460">
        <v>8156.75</v>
      </c>
      <c r="IJ265" s="460">
        <v>10879</v>
      </c>
      <c r="IK265" s="460">
        <v>5457.25</v>
      </c>
      <c r="IL265" s="460">
        <v>3572.5</v>
      </c>
      <c r="IM265" s="460">
        <v>1943.5</v>
      </c>
      <c r="IN265" s="460">
        <v>507</v>
      </c>
      <c r="IO265" s="460">
        <v>107.75</v>
      </c>
      <c r="IP265" s="460">
        <v>2.5</v>
      </c>
      <c r="IQ265" s="483">
        <v>30645</v>
      </c>
      <c r="IR265" s="460">
        <v>5.19</v>
      </c>
      <c r="IS265" s="460">
        <v>2056.46</v>
      </c>
      <c r="IT265" s="460">
        <v>1046.3399999999999</v>
      </c>
      <c r="IU265" s="460">
        <v>248.28</v>
      </c>
      <c r="IV265" s="460">
        <v>62.11</v>
      </c>
      <c r="IW265" s="460">
        <v>20.440000000000001</v>
      </c>
      <c r="IX265" s="460">
        <v>5.5</v>
      </c>
      <c r="IY265" s="460">
        <v>0.35</v>
      </c>
      <c r="IZ265" s="460">
        <v>0</v>
      </c>
      <c r="JA265" s="483">
        <v>3444.67</v>
      </c>
      <c r="JB265" s="460">
        <v>13.56</v>
      </c>
      <c r="JC265" s="460">
        <v>6100.29</v>
      </c>
      <c r="JD265" s="460">
        <v>9832.66</v>
      </c>
      <c r="JE265" s="460">
        <v>5208.97</v>
      </c>
      <c r="JF265" s="460">
        <v>3510.39</v>
      </c>
      <c r="JG265" s="460">
        <v>1923.06</v>
      </c>
      <c r="JH265" s="460">
        <v>501.5</v>
      </c>
      <c r="JI265" s="460">
        <v>107.4</v>
      </c>
      <c r="JJ265" s="460">
        <v>2.5</v>
      </c>
      <c r="JK265" s="483">
        <v>27200.33</v>
      </c>
      <c r="JL265" s="460">
        <v>7.5</v>
      </c>
      <c r="JM265" s="460">
        <v>4066.9</v>
      </c>
      <c r="JN265" s="460">
        <v>7647.6</v>
      </c>
      <c r="JO265" s="460">
        <v>4630.2</v>
      </c>
      <c r="JP265" s="460">
        <v>3510.4</v>
      </c>
      <c r="JQ265" s="460">
        <v>2350.4</v>
      </c>
      <c r="JR265" s="460">
        <v>724.4</v>
      </c>
      <c r="JS265" s="460">
        <v>179</v>
      </c>
      <c r="JT265" s="460">
        <v>5</v>
      </c>
      <c r="JU265" s="483">
        <v>23121.4</v>
      </c>
      <c r="JV265" s="483">
        <v>0</v>
      </c>
      <c r="JW265" s="483">
        <v>23121.4</v>
      </c>
      <c r="JX265" s="461"/>
      <c r="JY265" s="461"/>
      <c r="JZ265" s="461"/>
      <c r="KA265" s="461"/>
      <c r="KB265" s="461"/>
      <c r="KC265" s="461"/>
      <c r="KD265" s="461"/>
      <c r="KE265" s="461"/>
      <c r="KF265" s="461"/>
      <c r="KG265" s="461"/>
      <c r="KH265" s="461"/>
      <c r="KI265" s="461"/>
      <c r="KJ265" s="461"/>
      <c r="KK265" s="461"/>
      <c r="KL265" s="461"/>
      <c r="KM265" s="461"/>
      <c r="KN265" s="461"/>
      <c r="KO265" s="461"/>
      <c r="KP265" s="461"/>
      <c r="KQ265" s="461"/>
      <c r="KR265" s="461"/>
      <c r="KS265" s="461"/>
      <c r="KT265" s="461"/>
      <c r="KU265" s="461"/>
      <c r="KV265" s="461"/>
      <c r="KW265" s="461"/>
      <c r="KX265" s="462"/>
    </row>
    <row r="266" spans="1:310" s="463" customFormat="1" x14ac:dyDescent="0.2">
      <c r="A266" s="457" t="s">
        <v>534</v>
      </c>
      <c r="B266" s="473" t="s">
        <v>1105</v>
      </c>
      <c r="C266" s="464" t="s">
        <v>782</v>
      </c>
      <c r="D266" s="465" t="s">
        <v>535</v>
      </c>
      <c r="E266" s="484">
        <v>941</v>
      </c>
      <c r="F266" s="484">
        <v>2191</v>
      </c>
      <c r="G266" s="484">
        <v>5275</v>
      </c>
      <c r="H266" s="484">
        <v>8915</v>
      </c>
      <c r="I266" s="484">
        <v>7670</v>
      </c>
      <c r="J266" s="484">
        <v>4877</v>
      </c>
      <c r="K266" s="484">
        <v>6279</v>
      </c>
      <c r="L266" s="484">
        <v>1254</v>
      </c>
      <c r="M266" s="485">
        <v>37402</v>
      </c>
      <c r="N266" s="484">
        <v>109</v>
      </c>
      <c r="O266" s="484">
        <v>53</v>
      </c>
      <c r="P266" s="484">
        <v>91</v>
      </c>
      <c r="Q266" s="484">
        <v>108</v>
      </c>
      <c r="R266" s="484">
        <v>93</v>
      </c>
      <c r="S266" s="484">
        <v>59</v>
      </c>
      <c r="T266" s="484">
        <v>45</v>
      </c>
      <c r="U266" s="484">
        <v>6</v>
      </c>
      <c r="V266" s="485">
        <v>564</v>
      </c>
      <c r="W266" s="484">
        <v>0</v>
      </c>
      <c r="X266" s="484">
        <v>3</v>
      </c>
      <c r="Y266" s="484">
        <v>0</v>
      </c>
      <c r="Z266" s="484">
        <v>1</v>
      </c>
      <c r="AA266" s="484">
        <v>0</v>
      </c>
      <c r="AB266" s="484">
        <v>0</v>
      </c>
      <c r="AC266" s="484">
        <v>0</v>
      </c>
      <c r="AD266" s="484">
        <v>1</v>
      </c>
      <c r="AE266" s="485">
        <v>5</v>
      </c>
      <c r="AF266" s="484">
        <v>832</v>
      </c>
      <c r="AG266" s="484">
        <v>2135</v>
      </c>
      <c r="AH266" s="484">
        <v>5184</v>
      </c>
      <c r="AI266" s="484">
        <v>8806</v>
      </c>
      <c r="AJ266" s="484">
        <v>7577</v>
      </c>
      <c r="AK266" s="484">
        <v>4818</v>
      </c>
      <c r="AL266" s="484">
        <v>6234</v>
      </c>
      <c r="AM266" s="484">
        <v>1247</v>
      </c>
      <c r="AN266" s="485">
        <v>36833</v>
      </c>
      <c r="AO266" s="484">
        <v>3</v>
      </c>
      <c r="AP266" s="484">
        <v>5</v>
      </c>
      <c r="AQ266" s="484">
        <v>25</v>
      </c>
      <c r="AR266" s="484">
        <v>50</v>
      </c>
      <c r="AS266" s="484">
        <v>50</v>
      </c>
      <c r="AT266" s="484">
        <v>54</v>
      </c>
      <c r="AU266" s="484">
        <v>62</v>
      </c>
      <c r="AV266" s="484">
        <v>30</v>
      </c>
      <c r="AW266" s="485">
        <v>279</v>
      </c>
      <c r="AX266" s="484">
        <v>3</v>
      </c>
      <c r="AY266" s="484">
        <v>5</v>
      </c>
      <c r="AZ266" s="484">
        <v>25</v>
      </c>
      <c r="BA266" s="484">
        <v>50</v>
      </c>
      <c r="BB266" s="484">
        <v>50</v>
      </c>
      <c r="BC266" s="484">
        <v>54</v>
      </c>
      <c r="BD266" s="484">
        <v>62</v>
      </c>
      <c r="BE266" s="484">
        <v>30</v>
      </c>
      <c r="BF266" s="486"/>
      <c r="BG266" s="485">
        <v>279</v>
      </c>
      <c r="BH266" s="484">
        <v>3</v>
      </c>
      <c r="BI266" s="484">
        <v>834</v>
      </c>
      <c r="BJ266" s="484">
        <v>2155</v>
      </c>
      <c r="BK266" s="484">
        <v>5209</v>
      </c>
      <c r="BL266" s="484">
        <v>8806</v>
      </c>
      <c r="BM266" s="484">
        <v>7581</v>
      </c>
      <c r="BN266" s="484">
        <v>4826</v>
      </c>
      <c r="BO266" s="484">
        <v>6202</v>
      </c>
      <c r="BP266" s="484">
        <v>1217</v>
      </c>
      <c r="BQ266" s="485">
        <v>36833</v>
      </c>
      <c r="BR266" s="484">
        <v>1</v>
      </c>
      <c r="BS266" s="484">
        <v>389</v>
      </c>
      <c r="BT266" s="484">
        <v>1436</v>
      </c>
      <c r="BU266" s="484">
        <v>2503</v>
      </c>
      <c r="BV266" s="484">
        <v>2888</v>
      </c>
      <c r="BW266" s="484">
        <v>2113</v>
      </c>
      <c r="BX266" s="484">
        <v>1050</v>
      </c>
      <c r="BY266" s="484">
        <v>894</v>
      </c>
      <c r="BZ266" s="484">
        <v>117</v>
      </c>
      <c r="CA266" s="485">
        <v>11391</v>
      </c>
      <c r="CB266" s="484">
        <v>0</v>
      </c>
      <c r="CC266" s="484">
        <v>4</v>
      </c>
      <c r="CD266" s="484">
        <v>4</v>
      </c>
      <c r="CE266" s="484">
        <v>30</v>
      </c>
      <c r="CF266" s="484">
        <v>58</v>
      </c>
      <c r="CG266" s="484">
        <v>59</v>
      </c>
      <c r="CH266" s="484">
        <v>35</v>
      </c>
      <c r="CI266" s="484">
        <v>50</v>
      </c>
      <c r="CJ266" s="484">
        <v>6</v>
      </c>
      <c r="CK266" s="485">
        <v>246</v>
      </c>
      <c r="CL266" s="484">
        <v>0</v>
      </c>
      <c r="CM266" s="484">
        <v>0</v>
      </c>
      <c r="CN266" s="484">
        <v>1</v>
      </c>
      <c r="CO266" s="484">
        <v>2</v>
      </c>
      <c r="CP266" s="484">
        <v>3</v>
      </c>
      <c r="CQ266" s="484">
        <v>8</v>
      </c>
      <c r="CR266" s="484">
        <v>11</v>
      </c>
      <c r="CS266" s="484">
        <v>34</v>
      </c>
      <c r="CT266" s="484">
        <v>7</v>
      </c>
      <c r="CU266" s="485">
        <v>66</v>
      </c>
      <c r="CV266" s="484">
        <v>23</v>
      </c>
      <c r="CW266" s="484">
        <v>22</v>
      </c>
      <c r="CX266" s="484">
        <v>25</v>
      </c>
      <c r="CY266" s="484">
        <v>47</v>
      </c>
      <c r="CZ266" s="484">
        <v>37</v>
      </c>
      <c r="DA266" s="484">
        <v>29</v>
      </c>
      <c r="DB266" s="484">
        <v>28</v>
      </c>
      <c r="DC266" s="484">
        <v>15</v>
      </c>
      <c r="DD266" s="485">
        <v>226</v>
      </c>
      <c r="DE266" s="484">
        <v>13</v>
      </c>
      <c r="DF266" s="484">
        <v>31</v>
      </c>
      <c r="DG266" s="484">
        <v>67</v>
      </c>
      <c r="DH266" s="484">
        <v>57</v>
      </c>
      <c r="DI266" s="484">
        <v>47</v>
      </c>
      <c r="DJ266" s="484">
        <v>21</v>
      </c>
      <c r="DK266" s="484">
        <v>33</v>
      </c>
      <c r="DL266" s="484">
        <v>1</v>
      </c>
      <c r="DM266" s="485">
        <v>270</v>
      </c>
      <c r="DN266" s="484">
        <v>0</v>
      </c>
      <c r="DO266" s="484">
        <v>0</v>
      </c>
      <c r="DP266" s="484">
        <v>0</v>
      </c>
      <c r="DQ266" s="484">
        <v>0</v>
      </c>
      <c r="DR266" s="484">
        <v>0</v>
      </c>
      <c r="DS266" s="484">
        <v>0</v>
      </c>
      <c r="DT266" s="484">
        <v>0</v>
      </c>
      <c r="DU266" s="484">
        <v>0</v>
      </c>
      <c r="DV266" s="485">
        <v>0</v>
      </c>
      <c r="DW266" s="484">
        <v>15</v>
      </c>
      <c r="DX266" s="484">
        <v>16</v>
      </c>
      <c r="DY266" s="484">
        <v>10</v>
      </c>
      <c r="DZ266" s="484">
        <v>28</v>
      </c>
      <c r="EA266" s="484">
        <v>16</v>
      </c>
      <c r="EB266" s="484">
        <v>6</v>
      </c>
      <c r="EC266" s="484">
        <v>6</v>
      </c>
      <c r="ED266" s="484">
        <v>3</v>
      </c>
      <c r="EE266" s="485">
        <v>100</v>
      </c>
      <c r="EF266" s="484">
        <v>28</v>
      </c>
      <c r="EG266" s="484">
        <v>47</v>
      </c>
      <c r="EH266" s="484">
        <v>77</v>
      </c>
      <c r="EI266" s="484">
        <v>85</v>
      </c>
      <c r="EJ266" s="484">
        <v>63</v>
      </c>
      <c r="EK266" s="484">
        <v>27</v>
      </c>
      <c r="EL266" s="484">
        <v>39</v>
      </c>
      <c r="EM266" s="484">
        <v>4</v>
      </c>
      <c r="EN266" s="485">
        <v>370</v>
      </c>
      <c r="EO266" s="484">
        <v>22</v>
      </c>
      <c r="EP266" s="484">
        <v>36</v>
      </c>
      <c r="EQ266" s="484">
        <v>42</v>
      </c>
      <c r="ER266" s="484">
        <v>64</v>
      </c>
      <c r="ES266" s="484">
        <v>44</v>
      </c>
      <c r="ET266" s="484">
        <v>20</v>
      </c>
      <c r="EU266" s="484">
        <v>29</v>
      </c>
      <c r="EV266" s="484">
        <v>3</v>
      </c>
      <c r="EW266" s="485">
        <v>260</v>
      </c>
      <c r="EX266" s="484">
        <v>0</v>
      </c>
      <c r="EY266" s="484">
        <v>0</v>
      </c>
      <c r="EZ266" s="484">
        <v>0</v>
      </c>
      <c r="FA266" s="484">
        <v>0</v>
      </c>
      <c r="FB266" s="484">
        <v>0</v>
      </c>
      <c r="FC266" s="484">
        <v>0</v>
      </c>
      <c r="FD266" s="484">
        <v>0</v>
      </c>
      <c r="FE266" s="484">
        <v>0</v>
      </c>
      <c r="FF266" s="485">
        <v>0</v>
      </c>
      <c r="FG266" s="484">
        <v>0</v>
      </c>
      <c r="FH266" s="484">
        <v>0</v>
      </c>
      <c r="FI266" s="484">
        <v>0</v>
      </c>
      <c r="FJ266" s="484">
        <v>0</v>
      </c>
      <c r="FK266" s="484">
        <v>0</v>
      </c>
      <c r="FL266" s="484">
        <v>0</v>
      </c>
      <c r="FM266" s="484">
        <v>0</v>
      </c>
      <c r="FN266" s="484">
        <v>0</v>
      </c>
      <c r="FO266" s="485">
        <v>0</v>
      </c>
      <c r="FP266" s="484">
        <v>0</v>
      </c>
      <c r="FQ266" s="484">
        <v>0</v>
      </c>
      <c r="FR266" s="484">
        <v>0</v>
      </c>
      <c r="FS266" s="484">
        <v>0</v>
      </c>
      <c r="FT266" s="484">
        <v>0</v>
      </c>
      <c r="FU266" s="484">
        <v>0</v>
      </c>
      <c r="FV266" s="484">
        <v>1</v>
      </c>
      <c r="FW266" s="484">
        <v>0</v>
      </c>
      <c r="FX266" s="485">
        <v>1</v>
      </c>
      <c r="FY266" s="484">
        <v>22</v>
      </c>
      <c r="FZ266" s="484">
        <v>36</v>
      </c>
      <c r="GA266" s="484">
        <v>42</v>
      </c>
      <c r="GB266" s="484">
        <v>64</v>
      </c>
      <c r="GC266" s="484">
        <v>44</v>
      </c>
      <c r="GD266" s="484">
        <v>20</v>
      </c>
      <c r="GE266" s="484">
        <v>28</v>
      </c>
      <c r="GF266" s="484">
        <v>3</v>
      </c>
      <c r="GG266" s="485">
        <v>259</v>
      </c>
      <c r="GH266" s="484">
        <v>2</v>
      </c>
      <c r="GI266" s="484">
        <v>426</v>
      </c>
      <c r="GJ266" s="484">
        <v>698</v>
      </c>
      <c r="GK266" s="484">
        <v>2664</v>
      </c>
      <c r="GL266" s="484">
        <v>5829</v>
      </c>
      <c r="GM266" s="484">
        <v>5385</v>
      </c>
      <c r="GN266" s="484">
        <v>3724</v>
      </c>
      <c r="GO266" s="484">
        <v>5218</v>
      </c>
      <c r="GP266" s="484">
        <v>1084</v>
      </c>
      <c r="GQ266" s="485">
        <v>25030</v>
      </c>
      <c r="GR266" s="484">
        <v>1</v>
      </c>
      <c r="GS266" s="484">
        <v>408</v>
      </c>
      <c r="GT266" s="484">
        <v>1457</v>
      </c>
      <c r="GU266" s="484">
        <v>2545</v>
      </c>
      <c r="GV266" s="484">
        <v>2977</v>
      </c>
      <c r="GW266" s="484">
        <v>2196</v>
      </c>
      <c r="GX266" s="484">
        <v>1102</v>
      </c>
      <c r="GY266" s="484">
        <v>984</v>
      </c>
      <c r="GZ266" s="484">
        <v>133</v>
      </c>
      <c r="HA266" s="485">
        <v>11803</v>
      </c>
      <c r="HB266" s="460">
        <v>0</v>
      </c>
      <c r="HC266" s="460">
        <v>13.9</v>
      </c>
      <c r="HD266" s="460">
        <v>0.5</v>
      </c>
      <c r="HE266" s="460">
        <v>0.5</v>
      </c>
      <c r="HF266" s="460">
        <v>1</v>
      </c>
      <c r="HG266" s="460">
        <v>0</v>
      </c>
      <c r="HH266" s="460">
        <v>0</v>
      </c>
      <c r="HI266" s="460">
        <v>0</v>
      </c>
      <c r="HJ266" s="460">
        <v>0</v>
      </c>
      <c r="HK266" s="483">
        <v>15.9</v>
      </c>
      <c r="HL266" s="460">
        <v>2.75</v>
      </c>
      <c r="HM266" s="460">
        <v>739.85</v>
      </c>
      <c r="HN266" s="460">
        <v>1819</v>
      </c>
      <c r="HO266" s="460">
        <v>4589.25</v>
      </c>
      <c r="HP266" s="460">
        <v>8110</v>
      </c>
      <c r="HQ266" s="460">
        <v>7054</v>
      </c>
      <c r="HR266" s="460">
        <v>4557.25</v>
      </c>
      <c r="HS266" s="460">
        <v>5956</v>
      </c>
      <c r="HT266" s="460">
        <v>1186.75</v>
      </c>
      <c r="HU266" s="483">
        <v>34014.85</v>
      </c>
      <c r="HV266" s="460">
        <v>1.5</v>
      </c>
      <c r="HW266" s="460">
        <v>493.2</v>
      </c>
      <c r="HX266" s="460">
        <v>1414.8</v>
      </c>
      <c r="HY266" s="460">
        <v>4079.3</v>
      </c>
      <c r="HZ266" s="460">
        <v>8110</v>
      </c>
      <c r="IA266" s="460">
        <v>8621.6</v>
      </c>
      <c r="IB266" s="460">
        <v>6582.7</v>
      </c>
      <c r="IC266" s="460">
        <v>9926.7000000000007</v>
      </c>
      <c r="ID266" s="460">
        <v>2373.5</v>
      </c>
      <c r="IE266" s="483">
        <v>41603.300000000003</v>
      </c>
      <c r="IF266" s="483">
        <v>0</v>
      </c>
      <c r="IG266" s="483">
        <v>41603.300000000003</v>
      </c>
      <c r="IH266" s="460">
        <v>2.75</v>
      </c>
      <c r="II266" s="460">
        <v>739.85</v>
      </c>
      <c r="IJ266" s="460">
        <v>1819</v>
      </c>
      <c r="IK266" s="460">
        <v>4589.25</v>
      </c>
      <c r="IL266" s="460">
        <v>8110</v>
      </c>
      <c r="IM266" s="460">
        <v>7054</v>
      </c>
      <c r="IN266" s="460">
        <v>4557.25</v>
      </c>
      <c r="IO266" s="460">
        <v>5956</v>
      </c>
      <c r="IP266" s="460">
        <v>1186.75</v>
      </c>
      <c r="IQ266" s="483">
        <v>34014.85</v>
      </c>
      <c r="IR266" s="460">
        <v>0.76</v>
      </c>
      <c r="IS266" s="460">
        <v>128.68</v>
      </c>
      <c r="IT266" s="460">
        <v>585.84</v>
      </c>
      <c r="IU266" s="460">
        <v>726.25</v>
      </c>
      <c r="IV266" s="460">
        <v>750.76</v>
      </c>
      <c r="IW266" s="460">
        <v>257.01</v>
      </c>
      <c r="IX266" s="460">
        <v>78.819999999999993</v>
      </c>
      <c r="IY266" s="460">
        <v>37.57</v>
      </c>
      <c r="IZ266" s="460">
        <v>5.82</v>
      </c>
      <c r="JA266" s="483">
        <v>2571.5100000000002</v>
      </c>
      <c r="JB266" s="460">
        <v>1.99</v>
      </c>
      <c r="JC266" s="460">
        <v>611.16999999999996</v>
      </c>
      <c r="JD266" s="460">
        <v>1233.1600000000001</v>
      </c>
      <c r="JE266" s="460">
        <v>3863</v>
      </c>
      <c r="JF266" s="460">
        <v>7359.24</v>
      </c>
      <c r="JG266" s="460">
        <v>6796.99</v>
      </c>
      <c r="JH266" s="460">
        <v>4478.43</v>
      </c>
      <c r="JI266" s="460">
        <v>5918.43</v>
      </c>
      <c r="JJ266" s="460">
        <v>1180.93</v>
      </c>
      <c r="JK266" s="483">
        <v>31443.34</v>
      </c>
      <c r="JL266" s="460">
        <v>1.1000000000000001</v>
      </c>
      <c r="JM266" s="460">
        <v>407.4</v>
      </c>
      <c r="JN266" s="460">
        <v>959.1</v>
      </c>
      <c r="JO266" s="460">
        <v>3433.8</v>
      </c>
      <c r="JP266" s="460">
        <v>7359.2</v>
      </c>
      <c r="JQ266" s="460">
        <v>8307.4</v>
      </c>
      <c r="JR266" s="460">
        <v>6468.8</v>
      </c>
      <c r="JS266" s="460">
        <v>9864.1</v>
      </c>
      <c r="JT266" s="460">
        <v>2361.9</v>
      </c>
      <c r="JU266" s="483">
        <v>39162.800000000003</v>
      </c>
      <c r="JV266" s="483">
        <v>0</v>
      </c>
      <c r="JW266" s="483">
        <v>39162.800000000003</v>
      </c>
      <c r="JX266" s="461"/>
      <c r="JY266" s="461"/>
      <c r="JZ266" s="461"/>
      <c r="KA266" s="461"/>
      <c r="KB266" s="461"/>
      <c r="KC266" s="461"/>
      <c r="KD266" s="461"/>
      <c r="KE266" s="461"/>
      <c r="KF266" s="461"/>
      <c r="KG266" s="461"/>
      <c r="KH266" s="461"/>
      <c r="KI266" s="461"/>
      <c r="KJ266" s="461"/>
      <c r="KK266" s="461"/>
      <c r="KL266" s="461"/>
      <c r="KM266" s="461"/>
      <c r="KN266" s="461"/>
      <c r="KO266" s="461"/>
      <c r="KP266" s="461"/>
      <c r="KQ266" s="461"/>
      <c r="KR266" s="461"/>
      <c r="KS266" s="461"/>
      <c r="KT266" s="461"/>
      <c r="KU266" s="461"/>
      <c r="KV266" s="461"/>
      <c r="KW266" s="461"/>
      <c r="KX266" s="462"/>
    </row>
    <row r="267" spans="1:310" s="463" customFormat="1" x14ac:dyDescent="0.2">
      <c r="A267" s="457" t="s">
        <v>536</v>
      </c>
      <c r="B267" s="473" t="s">
        <v>1106</v>
      </c>
      <c r="C267" s="464" t="s">
        <v>801</v>
      </c>
      <c r="D267" s="465" t="s">
        <v>537</v>
      </c>
      <c r="E267" s="484">
        <v>8874</v>
      </c>
      <c r="F267" s="484">
        <v>14484</v>
      </c>
      <c r="G267" s="484">
        <v>14006</v>
      </c>
      <c r="H267" s="484">
        <v>11945</v>
      </c>
      <c r="I267" s="484">
        <v>8323</v>
      </c>
      <c r="J267" s="484">
        <v>4003</v>
      </c>
      <c r="K267" s="484">
        <v>2005</v>
      </c>
      <c r="L267" s="484">
        <v>118</v>
      </c>
      <c r="M267" s="485">
        <v>63758</v>
      </c>
      <c r="N267" s="484">
        <v>318</v>
      </c>
      <c r="O267" s="484">
        <v>213</v>
      </c>
      <c r="P267" s="484">
        <v>218</v>
      </c>
      <c r="Q267" s="484">
        <v>143</v>
      </c>
      <c r="R267" s="484">
        <v>81</v>
      </c>
      <c r="S267" s="484">
        <v>34</v>
      </c>
      <c r="T267" s="484">
        <v>21</v>
      </c>
      <c r="U267" s="484">
        <v>1</v>
      </c>
      <c r="V267" s="485">
        <v>1029</v>
      </c>
      <c r="W267" s="484">
        <v>0</v>
      </c>
      <c r="X267" s="484">
        <v>0</v>
      </c>
      <c r="Y267" s="484">
        <v>0</v>
      </c>
      <c r="Z267" s="484">
        <v>0</v>
      </c>
      <c r="AA267" s="484">
        <v>0</v>
      </c>
      <c r="AB267" s="484">
        <v>0</v>
      </c>
      <c r="AC267" s="484">
        <v>0</v>
      </c>
      <c r="AD267" s="484">
        <v>0</v>
      </c>
      <c r="AE267" s="485">
        <v>0</v>
      </c>
      <c r="AF267" s="484">
        <v>8556</v>
      </c>
      <c r="AG267" s="484">
        <v>14271</v>
      </c>
      <c r="AH267" s="484">
        <v>13788</v>
      </c>
      <c r="AI267" s="484">
        <v>11802</v>
      </c>
      <c r="AJ267" s="484">
        <v>8242</v>
      </c>
      <c r="AK267" s="484">
        <v>3969</v>
      </c>
      <c r="AL267" s="484">
        <v>1984</v>
      </c>
      <c r="AM267" s="484">
        <v>117</v>
      </c>
      <c r="AN267" s="485">
        <v>62729</v>
      </c>
      <c r="AO267" s="484">
        <v>14</v>
      </c>
      <c r="AP267" s="484">
        <v>46</v>
      </c>
      <c r="AQ267" s="484">
        <v>66</v>
      </c>
      <c r="AR267" s="484">
        <v>70</v>
      </c>
      <c r="AS267" s="484">
        <v>77</v>
      </c>
      <c r="AT267" s="484">
        <v>37</v>
      </c>
      <c r="AU267" s="484">
        <v>35</v>
      </c>
      <c r="AV267" s="484">
        <v>14</v>
      </c>
      <c r="AW267" s="485">
        <v>359</v>
      </c>
      <c r="AX267" s="484">
        <v>14</v>
      </c>
      <c r="AY267" s="484">
        <v>46</v>
      </c>
      <c r="AZ267" s="484">
        <v>66</v>
      </c>
      <c r="BA267" s="484">
        <v>70</v>
      </c>
      <c r="BB267" s="484">
        <v>77</v>
      </c>
      <c r="BC267" s="484">
        <v>37</v>
      </c>
      <c r="BD267" s="484">
        <v>35</v>
      </c>
      <c r="BE267" s="484">
        <v>14</v>
      </c>
      <c r="BF267" s="486"/>
      <c r="BG267" s="485">
        <v>359</v>
      </c>
      <c r="BH267" s="484">
        <v>14</v>
      </c>
      <c r="BI267" s="484">
        <v>8588</v>
      </c>
      <c r="BJ267" s="484">
        <v>14291</v>
      </c>
      <c r="BK267" s="484">
        <v>13792</v>
      </c>
      <c r="BL267" s="484">
        <v>11809</v>
      </c>
      <c r="BM267" s="484">
        <v>8202</v>
      </c>
      <c r="BN267" s="484">
        <v>3967</v>
      </c>
      <c r="BO267" s="484">
        <v>1963</v>
      </c>
      <c r="BP267" s="484">
        <v>103</v>
      </c>
      <c r="BQ267" s="485">
        <v>62729</v>
      </c>
      <c r="BR267" s="484">
        <v>5</v>
      </c>
      <c r="BS267" s="484">
        <v>5151</v>
      </c>
      <c r="BT267" s="484">
        <v>5883</v>
      </c>
      <c r="BU267" s="484">
        <v>4399</v>
      </c>
      <c r="BV267" s="484">
        <v>3176</v>
      </c>
      <c r="BW267" s="484">
        <v>1608</v>
      </c>
      <c r="BX267" s="484">
        <v>628</v>
      </c>
      <c r="BY267" s="484">
        <v>276</v>
      </c>
      <c r="BZ267" s="484">
        <v>11</v>
      </c>
      <c r="CA267" s="485">
        <v>21137</v>
      </c>
      <c r="CB267" s="484">
        <v>1</v>
      </c>
      <c r="CC267" s="484">
        <v>36</v>
      </c>
      <c r="CD267" s="484">
        <v>103</v>
      </c>
      <c r="CE267" s="484">
        <v>112</v>
      </c>
      <c r="CF267" s="484">
        <v>103</v>
      </c>
      <c r="CG267" s="484">
        <v>58</v>
      </c>
      <c r="CH267" s="484">
        <v>35</v>
      </c>
      <c r="CI267" s="484">
        <v>9</v>
      </c>
      <c r="CJ267" s="484">
        <v>2</v>
      </c>
      <c r="CK267" s="485">
        <v>459</v>
      </c>
      <c r="CL267" s="484">
        <v>0</v>
      </c>
      <c r="CM267" s="484">
        <v>15</v>
      </c>
      <c r="CN267" s="484">
        <v>14</v>
      </c>
      <c r="CO267" s="484">
        <v>20</v>
      </c>
      <c r="CP267" s="484">
        <v>23</v>
      </c>
      <c r="CQ267" s="484">
        <v>28</v>
      </c>
      <c r="CR267" s="484">
        <v>31</v>
      </c>
      <c r="CS267" s="484">
        <v>28</v>
      </c>
      <c r="CT267" s="484">
        <v>5</v>
      </c>
      <c r="CU267" s="485">
        <v>164</v>
      </c>
      <c r="CV267" s="484">
        <v>272</v>
      </c>
      <c r="CW267" s="484">
        <v>249</v>
      </c>
      <c r="CX267" s="484">
        <v>253</v>
      </c>
      <c r="CY267" s="484">
        <v>229</v>
      </c>
      <c r="CZ267" s="484">
        <v>136</v>
      </c>
      <c r="DA267" s="484">
        <v>74</v>
      </c>
      <c r="DB267" s="484">
        <v>49</v>
      </c>
      <c r="DC267" s="484">
        <v>10</v>
      </c>
      <c r="DD267" s="485">
        <v>1272</v>
      </c>
      <c r="DE267" s="484">
        <v>154</v>
      </c>
      <c r="DF267" s="484">
        <v>163</v>
      </c>
      <c r="DG267" s="484">
        <v>102</v>
      </c>
      <c r="DH267" s="484">
        <v>64</v>
      </c>
      <c r="DI267" s="484">
        <v>33</v>
      </c>
      <c r="DJ267" s="484">
        <v>19</v>
      </c>
      <c r="DK267" s="484">
        <v>7</v>
      </c>
      <c r="DL267" s="484">
        <v>0</v>
      </c>
      <c r="DM267" s="485">
        <v>542</v>
      </c>
      <c r="DN267" s="484">
        <v>37</v>
      </c>
      <c r="DO267" s="484">
        <v>36</v>
      </c>
      <c r="DP267" s="484">
        <v>37</v>
      </c>
      <c r="DQ267" s="484">
        <v>22</v>
      </c>
      <c r="DR267" s="484">
        <v>12</v>
      </c>
      <c r="DS267" s="484">
        <v>4</v>
      </c>
      <c r="DT267" s="484">
        <v>6</v>
      </c>
      <c r="DU267" s="484">
        <v>0</v>
      </c>
      <c r="DV267" s="485">
        <v>154</v>
      </c>
      <c r="DW267" s="484">
        <v>31</v>
      </c>
      <c r="DX267" s="484">
        <v>27</v>
      </c>
      <c r="DY267" s="484">
        <v>21</v>
      </c>
      <c r="DZ267" s="484">
        <v>3</v>
      </c>
      <c r="EA267" s="484">
        <v>5</v>
      </c>
      <c r="EB267" s="484">
        <v>4</v>
      </c>
      <c r="EC267" s="484">
        <v>4</v>
      </c>
      <c r="ED267" s="484">
        <v>3</v>
      </c>
      <c r="EE267" s="485">
        <v>98</v>
      </c>
      <c r="EF267" s="484">
        <v>222</v>
      </c>
      <c r="EG267" s="484">
        <v>226</v>
      </c>
      <c r="EH267" s="484">
        <v>160</v>
      </c>
      <c r="EI267" s="484">
        <v>89</v>
      </c>
      <c r="EJ267" s="484">
        <v>50</v>
      </c>
      <c r="EK267" s="484">
        <v>27</v>
      </c>
      <c r="EL267" s="484">
        <v>17</v>
      </c>
      <c r="EM267" s="484">
        <v>3</v>
      </c>
      <c r="EN267" s="485">
        <v>794</v>
      </c>
      <c r="EO267" s="484">
        <v>96</v>
      </c>
      <c r="EP267" s="484">
        <v>83</v>
      </c>
      <c r="EQ267" s="484">
        <v>61</v>
      </c>
      <c r="ER267" s="484">
        <v>36</v>
      </c>
      <c r="ES267" s="484">
        <v>27</v>
      </c>
      <c r="ET267" s="484">
        <v>15</v>
      </c>
      <c r="EU267" s="484">
        <v>13</v>
      </c>
      <c r="EV267" s="484">
        <v>3</v>
      </c>
      <c r="EW267" s="485">
        <v>334</v>
      </c>
      <c r="EX267" s="484">
        <v>0</v>
      </c>
      <c r="EY267" s="484">
        <v>0</v>
      </c>
      <c r="EZ267" s="484">
        <v>0</v>
      </c>
      <c r="FA267" s="484">
        <v>0</v>
      </c>
      <c r="FB267" s="484">
        <v>0</v>
      </c>
      <c r="FC267" s="484">
        <v>0</v>
      </c>
      <c r="FD267" s="484">
        <v>0</v>
      </c>
      <c r="FE267" s="484">
        <v>0</v>
      </c>
      <c r="FF267" s="485">
        <v>0</v>
      </c>
      <c r="FG267" s="484">
        <v>0</v>
      </c>
      <c r="FH267" s="484">
        <v>0</v>
      </c>
      <c r="FI267" s="484">
        <v>0</v>
      </c>
      <c r="FJ267" s="484">
        <v>0</v>
      </c>
      <c r="FK267" s="484">
        <v>0</v>
      </c>
      <c r="FL267" s="484">
        <v>0</v>
      </c>
      <c r="FM267" s="484">
        <v>0</v>
      </c>
      <c r="FN267" s="484">
        <v>0</v>
      </c>
      <c r="FO267" s="485">
        <v>0</v>
      </c>
      <c r="FP267" s="484">
        <v>2</v>
      </c>
      <c r="FQ267" s="484">
        <v>4</v>
      </c>
      <c r="FR267" s="484">
        <v>4</v>
      </c>
      <c r="FS267" s="484">
        <v>6</v>
      </c>
      <c r="FT267" s="484">
        <v>6</v>
      </c>
      <c r="FU267" s="484">
        <v>3</v>
      </c>
      <c r="FV267" s="484">
        <v>4</v>
      </c>
      <c r="FW267" s="484">
        <v>0</v>
      </c>
      <c r="FX267" s="485">
        <v>29</v>
      </c>
      <c r="FY267" s="484">
        <v>94</v>
      </c>
      <c r="FZ267" s="484">
        <v>79</v>
      </c>
      <c r="GA267" s="484">
        <v>57</v>
      </c>
      <c r="GB267" s="484">
        <v>30</v>
      </c>
      <c r="GC267" s="484">
        <v>21</v>
      </c>
      <c r="GD267" s="484">
        <v>12</v>
      </c>
      <c r="GE267" s="484">
        <v>9</v>
      </c>
      <c r="GF267" s="484">
        <v>3</v>
      </c>
      <c r="GG267" s="485">
        <v>305</v>
      </c>
      <c r="GH267" s="484">
        <v>8</v>
      </c>
      <c r="GI267" s="484">
        <v>3318</v>
      </c>
      <c r="GJ267" s="484">
        <v>8226</v>
      </c>
      <c r="GK267" s="484">
        <v>9202</v>
      </c>
      <c r="GL267" s="484">
        <v>8479</v>
      </c>
      <c r="GM267" s="484">
        <v>6491</v>
      </c>
      <c r="GN267" s="484">
        <v>3265</v>
      </c>
      <c r="GO267" s="484">
        <v>1640</v>
      </c>
      <c r="GP267" s="484">
        <v>82</v>
      </c>
      <c r="GQ267" s="485">
        <v>40711</v>
      </c>
      <c r="GR267" s="484">
        <v>6</v>
      </c>
      <c r="GS267" s="484">
        <v>5270</v>
      </c>
      <c r="GT267" s="484">
        <v>6065</v>
      </c>
      <c r="GU267" s="484">
        <v>4590</v>
      </c>
      <c r="GV267" s="484">
        <v>3330</v>
      </c>
      <c r="GW267" s="484">
        <v>1711</v>
      </c>
      <c r="GX267" s="484">
        <v>702</v>
      </c>
      <c r="GY267" s="484">
        <v>323</v>
      </c>
      <c r="GZ267" s="484">
        <v>21</v>
      </c>
      <c r="HA267" s="485">
        <v>22018</v>
      </c>
      <c r="HB267" s="460">
        <v>0</v>
      </c>
      <c r="HC267" s="460">
        <v>36.4</v>
      </c>
      <c r="HD267" s="460">
        <v>10.8</v>
      </c>
      <c r="HE267" s="460">
        <v>3.4</v>
      </c>
      <c r="HF267" s="460">
        <v>2</v>
      </c>
      <c r="HG267" s="460">
        <v>0.5</v>
      </c>
      <c r="HH267" s="460">
        <v>0</v>
      </c>
      <c r="HI267" s="460">
        <v>0</v>
      </c>
      <c r="HJ267" s="460">
        <v>0</v>
      </c>
      <c r="HK267" s="483">
        <v>53.1</v>
      </c>
      <c r="HL267" s="460">
        <v>12.5</v>
      </c>
      <c r="HM267" s="460">
        <v>7253.85</v>
      </c>
      <c r="HN267" s="460">
        <v>12785.7</v>
      </c>
      <c r="HO267" s="460">
        <v>12646.85</v>
      </c>
      <c r="HP267" s="460">
        <v>10958.75</v>
      </c>
      <c r="HQ267" s="460">
        <v>7769.5</v>
      </c>
      <c r="HR267" s="460">
        <v>3788.75</v>
      </c>
      <c r="HS267" s="460">
        <v>1880.25</v>
      </c>
      <c r="HT267" s="460">
        <v>101.25</v>
      </c>
      <c r="HU267" s="483">
        <v>57197.4</v>
      </c>
      <c r="HV267" s="460">
        <v>6.9</v>
      </c>
      <c r="HW267" s="460">
        <v>4835.8999999999996</v>
      </c>
      <c r="HX267" s="460">
        <v>9944.4</v>
      </c>
      <c r="HY267" s="460">
        <v>11241.6</v>
      </c>
      <c r="HZ267" s="460">
        <v>10958.8</v>
      </c>
      <c r="IA267" s="460">
        <v>9496.1</v>
      </c>
      <c r="IB267" s="460">
        <v>5472.6</v>
      </c>
      <c r="IC267" s="460">
        <v>3133.8</v>
      </c>
      <c r="ID267" s="460">
        <v>202.5</v>
      </c>
      <c r="IE267" s="483">
        <v>55292.6</v>
      </c>
      <c r="IF267" s="483">
        <v>1.6</v>
      </c>
      <c r="IG267" s="483">
        <v>55294.2</v>
      </c>
      <c r="IH267" s="460">
        <v>12.5</v>
      </c>
      <c r="II267" s="460">
        <v>7253.85</v>
      </c>
      <c r="IJ267" s="460">
        <v>12785.7</v>
      </c>
      <c r="IK267" s="460">
        <v>12646.85</v>
      </c>
      <c r="IL267" s="460">
        <v>10958.75</v>
      </c>
      <c r="IM267" s="460">
        <v>7769.5</v>
      </c>
      <c r="IN267" s="460">
        <v>3788.75</v>
      </c>
      <c r="IO267" s="460">
        <v>1880.25</v>
      </c>
      <c r="IP267" s="460">
        <v>101.25</v>
      </c>
      <c r="IQ267" s="483">
        <v>57197.4</v>
      </c>
      <c r="IR267" s="460">
        <v>4.8600000000000003</v>
      </c>
      <c r="IS267" s="460">
        <v>2083.5</v>
      </c>
      <c r="IT267" s="460">
        <v>2498.87</v>
      </c>
      <c r="IU267" s="460">
        <v>1229.53</v>
      </c>
      <c r="IV267" s="460">
        <v>484.66</v>
      </c>
      <c r="IW267" s="460">
        <v>168.56</v>
      </c>
      <c r="IX267" s="460">
        <v>47.21</v>
      </c>
      <c r="IY267" s="460">
        <v>8.08</v>
      </c>
      <c r="IZ267" s="460">
        <v>0</v>
      </c>
      <c r="JA267" s="483">
        <v>6525.27</v>
      </c>
      <c r="JB267" s="460">
        <v>7.64</v>
      </c>
      <c r="JC267" s="460">
        <v>5170.3500000000004</v>
      </c>
      <c r="JD267" s="460">
        <v>10286.83</v>
      </c>
      <c r="JE267" s="460">
        <v>11417.32</v>
      </c>
      <c r="JF267" s="460">
        <v>10474.09</v>
      </c>
      <c r="JG267" s="460">
        <v>7600.94</v>
      </c>
      <c r="JH267" s="460">
        <v>3741.54</v>
      </c>
      <c r="JI267" s="460">
        <v>1872.17</v>
      </c>
      <c r="JJ267" s="460">
        <v>101.25</v>
      </c>
      <c r="JK267" s="483">
        <v>50672.13</v>
      </c>
      <c r="JL267" s="460">
        <v>4.2</v>
      </c>
      <c r="JM267" s="460">
        <v>3446.9</v>
      </c>
      <c r="JN267" s="460">
        <v>8000.9</v>
      </c>
      <c r="JO267" s="460">
        <v>10148.700000000001</v>
      </c>
      <c r="JP267" s="460">
        <v>10474.1</v>
      </c>
      <c r="JQ267" s="460">
        <v>9290</v>
      </c>
      <c r="JR267" s="460">
        <v>5404.4</v>
      </c>
      <c r="JS267" s="460">
        <v>3120.3</v>
      </c>
      <c r="JT267" s="460">
        <v>202.5</v>
      </c>
      <c r="JU267" s="483">
        <v>50092</v>
      </c>
      <c r="JV267" s="483">
        <v>1.6</v>
      </c>
      <c r="JW267" s="483">
        <v>50093.599999999999</v>
      </c>
      <c r="JX267" s="461"/>
      <c r="JY267" s="461"/>
      <c r="JZ267" s="461"/>
      <c r="KA267" s="461"/>
      <c r="KB267" s="461"/>
      <c r="KC267" s="461"/>
      <c r="KD267" s="461"/>
      <c r="KE267" s="461"/>
      <c r="KF267" s="461"/>
      <c r="KG267" s="461"/>
      <c r="KH267" s="461"/>
      <c r="KI267" s="461"/>
      <c r="KJ267" s="461"/>
      <c r="KK267" s="461"/>
      <c r="KL267" s="461"/>
      <c r="KM267" s="461"/>
      <c r="KN267" s="461"/>
      <c r="KO267" s="461"/>
      <c r="KP267" s="461"/>
      <c r="KQ267" s="461"/>
      <c r="KR267" s="461"/>
      <c r="KS267" s="461"/>
      <c r="KT267" s="461"/>
      <c r="KU267" s="461"/>
      <c r="KV267" s="461"/>
      <c r="KW267" s="461"/>
      <c r="KX267" s="462"/>
    </row>
    <row r="268" spans="1:310" s="463" customFormat="1" x14ac:dyDescent="0.2">
      <c r="A268" s="457" t="s">
        <v>538</v>
      </c>
      <c r="B268" s="473" t="s">
        <v>1107</v>
      </c>
      <c r="C268" s="464" t="s">
        <v>807</v>
      </c>
      <c r="D268" s="465" t="s">
        <v>1108</v>
      </c>
      <c r="E268" s="484">
        <v>26812</v>
      </c>
      <c r="F268" s="484">
        <v>21733</v>
      </c>
      <c r="G268" s="484">
        <v>13170</v>
      </c>
      <c r="H268" s="484">
        <v>9320</v>
      </c>
      <c r="I268" s="484">
        <v>5233</v>
      </c>
      <c r="J268" s="484">
        <v>2366</v>
      </c>
      <c r="K268" s="484">
        <v>1118</v>
      </c>
      <c r="L268" s="484">
        <v>49</v>
      </c>
      <c r="M268" s="485">
        <v>79801</v>
      </c>
      <c r="N268" s="484">
        <v>739</v>
      </c>
      <c r="O268" s="484">
        <v>404</v>
      </c>
      <c r="P268" s="484">
        <v>283</v>
      </c>
      <c r="Q268" s="484">
        <v>131</v>
      </c>
      <c r="R268" s="484">
        <v>37</v>
      </c>
      <c r="S268" s="484">
        <v>27</v>
      </c>
      <c r="T268" s="484">
        <v>11</v>
      </c>
      <c r="U268" s="484">
        <v>4</v>
      </c>
      <c r="V268" s="485">
        <v>1636</v>
      </c>
      <c r="W268" s="484">
        <v>0</v>
      </c>
      <c r="X268" s="484">
        <v>0</v>
      </c>
      <c r="Y268" s="484">
        <v>0</v>
      </c>
      <c r="Z268" s="484">
        <v>0</v>
      </c>
      <c r="AA268" s="484">
        <v>0</v>
      </c>
      <c r="AB268" s="484">
        <v>0</v>
      </c>
      <c r="AC268" s="484">
        <v>0</v>
      </c>
      <c r="AD268" s="484">
        <v>0</v>
      </c>
      <c r="AE268" s="485">
        <v>0</v>
      </c>
      <c r="AF268" s="484">
        <v>26073</v>
      </c>
      <c r="AG268" s="484">
        <v>21329</v>
      </c>
      <c r="AH268" s="484">
        <v>12887</v>
      </c>
      <c r="AI268" s="484">
        <v>9189</v>
      </c>
      <c r="AJ268" s="484">
        <v>5196</v>
      </c>
      <c r="AK268" s="484">
        <v>2339</v>
      </c>
      <c r="AL268" s="484">
        <v>1107</v>
      </c>
      <c r="AM268" s="484">
        <v>45</v>
      </c>
      <c r="AN268" s="485">
        <v>78165</v>
      </c>
      <c r="AO268" s="484">
        <v>130</v>
      </c>
      <c r="AP268" s="484">
        <v>157</v>
      </c>
      <c r="AQ268" s="484">
        <v>106</v>
      </c>
      <c r="AR268" s="484">
        <v>101</v>
      </c>
      <c r="AS268" s="484">
        <v>68</v>
      </c>
      <c r="AT268" s="484">
        <v>34</v>
      </c>
      <c r="AU268" s="484">
        <v>20</v>
      </c>
      <c r="AV268" s="484">
        <v>4</v>
      </c>
      <c r="AW268" s="485">
        <v>620</v>
      </c>
      <c r="AX268" s="484">
        <v>130</v>
      </c>
      <c r="AY268" s="484">
        <v>157</v>
      </c>
      <c r="AZ268" s="484">
        <v>106</v>
      </c>
      <c r="BA268" s="484">
        <v>101</v>
      </c>
      <c r="BB268" s="484">
        <v>68</v>
      </c>
      <c r="BC268" s="484">
        <v>34</v>
      </c>
      <c r="BD268" s="484">
        <v>20</v>
      </c>
      <c r="BE268" s="484">
        <v>4</v>
      </c>
      <c r="BF268" s="486"/>
      <c r="BG268" s="485">
        <v>620</v>
      </c>
      <c r="BH268" s="484">
        <v>130</v>
      </c>
      <c r="BI268" s="484">
        <v>26100</v>
      </c>
      <c r="BJ268" s="484">
        <v>21278</v>
      </c>
      <c r="BK268" s="484">
        <v>12882</v>
      </c>
      <c r="BL268" s="484">
        <v>9156</v>
      </c>
      <c r="BM268" s="484">
        <v>5162</v>
      </c>
      <c r="BN268" s="484">
        <v>2325</v>
      </c>
      <c r="BO268" s="484">
        <v>1091</v>
      </c>
      <c r="BP268" s="484">
        <v>41</v>
      </c>
      <c r="BQ268" s="485">
        <v>78165</v>
      </c>
      <c r="BR268" s="484">
        <v>33</v>
      </c>
      <c r="BS268" s="484">
        <v>11735</v>
      </c>
      <c r="BT268" s="484">
        <v>7738</v>
      </c>
      <c r="BU268" s="484">
        <v>3445</v>
      </c>
      <c r="BV268" s="484">
        <v>1683</v>
      </c>
      <c r="BW268" s="484">
        <v>744</v>
      </c>
      <c r="BX268" s="484">
        <v>245</v>
      </c>
      <c r="BY268" s="484">
        <v>123</v>
      </c>
      <c r="BZ268" s="484">
        <v>2</v>
      </c>
      <c r="CA268" s="485">
        <v>25748</v>
      </c>
      <c r="CB268" s="484">
        <v>6</v>
      </c>
      <c r="CC268" s="484">
        <v>266</v>
      </c>
      <c r="CD268" s="484">
        <v>263</v>
      </c>
      <c r="CE268" s="484">
        <v>163</v>
      </c>
      <c r="CF268" s="484">
        <v>102</v>
      </c>
      <c r="CG268" s="484">
        <v>33</v>
      </c>
      <c r="CH268" s="484">
        <v>12</v>
      </c>
      <c r="CI268" s="484">
        <v>7</v>
      </c>
      <c r="CJ268" s="484">
        <v>0</v>
      </c>
      <c r="CK268" s="485">
        <v>852</v>
      </c>
      <c r="CL268" s="484">
        <v>1</v>
      </c>
      <c r="CM268" s="484">
        <v>10</v>
      </c>
      <c r="CN268" s="484">
        <v>13</v>
      </c>
      <c r="CO268" s="484">
        <v>2</v>
      </c>
      <c r="CP268" s="484">
        <v>13</v>
      </c>
      <c r="CQ268" s="484">
        <v>7</v>
      </c>
      <c r="CR268" s="484">
        <v>4</v>
      </c>
      <c r="CS268" s="484">
        <v>14</v>
      </c>
      <c r="CT268" s="484">
        <v>7</v>
      </c>
      <c r="CU268" s="485">
        <v>71</v>
      </c>
      <c r="CV268" s="484">
        <v>90</v>
      </c>
      <c r="CW268" s="484">
        <v>79</v>
      </c>
      <c r="CX268" s="484">
        <v>40</v>
      </c>
      <c r="CY268" s="484">
        <v>25</v>
      </c>
      <c r="CZ268" s="484">
        <v>22</v>
      </c>
      <c r="DA268" s="484">
        <v>6</v>
      </c>
      <c r="DB268" s="484">
        <v>7</v>
      </c>
      <c r="DC268" s="484">
        <v>2</v>
      </c>
      <c r="DD268" s="485">
        <v>271</v>
      </c>
      <c r="DE268" s="484">
        <v>545</v>
      </c>
      <c r="DF268" s="484">
        <v>295</v>
      </c>
      <c r="DG268" s="484">
        <v>156</v>
      </c>
      <c r="DH268" s="484">
        <v>92</v>
      </c>
      <c r="DI268" s="484">
        <v>51</v>
      </c>
      <c r="DJ268" s="484">
        <v>19</v>
      </c>
      <c r="DK268" s="484">
        <v>15</v>
      </c>
      <c r="DL268" s="484">
        <v>1</v>
      </c>
      <c r="DM268" s="485">
        <v>1174</v>
      </c>
      <c r="DN268" s="484">
        <v>0</v>
      </c>
      <c r="DO268" s="484">
        <v>0</v>
      </c>
      <c r="DP268" s="484">
        <v>0</v>
      </c>
      <c r="DQ268" s="484">
        <v>0</v>
      </c>
      <c r="DR268" s="484">
        <v>0</v>
      </c>
      <c r="DS268" s="484">
        <v>0</v>
      </c>
      <c r="DT268" s="484">
        <v>0</v>
      </c>
      <c r="DU268" s="484">
        <v>0</v>
      </c>
      <c r="DV268" s="485">
        <v>0</v>
      </c>
      <c r="DW268" s="484">
        <v>88</v>
      </c>
      <c r="DX268" s="484">
        <v>26</v>
      </c>
      <c r="DY268" s="484">
        <v>13</v>
      </c>
      <c r="DZ268" s="484">
        <v>5</v>
      </c>
      <c r="EA268" s="484">
        <v>5</v>
      </c>
      <c r="EB268" s="484">
        <v>3</v>
      </c>
      <c r="EC268" s="484">
        <v>0</v>
      </c>
      <c r="ED268" s="484">
        <v>1</v>
      </c>
      <c r="EE268" s="485">
        <v>141</v>
      </c>
      <c r="EF268" s="484">
        <v>633</v>
      </c>
      <c r="EG268" s="484">
        <v>321</v>
      </c>
      <c r="EH268" s="484">
        <v>169</v>
      </c>
      <c r="EI268" s="484">
        <v>97</v>
      </c>
      <c r="EJ268" s="484">
        <v>56</v>
      </c>
      <c r="EK268" s="484">
        <v>22</v>
      </c>
      <c r="EL268" s="484">
        <v>15</v>
      </c>
      <c r="EM268" s="484">
        <v>2</v>
      </c>
      <c r="EN268" s="485">
        <v>1315</v>
      </c>
      <c r="EO268" s="484">
        <v>274</v>
      </c>
      <c r="EP268" s="484">
        <v>125</v>
      </c>
      <c r="EQ268" s="484">
        <v>56</v>
      </c>
      <c r="ER268" s="484">
        <v>30</v>
      </c>
      <c r="ES268" s="484">
        <v>28</v>
      </c>
      <c r="ET268" s="484">
        <v>12</v>
      </c>
      <c r="EU268" s="484">
        <v>6</v>
      </c>
      <c r="EV268" s="484">
        <v>2</v>
      </c>
      <c r="EW268" s="485">
        <v>533</v>
      </c>
      <c r="EX268" s="484">
        <v>0</v>
      </c>
      <c r="EY268" s="484">
        <v>0</v>
      </c>
      <c r="EZ268" s="484">
        <v>0</v>
      </c>
      <c r="FA268" s="484">
        <v>0</v>
      </c>
      <c r="FB268" s="484">
        <v>0</v>
      </c>
      <c r="FC268" s="484">
        <v>0</v>
      </c>
      <c r="FD268" s="484">
        <v>0</v>
      </c>
      <c r="FE268" s="484">
        <v>0</v>
      </c>
      <c r="FF268" s="485">
        <v>0</v>
      </c>
      <c r="FG268" s="484">
        <v>0</v>
      </c>
      <c r="FH268" s="484">
        <v>0</v>
      </c>
      <c r="FI268" s="484">
        <v>0</v>
      </c>
      <c r="FJ268" s="484">
        <v>0</v>
      </c>
      <c r="FK268" s="484">
        <v>0</v>
      </c>
      <c r="FL268" s="484">
        <v>0</v>
      </c>
      <c r="FM268" s="484">
        <v>0</v>
      </c>
      <c r="FN268" s="484">
        <v>0</v>
      </c>
      <c r="FO268" s="485">
        <v>0</v>
      </c>
      <c r="FP268" s="484">
        <v>54</v>
      </c>
      <c r="FQ268" s="484">
        <v>25</v>
      </c>
      <c r="FR268" s="484">
        <v>11</v>
      </c>
      <c r="FS268" s="484">
        <v>6</v>
      </c>
      <c r="FT268" s="484">
        <v>6</v>
      </c>
      <c r="FU268" s="484">
        <v>2</v>
      </c>
      <c r="FV268" s="484">
        <v>1</v>
      </c>
      <c r="FW268" s="484">
        <v>1</v>
      </c>
      <c r="FX268" s="485">
        <v>106</v>
      </c>
      <c r="FY268" s="484">
        <v>220</v>
      </c>
      <c r="FZ268" s="484">
        <v>100</v>
      </c>
      <c r="GA268" s="484">
        <v>45</v>
      </c>
      <c r="GB268" s="484">
        <v>24</v>
      </c>
      <c r="GC268" s="484">
        <v>22</v>
      </c>
      <c r="GD268" s="484">
        <v>10</v>
      </c>
      <c r="GE268" s="484">
        <v>5</v>
      </c>
      <c r="GF268" s="484">
        <v>1</v>
      </c>
      <c r="GG268" s="485">
        <v>427</v>
      </c>
      <c r="GH268" s="484">
        <v>90</v>
      </c>
      <c r="GI268" s="484">
        <v>13997</v>
      </c>
      <c r="GJ268" s="484">
        <v>13236</v>
      </c>
      <c r="GK268" s="484">
        <v>9258</v>
      </c>
      <c r="GL268" s="484">
        <v>7352</v>
      </c>
      <c r="GM268" s="484">
        <v>4373</v>
      </c>
      <c r="GN268" s="484">
        <v>2061</v>
      </c>
      <c r="GO268" s="484">
        <v>947</v>
      </c>
      <c r="GP268" s="484">
        <v>31</v>
      </c>
      <c r="GQ268" s="485">
        <v>51345</v>
      </c>
      <c r="GR268" s="484">
        <v>40</v>
      </c>
      <c r="GS268" s="484">
        <v>12103</v>
      </c>
      <c r="GT268" s="484">
        <v>8042</v>
      </c>
      <c r="GU268" s="484">
        <v>3624</v>
      </c>
      <c r="GV268" s="484">
        <v>1804</v>
      </c>
      <c r="GW268" s="484">
        <v>789</v>
      </c>
      <c r="GX268" s="484">
        <v>264</v>
      </c>
      <c r="GY268" s="484">
        <v>144</v>
      </c>
      <c r="GZ268" s="484">
        <v>10</v>
      </c>
      <c r="HA268" s="485">
        <v>26820</v>
      </c>
      <c r="HB268" s="460">
        <v>0</v>
      </c>
      <c r="HC268" s="460">
        <v>2.8</v>
      </c>
      <c r="HD268" s="460">
        <v>0</v>
      </c>
      <c r="HE268" s="460">
        <v>0</v>
      </c>
      <c r="HF268" s="460">
        <v>0</v>
      </c>
      <c r="HG268" s="460">
        <v>0</v>
      </c>
      <c r="HH268" s="460">
        <v>0</v>
      </c>
      <c r="HI268" s="460">
        <v>0</v>
      </c>
      <c r="HJ268" s="460">
        <v>0</v>
      </c>
      <c r="HK268" s="483">
        <v>2.8</v>
      </c>
      <c r="HL268" s="460">
        <v>119.75</v>
      </c>
      <c r="HM268" s="460">
        <v>23203.95</v>
      </c>
      <c r="HN268" s="460">
        <v>19312.25</v>
      </c>
      <c r="HO268" s="460">
        <v>11997.5</v>
      </c>
      <c r="HP268" s="460">
        <v>8708.75</v>
      </c>
      <c r="HQ268" s="460">
        <v>4969.25</v>
      </c>
      <c r="HR268" s="460">
        <v>2262.75</v>
      </c>
      <c r="HS268" s="460">
        <v>1051.5</v>
      </c>
      <c r="HT268" s="460">
        <v>38</v>
      </c>
      <c r="HU268" s="483">
        <v>71663.7</v>
      </c>
      <c r="HV268" s="460">
        <v>66.5</v>
      </c>
      <c r="HW268" s="460">
        <v>15469.3</v>
      </c>
      <c r="HX268" s="460">
        <v>15020.6</v>
      </c>
      <c r="HY268" s="460">
        <v>10664.4</v>
      </c>
      <c r="HZ268" s="460">
        <v>8708.7999999999993</v>
      </c>
      <c r="IA268" s="460">
        <v>6073.5</v>
      </c>
      <c r="IB268" s="460">
        <v>3268.4</v>
      </c>
      <c r="IC268" s="460">
        <v>1752.5</v>
      </c>
      <c r="ID268" s="460">
        <v>76</v>
      </c>
      <c r="IE268" s="483">
        <v>61100</v>
      </c>
      <c r="IF268" s="483">
        <v>159.80000000000001</v>
      </c>
      <c r="IG268" s="483">
        <v>61259.8</v>
      </c>
      <c r="IH268" s="460">
        <v>119.75</v>
      </c>
      <c r="II268" s="460">
        <v>23203.95</v>
      </c>
      <c r="IJ268" s="460">
        <v>19312.25</v>
      </c>
      <c r="IK268" s="460">
        <v>11997.5</v>
      </c>
      <c r="IL268" s="460">
        <v>8708.75</v>
      </c>
      <c r="IM268" s="460">
        <v>4969.25</v>
      </c>
      <c r="IN268" s="460">
        <v>2262.75</v>
      </c>
      <c r="IO268" s="460">
        <v>1051.5</v>
      </c>
      <c r="IP268" s="460">
        <v>38</v>
      </c>
      <c r="IQ268" s="483">
        <v>71663.7</v>
      </c>
      <c r="IR268" s="460">
        <v>55.9</v>
      </c>
      <c r="IS268" s="460">
        <v>5904.92</v>
      </c>
      <c r="IT268" s="460">
        <v>2448.91</v>
      </c>
      <c r="IU268" s="460">
        <v>731.04</v>
      </c>
      <c r="IV268" s="460">
        <v>233.14</v>
      </c>
      <c r="IW268" s="460">
        <v>83.28</v>
      </c>
      <c r="IX268" s="460">
        <v>29.63</v>
      </c>
      <c r="IY268" s="460">
        <v>14</v>
      </c>
      <c r="IZ268" s="460">
        <v>0</v>
      </c>
      <c r="JA268" s="483">
        <v>9500.82</v>
      </c>
      <c r="JB268" s="460">
        <v>63.85</v>
      </c>
      <c r="JC268" s="460">
        <v>17299.03</v>
      </c>
      <c r="JD268" s="460">
        <v>16863.34</v>
      </c>
      <c r="JE268" s="460">
        <v>11266.46</v>
      </c>
      <c r="JF268" s="460">
        <v>8475.61</v>
      </c>
      <c r="JG268" s="460">
        <v>4885.97</v>
      </c>
      <c r="JH268" s="460">
        <v>2233.12</v>
      </c>
      <c r="JI268" s="460">
        <v>1037.5</v>
      </c>
      <c r="JJ268" s="460">
        <v>38</v>
      </c>
      <c r="JK268" s="483">
        <v>62162.879999999997</v>
      </c>
      <c r="JL268" s="460">
        <v>35.5</v>
      </c>
      <c r="JM268" s="460">
        <v>11532.7</v>
      </c>
      <c r="JN268" s="460">
        <v>13115.9</v>
      </c>
      <c r="JO268" s="460">
        <v>10014.6</v>
      </c>
      <c r="JP268" s="460">
        <v>8475.6</v>
      </c>
      <c r="JQ268" s="460">
        <v>5971.7</v>
      </c>
      <c r="JR268" s="460">
        <v>3225.6</v>
      </c>
      <c r="JS268" s="460">
        <v>1729.2</v>
      </c>
      <c r="JT268" s="460">
        <v>76</v>
      </c>
      <c r="JU268" s="483">
        <v>54176.800000000003</v>
      </c>
      <c r="JV268" s="483">
        <v>159.80000000000001</v>
      </c>
      <c r="JW268" s="483">
        <v>54336.6</v>
      </c>
      <c r="JX268" s="461"/>
      <c r="JY268" s="461"/>
      <c r="JZ268" s="461"/>
      <c r="KA268" s="461"/>
      <c r="KB268" s="461"/>
      <c r="KC268" s="461"/>
      <c r="KD268" s="461"/>
      <c r="KE268" s="461"/>
      <c r="KF268" s="461"/>
      <c r="KG268" s="461"/>
      <c r="KH268" s="461"/>
      <c r="KI268" s="461"/>
      <c r="KJ268" s="461"/>
      <c r="KK268" s="461"/>
      <c r="KL268" s="461"/>
      <c r="KM268" s="461"/>
      <c r="KN268" s="461"/>
      <c r="KO268" s="461"/>
      <c r="KP268" s="461"/>
      <c r="KQ268" s="461"/>
      <c r="KR268" s="461"/>
      <c r="KS268" s="461"/>
      <c r="KT268" s="461"/>
      <c r="KU268" s="461"/>
      <c r="KV268" s="461"/>
      <c r="KW268" s="461"/>
      <c r="KX268" s="462"/>
    </row>
    <row r="269" spans="1:310" s="463" customFormat="1" x14ac:dyDescent="0.2">
      <c r="A269" s="457" t="s">
        <v>539</v>
      </c>
      <c r="B269" s="473" t="s">
        <v>1109</v>
      </c>
      <c r="C269" s="464" t="s">
        <v>626</v>
      </c>
      <c r="D269" s="465" t="s">
        <v>540</v>
      </c>
      <c r="E269" s="484">
        <v>13443</v>
      </c>
      <c r="F269" s="484">
        <v>17897</v>
      </c>
      <c r="G269" s="484">
        <v>21367</v>
      </c>
      <c r="H269" s="484">
        <v>11561</v>
      </c>
      <c r="I269" s="484">
        <v>5481</v>
      </c>
      <c r="J269" s="484">
        <v>1951</v>
      </c>
      <c r="K269" s="484">
        <v>882</v>
      </c>
      <c r="L269" s="484">
        <v>86</v>
      </c>
      <c r="M269" s="485">
        <v>72668</v>
      </c>
      <c r="N269" s="484">
        <v>438</v>
      </c>
      <c r="O269" s="484">
        <v>282</v>
      </c>
      <c r="P269" s="484">
        <v>323</v>
      </c>
      <c r="Q269" s="484">
        <v>135</v>
      </c>
      <c r="R269" s="484">
        <v>57</v>
      </c>
      <c r="S269" s="484">
        <v>19</v>
      </c>
      <c r="T269" s="484">
        <v>4</v>
      </c>
      <c r="U269" s="484">
        <v>0</v>
      </c>
      <c r="V269" s="485">
        <v>1258</v>
      </c>
      <c r="W269" s="484">
        <v>3</v>
      </c>
      <c r="X269" s="484">
        <v>0</v>
      </c>
      <c r="Y269" s="484">
        <v>0</v>
      </c>
      <c r="Z269" s="484">
        <v>0</v>
      </c>
      <c r="AA269" s="484">
        <v>1</v>
      </c>
      <c r="AB269" s="484">
        <v>0</v>
      </c>
      <c r="AC269" s="484">
        <v>1</v>
      </c>
      <c r="AD269" s="484">
        <v>0</v>
      </c>
      <c r="AE269" s="485">
        <v>5</v>
      </c>
      <c r="AF269" s="484">
        <v>13002</v>
      </c>
      <c r="AG269" s="484">
        <v>17615</v>
      </c>
      <c r="AH269" s="484">
        <v>21044</v>
      </c>
      <c r="AI269" s="484">
        <v>11426</v>
      </c>
      <c r="AJ269" s="484">
        <v>5423</v>
      </c>
      <c r="AK269" s="484">
        <v>1932</v>
      </c>
      <c r="AL269" s="484">
        <v>877</v>
      </c>
      <c r="AM269" s="484">
        <v>86</v>
      </c>
      <c r="AN269" s="485">
        <v>71405</v>
      </c>
      <c r="AO269" s="484">
        <v>12</v>
      </c>
      <c r="AP269" s="484">
        <v>57</v>
      </c>
      <c r="AQ269" s="484">
        <v>91</v>
      </c>
      <c r="AR269" s="484">
        <v>96</v>
      </c>
      <c r="AS269" s="484">
        <v>65</v>
      </c>
      <c r="AT269" s="484">
        <v>23</v>
      </c>
      <c r="AU269" s="484">
        <v>28</v>
      </c>
      <c r="AV269" s="484">
        <v>20</v>
      </c>
      <c r="AW269" s="485">
        <v>392</v>
      </c>
      <c r="AX269" s="484">
        <v>12</v>
      </c>
      <c r="AY269" s="484">
        <v>57</v>
      </c>
      <c r="AZ269" s="484">
        <v>91</v>
      </c>
      <c r="BA269" s="484">
        <v>96</v>
      </c>
      <c r="BB269" s="484">
        <v>65</v>
      </c>
      <c r="BC269" s="484">
        <v>23</v>
      </c>
      <c r="BD269" s="484">
        <v>28</v>
      </c>
      <c r="BE269" s="484">
        <v>20</v>
      </c>
      <c r="BF269" s="486"/>
      <c r="BG269" s="485">
        <v>392</v>
      </c>
      <c r="BH269" s="484">
        <v>12</v>
      </c>
      <c r="BI269" s="484">
        <v>13047</v>
      </c>
      <c r="BJ269" s="484">
        <v>17649</v>
      </c>
      <c r="BK269" s="484">
        <v>21049</v>
      </c>
      <c r="BL269" s="484">
        <v>11395</v>
      </c>
      <c r="BM269" s="484">
        <v>5381</v>
      </c>
      <c r="BN269" s="484">
        <v>1937</v>
      </c>
      <c r="BO269" s="484">
        <v>869</v>
      </c>
      <c r="BP269" s="484">
        <v>66</v>
      </c>
      <c r="BQ269" s="485">
        <v>71405</v>
      </c>
      <c r="BR269" s="484">
        <v>4</v>
      </c>
      <c r="BS269" s="484">
        <v>7163</v>
      </c>
      <c r="BT269" s="484">
        <v>6818</v>
      </c>
      <c r="BU269" s="484">
        <v>6578</v>
      </c>
      <c r="BV269" s="484">
        <v>2718</v>
      </c>
      <c r="BW269" s="484">
        <v>996</v>
      </c>
      <c r="BX269" s="484">
        <v>272</v>
      </c>
      <c r="BY269" s="484">
        <v>110</v>
      </c>
      <c r="BZ269" s="484">
        <v>1</v>
      </c>
      <c r="CA269" s="485">
        <v>24660</v>
      </c>
      <c r="CB269" s="484">
        <v>1</v>
      </c>
      <c r="CC269" s="484">
        <v>109</v>
      </c>
      <c r="CD269" s="484">
        <v>253</v>
      </c>
      <c r="CE269" s="484">
        <v>332</v>
      </c>
      <c r="CF269" s="484">
        <v>177</v>
      </c>
      <c r="CG269" s="484">
        <v>69</v>
      </c>
      <c r="CH269" s="484">
        <v>26</v>
      </c>
      <c r="CI269" s="484">
        <v>4</v>
      </c>
      <c r="CJ269" s="484">
        <v>0</v>
      </c>
      <c r="CK269" s="485">
        <v>971</v>
      </c>
      <c r="CL269" s="484">
        <v>0</v>
      </c>
      <c r="CM269" s="484">
        <v>16</v>
      </c>
      <c r="CN269" s="484">
        <v>28</v>
      </c>
      <c r="CO269" s="484">
        <v>45</v>
      </c>
      <c r="CP269" s="484">
        <v>42</v>
      </c>
      <c r="CQ269" s="484">
        <v>32</v>
      </c>
      <c r="CR269" s="484">
        <v>32</v>
      </c>
      <c r="CS269" s="484">
        <v>35</v>
      </c>
      <c r="CT269" s="484">
        <v>9</v>
      </c>
      <c r="CU269" s="485">
        <v>239</v>
      </c>
      <c r="CV269" s="484">
        <v>486</v>
      </c>
      <c r="CW269" s="484">
        <v>275</v>
      </c>
      <c r="CX269" s="484">
        <v>365</v>
      </c>
      <c r="CY269" s="484">
        <v>208</v>
      </c>
      <c r="CZ269" s="484">
        <v>78</v>
      </c>
      <c r="DA269" s="484">
        <v>38</v>
      </c>
      <c r="DB269" s="484">
        <v>28</v>
      </c>
      <c r="DC269" s="484">
        <v>4</v>
      </c>
      <c r="DD269" s="485">
        <v>1482</v>
      </c>
      <c r="DE269" s="484">
        <v>619</v>
      </c>
      <c r="DF269" s="484">
        <v>390</v>
      </c>
      <c r="DG269" s="484">
        <v>309</v>
      </c>
      <c r="DH269" s="484">
        <v>150</v>
      </c>
      <c r="DI269" s="484">
        <v>78</v>
      </c>
      <c r="DJ269" s="484">
        <v>21</v>
      </c>
      <c r="DK269" s="484">
        <v>9</v>
      </c>
      <c r="DL269" s="484">
        <v>6</v>
      </c>
      <c r="DM269" s="485">
        <v>1582</v>
      </c>
      <c r="DN269" s="484">
        <v>44</v>
      </c>
      <c r="DO269" s="484">
        <v>10</v>
      </c>
      <c r="DP269" s="484">
        <v>15</v>
      </c>
      <c r="DQ269" s="484">
        <v>11</v>
      </c>
      <c r="DR269" s="484">
        <v>7</v>
      </c>
      <c r="DS269" s="484">
        <v>4</v>
      </c>
      <c r="DT269" s="484">
        <v>2</v>
      </c>
      <c r="DU269" s="484">
        <v>0</v>
      </c>
      <c r="DV269" s="485">
        <v>93</v>
      </c>
      <c r="DW269" s="484">
        <v>0</v>
      </c>
      <c r="DX269" s="484">
        <v>0</v>
      </c>
      <c r="DY269" s="484">
        <v>0</v>
      </c>
      <c r="DZ269" s="484">
        <v>0</v>
      </c>
      <c r="EA269" s="484">
        <v>0</v>
      </c>
      <c r="EB269" s="484">
        <v>0</v>
      </c>
      <c r="EC269" s="484">
        <v>0</v>
      </c>
      <c r="ED269" s="484">
        <v>0</v>
      </c>
      <c r="EE269" s="485">
        <v>0</v>
      </c>
      <c r="EF269" s="484">
        <v>663</v>
      </c>
      <c r="EG269" s="484">
        <v>400</v>
      </c>
      <c r="EH269" s="484">
        <v>324</v>
      </c>
      <c r="EI269" s="484">
        <v>161</v>
      </c>
      <c r="EJ269" s="484">
        <v>85</v>
      </c>
      <c r="EK269" s="484">
        <v>25</v>
      </c>
      <c r="EL269" s="484">
        <v>11</v>
      </c>
      <c r="EM269" s="484">
        <v>6</v>
      </c>
      <c r="EN269" s="485">
        <v>1675</v>
      </c>
      <c r="EO269" s="484">
        <v>350</v>
      </c>
      <c r="EP269" s="484">
        <v>201</v>
      </c>
      <c r="EQ269" s="484">
        <v>167</v>
      </c>
      <c r="ER269" s="484">
        <v>63</v>
      </c>
      <c r="ES269" s="484">
        <v>44</v>
      </c>
      <c r="ET269" s="484">
        <v>20</v>
      </c>
      <c r="EU269" s="484">
        <v>6</v>
      </c>
      <c r="EV269" s="484">
        <v>4</v>
      </c>
      <c r="EW269" s="485">
        <v>855</v>
      </c>
      <c r="EX269" s="484">
        <v>0</v>
      </c>
      <c r="EY269" s="484">
        <v>0</v>
      </c>
      <c r="EZ269" s="484">
        <v>0</v>
      </c>
      <c r="FA269" s="484">
        <v>0</v>
      </c>
      <c r="FB269" s="484">
        <v>0</v>
      </c>
      <c r="FC269" s="484">
        <v>0</v>
      </c>
      <c r="FD269" s="484">
        <v>0</v>
      </c>
      <c r="FE269" s="484">
        <v>0</v>
      </c>
      <c r="FF269" s="485">
        <v>0</v>
      </c>
      <c r="FG269" s="484">
        <v>0</v>
      </c>
      <c r="FH269" s="484">
        <v>0</v>
      </c>
      <c r="FI269" s="484">
        <v>0</v>
      </c>
      <c r="FJ269" s="484">
        <v>0</v>
      </c>
      <c r="FK269" s="484">
        <v>0</v>
      </c>
      <c r="FL269" s="484">
        <v>0</v>
      </c>
      <c r="FM269" s="484">
        <v>0</v>
      </c>
      <c r="FN269" s="484">
        <v>0</v>
      </c>
      <c r="FO269" s="485">
        <v>0</v>
      </c>
      <c r="FP269" s="484">
        <v>37</v>
      </c>
      <c r="FQ269" s="484">
        <v>3</v>
      </c>
      <c r="FR269" s="484">
        <v>11</v>
      </c>
      <c r="FS269" s="484">
        <v>8</v>
      </c>
      <c r="FT269" s="484">
        <v>4</v>
      </c>
      <c r="FU269" s="484">
        <v>2</v>
      </c>
      <c r="FV269" s="484">
        <v>1</v>
      </c>
      <c r="FW269" s="484">
        <v>0</v>
      </c>
      <c r="FX269" s="485">
        <v>66</v>
      </c>
      <c r="FY269" s="484">
        <v>313</v>
      </c>
      <c r="FZ269" s="484">
        <v>198</v>
      </c>
      <c r="GA269" s="484">
        <v>156</v>
      </c>
      <c r="GB269" s="484">
        <v>55</v>
      </c>
      <c r="GC269" s="484">
        <v>40</v>
      </c>
      <c r="GD269" s="484">
        <v>18</v>
      </c>
      <c r="GE269" s="484">
        <v>5</v>
      </c>
      <c r="GF269" s="484">
        <v>4</v>
      </c>
      <c r="GG269" s="485">
        <v>789</v>
      </c>
      <c r="GH269" s="484">
        <v>7</v>
      </c>
      <c r="GI269" s="484">
        <v>5711</v>
      </c>
      <c r="GJ269" s="484">
        <v>10540</v>
      </c>
      <c r="GK269" s="484">
        <v>14077</v>
      </c>
      <c r="GL269" s="484">
        <v>8444</v>
      </c>
      <c r="GM269" s="484">
        <v>4275</v>
      </c>
      <c r="GN269" s="484">
        <v>1603</v>
      </c>
      <c r="GO269" s="484">
        <v>718</v>
      </c>
      <c r="GP269" s="484">
        <v>56</v>
      </c>
      <c r="GQ269" s="485">
        <v>45431</v>
      </c>
      <c r="GR269" s="484">
        <v>5</v>
      </c>
      <c r="GS269" s="484">
        <v>7336</v>
      </c>
      <c r="GT269" s="484">
        <v>7109</v>
      </c>
      <c r="GU269" s="484">
        <v>6972</v>
      </c>
      <c r="GV269" s="484">
        <v>2951</v>
      </c>
      <c r="GW269" s="484">
        <v>1106</v>
      </c>
      <c r="GX269" s="484">
        <v>334</v>
      </c>
      <c r="GY269" s="484">
        <v>151</v>
      </c>
      <c r="GZ269" s="484">
        <v>10</v>
      </c>
      <c r="HA269" s="485">
        <v>25974</v>
      </c>
      <c r="HB269" s="460">
        <v>0</v>
      </c>
      <c r="HC269" s="460">
        <v>13.5</v>
      </c>
      <c r="HD269" s="460">
        <v>0</v>
      </c>
      <c r="HE269" s="460">
        <v>0</v>
      </c>
      <c r="HF269" s="460">
        <v>0.4</v>
      </c>
      <c r="HG269" s="460">
        <v>0</v>
      </c>
      <c r="HH269" s="460">
        <v>0</v>
      </c>
      <c r="HI269" s="460">
        <v>0</v>
      </c>
      <c r="HJ269" s="460">
        <v>0</v>
      </c>
      <c r="HK269" s="483">
        <v>13.9</v>
      </c>
      <c r="HL269" s="460">
        <v>10.75</v>
      </c>
      <c r="HM269" s="460">
        <v>11161.5</v>
      </c>
      <c r="HN269" s="460">
        <v>15857.25</v>
      </c>
      <c r="HO269" s="460">
        <v>19283</v>
      </c>
      <c r="HP269" s="460">
        <v>10637.35</v>
      </c>
      <c r="HQ269" s="460">
        <v>5090.75</v>
      </c>
      <c r="HR269" s="460">
        <v>1842.5</v>
      </c>
      <c r="HS269" s="460">
        <v>821</v>
      </c>
      <c r="HT269" s="460">
        <v>61.25</v>
      </c>
      <c r="HU269" s="483">
        <v>64765.35</v>
      </c>
      <c r="HV269" s="460">
        <v>6</v>
      </c>
      <c r="HW269" s="460">
        <v>7441</v>
      </c>
      <c r="HX269" s="460">
        <v>12333.4</v>
      </c>
      <c r="HY269" s="460">
        <v>17140.400000000001</v>
      </c>
      <c r="HZ269" s="460">
        <v>10637.4</v>
      </c>
      <c r="IA269" s="460">
        <v>6222</v>
      </c>
      <c r="IB269" s="460">
        <v>2661.4</v>
      </c>
      <c r="IC269" s="460">
        <v>1368.3</v>
      </c>
      <c r="ID269" s="460">
        <v>122.5</v>
      </c>
      <c r="IE269" s="483">
        <v>57932.4</v>
      </c>
      <c r="IF269" s="483">
        <v>0</v>
      </c>
      <c r="IG269" s="483">
        <v>57932.4</v>
      </c>
      <c r="IH269" s="460">
        <v>10.75</v>
      </c>
      <c r="II269" s="460">
        <v>11161.5</v>
      </c>
      <c r="IJ269" s="460">
        <v>15857.25</v>
      </c>
      <c r="IK269" s="460">
        <v>19283</v>
      </c>
      <c r="IL269" s="460">
        <v>10637.35</v>
      </c>
      <c r="IM269" s="460">
        <v>5090.75</v>
      </c>
      <c r="IN269" s="460">
        <v>1842.5</v>
      </c>
      <c r="IO269" s="460">
        <v>821</v>
      </c>
      <c r="IP269" s="460">
        <v>61.25</v>
      </c>
      <c r="IQ269" s="483">
        <v>64765.35</v>
      </c>
      <c r="IR269" s="460">
        <v>2.87</v>
      </c>
      <c r="IS269" s="460">
        <v>3128.56</v>
      </c>
      <c r="IT269" s="460">
        <v>2504.52</v>
      </c>
      <c r="IU269" s="460">
        <v>1961.39</v>
      </c>
      <c r="IV269" s="460">
        <v>516</v>
      </c>
      <c r="IW269" s="460">
        <v>117.38</v>
      </c>
      <c r="IX269" s="460">
        <v>31.59</v>
      </c>
      <c r="IY269" s="460">
        <v>8.11</v>
      </c>
      <c r="IZ269" s="460">
        <v>0</v>
      </c>
      <c r="JA269" s="483">
        <v>8270.42</v>
      </c>
      <c r="JB269" s="460">
        <v>7.88</v>
      </c>
      <c r="JC269" s="460">
        <v>8032.94</v>
      </c>
      <c r="JD269" s="460">
        <v>13352.73</v>
      </c>
      <c r="JE269" s="460">
        <v>17321.61</v>
      </c>
      <c r="JF269" s="460">
        <v>10121.35</v>
      </c>
      <c r="JG269" s="460">
        <v>4973.37</v>
      </c>
      <c r="JH269" s="460">
        <v>1810.91</v>
      </c>
      <c r="JI269" s="460">
        <v>812.89</v>
      </c>
      <c r="JJ269" s="460">
        <v>61.25</v>
      </c>
      <c r="JK269" s="483">
        <v>56494.93</v>
      </c>
      <c r="JL269" s="460">
        <v>4.4000000000000004</v>
      </c>
      <c r="JM269" s="460">
        <v>5355.3</v>
      </c>
      <c r="JN269" s="460">
        <v>10385.5</v>
      </c>
      <c r="JO269" s="460">
        <v>15397</v>
      </c>
      <c r="JP269" s="460">
        <v>10121.4</v>
      </c>
      <c r="JQ269" s="460">
        <v>6078.6</v>
      </c>
      <c r="JR269" s="460">
        <v>2615.8000000000002</v>
      </c>
      <c r="JS269" s="460">
        <v>1354.8</v>
      </c>
      <c r="JT269" s="460">
        <v>122.5</v>
      </c>
      <c r="JU269" s="483">
        <v>51435.3</v>
      </c>
      <c r="JV269" s="483">
        <v>0</v>
      </c>
      <c r="JW269" s="483">
        <v>51435.3</v>
      </c>
      <c r="JX269" s="461"/>
      <c r="JY269" s="461"/>
      <c r="JZ269" s="461"/>
      <c r="KA269" s="461"/>
      <c r="KB269" s="461"/>
      <c r="KC269" s="461"/>
      <c r="KD269" s="461"/>
      <c r="KE269" s="461"/>
      <c r="KF269" s="461"/>
      <c r="KG269" s="461"/>
      <c r="KH269" s="461"/>
      <c r="KI269" s="461"/>
      <c r="KJ269" s="461"/>
      <c r="KK269" s="461"/>
      <c r="KL269" s="461"/>
      <c r="KM269" s="461"/>
      <c r="KN269" s="461"/>
      <c r="KO269" s="461"/>
      <c r="KP269" s="461"/>
      <c r="KQ269" s="461"/>
      <c r="KR269" s="461"/>
      <c r="KS269" s="461"/>
      <c r="KT269" s="461"/>
      <c r="KU269" s="461"/>
      <c r="KV269" s="461"/>
      <c r="KW269" s="461"/>
      <c r="KX269" s="462"/>
    </row>
    <row r="270" spans="1:310" s="463" customFormat="1" x14ac:dyDescent="0.2">
      <c r="A270" s="457" t="s">
        <v>541</v>
      </c>
      <c r="B270" s="473" t="s">
        <v>1110</v>
      </c>
      <c r="C270" s="464" t="s">
        <v>782</v>
      </c>
      <c r="D270" s="465" t="s">
        <v>542</v>
      </c>
      <c r="E270" s="484">
        <v>3013</v>
      </c>
      <c r="F270" s="484">
        <v>9686</v>
      </c>
      <c r="G270" s="484">
        <v>15252</v>
      </c>
      <c r="H270" s="484">
        <v>11074</v>
      </c>
      <c r="I270" s="484">
        <v>8635</v>
      </c>
      <c r="J270" s="484">
        <v>5137</v>
      </c>
      <c r="K270" s="484">
        <v>3826</v>
      </c>
      <c r="L270" s="484">
        <v>509</v>
      </c>
      <c r="M270" s="485">
        <v>57132</v>
      </c>
      <c r="N270" s="484">
        <v>158</v>
      </c>
      <c r="O270" s="484">
        <v>160</v>
      </c>
      <c r="P270" s="484">
        <v>539</v>
      </c>
      <c r="Q270" s="484">
        <v>258</v>
      </c>
      <c r="R270" s="484">
        <v>121</v>
      </c>
      <c r="S270" s="484">
        <v>75</v>
      </c>
      <c r="T270" s="484">
        <v>70</v>
      </c>
      <c r="U270" s="484">
        <v>1</v>
      </c>
      <c r="V270" s="485">
        <v>1382</v>
      </c>
      <c r="W270" s="484">
        <v>4</v>
      </c>
      <c r="X270" s="484">
        <v>1</v>
      </c>
      <c r="Y270" s="484">
        <v>1</v>
      </c>
      <c r="Z270" s="484">
        <v>0</v>
      </c>
      <c r="AA270" s="484">
        <v>2</v>
      </c>
      <c r="AB270" s="484">
        <v>0</v>
      </c>
      <c r="AC270" s="484">
        <v>0</v>
      </c>
      <c r="AD270" s="484">
        <v>0</v>
      </c>
      <c r="AE270" s="485">
        <v>8</v>
      </c>
      <c r="AF270" s="484">
        <v>2851</v>
      </c>
      <c r="AG270" s="484">
        <v>9525</v>
      </c>
      <c r="AH270" s="484">
        <v>14712</v>
      </c>
      <c r="AI270" s="484">
        <v>10816</v>
      </c>
      <c r="AJ270" s="484">
        <v>8512</v>
      </c>
      <c r="AK270" s="484">
        <v>5062</v>
      </c>
      <c r="AL270" s="484">
        <v>3756</v>
      </c>
      <c r="AM270" s="484">
        <v>508</v>
      </c>
      <c r="AN270" s="485">
        <v>55742</v>
      </c>
      <c r="AO270" s="484">
        <v>2</v>
      </c>
      <c r="AP270" s="484">
        <v>24</v>
      </c>
      <c r="AQ270" s="484">
        <v>73</v>
      </c>
      <c r="AR270" s="484">
        <v>75</v>
      </c>
      <c r="AS270" s="484">
        <v>68</v>
      </c>
      <c r="AT270" s="484">
        <v>25</v>
      </c>
      <c r="AU270" s="484">
        <v>36</v>
      </c>
      <c r="AV270" s="484">
        <v>13</v>
      </c>
      <c r="AW270" s="485">
        <v>316</v>
      </c>
      <c r="AX270" s="484">
        <v>2</v>
      </c>
      <c r="AY270" s="484">
        <v>24</v>
      </c>
      <c r="AZ270" s="484">
        <v>73</v>
      </c>
      <c r="BA270" s="484">
        <v>75</v>
      </c>
      <c r="BB270" s="484">
        <v>68</v>
      </c>
      <c r="BC270" s="484">
        <v>25</v>
      </c>
      <c r="BD270" s="484">
        <v>36</v>
      </c>
      <c r="BE270" s="484">
        <v>13</v>
      </c>
      <c r="BF270" s="486"/>
      <c r="BG270" s="485">
        <v>316</v>
      </c>
      <c r="BH270" s="484">
        <v>2</v>
      </c>
      <c r="BI270" s="484">
        <v>2873</v>
      </c>
      <c r="BJ270" s="484">
        <v>9574</v>
      </c>
      <c r="BK270" s="484">
        <v>14714</v>
      </c>
      <c r="BL270" s="484">
        <v>10809</v>
      </c>
      <c r="BM270" s="484">
        <v>8469</v>
      </c>
      <c r="BN270" s="484">
        <v>5073</v>
      </c>
      <c r="BO270" s="484">
        <v>3733</v>
      </c>
      <c r="BP270" s="484">
        <v>495</v>
      </c>
      <c r="BQ270" s="485">
        <v>55742</v>
      </c>
      <c r="BR270" s="484">
        <v>1</v>
      </c>
      <c r="BS270" s="484">
        <v>1475</v>
      </c>
      <c r="BT270" s="484">
        <v>4675</v>
      </c>
      <c r="BU270" s="484">
        <v>4689</v>
      </c>
      <c r="BV270" s="484">
        <v>2786</v>
      </c>
      <c r="BW270" s="484">
        <v>1565</v>
      </c>
      <c r="BX270" s="484">
        <v>726</v>
      </c>
      <c r="BY270" s="484">
        <v>508</v>
      </c>
      <c r="BZ270" s="484">
        <v>46</v>
      </c>
      <c r="CA270" s="485">
        <v>16471</v>
      </c>
      <c r="CB270" s="484">
        <v>0</v>
      </c>
      <c r="CC270" s="484">
        <v>14</v>
      </c>
      <c r="CD270" s="484">
        <v>59</v>
      </c>
      <c r="CE270" s="484">
        <v>126</v>
      </c>
      <c r="CF270" s="484">
        <v>86</v>
      </c>
      <c r="CG270" s="484">
        <v>67</v>
      </c>
      <c r="CH270" s="484">
        <v>37</v>
      </c>
      <c r="CI270" s="484">
        <v>24</v>
      </c>
      <c r="CJ270" s="484">
        <v>0</v>
      </c>
      <c r="CK270" s="485">
        <v>413</v>
      </c>
      <c r="CL270" s="484">
        <v>0</v>
      </c>
      <c r="CM270" s="484">
        <v>0</v>
      </c>
      <c r="CN270" s="484">
        <v>3</v>
      </c>
      <c r="CO270" s="484">
        <v>15</v>
      </c>
      <c r="CP270" s="484">
        <v>6</v>
      </c>
      <c r="CQ270" s="484">
        <v>15</v>
      </c>
      <c r="CR270" s="484">
        <v>17</v>
      </c>
      <c r="CS270" s="484">
        <v>17</v>
      </c>
      <c r="CT270" s="484">
        <v>7</v>
      </c>
      <c r="CU270" s="485">
        <v>80</v>
      </c>
      <c r="CV270" s="484">
        <v>11</v>
      </c>
      <c r="CW270" s="484">
        <v>9</v>
      </c>
      <c r="CX270" s="484">
        <v>27</v>
      </c>
      <c r="CY270" s="484">
        <v>21</v>
      </c>
      <c r="CZ270" s="484">
        <v>19</v>
      </c>
      <c r="DA270" s="484">
        <v>11</v>
      </c>
      <c r="DB270" s="484">
        <v>30</v>
      </c>
      <c r="DC270" s="484">
        <v>11</v>
      </c>
      <c r="DD270" s="485">
        <v>139</v>
      </c>
      <c r="DE270" s="484">
        <v>46</v>
      </c>
      <c r="DF270" s="484">
        <v>41</v>
      </c>
      <c r="DG270" s="484">
        <v>47</v>
      </c>
      <c r="DH270" s="484">
        <v>30</v>
      </c>
      <c r="DI270" s="484">
        <v>15</v>
      </c>
      <c r="DJ270" s="484">
        <v>24</v>
      </c>
      <c r="DK270" s="484">
        <v>18</v>
      </c>
      <c r="DL270" s="484">
        <v>6</v>
      </c>
      <c r="DM270" s="485">
        <v>227</v>
      </c>
      <c r="DN270" s="484">
        <v>13</v>
      </c>
      <c r="DO270" s="484">
        <v>37</v>
      </c>
      <c r="DP270" s="484">
        <v>46</v>
      </c>
      <c r="DQ270" s="484">
        <v>26</v>
      </c>
      <c r="DR270" s="484">
        <v>21</v>
      </c>
      <c r="DS270" s="484">
        <v>8</v>
      </c>
      <c r="DT270" s="484">
        <v>13</v>
      </c>
      <c r="DU270" s="484">
        <v>2</v>
      </c>
      <c r="DV270" s="485">
        <v>166</v>
      </c>
      <c r="DW270" s="484">
        <v>7</v>
      </c>
      <c r="DX270" s="484">
        <v>9</v>
      </c>
      <c r="DY270" s="484">
        <v>4</v>
      </c>
      <c r="DZ270" s="484">
        <v>6</v>
      </c>
      <c r="EA270" s="484">
        <v>1</v>
      </c>
      <c r="EB270" s="484">
        <v>3</v>
      </c>
      <c r="EC270" s="484">
        <v>4</v>
      </c>
      <c r="ED270" s="484">
        <v>0</v>
      </c>
      <c r="EE270" s="485">
        <v>34</v>
      </c>
      <c r="EF270" s="484">
        <v>66</v>
      </c>
      <c r="EG270" s="484">
        <v>87</v>
      </c>
      <c r="EH270" s="484">
        <v>97</v>
      </c>
      <c r="EI270" s="484">
        <v>62</v>
      </c>
      <c r="EJ270" s="484">
        <v>37</v>
      </c>
      <c r="EK270" s="484">
        <v>35</v>
      </c>
      <c r="EL270" s="484">
        <v>35</v>
      </c>
      <c r="EM270" s="484">
        <v>8</v>
      </c>
      <c r="EN270" s="485">
        <v>427</v>
      </c>
      <c r="EO270" s="484">
        <v>42</v>
      </c>
      <c r="EP270" s="484">
        <v>42</v>
      </c>
      <c r="EQ270" s="484">
        <v>39</v>
      </c>
      <c r="ER270" s="484">
        <v>28</v>
      </c>
      <c r="ES270" s="484">
        <v>11</v>
      </c>
      <c r="ET270" s="484">
        <v>19</v>
      </c>
      <c r="EU270" s="484">
        <v>16</v>
      </c>
      <c r="EV270" s="484">
        <v>5</v>
      </c>
      <c r="EW270" s="485">
        <v>202</v>
      </c>
      <c r="EX270" s="484">
        <v>0</v>
      </c>
      <c r="EY270" s="484">
        <v>0</v>
      </c>
      <c r="EZ270" s="484">
        <v>0</v>
      </c>
      <c r="FA270" s="484">
        <v>0</v>
      </c>
      <c r="FB270" s="484">
        <v>0</v>
      </c>
      <c r="FC270" s="484">
        <v>0</v>
      </c>
      <c r="FD270" s="484">
        <v>0</v>
      </c>
      <c r="FE270" s="484">
        <v>0</v>
      </c>
      <c r="FF270" s="485">
        <v>0</v>
      </c>
      <c r="FG270" s="484">
        <v>0</v>
      </c>
      <c r="FH270" s="484">
        <v>0</v>
      </c>
      <c r="FI270" s="484">
        <v>0</v>
      </c>
      <c r="FJ270" s="484">
        <v>0</v>
      </c>
      <c r="FK270" s="484">
        <v>0</v>
      </c>
      <c r="FL270" s="484">
        <v>0</v>
      </c>
      <c r="FM270" s="484">
        <v>0</v>
      </c>
      <c r="FN270" s="484">
        <v>0</v>
      </c>
      <c r="FO270" s="485">
        <v>0</v>
      </c>
      <c r="FP270" s="484">
        <v>3</v>
      </c>
      <c r="FQ270" s="484">
        <v>1</v>
      </c>
      <c r="FR270" s="484">
        <v>7</v>
      </c>
      <c r="FS270" s="484">
        <v>3</v>
      </c>
      <c r="FT270" s="484">
        <v>2</v>
      </c>
      <c r="FU270" s="484">
        <v>6</v>
      </c>
      <c r="FV270" s="484">
        <v>6</v>
      </c>
      <c r="FW270" s="484">
        <v>2</v>
      </c>
      <c r="FX270" s="485">
        <v>30</v>
      </c>
      <c r="FY270" s="484">
        <v>39</v>
      </c>
      <c r="FZ270" s="484">
        <v>41</v>
      </c>
      <c r="GA270" s="484">
        <v>32</v>
      </c>
      <c r="GB270" s="484">
        <v>25</v>
      </c>
      <c r="GC270" s="484">
        <v>9</v>
      </c>
      <c r="GD270" s="484">
        <v>13</v>
      </c>
      <c r="GE270" s="484">
        <v>10</v>
      </c>
      <c r="GF270" s="484">
        <v>3</v>
      </c>
      <c r="GG270" s="485">
        <v>172</v>
      </c>
      <c r="GH270" s="484">
        <v>1</v>
      </c>
      <c r="GI270" s="484">
        <v>1363</v>
      </c>
      <c r="GJ270" s="484">
        <v>4790</v>
      </c>
      <c r="GK270" s="484">
        <v>9833</v>
      </c>
      <c r="GL270" s="484">
        <v>7899</v>
      </c>
      <c r="GM270" s="484">
        <v>6800</v>
      </c>
      <c r="GN270" s="484">
        <v>4281</v>
      </c>
      <c r="GO270" s="484">
        <v>3166</v>
      </c>
      <c r="GP270" s="484">
        <v>440</v>
      </c>
      <c r="GQ270" s="485">
        <v>38573</v>
      </c>
      <c r="GR270" s="484">
        <v>1</v>
      </c>
      <c r="GS270" s="484">
        <v>1510</v>
      </c>
      <c r="GT270" s="484">
        <v>4784</v>
      </c>
      <c r="GU270" s="484">
        <v>4881</v>
      </c>
      <c r="GV270" s="484">
        <v>2910</v>
      </c>
      <c r="GW270" s="484">
        <v>1669</v>
      </c>
      <c r="GX270" s="484">
        <v>792</v>
      </c>
      <c r="GY270" s="484">
        <v>567</v>
      </c>
      <c r="GZ270" s="484">
        <v>55</v>
      </c>
      <c r="HA270" s="485">
        <v>17169</v>
      </c>
      <c r="HB270" s="460">
        <v>0</v>
      </c>
      <c r="HC270" s="460">
        <v>96.25</v>
      </c>
      <c r="HD270" s="460">
        <v>7.375</v>
      </c>
      <c r="HE270" s="460">
        <v>2.5</v>
      </c>
      <c r="HF270" s="460">
        <v>1</v>
      </c>
      <c r="HG270" s="460">
        <v>1.5</v>
      </c>
      <c r="HH270" s="460">
        <v>0</v>
      </c>
      <c r="HI270" s="460">
        <v>0</v>
      </c>
      <c r="HJ270" s="460">
        <v>0</v>
      </c>
      <c r="HK270" s="483">
        <v>108.625</v>
      </c>
      <c r="HL270" s="460">
        <v>1.75</v>
      </c>
      <c r="HM270" s="460">
        <v>2402</v>
      </c>
      <c r="HN270" s="460">
        <v>8357.125</v>
      </c>
      <c r="HO270" s="460">
        <v>13461.75</v>
      </c>
      <c r="HP270" s="460">
        <v>10070</v>
      </c>
      <c r="HQ270" s="460">
        <v>8033</v>
      </c>
      <c r="HR270" s="460">
        <v>4871.25</v>
      </c>
      <c r="HS270" s="460">
        <v>3584</v>
      </c>
      <c r="HT270" s="460">
        <v>478</v>
      </c>
      <c r="HU270" s="483">
        <v>51258.875</v>
      </c>
      <c r="HV270" s="460">
        <v>1</v>
      </c>
      <c r="HW270" s="460">
        <v>1601.3</v>
      </c>
      <c r="HX270" s="460">
        <v>6500</v>
      </c>
      <c r="HY270" s="460">
        <v>11966</v>
      </c>
      <c r="HZ270" s="460">
        <v>10070</v>
      </c>
      <c r="IA270" s="460">
        <v>9818.1</v>
      </c>
      <c r="IB270" s="460">
        <v>7036.3</v>
      </c>
      <c r="IC270" s="460">
        <v>5973.3</v>
      </c>
      <c r="ID270" s="460">
        <v>956</v>
      </c>
      <c r="IE270" s="483">
        <v>53922</v>
      </c>
      <c r="IF270" s="483">
        <v>684.4</v>
      </c>
      <c r="IG270" s="483">
        <v>54606.400000000001</v>
      </c>
      <c r="IH270" s="460">
        <v>1.75</v>
      </c>
      <c r="II270" s="460">
        <v>2402</v>
      </c>
      <c r="IJ270" s="460">
        <v>8357.125</v>
      </c>
      <c r="IK270" s="460">
        <v>13461.75</v>
      </c>
      <c r="IL270" s="460">
        <v>10070</v>
      </c>
      <c r="IM270" s="460">
        <v>8033</v>
      </c>
      <c r="IN270" s="460">
        <v>4871.25</v>
      </c>
      <c r="IO270" s="460">
        <v>3584</v>
      </c>
      <c r="IP270" s="460">
        <v>478</v>
      </c>
      <c r="IQ270" s="483">
        <v>51258.875</v>
      </c>
      <c r="IR270" s="460">
        <v>0.8</v>
      </c>
      <c r="IS270" s="460">
        <v>475.27</v>
      </c>
      <c r="IT270" s="460">
        <v>1447.86</v>
      </c>
      <c r="IU270" s="460">
        <v>1060.1400000000001</v>
      </c>
      <c r="IV270" s="460">
        <v>316.43</v>
      </c>
      <c r="IW270" s="460">
        <v>96.79</v>
      </c>
      <c r="IX270" s="460">
        <v>26.18</v>
      </c>
      <c r="IY270" s="460">
        <v>9.89</v>
      </c>
      <c r="IZ270" s="460">
        <v>1.6</v>
      </c>
      <c r="JA270" s="483">
        <v>3434.96</v>
      </c>
      <c r="JB270" s="460">
        <v>0.95</v>
      </c>
      <c r="JC270" s="460">
        <v>1926.73</v>
      </c>
      <c r="JD270" s="460">
        <v>6909.2650000000003</v>
      </c>
      <c r="JE270" s="460">
        <v>12401.61</v>
      </c>
      <c r="JF270" s="460">
        <v>9753.57</v>
      </c>
      <c r="JG270" s="460">
        <v>7936.21</v>
      </c>
      <c r="JH270" s="460">
        <v>4845.07</v>
      </c>
      <c r="JI270" s="460">
        <v>3574.11</v>
      </c>
      <c r="JJ270" s="460">
        <v>476.4</v>
      </c>
      <c r="JK270" s="483">
        <v>47823.915000000001</v>
      </c>
      <c r="JL270" s="460">
        <v>0.5</v>
      </c>
      <c r="JM270" s="460">
        <v>1284.5</v>
      </c>
      <c r="JN270" s="460">
        <v>5373.9</v>
      </c>
      <c r="JO270" s="460">
        <v>11023.7</v>
      </c>
      <c r="JP270" s="460">
        <v>9753.6</v>
      </c>
      <c r="JQ270" s="460">
        <v>9699.7999999999993</v>
      </c>
      <c r="JR270" s="460">
        <v>6998.4</v>
      </c>
      <c r="JS270" s="460">
        <v>5956.9</v>
      </c>
      <c r="JT270" s="460">
        <v>952.8</v>
      </c>
      <c r="JU270" s="483">
        <v>51044.1</v>
      </c>
      <c r="JV270" s="483">
        <v>684.4</v>
      </c>
      <c r="JW270" s="483">
        <v>51728.5</v>
      </c>
      <c r="JX270" s="461"/>
      <c r="JY270" s="461"/>
      <c r="JZ270" s="461"/>
      <c r="KA270" s="461"/>
      <c r="KB270" s="461"/>
      <c r="KC270" s="461"/>
      <c r="KD270" s="461"/>
      <c r="KE270" s="461"/>
      <c r="KF270" s="461"/>
      <c r="KG270" s="461"/>
      <c r="KH270" s="461"/>
      <c r="KI270" s="461"/>
      <c r="KJ270" s="461"/>
      <c r="KK270" s="461"/>
      <c r="KL270" s="461"/>
      <c r="KM270" s="461"/>
      <c r="KN270" s="461"/>
      <c r="KO270" s="461"/>
      <c r="KP270" s="461"/>
      <c r="KQ270" s="461"/>
      <c r="KR270" s="461"/>
      <c r="KS270" s="461"/>
      <c r="KT270" s="461"/>
      <c r="KU270" s="461"/>
      <c r="KV270" s="461"/>
      <c r="KW270" s="461"/>
      <c r="KX270" s="462"/>
    </row>
    <row r="271" spans="1:310" s="463" customFormat="1" x14ac:dyDescent="0.2">
      <c r="A271" s="457" t="s">
        <v>543</v>
      </c>
      <c r="B271" s="473" t="s">
        <v>1111</v>
      </c>
      <c r="C271" s="464" t="s">
        <v>801</v>
      </c>
      <c r="D271" s="465" t="s">
        <v>544</v>
      </c>
      <c r="E271" s="484">
        <v>6658</v>
      </c>
      <c r="F271" s="484">
        <v>6729</v>
      </c>
      <c r="G271" s="484">
        <v>12032</v>
      </c>
      <c r="H271" s="484">
        <v>6283</v>
      </c>
      <c r="I271" s="484">
        <v>5566</v>
      </c>
      <c r="J271" s="484">
        <v>3554</v>
      </c>
      <c r="K271" s="484">
        <v>2018</v>
      </c>
      <c r="L271" s="484">
        <v>205</v>
      </c>
      <c r="M271" s="485">
        <v>43045</v>
      </c>
      <c r="N271" s="484">
        <v>258</v>
      </c>
      <c r="O271" s="484">
        <v>256</v>
      </c>
      <c r="P271" s="484">
        <v>303</v>
      </c>
      <c r="Q271" s="484">
        <v>96</v>
      </c>
      <c r="R271" s="484">
        <v>123</v>
      </c>
      <c r="S271" s="484">
        <v>49</v>
      </c>
      <c r="T271" s="484">
        <v>21</v>
      </c>
      <c r="U271" s="484">
        <v>10</v>
      </c>
      <c r="V271" s="485">
        <v>1116</v>
      </c>
      <c r="W271" s="484">
        <v>0</v>
      </c>
      <c r="X271" s="484">
        <v>0</v>
      </c>
      <c r="Y271" s="484">
        <v>0</v>
      </c>
      <c r="Z271" s="484">
        <v>0</v>
      </c>
      <c r="AA271" s="484">
        <v>0</v>
      </c>
      <c r="AB271" s="484">
        <v>0</v>
      </c>
      <c r="AC271" s="484">
        <v>0</v>
      </c>
      <c r="AD271" s="484">
        <v>0</v>
      </c>
      <c r="AE271" s="485">
        <v>0</v>
      </c>
      <c r="AF271" s="484">
        <v>6400</v>
      </c>
      <c r="AG271" s="484">
        <v>6473</v>
      </c>
      <c r="AH271" s="484">
        <v>11729</v>
      </c>
      <c r="AI271" s="484">
        <v>6187</v>
      </c>
      <c r="AJ271" s="484">
        <v>5443</v>
      </c>
      <c r="AK271" s="484">
        <v>3505</v>
      </c>
      <c r="AL271" s="484">
        <v>1997</v>
      </c>
      <c r="AM271" s="484">
        <v>195</v>
      </c>
      <c r="AN271" s="485">
        <v>41929</v>
      </c>
      <c r="AO271" s="484">
        <v>14</v>
      </c>
      <c r="AP271" s="484">
        <v>23</v>
      </c>
      <c r="AQ271" s="484">
        <v>60</v>
      </c>
      <c r="AR271" s="484">
        <v>41</v>
      </c>
      <c r="AS271" s="484">
        <v>53</v>
      </c>
      <c r="AT271" s="484">
        <v>28</v>
      </c>
      <c r="AU271" s="484">
        <v>30</v>
      </c>
      <c r="AV271" s="484">
        <v>4</v>
      </c>
      <c r="AW271" s="485">
        <v>253</v>
      </c>
      <c r="AX271" s="484">
        <v>14</v>
      </c>
      <c r="AY271" s="484">
        <v>23</v>
      </c>
      <c r="AZ271" s="484">
        <v>60</v>
      </c>
      <c r="BA271" s="484">
        <v>41</v>
      </c>
      <c r="BB271" s="484">
        <v>53</v>
      </c>
      <c r="BC271" s="484">
        <v>28</v>
      </c>
      <c r="BD271" s="484">
        <v>30</v>
      </c>
      <c r="BE271" s="484">
        <v>4</v>
      </c>
      <c r="BF271" s="486"/>
      <c r="BG271" s="485">
        <v>253</v>
      </c>
      <c r="BH271" s="484">
        <v>14</v>
      </c>
      <c r="BI271" s="484">
        <v>6409</v>
      </c>
      <c r="BJ271" s="484">
        <v>6510</v>
      </c>
      <c r="BK271" s="484">
        <v>11710</v>
      </c>
      <c r="BL271" s="484">
        <v>6199</v>
      </c>
      <c r="BM271" s="484">
        <v>5418</v>
      </c>
      <c r="BN271" s="484">
        <v>3507</v>
      </c>
      <c r="BO271" s="484">
        <v>1971</v>
      </c>
      <c r="BP271" s="484">
        <v>191</v>
      </c>
      <c r="BQ271" s="485">
        <v>41929</v>
      </c>
      <c r="BR271" s="484">
        <v>0</v>
      </c>
      <c r="BS271" s="484">
        <v>3567</v>
      </c>
      <c r="BT271" s="484">
        <v>2867</v>
      </c>
      <c r="BU271" s="484">
        <v>3789</v>
      </c>
      <c r="BV271" s="484">
        <v>1668</v>
      </c>
      <c r="BW271" s="484">
        <v>1070</v>
      </c>
      <c r="BX271" s="484">
        <v>574</v>
      </c>
      <c r="BY271" s="484">
        <v>270</v>
      </c>
      <c r="BZ271" s="484">
        <v>19</v>
      </c>
      <c r="CA271" s="485">
        <v>13824</v>
      </c>
      <c r="CB271" s="484">
        <v>0</v>
      </c>
      <c r="CC271" s="484">
        <v>24</v>
      </c>
      <c r="CD271" s="484">
        <v>61</v>
      </c>
      <c r="CE271" s="484">
        <v>114</v>
      </c>
      <c r="CF271" s="484">
        <v>47</v>
      </c>
      <c r="CG271" s="484">
        <v>51</v>
      </c>
      <c r="CH271" s="484">
        <v>29</v>
      </c>
      <c r="CI271" s="484">
        <v>12</v>
      </c>
      <c r="CJ271" s="484">
        <v>0</v>
      </c>
      <c r="CK271" s="485">
        <v>338</v>
      </c>
      <c r="CL271" s="484">
        <v>0</v>
      </c>
      <c r="CM271" s="484">
        <v>2</v>
      </c>
      <c r="CN271" s="484">
        <v>4</v>
      </c>
      <c r="CO271" s="484">
        <v>5</v>
      </c>
      <c r="CP271" s="484">
        <v>2</v>
      </c>
      <c r="CQ271" s="484">
        <v>4</v>
      </c>
      <c r="CR271" s="484">
        <v>9</v>
      </c>
      <c r="CS271" s="484">
        <v>6</v>
      </c>
      <c r="CT271" s="484">
        <v>3</v>
      </c>
      <c r="CU271" s="485">
        <v>35</v>
      </c>
      <c r="CV271" s="484">
        <v>23</v>
      </c>
      <c r="CW271" s="484">
        <v>23</v>
      </c>
      <c r="CX271" s="484">
        <v>42</v>
      </c>
      <c r="CY271" s="484">
        <v>42</v>
      </c>
      <c r="CZ271" s="484">
        <v>36</v>
      </c>
      <c r="DA271" s="484">
        <v>23</v>
      </c>
      <c r="DB271" s="484">
        <v>21</v>
      </c>
      <c r="DC271" s="484">
        <v>11</v>
      </c>
      <c r="DD271" s="485">
        <v>221</v>
      </c>
      <c r="DE271" s="484">
        <v>36</v>
      </c>
      <c r="DF271" s="484">
        <v>20</v>
      </c>
      <c r="DG271" s="484">
        <v>36</v>
      </c>
      <c r="DH271" s="484">
        <v>20</v>
      </c>
      <c r="DI271" s="484">
        <v>24</v>
      </c>
      <c r="DJ271" s="484">
        <v>13</v>
      </c>
      <c r="DK271" s="484">
        <v>17</v>
      </c>
      <c r="DL271" s="484">
        <v>1</v>
      </c>
      <c r="DM271" s="485">
        <v>167</v>
      </c>
      <c r="DN271" s="484">
        <v>64</v>
      </c>
      <c r="DO271" s="484">
        <v>53</v>
      </c>
      <c r="DP271" s="484">
        <v>59</v>
      </c>
      <c r="DQ271" s="484">
        <v>30</v>
      </c>
      <c r="DR271" s="484">
        <v>22</v>
      </c>
      <c r="DS271" s="484">
        <v>11</v>
      </c>
      <c r="DT271" s="484">
        <v>10</v>
      </c>
      <c r="DU271" s="484">
        <v>2</v>
      </c>
      <c r="DV271" s="485">
        <v>251</v>
      </c>
      <c r="DW271" s="484">
        <v>22</v>
      </c>
      <c r="DX271" s="484">
        <v>13</v>
      </c>
      <c r="DY271" s="484">
        <v>15</v>
      </c>
      <c r="DZ271" s="484">
        <v>19</v>
      </c>
      <c r="EA271" s="484">
        <v>8</v>
      </c>
      <c r="EB271" s="484">
        <v>7</v>
      </c>
      <c r="EC271" s="484">
        <v>2</v>
      </c>
      <c r="ED271" s="484">
        <v>2</v>
      </c>
      <c r="EE271" s="485">
        <v>88</v>
      </c>
      <c r="EF271" s="484">
        <v>122</v>
      </c>
      <c r="EG271" s="484">
        <v>86</v>
      </c>
      <c r="EH271" s="484">
        <v>110</v>
      </c>
      <c r="EI271" s="484">
        <v>69</v>
      </c>
      <c r="EJ271" s="484">
        <v>54</v>
      </c>
      <c r="EK271" s="484">
        <v>31</v>
      </c>
      <c r="EL271" s="484">
        <v>29</v>
      </c>
      <c r="EM271" s="484">
        <v>5</v>
      </c>
      <c r="EN271" s="485">
        <v>506</v>
      </c>
      <c r="EO271" s="484">
        <v>59</v>
      </c>
      <c r="EP271" s="484">
        <v>34</v>
      </c>
      <c r="EQ271" s="484">
        <v>51</v>
      </c>
      <c r="ER271" s="484">
        <v>39</v>
      </c>
      <c r="ES271" s="484">
        <v>32</v>
      </c>
      <c r="ET271" s="484">
        <v>20</v>
      </c>
      <c r="EU271" s="484">
        <v>19</v>
      </c>
      <c r="EV271" s="484">
        <v>3</v>
      </c>
      <c r="EW271" s="485">
        <v>257</v>
      </c>
      <c r="EX271" s="484">
        <v>0</v>
      </c>
      <c r="EY271" s="484">
        <v>0</v>
      </c>
      <c r="EZ271" s="484">
        <v>0</v>
      </c>
      <c r="FA271" s="484">
        <v>0</v>
      </c>
      <c r="FB271" s="484">
        <v>0</v>
      </c>
      <c r="FC271" s="484">
        <v>0</v>
      </c>
      <c r="FD271" s="484">
        <v>0</v>
      </c>
      <c r="FE271" s="484">
        <v>0</v>
      </c>
      <c r="FF271" s="485">
        <v>0</v>
      </c>
      <c r="FG271" s="484">
        <v>0</v>
      </c>
      <c r="FH271" s="484">
        <v>0</v>
      </c>
      <c r="FI271" s="484">
        <v>0</v>
      </c>
      <c r="FJ271" s="484">
        <v>0</v>
      </c>
      <c r="FK271" s="484">
        <v>0</v>
      </c>
      <c r="FL271" s="484">
        <v>0</v>
      </c>
      <c r="FM271" s="484">
        <v>0</v>
      </c>
      <c r="FN271" s="484">
        <v>0</v>
      </c>
      <c r="FO271" s="485">
        <v>0</v>
      </c>
      <c r="FP271" s="484">
        <v>0</v>
      </c>
      <c r="FQ271" s="484">
        <v>0</v>
      </c>
      <c r="FR271" s="484">
        <v>1</v>
      </c>
      <c r="FS271" s="484">
        <v>0</v>
      </c>
      <c r="FT271" s="484">
        <v>0</v>
      </c>
      <c r="FU271" s="484">
        <v>1</v>
      </c>
      <c r="FV271" s="484">
        <v>1</v>
      </c>
      <c r="FW271" s="484">
        <v>0</v>
      </c>
      <c r="FX271" s="485">
        <v>3</v>
      </c>
      <c r="FY271" s="484">
        <v>59</v>
      </c>
      <c r="FZ271" s="484">
        <v>34</v>
      </c>
      <c r="GA271" s="484">
        <v>50</v>
      </c>
      <c r="GB271" s="484">
        <v>39</v>
      </c>
      <c r="GC271" s="484">
        <v>32</v>
      </c>
      <c r="GD271" s="484">
        <v>19</v>
      </c>
      <c r="GE271" s="484">
        <v>18</v>
      </c>
      <c r="GF271" s="484">
        <v>3</v>
      </c>
      <c r="GG271" s="485">
        <v>254</v>
      </c>
      <c r="GH271" s="484">
        <v>14</v>
      </c>
      <c r="GI271" s="484">
        <v>2730</v>
      </c>
      <c r="GJ271" s="484">
        <v>3512</v>
      </c>
      <c r="GK271" s="484">
        <v>7727</v>
      </c>
      <c r="GL271" s="484">
        <v>4433</v>
      </c>
      <c r="GM271" s="484">
        <v>4263</v>
      </c>
      <c r="GN271" s="484">
        <v>2877</v>
      </c>
      <c r="GO271" s="484">
        <v>1671</v>
      </c>
      <c r="GP271" s="484">
        <v>165</v>
      </c>
      <c r="GQ271" s="485">
        <v>27392</v>
      </c>
      <c r="GR271" s="484">
        <v>0</v>
      </c>
      <c r="GS271" s="484">
        <v>3679</v>
      </c>
      <c r="GT271" s="484">
        <v>2998</v>
      </c>
      <c r="GU271" s="484">
        <v>3983</v>
      </c>
      <c r="GV271" s="484">
        <v>1766</v>
      </c>
      <c r="GW271" s="484">
        <v>1155</v>
      </c>
      <c r="GX271" s="484">
        <v>630</v>
      </c>
      <c r="GY271" s="484">
        <v>300</v>
      </c>
      <c r="GZ271" s="484">
        <v>26</v>
      </c>
      <c r="HA271" s="485">
        <v>14537</v>
      </c>
      <c r="HB271" s="460">
        <v>0</v>
      </c>
      <c r="HC271" s="460">
        <v>27</v>
      </c>
      <c r="HD271" s="460">
        <v>1</v>
      </c>
      <c r="HE271" s="460">
        <v>1</v>
      </c>
      <c r="HF271" s="460">
        <v>1</v>
      </c>
      <c r="HG271" s="460">
        <v>0</v>
      </c>
      <c r="HH271" s="460">
        <v>0</v>
      </c>
      <c r="HI271" s="460">
        <v>0.5</v>
      </c>
      <c r="HJ271" s="460">
        <v>0</v>
      </c>
      <c r="HK271" s="483">
        <v>30.5</v>
      </c>
      <c r="HL271" s="460">
        <v>14</v>
      </c>
      <c r="HM271" s="460">
        <v>5497.25</v>
      </c>
      <c r="HN271" s="460">
        <v>5779.75</v>
      </c>
      <c r="HO271" s="460">
        <v>10737.5</v>
      </c>
      <c r="HP271" s="460">
        <v>5787.75</v>
      </c>
      <c r="HQ271" s="460">
        <v>5141.25</v>
      </c>
      <c r="HR271" s="460">
        <v>3358</v>
      </c>
      <c r="HS271" s="460">
        <v>1896.5</v>
      </c>
      <c r="HT271" s="460">
        <v>186.25</v>
      </c>
      <c r="HU271" s="483">
        <v>38398.25</v>
      </c>
      <c r="HV271" s="460">
        <v>7.8</v>
      </c>
      <c r="HW271" s="460">
        <v>3664.8</v>
      </c>
      <c r="HX271" s="460">
        <v>4495.3999999999996</v>
      </c>
      <c r="HY271" s="460">
        <v>9544.4</v>
      </c>
      <c r="HZ271" s="460">
        <v>5787.8</v>
      </c>
      <c r="IA271" s="460">
        <v>6283.8</v>
      </c>
      <c r="IB271" s="460">
        <v>4850.3999999999996</v>
      </c>
      <c r="IC271" s="460">
        <v>3160.8</v>
      </c>
      <c r="ID271" s="460">
        <v>372.5</v>
      </c>
      <c r="IE271" s="483">
        <v>38167.699999999997</v>
      </c>
      <c r="IF271" s="483">
        <v>428</v>
      </c>
      <c r="IG271" s="483">
        <v>38595.699999999997</v>
      </c>
      <c r="IH271" s="460">
        <v>14</v>
      </c>
      <c r="II271" s="460">
        <v>5497.25</v>
      </c>
      <c r="IJ271" s="460">
        <v>5779.75</v>
      </c>
      <c r="IK271" s="460">
        <v>10737.5</v>
      </c>
      <c r="IL271" s="460">
        <v>5787.75</v>
      </c>
      <c r="IM271" s="460">
        <v>5141.25</v>
      </c>
      <c r="IN271" s="460">
        <v>3358</v>
      </c>
      <c r="IO271" s="460">
        <v>1896.5</v>
      </c>
      <c r="IP271" s="460">
        <v>186.25</v>
      </c>
      <c r="IQ271" s="483">
        <v>38398.25</v>
      </c>
      <c r="IR271" s="460">
        <v>3.71</v>
      </c>
      <c r="IS271" s="460">
        <v>1445.38</v>
      </c>
      <c r="IT271" s="460">
        <v>769.53</v>
      </c>
      <c r="IU271" s="460">
        <v>822.87</v>
      </c>
      <c r="IV271" s="460">
        <v>194.31</v>
      </c>
      <c r="IW271" s="460">
        <v>85.93</v>
      </c>
      <c r="IX271" s="460">
        <v>36.39</v>
      </c>
      <c r="IY271" s="460">
        <v>13.6</v>
      </c>
      <c r="IZ271" s="460">
        <v>0.75</v>
      </c>
      <c r="JA271" s="483">
        <v>3372.47</v>
      </c>
      <c r="JB271" s="460">
        <v>10.29</v>
      </c>
      <c r="JC271" s="460">
        <v>4051.87</v>
      </c>
      <c r="JD271" s="460">
        <v>5010.22</v>
      </c>
      <c r="JE271" s="460">
        <v>9914.6299999999992</v>
      </c>
      <c r="JF271" s="460">
        <v>5593.44</v>
      </c>
      <c r="JG271" s="460">
        <v>5055.32</v>
      </c>
      <c r="JH271" s="460">
        <v>3321.61</v>
      </c>
      <c r="JI271" s="460">
        <v>1882.9</v>
      </c>
      <c r="JJ271" s="460">
        <v>185.5</v>
      </c>
      <c r="JK271" s="483">
        <v>35025.78</v>
      </c>
      <c r="JL271" s="460">
        <v>5.7</v>
      </c>
      <c r="JM271" s="460">
        <v>2701.2</v>
      </c>
      <c r="JN271" s="460">
        <v>3896.8</v>
      </c>
      <c r="JO271" s="460">
        <v>8813</v>
      </c>
      <c r="JP271" s="460">
        <v>5593.4</v>
      </c>
      <c r="JQ271" s="460">
        <v>6178.7</v>
      </c>
      <c r="JR271" s="460">
        <v>4797.8999999999996</v>
      </c>
      <c r="JS271" s="460">
        <v>3138.2</v>
      </c>
      <c r="JT271" s="460">
        <v>371</v>
      </c>
      <c r="JU271" s="483">
        <v>35495.9</v>
      </c>
      <c r="JV271" s="483">
        <v>428</v>
      </c>
      <c r="JW271" s="483">
        <v>35923.9</v>
      </c>
      <c r="JX271" s="461"/>
      <c r="JY271" s="461"/>
      <c r="JZ271" s="461"/>
      <c r="KA271" s="461"/>
      <c r="KB271" s="461"/>
      <c r="KC271" s="461"/>
      <c r="KD271" s="461"/>
      <c r="KE271" s="461"/>
      <c r="KF271" s="461"/>
      <c r="KG271" s="461"/>
      <c r="KH271" s="461"/>
      <c r="KI271" s="461"/>
      <c r="KJ271" s="461"/>
      <c r="KK271" s="461"/>
      <c r="KL271" s="461"/>
      <c r="KM271" s="461"/>
      <c r="KN271" s="461"/>
      <c r="KO271" s="461"/>
      <c r="KP271" s="461"/>
      <c r="KQ271" s="461"/>
      <c r="KR271" s="461"/>
      <c r="KS271" s="461"/>
      <c r="KT271" s="461"/>
      <c r="KU271" s="461"/>
      <c r="KV271" s="461"/>
      <c r="KW271" s="461"/>
      <c r="KX271" s="462"/>
    </row>
    <row r="272" spans="1:310" s="463" customFormat="1" x14ac:dyDescent="0.2">
      <c r="A272" s="457" t="s">
        <v>545</v>
      </c>
      <c r="B272" s="473" t="s">
        <v>1112</v>
      </c>
      <c r="C272" s="464" t="s">
        <v>782</v>
      </c>
      <c r="D272" s="465" t="s">
        <v>546</v>
      </c>
      <c r="E272" s="484">
        <v>16325</v>
      </c>
      <c r="F272" s="484">
        <v>19657</v>
      </c>
      <c r="G272" s="484">
        <v>17798</v>
      </c>
      <c r="H272" s="484">
        <v>7845</v>
      </c>
      <c r="I272" s="484">
        <v>4024</v>
      </c>
      <c r="J272" s="484">
        <v>1559</v>
      </c>
      <c r="K272" s="484">
        <v>786</v>
      </c>
      <c r="L272" s="484">
        <v>34</v>
      </c>
      <c r="M272" s="485">
        <v>68028</v>
      </c>
      <c r="N272" s="484">
        <v>386</v>
      </c>
      <c r="O272" s="484">
        <v>313</v>
      </c>
      <c r="P272" s="484">
        <v>254</v>
      </c>
      <c r="Q272" s="484">
        <v>131</v>
      </c>
      <c r="R272" s="484">
        <v>56</v>
      </c>
      <c r="S272" s="484">
        <v>25</v>
      </c>
      <c r="T272" s="484">
        <v>7</v>
      </c>
      <c r="U272" s="484">
        <v>0</v>
      </c>
      <c r="V272" s="485">
        <v>1172</v>
      </c>
      <c r="W272" s="484">
        <v>5</v>
      </c>
      <c r="X272" s="484">
        <v>0</v>
      </c>
      <c r="Y272" s="484">
        <v>0</v>
      </c>
      <c r="Z272" s="484">
        <v>1</v>
      </c>
      <c r="AA272" s="484">
        <v>0</v>
      </c>
      <c r="AB272" s="484">
        <v>1</v>
      </c>
      <c r="AC272" s="484">
        <v>0</v>
      </c>
      <c r="AD272" s="484">
        <v>0</v>
      </c>
      <c r="AE272" s="485">
        <v>7</v>
      </c>
      <c r="AF272" s="484">
        <v>15934</v>
      </c>
      <c r="AG272" s="484">
        <v>19344</v>
      </c>
      <c r="AH272" s="484">
        <v>17544</v>
      </c>
      <c r="AI272" s="484">
        <v>7713</v>
      </c>
      <c r="AJ272" s="484">
        <v>3968</v>
      </c>
      <c r="AK272" s="484">
        <v>1533</v>
      </c>
      <c r="AL272" s="484">
        <v>779</v>
      </c>
      <c r="AM272" s="484">
        <v>34</v>
      </c>
      <c r="AN272" s="485">
        <v>66849</v>
      </c>
      <c r="AO272" s="484">
        <v>22</v>
      </c>
      <c r="AP272" s="484">
        <v>98</v>
      </c>
      <c r="AQ272" s="484">
        <v>130</v>
      </c>
      <c r="AR272" s="484">
        <v>81</v>
      </c>
      <c r="AS272" s="484">
        <v>48</v>
      </c>
      <c r="AT272" s="484">
        <v>37</v>
      </c>
      <c r="AU272" s="484">
        <v>33</v>
      </c>
      <c r="AV272" s="484">
        <v>13</v>
      </c>
      <c r="AW272" s="485">
        <v>462</v>
      </c>
      <c r="AX272" s="484">
        <v>22</v>
      </c>
      <c r="AY272" s="484">
        <v>98</v>
      </c>
      <c r="AZ272" s="484">
        <v>130</v>
      </c>
      <c r="BA272" s="484">
        <v>81</v>
      </c>
      <c r="BB272" s="484">
        <v>48</v>
      </c>
      <c r="BC272" s="484">
        <v>37</v>
      </c>
      <c r="BD272" s="484">
        <v>33</v>
      </c>
      <c r="BE272" s="484">
        <v>13</v>
      </c>
      <c r="BF272" s="486"/>
      <c r="BG272" s="485">
        <v>462</v>
      </c>
      <c r="BH272" s="484">
        <v>22</v>
      </c>
      <c r="BI272" s="484">
        <v>16010</v>
      </c>
      <c r="BJ272" s="484">
        <v>19376</v>
      </c>
      <c r="BK272" s="484">
        <v>17495</v>
      </c>
      <c r="BL272" s="484">
        <v>7680</v>
      </c>
      <c r="BM272" s="484">
        <v>3957</v>
      </c>
      <c r="BN272" s="484">
        <v>1529</v>
      </c>
      <c r="BO272" s="484">
        <v>759</v>
      </c>
      <c r="BP272" s="484">
        <v>21</v>
      </c>
      <c r="BQ272" s="485">
        <v>66849</v>
      </c>
      <c r="BR272" s="484">
        <v>11</v>
      </c>
      <c r="BS272" s="484">
        <v>9602</v>
      </c>
      <c r="BT272" s="484">
        <v>7337</v>
      </c>
      <c r="BU272" s="484">
        <v>5462</v>
      </c>
      <c r="BV272" s="484">
        <v>1911</v>
      </c>
      <c r="BW272" s="484">
        <v>789</v>
      </c>
      <c r="BX272" s="484">
        <v>267</v>
      </c>
      <c r="BY272" s="484">
        <v>102</v>
      </c>
      <c r="BZ272" s="484">
        <v>2</v>
      </c>
      <c r="CA272" s="485">
        <v>25483</v>
      </c>
      <c r="CB272" s="484">
        <v>2</v>
      </c>
      <c r="CC272" s="484">
        <v>88</v>
      </c>
      <c r="CD272" s="484">
        <v>192</v>
      </c>
      <c r="CE272" s="484">
        <v>194</v>
      </c>
      <c r="CF272" s="484">
        <v>65</v>
      </c>
      <c r="CG272" s="484">
        <v>51</v>
      </c>
      <c r="CH272" s="484">
        <v>20</v>
      </c>
      <c r="CI272" s="484">
        <v>6</v>
      </c>
      <c r="CJ272" s="484">
        <v>0</v>
      </c>
      <c r="CK272" s="485">
        <v>618</v>
      </c>
      <c r="CL272" s="484">
        <v>0</v>
      </c>
      <c r="CM272" s="484">
        <v>6</v>
      </c>
      <c r="CN272" s="484">
        <v>15</v>
      </c>
      <c r="CO272" s="484">
        <v>15</v>
      </c>
      <c r="CP272" s="484">
        <v>13</v>
      </c>
      <c r="CQ272" s="484">
        <v>19</v>
      </c>
      <c r="CR272" s="484">
        <v>27</v>
      </c>
      <c r="CS272" s="484">
        <v>18</v>
      </c>
      <c r="CT272" s="484">
        <v>1</v>
      </c>
      <c r="CU272" s="485">
        <v>114</v>
      </c>
      <c r="CV272" s="484">
        <v>481</v>
      </c>
      <c r="CW272" s="484">
        <v>442</v>
      </c>
      <c r="CX272" s="484">
        <v>390</v>
      </c>
      <c r="CY272" s="484">
        <v>173</v>
      </c>
      <c r="CZ272" s="484">
        <v>130</v>
      </c>
      <c r="DA272" s="484">
        <v>81</v>
      </c>
      <c r="DB272" s="484">
        <v>34</v>
      </c>
      <c r="DC272" s="484">
        <v>2</v>
      </c>
      <c r="DD272" s="485">
        <v>1733</v>
      </c>
      <c r="DE272" s="484">
        <v>587</v>
      </c>
      <c r="DF272" s="484">
        <v>307</v>
      </c>
      <c r="DG272" s="484">
        <v>208</v>
      </c>
      <c r="DH272" s="484">
        <v>69</v>
      </c>
      <c r="DI272" s="484">
        <v>38</v>
      </c>
      <c r="DJ272" s="484">
        <v>11</v>
      </c>
      <c r="DK272" s="484">
        <v>8</v>
      </c>
      <c r="DL272" s="484">
        <v>0</v>
      </c>
      <c r="DM272" s="485">
        <v>1228</v>
      </c>
      <c r="DN272" s="484">
        <v>72</v>
      </c>
      <c r="DO272" s="484">
        <v>51</v>
      </c>
      <c r="DP272" s="484">
        <v>35</v>
      </c>
      <c r="DQ272" s="484">
        <v>19</v>
      </c>
      <c r="DR272" s="484">
        <v>7</v>
      </c>
      <c r="DS272" s="484">
        <v>4</v>
      </c>
      <c r="DT272" s="484">
        <v>1</v>
      </c>
      <c r="DU272" s="484">
        <v>0</v>
      </c>
      <c r="DV272" s="485">
        <v>189</v>
      </c>
      <c r="DW272" s="484">
        <v>142</v>
      </c>
      <c r="DX272" s="484">
        <v>45</v>
      </c>
      <c r="DY272" s="484">
        <v>27</v>
      </c>
      <c r="DZ272" s="484">
        <v>18</v>
      </c>
      <c r="EA272" s="484">
        <v>1</v>
      </c>
      <c r="EB272" s="484">
        <v>6</v>
      </c>
      <c r="EC272" s="484">
        <v>2</v>
      </c>
      <c r="ED272" s="484">
        <v>0</v>
      </c>
      <c r="EE272" s="485">
        <v>241</v>
      </c>
      <c r="EF272" s="484">
        <v>801</v>
      </c>
      <c r="EG272" s="484">
        <v>403</v>
      </c>
      <c r="EH272" s="484">
        <v>270</v>
      </c>
      <c r="EI272" s="484">
        <v>106</v>
      </c>
      <c r="EJ272" s="484">
        <v>46</v>
      </c>
      <c r="EK272" s="484">
        <v>21</v>
      </c>
      <c r="EL272" s="484">
        <v>11</v>
      </c>
      <c r="EM272" s="484">
        <v>0</v>
      </c>
      <c r="EN272" s="485">
        <v>1658</v>
      </c>
      <c r="EO272" s="484">
        <v>477</v>
      </c>
      <c r="EP272" s="484">
        <v>241</v>
      </c>
      <c r="EQ272" s="484">
        <v>168</v>
      </c>
      <c r="ER272" s="484">
        <v>78</v>
      </c>
      <c r="ES272" s="484">
        <v>29</v>
      </c>
      <c r="ET272" s="484">
        <v>17</v>
      </c>
      <c r="EU272" s="484">
        <v>6</v>
      </c>
      <c r="EV272" s="484">
        <v>0</v>
      </c>
      <c r="EW272" s="485">
        <v>1016</v>
      </c>
      <c r="EX272" s="484">
        <v>0</v>
      </c>
      <c r="EY272" s="484">
        <v>0</v>
      </c>
      <c r="EZ272" s="484">
        <v>0</v>
      </c>
      <c r="FA272" s="484">
        <v>0</v>
      </c>
      <c r="FB272" s="484">
        <v>0</v>
      </c>
      <c r="FC272" s="484">
        <v>0</v>
      </c>
      <c r="FD272" s="484">
        <v>0</v>
      </c>
      <c r="FE272" s="484">
        <v>0</v>
      </c>
      <c r="FF272" s="485">
        <v>0</v>
      </c>
      <c r="FG272" s="484">
        <v>0</v>
      </c>
      <c r="FH272" s="484">
        <v>0</v>
      </c>
      <c r="FI272" s="484">
        <v>0</v>
      </c>
      <c r="FJ272" s="484">
        <v>0</v>
      </c>
      <c r="FK272" s="484">
        <v>0</v>
      </c>
      <c r="FL272" s="484">
        <v>0</v>
      </c>
      <c r="FM272" s="484">
        <v>0</v>
      </c>
      <c r="FN272" s="484">
        <v>0</v>
      </c>
      <c r="FO272" s="485">
        <v>0</v>
      </c>
      <c r="FP272" s="484">
        <v>56</v>
      </c>
      <c r="FQ272" s="484">
        <v>34</v>
      </c>
      <c r="FR272" s="484">
        <v>28</v>
      </c>
      <c r="FS272" s="484">
        <v>13</v>
      </c>
      <c r="FT272" s="484">
        <v>5</v>
      </c>
      <c r="FU272" s="484">
        <v>3</v>
      </c>
      <c r="FV272" s="484">
        <v>0</v>
      </c>
      <c r="FW272" s="484">
        <v>0</v>
      </c>
      <c r="FX272" s="485">
        <v>139</v>
      </c>
      <c r="FY272" s="484">
        <v>421</v>
      </c>
      <c r="FZ272" s="484">
        <v>207</v>
      </c>
      <c r="GA272" s="484">
        <v>140</v>
      </c>
      <c r="GB272" s="484">
        <v>65</v>
      </c>
      <c r="GC272" s="484">
        <v>24</v>
      </c>
      <c r="GD272" s="484">
        <v>14</v>
      </c>
      <c r="GE272" s="484">
        <v>6</v>
      </c>
      <c r="GF272" s="484">
        <v>0</v>
      </c>
      <c r="GG272" s="485">
        <v>877</v>
      </c>
      <c r="GH272" s="484">
        <v>9</v>
      </c>
      <c r="GI272" s="484">
        <v>6099</v>
      </c>
      <c r="GJ272" s="484">
        <v>11733</v>
      </c>
      <c r="GK272" s="484">
        <v>11760</v>
      </c>
      <c r="GL272" s="484">
        <v>5653</v>
      </c>
      <c r="GM272" s="484">
        <v>3088</v>
      </c>
      <c r="GN272" s="484">
        <v>1204</v>
      </c>
      <c r="GO272" s="484">
        <v>630</v>
      </c>
      <c r="GP272" s="484">
        <v>18</v>
      </c>
      <c r="GQ272" s="485">
        <v>40194</v>
      </c>
      <c r="GR272" s="484">
        <v>13</v>
      </c>
      <c r="GS272" s="484">
        <v>9911</v>
      </c>
      <c r="GT272" s="484">
        <v>7643</v>
      </c>
      <c r="GU272" s="484">
        <v>5735</v>
      </c>
      <c r="GV272" s="484">
        <v>2027</v>
      </c>
      <c r="GW272" s="484">
        <v>869</v>
      </c>
      <c r="GX272" s="484">
        <v>325</v>
      </c>
      <c r="GY272" s="484">
        <v>129</v>
      </c>
      <c r="GZ272" s="484">
        <v>3</v>
      </c>
      <c r="HA272" s="485">
        <v>26655</v>
      </c>
      <c r="HB272" s="460">
        <v>0</v>
      </c>
      <c r="HC272" s="460">
        <v>8.3000000000000007</v>
      </c>
      <c r="HD272" s="460">
        <v>0.5</v>
      </c>
      <c r="HE272" s="460">
        <v>0</v>
      </c>
      <c r="HF272" s="460">
        <v>0</v>
      </c>
      <c r="HG272" s="460">
        <v>0</v>
      </c>
      <c r="HH272" s="460">
        <v>0</v>
      </c>
      <c r="HI272" s="460">
        <v>0</v>
      </c>
      <c r="HJ272" s="460">
        <v>0</v>
      </c>
      <c r="HK272" s="483">
        <v>8.8000000000000007</v>
      </c>
      <c r="HL272" s="460">
        <v>18.75</v>
      </c>
      <c r="HM272" s="460">
        <v>13727.7</v>
      </c>
      <c r="HN272" s="460">
        <v>17488.25</v>
      </c>
      <c r="HO272" s="460">
        <v>16073.5</v>
      </c>
      <c r="HP272" s="460">
        <v>7184</v>
      </c>
      <c r="HQ272" s="460">
        <v>3730.5</v>
      </c>
      <c r="HR272" s="460">
        <v>1447.25</v>
      </c>
      <c r="HS272" s="460">
        <v>724</v>
      </c>
      <c r="HT272" s="460">
        <v>20</v>
      </c>
      <c r="HU272" s="483">
        <v>60413.95</v>
      </c>
      <c r="HV272" s="460">
        <v>10.4</v>
      </c>
      <c r="HW272" s="460">
        <v>9151.7999999999993</v>
      </c>
      <c r="HX272" s="460">
        <v>13602</v>
      </c>
      <c r="HY272" s="460">
        <v>14287.6</v>
      </c>
      <c r="HZ272" s="460">
        <v>7184</v>
      </c>
      <c r="IA272" s="460">
        <v>4559.5</v>
      </c>
      <c r="IB272" s="460">
        <v>2090.5</v>
      </c>
      <c r="IC272" s="460">
        <v>1206.7</v>
      </c>
      <c r="ID272" s="460">
        <v>40</v>
      </c>
      <c r="IE272" s="483">
        <v>52132.5</v>
      </c>
      <c r="IF272" s="483">
        <v>15.2</v>
      </c>
      <c r="IG272" s="483">
        <v>52147.7</v>
      </c>
      <c r="IH272" s="460">
        <v>18.75</v>
      </c>
      <c r="II272" s="460">
        <v>13727.7</v>
      </c>
      <c r="IJ272" s="460">
        <v>17488.25</v>
      </c>
      <c r="IK272" s="460">
        <v>16073.5</v>
      </c>
      <c r="IL272" s="460">
        <v>7184</v>
      </c>
      <c r="IM272" s="460">
        <v>3730.5</v>
      </c>
      <c r="IN272" s="460">
        <v>1447.25</v>
      </c>
      <c r="IO272" s="460">
        <v>724</v>
      </c>
      <c r="IP272" s="460">
        <v>20</v>
      </c>
      <c r="IQ272" s="483">
        <v>60413.95</v>
      </c>
      <c r="IR272" s="460">
        <v>8.52</v>
      </c>
      <c r="IS272" s="460">
        <v>4123.76</v>
      </c>
      <c r="IT272" s="460">
        <v>3096.55</v>
      </c>
      <c r="IU272" s="460">
        <v>1612.5</v>
      </c>
      <c r="IV272" s="460">
        <v>387.43</v>
      </c>
      <c r="IW272" s="460">
        <v>112.44</v>
      </c>
      <c r="IX272" s="460">
        <v>22.9</v>
      </c>
      <c r="IY272" s="460">
        <v>8.1999999999999993</v>
      </c>
      <c r="IZ272" s="460">
        <v>0</v>
      </c>
      <c r="JA272" s="483">
        <v>9372.2999999999993</v>
      </c>
      <c r="JB272" s="460">
        <v>10.23</v>
      </c>
      <c r="JC272" s="460">
        <v>9603.94</v>
      </c>
      <c r="JD272" s="460">
        <v>14391.7</v>
      </c>
      <c r="JE272" s="460">
        <v>14461</v>
      </c>
      <c r="JF272" s="460">
        <v>6796.57</v>
      </c>
      <c r="JG272" s="460">
        <v>3618.06</v>
      </c>
      <c r="JH272" s="460">
        <v>1424.35</v>
      </c>
      <c r="JI272" s="460">
        <v>715.8</v>
      </c>
      <c r="JJ272" s="460">
        <v>20</v>
      </c>
      <c r="JK272" s="483">
        <v>51041.65</v>
      </c>
      <c r="JL272" s="460">
        <v>5.7</v>
      </c>
      <c r="JM272" s="460">
        <v>6402.6</v>
      </c>
      <c r="JN272" s="460">
        <v>11193.5</v>
      </c>
      <c r="JO272" s="460">
        <v>12854.2</v>
      </c>
      <c r="JP272" s="460">
        <v>6796.6</v>
      </c>
      <c r="JQ272" s="460">
        <v>4422.1000000000004</v>
      </c>
      <c r="JR272" s="460">
        <v>2057.4</v>
      </c>
      <c r="JS272" s="460">
        <v>1193</v>
      </c>
      <c r="JT272" s="460">
        <v>40</v>
      </c>
      <c r="JU272" s="483">
        <v>44965.1</v>
      </c>
      <c r="JV272" s="483">
        <v>15.2</v>
      </c>
      <c r="JW272" s="483">
        <v>44980.3</v>
      </c>
      <c r="JX272" s="461"/>
      <c r="JY272" s="461"/>
      <c r="JZ272" s="461"/>
      <c r="KA272" s="461"/>
      <c r="KB272" s="461"/>
      <c r="KC272" s="461"/>
      <c r="KD272" s="461"/>
      <c r="KE272" s="461"/>
      <c r="KF272" s="461"/>
      <c r="KG272" s="461"/>
      <c r="KH272" s="461"/>
      <c r="KI272" s="461"/>
      <c r="KJ272" s="461"/>
      <c r="KK272" s="461"/>
      <c r="KL272" s="461"/>
      <c r="KM272" s="461"/>
      <c r="KN272" s="461"/>
      <c r="KO272" s="461"/>
      <c r="KP272" s="461"/>
      <c r="KQ272" s="461"/>
      <c r="KR272" s="461"/>
      <c r="KS272" s="461"/>
      <c r="KT272" s="461"/>
      <c r="KU272" s="461"/>
      <c r="KV272" s="461"/>
      <c r="KW272" s="461"/>
      <c r="KX272" s="462"/>
    </row>
    <row r="273" spans="1:310" s="463" customFormat="1" x14ac:dyDescent="0.2">
      <c r="A273" s="457" t="s">
        <v>1113</v>
      </c>
      <c r="B273" s="473" t="s">
        <v>1114</v>
      </c>
      <c r="C273" s="464" t="s">
        <v>626</v>
      </c>
      <c r="D273" s="465" t="s">
        <v>1115</v>
      </c>
      <c r="E273" s="484">
        <v>856</v>
      </c>
      <c r="F273" s="484">
        <v>2306</v>
      </c>
      <c r="G273" s="484">
        <v>6758</v>
      </c>
      <c r="H273" s="484">
        <v>9974</v>
      </c>
      <c r="I273" s="484">
        <v>7515</v>
      </c>
      <c r="J273" s="484">
        <v>4373</v>
      </c>
      <c r="K273" s="484">
        <v>5116</v>
      </c>
      <c r="L273" s="484">
        <v>1568</v>
      </c>
      <c r="M273" s="485">
        <v>38466</v>
      </c>
      <c r="N273" s="484">
        <v>75</v>
      </c>
      <c r="O273" s="484">
        <v>61</v>
      </c>
      <c r="P273" s="484">
        <v>94</v>
      </c>
      <c r="Q273" s="484">
        <v>153</v>
      </c>
      <c r="R273" s="484">
        <v>89</v>
      </c>
      <c r="S273" s="484">
        <v>111</v>
      </c>
      <c r="T273" s="484">
        <v>91</v>
      </c>
      <c r="U273" s="484">
        <v>21</v>
      </c>
      <c r="V273" s="485">
        <v>695</v>
      </c>
      <c r="W273" s="484">
        <v>1</v>
      </c>
      <c r="X273" s="484">
        <v>20</v>
      </c>
      <c r="Y273" s="484">
        <v>8</v>
      </c>
      <c r="Z273" s="484">
        <v>47</v>
      </c>
      <c r="AA273" s="484">
        <v>40</v>
      </c>
      <c r="AB273" s="484">
        <v>11</v>
      </c>
      <c r="AC273" s="484">
        <v>0</v>
      </c>
      <c r="AD273" s="484">
        <v>5</v>
      </c>
      <c r="AE273" s="485">
        <v>132</v>
      </c>
      <c r="AF273" s="484">
        <v>780</v>
      </c>
      <c r="AG273" s="484">
        <v>2225</v>
      </c>
      <c r="AH273" s="484">
        <v>6656</v>
      </c>
      <c r="AI273" s="484">
        <v>9774</v>
      </c>
      <c r="AJ273" s="484">
        <v>7386</v>
      </c>
      <c r="AK273" s="484">
        <v>4251</v>
      </c>
      <c r="AL273" s="484">
        <v>5025</v>
      </c>
      <c r="AM273" s="484">
        <v>1542</v>
      </c>
      <c r="AN273" s="485">
        <v>37639</v>
      </c>
      <c r="AO273" s="484">
        <v>1</v>
      </c>
      <c r="AP273" s="484">
        <v>0</v>
      </c>
      <c r="AQ273" s="484">
        <v>17</v>
      </c>
      <c r="AR273" s="484">
        <v>40</v>
      </c>
      <c r="AS273" s="484">
        <v>56</v>
      </c>
      <c r="AT273" s="484">
        <v>25</v>
      </c>
      <c r="AU273" s="484">
        <v>30</v>
      </c>
      <c r="AV273" s="484">
        <v>29</v>
      </c>
      <c r="AW273" s="485">
        <v>198</v>
      </c>
      <c r="AX273" s="484">
        <v>1</v>
      </c>
      <c r="AY273" s="484">
        <v>0</v>
      </c>
      <c r="AZ273" s="484">
        <v>17</v>
      </c>
      <c r="BA273" s="484">
        <v>40</v>
      </c>
      <c r="BB273" s="484">
        <v>56</v>
      </c>
      <c r="BC273" s="484">
        <v>25</v>
      </c>
      <c r="BD273" s="484">
        <v>30</v>
      </c>
      <c r="BE273" s="484">
        <v>29</v>
      </c>
      <c r="BF273" s="486"/>
      <c r="BG273" s="485">
        <v>198</v>
      </c>
      <c r="BH273" s="484">
        <v>1</v>
      </c>
      <c r="BI273" s="484">
        <v>779</v>
      </c>
      <c r="BJ273" s="484">
        <v>2242</v>
      </c>
      <c r="BK273" s="484">
        <v>6679</v>
      </c>
      <c r="BL273" s="484">
        <v>9790</v>
      </c>
      <c r="BM273" s="484">
        <v>7355</v>
      </c>
      <c r="BN273" s="484">
        <v>4256</v>
      </c>
      <c r="BO273" s="484">
        <v>5024</v>
      </c>
      <c r="BP273" s="484">
        <v>1513</v>
      </c>
      <c r="BQ273" s="485">
        <v>37639</v>
      </c>
      <c r="BR273" s="484">
        <v>1</v>
      </c>
      <c r="BS273" s="484">
        <v>448</v>
      </c>
      <c r="BT273" s="484">
        <v>1545</v>
      </c>
      <c r="BU273" s="484">
        <v>2816</v>
      </c>
      <c r="BV273" s="484">
        <v>2949</v>
      </c>
      <c r="BW273" s="484">
        <v>1828</v>
      </c>
      <c r="BX273" s="484">
        <v>855</v>
      </c>
      <c r="BY273" s="484">
        <v>695</v>
      </c>
      <c r="BZ273" s="484">
        <v>135</v>
      </c>
      <c r="CA273" s="485">
        <v>11272</v>
      </c>
      <c r="CB273" s="484">
        <v>0</v>
      </c>
      <c r="CC273" s="484">
        <v>0</v>
      </c>
      <c r="CD273" s="484">
        <v>12</v>
      </c>
      <c r="CE273" s="484">
        <v>51</v>
      </c>
      <c r="CF273" s="484">
        <v>92</v>
      </c>
      <c r="CG273" s="484">
        <v>55</v>
      </c>
      <c r="CH273" s="484">
        <v>23</v>
      </c>
      <c r="CI273" s="484">
        <v>22</v>
      </c>
      <c r="CJ273" s="484">
        <v>6</v>
      </c>
      <c r="CK273" s="485">
        <v>261</v>
      </c>
      <c r="CL273" s="484">
        <v>0</v>
      </c>
      <c r="CM273" s="484">
        <v>6</v>
      </c>
      <c r="CN273" s="484">
        <v>0</v>
      </c>
      <c r="CO273" s="484">
        <v>2</v>
      </c>
      <c r="CP273" s="484">
        <v>5</v>
      </c>
      <c r="CQ273" s="484">
        <v>2</v>
      </c>
      <c r="CR273" s="484">
        <v>6</v>
      </c>
      <c r="CS273" s="484">
        <v>16</v>
      </c>
      <c r="CT273" s="484">
        <v>3</v>
      </c>
      <c r="CU273" s="485">
        <v>40</v>
      </c>
      <c r="CV273" s="484">
        <v>1</v>
      </c>
      <c r="CW273" s="484">
        <v>0</v>
      </c>
      <c r="CX273" s="484">
        <v>3</v>
      </c>
      <c r="CY273" s="484">
        <v>7</v>
      </c>
      <c r="CZ273" s="484">
        <v>10</v>
      </c>
      <c r="DA273" s="484">
        <v>2</v>
      </c>
      <c r="DB273" s="484">
        <v>8</v>
      </c>
      <c r="DC273" s="484">
        <v>1</v>
      </c>
      <c r="DD273" s="485">
        <v>32</v>
      </c>
      <c r="DE273" s="484">
        <v>29</v>
      </c>
      <c r="DF273" s="484">
        <v>59</v>
      </c>
      <c r="DG273" s="484">
        <v>86</v>
      </c>
      <c r="DH273" s="484">
        <v>79</v>
      </c>
      <c r="DI273" s="484">
        <v>56</v>
      </c>
      <c r="DJ273" s="484">
        <v>30</v>
      </c>
      <c r="DK273" s="484">
        <v>43</v>
      </c>
      <c r="DL273" s="484">
        <v>18</v>
      </c>
      <c r="DM273" s="485">
        <v>400</v>
      </c>
      <c r="DN273" s="484">
        <v>0</v>
      </c>
      <c r="DO273" s="484">
        <v>0</v>
      </c>
      <c r="DP273" s="484">
        <v>0</v>
      </c>
      <c r="DQ273" s="484">
        <v>0</v>
      </c>
      <c r="DR273" s="484">
        <v>0</v>
      </c>
      <c r="DS273" s="484">
        <v>0</v>
      </c>
      <c r="DT273" s="484">
        <v>0</v>
      </c>
      <c r="DU273" s="484">
        <v>0</v>
      </c>
      <c r="DV273" s="485">
        <v>0</v>
      </c>
      <c r="DW273" s="484">
        <v>6</v>
      </c>
      <c r="DX273" s="484">
        <v>0</v>
      </c>
      <c r="DY273" s="484">
        <v>6</v>
      </c>
      <c r="DZ273" s="484">
        <v>14</v>
      </c>
      <c r="EA273" s="484">
        <v>3</v>
      </c>
      <c r="EB273" s="484">
        <v>4</v>
      </c>
      <c r="EC273" s="484">
        <v>5</v>
      </c>
      <c r="ED273" s="484">
        <v>4</v>
      </c>
      <c r="EE273" s="485">
        <v>42</v>
      </c>
      <c r="EF273" s="484">
        <v>35</v>
      </c>
      <c r="EG273" s="484">
        <v>59</v>
      </c>
      <c r="EH273" s="484">
        <v>92</v>
      </c>
      <c r="EI273" s="484">
        <v>93</v>
      </c>
      <c r="EJ273" s="484">
        <v>59</v>
      </c>
      <c r="EK273" s="484">
        <v>34</v>
      </c>
      <c r="EL273" s="484">
        <v>48</v>
      </c>
      <c r="EM273" s="484">
        <v>22</v>
      </c>
      <c r="EN273" s="485">
        <v>442</v>
      </c>
      <c r="EO273" s="484">
        <v>30</v>
      </c>
      <c r="EP273" s="484">
        <v>38</v>
      </c>
      <c r="EQ273" s="484">
        <v>56</v>
      </c>
      <c r="ER273" s="484">
        <v>59</v>
      </c>
      <c r="ES273" s="484">
        <v>37</v>
      </c>
      <c r="ET273" s="484">
        <v>22</v>
      </c>
      <c r="EU273" s="484">
        <v>32</v>
      </c>
      <c r="EV273" s="484">
        <v>16</v>
      </c>
      <c r="EW273" s="485">
        <v>290</v>
      </c>
      <c r="EX273" s="484">
        <v>0</v>
      </c>
      <c r="EY273" s="484">
        <v>0</v>
      </c>
      <c r="EZ273" s="484">
        <v>0</v>
      </c>
      <c r="FA273" s="484">
        <v>0</v>
      </c>
      <c r="FB273" s="484">
        <v>0</v>
      </c>
      <c r="FC273" s="484">
        <v>0</v>
      </c>
      <c r="FD273" s="484">
        <v>0</v>
      </c>
      <c r="FE273" s="484">
        <v>0</v>
      </c>
      <c r="FF273" s="485">
        <v>0</v>
      </c>
      <c r="FG273" s="484">
        <v>0</v>
      </c>
      <c r="FH273" s="484">
        <v>0</v>
      </c>
      <c r="FI273" s="484">
        <v>0</v>
      </c>
      <c r="FJ273" s="484">
        <v>0</v>
      </c>
      <c r="FK273" s="484">
        <v>0</v>
      </c>
      <c r="FL273" s="484">
        <v>0</v>
      </c>
      <c r="FM273" s="484">
        <v>0</v>
      </c>
      <c r="FN273" s="484">
        <v>0</v>
      </c>
      <c r="FO273" s="485">
        <v>0</v>
      </c>
      <c r="FP273" s="484">
        <v>0</v>
      </c>
      <c r="FQ273" s="484">
        <v>0</v>
      </c>
      <c r="FR273" s="484">
        <v>0</v>
      </c>
      <c r="FS273" s="484">
        <v>1</v>
      </c>
      <c r="FT273" s="484">
        <v>0</v>
      </c>
      <c r="FU273" s="484">
        <v>0</v>
      </c>
      <c r="FV273" s="484">
        <v>0</v>
      </c>
      <c r="FW273" s="484">
        <v>0</v>
      </c>
      <c r="FX273" s="485">
        <v>1</v>
      </c>
      <c r="FY273" s="484">
        <v>30</v>
      </c>
      <c r="FZ273" s="484">
        <v>38</v>
      </c>
      <c r="GA273" s="484">
        <v>56</v>
      </c>
      <c r="GB273" s="484">
        <v>58</v>
      </c>
      <c r="GC273" s="484">
        <v>37</v>
      </c>
      <c r="GD273" s="484">
        <v>22</v>
      </c>
      <c r="GE273" s="484">
        <v>32</v>
      </c>
      <c r="GF273" s="484">
        <v>16</v>
      </c>
      <c r="GG273" s="485">
        <v>289</v>
      </c>
      <c r="GH273" s="484">
        <v>0</v>
      </c>
      <c r="GI273" s="484">
        <v>319</v>
      </c>
      <c r="GJ273" s="484">
        <v>685</v>
      </c>
      <c r="GK273" s="484">
        <v>3804</v>
      </c>
      <c r="GL273" s="484">
        <v>6730</v>
      </c>
      <c r="GM273" s="484">
        <v>5467</v>
      </c>
      <c r="GN273" s="484">
        <v>3368</v>
      </c>
      <c r="GO273" s="484">
        <v>4286</v>
      </c>
      <c r="GP273" s="484">
        <v>1365</v>
      </c>
      <c r="GQ273" s="485">
        <v>26024</v>
      </c>
      <c r="GR273" s="484">
        <v>1</v>
      </c>
      <c r="GS273" s="484">
        <v>460</v>
      </c>
      <c r="GT273" s="484">
        <v>1557</v>
      </c>
      <c r="GU273" s="484">
        <v>2875</v>
      </c>
      <c r="GV273" s="484">
        <v>3060</v>
      </c>
      <c r="GW273" s="484">
        <v>1888</v>
      </c>
      <c r="GX273" s="484">
        <v>888</v>
      </c>
      <c r="GY273" s="484">
        <v>738</v>
      </c>
      <c r="GZ273" s="484">
        <v>148</v>
      </c>
      <c r="HA273" s="485">
        <v>11615</v>
      </c>
      <c r="HB273" s="460">
        <v>0</v>
      </c>
      <c r="HC273" s="460">
        <v>0</v>
      </c>
      <c r="HD273" s="460">
        <v>0</v>
      </c>
      <c r="HE273" s="460">
        <v>0</v>
      </c>
      <c r="HF273" s="460">
        <v>0</v>
      </c>
      <c r="HG273" s="460">
        <v>0</v>
      </c>
      <c r="HH273" s="460">
        <v>0</v>
      </c>
      <c r="HI273" s="460">
        <v>0</v>
      </c>
      <c r="HJ273" s="460">
        <v>0</v>
      </c>
      <c r="HK273" s="483">
        <v>0</v>
      </c>
      <c r="HL273" s="460">
        <v>0.75</v>
      </c>
      <c r="HM273" s="460">
        <v>671</v>
      </c>
      <c r="HN273" s="460">
        <v>1852.75</v>
      </c>
      <c r="HO273" s="460">
        <v>5969.25</v>
      </c>
      <c r="HP273" s="460">
        <v>9044.25</v>
      </c>
      <c r="HQ273" s="460">
        <v>6887.25</v>
      </c>
      <c r="HR273" s="460">
        <v>4039.5</v>
      </c>
      <c r="HS273" s="460">
        <v>4843.75</v>
      </c>
      <c r="HT273" s="460">
        <v>1481.25</v>
      </c>
      <c r="HU273" s="483">
        <v>34789.75</v>
      </c>
      <c r="HV273" s="460">
        <v>0.4</v>
      </c>
      <c r="HW273" s="460">
        <v>447.3</v>
      </c>
      <c r="HX273" s="460">
        <v>1441</v>
      </c>
      <c r="HY273" s="460">
        <v>5306</v>
      </c>
      <c r="HZ273" s="460">
        <v>9044.2999999999993</v>
      </c>
      <c r="IA273" s="460">
        <v>8417.7999999999993</v>
      </c>
      <c r="IB273" s="460">
        <v>5834.8</v>
      </c>
      <c r="IC273" s="460">
        <v>8072.9</v>
      </c>
      <c r="ID273" s="460">
        <v>2962.5</v>
      </c>
      <c r="IE273" s="483">
        <v>41527</v>
      </c>
      <c r="IF273" s="483">
        <v>0</v>
      </c>
      <c r="IG273" s="483">
        <v>41527</v>
      </c>
      <c r="IH273" s="460">
        <v>0.75</v>
      </c>
      <c r="II273" s="460">
        <v>671</v>
      </c>
      <c r="IJ273" s="460">
        <v>1852.75</v>
      </c>
      <c r="IK273" s="460">
        <v>5969.25</v>
      </c>
      <c r="IL273" s="460">
        <v>9044.25</v>
      </c>
      <c r="IM273" s="460">
        <v>6887.25</v>
      </c>
      <c r="IN273" s="460">
        <v>4039.5</v>
      </c>
      <c r="IO273" s="460">
        <v>4843.75</v>
      </c>
      <c r="IP273" s="460">
        <v>1481.25</v>
      </c>
      <c r="IQ273" s="483">
        <v>34789.75</v>
      </c>
      <c r="IR273" s="460">
        <v>0</v>
      </c>
      <c r="IS273" s="460">
        <v>122.45</v>
      </c>
      <c r="IT273" s="460">
        <v>614.62</v>
      </c>
      <c r="IU273" s="460">
        <v>956.11</v>
      </c>
      <c r="IV273" s="460">
        <v>785.99</v>
      </c>
      <c r="IW273" s="460">
        <v>192</v>
      </c>
      <c r="IX273" s="460">
        <v>37.880000000000003</v>
      </c>
      <c r="IY273" s="460">
        <v>25.62</v>
      </c>
      <c r="IZ273" s="460">
        <v>3.06</v>
      </c>
      <c r="JA273" s="483">
        <v>2737.73</v>
      </c>
      <c r="JB273" s="460">
        <v>0.75</v>
      </c>
      <c r="JC273" s="460">
        <v>548.54999999999995</v>
      </c>
      <c r="JD273" s="460">
        <v>1238.1300000000001</v>
      </c>
      <c r="JE273" s="460">
        <v>5013.1400000000003</v>
      </c>
      <c r="JF273" s="460">
        <v>8258.26</v>
      </c>
      <c r="JG273" s="460">
        <v>6695.25</v>
      </c>
      <c r="JH273" s="460">
        <v>4001.62</v>
      </c>
      <c r="JI273" s="460">
        <v>4818.13</v>
      </c>
      <c r="JJ273" s="460">
        <v>1478.19</v>
      </c>
      <c r="JK273" s="483">
        <v>32052.02</v>
      </c>
      <c r="JL273" s="460">
        <v>0.4</v>
      </c>
      <c r="JM273" s="460">
        <v>365.7</v>
      </c>
      <c r="JN273" s="460">
        <v>963</v>
      </c>
      <c r="JO273" s="460">
        <v>4456.1000000000004</v>
      </c>
      <c r="JP273" s="460">
        <v>8258.2999999999993</v>
      </c>
      <c r="JQ273" s="460">
        <v>8183.1</v>
      </c>
      <c r="JR273" s="460">
        <v>5780.1</v>
      </c>
      <c r="JS273" s="460">
        <v>8030.2</v>
      </c>
      <c r="JT273" s="460">
        <v>2956.4</v>
      </c>
      <c r="JU273" s="483">
        <v>38993.300000000003</v>
      </c>
      <c r="JV273" s="483">
        <v>0</v>
      </c>
      <c r="JW273" s="483">
        <v>38993.300000000003</v>
      </c>
      <c r="JX273" s="461"/>
      <c r="JY273" s="461"/>
      <c r="JZ273" s="461"/>
      <c r="KA273" s="461"/>
      <c r="KB273" s="461"/>
      <c r="KC273" s="461"/>
      <c r="KD273" s="461"/>
      <c r="KE273" s="461"/>
      <c r="KF273" s="461"/>
      <c r="KG273" s="461"/>
      <c r="KH273" s="461"/>
      <c r="KI273" s="461"/>
      <c r="KJ273" s="461"/>
      <c r="KK273" s="461"/>
      <c r="KL273" s="461"/>
      <c r="KM273" s="461"/>
      <c r="KN273" s="461"/>
      <c r="KO273" s="461"/>
      <c r="KP273" s="461"/>
      <c r="KQ273" s="461"/>
      <c r="KR273" s="461"/>
      <c r="KS273" s="461"/>
      <c r="KT273" s="461"/>
      <c r="KU273" s="461"/>
      <c r="KV273" s="461"/>
      <c r="KW273" s="461"/>
      <c r="KX273" s="462"/>
    </row>
    <row r="274" spans="1:310" s="463" customFormat="1" x14ac:dyDescent="0.2">
      <c r="A274" s="457" t="s">
        <v>547</v>
      </c>
      <c r="B274" s="473" t="s">
        <v>1116</v>
      </c>
      <c r="C274" s="464" t="s">
        <v>626</v>
      </c>
      <c r="D274" s="465" t="s">
        <v>1117</v>
      </c>
      <c r="E274" s="484">
        <v>7491</v>
      </c>
      <c r="F274" s="484">
        <v>13819</v>
      </c>
      <c r="G274" s="484">
        <v>27438</v>
      </c>
      <c r="H274" s="484">
        <v>12657</v>
      </c>
      <c r="I274" s="484">
        <v>4809</v>
      </c>
      <c r="J274" s="484">
        <v>2278</v>
      </c>
      <c r="K274" s="484">
        <v>847</v>
      </c>
      <c r="L274" s="484">
        <v>55</v>
      </c>
      <c r="M274" s="485">
        <v>69394</v>
      </c>
      <c r="N274" s="484">
        <v>219</v>
      </c>
      <c r="O274" s="484">
        <v>256</v>
      </c>
      <c r="P274" s="484">
        <v>361</v>
      </c>
      <c r="Q274" s="484">
        <v>161</v>
      </c>
      <c r="R274" s="484">
        <v>57</v>
      </c>
      <c r="S274" s="484">
        <v>14</v>
      </c>
      <c r="T274" s="484">
        <v>8</v>
      </c>
      <c r="U274" s="484">
        <v>1</v>
      </c>
      <c r="V274" s="485">
        <v>1077</v>
      </c>
      <c r="W274" s="484">
        <v>0</v>
      </c>
      <c r="X274" s="484">
        <v>0</v>
      </c>
      <c r="Y274" s="484">
        <v>0</v>
      </c>
      <c r="Z274" s="484">
        <v>0</v>
      </c>
      <c r="AA274" s="484">
        <v>0</v>
      </c>
      <c r="AB274" s="484">
        <v>0</v>
      </c>
      <c r="AC274" s="484">
        <v>0</v>
      </c>
      <c r="AD274" s="484">
        <v>0</v>
      </c>
      <c r="AE274" s="485">
        <v>0</v>
      </c>
      <c r="AF274" s="484">
        <v>7272</v>
      </c>
      <c r="AG274" s="484">
        <v>13563</v>
      </c>
      <c r="AH274" s="484">
        <v>27077</v>
      </c>
      <c r="AI274" s="484">
        <v>12496</v>
      </c>
      <c r="AJ274" s="484">
        <v>4752</v>
      </c>
      <c r="AK274" s="484">
        <v>2264</v>
      </c>
      <c r="AL274" s="484">
        <v>839</v>
      </c>
      <c r="AM274" s="484">
        <v>54</v>
      </c>
      <c r="AN274" s="485">
        <v>68317</v>
      </c>
      <c r="AO274" s="484">
        <v>11</v>
      </c>
      <c r="AP274" s="484">
        <v>23</v>
      </c>
      <c r="AQ274" s="484">
        <v>109</v>
      </c>
      <c r="AR274" s="484">
        <v>72</v>
      </c>
      <c r="AS274" s="484">
        <v>29</v>
      </c>
      <c r="AT274" s="484">
        <v>25</v>
      </c>
      <c r="AU274" s="484">
        <v>10</v>
      </c>
      <c r="AV274" s="484">
        <v>11</v>
      </c>
      <c r="AW274" s="485">
        <v>290</v>
      </c>
      <c r="AX274" s="484">
        <v>11</v>
      </c>
      <c r="AY274" s="484">
        <v>23</v>
      </c>
      <c r="AZ274" s="484">
        <v>109</v>
      </c>
      <c r="BA274" s="484">
        <v>72</v>
      </c>
      <c r="BB274" s="484">
        <v>29</v>
      </c>
      <c r="BC274" s="484">
        <v>25</v>
      </c>
      <c r="BD274" s="484">
        <v>10</v>
      </c>
      <c r="BE274" s="484">
        <v>11</v>
      </c>
      <c r="BF274" s="486"/>
      <c r="BG274" s="485">
        <v>290</v>
      </c>
      <c r="BH274" s="484">
        <v>11</v>
      </c>
      <c r="BI274" s="484">
        <v>7284</v>
      </c>
      <c r="BJ274" s="484">
        <v>13649</v>
      </c>
      <c r="BK274" s="484">
        <v>27040</v>
      </c>
      <c r="BL274" s="484">
        <v>12453</v>
      </c>
      <c r="BM274" s="484">
        <v>4748</v>
      </c>
      <c r="BN274" s="484">
        <v>2249</v>
      </c>
      <c r="BO274" s="484">
        <v>840</v>
      </c>
      <c r="BP274" s="484">
        <v>43</v>
      </c>
      <c r="BQ274" s="485">
        <v>68317</v>
      </c>
      <c r="BR274" s="484">
        <v>4</v>
      </c>
      <c r="BS274" s="484">
        <v>3956</v>
      </c>
      <c r="BT274" s="484">
        <v>5173</v>
      </c>
      <c r="BU274" s="484">
        <v>7045</v>
      </c>
      <c r="BV274" s="484">
        <v>2668</v>
      </c>
      <c r="BW274" s="484">
        <v>744</v>
      </c>
      <c r="BX274" s="484">
        <v>245</v>
      </c>
      <c r="BY274" s="484">
        <v>85</v>
      </c>
      <c r="BZ274" s="484">
        <v>6</v>
      </c>
      <c r="CA274" s="485">
        <v>19926</v>
      </c>
      <c r="CB274" s="484">
        <v>0</v>
      </c>
      <c r="CC274" s="484">
        <v>56</v>
      </c>
      <c r="CD274" s="484">
        <v>185</v>
      </c>
      <c r="CE274" s="484">
        <v>327</v>
      </c>
      <c r="CF274" s="484">
        <v>145</v>
      </c>
      <c r="CG274" s="484">
        <v>47</v>
      </c>
      <c r="CH274" s="484">
        <v>25</v>
      </c>
      <c r="CI274" s="484">
        <v>6</v>
      </c>
      <c r="CJ274" s="484">
        <v>0</v>
      </c>
      <c r="CK274" s="485">
        <v>791</v>
      </c>
      <c r="CL274" s="484">
        <v>1</v>
      </c>
      <c r="CM274" s="484">
        <v>3</v>
      </c>
      <c r="CN274" s="484">
        <v>4</v>
      </c>
      <c r="CO274" s="484">
        <v>12</v>
      </c>
      <c r="CP274" s="484">
        <v>8</v>
      </c>
      <c r="CQ274" s="484">
        <v>8</v>
      </c>
      <c r="CR274" s="484">
        <v>8</v>
      </c>
      <c r="CS274" s="484">
        <v>13</v>
      </c>
      <c r="CT274" s="484">
        <v>2</v>
      </c>
      <c r="CU274" s="485">
        <v>59</v>
      </c>
      <c r="CV274" s="484">
        <v>68</v>
      </c>
      <c r="CW274" s="484">
        <v>62</v>
      </c>
      <c r="CX274" s="484">
        <v>68</v>
      </c>
      <c r="CY274" s="484">
        <v>30</v>
      </c>
      <c r="CZ274" s="484">
        <v>16</v>
      </c>
      <c r="DA274" s="484">
        <v>8</v>
      </c>
      <c r="DB274" s="484">
        <v>3</v>
      </c>
      <c r="DC274" s="484">
        <v>2</v>
      </c>
      <c r="DD274" s="485">
        <v>257</v>
      </c>
      <c r="DE274" s="484">
        <v>170</v>
      </c>
      <c r="DF274" s="484">
        <v>288</v>
      </c>
      <c r="DG274" s="484">
        <v>302</v>
      </c>
      <c r="DH274" s="484">
        <v>139</v>
      </c>
      <c r="DI274" s="484">
        <v>43</v>
      </c>
      <c r="DJ274" s="484">
        <v>21</v>
      </c>
      <c r="DK274" s="484">
        <v>11</v>
      </c>
      <c r="DL274" s="484">
        <v>0</v>
      </c>
      <c r="DM274" s="485">
        <v>974</v>
      </c>
      <c r="DN274" s="484">
        <v>39</v>
      </c>
      <c r="DO274" s="484">
        <v>89</v>
      </c>
      <c r="DP274" s="484">
        <v>120</v>
      </c>
      <c r="DQ274" s="484">
        <v>43</v>
      </c>
      <c r="DR274" s="484">
        <v>15</v>
      </c>
      <c r="DS274" s="484">
        <v>12</v>
      </c>
      <c r="DT274" s="484">
        <v>7</v>
      </c>
      <c r="DU274" s="484">
        <v>1</v>
      </c>
      <c r="DV274" s="485">
        <v>326</v>
      </c>
      <c r="DW274" s="484">
        <v>22</v>
      </c>
      <c r="DX274" s="484">
        <v>38</v>
      </c>
      <c r="DY274" s="484">
        <v>24</v>
      </c>
      <c r="DZ274" s="484">
        <v>17</v>
      </c>
      <c r="EA274" s="484">
        <v>10</v>
      </c>
      <c r="EB274" s="484">
        <v>4</v>
      </c>
      <c r="EC274" s="484">
        <v>4</v>
      </c>
      <c r="ED274" s="484">
        <v>1</v>
      </c>
      <c r="EE274" s="485">
        <v>120</v>
      </c>
      <c r="EF274" s="484">
        <v>231</v>
      </c>
      <c r="EG274" s="484">
        <v>415</v>
      </c>
      <c r="EH274" s="484">
        <v>446</v>
      </c>
      <c r="EI274" s="484">
        <v>199</v>
      </c>
      <c r="EJ274" s="484">
        <v>68</v>
      </c>
      <c r="EK274" s="484">
        <v>37</v>
      </c>
      <c r="EL274" s="484">
        <v>22</v>
      </c>
      <c r="EM274" s="484">
        <v>2</v>
      </c>
      <c r="EN274" s="485">
        <v>1420</v>
      </c>
      <c r="EO274" s="484">
        <v>87</v>
      </c>
      <c r="EP274" s="484">
        <v>147</v>
      </c>
      <c r="EQ274" s="484">
        <v>165</v>
      </c>
      <c r="ER274" s="484">
        <v>84</v>
      </c>
      <c r="ES274" s="484">
        <v>30</v>
      </c>
      <c r="ET274" s="484">
        <v>13</v>
      </c>
      <c r="EU274" s="484">
        <v>10</v>
      </c>
      <c r="EV274" s="484">
        <v>2</v>
      </c>
      <c r="EW274" s="485">
        <v>538</v>
      </c>
      <c r="EX274" s="484">
        <v>0</v>
      </c>
      <c r="EY274" s="484">
        <v>0</v>
      </c>
      <c r="EZ274" s="484">
        <v>0</v>
      </c>
      <c r="FA274" s="484">
        <v>0</v>
      </c>
      <c r="FB274" s="484">
        <v>0</v>
      </c>
      <c r="FC274" s="484">
        <v>0</v>
      </c>
      <c r="FD274" s="484">
        <v>0</v>
      </c>
      <c r="FE274" s="484">
        <v>0</v>
      </c>
      <c r="FF274" s="485">
        <v>0</v>
      </c>
      <c r="FG274" s="484">
        <v>0</v>
      </c>
      <c r="FH274" s="484">
        <v>0</v>
      </c>
      <c r="FI274" s="484">
        <v>0</v>
      </c>
      <c r="FJ274" s="484">
        <v>0</v>
      </c>
      <c r="FK274" s="484">
        <v>0</v>
      </c>
      <c r="FL274" s="484">
        <v>0</v>
      </c>
      <c r="FM274" s="484">
        <v>0</v>
      </c>
      <c r="FN274" s="484">
        <v>0</v>
      </c>
      <c r="FO274" s="485">
        <v>0</v>
      </c>
      <c r="FP274" s="484">
        <v>44</v>
      </c>
      <c r="FQ274" s="484">
        <v>78</v>
      </c>
      <c r="FR274" s="484">
        <v>76</v>
      </c>
      <c r="FS274" s="484">
        <v>44</v>
      </c>
      <c r="FT274" s="484">
        <v>20</v>
      </c>
      <c r="FU274" s="484">
        <v>8</v>
      </c>
      <c r="FV274" s="484">
        <v>7</v>
      </c>
      <c r="FW274" s="484">
        <v>1</v>
      </c>
      <c r="FX274" s="485">
        <v>278</v>
      </c>
      <c r="FY274" s="484">
        <v>43</v>
      </c>
      <c r="FZ274" s="484">
        <v>69</v>
      </c>
      <c r="GA274" s="484">
        <v>89</v>
      </c>
      <c r="GB274" s="484">
        <v>40</v>
      </c>
      <c r="GC274" s="484">
        <v>10</v>
      </c>
      <c r="GD274" s="484">
        <v>5</v>
      </c>
      <c r="GE274" s="484">
        <v>3</v>
      </c>
      <c r="GF274" s="484">
        <v>1</v>
      </c>
      <c r="GG274" s="485">
        <v>260</v>
      </c>
      <c r="GH274" s="484">
        <v>6</v>
      </c>
      <c r="GI274" s="484">
        <v>3208</v>
      </c>
      <c r="GJ274" s="484">
        <v>8160</v>
      </c>
      <c r="GK274" s="484">
        <v>19512</v>
      </c>
      <c r="GL274" s="484">
        <v>9572</v>
      </c>
      <c r="GM274" s="484">
        <v>3924</v>
      </c>
      <c r="GN274" s="484">
        <v>1955</v>
      </c>
      <c r="GO274" s="484">
        <v>725</v>
      </c>
      <c r="GP274" s="484">
        <v>33</v>
      </c>
      <c r="GQ274" s="485">
        <v>47095</v>
      </c>
      <c r="GR274" s="484">
        <v>5</v>
      </c>
      <c r="GS274" s="484">
        <v>4076</v>
      </c>
      <c r="GT274" s="484">
        <v>5489</v>
      </c>
      <c r="GU274" s="484">
        <v>7528</v>
      </c>
      <c r="GV274" s="484">
        <v>2881</v>
      </c>
      <c r="GW274" s="484">
        <v>824</v>
      </c>
      <c r="GX274" s="484">
        <v>294</v>
      </c>
      <c r="GY274" s="484">
        <v>115</v>
      </c>
      <c r="GZ274" s="484">
        <v>10</v>
      </c>
      <c r="HA274" s="485">
        <v>21222</v>
      </c>
      <c r="HB274" s="460">
        <v>0</v>
      </c>
      <c r="HC274" s="460">
        <v>11.5</v>
      </c>
      <c r="HD274" s="460">
        <v>0</v>
      </c>
      <c r="HE274" s="460">
        <v>0</v>
      </c>
      <c r="HF274" s="460">
        <v>0</v>
      </c>
      <c r="HG274" s="460">
        <v>0</v>
      </c>
      <c r="HH274" s="460">
        <v>0</v>
      </c>
      <c r="HI274" s="460">
        <v>0.5</v>
      </c>
      <c r="HJ274" s="460">
        <v>0</v>
      </c>
      <c r="HK274" s="483">
        <v>12</v>
      </c>
      <c r="HL274" s="460">
        <v>9.5</v>
      </c>
      <c r="HM274" s="460">
        <v>6240</v>
      </c>
      <c r="HN274" s="460">
        <v>12237.5</v>
      </c>
      <c r="HO274" s="460">
        <v>25083</v>
      </c>
      <c r="HP274" s="460">
        <v>11711.25</v>
      </c>
      <c r="HQ274" s="460">
        <v>4536.25</v>
      </c>
      <c r="HR274" s="460">
        <v>2167.5</v>
      </c>
      <c r="HS274" s="460">
        <v>805.25</v>
      </c>
      <c r="HT274" s="460">
        <v>40</v>
      </c>
      <c r="HU274" s="483">
        <v>62830.25</v>
      </c>
      <c r="HV274" s="460">
        <v>5.3</v>
      </c>
      <c r="HW274" s="460">
        <v>4160</v>
      </c>
      <c r="HX274" s="460">
        <v>9518.1</v>
      </c>
      <c r="HY274" s="460">
        <v>22296</v>
      </c>
      <c r="HZ274" s="460">
        <v>11711.3</v>
      </c>
      <c r="IA274" s="460">
        <v>5544.3</v>
      </c>
      <c r="IB274" s="460">
        <v>3130.8</v>
      </c>
      <c r="IC274" s="460">
        <v>1342.1</v>
      </c>
      <c r="ID274" s="460">
        <v>80</v>
      </c>
      <c r="IE274" s="483">
        <v>57787.9</v>
      </c>
      <c r="IF274" s="483">
        <v>0</v>
      </c>
      <c r="IG274" s="483">
        <v>57787.9</v>
      </c>
      <c r="IH274" s="460">
        <v>9.5</v>
      </c>
      <c r="II274" s="460">
        <v>6240</v>
      </c>
      <c r="IJ274" s="460">
        <v>12237.5</v>
      </c>
      <c r="IK274" s="460">
        <v>25083</v>
      </c>
      <c r="IL274" s="460">
        <v>11711.25</v>
      </c>
      <c r="IM274" s="460">
        <v>4536.25</v>
      </c>
      <c r="IN274" s="460">
        <v>2167.5</v>
      </c>
      <c r="IO274" s="460">
        <v>805.25</v>
      </c>
      <c r="IP274" s="460">
        <v>40</v>
      </c>
      <c r="IQ274" s="483">
        <v>62830.25</v>
      </c>
      <c r="IR274" s="460">
        <v>1.73</v>
      </c>
      <c r="IS274" s="460">
        <v>1733.72</v>
      </c>
      <c r="IT274" s="460">
        <v>1854.82</v>
      </c>
      <c r="IU274" s="460">
        <v>2152.4899999999998</v>
      </c>
      <c r="IV274" s="460">
        <v>492.22</v>
      </c>
      <c r="IW274" s="460">
        <v>123.76</v>
      </c>
      <c r="IX274" s="460">
        <v>34</v>
      </c>
      <c r="IY274" s="460">
        <v>11.89</v>
      </c>
      <c r="IZ274" s="460">
        <v>0</v>
      </c>
      <c r="JA274" s="483">
        <v>6404.63</v>
      </c>
      <c r="JB274" s="460">
        <v>7.77</v>
      </c>
      <c r="JC274" s="460">
        <v>4506.28</v>
      </c>
      <c r="JD274" s="460">
        <v>10382.68</v>
      </c>
      <c r="JE274" s="460">
        <v>22930.51</v>
      </c>
      <c r="JF274" s="460">
        <v>11219.03</v>
      </c>
      <c r="JG274" s="460">
        <v>4412.49</v>
      </c>
      <c r="JH274" s="460">
        <v>2133.5</v>
      </c>
      <c r="JI274" s="460">
        <v>793.36</v>
      </c>
      <c r="JJ274" s="460">
        <v>40</v>
      </c>
      <c r="JK274" s="483">
        <v>56425.62</v>
      </c>
      <c r="JL274" s="460">
        <v>4.3</v>
      </c>
      <c r="JM274" s="460">
        <v>3004.2</v>
      </c>
      <c r="JN274" s="460">
        <v>8075.4</v>
      </c>
      <c r="JO274" s="460">
        <v>20382.7</v>
      </c>
      <c r="JP274" s="460">
        <v>11219</v>
      </c>
      <c r="JQ274" s="460">
        <v>5393</v>
      </c>
      <c r="JR274" s="460">
        <v>3081.7</v>
      </c>
      <c r="JS274" s="460">
        <v>1322.3</v>
      </c>
      <c r="JT274" s="460">
        <v>80</v>
      </c>
      <c r="JU274" s="483">
        <v>52562.6</v>
      </c>
      <c r="JV274" s="483">
        <v>0</v>
      </c>
      <c r="JW274" s="483">
        <v>52562.6</v>
      </c>
      <c r="JX274" s="461"/>
      <c r="JY274" s="461"/>
      <c r="JZ274" s="461"/>
      <c r="KA274" s="461"/>
      <c r="KB274" s="461"/>
      <c r="KC274" s="461"/>
      <c r="KD274" s="461"/>
      <c r="KE274" s="461"/>
      <c r="KF274" s="461"/>
      <c r="KG274" s="461"/>
      <c r="KH274" s="461"/>
      <c r="KI274" s="461"/>
      <c r="KJ274" s="461"/>
      <c r="KK274" s="461"/>
      <c r="KL274" s="461"/>
      <c r="KM274" s="461"/>
      <c r="KN274" s="461"/>
      <c r="KO274" s="461"/>
      <c r="KP274" s="461"/>
      <c r="KQ274" s="461"/>
      <c r="KR274" s="461"/>
      <c r="KS274" s="461"/>
      <c r="KT274" s="461"/>
      <c r="KU274" s="461"/>
      <c r="KV274" s="461"/>
      <c r="KW274" s="461"/>
      <c r="KX274" s="462"/>
    </row>
    <row r="275" spans="1:310" s="463" customFormat="1" x14ac:dyDescent="0.2">
      <c r="A275" s="457" t="s">
        <v>548</v>
      </c>
      <c r="B275" s="473" t="s">
        <v>1118</v>
      </c>
      <c r="C275" s="464" t="s">
        <v>782</v>
      </c>
      <c r="D275" s="465" t="s">
        <v>549</v>
      </c>
      <c r="E275" s="484">
        <v>1759</v>
      </c>
      <c r="F275" s="484">
        <v>4034</v>
      </c>
      <c r="G275" s="484">
        <v>15885</v>
      </c>
      <c r="H275" s="484">
        <v>13936</v>
      </c>
      <c r="I275" s="484">
        <v>9385</v>
      </c>
      <c r="J275" s="484">
        <v>5357</v>
      </c>
      <c r="K275" s="484">
        <v>4872</v>
      </c>
      <c r="L275" s="484">
        <v>449</v>
      </c>
      <c r="M275" s="485">
        <v>55677</v>
      </c>
      <c r="N275" s="484">
        <v>107</v>
      </c>
      <c r="O275" s="484">
        <v>95</v>
      </c>
      <c r="P275" s="484">
        <v>166</v>
      </c>
      <c r="Q275" s="484">
        <v>162</v>
      </c>
      <c r="R275" s="484">
        <v>95</v>
      </c>
      <c r="S275" s="484">
        <v>29</v>
      </c>
      <c r="T275" s="484">
        <v>25</v>
      </c>
      <c r="U275" s="484">
        <v>9</v>
      </c>
      <c r="V275" s="485">
        <v>688</v>
      </c>
      <c r="W275" s="484">
        <v>0</v>
      </c>
      <c r="X275" s="484">
        <v>1</v>
      </c>
      <c r="Y275" s="484">
        <v>0</v>
      </c>
      <c r="Z275" s="484">
        <v>0</v>
      </c>
      <c r="AA275" s="484">
        <v>0</v>
      </c>
      <c r="AB275" s="484">
        <v>0</v>
      </c>
      <c r="AC275" s="484">
        <v>0</v>
      </c>
      <c r="AD275" s="484">
        <v>0</v>
      </c>
      <c r="AE275" s="485">
        <v>1</v>
      </c>
      <c r="AF275" s="484">
        <v>1652</v>
      </c>
      <c r="AG275" s="484">
        <v>3938</v>
      </c>
      <c r="AH275" s="484">
        <v>15719</v>
      </c>
      <c r="AI275" s="484">
        <v>13774</v>
      </c>
      <c r="AJ275" s="484">
        <v>9290</v>
      </c>
      <c r="AK275" s="484">
        <v>5328</v>
      </c>
      <c r="AL275" s="484">
        <v>4847</v>
      </c>
      <c r="AM275" s="484">
        <v>440</v>
      </c>
      <c r="AN275" s="485">
        <v>54988</v>
      </c>
      <c r="AO275" s="484">
        <v>5</v>
      </c>
      <c r="AP275" s="484">
        <v>10</v>
      </c>
      <c r="AQ275" s="484">
        <v>51</v>
      </c>
      <c r="AR275" s="484">
        <v>97</v>
      </c>
      <c r="AS275" s="484">
        <v>55</v>
      </c>
      <c r="AT275" s="484">
        <v>28</v>
      </c>
      <c r="AU275" s="484">
        <v>41</v>
      </c>
      <c r="AV275" s="484">
        <v>8</v>
      </c>
      <c r="AW275" s="485">
        <v>295</v>
      </c>
      <c r="AX275" s="484">
        <v>5</v>
      </c>
      <c r="AY275" s="484">
        <v>10</v>
      </c>
      <c r="AZ275" s="484">
        <v>51</v>
      </c>
      <c r="BA275" s="484">
        <v>97</v>
      </c>
      <c r="BB275" s="484">
        <v>55</v>
      </c>
      <c r="BC275" s="484">
        <v>28</v>
      </c>
      <c r="BD275" s="484">
        <v>41</v>
      </c>
      <c r="BE275" s="484">
        <v>8</v>
      </c>
      <c r="BF275" s="486"/>
      <c r="BG275" s="485">
        <v>295</v>
      </c>
      <c r="BH275" s="484">
        <v>5</v>
      </c>
      <c r="BI275" s="484">
        <v>1657</v>
      </c>
      <c r="BJ275" s="484">
        <v>3979</v>
      </c>
      <c r="BK275" s="484">
        <v>15765</v>
      </c>
      <c r="BL275" s="484">
        <v>13732</v>
      </c>
      <c r="BM275" s="484">
        <v>9263</v>
      </c>
      <c r="BN275" s="484">
        <v>5341</v>
      </c>
      <c r="BO275" s="484">
        <v>4814</v>
      </c>
      <c r="BP275" s="484">
        <v>432</v>
      </c>
      <c r="BQ275" s="485">
        <v>54988</v>
      </c>
      <c r="BR275" s="484">
        <v>2</v>
      </c>
      <c r="BS275" s="484">
        <v>1080</v>
      </c>
      <c r="BT275" s="484">
        <v>2172</v>
      </c>
      <c r="BU275" s="484">
        <v>5624</v>
      </c>
      <c r="BV275" s="484">
        <v>3587</v>
      </c>
      <c r="BW275" s="484">
        <v>1968</v>
      </c>
      <c r="BX275" s="484">
        <v>846</v>
      </c>
      <c r="BY275" s="484">
        <v>558</v>
      </c>
      <c r="BZ275" s="484">
        <v>22</v>
      </c>
      <c r="CA275" s="485">
        <v>15859</v>
      </c>
      <c r="CB275" s="484">
        <v>0</v>
      </c>
      <c r="CC275" s="484">
        <v>6</v>
      </c>
      <c r="CD275" s="484">
        <v>36</v>
      </c>
      <c r="CE275" s="484">
        <v>146</v>
      </c>
      <c r="CF275" s="484">
        <v>142</v>
      </c>
      <c r="CG275" s="484">
        <v>111</v>
      </c>
      <c r="CH275" s="484">
        <v>35</v>
      </c>
      <c r="CI275" s="484">
        <v>38</v>
      </c>
      <c r="CJ275" s="484">
        <v>2</v>
      </c>
      <c r="CK275" s="485">
        <v>516</v>
      </c>
      <c r="CL275" s="484">
        <v>0</v>
      </c>
      <c r="CM275" s="484">
        <v>1</v>
      </c>
      <c r="CN275" s="484">
        <v>2</v>
      </c>
      <c r="CO275" s="484">
        <v>6</v>
      </c>
      <c r="CP275" s="484">
        <v>4</v>
      </c>
      <c r="CQ275" s="484">
        <v>6</v>
      </c>
      <c r="CR275" s="484">
        <v>7</v>
      </c>
      <c r="CS275" s="484">
        <v>10</v>
      </c>
      <c r="CT275" s="484">
        <v>3</v>
      </c>
      <c r="CU275" s="485">
        <v>39</v>
      </c>
      <c r="CV275" s="484">
        <v>32</v>
      </c>
      <c r="CW275" s="484">
        <v>27</v>
      </c>
      <c r="CX275" s="484">
        <v>43</v>
      </c>
      <c r="CY275" s="484">
        <v>41</v>
      </c>
      <c r="CZ275" s="484">
        <v>17</v>
      </c>
      <c r="DA275" s="484">
        <v>15</v>
      </c>
      <c r="DB275" s="484">
        <v>17</v>
      </c>
      <c r="DC275" s="484">
        <v>7</v>
      </c>
      <c r="DD275" s="485">
        <v>199</v>
      </c>
      <c r="DE275" s="484">
        <v>60</v>
      </c>
      <c r="DF275" s="484">
        <v>80</v>
      </c>
      <c r="DG275" s="484">
        <v>220</v>
      </c>
      <c r="DH275" s="484">
        <v>119</v>
      </c>
      <c r="DI275" s="484">
        <v>78</v>
      </c>
      <c r="DJ275" s="484">
        <v>35</v>
      </c>
      <c r="DK275" s="484">
        <v>21</v>
      </c>
      <c r="DL275" s="484">
        <v>3</v>
      </c>
      <c r="DM275" s="485">
        <v>616</v>
      </c>
      <c r="DN275" s="484">
        <v>0</v>
      </c>
      <c r="DO275" s="484">
        <v>8</v>
      </c>
      <c r="DP275" s="484">
        <v>9</v>
      </c>
      <c r="DQ275" s="484">
        <v>15</v>
      </c>
      <c r="DR275" s="484">
        <v>12</v>
      </c>
      <c r="DS275" s="484">
        <v>5</v>
      </c>
      <c r="DT275" s="484">
        <v>9</v>
      </c>
      <c r="DU275" s="484">
        <v>1</v>
      </c>
      <c r="DV275" s="485">
        <v>59</v>
      </c>
      <c r="DW275" s="484">
        <v>19</v>
      </c>
      <c r="DX275" s="484">
        <v>51</v>
      </c>
      <c r="DY275" s="484">
        <v>38</v>
      </c>
      <c r="DZ275" s="484">
        <v>21</v>
      </c>
      <c r="EA275" s="484">
        <v>8</v>
      </c>
      <c r="EB275" s="484">
        <v>2</v>
      </c>
      <c r="EC275" s="484">
        <v>3</v>
      </c>
      <c r="ED275" s="484">
        <v>2</v>
      </c>
      <c r="EE275" s="485">
        <v>144</v>
      </c>
      <c r="EF275" s="484">
        <v>79</v>
      </c>
      <c r="EG275" s="484">
        <v>139</v>
      </c>
      <c r="EH275" s="484">
        <v>267</v>
      </c>
      <c r="EI275" s="484">
        <v>155</v>
      </c>
      <c r="EJ275" s="484">
        <v>98</v>
      </c>
      <c r="EK275" s="484">
        <v>42</v>
      </c>
      <c r="EL275" s="484">
        <v>33</v>
      </c>
      <c r="EM275" s="484">
        <v>6</v>
      </c>
      <c r="EN275" s="485">
        <v>819</v>
      </c>
      <c r="EO275" s="484">
        <v>39</v>
      </c>
      <c r="EP275" s="484">
        <v>90</v>
      </c>
      <c r="EQ275" s="484">
        <v>99</v>
      </c>
      <c r="ER275" s="484">
        <v>82</v>
      </c>
      <c r="ES275" s="484">
        <v>43</v>
      </c>
      <c r="ET275" s="484">
        <v>21</v>
      </c>
      <c r="EU275" s="484">
        <v>19</v>
      </c>
      <c r="EV275" s="484">
        <v>4</v>
      </c>
      <c r="EW275" s="485">
        <v>397</v>
      </c>
      <c r="EX275" s="484">
        <v>0</v>
      </c>
      <c r="EY275" s="484">
        <v>0</v>
      </c>
      <c r="EZ275" s="484">
        <v>0</v>
      </c>
      <c r="FA275" s="484">
        <v>0</v>
      </c>
      <c r="FB275" s="484">
        <v>0</v>
      </c>
      <c r="FC275" s="484">
        <v>0</v>
      </c>
      <c r="FD275" s="484">
        <v>0</v>
      </c>
      <c r="FE275" s="484">
        <v>0</v>
      </c>
      <c r="FF275" s="485">
        <v>0</v>
      </c>
      <c r="FG275" s="484">
        <v>0</v>
      </c>
      <c r="FH275" s="484">
        <v>0</v>
      </c>
      <c r="FI275" s="484">
        <v>0</v>
      </c>
      <c r="FJ275" s="484">
        <v>0</v>
      </c>
      <c r="FK275" s="484">
        <v>0</v>
      </c>
      <c r="FL275" s="484">
        <v>0</v>
      </c>
      <c r="FM275" s="484">
        <v>0</v>
      </c>
      <c r="FN275" s="484">
        <v>0</v>
      </c>
      <c r="FO275" s="485">
        <v>0</v>
      </c>
      <c r="FP275" s="484">
        <v>0</v>
      </c>
      <c r="FQ275" s="484">
        <v>7</v>
      </c>
      <c r="FR275" s="484">
        <v>6</v>
      </c>
      <c r="FS275" s="484">
        <v>8</v>
      </c>
      <c r="FT275" s="484">
        <v>7</v>
      </c>
      <c r="FU275" s="484">
        <v>4</v>
      </c>
      <c r="FV275" s="484">
        <v>9</v>
      </c>
      <c r="FW275" s="484">
        <v>0</v>
      </c>
      <c r="FX275" s="485">
        <v>41</v>
      </c>
      <c r="FY275" s="484">
        <v>39</v>
      </c>
      <c r="FZ275" s="484">
        <v>83</v>
      </c>
      <c r="GA275" s="484">
        <v>93</v>
      </c>
      <c r="GB275" s="484">
        <v>74</v>
      </c>
      <c r="GC275" s="484">
        <v>36</v>
      </c>
      <c r="GD275" s="484">
        <v>17</v>
      </c>
      <c r="GE275" s="484">
        <v>10</v>
      </c>
      <c r="GF275" s="484">
        <v>4</v>
      </c>
      <c r="GG275" s="485">
        <v>356</v>
      </c>
      <c r="GH275" s="484">
        <v>3</v>
      </c>
      <c r="GI275" s="484">
        <v>551</v>
      </c>
      <c r="GJ275" s="484">
        <v>1710</v>
      </c>
      <c r="GK275" s="484">
        <v>9942</v>
      </c>
      <c r="GL275" s="484">
        <v>9963</v>
      </c>
      <c r="GM275" s="484">
        <v>7158</v>
      </c>
      <c r="GN275" s="484">
        <v>4446</v>
      </c>
      <c r="GO275" s="484">
        <v>4196</v>
      </c>
      <c r="GP275" s="484">
        <v>402</v>
      </c>
      <c r="GQ275" s="485">
        <v>38371</v>
      </c>
      <c r="GR275" s="484">
        <v>2</v>
      </c>
      <c r="GS275" s="484">
        <v>1106</v>
      </c>
      <c r="GT275" s="484">
        <v>2269</v>
      </c>
      <c r="GU275" s="484">
        <v>5823</v>
      </c>
      <c r="GV275" s="484">
        <v>3769</v>
      </c>
      <c r="GW275" s="484">
        <v>2105</v>
      </c>
      <c r="GX275" s="484">
        <v>895</v>
      </c>
      <c r="GY275" s="484">
        <v>618</v>
      </c>
      <c r="GZ275" s="484">
        <v>30</v>
      </c>
      <c r="HA275" s="485">
        <v>16617</v>
      </c>
      <c r="HB275" s="460">
        <v>0</v>
      </c>
      <c r="HC275" s="460">
        <v>7.5</v>
      </c>
      <c r="HD275" s="460">
        <v>1</v>
      </c>
      <c r="HE275" s="460">
        <v>0</v>
      </c>
      <c r="HF275" s="460">
        <v>1</v>
      </c>
      <c r="HG275" s="460">
        <v>0</v>
      </c>
      <c r="HH275" s="460">
        <v>0</v>
      </c>
      <c r="HI275" s="460">
        <v>0</v>
      </c>
      <c r="HJ275" s="460">
        <v>0</v>
      </c>
      <c r="HK275" s="483">
        <v>9.5</v>
      </c>
      <c r="HL275" s="460">
        <v>4.5</v>
      </c>
      <c r="HM275" s="460">
        <v>1403.5</v>
      </c>
      <c r="HN275" s="460">
        <v>3507</v>
      </c>
      <c r="HO275" s="460">
        <v>14378</v>
      </c>
      <c r="HP275" s="460">
        <v>12808.75</v>
      </c>
      <c r="HQ275" s="460">
        <v>8742.75</v>
      </c>
      <c r="HR275" s="460">
        <v>5115.25</v>
      </c>
      <c r="HS275" s="460">
        <v>4656</v>
      </c>
      <c r="HT275" s="460">
        <v>427.5</v>
      </c>
      <c r="HU275" s="483">
        <v>51043.25</v>
      </c>
      <c r="HV275" s="460">
        <v>2.5</v>
      </c>
      <c r="HW275" s="460">
        <v>935.7</v>
      </c>
      <c r="HX275" s="460">
        <v>2727.7</v>
      </c>
      <c r="HY275" s="460">
        <v>12780.4</v>
      </c>
      <c r="HZ275" s="460">
        <v>12808.8</v>
      </c>
      <c r="IA275" s="460">
        <v>10685.6</v>
      </c>
      <c r="IB275" s="460">
        <v>7388.7</v>
      </c>
      <c r="IC275" s="460">
        <v>7760</v>
      </c>
      <c r="ID275" s="460">
        <v>855</v>
      </c>
      <c r="IE275" s="483">
        <v>55944.4</v>
      </c>
      <c r="IF275" s="483">
        <v>0</v>
      </c>
      <c r="IG275" s="483">
        <v>55944.4</v>
      </c>
      <c r="IH275" s="460">
        <v>4.5</v>
      </c>
      <c r="II275" s="460">
        <v>1403.5</v>
      </c>
      <c r="IJ275" s="460">
        <v>3507</v>
      </c>
      <c r="IK275" s="460">
        <v>14378</v>
      </c>
      <c r="IL275" s="460">
        <v>12808.75</v>
      </c>
      <c r="IM275" s="460">
        <v>8742.75</v>
      </c>
      <c r="IN275" s="460">
        <v>5115.25</v>
      </c>
      <c r="IO275" s="460">
        <v>4656</v>
      </c>
      <c r="IP275" s="460">
        <v>427.5</v>
      </c>
      <c r="IQ275" s="483">
        <v>51043.25</v>
      </c>
      <c r="IR275" s="460">
        <v>0.41</v>
      </c>
      <c r="IS275" s="460">
        <v>459.43</v>
      </c>
      <c r="IT275" s="460">
        <v>840.95</v>
      </c>
      <c r="IU275" s="460">
        <v>1769.71</v>
      </c>
      <c r="IV275" s="460">
        <v>753.36</v>
      </c>
      <c r="IW275" s="460">
        <v>193.22</v>
      </c>
      <c r="IX275" s="460">
        <v>57.83</v>
      </c>
      <c r="IY275" s="460">
        <v>19.89</v>
      </c>
      <c r="IZ275" s="460">
        <v>0.1</v>
      </c>
      <c r="JA275" s="483">
        <v>4094.9</v>
      </c>
      <c r="JB275" s="460">
        <v>4.09</v>
      </c>
      <c r="JC275" s="460">
        <v>944.07</v>
      </c>
      <c r="JD275" s="460">
        <v>2666.05</v>
      </c>
      <c r="JE275" s="460">
        <v>12608.29</v>
      </c>
      <c r="JF275" s="460">
        <v>12055.39</v>
      </c>
      <c r="JG275" s="460">
        <v>8549.5300000000007</v>
      </c>
      <c r="JH275" s="460">
        <v>5057.42</v>
      </c>
      <c r="JI275" s="460">
        <v>4636.1099999999997</v>
      </c>
      <c r="JJ275" s="460">
        <v>427.4</v>
      </c>
      <c r="JK275" s="483">
        <v>46948.35</v>
      </c>
      <c r="JL275" s="460">
        <v>2.2999999999999998</v>
      </c>
      <c r="JM275" s="460">
        <v>629.4</v>
      </c>
      <c r="JN275" s="460">
        <v>2073.6</v>
      </c>
      <c r="JO275" s="460">
        <v>11207.4</v>
      </c>
      <c r="JP275" s="460">
        <v>12055.4</v>
      </c>
      <c r="JQ275" s="460">
        <v>10449.4</v>
      </c>
      <c r="JR275" s="460">
        <v>7305.2</v>
      </c>
      <c r="JS275" s="460">
        <v>7726.9</v>
      </c>
      <c r="JT275" s="460">
        <v>854.8</v>
      </c>
      <c r="JU275" s="483">
        <v>52304.4</v>
      </c>
      <c r="JV275" s="483">
        <v>0</v>
      </c>
      <c r="JW275" s="483">
        <v>52304.4</v>
      </c>
      <c r="JX275" s="461"/>
      <c r="JY275" s="461"/>
      <c r="JZ275" s="461"/>
      <c r="KA275" s="461"/>
      <c r="KB275" s="461"/>
      <c r="KC275" s="461"/>
      <c r="KD275" s="461"/>
      <c r="KE275" s="461"/>
      <c r="KF275" s="461"/>
      <c r="KG275" s="461"/>
      <c r="KH275" s="461"/>
      <c r="KI275" s="461"/>
      <c r="KJ275" s="461"/>
      <c r="KK275" s="461"/>
      <c r="KL275" s="461"/>
      <c r="KM275" s="461"/>
      <c r="KN275" s="461"/>
      <c r="KO275" s="461"/>
      <c r="KP275" s="461"/>
      <c r="KQ275" s="461"/>
      <c r="KR275" s="461"/>
      <c r="KS275" s="461"/>
      <c r="KT275" s="461"/>
      <c r="KU275" s="461"/>
      <c r="KV275" s="461"/>
      <c r="KW275" s="461"/>
      <c r="KX275" s="462"/>
    </row>
    <row r="276" spans="1:310" s="463" customFormat="1" x14ac:dyDescent="0.2">
      <c r="A276" s="457" t="s">
        <v>550</v>
      </c>
      <c r="B276" s="473" t="s">
        <v>1119</v>
      </c>
      <c r="C276" s="464" t="s">
        <v>801</v>
      </c>
      <c r="D276" s="465" t="s">
        <v>1120</v>
      </c>
      <c r="E276" s="484">
        <v>13709</v>
      </c>
      <c r="F276" s="484">
        <v>17714</v>
      </c>
      <c r="G276" s="484">
        <v>16867</v>
      </c>
      <c r="H276" s="484">
        <v>10548</v>
      </c>
      <c r="I276" s="484">
        <v>5297</v>
      </c>
      <c r="J276" s="484">
        <v>2376</v>
      </c>
      <c r="K276" s="484">
        <v>1259</v>
      </c>
      <c r="L276" s="484">
        <v>133</v>
      </c>
      <c r="M276" s="485">
        <v>67903</v>
      </c>
      <c r="N276" s="484">
        <v>312</v>
      </c>
      <c r="O276" s="484">
        <v>242</v>
      </c>
      <c r="P276" s="484">
        <v>251</v>
      </c>
      <c r="Q276" s="484">
        <v>143</v>
      </c>
      <c r="R276" s="484">
        <v>73</v>
      </c>
      <c r="S276" s="484">
        <v>32</v>
      </c>
      <c r="T276" s="484">
        <v>17</v>
      </c>
      <c r="U276" s="484">
        <v>4</v>
      </c>
      <c r="V276" s="485">
        <v>1074</v>
      </c>
      <c r="W276" s="484">
        <v>0</v>
      </c>
      <c r="X276" s="484">
        <v>0</v>
      </c>
      <c r="Y276" s="484">
        <v>0</v>
      </c>
      <c r="Z276" s="484">
        <v>0</v>
      </c>
      <c r="AA276" s="484">
        <v>0</v>
      </c>
      <c r="AB276" s="484">
        <v>0</v>
      </c>
      <c r="AC276" s="484">
        <v>0</v>
      </c>
      <c r="AD276" s="484">
        <v>0</v>
      </c>
      <c r="AE276" s="485">
        <v>0</v>
      </c>
      <c r="AF276" s="484">
        <v>13397</v>
      </c>
      <c r="AG276" s="484">
        <v>17472</v>
      </c>
      <c r="AH276" s="484">
        <v>16616</v>
      </c>
      <c r="AI276" s="484">
        <v>10405</v>
      </c>
      <c r="AJ276" s="484">
        <v>5224</v>
      </c>
      <c r="AK276" s="484">
        <v>2344</v>
      </c>
      <c r="AL276" s="484">
        <v>1242</v>
      </c>
      <c r="AM276" s="484">
        <v>129</v>
      </c>
      <c r="AN276" s="485">
        <v>66829</v>
      </c>
      <c r="AO276" s="484">
        <v>16</v>
      </c>
      <c r="AP276" s="484">
        <v>60</v>
      </c>
      <c r="AQ276" s="484">
        <v>89</v>
      </c>
      <c r="AR276" s="484">
        <v>66</v>
      </c>
      <c r="AS276" s="484">
        <v>53</v>
      </c>
      <c r="AT276" s="484">
        <v>31</v>
      </c>
      <c r="AU276" s="484">
        <v>32</v>
      </c>
      <c r="AV276" s="484">
        <v>21</v>
      </c>
      <c r="AW276" s="485">
        <v>368</v>
      </c>
      <c r="AX276" s="484">
        <v>16</v>
      </c>
      <c r="AY276" s="484">
        <v>60</v>
      </c>
      <c r="AZ276" s="484">
        <v>89</v>
      </c>
      <c r="BA276" s="484">
        <v>66</v>
      </c>
      <c r="BB276" s="484">
        <v>53</v>
      </c>
      <c r="BC276" s="484">
        <v>31</v>
      </c>
      <c r="BD276" s="484">
        <v>32</v>
      </c>
      <c r="BE276" s="484">
        <v>21</v>
      </c>
      <c r="BF276" s="486"/>
      <c r="BG276" s="485">
        <v>368</v>
      </c>
      <c r="BH276" s="484">
        <v>16</v>
      </c>
      <c r="BI276" s="484">
        <v>13441</v>
      </c>
      <c r="BJ276" s="484">
        <v>17501</v>
      </c>
      <c r="BK276" s="484">
        <v>16593</v>
      </c>
      <c r="BL276" s="484">
        <v>10392</v>
      </c>
      <c r="BM276" s="484">
        <v>5202</v>
      </c>
      <c r="BN276" s="484">
        <v>2345</v>
      </c>
      <c r="BO276" s="484">
        <v>1231</v>
      </c>
      <c r="BP276" s="484">
        <v>108</v>
      </c>
      <c r="BQ276" s="485">
        <v>66829</v>
      </c>
      <c r="BR276" s="484">
        <v>9</v>
      </c>
      <c r="BS276" s="484">
        <v>8874</v>
      </c>
      <c r="BT276" s="484">
        <v>7304</v>
      </c>
      <c r="BU276" s="484">
        <v>5422</v>
      </c>
      <c r="BV276" s="484">
        <v>2907</v>
      </c>
      <c r="BW276" s="484">
        <v>1200</v>
      </c>
      <c r="BX276" s="484">
        <v>475</v>
      </c>
      <c r="BY276" s="484">
        <v>210</v>
      </c>
      <c r="BZ276" s="484">
        <v>12</v>
      </c>
      <c r="CA276" s="485">
        <v>26413</v>
      </c>
      <c r="CB276" s="484">
        <v>0</v>
      </c>
      <c r="CC276" s="484">
        <v>39</v>
      </c>
      <c r="CD276" s="484">
        <v>139</v>
      </c>
      <c r="CE276" s="484">
        <v>160</v>
      </c>
      <c r="CF276" s="484">
        <v>116</v>
      </c>
      <c r="CG276" s="484">
        <v>45</v>
      </c>
      <c r="CH276" s="484">
        <v>18</v>
      </c>
      <c r="CI276" s="484">
        <v>4</v>
      </c>
      <c r="CJ276" s="484">
        <v>0</v>
      </c>
      <c r="CK276" s="485">
        <v>521</v>
      </c>
      <c r="CL276" s="484">
        <v>0</v>
      </c>
      <c r="CM276" s="484">
        <v>49</v>
      </c>
      <c r="CN276" s="484">
        <v>8</v>
      </c>
      <c r="CO276" s="484">
        <v>15</v>
      </c>
      <c r="CP276" s="484">
        <v>7</v>
      </c>
      <c r="CQ276" s="484">
        <v>14</v>
      </c>
      <c r="CR276" s="484">
        <v>30</v>
      </c>
      <c r="CS276" s="484">
        <v>37</v>
      </c>
      <c r="CT276" s="484">
        <v>6</v>
      </c>
      <c r="CU276" s="485">
        <v>166</v>
      </c>
      <c r="CV276" s="484">
        <v>244</v>
      </c>
      <c r="CW276" s="484">
        <v>292</v>
      </c>
      <c r="CX276" s="484">
        <v>367</v>
      </c>
      <c r="CY276" s="484">
        <v>304</v>
      </c>
      <c r="CZ276" s="484">
        <v>210</v>
      </c>
      <c r="DA276" s="484">
        <v>90</v>
      </c>
      <c r="DB276" s="484">
        <v>57</v>
      </c>
      <c r="DC276" s="484">
        <v>10</v>
      </c>
      <c r="DD276" s="485">
        <v>1574</v>
      </c>
      <c r="DE276" s="484">
        <v>501</v>
      </c>
      <c r="DF276" s="484">
        <v>312</v>
      </c>
      <c r="DG276" s="484">
        <v>245</v>
      </c>
      <c r="DH276" s="484">
        <v>130</v>
      </c>
      <c r="DI276" s="484">
        <v>54</v>
      </c>
      <c r="DJ276" s="484">
        <v>19</v>
      </c>
      <c r="DK276" s="484">
        <v>10</v>
      </c>
      <c r="DL276" s="484">
        <v>4</v>
      </c>
      <c r="DM276" s="485">
        <v>1275</v>
      </c>
      <c r="DN276" s="484">
        <v>0</v>
      </c>
      <c r="DO276" s="484">
        <v>0</v>
      </c>
      <c r="DP276" s="484">
        <v>0</v>
      </c>
      <c r="DQ276" s="484">
        <v>0</v>
      </c>
      <c r="DR276" s="484">
        <v>0</v>
      </c>
      <c r="DS276" s="484">
        <v>0</v>
      </c>
      <c r="DT276" s="484">
        <v>0</v>
      </c>
      <c r="DU276" s="484">
        <v>0</v>
      </c>
      <c r="DV276" s="485">
        <v>0</v>
      </c>
      <c r="DW276" s="484">
        <v>145</v>
      </c>
      <c r="DX276" s="484">
        <v>58</v>
      </c>
      <c r="DY276" s="484">
        <v>41</v>
      </c>
      <c r="DZ276" s="484">
        <v>16</v>
      </c>
      <c r="EA276" s="484">
        <v>13</v>
      </c>
      <c r="EB276" s="484">
        <v>7</v>
      </c>
      <c r="EC276" s="484">
        <v>5</v>
      </c>
      <c r="ED276" s="484">
        <v>1</v>
      </c>
      <c r="EE276" s="485">
        <v>286</v>
      </c>
      <c r="EF276" s="484">
        <v>646</v>
      </c>
      <c r="EG276" s="484">
        <v>370</v>
      </c>
      <c r="EH276" s="484">
        <v>286</v>
      </c>
      <c r="EI276" s="484">
        <v>146</v>
      </c>
      <c r="EJ276" s="484">
        <v>67</v>
      </c>
      <c r="EK276" s="484">
        <v>26</v>
      </c>
      <c r="EL276" s="484">
        <v>15</v>
      </c>
      <c r="EM276" s="484">
        <v>5</v>
      </c>
      <c r="EN276" s="485">
        <v>1561</v>
      </c>
      <c r="EO276" s="484">
        <v>385</v>
      </c>
      <c r="EP276" s="484">
        <v>189</v>
      </c>
      <c r="EQ276" s="484">
        <v>164</v>
      </c>
      <c r="ER276" s="484">
        <v>90</v>
      </c>
      <c r="ES276" s="484">
        <v>49</v>
      </c>
      <c r="ET276" s="484">
        <v>18</v>
      </c>
      <c r="EU276" s="484">
        <v>11</v>
      </c>
      <c r="EV276" s="484">
        <v>4</v>
      </c>
      <c r="EW276" s="485">
        <v>910</v>
      </c>
      <c r="EX276" s="484">
        <v>0</v>
      </c>
      <c r="EY276" s="484">
        <v>0</v>
      </c>
      <c r="EZ276" s="484">
        <v>0</v>
      </c>
      <c r="FA276" s="484">
        <v>0</v>
      </c>
      <c r="FB276" s="484">
        <v>0</v>
      </c>
      <c r="FC276" s="484">
        <v>0</v>
      </c>
      <c r="FD276" s="484">
        <v>0</v>
      </c>
      <c r="FE276" s="484">
        <v>0</v>
      </c>
      <c r="FF276" s="485">
        <v>0</v>
      </c>
      <c r="FG276" s="484">
        <v>0</v>
      </c>
      <c r="FH276" s="484">
        <v>0</v>
      </c>
      <c r="FI276" s="484">
        <v>0</v>
      </c>
      <c r="FJ276" s="484">
        <v>0</v>
      </c>
      <c r="FK276" s="484">
        <v>0</v>
      </c>
      <c r="FL276" s="484">
        <v>0</v>
      </c>
      <c r="FM276" s="484">
        <v>0</v>
      </c>
      <c r="FN276" s="484">
        <v>0</v>
      </c>
      <c r="FO276" s="485">
        <v>0</v>
      </c>
      <c r="FP276" s="484">
        <v>0</v>
      </c>
      <c r="FQ276" s="484">
        <v>1</v>
      </c>
      <c r="FR276" s="484">
        <v>0</v>
      </c>
      <c r="FS276" s="484">
        <v>0</v>
      </c>
      <c r="FT276" s="484">
        <v>0</v>
      </c>
      <c r="FU276" s="484">
        <v>0</v>
      </c>
      <c r="FV276" s="484">
        <v>0</v>
      </c>
      <c r="FW276" s="484">
        <v>0</v>
      </c>
      <c r="FX276" s="485">
        <v>1</v>
      </c>
      <c r="FY276" s="484">
        <v>385</v>
      </c>
      <c r="FZ276" s="484">
        <v>188</v>
      </c>
      <c r="GA276" s="484">
        <v>164</v>
      </c>
      <c r="GB276" s="484">
        <v>90</v>
      </c>
      <c r="GC276" s="484">
        <v>49</v>
      </c>
      <c r="GD276" s="484">
        <v>18</v>
      </c>
      <c r="GE276" s="484">
        <v>11</v>
      </c>
      <c r="GF276" s="484">
        <v>4</v>
      </c>
      <c r="GG276" s="485">
        <v>909</v>
      </c>
      <c r="GH276" s="484">
        <v>7</v>
      </c>
      <c r="GI276" s="484">
        <v>4331</v>
      </c>
      <c r="GJ276" s="484">
        <v>9992</v>
      </c>
      <c r="GK276" s="484">
        <v>10955</v>
      </c>
      <c r="GL276" s="484">
        <v>7346</v>
      </c>
      <c r="GM276" s="484">
        <v>3928</v>
      </c>
      <c r="GN276" s="484">
        <v>1815</v>
      </c>
      <c r="GO276" s="484">
        <v>975</v>
      </c>
      <c r="GP276" s="484">
        <v>89</v>
      </c>
      <c r="GQ276" s="485">
        <v>39438</v>
      </c>
      <c r="GR276" s="484">
        <v>9</v>
      </c>
      <c r="GS276" s="484">
        <v>9110</v>
      </c>
      <c r="GT276" s="484">
        <v>7509</v>
      </c>
      <c r="GU276" s="484">
        <v>5638</v>
      </c>
      <c r="GV276" s="484">
        <v>3046</v>
      </c>
      <c r="GW276" s="484">
        <v>1274</v>
      </c>
      <c r="GX276" s="484">
        <v>530</v>
      </c>
      <c r="GY276" s="484">
        <v>256</v>
      </c>
      <c r="GZ276" s="484">
        <v>19</v>
      </c>
      <c r="HA276" s="485">
        <v>27391</v>
      </c>
      <c r="HB276" s="460">
        <v>0</v>
      </c>
      <c r="HC276" s="460">
        <v>23</v>
      </c>
      <c r="HD276" s="460">
        <v>2.6</v>
      </c>
      <c r="HE276" s="460">
        <v>2</v>
      </c>
      <c r="HF276" s="460">
        <v>0</v>
      </c>
      <c r="HG276" s="460">
        <v>0</v>
      </c>
      <c r="HH276" s="460">
        <v>0</v>
      </c>
      <c r="HI276" s="460">
        <v>0</v>
      </c>
      <c r="HJ276" s="460">
        <v>0</v>
      </c>
      <c r="HK276" s="483">
        <v>27.6</v>
      </c>
      <c r="HL276" s="460">
        <v>13.75</v>
      </c>
      <c r="HM276" s="460">
        <v>11341.75</v>
      </c>
      <c r="HN276" s="460">
        <v>15716.65</v>
      </c>
      <c r="HO276" s="460">
        <v>15236</v>
      </c>
      <c r="HP276" s="460">
        <v>9653.75</v>
      </c>
      <c r="HQ276" s="460">
        <v>4901.75</v>
      </c>
      <c r="HR276" s="460">
        <v>2214.75</v>
      </c>
      <c r="HS276" s="460">
        <v>1164</v>
      </c>
      <c r="HT276" s="460">
        <v>103</v>
      </c>
      <c r="HU276" s="483">
        <v>60345.4</v>
      </c>
      <c r="HV276" s="460">
        <v>7.6</v>
      </c>
      <c r="HW276" s="460">
        <v>7561.2</v>
      </c>
      <c r="HX276" s="460">
        <v>12224.1</v>
      </c>
      <c r="HY276" s="460">
        <v>13543.1</v>
      </c>
      <c r="HZ276" s="460">
        <v>9653.7999999999993</v>
      </c>
      <c r="IA276" s="460">
        <v>5991</v>
      </c>
      <c r="IB276" s="460">
        <v>3199.1</v>
      </c>
      <c r="IC276" s="460">
        <v>1940</v>
      </c>
      <c r="ID276" s="460">
        <v>206</v>
      </c>
      <c r="IE276" s="483">
        <v>54325.9</v>
      </c>
      <c r="IF276" s="483">
        <v>0</v>
      </c>
      <c r="IG276" s="483">
        <v>54325.9</v>
      </c>
      <c r="IH276" s="460">
        <v>13.75</v>
      </c>
      <c r="II276" s="460">
        <v>11341.75</v>
      </c>
      <c r="IJ276" s="460">
        <v>15716.65</v>
      </c>
      <c r="IK276" s="460">
        <v>15236</v>
      </c>
      <c r="IL276" s="460">
        <v>9653.75</v>
      </c>
      <c r="IM276" s="460">
        <v>4901.75</v>
      </c>
      <c r="IN276" s="460">
        <v>2214.75</v>
      </c>
      <c r="IO276" s="460">
        <v>1164</v>
      </c>
      <c r="IP276" s="460">
        <v>103</v>
      </c>
      <c r="IQ276" s="483">
        <v>60345.4</v>
      </c>
      <c r="IR276" s="460">
        <v>4.43</v>
      </c>
      <c r="IS276" s="460">
        <v>3181.47</v>
      </c>
      <c r="IT276" s="460">
        <v>2672.13</v>
      </c>
      <c r="IU276" s="460">
        <v>1524.19</v>
      </c>
      <c r="IV276" s="460">
        <v>560.63</v>
      </c>
      <c r="IW276" s="460">
        <v>129.1</v>
      </c>
      <c r="IX276" s="460">
        <v>38.35</v>
      </c>
      <c r="IY276" s="460">
        <v>7.43</v>
      </c>
      <c r="IZ276" s="460">
        <v>1.49</v>
      </c>
      <c r="JA276" s="483">
        <v>8119.22</v>
      </c>
      <c r="JB276" s="460">
        <v>9.32</v>
      </c>
      <c r="JC276" s="460">
        <v>8160.28</v>
      </c>
      <c r="JD276" s="460">
        <v>13044.52</v>
      </c>
      <c r="JE276" s="460">
        <v>13711.81</v>
      </c>
      <c r="JF276" s="460">
        <v>9093.1200000000008</v>
      </c>
      <c r="JG276" s="460">
        <v>4772.6499999999996</v>
      </c>
      <c r="JH276" s="460">
        <v>2176.4</v>
      </c>
      <c r="JI276" s="460">
        <v>1156.57</v>
      </c>
      <c r="JJ276" s="460">
        <v>101.51</v>
      </c>
      <c r="JK276" s="483">
        <v>52226.18</v>
      </c>
      <c r="JL276" s="460">
        <v>5.2</v>
      </c>
      <c r="JM276" s="460">
        <v>5440.2</v>
      </c>
      <c r="JN276" s="460">
        <v>10145.700000000001</v>
      </c>
      <c r="JO276" s="460">
        <v>12188.3</v>
      </c>
      <c r="JP276" s="460">
        <v>9093.1</v>
      </c>
      <c r="JQ276" s="460">
        <v>5833.2</v>
      </c>
      <c r="JR276" s="460">
        <v>3143.7</v>
      </c>
      <c r="JS276" s="460">
        <v>1927.6</v>
      </c>
      <c r="JT276" s="460">
        <v>203</v>
      </c>
      <c r="JU276" s="483">
        <v>47980</v>
      </c>
      <c r="JV276" s="483">
        <v>0</v>
      </c>
      <c r="JW276" s="483">
        <v>47980</v>
      </c>
      <c r="JX276" s="461"/>
      <c r="JY276" s="461"/>
      <c r="JZ276" s="461"/>
      <c r="KA276" s="461"/>
      <c r="KB276" s="461"/>
      <c r="KC276" s="461"/>
      <c r="KD276" s="461"/>
      <c r="KE276" s="461"/>
      <c r="KF276" s="461"/>
      <c r="KG276" s="461"/>
      <c r="KH276" s="461"/>
      <c r="KI276" s="461"/>
      <c r="KJ276" s="461"/>
      <c r="KK276" s="461"/>
      <c r="KL276" s="461"/>
      <c r="KM276" s="461"/>
      <c r="KN276" s="461"/>
      <c r="KO276" s="461"/>
      <c r="KP276" s="461"/>
      <c r="KQ276" s="461"/>
      <c r="KR276" s="461"/>
      <c r="KS276" s="461"/>
      <c r="KT276" s="461"/>
      <c r="KU276" s="461"/>
      <c r="KV276" s="461"/>
      <c r="KW276" s="461"/>
      <c r="KX276" s="462"/>
    </row>
    <row r="277" spans="1:310" s="463" customFormat="1" x14ac:dyDescent="0.2">
      <c r="A277" s="457" t="s">
        <v>551</v>
      </c>
      <c r="B277" s="473" t="s">
        <v>1121</v>
      </c>
      <c r="C277" s="464" t="s">
        <v>801</v>
      </c>
      <c r="D277" s="465" t="s">
        <v>552</v>
      </c>
      <c r="E277" s="484">
        <v>8186</v>
      </c>
      <c r="F277" s="484">
        <v>7261</v>
      </c>
      <c r="G277" s="484">
        <v>7029</v>
      </c>
      <c r="H277" s="484">
        <v>5756</v>
      </c>
      <c r="I277" s="484">
        <v>3336</v>
      </c>
      <c r="J277" s="484">
        <v>1113</v>
      </c>
      <c r="K277" s="484">
        <v>368</v>
      </c>
      <c r="L277" s="484">
        <v>30</v>
      </c>
      <c r="M277" s="485">
        <v>33079</v>
      </c>
      <c r="N277" s="484">
        <v>256</v>
      </c>
      <c r="O277" s="484">
        <v>117</v>
      </c>
      <c r="P277" s="484">
        <v>85</v>
      </c>
      <c r="Q277" s="484">
        <v>60</v>
      </c>
      <c r="R277" s="484">
        <v>37</v>
      </c>
      <c r="S277" s="484">
        <v>14</v>
      </c>
      <c r="T277" s="484">
        <v>1</v>
      </c>
      <c r="U277" s="484">
        <v>1</v>
      </c>
      <c r="V277" s="485">
        <v>571</v>
      </c>
      <c r="W277" s="484">
        <v>1</v>
      </c>
      <c r="X277" s="484">
        <v>1</v>
      </c>
      <c r="Y277" s="484">
        <v>0</v>
      </c>
      <c r="Z277" s="484">
        <v>0</v>
      </c>
      <c r="AA277" s="484">
        <v>0</v>
      </c>
      <c r="AB277" s="484">
        <v>0</v>
      </c>
      <c r="AC277" s="484">
        <v>0</v>
      </c>
      <c r="AD277" s="484">
        <v>0</v>
      </c>
      <c r="AE277" s="485">
        <v>2</v>
      </c>
      <c r="AF277" s="484">
        <v>7929</v>
      </c>
      <c r="AG277" s="484">
        <v>7143</v>
      </c>
      <c r="AH277" s="484">
        <v>6944</v>
      </c>
      <c r="AI277" s="484">
        <v>5696</v>
      </c>
      <c r="AJ277" s="484">
        <v>3299</v>
      </c>
      <c r="AK277" s="484">
        <v>1099</v>
      </c>
      <c r="AL277" s="484">
        <v>367</v>
      </c>
      <c r="AM277" s="484">
        <v>29</v>
      </c>
      <c r="AN277" s="485">
        <v>32506</v>
      </c>
      <c r="AO277" s="484">
        <v>21</v>
      </c>
      <c r="AP277" s="484">
        <v>51</v>
      </c>
      <c r="AQ277" s="484">
        <v>56</v>
      </c>
      <c r="AR277" s="484">
        <v>60</v>
      </c>
      <c r="AS277" s="484">
        <v>42</v>
      </c>
      <c r="AT277" s="484">
        <v>15</v>
      </c>
      <c r="AU277" s="484">
        <v>11</v>
      </c>
      <c r="AV277" s="484">
        <v>9</v>
      </c>
      <c r="AW277" s="485">
        <v>265</v>
      </c>
      <c r="AX277" s="484">
        <v>21</v>
      </c>
      <c r="AY277" s="484">
        <v>51</v>
      </c>
      <c r="AZ277" s="484">
        <v>56</v>
      </c>
      <c r="BA277" s="484">
        <v>60</v>
      </c>
      <c r="BB277" s="484">
        <v>42</v>
      </c>
      <c r="BC277" s="484">
        <v>15</v>
      </c>
      <c r="BD277" s="484">
        <v>11</v>
      </c>
      <c r="BE277" s="484">
        <v>9</v>
      </c>
      <c r="BF277" s="486"/>
      <c r="BG277" s="485">
        <v>265</v>
      </c>
      <c r="BH277" s="484">
        <v>21</v>
      </c>
      <c r="BI277" s="484">
        <v>7959</v>
      </c>
      <c r="BJ277" s="484">
        <v>7148</v>
      </c>
      <c r="BK277" s="484">
        <v>6948</v>
      </c>
      <c r="BL277" s="484">
        <v>5678</v>
      </c>
      <c r="BM277" s="484">
        <v>3272</v>
      </c>
      <c r="BN277" s="484">
        <v>1095</v>
      </c>
      <c r="BO277" s="484">
        <v>365</v>
      </c>
      <c r="BP277" s="484">
        <v>20</v>
      </c>
      <c r="BQ277" s="485">
        <v>32506</v>
      </c>
      <c r="BR277" s="484">
        <v>6</v>
      </c>
      <c r="BS277" s="484">
        <v>3831</v>
      </c>
      <c r="BT277" s="484">
        <v>2443</v>
      </c>
      <c r="BU277" s="484">
        <v>1876</v>
      </c>
      <c r="BV277" s="484">
        <v>1165</v>
      </c>
      <c r="BW277" s="484">
        <v>547</v>
      </c>
      <c r="BX277" s="484">
        <v>137</v>
      </c>
      <c r="BY277" s="484">
        <v>40</v>
      </c>
      <c r="BZ277" s="484">
        <v>2</v>
      </c>
      <c r="CA277" s="485">
        <v>10047</v>
      </c>
      <c r="CB277" s="484">
        <v>1</v>
      </c>
      <c r="CC277" s="484">
        <v>78</v>
      </c>
      <c r="CD277" s="484">
        <v>77</v>
      </c>
      <c r="CE277" s="484">
        <v>102</v>
      </c>
      <c r="CF277" s="484">
        <v>73</v>
      </c>
      <c r="CG277" s="484">
        <v>27</v>
      </c>
      <c r="CH277" s="484">
        <v>9</v>
      </c>
      <c r="CI277" s="484">
        <v>6</v>
      </c>
      <c r="CJ277" s="484">
        <v>0</v>
      </c>
      <c r="CK277" s="485">
        <v>373</v>
      </c>
      <c r="CL277" s="484">
        <v>5</v>
      </c>
      <c r="CM277" s="484">
        <v>8</v>
      </c>
      <c r="CN277" s="484">
        <v>11</v>
      </c>
      <c r="CO277" s="484">
        <v>8</v>
      </c>
      <c r="CP277" s="484">
        <v>5</v>
      </c>
      <c r="CQ277" s="484">
        <v>7</v>
      </c>
      <c r="CR277" s="484">
        <v>11</v>
      </c>
      <c r="CS277" s="484">
        <v>12</v>
      </c>
      <c r="CT277" s="484">
        <v>3</v>
      </c>
      <c r="CU277" s="485">
        <v>70</v>
      </c>
      <c r="CV277" s="484">
        <v>313</v>
      </c>
      <c r="CW277" s="484">
        <v>204</v>
      </c>
      <c r="CX277" s="484">
        <v>165</v>
      </c>
      <c r="CY277" s="484">
        <v>166</v>
      </c>
      <c r="CZ277" s="484">
        <v>90</v>
      </c>
      <c r="DA277" s="484">
        <v>27</v>
      </c>
      <c r="DB277" s="484">
        <v>13</v>
      </c>
      <c r="DC277" s="484">
        <v>2</v>
      </c>
      <c r="DD277" s="485">
        <v>980</v>
      </c>
      <c r="DE277" s="484">
        <v>125</v>
      </c>
      <c r="DF277" s="484">
        <v>88</v>
      </c>
      <c r="DG277" s="484">
        <v>50</v>
      </c>
      <c r="DH277" s="484">
        <v>43</v>
      </c>
      <c r="DI277" s="484">
        <v>16</v>
      </c>
      <c r="DJ277" s="484">
        <v>7</v>
      </c>
      <c r="DK277" s="484">
        <v>3</v>
      </c>
      <c r="DL277" s="484">
        <v>0</v>
      </c>
      <c r="DM277" s="485">
        <v>332</v>
      </c>
      <c r="DN277" s="484">
        <v>15</v>
      </c>
      <c r="DO277" s="484">
        <v>11</v>
      </c>
      <c r="DP277" s="484">
        <v>10</v>
      </c>
      <c r="DQ277" s="484">
        <v>4</v>
      </c>
      <c r="DR277" s="484">
        <v>2</v>
      </c>
      <c r="DS277" s="484">
        <v>0</v>
      </c>
      <c r="DT277" s="484">
        <v>0</v>
      </c>
      <c r="DU277" s="484">
        <v>0</v>
      </c>
      <c r="DV277" s="485">
        <v>42</v>
      </c>
      <c r="DW277" s="484">
        <v>30</v>
      </c>
      <c r="DX277" s="484">
        <v>14</v>
      </c>
      <c r="DY277" s="484">
        <v>13</v>
      </c>
      <c r="DZ277" s="484">
        <v>6</v>
      </c>
      <c r="EA277" s="484">
        <v>8</v>
      </c>
      <c r="EB277" s="484">
        <v>1</v>
      </c>
      <c r="EC277" s="484">
        <v>3</v>
      </c>
      <c r="ED277" s="484">
        <v>0</v>
      </c>
      <c r="EE277" s="485">
        <v>75</v>
      </c>
      <c r="EF277" s="484">
        <v>170</v>
      </c>
      <c r="EG277" s="484">
        <v>113</v>
      </c>
      <c r="EH277" s="484">
        <v>73</v>
      </c>
      <c r="EI277" s="484">
        <v>53</v>
      </c>
      <c r="EJ277" s="484">
        <v>26</v>
      </c>
      <c r="EK277" s="484">
        <v>8</v>
      </c>
      <c r="EL277" s="484">
        <v>6</v>
      </c>
      <c r="EM277" s="484">
        <v>0</v>
      </c>
      <c r="EN277" s="485">
        <v>449</v>
      </c>
      <c r="EO277" s="484">
        <v>92</v>
      </c>
      <c r="EP277" s="484">
        <v>63</v>
      </c>
      <c r="EQ277" s="484">
        <v>39</v>
      </c>
      <c r="ER277" s="484">
        <v>27</v>
      </c>
      <c r="ES277" s="484">
        <v>17</v>
      </c>
      <c r="ET277" s="484">
        <v>8</v>
      </c>
      <c r="EU277" s="484">
        <v>4</v>
      </c>
      <c r="EV277" s="484">
        <v>0</v>
      </c>
      <c r="EW277" s="485">
        <v>250</v>
      </c>
      <c r="EX277" s="484">
        <v>0</v>
      </c>
      <c r="EY277" s="484">
        <v>0</v>
      </c>
      <c r="EZ277" s="484">
        <v>0</v>
      </c>
      <c r="FA277" s="484">
        <v>0</v>
      </c>
      <c r="FB277" s="484">
        <v>0</v>
      </c>
      <c r="FC277" s="484">
        <v>0</v>
      </c>
      <c r="FD277" s="484">
        <v>0</v>
      </c>
      <c r="FE277" s="484">
        <v>0</v>
      </c>
      <c r="FF277" s="485">
        <v>0</v>
      </c>
      <c r="FG277" s="484">
        <v>0</v>
      </c>
      <c r="FH277" s="484">
        <v>0</v>
      </c>
      <c r="FI277" s="484">
        <v>0</v>
      </c>
      <c r="FJ277" s="484">
        <v>0</v>
      </c>
      <c r="FK277" s="484">
        <v>0</v>
      </c>
      <c r="FL277" s="484">
        <v>0</v>
      </c>
      <c r="FM277" s="484">
        <v>0</v>
      </c>
      <c r="FN277" s="484">
        <v>0</v>
      </c>
      <c r="FO277" s="485">
        <v>0</v>
      </c>
      <c r="FP277" s="484">
        <v>0</v>
      </c>
      <c r="FQ277" s="484">
        <v>0</v>
      </c>
      <c r="FR277" s="484">
        <v>0</v>
      </c>
      <c r="FS277" s="484">
        <v>0</v>
      </c>
      <c r="FT277" s="484">
        <v>0</v>
      </c>
      <c r="FU277" s="484">
        <v>0</v>
      </c>
      <c r="FV277" s="484">
        <v>0</v>
      </c>
      <c r="FW277" s="484">
        <v>0</v>
      </c>
      <c r="FX277" s="485">
        <v>0</v>
      </c>
      <c r="FY277" s="484">
        <v>92</v>
      </c>
      <c r="FZ277" s="484">
        <v>63</v>
      </c>
      <c r="GA277" s="484">
        <v>39</v>
      </c>
      <c r="GB277" s="484">
        <v>27</v>
      </c>
      <c r="GC277" s="484">
        <v>17</v>
      </c>
      <c r="GD277" s="484">
        <v>8</v>
      </c>
      <c r="GE277" s="484">
        <v>4</v>
      </c>
      <c r="GF277" s="484">
        <v>0</v>
      </c>
      <c r="GG277" s="485">
        <v>250</v>
      </c>
      <c r="GH277" s="484">
        <v>9</v>
      </c>
      <c r="GI277" s="484">
        <v>3993</v>
      </c>
      <c r="GJ277" s="484">
        <v>4590</v>
      </c>
      <c r="GK277" s="484">
        <v>4936</v>
      </c>
      <c r="GL277" s="484">
        <v>4423</v>
      </c>
      <c r="GM277" s="484">
        <v>2681</v>
      </c>
      <c r="GN277" s="484">
        <v>936</v>
      </c>
      <c r="GO277" s="484">
        <v>304</v>
      </c>
      <c r="GP277" s="484">
        <v>15</v>
      </c>
      <c r="GQ277" s="485">
        <v>21887</v>
      </c>
      <c r="GR277" s="484">
        <v>12</v>
      </c>
      <c r="GS277" s="484">
        <v>3966</v>
      </c>
      <c r="GT277" s="484">
        <v>2558</v>
      </c>
      <c r="GU277" s="484">
        <v>2012</v>
      </c>
      <c r="GV277" s="484">
        <v>1255</v>
      </c>
      <c r="GW277" s="484">
        <v>591</v>
      </c>
      <c r="GX277" s="484">
        <v>159</v>
      </c>
      <c r="GY277" s="484">
        <v>61</v>
      </c>
      <c r="GZ277" s="484">
        <v>5</v>
      </c>
      <c r="HA277" s="485">
        <v>10619</v>
      </c>
      <c r="HB277" s="460">
        <v>0</v>
      </c>
      <c r="HC277" s="460">
        <v>45.2</v>
      </c>
      <c r="HD277" s="460">
        <v>10.5</v>
      </c>
      <c r="HE277" s="460">
        <v>1.9</v>
      </c>
      <c r="HF277" s="460">
        <v>0.9</v>
      </c>
      <c r="HG277" s="460">
        <v>0.5</v>
      </c>
      <c r="HH277" s="460">
        <v>0</v>
      </c>
      <c r="HI277" s="460">
        <v>0</v>
      </c>
      <c r="HJ277" s="460">
        <v>0</v>
      </c>
      <c r="HK277" s="483">
        <v>59</v>
      </c>
      <c r="HL277" s="460">
        <v>16.75</v>
      </c>
      <c r="HM277" s="460">
        <v>6949.55</v>
      </c>
      <c r="HN277" s="460">
        <v>6511</v>
      </c>
      <c r="HO277" s="460">
        <v>6452.1</v>
      </c>
      <c r="HP277" s="460">
        <v>5368.1</v>
      </c>
      <c r="HQ277" s="460">
        <v>3132.5</v>
      </c>
      <c r="HR277" s="460">
        <v>1054.5</v>
      </c>
      <c r="HS277" s="460">
        <v>351.5</v>
      </c>
      <c r="HT277" s="460">
        <v>18</v>
      </c>
      <c r="HU277" s="483">
        <v>29854</v>
      </c>
      <c r="HV277" s="460">
        <v>9.3000000000000007</v>
      </c>
      <c r="HW277" s="460">
        <v>4633</v>
      </c>
      <c r="HX277" s="460">
        <v>5064.1000000000004</v>
      </c>
      <c r="HY277" s="460">
        <v>5735.2</v>
      </c>
      <c r="HZ277" s="460">
        <v>5368.1</v>
      </c>
      <c r="IA277" s="460">
        <v>3828.6</v>
      </c>
      <c r="IB277" s="460">
        <v>1523.2</v>
      </c>
      <c r="IC277" s="460">
        <v>585.79999999999995</v>
      </c>
      <c r="ID277" s="460">
        <v>36</v>
      </c>
      <c r="IE277" s="483">
        <v>26783.3</v>
      </c>
      <c r="IF277" s="483">
        <v>0</v>
      </c>
      <c r="IG277" s="483">
        <v>26783.3</v>
      </c>
      <c r="IH277" s="460">
        <v>16.75</v>
      </c>
      <c r="II277" s="460">
        <v>6949.55</v>
      </c>
      <c r="IJ277" s="460">
        <v>6511</v>
      </c>
      <c r="IK277" s="460">
        <v>6452.1</v>
      </c>
      <c r="IL277" s="460">
        <v>5368.1</v>
      </c>
      <c r="IM277" s="460">
        <v>3132.5</v>
      </c>
      <c r="IN277" s="460">
        <v>1054.5</v>
      </c>
      <c r="IO277" s="460">
        <v>351.5</v>
      </c>
      <c r="IP277" s="460">
        <v>18</v>
      </c>
      <c r="IQ277" s="483">
        <v>29854</v>
      </c>
      <c r="IR277" s="460">
        <v>5.4</v>
      </c>
      <c r="IS277" s="460">
        <v>1305.9000000000001</v>
      </c>
      <c r="IT277" s="460">
        <v>642.11</v>
      </c>
      <c r="IU277" s="460">
        <v>376.44</v>
      </c>
      <c r="IV277" s="460">
        <v>192.51</v>
      </c>
      <c r="IW277" s="460">
        <v>45.94</v>
      </c>
      <c r="IX277" s="460">
        <v>8.76</v>
      </c>
      <c r="IY277" s="460">
        <v>2.38</v>
      </c>
      <c r="IZ277" s="460">
        <v>0</v>
      </c>
      <c r="JA277" s="483">
        <v>2579.44</v>
      </c>
      <c r="JB277" s="460">
        <v>11.35</v>
      </c>
      <c r="JC277" s="460">
        <v>5643.65</v>
      </c>
      <c r="JD277" s="460">
        <v>5868.89</v>
      </c>
      <c r="JE277" s="460">
        <v>6075.66</v>
      </c>
      <c r="JF277" s="460">
        <v>5175.59</v>
      </c>
      <c r="JG277" s="460">
        <v>3086.56</v>
      </c>
      <c r="JH277" s="460">
        <v>1045.74</v>
      </c>
      <c r="JI277" s="460">
        <v>349.12</v>
      </c>
      <c r="JJ277" s="460">
        <v>18</v>
      </c>
      <c r="JK277" s="483">
        <v>27274.560000000001</v>
      </c>
      <c r="JL277" s="460">
        <v>6.3</v>
      </c>
      <c r="JM277" s="460">
        <v>3762.4</v>
      </c>
      <c r="JN277" s="460">
        <v>4564.7</v>
      </c>
      <c r="JO277" s="460">
        <v>5400.6</v>
      </c>
      <c r="JP277" s="460">
        <v>5175.6000000000004</v>
      </c>
      <c r="JQ277" s="460">
        <v>3772.5</v>
      </c>
      <c r="JR277" s="460">
        <v>1510.5</v>
      </c>
      <c r="JS277" s="460">
        <v>581.9</v>
      </c>
      <c r="JT277" s="460">
        <v>36</v>
      </c>
      <c r="JU277" s="483">
        <v>24810.5</v>
      </c>
      <c r="JV277" s="483">
        <v>0</v>
      </c>
      <c r="JW277" s="483">
        <v>24810.5</v>
      </c>
      <c r="JX277" s="461"/>
      <c r="JY277" s="461"/>
      <c r="JZ277" s="461"/>
      <c r="KA277" s="461"/>
      <c r="KB277" s="461"/>
      <c r="KC277" s="461"/>
      <c r="KD277" s="461"/>
      <c r="KE277" s="461"/>
      <c r="KF277" s="461"/>
      <c r="KG277" s="461"/>
      <c r="KH277" s="461"/>
      <c r="KI277" s="461"/>
      <c r="KJ277" s="461"/>
      <c r="KK277" s="461"/>
      <c r="KL277" s="461"/>
      <c r="KM277" s="461"/>
      <c r="KN277" s="461"/>
      <c r="KO277" s="461"/>
      <c r="KP277" s="461"/>
      <c r="KQ277" s="461"/>
      <c r="KR277" s="461"/>
      <c r="KS277" s="461"/>
      <c r="KT277" s="461"/>
      <c r="KU277" s="461"/>
      <c r="KV277" s="461"/>
      <c r="KW277" s="461"/>
      <c r="KX277" s="462"/>
    </row>
    <row r="278" spans="1:310" s="463" customFormat="1" x14ac:dyDescent="0.2">
      <c r="A278" s="457" t="s">
        <v>553</v>
      </c>
      <c r="B278" s="473" t="s">
        <v>1122</v>
      </c>
      <c r="C278" s="464" t="s">
        <v>640</v>
      </c>
      <c r="D278" s="465" t="s">
        <v>554</v>
      </c>
      <c r="E278" s="484">
        <v>4337</v>
      </c>
      <c r="F278" s="484">
        <v>25074</v>
      </c>
      <c r="G278" s="484">
        <v>39541</v>
      </c>
      <c r="H278" s="484">
        <v>30408</v>
      </c>
      <c r="I278" s="484">
        <v>24939</v>
      </c>
      <c r="J278" s="484">
        <v>12592</v>
      </c>
      <c r="K278" s="484">
        <v>5094</v>
      </c>
      <c r="L278" s="484">
        <v>743</v>
      </c>
      <c r="M278" s="485">
        <v>142728</v>
      </c>
      <c r="N278" s="484">
        <v>2809</v>
      </c>
      <c r="O278" s="484">
        <v>1002</v>
      </c>
      <c r="P278" s="484">
        <v>811</v>
      </c>
      <c r="Q278" s="484">
        <v>730</v>
      </c>
      <c r="R278" s="484">
        <v>881</v>
      </c>
      <c r="S278" s="484">
        <v>391</v>
      </c>
      <c r="T278" s="484">
        <v>130</v>
      </c>
      <c r="U278" s="484">
        <v>11</v>
      </c>
      <c r="V278" s="485">
        <v>6765</v>
      </c>
      <c r="W278" s="484">
        <v>0</v>
      </c>
      <c r="X278" s="484">
        <v>0</v>
      </c>
      <c r="Y278" s="484">
        <v>0</v>
      </c>
      <c r="Z278" s="484">
        <v>0</v>
      </c>
      <c r="AA278" s="484">
        <v>0</v>
      </c>
      <c r="AB278" s="484">
        <v>0</v>
      </c>
      <c r="AC278" s="484">
        <v>0</v>
      </c>
      <c r="AD278" s="484">
        <v>0</v>
      </c>
      <c r="AE278" s="485">
        <v>0</v>
      </c>
      <c r="AF278" s="484">
        <v>1528</v>
      </c>
      <c r="AG278" s="484">
        <v>24072</v>
      </c>
      <c r="AH278" s="484">
        <v>38730</v>
      </c>
      <c r="AI278" s="484">
        <v>29678</v>
      </c>
      <c r="AJ278" s="484">
        <v>24058</v>
      </c>
      <c r="AK278" s="484">
        <v>12201</v>
      </c>
      <c r="AL278" s="484">
        <v>4964</v>
      </c>
      <c r="AM278" s="484">
        <v>732</v>
      </c>
      <c r="AN278" s="485">
        <v>135963</v>
      </c>
      <c r="AO278" s="484">
        <v>0</v>
      </c>
      <c r="AP278" s="484">
        <v>11</v>
      </c>
      <c r="AQ278" s="484">
        <v>32</v>
      </c>
      <c r="AR278" s="484">
        <v>35</v>
      </c>
      <c r="AS278" s="484">
        <v>48</v>
      </c>
      <c r="AT278" s="484">
        <v>24</v>
      </c>
      <c r="AU278" s="484">
        <v>13</v>
      </c>
      <c r="AV278" s="484">
        <v>6</v>
      </c>
      <c r="AW278" s="485">
        <v>169</v>
      </c>
      <c r="AX278" s="484">
        <v>0</v>
      </c>
      <c r="AY278" s="484">
        <v>11</v>
      </c>
      <c r="AZ278" s="484">
        <v>32</v>
      </c>
      <c r="BA278" s="484">
        <v>35</v>
      </c>
      <c r="BB278" s="484">
        <v>48</v>
      </c>
      <c r="BC278" s="484">
        <v>24</v>
      </c>
      <c r="BD278" s="484">
        <v>13</v>
      </c>
      <c r="BE278" s="484">
        <v>6</v>
      </c>
      <c r="BF278" s="486"/>
      <c r="BG278" s="485">
        <v>169</v>
      </c>
      <c r="BH278" s="484">
        <v>0</v>
      </c>
      <c r="BI278" s="484">
        <v>1539</v>
      </c>
      <c r="BJ278" s="484">
        <v>24093</v>
      </c>
      <c r="BK278" s="484">
        <v>38733</v>
      </c>
      <c r="BL278" s="484">
        <v>29691</v>
      </c>
      <c r="BM278" s="484">
        <v>24034</v>
      </c>
      <c r="BN278" s="484">
        <v>12190</v>
      </c>
      <c r="BO278" s="484">
        <v>4957</v>
      </c>
      <c r="BP278" s="484">
        <v>726</v>
      </c>
      <c r="BQ278" s="485">
        <v>135963</v>
      </c>
      <c r="BR278" s="484">
        <v>0</v>
      </c>
      <c r="BS278" s="484">
        <v>763</v>
      </c>
      <c r="BT278" s="484">
        <v>10693</v>
      </c>
      <c r="BU278" s="484">
        <v>12303</v>
      </c>
      <c r="BV278" s="484">
        <v>8707</v>
      </c>
      <c r="BW278" s="484">
        <v>5620</v>
      </c>
      <c r="BX278" s="484">
        <v>2222</v>
      </c>
      <c r="BY278" s="484">
        <v>824</v>
      </c>
      <c r="BZ278" s="484">
        <v>108</v>
      </c>
      <c r="CA278" s="485">
        <v>41240</v>
      </c>
      <c r="CB278" s="484">
        <v>0</v>
      </c>
      <c r="CC278" s="484">
        <v>14</v>
      </c>
      <c r="CD278" s="484">
        <v>166</v>
      </c>
      <c r="CE278" s="484">
        <v>416</v>
      </c>
      <c r="CF278" s="484">
        <v>398</v>
      </c>
      <c r="CG278" s="484">
        <v>266</v>
      </c>
      <c r="CH278" s="484">
        <v>141</v>
      </c>
      <c r="CI278" s="484">
        <v>37</v>
      </c>
      <c r="CJ278" s="484">
        <v>4</v>
      </c>
      <c r="CK278" s="485">
        <v>1442</v>
      </c>
      <c r="CL278" s="484">
        <v>0</v>
      </c>
      <c r="CM278" s="484">
        <v>7</v>
      </c>
      <c r="CN278" s="484">
        <v>9</v>
      </c>
      <c r="CO278" s="484">
        <v>26</v>
      </c>
      <c r="CP278" s="484">
        <v>11</v>
      </c>
      <c r="CQ278" s="484">
        <v>42</v>
      </c>
      <c r="CR278" s="484">
        <v>2</v>
      </c>
      <c r="CS278" s="484">
        <v>8</v>
      </c>
      <c r="CT278" s="484">
        <v>8</v>
      </c>
      <c r="CU278" s="485">
        <v>113</v>
      </c>
      <c r="CV278" s="484">
        <v>147</v>
      </c>
      <c r="CW278" s="484">
        <v>750</v>
      </c>
      <c r="CX278" s="484">
        <v>1671</v>
      </c>
      <c r="CY278" s="484">
        <v>1421</v>
      </c>
      <c r="CZ278" s="484">
        <v>1332</v>
      </c>
      <c r="DA278" s="484">
        <v>718</v>
      </c>
      <c r="DB278" s="484">
        <v>405</v>
      </c>
      <c r="DC278" s="484">
        <v>86</v>
      </c>
      <c r="DD278" s="485">
        <v>6530</v>
      </c>
      <c r="DE278" s="484">
        <v>19</v>
      </c>
      <c r="DF278" s="484">
        <v>212</v>
      </c>
      <c r="DG278" s="484">
        <v>344</v>
      </c>
      <c r="DH278" s="484">
        <v>241</v>
      </c>
      <c r="DI278" s="484">
        <v>526</v>
      </c>
      <c r="DJ278" s="484">
        <v>364</v>
      </c>
      <c r="DK278" s="484">
        <v>133</v>
      </c>
      <c r="DL278" s="484">
        <v>7</v>
      </c>
      <c r="DM278" s="485">
        <v>1846</v>
      </c>
      <c r="DN278" s="484">
        <v>5</v>
      </c>
      <c r="DO278" s="484">
        <v>46</v>
      </c>
      <c r="DP278" s="484">
        <v>154</v>
      </c>
      <c r="DQ278" s="484">
        <v>135</v>
      </c>
      <c r="DR278" s="484">
        <v>126</v>
      </c>
      <c r="DS278" s="484">
        <v>105</v>
      </c>
      <c r="DT278" s="484">
        <v>83</v>
      </c>
      <c r="DU278" s="484">
        <v>22</v>
      </c>
      <c r="DV278" s="485">
        <v>676</v>
      </c>
      <c r="DW278" s="484">
        <v>4</v>
      </c>
      <c r="DX278" s="484">
        <v>57</v>
      </c>
      <c r="DY278" s="484">
        <v>49</v>
      </c>
      <c r="DZ278" s="484">
        <v>29</v>
      </c>
      <c r="EA278" s="484">
        <v>23</v>
      </c>
      <c r="EB278" s="484">
        <v>7</v>
      </c>
      <c r="EC278" s="484">
        <v>6</v>
      </c>
      <c r="ED278" s="484">
        <v>2</v>
      </c>
      <c r="EE278" s="485">
        <v>177</v>
      </c>
      <c r="EF278" s="484">
        <v>28</v>
      </c>
      <c r="EG278" s="484">
        <v>315</v>
      </c>
      <c r="EH278" s="484">
        <v>547</v>
      </c>
      <c r="EI278" s="484">
        <v>405</v>
      </c>
      <c r="EJ278" s="484">
        <v>675</v>
      </c>
      <c r="EK278" s="484">
        <v>476</v>
      </c>
      <c r="EL278" s="484">
        <v>222</v>
      </c>
      <c r="EM278" s="484">
        <v>31</v>
      </c>
      <c r="EN278" s="485">
        <v>2699</v>
      </c>
      <c r="EO278" s="484">
        <v>14</v>
      </c>
      <c r="EP278" s="484">
        <v>156</v>
      </c>
      <c r="EQ278" s="484">
        <v>188</v>
      </c>
      <c r="ER278" s="484">
        <v>83</v>
      </c>
      <c r="ES278" s="484">
        <v>58</v>
      </c>
      <c r="ET278" s="484">
        <v>25</v>
      </c>
      <c r="EU278" s="484">
        <v>21</v>
      </c>
      <c r="EV278" s="484">
        <v>5</v>
      </c>
      <c r="EW278" s="485">
        <v>550</v>
      </c>
      <c r="EX278" s="484">
        <v>0</v>
      </c>
      <c r="EY278" s="484">
        <v>0</v>
      </c>
      <c r="EZ278" s="484">
        <v>0</v>
      </c>
      <c r="FA278" s="484">
        <v>0</v>
      </c>
      <c r="FB278" s="484">
        <v>0</v>
      </c>
      <c r="FC278" s="484">
        <v>0</v>
      </c>
      <c r="FD278" s="484">
        <v>0</v>
      </c>
      <c r="FE278" s="484">
        <v>0</v>
      </c>
      <c r="FF278" s="485">
        <v>0</v>
      </c>
      <c r="FG278" s="484">
        <v>0</v>
      </c>
      <c r="FH278" s="484">
        <v>0</v>
      </c>
      <c r="FI278" s="484">
        <v>0</v>
      </c>
      <c r="FJ278" s="484">
        <v>0</v>
      </c>
      <c r="FK278" s="484">
        <v>0</v>
      </c>
      <c r="FL278" s="484">
        <v>0</v>
      </c>
      <c r="FM278" s="484">
        <v>0</v>
      </c>
      <c r="FN278" s="484">
        <v>0</v>
      </c>
      <c r="FO278" s="485">
        <v>0</v>
      </c>
      <c r="FP278" s="484">
        <v>0</v>
      </c>
      <c r="FQ278" s="484">
        <v>0</v>
      </c>
      <c r="FR278" s="484">
        <v>0</v>
      </c>
      <c r="FS278" s="484">
        <v>0</v>
      </c>
      <c r="FT278" s="484">
        <v>0</v>
      </c>
      <c r="FU278" s="484">
        <v>0</v>
      </c>
      <c r="FV278" s="484">
        <v>0</v>
      </c>
      <c r="FW278" s="484">
        <v>0</v>
      </c>
      <c r="FX278" s="485">
        <v>0</v>
      </c>
      <c r="FY278" s="484">
        <v>14</v>
      </c>
      <c r="FZ278" s="484">
        <v>156</v>
      </c>
      <c r="GA278" s="484">
        <v>188</v>
      </c>
      <c r="GB278" s="484">
        <v>83</v>
      </c>
      <c r="GC278" s="484">
        <v>58</v>
      </c>
      <c r="GD278" s="484">
        <v>25</v>
      </c>
      <c r="GE278" s="484">
        <v>21</v>
      </c>
      <c r="GF278" s="484">
        <v>5</v>
      </c>
      <c r="GG278" s="485">
        <v>550</v>
      </c>
      <c r="GH278" s="484">
        <v>0</v>
      </c>
      <c r="GI278" s="484">
        <v>744</v>
      </c>
      <c r="GJ278" s="484">
        <v>13122</v>
      </c>
      <c r="GK278" s="484">
        <v>25782</v>
      </c>
      <c r="GL278" s="484">
        <v>20404</v>
      </c>
      <c r="GM278" s="484">
        <v>17952</v>
      </c>
      <c r="GN278" s="484">
        <v>9711</v>
      </c>
      <c r="GO278" s="484">
        <v>3998</v>
      </c>
      <c r="GP278" s="484">
        <v>582</v>
      </c>
      <c r="GQ278" s="485">
        <v>92295</v>
      </c>
      <c r="GR278" s="484">
        <v>0</v>
      </c>
      <c r="GS278" s="484">
        <v>795</v>
      </c>
      <c r="GT278" s="484">
        <v>10971</v>
      </c>
      <c r="GU278" s="484">
        <v>12951</v>
      </c>
      <c r="GV278" s="484">
        <v>9287</v>
      </c>
      <c r="GW278" s="484">
        <v>6082</v>
      </c>
      <c r="GX278" s="484">
        <v>2479</v>
      </c>
      <c r="GY278" s="484">
        <v>959</v>
      </c>
      <c r="GZ278" s="484">
        <v>144</v>
      </c>
      <c r="HA278" s="485">
        <v>43668</v>
      </c>
      <c r="HB278" s="460">
        <v>0</v>
      </c>
      <c r="HC278" s="460">
        <v>0</v>
      </c>
      <c r="HD278" s="460">
        <v>0</v>
      </c>
      <c r="HE278" s="460">
        <v>0</v>
      </c>
      <c r="HF278" s="460">
        <v>0</v>
      </c>
      <c r="HG278" s="460">
        <v>0</v>
      </c>
      <c r="HH278" s="460">
        <v>0</v>
      </c>
      <c r="HI278" s="460">
        <v>0</v>
      </c>
      <c r="HJ278" s="460">
        <v>0</v>
      </c>
      <c r="HK278" s="483">
        <v>0</v>
      </c>
      <c r="HL278" s="460">
        <v>0</v>
      </c>
      <c r="HM278" s="460">
        <v>1339.25</v>
      </c>
      <c r="HN278" s="460">
        <v>21384.75</v>
      </c>
      <c r="HO278" s="460">
        <v>35433.75</v>
      </c>
      <c r="HP278" s="460">
        <v>27299.75</v>
      </c>
      <c r="HQ278" s="460">
        <v>22436</v>
      </c>
      <c r="HR278" s="460">
        <v>11499.25</v>
      </c>
      <c r="HS278" s="460">
        <v>4660.25</v>
      </c>
      <c r="HT278" s="460">
        <v>674</v>
      </c>
      <c r="HU278" s="483">
        <v>124727</v>
      </c>
      <c r="HV278" s="460">
        <v>0</v>
      </c>
      <c r="HW278" s="460">
        <v>892.8</v>
      </c>
      <c r="HX278" s="460">
        <v>16632.599999999999</v>
      </c>
      <c r="HY278" s="460">
        <v>31496.7</v>
      </c>
      <c r="HZ278" s="460">
        <v>27299.8</v>
      </c>
      <c r="IA278" s="460">
        <v>27421.8</v>
      </c>
      <c r="IB278" s="460">
        <v>16610</v>
      </c>
      <c r="IC278" s="460">
        <v>7767.1</v>
      </c>
      <c r="ID278" s="460">
        <v>1348</v>
      </c>
      <c r="IE278" s="483">
        <v>129468.8</v>
      </c>
      <c r="IF278" s="483">
        <v>0</v>
      </c>
      <c r="IG278" s="483">
        <v>129468.8</v>
      </c>
      <c r="IH278" s="460">
        <v>0</v>
      </c>
      <c r="II278" s="460">
        <v>1339.25</v>
      </c>
      <c r="IJ278" s="460">
        <v>21384.75</v>
      </c>
      <c r="IK278" s="460">
        <v>35433.75</v>
      </c>
      <c r="IL278" s="460">
        <v>27299.75</v>
      </c>
      <c r="IM278" s="460">
        <v>22436</v>
      </c>
      <c r="IN278" s="460">
        <v>11499.25</v>
      </c>
      <c r="IO278" s="460">
        <v>4660.25</v>
      </c>
      <c r="IP278" s="460">
        <v>674</v>
      </c>
      <c r="IQ278" s="483">
        <v>124727</v>
      </c>
      <c r="IR278" s="460">
        <v>0</v>
      </c>
      <c r="IS278" s="460">
        <v>302.12</v>
      </c>
      <c r="IT278" s="460">
        <v>7189.18</v>
      </c>
      <c r="IU278" s="460">
        <v>7830.31</v>
      </c>
      <c r="IV278" s="460">
        <v>3546.76</v>
      </c>
      <c r="IW278" s="460">
        <v>2763.72</v>
      </c>
      <c r="IX278" s="460">
        <v>1403.73</v>
      </c>
      <c r="IY278" s="460">
        <v>314.77999999999997</v>
      </c>
      <c r="IZ278" s="460">
        <v>11.93</v>
      </c>
      <c r="JA278" s="483">
        <v>23362.53</v>
      </c>
      <c r="JB278" s="460">
        <v>0</v>
      </c>
      <c r="JC278" s="460">
        <v>1037.1300000000001</v>
      </c>
      <c r="JD278" s="460">
        <v>14195.57</v>
      </c>
      <c r="JE278" s="460">
        <v>27603.439999999999</v>
      </c>
      <c r="JF278" s="460">
        <v>23752.99</v>
      </c>
      <c r="JG278" s="460">
        <v>19672.28</v>
      </c>
      <c r="JH278" s="460">
        <v>10095.52</v>
      </c>
      <c r="JI278" s="460">
        <v>4345.47</v>
      </c>
      <c r="JJ278" s="460">
        <v>662.07</v>
      </c>
      <c r="JK278" s="483">
        <v>101364.47</v>
      </c>
      <c r="JL278" s="460">
        <v>0</v>
      </c>
      <c r="JM278" s="460">
        <v>691.4</v>
      </c>
      <c r="JN278" s="460">
        <v>11041</v>
      </c>
      <c r="JO278" s="460">
        <v>24536.400000000001</v>
      </c>
      <c r="JP278" s="460">
        <v>23753</v>
      </c>
      <c r="JQ278" s="460">
        <v>24043.9</v>
      </c>
      <c r="JR278" s="460">
        <v>14582.4</v>
      </c>
      <c r="JS278" s="460">
        <v>7242.5</v>
      </c>
      <c r="JT278" s="460">
        <v>1324.1</v>
      </c>
      <c r="JU278" s="483">
        <v>107214.7</v>
      </c>
      <c r="JV278" s="483">
        <v>0</v>
      </c>
      <c r="JW278" s="483">
        <v>107214.7</v>
      </c>
      <c r="JX278" s="461"/>
      <c r="JY278" s="461"/>
      <c r="JZ278" s="461"/>
      <c r="KA278" s="461"/>
      <c r="KB278" s="461"/>
      <c r="KC278" s="461"/>
      <c r="KD278" s="461"/>
      <c r="KE278" s="461"/>
      <c r="KF278" s="461"/>
      <c r="KG278" s="461"/>
      <c r="KH278" s="461"/>
      <c r="KI278" s="461"/>
      <c r="KJ278" s="461"/>
      <c r="KK278" s="461"/>
      <c r="KL278" s="461"/>
      <c r="KM278" s="461"/>
      <c r="KN278" s="461"/>
      <c r="KO278" s="461"/>
      <c r="KP278" s="461"/>
      <c r="KQ278" s="461"/>
      <c r="KR278" s="461"/>
      <c r="KS278" s="461"/>
      <c r="KT278" s="461"/>
      <c r="KU278" s="461"/>
      <c r="KV278" s="461"/>
      <c r="KW278" s="461"/>
      <c r="KX278" s="462"/>
    </row>
    <row r="279" spans="1:310" s="463" customFormat="1" x14ac:dyDescent="0.2">
      <c r="A279" s="457" t="s">
        <v>555</v>
      </c>
      <c r="B279" s="473" t="s">
        <v>1123</v>
      </c>
      <c r="C279" s="464" t="s">
        <v>784</v>
      </c>
      <c r="D279" s="465" t="s">
        <v>556</v>
      </c>
      <c r="E279" s="484">
        <v>19443</v>
      </c>
      <c r="F279" s="484">
        <v>22158</v>
      </c>
      <c r="G279" s="484">
        <v>27356</v>
      </c>
      <c r="H279" s="484">
        <v>15089</v>
      </c>
      <c r="I279" s="484">
        <v>7837</v>
      </c>
      <c r="J279" s="484">
        <v>4649</v>
      </c>
      <c r="K279" s="484">
        <v>4180</v>
      </c>
      <c r="L279" s="484">
        <v>1040</v>
      </c>
      <c r="M279" s="485">
        <v>101752</v>
      </c>
      <c r="N279" s="484">
        <v>579</v>
      </c>
      <c r="O279" s="484">
        <v>458</v>
      </c>
      <c r="P279" s="484">
        <v>373</v>
      </c>
      <c r="Q279" s="484">
        <v>170</v>
      </c>
      <c r="R279" s="484">
        <v>71</v>
      </c>
      <c r="S279" s="484">
        <v>40</v>
      </c>
      <c r="T279" s="484">
        <v>32</v>
      </c>
      <c r="U279" s="484">
        <v>4</v>
      </c>
      <c r="V279" s="485">
        <v>1727</v>
      </c>
      <c r="W279" s="484">
        <v>0</v>
      </c>
      <c r="X279" s="484">
        <v>0</v>
      </c>
      <c r="Y279" s="484">
        <v>0</v>
      </c>
      <c r="Z279" s="484">
        <v>0</v>
      </c>
      <c r="AA279" s="484">
        <v>0</v>
      </c>
      <c r="AB279" s="484">
        <v>0</v>
      </c>
      <c r="AC279" s="484">
        <v>0</v>
      </c>
      <c r="AD279" s="484">
        <v>0</v>
      </c>
      <c r="AE279" s="485">
        <v>0</v>
      </c>
      <c r="AF279" s="484">
        <v>18864</v>
      </c>
      <c r="AG279" s="484">
        <v>21700</v>
      </c>
      <c r="AH279" s="484">
        <v>26983</v>
      </c>
      <c r="AI279" s="484">
        <v>14919</v>
      </c>
      <c r="AJ279" s="484">
        <v>7766</v>
      </c>
      <c r="AK279" s="484">
        <v>4609</v>
      </c>
      <c r="AL279" s="484">
        <v>4148</v>
      </c>
      <c r="AM279" s="484">
        <v>1036</v>
      </c>
      <c r="AN279" s="485">
        <v>100025</v>
      </c>
      <c r="AO279" s="484">
        <v>22</v>
      </c>
      <c r="AP279" s="484">
        <v>62</v>
      </c>
      <c r="AQ279" s="484">
        <v>144</v>
      </c>
      <c r="AR279" s="484">
        <v>95</v>
      </c>
      <c r="AS279" s="484">
        <v>60</v>
      </c>
      <c r="AT279" s="484">
        <v>37</v>
      </c>
      <c r="AU279" s="484">
        <v>33</v>
      </c>
      <c r="AV279" s="484">
        <v>20</v>
      </c>
      <c r="AW279" s="485">
        <v>473</v>
      </c>
      <c r="AX279" s="484">
        <v>22</v>
      </c>
      <c r="AY279" s="484">
        <v>62</v>
      </c>
      <c r="AZ279" s="484">
        <v>144</v>
      </c>
      <c r="BA279" s="484">
        <v>95</v>
      </c>
      <c r="BB279" s="484">
        <v>60</v>
      </c>
      <c r="BC279" s="484">
        <v>37</v>
      </c>
      <c r="BD279" s="484">
        <v>33</v>
      </c>
      <c r="BE279" s="484">
        <v>20</v>
      </c>
      <c r="BF279" s="486"/>
      <c r="BG279" s="485">
        <v>473</v>
      </c>
      <c r="BH279" s="484">
        <v>22</v>
      </c>
      <c r="BI279" s="484">
        <v>18904</v>
      </c>
      <c r="BJ279" s="484">
        <v>21782</v>
      </c>
      <c r="BK279" s="484">
        <v>26934</v>
      </c>
      <c r="BL279" s="484">
        <v>14884</v>
      </c>
      <c r="BM279" s="484">
        <v>7743</v>
      </c>
      <c r="BN279" s="484">
        <v>4605</v>
      </c>
      <c r="BO279" s="484">
        <v>4135</v>
      </c>
      <c r="BP279" s="484">
        <v>1016</v>
      </c>
      <c r="BQ279" s="485">
        <v>100025</v>
      </c>
      <c r="BR279" s="484">
        <v>9</v>
      </c>
      <c r="BS279" s="484">
        <v>10738</v>
      </c>
      <c r="BT279" s="484">
        <v>8161</v>
      </c>
      <c r="BU279" s="484">
        <v>7373</v>
      </c>
      <c r="BV279" s="484">
        <v>3633</v>
      </c>
      <c r="BW279" s="484">
        <v>1521</v>
      </c>
      <c r="BX279" s="484">
        <v>833</v>
      </c>
      <c r="BY279" s="484">
        <v>621</v>
      </c>
      <c r="BZ279" s="484">
        <v>94</v>
      </c>
      <c r="CA279" s="485">
        <v>32983</v>
      </c>
      <c r="CB279" s="484">
        <v>1</v>
      </c>
      <c r="CC279" s="484">
        <v>128</v>
      </c>
      <c r="CD279" s="484">
        <v>200</v>
      </c>
      <c r="CE279" s="484">
        <v>239</v>
      </c>
      <c r="CF279" s="484">
        <v>96</v>
      </c>
      <c r="CG279" s="484">
        <v>44</v>
      </c>
      <c r="CH279" s="484">
        <v>46</v>
      </c>
      <c r="CI279" s="484">
        <v>18</v>
      </c>
      <c r="CJ279" s="484">
        <v>6</v>
      </c>
      <c r="CK279" s="485">
        <v>778</v>
      </c>
      <c r="CL279" s="484">
        <v>0</v>
      </c>
      <c r="CM279" s="484">
        <v>24</v>
      </c>
      <c r="CN279" s="484">
        <v>28</v>
      </c>
      <c r="CO279" s="484">
        <v>18</v>
      </c>
      <c r="CP279" s="484">
        <v>28</v>
      </c>
      <c r="CQ279" s="484">
        <v>15</v>
      </c>
      <c r="CR279" s="484">
        <v>20</v>
      </c>
      <c r="CS279" s="484">
        <v>24</v>
      </c>
      <c r="CT279" s="484">
        <v>11</v>
      </c>
      <c r="CU279" s="485">
        <v>168</v>
      </c>
      <c r="CV279" s="484">
        <v>203</v>
      </c>
      <c r="CW279" s="484">
        <v>184</v>
      </c>
      <c r="CX279" s="484">
        <v>170</v>
      </c>
      <c r="CY279" s="484">
        <v>112</v>
      </c>
      <c r="CZ279" s="484">
        <v>33</v>
      </c>
      <c r="DA279" s="484">
        <v>25</v>
      </c>
      <c r="DB279" s="484">
        <v>20</v>
      </c>
      <c r="DC279" s="484">
        <v>16</v>
      </c>
      <c r="DD279" s="485">
        <v>763</v>
      </c>
      <c r="DE279" s="484">
        <v>320</v>
      </c>
      <c r="DF279" s="484">
        <v>355</v>
      </c>
      <c r="DG279" s="484">
        <v>330</v>
      </c>
      <c r="DH279" s="484">
        <v>155</v>
      </c>
      <c r="DI279" s="484">
        <v>67</v>
      </c>
      <c r="DJ279" s="484">
        <v>70</v>
      </c>
      <c r="DK279" s="484">
        <v>44</v>
      </c>
      <c r="DL279" s="484">
        <v>23</v>
      </c>
      <c r="DM279" s="485">
        <v>1364</v>
      </c>
      <c r="DN279" s="484">
        <v>48</v>
      </c>
      <c r="DO279" s="484">
        <v>59</v>
      </c>
      <c r="DP279" s="484">
        <v>96</v>
      </c>
      <c r="DQ279" s="484">
        <v>50</v>
      </c>
      <c r="DR279" s="484">
        <v>32</v>
      </c>
      <c r="DS279" s="484">
        <v>17</v>
      </c>
      <c r="DT279" s="484">
        <v>13</v>
      </c>
      <c r="DU279" s="484">
        <v>6</v>
      </c>
      <c r="DV279" s="485">
        <v>321</v>
      </c>
      <c r="DW279" s="484">
        <v>92</v>
      </c>
      <c r="DX279" s="484">
        <v>33</v>
      </c>
      <c r="DY279" s="484">
        <v>28</v>
      </c>
      <c r="DZ279" s="484">
        <v>27</v>
      </c>
      <c r="EA279" s="484">
        <v>13</v>
      </c>
      <c r="EB279" s="484">
        <v>8</v>
      </c>
      <c r="EC279" s="484">
        <v>20</v>
      </c>
      <c r="ED279" s="484">
        <v>6</v>
      </c>
      <c r="EE279" s="485">
        <v>227</v>
      </c>
      <c r="EF279" s="484">
        <v>460</v>
      </c>
      <c r="EG279" s="484">
        <v>447</v>
      </c>
      <c r="EH279" s="484">
        <v>454</v>
      </c>
      <c r="EI279" s="484">
        <v>232</v>
      </c>
      <c r="EJ279" s="484">
        <v>112</v>
      </c>
      <c r="EK279" s="484">
        <v>95</v>
      </c>
      <c r="EL279" s="484">
        <v>77</v>
      </c>
      <c r="EM279" s="484">
        <v>35</v>
      </c>
      <c r="EN279" s="485">
        <v>1912</v>
      </c>
      <c r="EO279" s="484">
        <v>280</v>
      </c>
      <c r="EP279" s="484">
        <v>206</v>
      </c>
      <c r="EQ279" s="484">
        <v>239</v>
      </c>
      <c r="ER279" s="484">
        <v>114</v>
      </c>
      <c r="ES279" s="484">
        <v>63</v>
      </c>
      <c r="ET279" s="484">
        <v>58</v>
      </c>
      <c r="EU279" s="484">
        <v>56</v>
      </c>
      <c r="EV279" s="484">
        <v>24</v>
      </c>
      <c r="EW279" s="485">
        <v>1040</v>
      </c>
      <c r="EX279" s="484">
        <v>0</v>
      </c>
      <c r="EY279" s="484">
        <v>0</v>
      </c>
      <c r="EZ279" s="484">
        <v>0</v>
      </c>
      <c r="FA279" s="484">
        <v>0</v>
      </c>
      <c r="FB279" s="484">
        <v>0</v>
      </c>
      <c r="FC279" s="484">
        <v>0</v>
      </c>
      <c r="FD279" s="484">
        <v>0</v>
      </c>
      <c r="FE279" s="484">
        <v>0</v>
      </c>
      <c r="FF279" s="485">
        <v>0</v>
      </c>
      <c r="FG279" s="484">
        <v>0</v>
      </c>
      <c r="FH279" s="484">
        <v>0</v>
      </c>
      <c r="FI279" s="484">
        <v>0</v>
      </c>
      <c r="FJ279" s="484">
        <v>0</v>
      </c>
      <c r="FK279" s="484">
        <v>0</v>
      </c>
      <c r="FL279" s="484">
        <v>0</v>
      </c>
      <c r="FM279" s="484">
        <v>0</v>
      </c>
      <c r="FN279" s="484">
        <v>0</v>
      </c>
      <c r="FO279" s="485">
        <v>0</v>
      </c>
      <c r="FP279" s="484">
        <v>10</v>
      </c>
      <c r="FQ279" s="484">
        <v>16</v>
      </c>
      <c r="FR279" s="484">
        <v>41</v>
      </c>
      <c r="FS279" s="484">
        <v>17</v>
      </c>
      <c r="FT279" s="484">
        <v>17</v>
      </c>
      <c r="FU279" s="484">
        <v>13</v>
      </c>
      <c r="FV279" s="484">
        <v>8</v>
      </c>
      <c r="FW279" s="484">
        <v>6</v>
      </c>
      <c r="FX279" s="485">
        <v>128</v>
      </c>
      <c r="FY279" s="484">
        <v>270</v>
      </c>
      <c r="FZ279" s="484">
        <v>190</v>
      </c>
      <c r="GA279" s="484">
        <v>198</v>
      </c>
      <c r="GB279" s="484">
        <v>97</v>
      </c>
      <c r="GC279" s="484">
        <v>46</v>
      </c>
      <c r="GD279" s="484">
        <v>45</v>
      </c>
      <c r="GE279" s="484">
        <v>48</v>
      </c>
      <c r="GF279" s="484">
        <v>18</v>
      </c>
      <c r="GG279" s="485">
        <v>912</v>
      </c>
      <c r="GH279" s="484">
        <v>12</v>
      </c>
      <c r="GI279" s="484">
        <v>7874</v>
      </c>
      <c r="GJ279" s="484">
        <v>13301</v>
      </c>
      <c r="GK279" s="484">
        <v>19180</v>
      </c>
      <c r="GL279" s="484">
        <v>11050</v>
      </c>
      <c r="GM279" s="484">
        <v>6118</v>
      </c>
      <c r="GN279" s="484">
        <v>3681</v>
      </c>
      <c r="GO279" s="484">
        <v>3439</v>
      </c>
      <c r="GP279" s="484">
        <v>893</v>
      </c>
      <c r="GQ279" s="485">
        <v>65548</v>
      </c>
      <c r="GR279" s="484">
        <v>10</v>
      </c>
      <c r="GS279" s="484">
        <v>11030</v>
      </c>
      <c r="GT279" s="484">
        <v>8481</v>
      </c>
      <c r="GU279" s="484">
        <v>7754</v>
      </c>
      <c r="GV279" s="484">
        <v>3834</v>
      </c>
      <c r="GW279" s="484">
        <v>1625</v>
      </c>
      <c r="GX279" s="484">
        <v>924</v>
      </c>
      <c r="GY279" s="484">
        <v>696</v>
      </c>
      <c r="GZ279" s="484">
        <v>123</v>
      </c>
      <c r="HA279" s="485">
        <v>34477</v>
      </c>
      <c r="HB279" s="460">
        <v>0</v>
      </c>
      <c r="HC279" s="460">
        <v>6.3</v>
      </c>
      <c r="HD279" s="460">
        <v>0.5</v>
      </c>
      <c r="HE279" s="460">
        <v>0</v>
      </c>
      <c r="HF279" s="460">
        <v>0</v>
      </c>
      <c r="HG279" s="460">
        <v>0</v>
      </c>
      <c r="HH279" s="460">
        <v>0</v>
      </c>
      <c r="HI279" s="460">
        <v>0</v>
      </c>
      <c r="HJ279" s="460">
        <v>0</v>
      </c>
      <c r="HK279" s="483">
        <v>6.8</v>
      </c>
      <c r="HL279" s="460">
        <v>19.5</v>
      </c>
      <c r="HM279" s="460">
        <v>16253.2</v>
      </c>
      <c r="HN279" s="460">
        <v>19656.25</v>
      </c>
      <c r="HO279" s="460">
        <v>24978</v>
      </c>
      <c r="HP279" s="460">
        <v>13928.75</v>
      </c>
      <c r="HQ279" s="460">
        <v>7335.25</v>
      </c>
      <c r="HR279" s="460">
        <v>4367.25</v>
      </c>
      <c r="HS279" s="460">
        <v>3973.25</v>
      </c>
      <c r="HT279" s="460">
        <v>986.5</v>
      </c>
      <c r="HU279" s="483">
        <v>91497.95</v>
      </c>
      <c r="HV279" s="460">
        <v>10.8</v>
      </c>
      <c r="HW279" s="460">
        <v>10835.5</v>
      </c>
      <c r="HX279" s="460">
        <v>15288.2</v>
      </c>
      <c r="HY279" s="460">
        <v>22202.7</v>
      </c>
      <c r="HZ279" s="460">
        <v>13928.8</v>
      </c>
      <c r="IA279" s="460">
        <v>8965.2999999999993</v>
      </c>
      <c r="IB279" s="460">
        <v>6308.3</v>
      </c>
      <c r="IC279" s="460">
        <v>6622.1</v>
      </c>
      <c r="ID279" s="460">
        <v>1973</v>
      </c>
      <c r="IE279" s="483">
        <v>86134.7</v>
      </c>
      <c r="IF279" s="483">
        <v>0</v>
      </c>
      <c r="IG279" s="483">
        <v>86134.7</v>
      </c>
      <c r="IH279" s="460">
        <v>19.5</v>
      </c>
      <c r="II279" s="460">
        <v>16253.2</v>
      </c>
      <c r="IJ279" s="460">
        <v>19656.25</v>
      </c>
      <c r="IK279" s="460">
        <v>24978</v>
      </c>
      <c r="IL279" s="460">
        <v>13928.75</v>
      </c>
      <c r="IM279" s="460">
        <v>7335.25</v>
      </c>
      <c r="IN279" s="460">
        <v>4367.25</v>
      </c>
      <c r="IO279" s="460">
        <v>3973.25</v>
      </c>
      <c r="IP279" s="460">
        <v>986.5</v>
      </c>
      <c r="IQ279" s="483">
        <v>91497.95</v>
      </c>
      <c r="IR279" s="460">
        <v>3.78</v>
      </c>
      <c r="IS279" s="460">
        <v>5266.31</v>
      </c>
      <c r="IT279" s="460">
        <v>2679.15</v>
      </c>
      <c r="IU279" s="460">
        <v>1293.1199999999999</v>
      </c>
      <c r="IV279" s="460">
        <v>463.89</v>
      </c>
      <c r="IW279" s="460">
        <v>122.91</v>
      </c>
      <c r="IX279" s="460">
        <v>40.35</v>
      </c>
      <c r="IY279" s="460">
        <v>24.21</v>
      </c>
      <c r="IZ279" s="460">
        <v>2.88</v>
      </c>
      <c r="JA279" s="483">
        <v>9896.6</v>
      </c>
      <c r="JB279" s="460">
        <v>15.72</v>
      </c>
      <c r="JC279" s="460">
        <v>10986.89</v>
      </c>
      <c r="JD279" s="460">
        <v>16977.099999999999</v>
      </c>
      <c r="JE279" s="460">
        <v>23684.880000000001</v>
      </c>
      <c r="JF279" s="460">
        <v>13464.86</v>
      </c>
      <c r="JG279" s="460">
        <v>7212.34</v>
      </c>
      <c r="JH279" s="460">
        <v>4326.8999999999996</v>
      </c>
      <c r="JI279" s="460">
        <v>3949.04</v>
      </c>
      <c r="JJ279" s="460">
        <v>983.62</v>
      </c>
      <c r="JK279" s="483">
        <v>81601.350000000006</v>
      </c>
      <c r="JL279" s="460">
        <v>8.6999999999999993</v>
      </c>
      <c r="JM279" s="460">
        <v>7324.6</v>
      </c>
      <c r="JN279" s="460">
        <v>13204.4</v>
      </c>
      <c r="JO279" s="460">
        <v>21053.200000000001</v>
      </c>
      <c r="JP279" s="460">
        <v>13464.9</v>
      </c>
      <c r="JQ279" s="460">
        <v>8815.1</v>
      </c>
      <c r="JR279" s="460">
        <v>6250</v>
      </c>
      <c r="JS279" s="460">
        <v>6581.7</v>
      </c>
      <c r="JT279" s="460">
        <v>1967.2</v>
      </c>
      <c r="JU279" s="483">
        <v>78669.8</v>
      </c>
      <c r="JV279" s="483">
        <v>0</v>
      </c>
      <c r="JW279" s="483">
        <v>78669.8</v>
      </c>
      <c r="JX279" s="461"/>
      <c r="JY279" s="461"/>
      <c r="JZ279" s="461"/>
      <c r="KA279" s="461"/>
      <c r="KB279" s="461"/>
      <c r="KC279" s="461"/>
      <c r="KD279" s="461"/>
      <c r="KE279" s="461"/>
      <c r="KF279" s="461"/>
      <c r="KG279" s="461"/>
      <c r="KH279" s="461"/>
      <c r="KI279" s="461"/>
      <c r="KJ279" s="461"/>
      <c r="KK279" s="461"/>
      <c r="KL279" s="461"/>
      <c r="KM279" s="461"/>
      <c r="KN279" s="461"/>
      <c r="KO279" s="461"/>
      <c r="KP279" s="461"/>
      <c r="KQ279" s="461"/>
      <c r="KR279" s="461"/>
      <c r="KS279" s="461"/>
      <c r="KT279" s="461"/>
      <c r="KU279" s="461"/>
      <c r="KV279" s="461"/>
      <c r="KW279" s="461"/>
      <c r="KX279" s="462"/>
    </row>
    <row r="280" spans="1:310" s="463" customFormat="1" x14ac:dyDescent="0.2">
      <c r="A280" s="457" t="s">
        <v>557</v>
      </c>
      <c r="B280" s="473" t="s">
        <v>1124</v>
      </c>
      <c r="C280" s="464" t="s">
        <v>782</v>
      </c>
      <c r="D280" s="465" t="s">
        <v>558</v>
      </c>
      <c r="E280" s="484">
        <v>3479</v>
      </c>
      <c r="F280" s="484">
        <v>5384</v>
      </c>
      <c r="G280" s="484">
        <v>13813</v>
      </c>
      <c r="H280" s="484">
        <v>10539</v>
      </c>
      <c r="I280" s="484">
        <v>6853</v>
      </c>
      <c r="J280" s="484">
        <v>4829</v>
      </c>
      <c r="K280" s="484">
        <v>5362</v>
      </c>
      <c r="L280" s="484">
        <v>580</v>
      </c>
      <c r="M280" s="485">
        <v>50839</v>
      </c>
      <c r="N280" s="484">
        <v>163</v>
      </c>
      <c r="O280" s="484">
        <v>129</v>
      </c>
      <c r="P280" s="484">
        <v>169</v>
      </c>
      <c r="Q280" s="484">
        <v>133</v>
      </c>
      <c r="R280" s="484">
        <v>88</v>
      </c>
      <c r="S280" s="484">
        <v>37</v>
      </c>
      <c r="T280" s="484">
        <v>36</v>
      </c>
      <c r="U280" s="484">
        <v>4</v>
      </c>
      <c r="V280" s="485">
        <v>759</v>
      </c>
      <c r="W280" s="484">
        <v>2</v>
      </c>
      <c r="X280" s="484">
        <v>2</v>
      </c>
      <c r="Y280" s="484">
        <v>0</v>
      </c>
      <c r="Z280" s="484">
        <v>2</v>
      </c>
      <c r="AA280" s="484">
        <v>2</v>
      </c>
      <c r="AB280" s="484">
        <v>0</v>
      </c>
      <c r="AC280" s="484">
        <v>2</v>
      </c>
      <c r="AD280" s="484">
        <v>0</v>
      </c>
      <c r="AE280" s="485">
        <v>10</v>
      </c>
      <c r="AF280" s="484">
        <v>3314</v>
      </c>
      <c r="AG280" s="484">
        <v>5253</v>
      </c>
      <c r="AH280" s="484">
        <v>13644</v>
      </c>
      <c r="AI280" s="484">
        <v>10404</v>
      </c>
      <c r="AJ280" s="484">
        <v>6763</v>
      </c>
      <c r="AK280" s="484">
        <v>4792</v>
      </c>
      <c r="AL280" s="484">
        <v>5324</v>
      </c>
      <c r="AM280" s="484">
        <v>576</v>
      </c>
      <c r="AN280" s="485">
        <v>50070</v>
      </c>
      <c r="AO280" s="484">
        <v>3</v>
      </c>
      <c r="AP280" s="484">
        <v>3</v>
      </c>
      <c r="AQ280" s="484">
        <v>42</v>
      </c>
      <c r="AR280" s="484">
        <v>32</v>
      </c>
      <c r="AS280" s="484">
        <v>31</v>
      </c>
      <c r="AT280" s="484">
        <v>22</v>
      </c>
      <c r="AU280" s="484">
        <v>27</v>
      </c>
      <c r="AV280" s="484">
        <v>18</v>
      </c>
      <c r="AW280" s="485">
        <v>178</v>
      </c>
      <c r="AX280" s="484">
        <v>3</v>
      </c>
      <c r="AY280" s="484">
        <v>3</v>
      </c>
      <c r="AZ280" s="484">
        <v>42</v>
      </c>
      <c r="BA280" s="484">
        <v>32</v>
      </c>
      <c r="BB280" s="484">
        <v>31</v>
      </c>
      <c r="BC280" s="484">
        <v>22</v>
      </c>
      <c r="BD280" s="484">
        <v>27</v>
      </c>
      <c r="BE280" s="484">
        <v>18</v>
      </c>
      <c r="BF280" s="486"/>
      <c r="BG280" s="485">
        <v>178</v>
      </c>
      <c r="BH280" s="484">
        <v>3</v>
      </c>
      <c r="BI280" s="484">
        <v>3314</v>
      </c>
      <c r="BJ280" s="484">
        <v>5292</v>
      </c>
      <c r="BK280" s="484">
        <v>13634</v>
      </c>
      <c r="BL280" s="484">
        <v>10403</v>
      </c>
      <c r="BM280" s="484">
        <v>6754</v>
      </c>
      <c r="BN280" s="484">
        <v>4797</v>
      </c>
      <c r="BO280" s="484">
        <v>5315</v>
      </c>
      <c r="BP280" s="484">
        <v>558</v>
      </c>
      <c r="BQ280" s="485">
        <v>50070</v>
      </c>
      <c r="BR280" s="484">
        <v>1</v>
      </c>
      <c r="BS280" s="484">
        <v>2240</v>
      </c>
      <c r="BT280" s="484">
        <v>2888</v>
      </c>
      <c r="BU280" s="484">
        <v>5025</v>
      </c>
      <c r="BV280" s="484">
        <v>3063</v>
      </c>
      <c r="BW280" s="484">
        <v>1620</v>
      </c>
      <c r="BX280" s="484">
        <v>918</v>
      </c>
      <c r="BY280" s="484">
        <v>697</v>
      </c>
      <c r="BZ280" s="484">
        <v>37</v>
      </c>
      <c r="CA280" s="485">
        <v>16489</v>
      </c>
      <c r="CB280" s="484">
        <v>1</v>
      </c>
      <c r="CC280" s="484">
        <v>5</v>
      </c>
      <c r="CD280" s="484">
        <v>40</v>
      </c>
      <c r="CE280" s="484">
        <v>149</v>
      </c>
      <c r="CF280" s="484">
        <v>96</v>
      </c>
      <c r="CG280" s="484">
        <v>68</v>
      </c>
      <c r="CH280" s="484">
        <v>47</v>
      </c>
      <c r="CI280" s="484">
        <v>30</v>
      </c>
      <c r="CJ280" s="484">
        <v>1</v>
      </c>
      <c r="CK280" s="485">
        <v>437</v>
      </c>
      <c r="CL280" s="484">
        <v>0</v>
      </c>
      <c r="CM280" s="484">
        <v>0</v>
      </c>
      <c r="CN280" s="484">
        <v>0</v>
      </c>
      <c r="CO280" s="484">
        <v>4</v>
      </c>
      <c r="CP280" s="484">
        <v>6</v>
      </c>
      <c r="CQ280" s="484">
        <v>2</v>
      </c>
      <c r="CR280" s="484">
        <v>5</v>
      </c>
      <c r="CS280" s="484">
        <v>20</v>
      </c>
      <c r="CT280" s="484">
        <v>3</v>
      </c>
      <c r="CU280" s="485">
        <v>40</v>
      </c>
      <c r="CV280" s="484">
        <v>21</v>
      </c>
      <c r="CW280" s="484">
        <v>31</v>
      </c>
      <c r="CX280" s="484">
        <v>46</v>
      </c>
      <c r="CY280" s="484">
        <v>54</v>
      </c>
      <c r="CZ280" s="484">
        <v>32</v>
      </c>
      <c r="DA280" s="484">
        <v>24</v>
      </c>
      <c r="DB280" s="484">
        <v>33</v>
      </c>
      <c r="DC280" s="484">
        <v>10</v>
      </c>
      <c r="DD280" s="485">
        <v>251</v>
      </c>
      <c r="DE280" s="484">
        <v>105</v>
      </c>
      <c r="DF280" s="484">
        <v>137</v>
      </c>
      <c r="DG280" s="484">
        <v>186</v>
      </c>
      <c r="DH280" s="484">
        <v>120</v>
      </c>
      <c r="DI280" s="484">
        <v>61</v>
      </c>
      <c r="DJ280" s="484">
        <v>47</v>
      </c>
      <c r="DK280" s="484">
        <v>28</v>
      </c>
      <c r="DL280" s="484">
        <v>4</v>
      </c>
      <c r="DM280" s="485">
        <v>688</v>
      </c>
      <c r="DN280" s="484">
        <v>0</v>
      </c>
      <c r="DO280" s="484">
        <v>0</v>
      </c>
      <c r="DP280" s="484">
        <v>0</v>
      </c>
      <c r="DQ280" s="484">
        <v>0</v>
      </c>
      <c r="DR280" s="484">
        <v>0</v>
      </c>
      <c r="DS280" s="484">
        <v>0</v>
      </c>
      <c r="DT280" s="484">
        <v>0</v>
      </c>
      <c r="DU280" s="484">
        <v>0</v>
      </c>
      <c r="DV280" s="485">
        <v>0</v>
      </c>
      <c r="DW280" s="484">
        <v>29</v>
      </c>
      <c r="DX280" s="484">
        <v>26</v>
      </c>
      <c r="DY280" s="484">
        <v>27</v>
      </c>
      <c r="DZ280" s="484">
        <v>16</v>
      </c>
      <c r="EA280" s="484">
        <v>9</v>
      </c>
      <c r="EB280" s="484">
        <v>3</v>
      </c>
      <c r="EC280" s="484">
        <v>5</v>
      </c>
      <c r="ED280" s="484">
        <v>4</v>
      </c>
      <c r="EE280" s="485">
        <v>119</v>
      </c>
      <c r="EF280" s="484">
        <v>134</v>
      </c>
      <c r="EG280" s="484">
        <v>163</v>
      </c>
      <c r="EH280" s="484">
        <v>213</v>
      </c>
      <c r="EI280" s="484">
        <v>136</v>
      </c>
      <c r="EJ280" s="484">
        <v>70</v>
      </c>
      <c r="EK280" s="484">
        <v>50</v>
      </c>
      <c r="EL280" s="484">
        <v>33</v>
      </c>
      <c r="EM280" s="484">
        <v>8</v>
      </c>
      <c r="EN280" s="485">
        <v>807</v>
      </c>
      <c r="EO280" s="484">
        <v>86</v>
      </c>
      <c r="EP280" s="484">
        <v>90</v>
      </c>
      <c r="EQ280" s="484">
        <v>114</v>
      </c>
      <c r="ER280" s="484">
        <v>69</v>
      </c>
      <c r="ES280" s="484">
        <v>31</v>
      </c>
      <c r="ET280" s="484">
        <v>22</v>
      </c>
      <c r="EU280" s="484">
        <v>17</v>
      </c>
      <c r="EV280" s="484">
        <v>7</v>
      </c>
      <c r="EW280" s="485">
        <v>436</v>
      </c>
      <c r="EX280" s="484">
        <v>0</v>
      </c>
      <c r="EY280" s="484">
        <v>0</v>
      </c>
      <c r="EZ280" s="484">
        <v>0</v>
      </c>
      <c r="FA280" s="484">
        <v>0</v>
      </c>
      <c r="FB280" s="484">
        <v>0</v>
      </c>
      <c r="FC280" s="484">
        <v>0</v>
      </c>
      <c r="FD280" s="484">
        <v>0</v>
      </c>
      <c r="FE280" s="484">
        <v>0</v>
      </c>
      <c r="FF280" s="485">
        <v>0</v>
      </c>
      <c r="FG280" s="484">
        <v>0</v>
      </c>
      <c r="FH280" s="484">
        <v>0</v>
      </c>
      <c r="FI280" s="484">
        <v>0</v>
      </c>
      <c r="FJ280" s="484">
        <v>0</v>
      </c>
      <c r="FK280" s="484">
        <v>0</v>
      </c>
      <c r="FL280" s="484">
        <v>0</v>
      </c>
      <c r="FM280" s="484">
        <v>0</v>
      </c>
      <c r="FN280" s="484">
        <v>0</v>
      </c>
      <c r="FO280" s="485">
        <v>0</v>
      </c>
      <c r="FP280" s="484">
        <v>0</v>
      </c>
      <c r="FQ280" s="484">
        <v>0</v>
      </c>
      <c r="FR280" s="484">
        <v>0</v>
      </c>
      <c r="FS280" s="484">
        <v>0</v>
      </c>
      <c r="FT280" s="484">
        <v>0</v>
      </c>
      <c r="FU280" s="484">
        <v>0</v>
      </c>
      <c r="FV280" s="484">
        <v>1</v>
      </c>
      <c r="FW280" s="484">
        <v>0</v>
      </c>
      <c r="FX280" s="485">
        <v>1</v>
      </c>
      <c r="FY280" s="484">
        <v>86</v>
      </c>
      <c r="FZ280" s="484">
        <v>90</v>
      </c>
      <c r="GA280" s="484">
        <v>114</v>
      </c>
      <c r="GB280" s="484">
        <v>69</v>
      </c>
      <c r="GC280" s="484">
        <v>31</v>
      </c>
      <c r="GD280" s="484">
        <v>22</v>
      </c>
      <c r="GE280" s="484">
        <v>16</v>
      </c>
      <c r="GF280" s="484">
        <v>7</v>
      </c>
      <c r="GG280" s="485">
        <v>435</v>
      </c>
      <c r="GH280" s="484">
        <v>1</v>
      </c>
      <c r="GI280" s="484">
        <v>1040</v>
      </c>
      <c r="GJ280" s="484">
        <v>2338</v>
      </c>
      <c r="GK280" s="484">
        <v>8428</v>
      </c>
      <c r="GL280" s="484">
        <v>7222</v>
      </c>
      <c r="GM280" s="484">
        <v>5055</v>
      </c>
      <c r="GN280" s="484">
        <v>3824</v>
      </c>
      <c r="GO280" s="484">
        <v>4563</v>
      </c>
      <c r="GP280" s="484">
        <v>513</v>
      </c>
      <c r="GQ280" s="485">
        <v>32984</v>
      </c>
      <c r="GR280" s="484">
        <v>2</v>
      </c>
      <c r="GS280" s="484">
        <v>2274</v>
      </c>
      <c r="GT280" s="484">
        <v>2954</v>
      </c>
      <c r="GU280" s="484">
        <v>5206</v>
      </c>
      <c r="GV280" s="484">
        <v>3181</v>
      </c>
      <c r="GW280" s="484">
        <v>1699</v>
      </c>
      <c r="GX280" s="484">
        <v>973</v>
      </c>
      <c r="GY280" s="484">
        <v>752</v>
      </c>
      <c r="GZ280" s="484">
        <v>45</v>
      </c>
      <c r="HA280" s="485">
        <v>17086</v>
      </c>
      <c r="HB280" s="460">
        <v>0</v>
      </c>
      <c r="HC280" s="460">
        <v>21.25</v>
      </c>
      <c r="HD280" s="460">
        <v>10.63</v>
      </c>
      <c r="HE280" s="460">
        <v>7.5</v>
      </c>
      <c r="HF280" s="460">
        <v>2.5</v>
      </c>
      <c r="HG280" s="460">
        <v>1</v>
      </c>
      <c r="HH280" s="460">
        <v>1.5</v>
      </c>
      <c r="HI280" s="460">
        <v>0.5</v>
      </c>
      <c r="HJ280" s="460">
        <v>0</v>
      </c>
      <c r="HK280" s="483">
        <v>44.88</v>
      </c>
      <c r="HL280" s="460">
        <v>2.5</v>
      </c>
      <c r="HM280" s="460">
        <v>2766.5</v>
      </c>
      <c r="HN280" s="460">
        <v>4583.37</v>
      </c>
      <c r="HO280" s="460">
        <v>12367.5</v>
      </c>
      <c r="HP280" s="460">
        <v>9635.75</v>
      </c>
      <c r="HQ280" s="460">
        <v>6346</v>
      </c>
      <c r="HR280" s="460">
        <v>4554.75</v>
      </c>
      <c r="HS280" s="460">
        <v>5128.75</v>
      </c>
      <c r="HT280" s="460">
        <v>552</v>
      </c>
      <c r="HU280" s="483">
        <v>45937.120000000003</v>
      </c>
      <c r="HV280" s="460">
        <v>1.4</v>
      </c>
      <c r="HW280" s="460">
        <v>1844.3</v>
      </c>
      <c r="HX280" s="460">
        <v>3564.8</v>
      </c>
      <c r="HY280" s="460">
        <v>10993.3</v>
      </c>
      <c r="HZ280" s="460">
        <v>9635.7999999999993</v>
      </c>
      <c r="IA280" s="460">
        <v>7756.2</v>
      </c>
      <c r="IB280" s="460">
        <v>6579.1</v>
      </c>
      <c r="IC280" s="460">
        <v>8547.9</v>
      </c>
      <c r="ID280" s="460">
        <v>1104</v>
      </c>
      <c r="IE280" s="483">
        <v>50026.8</v>
      </c>
      <c r="IF280" s="483">
        <v>0</v>
      </c>
      <c r="IG280" s="483">
        <v>50026.8</v>
      </c>
      <c r="IH280" s="460">
        <v>2.5</v>
      </c>
      <c r="II280" s="460">
        <v>2766.5</v>
      </c>
      <c r="IJ280" s="460">
        <v>4583.37</v>
      </c>
      <c r="IK280" s="460">
        <v>12367.5</v>
      </c>
      <c r="IL280" s="460">
        <v>9635.75</v>
      </c>
      <c r="IM280" s="460">
        <v>6346</v>
      </c>
      <c r="IN280" s="460">
        <v>4554.75</v>
      </c>
      <c r="IO280" s="460">
        <v>5128.75</v>
      </c>
      <c r="IP280" s="460">
        <v>552</v>
      </c>
      <c r="IQ280" s="483">
        <v>45937.120000000003</v>
      </c>
      <c r="IR280" s="460">
        <v>0.8</v>
      </c>
      <c r="IS280" s="460">
        <v>601.98</v>
      </c>
      <c r="IT280" s="460">
        <v>815.94</v>
      </c>
      <c r="IU280" s="460">
        <v>1367.55</v>
      </c>
      <c r="IV280" s="460">
        <v>514.07000000000005</v>
      </c>
      <c r="IW280" s="460">
        <v>102.45</v>
      </c>
      <c r="IX280" s="460">
        <v>34.74</v>
      </c>
      <c r="IY280" s="460">
        <v>13.08</v>
      </c>
      <c r="IZ280" s="460">
        <v>0</v>
      </c>
      <c r="JA280" s="483">
        <v>3450.61</v>
      </c>
      <c r="JB280" s="460">
        <v>1.7</v>
      </c>
      <c r="JC280" s="460">
        <v>2164.52</v>
      </c>
      <c r="JD280" s="460">
        <v>3767.43</v>
      </c>
      <c r="JE280" s="460">
        <v>10999.95</v>
      </c>
      <c r="JF280" s="460">
        <v>9121.68</v>
      </c>
      <c r="JG280" s="460">
        <v>6243.55</v>
      </c>
      <c r="JH280" s="460">
        <v>4520.01</v>
      </c>
      <c r="JI280" s="460">
        <v>5115.67</v>
      </c>
      <c r="JJ280" s="460">
        <v>552</v>
      </c>
      <c r="JK280" s="483">
        <v>42486.51</v>
      </c>
      <c r="JL280" s="460">
        <v>0.9</v>
      </c>
      <c r="JM280" s="460">
        <v>1443</v>
      </c>
      <c r="JN280" s="460">
        <v>2930.2</v>
      </c>
      <c r="JO280" s="460">
        <v>9777.7000000000007</v>
      </c>
      <c r="JP280" s="460">
        <v>9121.7000000000007</v>
      </c>
      <c r="JQ280" s="460">
        <v>7631</v>
      </c>
      <c r="JR280" s="460">
        <v>6528.9</v>
      </c>
      <c r="JS280" s="460">
        <v>8526.1</v>
      </c>
      <c r="JT280" s="460">
        <v>1104</v>
      </c>
      <c r="JU280" s="483">
        <v>47063.5</v>
      </c>
      <c r="JV280" s="483">
        <v>0</v>
      </c>
      <c r="JW280" s="483">
        <v>47063.5</v>
      </c>
      <c r="JX280" s="461"/>
      <c r="JY280" s="461"/>
      <c r="JZ280" s="461"/>
      <c r="KA280" s="461"/>
      <c r="KB280" s="461"/>
      <c r="KC280" s="461"/>
      <c r="KD280" s="461"/>
      <c r="KE280" s="461"/>
      <c r="KF280" s="461"/>
      <c r="KG280" s="461"/>
      <c r="KH280" s="461"/>
      <c r="KI280" s="461"/>
      <c r="KJ280" s="461"/>
      <c r="KK280" s="461"/>
      <c r="KL280" s="461"/>
      <c r="KM280" s="461"/>
      <c r="KN280" s="461"/>
      <c r="KO280" s="461"/>
      <c r="KP280" s="461"/>
      <c r="KQ280" s="461"/>
      <c r="KR280" s="461"/>
      <c r="KS280" s="461"/>
      <c r="KT280" s="461"/>
      <c r="KU280" s="461"/>
      <c r="KV280" s="461"/>
      <c r="KW280" s="461"/>
      <c r="KX280" s="462"/>
    </row>
    <row r="281" spans="1:310" s="463" customFormat="1" x14ac:dyDescent="0.2">
      <c r="A281" s="457" t="s">
        <v>559</v>
      </c>
      <c r="B281" s="473" t="s">
        <v>1125</v>
      </c>
      <c r="C281" s="464" t="s">
        <v>626</v>
      </c>
      <c r="D281" s="465" t="s">
        <v>560</v>
      </c>
      <c r="E281" s="484">
        <v>1352</v>
      </c>
      <c r="F281" s="484">
        <v>4062</v>
      </c>
      <c r="G281" s="484">
        <v>8620</v>
      </c>
      <c r="H281" s="484">
        <v>7658</v>
      </c>
      <c r="I281" s="484">
        <v>7065</v>
      </c>
      <c r="J281" s="484">
        <v>4992</v>
      </c>
      <c r="K281" s="484">
        <v>4640</v>
      </c>
      <c r="L281" s="484">
        <v>450</v>
      </c>
      <c r="M281" s="485">
        <v>38839</v>
      </c>
      <c r="N281" s="484">
        <v>232</v>
      </c>
      <c r="O281" s="484">
        <v>250</v>
      </c>
      <c r="P281" s="484">
        <v>88</v>
      </c>
      <c r="Q281" s="484">
        <v>98</v>
      </c>
      <c r="R281" s="484">
        <v>65</v>
      </c>
      <c r="S281" s="484">
        <v>50</v>
      </c>
      <c r="T281" s="484">
        <v>35</v>
      </c>
      <c r="U281" s="484">
        <v>17</v>
      </c>
      <c r="V281" s="485">
        <v>835</v>
      </c>
      <c r="W281" s="484">
        <v>3</v>
      </c>
      <c r="X281" s="484">
        <v>0</v>
      </c>
      <c r="Y281" s="484">
        <v>0</v>
      </c>
      <c r="Z281" s="484">
        <v>1</v>
      </c>
      <c r="AA281" s="484">
        <v>0</v>
      </c>
      <c r="AB281" s="484">
        <v>0</v>
      </c>
      <c r="AC281" s="484">
        <v>0</v>
      </c>
      <c r="AD281" s="484">
        <v>0</v>
      </c>
      <c r="AE281" s="485">
        <v>4</v>
      </c>
      <c r="AF281" s="484">
        <v>1117</v>
      </c>
      <c r="AG281" s="484">
        <v>3812</v>
      </c>
      <c r="AH281" s="484">
        <v>8532</v>
      </c>
      <c r="AI281" s="484">
        <v>7559</v>
      </c>
      <c r="AJ281" s="484">
        <v>7000</v>
      </c>
      <c r="AK281" s="484">
        <v>4942</v>
      </c>
      <c r="AL281" s="484">
        <v>4605</v>
      </c>
      <c r="AM281" s="484">
        <v>433</v>
      </c>
      <c r="AN281" s="485">
        <v>38000</v>
      </c>
      <c r="AO281" s="484">
        <v>1</v>
      </c>
      <c r="AP281" s="484">
        <v>14</v>
      </c>
      <c r="AQ281" s="484">
        <v>35</v>
      </c>
      <c r="AR281" s="484">
        <v>49</v>
      </c>
      <c r="AS281" s="484">
        <v>43</v>
      </c>
      <c r="AT281" s="484">
        <v>39</v>
      </c>
      <c r="AU281" s="484">
        <v>29</v>
      </c>
      <c r="AV281" s="484">
        <v>7</v>
      </c>
      <c r="AW281" s="485">
        <v>217</v>
      </c>
      <c r="AX281" s="484">
        <v>1</v>
      </c>
      <c r="AY281" s="484">
        <v>14</v>
      </c>
      <c r="AZ281" s="484">
        <v>35</v>
      </c>
      <c r="BA281" s="484">
        <v>49</v>
      </c>
      <c r="BB281" s="484">
        <v>43</v>
      </c>
      <c r="BC281" s="484">
        <v>39</v>
      </c>
      <c r="BD281" s="484">
        <v>29</v>
      </c>
      <c r="BE281" s="484">
        <v>7</v>
      </c>
      <c r="BF281" s="486"/>
      <c r="BG281" s="485">
        <v>217</v>
      </c>
      <c r="BH281" s="484">
        <v>1</v>
      </c>
      <c r="BI281" s="484">
        <v>1130</v>
      </c>
      <c r="BJ281" s="484">
        <v>3833</v>
      </c>
      <c r="BK281" s="484">
        <v>8546</v>
      </c>
      <c r="BL281" s="484">
        <v>7553</v>
      </c>
      <c r="BM281" s="484">
        <v>6996</v>
      </c>
      <c r="BN281" s="484">
        <v>4932</v>
      </c>
      <c r="BO281" s="484">
        <v>4583</v>
      </c>
      <c r="BP281" s="484">
        <v>426</v>
      </c>
      <c r="BQ281" s="485">
        <v>38000</v>
      </c>
      <c r="BR281" s="484">
        <v>0</v>
      </c>
      <c r="BS281" s="484">
        <v>558</v>
      </c>
      <c r="BT281" s="484">
        <v>2354</v>
      </c>
      <c r="BU281" s="484">
        <v>2911</v>
      </c>
      <c r="BV281" s="484">
        <v>2095</v>
      </c>
      <c r="BW281" s="484">
        <v>1385</v>
      </c>
      <c r="BX281" s="484">
        <v>666</v>
      </c>
      <c r="BY281" s="484">
        <v>532</v>
      </c>
      <c r="BZ281" s="484">
        <v>27</v>
      </c>
      <c r="CA281" s="485">
        <v>10528</v>
      </c>
      <c r="CB281" s="484">
        <v>0</v>
      </c>
      <c r="CC281" s="484">
        <v>5</v>
      </c>
      <c r="CD281" s="484">
        <v>20</v>
      </c>
      <c r="CE281" s="484">
        <v>70</v>
      </c>
      <c r="CF281" s="484">
        <v>85</v>
      </c>
      <c r="CG281" s="484">
        <v>58</v>
      </c>
      <c r="CH281" s="484">
        <v>44</v>
      </c>
      <c r="CI281" s="484">
        <v>30</v>
      </c>
      <c r="CJ281" s="484">
        <v>1</v>
      </c>
      <c r="CK281" s="485">
        <v>313</v>
      </c>
      <c r="CL281" s="484">
        <v>0</v>
      </c>
      <c r="CM281" s="484">
        <v>2</v>
      </c>
      <c r="CN281" s="484">
        <v>2</v>
      </c>
      <c r="CO281" s="484">
        <v>7</v>
      </c>
      <c r="CP281" s="484">
        <v>5</v>
      </c>
      <c r="CQ281" s="484">
        <v>6</v>
      </c>
      <c r="CR281" s="484">
        <v>9</v>
      </c>
      <c r="CS281" s="484">
        <v>10</v>
      </c>
      <c r="CT281" s="484">
        <v>3</v>
      </c>
      <c r="CU281" s="485">
        <v>44</v>
      </c>
      <c r="CV281" s="484">
        <v>19</v>
      </c>
      <c r="CW281" s="484">
        <v>16</v>
      </c>
      <c r="CX281" s="484">
        <v>46</v>
      </c>
      <c r="CY281" s="484">
        <v>27</v>
      </c>
      <c r="CZ281" s="484">
        <v>20</v>
      </c>
      <c r="DA281" s="484">
        <v>27</v>
      </c>
      <c r="DB281" s="484">
        <v>19</v>
      </c>
      <c r="DC281" s="484">
        <v>5</v>
      </c>
      <c r="DD281" s="485">
        <v>179</v>
      </c>
      <c r="DE281" s="484">
        <v>26</v>
      </c>
      <c r="DF281" s="484">
        <v>43</v>
      </c>
      <c r="DG281" s="484">
        <v>74</v>
      </c>
      <c r="DH281" s="484">
        <v>43</v>
      </c>
      <c r="DI281" s="484">
        <v>17</v>
      </c>
      <c r="DJ281" s="484">
        <v>14</v>
      </c>
      <c r="DK281" s="484">
        <v>13</v>
      </c>
      <c r="DL281" s="484">
        <v>5</v>
      </c>
      <c r="DM281" s="485">
        <v>235</v>
      </c>
      <c r="DN281" s="484">
        <v>25</v>
      </c>
      <c r="DO281" s="484">
        <v>61</v>
      </c>
      <c r="DP281" s="484">
        <v>61</v>
      </c>
      <c r="DQ281" s="484">
        <v>50</v>
      </c>
      <c r="DR281" s="484">
        <v>40</v>
      </c>
      <c r="DS281" s="484">
        <v>24</v>
      </c>
      <c r="DT281" s="484">
        <v>13</v>
      </c>
      <c r="DU281" s="484">
        <v>0</v>
      </c>
      <c r="DV281" s="485">
        <v>274</v>
      </c>
      <c r="DW281" s="484">
        <v>20</v>
      </c>
      <c r="DX281" s="484">
        <v>20</v>
      </c>
      <c r="DY281" s="484">
        <v>16</v>
      </c>
      <c r="DZ281" s="484">
        <v>10</v>
      </c>
      <c r="EA281" s="484">
        <v>10</v>
      </c>
      <c r="EB281" s="484">
        <v>5</v>
      </c>
      <c r="EC281" s="484">
        <v>10</v>
      </c>
      <c r="ED281" s="484">
        <v>2</v>
      </c>
      <c r="EE281" s="485">
        <v>93</v>
      </c>
      <c r="EF281" s="484">
        <v>71</v>
      </c>
      <c r="EG281" s="484">
        <v>124</v>
      </c>
      <c r="EH281" s="484">
        <v>151</v>
      </c>
      <c r="EI281" s="484">
        <v>103</v>
      </c>
      <c r="EJ281" s="484">
        <v>67</v>
      </c>
      <c r="EK281" s="484">
        <v>43</v>
      </c>
      <c r="EL281" s="484">
        <v>36</v>
      </c>
      <c r="EM281" s="484">
        <v>7</v>
      </c>
      <c r="EN281" s="485">
        <v>602</v>
      </c>
      <c r="EO281" s="484">
        <v>26</v>
      </c>
      <c r="EP281" s="484">
        <v>43</v>
      </c>
      <c r="EQ281" s="484">
        <v>74</v>
      </c>
      <c r="ER281" s="484">
        <v>43</v>
      </c>
      <c r="ES281" s="484">
        <v>17</v>
      </c>
      <c r="ET281" s="484">
        <v>14</v>
      </c>
      <c r="EU281" s="484">
        <v>13</v>
      </c>
      <c r="EV281" s="484">
        <v>5</v>
      </c>
      <c r="EW281" s="485">
        <v>235</v>
      </c>
      <c r="EX281" s="484">
        <v>0</v>
      </c>
      <c r="EY281" s="484">
        <v>0</v>
      </c>
      <c r="EZ281" s="484">
        <v>0</v>
      </c>
      <c r="FA281" s="484">
        <v>0</v>
      </c>
      <c r="FB281" s="484">
        <v>0</v>
      </c>
      <c r="FC281" s="484">
        <v>0</v>
      </c>
      <c r="FD281" s="484">
        <v>0</v>
      </c>
      <c r="FE281" s="484">
        <v>0</v>
      </c>
      <c r="FF281" s="485">
        <v>0</v>
      </c>
      <c r="FG281" s="484">
        <v>0</v>
      </c>
      <c r="FH281" s="484">
        <v>0</v>
      </c>
      <c r="FI281" s="484">
        <v>0</v>
      </c>
      <c r="FJ281" s="484">
        <v>0</v>
      </c>
      <c r="FK281" s="484">
        <v>0</v>
      </c>
      <c r="FL281" s="484">
        <v>0</v>
      </c>
      <c r="FM281" s="484">
        <v>0</v>
      </c>
      <c r="FN281" s="484">
        <v>0</v>
      </c>
      <c r="FO281" s="485">
        <v>0</v>
      </c>
      <c r="FP281" s="484">
        <v>1</v>
      </c>
      <c r="FQ281" s="484">
        <v>0</v>
      </c>
      <c r="FR281" s="484">
        <v>4</v>
      </c>
      <c r="FS281" s="484">
        <v>3</v>
      </c>
      <c r="FT281" s="484">
        <v>5</v>
      </c>
      <c r="FU281" s="484">
        <v>2</v>
      </c>
      <c r="FV281" s="484">
        <v>5</v>
      </c>
      <c r="FW281" s="484">
        <v>0</v>
      </c>
      <c r="FX281" s="485">
        <v>20</v>
      </c>
      <c r="FY281" s="484">
        <v>25</v>
      </c>
      <c r="FZ281" s="484">
        <v>43</v>
      </c>
      <c r="GA281" s="484">
        <v>70</v>
      </c>
      <c r="GB281" s="484">
        <v>40</v>
      </c>
      <c r="GC281" s="484">
        <v>12</v>
      </c>
      <c r="GD281" s="484">
        <v>12</v>
      </c>
      <c r="GE281" s="484">
        <v>8</v>
      </c>
      <c r="GF281" s="484">
        <v>5</v>
      </c>
      <c r="GG281" s="485">
        <v>215</v>
      </c>
      <c r="GH281" s="484">
        <v>1</v>
      </c>
      <c r="GI281" s="484">
        <v>520</v>
      </c>
      <c r="GJ281" s="484">
        <v>1376</v>
      </c>
      <c r="GK281" s="484">
        <v>5481</v>
      </c>
      <c r="GL281" s="484">
        <v>5308</v>
      </c>
      <c r="GM281" s="484">
        <v>5497</v>
      </c>
      <c r="GN281" s="484">
        <v>4184</v>
      </c>
      <c r="GO281" s="484">
        <v>3988</v>
      </c>
      <c r="GP281" s="484">
        <v>393</v>
      </c>
      <c r="GQ281" s="485">
        <v>26748</v>
      </c>
      <c r="GR281" s="484">
        <v>0</v>
      </c>
      <c r="GS281" s="484">
        <v>610</v>
      </c>
      <c r="GT281" s="484">
        <v>2457</v>
      </c>
      <c r="GU281" s="484">
        <v>3065</v>
      </c>
      <c r="GV281" s="484">
        <v>2245</v>
      </c>
      <c r="GW281" s="484">
        <v>1499</v>
      </c>
      <c r="GX281" s="484">
        <v>748</v>
      </c>
      <c r="GY281" s="484">
        <v>595</v>
      </c>
      <c r="GZ281" s="484">
        <v>33</v>
      </c>
      <c r="HA281" s="485">
        <v>11252</v>
      </c>
      <c r="HB281" s="460">
        <v>0</v>
      </c>
      <c r="HC281" s="460">
        <v>25.25</v>
      </c>
      <c r="HD281" s="460">
        <v>2.875</v>
      </c>
      <c r="HE281" s="460">
        <v>0</v>
      </c>
      <c r="HF281" s="460">
        <v>0.875</v>
      </c>
      <c r="HG281" s="460">
        <v>0.5</v>
      </c>
      <c r="HH281" s="460">
        <v>0</v>
      </c>
      <c r="HI281" s="460">
        <v>0</v>
      </c>
      <c r="HJ281" s="460">
        <v>0</v>
      </c>
      <c r="HK281" s="483">
        <v>29.5</v>
      </c>
      <c r="HL281" s="460">
        <v>1</v>
      </c>
      <c r="HM281" s="460">
        <v>970.5</v>
      </c>
      <c r="HN281" s="460">
        <v>3225.125</v>
      </c>
      <c r="HO281" s="460">
        <v>7782.75</v>
      </c>
      <c r="HP281" s="460">
        <v>6989.625</v>
      </c>
      <c r="HQ281" s="460">
        <v>6621.75</v>
      </c>
      <c r="HR281" s="460">
        <v>4743</v>
      </c>
      <c r="HS281" s="460">
        <v>4441</v>
      </c>
      <c r="HT281" s="460">
        <v>419.5</v>
      </c>
      <c r="HU281" s="483">
        <v>35194.25</v>
      </c>
      <c r="HV281" s="460">
        <v>0.6</v>
      </c>
      <c r="HW281" s="460">
        <v>647</v>
      </c>
      <c r="HX281" s="460">
        <v>2508.4</v>
      </c>
      <c r="HY281" s="460">
        <v>6918</v>
      </c>
      <c r="HZ281" s="460">
        <v>6989.6</v>
      </c>
      <c r="IA281" s="460">
        <v>8093.3</v>
      </c>
      <c r="IB281" s="460">
        <v>6851</v>
      </c>
      <c r="IC281" s="460">
        <v>7401.7</v>
      </c>
      <c r="ID281" s="460">
        <v>839</v>
      </c>
      <c r="IE281" s="483">
        <v>40248.6</v>
      </c>
      <c r="IF281" s="483">
        <v>236.7</v>
      </c>
      <c r="IG281" s="483">
        <v>40485.300000000003</v>
      </c>
      <c r="IH281" s="460">
        <v>1</v>
      </c>
      <c r="II281" s="460">
        <v>970.5</v>
      </c>
      <c r="IJ281" s="460">
        <v>3225.125</v>
      </c>
      <c r="IK281" s="460">
        <v>7782.75</v>
      </c>
      <c r="IL281" s="460">
        <v>6989.625</v>
      </c>
      <c r="IM281" s="460">
        <v>6621.75</v>
      </c>
      <c r="IN281" s="460">
        <v>4743</v>
      </c>
      <c r="IO281" s="460">
        <v>4441</v>
      </c>
      <c r="IP281" s="460">
        <v>419.5</v>
      </c>
      <c r="IQ281" s="483">
        <v>35194.25</v>
      </c>
      <c r="IR281" s="460">
        <v>0</v>
      </c>
      <c r="IS281" s="460">
        <v>145.08000000000001</v>
      </c>
      <c r="IT281" s="460">
        <v>790.13</v>
      </c>
      <c r="IU281" s="460">
        <v>782.8</v>
      </c>
      <c r="IV281" s="460">
        <v>372.7</v>
      </c>
      <c r="IW281" s="460">
        <v>135.44</v>
      </c>
      <c r="IX281" s="460">
        <v>41.91</v>
      </c>
      <c r="IY281" s="460">
        <v>33.840000000000003</v>
      </c>
      <c r="IZ281" s="460">
        <v>1.51</v>
      </c>
      <c r="JA281" s="483">
        <v>2303.41</v>
      </c>
      <c r="JB281" s="460">
        <v>1</v>
      </c>
      <c r="JC281" s="460">
        <v>825.42</v>
      </c>
      <c r="JD281" s="460">
        <v>2434.9949999999999</v>
      </c>
      <c r="JE281" s="460">
        <v>6999.95</v>
      </c>
      <c r="JF281" s="460">
        <v>6616.9250000000002</v>
      </c>
      <c r="JG281" s="460">
        <v>6486.31</v>
      </c>
      <c r="JH281" s="460">
        <v>4701.09</v>
      </c>
      <c r="JI281" s="460">
        <v>4407.16</v>
      </c>
      <c r="JJ281" s="460">
        <v>417.99</v>
      </c>
      <c r="JK281" s="483">
        <v>32890.839999999997</v>
      </c>
      <c r="JL281" s="460">
        <v>0.6</v>
      </c>
      <c r="JM281" s="460">
        <v>550.29999999999995</v>
      </c>
      <c r="JN281" s="460">
        <v>1893.9</v>
      </c>
      <c r="JO281" s="460">
        <v>6222.2</v>
      </c>
      <c r="JP281" s="460">
        <v>6616.9</v>
      </c>
      <c r="JQ281" s="460">
        <v>7927.7</v>
      </c>
      <c r="JR281" s="460">
        <v>6790.5</v>
      </c>
      <c r="JS281" s="460">
        <v>7345.3</v>
      </c>
      <c r="JT281" s="460">
        <v>836</v>
      </c>
      <c r="JU281" s="483">
        <v>38183.4</v>
      </c>
      <c r="JV281" s="483">
        <v>236.7</v>
      </c>
      <c r="JW281" s="483">
        <v>38420.1</v>
      </c>
      <c r="JX281" s="461"/>
      <c r="JY281" s="461"/>
      <c r="JZ281" s="461"/>
      <c r="KA281" s="461"/>
      <c r="KB281" s="461"/>
      <c r="KC281" s="461"/>
      <c r="KD281" s="461"/>
      <c r="KE281" s="461"/>
      <c r="KF281" s="461"/>
      <c r="KG281" s="461"/>
      <c r="KH281" s="461"/>
      <c r="KI281" s="461"/>
      <c r="KJ281" s="461"/>
      <c r="KK281" s="461"/>
      <c r="KL281" s="461"/>
      <c r="KM281" s="461"/>
      <c r="KN281" s="461"/>
      <c r="KO281" s="461"/>
      <c r="KP281" s="461"/>
      <c r="KQ281" s="461"/>
      <c r="KR281" s="461"/>
      <c r="KS281" s="461"/>
      <c r="KT281" s="461"/>
      <c r="KU281" s="461"/>
      <c r="KV281" s="461"/>
      <c r="KW281" s="461"/>
      <c r="KX281" s="462"/>
    </row>
    <row r="282" spans="1:310" s="463" customFormat="1" x14ac:dyDescent="0.2">
      <c r="A282" s="457" t="s">
        <v>561</v>
      </c>
      <c r="B282" s="473" t="s">
        <v>1126</v>
      </c>
      <c r="C282" s="464" t="s">
        <v>782</v>
      </c>
      <c r="D282" s="465" t="s">
        <v>562</v>
      </c>
      <c r="E282" s="484">
        <v>1703</v>
      </c>
      <c r="F282" s="484">
        <v>6319</v>
      </c>
      <c r="G282" s="484">
        <v>18128</v>
      </c>
      <c r="H282" s="484">
        <v>13352</v>
      </c>
      <c r="I282" s="484">
        <v>9916</v>
      </c>
      <c r="J282" s="484">
        <v>6032</v>
      </c>
      <c r="K282" s="484">
        <v>4556</v>
      </c>
      <c r="L282" s="484">
        <v>469</v>
      </c>
      <c r="M282" s="485">
        <v>60475</v>
      </c>
      <c r="N282" s="484">
        <v>145</v>
      </c>
      <c r="O282" s="484">
        <v>179</v>
      </c>
      <c r="P282" s="484">
        <v>569</v>
      </c>
      <c r="Q282" s="484">
        <v>391</v>
      </c>
      <c r="R282" s="484">
        <v>550</v>
      </c>
      <c r="S282" s="484">
        <v>103</v>
      </c>
      <c r="T282" s="484">
        <v>42</v>
      </c>
      <c r="U282" s="484">
        <v>7</v>
      </c>
      <c r="V282" s="485">
        <v>1986</v>
      </c>
      <c r="W282" s="484">
        <v>1</v>
      </c>
      <c r="X282" s="484">
        <v>0</v>
      </c>
      <c r="Y282" s="484">
        <v>2</v>
      </c>
      <c r="Z282" s="484">
        <v>0</v>
      </c>
      <c r="AA282" s="484">
        <v>1</v>
      </c>
      <c r="AB282" s="484">
        <v>1</v>
      </c>
      <c r="AC282" s="484">
        <v>1</v>
      </c>
      <c r="AD282" s="484">
        <v>1</v>
      </c>
      <c r="AE282" s="485">
        <v>7</v>
      </c>
      <c r="AF282" s="484">
        <v>1557</v>
      </c>
      <c r="AG282" s="484">
        <v>6140</v>
      </c>
      <c r="AH282" s="484">
        <v>17557</v>
      </c>
      <c r="AI282" s="484">
        <v>12961</v>
      </c>
      <c r="AJ282" s="484">
        <v>9365</v>
      </c>
      <c r="AK282" s="484">
        <v>5928</v>
      </c>
      <c r="AL282" s="484">
        <v>4513</v>
      </c>
      <c r="AM282" s="484">
        <v>461</v>
      </c>
      <c r="AN282" s="485">
        <v>58482</v>
      </c>
      <c r="AO282" s="484">
        <v>7</v>
      </c>
      <c r="AP282" s="484">
        <v>9</v>
      </c>
      <c r="AQ282" s="484">
        <v>50</v>
      </c>
      <c r="AR282" s="484">
        <v>59</v>
      </c>
      <c r="AS282" s="484">
        <v>54</v>
      </c>
      <c r="AT282" s="484">
        <v>24</v>
      </c>
      <c r="AU282" s="484">
        <v>20</v>
      </c>
      <c r="AV282" s="484">
        <v>10</v>
      </c>
      <c r="AW282" s="485">
        <v>233</v>
      </c>
      <c r="AX282" s="484">
        <v>7</v>
      </c>
      <c r="AY282" s="484">
        <v>9</v>
      </c>
      <c r="AZ282" s="484">
        <v>50</v>
      </c>
      <c r="BA282" s="484">
        <v>59</v>
      </c>
      <c r="BB282" s="484">
        <v>54</v>
      </c>
      <c r="BC282" s="484">
        <v>24</v>
      </c>
      <c r="BD282" s="484">
        <v>20</v>
      </c>
      <c r="BE282" s="484">
        <v>10</v>
      </c>
      <c r="BF282" s="486"/>
      <c r="BG282" s="485">
        <v>233</v>
      </c>
      <c r="BH282" s="484">
        <v>7</v>
      </c>
      <c r="BI282" s="484">
        <v>1559</v>
      </c>
      <c r="BJ282" s="484">
        <v>6181</v>
      </c>
      <c r="BK282" s="484">
        <v>17566</v>
      </c>
      <c r="BL282" s="484">
        <v>12956</v>
      </c>
      <c r="BM282" s="484">
        <v>9335</v>
      </c>
      <c r="BN282" s="484">
        <v>5924</v>
      </c>
      <c r="BO282" s="484">
        <v>4503</v>
      </c>
      <c r="BP282" s="484">
        <v>451</v>
      </c>
      <c r="BQ282" s="485">
        <v>58482</v>
      </c>
      <c r="BR282" s="484">
        <v>2</v>
      </c>
      <c r="BS282" s="484">
        <v>884</v>
      </c>
      <c r="BT282" s="484">
        <v>3753</v>
      </c>
      <c r="BU282" s="484">
        <v>6213</v>
      </c>
      <c r="BV282" s="484">
        <v>3414</v>
      </c>
      <c r="BW282" s="484">
        <v>1825</v>
      </c>
      <c r="BX282" s="484">
        <v>894</v>
      </c>
      <c r="BY282" s="484">
        <v>562</v>
      </c>
      <c r="BZ282" s="484">
        <v>42</v>
      </c>
      <c r="CA282" s="485">
        <v>17589</v>
      </c>
      <c r="CB282" s="484">
        <v>0</v>
      </c>
      <c r="CC282" s="484">
        <v>4</v>
      </c>
      <c r="CD282" s="484">
        <v>36</v>
      </c>
      <c r="CE282" s="484">
        <v>129</v>
      </c>
      <c r="CF282" s="484">
        <v>93</v>
      </c>
      <c r="CG282" s="484">
        <v>79</v>
      </c>
      <c r="CH282" s="484">
        <v>52</v>
      </c>
      <c r="CI282" s="484">
        <v>27</v>
      </c>
      <c r="CJ282" s="484">
        <v>1</v>
      </c>
      <c r="CK282" s="485">
        <v>421</v>
      </c>
      <c r="CL282" s="484">
        <v>0</v>
      </c>
      <c r="CM282" s="484">
        <v>4</v>
      </c>
      <c r="CN282" s="484">
        <v>3</v>
      </c>
      <c r="CO282" s="484">
        <v>9</v>
      </c>
      <c r="CP282" s="484">
        <v>12</v>
      </c>
      <c r="CQ282" s="484">
        <v>15</v>
      </c>
      <c r="CR282" s="484">
        <v>10</v>
      </c>
      <c r="CS282" s="484">
        <v>16</v>
      </c>
      <c r="CT282" s="484">
        <v>9</v>
      </c>
      <c r="CU282" s="485">
        <v>78</v>
      </c>
      <c r="CV282" s="484">
        <v>18</v>
      </c>
      <c r="CW282" s="484">
        <v>25</v>
      </c>
      <c r="CX282" s="484">
        <v>34</v>
      </c>
      <c r="CY282" s="484">
        <v>28</v>
      </c>
      <c r="CZ282" s="484">
        <v>27</v>
      </c>
      <c r="DA282" s="484">
        <v>20</v>
      </c>
      <c r="DB282" s="484">
        <v>25</v>
      </c>
      <c r="DC282" s="484">
        <v>12</v>
      </c>
      <c r="DD282" s="485">
        <v>189</v>
      </c>
      <c r="DE282" s="484">
        <v>25</v>
      </c>
      <c r="DF282" s="484">
        <v>88</v>
      </c>
      <c r="DG282" s="484">
        <v>136</v>
      </c>
      <c r="DH282" s="484">
        <v>71</v>
      </c>
      <c r="DI282" s="484">
        <v>61</v>
      </c>
      <c r="DJ282" s="484">
        <v>31</v>
      </c>
      <c r="DK282" s="484">
        <v>24</v>
      </c>
      <c r="DL282" s="484">
        <v>1</v>
      </c>
      <c r="DM282" s="485">
        <v>437</v>
      </c>
      <c r="DN282" s="484">
        <v>4</v>
      </c>
      <c r="DO282" s="484">
        <v>12</v>
      </c>
      <c r="DP282" s="484">
        <v>20</v>
      </c>
      <c r="DQ282" s="484">
        <v>18</v>
      </c>
      <c r="DR282" s="484">
        <v>13</v>
      </c>
      <c r="DS282" s="484">
        <v>4</v>
      </c>
      <c r="DT282" s="484">
        <v>9</v>
      </c>
      <c r="DU282" s="484">
        <v>1</v>
      </c>
      <c r="DV282" s="485">
        <v>81</v>
      </c>
      <c r="DW282" s="484">
        <v>10</v>
      </c>
      <c r="DX282" s="484">
        <v>15</v>
      </c>
      <c r="DY282" s="484">
        <v>25</v>
      </c>
      <c r="DZ282" s="484">
        <v>20</v>
      </c>
      <c r="EA282" s="484">
        <v>23</v>
      </c>
      <c r="EB282" s="484">
        <v>8</v>
      </c>
      <c r="EC282" s="484">
        <v>10</v>
      </c>
      <c r="ED282" s="484">
        <v>2</v>
      </c>
      <c r="EE282" s="485">
        <v>113</v>
      </c>
      <c r="EF282" s="484">
        <v>39</v>
      </c>
      <c r="EG282" s="484">
        <v>115</v>
      </c>
      <c r="EH282" s="484">
        <v>181</v>
      </c>
      <c r="EI282" s="484">
        <v>109</v>
      </c>
      <c r="EJ282" s="484">
        <v>97</v>
      </c>
      <c r="EK282" s="484">
        <v>43</v>
      </c>
      <c r="EL282" s="484">
        <v>43</v>
      </c>
      <c r="EM282" s="484">
        <v>4</v>
      </c>
      <c r="EN282" s="485">
        <v>631</v>
      </c>
      <c r="EO282" s="484">
        <v>27</v>
      </c>
      <c r="EP282" s="484">
        <v>61</v>
      </c>
      <c r="EQ282" s="484">
        <v>94</v>
      </c>
      <c r="ER282" s="484">
        <v>65</v>
      </c>
      <c r="ES282" s="484">
        <v>66</v>
      </c>
      <c r="ET282" s="484">
        <v>26</v>
      </c>
      <c r="EU282" s="484">
        <v>29</v>
      </c>
      <c r="EV282" s="484">
        <v>3</v>
      </c>
      <c r="EW282" s="485">
        <v>371</v>
      </c>
      <c r="EX282" s="484">
        <v>0</v>
      </c>
      <c r="EY282" s="484">
        <v>0</v>
      </c>
      <c r="EZ282" s="484">
        <v>0</v>
      </c>
      <c r="FA282" s="484">
        <v>0</v>
      </c>
      <c r="FB282" s="484">
        <v>0</v>
      </c>
      <c r="FC282" s="484">
        <v>0</v>
      </c>
      <c r="FD282" s="484">
        <v>0</v>
      </c>
      <c r="FE282" s="484">
        <v>0</v>
      </c>
      <c r="FF282" s="485">
        <v>0</v>
      </c>
      <c r="FG282" s="484">
        <v>0</v>
      </c>
      <c r="FH282" s="484">
        <v>0</v>
      </c>
      <c r="FI282" s="484">
        <v>0</v>
      </c>
      <c r="FJ282" s="484">
        <v>0</v>
      </c>
      <c r="FK282" s="484">
        <v>0</v>
      </c>
      <c r="FL282" s="484">
        <v>0</v>
      </c>
      <c r="FM282" s="484">
        <v>0</v>
      </c>
      <c r="FN282" s="484">
        <v>0</v>
      </c>
      <c r="FO282" s="485">
        <v>0</v>
      </c>
      <c r="FP282" s="484">
        <v>1</v>
      </c>
      <c r="FQ282" s="484">
        <v>0</v>
      </c>
      <c r="FR282" s="484">
        <v>4</v>
      </c>
      <c r="FS282" s="484">
        <v>10</v>
      </c>
      <c r="FT282" s="484">
        <v>6</v>
      </c>
      <c r="FU282" s="484">
        <v>3</v>
      </c>
      <c r="FV282" s="484">
        <v>7</v>
      </c>
      <c r="FW282" s="484">
        <v>0</v>
      </c>
      <c r="FX282" s="485">
        <v>31</v>
      </c>
      <c r="FY282" s="484">
        <v>26</v>
      </c>
      <c r="FZ282" s="484">
        <v>61</v>
      </c>
      <c r="GA282" s="484">
        <v>90</v>
      </c>
      <c r="GB282" s="484">
        <v>55</v>
      </c>
      <c r="GC282" s="484">
        <v>60</v>
      </c>
      <c r="GD282" s="484">
        <v>23</v>
      </c>
      <c r="GE282" s="484">
        <v>22</v>
      </c>
      <c r="GF282" s="484">
        <v>3</v>
      </c>
      <c r="GG282" s="485">
        <v>340</v>
      </c>
      <c r="GH282" s="484">
        <v>5</v>
      </c>
      <c r="GI282" s="484">
        <v>653</v>
      </c>
      <c r="GJ282" s="484">
        <v>2362</v>
      </c>
      <c r="GK282" s="484">
        <v>11170</v>
      </c>
      <c r="GL282" s="484">
        <v>9399</v>
      </c>
      <c r="GM282" s="484">
        <v>7380</v>
      </c>
      <c r="GN282" s="484">
        <v>4954</v>
      </c>
      <c r="GO282" s="484">
        <v>3879</v>
      </c>
      <c r="GP282" s="484">
        <v>396</v>
      </c>
      <c r="GQ282" s="485">
        <v>40198</v>
      </c>
      <c r="GR282" s="484">
        <v>2</v>
      </c>
      <c r="GS282" s="484">
        <v>906</v>
      </c>
      <c r="GT282" s="484">
        <v>3819</v>
      </c>
      <c r="GU282" s="484">
        <v>6396</v>
      </c>
      <c r="GV282" s="484">
        <v>3557</v>
      </c>
      <c r="GW282" s="484">
        <v>1955</v>
      </c>
      <c r="GX282" s="484">
        <v>970</v>
      </c>
      <c r="GY282" s="484">
        <v>624</v>
      </c>
      <c r="GZ282" s="484">
        <v>55</v>
      </c>
      <c r="HA282" s="485">
        <v>18284</v>
      </c>
      <c r="HB282" s="460">
        <v>0</v>
      </c>
      <c r="HC282" s="460">
        <v>12</v>
      </c>
      <c r="HD282" s="460">
        <v>2</v>
      </c>
      <c r="HE282" s="460">
        <v>1</v>
      </c>
      <c r="HF282" s="460">
        <v>0.5</v>
      </c>
      <c r="HG282" s="460">
        <v>0.5</v>
      </c>
      <c r="HH282" s="460">
        <v>0.5</v>
      </c>
      <c r="HI282" s="460">
        <v>0</v>
      </c>
      <c r="HJ282" s="460">
        <v>0</v>
      </c>
      <c r="HK282" s="483">
        <v>16.5</v>
      </c>
      <c r="HL282" s="460">
        <v>6.5</v>
      </c>
      <c r="HM282" s="460">
        <v>1331.5</v>
      </c>
      <c r="HN282" s="460">
        <v>5238.75</v>
      </c>
      <c r="HO282" s="460">
        <v>15994</v>
      </c>
      <c r="HP282" s="460">
        <v>12084.75</v>
      </c>
      <c r="HQ282" s="460">
        <v>8874</v>
      </c>
      <c r="HR282" s="460">
        <v>5691.5</v>
      </c>
      <c r="HS282" s="460">
        <v>4358.75</v>
      </c>
      <c r="HT282" s="460">
        <v>437.25</v>
      </c>
      <c r="HU282" s="483">
        <v>54017</v>
      </c>
      <c r="HV282" s="460">
        <v>3.6</v>
      </c>
      <c r="HW282" s="460">
        <v>887.7</v>
      </c>
      <c r="HX282" s="460">
        <v>4074.6</v>
      </c>
      <c r="HY282" s="460">
        <v>14216.9</v>
      </c>
      <c r="HZ282" s="460">
        <v>12084.8</v>
      </c>
      <c r="IA282" s="460">
        <v>10846</v>
      </c>
      <c r="IB282" s="460">
        <v>8221.1</v>
      </c>
      <c r="IC282" s="460">
        <v>7264.6</v>
      </c>
      <c r="ID282" s="460">
        <v>874.5</v>
      </c>
      <c r="IE282" s="483">
        <v>58473.8</v>
      </c>
      <c r="IF282" s="483">
        <v>1110.0999999999999</v>
      </c>
      <c r="IG282" s="483">
        <v>59583.9</v>
      </c>
      <c r="IH282" s="460">
        <v>6.5</v>
      </c>
      <c r="II282" s="460">
        <v>1331.5</v>
      </c>
      <c r="IJ282" s="460">
        <v>5238.75</v>
      </c>
      <c r="IK282" s="460">
        <v>15994</v>
      </c>
      <c r="IL282" s="460">
        <v>12084.75</v>
      </c>
      <c r="IM282" s="460">
        <v>8874</v>
      </c>
      <c r="IN282" s="460">
        <v>5691.5</v>
      </c>
      <c r="IO282" s="460">
        <v>4358.75</v>
      </c>
      <c r="IP282" s="460">
        <v>437.25</v>
      </c>
      <c r="IQ282" s="483">
        <v>54017</v>
      </c>
      <c r="IR282" s="460">
        <v>3.37</v>
      </c>
      <c r="IS282" s="460">
        <v>228.74</v>
      </c>
      <c r="IT282" s="460">
        <v>1101.5</v>
      </c>
      <c r="IU282" s="460">
        <v>1574.02</v>
      </c>
      <c r="IV282" s="460">
        <v>484.3</v>
      </c>
      <c r="IW282" s="460">
        <v>120.83</v>
      </c>
      <c r="IX282" s="460">
        <v>31.99</v>
      </c>
      <c r="IY282" s="460">
        <v>14.23</v>
      </c>
      <c r="IZ282" s="460">
        <v>0.55000000000000004</v>
      </c>
      <c r="JA282" s="483">
        <v>3559.53</v>
      </c>
      <c r="JB282" s="460">
        <v>3.13</v>
      </c>
      <c r="JC282" s="460">
        <v>1102.76</v>
      </c>
      <c r="JD282" s="460">
        <v>4137.25</v>
      </c>
      <c r="JE282" s="460">
        <v>14419.98</v>
      </c>
      <c r="JF282" s="460">
        <v>11600.45</v>
      </c>
      <c r="JG282" s="460">
        <v>8753.17</v>
      </c>
      <c r="JH282" s="460">
        <v>5659.51</v>
      </c>
      <c r="JI282" s="460">
        <v>4344.5200000000004</v>
      </c>
      <c r="JJ282" s="460">
        <v>436.7</v>
      </c>
      <c r="JK282" s="483">
        <v>50457.47</v>
      </c>
      <c r="JL282" s="460">
        <v>1.7</v>
      </c>
      <c r="JM282" s="460">
        <v>735.2</v>
      </c>
      <c r="JN282" s="460">
        <v>3217.9</v>
      </c>
      <c r="JO282" s="460">
        <v>12817.8</v>
      </c>
      <c r="JP282" s="460">
        <v>11600.5</v>
      </c>
      <c r="JQ282" s="460">
        <v>10698.3</v>
      </c>
      <c r="JR282" s="460">
        <v>8174.8</v>
      </c>
      <c r="JS282" s="460">
        <v>7240.9</v>
      </c>
      <c r="JT282" s="460">
        <v>873.4</v>
      </c>
      <c r="JU282" s="483">
        <v>55360.5</v>
      </c>
      <c r="JV282" s="483">
        <v>1110.0999999999999</v>
      </c>
      <c r="JW282" s="483">
        <v>56470.6</v>
      </c>
      <c r="JX282" s="461"/>
      <c r="JY282" s="461"/>
      <c r="JZ282" s="461"/>
      <c r="KA282" s="461"/>
      <c r="KB282" s="461"/>
      <c r="KC282" s="461"/>
      <c r="KD282" s="461"/>
      <c r="KE282" s="461"/>
      <c r="KF282" s="461"/>
      <c r="KG282" s="461"/>
      <c r="KH282" s="461"/>
      <c r="KI282" s="461"/>
      <c r="KJ282" s="461"/>
      <c r="KK282" s="461"/>
      <c r="KL282" s="461"/>
      <c r="KM282" s="461"/>
      <c r="KN282" s="461"/>
      <c r="KO282" s="461"/>
      <c r="KP282" s="461"/>
      <c r="KQ282" s="461"/>
      <c r="KR282" s="461"/>
      <c r="KS282" s="461"/>
      <c r="KT282" s="461"/>
      <c r="KU282" s="461"/>
      <c r="KV282" s="461"/>
      <c r="KW282" s="461"/>
      <c r="KX282" s="462"/>
    </row>
    <row r="283" spans="1:310" s="463" customFormat="1" x14ac:dyDescent="0.2">
      <c r="A283" s="457" t="s">
        <v>563</v>
      </c>
      <c r="B283" s="473" t="s">
        <v>1127</v>
      </c>
      <c r="C283" s="464" t="s">
        <v>794</v>
      </c>
      <c r="D283" s="465" t="s">
        <v>564</v>
      </c>
      <c r="E283" s="484">
        <v>79612</v>
      </c>
      <c r="F283" s="484">
        <v>30358</v>
      </c>
      <c r="G283" s="484">
        <v>23665</v>
      </c>
      <c r="H283" s="484">
        <v>15490</v>
      </c>
      <c r="I283" s="484">
        <v>8294</v>
      </c>
      <c r="J283" s="484">
        <v>2518</v>
      </c>
      <c r="K283" s="484">
        <v>1170</v>
      </c>
      <c r="L283" s="484">
        <v>87</v>
      </c>
      <c r="M283" s="485">
        <v>161194</v>
      </c>
      <c r="N283" s="484">
        <v>1640</v>
      </c>
      <c r="O283" s="484">
        <v>339</v>
      </c>
      <c r="P283" s="484">
        <v>201</v>
      </c>
      <c r="Q283" s="484">
        <v>107</v>
      </c>
      <c r="R283" s="484">
        <v>46</v>
      </c>
      <c r="S283" s="484">
        <v>17</v>
      </c>
      <c r="T283" s="484">
        <v>11</v>
      </c>
      <c r="U283" s="484">
        <v>3</v>
      </c>
      <c r="V283" s="485">
        <v>2364</v>
      </c>
      <c r="W283" s="484">
        <v>0</v>
      </c>
      <c r="X283" s="484">
        <v>0</v>
      </c>
      <c r="Y283" s="484">
        <v>0</v>
      </c>
      <c r="Z283" s="484">
        <v>0</v>
      </c>
      <c r="AA283" s="484">
        <v>0</v>
      </c>
      <c r="AB283" s="484">
        <v>0</v>
      </c>
      <c r="AC283" s="484">
        <v>0</v>
      </c>
      <c r="AD283" s="484">
        <v>0</v>
      </c>
      <c r="AE283" s="485">
        <v>0</v>
      </c>
      <c r="AF283" s="484">
        <v>77972</v>
      </c>
      <c r="AG283" s="484">
        <v>30019</v>
      </c>
      <c r="AH283" s="484">
        <v>23464</v>
      </c>
      <c r="AI283" s="484">
        <v>15383</v>
      </c>
      <c r="AJ283" s="484">
        <v>8248</v>
      </c>
      <c r="AK283" s="484">
        <v>2501</v>
      </c>
      <c r="AL283" s="484">
        <v>1159</v>
      </c>
      <c r="AM283" s="484">
        <v>84</v>
      </c>
      <c r="AN283" s="485">
        <v>158830</v>
      </c>
      <c r="AO283" s="484">
        <v>300</v>
      </c>
      <c r="AP283" s="484">
        <v>186</v>
      </c>
      <c r="AQ283" s="484">
        <v>185</v>
      </c>
      <c r="AR283" s="484">
        <v>123</v>
      </c>
      <c r="AS283" s="484">
        <v>83</v>
      </c>
      <c r="AT283" s="484">
        <v>32</v>
      </c>
      <c r="AU283" s="484">
        <v>27</v>
      </c>
      <c r="AV283" s="484">
        <v>35</v>
      </c>
      <c r="AW283" s="485">
        <v>971</v>
      </c>
      <c r="AX283" s="484">
        <v>300</v>
      </c>
      <c r="AY283" s="484">
        <v>186</v>
      </c>
      <c r="AZ283" s="484">
        <v>185</v>
      </c>
      <c r="BA283" s="484">
        <v>123</v>
      </c>
      <c r="BB283" s="484">
        <v>83</v>
      </c>
      <c r="BC283" s="484">
        <v>32</v>
      </c>
      <c r="BD283" s="484">
        <v>27</v>
      </c>
      <c r="BE283" s="484">
        <v>35</v>
      </c>
      <c r="BF283" s="486"/>
      <c r="BG283" s="485">
        <v>971</v>
      </c>
      <c r="BH283" s="484">
        <v>300</v>
      </c>
      <c r="BI283" s="484">
        <v>77858</v>
      </c>
      <c r="BJ283" s="484">
        <v>30018</v>
      </c>
      <c r="BK283" s="484">
        <v>23402</v>
      </c>
      <c r="BL283" s="484">
        <v>15343</v>
      </c>
      <c r="BM283" s="484">
        <v>8197</v>
      </c>
      <c r="BN283" s="484">
        <v>2496</v>
      </c>
      <c r="BO283" s="484">
        <v>1167</v>
      </c>
      <c r="BP283" s="484">
        <v>49</v>
      </c>
      <c r="BQ283" s="485">
        <v>158830</v>
      </c>
      <c r="BR283" s="484">
        <v>81</v>
      </c>
      <c r="BS283" s="484">
        <v>35055</v>
      </c>
      <c r="BT283" s="484">
        <v>10011</v>
      </c>
      <c r="BU283" s="484">
        <v>6016</v>
      </c>
      <c r="BV283" s="484">
        <v>2796</v>
      </c>
      <c r="BW283" s="484">
        <v>1216</v>
      </c>
      <c r="BX283" s="484">
        <v>339</v>
      </c>
      <c r="BY283" s="484">
        <v>163</v>
      </c>
      <c r="BZ283" s="484">
        <v>3</v>
      </c>
      <c r="CA283" s="485">
        <v>55680</v>
      </c>
      <c r="CB283" s="484">
        <v>21</v>
      </c>
      <c r="CC283" s="484">
        <v>546</v>
      </c>
      <c r="CD283" s="484">
        <v>281</v>
      </c>
      <c r="CE283" s="484">
        <v>209</v>
      </c>
      <c r="CF283" s="484">
        <v>113</v>
      </c>
      <c r="CG283" s="484">
        <v>58</v>
      </c>
      <c r="CH283" s="484">
        <v>17</v>
      </c>
      <c r="CI283" s="484">
        <v>6</v>
      </c>
      <c r="CJ283" s="484">
        <v>0</v>
      </c>
      <c r="CK283" s="485">
        <v>1251</v>
      </c>
      <c r="CL283" s="484">
        <v>3</v>
      </c>
      <c r="CM283" s="484">
        <v>56</v>
      </c>
      <c r="CN283" s="484">
        <v>29</v>
      </c>
      <c r="CO283" s="484">
        <v>32</v>
      </c>
      <c r="CP283" s="484">
        <v>45</v>
      </c>
      <c r="CQ283" s="484">
        <v>20</v>
      </c>
      <c r="CR283" s="484">
        <v>22</v>
      </c>
      <c r="CS283" s="484">
        <v>43</v>
      </c>
      <c r="CT283" s="484">
        <v>6</v>
      </c>
      <c r="CU283" s="485">
        <v>256</v>
      </c>
      <c r="CV283" s="484">
        <v>449</v>
      </c>
      <c r="CW283" s="484">
        <v>173</v>
      </c>
      <c r="CX283" s="484">
        <v>95</v>
      </c>
      <c r="CY283" s="484">
        <v>53</v>
      </c>
      <c r="CZ283" s="484">
        <v>44</v>
      </c>
      <c r="DA283" s="484">
        <v>14</v>
      </c>
      <c r="DB283" s="484">
        <v>6</v>
      </c>
      <c r="DC283" s="484">
        <v>2</v>
      </c>
      <c r="DD283" s="485">
        <v>836</v>
      </c>
      <c r="DE283" s="484">
        <v>1295</v>
      </c>
      <c r="DF283" s="484">
        <v>441</v>
      </c>
      <c r="DG283" s="484">
        <v>212</v>
      </c>
      <c r="DH283" s="484">
        <v>114</v>
      </c>
      <c r="DI283" s="484">
        <v>53</v>
      </c>
      <c r="DJ283" s="484">
        <v>30</v>
      </c>
      <c r="DK283" s="484">
        <v>14</v>
      </c>
      <c r="DL283" s="484">
        <v>3</v>
      </c>
      <c r="DM283" s="485">
        <v>2162</v>
      </c>
      <c r="DN283" s="484">
        <v>122</v>
      </c>
      <c r="DO283" s="484">
        <v>54</v>
      </c>
      <c r="DP283" s="484">
        <v>39</v>
      </c>
      <c r="DQ283" s="484">
        <v>10</v>
      </c>
      <c r="DR283" s="484">
        <v>3</v>
      </c>
      <c r="DS283" s="484">
        <v>1</v>
      </c>
      <c r="DT283" s="484">
        <v>2</v>
      </c>
      <c r="DU283" s="484">
        <v>0</v>
      </c>
      <c r="DV283" s="485">
        <v>231</v>
      </c>
      <c r="DW283" s="484">
        <v>462</v>
      </c>
      <c r="DX283" s="484">
        <v>54</v>
      </c>
      <c r="DY283" s="484">
        <v>40</v>
      </c>
      <c r="DZ283" s="484">
        <v>19</v>
      </c>
      <c r="EA283" s="484">
        <v>8</v>
      </c>
      <c r="EB283" s="484">
        <v>4</v>
      </c>
      <c r="EC283" s="484">
        <v>2</v>
      </c>
      <c r="ED283" s="484">
        <v>0</v>
      </c>
      <c r="EE283" s="485">
        <v>589</v>
      </c>
      <c r="EF283" s="484">
        <v>1879</v>
      </c>
      <c r="EG283" s="484">
        <v>549</v>
      </c>
      <c r="EH283" s="484">
        <v>291</v>
      </c>
      <c r="EI283" s="484">
        <v>143</v>
      </c>
      <c r="EJ283" s="484">
        <v>64</v>
      </c>
      <c r="EK283" s="484">
        <v>35</v>
      </c>
      <c r="EL283" s="484">
        <v>18</v>
      </c>
      <c r="EM283" s="484">
        <v>3</v>
      </c>
      <c r="EN283" s="485">
        <v>2982</v>
      </c>
      <c r="EO283" s="484">
        <v>1003</v>
      </c>
      <c r="EP283" s="484">
        <v>193</v>
      </c>
      <c r="EQ283" s="484">
        <v>133</v>
      </c>
      <c r="ER283" s="484">
        <v>76</v>
      </c>
      <c r="ES283" s="484">
        <v>33</v>
      </c>
      <c r="ET283" s="484">
        <v>22</v>
      </c>
      <c r="EU283" s="484">
        <v>8</v>
      </c>
      <c r="EV283" s="484">
        <v>1</v>
      </c>
      <c r="EW283" s="485">
        <v>1469</v>
      </c>
      <c r="EX283" s="484">
        <v>0</v>
      </c>
      <c r="EY283" s="484">
        <v>0</v>
      </c>
      <c r="EZ283" s="484">
        <v>0</v>
      </c>
      <c r="FA283" s="484">
        <v>0</v>
      </c>
      <c r="FB283" s="484">
        <v>0</v>
      </c>
      <c r="FC283" s="484">
        <v>0</v>
      </c>
      <c r="FD283" s="484">
        <v>0</v>
      </c>
      <c r="FE283" s="484">
        <v>0</v>
      </c>
      <c r="FF283" s="485">
        <v>0</v>
      </c>
      <c r="FG283" s="484">
        <v>0</v>
      </c>
      <c r="FH283" s="484">
        <v>0</v>
      </c>
      <c r="FI283" s="484">
        <v>0</v>
      </c>
      <c r="FJ283" s="484">
        <v>0</v>
      </c>
      <c r="FK283" s="484">
        <v>0</v>
      </c>
      <c r="FL283" s="484">
        <v>0</v>
      </c>
      <c r="FM283" s="484">
        <v>0</v>
      </c>
      <c r="FN283" s="484">
        <v>0</v>
      </c>
      <c r="FO283" s="485">
        <v>0</v>
      </c>
      <c r="FP283" s="484">
        <v>0</v>
      </c>
      <c r="FQ283" s="484">
        <v>0</v>
      </c>
      <c r="FR283" s="484">
        <v>0</v>
      </c>
      <c r="FS283" s="484">
        <v>0</v>
      </c>
      <c r="FT283" s="484">
        <v>0</v>
      </c>
      <c r="FU283" s="484">
        <v>0</v>
      </c>
      <c r="FV283" s="484">
        <v>0</v>
      </c>
      <c r="FW283" s="484">
        <v>0</v>
      </c>
      <c r="FX283" s="485">
        <v>0</v>
      </c>
      <c r="FY283" s="484">
        <v>1003</v>
      </c>
      <c r="FZ283" s="484">
        <v>193</v>
      </c>
      <c r="GA283" s="484">
        <v>133</v>
      </c>
      <c r="GB283" s="484">
        <v>76</v>
      </c>
      <c r="GC283" s="484">
        <v>33</v>
      </c>
      <c r="GD283" s="484">
        <v>22</v>
      </c>
      <c r="GE283" s="484">
        <v>8</v>
      </c>
      <c r="GF283" s="484">
        <v>1</v>
      </c>
      <c r="GG283" s="485">
        <v>1469</v>
      </c>
      <c r="GH283" s="484">
        <v>195</v>
      </c>
      <c r="GI283" s="484">
        <v>41617</v>
      </c>
      <c r="GJ283" s="484">
        <v>19589</v>
      </c>
      <c r="GK283" s="484">
        <v>17066</v>
      </c>
      <c r="GL283" s="484">
        <v>12360</v>
      </c>
      <c r="GM283" s="484">
        <v>6892</v>
      </c>
      <c r="GN283" s="484">
        <v>2113</v>
      </c>
      <c r="GO283" s="484">
        <v>951</v>
      </c>
      <c r="GP283" s="484">
        <v>40</v>
      </c>
      <c r="GQ283" s="485">
        <v>100823</v>
      </c>
      <c r="GR283" s="484">
        <v>105</v>
      </c>
      <c r="GS283" s="484">
        <v>36241</v>
      </c>
      <c r="GT283" s="484">
        <v>10429</v>
      </c>
      <c r="GU283" s="484">
        <v>6336</v>
      </c>
      <c r="GV283" s="484">
        <v>2983</v>
      </c>
      <c r="GW283" s="484">
        <v>1305</v>
      </c>
      <c r="GX283" s="484">
        <v>383</v>
      </c>
      <c r="GY283" s="484">
        <v>216</v>
      </c>
      <c r="GZ283" s="484">
        <v>9</v>
      </c>
      <c r="HA283" s="485">
        <v>58007</v>
      </c>
      <c r="HB283" s="460">
        <v>0</v>
      </c>
      <c r="HC283" s="460">
        <v>4.4000000000000004</v>
      </c>
      <c r="HD283" s="460">
        <v>0.5</v>
      </c>
      <c r="HE283" s="460">
        <v>0</v>
      </c>
      <c r="HF283" s="460">
        <v>0</v>
      </c>
      <c r="HG283" s="460">
        <v>0.4</v>
      </c>
      <c r="HH283" s="460">
        <v>0</v>
      </c>
      <c r="HI283" s="460">
        <v>0</v>
      </c>
      <c r="HJ283" s="460">
        <v>0</v>
      </c>
      <c r="HK283" s="483">
        <v>5.3</v>
      </c>
      <c r="HL283" s="460">
        <v>273</v>
      </c>
      <c r="HM283" s="460">
        <v>69453.350000000006</v>
      </c>
      <c r="HN283" s="460">
        <v>27453</v>
      </c>
      <c r="HO283" s="460">
        <v>21849.75</v>
      </c>
      <c r="HP283" s="460">
        <v>14618.25</v>
      </c>
      <c r="HQ283" s="460">
        <v>7877.1</v>
      </c>
      <c r="HR283" s="460">
        <v>2400</v>
      </c>
      <c r="HS283" s="460">
        <v>1104.25</v>
      </c>
      <c r="HT283" s="460">
        <v>45.25</v>
      </c>
      <c r="HU283" s="483">
        <v>145073.95000000001</v>
      </c>
      <c r="HV283" s="460">
        <v>151.69999999999999</v>
      </c>
      <c r="HW283" s="460">
        <v>46302.2</v>
      </c>
      <c r="HX283" s="460">
        <v>21352.3</v>
      </c>
      <c r="HY283" s="460">
        <v>19422</v>
      </c>
      <c r="HZ283" s="460">
        <v>14618.3</v>
      </c>
      <c r="IA283" s="460">
        <v>9627.6</v>
      </c>
      <c r="IB283" s="460">
        <v>3466.7</v>
      </c>
      <c r="IC283" s="460">
        <v>1840.4</v>
      </c>
      <c r="ID283" s="460">
        <v>90.5</v>
      </c>
      <c r="IE283" s="483">
        <v>116871.7</v>
      </c>
      <c r="IF283" s="483">
        <v>0</v>
      </c>
      <c r="IG283" s="483">
        <v>116871.7</v>
      </c>
      <c r="IH283" s="460">
        <v>273</v>
      </c>
      <c r="II283" s="460">
        <v>69453.350000000006</v>
      </c>
      <c r="IJ283" s="460">
        <v>27453</v>
      </c>
      <c r="IK283" s="460">
        <v>21849.75</v>
      </c>
      <c r="IL283" s="460">
        <v>14618.25</v>
      </c>
      <c r="IM283" s="460">
        <v>7877.1</v>
      </c>
      <c r="IN283" s="460">
        <v>2400</v>
      </c>
      <c r="IO283" s="460">
        <v>1104.25</v>
      </c>
      <c r="IP283" s="460">
        <v>45.25</v>
      </c>
      <c r="IQ283" s="483">
        <v>145073.95000000001</v>
      </c>
      <c r="IR283" s="460">
        <v>94.62</v>
      </c>
      <c r="IS283" s="460">
        <v>14641.62</v>
      </c>
      <c r="IT283" s="460">
        <v>1886.74</v>
      </c>
      <c r="IU283" s="460">
        <v>782.71</v>
      </c>
      <c r="IV283" s="460">
        <v>240.95</v>
      </c>
      <c r="IW283" s="460">
        <v>95.74</v>
      </c>
      <c r="IX283" s="460">
        <v>16.329999999999998</v>
      </c>
      <c r="IY283" s="460">
        <v>7.25</v>
      </c>
      <c r="IZ283" s="460">
        <v>0</v>
      </c>
      <c r="JA283" s="483">
        <v>17765.96</v>
      </c>
      <c r="JB283" s="460">
        <v>178.38</v>
      </c>
      <c r="JC283" s="460">
        <v>54811.73</v>
      </c>
      <c r="JD283" s="460">
        <v>25566.26</v>
      </c>
      <c r="JE283" s="460">
        <v>21067.040000000001</v>
      </c>
      <c r="JF283" s="460">
        <v>14377.3</v>
      </c>
      <c r="JG283" s="460">
        <v>7781.36</v>
      </c>
      <c r="JH283" s="460">
        <v>2383.67</v>
      </c>
      <c r="JI283" s="460">
        <v>1097</v>
      </c>
      <c r="JJ283" s="460">
        <v>45.25</v>
      </c>
      <c r="JK283" s="483">
        <v>127307.99</v>
      </c>
      <c r="JL283" s="460">
        <v>99.1</v>
      </c>
      <c r="JM283" s="460">
        <v>36541.199999999997</v>
      </c>
      <c r="JN283" s="460">
        <v>19884.900000000001</v>
      </c>
      <c r="JO283" s="460">
        <v>18726.3</v>
      </c>
      <c r="JP283" s="460">
        <v>14377.3</v>
      </c>
      <c r="JQ283" s="460">
        <v>9510.6</v>
      </c>
      <c r="JR283" s="460">
        <v>3443.1</v>
      </c>
      <c r="JS283" s="460">
        <v>1828.3</v>
      </c>
      <c r="JT283" s="460">
        <v>90.5</v>
      </c>
      <c r="JU283" s="483">
        <v>104501.3</v>
      </c>
      <c r="JV283" s="483">
        <v>0</v>
      </c>
      <c r="JW283" s="483">
        <v>104501.3</v>
      </c>
      <c r="JX283" s="461"/>
      <c r="JY283" s="461"/>
      <c r="JZ283" s="461"/>
      <c r="KA283" s="461"/>
      <c r="KB283" s="461"/>
      <c r="KC283" s="461"/>
      <c r="KD283" s="461"/>
      <c r="KE283" s="461"/>
      <c r="KF283" s="461"/>
      <c r="KG283" s="461"/>
      <c r="KH283" s="461"/>
      <c r="KI283" s="461"/>
      <c r="KJ283" s="461"/>
      <c r="KK283" s="461"/>
      <c r="KL283" s="461"/>
      <c r="KM283" s="461"/>
      <c r="KN283" s="461"/>
      <c r="KO283" s="461"/>
      <c r="KP283" s="461"/>
      <c r="KQ283" s="461"/>
      <c r="KR283" s="461"/>
      <c r="KS283" s="461"/>
      <c r="KT283" s="461"/>
      <c r="KU283" s="461"/>
      <c r="KV283" s="461"/>
      <c r="KW283" s="461"/>
      <c r="KX283" s="462"/>
    </row>
    <row r="284" spans="1:310" s="463" customFormat="1" x14ac:dyDescent="0.2">
      <c r="A284" s="457" t="s">
        <v>565</v>
      </c>
      <c r="B284" s="473" t="s">
        <v>1128</v>
      </c>
      <c r="C284" s="464" t="s">
        <v>807</v>
      </c>
      <c r="D284" s="465" t="s">
        <v>566</v>
      </c>
      <c r="E284" s="484">
        <v>51955</v>
      </c>
      <c r="F284" s="484">
        <v>27332</v>
      </c>
      <c r="G284" s="484">
        <v>18604</v>
      </c>
      <c r="H284" s="484">
        <v>10354</v>
      </c>
      <c r="I284" s="484">
        <v>5618</v>
      </c>
      <c r="J284" s="484">
        <v>2395</v>
      </c>
      <c r="K284" s="484">
        <v>827</v>
      </c>
      <c r="L284" s="484">
        <v>52</v>
      </c>
      <c r="M284" s="485">
        <v>117137</v>
      </c>
      <c r="N284" s="484">
        <v>1241</v>
      </c>
      <c r="O284" s="484">
        <v>388</v>
      </c>
      <c r="P284" s="484">
        <v>253</v>
      </c>
      <c r="Q284" s="484">
        <v>106</v>
      </c>
      <c r="R284" s="484">
        <v>74</v>
      </c>
      <c r="S284" s="484">
        <v>24</v>
      </c>
      <c r="T284" s="484">
        <v>4</v>
      </c>
      <c r="U284" s="484">
        <v>0</v>
      </c>
      <c r="V284" s="485">
        <v>2090</v>
      </c>
      <c r="W284" s="484">
        <v>0</v>
      </c>
      <c r="X284" s="484">
        <v>0</v>
      </c>
      <c r="Y284" s="484">
        <v>0</v>
      </c>
      <c r="Z284" s="484">
        <v>0</v>
      </c>
      <c r="AA284" s="484">
        <v>0</v>
      </c>
      <c r="AB284" s="484">
        <v>0</v>
      </c>
      <c r="AC284" s="484">
        <v>0</v>
      </c>
      <c r="AD284" s="484">
        <v>0</v>
      </c>
      <c r="AE284" s="485">
        <v>0</v>
      </c>
      <c r="AF284" s="484">
        <v>50714</v>
      </c>
      <c r="AG284" s="484">
        <v>26944</v>
      </c>
      <c r="AH284" s="484">
        <v>18351</v>
      </c>
      <c r="AI284" s="484">
        <v>10248</v>
      </c>
      <c r="AJ284" s="484">
        <v>5544</v>
      </c>
      <c r="AK284" s="484">
        <v>2371</v>
      </c>
      <c r="AL284" s="484">
        <v>823</v>
      </c>
      <c r="AM284" s="484">
        <v>52</v>
      </c>
      <c r="AN284" s="485">
        <v>115047</v>
      </c>
      <c r="AO284" s="484">
        <v>140</v>
      </c>
      <c r="AP284" s="484">
        <v>169</v>
      </c>
      <c r="AQ284" s="484">
        <v>139</v>
      </c>
      <c r="AR284" s="484">
        <v>107</v>
      </c>
      <c r="AS284" s="484">
        <v>61</v>
      </c>
      <c r="AT284" s="484">
        <v>37</v>
      </c>
      <c r="AU284" s="484">
        <v>24</v>
      </c>
      <c r="AV284" s="484">
        <v>11</v>
      </c>
      <c r="AW284" s="485">
        <v>688</v>
      </c>
      <c r="AX284" s="484">
        <v>140</v>
      </c>
      <c r="AY284" s="484">
        <v>169</v>
      </c>
      <c r="AZ284" s="484">
        <v>139</v>
      </c>
      <c r="BA284" s="484">
        <v>107</v>
      </c>
      <c r="BB284" s="484">
        <v>61</v>
      </c>
      <c r="BC284" s="484">
        <v>37</v>
      </c>
      <c r="BD284" s="484">
        <v>24</v>
      </c>
      <c r="BE284" s="484">
        <v>11</v>
      </c>
      <c r="BF284" s="486"/>
      <c r="BG284" s="485">
        <v>688</v>
      </c>
      <c r="BH284" s="484">
        <v>140</v>
      </c>
      <c r="BI284" s="484">
        <v>50743</v>
      </c>
      <c r="BJ284" s="484">
        <v>26914</v>
      </c>
      <c r="BK284" s="484">
        <v>18319</v>
      </c>
      <c r="BL284" s="484">
        <v>10202</v>
      </c>
      <c r="BM284" s="484">
        <v>5520</v>
      </c>
      <c r="BN284" s="484">
        <v>2358</v>
      </c>
      <c r="BO284" s="484">
        <v>810</v>
      </c>
      <c r="BP284" s="484">
        <v>41</v>
      </c>
      <c r="BQ284" s="485">
        <v>115047</v>
      </c>
      <c r="BR284" s="484">
        <v>42</v>
      </c>
      <c r="BS284" s="484">
        <v>22512</v>
      </c>
      <c r="BT284" s="484">
        <v>8757</v>
      </c>
      <c r="BU284" s="484">
        <v>5091</v>
      </c>
      <c r="BV284" s="484">
        <v>2239</v>
      </c>
      <c r="BW284" s="484">
        <v>1042</v>
      </c>
      <c r="BX284" s="484">
        <v>361</v>
      </c>
      <c r="BY284" s="484">
        <v>94</v>
      </c>
      <c r="BZ284" s="484">
        <v>3</v>
      </c>
      <c r="CA284" s="485">
        <v>40141</v>
      </c>
      <c r="CB284" s="484">
        <v>4</v>
      </c>
      <c r="CC284" s="484">
        <v>580</v>
      </c>
      <c r="CD284" s="484">
        <v>365</v>
      </c>
      <c r="CE284" s="484">
        <v>182</v>
      </c>
      <c r="CF284" s="484">
        <v>96</v>
      </c>
      <c r="CG284" s="484">
        <v>45</v>
      </c>
      <c r="CH284" s="484">
        <v>21</v>
      </c>
      <c r="CI284" s="484">
        <v>8</v>
      </c>
      <c r="CJ284" s="484">
        <v>0</v>
      </c>
      <c r="CK284" s="485">
        <v>1301</v>
      </c>
      <c r="CL284" s="484">
        <v>0</v>
      </c>
      <c r="CM284" s="484">
        <v>20</v>
      </c>
      <c r="CN284" s="484">
        <v>27</v>
      </c>
      <c r="CO284" s="484">
        <v>21</v>
      </c>
      <c r="CP284" s="484">
        <v>18</v>
      </c>
      <c r="CQ284" s="484">
        <v>16</v>
      </c>
      <c r="CR284" s="484">
        <v>16</v>
      </c>
      <c r="CS284" s="484">
        <v>18</v>
      </c>
      <c r="CT284" s="484">
        <v>6</v>
      </c>
      <c r="CU284" s="485">
        <v>142</v>
      </c>
      <c r="CV284" s="484">
        <v>106</v>
      </c>
      <c r="CW284" s="484">
        <v>40</v>
      </c>
      <c r="CX284" s="484">
        <v>28</v>
      </c>
      <c r="CY284" s="484">
        <v>21</v>
      </c>
      <c r="CZ284" s="484">
        <v>7</v>
      </c>
      <c r="DA284" s="484">
        <v>2</v>
      </c>
      <c r="DB284" s="484">
        <v>1</v>
      </c>
      <c r="DC284" s="484">
        <v>0</v>
      </c>
      <c r="DD284" s="485">
        <v>205</v>
      </c>
      <c r="DE284" s="484">
        <v>815</v>
      </c>
      <c r="DF284" s="484">
        <v>352</v>
      </c>
      <c r="DG284" s="484">
        <v>242</v>
      </c>
      <c r="DH284" s="484">
        <v>105</v>
      </c>
      <c r="DI284" s="484">
        <v>68</v>
      </c>
      <c r="DJ284" s="484">
        <v>22</v>
      </c>
      <c r="DK284" s="484">
        <v>9</v>
      </c>
      <c r="DL284" s="484">
        <v>1</v>
      </c>
      <c r="DM284" s="485">
        <v>1614</v>
      </c>
      <c r="DN284" s="484">
        <v>5</v>
      </c>
      <c r="DO284" s="484">
        <v>0</v>
      </c>
      <c r="DP284" s="484">
        <v>0</v>
      </c>
      <c r="DQ284" s="484">
        <v>0</v>
      </c>
      <c r="DR284" s="484">
        <v>0</v>
      </c>
      <c r="DS284" s="484">
        <v>0</v>
      </c>
      <c r="DT284" s="484">
        <v>0</v>
      </c>
      <c r="DU284" s="484">
        <v>0</v>
      </c>
      <c r="DV284" s="485">
        <v>5</v>
      </c>
      <c r="DW284" s="484">
        <v>179</v>
      </c>
      <c r="DX284" s="484">
        <v>44</v>
      </c>
      <c r="DY284" s="484">
        <v>23</v>
      </c>
      <c r="DZ284" s="484">
        <v>15</v>
      </c>
      <c r="EA284" s="484">
        <v>5</v>
      </c>
      <c r="EB284" s="484">
        <v>0</v>
      </c>
      <c r="EC284" s="484">
        <v>1</v>
      </c>
      <c r="ED284" s="484">
        <v>1</v>
      </c>
      <c r="EE284" s="485">
        <v>268</v>
      </c>
      <c r="EF284" s="484">
        <v>999</v>
      </c>
      <c r="EG284" s="484">
        <v>396</v>
      </c>
      <c r="EH284" s="484">
        <v>265</v>
      </c>
      <c r="EI284" s="484">
        <v>120</v>
      </c>
      <c r="EJ284" s="484">
        <v>73</v>
      </c>
      <c r="EK284" s="484">
        <v>22</v>
      </c>
      <c r="EL284" s="484">
        <v>10</v>
      </c>
      <c r="EM284" s="484">
        <v>2</v>
      </c>
      <c r="EN284" s="485">
        <v>1887</v>
      </c>
      <c r="EO284" s="484">
        <v>560</v>
      </c>
      <c r="EP284" s="484">
        <v>186</v>
      </c>
      <c r="EQ284" s="484">
        <v>136</v>
      </c>
      <c r="ER284" s="484">
        <v>69</v>
      </c>
      <c r="ES284" s="484">
        <v>37</v>
      </c>
      <c r="ET284" s="484">
        <v>16</v>
      </c>
      <c r="EU284" s="484">
        <v>7</v>
      </c>
      <c r="EV284" s="484">
        <v>1</v>
      </c>
      <c r="EW284" s="485">
        <v>1012</v>
      </c>
      <c r="EX284" s="484">
        <v>0</v>
      </c>
      <c r="EY284" s="484">
        <v>0</v>
      </c>
      <c r="EZ284" s="484">
        <v>0</v>
      </c>
      <c r="FA284" s="484">
        <v>0</v>
      </c>
      <c r="FB284" s="484">
        <v>0</v>
      </c>
      <c r="FC284" s="484">
        <v>0</v>
      </c>
      <c r="FD284" s="484">
        <v>0</v>
      </c>
      <c r="FE284" s="484">
        <v>0</v>
      </c>
      <c r="FF284" s="485">
        <v>0</v>
      </c>
      <c r="FG284" s="484">
        <v>0</v>
      </c>
      <c r="FH284" s="484">
        <v>0</v>
      </c>
      <c r="FI284" s="484">
        <v>0</v>
      </c>
      <c r="FJ284" s="484">
        <v>0</v>
      </c>
      <c r="FK284" s="484">
        <v>0</v>
      </c>
      <c r="FL284" s="484">
        <v>0</v>
      </c>
      <c r="FM284" s="484">
        <v>0</v>
      </c>
      <c r="FN284" s="484">
        <v>0</v>
      </c>
      <c r="FO284" s="485">
        <v>0</v>
      </c>
      <c r="FP284" s="484">
        <v>0</v>
      </c>
      <c r="FQ284" s="484">
        <v>0</v>
      </c>
      <c r="FR284" s="484">
        <v>0</v>
      </c>
      <c r="FS284" s="484">
        <v>0</v>
      </c>
      <c r="FT284" s="484">
        <v>0</v>
      </c>
      <c r="FU284" s="484">
        <v>0</v>
      </c>
      <c r="FV284" s="484">
        <v>0</v>
      </c>
      <c r="FW284" s="484">
        <v>0</v>
      </c>
      <c r="FX284" s="485">
        <v>0</v>
      </c>
      <c r="FY284" s="484">
        <v>560</v>
      </c>
      <c r="FZ284" s="484">
        <v>186</v>
      </c>
      <c r="GA284" s="484">
        <v>136</v>
      </c>
      <c r="GB284" s="484">
        <v>69</v>
      </c>
      <c r="GC284" s="484">
        <v>37</v>
      </c>
      <c r="GD284" s="484">
        <v>16</v>
      </c>
      <c r="GE284" s="484">
        <v>7</v>
      </c>
      <c r="GF284" s="484">
        <v>1</v>
      </c>
      <c r="GG284" s="485">
        <v>1012</v>
      </c>
      <c r="GH284" s="484">
        <v>94</v>
      </c>
      <c r="GI284" s="484">
        <v>27447</v>
      </c>
      <c r="GJ284" s="484">
        <v>17721</v>
      </c>
      <c r="GK284" s="484">
        <v>13002</v>
      </c>
      <c r="GL284" s="484">
        <v>7834</v>
      </c>
      <c r="GM284" s="484">
        <v>4412</v>
      </c>
      <c r="GN284" s="484">
        <v>1960</v>
      </c>
      <c r="GO284" s="484">
        <v>689</v>
      </c>
      <c r="GP284" s="484">
        <v>31</v>
      </c>
      <c r="GQ284" s="485">
        <v>73190</v>
      </c>
      <c r="GR284" s="484">
        <v>46</v>
      </c>
      <c r="GS284" s="484">
        <v>23296</v>
      </c>
      <c r="GT284" s="484">
        <v>9193</v>
      </c>
      <c r="GU284" s="484">
        <v>5317</v>
      </c>
      <c r="GV284" s="484">
        <v>2368</v>
      </c>
      <c r="GW284" s="484">
        <v>1108</v>
      </c>
      <c r="GX284" s="484">
        <v>398</v>
      </c>
      <c r="GY284" s="484">
        <v>121</v>
      </c>
      <c r="GZ284" s="484">
        <v>10</v>
      </c>
      <c r="HA284" s="485">
        <v>41857</v>
      </c>
      <c r="HB284" s="460">
        <v>0</v>
      </c>
      <c r="HC284" s="460">
        <v>1.8</v>
      </c>
      <c r="HD284" s="460">
        <v>0</v>
      </c>
      <c r="HE284" s="460">
        <v>0</v>
      </c>
      <c r="HF284" s="460">
        <v>0</v>
      </c>
      <c r="HG284" s="460">
        <v>0</v>
      </c>
      <c r="HH284" s="460">
        <v>0</v>
      </c>
      <c r="HI284" s="460">
        <v>0</v>
      </c>
      <c r="HJ284" s="460">
        <v>0</v>
      </c>
      <c r="HK284" s="483">
        <v>1.8</v>
      </c>
      <c r="HL284" s="460">
        <v>128.5</v>
      </c>
      <c r="HM284" s="460">
        <v>45247.7</v>
      </c>
      <c r="HN284" s="460">
        <v>24680</v>
      </c>
      <c r="HO284" s="460">
        <v>17032.25</v>
      </c>
      <c r="HP284" s="460">
        <v>9631.25</v>
      </c>
      <c r="HQ284" s="460">
        <v>5247.25</v>
      </c>
      <c r="HR284" s="460">
        <v>2254.5</v>
      </c>
      <c r="HS284" s="460">
        <v>776.5</v>
      </c>
      <c r="HT284" s="460">
        <v>38.25</v>
      </c>
      <c r="HU284" s="483">
        <v>105036.2</v>
      </c>
      <c r="HV284" s="460">
        <v>71.400000000000006</v>
      </c>
      <c r="HW284" s="460">
        <v>30165.1</v>
      </c>
      <c r="HX284" s="460">
        <v>19195.599999999999</v>
      </c>
      <c r="HY284" s="460">
        <v>15139.8</v>
      </c>
      <c r="HZ284" s="460">
        <v>9631.2999999999993</v>
      </c>
      <c r="IA284" s="460">
        <v>6413.3</v>
      </c>
      <c r="IB284" s="460">
        <v>3256.5</v>
      </c>
      <c r="IC284" s="460">
        <v>1294.2</v>
      </c>
      <c r="ID284" s="460">
        <v>76.5</v>
      </c>
      <c r="IE284" s="483">
        <v>85243.7</v>
      </c>
      <c r="IF284" s="483">
        <v>0</v>
      </c>
      <c r="IG284" s="483">
        <v>85243.7</v>
      </c>
      <c r="IH284" s="460">
        <v>128.5</v>
      </c>
      <c r="II284" s="460">
        <v>45247.7</v>
      </c>
      <c r="IJ284" s="460">
        <v>24680</v>
      </c>
      <c r="IK284" s="460">
        <v>17032.25</v>
      </c>
      <c r="IL284" s="460">
        <v>9631.25</v>
      </c>
      <c r="IM284" s="460">
        <v>5247.25</v>
      </c>
      <c r="IN284" s="460">
        <v>2254.5</v>
      </c>
      <c r="IO284" s="460">
        <v>776.5</v>
      </c>
      <c r="IP284" s="460">
        <v>38.25</v>
      </c>
      <c r="IQ284" s="483">
        <v>105036.2</v>
      </c>
      <c r="IR284" s="460">
        <v>52.77</v>
      </c>
      <c r="IS284" s="460">
        <v>12361.64</v>
      </c>
      <c r="IT284" s="460">
        <v>3532.08</v>
      </c>
      <c r="IU284" s="460">
        <v>1244.28</v>
      </c>
      <c r="IV284" s="460">
        <v>419.4</v>
      </c>
      <c r="IW284" s="460">
        <v>125.43</v>
      </c>
      <c r="IX284" s="460">
        <v>43.88</v>
      </c>
      <c r="IY284" s="460">
        <v>7.42</v>
      </c>
      <c r="IZ284" s="460">
        <v>0.56000000000000005</v>
      </c>
      <c r="JA284" s="483">
        <v>17787.46</v>
      </c>
      <c r="JB284" s="460">
        <v>75.73</v>
      </c>
      <c r="JC284" s="460">
        <v>32886.06</v>
      </c>
      <c r="JD284" s="460">
        <v>21147.919999999998</v>
      </c>
      <c r="JE284" s="460">
        <v>15787.97</v>
      </c>
      <c r="JF284" s="460">
        <v>9211.85</v>
      </c>
      <c r="JG284" s="460">
        <v>5121.82</v>
      </c>
      <c r="JH284" s="460">
        <v>2210.62</v>
      </c>
      <c r="JI284" s="460">
        <v>769.08</v>
      </c>
      <c r="JJ284" s="460">
        <v>37.69</v>
      </c>
      <c r="JK284" s="483">
        <v>87248.74</v>
      </c>
      <c r="JL284" s="460">
        <v>42.1</v>
      </c>
      <c r="JM284" s="460">
        <v>21924</v>
      </c>
      <c r="JN284" s="460">
        <v>16448.400000000001</v>
      </c>
      <c r="JO284" s="460">
        <v>14033.8</v>
      </c>
      <c r="JP284" s="460">
        <v>9211.9</v>
      </c>
      <c r="JQ284" s="460">
        <v>6260</v>
      </c>
      <c r="JR284" s="460">
        <v>3193.1</v>
      </c>
      <c r="JS284" s="460">
        <v>1281.8</v>
      </c>
      <c r="JT284" s="460">
        <v>75.400000000000006</v>
      </c>
      <c r="JU284" s="483">
        <v>72470.5</v>
      </c>
      <c r="JV284" s="483">
        <v>0</v>
      </c>
      <c r="JW284" s="483">
        <v>72470.5</v>
      </c>
      <c r="JX284" s="461"/>
      <c r="JY284" s="461"/>
      <c r="JZ284" s="461"/>
      <c r="KA284" s="461"/>
      <c r="KB284" s="461"/>
      <c r="KC284" s="461"/>
      <c r="KD284" s="461"/>
      <c r="KE284" s="461"/>
      <c r="KF284" s="461"/>
      <c r="KG284" s="461"/>
      <c r="KH284" s="461"/>
      <c r="KI284" s="461"/>
      <c r="KJ284" s="461"/>
      <c r="KK284" s="461"/>
      <c r="KL284" s="461"/>
      <c r="KM284" s="461"/>
      <c r="KN284" s="461"/>
      <c r="KO284" s="461"/>
      <c r="KP284" s="461"/>
      <c r="KQ284" s="461"/>
      <c r="KR284" s="461"/>
      <c r="KS284" s="461"/>
      <c r="KT284" s="461"/>
      <c r="KU284" s="461"/>
      <c r="KV284" s="461"/>
      <c r="KW284" s="461"/>
      <c r="KX284" s="462"/>
    </row>
    <row r="285" spans="1:310" s="463" customFormat="1" x14ac:dyDescent="0.2">
      <c r="A285" s="457" t="s">
        <v>567</v>
      </c>
      <c r="B285" s="473" t="s">
        <v>1129</v>
      </c>
      <c r="C285" s="464" t="s">
        <v>640</v>
      </c>
      <c r="D285" s="465" t="s">
        <v>568</v>
      </c>
      <c r="E285" s="484">
        <v>5345</v>
      </c>
      <c r="F285" s="484">
        <v>31167</v>
      </c>
      <c r="G285" s="484">
        <v>37495</v>
      </c>
      <c r="H285" s="484">
        <v>23318</v>
      </c>
      <c r="I285" s="484">
        <v>8352</v>
      </c>
      <c r="J285" s="484">
        <v>1819</v>
      </c>
      <c r="K285" s="484">
        <v>430</v>
      </c>
      <c r="L285" s="484">
        <v>28</v>
      </c>
      <c r="M285" s="485">
        <v>107954</v>
      </c>
      <c r="N285" s="484">
        <v>176</v>
      </c>
      <c r="O285" s="484">
        <v>661</v>
      </c>
      <c r="P285" s="484">
        <v>449</v>
      </c>
      <c r="Q285" s="484">
        <v>241</v>
      </c>
      <c r="R285" s="484">
        <v>78</v>
      </c>
      <c r="S285" s="484">
        <v>16</v>
      </c>
      <c r="T285" s="484">
        <v>4</v>
      </c>
      <c r="U285" s="484">
        <v>0</v>
      </c>
      <c r="V285" s="485">
        <v>1625</v>
      </c>
      <c r="W285" s="484">
        <v>33</v>
      </c>
      <c r="X285" s="484">
        <v>4</v>
      </c>
      <c r="Y285" s="484">
        <v>3</v>
      </c>
      <c r="Z285" s="484">
        <v>0</v>
      </c>
      <c r="AA285" s="484">
        <v>0</v>
      </c>
      <c r="AB285" s="484">
        <v>0</v>
      </c>
      <c r="AC285" s="484">
        <v>0</v>
      </c>
      <c r="AD285" s="484">
        <v>0</v>
      </c>
      <c r="AE285" s="485">
        <v>40</v>
      </c>
      <c r="AF285" s="484">
        <v>5136</v>
      </c>
      <c r="AG285" s="484">
        <v>30502</v>
      </c>
      <c r="AH285" s="484">
        <v>37043</v>
      </c>
      <c r="AI285" s="484">
        <v>23077</v>
      </c>
      <c r="AJ285" s="484">
        <v>8274</v>
      </c>
      <c r="AK285" s="484">
        <v>1803</v>
      </c>
      <c r="AL285" s="484">
        <v>426</v>
      </c>
      <c r="AM285" s="484">
        <v>28</v>
      </c>
      <c r="AN285" s="485">
        <v>106289</v>
      </c>
      <c r="AO285" s="484">
        <v>0</v>
      </c>
      <c r="AP285" s="484">
        <v>20</v>
      </c>
      <c r="AQ285" s="484">
        <v>118</v>
      </c>
      <c r="AR285" s="484">
        <v>136</v>
      </c>
      <c r="AS285" s="484">
        <v>69</v>
      </c>
      <c r="AT285" s="484">
        <v>16</v>
      </c>
      <c r="AU285" s="484">
        <v>9</v>
      </c>
      <c r="AV285" s="484">
        <v>2</v>
      </c>
      <c r="AW285" s="485">
        <v>370</v>
      </c>
      <c r="AX285" s="484">
        <v>0</v>
      </c>
      <c r="AY285" s="484">
        <v>20</v>
      </c>
      <c r="AZ285" s="484">
        <v>118</v>
      </c>
      <c r="BA285" s="484">
        <v>136</v>
      </c>
      <c r="BB285" s="484">
        <v>69</v>
      </c>
      <c r="BC285" s="484">
        <v>16</v>
      </c>
      <c r="BD285" s="484">
        <v>9</v>
      </c>
      <c r="BE285" s="484">
        <v>2</v>
      </c>
      <c r="BF285" s="486"/>
      <c r="BG285" s="485">
        <v>370</v>
      </c>
      <c r="BH285" s="484">
        <v>0</v>
      </c>
      <c r="BI285" s="484">
        <v>5156</v>
      </c>
      <c r="BJ285" s="484">
        <v>30600</v>
      </c>
      <c r="BK285" s="484">
        <v>37061</v>
      </c>
      <c r="BL285" s="484">
        <v>23010</v>
      </c>
      <c r="BM285" s="484">
        <v>8221</v>
      </c>
      <c r="BN285" s="484">
        <v>1796</v>
      </c>
      <c r="BO285" s="484">
        <v>419</v>
      </c>
      <c r="BP285" s="484">
        <v>26</v>
      </c>
      <c r="BQ285" s="485">
        <v>106289</v>
      </c>
      <c r="BR285" s="484">
        <v>0</v>
      </c>
      <c r="BS285" s="484">
        <v>1947</v>
      </c>
      <c r="BT285" s="484">
        <v>12734</v>
      </c>
      <c r="BU285" s="484">
        <v>9539</v>
      </c>
      <c r="BV285" s="484">
        <v>4234</v>
      </c>
      <c r="BW285" s="484">
        <v>1444</v>
      </c>
      <c r="BX285" s="484">
        <v>231</v>
      </c>
      <c r="BY285" s="484">
        <v>48</v>
      </c>
      <c r="BZ285" s="484">
        <v>0</v>
      </c>
      <c r="CA285" s="485">
        <v>30177</v>
      </c>
      <c r="CB285" s="484">
        <v>0</v>
      </c>
      <c r="CC285" s="484">
        <v>44</v>
      </c>
      <c r="CD285" s="484">
        <v>384</v>
      </c>
      <c r="CE285" s="484">
        <v>435</v>
      </c>
      <c r="CF285" s="484">
        <v>234</v>
      </c>
      <c r="CG285" s="484">
        <v>66</v>
      </c>
      <c r="CH285" s="484">
        <v>17</v>
      </c>
      <c r="CI285" s="484">
        <v>3</v>
      </c>
      <c r="CJ285" s="484">
        <v>0</v>
      </c>
      <c r="CK285" s="485">
        <v>1183</v>
      </c>
      <c r="CL285" s="484">
        <v>0</v>
      </c>
      <c r="CM285" s="484">
        <v>0</v>
      </c>
      <c r="CN285" s="484">
        <v>7</v>
      </c>
      <c r="CO285" s="484">
        <v>32</v>
      </c>
      <c r="CP285" s="484">
        <v>33</v>
      </c>
      <c r="CQ285" s="484">
        <v>24</v>
      </c>
      <c r="CR285" s="484">
        <v>15</v>
      </c>
      <c r="CS285" s="484">
        <v>9</v>
      </c>
      <c r="CT285" s="484">
        <v>11</v>
      </c>
      <c r="CU285" s="485">
        <v>131</v>
      </c>
      <c r="CV285" s="484">
        <v>93</v>
      </c>
      <c r="CW285" s="484">
        <v>197</v>
      </c>
      <c r="CX285" s="484">
        <v>132</v>
      </c>
      <c r="CY285" s="484">
        <v>64</v>
      </c>
      <c r="CZ285" s="484">
        <v>26</v>
      </c>
      <c r="DA285" s="484">
        <v>6</v>
      </c>
      <c r="DB285" s="484">
        <v>2</v>
      </c>
      <c r="DC285" s="484">
        <v>0</v>
      </c>
      <c r="DD285" s="485">
        <v>520</v>
      </c>
      <c r="DE285" s="484">
        <v>308</v>
      </c>
      <c r="DF285" s="484">
        <v>627</v>
      </c>
      <c r="DG285" s="484">
        <v>442</v>
      </c>
      <c r="DH285" s="484">
        <v>148</v>
      </c>
      <c r="DI285" s="484">
        <v>43</v>
      </c>
      <c r="DJ285" s="484">
        <v>11</v>
      </c>
      <c r="DK285" s="484">
        <v>1</v>
      </c>
      <c r="DL285" s="484">
        <v>0</v>
      </c>
      <c r="DM285" s="485">
        <v>1580</v>
      </c>
      <c r="DN285" s="484">
        <v>0</v>
      </c>
      <c r="DO285" s="484">
        <v>0</v>
      </c>
      <c r="DP285" s="484">
        <v>0</v>
      </c>
      <c r="DQ285" s="484">
        <v>0</v>
      </c>
      <c r="DR285" s="484">
        <v>0</v>
      </c>
      <c r="DS285" s="484">
        <v>0</v>
      </c>
      <c r="DT285" s="484">
        <v>0</v>
      </c>
      <c r="DU285" s="484">
        <v>0</v>
      </c>
      <c r="DV285" s="485">
        <v>0</v>
      </c>
      <c r="DW285" s="484">
        <v>50</v>
      </c>
      <c r="DX285" s="484">
        <v>104</v>
      </c>
      <c r="DY285" s="484">
        <v>86</v>
      </c>
      <c r="DZ285" s="484">
        <v>35</v>
      </c>
      <c r="EA285" s="484">
        <v>15</v>
      </c>
      <c r="EB285" s="484">
        <v>3</v>
      </c>
      <c r="EC285" s="484">
        <v>2</v>
      </c>
      <c r="ED285" s="484">
        <v>0</v>
      </c>
      <c r="EE285" s="485">
        <v>295</v>
      </c>
      <c r="EF285" s="484">
        <v>358</v>
      </c>
      <c r="EG285" s="484">
        <v>731</v>
      </c>
      <c r="EH285" s="484">
        <v>528</v>
      </c>
      <c r="EI285" s="484">
        <v>183</v>
      </c>
      <c r="EJ285" s="484">
        <v>58</v>
      </c>
      <c r="EK285" s="484">
        <v>14</v>
      </c>
      <c r="EL285" s="484">
        <v>3</v>
      </c>
      <c r="EM285" s="484">
        <v>0</v>
      </c>
      <c r="EN285" s="485">
        <v>1875</v>
      </c>
      <c r="EO285" s="484">
        <v>291</v>
      </c>
      <c r="EP285" s="484">
        <v>382</v>
      </c>
      <c r="EQ285" s="484">
        <v>281</v>
      </c>
      <c r="ER285" s="484">
        <v>117</v>
      </c>
      <c r="ES285" s="484">
        <v>41</v>
      </c>
      <c r="ET285" s="484">
        <v>9</v>
      </c>
      <c r="EU285" s="484">
        <v>3</v>
      </c>
      <c r="EV285" s="484">
        <v>0</v>
      </c>
      <c r="EW285" s="485">
        <v>1124</v>
      </c>
      <c r="EX285" s="484">
        <v>0</v>
      </c>
      <c r="EY285" s="484">
        <v>0</v>
      </c>
      <c r="EZ285" s="484">
        <v>0</v>
      </c>
      <c r="FA285" s="484">
        <v>0</v>
      </c>
      <c r="FB285" s="484">
        <v>0</v>
      </c>
      <c r="FC285" s="484">
        <v>0</v>
      </c>
      <c r="FD285" s="484">
        <v>0</v>
      </c>
      <c r="FE285" s="484">
        <v>0</v>
      </c>
      <c r="FF285" s="485">
        <v>0</v>
      </c>
      <c r="FG285" s="484">
        <v>0</v>
      </c>
      <c r="FH285" s="484">
        <v>0</v>
      </c>
      <c r="FI285" s="484">
        <v>0</v>
      </c>
      <c r="FJ285" s="484">
        <v>0</v>
      </c>
      <c r="FK285" s="484">
        <v>0</v>
      </c>
      <c r="FL285" s="484">
        <v>0</v>
      </c>
      <c r="FM285" s="484">
        <v>0</v>
      </c>
      <c r="FN285" s="484">
        <v>0</v>
      </c>
      <c r="FO285" s="485">
        <v>0</v>
      </c>
      <c r="FP285" s="484">
        <v>0</v>
      </c>
      <c r="FQ285" s="484">
        <v>0</v>
      </c>
      <c r="FR285" s="484">
        <v>3</v>
      </c>
      <c r="FS285" s="484">
        <v>2</v>
      </c>
      <c r="FT285" s="484">
        <v>1</v>
      </c>
      <c r="FU285" s="484">
        <v>0</v>
      </c>
      <c r="FV285" s="484">
        <v>0</v>
      </c>
      <c r="FW285" s="484">
        <v>0</v>
      </c>
      <c r="FX285" s="485">
        <v>6</v>
      </c>
      <c r="FY285" s="484">
        <v>291</v>
      </c>
      <c r="FZ285" s="484">
        <v>382</v>
      </c>
      <c r="GA285" s="484">
        <v>278</v>
      </c>
      <c r="GB285" s="484">
        <v>115</v>
      </c>
      <c r="GC285" s="484">
        <v>40</v>
      </c>
      <c r="GD285" s="484">
        <v>9</v>
      </c>
      <c r="GE285" s="484">
        <v>3</v>
      </c>
      <c r="GF285" s="484">
        <v>0</v>
      </c>
      <c r="GG285" s="485">
        <v>1118</v>
      </c>
      <c r="GH285" s="484">
        <v>0</v>
      </c>
      <c r="GI285" s="484">
        <v>3115</v>
      </c>
      <c r="GJ285" s="484">
        <v>17371</v>
      </c>
      <c r="GK285" s="484">
        <v>26969</v>
      </c>
      <c r="GL285" s="484">
        <v>18474</v>
      </c>
      <c r="GM285" s="484">
        <v>6672</v>
      </c>
      <c r="GN285" s="484">
        <v>1530</v>
      </c>
      <c r="GO285" s="484">
        <v>357</v>
      </c>
      <c r="GP285" s="484">
        <v>15</v>
      </c>
      <c r="GQ285" s="485">
        <v>74503</v>
      </c>
      <c r="GR285" s="484">
        <v>0</v>
      </c>
      <c r="GS285" s="484">
        <v>2041</v>
      </c>
      <c r="GT285" s="484">
        <v>13229</v>
      </c>
      <c r="GU285" s="484">
        <v>10092</v>
      </c>
      <c r="GV285" s="484">
        <v>4536</v>
      </c>
      <c r="GW285" s="484">
        <v>1549</v>
      </c>
      <c r="GX285" s="484">
        <v>266</v>
      </c>
      <c r="GY285" s="484">
        <v>62</v>
      </c>
      <c r="GZ285" s="484">
        <v>11</v>
      </c>
      <c r="HA285" s="485">
        <v>31786</v>
      </c>
      <c r="HB285" s="460">
        <v>0</v>
      </c>
      <c r="HC285" s="460">
        <v>0</v>
      </c>
      <c r="HD285" s="460">
        <v>0</v>
      </c>
      <c r="HE285" s="460">
        <v>0</v>
      </c>
      <c r="HF285" s="460">
        <v>0</v>
      </c>
      <c r="HG285" s="460">
        <v>0</v>
      </c>
      <c r="HH285" s="460">
        <v>0</v>
      </c>
      <c r="HI285" s="460">
        <v>0</v>
      </c>
      <c r="HJ285" s="460">
        <v>0</v>
      </c>
      <c r="HK285" s="483">
        <v>0</v>
      </c>
      <c r="HL285" s="460">
        <v>0</v>
      </c>
      <c r="HM285" s="460">
        <v>4725.25</v>
      </c>
      <c r="HN285" s="460">
        <v>27444</v>
      </c>
      <c r="HO285" s="460">
        <v>34662.5</v>
      </c>
      <c r="HP285" s="460">
        <v>21929.5</v>
      </c>
      <c r="HQ285" s="460">
        <v>7852.5</v>
      </c>
      <c r="HR285" s="460">
        <v>1730.5</v>
      </c>
      <c r="HS285" s="460">
        <v>403.75</v>
      </c>
      <c r="HT285" s="460">
        <v>20.5</v>
      </c>
      <c r="HU285" s="483">
        <v>98768.5</v>
      </c>
      <c r="HV285" s="460">
        <v>0</v>
      </c>
      <c r="HW285" s="460">
        <v>3150.2</v>
      </c>
      <c r="HX285" s="460">
        <v>21345.3</v>
      </c>
      <c r="HY285" s="460">
        <v>30811.1</v>
      </c>
      <c r="HZ285" s="460">
        <v>21929.5</v>
      </c>
      <c r="IA285" s="460">
        <v>9597.5</v>
      </c>
      <c r="IB285" s="460">
        <v>2499.6</v>
      </c>
      <c r="IC285" s="460">
        <v>672.9</v>
      </c>
      <c r="ID285" s="460">
        <v>41</v>
      </c>
      <c r="IE285" s="483">
        <v>90047.1</v>
      </c>
      <c r="IF285" s="483">
        <v>0</v>
      </c>
      <c r="IG285" s="483">
        <v>90047.1</v>
      </c>
      <c r="IH285" s="460">
        <v>0</v>
      </c>
      <c r="II285" s="460">
        <v>4725.25</v>
      </c>
      <c r="IJ285" s="460">
        <v>27444</v>
      </c>
      <c r="IK285" s="460">
        <v>34662.5</v>
      </c>
      <c r="IL285" s="460">
        <v>21929.5</v>
      </c>
      <c r="IM285" s="460">
        <v>7852.5</v>
      </c>
      <c r="IN285" s="460">
        <v>1730.5</v>
      </c>
      <c r="IO285" s="460">
        <v>403.75</v>
      </c>
      <c r="IP285" s="460">
        <v>20.5</v>
      </c>
      <c r="IQ285" s="483">
        <v>98768.5</v>
      </c>
      <c r="IR285" s="460">
        <v>0</v>
      </c>
      <c r="IS285" s="460">
        <v>603.54999999999995</v>
      </c>
      <c r="IT285" s="460">
        <v>3803.34</v>
      </c>
      <c r="IU285" s="460">
        <v>3603.27</v>
      </c>
      <c r="IV285" s="460">
        <v>2198.36</v>
      </c>
      <c r="IW285" s="460">
        <v>451.07</v>
      </c>
      <c r="IX285" s="460">
        <v>38.1</v>
      </c>
      <c r="IY285" s="460">
        <v>8.32</v>
      </c>
      <c r="IZ285" s="460">
        <v>0</v>
      </c>
      <c r="JA285" s="483">
        <v>10706.01</v>
      </c>
      <c r="JB285" s="460">
        <v>0</v>
      </c>
      <c r="JC285" s="460">
        <v>4121.7</v>
      </c>
      <c r="JD285" s="460">
        <v>23640.66</v>
      </c>
      <c r="JE285" s="460">
        <v>31059.23</v>
      </c>
      <c r="JF285" s="460">
        <v>19731.14</v>
      </c>
      <c r="JG285" s="460">
        <v>7401.43</v>
      </c>
      <c r="JH285" s="460">
        <v>1692.4</v>
      </c>
      <c r="JI285" s="460">
        <v>395.43</v>
      </c>
      <c r="JJ285" s="460">
        <v>20.5</v>
      </c>
      <c r="JK285" s="483">
        <v>88062.49</v>
      </c>
      <c r="JL285" s="460">
        <v>0</v>
      </c>
      <c r="JM285" s="460">
        <v>2747.8</v>
      </c>
      <c r="JN285" s="460">
        <v>18387.2</v>
      </c>
      <c r="JO285" s="460">
        <v>27608.2</v>
      </c>
      <c r="JP285" s="460">
        <v>19731.099999999999</v>
      </c>
      <c r="JQ285" s="460">
        <v>9046.2000000000007</v>
      </c>
      <c r="JR285" s="460">
        <v>2444.6</v>
      </c>
      <c r="JS285" s="460">
        <v>659.1</v>
      </c>
      <c r="JT285" s="460">
        <v>41</v>
      </c>
      <c r="JU285" s="483">
        <v>80665.2</v>
      </c>
      <c r="JV285" s="483">
        <v>0</v>
      </c>
      <c r="JW285" s="483">
        <v>80665.2</v>
      </c>
      <c r="JX285" s="461"/>
      <c r="JY285" s="461"/>
      <c r="JZ285" s="461"/>
      <c r="KA285" s="461"/>
      <c r="KB285" s="461"/>
      <c r="KC285" s="461"/>
      <c r="KD285" s="461"/>
      <c r="KE285" s="461"/>
      <c r="KF285" s="461"/>
      <c r="KG285" s="461"/>
      <c r="KH285" s="461"/>
      <c r="KI285" s="461"/>
      <c r="KJ285" s="461"/>
      <c r="KK285" s="461"/>
      <c r="KL285" s="461"/>
      <c r="KM285" s="461"/>
      <c r="KN285" s="461"/>
      <c r="KO285" s="461"/>
      <c r="KP285" s="461"/>
      <c r="KQ285" s="461"/>
      <c r="KR285" s="461"/>
      <c r="KS285" s="461"/>
      <c r="KT285" s="461"/>
      <c r="KU285" s="461"/>
      <c r="KV285" s="461"/>
      <c r="KW285" s="461"/>
      <c r="KX285" s="462"/>
    </row>
    <row r="286" spans="1:310" s="463" customFormat="1" x14ac:dyDescent="0.2">
      <c r="A286" s="457" t="s">
        <v>569</v>
      </c>
      <c r="B286" s="473" t="s">
        <v>1130</v>
      </c>
      <c r="C286" s="464" t="s">
        <v>640</v>
      </c>
      <c r="D286" s="465" t="s">
        <v>570</v>
      </c>
      <c r="E286" s="484">
        <v>6568</v>
      </c>
      <c r="F286" s="484">
        <v>12444</v>
      </c>
      <c r="G286" s="484">
        <v>36975</v>
      </c>
      <c r="H286" s="484">
        <v>34185</v>
      </c>
      <c r="I286" s="484">
        <v>24828</v>
      </c>
      <c r="J286" s="484">
        <v>17735</v>
      </c>
      <c r="K286" s="484">
        <v>14127</v>
      </c>
      <c r="L286" s="484">
        <v>2844</v>
      </c>
      <c r="M286" s="485">
        <v>149706</v>
      </c>
      <c r="N286" s="484">
        <v>650</v>
      </c>
      <c r="O286" s="484">
        <v>179</v>
      </c>
      <c r="P286" s="484">
        <v>421</v>
      </c>
      <c r="Q286" s="484">
        <v>397</v>
      </c>
      <c r="R286" s="484">
        <v>352</v>
      </c>
      <c r="S286" s="484">
        <v>295</v>
      </c>
      <c r="T286" s="484">
        <v>307</v>
      </c>
      <c r="U286" s="484">
        <v>40</v>
      </c>
      <c r="V286" s="485">
        <v>2641</v>
      </c>
      <c r="W286" s="484">
        <v>0</v>
      </c>
      <c r="X286" s="484">
        <v>0</v>
      </c>
      <c r="Y286" s="484">
        <v>0</v>
      </c>
      <c r="Z286" s="484">
        <v>0</v>
      </c>
      <c r="AA286" s="484">
        <v>0</v>
      </c>
      <c r="AB286" s="484">
        <v>0</v>
      </c>
      <c r="AC286" s="484">
        <v>0</v>
      </c>
      <c r="AD286" s="484">
        <v>0</v>
      </c>
      <c r="AE286" s="485">
        <v>0</v>
      </c>
      <c r="AF286" s="484">
        <v>5918</v>
      </c>
      <c r="AG286" s="484">
        <v>12265</v>
      </c>
      <c r="AH286" s="484">
        <v>36554</v>
      </c>
      <c r="AI286" s="484">
        <v>33788</v>
      </c>
      <c r="AJ286" s="484">
        <v>24476</v>
      </c>
      <c r="AK286" s="484">
        <v>17440</v>
      </c>
      <c r="AL286" s="484">
        <v>13820</v>
      </c>
      <c r="AM286" s="484">
        <v>2804</v>
      </c>
      <c r="AN286" s="485">
        <v>147065</v>
      </c>
      <c r="AO286" s="484">
        <v>3</v>
      </c>
      <c r="AP286" s="484">
        <v>15</v>
      </c>
      <c r="AQ286" s="484">
        <v>39</v>
      </c>
      <c r="AR286" s="484">
        <v>43</v>
      </c>
      <c r="AS286" s="484">
        <v>47</v>
      </c>
      <c r="AT286" s="484">
        <v>27</v>
      </c>
      <c r="AU286" s="484">
        <v>28</v>
      </c>
      <c r="AV286" s="484">
        <v>7</v>
      </c>
      <c r="AW286" s="485">
        <v>209</v>
      </c>
      <c r="AX286" s="484">
        <v>3</v>
      </c>
      <c r="AY286" s="484">
        <v>15</v>
      </c>
      <c r="AZ286" s="484">
        <v>39</v>
      </c>
      <c r="BA286" s="484">
        <v>43</v>
      </c>
      <c r="BB286" s="484">
        <v>47</v>
      </c>
      <c r="BC286" s="484">
        <v>27</v>
      </c>
      <c r="BD286" s="484">
        <v>28</v>
      </c>
      <c r="BE286" s="484">
        <v>7</v>
      </c>
      <c r="BF286" s="486"/>
      <c r="BG286" s="485">
        <v>209</v>
      </c>
      <c r="BH286" s="484">
        <v>3</v>
      </c>
      <c r="BI286" s="484">
        <v>5930</v>
      </c>
      <c r="BJ286" s="484">
        <v>12289</v>
      </c>
      <c r="BK286" s="484">
        <v>36558</v>
      </c>
      <c r="BL286" s="484">
        <v>33792</v>
      </c>
      <c r="BM286" s="484">
        <v>24456</v>
      </c>
      <c r="BN286" s="484">
        <v>17441</v>
      </c>
      <c r="BO286" s="484">
        <v>13799</v>
      </c>
      <c r="BP286" s="484">
        <v>2797</v>
      </c>
      <c r="BQ286" s="485">
        <v>147065</v>
      </c>
      <c r="BR286" s="484">
        <v>1</v>
      </c>
      <c r="BS286" s="484">
        <v>2947</v>
      </c>
      <c r="BT286" s="484">
        <v>6483</v>
      </c>
      <c r="BU286" s="484">
        <v>12835</v>
      </c>
      <c r="BV286" s="484">
        <v>9287</v>
      </c>
      <c r="BW286" s="484">
        <v>6104</v>
      </c>
      <c r="BX286" s="484">
        <v>3463</v>
      </c>
      <c r="BY286" s="484">
        <v>1935</v>
      </c>
      <c r="BZ286" s="484">
        <v>262</v>
      </c>
      <c r="CA286" s="485">
        <v>43317</v>
      </c>
      <c r="CB286" s="484">
        <v>0</v>
      </c>
      <c r="CC286" s="484">
        <v>29</v>
      </c>
      <c r="CD286" s="484">
        <v>68</v>
      </c>
      <c r="CE286" s="484">
        <v>240</v>
      </c>
      <c r="CF286" s="484">
        <v>193</v>
      </c>
      <c r="CG286" s="484">
        <v>139</v>
      </c>
      <c r="CH286" s="484">
        <v>80</v>
      </c>
      <c r="CI286" s="484">
        <v>38</v>
      </c>
      <c r="CJ286" s="484">
        <v>7</v>
      </c>
      <c r="CK286" s="485">
        <v>794</v>
      </c>
      <c r="CL286" s="484">
        <v>0</v>
      </c>
      <c r="CM286" s="484">
        <v>1</v>
      </c>
      <c r="CN286" s="484">
        <v>1</v>
      </c>
      <c r="CO286" s="484">
        <v>12</v>
      </c>
      <c r="CP286" s="484">
        <v>16</v>
      </c>
      <c r="CQ286" s="484">
        <v>18</v>
      </c>
      <c r="CR286" s="484">
        <v>7</v>
      </c>
      <c r="CS286" s="484">
        <v>25</v>
      </c>
      <c r="CT286" s="484">
        <v>19</v>
      </c>
      <c r="CU286" s="485">
        <v>99</v>
      </c>
      <c r="CV286" s="484">
        <v>27</v>
      </c>
      <c r="CW286" s="484">
        <v>47</v>
      </c>
      <c r="CX286" s="484">
        <v>118</v>
      </c>
      <c r="CY286" s="484">
        <v>114</v>
      </c>
      <c r="CZ286" s="484">
        <v>104</v>
      </c>
      <c r="DA286" s="484">
        <v>104</v>
      </c>
      <c r="DB286" s="484">
        <v>76</v>
      </c>
      <c r="DC286" s="484">
        <v>44</v>
      </c>
      <c r="DD286" s="485">
        <v>634</v>
      </c>
      <c r="DE286" s="484">
        <v>6</v>
      </c>
      <c r="DF286" s="484">
        <v>22</v>
      </c>
      <c r="DG286" s="484">
        <v>74</v>
      </c>
      <c r="DH286" s="484">
        <v>85</v>
      </c>
      <c r="DI286" s="484">
        <v>51</v>
      </c>
      <c r="DJ286" s="484">
        <v>32</v>
      </c>
      <c r="DK286" s="484">
        <v>23</v>
      </c>
      <c r="DL286" s="484">
        <v>8</v>
      </c>
      <c r="DM286" s="485">
        <v>301</v>
      </c>
      <c r="DN286" s="484">
        <v>0</v>
      </c>
      <c r="DO286" s="484">
        <v>0</v>
      </c>
      <c r="DP286" s="484">
        <v>0</v>
      </c>
      <c r="DQ286" s="484">
        <v>0</v>
      </c>
      <c r="DR286" s="484">
        <v>0</v>
      </c>
      <c r="DS286" s="484">
        <v>0</v>
      </c>
      <c r="DT286" s="484">
        <v>0</v>
      </c>
      <c r="DU286" s="484">
        <v>0</v>
      </c>
      <c r="DV286" s="485">
        <v>0</v>
      </c>
      <c r="DW286" s="484">
        <v>2</v>
      </c>
      <c r="DX286" s="484">
        <v>5</v>
      </c>
      <c r="DY286" s="484">
        <v>19</v>
      </c>
      <c r="DZ286" s="484">
        <v>15</v>
      </c>
      <c r="EA286" s="484">
        <v>10</v>
      </c>
      <c r="EB286" s="484">
        <v>5</v>
      </c>
      <c r="EC286" s="484">
        <v>12</v>
      </c>
      <c r="ED286" s="484">
        <v>4</v>
      </c>
      <c r="EE286" s="485">
        <v>72</v>
      </c>
      <c r="EF286" s="484">
        <v>8</v>
      </c>
      <c r="EG286" s="484">
        <v>27</v>
      </c>
      <c r="EH286" s="484">
        <v>93</v>
      </c>
      <c r="EI286" s="484">
        <v>100</v>
      </c>
      <c r="EJ286" s="484">
        <v>61</v>
      </c>
      <c r="EK286" s="484">
        <v>37</v>
      </c>
      <c r="EL286" s="484">
        <v>35</v>
      </c>
      <c r="EM286" s="484">
        <v>12</v>
      </c>
      <c r="EN286" s="485">
        <v>373</v>
      </c>
      <c r="EO286" s="484">
        <v>5</v>
      </c>
      <c r="EP286" s="484">
        <v>18</v>
      </c>
      <c r="EQ286" s="484">
        <v>66</v>
      </c>
      <c r="ER286" s="484">
        <v>63</v>
      </c>
      <c r="ES286" s="484">
        <v>46</v>
      </c>
      <c r="ET286" s="484">
        <v>26</v>
      </c>
      <c r="EU286" s="484">
        <v>28</v>
      </c>
      <c r="EV286" s="484">
        <v>10</v>
      </c>
      <c r="EW286" s="485">
        <v>262</v>
      </c>
      <c r="EX286" s="484">
        <v>0</v>
      </c>
      <c r="EY286" s="484">
        <v>0</v>
      </c>
      <c r="EZ286" s="484">
        <v>0</v>
      </c>
      <c r="FA286" s="484">
        <v>0</v>
      </c>
      <c r="FB286" s="484">
        <v>0</v>
      </c>
      <c r="FC286" s="484">
        <v>0</v>
      </c>
      <c r="FD286" s="484">
        <v>0</v>
      </c>
      <c r="FE286" s="484">
        <v>0</v>
      </c>
      <c r="FF286" s="485">
        <v>0</v>
      </c>
      <c r="FG286" s="484">
        <v>0</v>
      </c>
      <c r="FH286" s="484">
        <v>0</v>
      </c>
      <c r="FI286" s="484">
        <v>0</v>
      </c>
      <c r="FJ286" s="484">
        <v>0</v>
      </c>
      <c r="FK286" s="484">
        <v>0</v>
      </c>
      <c r="FL286" s="484">
        <v>0</v>
      </c>
      <c r="FM286" s="484">
        <v>0</v>
      </c>
      <c r="FN286" s="484">
        <v>0</v>
      </c>
      <c r="FO286" s="485">
        <v>0</v>
      </c>
      <c r="FP286" s="484">
        <v>0</v>
      </c>
      <c r="FQ286" s="484">
        <v>0</v>
      </c>
      <c r="FR286" s="484">
        <v>0</v>
      </c>
      <c r="FS286" s="484">
        <v>0</v>
      </c>
      <c r="FT286" s="484">
        <v>0</v>
      </c>
      <c r="FU286" s="484">
        <v>0</v>
      </c>
      <c r="FV286" s="484">
        <v>0</v>
      </c>
      <c r="FW286" s="484">
        <v>0</v>
      </c>
      <c r="FX286" s="485">
        <v>0</v>
      </c>
      <c r="FY286" s="484">
        <v>5</v>
      </c>
      <c r="FZ286" s="484">
        <v>18</v>
      </c>
      <c r="GA286" s="484">
        <v>66</v>
      </c>
      <c r="GB286" s="484">
        <v>63</v>
      </c>
      <c r="GC286" s="484">
        <v>46</v>
      </c>
      <c r="GD286" s="484">
        <v>26</v>
      </c>
      <c r="GE286" s="484">
        <v>28</v>
      </c>
      <c r="GF286" s="484">
        <v>10</v>
      </c>
      <c r="GG286" s="485">
        <v>262</v>
      </c>
      <c r="GH286" s="484">
        <v>2</v>
      </c>
      <c r="GI286" s="484">
        <v>2951</v>
      </c>
      <c r="GJ286" s="484">
        <v>5732</v>
      </c>
      <c r="GK286" s="484">
        <v>23452</v>
      </c>
      <c r="GL286" s="484">
        <v>24281</v>
      </c>
      <c r="GM286" s="484">
        <v>18185</v>
      </c>
      <c r="GN286" s="484">
        <v>13886</v>
      </c>
      <c r="GO286" s="484">
        <v>11789</v>
      </c>
      <c r="GP286" s="484">
        <v>2505</v>
      </c>
      <c r="GQ286" s="485">
        <v>102783</v>
      </c>
      <c r="GR286" s="484">
        <v>1</v>
      </c>
      <c r="GS286" s="484">
        <v>2979</v>
      </c>
      <c r="GT286" s="484">
        <v>6557</v>
      </c>
      <c r="GU286" s="484">
        <v>13106</v>
      </c>
      <c r="GV286" s="484">
        <v>9511</v>
      </c>
      <c r="GW286" s="484">
        <v>6271</v>
      </c>
      <c r="GX286" s="484">
        <v>3555</v>
      </c>
      <c r="GY286" s="484">
        <v>2010</v>
      </c>
      <c r="GZ286" s="484">
        <v>292</v>
      </c>
      <c r="HA286" s="485">
        <v>44282</v>
      </c>
      <c r="HB286" s="460">
        <v>0</v>
      </c>
      <c r="HC286" s="460">
        <v>0</v>
      </c>
      <c r="HD286" s="460">
        <v>0</v>
      </c>
      <c r="HE286" s="460">
        <v>0</v>
      </c>
      <c r="HF286" s="460">
        <v>0.5</v>
      </c>
      <c r="HG286" s="460">
        <v>0</v>
      </c>
      <c r="HH286" s="460">
        <v>0</v>
      </c>
      <c r="HI286" s="460">
        <v>0</v>
      </c>
      <c r="HJ286" s="460">
        <v>0</v>
      </c>
      <c r="HK286" s="483">
        <v>0.5</v>
      </c>
      <c r="HL286" s="460">
        <v>2.75</v>
      </c>
      <c r="HM286" s="460">
        <v>5190.5</v>
      </c>
      <c r="HN286" s="460">
        <v>10656.75</v>
      </c>
      <c r="HO286" s="460">
        <v>33323.25</v>
      </c>
      <c r="HP286" s="460">
        <v>31438.5</v>
      </c>
      <c r="HQ286" s="460">
        <v>22901.25</v>
      </c>
      <c r="HR286" s="460">
        <v>16561.75</v>
      </c>
      <c r="HS286" s="460">
        <v>13309.25</v>
      </c>
      <c r="HT286" s="460">
        <v>2724.25</v>
      </c>
      <c r="HU286" s="483">
        <v>136108.25</v>
      </c>
      <c r="HV286" s="460">
        <v>1.5</v>
      </c>
      <c r="HW286" s="460">
        <v>3460.3</v>
      </c>
      <c r="HX286" s="460">
        <v>8288.6</v>
      </c>
      <c r="HY286" s="460">
        <v>29620.7</v>
      </c>
      <c r="HZ286" s="460">
        <v>31438.5</v>
      </c>
      <c r="IA286" s="460">
        <v>27990.400000000001</v>
      </c>
      <c r="IB286" s="460">
        <v>23922.5</v>
      </c>
      <c r="IC286" s="460">
        <v>22182.1</v>
      </c>
      <c r="ID286" s="460">
        <v>5448.5</v>
      </c>
      <c r="IE286" s="483">
        <v>152353.1</v>
      </c>
      <c r="IF286" s="483">
        <v>145.30000000000001</v>
      </c>
      <c r="IG286" s="483">
        <v>152498.4</v>
      </c>
      <c r="IH286" s="460">
        <v>2.75</v>
      </c>
      <c r="II286" s="460">
        <v>5190.5</v>
      </c>
      <c r="IJ286" s="460">
        <v>10656.75</v>
      </c>
      <c r="IK286" s="460">
        <v>33323.25</v>
      </c>
      <c r="IL286" s="460">
        <v>31438.5</v>
      </c>
      <c r="IM286" s="460">
        <v>22901.25</v>
      </c>
      <c r="IN286" s="460">
        <v>16561.75</v>
      </c>
      <c r="IO286" s="460">
        <v>13309.25</v>
      </c>
      <c r="IP286" s="460">
        <v>2724.25</v>
      </c>
      <c r="IQ286" s="483">
        <v>136108.25</v>
      </c>
      <c r="IR286" s="460">
        <v>1.03</v>
      </c>
      <c r="IS286" s="460">
        <v>1182.48</v>
      </c>
      <c r="IT286" s="460">
        <v>2315.2199999999998</v>
      </c>
      <c r="IU286" s="460">
        <v>3926.06</v>
      </c>
      <c r="IV286" s="460">
        <v>2099.5500000000002</v>
      </c>
      <c r="IW286" s="460">
        <v>1004.54</v>
      </c>
      <c r="IX286" s="460">
        <v>431.36</v>
      </c>
      <c r="IY286" s="460">
        <v>132.02000000000001</v>
      </c>
      <c r="IZ286" s="460">
        <v>6.77</v>
      </c>
      <c r="JA286" s="483">
        <v>11099.03</v>
      </c>
      <c r="JB286" s="460">
        <v>1.72</v>
      </c>
      <c r="JC286" s="460">
        <v>4008.02</v>
      </c>
      <c r="JD286" s="460">
        <v>8341.5300000000007</v>
      </c>
      <c r="JE286" s="460">
        <v>29397.19</v>
      </c>
      <c r="JF286" s="460">
        <v>29338.95</v>
      </c>
      <c r="JG286" s="460">
        <v>21896.71</v>
      </c>
      <c r="JH286" s="460">
        <v>16130.39</v>
      </c>
      <c r="JI286" s="460">
        <v>13177.23</v>
      </c>
      <c r="JJ286" s="460">
        <v>2717.48</v>
      </c>
      <c r="JK286" s="483">
        <v>125009.22</v>
      </c>
      <c r="JL286" s="460">
        <v>1</v>
      </c>
      <c r="JM286" s="460">
        <v>2672</v>
      </c>
      <c r="JN286" s="460">
        <v>6487.9</v>
      </c>
      <c r="JO286" s="460">
        <v>26130.799999999999</v>
      </c>
      <c r="JP286" s="460">
        <v>29339</v>
      </c>
      <c r="JQ286" s="460">
        <v>26762.6</v>
      </c>
      <c r="JR286" s="460">
        <v>23299.5</v>
      </c>
      <c r="JS286" s="460">
        <v>21962.1</v>
      </c>
      <c r="JT286" s="460">
        <v>5435</v>
      </c>
      <c r="JU286" s="483">
        <v>142089.9</v>
      </c>
      <c r="JV286" s="483">
        <v>145.30000000000001</v>
      </c>
      <c r="JW286" s="483">
        <v>142235.20000000001</v>
      </c>
      <c r="JX286" s="461"/>
      <c r="JY286" s="461"/>
      <c r="JZ286" s="461"/>
      <c r="KA286" s="461"/>
      <c r="KB286" s="461"/>
      <c r="KC286" s="461"/>
      <c r="KD286" s="461"/>
      <c r="KE286" s="461"/>
      <c r="KF286" s="461"/>
      <c r="KG286" s="461"/>
      <c r="KH286" s="461"/>
      <c r="KI286" s="461"/>
      <c r="KJ286" s="461"/>
      <c r="KK286" s="461"/>
      <c r="KL286" s="461"/>
      <c r="KM286" s="461"/>
      <c r="KN286" s="461"/>
      <c r="KO286" s="461"/>
      <c r="KP286" s="461"/>
      <c r="KQ286" s="461"/>
      <c r="KR286" s="461"/>
      <c r="KS286" s="461"/>
      <c r="KT286" s="461"/>
      <c r="KU286" s="461"/>
      <c r="KV286" s="461"/>
      <c r="KW286" s="461"/>
      <c r="KX286" s="462"/>
    </row>
    <row r="287" spans="1:310" s="463" customFormat="1" x14ac:dyDescent="0.2">
      <c r="A287" s="457" t="s">
        <v>571</v>
      </c>
      <c r="B287" s="473" t="s">
        <v>1131</v>
      </c>
      <c r="C287" s="464" t="s">
        <v>784</v>
      </c>
      <c r="D287" s="465" t="s">
        <v>1132</v>
      </c>
      <c r="E287" s="484">
        <v>27015</v>
      </c>
      <c r="F287" s="484">
        <v>20779</v>
      </c>
      <c r="G287" s="484">
        <v>19372</v>
      </c>
      <c r="H287" s="484">
        <v>12011</v>
      </c>
      <c r="I287" s="484">
        <v>7577</v>
      </c>
      <c r="J287" s="484">
        <v>4605</v>
      </c>
      <c r="K287" s="484">
        <v>2665</v>
      </c>
      <c r="L287" s="484">
        <v>222</v>
      </c>
      <c r="M287" s="485">
        <v>94246</v>
      </c>
      <c r="N287" s="484">
        <v>423</v>
      </c>
      <c r="O287" s="484">
        <v>299</v>
      </c>
      <c r="P287" s="484">
        <v>235</v>
      </c>
      <c r="Q287" s="484">
        <v>117</v>
      </c>
      <c r="R287" s="484">
        <v>54</v>
      </c>
      <c r="S287" s="484">
        <v>43</v>
      </c>
      <c r="T287" s="484">
        <v>17</v>
      </c>
      <c r="U287" s="484">
        <v>6</v>
      </c>
      <c r="V287" s="485">
        <v>1194</v>
      </c>
      <c r="W287" s="484">
        <v>1</v>
      </c>
      <c r="X287" s="484">
        <v>0</v>
      </c>
      <c r="Y287" s="484">
        <v>0</v>
      </c>
      <c r="Z287" s="484">
        <v>1</v>
      </c>
      <c r="AA287" s="484">
        <v>0</v>
      </c>
      <c r="AB287" s="484">
        <v>0</v>
      </c>
      <c r="AC287" s="484">
        <v>1</v>
      </c>
      <c r="AD287" s="484">
        <v>0</v>
      </c>
      <c r="AE287" s="485">
        <v>3</v>
      </c>
      <c r="AF287" s="484">
        <v>26591</v>
      </c>
      <c r="AG287" s="484">
        <v>20480</v>
      </c>
      <c r="AH287" s="484">
        <v>19137</v>
      </c>
      <c r="AI287" s="484">
        <v>11893</v>
      </c>
      <c r="AJ287" s="484">
        <v>7523</v>
      </c>
      <c r="AK287" s="484">
        <v>4562</v>
      </c>
      <c r="AL287" s="484">
        <v>2647</v>
      </c>
      <c r="AM287" s="484">
        <v>216</v>
      </c>
      <c r="AN287" s="485">
        <v>93049</v>
      </c>
      <c r="AO287" s="484">
        <v>38</v>
      </c>
      <c r="AP287" s="484">
        <v>72</v>
      </c>
      <c r="AQ287" s="484">
        <v>94</v>
      </c>
      <c r="AR287" s="484">
        <v>57</v>
      </c>
      <c r="AS287" s="484">
        <v>53</v>
      </c>
      <c r="AT287" s="484">
        <v>23</v>
      </c>
      <c r="AU287" s="484">
        <v>22</v>
      </c>
      <c r="AV287" s="484">
        <v>21</v>
      </c>
      <c r="AW287" s="485">
        <v>380</v>
      </c>
      <c r="AX287" s="484">
        <v>38</v>
      </c>
      <c r="AY287" s="484">
        <v>72</v>
      </c>
      <c r="AZ287" s="484">
        <v>94</v>
      </c>
      <c r="BA287" s="484">
        <v>57</v>
      </c>
      <c r="BB287" s="484">
        <v>53</v>
      </c>
      <c r="BC287" s="484">
        <v>23</v>
      </c>
      <c r="BD287" s="484">
        <v>22</v>
      </c>
      <c r="BE287" s="484">
        <v>21</v>
      </c>
      <c r="BF287" s="486"/>
      <c r="BG287" s="485">
        <v>380</v>
      </c>
      <c r="BH287" s="484">
        <v>38</v>
      </c>
      <c r="BI287" s="484">
        <v>26625</v>
      </c>
      <c r="BJ287" s="484">
        <v>20502</v>
      </c>
      <c r="BK287" s="484">
        <v>19100</v>
      </c>
      <c r="BL287" s="484">
        <v>11889</v>
      </c>
      <c r="BM287" s="484">
        <v>7493</v>
      </c>
      <c r="BN287" s="484">
        <v>4561</v>
      </c>
      <c r="BO287" s="484">
        <v>2646</v>
      </c>
      <c r="BP287" s="484">
        <v>195</v>
      </c>
      <c r="BQ287" s="485">
        <v>93049</v>
      </c>
      <c r="BR287" s="484">
        <v>6</v>
      </c>
      <c r="BS287" s="484">
        <v>13148</v>
      </c>
      <c r="BT287" s="484">
        <v>7672</v>
      </c>
      <c r="BU287" s="484">
        <v>5747</v>
      </c>
      <c r="BV287" s="484">
        <v>2714</v>
      </c>
      <c r="BW287" s="484">
        <v>1267</v>
      </c>
      <c r="BX287" s="484">
        <v>630</v>
      </c>
      <c r="BY287" s="484">
        <v>301</v>
      </c>
      <c r="BZ287" s="484">
        <v>24</v>
      </c>
      <c r="CA287" s="485">
        <v>31509</v>
      </c>
      <c r="CB287" s="484">
        <v>1</v>
      </c>
      <c r="CC287" s="484">
        <v>129</v>
      </c>
      <c r="CD287" s="484">
        <v>148</v>
      </c>
      <c r="CE287" s="484">
        <v>142</v>
      </c>
      <c r="CF287" s="484">
        <v>93</v>
      </c>
      <c r="CG287" s="484">
        <v>52</v>
      </c>
      <c r="CH287" s="484">
        <v>31</v>
      </c>
      <c r="CI287" s="484">
        <v>13</v>
      </c>
      <c r="CJ287" s="484">
        <v>0</v>
      </c>
      <c r="CK287" s="485">
        <v>609</v>
      </c>
      <c r="CL287" s="484">
        <v>0</v>
      </c>
      <c r="CM287" s="484">
        <v>5</v>
      </c>
      <c r="CN287" s="484">
        <v>9</v>
      </c>
      <c r="CO287" s="484">
        <v>20</v>
      </c>
      <c r="CP287" s="484">
        <v>28</v>
      </c>
      <c r="CQ287" s="484">
        <v>7</v>
      </c>
      <c r="CR287" s="484">
        <v>15</v>
      </c>
      <c r="CS287" s="484">
        <v>29</v>
      </c>
      <c r="CT287" s="484">
        <v>8</v>
      </c>
      <c r="CU287" s="485">
        <v>121</v>
      </c>
      <c r="CV287" s="484">
        <v>164</v>
      </c>
      <c r="CW287" s="484">
        <v>141</v>
      </c>
      <c r="CX287" s="484">
        <v>79</v>
      </c>
      <c r="CY287" s="484">
        <v>57</v>
      </c>
      <c r="CZ287" s="484">
        <v>18</v>
      </c>
      <c r="DA287" s="484">
        <v>10</v>
      </c>
      <c r="DB287" s="484">
        <v>7</v>
      </c>
      <c r="DC287" s="484">
        <v>2</v>
      </c>
      <c r="DD287" s="485">
        <v>478</v>
      </c>
      <c r="DE287" s="484">
        <v>329</v>
      </c>
      <c r="DF287" s="484">
        <v>209</v>
      </c>
      <c r="DG287" s="484">
        <v>141</v>
      </c>
      <c r="DH287" s="484">
        <v>73</v>
      </c>
      <c r="DI287" s="484">
        <v>29</v>
      </c>
      <c r="DJ287" s="484">
        <v>14</v>
      </c>
      <c r="DK287" s="484">
        <v>20</v>
      </c>
      <c r="DL287" s="484">
        <v>0</v>
      </c>
      <c r="DM287" s="485">
        <v>815</v>
      </c>
      <c r="DN287" s="484">
        <v>19</v>
      </c>
      <c r="DO287" s="484">
        <v>16</v>
      </c>
      <c r="DP287" s="484">
        <v>11</v>
      </c>
      <c r="DQ287" s="484">
        <v>13</v>
      </c>
      <c r="DR287" s="484">
        <v>10</v>
      </c>
      <c r="DS287" s="484">
        <v>7</v>
      </c>
      <c r="DT287" s="484">
        <v>2</v>
      </c>
      <c r="DU287" s="484">
        <v>0</v>
      </c>
      <c r="DV287" s="485">
        <v>78</v>
      </c>
      <c r="DW287" s="484">
        <v>80</v>
      </c>
      <c r="DX287" s="484">
        <v>28</v>
      </c>
      <c r="DY287" s="484">
        <v>23</v>
      </c>
      <c r="DZ287" s="484">
        <v>15</v>
      </c>
      <c r="EA287" s="484">
        <v>10</v>
      </c>
      <c r="EB287" s="484">
        <v>6</v>
      </c>
      <c r="EC287" s="484">
        <v>4</v>
      </c>
      <c r="ED287" s="484">
        <v>1</v>
      </c>
      <c r="EE287" s="485">
        <v>167</v>
      </c>
      <c r="EF287" s="484">
        <v>428</v>
      </c>
      <c r="EG287" s="484">
        <v>253</v>
      </c>
      <c r="EH287" s="484">
        <v>175</v>
      </c>
      <c r="EI287" s="484">
        <v>101</v>
      </c>
      <c r="EJ287" s="484">
        <v>49</v>
      </c>
      <c r="EK287" s="484">
        <v>27</v>
      </c>
      <c r="EL287" s="484">
        <v>26</v>
      </c>
      <c r="EM287" s="484">
        <v>1</v>
      </c>
      <c r="EN287" s="485">
        <v>1060</v>
      </c>
      <c r="EO287" s="484">
        <v>306</v>
      </c>
      <c r="EP287" s="484">
        <v>142</v>
      </c>
      <c r="EQ287" s="484">
        <v>106</v>
      </c>
      <c r="ER287" s="484">
        <v>58</v>
      </c>
      <c r="ES287" s="484">
        <v>32</v>
      </c>
      <c r="ET287" s="484">
        <v>19</v>
      </c>
      <c r="EU287" s="484">
        <v>18</v>
      </c>
      <c r="EV287" s="484">
        <v>1</v>
      </c>
      <c r="EW287" s="485">
        <v>682</v>
      </c>
      <c r="EX287" s="484">
        <v>0</v>
      </c>
      <c r="EY287" s="484">
        <v>0</v>
      </c>
      <c r="EZ287" s="484">
        <v>0</v>
      </c>
      <c r="FA287" s="484">
        <v>0</v>
      </c>
      <c r="FB287" s="484">
        <v>0</v>
      </c>
      <c r="FC287" s="484">
        <v>0</v>
      </c>
      <c r="FD287" s="484">
        <v>0</v>
      </c>
      <c r="FE287" s="484">
        <v>0</v>
      </c>
      <c r="FF287" s="485">
        <v>0</v>
      </c>
      <c r="FG287" s="484">
        <v>0</v>
      </c>
      <c r="FH287" s="484">
        <v>0</v>
      </c>
      <c r="FI287" s="484">
        <v>0</v>
      </c>
      <c r="FJ287" s="484">
        <v>0</v>
      </c>
      <c r="FK287" s="484">
        <v>0</v>
      </c>
      <c r="FL287" s="484">
        <v>0</v>
      </c>
      <c r="FM287" s="484">
        <v>0</v>
      </c>
      <c r="FN287" s="484">
        <v>0</v>
      </c>
      <c r="FO287" s="485">
        <v>0</v>
      </c>
      <c r="FP287" s="484">
        <v>6</v>
      </c>
      <c r="FQ287" s="484">
        <v>6</v>
      </c>
      <c r="FR287" s="484">
        <v>6</v>
      </c>
      <c r="FS287" s="484">
        <v>6</v>
      </c>
      <c r="FT287" s="484">
        <v>6</v>
      </c>
      <c r="FU287" s="484">
        <v>7</v>
      </c>
      <c r="FV287" s="484">
        <v>2</v>
      </c>
      <c r="FW287" s="484">
        <v>0</v>
      </c>
      <c r="FX287" s="485">
        <v>39</v>
      </c>
      <c r="FY287" s="484">
        <v>300</v>
      </c>
      <c r="FZ287" s="484">
        <v>136</v>
      </c>
      <c r="GA287" s="484">
        <v>100</v>
      </c>
      <c r="GB287" s="484">
        <v>52</v>
      </c>
      <c r="GC287" s="484">
        <v>26</v>
      </c>
      <c r="GD287" s="484">
        <v>12</v>
      </c>
      <c r="GE287" s="484">
        <v>16</v>
      </c>
      <c r="GF287" s="484">
        <v>1</v>
      </c>
      <c r="GG287" s="485">
        <v>643</v>
      </c>
      <c r="GH287" s="484">
        <v>31</v>
      </c>
      <c r="GI287" s="484">
        <v>13243</v>
      </c>
      <c r="GJ287" s="484">
        <v>12629</v>
      </c>
      <c r="GK287" s="484">
        <v>13157</v>
      </c>
      <c r="GL287" s="484">
        <v>9026</v>
      </c>
      <c r="GM287" s="484">
        <v>6147</v>
      </c>
      <c r="GN287" s="484">
        <v>3872</v>
      </c>
      <c r="GO287" s="484">
        <v>2297</v>
      </c>
      <c r="GP287" s="484">
        <v>162</v>
      </c>
      <c r="GQ287" s="485">
        <v>60564</v>
      </c>
      <c r="GR287" s="484">
        <v>7</v>
      </c>
      <c r="GS287" s="484">
        <v>13382</v>
      </c>
      <c r="GT287" s="484">
        <v>7873</v>
      </c>
      <c r="GU287" s="484">
        <v>5943</v>
      </c>
      <c r="GV287" s="484">
        <v>2863</v>
      </c>
      <c r="GW287" s="484">
        <v>1346</v>
      </c>
      <c r="GX287" s="484">
        <v>689</v>
      </c>
      <c r="GY287" s="484">
        <v>349</v>
      </c>
      <c r="GZ287" s="484">
        <v>33</v>
      </c>
      <c r="HA287" s="485">
        <v>32485</v>
      </c>
      <c r="HB287" s="460">
        <v>0.38</v>
      </c>
      <c r="HC287" s="460">
        <v>2.75</v>
      </c>
      <c r="HD287" s="460">
        <v>0</v>
      </c>
      <c r="HE287" s="460">
        <v>0.38</v>
      </c>
      <c r="HF287" s="460">
        <v>0.38</v>
      </c>
      <c r="HG287" s="460">
        <v>0</v>
      </c>
      <c r="HH287" s="460">
        <v>0</v>
      </c>
      <c r="HI287" s="460">
        <v>0.5</v>
      </c>
      <c r="HJ287" s="460">
        <v>0</v>
      </c>
      <c r="HK287" s="483">
        <v>4.3899999999999997</v>
      </c>
      <c r="HL287" s="460">
        <v>35.869999999999997</v>
      </c>
      <c r="HM287" s="460">
        <v>23397</v>
      </c>
      <c r="HN287" s="460">
        <v>18564.5</v>
      </c>
      <c r="HO287" s="460">
        <v>17648.37</v>
      </c>
      <c r="HP287" s="460">
        <v>11182.87</v>
      </c>
      <c r="HQ287" s="460">
        <v>7164.75</v>
      </c>
      <c r="HR287" s="460">
        <v>4389.25</v>
      </c>
      <c r="HS287" s="460">
        <v>2556.5</v>
      </c>
      <c r="HT287" s="460">
        <v>187</v>
      </c>
      <c r="HU287" s="483">
        <v>85126.11</v>
      </c>
      <c r="HV287" s="460">
        <v>19.899999999999999</v>
      </c>
      <c r="HW287" s="460">
        <v>15598</v>
      </c>
      <c r="HX287" s="460">
        <v>14439.1</v>
      </c>
      <c r="HY287" s="460">
        <v>15687.4</v>
      </c>
      <c r="HZ287" s="460">
        <v>11182.9</v>
      </c>
      <c r="IA287" s="460">
        <v>8756.9</v>
      </c>
      <c r="IB287" s="460">
        <v>6340</v>
      </c>
      <c r="IC287" s="460">
        <v>4260.8</v>
      </c>
      <c r="ID287" s="460">
        <v>374</v>
      </c>
      <c r="IE287" s="483">
        <v>76659</v>
      </c>
      <c r="IF287" s="483">
        <v>0</v>
      </c>
      <c r="IG287" s="483">
        <v>76659</v>
      </c>
      <c r="IH287" s="460">
        <v>35.869999999999997</v>
      </c>
      <c r="II287" s="460">
        <v>23397</v>
      </c>
      <c r="IJ287" s="460">
        <v>18564.5</v>
      </c>
      <c r="IK287" s="460">
        <v>17648.37</v>
      </c>
      <c r="IL287" s="460">
        <v>11182.87</v>
      </c>
      <c r="IM287" s="460">
        <v>7164.75</v>
      </c>
      <c r="IN287" s="460">
        <v>4389.25</v>
      </c>
      <c r="IO287" s="460">
        <v>2556.5</v>
      </c>
      <c r="IP287" s="460">
        <v>187</v>
      </c>
      <c r="IQ287" s="483">
        <v>85126.11</v>
      </c>
      <c r="IR287" s="460">
        <v>5.03</v>
      </c>
      <c r="IS287" s="460">
        <v>6150.27</v>
      </c>
      <c r="IT287" s="460">
        <v>2022.25</v>
      </c>
      <c r="IU287" s="460">
        <v>970.4</v>
      </c>
      <c r="IV287" s="460">
        <v>275.33999999999997</v>
      </c>
      <c r="IW287" s="460">
        <v>108.71</v>
      </c>
      <c r="IX287" s="460">
        <v>39.47</v>
      </c>
      <c r="IY287" s="460">
        <v>11.4</v>
      </c>
      <c r="IZ287" s="460">
        <v>0</v>
      </c>
      <c r="JA287" s="483">
        <v>9582.8700000000008</v>
      </c>
      <c r="JB287" s="460">
        <v>30.84</v>
      </c>
      <c r="JC287" s="460">
        <v>17246.73</v>
      </c>
      <c r="JD287" s="460">
        <v>16542.25</v>
      </c>
      <c r="JE287" s="460">
        <v>16677.97</v>
      </c>
      <c r="JF287" s="460">
        <v>10907.53</v>
      </c>
      <c r="JG287" s="460">
        <v>7056.04</v>
      </c>
      <c r="JH287" s="460">
        <v>4349.78</v>
      </c>
      <c r="JI287" s="460">
        <v>2545.1</v>
      </c>
      <c r="JJ287" s="460">
        <v>187</v>
      </c>
      <c r="JK287" s="483">
        <v>75543.240000000005</v>
      </c>
      <c r="JL287" s="460">
        <v>17.100000000000001</v>
      </c>
      <c r="JM287" s="460">
        <v>11497.8</v>
      </c>
      <c r="JN287" s="460">
        <v>12866.2</v>
      </c>
      <c r="JO287" s="460">
        <v>14824.9</v>
      </c>
      <c r="JP287" s="460">
        <v>10907.5</v>
      </c>
      <c r="JQ287" s="460">
        <v>8624</v>
      </c>
      <c r="JR287" s="460">
        <v>6283</v>
      </c>
      <c r="JS287" s="460">
        <v>4241.8</v>
      </c>
      <c r="JT287" s="460">
        <v>374</v>
      </c>
      <c r="JU287" s="483">
        <v>69636.3</v>
      </c>
      <c r="JV287" s="483">
        <v>0</v>
      </c>
      <c r="JW287" s="483">
        <v>69636.3</v>
      </c>
      <c r="JX287" s="461"/>
      <c r="JY287" s="461"/>
      <c r="JZ287" s="461"/>
      <c r="KA287" s="461"/>
      <c r="KB287" s="461"/>
      <c r="KC287" s="461"/>
      <c r="KD287" s="461"/>
      <c r="KE287" s="461"/>
      <c r="KF287" s="461"/>
      <c r="KG287" s="461"/>
      <c r="KH287" s="461"/>
      <c r="KI287" s="461"/>
      <c r="KJ287" s="461"/>
      <c r="KK287" s="461"/>
      <c r="KL287" s="461"/>
      <c r="KM287" s="461"/>
      <c r="KN287" s="461"/>
      <c r="KO287" s="461"/>
      <c r="KP287" s="461"/>
      <c r="KQ287" s="461"/>
      <c r="KR287" s="461"/>
      <c r="KS287" s="461"/>
      <c r="KT287" s="461"/>
      <c r="KU287" s="461"/>
      <c r="KV287" s="461"/>
      <c r="KW287" s="461"/>
      <c r="KX287" s="462"/>
    </row>
    <row r="288" spans="1:310" s="463" customFormat="1" x14ac:dyDescent="0.2">
      <c r="A288" s="457" t="s">
        <v>572</v>
      </c>
      <c r="B288" s="473" t="s">
        <v>1133</v>
      </c>
      <c r="C288" s="464" t="s">
        <v>807</v>
      </c>
      <c r="D288" s="465" t="s">
        <v>573</v>
      </c>
      <c r="E288" s="484">
        <v>4995</v>
      </c>
      <c r="F288" s="484">
        <v>12361</v>
      </c>
      <c r="G288" s="484">
        <v>18256</v>
      </c>
      <c r="H288" s="484">
        <v>13161</v>
      </c>
      <c r="I288" s="484">
        <v>7934</v>
      </c>
      <c r="J288" s="484">
        <v>5335</v>
      </c>
      <c r="K288" s="484">
        <v>4478</v>
      </c>
      <c r="L288" s="484">
        <v>448</v>
      </c>
      <c r="M288" s="485">
        <v>66968</v>
      </c>
      <c r="N288" s="484">
        <v>406</v>
      </c>
      <c r="O288" s="484">
        <v>683</v>
      </c>
      <c r="P288" s="484">
        <v>640</v>
      </c>
      <c r="Q288" s="484">
        <v>444</v>
      </c>
      <c r="R288" s="484">
        <v>401</v>
      </c>
      <c r="S288" s="484">
        <v>114</v>
      </c>
      <c r="T288" s="484">
        <v>68</v>
      </c>
      <c r="U288" s="484">
        <v>8</v>
      </c>
      <c r="V288" s="485">
        <v>2764</v>
      </c>
      <c r="W288" s="484">
        <v>0</v>
      </c>
      <c r="X288" s="484">
        <v>0</v>
      </c>
      <c r="Y288" s="484">
        <v>0</v>
      </c>
      <c r="Z288" s="484">
        <v>0</v>
      </c>
      <c r="AA288" s="484">
        <v>0</v>
      </c>
      <c r="AB288" s="484">
        <v>0</v>
      </c>
      <c r="AC288" s="484">
        <v>0</v>
      </c>
      <c r="AD288" s="484">
        <v>0</v>
      </c>
      <c r="AE288" s="485">
        <v>0</v>
      </c>
      <c r="AF288" s="484">
        <v>4589</v>
      </c>
      <c r="AG288" s="484">
        <v>11678</v>
      </c>
      <c r="AH288" s="484">
        <v>17616</v>
      </c>
      <c r="AI288" s="484">
        <v>12717</v>
      </c>
      <c r="AJ288" s="484">
        <v>7533</v>
      </c>
      <c r="AK288" s="484">
        <v>5221</v>
      </c>
      <c r="AL288" s="484">
        <v>4410</v>
      </c>
      <c r="AM288" s="484">
        <v>440</v>
      </c>
      <c r="AN288" s="485">
        <v>64204</v>
      </c>
      <c r="AO288" s="484">
        <v>9</v>
      </c>
      <c r="AP288" s="484">
        <v>25</v>
      </c>
      <c r="AQ288" s="484">
        <v>68</v>
      </c>
      <c r="AR288" s="484">
        <v>90</v>
      </c>
      <c r="AS288" s="484">
        <v>59</v>
      </c>
      <c r="AT288" s="484">
        <v>36</v>
      </c>
      <c r="AU288" s="484">
        <v>46</v>
      </c>
      <c r="AV288" s="484">
        <v>21</v>
      </c>
      <c r="AW288" s="485">
        <v>354</v>
      </c>
      <c r="AX288" s="484">
        <v>9</v>
      </c>
      <c r="AY288" s="484">
        <v>25</v>
      </c>
      <c r="AZ288" s="484">
        <v>68</v>
      </c>
      <c r="BA288" s="484">
        <v>90</v>
      </c>
      <c r="BB288" s="484">
        <v>59</v>
      </c>
      <c r="BC288" s="484">
        <v>36</v>
      </c>
      <c r="BD288" s="484">
        <v>46</v>
      </c>
      <c r="BE288" s="484">
        <v>21</v>
      </c>
      <c r="BF288" s="486"/>
      <c r="BG288" s="485">
        <v>354</v>
      </c>
      <c r="BH288" s="484">
        <v>9</v>
      </c>
      <c r="BI288" s="484">
        <v>4605</v>
      </c>
      <c r="BJ288" s="484">
        <v>11721</v>
      </c>
      <c r="BK288" s="484">
        <v>17638</v>
      </c>
      <c r="BL288" s="484">
        <v>12686</v>
      </c>
      <c r="BM288" s="484">
        <v>7510</v>
      </c>
      <c r="BN288" s="484">
        <v>5231</v>
      </c>
      <c r="BO288" s="484">
        <v>4385</v>
      </c>
      <c r="BP288" s="484">
        <v>419</v>
      </c>
      <c r="BQ288" s="485">
        <v>64204</v>
      </c>
      <c r="BR288" s="484">
        <v>4</v>
      </c>
      <c r="BS288" s="484">
        <v>2935</v>
      </c>
      <c r="BT288" s="484">
        <v>5972</v>
      </c>
      <c r="BU288" s="484">
        <v>6519</v>
      </c>
      <c r="BV288" s="484">
        <v>3746</v>
      </c>
      <c r="BW288" s="484">
        <v>1717</v>
      </c>
      <c r="BX288" s="484">
        <v>906</v>
      </c>
      <c r="BY288" s="484">
        <v>612</v>
      </c>
      <c r="BZ288" s="484">
        <v>53</v>
      </c>
      <c r="CA288" s="485">
        <v>22464</v>
      </c>
      <c r="CB288" s="484">
        <v>1</v>
      </c>
      <c r="CC288" s="484">
        <v>54</v>
      </c>
      <c r="CD288" s="484">
        <v>166</v>
      </c>
      <c r="CE288" s="484">
        <v>250</v>
      </c>
      <c r="CF288" s="484">
        <v>142</v>
      </c>
      <c r="CG288" s="484">
        <v>70</v>
      </c>
      <c r="CH288" s="484">
        <v>59</v>
      </c>
      <c r="CI288" s="484">
        <v>33</v>
      </c>
      <c r="CJ288" s="484">
        <v>4</v>
      </c>
      <c r="CK288" s="485">
        <v>779</v>
      </c>
      <c r="CL288" s="484">
        <v>0</v>
      </c>
      <c r="CM288" s="484">
        <v>5</v>
      </c>
      <c r="CN288" s="484">
        <v>11</v>
      </c>
      <c r="CO288" s="484">
        <v>14</v>
      </c>
      <c r="CP288" s="484">
        <v>13</v>
      </c>
      <c r="CQ288" s="484">
        <v>6</v>
      </c>
      <c r="CR288" s="484">
        <v>5</v>
      </c>
      <c r="CS288" s="484">
        <v>18</v>
      </c>
      <c r="CT288" s="484">
        <v>3</v>
      </c>
      <c r="CU288" s="485">
        <v>75</v>
      </c>
      <c r="CV288" s="484">
        <v>117</v>
      </c>
      <c r="CW288" s="484">
        <v>192</v>
      </c>
      <c r="CX288" s="484">
        <v>188</v>
      </c>
      <c r="CY288" s="484">
        <v>81</v>
      </c>
      <c r="CZ288" s="484">
        <v>42</v>
      </c>
      <c r="DA288" s="484">
        <v>51</v>
      </c>
      <c r="DB288" s="484">
        <v>22</v>
      </c>
      <c r="DC288" s="484">
        <v>5</v>
      </c>
      <c r="DD288" s="485">
        <v>698</v>
      </c>
      <c r="DE288" s="484">
        <v>214</v>
      </c>
      <c r="DF288" s="484">
        <v>347</v>
      </c>
      <c r="DG288" s="484">
        <v>356</v>
      </c>
      <c r="DH288" s="484">
        <v>175</v>
      </c>
      <c r="DI288" s="484">
        <v>121</v>
      </c>
      <c r="DJ288" s="484">
        <v>55</v>
      </c>
      <c r="DK288" s="484">
        <v>50</v>
      </c>
      <c r="DL288" s="484">
        <v>7</v>
      </c>
      <c r="DM288" s="485">
        <v>1325</v>
      </c>
      <c r="DN288" s="484">
        <v>7</v>
      </c>
      <c r="DO288" s="484">
        <v>7</v>
      </c>
      <c r="DP288" s="484">
        <v>14</v>
      </c>
      <c r="DQ288" s="484">
        <v>18</v>
      </c>
      <c r="DR288" s="484">
        <v>15</v>
      </c>
      <c r="DS288" s="484">
        <v>11</v>
      </c>
      <c r="DT288" s="484">
        <v>13</v>
      </c>
      <c r="DU288" s="484">
        <v>2</v>
      </c>
      <c r="DV288" s="485">
        <v>87</v>
      </c>
      <c r="DW288" s="484">
        <v>41</v>
      </c>
      <c r="DX288" s="484">
        <v>37</v>
      </c>
      <c r="DY288" s="484">
        <v>67</v>
      </c>
      <c r="DZ288" s="484">
        <v>17</v>
      </c>
      <c r="EA288" s="484">
        <v>15</v>
      </c>
      <c r="EB288" s="484">
        <v>6</v>
      </c>
      <c r="EC288" s="484">
        <v>3</v>
      </c>
      <c r="ED288" s="484">
        <v>4</v>
      </c>
      <c r="EE288" s="485">
        <v>190</v>
      </c>
      <c r="EF288" s="484">
        <v>262</v>
      </c>
      <c r="EG288" s="484">
        <v>391</v>
      </c>
      <c r="EH288" s="484">
        <v>437</v>
      </c>
      <c r="EI288" s="484">
        <v>210</v>
      </c>
      <c r="EJ288" s="484">
        <v>151</v>
      </c>
      <c r="EK288" s="484">
        <v>72</v>
      </c>
      <c r="EL288" s="484">
        <v>66</v>
      </c>
      <c r="EM288" s="484">
        <v>13</v>
      </c>
      <c r="EN288" s="485">
        <v>1602</v>
      </c>
      <c r="EO288" s="484">
        <v>134</v>
      </c>
      <c r="EP288" s="484">
        <v>167</v>
      </c>
      <c r="EQ288" s="484">
        <v>238</v>
      </c>
      <c r="ER288" s="484">
        <v>104</v>
      </c>
      <c r="ES288" s="484">
        <v>100</v>
      </c>
      <c r="ET288" s="484">
        <v>44</v>
      </c>
      <c r="EU288" s="484">
        <v>33</v>
      </c>
      <c r="EV288" s="484">
        <v>12</v>
      </c>
      <c r="EW288" s="485">
        <v>832</v>
      </c>
      <c r="EX288" s="484">
        <v>0</v>
      </c>
      <c r="EY288" s="484">
        <v>0</v>
      </c>
      <c r="EZ288" s="484">
        <v>0</v>
      </c>
      <c r="FA288" s="484">
        <v>0</v>
      </c>
      <c r="FB288" s="484">
        <v>0</v>
      </c>
      <c r="FC288" s="484">
        <v>0</v>
      </c>
      <c r="FD288" s="484">
        <v>0</v>
      </c>
      <c r="FE288" s="484">
        <v>0</v>
      </c>
      <c r="FF288" s="485">
        <v>0</v>
      </c>
      <c r="FG288" s="484">
        <v>0</v>
      </c>
      <c r="FH288" s="484">
        <v>0</v>
      </c>
      <c r="FI288" s="484">
        <v>0</v>
      </c>
      <c r="FJ288" s="484">
        <v>0</v>
      </c>
      <c r="FK288" s="484">
        <v>0</v>
      </c>
      <c r="FL288" s="484">
        <v>0</v>
      </c>
      <c r="FM288" s="484">
        <v>0</v>
      </c>
      <c r="FN288" s="484">
        <v>0</v>
      </c>
      <c r="FO288" s="485">
        <v>0</v>
      </c>
      <c r="FP288" s="484">
        <v>7</v>
      </c>
      <c r="FQ288" s="484">
        <v>5</v>
      </c>
      <c r="FR288" s="484">
        <v>11</v>
      </c>
      <c r="FS288" s="484">
        <v>20</v>
      </c>
      <c r="FT288" s="484">
        <v>15</v>
      </c>
      <c r="FU288" s="484">
        <v>10</v>
      </c>
      <c r="FV288" s="484">
        <v>9</v>
      </c>
      <c r="FW288" s="484">
        <v>2</v>
      </c>
      <c r="FX288" s="485">
        <v>79</v>
      </c>
      <c r="FY288" s="484">
        <v>127</v>
      </c>
      <c r="FZ288" s="484">
        <v>162</v>
      </c>
      <c r="GA288" s="484">
        <v>227</v>
      </c>
      <c r="GB288" s="484">
        <v>84</v>
      </c>
      <c r="GC288" s="484">
        <v>85</v>
      </c>
      <c r="GD288" s="484">
        <v>34</v>
      </c>
      <c r="GE288" s="484">
        <v>24</v>
      </c>
      <c r="GF288" s="484">
        <v>10</v>
      </c>
      <c r="GG288" s="485">
        <v>753</v>
      </c>
      <c r="GH288" s="484">
        <v>4</v>
      </c>
      <c r="GI288" s="484">
        <v>1563</v>
      </c>
      <c r="GJ288" s="484">
        <v>5528</v>
      </c>
      <c r="GK288" s="484">
        <v>10774</v>
      </c>
      <c r="GL288" s="484">
        <v>8750</v>
      </c>
      <c r="GM288" s="484">
        <v>5687</v>
      </c>
      <c r="GN288" s="484">
        <v>4244</v>
      </c>
      <c r="GO288" s="484">
        <v>3706</v>
      </c>
      <c r="GP288" s="484">
        <v>353</v>
      </c>
      <c r="GQ288" s="485">
        <v>40609</v>
      </c>
      <c r="GR288" s="484">
        <v>5</v>
      </c>
      <c r="GS288" s="484">
        <v>3042</v>
      </c>
      <c r="GT288" s="484">
        <v>6193</v>
      </c>
      <c r="GU288" s="484">
        <v>6864</v>
      </c>
      <c r="GV288" s="484">
        <v>3936</v>
      </c>
      <c r="GW288" s="484">
        <v>1823</v>
      </c>
      <c r="GX288" s="484">
        <v>987</v>
      </c>
      <c r="GY288" s="484">
        <v>679</v>
      </c>
      <c r="GZ288" s="484">
        <v>66</v>
      </c>
      <c r="HA288" s="485">
        <v>23595</v>
      </c>
      <c r="HB288" s="460">
        <v>0</v>
      </c>
      <c r="HC288" s="460">
        <v>5.0999999999999996</v>
      </c>
      <c r="HD288" s="460">
        <v>0</v>
      </c>
      <c r="HE288" s="460">
        <v>0</v>
      </c>
      <c r="HF288" s="460">
        <v>0</v>
      </c>
      <c r="HG288" s="460">
        <v>0.5</v>
      </c>
      <c r="HH288" s="460">
        <v>0</v>
      </c>
      <c r="HI288" s="460">
        <v>0</v>
      </c>
      <c r="HJ288" s="460">
        <v>0</v>
      </c>
      <c r="HK288" s="483">
        <v>5.6</v>
      </c>
      <c r="HL288" s="460">
        <v>7.75</v>
      </c>
      <c r="HM288" s="460">
        <v>3904.65</v>
      </c>
      <c r="HN288" s="460">
        <v>10224</v>
      </c>
      <c r="HO288" s="460">
        <v>16009.75</v>
      </c>
      <c r="HP288" s="460">
        <v>11714.5</v>
      </c>
      <c r="HQ288" s="460">
        <v>7064.25</v>
      </c>
      <c r="HR288" s="460">
        <v>4984.25</v>
      </c>
      <c r="HS288" s="460">
        <v>4204.75</v>
      </c>
      <c r="HT288" s="460">
        <v>405.25</v>
      </c>
      <c r="HU288" s="483">
        <v>58519.15</v>
      </c>
      <c r="HV288" s="460">
        <v>4.3</v>
      </c>
      <c r="HW288" s="460">
        <v>2603.1</v>
      </c>
      <c r="HX288" s="460">
        <v>7952</v>
      </c>
      <c r="HY288" s="460">
        <v>14230.9</v>
      </c>
      <c r="HZ288" s="460">
        <v>11714.5</v>
      </c>
      <c r="IA288" s="460">
        <v>8634.1</v>
      </c>
      <c r="IB288" s="460">
        <v>7199.5</v>
      </c>
      <c r="IC288" s="460">
        <v>7007.9</v>
      </c>
      <c r="ID288" s="460">
        <v>810.5</v>
      </c>
      <c r="IE288" s="483">
        <v>60156.800000000003</v>
      </c>
      <c r="IF288" s="483">
        <v>0</v>
      </c>
      <c r="IG288" s="483">
        <v>60156.800000000003</v>
      </c>
      <c r="IH288" s="460">
        <v>7.75</v>
      </c>
      <c r="II288" s="460">
        <v>3904.65</v>
      </c>
      <c r="IJ288" s="460">
        <v>10224</v>
      </c>
      <c r="IK288" s="460">
        <v>16009.75</v>
      </c>
      <c r="IL288" s="460">
        <v>11714.5</v>
      </c>
      <c r="IM288" s="460">
        <v>7064.25</v>
      </c>
      <c r="IN288" s="460">
        <v>4984.25</v>
      </c>
      <c r="IO288" s="460">
        <v>4204.75</v>
      </c>
      <c r="IP288" s="460">
        <v>405.25</v>
      </c>
      <c r="IQ288" s="483">
        <v>58519.15</v>
      </c>
      <c r="IR288" s="460">
        <v>3.63</v>
      </c>
      <c r="IS288" s="460">
        <v>917.45</v>
      </c>
      <c r="IT288" s="460">
        <v>1689.55</v>
      </c>
      <c r="IU288" s="460">
        <v>1381.01</v>
      </c>
      <c r="IV288" s="460">
        <v>420.21</v>
      </c>
      <c r="IW288" s="460">
        <v>109.77</v>
      </c>
      <c r="IX288" s="460">
        <v>40.61</v>
      </c>
      <c r="IY288" s="460">
        <v>24.16</v>
      </c>
      <c r="IZ288" s="460">
        <v>2.46</v>
      </c>
      <c r="JA288" s="483">
        <v>4588.8500000000004</v>
      </c>
      <c r="JB288" s="460">
        <v>4.12</v>
      </c>
      <c r="JC288" s="460">
        <v>2987.2</v>
      </c>
      <c r="JD288" s="460">
        <v>8534.4500000000007</v>
      </c>
      <c r="JE288" s="460">
        <v>14628.74</v>
      </c>
      <c r="JF288" s="460">
        <v>11294.29</v>
      </c>
      <c r="JG288" s="460">
        <v>6954.48</v>
      </c>
      <c r="JH288" s="460">
        <v>4943.6400000000003</v>
      </c>
      <c r="JI288" s="460">
        <v>4180.59</v>
      </c>
      <c r="JJ288" s="460">
        <v>402.79</v>
      </c>
      <c r="JK288" s="483">
        <v>53930.3</v>
      </c>
      <c r="JL288" s="460">
        <v>2.2999999999999998</v>
      </c>
      <c r="JM288" s="460">
        <v>1991.5</v>
      </c>
      <c r="JN288" s="460">
        <v>6637.9</v>
      </c>
      <c r="JO288" s="460">
        <v>13003.3</v>
      </c>
      <c r="JP288" s="460">
        <v>11294.3</v>
      </c>
      <c r="JQ288" s="460">
        <v>8499.9</v>
      </c>
      <c r="JR288" s="460">
        <v>7140.8</v>
      </c>
      <c r="JS288" s="460">
        <v>6967.7</v>
      </c>
      <c r="JT288" s="460">
        <v>805.6</v>
      </c>
      <c r="JU288" s="483">
        <v>56343.3</v>
      </c>
      <c r="JV288" s="483">
        <v>0</v>
      </c>
      <c r="JW288" s="483">
        <v>56343.3</v>
      </c>
      <c r="JX288" s="461"/>
      <c r="JY288" s="461"/>
      <c r="JZ288" s="461"/>
      <c r="KA288" s="461"/>
      <c r="KB288" s="461"/>
      <c r="KC288" s="461"/>
      <c r="KD288" s="461"/>
      <c r="KE288" s="461"/>
      <c r="KF288" s="461"/>
      <c r="KG288" s="461"/>
      <c r="KH288" s="461"/>
      <c r="KI288" s="461"/>
      <c r="KJ288" s="461"/>
      <c r="KK288" s="461"/>
      <c r="KL288" s="461"/>
      <c r="KM288" s="461"/>
      <c r="KN288" s="461"/>
      <c r="KO288" s="461"/>
      <c r="KP288" s="461"/>
      <c r="KQ288" s="461"/>
      <c r="KR288" s="461"/>
      <c r="KS288" s="461"/>
      <c r="KT288" s="461"/>
      <c r="KU288" s="461"/>
      <c r="KV288" s="461"/>
      <c r="KW288" s="461"/>
      <c r="KX288" s="462"/>
    </row>
    <row r="289" spans="1:310" s="463" customFormat="1" x14ac:dyDescent="0.2">
      <c r="A289" s="457" t="s">
        <v>1134</v>
      </c>
      <c r="B289" s="473" t="s">
        <v>1135</v>
      </c>
      <c r="C289" s="464" t="s">
        <v>626</v>
      </c>
      <c r="D289" s="465" t="s">
        <v>1136</v>
      </c>
      <c r="E289" s="484">
        <v>510</v>
      </c>
      <c r="F289" s="484">
        <v>4424</v>
      </c>
      <c r="G289" s="484">
        <v>14947</v>
      </c>
      <c r="H289" s="484">
        <v>13023</v>
      </c>
      <c r="I289" s="484">
        <v>3663</v>
      </c>
      <c r="J289" s="484">
        <v>2185</v>
      </c>
      <c r="K289" s="484">
        <v>1908</v>
      </c>
      <c r="L289" s="484">
        <v>84</v>
      </c>
      <c r="M289" s="485">
        <v>40744</v>
      </c>
      <c r="N289" s="484">
        <v>41</v>
      </c>
      <c r="O289" s="484">
        <v>123</v>
      </c>
      <c r="P289" s="484">
        <v>228</v>
      </c>
      <c r="Q289" s="484">
        <v>158</v>
      </c>
      <c r="R289" s="484">
        <v>47</v>
      </c>
      <c r="S289" s="484">
        <v>25</v>
      </c>
      <c r="T289" s="484">
        <v>10</v>
      </c>
      <c r="U289" s="484">
        <v>1</v>
      </c>
      <c r="V289" s="485">
        <v>633</v>
      </c>
      <c r="W289" s="484">
        <v>0</v>
      </c>
      <c r="X289" s="484">
        <v>2</v>
      </c>
      <c r="Y289" s="484">
        <v>0</v>
      </c>
      <c r="Z289" s="484">
        <v>0</v>
      </c>
      <c r="AA289" s="484">
        <v>0</v>
      </c>
      <c r="AB289" s="484">
        <v>0</v>
      </c>
      <c r="AC289" s="484">
        <v>0</v>
      </c>
      <c r="AD289" s="484">
        <v>0</v>
      </c>
      <c r="AE289" s="485">
        <v>2</v>
      </c>
      <c r="AF289" s="484">
        <v>469</v>
      </c>
      <c r="AG289" s="484">
        <v>4299</v>
      </c>
      <c r="AH289" s="484">
        <v>14719</v>
      </c>
      <c r="AI289" s="484">
        <v>12865</v>
      </c>
      <c r="AJ289" s="484">
        <v>3616</v>
      </c>
      <c r="AK289" s="484">
        <v>2160</v>
      </c>
      <c r="AL289" s="484">
        <v>1898</v>
      </c>
      <c r="AM289" s="484">
        <v>83</v>
      </c>
      <c r="AN289" s="485">
        <v>40109</v>
      </c>
      <c r="AO289" s="484">
        <v>0</v>
      </c>
      <c r="AP289" s="484">
        <v>3</v>
      </c>
      <c r="AQ289" s="484">
        <v>24</v>
      </c>
      <c r="AR289" s="484">
        <v>49</v>
      </c>
      <c r="AS289" s="484">
        <v>35</v>
      </c>
      <c r="AT289" s="484">
        <v>20</v>
      </c>
      <c r="AU289" s="484">
        <v>25</v>
      </c>
      <c r="AV289" s="484">
        <v>6</v>
      </c>
      <c r="AW289" s="485">
        <v>162</v>
      </c>
      <c r="AX289" s="484">
        <v>0</v>
      </c>
      <c r="AY289" s="484">
        <v>3</v>
      </c>
      <c r="AZ289" s="484">
        <v>24</v>
      </c>
      <c r="BA289" s="484">
        <v>49</v>
      </c>
      <c r="BB289" s="484">
        <v>35</v>
      </c>
      <c r="BC289" s="484">
        <v>20</v>
      </c>
      <c r="BD289" s="484">
        <v>25</v>
      </c>
      <c r="BE289" s="484">
        <v>6</v>
      </c>
      <c r="BF289" s="486"/>
      <c r="BG289" s="485">
        <v>162</v>
      </c>
      <c r="BH289" s="484">
        <v>0</v>
      </c>
      <c r="BI289" s="484">
        <v>472</v>
      </c>
      <c r="BJ289" s="484">
        <v>4320</v>
      </c>
      <c r="BK289" s="484">
        <v>14744</v>
      </c>
      <c r="BL289" s="484">
        <v>12851</v>
      </c>
      <c r="BM289" s="484">
        <v>3601</v>
      </c>
      <c r="BN289" s="484">
        <v>2165</v>
      </c>
      <c r="BO289" s="484">
        <v>1879</v>
      </c>
      <c r="BP289" s="484">
        <v>77</v>
      </c>
      <c r="BQ289" s="485">
        <v>40109</v>
      </c>
      <c r="BR289" s="484">
        <v>0</v>
      </c>
      <c r="BS289" s="484">
        <v>280</v>
      </c>
      <c r="BT289" s="484">
        <v>2388</v>
      </c>
      <c r="BU289" s="484">
        <v>5136</v>
      </c>
      <c r="BV289" s="484">
        <v>3135</v>
      </c>
      <c r="BW289" s="484">
        <v>706</v>
      </c>
      <c r="BX289" s="484">
        <v>332</v>
      </c>
      <c r="BY289" s="484">
        <v>231</v>
      </c>
      <c r="BZ289" s="484">
        <v>5</v>
      </c>
      <c r="CA289" s="485">
        <v>12213</v>
      </c>
      <c r="CB289" s="484">
        <v>0</v>
      </c>
      <c r="CC289" s="484">
        <v>2</v>
      </c>
      <c r="CD289" s="484">
        <v>37</v>
      </c>
      <c r="CE289" s="484">
        <v>153</v>
      </c>
      <c r="CF289" s="484">
        <v>103</v>
      </c>
      <c r="CG289" s="484">
        <v>29</v>
      </c>
      <c r="CH289" s="484">
        <v>18</v>
      </c>
      <c r="CI289" s="484">
        <v>16</v>
      </c>
      <c r="CJ289" s="484">
        <v>33</v>
      </c>
      <c r="CK289" s="485">
        <v>391</v>
      </c>
      <c r="CL289" s="484">
        <v>0</v>
      </c>
      <c r="CM289" s="484">
        <v>0</v>
      </c>
      <c r="CN289" s="484">
        <v>0</v>
      </c>
      <c r="CO289" s="484">
        <v>3</v>
      </c>
      <c r="CP289" s="484">
        <v>12</v>
      </c>
      <c r="CQ289" s="484">
        <v>7</v>
      </c>
      <c r="CR289" s="484">
        <v>4</v>
      </c>
      <c r="CS289" s="484">
        <v>9</v>
      </c>
      <c r="CT289" s="484">
        <v>8</v>
      </c>
      <c r="CU289" s="485">
        <v>43</v>
      </c>
      <c r="CV289" s="484">
        <v>0</v>
      </c>
      <c r="CW289" s="484">
        <v>7</v>
      </c>
      <c r="CX289" s="484">
        <v>10</v>
      </c>
      <c r="CY289" s="484">
        <v>10</v>
      </c>
      <c r="CZ289" s="484">
        <v>5</v>
      </c>
      <c r="DA289" s="484">
        <v>1</v>
      </c>
      <c r="DB289" s="484">
        <v>0</v>
      </c>
      <c r="DC289" s="484">
        <v>0</v>
      </c>
      <c r="DD289" s="485">
        <v>33</v>
      </c>
      <c r="DE289" s="484">
        <v>22</v>
      </c>
      <c r="DF289" s="484">
        <v>107</v>
      </c>
      <c r="DG289" s="484">
        <v>268</v>
      </c>
      <c r="DH289" s="484">
        <v>195</v>
      </c>
      <c r="DI289" s="484">
        <v>38</v>
      </c>
      <c r="DJ289" s="484">
        <v>18</v>
      </c>
      <c r="DK289" s="484">
        <v>13</v>
      </c>
      <c r="DL289" s="484">
        <v>0</v>
      </c>
      <c r="DM289" s="485">
        <v>661</v>
      </c>
      <c r="DN289" s="484">
        <v>0</v>
      </c>
      <c r="DO289" s="484">
        <v>0</v>
      </c>
      <c r="DP289" s="484">
        <v>0</v>
      </c>
      <c r="DQ289" s="484">
        <v>0</v>
      </c>
      <c r="DR289" s="484">
        <v>0</v>
      </c>
      <c r="DS289" s="484">
        <v>0</v>
      </c>
      <c r="DT289" s="484">
        <v>0</v>
      </c>
      <c r="DU289" s="484">
        <v>0</v>
      </c>
      <c r="DV289" s="485">
        <v>0</v>
      </c>
      <c r="DW289" s="484">
        <v>1</v>
      </c>
      <c r="DX289" s="484">
        <v>10</v>
      </c>
      <c r="DY289" s="484">
        <v>19</v>
      </c>
      <c r="DZ289" s="484">
        <v>8</v>
      </c>
      <c r="EA289" s="484">
        <v>4</v>
      </c>
      <c r="EB289" s="484">
        <v>1</v>
      </c>
      <c r="EC289" s="484">
        <v>1</v>
      </c>
      <c r="ED289" s="484">
        <v>1</v>
      </c>
      <c r="EE289" s="485">
        <v>45</v>
      </c>
      <c r="EF289" s="484">
        <v>23</v>
      </c>
      <c r="EG289" s="484">
        <v>117</v>
      </c>
      <c r="EH289" s="484">
        <v>287</v>
      </c>
      <c r="EI289" s="484">
        <v>203</v>
      </c>
      <c r="EJ289" s="484">
        <v>42</v>
      </c>
      <c r="EK289" s="484">
        <v>19</v>
      </c>
      <c r="EL289" s="484">
        <v>14</v>
      </c>
      <c r="EM289" s="484">
        <v>1</v>
      </c>
      <c r="EN289" s="485">
        <v>706</v>
      </c>
      <c r="EO289" s="484">
        <v>14</v>
      </c>
      <c r="EP289" s="484">
        <v>55</v>
      </c>
      <c r="EQ289" s="484">
        <v>136</v>
      </c>
      <c r="ER289" s="484">
        <v>85</v>
      </c>
      <c r="ES289" s="484">
        <v>25</v>
      </c>
      <c r="ET289" s="484">
        <v>14</v>
      </c>
      <c r="EU289" s="484">
        <v>12</v>
      </c>
      <c r="EV289" s="484">
        <v>1</v>
      </c>
      <c r="EW289" s="485">
        <v>342</v>
      </c>
      <c r="EX289" s="484">
        <v>0</v>
      </c>
      <c r="EY289" s="484">
        <v>0</v>
      </c>
      <c r="EZ289" s="484">
        <v>0</v>
      </c>
      <c r="FA289" s="484">
        <v>0</v>
      </c>
      <c r="FB289" s="484">
        <v>0</v>
      </c>
      <c r="FC289" s="484">
        <v>0</v>
      </c>
      <c r="FD289" s="484">
        <v>0</v>
      </c>
      <c r="FE289" s="484">
        <v>0</v>
      </c>
      <c r="FF289" s="485">
        <v>0</v>
      </c>
      <c r="FG289" s="484">
        <v>0</v>
      </c>
      <c r="FH289" s="484">
        <v>0</v>
      </c>
      <c r="FI289" s="484">
        <v>0</v>
      </c>
      <c r="FJ289" s="484">
        <v>0</v>
      </c>
      <c r="FK289" s="484">
        <v>0</v>
      </c>
      <c r="FL289" s="484">
        <v>0</v>
      </c>
      <c r="FM289" s="484">
        <v>0</v>
      </c>
      <c r="FN289" s="484">
        <v>0</v>
      </c>
      <c r="FO289" s="485">
        <v>0</v>
      </c>
      <c r="FP289" s="484">
        <v>0</v>
      </c>
      <c r="FQ289" s="484">
        <v>0</v>
      </c>
      <c r="FR289" s="484">
        <v>0</v>
      </c>
      <c r="FS289" s="484">
        <v>2</v>
      </c>
      <c r="FT289" s="484">
        <v>0</v>
      </c>
      <c r="FU289" s="484">
        <v>0</v>
      </c>
      <c r="FV289" s="484">
        <v>0</v>
      </c>
      <c r="FW289" s="484">
        <v>0</v>
      </c>
      <c r="FX289" s="485">
        <v>2</v>
      </c>
      <c r="FY289" s="484">
        <v>14</v>
      </c>
      <c r="FZ289" s="484">
        <v>55</v>
      </c>
      <c r="GA289" s="484">
        <v>136</v>
      </c>
      <c r="GB289" s="484">
        <v>83</v>
      </c>
      <c r="GC289" s="484">
        <v>25</v>
      </c>
      <c r="GD289" s="484">
        <v>14</v>
      </c>
      <c r="GE289" s="484">
        <v>12</v>
      </c>
      <c r="GF289" s="484">
        <v>1</v>
      </c>
      <c r="GG289" s="485">
        <v>340</v>
      </c>
      <c r="GH289" s="484">
        <v>0</v>
      </c>
      <c r="GI289" s="484">
        <v>189</v>
      </c>
      <c r="GJ289" s="484">
        <v>1884</v>
      </c>
      <c r="GK289" s="484">
        <v>9431</v>
      </c>
      <c r="GL289" s="484">
        <v>9593</v>
      </c>
      <c r="GM289" s="484">
        <v>2855</v>
      </c>
      <c r="GN289" s="484">
        <v>1810</v>
      </c>
      <c r="GO289" s="484">
        <v>1622</v>
      </c>
      <c r="GP289" s="484">
        <v>30</v>
      </c>
      <c r="GQ289" s="485">
        <v>27414</v>
      </c>
      <c r="GR289" s="484">
        <v>0</v>
      </c>
      <c r="GS289" s="484">
        <v>283</v>
      </c>
      <c r="GT289" s="484">
        <v>2436</v>
      </c>
      <c r="GU289" s="484">
        <v>5313</v>
      </c>
      <c r="GV289" s="484">
        <v>3258</v>
      </c>
      <c r="GW289" s="484">
        <v>746</v>
      </c>
      <c r="GX289" s="484">
        <v>355</v>
      </c>
      <c r="GY289" s="484">
        <v>257</v>
      </c>
      <c r="GZ289" s="484">
        <v>47</v>
      </c>
      <c r="HA289" s="485">
        <v>12695</v>
      </c>
      <c r="HB289" s="460">
        <v>0</v>
      </c>
      <c r="HC289" s="460">
        <v>0</v>
      </c>
      <c r="HD289" s="460">
        <v>0</v>
      </c>
      <c r="HE289" s="460">
        <v>0</v>
      </c>
      <c r="HF289" s="460">
        <v>0</v>
      </c>
      <c r="HG289" s="460">
        <v>0</v>
      </c>
      <c r="HH289" s="460">
        <v>0</v>
      </c>
      <c r="HI289" s="460">
        <v>0</v>
      </c>
      <c r="HJ289" s="460">
        <v>0</v>
      </c>
      <c r="HK289" s="483">
        <v>0</v>
      </c>
      <c r="HL289" s="460">
        <v>0</v>
      </c>
      <c r="HM289" s="460">
        <v>402.5</v>
      </c>
      <c r="HN289" s="460">
        <v>3721.25</v>
      </c>
      <c r="HO289" s="460">
        <v>13441.75</v>
      </c>
      <c r="HP289" s="460">
        <v>12044</v>
      </c>
      <c r="HQ289" s="460">
        <v>3416.75</v>
      </c>
      <c r="HR289" s="460">
        <v>2076.5</v>
      </c>
      <c r="HS289" s="460">
        <v>1813.25</v>
      </c>
      <c r="HT289" s="460">
        <v>64.5</v>
      </c>
      <c r="HU289" s="483">
        <v>36980.5</v>
      </c>
      <c r="HV289" s="460">
        <v>0</v>
      </c>
      <c r="HW289" s="460">
        <v>268.3</v>
      </c>
      <c r="HX289" s="460">
        <v>2894.3</v>
      </c>
      <c r="HY289" s="460">
        <v>11948.2</v>
      </c>
      <c r="HZ289" s="460">
        <v>12044</v>
      </c>
      <c r="IA289" s="460">
        <v>4176</v>
      </c>
      <c r="IB289" s="460">
        <v>2999.4</v>
      </c>
      <c r="IC289" s="460">
        <v>3022.1</v>
      </c>
      <c r="ID289" s="460">
        <v>129</v>
      </c>
      <c r="IE289" s="483">
        <v>37481.300000000003</v>
      </c>
      <c r="IF289" s="483">
        <v>0</v>
      </c>
      <c r="IG289" s="483">
        <v>37481.300000000003</v>
      </c>
      <c r="IH289" s="460">
        <v>0</v>
      </c>
      <c r="II289" s="460">
        <v>402.5</v>
      </c>
      <c r="IJ289" s="460">
        <v>3721.25</v>
      </c>
      <c r="IK289" s="460">
        <v>13441.75</v>
      </c>
      <c r="IL289" s="460">
        <v>12044</v>
      </c>
      <c r="IM289" s="460">
        <v>3416.75</v>
      </c>
      <c r="IN289" s="460">
        <v>2076.5</v>
      </c>
      <c r="IO289" s="460">
        <v>1813.25</v>
      </c>
      <c r="IP289" s="460">
        <v>64.5</v>
      </c>
      <c r="IQ289" s="483">
        <v>36980.5</v>
      </c>
      <c r="IR289" s="460">
        <v>0</v>
      </c>
      <c r="IS289" s="460">
        <v>72.16</v>
      </c>
      <c r="IT289" s="460">
        <v>862.83</v>
      </c>
      <c r="IU289" s="460">
        <v>1708.53</v>
      </c>
      <c r="IV289" s="460">
        <v>1045.23</v>
      </c>
      <c r="IW289" s="460">
        <v>182.9</v>
      </c>
      <c r="IX289" s="460">
        <v>46.15</v>
      </c>
      <c r="IY289" s="460">
        <v>15.17</v>
      </c>
      <c r="IZ289" s="460">
        <v>0</v>
      </c>
      <c r="JA289" s="483">
        <v>3932.97</v>
      </c>
      <c r="JB289" s="460">
        <v>0</v>
      </c>
      <c r="JC289" s="460">
        <v>330.34</v>
      </c>
      <c r="JD289" s="460">
        <v>2858.42</v>
      </c>
      <c r="JE289" s="460">
        <v>11733.22</v>
      </c>
      <c r="JF289" s="460">
        <v>10998.77</v>
      </c>
      <c r="JG289" s="460">
        <v>3233.85</v>
      </c>
      <c r="JH289" s="460">
        <v>2030.35</v>
      </c>
      <c r="JI289" s="460">
        <v>1798.08</v>
      </c>
      <c r="JJ289" s="460">
        <v>64.5</v>
      </c>
      <c r="JK289" s="483">
        <v>33047.53</v>
      </c>
      <c r="JL289" s="460">
        <v>0</v>
      </c>
      <c r="JM289" s="460">
        <v>220.2</v>
      </c>
      <c r="JN289" s="460">
        <v>2223.1999999999998</v>
      </c>
      <c r="JO289" s="460">
        <v>10429.5</v>
      </c>
      <c r="JP289" s="460">
        <v>10998.8</v>
      </c>
      <c r="JQ289" s="460">
        <v>3952.5</v>
      </c>
      <c r="JR289" s="460">
        <v>2932.7</v>
      </c>
      <c r="JS289" s="460">
        <v>2996.8</v>
      </c>
      <c r="JT289" s="460">
        <v>129</v>
      </c>
      <c r="JU289" s="483">
        <v>33882.699999999997</v>
      </c>
      <c r="JV289" s="483">
        <v>0</v>
      </c>
      <c r="JW289" s="483">
        <v>33882.699999999997</v>
      </c>
      <c r="JX289" s="461"/>
      <c r="JY289" s="461"/>
      <c r="JZ289" s="461"/>
      <c r="KA289" s="461"/>
      <c r="KB289" s="461"/>
      <c r="KC289" s="461"/>
      <c r="KD289" s="461"/>
      <c r="KE289" s="461"/>
      <c r="KF289" s="461"/>
      <c r="KG289" s="461"/>
      <c r="KH289" s="461"/>
      <c r="KI289" s="461"/>
      <c r="KJ289" s="461"/>
      <c r="KK289" s="461"/>
      <c r="KL289" s="461"/>
      <c r="KM289" s="461"/>
      <c r="KN289" s="461"/>
      <c r="KO289" s="461"/>
      <c r="KP289" s="461"/>
      <c r="KQ289" s="461"/>
      <c r="KR289" s="461"/>
      <c r="KS289" s="461"/>
      <c r="KT289" s="461"/>
      <c r="KU289" s="461"/>
      <c r="KV289" s="461"/>
      <c r="KW289" s="461"/>
      <c r="KX289" s="462"/>
    </row>
    <row r="290" spans="1:310" s="463" customFormat="1" x14ac:dyDescent="0.2">
      <c r="A290" s="457" t="s">
        <v>574</v>
      </c>
      <c r="B290" s="473" t="s">
        <v>1137</v>
      </c>
      <c r="C290" s="464" t="s">
        <v>782</v>
      </c>
      <c r="D290" s="465" t="s">
        <v>575</v>
      </c>
      <c r="E290" s="484">
        <v>991</v>
      </c>
      <c r="F290" s="484">
        <v>3385</v>
      </c>
      <c r="G290" s="484">
        <v>10302</v>
      </c>
      <c r="H290" s="484">
        <v>13040</v>
      </c>
      <c r="I290" s="484">
        <v>9707</v>
      </c>
      <c r="J290" s="484">
        <v>7066</v>
      </c>
      <c r="K290" s="484">
        <v>8598</v>
      </c>
      <c r="L290" s="484">
        <v>2105</v>
      </c>
      <c r="M290" s="485">
        <v>55194</v>
      </c>
      <c r="N290" s="484">
        <v>99</v>
      </c>
      <c r="O290" s="484">
        <v>95</v>
      </c>
      <c r="P290" s="484">
        <v>225</v>
      </c>
      <c r="Q290" s="484">
        <v>174</v>
      </c>
      <c r="R290" s="484">
        <v>96</v>
      </c>
      <c r="S290" s="484">
        <v>76</v>
      </c>
      <c r="T290" s="484">
        <v>68</v>
      </c>
      <c r="U290" s="484">
        <v>17</v>
      </c>
      <c r="V290" s="485">
        <v>850</v>
      </c>
      <c r="W290" s="484">
        <v>0</v>
      </c>
      <c r="X290" s="484">
        <v>0</v>
      </c>
      <c r="Y290" s="484">
        <v>0</v>
      </c>
      <c r="Z290" s="484">
        <v>0</v>
      </c>
      <c r="AA290" s="484">
        <v>1</v>
      </c>
      <c r="AB290" s="484">
        <v>0</v>
      </c>
      <c r="AC290" s="484">
        <v>0</v>
      </c>
      <c r="AD290" s="484">
        <v>0</v>
      </c>
      <c r="AE290" s="485">
        <v>1</v>
      </c>
      <c r="AF290" s="484">
        <v>892</v>
      </c>
      <c r="AG290" s="484">
        <v>3290</v>
      </c>
      <c r="AH290" s="484">
        <v>10077</v>
      </c>
      <c r="AI290" s="484">
        <v>12866</v>
      </c>
      <c r="AJ290" s="484">
        <v>9610</v>
      </c>
      <c r="AK290" s="484">
        <v>6990</v>
      </c>
      <c r="AL290" s="484">
        <v>8530</v>
      </c>
      <c r="AM290" s="484">
        <v>2088</v>
      </c>
      <c r="AN290" s="485">
        <v>54343</v>
      </c>
      <c r="AO290" s="484">
        <v>0</v>
      </c>
      <c r="AP290" s="484">
        <v>1</v>
      </c>
      <c r="AQ290" s="484">
        <v>26</v>
      </c>
      <c r="AR290" s="484">
        <v>51</v>
      </c>
      <c r="AS290" s="484">
        <v>51</v>
      </c>
      <c r="AT290" s="484">
        <v>38</v>
      </c>
      <c r="AU290" s="484">
        <v>56</v>
      </c>
      <c r="AV290" s="484">
        <v>34</v>
      </c>
      <c r="AW290" s="485">
        <v>257</v>
      </c>
      <c r="AX290" s="484">
        <v>0</v>
      </c>
      <c r="AY290" s="484">
        <v>1</v>
      </c>
      <c r="AZ290" s="484">
        <v>26</v>
      </c>
      <c r="BA290" s="484">
        <v>51</v>
      </c>
      <c r="BB290" s="484">
        <v>51</v>
      </c>
      <c r="BC290" s="484">
        <v>38</v>
      </c>
      <c r="BD290" s="484">
        <v>56</v>
      </c>
      <c r="BE290" s="484">
        <v>34</v>
      </c>
      <c r="BF290" s="486"/>
      <c r="BG290" s="485">
        <v>257</v>
      </c>
      <c r="BH290" s="484">
        <v>0</v>
      </c>
      <c r="BI290" s="484">
        <v>893</v>
      </c>
      <c r="BJ290" s="484">
        <v>3315</v>
      </c>
      <c r="BK290" s="484">
        <v>10102</v>
      </c>
      <c r="BL290" s="484">
        <v>12866</v>
      </c>
      <c r="BM290" s="484">
        <v>9597</v>
      </c>
      <c r="BN290" s="484">
        <v>7008</v>
      </c>
      <c r="BO290" s="484">
        <v>8508</v>
      </c>
      <c r="BP290" s="484">
        <v>2054</v>
      </c>
      <c r="BQ290" s="485">
        <v>54343</v>
      </c>
      <c r="BR290" s="484">
        <v>0</v>
      </c>
      <c r="BS290" s="484">
        <v>432</v>
      </c>
      <c r="BT290" s="484">
        <v>2108</v>
      </c>
      <c r="BU290" s="484">
        <v>4691</v>
      </c>
      <c r="BV290" s="484">
        <v>4100</v>
      </c>
      <c r="BW290" s="484">
        <v>2488</v>
      </c>
      <c r="BX290" s="484">
        <v>1439</v>
      </c>
      <c r="BY290" s="484">
        <v>1276</v>
      </c>
      <c r="BZ290" s="484">
        <v>207</v>
      </c>
      <c r="CA290" s="485">
        <v>16741</v>
      </c>
      <c r="CB290" s="484">
        <v>0</v>
      </c>
      <c r="CC290" s="484">
        <v>3</v>
      </c>
      <c r="CD290" s="484">
        <v>22</v>
      </c>
      <c r="CE290" s="484">
        <v>86</v>
      </c>
      <c r="CF290" s="484">
        <v>125</v>
      </c>
      <c r="CG290" s="484">
        <v>82</v>
      </c>
      <c r="CH290" s="484">
        <v>69</v>
      </c>
      <c r="CI290" s="484">
        <v>52</v>
      </c>
      <c r="CJ290" s="484">
        <v>11</v>
      </c>
      <c r="CK290" s="485">
        <v>450</v>
      </c>
      <c r="CL290" s="484">
        <v>0</v>
      </c>
      <c r="CM290" s="484">
        <v>0</v>
      </c>
      <c r="CN290" s="484">
        <v>0</v>
      </c>
      <c r="CO290" s="484">
        <v>3</v>
      </c>
      <c r="CP290" s="484">
        <v>10</v>
      </c>
      <c r="CQ290" s="484">
        <v>12</v>
      </c>
      <c r="CR290" s="484">
        <v>13</v>
      </c>
      <c r="CS290" s="484">
        <v>27</v>
      </c>
      <c r="CT290" s="484">
        <v>14</v>
      </c>
      <c r="CU290" s="485">
        <v>79</v>
      </c>
      <c r="CV290" s="484">
        <v>52</v>
      </c>
      <c r="CW290" s="484">
        <v>24</v>
      </c>
      <c r="CX290" s="484">
        <v>51</v>
      </c>
      <c r="CY290" s="484">
        <v>55</v>
      </c>
      <c r="CZ290" s="484">
        <v>52</v>
      </c>
      <c r="DA290" s="484">
        <v>37</v>
      </c>
      <c r="DB290" s="484">
        <v>55</v>
      </c>
      <c r="DC290" s="484">
        <v>30</v>
      </c>
      <c r="DD290" s="485">
        <v>356</v>
      </c>
      <c r="DE290" s="484">
        <v>48</v>
      </c>
      <c r="DF290" s="484">
        <v>89</v>
      </c>
      <c r="DG290" s="484">
        <v>269</v>
      </c>
      <c r="DH290" s="484">
        <v>185</v>
      </c>
      <c r="DI290" s="484">
        <v>124</v>
      </c>
      <c r="DJ290" s="484">
        <v>70</v>
      </c>
      <c r="DK290" s="484">
        <v>83</v>
      </c>
      <c r="DL290" s="484">
        <v>29</v>
      </c>
      <c r="DM290" s="485">
        <v>897</v>
      </c>
      <c r="DN290" s="484">
        <v>2</v>
      </c>
      <c r="DO290" s="484">
        <v>17</v>
      </c>
      <c r="DP290" s="484">
        <v>42</v>
      </c>
      <c r="DQ290" s="484">
        <v>28</v>
      </c>
      <c r="DR290" s="484">
        <v>13</v>
      </c>
      <c r="DS290" s="484">
        <v>10</v>
      </c>
      <c r="DT290" s="484">
        <v>4</v>
      </c>
      <c r="DU290" s="484">
        <v>2</v>
      </c>
      <c r="DV290" s="485">
        <v>118</v>
      </c>
      <c r="DW290" s="484">
        <v>9</v>
      </c>
      <c r="DX290" s="484">
        <v>18</v>
      </c>
      <c r="DY290" s="484">
        <v>40</v>
      </c>
      <c r="DZ290" s="484">
        <v>27</v>
      </c>
      <c r="EA290" s="484">
        <v>22</v>
      </c>
      <c r="EB290" s="484">
        <v>10</v>
      </c>
      <c r="EC290" s="484">
        <v>15</v>
      </c>
      <c r="ED290" s="484">
        <v>10</v>
      </c>
      <c r="EE290" s="485">
        <v>151</v>
      </c>
      <c r="EF290" s="484">
        <v>59</v>
      </c>
      <c r="EG290" s="484">
        <v>124</v>
      </c>
      <c r="EH290" s="484">
        <v>351</v>
      </c>
      <c r="EI290" s="484">
        <v>240</v>
      </c>
      <c r="EJ290" s="484">
        <v>159</v>
      </c>
      <c r="EK290" s="484">
        <v>90</v>
      </c>
      <c r="EL290" s="484">
        <v>102</v>
      </c>
      <c r="EM290" s="484">
        <v>41</v>
      </c>
      <c r="EN290" s="485">
        <v>1166</v>
      </c>
      <c r="EO290" s="484">
        <v>36</v>
      </c>
      <c r="EP290" s="484">
        <v>53</v>
      </c>
      <c r="EQ290" s="484">
        <v>180</v>
      </c>
      <c r="ER290" s="484">
        <v>106</v>
      </c>
      <c r="ES290" s="484">
        <v>95</v>
      </c>
      <c r="ET290" s="484">
        <v>54</v>
      </c>
      <c r="EU290" s="484">
        <v>69</v>
      </c>
      <c r="EV290" s="484">
        <v>27</v>
      </c>
      <c r="EW290" s="485">
        <v>620</v>
      </c>
      <c r="EX290" s="484">
        <v>0</v>
      </c>
      <c r="EY290" s="484">
        <v>0</v>
      </c>
      <c r="EZ290" s="484">
        <v>0</v>
      </c>
      <c r="FA290" s="484">
        <v>0</v>
      </c>
      <c r="FB290" s="484">
        <v>0</v>
      </c>
      <c r="FC290" s="484">
        <v>0</v>
      </c>
      <c r="FD290" s="484">
        <v>0</v>
      </c>
      <c r="FE290" s="484">
        <v>0</v>
      </c>
      <c r="FF290" s="485">
        <v>0</v>
      </c>
      <c r="FG290" s="484">
        <v>0</v>
      </c>
      <c r="FH290" s="484">
        <v>0</v>
      </c>
      <c r="FI290" s="484">
        <v>0</v>
      </c>
      <c r="FJ290" s="484">
        <v>0</v>
      </c>
      <c r="FK290" s="484">
        <v>0</v>
      </c>
      <c r="FL290" s="484">
        <v>0</v>
      </c>
      <c r="FM290" s="484">
        <v>0</v>
      </c>
      <c r="FN290" s="484">
        <v>0</v>
      </c>
      <c r="FO290" s="485">
        <v>0</v>
      </c>
      <c r="FP290" s="484">
        <v>0</v>
      </c>
      <c r="FQ290" s="484">
        <v>0</v>
      </c>
      <c r="FR290" s="484">
        <v>0</v>
      </c>
      <c r="FS290" s="484">
        <v>0</v>
      </c>
      <c r="FT290" s="484">
        <v>0</v>
      </c>
      <c r="FU290" s="484">
        <v>0</v>
      </c>
      <c r="FV290" s="484">
        <v>0</v>
      </c>
      <c r="FW290" s="484">
        <v>0</v>
      </c>
      <c r="FX290" s="485">
        <v>0</v>
      </c>
      <c r="FY290" s="484">
        <v>36</v>
      </c>
      <c r="FZ290" s="484">
        <v>53</v>
      </c>
      <c r="GA290" s="484">
        <v>180</v>
      </c>
      <c r="GB290" s="484">
        <v>106</v>
      </c>
      <c r="GC290" s="484">
        <v>95</v>
      </c>
      <c r="GD290" s="484">
        <v>54</v>
      </c>
      <c r="GE290" s="484">
        <v>69</v>
      </c>
      <c r="GF290" s="484">
        <v>27</v>
      </c>
      <c r="GG290" s="485">
        <v>620</v>
      </c>
      <c r="GH290" s="484">
        <v>0</v>
      </c>
      <c r="GI290" s="484">
        <v>447</v>
      </c>
      <c r="GJ290" s="484">
        <v>1149</v>
      </c>
      <c r="GK290" s="484">
        <v>5239</v>
      </c>
      <c r="GL290" s="484">
        <v>8574</v>
      </c>
      <c r="GM290" s="484">
        <v>6980</v>
      </c>
      <c r="GN290" s="484">
        <v>5466</v>
      </c>
      <c r="GO290" s="484">
        <v>7133</v>
      </c>
      <c r="GP290" s="484">
        <v>1810</v>
      </c>
      <c r="GQ290" s="485">
        <v>36798</v>
      </c>
      <c r="GR290" s="484">
        <v>0</v>
      </c>
      <c r="GS290" s="484">
        <v>446</v>
      </c>
      <c r="GT290" s="484">
        <v>2166</v>
      </c>
      <c r="GU290" s="484">
        <v>4863</v>
      </c>
      <c r="GV290" s="484">
        <v>4292</v>
      </c>
      <c r="GW290" s="484">
        <v>2617</v>
      </c>
      <c r="GX290" s="484">
        <v>1542</v>
      </c>
      <c r="GY290" s="484">
        <v>1375</v>
      </c>
      <c r="GZ290" s="484">
        <v>244</v>
      </c>
      <c r="HA290" s="485">
        <v>17545</v>
      </c>
      <c r="HB290" s="460">
        <v>0</v>
      </c>
      <c r="HC290" s="460">
        <v>11.3</v>
      </c>
      <c r="HD290" s="460">
        <v>0.5</v>
      </c>
      <c r="HE290" s="460">
        <v>2.5</v>
      </c>
      <c r="HF290" s="460">
        <v>0</v>
      </c>
      <c r="HG290" s="460">
        <v>0.5</v>
      </c>
      <c r="HH290" s="460">
        <v>0</v>
      </c>
      <c r="HI290" s="460">
        <v>0</v>
      </c>
      <c r="HJ290" s="460">
        <v>0</v>
      </c>
      <c r="HK290" s="483">
        <v>14.8</v>
      </c>
      <c r="HL290" s="460">
        <v>0</v>
      </c>
      <c r="HM290" s="460">
        <v>786.95</v>
      </c>
      <c r="HN290" s="460">
        <v>2800</v>
      </c>
      <c r="HO290" s="460">
        <v>8942.25</v>
      </c>
      <c r="HP290" s="460">
        <v>11823.75</v>
      </c>
      <c r="HQ290" s="460">
        <v>8968.5</v>
      </c>
      <c r="HR290" s="460">
        <v>6631</v>
      </c>
      <c r="HS290" s="460">
        <v>8178</v>
      </c>
      <c r="HT290" s="460">
        <v>2003.5</v>
      </c>
      <c r="HU290" s="483">
        <v>50133.95</v>
      </c>
      <c r="HV290" s="460">
        <v>0</v>
      </c>
      <c r="HW290" s="460">
        <v>524.6</v>
      </c>
      <c r="HX290" s="460">
        <v>2177.8000000000002</v>
      </c>
      <c r="HY290" s="460">
        <v>7948.7</v>
      </c>
      <c r="HZ290" s="460">
        <v>11823.8</v>
      </c>
      <c r="IA290" s="460">
        <v>10961.5</v>
      </c>
      <c r="IB290" s="460">
        <v>9578.1</v>
      </c>
      <c r="IC290" s="460">
        <v>13630</v>
      </c>
      <c r="ID290" s="460">
        <v>4007</v>
      </c>
      <c r="IE290" s="483">
        <v>60651.5</v>
      </c>
      <c r="IF290" s="483">
        <v>0</v>
      </c>
      <c r="IG290" s="483">
        <v>60651.5</v>
      </c>
      <c r="IH290" s="460">
        <v>0</v>
      </c>
      <c r="II290" s="460">
        <v>786.95</v>
      </c>
      <c r="IJ290" s="460">
        <v>2800</v>
      </c>
      <c r="IK290" s="460">
        <v>8942.25</v>
      </c>
      <c r="IL290" s="460">
        <v>11823.75</v>
      </c>
      <c r="IM290" s="460">
        <v>8968.5</v>
      </c>
      <c r="IN290" s="460">
        <v>6631</v>
      </c>
      <c r="IO290" s="460">
        <v>8178</v>
      </c>
      <c r="IP290" s="460">
        <v>2003.5</v>
      </c>
      <c r="IQ290" s="483">
        <v>50133.95</v>
      </c>
      <c r="IR290" s="460">
        <v>0</v>
      </c>
      <c r="IS290" s="460">
        <v>99.13</v>
      </c>
      <c r="IT290" s="460">
        <v>670.04</v>
      </c>
      <c r="IU290" s="460">
        <v>1398.24</v>
      </c>
      <c r="IV290" s="460">
        <v>829.36</v>
      </c>
      <c r="IW290" s="460">
        <v>194.78</v>
      </c>
      <c r="IX290" s="460">
        <v>50.33</v>
      </c>
      <c r="IY290" s="460">
        <v>23.1</v>
      </c>
      <c r="IZ290" s="460">
        <v>1.98</v>
      </c>
      <c r="JA290" s="483">
        <v>3266.96</v>
      </c>
      <c r="JB290" s="460">
        <v>0</v>
      </c>
      <c r="JC290" s="460">
        <v>687.82</v>
      </c>
      <c r="JD290" s="460">
        <v>2129.96</v>
      </c>
      <c r="JE290" s="460">
        <v>7544.01</v>
      </c>
      <c r="JF290" s="460">
        <v>10994.39</v>
      </c>
      <c r="JG290" s="460">
        <v>8773.7199999999993</v>
      </c>
      <c r="JH290" s="460">
        <v>6580.67</v>
      </c>
      <c r="JI290" s="460">
        <v>8154.9</v>
      </c>
      <c r="JJ290" s="460">
        <v>2001.52</v>
      </c>
      <c r="JK290" s="483">
        <v>46866.99</v>
      </c>
      <c r="JL290" s="460">
        <v>0</v>
      </c>
      <c r="JM290" s="460">
        <v>458.5</v>
      </c>
      <c r="JN290" s="460">
        <v>1656.6</v>
      </c>
      <c r="JO290" s="460">
        <v>6705.8</v>
      </c>
      <c r="JP290" s="460">
        <v>10994.4</v>
      </c>
      <c r="JQ290" s="460">
        <v>10723.4</v>
      </c>
      <c r="JR290" s="460">
        <v>9505.4</v>
      </c>
      <c r="JS290" s="460">
        <v>13591.5</v>
      </c>
      <c r="JT290" s="460">
        <v>4003</v>
      </c>
      <c r="JU290" s="483">
        <v>57638.6</v>
      </c>
      <c r="JV290" s="483">
        <v>0</v>
      </c>
      <c r="JW290" s="483">
        <v>57638.6</v>
      </c>
      <c r="JX290" s="461"/>
      <c r="JY290" s="461"/>
      <c r="JZ290" s="461"/>
      <c r="KA290" s="461"/>
      <c r="KB290" s="461"/>
      <c r="KC290" s="461"/>
      <c r="KD290" s="461"/>
      <c r="KE290" s="461"/>
      <c r="KF290" s="461"/>
      <c r="KG290" s="461"/>
      <c r="KH290" s="461"/>
      <c r="KI290" s="461"/>
      <c r="KJ290" s="461"/>
      <c r="KK290" s="461"/>
      <c r="KL290" s="461"/>
      <c r="KM290" s="461"/>
      <c r="KN290" s="461"/>
      <c r="KO290" s="461"/>
      <c r="KP290" s="461"/>
      <c r="KQ290" s="461"/>
      <c r="KR290" s="461"/>
      <c r="KS290" s="461"/>
      <c r="KT290" s="461"/>
      <c r="KU290" s="461"/>
      <c r="KV290" s="461"/>
      <c r="KW290" s="461"/>
      <c r="KX290" s="462"/>
    </row>
    <row r="291" spans="1:310" s="463" customFormat="1" x14ac:dyDescent="0.2">
      <c r="A291" s="457" t="s">
        <v>576</v>
      </c>
      <c r="B291" s="473" t="s">
        <v>1138</v>
      </c>
      <c r="C291" s="464" t="s">
        <v>782</v>
      </c>
      <c r="D291" s="465" t="s">
        <v>577</v>
      </c>
      <c r="E291" s="484">
        <v>4190</v>
      </c>
      <c r="F291" s="484">
        <v>8159</v>
      </c>
      <c r="G291" s="484">
        <v>17276</v>
      </c>
      <c r="H291" s="484">
        <v>15089</v>
      </c>
      <c r="I291" s="484">
        <v>11462</v>
      </c>
      <c r="J291" s="484">
        <v>7793</v>
      </c>
      <c r="K291" s="484">
        <v>7035</v>
      </c>
      <c r="L291" s="484">
        <v>920</v>
      </c>
      <c r="M291" s="485">
        <v>71924</v>
      </c>
      <c r="N291" s="484">
        <v>409</v>
      </c>
      <c r="O291" s="484">
        <v>237</v>
      </c>
      <c r="P291" s="484">
        <v>289</v>
      </c>
      <c r="Q291" s="484">
        <v>191</v>
      </c>
      <c r="R291" s="484">
        <v>124</v>
      </c>
      <c r="S291" s="484">
        <v>80</v>
      </c>
      <c r="T291" s="484">
        <v>59</v>
      </c>
      <c r="U291" s="484">
        <v>5</v>
      </c>
      <c r="V291" s="485">
        <v>1394</v>
      </c>
      <c r="W291" s="484">
        <v>7</v>
      </c>
      <c r="X291" s="484">
        <v>1</v>
      </c>
      <c r="Y291" s="484">
        <v>2</v>
      </c>
      <c r="Z291" s="484">
        <v>1</v>
      </c>
      <c r="AA291" s="484">
        <v>0</v>
      </c>
      <c r="AB291" s="484">
        <v>1</v>
      </c>
      <c r="AC291" s="484">
        <v>2</v>
      </c>
      <c r="AD291" s="484">
        <v>0</v>
      </c>
      <c r="AE291" s="485">
        <v>14</v>
      </c>
      <c r="AF291" s="484">
        <v>3774</v>
      </c>
      <c r="AG291" s="484">
        <v>7921</v>
      </c>
      <c r="AH291" s="484">
        <v>16985</v>
      </c>
      <c r="AI291" s="484">
        <v>14897</v>
      </c>
      <c r="AJ291" s="484">
        <v>11338</v>
      </c>
      <c r="AK291" s="484">
        <v>7712</v>
      </c>
      <c r="AL291" s="484">
        <v>6974</v>
      </c>
      <c r="AM291" s="484">
        <v>915</v>
      </c>
      <c r="AN291" s="485">
        <v>70516</v>
      </c>
      <c r="AO291" s="484">
        <v>18</v>
      </c>
      <c r="AP291" s="484">
        <v>59</v>
      </c>
      <c r="AQ291" s="484">
        <v>122</v>
      </c>
      <c r="AR291" s="484">
        <v>116</v>
      </c>
      <c r="AS291" s="484">
        <v>123</v>
      </c>
      <c r="AT291" s="484">
        <v>87</v>
      </c>
      <c r="AU291" s="484">
        <v>60</v>
      </c>
      <c r="AV291" s="484">
        <v>29</v>
      </c>
      <c r="AW291" s="485">
        <v>614</v>
      </c>
      <c r="AX291" s="484">
        <v>18</v>
      </c>
      <c r="AY291" s="484">
        <v>59</v>
      </c>
      <c r="AZ291" s="484">
        <v>122</v>
      </c>
      <c r="BA291" s="484">
        <v>116</v>
      </c>
      <c r="BB291" s="484">
        <v>123</v>
      </c>
      <c r="BC291" s="484">
        <v>87</v>
      </c>
      <c r="BD291" s="484">
        <v>60</v>
      </c>
      <c r="BE291" s="484">
        <v>29</v>
      </c>
      <c r="BF291" s="486"/>
      <c r="BG291" s="485">
        <v>614</v>
      </c>
      <c r="BH291" s="484">
        <v>18</v>
      </c>
      <c r="BI291" s="484">
        <v>3815</v>
      </c>
      <c r="BJ291" s="484">
        <v>7984</v>
      </c>
      <c r="BK291" s="484">
        <v>16979</v>
      </c>
      <c r="BL291" s="484">
        <v>14904</v>
      </c>
      <c r="BM291" s="484">
        <v>11302</v>
      </c>
      <c r="BN291" s="484">
        <v>7685</v>
      </c>
      <c r="BO291" s="484">
        <v>6943</v>
      </c>
      <c r="BP291" s="484">
        <v>886</v>
      </c>
      <c r="BQ291" s="485">
        <v>70516</v>
      </c>
      <c r="BR291" s="484">
        <v>8</v>
      </c>
      <c r="BS291" s="484">
        <v>2231</v>
      </c>
      <c r="BT291" s="484">
        <v>4072</v>
      </c>
      <c r="BU291" s="484">
        <v>6127</v>
      </c>
      <c r="BV291" s="484">
        <v>4300</v>
      </c>
      <c r="BW291" s="484">
        <v>2508</v>
      </c>
      <c r="BX291" s="484">
        <v>1362</v>
      </c>
      <c r="BY291" s="484">
        <v>949</v>
      </c>
      <c r="BZ291" s="484">
        <v>100</v>
      </c>
      <c r="CA291" s="485">
        <v>21657</v>
      </c>
      <c r="CB291" s="484">
        <v>1</v>
      </c>
      <c r="CC291" s="484">
        <v>26</v>
      </c>
      <c r="CD291" s="484">
        <v>60</v>
      </c>
      <c r="CE291" s="484">
        <v>165</v>
      </c>
      <c r="CF291" s="484">
        <v>153</v>
      </c>
      <c r="CG291" s="484">
        <v>106</v>
      </c>
      <c r="CH291" s="484">
        <v>69</v>
      </c>
      <c r="CI291" s="484">
        <v>39</v>
      </c>
      <c r="CJ291" s="484">
        <v>2</v>
      </c>
      <c r="CK291" s="485">
        <v>621</v>
      </c>
      <c r="CL291" s="484">
        <v>0</v>
      </c>
      <c r="CM291" s="484">
        <v>4</v>
      </c>
      <c r="CN291" s="484">
        <v>8</v>
      </c>
      <c r="CO291" s="484">
        <v>13</v>
      </c>
      <c r="CP291" s="484">
        <v>20</v>
      </c>
      <c r="CQ291" s="484">
        <v>23</v>
      </c>
      <c r="CR291" s="484">
        <v>17</v>
      </c>
      <c r="CS291" s="484">
        <v>39</v>
      </c>
      <c r="CT291" s="484">
        <v>13</v>
      </c>
      <c r="CU291" s="485">
        <v>137</v>
      </c>
      <c r="CV291" s="484">
        <v>128</v>
      </c>
      <c r="CW291" s="484">
        <v>66</v>
      </c>
      <c r="CX291" s="484">
        <v>91</v>
      </c>
      <c r="CY291" s="484">
        <v>143</v>
      </c>
      <c r="CZ291" s="484">
        <v>82</v>
      </c>
      <c r="DA291" s="484">
        <v>84</v>
      </c>
      <c r="DB291" s="484">
        <v>86</v>
      </c>
      <c r="DC291" s="484">
        <v>27</v>
      </c>
      <c r="DD291" s="485">
        <v>707</v>
      </c>
      <c r="DE291" s="484">
        <v>107</v>
      </c>
      <c r="DF291" s="484">
        <v>135</v>
      </c>
      <c r="DG291" s="484">
        <v>143</v>
      </c>
      <c r="DH291" s="484">
        <v>87</v>
      </c>
      <c r="DI291" s="484">
        <v>54</v>
      </c>
      <c r="DJ291" s="484">
        <v>38</v>
      </c>
      <c r="DK291" s="484">
        <v>32</v>
      </c>
      <c r="DL291" s="484">
        <v>7</v>
      </c>
      <c r="DM291" s="485">
        <v>603</v>
      </c>
      <c r="DN291" s="484">
        <v>16</v>
      </c>
      <c r="DO291" s="484">
        <v>28</v>
      </c>
      <c r="DP291" s="484">
        <v>36</v>
      </c>
      <c r="DQ291" s="484">
        <v>34</v>
      </c>
      <c r="DR291" s="484">
        <v>20</v>
      </c>
      <c r="DS291" s="484">
        <v>20</v>
      </c>
      <c r="DT291" s="484">
        <v>11</v>
      </c>
      <c r="DU291" s="484">
        <v>2</v>
      </c>
      <c r="DV291" s="485">
        <v>167</v>
      </c>
      <c r="DW291" s="484">
        <v>70</v>
      </c>
      <c r="DX291" s="484">
        <v>32</v>
      </c>
      <c r="DY291" s="484">
        <v>34</v>
      </c>
      <c r="DZ291" s="484">
        <v>34</v>
      </c>
      <c r="EA291" s="484">
        <v>16</v>
      </c>
      <c r="EB291" s="484">
        <v>13</v>
      </c>
      <c r="EC291" s="484">
        <v>8</v>
      </c>
      <c r="ED291" s="484">
        <v>3</v>
      </c>
      <c r="EE291" s="485">
        <v>210</v>
      </c>
      <c r="EF291" s="484">
        <v>193</v>
      </c>
      <c r="EG291" s="484">
        <v>195</v>
      </c>
      <c r="EH291" s="484">
        <v>213</v>
      </c>
      <c r="EI291" s="484">
        <v>155</v>
      </c>
      <c r="EJ291" s="484">
        <v>90</v>
      </c>
      <c r="EK291" s="484">
        <v>71</v>
      </c>
      <c r="EL291" s="484">
        <v>51</v>
      </c>
      <c r="EM291" s="484">
        <v>12</v>
      </c>
      <c r="EN291" s="485">
        <v>980</v>
      </c>
      <c r="EO291" s="484">
        <v>136</v>
      </c>
      <c r="EP291" s="484">
        <v>90</v>
      </c>
      <c r="EQ291" s="484">
        <v>100</v>
      </c>
      <c r="ER291" s="484">
        <v>95</v>
      </c>
      <c r="ES291" s="484">
        <v>48</v>
      </c>
      <c r="ET291" s="484">
        <v>39</v>
      </c>
      <c r="EU291" s="484">
        <v>36</v>
      </c>
      <c r="EV291" s="484">
        <v>11</v>
      </c>
      <c r="EW291" s="485">
        <v>555</v>
      </c>
      <c r="EX291" s="484">
        <v>0</v>
      </c>
      <c r="EY291" s="484">
        <v>0</v>
      </c>
      <c r="EZ291" s="484">
        <v>0</v>
      </c>
      <c r="FA291" s="484">
        <v>0</v>
      </c>
      <c r="FB291" s="484">
        <v>0</v>
      </c>
      <c r="FC291" s="484">
        <v>0</v>
      </c>
      <c r="FD291" s="484">
        <v>0</v>
      </c>
      <c r="FE291" s="484">
        <v>0</v>
      </c>
      <c r="FF291" s="485">
        <v>0</v>
      </c>
      <c r="FG291" s="484">
        <v>0</v>
      </c>
      <c r="FH291" s="484">
        <v>0</v>
      </c>
      <c r="FI291" s="484">
        <v>0</v>
      </c>
      <c r="FJ291" s="484">
        <v>0</v>
      </c>
      <c r="FK291" s="484">
        <v>0</v>
      </c>
      <c r="FL291" s="484">
        <v>0</v>
      </c>
      <c r="FM291" s="484">
        <v>0</v>
      </c>
      <c r="FN291" s="484">
        <v>0</v>
      </c>
      <c r="FO291" s="485">
        <v>0</v>
      </c>
      <c r="FP291" s="484">
        <v>5</v>
      </c>
      <c r="FQ291" s="484">
        <v>8</v>
      </c>
      <c r="FR291" s="484">
        <v>6</v>
      </c>
      <c r="FS291" s="484">
        <v>17</v>
      </c>
      <c r="FT291" s="484">
        <v>8</v>
      </c>
      <c r="FU291" s="484">
        <v>10</v>
      </c>
      <c r="FV291" s="484">
        <v>8</v>
      </c>
      <c r="FW291" s="484">
        <v>2</v>
      </c>
      <c r="FX291" s="485">
        <v>64</v>
      </c>
      <c r="FY291" s="484">
        <v>131</v>
      </c>
      <c r="FZ291" s="484">
        <v>82</v>
      </c>
      <c r="GA291" s="484">
        <v>94</v>
      </c>
      <c r="GB291" s="484">
        <v>78</v>
      </c>
      <c r="GC291" s="484">
        <v>40</v>
      </c>
      <c r="GD291" s="484">
        <v>29</v>
      </c>
      <c r="GE291" s="484">
        <v>28</v>
      </c>
      <c r="GF291" s="484">
        <v>9</v>
      </c>
      <c r="GG291" s="485">
        <v>491</v>
      </c>
      <c r="GH291" s="484">
        <v>9</v>
      </c>
      <c r="GI291" s="484">
        <v>1412</v>
      </c>
      <c r="GJ291" s="484">
        <v>3783</v>
      </c>
      <c r="GK291" s="484">
        <v>10603</v>
      </c>
      <c r="GL291" s="484">
        <v>10362</v>
      </c>
      <c r="GM291" s="484">
        <v>8625</v>
      </c>
      <c r="GN291" s="484">
        <v>6204</v>
      </c>
      <c r="GO291" s="484">
        <v>5896</v>
      </c>
      <c r="GP291" s="484">
        <v>766</v>
      </c>
      <c r="GQ291" s="485">
        <v>47660</v>
      </c>
      <c r="GR291" s="484">
        <v>9</v>
      </c>
      <c r="GS291" s="484">
        <v>2403</v>
      </c>
      <c r="GT291" s="484">
        <v>4201</v>
      </c>
      <c r="GU291" s="484">
        <v>6376</v>
      </c>
      <c r="GV291" s="484">
        <v>4542</v>
      </c>
      <c r="GW291" s="484">
        <v>2677</v>
      </c>
      <c r="GX291" s="484">
        <v>1481</v>
      </c>
      <c r="GY291" s="484">
        <v>1047</v>
      </c>
      <c r="GZ291" s="484">
        <v>120</v>
      </c>
      <c r="HA291" s="485">
        <v>22856</v>
      </c>
      <c r="HB291" s="460">
        <v>0</v>
      </c>
      <c r="HC291" s="460">
        <v>13.9</v>
      </c>
      <c r="HD291" s="460">
        <v>1.9</v>
      </c>
      <c r="HE291" s="460">
        <v>1.7</v>
      </c>
      <c r="HF291" s="460">
        <v>0.9</v>
      </c>
      <c r="HG291" s="460">
        <v>0.5</v>
      </c>
      <c r="HH291" s="460">
        <v>0</v>
      </c>
      <c r="HI291" s="460">
        <v>0</v>
      </c>
      <c r="HJ291" s="460">
        <v>0</v>
      </c>
      <c r="HK291" s="483">
        <v>18.899999999999999</v>
      </c>
      <c r="HL291" s="460">
        <v>15.75</v>
      </c>
      <c r="HM291" s="460">
        <v>3228.85</v>
      </c>
      <c r="HN291" s="460">
        <v>6938.1</v>
      </c>
      <c r="HO291" s="460">
        <v>15384.8</v>
      </c>
      <c r="HP291" s="460">
        <v>13773.85</v>
      </c>
      <c r="HQ291" s="460">
        <v>10629</v>
      </c>
      <c r="HR291" s="460">
        <v>7311.75</v>
      </c>
      <c r="HS291" s="460">
        <v>6673.5</v>
      </c>
      <c r="HT291" s="460">
        <v>854.5</v>
      </c>
      <c r="HU291" s="483">
        <v>64810.1</v>
      </c>
      <c r="HV291" s="460">
        <v>8.8000000000000007</v>
      </c>
      <c r="HW291" s="460">
        <v>2152.6</v>
      </c>
      <c r="HX291" s="460">
        <v>5396.3</v>
      </c>
      <c r="HY291" s="460">
        <v>13675.4</v>
      </c>
      <c r="HZ291" s="460">
        <v>13773.9</v>
      </c>
      <c r="IA291" s="460">
        <v>12991</v>
      </c>
      <c r="IB291" s="460">
        <v>10561.4</v>
      </c>
      <c r="IC291" s="460">
        <v>11122.5</v>
      </c>
      <c r="ID291" s="460">
        <v>1709</v>
      </c>
      <c r="IE291" s="483">
        <v>71390.899999999994</v>
      </c>
      <c r="IF291" s="483">
        <v>0</v>
      </c>
      <c r="IG291" s="483">
        <v>71390.899999999994</v>
      </c>
      <c r="IH291" s="460">
        <v>15.75</v>
      </c>
      <c r="II291" s="460">
        <v>3228.85</v>
      </c>
      <c r="IJ291" s="460">
        <v>6938.1</v>
      </c>
      <c r="IK291" s="460">
        <v>15384.8</v>
      </c>
      <c r="IL291" s="460">
        <v>13773.85</v>
      </c>
      <c r="IM291" s="460">
        <v>10629</v>
      </c>
      <c r="IN291" s="460">
        <v>7311.75</v>
      </c>
      <c r="IO291" s="460">
        <v>6673.5</v>
      </c>
      <c r="IP291" s="460">
        <v>854.5</v>
      </c>
      <c r="IQ291" s="483">
        <v>64810.1</v>
      </c>
      <c r="IR291" s="460">
        <v>5.78</v>
      </c>
      <c r="IS291" s="460">
        <v>642.89</v>
      </c>
      <c r="IT291" s="460">
        <v>1244.94</v>
      </c>
      <c r="IU291" s="460">
        <v>1398.07</v>
      </c>
      <c r="IV291" s="460">
        <v>690.85</v>
      </c>
      <c r="IW291" s="460">
        <v>214.97</v>
      </c>
      <c r="IX291" s="460">
        <v>69.61</v>
      </c>
      <c r="IY291" s="460">
        <v>32.06</v>
      </c>
      <c r="IZ291" s="460">
        <v>0.27</v>
      </c>
      <c r="JA291" s="483">
        <v>4299.4399999999996</v>
      </c>
      <c r="JB291" s="460">
        <v>9.9700000000000006</v>
      </c>
      <c r="JC291" s="460">
        <v>2585.96</v>
      </c>
      <c r="JD291" s="460">
        <v>5693.16</v>
      </c>
      <c r="JE291" s="460">
        <v>13986.73</v>
      </c>
      <c r="JF291" s="460">
        <v>13083</v>
      </c>
      <c r="JG291" s="460">
        <v>10414.030000000001</v>
      </c>
      <c r="JH291" s="460">
        <v>7242.14</v>
      </c>
      <c r="JI291" s="460">
        <v>6641.44</v>
      </c>
      <c r="JJ291" s="460">
        <v>854.23</v>
      </c>
      <c r="JK291" s="483">
        <v>60510.66</v>
      </c>
      <c r="JL291" s="460">
        <v>5.5</v>
      </c>
      <c r="JM291" s="460">
        <v>1724</v>
      </c>
      <c r="JN291" s="460">
        <v>4428</v>
      </c>
      <c r="JO291" s="460">
        <v>12432.6</v>
      </c>
      <c r="JP291" s="460">
        <v>13083</v>
      </c>
      <c r="JQ291" s="460">
        <v>12728.3</v>
      </c>
      <c r="JR291" s="460">
        <v>10460.9</v>
      </c>
      <c r="JS291" s="460">
        <v>11069.1</v>
      </c>
      <c r="JT291" s="460">
        <v>1708.5</v>
      </c>
      <c r="JU291" s="483">
        <v>67639.899999999994</v>
      </c>
      <c r="JV291" s="483">
        <v>0</v>
      </c>
      <c r="JW291" s="483">
        <v>67639.899999999994</v>
      </c>
      <c r="JX291" s="461"/>
      <c r="JY291" s="461"/>
      <c r="JZ291" s="461"/>
      <c r="KA291" s="461"/>
      <c r="KB291" s="461"/>
      <c r="KC291" s="461"/>
      <c r="KD291" s="461"/>
      <c r="KE291" s="461"/>
      <c r="KF291" s="461"/>
      <c r="KG291" s="461"/>
      <c r="KH291" s="461"/>
      <c r="KI291" s="461"/>
      <c r="KJ291" s="461"/>
      <c r="KK291" s="461"/>
      <c r="KL291" s="461"/>
      <c r="KM291" s="461"/>
      <c r="KN291" s="461"/>
      <c r="KO291" s="461"/>
      <c r="KP291" s="461"/>
      <c r="KQ291" s="461"/>
      <c r="KR291" s="461"/>
      <c r="KS291" s="461"/>
      <c r="KT291" s="461"/>
      <c r="KU291" s="461"/>
      <c r="KV291" s="461"/>
      <c r="KW291" s="461"/>
      <c r="KX291" s="462"/>
    </row>
    <row r="292" spans="1:310" s="463" customFormat="1" x14ac:dyDescent="0.2">
      <c r="A292" s="457" t="s">
        <v>578</v>
      </c>
      <c r="B292" s="473" t="s">
        <v>1139</v>
      </c>
      <c r="C292" s="464" t="s">
        <v>626</v>
      </c>
      <c r="D292" s="465" t="s">
        <v>579</v>
      </c>
      <c r="E292" s="484">
        <v>1232</v>
      </c>
      <c r="F292" s="484">
        <v>5501</v>
      </c>
      <c r="G292" s="484">
        <v>15996</v>
      </c>
      <c r="H292" s="484">
        <v>12329</v>
      </c>
      <c r="I292" s="484">
        <v>5502</v>
      </c>
      <c r="J292" s="484">
        <v>4459</v>
      </c>
      <c r="K292" s="484">
        <v>3919</v>
      </c>
      <c r="L292" s="484">
        <v>701</v>
      </c>
      <c r="M292" s="485">
        <v>49639</v>
      </c>
      <c r="N292" s="484">
        <v>231</v>
      </c>
      <c r="O292" s="484">
        <v>160</v>
      </c>
      <c r="P292" s="484">
        <v>442</v>
      </c>
      <c r="Q292" s="484">
        <v>557</v>
      </c>
      <c r="R292" s="484">
        <v>149</v>
      </c>
      <c r="S292" s="484">
        <v>54</v>
      </c>
      <c r="T292" s="484">
        <v>41</v>
      </c>
      <c r="U292" s="484">
        <v>17</v>
      </c>
      <c r="V292" s="485">
        <v>1651</v>
      </c>
      <c r="W292" s="484">
        <v>4</v>
      </c>
      <c r="X292" s="484">
        <v>0</v>
      </c>
      <c r="Y292" s="484">
        <v>1</v>
      </c>
      <c r="Z292" s="484">
        <v>0</v>
      </c>
      <c r="AA292" s="484">
        <v>1</v>
      </c>
      <c r="AB292" s="484">
        <v>1</v>
      </c>
      <c r="AC292" s="484">
        <v>0</v>
      </c>
      <c r="AD292" s="484">
        <v>0</v>
      </c>
      <c r="AE292" s="485">
        <v>7</v>
      </c>
      <c r="AF292" s="484">
        <v>997</v>
      </c>
      <c r="AG292" s="484">
        <v>5341</v>
      </c>
      <c r="AH292" s="484">
        <v>15553</v>
      </c>
      <c r="AI292" s="484">
        <v>11772</v>
      </c>
      <c r="AJ292" s="484">
        <v>5352</v>
      </c>
      <c r="AK292" s="484">
        <v>4404</v>
      </c>
      <c r="AL292" s="484">
        <v>3878</v>
      </c>
      <c r="AM292" s="484">
        <v>684</v>
      </c>
      <c r="AN292" s="485">
        <v>47981</v>
      </c>
      <c r="AO292" s="484">
        <v>0</v>
      </c>
      <c r="AP292" s="484">
        <v>0</v>
      </c>
      <c r="AQ292" s="484">
        <v>27</v>
      </c>
      <c r="AR292" s="484">
        <v>55</v>
      </c>
      <c r="AS292" s="484">
        <v>15</v>
      </c>
      <c r="AT292" s="484">
        <v>20</v>
      </c>
      <c r="AU292" s="484">
        <v>25</v>
      </c>
      <c r="AV292" s="484">
        <v>8</v>
      </c>
      <c r="AW292" s="485">
        <v>150</v>
      </c>
      <c r="AX292" s="484">
        <v>0</v>
      </c>
      <c r="AY292" s="484">
        <v>0</v>
      </c>
      <c r="AZ292" s="484">
        <v>27</v>
      </c>
      <c r="BA292" s="484">
        <v>55</v>
      </c>
      <c r="BB292" s="484">
        <v>15</v>
      </c>
      <c r="BC292" s="484">
        <v>20</v>
      </c>
      <c r="BD292" s="484">
        <v>25</v>
      </c>
      <c r="BE292" s="484">
        <v>8</v>
      </c>
      <c r="BF292" s="486"/>
      <c r="BG292" s="485">
        <v>150</v>
      </c>
      <c r="BH292" s="484">
        <v>0</v>
      </c>
      <c r="BI292" s="484">
        <v>997</v>
      </c>
      <c r="BJ292" s="484">
        <v>5368</v>
      </c>
      <c r="BK292" s="484">
        <v>15581</v>
      </c>
      <c r="BL292" s="484">
        <v>11732</v>
      </c>
      <c r="BM292" s="484">
        <v>5357</v>
      </c>
      <c r="BN292" s="484">
        <v>4409</v>
      </c>
      <c r="BO292" s="484">
        <v>3861</v>
      </c>
      <c r="BP292" s="484">
        <v>676</v>
      </c>
      <c r="BQ292" s="485">
        <v>47981</v>
      </c>
      <c r="BR292" s="484">
        <v>0</v>
      </c>
      <c r="BS292" s="484">
        <v>345</v>
      </c>
      <c r="BT292" s="484">
        <v>3371</v>
      </c>
      <c r="BU292" s="484">
        <v>5420</v>
      </c>
      <c r="BV292" s="484">
        <v>2957</v>
      </c>
      <c r="BW292" s="484">
        <v>1107</v>
      </c>
      <c r="BX292" s="484">
        <v>794</v>
      </c>
      <c r="BY292" s="484">
        <v>559</v>
      </c>
      <c r="BZ292" s="484">
        <v>62</v>
      </c>
      <c r="CA292" s="485">
        <v>14615</v>
      </c>
      <c r="CB292" s="484">
        <v>0</v>
      </c>
      <c r="CC292" s="484">
        <v>5</v>
      </c>
      <c r="CD292" s="484">
        <v>45</v>
      </c>
      <c r="CE292" s="484">
        <v>248</v>
      </c>
      <c r="CF292" s="484">
        <v>142</v>
      </c>
      <c r="CG292" s="484">
        <v>61</v>
      </c>
      <c r="CH292" s="484">
        <v>44</v>
      </c>
      <c r="CI292" s="484">
        <v>28</v>
      </c>
      <c r="CJ292" s="484">
        <v>0</v>
      </c>
      <c r="CK292" s="485">
        <v>573</v>
      </c>
      <c r="CL292" s="484">
        <v>0</v>
      </c>
      <c r="CM292" s="484">
        <v>0</v>
      </c>
      <c r="CN292" s="484">
        <v>1</v>
      </c>
      <c r="CO292" s="484">
        <v>7</v>
      </c>
      <c r="CP292" s="484">
        <v>4</v>
      </c>
      <c r="CQ292" s="484">
        <v>5</v>
      </c>
      <c r="CR292" s="484">
        <v>5</v>
      </c>
      <c r="CS292" s="484">
        <v>10</v>
      </c>
      <c r="CT292" s="484">
        <v>5</v>
      </c>
      <c r="CU292" s="485">
        <v>37</v>
      </c>
      <c r="CV292" s="484">
        <v>21</v>
      </c>
      <c r="CW292" s="484">
        <v>88</v>
      </c>
      <c r="CX292" s="484">
        <v>203</v>
      </c>
      <c r="CY292" s="484">
        <v>85</v>
      </c>
      <c r="CZ292" s="484">
        <v>83</v>
      </c>
      <c r="DA292" s="484">
        <v>22</v>
      </c>
      <c r="DB292" s="484">
        <v>19</v>
      </c>
      <c r="DC292" s="484">
        <v>9</v>
      </c>
      <c r="DD292" s="485">
        <v>530</v>
      </c>
      <c r="DE292" s="484">
        <v>280</v>
      </c>
      <c r="DF292" s="484">
        <v>84</v>
      </c>
      <c r="DG292" s="484">
        <v>144</v>
      </c>
      <c r="DH292" s="484">
        <v>83</v>
      </c>
      <c r="DI292" s="484">
        <v>37</v>
      </c>
      <c r="DJ292" s="484">
        <v>26</v>
      </c>
      <c r="DK292" s="484">
        <v>30</v>
      </c>
      <c r="DL292" s="484">
        <v>6</v>
      </c>
      <c r="DM292" s="485">
        <v>690</v>
      </c>
      <c r="DN292" s="484">
        <v>5</v>
      </c>
      <c r="DO292" s="484">
        <v>10</v>
      </c>
      <c r="DP292" s="484">
        <v>27</v>
      </c>
      <c r="DQ292" s="484">
        <v>6</v>
      </c>
      <c r="DR292" s="484">
        <v>4</v>
      </c>
      <c r="DS292" s="484">
        <v>3</v>
      </c>
      <c r="DT292" s="484">
        <v>2</v>
      </c>
      <c r="DU292" s="484">
        <v>0</v>
      </c>
      <c r="DV292" s="485">
        <v>57</v>
      </c>
      <c r="DW292" s="484">
        <v>16</v>
      </c>
      <c r="DX292" s="484">
        <v>16</v>
      </c>
      <c r="DY292" s="484">
        <v>26</v>
      </c>
      <c r="DZ292" s="484">
        <v>7</v>
      </c>
      <c r="EA292" s="484">
        <v>9</v>
      </c>
      <c r="EB292" s="484">
        <v>6</v>
      </c>
      <c r="EC292" s="484">
        <v>3</v>
      </c>
      <c r="ED292" s="484">
        <v>0</v>
      </c>
      <c r="EE292" s="485">
        <v>83</v>
      </c>
      <c r="EF292" s="484">
        <v>301</v>
      </c>
      <c r="EG292" s="484">
        <v>110</v>
      </c>
      <c r="EH292" s="484">
        <v>197</v>
      </c>
      <c r="EI292" s="484">
        <v>96</v>
      </c>
      <c r="EJ292" s="484">
        <v>50</v>
      </c>
      <c r="EK292" s="484">
        <v>35</v>
      </c>
      <c r="EL292" s="484">
        <v>35</v>
      </c>
      <c r="EM292" s="484">
        <v>6</v>
      </c>
      <c r="EN292" s="485">
        <v>830</v>
      </c>
      <c r="EO292" s="484">
        <v>80</v>
      </c>
      <c r="EP292" s="484">
        <v>60</v>
      </c>
      <c r="EQ292" s="484">
        <v>85</v>
      </c>
      <c r="ER292" s="484">
        <v>42</v>
      </c>
      <c r="ES292" s="484">
        <v>25</v>
      </c>
      <c r="ET292" s="484">
        <v>23</v>
      </c>
      <c r="EU292" s="484">
        <v>22</v>
      </c>
      <c r="EV292" s="484">
        <v>5</v>
      </c>
      <c r="EW292" s="485">
        <v>342</v>
      </c>
      <c r="EX292" s="484">
        <v>0</v>
      </c>
      <c r="EY292" s="484">
        <v>0</v>
      </c>
      <c r="EZ292" s="484">
        <v>0</v>
      </c>
      <c r="FA292" s="484">
        <v>0</v>
      </c>
      <c r="FB292" s="484">
        <v>0</v>
      </c>
      <c r="FC292" s="484">
        <v>0</v>
      </c>
      <c r="FD292" s="484">
        <v>0</v>
      </c>
      <c r="FE292" s="484">
        <v>0</v>
      </c>
      <c r="FF292" s="485">
        <v>0</v>
      </c>
      <c r="FG292" s="484">
        <v>0</v>
      </c>
      <c r="FH292" s="484">
        <v>0</v>
      </c>
      <c r="FI292" s="484">
        <v>0</v>
      </c>
      <c r="FJ292" s="484">
        <v>0</v>
      </c>
      <c r="FK292" s="484">
        <v>0</v>
      </c>
      <c r="FL292" s="484">
        <v>0</v>
      </c>
      <c r="FM292" s="484">
        <v>0</v>
      </c>
      <c r="FN292" s="484">
        <v>0</v>
      </c>
      <c r="FO292" s="485">
        <v>0</v>
      </c>
      <c r="FP292" s="484">
        <v>0</v>
      </c>
      <c r="FQ292" s="484">
        <v>1</v>
      </c>
      <c r="FR292" s="484">
        <v>0</v>
      </c>
      <c r="FS292" s="484">
        <v>1</v>
      </c>
      <c r="FT292" s="484">
        <v>0</v>
      </c>
      <c r="FU292" s="484">
        <v>1</v>
      </c>
      <c r="FV292" s="484">
        <v>0</v>
      </c>
      <c r="FW292" s="484">
        <v>0</v>
      </c>
      <c r="FX292" s="485">
        <v>3</v>
      </c>
      <c r="FY292" s="484">
        <v>80</v>
      </c>
      <c r="FZ292" s="484">
        <v>59</v>
      </c>
      <c r="GA292" s="484">
        <v>85</v>
      </c>
      <c r="GB292" s="484">
        <v>41</v>
      </c>
      <c r="GC292" s="484">
        <v>25</v>
      </c>
      <c r="GD292" s="484">
        <v>22</v>
      </c>
      <c r="GE292" s="484">
        <v>22</v>
      </c>
      <c r="GF292" s="484">
        <v>5</v>
      </c>
      <c r="GG292" s="485">
        <v>339</v>
      </c>
      <c r="GH292" s="484">
        <v>0</v>
      </c>
      <c r="GI292" s="484">
        <v>625</v>
      </c>
      <c r="GJ292" s="484">
        <v>1923</v>
      </c>
      <c r="GK292" s="484">
        <v>9853</v>
      </c>
      <c r="GL292" s="484">
        <v>8616</v>
      </c>
      <c r="GM292" s="484">
        <v>4171</v>
      </c>
      <c r="GN292" s="484">
        <v>3556</v>
      </c>
      <c r="GO292" s="484">
        <v>3259</v>
      </c>
      <c r="GP292" s="484">
        <v>609</v>
      </c>
      <c r="GQ292" s="485">
        <v>32612</v>
      </c>
      <c r="GR292" s="484">
        <v>0</v>
      </c>
      <c r="GS292" s="484">
        <v>372</v>
      </c>
      <c r="GT292" s="484">
        <v>3445</v>
      </c>
      <c r="GU292" s="484">
        <v>5728</v>
      </c>
      <c r="GV292" s="484">
        <v>3116</v>
      </c>
      <c r="GW292" s="484">
        <v>1186</v>
      </c>
      <c r="GX292" s="484">
        <v>853</v>
      </c>
      <c r="GY292" s="484">
        <v>602</v>
      </c>
      <c r="GZ292" s="484">
        <v>67</v>
      </c>
      <c r="HA292" s="485">
        <v>15369</v>
      </c>
      <c r="HB292" s="460">
        <v>0</v>
      </c>
      <c r="HC292" s="460">
        <v>9.8800000000000008</v>
      </c>
      <c r="HD292" s="460">
        <v>0</v>
      </c>
      <c r="HE292" s="460">
        <v>0</v>
      </c>
      <c r="HF292" s="460">
        <v>0.5</v>
      </c>
      <c r="HG292" s="460">
        <v>0</v>
      </c>
      <c r="HH292" s="460">
        <v>0</v>
      </c>
      <c r="HI292" s="460">
        <v>0</v>
      </c>
      <c r="HJ292" s="460">
        <v>0</v>
      </c>
      <c r="HK292" s="483">
        <v>10.38</v>
      </c>
      <c r="HL292" s="460">
        <v>0</v>
      </c>
      <c r="HM292" s="460">
        <v>911.12</v>
      </c>
      <c r="HN292" s="460">
        <v>4522.5</v>
      </c>
      <c r="HO292" s="460">
        <v>14170.5</v>
      </c>
      <c r="HP292" s="460">
        <v>10959.75</v>
      </c>
      <c r="HQ292" s="460">
        <v>5072.5</v>
      </c>
      <c r="HR292" s="460">
        <v>4200.5</v>
      </c>
      <c r="HS292" s="460">
        <v>3710.25</v>
      </c>
      <c r="HT292" s="460">
        <v>658</v>
      </c>
      <c r="HU292" s="483">
        <v>44205.120000000003</v>
      </c>
      <c r="HV292" s="460">
        <v>0</v>
      </c>
      <c r="HW292" s="460">
        <v>607.4</v>
      </c>
      <c r="HX292" s="460">
        <v>3517.5</v>
      </c>
      <c r="HY292" s="460">
        <v>12596</v>
      </c>
      <c r="HZ292" s="460">
        <v>10959.8</v>
      </c>
      <c r="IA292" s="460">
        <v>6199.7</v>
      </c>
      <c r="IB292" s="460">
        <v>6067.4</v>
      </c>
      <c r="IC292" s="460">
        <v>6183.8</v>
      </c>
      <c r="ID292" s="460">
        <v>1316</v>
      </c>
      <c r="IE292" s="483">
        <v>47447.6</v>
      </c>
      <c r="IF292" s="483">
        <v>0</v>
      </c>
      <c r="IG292" s="483">
        <v>47447.6</v>
      </c>
      <c r="IH292" s="460">
        <v>0</v>
      </c>
      <c r="II292" s="460">
        <v>911.12</v>
      </c>
      <c r="IJ292" s="460">
        <v>4522.5</v>
      </c>
      <c r="IK292" s="460">
        <v>14170.5</v>
      </c>
      <c r="IL292" s="460">
        <v>10959.75</v>
      </c>
      <c r="IM292" s="460">
        <v>5072.5</v>
      </c>
      <c r="IN292" s="460">
        <v>4200.5</v>
      </c>
      <c r="IO292" s="460">
        <v>3710.25</v>
      </c>
      <c r="IP292" s="460">
        <v>658</v>
      </c>
      <c r="IQ292" s="483">
        <v>44205.120000000003</v>
      </c>
      <c r="IR292" s="460">
        <v>0</v>
      </c>
      <c r="IS292" s="460">
        <v>128.33000000000001</v>
      </c>
      <c r="IT292" s="460">
        <v>1060.56</v>
      </c>
      <c r="IU292" s="460">
        <v>2033.37</v>
      </c>
      <c r="IV292" s="460">
        <v>982.13</v>
      </c>
      <c r="IW292" s="460">
        <v>147.16</v>
      </c>
      <c r="IX292" s="460">
        <v>52.33</v>
      </c>
      <c r="IY292" s="460">
        <v>28.86</v>
      </c>
      <c r="IZ292" s="460">
        <v>2.75</v>
      </c>
      <c r="JA292" s="483">
        <v>4435.49</v>
      </c>
      <c r="JB292" s="460">
        <v>0</v>
      </c>
      <c r="JC292" s="460">
        <v>782.79</v>
      </c>
      <c r="JD292" s="460">
        <v>3461.94</v>
      </c>
      <c r="JE292" s="460">
        <v>12137.13</v>
      </c>
      <c r="JF292" s="460">
        <v>9977.6200000000008</v>
      </c>
      <c r="JG292" s="460">
        <v>4925.34</v>
      </c>
      <c r="JH292" s="460">
        <v>4148.17</v>
      </c>
      <c r="JI292" s="460">
        <v>3681.39</v>
      </c>
      <c r="JJ292" s="460">
        <v>655.25</v>
      </c>
      <c r="JK292" s="483">
        <v>39769.629999999997</v>
      </c>
      <c r="JL292" s="460">
        <v>0</v>
      </c>
      <c r="JM292" s="460">
        <v>521.9</v>
      </c>
      <c r="JN292" s="460">
        <v>2692.6</v>
      </c>
      <c r="JO292" s="460">
        <v>10788.6</v>
      </c>
      <c r="JP292" s="460">
        <v>9977.6</v>
      </c>
      <c r="JQ292" s="460">
        <v>6019.9</v>
      </c>
      <c r="JR292" s="460">
        <v>5991.8</v>
      </c>
      <c r="JS292" s="460">
        <v>6135.7</v>
      </c>
      <c r="JT292" s="460">
        <v>1310.5</v>
      </c>
      <c r="JU292" s="483">
        <v>43438.6</v>
      </c>
      <c r="JV292" s="483">
        <v>0</v>
      </c>
      <c r="JW292" s="483">
        <v>43438.6</v>
      </c>
      <c r="JX292" s="461"/>
      <c r="JY292" s="461"/>
      <c r="JZ292" s="461"/>
      <c r="KA292" s="461"/>
      <c r="KB292" s="461"/>
      <c r="KC292" s="461"/>
      <c r="KD292" s="461"/>
      <c r="KE292" s="461"/>
      <c r="KF292" s="461"/>
      <c r="KG292" s="461"/>
      <c r="KH292" s="461"/>
      <c r="KI292" s="461"/>
      <c r="KJ292" s="461"/>
      <c r="KK292" s="461"/>
      <c r="KL292" s="461"/>
      <c r="KM292" s="461"/>
      <c r="KN292" s="461"/>
      <c r="KO292" s="461"/>
      <c r="KP292" s="461"/>
      <c r="KQ292" s="461"/>
      <c r="KR292" s="461"/>
      <c r="KS292" s="461"/>
      <c r="KT292" s="461"/>
      <c r="KU292" s="461"/>
      <c r="KV292" s="461"/>
      <c r="KW292" s="461"/>
      <c r="KX292" s="462"/>
    </row>
    <row r="293" spans="1:310" s="463" customFormat="1" x14ac:dyDescent="0.2">
      <c r="A293" s="457" t="s">
        <v>580</v>
      </c>
      <c r="B293" s="473" t="s">
        <v>1140</v>
      </c>
      <c r="C293" s="464" t="s">
        <v>782</v>
      </c>
      <c r="D293" s="465" t="s">
        <v>1141</v>
      </c>
      <c r="E293" s="484">
        <v>2652</v>
      </c>
      <c r="F293" s="484">
        <v>6855</v>
      </c>
      <c r="G293" s="484">
        <v>19981</v>
      </c>
      <c r="H293" s="484">
        <v>17485</v>
      </c>
      <c r="I293" s="484">
        <v>10660</v>
      </c>
      <c r="J293" s="484">
        <v>6905</v>
      </c>
      <c r="K293" s="484">
        <v>4662</v>
      </c>
      <c r="L293" s="484">
        <v>751</v>
      </c>
      <c r="M293" s="485">
        <v>69951</v>
      </c>
      <c r="N293" s="484">
        <v>203</v>
      </c>
      <c r="O293" s="484">
        <v>191</v>
      </c>
      <c r="P293" s="484">
        <v>210</v>
      </c>
      <c r="Q293" s="484">
        <v>371</v>
      </c>
      <c r="R293" s="484">
        <v>144</v>
      </c>
      <c r="S293" s="484">
        <v>51</v>
      </c>
      <c r="T293" s="484">
        <v>23</v>
      </c>
      <c r="U293" s="484">
        <v>7</v>
      </c>
      <c r="V293" s="485">
        <v>1200</v>
      </c>
      <c r="W293" s="484">
        <v>0</v>
      </c>
      <c r="X293" s="484">
        <v>0</v>
      </c>
      <c r="Y293" s="484">
        <v>0</v>
      </c>
      <c r="Z293" s="484">
        <v>0</v>
      </c>
      <c r="AA293" s="484">
        <v>0</v>
      </c>
      <c r="AB293" s="484">
        <v>0</v>
      </c>
      <c r="AC293" s="484">
        <v>0</v>
      </c>
      <c r="AD293" s="484">
        <v>0</v>
      </c>
      <c r="AE293" s="485">
        <v>0</v>
      </c>
      <c r="AF293" s="484">
        <v>2449</v>
      </c>
      <c r="AG293" s="484">
        <v>6664</v>
      </c>
      <c r="AH293" s="484">
        <v>19771</v>
      </c>
      <c r="AI293" s="484">
        <v>17114</v>
      </c>
      <c r="AJ293" s="484">
        <v>10516</v>
      </c>
      <c r="AK293" s="484">
        <v>6854</v>
      </c>
      <c r="AL293" s="484">
        <v>4639</v>
      </c>
      <c r="AM293" s="484">
        <v>744</v>
      </c>
      <c r="AN293" s="485">
        <v>68751</v>
      </c>
      <c r="AO293" s="484">
        <v>2</v>
      </c>
      <c r="AP293" s="484">
        <v>12</v>
      </c>
      <c r="AQ293" s="484">
        <v>60</v>
      </c>
      <c r="AR293" s="484">
        <v>64</v>
      </c>
      <c r="AS293" s="484">
        <v>58</v>
      </c>
      <c r="AT293" s="484">
        <v>52</v>
      </c>
      <c r="AU293" s="484">
        <v>38</v>
      </c>
      <c r="AV293" s="484">
        <v>15</v>
      </c>
      <c r="AW293" s="485">
        <v>301</v>
      </c>
      <c r="AX293" s="484">
        <v>2</v>
      </c>
      <c r="AY293" s="484">
        <v>12</v>
      </c>
      <c r="AZ293" s="484">
        <v>60</v>
      </c>
      <c r="BA293" s="484">
        <v>64</v>
      </c>
      <c r="BB293" s="484">
        <v>58</v>
      </c>
      <c r="BC293" s="484">
        <v>52</v>
      </c>
      <c r="BD293" s="484">
        <v>38</v>
      </c>
      <c r="BE293" s="484">
        <v>15</v>
      </c>
      <c r="BF293" s="486"/>
      <c r="BG293" s="485">
        <v>301</v>
      </c>
      <c r="BH293" s="484">
        <v>2</v>
      </c>
      <c r="BI293" s="484">
        <v>2459</v>
      </c>
      <c r="BJ293" s="484">
        <v>6712</v>
      </c>
      <c r="BK293" s="484">
        <v>19775</v>
      </c>
      <c r="BL293" s="484">
        <v>17108</v>
      </c>
      <c r="BM293" s="484">
        <v>10510</v>
      </c>
      <c r="BN293" s="484">
        <v>6840</v>
      </c>
      <c r="BO293" s="484">
        <v>4616</v>
      </c>
      <c r="BP293" s="484">
        <v>729</v>
      </c>
      <c r="BQ293" s="485">
        <v>68751</v>
      </c>
      <c r="BR293" s="484">
        <v>0</v>
      </c>
      <c r="BS293" s="484">
        <v>1272</v>
      </c>
      <c r="BT293" s="484">
        <v>4033</v>
      </c>
      <c r="BU293" s="484">
        <v>6673</v>
      </c>
      <c r="BV293" s="484">
        <v>4225</v>
      </c>
      <c r="BW293" s="484">
        <v>2036</v>
      </c>
      <c r="BX293" s="484">
        <v>993</v>
      </c>
      <c r="BY293" s="484">
        <v>504</v>
      </c>
      <c r="BZ293" s="484">
        <v>58</v>
      </c>
      <c r="CA293" s="485">
        <v>19794</v>
      </c>
      <c r="CB293" s="484">
        <v>0</v>
      </c>
      <c r="CC293" s="484">
        <v>9</v>
      </c>
      <c r="CD293" s="484">
        <v>31</v>
      </c>
      <c r="CE293" s="484">
        <v>129</v>
      </c>
      <c r="CF293" s="484">
        <v>152</v>
      </c>
      <c r="CG293" s="484">
        <v>82</v>
      </c>
      <c r="CH293" s="484">
        <v>47</v>
      </c>
      <c r="CI293" s="484">
        <v>22</v>
      </c>
      <c r="CJ293" s="484">
        <v>3</v>
      </c>
      <c r="CK293" s="485">
        <v>475</v>
      </c>
      <c r="CL293" s="484">
        <v>0</v>
      </c>
      <c r="CM293" s="484">
        <v>4</v>
      </c>
      <c r="CN293" s="484">
        <v>3</v>
      </c>
      <c r="CO293" s="484">
        <v>10</v>
      </c>
      <c r="CP293" s="484">
        <v>16</v>
      </c>
      <c r="CQ293" s="484">
        <v>17</v>
      </c>
      <c r="CR293" s="484">
        <v>13</v>
      </c>
      <c r="CS293" s="484">
        <v>26</v>
      </c>
      <c r="CT293" s="484">
        <v>6</v>
      </c>
      <c r="CU293" s="485">
        <v>95</v>
      </c>
      <c r="CV293" s="484">
        <v>20</v>
      </c>
      <c r="CW293" s="484">
        <v>20</v>
      </c>
      <c r="CX293" s="484">
        <v>41</v>
      </c>
      <c r="CY293" s="484">
        <v>39</v>
      </c>
      <c r="CZ293" s="484">
        <v>39</v>
      </c>
      <c r="DA293" s="484">
        <v>28</v>
      </c>
      <c r="DB293" s="484">
        <v>38</v>
      </c>
      <c r="DC293" s="484">
        <v>22</v>
      </c>
      <c r="DD293" s="485">
        <v>247</v>
      </c>
      <c r="DE293" s="484">
        <v>78</v>
      </c>
      <c r="DF293" s="484">
        <v>187</v>
      </c>
      <c r="DG293" s="484">
        <v>341</v>
      </c>
      <c r="DH293" s="484">
        <v>160</v>
      </c>
      <c r="DI293" s="484">
        <v>105</v>
      </c>
      <c r="DJ293" s="484">
        <v>47</v>
      </c>
      <c r="DK293" s="484">
        <v>36</v>
      </c>
      <c r="DL293" s="484">
        <v>11</v>
      </c>
      <c r="DM293" s="485">
        <v>965</v>
      </c>
      <c r="DN293" s="484">
        <v>0</v>
      </c>
      <c r="DO293" s="484">
        <v>0</v>
      </c>
      <c r="DP293" s="484">
        <v>0</v>
      </c>
      <c r="DQ293" s="484">
        <v>0</v>
      </c>
      <c r="DR293" s="484">
        <v>0</v>
      </c>
      <c r="DS293" s="484">
        <v>0</v>
      </c>
      <c r="DT293" s="484">
        <v>0</v>
      </c>
      <c r="DU293" s="484">
        <v>0</v>
      </c>
      <c r="DV293" s="485">
        <v>0</v>
      </c>
      <c r="DW293" s="484">
        <v>11</v>
      </c>
      <c r="DX293" s="484">
        <v>31</v>
      </c>
      <c r="DY293" s="484">
        <v>30</v>
      </c>
      <c r="DZ293" s="484">
        <v>24</v>
      </c>
      <c r="EA293" s="484">
        <v>8</v>
      </c>
      <c r="EB293" s="484">
        <v>6</v>
      </c>
      <c r="EC293" s="484">
        <v>3</v>
      </c>
      <c r="ED293" s="484">
        <v>1</v>
      </c>
      <c r="EE293" s="485">
        <v>114</v>
      </c>
      <c r="EF293" s="484">
        <v>89</v>
      </c>
      <c r="EG293" s="484">
        <v>218</v>
      </c>
      <c r="EH293" s="484">
        <v>371</v>
      </c>
      <c r="EI293" s="484">
        <v>184</v>
      </c>
      <c r="EJ293" s="484">
        <v>113</v>
      </c>
      <c r="EK293" s="484">
        <v>53</v>
      </c>
      <c r="EL293" s="484">
        <v>39</v>
      </c>
      <c r="EM293" s="484">
        <v>12</v>
      </c>
      <c r="EN293" s="485">
        <v>1079</v>
      </c>
      <c r="EO293" s="484">
        <v>60</v>
      </c>
      <c r="EP293" s="484">
        <v>88</v>
      </c>
      <c r="EQ293" s="484">
        <v>157</v>
      </c>
      <c r="ER293" s="484">
        <v>89</v>
      </c>
      <c r="ES293" s="484">
        <v>44</v>
      </c>
      <c r="ET293" s="484">
        <v>25</v>
      </c>
      <c r="EU293" s="484">
        <v>23</v>
      </c>
      <c r="EV293" s="484">
        <v>8</v>
      </c>
      <c r="EW293" s="485">
        <v>494</v>
      </c>
      <c r="EX293" s="484">
        <v>0</v>
      </c>
      <c r="EY293" s="484">
        <v>0</v>
      </c>
      <c r="EZ293" s="484">
        <v>0</v>
      </c>
      <c r="FA293" s="484">
        <v>0</v>
      </c>
      <c r="FB293" s="484">
        <v>0</v>
      </c>
      <c r="FC293" s="484">
        <v>0</v>
      </c>
      <c r="FD293" s="484">
        <v>0</v>
      </c>
      <c r="FE293" s="484">
        <v>0</v>
      </c>
      <c r="FF293" s="485">
        <v>0</v>
      </c>
      <c r="FG293" s="484">
        <v>0</v>
      </c>
      <c r="FH293" s="484">
        <v>0</v>
      </c>
      <c r="FI293" s="484">
        <v>0</v>
      </c>
      <c r="FJ293" s="484">
        <v>0</v>
      </c>
      <c r="FK293" s="484">
        <v>0</v>
      </c>
      <c r="FL293" s="484">
        <v>0</v>
      </c>
      <c r="FM293" s="484">
        <v>0</v>
      </c>
      <c r="FN293" s="484">
        <v>0</v>
      </c>
      <c r="FO293" s="485">
        <v>0</v>
      </c>
      <c r="FP293" s="484">
        <v>0</v>
      </c>
      <c r="FQ293" s="484">
        <v>0</v>
      </c>
      <c r="FR293" s="484">
        <v>0</v>
      </c>
      <c r="FS293" s="484">
        <v>0</v>
      </c>
      <c r="FT293" s="484">
        <v>0</v>
      </c>
      <c r="FU293" s="484">
        <v>0</v>
      </c>
      <c r="FV293" s="484">
        <v>0</v>
      </c>
      <c r="FW293" s="484">
        <v>0</v>
      </c>
      <c r="FX293" s="485">
        <v>0</v>
      </c>
      <c r="FY293" s="484">
        <v>60</v>
      </c>
      <c r="FZ293" s="484">
        <v>88</v>
      </c>
      <c r="GA293" s="484">
        <v>157</v>
      </c>
      <c r="GB293" s="484">
        <v>89</v>
      </c>
      <c r="GC293" s="484">
        <v>44</v>
      </c>
      <c r="GD293" s="484">
        <v>25</v>
      </c>
      <c r="GE293" s="484">
        <v>23</v>
      </c>
      <c r="GF293" s="484">
        <v>8</v>
      </c>
      <c r="GG293" s="485">
        <v>494</v>
      </c>
      <c r="GH293" s="484">
        <v>2</v>
      </c>
      <c r="GI293" s="484">
        <v>1163</v>
      </c>
      <c r="GJ293" s="484">
        <v>2614</v>
      </c>
      <c r="GK293" s="484">
        <v>12933</v>
      </c>
      <c r="GL293" s="484">
        <v>12691</v>
      </c>
      <c r="GM293" s="484">
        <v>8367</v>
      </c>
      <c r="GN293" s="484">
        <v>5781</v>
      </c>
      <c r="GO293" s="484">
        <v>4061</v>
      </c>
      <c r="GP293" s="484">
        <v>661</v>
      </c>
      <c r="GQ293" s="485">
        <v>48273</v>
      </c>
      <c r="GR293" s="484">
        <v>0</v>
      </c>
      <c r="GS293" s="484">
        <v>1296</v>
      </c>
      <c r="GT293" s="484">
        <v>4098</v>
      </c>
      <c r="GU293" s="484">
        <v>6842</v>
      </c>
      <c r="GV293" s="484">
        <v>4417</v>
      </c>
      <c r="GW293" s="484">
        <v>2143</v>
      </c>
      <c r="GX293" s="484">
        <v>1059</v>
      </c>
      <c r="GY293" s="484">
        <v>555</v>
      </c>
      <c r="GZ293" s="484">
        <v>68</v>
      </c>
      <c r="HA293" s="485">
        <v>20478</v>
      </c>
      <c r="HB293" s="460">
        <v>0</v>
      </c>
      <c r="HC293" s="460">
        <v>45.5</v>
      </c>
      <c r="HD293" s="460">
        <v>6.4</v>
      </c>
      <c r="HE293" s="460">
        <v>1.9</v>
      </c>
      <c r="HF293" s="460">
        <v>1.5</v>
      </c>
      <c r="HG293" s="460">
        <v>0</v>
      </c>
      <c r="HH293" s="460">
        <v>0</v>
      </c>
      <c r="HI293" s="460">
        <v>0</v>
      </c>
      <c r="HJ293" s="460">
        <v>0</v>
      </c>
      <c r="HK293" s="483">
        <v>55.3</v>
      </c>
      <c r="HL293" s="460">
        <v>2</v>
      </c>
      <c r="HM293" s="460">
        <v>2106.25</v>
      </c>
      <c r="HN293" s="460">
        <v>5735.1</v>
      </c>
      <c r="HO293" s="460">
        <v>18114.599999999999</v>
      </c>
      <c r="HP293" s="460">
        <v>16033.75</v>
      </c>
      <c r="HQ293" s="460">
        <v>9982</v>
      </c>
      <c r="HR293" s="460">
        <v>6580.5</v>
      </c>
      <c r="HS293" s="460">
        <v>4474.5</v>
      </c>
      <c r="HT293" s="460">
        <v>713.75</v>
      </c>
      <c r="HU293" s="483">
        <v>63742.45</v>
      </c>
      <c r="HV293" s="460">
        <v>1.1000000000000001</v>
      </c>
      <c r="HW293" s="460">
        <v>1404.2</v>
      </c>
      <c r="HX293" s="460">
        <v>4460.6000000000004</v>
      </c>
      <c r="HY293" s="460">
        <v>16101.9</v>
      </c>
      <c r="HZ293" s="460">
        <v>16033.8</v>
      </c>
      <c r="IA293" s="460">
        <v>12200.2</v>
      </c>
      <c r="IB293" s="460">
        <v>9505.2000000000007</v>
      </c>
      <c r="IC293" s="460">
        <v>7457.5</v>
      </c>
      <c r="ID293" s="460">
        <v>1427.5</v>
      </c>
      <c r="IE293" s="483">
        <v>68592</v>
      </c>
      <c r="IF293" s="483">
        <v>304.89999999999998</v>
      </c>
      <c r="IG293" s="483">
        <v>68896.899999999994</v>
      </c>
      <c r="IH293" s="460">
        <v>2</v>
      </c>
      <c r="II293" s="460">
        <v>2106.25</v>
      </c>
      <c r="IJ293" s="460">
        <v>5735.1</v>
      </c>
      <c r="IK293" s="460">
        <v>18114.599999999999</v>
      </c>
      <c r="IL293" s="460">
        <v>16033.75</v>
      </c>
      <c r="IM293" s="460">
        <v>9982</v>
      </c>
      <c r="IN293" s="460">
        <v>6580.5</v>
      </c>
      <c r="IO293" s="460">
        <v>4474.5</v>
      </c>
      <c r="IP293" s="460">
        <v>713.75</v>
      </c>
      <c r="IQ293" s="483">
        <v>63742.45</v>
      </c>
      <c r="IR293" s="460">
        <v>0</v>
      </c>
      <c r="IS293" s="460">
        <v>296.14</v>
      </c>
      <c r="IT293" s="460">
        <v>1175.75</v>
      </c>
      <c r="IU293" s="460">
        <v>1627.98</v>
      </c>
      <c r="IV293" s="460">
        <v>598.16999999999996</v>
      </c>
      <c r="IW293" s="460">
        <v>111.25</v>
      </c>
      <c r="IX293" s="460">
        <v>36.020000000000003</v>
      </c>
      <c r="IY293" s="460">
        <v>7.95</v>
      </c>
      <c r="IZ293" s="460">
        <v>0</v>
      </c>
      <c r="JA293" s="483">
        <v>3853.26</v>
      </c>
      <c r="JB293" s="460">
        <v>2</v>
      </c>
      <c r="JC293" s="460">
        <v>1810.11</v>
      </c>
      <c r="JD293" s="460">
        <v>4559.3500000000004</v>
      </c>
      <c r="JE293" s="460">
        <v>16486.62</v>
      </c>
      <c r="JF293" s="460">
        <v>15435.58</v>
      </c>
      <c r="JG293" s="460">
        <v>9870.75</v>
      </c>
      <c r="JH293" s="460">
        <v>6544.48</v>
      </c>
      <c r="JI293" s="460">
        <v>4466.55</v>
      </c>
      <c r="JJ293" s="460">
        <v>713.75</v>
      </c>
      <c r="JK293" s="483">
        <v>59889.19</v>
      </c>
      <c r="JL293" s="460">
        <v>1.1000000000000001</v>
      </c>
      <c r="JM293" s="460">
        <v>1206.7</v>
      </c>
      <c r="JN293" s="460">
        <v>3546.2</v>
      </c>
      <c r="JO293" s="460">
        <v>14654.8</v>
      </c>
      <c r="JP293" s="460">
        <v>15435.6</v>
      </c>
      <c r="JQ293" s="460">
        <v>12064.3</v>
      </c>
      <c r="JR293" s="460">
        <v>9453.1</v>
      </c>
      <c r="JS293" s="460">
        <v>7444.3</v>
      </c>
      <c r="JT293" s="460">
        <v>1427.5</v>
      </c>
      <c r="JU293" s="483">
        <v>65233.599999999999</v>
      </c>
      <c r="JV293" s="483">
        <v>304.89999999999998</v>
      </c>
      <c r="JW293" s="483">
        <v>65538.5</v>
      </c>
      <c r="JX293" s="461"/>
      <c r="JY293" s="461"/>
      <c r="JZ293" s="461"/>
      <c r="KA293" s="461"/>
      <c r="KB293" s="461"/>
      <c r="KC293" s="461"/>
      <c r="KD293" s="461"/>
      <c r="KE293" s="461"/>
      <c r="KF293" s="461"/>
      <c r="KG293" s="461"/>
      <c r="KH293" s="461"/>
      <c r="KI293" s="461"/>
      <c r="KJ293" s="461"/>
      <c r="KK293" s="461"/>
      <c r="KL293" s="461"/>
      <c r="KM293" s="461"/>
      <c r="KN293" s="461"/>
      <c r="KO293" s="461"/>
      <c r="KP293" s="461"/>
      <c r="KQ293" s="461"/>
      <c r="KR293" s="461"/>
      <c r="KS293" s="461"/>
      <c r="KT293" s="461"/>
      <c r="KU293" s="461"/>
      <c r="KV293" s="461"/>
      <c r="KW293" s="461"/>
      <c r="KX293" s="462"/>
    </row>
    <row r="294" spans="1:310" s="463" customFormat="1" x14ac:dyDescent="0.2">
      <c r="A294" s="457" t="s">
        <v>581</v>
      </c>
      <c r="B294" s="473" t="s">
        <v>1142</v>
      </c>
      <c r="C294" s="464" t="s">
        <v>801</v>
      </c>
      <c r="D294" s="465" t="s">
        <v>582</v>
      </c>
      <c r="E294" s="484">
        <v>3551</v>
      </c>
      <c r="F294" s="484">
        <v>6523</v>
      </c>
      <c r="G294" s="484">
        <v>5504</v>
      </c>
      <c r="H294" s="484">
        <v>4295</v>
      </c>
      <c r="I294" s="484">
        <v>3494</v>
      </c>
      <c r="J294" s="484">
        <v>1833</v>
      </c>
      <c r="K294" s="484">
        <v>1016</v>
      </c>
      <c r="L294" s="484">
        <v>81</v>
      </c>
      <c r="M294" s="485">
        <v>26297</v>
      </c>
      <c r="N294" s="484">
        <v>137</v>
      </c>
      <c r="O294" s="484">
        <v>114</v>
      </c>
      <c r="P294" s="484">
        <v>85</v>
      </c>
      <c r="Q294" s="484">
        <v>65</v>
      </c>
      <c r="R294" s="484">
        <v>37</v>
      </c>
      <c r="S294" s="484">
        <v>9</v>
      </c>
      <c r="T294" s="484">
        <v>9</v>
      </c>
      <c r="U294" s="484">
        <v>3</v>
      </c>
      <c r="V294" s="485">
        <v>459</v>
      </c>
      <c r="W294" s="484">
        <v>0</v>
      </c>
      <c r="X294" s="484">
        <v>0</v>
      </c>
      <c r="Y294" s="484">
        <v>0</v>
      </c>
      <c r="Z294" s="484">
        <v>0</v>
      </c>
      <c r="AA294" s="484">
        <v>0</v>
      </c>
      <c r="AB294" s="484">
        <v>0</v>
      </c>
      <c r="AC294" s="484">
        <v>0</v>
      </c>
      <c r="AD294" s="484">
        <v>0</v>
      </c>
      <c r="AE294" s="485">
        <v>0</v>
      </c>
      <c r="AF294" s="484">
        <v>3414</v>
      </c>
      <c r="AG294" s="484">
        <v>6409</v>
      </c>
      <c r="AH294" s="484">
        <v>5419</v>
      </c>
      <c r="AI294" s="484">
        <v>4230</v>
      </c>
      <c r="AJ294" s="484">
        <v>3457</v>
      </c>
      <c r="AK294" s="484">
        <v>1824</v>
      </c>
      <c r="AL294" s="484">
        <v>1007</v>
      </c>
      <c r="AM294" s="484">
        <v>78</v>
      </c>
      <c r="AN294" s="485">
        <v>25838</v>
      </c>
      <c r="AO294" s="484">
        <v>8</v>
      </c>
      <c r="AP294" s="484">
        <v>30</v>
      </c>
      <c r="AQ294" s="484">
        <v>39</v>
      </c>
      <c r="AR294" s="484">
        <v>37</v>
      </c>
      <c r="AS294" s="484">
        <v>32</v>
      </c>
      <c r="AT294" s="484">
        <v>11</v>
      </c>
      <c r="AU294" s="484">
        <v>20</v>
      </c>
      <c r="AV294" s="484">
        <v>4</v>
      </c>
      <c r="AW294" s="485">
        <v>181</v>
      </c>
      <c r="AX294" s="484">
        <v>8</v>
      </c>
      <c r="AY294" s="484">
        <v>30</v>
      </c>
      <c r="AZ294" s="484">
        <v>39</v>
      </c>
      <c r="BA294" s="484">
        <v>37</v>
      </c>
      <c r="BB294" s="484">
        <v>32</v>
      </c>
      <c r="BC294" s="484">
        <v>11</v>
      </c>
      <c r="BD294" s="484">
        <v>20</v>
      </c>
      <c r="BE294" s="484">
        <v>4</v>
      </c>
      <c r="BF294" s="486"/>
      <c r="BG294" s="485">
        <v>181</v>
      </c>
      <c r="BH294" s="484">
        <v>8</v>
      </c>
      <c r="BI294" s="484">
        <v>3436</v>
      </c>
      <c r="BJ294" s="484">
        <v>6418</v>
      </c>
      <c r="BK294" s="484">
        <v>5417</v>
      </c>
      <c r="BL294" s="484">
        <v>4225</v>
      </c>
      <c r="BM294" s="484">
        <v>3436</v>
      </c>
      <c r="BN294" s="484">
        <v>1833</v>
      </c>
      <c r="BO294" s="484">
        <v>991</v>
      </c>
      <c r="BP294" s="484">
        <v>74</v>
      </c>
      <c r="BQ294" s="485">
        <v>25838</v>
      </c>
      <c r="BR294" s="484">
        <v>2</v>
      </c>
      <c r="BS294" s="484">
        <v>1961</v>
      </c>
      <c r="BT294" s="484">
        <v>2658</v>
      </c>
      <c r="BU294" s="484">
        <v>1644</v>
      </c>
      <c r="BV294" s="484">
        <v>1044</v>
      </c>
      <c r="BW294" s="484">
        <v>630</v>
      </c>
      <c r="BX294" s="484">
        <v>282</v>
      </c>
      <c r="BY294" s="484">
        <v>153</v>
      </c>
      <c r="BZ294" s="484">
        <v>8</v>
      </c>
      <c r="CA294" s="485">
        <v>8382</v>
      </c>
      <c r="CB294" s="484">
        <v>0</v>
      </c>
      <c r="CC294" s="484">
        <v>18</v>
      </c>
      <c r="CD294" s="484">
        <v>53</v>
      </c>
      <c r="CE294" s="484">
        <v>43</v>
      </c>
      <c r="CF294" s="484">
        <v>40</v>
      </c>
      <c r="CG294" s="484">
        <v>34</v>
      </c>
      <c r="CH294" s="484">
        <v>19</v>
      </c>
      <c r="CI294" s="484">
        <v>3</v>
      </c>
      <c r="CJ294" s="484">
        <v>0</v>
      </c>
      <c r="CK294" s="485">
        <v>210</v>
      </c>
      <c r="CL294" s="484">
        <v>0</v>
      </c>
      <c r="CM294" s="484">
        <v>3</v>
      </c>
      <c r="CN294" s="484">
        <v>8</v>
      </c>
      <c r="CO294" s="484">
        <v>6</v>
      </c>
      <c r="CP294" s="484">
        <v>5</v>
      </c>
      <c r="CQ294" s="484">
        <v>5</v>
      </c>
      <c r="CR294" s="484">
        <v>16</v>
      </c>
      <c r="CS294" s="484">
        <v>6</v>
      </c>
      <c r="CT294" s="484">
        <v>1</v>
      </c>
      <c r="CU294" s="485">
        <v>50</v>
      </c>
      <c r="CV294" s="484">
        <v>79</v>
      </c>
      <c r="CW294" s="484">
        <v>114</v>
      </c>
      <c r="CX294" s="484">
        <v>116</v>
      </c>
      <c r="CY294" s="484">
        <v>80</v>
      </c>
      <c r="CZ294" s="484">
        <v>71</v>
      </c>
      <c r="DA294" s="484">
        <v>50</v>
      </c>
      <c r="DB294" s="484">
        <v>26</v>
      </c>
      <c r="DC294" s="484">
        <v>2</v>
      </c>
      <c r="DD294" s="485">
        <v>538</v>
      </c>
      <c r="DE294" s="484">
        <v>38</v>
      </c>
      <c r="DF294" s="484">
        <v>38</v>
      </c>
      <c r="DG294" s="484">
        <v>26</v>
      </c>
      <c r="DH294" s="484">
        <v>23</v>
      </c>
      <c r="DI294" s="484">
        <v>12</v>
      </c>
      <c r="DJ294" s="484">
        <v>6</v>
      </c>
      <c r="DK294" s="484">
        <v>2</v>
      </c>
      <c r="DL294" s="484">
        <v>0</v>
      </c>
      <c r="DM294" s="485">
        <v>145</v>
      </c>
      <c r="DN294" s="484">
        <v>15</v>
      </c>
      <c r="DO294" s="484">
        <v>20</v>
      </c>
      <c r="DP294" s="484">
        <v>13</v>
      </c>
      <c r="DQ294" s="484">
        <v>6</v>
      </c>
      <c r="DR294" s="484">
        <v>5</v>
      </c>
      <c r="DS294" s="484">
        <v>1</v>
      </c>
      <c r="DT294" s="484">
        <v>3</v>
      </c>
      <c r="DU294" s="484">
        <v>0</v>
      </c>
      <c r="DV294" s="485">
        <v>63</v>
      </c>
      <c r="DW294" s="484">
        <v>17</v>
      </c>
      <c r="DX294" s="484">
        <v>6</v>
      </c>
      <c r="DY294" s="484">
        <v>3</v>
      </c>
      <c r="DZ294" s="484">
        <v>3</v>
      </c>
      <c r="EA294" s="484">
        <v>2</v>
      </c>
      <c r="EB294" s="484">
        <v>0</v>
      </c>
      <c r="EC294" s="484">
        <v>2</v>
      </c>
      <c r="ED294" s="484">
        <v>0</v>
      </c>
      <c r="EE294" s="485">
        <v>33</v>
      </c>
      <c r="EF294" s="484">
        <v>70</v>
      </c>
      <c r="EG294" s="484">
        <v>64</v>
      </c>
      <c r="EH294" s="484">
        <v>42</v>
      </c>
      <c r="EI294" s="484">
        <v>32</v>
      </c>
      <c r="EJ294" s="484">
        <v>19</v>
      </c>
      <c r="EK294" s="484">
        <v>7</v>
      </c>
      <c r="EL294" s="484">
        <v>7</v>
      </c>
      <c r="EM294" s="484">
        <v>0</v>
      </c>
      <c r="EN294" s="485">
        <v>241</v>
      </c>
      <c r="EO294" s="484">
        <v>35</v>
      </c>
      <c r="EP294" s="484">
        <v>15</v>
      </c>
      <c r="EQ294" s="484">
        <v>14</v>
      </c>
      <c r="ER294" s="484">
        <v>15</v>
      </c>
      <c r="ES294" s="484">
        <v>7</v>
      </c>
      <c r="ET294" s="484">
        <v>5</v>
      </c>
      <c r="EU294" s="484">
        <v>3</v>
      </c>
      <c r="EV294" s="484">
        <v>0</v>
      </c>
      <c r="EW294" s="485">
        <v>94</v>
      </c>
      <c r="EX294" s="484">
        <v>0</v>
      </c>
      <c r="EY294" s="484">
        <v>0</v>
      </c>
      <c r="EZ294" s="484">
        <v>0</v>
      </c>
      <c r="FA294" s="484">
        <v>0</v>
      </c>
      <c r="FB294" s="484">
        <v>0</v>
      </c>
      <c r="FC294" s="484">
        <v>0</v>
      </c>
      <c r="FD294" s="484">
        <v>0</v>
      </c>
      <c r="FE294" s="484">
        <v>0</v>
      </c>
      <c r="FF294" s="485">
        <v>0</v>
      </c>
      <c r="FG294" s="484">
        <v>0</v>
      </c>
      <c r="FH294" s="484">
        <v>0</v>
      </c>
      <c r="FI294" s="484">
        <v>0</v>
      </c>
      <c r="FJ294" s="484">
        <v>0</v>
      </c>
      <c r="FK294" s="484">
        <v>0</v>
      </c>
      <c r="FL294" s="484">
        <v>0</v>
      </c>
      <c r="FM294" s="484">
        <v>0</v>
      </c>
      <c r="FN294" s="484">
        <v>0</v>
      </c>
      <c r="FO294" s="485">
        <v>0</v>
      </c>
      <c r="FP294" s="484">
        <v>2</v>
      </c>
      <c r="FQ294" s="484">
        <v>0</v>
      </c>
      <c r="FR294" s="484">
        <v>2</v>
      </c>
      <c r="FS294" s="484">
        <v>1</v>
      </c>
      <c r="FT294" s="484">
        <v>3</v>
      </c>
      <c r="FU294" s="484">
        <v>1</v>
      </c>
      <c r="FV294" s="484">
        <v>1</v>
      </c>
      <c r="FW294" s="484">
        <v>0</v>
      </c>
      <c r="FX294" s="485">
        <v>10</v>
      </c>
      <c r="FY294" s="484">
        <v>33</v>
      </c>
      <c r="FZ294" s="484">
        <v>15</v>
      </c>
      <c r="GA294" s="484">
        <v>12</v>
      </c>
      <c r="GB294" s="484">
        <v>14</v>
      </c>
      <c r="GC294" s="484">
        <v>4</v>
      </c>
      <c r="GD294" s="484">
        <v>4</v>
      </c>
      <c r="GE294" s="484">
        <v>2</v>
      </c>
      <c r="GF294" s="484">
        <v>0</v>
      </c>
      <c r="GG294" s="485">
        <v>84</v>
      </c>
      <c r="GH294" s="484">
        <v>6</v>
      </c>
      <c r="GI294" s="484">
        <v>1418</v>
      </c>
      <c r="GJ294" s="484">
        <v>3671</v>
      </c>
      <c r="GK294" s="484">
        <v>3706</v>
      </c>
      <c r="GL294" s="484">
        <v>3126</v>
      </c>
      <c r="GM294" s="484">
        <v>2757</v>
      </c>
      <c r="GN294" s="484">
        <v>1514</v>
      </c>
      <c r="GO294" s="484">
        <v>824</v>
      </c>
      <c r="GP294" s="484">
        <v>65</v>
      </c>
      <c r="GQ294" s="485">
        <v>17087</v>
      </c>
      <c r="GR294" s="484">
        <v>2</v>
      </c>
      <c r="GS294" s="484">
        <v>2018</v>
      </c>
      <c r="GT294" s="484">
        <v>2747</v>
      </c>
      <c r="GU294" s="484">
        <v>1711</v>
      </c>
      <c r="GV294" s="484">
        <v>1099</v>
      </c>
      <c r="GW294" s="484">
        <v>679</v>
      </c>
      <c r="GX294" s="484">
        <v>319</v>
      </c>
      <c r="GY294" s="484">
        <v>167</v>
      </c>
      <c r="GZ294" s="484">
        <v>9</v>
      </c>
      <c r="HA294" s="485">
        <v>8751</v>
      </c>
      <c r="HB294" s="460">
        <v>0</v>
      </c>
      <c r="HC294" s="460">
        <v>10.9</v>
      </c>
      <c r="HD294" s="460">
        <v>1.7</v>
      </c>
      <c r="HE294" s="460">
        <v>1.5</v>
      </c>
      <c r="HF294" s="460">
        <v>3.3</v>
      </c>
      <c r="HG294" s="460">
        <v>0</v>
      </c>
      <c r="HH294" s="460">
        <v>0</v>
      </c>
      <c r="HI294" s="460">
        <v>0</v>
      </c>
      <c r="HJ294" s="460">
        <v>0</v>
      </c>
      <c r="HK294" s="483">
        <v>17.399999999999999</v>
      </c>
      <c r="HL294" s="460">
        <v>7.5</v>
      </c>
      <c r="HM294" s="460">
        <v>2934.85</v>
      </c>
      <c r="HN294" s="460">
        <v>5722.55</v>
      </c>
      <c r="HO294" s="460">
        <v>4982.25</v>
      </c>
      <c r="HP294" s="460">
        <v>3947.2</v>
      </c>
      <c r="HQ294" s="460">
        <v>3264.5</v>
      </c>
      <c r="HR294" s="460">
        <v>1748.75</v>
      </c>
      <c r="HS294" s="460">
        <v>948.5</v>
      </c>
      <c r="HT294" s="460">
        <v>71.5</v>
      </c>
      <c r="HU294" s="483">
        <v>23627.599999999999</v>
      </c>
      <c r="HV294" s="460">
        <v>4.2</v>
      </c>
      <c r="HW294" s="460">
        <v>1956.6</v>
      </c>
      <c r="HX294" s="460">
        <v>4450.8999999999996</v>
      </c>
      <c r="HY294" s="460">
        <v>4428.7</v>
      </c>
      <c r="HZ294" s="460">
        <v>3947.2</v>
      </c>
      <c r="IA294" s="460">
        <v>3989.9</v>
      </c>
      <c r="IB294" s="460">
        <v>2526</v>
      </c>
      <c r="IC294" s="460">
        <v>1580.8</v>
      </c>
      <c r="ID294" s="460">
        <v>143</v>
      </c>
      <c r="IE294" s="483">
        <v>23027.3</v>
      </c>
      <c r="IF294" s="483">
        <v>18.8</v>
      </c>
      <c r="IG294" s="483">
        <v>23046.1</v>
      </c>
      <c r="IH294" s="460">
        <v>7.5</v>
      </c>
      <c r="II294" s="460">
        <v>2934.85</v>
      </c>
      <c r="IJ294" s="460">
        <v>5722.55</v>
      </c>
      <c r="IK294" s="460">
        <v>4982.25</v>
      </c>
      <c r="IL294" s="460">
        <v>3947.2</v>
      </c>
      <c r="IM294" s="460">
        <v>3264.5</v>
      </c>
      <c r="IN294" s="460">
        <v>1748.75</v>
      </c>
      <c r="IO294" s="460">
        <v>948.5</v>
      </c>
      <c r="IP294" s="460">
        <v>71.5</v>
      </c>
      <c r="IQ294" s="483">
        <v>23627.599999999999</v>
      </c>
      <c r="IR294" s="460">
        <v>2.1800000000000002</v>
      </c>
      <c r="IS294" s="460">
        <v>696.95</v>
      </c>
      <c r="IT294" s="460">
        <v>944.39</v>
      </c>
      <c r="IU294" s="460">
        <v>391.24</v>
      </c>
      <c r="IV294" s="460">
        <v>142.47</v>
      </c>
      <c r="IW294" s="460">
        <v>49.28</v>
      </c>
      <c r="IX294" s="460">
        <v>17.79</v>
      </c>
      <c r="IY294" s="460">
        <v>3.47</v>
      </c>
      <c r="IZ294" s="460">
        <v>0.98</v>
      </c>
      <c r="JA294" s="483">
        <v>2248.75</v>
      </c>
      <c r="JB294" s="460">
        <v>5.32</v>
      </c>
      <c r="JC294" s="460">
        <v>2237.9</v>
      </c>
      <c r="JD294" s="460">
        <v>4778.16</v>
      </c>
      <c r="JE294" s="460">
        <v>4591.01</v>
      </c>
      <c r="JF294" s="460">
        <v>3804.73</v>
      </c>
      <c r="JG294" s="460">
        <v>3215.22</v>
      </c>
      <c r="JH294" s="460">
        <v>1730.96</v>
      </c>
      <c r="JI294" s="460">
        <v>945.03</v>
      </c>
      <c r="JJ294" s="460">
        <v>70.52</v>
      </c>
      <c r="JK294" s="483">
        <v>21378.85</v>
      </c>
      <c r="JL294" s="460">
        <v>3</v>
      </c>
      <c r="JM294" s="460">
        <v>1491.9</v>
      </c>
      <c r="JN294" s="460">
        <v>3716.3</v>
      </c>
      <c r="JO294" s="460">
        <v>4080.9</v>
      </c>
      <c r="JP294" s="460">
        <v>3804.7</v>
      </c>
      <c r="JQ294" s="460">
        <v>3929.7</v>
      </c>
      <c r="JR294" s="460">
        <v>2500.3000000000002</v>
      </c>
      <c r="JS294" s="460">
        <v>1575.1</v>
      </c>
      <c r="JT294" s="460">
        <v>141</v>
      </c>
      <c r="JU294" s="483">
        <v>21242.9</v>
      </c>
      <c r="JV294" s="483">
        <v>18.8</v>
      </c>
      <c r="JW294" s="483">
        <v>21261.7</v>
      </c>
      <c r="JX294" s="461"/>
      <c r="JY294" s="461"/>
      <c r="JZ294" s="461"/>
      <c r="KA294" s="461"/>
      <c r="KB294" s="461"/>
      <c r="KC294" s="461"/>
      <c r="KD294" s="461"/>
      <c r="KE294" s="461"/>
      <c r="KF294" s="461"/>
      <c r="KG294" s="461"/>
      <c r="KH294" s="461"/>
      <c r="KI294" s="461"/>
      <c r="KJ294" s="461"/>
      <c r="KK294" s="461"/>
      <c r="KL294" s="461"/>
      <c r="KM294" s="461"/>
      <c r="KN294" s="461"/>
      <c r="KO294" s="461"/>
      <c r="KP294" s="461"/>
      <c r="KQ294" s="461"/>
      <c r="KR294" s="461"/>
      <c r="KS294" s="461"/>
      <c r="KT294" s="461"/>
      <c r="KU294" s="461"/>
      <c r="KV294" s="461"/>
      <c r="KW294" s="461"/>
      <c r="KX294" s="462"/>
    </row>
    <row r="295" spans="1:310" s="463" customFormat="1" x14ac:dyDescent="0.2">
      <c r="A295" s="457" t="s">
        <v>583</v>
      </c>
      <c r="B295" s="473" t="s">
        <v>1143</v>
      </c>
      <c r="C295" s="464" t="s">
        <v>784</v>
      </c>
      <c r="D295" s="465" t="s">
        <v>584</v>
      </c>
      <c r="E295" s="484">
        <v>14657</v>
      </c>
      <c r="F295" s="484">
        <v>9301</v>
      </c>
      <c r="G295" s="484">
        <v>10152</v>
      </c>
      <c r="H295" s="484">
        <v>7381</v>
      </c>
      <c r="I295" s="484">
        <v>5109</v>
      </c>
      <c r="J295" s="484">
        <v>2559</v>
      </c>
      <c r="K295" s="484">
        <v>1648</v>
      </c>
      <c r="L295" s="484">
        <v>105</v>
      </c>
      <c r="M295" s="485">
        <v>50912</v>
      </c>
      <c r="N295" s="484">
        <v>445</v>
      </c>
      <c r="O295" s="484">
        <v>341</v>
      </c>
      <c r="P295" s="484">
        <v>466</v>
      </c>
      <c r="Q295" s="484">
        <v>130</v>
      </c>
      <c r="R295" s="484">
        <v>79</v>
      </c>
      <c r="S295" s="484">
        <v>29</v>
      </c>
      <c r="T295" s="484">
        <v>23</v>
      </c>
      <c r="U295" s="484">
        <v>0</v>
      </c>
      <c r="V295" s="485">
        <v>1513</v>
      </c>
      <c r="W295" s="484">
        <v>0</v>
      </c>
      <c r="X295" s="484">
        <v>0</v>
      </c>
      <c r="Y295" s="484">
        <v>0</v>
      </c>
      <c r="Z295" s="484">
        <v>0</v>
      </c>
      <c r="AA295" s="484">
        <v>0</v>
      </c>
      <c r="AB295" s="484">
        <v>0</v>
      </c>
      <c r="AC295" s="484">
        <v>0</v>
      </c>
      <c r="AD295" s="484">
        <v>0</v>
      </c>
      <c r="AE295" s="485">
        <v>0</v>
      </c>
      <c r="AF295" s="484">
        <v>14212</v>
      </c>
      <c r="AG295" s="484">
        <v>8960</v>
      </c>
      <c r="AH295" s="484">
        <v>9686</v>
      </c>
      <c r="AI295" s="484">
        <v>7251</v>
      </c>
      <c r="AJ295" s="484">
        <v>5030</v>
      </c>
      <c r="AK295" s="484">
        <v>2530</v>
      </c>
      <c r="AL295" s="484">
        <v>1625</v>
      </c>
      <c r="AM295" s="484">
        <v>105</v>
      </c>
      <c r="AN295" s="485">
        <v>49399</v>
      </c>
      <c r="AO295" s="484">
        <v>59</v>
      </c>
      <c r="AP295" s="484">
        <v>73</v>
      </c>
      <c r="AQ295" s="484">
        <v>83</v>
      </c>
      <c r="AR295" s="484">
        <v>87</v>
      </c>
      <c r="AS295" s="484">
        <v>69</v>
      </c>
      <c r="AT295" s="484">
        <v>35</v>
      </c>
      <c r="AU295" s="484">
        <v>31</v>
      </c>
      <c r="AV295" s="484">
        <v>18</v>
      </c>
      <c r="AW295" s="485">
        <v>455</v>
      </c>
      <c r="AX295" s="484">
        <v>59</v>
      </c>
      <c r="AY295" s="484">
        <v>73</v>
      </c>
      <c r="AZ295" s="484">
        <v>83</v>
      </c>
      <c r="BA295" s="484">
        <v>87</v>
      </c>
      <c r="BB295" s="484">
        <v>69</v>
      </c>
      <c r="BC295" s="484">
        <v>35</v>
      </c>
      <c r="BD295" s="484">
        <v>31</v>
      </c>
      <c r="BE295" s="484">
        <v>18</v>
      </c>
      <c r="BF295" s="486"/>
      <c r="BG295" s="485">
        <v>455</v>
      </c>
      <c r="BH295" s="484">
        <v>59</v>
      </c>
      <c r="BI295" s="484">
        <v>14226</v>
      </c>
      <c r="BJ295" s="484">
        <v>8970</v>
      </c>
      <c r="BK295" s="484">
        <v>9690</v>
      </c>
      <c r="BL295" s="484">
        <v>7233</v>
      </c>
      <c r="BM295" s="484">
        <v>4996</v>
      </c>
      <c r="BN295" s="484">
        <v>2526</v>
      </c>
      <c r="BO295" s="484">
        <v>1612</v>
      </c>
      <c r="BP295" s="484">
        <v>87</v>
      </c>
      <c r="BQ295" s="485">
        <v>49399</v>
      </c>
      <c r="BR295" s="484">
        <v>13</v>
      </c>
      <c r="BS295" s="484">
        <v>6496</v>
      </c>
      <c r="BT295" s="484">
        <v>3316</v>
      </c>
      <c r="BU295" s="484">
        <v>2976</v>
      </c>
      <c r="BV295" s="484">
        <v>1741</v>
      </c>
      <c r="BW295" s="484">
        <v>927</v>
      </c>
      <c r="BX295" s="484">
        <v>391</v>
      </c>
      <c r="BY295" s="484">
        <v>226</v>
      </c>
      <c r="BZ295" s="484">
        <v>9</v>
      </c>
      <c r="CA295" s="485">
        <v>16095</v>
      </c>
      <c r="CB295" s="484">
        <v>1</v>
      </c>
      <c r="CC295" s="484">
        <v>75</v>
      </c>
      <c r="CD295" s="484">
        <v>70</v>
      </c>
      <c r="CE295" s="484">
        <v>111</v>
      </c>
      <c r="CF295" s="484">
        <v>90</v>
      </c>
      <c r="CG295" s="484">
        <v>47</v>
      </c>
      <c r="CH295" s="484">
        <v>29</v>
      </c>
      <c r="CI295" s="484">
        <v>14</v>
      </c>
      <c r="CJ295" s="484">
        <v>0</v>
      </c>
      <c r="CK295" s="485">
        <v>437</v>
      </c>
      <c r="CL295" s="484">
        <v>1</v>
      </c>
      <c r="CM295" s="484">
        <v>11</v>
      </c>
      <c r="CN295" s="484">
        <v>3</v>
      </c>
      <c r="CO295" s="484">
        <v>7</v>
      </c>
      <c r="CP295" s="484">
        <v>11</v>
      </c>
      <c r="CQ295" s="484">
        <v>3</v>
      </c>
      <c r="CR295" s="484">
        <v>8</v>
      </c>
      <c r="CS295" s="484">
        <v>20</v>
      </c>
      <c r="CT295" s="484">
        <v>0</v>
      </c>
      <c r="CU295" s="485">
        <v>64</v>
      </c>
      <c r="CV295" s="484">
        <v>23</v>
      </c>
      <c r="CW295" s="484">
        <v>26</v>
      </c>
      <c r="CX295" s="484">
        <v>33</v>
      </c>
      <c r="CY295" s="484">
        <v>19</v>
      </c>
      <c r="CZ295" s="484">
        <v>21</v>
      </c>
      <c r="DA295" s="484">
        <v>9</v>
      </c>
      <c r="DB295" s="484">
        <v>5</v>
      </c>
      <c r="DC295" s="484">
        <v>1</v>
      </c>
      <c r="DD295" s="485">
        <v>137</v>
      </c>
      <c r="DE295" s="484">
        <v>174</v>
      </c>
      <c r="DF295" s="484">
        <v>114</v>
      </c>
      <c r="DG295" s="484">
        <v>91</v>
      </c>
      <c r="DH295" s="484">
        <v>47</v>
      </c>
      <c r="DI295" s="484">
        <v>24</v>
      </c>
      <c r="DJ295" s="484">
        <v>18</v>
      </c>
      <c r="DK295" s="484">
        <v>11</v>
      </c>
      <c r="DL295" s="484">
        <v>3</v>
      </c>
      <c r="DM295" s="485">
        <v>482</v>
      </c>
      <c r="DN295" s="484">
        <v>115</v>
      </c>
      <c r="DO295" s="484">
        <v>70</v>
      </c>
      <c r="DP295" s="484">
        <v>49</v>
      </c>
      <c r="DQ295" s="484">
        <v>19</v>
      </c>
      <c r="DR295" s="484">
        <v>19</v>
      </c>
      <c r="DS295" s="484">
        <v>6</v>
      </c>
      <c r="DT295" s="484">
        <v>4</v>
      </c>
      <c r="DU295" s="484">
        <v>0</v>
      </c>
      <c r="DV295" s="485">
        <v>282</v>
      </c>
      <c r="DW295" s="484">
        <v>83</v>
      </c>
      <c r="DX295" s="484">
        <v>44</v>
      </c>
      <c r="DY295" s="484">
        <v>33</v>
      </c>
      <c r="DZ295" s="484">
        <v>34</v>
      </c>
      <c r="EA295" s="484">
        <v>16</v>
      </c>
      <c r="EB295" s="484">
        <v>4</v>
      </c>
      <c r="EC295" s="484">
        <v>10</v>
      </c>
      <c r="ED295" s="484">
        <v>0</v>
      </c>
      <c r="EE295" s="485">
        <v>224</v>
      </c>
      <c r="EF295" s="484">
        <v>372</v>
      </c>
      <c r="EG295" s="484">
        <v>228</v>
      </c>
      <c r="EH295" s="484">
        <v>173</v>
      </c>
      <c r="EI295" s="484">
        <v>100</v>
      </c>
      <c r="EJ295" s="484">
        <v>59</v>
      </c>
      <c r="EK295" s="484">
        <v>28</v>
      </c>
      <c r="EL295" s="484">
        <v>25</v>
      </c>
      <c r="EM295" s="484">
        <v>3</v>
      </c>
      <c r="EN295" s="485">
        <v>988</v>
      </c>
      <c r="EO295" s="484">
        <v>260</v>
      </c>
      <c r="EP295" s="484">
        <v>164</v>
      </c>
      <c r="EQ295" s="484">
        <v>134</v>
      </c>
      <c r="ER295" s="484">
        <v>88</v>
      </c>
      <c r="ES295" s="484">
        <v>46</v>
      </c>
      <c r="ET295" s="484">
        <v>24</v>
      </c>
      <c r="EU295" s="484">
        <v>22</v>
      </c>
      <c r="EV295" s="484">
        <v>3</v>
      </c>
      <c r="EW295" s="485">
        <v>741</v>
      </c>
      <c r="EX295" s="484">
        <v>0</v>
      </c>
      <c r="EY295" s="484">
        <v>0</v>
      </c>
      <c r="EZ295" s="484">
        <v>0</v>
      </c>
      <c r="FA295" s="484">
        <v>0</v>
      </c>
      <c r="FB295" s="484">
        <v>0</v>
      </c>
      <c r="FC295" s="484">
        <v>0</v>
      </c>
      <c r="FD295" s="484">
        <v>0</v>
      </c>
      <c r="FE295" s="484">
        <v>0</v>
      </c>
      <c r="FF295" s="485">
        <v>0</v>
      </c>
      <c r="FG295" s="484">
        <v>0</v>
      </c>
      <c r="FH295" s="484">
        <v>0</v>
      </c>
      <c r="FI295" s="484">
        <v>0</v>
      </c>
      <c r="FJ295" s="484">
        <v>0</v>
      </c>
      <c r="FK295" s="484">
        <v>0</v>
      </c>
      <c r="FL295" s="484">
        <v>0</v>
      </c>
      <c r="FM295" s="484">
        <v>0</v>
      </c>
      <c r="FN295" s="484">
        <v>0</v>
      </c>
      <c r="FO295" s="485">
        <v>0</v>
      </c>
      <c r="FP295" s="484">
        <v>3</v>
      </c>
      <c r="FQ295" s="484">
        <v>6</v>
      </c>
      <c r="FR295" s="484">
        <v>11</v>
      </c>
      <c r="FS295" s="484">
        <v>8</v>
      </c>
      <c r="FT295" s="484">
        <v>8</v>
      </c>
      <c r="FU295" s="484">
        <v>2</v>
      </c>
      <c r="FV295" s="484">
        <v>1</v>
      </c>
      <c r="FW295" s="484">
        <v>0</v>
      </c>
      <c r="FX295" s="485">
        <v>39</v>
      </c>
      <c r="FY295" s="484">
        <v>257</v>
      </c>
      <c r="FZ295" s="484">
        <v>158</v>
      </c>
      <c r="GA295" s="484">
        <v>123</v>
      </c>
      <c r="GB295" s="484">
        <v>80</v>
      </c>
      <c r="GC295" s="484">
        <v>38</v>
      </c>
      <c r="GD295" s="484">
        <v>22</v>
      </c>
      <c r="GE295" s="484">
        <v>21</v>
      </c>
      <c r="GF295" s="484">
        <v>3</v>
      </c>
      <c r="GG295" s="485">
        <v>702</v>
      </c>
      <c r="GH295" s="484">
        <v>44</v>
      </c>
      <c r="GI295" s="484">
        <v>7446</v>
      </c>
      <c r="GJ295" s="484">
        <v>5467</v>
      </c>
      <c r="GK295" s="484">
        <v>6514</v>
      </c>
      <c r="GL295" s="484">
        <v>5338</v>
      </c>
      <c r="GM295" s="484">
        <v>3984</v>
      </c>
      <c r="GN295" s="484">
        <v>2088</v>
      </c>
      <c r="GO295" s="484">
        <v>1338</v>
      </c>
      <c r="GP295" s="484">
        <v>78</v>
      </c>
      <c r="GQ295" s="485">
        <v>32297</v>
      </c>
      <c r="GR295" s="484">
        <v>15</v>
      </c>
      <c r="GS295" s="484">
        <v>6780</v>
      </c>
      <c r="GT295" s="484">
        <v>3503</v>
      </c>
      <c r="GU295" s="484">
        <v>3176</v>
      </c>
      <c r="GV295" s="484">
        <v>1895</v>
      </c>
      <c r="GW295" s="484">
        <v>1012</v>
      </c>
      <c r="GX295" s="484">
        <v>438</v>
      </c>
      <c r="GY295" s="484">
        <v>274</v>
      </c>
      <c r="GZ295" s="484">
        <v>9</v>
      </c>
      <c r="HA295" s="485">
        <v>17102</v>
      </c>
      <c r="HB295" s="460">
        <v>0</v>
      </c>
      <c r="HC295" s="460">
        <v>1.5</v>
      </c>
      <c r="HD295" s="460">
        <v>0</v>
      </c>
      <c r="HE295" s="460">
        <v>0.4</v>
      </c>
      <c r="HF295" s="460">
        <v>0</v>
      </c>
      <c r="HG295" s="460">
        <v>0</v>
      </c>
      <c r="HH295" s="460">
        <v>0</v>
      </c>
      <c r="HI295" s="460">
        <v>0</v>
      </c>
      <c r="HJ295" s="460">
        <v>0</v>
      </c>
      <c r="HK295" s="483">
        <v>1.9</v>
      </c>
      <c r="HL295" s="460">
        <v>55</v>
      </c>
      <c r="HM295" s="460">
        <v>12658.75</v>
      </c>
      <c r="HN295" s="460">
        <v>8157</v>
      </c>
      <c r="HO295" s="460">
        <v>8941.85</v>
      </c>
      <c r="HP295" s="460">
        <v>6809.25</v>
      </c>
      <c r="HQ295" s="460">
        <v>4763.5</v>
      </c>
      <c r="HR295" s="460">
        <v>2422</v>
      </c>
      <c r="HS295" s="460">
        <v>1553</v>
      </c>
      <c r="HT295" s="460">
        <v>84.75</v>
      </c>
      <c r="HU295" s="483">
        <v>45445.1</v>
      </c>
      <c r="HV295" s="460">
        <v>30.6</v>
      </c>
      <c r="HW295" s="460">
        <v>8439.2000000000007</v>
      </c>
      <c r="HX295" s="460">
        <v>6344.3</v>
      </c>
      <c r="HY295" s="460">
        <v>7948.3</v>
      </c>
      <c r="HZ295" s="460">
        <v>6809.3</v>
      </c>
      <c r="IA295" s="460">
        <v>5822.1</v>
      </c>
      <c r="IB295" s="460">
        <v>3498.4</v>
      </c>
      <c r="IC295" s="460">
        <v>2588.3000000000002</v>
      </c>
      <c r="ID295" s="460">
        <v>169.5</v>
      </c>
      <c r="IE295" s="483">
        <v>41650</v>
      </c>
      <c r="IF295" s="483">
        <v>0</v>
      </c>
      <c r="IG295" s="483">
        <v>41650</v>
      </c>
      <c r="IH295" s="460">
        <v>55</v>
      </c>
      <c r="II295" s="460">
        <v>12658.75</v>
      </c>
      <c r="IJ295" s="460">
        <v>8157</v>
      </c>
      <c r="IK295" s="460">
        <v>8941.85</v>
      </c>
      <c r="IL295" s="460">
        <v>6809.25</v>
      </c>
      <c r="IM295" s="460">
        <v>4763.5</v>
      </c>
      <c r="IN295" s="460">
        <v>2422</v>
      </c>
      <c r="IO295" s="460">
        <v>1553</v>
      </c>
      <c r="IP295" s="460">
        <v>84.75</v>
      </c>
      <c r="IQ295" s="483">
        <v>45445.1</v>
      </c>
      <c r="IR295" s="460">
        <v>15.39</v>
      </c>
      <c r="IS295" s="460">
        <v>2766.15</v>
      </c>
      <c r="IT295" s="460">
        <v>885.57</v>
      </c>
      <c r="IU295" s="460">
        <v>568.34</v>
      </c>
      <c r="IV295" s="460">
        <v>289.94</v>
      </c>
      <c r="IW295" s="460">
        <v>105.63</v>
      </c>
      <c r="IX295" s="460">
        <v>37.42</v>
      </c>
      <c r="IY295" s="460">
        <v>15.04</v>
      </c>
      <c r="IZ295" s="460">
        <v>0</v>
      </c>
      <c r="JA295" s="483">
        <v>4683.4799999999996</v>
      </c>
      <c r="JB295" s="460">
        <v>39.61</v>
      </c>
      <c r="JC295" s="460">
        <v>9892.6</v>
      </c>
      <c r="JD295" s="460">
        <v>7271.43</v>
      </c>
      <c r="JE295" s="460">
        <v>8373.51</v>
      </c>
      <c r="JF295" s="460">
        <v>6519.31</v>
      </c>
      <c r="JG295" s="460">
        <v>4657.87</v>
      </c>
      <c r="JH295" s="460">
        <v>2384.58</v>
      </c>
      <c r="JI295" s="460">
        <v>1537.96</v>
      </c>
      <c r="JJ295" s="460">
        <v>84.75</v>
      </c>
      <c r="JK295" s="483">
        <v>40761.620000000003</v>
      </c>
      <c r="JL295" s="460">
        <v>22</v>
      </c>
      <c r="JM295" s="460">
        <v>6595.1</v>
      </c>
      <c r="JN295" s="460">
        <v>5655.6</v>
      </c>
      <c r="JO295" s="460">
        <v>7443.1</v>
      </c>
      <c r="JP295" s="460">
        <v>6519.3</v>
      </c>
      <c r="JQ295" s="460">
        <v>5693</v>
      </c>
      <c r="JR295" s="460">
        <v>3444.4</v>
      </c>
      <c r="JS295" s="460">
        <v>2563.3000000000002</v>
      </c>
      <c r="JT295" s="460">
        <v>169.5</v>
      </c>
      <c r="JU295" s="483">
        <v>38105.300000000003</v>
      </c>
      <c r="JV295" s="483">
        <v>0</v>
      </c>
      <c r="JW295" s="483">
        <v>38105.300000000003</v>
      </c>
      <c r="JX295" s="461"/>
      <c r="JY295" s="461"/>
      <c r="JZ295" s="461"/>
      <c r="KA295" s="461"/>
      <c r="KB295" s="461"/>
      <c r="KC295" s="461"/>
      <c r="KD295" s="461"/>
      <c r="KE295" s="461"/>
      <c r="KF295" s="461"/>
      <c r="KG295" s="461"/>
      <c r="KH295" s="461"/>
      <c r="KI295" s="461"/>
      <c r="KJ295" s="461"/>
      <c r="KK295" s="461"/>
      <c r="KL295" s="461"/>
      <c r="KM295" s="461"/>
      <c r="KN295" s="461"/>
      <c r="KO295" s="461"/>
      <c r="KP295" s="461"/>
      <c r="KQ295" s="461"/>
      <c r="KR295" s="461"/>
      <c r="KS295" s="461"/>
      <c r="KT295" s="461"/>
      <c r="KU295" s="461"/>
      <c r="KV295" s="461"/>
      <c r="KW295" s="461"/>
      <c r="KX295" s="462"/>
    </row>
    <row r="296" spans="1:310" s="463" customFormat="1" x14ac:dyDescent="0.2">
      <c r="A296" s="457" t="s">
        <v>585</v>
      </c>
      <c r="B296" s="473" t="s">
        <v>1144</v>
      </c>
      <c r="C296" s="464" t="s">
        <v>786</v>
      </c>
      <c r="D296" s="465" t="s">
        <v>586</v>
      </c>
      <c r="E296" s="484">
        <v>16678</v>
      </c>
      <c r="F296" s="484">
        <v>8284</v>
      </c>
      <c r="G296" s="484">
        <v>7857</v>
      </c>
      <c r="H296" s="484">
        <v>5979</v>
      </c>
      <c r="I296" s="484">
        <v>3705</v>
      </c>
      <c r="J296" s="484">
        <v>1559</v>
      </c>
      <c r="K296" s="484">
        <v>531</v>
      </c>
      <c r="L296" s="484">
        <v>67</v>
      </c>
      <c r="M296" s="485">
        <v>44660</v>
      </c>
      <c r="N296" s="484">
        <v>371</v>
      </c>
      <c r="O296" s="484">
        <v>147</v>
      </c>
      <c r="P296" s="484">
        <v>121</v>
      </c>
      <c r="Q296" s="484">
        <v>53</v>
      </c>
      <c r="R296" s="484">
        <v>24</v>
      </c>
      <c r="S296" s="484">
        <v>13</v>
      </c>
      <c r="T296" s="484">
        <v>4</v>
      </c>
      <c r="U296" s="484">
        <v>3</v>
      </c>
      <c r="V296" s="485">
        <v>736</v>
      </c>
      <c r="W296" s="484">
        <v>0</v>
      </c>
      <c r="X296" s="484">
        <v>0</v>
      </c>
      <c r="Y296" s="484">
        <v>0</v>
      </c>
      <c r="Z296" s="484">
        <v>0</v>
      </c>
      <c r="AA296" s="484">
        <v>0</v>
      </c>
      <c r="AB296" s="484">
        <v>0</v>
      </c>
      <c r="AC296" s="484">
        <v>0</v>
      </c>
      <c r="AD296" s="484">
        <v>0</v>
      </c>
      <c r="AE296" s="485">
        <v>0</v>
      </c>
      <c r="AF296" s="484">
        <v>16307</v>
      </c>
      <c r="AG296" s="484">
        <v>8137</v>
      </c>
      <c r="AH296" s="484">
        <v>7736</v>
      </c>
      <c r="AI296" s="484">
        <v>5926</v>
      </c>
      <c r="AJ296" s="484">
        <v>3681</v>
      </c>
      <c r="AK296" s="484">
        <v>1546</v>
      </c>
      <c r="AL296" s="484">
        <v>527</v>
      </c>
      <c r="AM296" s="484">
        <v>64</v>
      </c>
      <c r="AN296" s="485">
        <v>43924</v>
      </c>
      <c r="AO296" s="484">
        <v>36</v>
      </c>
      <c r="AP296" s="484">
        <v>27</v>
      </c>
      <c r="AQ296" s="484">
        <v>60</v>
      </c>
      <c r="AR296" s="484">
        <v>42</v>
      </c>
      <c r="AS296" s="484">
        <v>34</v>
      </c>
      <c r="AT296" s="484">
        <v>13</v>
      </c>
      <c r="AU296" s="484">
        <v>10</v>
      </c>
      <c r="AV296" s="484">
        <v>7</v>
      </c>
      <c r="AW296" s="485">
        <v>229</v>
      </c>
      <c r="AX296" s="484">
        <v>36</v>
      </c>
      <c r="AY296" s="484">
        <v>27</v>
      </c>
      <c r="AZ296" s="484">
        <v>60</v>
      </c>
      <c r="BA296" s="484">
        <v>42</v>
      </c>
      <c r="BB296" s="484">
        <v>34</v>
      </c>
      <c r="BC296" s="484">
        <v>13</v>
      </c>
      <c r="BD296" s="484">
        <v>10</v>
      </c>
      <c r="BE296" s="484">
        <v>7</v>
      </c>
      <c r="BF296" s="486"/>
      <c r="BG296" s="485">
        <v>229</v>
      </c>
      <c r="BH296" s="484">
        <v>36</v>
      </c>
      <c r="BI296" s="484">
        <v>16298</v>
      </c>
      <c r="BJ296" s="484">
        <v>8170</v>
      </c>
      <c r="BK296" s="484">
        <v>7718</v>
      </c>
      <c r="BL296" s="484">
        <v>5918</v>
      </c>
      <c r="BM296" s="484">
        <v>3660</v>
      </c>
      <c r="BN296" s="484">
        <v>1543</v>
      </c>
      <c r="BO296" s="484">
        <v>524</v>
      </c>
      <c r="BP296" s="484">
        <v>57</v>
      </c>
      <c r="BQ296" s="485">
        <v>43924</v>
      </c>
      <c r="BR296" s="484">
        <v>5</v>
      </c>
      <c r="BS296" s="484">
        <v>7332</v>
      </c>
      <c r="BT296" s="484">
        <v>2707</v>
      </c>
      <c r="BU296" s="484">
        <v>2048</v>
      </c>
      <c r="BV296" s="484">
        <v>1124</v>
      </c>
      <c r="BW296" s="484">
        <v>528</v>
      </c>
      <c r="BX296" s="484">
        <v>184</v>
      </c>
      <c r="BY296" s="484">
        <v>63</v>
      </c>
      <c r="BZ296" s="484">
        <v>8</v>
      </c>
      <c r="CA296" s="485">
        <v>13999</v>
      </c>
      <c r="CB296" s="484">
        <v>0</v>
      </c>
      <c r="CC296" s="484">
        <v>151</v>
      </c>
      <c r="CD296" s="484">
        <v>91</v>
      </c>
      <c r="CE296" s="484">
        <v>88</v>
      </c>
      <c r="CF296" s="484">
        <v>66</v>
      </c>
      <c r="CG296" s="484">
        <v>41</v>
      </c>
      <c r="CH296" s="484">
        <v>10</v>
      </c>
      <c r="CI296" s="484">
        <v>9</v>
      </c>
      <c r="CJ296" s="484">
        <v>0</v>
      </c>
      <c r="CK296" s="485">
        <v>456</v>
      </c>
      <c r="CL296" s="484">
        <v>1</v>
      </c>
      <c r="CM296" s="484">
        <v>4</v>
      </c>
      <c r="CN296" s="484">
        <v>7</v>
      </c>
      <c r="CO296" s="484">
        <v>3</v>
      </c>
      <c r="CP296" s="484">
        <v>2</v>
      </c>
      <c r="CQ296" s="484">
        <v>6</v>
      </c>
      <c r="CR296" s="484">
        <v>8</v>
      </c>
      <c r="CS296" s="484">
        <v>16</v>
      </c>
      <c r="CT296" s="484">
        <v>10</v>
      </c>
      <c r="CU296" s="485">
        <v>57</v>
      </c>
      <c r="CV296" s="484">
        <v>85</v>
      </c>
      <c r="CW296" s="484">
        <v>43</v>
      </c>
      <c r="CX296" s="484">
        <v>31</v>
      </c>
      <c r="CY296" s="484">
        <v>24</v>
      </c>
      <c r="CZ296" s="484">
        <v>6</v>
      </c>
      <c r="DA296" s="484">
        <v>10</v>
      </c>
      <c r="DB296" s="484">
        <v>1</v>
      </c>
      <c r="DC296" s="484">
        <v>2</v>
      </c>
      <c r="DD296" s="485">
        <v>202</v>
      </c>
      <c r="DE296" s="484">
        <v>270</v>
      </c>
      <c r="DF296" s="484">
        <v>99</v>
      </c>
      <c r="DG296" s="484">
        <v>81</v>
      </c>
      <c r="DH296" s="484">
        <v>44</v>
      </c>
      <c r="DI296" s="484">
        <v>28</v>
      </c>
      <c r="DJ296" s="484">
        <v>18</v>
      </c>
      <c r="DK296" s="484">
        <v>8</v>
      </c>
      <c r="DL296" s="484">
        <v>2</v>
      </c>
      <c r="DM296" s="485">
        <v>550</v>
      </c>
      <c r="DN296" s="484">
        <v>94</v>
      </c>
      <c r="DO296" s="484">
        <v>29</v>
      </c>
      <c r="DP296" s="484">
        <v>22</v>
      </c>
      <c r="DQ296" s="484">
        <v>9</v>
      </c>
      <c r="DR296" s="484">
        <v>7</v>
      </c>
      <c r="DS296" s="484">
        <v>2</v>
      </c>
      <c r="DT296" s="484">
        <v>0</v>
      </c>
      <c r="DU296" s="484">
        <v>1</v>
      </c>
      <c r="DV296" s="485">
        <v>164</v>
      </c>
      <c r="DW296" s="484">
        <v>122</v>
      </c>
      <c r="DX296" s="484">
        <v>22</v>
      </c>
      <c r="DY296" s="484">
        <v>23</v>
      </c>
      <c r="DZ296" s="484">
        <v>10</v>
      </c>
      <c r="EA296" s="484">
        <v>7</v>
      </c>
      <c r="EB296" s="484">
        <v>1</v>
      </c>
      <c r="EC296" s="484">
        <v>2</v>
      </c>
      <c r="ED296" s="484">
        <v>3</v>
      </c>
      <c r="EE296" s="485">
        <v>190</v>
      </c>
      <c r="EF296" s="484">
        <v>486</v>
      </c>
      <c r="EG296" s="484">
        <v>150</v>
      </c>
      <c r="EH296" s="484">
        <v>126</v>
      </c>
      <c r="EI296" s="484">
        <v>63</v>
      </c>
      <c r="EJ296" s="484">
        <v>42</v>
      </c>
      <c r="EK296" s="484">
        <v>21</v>
      </c>
      <c r="EL296" s="484">
        <v>10</v>
      </c>
      <c r="EM296" s="484">
        <v>6</v>
      </c>
      <c r="EN296" s="485">
        <v>904</v>
      </c>
      <c r="EO296" s="484">
        <v>314</v>
      </c>
      <c r="EP296" s="484">
        <v>76</v>
      </c>
      <c r="EQ296" s="484">
        <v>70</v>
      </c>
      <c r="ER296" s="484">
        <v>44</v>
      </c>
      <c r="ES296" s="484">
        <v>26</v>
      </c>
      <c r="ET296" s="484">
        <v>7</v>
      </c>
      <c r="EU296" s="484">
        <v>8</v>
      </c>
      <c r="EV296" s="484">
        <v>4</v>
      </c>
      <c r="EW296" s="485">
        <v>549</v>
      </c>
      <c r="EX296" s="484">
        <v>0</v>
      </c>
      <c r="EY296" s="484">
        <v>0</v>
      </c>
      <c r="EZ296" s="484">
        <v>0</v>
      </c>
      <c r="FA296" s="484">
        <v>0</v>
      </c>
      <c r="FB296" s="484">
        <v>0</v>
      </c>
      <c r="FC296" s="484">
        <v>0</v>
      </c>
      <c r="FD296" s="484">
        <v>0</v>
      </c>
      <c r="FE296" s="484">
        <v>0</v>
      </c>
      <c r="FF296" s="485">
        <v>0</v>
      </c>
      <c r="FG296" s="484">
        <v>0</v>
      </c>
      <c r="FH296" s="484">
        <v>0</v>
      </c>
      <c r="FI296" s="484">
        <v>0</v>
      </c>
      <c r="FJ296" s="484">
        <v>0</v>
      </c>
      <c r="FK296" s="484">
        <v>0</v>
      </c>
      <c r="FL296" s="484">
        <v>0</v>
      </c>
      <c r="FM296" s="484">
        <v>0</v>
      </c>
      <c r="FN296" s="484">
        <v>0</v>
      </c>
      <c r="FO296" s="485">
        <v>0</v>
      </c>
      <c r="FP296" s="484">
        <v>1</v>
      </c>
      <c r="FQ296" s="484">
        <v>1</v>
      </c>
      <c r="FR296" s="484">
        <v>4</v>
      </c>
      <c r="FS296" s="484">
        <v>0</v>
      </c>
      <c r="FT296" s="484">
        <v>1</v>
      </c>
      <c r="FU296" s="484">
        <v>0</v>
      </c>
      <c r="FV296" s="484">
        <v>0</v>
      </c>
      <c r="FW296" s="484">
        <v>0</v>
      </c>
      <c r="FX296" s="485">
        <v>7</v>
      </c>
      <c r="FY296" s="484">
        <v>313</v>
      </c>
      <c r="FZ296" s="484">
        <v>75</v>
      </c>
      <c r="GA296" s="484">
        <v>66</v>
      </c>
      <c r="GB296" s="484">
        <v>44</v>
      </c>
      <c r="GC296" s="484">
        <v>25</v>
      </c>
      <c r="GD296" s="484">
        <v>7</v>
      </c>
      <c r="GE296" s="484">
        <v>8</v>
      </c>
      <c r="GF296" s="484">
        <v>4</v>
      </c>
      <c r="GG296" s="485">
        <v>542</v>
      </c>
      <c r="GH296" s="484">
        <v>30</v>
      </c>
      <c r="GI296" s="484">
        <v>8510</v>
      </c>
      <c r="GJ296" s="484">
        <v>5271</v>
      </c>
      <c r="GK296" s="484">
        <v>5503</v>
      </c>
      <c r="GL296" s="484">
        <v>4683</v>
      </c>
      <c r="GM296" s="484">
        <v>3065</v>
      </c>
      <c r="GN296" s="484">
        <v>1328</v>
      </c>
      <c r="GO296" s="484">
        <v>433</v>
      </c>
      <c r="GP296" s="484">
        <v>33</v>
      </c>
      <c r="GQ296" s="485">
        <v>28856</v>
      </c>
      <c r="GR296" s="484">
        <v>6</v>
      </c>
      <c r="GS296" s="484">
        <v>7788</v>
      </c>
      <c r="GT296" s="484">
        <v>2899</v>
      </c>
      <c r="GU296" s="484">
        <v>2215</v>
      </c>
      <c r="GV296" s="484">
        <v>1235</v>
      </c>
      <c r="GW296" s="484">
        <v>595</v>
      </c>
      <c r="GX296" s="484">
        <v>215</v>
      </c>
      <c r="GY296" s="484">
        <v>91</v>
      </c>
      <c r="GZ296" s="484">
        <v>24</v>
      </c>
      <c r="HA296" s="485">
        <v>15068</v>
      </c>
      <c r="HB296" s="460">
        <v>0</v>
      </c>
      <c r="HC296" s="460">
        <v>10.75</v>
      </c>
      <c r="HD296" s="460">
        <v>1</v>
      </c>
      <c r="HE296" s="460">
        <v>0</v>
      </c>
      <c r="HF296" s="460">
        <v>0</v>
      </c>
      <c r="HG296" s="460">
        <v>0</v>
      </c>
      <c r="HH296" s="460">
        <v>0</v>
      </c>
      <c r="HI296" s="460">
        <v>0</v>
      </c>
      <c r="HJ296" s="460">
        <v>0</v>
      </c>
      <c r="HK296" s="483">
        <v>11.75</v>
      </c>
      <c r="HL296" s="460">
        <v>34.25</v>
      </c>
      <c r="HM296" s="460">
        <v>14434.75</v>
      </c>
      <c r="HN296" s="460">
        <v>7455.45</v>
      </c>
      <c r="HO296" s="460">
        <v>7183.4</v>
      </c>
      <c r="HP296" s="460">
        <v>5618.1</v>
      </c>
      <c r="HQ296" s="460">
        <v>3514.9</v>
      </c>
      <c r="HR296" s="460">
        <v>1489.25</v>
      </c>
      <c r="HS296" s="460">
        <v>499.9</v>
      </c>
      <c r="HT296" s="460">
        <v>51.8</v>
      </c>
      <c r="HU296" s="483">
        <v>40281.800000000003</v>
      </c>
      <c r="HV296" s="460">
        <v>19</v>
      </c>
      <c r="HW296" s="460">
        <v>9623.2000000000007</v>
      </c>
      <c r="HX296" s="460">
        <v>5798.7</v>
      </c>
      <c r="HY296" s="460">
        <v>6385.2</v>
      </c>
      <c r="HZ296" s="460">
        <v>5618.1</v>
      </c>
      <c r="IA296" s="460">
        <v>4296</v>
      </c>
      <c r="IB296" s="460">
        <v>2151.1</v>
      </c>
      <c r="IC296" s="460">
        <v>833.2</v>
      </c>
      <c r="ID296" s="460">
        <v>103.6</v>
      </c>
      <c r="IE296" s="483">
        <v>34828.1</v>
      </c>
      <c r="IF296" s="483">
        <v>111.3</v>
      </c>
      <c r="IG296" s="483">
        <v>34939.4</v>
      </c>
      <c r="IH296" s="460">
        <v>34.25</v>
      </c>
      <c r="II296" s="460">
        <v>14434.75</v>
      </c>
      <c r="IJ296" s="460">
        <v>7455.45</v>
      </c>
      <c r="IK296" s="460">
        <v>7183.4</v>
      </c>
      <c r="IL296" s="460">
        <v>5618.1</v>
      </c>
      <c r="IM296" s="460">
        <v>3514.9</v>
      </c>
      <c r="IN296" s="460">
        <v>1489.25</v>
      </c>
      <c r="IO296" s="460">
        <v>499.9</v>
      </c>
      <c r="IP296" s="460">
        <v>51.8</v>
      </c>
      <c r="IQ296" s="483">
        <v>40281.800000000003</v>
      </c>
      <c r="IR296" s="460">
        <v>10.62</v>
      </c>
      <c r="IS296" s="460">
        <v>3644.11</v>
      </c>
      <c r="IT296" s="460">
        <v>633.77</v>
      </c>
      <c r="IU296" s="460">
        <v>313.2</v>
      </c>
      <c r="IV296" s="460">
        <v>119.68</v>
      </c>
      <c r="IW296" s="460">
        <v>47.86</v>
      </c>
      <c r="IX296" s="460">
        <v>11.36</v>
      </c>
      <c r="IY296" s="460">
        <v>4.4000000000000004</v>
      </c>
      <c r="IZ296" s="460">
        <v>0.1</v>
      </c>
      <c r="JA296" s="483">
        <v>4785.1000000000004</v>
      </c>
      <c r="JB296" s="460">
        <v>23.63</v>
      </c>
      <c r="JC296" s="460">
        <v>10790.64</v>
      </c>
      <c r="JD296" s="460">
        <v>6821.68</v>
      </c>
      <c r="JE296" s="460">
        <v>6870.2</v>
      </c>
      <c r="JF296" s="460">
        <v>5498.42</v>
      </c>
      <c r="JG296" s="460">
        <v>3467.04</v>
      </c>
      <c r="JH296" s="460">
        <v>1477.89</v>
      </c>
      <c r="JI296" s="460">
        <v>495.5</v>
      </c>
      <c r="JJ296" s="460">
        <v>51.7</v>
      </c>
      <c r="JK296" s="483">
        <v>35496.699999999997</v>
      </c>
      <c r="JL296" s="460">
        <v>13.1</v>
      </c>
      <c r="JM296" s="460">
        <v>7193.8</v>
      </c>
      <c r="JN296" s="460">
        <v>5305.8</v>
      </c>
      <c r="JO296" s="460">
        <v>6106.8</v>
      </c>
      <c r="JP296" s="460">
        <v>5498.4</v>
      </c>
      <c r="JQ296" s="460">
        <v>4237.5</v>
      </c>
      <c r="JR296" s="460">
        <v>2134.6999999999998</v>
      </c>
      <c r="JS296" s="460">
        <v>825.8</v>
      </c>
      <c r="JT296" s="460">
        <v>103.4</v>
      </c>
      <c r="JU296" s="483">
        <v>31419.3</v>
      </c>
      <c r="JV296" s="483">
        <v>111.3</v>
      </c>
      <c r="JW296" s="483">
        <v>31530.6</v>
      </c>
      <c r="JX296" s="461"/>
      <c r="JY296" s="461"/>
      <c r="JZ296" s="461"/>
      <c r="KA296" s="461"/>
      <c r="KB296" s="461"/>
      <c r="KC296" s="461"/>
      <c r="KD296" s="461"/>
      <c r="KE296" s="461"/>
      <c r="KF296" s="461"/>
      <c r="KG296" s="461"/>
      <c r="KH296" s="461"/>
      <c r="KI296" s="461"/>
      <c r="KJ296" s="461"/>
      <c r="KK296" s="461"/>
      <c r="KL296" s="461"/>
      <c r="KM296" s="461"/>
      <c r="KN296" s="461"/>
      <c r="KO296" s="461"/>
      <c r="KP296" s="461"/>
      <c r="KQ296" s="461"/>
      <c r="KR296" s="461"/>
      <c r="KS296" s="461"/>
      <c r="KT296" s="461"/>
      <c r="KU296" s="461"/>
      <c r="KV296" s="461"/>
      <c r="KW296" s="461"/>
      <c r="KX296" s="462"/>
    </row>
    <row r="297" spans="1:310" s="463" customFormat="1" x14ac:dyDescent="0.2">
      <c r="A297" s="457" t="s">
        <v>587</v>
      </c>
      <c r="B297" s="473" t="s">
        <v>1145</v>
      </c>
      <c r="C297" s="464" t="s">
        <v>786</v>
      </c>
      <c r="D297" s="465" t="s">
        <v>588</v>
      </c>
      <c r="E297" s="484">
        <v>37696</v>
      </c>
      <c r="F297" s="484">
        <v>39875</v>
      </c>
      <c r="G297" s="484">
        <v>43733</v>
      </c>
      <c r="H297" s="484">
        <v>23539</v>
      </c>
      <c r="I297" s="484">
        <v>16971</v>
      </c>
      <c r="J297" s="484">
        <v>10200</v>
      </c>
      <c r="K297" s="484">
        <v>6230</v>
      </c>
      <c r="L297" s="484">
        <v>426</v>
      </c>
      <c r="M297" s="485">
        <v>178670</v>
      </c>
      <c r="N297" s="484">
        <v>1293</v>
      </c>
      <c r="O297" s="484">
        <v>746</v>
      </c>
      <c r="P297" s="484">
        <v>693</v>
      </c>
      <c r="Q297" s="484">
        <v>320</v>
      </c>
      <c r="R297" s="484">
        <v>193</v>
      </c>
      <c r="S297" s="484">
        <v>108</v>
      </c>
      <c r="T297" s="484">
        <v>29</v>
      </c>
      <c r="U297" s="484">
        <v>18</v>
      </c>
      <c r="V297" s="485">
        <v>3400</v>
      </c>
      <c r="W297" s="484">
        <v>2</v>
      </c>
      <c r="X297" s="484">
        <v>0</v>
      </c>
      <c r="Y297" s="484">
        <v>0</v>
      </c>
      <c r="Z297" s="484">
        <v>0</v>
      </c>
      <c r="AA297" s="484">
        <v>0</v>
      </c>
      <c r="AB297" s="484">
        <v>0</v>
      </c>
      <c r="AC297" s="484">
        <v>0</v>
      </c>
      <c r="AD297" s="484">
        <v>0</v>
      </c>
      <c r="AE297" s="485">
        <v>2</v>
      </c>
      <c r="AF297" s="484">
        <v>36401</v>
      </c>
      <c r="AG297" s="484">
        <v>39129</v>
      </c>
      <c r="AH297" s="484">
        <v>43040</v>
      </c>
      <c r="AI297" s="484">
        <v>23219</v>
      </c>
      <c r="AJ297" s="484">
        <v>16778</v>
      </c>
      <c r="AK297" s="484">
        <v>10092</v>
      </c>
      <c r="AL297" s="484">
        <v>6201</v>
      </c>
      <c r="AM297" s="484">
        <v>408</v>
      </c>
      <c r="AN297" s="485">
        <v>175268</v>
      </c>
      <c r="AO297" s="484">
        <v>65</v>
      </c>
      <c r="AP297" s="484">
        <v>148</v>
      </c>
      <c r="AQ297" s="484">
        <v>207</v>
      </c>
      <c r="AR297" s="484">
        <v>130</v>
      </c>
      <c r="AS297" s="484">
        <v>99</v>
      </c>
      <c r="AT297" s="484">
        <v>66</v>
      </c>
      <c r="AU297" s="484">
        <v>46</v>
      </c>
      <c r="AV297" s="484">
        <v>21</v>
      </c>
      <c r="AW297" s="485">
        <v>782</v>
      </c>
      <c r="AX297" s="484">
        <v>65</v>
      </c>
      <c r="AY297" s="484">
        <v>148</v>
      </c>
      <c r="AZ297" s="484">
        <v>207</v>
      </c>
      <c r="BA297" s="484">
        <v>130</v>
      </c>
      <c r="BB297" s="484">
        <v>99</v>
      </c>
      <c r="BC297" s="484">
        <v>66</v>
      </c>
      <c r="BD297" s="484">
        <v>46</v>
      </c>
      <c r="BE297" s="484">
        <v>21</v>
      </c>
      <c r="BF297" s="486"/>
      <c r="BG297" s="485">
        <v>782</v>
      </c>
      <c r="BH297" s="484">
        <v>65</v>
      </c>
      <c r="BI297" s="484">
        <v>36484</v>
      </c>
      <c r="BJ297" s="484">
        <v>39188</v>
      </c>
      <c r="BK297" s="484">
        <v>42963</v>
      </c>
      <c r="BL297" s="484">
        <v>23188</v>
      </c>
      <c r="BM297" s="484">
        <v>16745</v>
      </c>
      <c r="BN297" s="484">
        <v>10072</v>
      </c>
      <c r="BO297" s="484">
        <v>6176</v>
      </c>
      <c r="BP297" s="484">
        <v>387</v>
      </c>
      <c r="BQ297" s="485">
        <v>175268</v>
      </c>
      <c r="BR297" s="484">
        <v>19</v>
      </c>
      <c r="BS297" s="484">
        <v>16741</v>
      </c>
      <c r="BT297" s="484">
        <v>14646</v>
      </c>
      <c r="BU297" s="484">
        <v>13200</v>
      </c>
      <c r="BV297" s="484">
        <v>5276</v>
      </c>
      <c r="BW297" s="484">
        <v>2732</v>
      </c>
      <c r="BX297" s="484">
        <v>1300</v>
      </c>
      <c r="BY297" s="484">
        <v>701</v>
      </c>
      <c r="BZ297" s="484">
        <v>30</v>
      </c>
      <c r="CA297" s="485">
        <v>54645</v>
      </c>
      <c r="CB297" s="484">
        <v>2</v>
      </c>
      <c r="CC297" s="484">
        <v>379</v>
      </c>
      <c r="CD297" s="484">
        <v>394</v>
      </c>
      <c r="CE297" s="484">
        <v>467</v>
      </c>
      <c r="CF297" s="484">
        <v>206</v>
      </c>
      <c r="CG297" s="484">
        <v>108</v>
      </c>
      <c r="CH297" s="484">
        <v>61</v>
      </c>
      <c r="CI297" s="484">
        <v>21</v>
      </c>
      <c r="CJ297" s="484">
        <v>1</v>
      </c>
      <c r="CK297" s="485">
        <v>1639</v>
      </c>
      <c r="CL297" s="484">
        <v>2</v>
      </c>
      <c r="CM297" s="484">
        <v>16</v>
      </c>
      <c r="CN297" s="484">
        <v>16</v>
      </c>
      <c r="CO297" s="484">
        <v>24</v>
      </c>
      <c r="CP297" s="484">
        <v>17</v>
      </c>
      <c r="CQ297" s="484">
        <v>22</v>
      </c>
      <c r="CR297" s="484">
        <v>23</v>
      </c>
      <c r="CS297" s="484">
        <v>29</v>
      </c>
      <c r="CT297" s="484">
        <v>15</v>
      </c>
      <c r="CU297" s="485">
        <v>164</v>
      </c>
      <c r="CV297" s="484">
        <v>114</v>
      </c>
      <c r="CW297" s="484">
        <v>85</v>
      </c>
      <c r="CX297" s="484">
        <v>119</v>
      </c>
      <c r="CY297" s="484">
        <v>79</v>
      </c>
      <c r="CZ297" s="484">
        <v>48</v>
      </c>
      <c r="DA297" s="484">
        <v>26</v>
      </c>
      <c r="DB297" s="484">
        <v>28</v>
      </c>
      <c r="DC297" s="484">
        <v>15</v>
      </c>
      <c r="DD297" s="485">
        <v>514</v>
      </c>
      <c r="DE297" s="484">
        <v>742</v>
      </c>
      <c r="DF297" s="484">
        <v>591</v>
      </c>
      <c r="DG297" s="484">
        <v>551</v>
      </c>
      <c r="DH297" s="484">
        <v>204</v>
      </c>
      <c r="DI297" s="484">
        <v>105</v>
      </c>
      <c r="DJ297" s="484">
        <v>51</v>
      </c>
      <c r="DK297" s="484">
        <v>31</v>
      </c>
      <c r="DL297" s="484">
        <v>4</v>
      </c>
      <c r="DM297" s="485">
        <v>2279</v>
      </c>
      <c r="DN297" s="484">
        <v>0</v>
      </c>
      <c r="DO297" s="484">
        <v>0</v>
      </c>
      <c r="DP297" s="484">
        <v>0</v>
      </c>
      <c r="DQ297" s="484">
        <v>0</v>
      </c>
      <c r="DR297" s="484">
        <v>0</v>
      </c>
      <c r="DS297" s="484">
        <v>0</v>
      </c>
      <c r="DT297" s="484">
        <v>0</v>
      </c>
      <c r="DU297" s="484">
        <v>0</v>
      </c>
      <c r="DV297" s="485">
        <v>0</v>
      </c>
      <c r="DW297" s="484">
        <v>146</v>
      </c>
      <c r="DX297" s="484">
        <v>56</v>
      </c>
      <c r="DY297" s="484">
        <v>45</v>
      </c>
      <c r="DZ297" s="484">
        <v>40</v>
      </c>
      <c r="EA297" s="484">
        <v>14</v>
      </c>
      <c r="EB297" s="484">
        <v>14</v>
      </c>
      <c r="EC297" s="484">
        <v>10</v>
      </c>
      <c r="ED297" s="484">
        <v>3</v>
      </c>
      <c r="EE297" s="485">
        <v>328</v>
      </c>
      <c r="EF297" s="484">
        <v>888</v>
      </c>
      <c r="EG297" s="484">
        <v>647</v>
      </c>
      <c r="EH297" s="484">
        <v>596</v>
      </c>
      <c r="EI297" s="484">
        <v>244</v>
      </c>
      <c r="EJ297" s="484">
        <v>119</v>
      </c>
      <c r="EK297" s="484">
        <v>65</v>
      </c>
      <c r="EL297" s="484">
        <v>41</v>
      </c>
      <c r="EM297" s="484">
        <v>7</v>
      </c>
      <c r="EN297" s="485">
        <v>2607</v>
      </c>
      <c r="EO297" s="484">
        <v>452</v>
      </c>
      <c r="EP297" s="484">
        <v>285</v>
      </c>
      <c r="EQ297" s="484">
        <v>240</v>
      </c>
      <c r="ER297" s="484">
        <v>112</v>
      </c>
      <c r="ES297" s="484">
        <v>71</v>
      </c>
      <c r="ET297" s="484">
        <v>37</v>
      </c>
      <c r="EU297" s="484">
        <v>27</v>
      </c>
      <c r="EV297" s="484">
        <v>7</v>
      </c>
      <c r="EW297" s="485">
        <v>1231</v>
      </c>
      <c r="EX297" s="484">
        <v>0</v>
      </c>
      <c r="EY297" s="484">
        <v>0</v>
      </c>
      <c r="EZ297" s="484">
        <v>0</v>
      </c>
      <c r="FA297" s="484">
        <v>0</v>
      </c>
      <c r="FB297" s="484">
        <v>0</v>
      </c>
      <c r="FC297" s="484">
        <v>0</v>
      </c>
      <c r="FD297" s="484">
        <v>0</v>
      </c>
      <c r="FE297" s="484">
        <v>0</v>
      </c>
      <c r="FF297" s="485">
        <v>0</v>
      </c>
      <c r="FG297" s="484">
        <v>0</v>
      </c>
      <c r="FH297" s="484">
        <v>0</v>
      </c>
      <c r="FI297" s="484">
        <v>0</v>
      </c>
      <c r="FJ297" s="484">
        <v>0</v>
      </c>
      <c r="FK297" s="484">
        <v>0</v>
      </c>
      <c r="FL297" s="484">
        <v>0</v>
      </c>
      <c r="FM297" s="484">
        <v>0</v>
      </c>
      <c r="FN297" s="484">
        <v>0</v>
      </c>
      <c r="FO297" s="485">
        <v>0</v>
      </c>
      <c r="FP297" s="484">
        <v>0</v>
      </c>
      <c r="FQ297" s="484">
        <v>2</v>
      </c>
      <c r="FR297" s="484">
        <v>4</v>
      </c>
      <c r="FS297" s="484">
        <v>0</v>
      </c>
      <c r="FT297" s="484">
        <v>0</v>
      </c>
      <c r="FU297" s="484">
        <v>0</v>
      </c>
      <c r="FV297" s="484">
        <v>0</v>
      </c>
      <c r="FW297" s="484">
        <v>0</v>
      </c>
      <c r="FX297" s="485">
        <v>6</v>
      </c>
      <c r="FY297" s="484">
        <v>452</v>
      </c>
      <c r="FZ297" s="484">
        <v>283</v>
      </c>
      <c r="GA297" s="484">
        <v>236</v>
      </c>
      <c r="GB297" s="484">
        <v>112</v>
      </c>
      <c r="GC297" s="484">
        <v>71</v>
      </c>
      <c r="GD297" s="484">
        <v>37</v>
      </c>
      <c r="GE297" s="484">
        <v>27</v>
      </c>
      <c r="GF297" s="484">
        <v>7</v>
      </c>
      <c r="GG297" s="485">
        <v>1225</v>
      </c>
      <c r="GH297" s="484">
        <v>42</v>
      </c>
      <c r="GI297" s="484">
        <v>19202</v>
      </c>
      <c r="GJ297" s="484">
        <v>24075</v>
      </c>
      <c r="GK297" s="484">
        <v>29226</v>
      </c>
      <c r="GL297" s="484">
        <v>17649</v>
      </c>
      <c r="GM297" s="484">
        <v>13869</v>
      </c>
      <c r="GN297" s="484">
        <v>8674</v>
      </c>
      <c r="GO297" s="484">
        <v>5415</v>
      </c>
      <c r="GP297" s="484">
        <v>338</v>
      </c>
      <c r="GQ297" s="485">
        <v>118490</v>
      </c>
      <c r="GR297" s="484">
        <v>23</v>
      </c>
      <c r="GS297" s="484">
        <v>17282</v>
      </c>
      <c r="GT297" s="484">
        <v>15113</v>
      </c>
      <c r="GU297" s="484">
        <v>13737</v>
      </c>
      <c r="GV297" s="484">
        <v>5539</v>
      </c>
      <c r="GW297" s="484">
        <v>2876</v>
      </c>
      <c r="GX297" s="484">
        <v>1398</v>
      </c>
      <c r="GY297" s="484">
        <v>761</v>
      </c>
      <c r="GZ297" s="484">
        <v>49</v>
      </c>
      <c r="HA297" s="485">
        <v>56778</v>
      </c>
      <c r="HB297" s="460">
        <v>0</v>
      </c>
      <c r="HC297" s="460">
        <v>31.8</v>
      </c>
      <c r="HD297" s="460">
        <v>2.5</v>
      </c>
      <c r="HE297" s="460">
        <v>3.9</v>
      </c>
      <c r="HF297" s="460">
        <v>0</v>
      </c>
      <c r="HG297" s="460">
        <v>0.5</v>
      </c>
      <c r="HH297" s="460">
        <v>0</v>
      </c>
      <c r="HI297" s="460">
        <v>0</v>
      </c>
      <c r="HJ297" s="460">
        <v>0</v>
      </c>
      <c r="HK297" s="483">
        <v>38.700000000000003</v>
      </c>
      <c r="HL297" s="460">
        <v>58.75</v>
      </c>
      <c r="HM297" s="460">
        <v>32332.2</v>
      </c>
      <c r="HN297" s="460">
        <v>35484</v>
      </c>
      <c r="HO297" s="460">
        <v>39588.85</v>
      </c>
      <c r="HP297" s="460">
        <v>21855</v>
      </c>
      <c r="HQ297" s="460">
        <v>16041.5</v>
      </c>
      <c r="HR297" s="460">
        <v>9735.25</v>
      </c>
      <c r="HS297" s="460">
        <v>5991</v>
      </c>
      <c r="HT297" s="460">
        <v>375.75</v>
      </c>
      <c r="HU297" s="483">
        <v>161462.29999999999</v>
      </c>
      <c r="HV297" s="460">
        <v>32.6</v>
      </c>
      <c r="HW297" s="460">
        <v>21554.799999999999</v>
      </c>
      <c r="HX297" s="460">
        <v>27598.7</v>
      </c>
      <c r="HY297" s="460">
        <v>35190.1</v>
      </c>
      <c r="HZ297" s="460">
        <v>21855</v>
      </c>
      <c r="IA297" s="460">
        <v>19606.3</v>
      </c>
      <c r="IB297" s="460">
        <v>14062</v>
      </c>
      <c r="IC297" s="460">
        <v>9985</v>
      </c>
      <c r="ID297" s="460">
        <v>751.5</v>
      </c>
      <c r="IE297" s="483">
        <v>150636</v>
      </c>
      <c r="IF297" s="483">
        <v>0</v>
      </c>
      <c r="IG297" s="483">
        <v>150636</v>
      </c>
      <c r="IH297" s="460">
        <v>58.75</v>
      </c>
      <c r="II297" s="460">
        <v>32332.2</v>
      </c>
      <c r="IJ297" s="460">
        <v>35484</v>
      </c>
      <c r="IK297" s="460">
        <v>39588.85</v>
      </c>
      <c r="IL297" s="460">
        <v>21855</v>
      </c>
      <c r="IM297" s="460">
        <v>16041.5</v>
      </c>
      <c r="IN297" s="460">
        <v>9735.25</v>
      </c>
      <c r="IO297" s="460">
        <v>5991</v>
      </c>
      <c r="IP297" s="460">
        <v>375.75</v>
      </c>
      <c r="IQ297" s="483">
        <v>161462.29999999999</v>
      </c>
      <c r="IR297" s="460">
        <v>20.03</v>
      </c>
      <c r="IS297" s="460">
        <v>6179.41</v>
      </c>
      <c r="IT297" s="460">
        <v>3794.87</v>
      </c>
      <c r="IU297" s="460">
        <v>2113.27</v>
      </c>
      <c r="IV297" s="460">
        <v>587.24</v>
      </c>
      <c r="IW297" s="460">
        <v>211.49</v>
      </c>
      <c r="IX297" s="460">
        <v>92.23</v>
      </c>
      <c r="IY297" s="460">
        <v>30.29</v>
      </c>
      <c r="IZ297" s="460">
        <v>1.83</v>
      </c>
      <c r="JA297" s="483">
        <v>13030.66</v>
      </c>
      <c r="JB297" s="460">
        <v>38.72</v>
      </c>
      <c r="JC297" s="460">
        <v>26152.79</v>
      </c>
      <c r="JD297" s="460">
        <v>31689.13</v>
      </c>
      <c r="JE297" s="460">
        <v>37475.58</v>
      </c>
      <c r="JF297" s="460">
        <v>21267.759999999998</v>
      </c>
      <c r="JG297" s="460">
        <v>15830.01</v>
      </c>
      <c r="JH297" s="460">
        <v>9643.02</v>
      </c>
      <c r="JI297" s="460">
        <v>5960.71</v>
      </c>
      <c r="JJ297" s="460">
        <v>373.92</v>
      </c>
      <c r="JK297" s="483">
        <v>148431.64000000001</v>
      </c>
      <c r="JL297" s="460">
        <v>21.5</v>
      </c>
      <c r="JM297" s="460">
        <v>17435.2</v>
      </c>
      <c r="JN297" s="460">
        <v>24647.1</v>
      </c>
      <c r="JO297" s="460">
        <v>33311.599999999999</v>
      </c>
      <c r="JP297" s="460">
        <v>21267.8</v>
      </c>
      <c r="JQ297" s="460">
        <v>19347.8</v>
      </c>
      <c r="JR297" s="460">
        <v>13928.8</v>
      </c>
      <c r="JS297" s="460">
        <v>9934.5</v>
      </c>
      <c r="JT297" s="460">
        <v>747.8</v>
      </c>
      <c r="JU297" s="483">
        <v>140642.1</v>
      </c>
      <c r="JV297" s="483">
        <v>0</v>
      </c>
      <c r="JW297" s="483">
        <v>140642.1</v>
      </c>
      <c r="JX297" s="461"/>
      <c r="JY297" s="461"/>
      <c r="JZ297" s="461"/>
      <c r="KA297" s="461"/>
      <c r="KB297" s="461"/>
      <c r="KC297" s="461"/>
      <c r="KD297" s="461"/>
      <c r="KE297" s="461"/>
      <c r="KF297" s="461"/>
      <c r="KG297" s="461"/>
      <c r="KH297" s="461"/>
      <c r="KI297" s="461"/>
      <c r="KJ297" s="461"/>
      <c r="KK297" s="461"/>
      <c r="KL297" s="461"/>
      <c r="KM297" s="461"/>
      <c r="KN297" s="461"/>
      <c r="KO297" s="461"/>
      <c r="KP297" s="461"/>
      <c r="KQ297" s="461"/>
      <c r="KR297" s="461"/>
      <c r="KS297" s="461"/>
      <c r="KT297" s="461"/>
      <c r="KU297" s="461"/>
      <c r="KV297" s="461"/>
      <c r="KW297" s="461"/>
      <c r="KX297" s="462"/>
    </row>
    <row r="298" spans="1:310" s="463" customFormat="1" x14ac:dyDescent="0.2">
      <c r="A298" s="457" t="s">
        <v>589</v>
      </c>
      <c r="B298" s="473" t="s">
        <v>1146</v>
      </c>
      <c r="C298" s="464" t="s">
        <v>782</v>
      </c>
      <c r="D298" s="465" t="s">
        <v>590</v>
      </c>
      <c r="E298" s="484">
        <v>1640</v>
      </c>
      <c r="F298" s="484">
        <v>5815</v>
      </c>
      <c r="G298" s="484">
        <v>17220</v>
      </c>
      <c r="H298" s="484">
        <v>11475</v>
      </c>
      <c r="I298" s="484">
        <v>7570</v>
      </c>
      <c r="J298" s="484">
        <v>4302</v>
      </c>
      <c r="K298" s="484">
        <v>2888</v>
      </c>
      <c r="L298" s="484">
        <v>384</v>
      </c>
      <c r="M298" s="485">
        <v>51294</v>
      </c>
      <c r="N298" s="484">
        <v>208</v>
      </c>
      <c r="O298" s="484">
        <v>891</v>
      </c>
      <c r="P298" s="484">
        <v>352</v>
      </c>
      <c r="Q298" s="484">
        <v>310</v>
      </c>
      <c r="R298" s="484">
        <v>101</v>
      </c>
      <c r="S298" s="484">
        <v>41</v>
      </c>
      <c r="T298" s="484">
        <v>59</v>
      </c>
      <c r="U298" s="484">
        <v>5</v>
      </c>
      <c r="V298" s="485">
        <v>1967</v>
      </c>
      <c r="W298" s="484">
        <v>4</v>
      </c>
      <c r="X298" s="484">
        <v>2</v>
      </c>
      <c r="Y298" s="484">
        <v>0</v>
      </c>
      <c r="Z298" s="484">
        <v>1</v>
      </c>
      <c r="AA298" s="484">
        <v>2</v>
      </c>
      <c r="AB298" s="484">
        <v>0</v>
      </c>
      <c r="AC298" s="484">
        <v>0</v>
      </c>
      <c r="AD298" s="484">
        <v>0</v>
      </c>
      <c r="AE298" s="485">
        <v>9</v>
      </c>
      <c r="AF298" s="484">
        <v>1428</v>
      </c>
      <c r="AG298" s="484">
        <v>4922</v>
      </c>
      <c r="AH298" s="484">
        <v>16868</v>
      </c>
      <c r="AI298" s="484">
        <v>11164</v>
      </c>
      <c r="AJ298" s="484">
        <v>7467</v>
      </c>
      <c r="AK298" s="484">
        <v>4261</v>
      </c>
      <c r="AL298" s="484">
        <v>2829</v>
      </c>
      <c r="AM298" s="484">
        <v>379</v>
      </c>
      <c r="AN298" s="485">
        <v>49318</v>
      </c>
      <c r="AO298" s="484">
        <v>2</v>
      </c>
      <c r="AP298" s="484">
        <v>15</v>
      </c>
      <c r="AQ298" s="484">
        <v>77</v>
      </c>
      <c r="AR298" s="484">
        <v>62</v>
      </c>
      <c r="AS298" s="484">
        <v>58</v>
      </c>
      <c r="AT298" s="484">
        <v>26</v>
      </c>
      <c r="AU298" s="484">
        <v>22</v>
      </c>
      <c r="AV298" s="484">
        <v>15</v>
      </c>
      <c r="AW298" s="485">
        <v>277</v>
      </c>
      <c r="AX298" s="484">
        <v>2</v>
      </c>
      <c r="AY298" s="484">
        <v>15</v>
      </c>
      <c r="AZ298" s="484">
        <v>77</v>
      </c>
      <c r="BA298" s="484">
        <v>62</v>
      </c>
      <c r="BB298" s="484">
        <v>58</v>
      </c>
      <c r="BC298" s="484">
        <v>26</v>
      </c>
      <c r="BD298" s="484">
        <v>22</v>
      </c>
      <c r="BE298" s="484">
        <v>15</v>
      </c>
      <c r="BF298" s="486"/>
      <c r="BG298" s="485">
        <v>277</v>
      </c>
      <c r="BH298" s="484">
        <v>2</v>
      </c>
      <c r="BI298" s="484">
        <v>1441</v>
      </c>
      <c r="BJ298" s="484">
        <v>4984</v>
      </c>
      <c r="BK298" s="484">
        <v>16853</v>
      </c>
      <c r="BL298" s="484">
        <v>11160</v>
      </c>
      <c r="BM298" s="484">
        <v>7435</v>
      </c>
      <c r="BN298" s="484">
        <v>4257</v>
      </c>
      <c r="BO298" s="484">
        <v>2822</v>
      </c>
      <c r="BP298" s="484">
        <v>364</v>
      </c>
      <c r="BQ298" s="485">
        <v>49318</v>
      </c>
      <c r="BR298" s="484">
        <v>0</v>
      </c>
      <c r="BS298" s="484">
        <v>722</v>
      </c>
      <c r="BT298" s="484">
        <v>2846</v>
      </c>
      <c r="BU298" s="484">
        <v>5766</v>
      </c>
      <c r="BV298" s="484">
        <v>3045</v>
      </c>
      <c r="BW298" s="484">
        <v>1580</v>
      </c>
      <c r="BX298" s="484">
        <v>649</v>
      </c>
      <c r="BY298" s="484">
        <v>388</v>
      </c>
      <c r="BZ298" s="484">
        <v>34</v>
      </c>
      <c r="CA298" s="485">
        <v>15030</v>
      </c>
      <c r="CB298" s="484">
        <v>0</v>
      </c>
      <c r="CC298" s="484">
        <v>5</v>
      </c>
      <c r="CD298" s="484">
        <v>27</v>
      </c>
      <c r="CE298" s="484">
        <v>138</v>
      </c>
      <c r="CF298" s="484">
        <v>88</v>
      </c>
      <c r="CG298" s="484">
        <v>55</v>
      </c>
      <c r="CH298" s="484">
        <v>28</v>
      </c>
      <c r="CI298" s="484">
        <v>13</v>
      </c>
      <c r="CJ298" s="484">
        <v>1</v>
      </c>
      <c r="CK298" s="485">
        <v>355</v>
      </c>
      <c r="CL298" s="484">
        <v>0</v>
      </c>
      <c r="CM298" s="484">
        <v>0</v>
      </c>
      <c r="CN298" s="484">
        <v>1</v>
      </c>
      <c r="CO298" s="484">
        <v>12</v>
      </c>
      <c r="CP298" s="484">
        <v>11</v>
      </c>
      <c r="CQ298" s="484">
        <v>9</v>
      </c>
      <c r="CR298" s="484">
        <v>9</v>
      </c>
      <c r="CS298" s="484">
        <v>20</v>
      </c>
      <c r="CT298" s="484">
        <v>4</v>
      </c>
      <c r="CU298" s="485">
        <v>66</v>
      </c>
      <c r="CV298" s="484">
        <v>90</v>
      </c>
      <c r="CW298" s="484">
        <v>64</v>
      </c>
      <c r="CX298" s="484">
        <v>163</v>
      </c>
      <c r="CY298" s="484">
        <v>190</v>
      </c>
      <c r="CZ298" s="484">
        <v>164</v>
      </c>
      <c r="DA298" s="484">
        <v>117</v>
      </c>
      <c r="DB298" s="484">
        <v>143</v>
      </c>
      <c r="DC298" s="484">
        <v>55</v>
      </c>
      <c r="DD298" s="485">
        <v>986</v>
      </c>
      <c r="DE298" s="484">
        <v>50</v>
      </c>
      <c r="DF298" s="484">
        <v>94</v>
      </c>
      <c r="DG298" s="484">
        <v>149</v>
      </c>
      <c r="DH298" s="484">
        <v>114</v>
      </c>
      <c r="DI298" s="484">
        <v>51</v>
      </c>
      <c r="DJ298" s="484">
        <v>54</v>
      </c>
      <c r="DK298" s="484">
        <v>24</v>
      </c>
      <c r="DL298" s="484">
        <v>5</v>
      </c>
      <c r="DM298" s="485">
        <v>541</v>
      </c>
      <c r="DN298" s="484">
        <v>26</v>
      </c>
      <c r="DO298" s="484">
        <v>69</v>
      </c>
      <c r="DP298" s="484">
        <v>148</v>
      </c>
      <c r="DQ298" s="484">
        <v>73</v>
      </c>
      <c r="DR298" s="484">
        <v>42</v>
      </c>
      <c r="DS298" s="484">
        <v>11</v>
      </c>
      <c r="DT298" s="484">
        <v>20</v>
      </c>
      <c r="DU298" s="484">
        <v>3</v>
      </c>
      <c r="DV298" s="485">
        <v>392</v>
      </c>
      <c r="DW298" s="484">
        <v>7</v>
      </c>
      <c r="DX298" s="484">
        <v>4</v>
      </c>
      <c r="DY298" s="484">
        <v>8</v>
      </c>
      <c r="DZ298" s="484">
        <v>8</v>
      </c>
      <c r="EA298" s="484">
        <v>5</v>
      </c>
      <c r="EB298" s="484">
        <v>3</v>
      </c>
      <c r="EC298" s="484">
        <v>3</v>
      </c>
      <c r="ED298" s="484">
        <v>1</v>
      </c>
      <c r="EE298" s="485">
        <v>39</v>
      </c>
      <c r="EF298" s="484">
        <v>83</v>
      </c>
      <c r="EG298" s="484">
        <v>167</v>
      </c>
      <c r="EH298" s="484">
        <v>305</v>
      </c>
      <c r="EI298" s="484">
        <v>195</v>
      </c>
      <c r="EJ298" s="484">
        <v>98</v>
      </c>
      <c r="EK298" s="484">
        <v>68</v>
      </c>
      <c r="EL298" s="484">
        <v>47</v>
      </c>
      <c r="EM298" s="484">
        <v>9</v>
      </c>
      <c r="EN298" s="485">
        <v>972</v>
      </c>
      <c r="EO298" s="484">
        <v>57</v>
      </c>
      <c r="EP298" s="484">
        <v>98</v>
      </c>
      <c r="EQ298" s="484">
        <v>157</v>
      </c>
      <c r="ER298" s="484">
        <v>122</v>
      </c>
      <c r="ES298" s="484">
        <v>56</v>
      </c>
      <c r="ET298" s="484">
        <v>56</v>
      </c>
      <c r="EU298" s="484">
        <v>28</v>
      </c>
      <c r="EV298" s="484">
        <v>6</v>
      </c>
      <c r="EW298" s="485">
        <v>580</v>
      </c>
      <c r="EX298" s="484">
        <v>0</v>
      </c>
      <c r="EY298" s="484">
        <v>0</v>
      </c>
      <c r="EZ298" s="484">
        <v>0</v>
      </c>
      <c r="FA298" s="484">
        <v>0</v>
      </c>
      <c r="FB298" s="484">
        <v>0</v>
      </c>
      <c r="FC298" s="484">
        <v>0</v>
      </c>
      <c r="FD298" s="484">
        <v>0</v>
      </c>
      <c r="FE298" s="484">
        <v>0</v>
      </c>
      <c r="FF298" s="485">
        <v>0</v>
      </c>
      <c r="FG298" s="484">
        <v>0</v>
      </c>
      <c r="FH298" s="484">
        <v>0</v>
      </c>
      <c r="FI298" s="484">
        <v>0</v>
      </c>
      <c r="FJ298" s="484">
        <v>0</v>
      </c>
      <c r="FK298" s="484">
        <v>0</v>
      </c>
      <c r="FL298" s="484">
        <v>0</v>
      </c>
      <c r="FM298" s="484">
        <v>0</v>
      </c>
      <c r="FN298" s="484">
        <v>0</v>
      </c>
      <c r="FO298" s="485">
        <v>0</v>
      </c>
      <c r="FP298" s="484">
        <v>1</v>
      </c>
      <c r="FQ298" s="484">
        <v>1</v>
      </c>
      <c r="FR298" s="484">
        <v>14</v>
      </c>
      <c r="FS298" s="484">
        <v>20</v>
      </c>
      <c r="FT298" s="484">
        <v>13</v>
      </c>
      <c r="FU298" s="484">
        <v>4</v>
      </c>
      <c r="FV298" s="484">
        <v>4</v>
      </c>
      <c r="FW298" s="484">
        <v>0</v>
      </c>
      <c r="FX298" s="485">
        <v>57</v>
      </c>
      <c r="FY298" s="484">
        <v>56</v>
      </c>
      <c r="FZ298" s="484">
        <v>97</v>
      </c>
      <c r="GA298" s="484">
        <v>143</v>
      </c>
      <c r="GB298" s="484">
        <v>102</v>
      </c>
      <c r="GC298" s="484">
        <v>43</v>
      </c>
      <c r="GD298" s="484">
        <v>52</v>
      </c>
      <c r="GE298" s="484">
        <v>24</v>
      </c>
      <c r="GF298" s="484">
        <v>6</v>
      </c>
      <c r="GG298" s="485">
        <v>523</v>
      </c>
      <c r="GH298" s="484">
        <v>2</v>
      </c>
      <c r="GI298" s="484">
        <v>680</v>
      </c>
      <c r="GJ298" s="484">
        <v>2037</v>
      </c>
      <c r="GK298" s="484">
        <v>10781</v>
      </c>
      <c r="GL298" s="484">
        <v>7935</v>
      </c>
      <c r="GM298" s="484">
        <v>5744</v>
      </c>
      <c r="GN298" s="484">
        <v>3557</v>
      </c>
      <c r="GO298" s="484">
        <v>2378</v>
      </c>
      <c r="GP298" s="484">
        <v>321</v>
      </c>
      <c r="GQ298" s="485">
        <v>33435</v>
      </c>
      <c r="GR298" s="484">
        <v>0</v>
      </c>
      <c r="GS298" s="484">
        <v>761</v>
      </c>
      <c r="GT298" s="484">
        <v>2947</v>
      </c>
      <c r="GU298" s="484">
        <v>6072</v>
      </c>
      <c r="GV298" s="484">
        <v>3225</v>
      </c>
      <c r="GW298" s="484">
        <v>1691</v>
      </c>
      <c r="GX298" s="484">
        <v>700</v>
      </c>
      <c r="GY298" s="484">
        <v>444</v>
      </c>
      <c r="GZ298" s="484">
        <v>43</v>
      </c>
      <c r="HA298" s="485">
        <v>15883</v>
      </c>
      <c r="HB298" s="460">
        <v>0</v>
      </c>
      <c r="HC298" s="460">
        <v>18.600000000000001</v>
      </c>
      <c r="HD298" s="460">
        <v>4.9000000000000004</v>
      </c>
      <c r="HE298" s="460">
        <v>4.5</v>
      </c>
      <c r="HF298" s="460">
        <v>0.9</v>
      </c>
      <c r="HG298" s="460">
        <v>0</v>
      </c>
      <c r="HH298" s="460">
        <v>0.5</v>
      </c>
      <c r="HI298" s="460">
        <v>0</v>
      </c>
      <c r="HJ298" s="460">
        <v>0</v>
      </c>
      <c r="HK298" s="483">
        <v>29.4</v>
      </c>
      <c r="HL298" s="460">
        <v>2</v>
      </c>
      <c r="HM298" s="460">
        <v>1242.6500000000001</v>
      </c>
      <c r="HN298" s="460">
        <v>4247.1000000000004</v>
      </c>
      <c r="HO298" s="460">
        <v>15339.5</v>
      </c>
      <c r="HP298" s="460">
        <v>10363.1</v>
      </c>
      <c r="HQ298" s="460">
        <v>7016.25</v>
      </c>
      <c r="HR298" s="460">
        <v>4085</v>
      </c>
      <c r="HS298" s="460">
        <v>2709.75</v>
      </c>
      <c r="HT298" s="460">
        <v>353.5</v>
      </c>
      <c r="HU298" s="483">
        <v>45358.85</v>
      </c>
      <c r="HV298" s="460">
        <v>1.1000000000000001</v>
      </c>
      <c r="HW298" s="460">
        <v>828.4</v>
      </c>
      <c r="HX298" s="460">
        <v>3303.3</v>
      </c>
      <c r="HY298" s="460">
        <v>13635.1</v>
      </c>
      <c r="HZ298" s="460">
        <v>10363.1</v>
      </c>
      <c r="IA298" s="460">
        <v>8575.4</v>
      </c>
      <c r="IB298" s="460">
        <v>5900.6</v>
      </c>
      <c r="IC298" s="460">
        <v>4516.3</v>
      </c>
      <c r="ID298" s="460">
        <v>707</v>
      </c>
      <c r="IE298" s="483">
        <v>47830.3</v>
      </c>
      <c r="IF298" s="483">
        <v>936.1</v>
      </c>
      <c r="IG298" s="483">
        <v>48766.400000000001</v>
      </c>
      <c r="IH298" s="460">
        <v>2</v>
      </c>
      <c r="II298" s="460">
        <v>1242.6500000000001</v>
      </c>
      <c r="IJ298" s="460">
        <v>4247.1000000000004</v>
      </c>
      <c r="IK298" s="460">
        <v>15339.5</v>
      </c>
      <c r="IL298" s="460">
        <v>10363.1</v>
      </c>
      <c r="IM298" s="460">
        <v>7016.25</v>
      </c>
      <c r="IN298" s="460">
        <v>4085</v>
      </c>
      <c r="IO298" s="460">
        <v>2709.75</v>
      </c>
      <c r="IP298" s="460">
        <v>353.5</v>
      </c>
      <c r="IQ298" s="483">
        <v>45358.85</v>
      </c>
      <c r="IR298" s="460">
        <v>0</v>
      </c>
      <c r="IS298" s="460">
        <v>183.26</v>
      </c>
      <c r="IT298" s="460">
        <v>817.19</v>
      </c>
      <c r="IU298" s="460">
        <v>1490.35</v>
      </c>
      <c r="IV298" s="460">
        <v>316.94</v>
      </c>
      <c r="IW298" s="460">
        <v>81.7</v>
      </c>
      <c r="IX298" s="460">
        <v>17.72</v>
      </c>
      <c r="IY298" s="460">
        <v>10.59</v>
      </c>
      <c r="IZ298" s="460">
        <v>0.91</v>
      </c>
      <c r="JA298" s="483">
        <v>2918.66</v>
      </c>
      <c r="JB298" s="460">
        <v>2</v>
      </c>
      <c r="JC298" s="460">
        <v>1059.3900000000001</v>
      </c>
      <c r="JD298" s="460">
        <v>3429.91</v>
      </c>
      <c r="JE298" s="460">
        <v>13849.15</v>
      </c>
      <c r="JF298" s="460">
        <v>10046.16</v>
      </c>
      <c r="JG298" s="460">
        <v>6934.55</v>
      </c>
      <c r="JH298" s="460">
        <v>4067.28</v>
      </c>
      <c r="JI298" s="460">
        <v>2699.16</v>
      </c>
      <c r="JJ298" s="460">
        <v>352.59</v>
      </c>
      <c r="JK298" s="483">
        <v>42440.19</v>
      </c>
      <c r="JL298" s="460">
        <v>1.1000000000000001</v>
      </c>
      <c r="JM298" s="460">
        <v>706.3</v>
      </c>
      <c r="JN298" s="460">
        <v>2667.7</v>
      </c>
      <c r="JO298" s="460">
        <v>12310.4</v>
      </c>
      <c r="JP298" s="460">
        <v>10046.200000000001</v>
      </c>
      <c r="JQ298" s="460">
        <v>8475.6</v>
      </c>
      <c r="JR298" s="460">
        <v>5875</v>
      </c>
      <c r="JS298" s="460">
        <v>4498.6000000000004</v>
      </c>
      <c r="JT298" s="460">
        <v>705.2</v>
      </c>
      <c r="JU298" s="483">
        <v>45286.1</v>
      </c>
      <c r="JV298" s="483">
        <v>936.1</v>
      </c>
      <c r="JW298" s="483">
        <v>46222.2</v>
      </c>
      <c r="JX298" s="461"/>
      <c r="JY298" s="461"/>
      <c r="JZ298" s="461"/>
      <c r="KA298" s="461"/>
      <c r="KB298" s="461"/>
      <c r="KC298" s="461"/>
      <c r="KD298" s="461"/>
      <c r="KE298" s="461"/>
      <c r="KF298" s="461"/>
      <c r="KG298" s="461"/>
      <c r="KH298" s="461"/>
      <c r="KI298" s="461"/>
      <c r="KJ298" s="461"/>
      <c r="KK298" s="461"/>
      <c r="KL298" s="461"/>
      <c r="KM298" s="461"/>
      <c r="KN298" s="461"/>
      <c r="KO298" s="461"/>
      <c r="KP298" s="461"/>
      <c r="KQ298" s="461"/>
      <c r="KR298" s="461"/>
      <c r="KS298" s="461"/>
      <c r="KT298" s="461"/>
      <c r="KU298" s="461"/>
      <c r="KV298" s="461"/>
      <c r="KW298" s="461"/>
      <c r="KX298" s="462"/>
    </row>
    <row r="299" spans="1:310" s="463" customFormat="1" x14ac:dyDescent="0.2">
      <c r="A299" s="457" t="s">
        <v>591</v>
      </c>
      <c r="B299" s="473" t="s">
        <v>1147</v>
      </c>
      <c r="C299" s="464" t="s">
        <v>801</v>
      </c>
      <c r="D299" s="465" t="s">
        <v>592</v>
      </c>
      <c r="E299" s="484">
        <v>12399</v>
      </c>
      <c r="F299" s="484">
        <v>28421</v>
      </c>
      <c r="G299" s="484">
        <v>16694</v>
      </c>
      <c r="H299" s="484">
        <v>11941</v>
      </c>
      <c r="I299" s="484">
        <v>6977</v>
      </c>
      <c r="J299" s="484">
        <v>2906</v>
      </c>
      <c r="K299" s="484">
        <v>2035</v>
      </c>
      <c r="L299" s="484">
        <v>192</v>
      </c>
      <c r="M299" s="485">
        <v>81565</v>
      </c>
      <c r="N299" s="484">
        <v>863</v>
      </c>
      <c r="O299" s="484">
        <v>1470</v>
      </c>
      <c r="P299" s="484">
        <v>1442</v>
      </c>
      <c r="Q299" s="484">
        <v>1413</v>
      </c>
      <c r="R299" s="484">
        <v>755</v>
      </c>
      <c r="S299" s="484">
        <v>153</v>
      </c>
      <c r="T299" s="484">
        <v>56</v>
      </c>
      <c r="U299" s="484">
        <v>10</v>
      </c>
      <c r="V299" s="485">
        <v>6162</v>
      </c>
      <c r="W299" s="484">
        <v>7</v>
      </c>
      <c r="X299" s="484">
        <v>2</v>
      </c>
      <c r="Y299" s="484">
        <v>0</v>
      </c>
      <c r="Z299" s="484">
        <v>3</v>
      </c>
      <c r="AA299" s="484">
        <v>0</v>
      </c>
      <c r="AB299" s="484">
        <v>0</v>
      </c>
      <c r="AC299" s="484">
        <v>0</v>
      </c>
      <c r="AD299" s="484">
        <v>0</v>
      </c>
      <c r="AE299" s="485">
        <v>12</v>
      </c>
      <c r="AF299" s="484">
        <v>11529</v>
      </c>
      <c r="AG299" s="484">
        <v>26949</v>
      </c>
      <c r="AH299" s="484">
        <v>15252</v>
      </c>
      <c r="AI299" s="484">
        <v>10525</v>
      </c>
      <c r="AJ299" s="484">
        <v>6222</v>
      </c>
      <c r="AK299" s="484">
        <v>2753</v>
      </c>
      <c r="AL299" s="484">
        <v>1979</v>
      </c>
      <c r="AM299" s="484">
        <v>182</v>
      </c>
      <c r="AN299" s="485">
        <v>75391</v>
      </c>
      <c r="AO299" s="484">
        <v>26</v>
      </c>
      <c r="AP299" s="484">
        <v>124</v>
      </c>
      <c r="AQ299" s="484">
        <v>85</v>
      </c>
      <c r="AR299" s="484">
        <v>90</v>
      </c>
      <c r="AS299" s="484">
        <v>57</v>
      </c>
      <c r="AT299" s="484">
        <v>34</v>
      </c>
      <c r="AU299" s="484">
        <v>25</v>
      </c>
      <c r="AV299" s="484">
        <v>20</v>
      </c>
      <c r="AW299" s="485">
        <v>461</v>
      </c>
      <c r="AX299" s="484">
        <v>26</v>
      </c>
      <c r="AY299" s="484">
        <v>124</v>
      </c>
      <c r="AZ299" s="484">
        <v>85</v>
      </c>
      <c r="BA299" s="484">
        <v>90</v>
      </c>
      <c r="BB299" s="484">
        <v>57</v>
      </c>
      <c r="BC299" s="484">
        <v>34</v>
      </c>
      <c r="BD299" s="484">
        <v>25</v>
      </c>
      <c r="BE299" s="484">
        <v>20</v>
      </c>
      <c r="BF299" s="486"/>
      <c r="BG299" s="485">
        <v>461</v>
      </c>
      <c r="BH299" s="484">
        <v>26</v>
      </c>
      <c r="BI299" s="484">
        <v>11627</v>
      </c>
      <c r="BJ299" s="484">
        <v>26910</v>
      </c>
      <c r="BK299" s="484">
        <v>15257</v>
      </c>
      <c r="BL299" s="484">
        <v>10492</v>
      </c>
      <c r="BM299" s="484">
        <v>6199</v>
      </c>
      <c r="BN299" s="484">
        <v>2744</v>
      </c>
      <c r="BO299" s="484">
        <v>1974</v>
      </c>
      <c r="BP299" s="484">
        <v>162</v>
      </c>
      <c r="BQ299" s="485">
        <v>75391</v>
      </c>
      <c r="BR299" s="484">
        <v>10</v>
      </c>
      <c r="BS299" s="484">
        <v>6725</v>
      </c>
      <c r="BT299" s="484">
        <v>9598</v>
      </c>
      <c r="BU299" s="484">
        <v>4217</v>
      </c>
      <c r="BV299" s="484">
        <v>2334</v>
      </c>
      <c r="BW299" s="484">
        <v>1022</v>
      </c>
      <c r="BX299" s="484">
        <v>416</v>
      </c>
      <c r="BY299" s="484">
        <v>273</v>
      </c>
      <c r="BZ299" s="484">
        <v>10</v>
      </c>
      <c r="CA299" s="485">
        <v>24605</v>
      </c>
      <c r="CB299" s="484">
        <v>0</v>
      </c>
      <c r="CC299" s="484">
        <v>75</v>
      </c>
      <c r="CD299" s="484">
        <v>271</v>
      </c>
      <c r="CE299" s="484">
        <v>152</v>
      </c>
      <c r="CF299" s="484">
        <v>124</v>
      </c>
      <c r="CG299" s="484">
        <v>61</v>
      </c>
      <c r="CH299" s="484">
        <v>24</v>
      </c>
      <c r="CI299" s="484">
        <v>13</v>
      </c>
      <c r="CJ299" s="484">
        <v>1</v>
      </c>
      <c r="CK299" s="485">
        <v>721</v>
      </c>
      <c r="CL299" s="484">
        <v>0</v>
      </c>
      <c r="CM299" s="484">
        <v>10</v>
      </c>
      <c r="CN299" s="484">
        <v>18</v>
      </c>
      <c r="CO299" s="484">
        <v>11</v>
      </c>
      <c r="CP299" s="484">
        <v>9</v>
      </c>
      <c r="CQ299" s="484">
        <v>12</v>
      </c>
      <c r="CR299" s="484">
        <v>7</v>
      </c>
      <c r="CS299" s="484">
        <v>18</v>
      </c>
      <c r="CT299" s="484">
        <v>9</v>
      </c>
      <c r="CU299" s="485">
        <v>94</v>
      </c>
      <c r="CV299" s="484">
        <v>84</v>
      </c>
      <c r="CW299" s="484">
        <v>145</v>
      </c>
      <c r="CX299" s="484">
        <v>83</v>
      </c>
      <c r="CY299" s="484">
        <v>62</v>
      </c>
      <c r="CZ299" s="484">
        <v>58</v>
      </c>
      <c r="DA299" s="484">
        <v>25</v>
      </c>
      <c r="DB299" s="484">
        <v>27</v>
      </c>
      <c r="DC299" s="484">
        <v>5</v>
      </c>
      <c r="DD299" s="485">
        <v>489</v>
      </c>
      <c r="DE299" s="484">
        <v>261</v>
      </c>
      <c r="DF299" s="484">
        <v>355</v>
      </c>
      <c r="DG299" s="484">
        <v>189</v>
      </c>
      <c r="DH299" s="484">
        <v>129</v>
      </c>
      <c r="DI299" s="484">
        <v>69</v>
      </c>
      <c r="DJ299" s="484">
        <v>31</v>
      </c>
      <c r="DK299" s="484">
        <v>18</v>
      </c>
      <c r="DL299" s="484">
        <v>2</v>
      </c>
      <c r="DM299" s="485">
        <v>1054</v>
      </c>
      <c r="DN299" s="484">
        <v>11</v>
      </c>
      <c r="DO299" s="484">
        <v>17</v>
      </c>
      <c r="DP299" s="484">
        <v>16</v>
      </c>
      <c r="DQ299" s="484">
        <v>3</v>
      </c>
      <c r="DR299" s="484">
        <v>4</v>
      </c>
      <c r="DS299" s="484">
        <v>0</v>
      </c>
      <c r="DT299" s="484">
        <v>0</v>
      </c>
      <c r="DU299" s="484">
        <v>2</v>
      </c>
      <c r="DV299" s="485">
        <v>53</v>
      </c>
      <c r="DW299" s="484">
        <v>50</v>
      </c>
      <c r="DX299" s="484">
        <v>63</v>
      </c>
      <c r="DY299" s="484">
        <v>29</v>
      </c>
      <c r="DZ299" s="484">
        <v>18</v>
      </c>
      <c r="EA299" s="484">
        <v>18</v>
      </c>
      <c r="EB299" s="484">
        <v>2</v>
      </c>
      <c r="EC299" s="484">
        <v>8</v>
      </c>
      <c r="ED299" s="484">
        <v>5</v>
      </c>
      <c r="EE299" s="485">
        <v>193</v>
      </c>
      <c r="EF299" s="484">
        <v>322</v>
      </c>
      <c r="EG299" s="484">
        <v>435</v>
      </c>
      <c r="EH299" s="484">
        <v>234</v>
      </c>
      <c r="EI299" s="484">
        <v>150</v>
      </c>
      <c r="EJ299" s="484">
        <v>91</v>
      </c>
      <c r="EK299" s="484">
        <v>33</v>
      </c>
      <c r="EL299" s="484">
        <v>26</v>
      </c>
      <c r="EM299" s="484">
        <v>9</v>
      </c>
      <c r="EN299" s="485">
        <v>1300</v>
      </c>
      <c r="EO299" s="484">
        <v>168</v>
      </c>
      <c r="EP299" s="484">
        <v>202</v>
      </c>
      <c r="EQ299" s="484">
        <v>100</v>
      </c>
      <c r="ER299" s="484">
        <v>75</v>
      </c>
      <c r="ES299" s="484">
        <v>37</v>
      </c>
      <c r="ET299" s="484">
        <v>17</v>
      </c>
      <c r="EU299" s="484">
        <v>18</v>
      </c>
      <c r="EV299" s="484">
        <v>8</v>
      </c>
      <c r="EW299" s="485">
        <v>625</v>
      </c>
      <c r="EX299" s="484">
        <v>0</v>
      </c>
      <c r="EY299" s="484">
        <v>0</v>
      </c>
      <c r="EZ299" s="484">
        <v>0</v>
      </c>
      <c r="FA299" s="484">
        <v>0</v>
      </c>
      <c r="FB299" s="484">
        <v>0</v>
      </c>
      <c r="FC299" s="484">
        <v>0</v>
      </c>
      <c r="FD299" s="484">
        <v>0</v>
      </c>
      <c r="FE299" s="484">
        <v>0</v>
      </c>
      <c r="FF299" s="485">
        <v>0</v>
      </c>
      <c r="FG299" s="484">
        <v>0</v>
      </c>
      <c r="FH299" s="484">
        <v>0</v>
      </c>
      <c r="FI299" s="484">
        <v>0</v>
      </c>
      <c r="FJ299" s="484">
        <v>0</v>
      </c>
      <c r="FK299" s="484">
        <v>0</v>
      </c>
      <c r="FL299" s="484">
        <v>0</v>
      </c>
      <c r="FM299" s="484">
        <v>0</v>
      </c>
      <c r="FN299" s="484">
        <v>0</v>
      </c>
      <c r="FO299" s="485">
        <v>0</v>
      </c>
      <c r="FP299" s="484">
        <v>4</v>
      </c>
      <c r="FQ299" s="484">
        <v>4</v>
      </c>
      <c r="FR299" s="484">
        <v>5</v>
      </c>
      <c r="FS299" s="484">
        <v>1</v>
      </c>
      <c r="FT299" s="484">
        <v>0</v>
      </c>
      <c r="FU299" s="484">
        <v>0</v>
      </c>
      <c r="FV299" s="484">
        <v>0</v>
      </c>
      <c r="FW299" s="484">
        <v>1</v>
      </c>
      <c r="FX299" s="485">
        <v>15</v>
      </c>
      <c r="FY299" s="484">
        <v>164</v>
      </c>
      <c r="FZ299" s="484">
        <v>198</v>
      </c>
      <c r="GA299" s="484">
        <v>95</v>
      </c>
      <c r="GB299" s="484">
        <v>74</v>
      </c>
      <c r="GC299" s="484">
        <v>37</v>
      </c>
      <c r="GD299" s="484">
        <v>17</v>
      </c>
      <c r="GE299" s="484">
        <v>18</v>
      </c>
      <c r="GF299" s="484">
        <v>7</v>
      </c>
      <c r="GG299" s="485">
        <v>610</v>
      </c>
      <c r="GH299" s="484">
        <v>16</v>
      </c>
      <c r="GI299" s="484">
        <v>4745</v>
      </c>
      <c r="GJ299" s="484">
        <v>16943</v>
      </c>
      <c r="GK299" s="484">
        <v>10831</v>
      </c>
      <c r="GL299" s="484">
        <v>8004</v>
      </c>
      <c r="GM299" s="484">
        <v>5081</v>
      </c>
      <c r="GN299" s="484">
        <v>2295</v>
      </c>
      <c r="GO299" s="484">
        <v>1662</v>
      </c>
      <c r="GP299" s="484">
        <v>135</v>
      </c>
      <c r="GQ299" s="485">
        <v>49712</v>
      </c>
      <c r="GR299" s="484">
        <v>10</v>
      </c>
      <c r="GS299" s="484">
        <v>6882</v>
      </c>
      <c r="GT299" s="484">
        <v>9967</v>
      </c>
      <c r="GU299" s="484">
        <v>4426</v>
      </c>
      <c r="GV299" s="484">
        <v>2488</v>
      </c>
      <c r="GW299" s="484">
        <v>1118</v>
      </c>
      <c r="GX299" s="484">
        <v>449</v>
      </c>
      <c r="GY299" s="484">
        <v>312</v>
      </c>
      <c r="GZ299" s="484">
        <v>27</v>
      </c>
      <c r="HA299" s="485">
        <v>25679</v>
      </c>
      <c r="HB299" s="460">
        <v>0.5</v>
      </c>
      <c r="HC299" s="460">
        <v>21.13</v>
      </c>
      <c r="HD299" s="460">
        <v>0.88</v>
      </c>
      <c r="HE299" s="460">
        <v>1</v>
      </c>
      <c r="HF299" s="460">
        <v>0.5</v>
      </c>
      <c r="HG299" s="460">
        <v>0.5</v>
      </c>
      <c r="HH299" s="460">
        <v>0</v>
      </c>
      <c r="HI299" s="460">
        <v>0</v>
      </c>
      <c r="HJ299" s="460">
        <v>0</v>
      </c>
      <c r="HK299" s="483">
        <v>24.51</v>
      </c>
      <c r="HL299" s="460">
        <v>23</v>
      </c>
      <c r="HM299" s="460">
        <v>9975.8700000000008</v>
      </c>
      <c r="HN299" s="460">
        <v>24516.27</v>
      </c>
      <c r="HO299" s="460">
        <v>14193.25</v>
      </c>
      <c r="HP299" s="460">
        <v>9890.4</v>
      </c>
      <c r="HQ299" s="460">
        <v>5945.05</v>
      </c>
      <c r="HR299" s="460">
        <v>2632.5</v>
      </c>
      <c r="HS299" s="460">
        <v>1906.5</v>
      </c>
      <c r="HT299" s="460">
        <v>162.65</v>
      </c>
      <c r="HU299" s="483">
        <v>69245.490000000005</v>
      </c>
      <c r="HV299" s="460">
        <v>12.8</v>
      </c>
      <c r="HW299" s="460">
        <v>6650.6</v>
      </c>
      <c r="HX299" s="460">
        <v>19068.2</v>
      </c>
      <c r="HY299" s="460">
        <v>12616.2</v>
      </c>
      <c r="HZ299" s="460">
        <v>9890.4</v>
      </c>
      <c r="IA299" s="460">
        <v>7266.2</v>
      </c>
      <c r="IB299" s="460">
        <v>3802.5</v>
      </c>
      <c r="IC299" s="460">
        <v>3177.5</v>
      </c>
      <c r="ID299" s="460">
        <v>325.3</v>
      </c>
      <c r="IE299" s="483">
        <v>62809.7</v>
      </c>
      <c r="IF299" s="483">
        <v>305</v>
      </c>
      <c r="IG299" s="483">
        <v>63114.7</v>
      </c>
      <c r="IH299" s="460">
        <v>23</v>
      </c>
      <c r="II299" s="460">
        <v>9975.8700000000008</v>
      </c>
      <c r="IJ299" s="460">
        <v>24516.27</v>
      </c>
      <c r="IK299" s="460">
        <v>14193.25</v>
      </c>
      <c r="IL299" s="460">
        <v>9890.4</v>
      </c>
      <c r="IM299" s="460">
        <v>5945.05</v>
      </c>
      <c r="IN299" s="460">
        <v>2632.5</v>
      </c>
      <c r="IO299" s="460">
        <v>1906.5</v>
      </c>
      <c r="IP299" s="460">
        <v>162.65</v>
      </c>
      <c r="IQ299" s="483">
        <v>69245.490000000005</v>
      </c>
      <c r="IR299" s="460">
        <v>6.98</v>
      </c>
      <c r="IS299" s="460">
        <v>2523.08</v>
      </c>
      <c r="IT299" s="460">
        <v>2746.75</v>
      </c>
      <c r="IU299" s="460">
        <v>702.52</v>
      </c>
      <c r="IV299" s="460">
        <v>256.06</v>
      </c>
      <c r="IW299" s="460">
        <v>80.37</v>
      </c>
      <c r="IX299" s="460">
        <v>24.75</v>
      </c>
      <c r="IY299" s="460">
        <v>9.82</v>
      </c>
      <c r="IZ299" s="460">
        <v>0</v>
      </c>
      <c r="JA299" s="483">
        <v>6350.33</v>
      </c>
      <c r="JB299" s="460">
        <v>16.02</v>
      </c>
      <c r="JC299" s="460">
        <v>7452.79</v>
      </c>
      <c r="JD299" s="460">
        <v>21769.52</v>
      </c>
      <c r="JE299" s="460">
        <v>13490.73</v>
      </c>
      <c r="JF299" s="460">
        <v>9634.34</v>
      </c>
      <c r="JG299" s="460">
        <v>5864.68</v>
      </c>
      <c r="JH299" s="460">
        <v>2607.75</v>
      </c>
      <c r="JI299" s="460">
        <v>1896.68</v>
      </c>
      <c r="JJ299" s="460">
        <v>162.65</v>
      </c>
      <c r="JK299" s="483">
        <v>62895.16</v>
      </c>
      <c r="JL299" s="460">
        <v>8.9</v>
      </c>
      <c r="JM299" s="460">
        <v>4968.5</v>
      </c>
      <c r="JN299" s="460">
        <v>16931.8</v>
      </c>
      <c r="JO299" s="460">
        <v>11991.8</v>
      </c>
      <c r="JP299" s="460">
        <v>9634.2999999999993</v>
      </c>
      <c r="JQ299" s="460">
        <v>7167.9</v>
      </c>
      <c r="JR299" s="460">
        <v>3766.8</v>
      </c>
      <c r="JS299" s="460">
        <v>3161.1</v>
      </c>
      <c r="JT299" s="460">
        <v>325.3</v>
      </c>
      <c r="JU299" s="483">
        <v>57956.4</v>
      </c>
      <c r="JV299" s="483">
        <v>305</v>
      </c>
      <c r="JW299" s="483">
        <v>58261.4</v>
      </c>
      <c r="JX299" s="461"/>
      <c r="JY299" s="461"/>
      <c r="JZ299" s="461"/>
      <c r="KA299" s="461"/>
      <c r="KB299" s="461"/>
      <c r="KC299" s="461"/>
      <c r="KD299" s="461"/>
      <c r="KE299" s="461"/>
      <c r="KF299" s="461"/>
      <c r="KG299" s="461"/>
      <c r="KH299" s="461"/>
      <c r="KI299" s="461"/>
      <c r="KJ299" s="461"/>
      <c r="KK299" s="461"/>
      <c r="KL299" s="461"/>
      <c r="KM299" s="461"/>
      <c r="KN299" s="461"/>
      <c r="KO299" s="461"/>
      <c r="KP299" s="461"/>
      <c r="KQ299" s="461"/>
      <c r="KR299" s="461"/>
      <c r="KS299" s="461"/>
      <c r="KT299" s="461"/>
      <c r="KU299" s="461"/>
      <c r="KV299" s="461"/>
      <c r="KW299" s="461"/>
      <c r="KX299" s="462"/>
    </row>
    <row r="300" spans="1:310" s="463" customFormat="1" x14ac:dyDescent="0.2">
      <c r="A300" s="457" t="s">
        <v>593</v>
      </c>
      <c r="B300" s="473" t="s">
        <v>1148</v>
      </c>
      <c r="C300" s="464" t="s">
        <v>640</v>
      </c>
      <c r="D300" s="465" t="s">
        <v>594</v>
      </c>
      <c r="E300" s="484">
        <v>1705</v>
      </c>
      <c r="F300" s="484">
        <v>6465</v>
      </c>
      <c r="G300" s="484">
        <v>15797</v>
      </c>
      <c r="H300" s="484">
        <v>22845</v>
      </c>
      <c r="I300" s="484">
        <v>23850</v>
      </c>
      <c r="J300" s="484">
        <v>18676</v>
      </c>
      <c r="K300" s="484">
        <v>23738</v>
      </c>
      <c r="L300" s="484">
        <v>16304</v>
      </c>
      <c r="M300" s="485">
        <v>129380</v>
      </c>
      <c r="N300" s="484">
        <v>67</v>
      </c>
      <c r="O300" s="484">
        <v>244</v>
      </c>
      <c r="P300" s="484">
        <v>398</v>
      </c>
      <c r="Q300" s="484">
        <v>656</v>
      </c>
      <c r="R300" s="484">
        <v>828</v>
      </c>
      <c r="S300" s="484">
        <v>782</v>
      </c>
      <c r="T300" s="484">
        <v>998</v>
      </c>
      <c r="U300" s="484">
        <v>476</v>
      </c>
      <c r="V300" s="485">
        <v>4449</v>
      </c>
      <c r="W300" s="484">
        <v>0</v>
      </c>
      <c r="X300" s="484">
        <v>0</v>
      </c>
      <c r="Y300" s="484">
        <v>0</v>
      </c>
      <c r="Z300" s="484">
        <v>0</v>
      </c>
      <c r="AA300" s="484">
        <v>0</v>
      </c>
      <c r="AB300" s="484">
        <v>0</v>
      </c>
      <c r="AC300" s="484">
        <v>0</v>
      </c>
      <c r="AD300" s="484">
        <v>0</v>
      </c>
      <c r="AE300" s="485">
        <v>0</v>
      </c>
      <c r="AF300" s="484">
        <v>1638</v>
      </c>
      <c r="AG300" s="484">
        <v>6221</v>
      </c>
      <c r="AH300" s="484">
        <v>15399</v>
      </c>
      <c r="AI300" s="484">
        <v>22189</v>
      </c>
      <c r="AJ300" s="484">
        <v>23022</v>
      </c>
      <c r="AK300" s="484">
        <v>17894</v>
      </c>
      <c r="AL300" s="484">
        <v>22740</v>
      </c>
      <c r="AM300" s="484">
        <v>15828</v>
      </c>
      <c r="AN300" s="485">
        <v>124931</v>
      </c>
      <c r="AO300" s="484">
        <v>2</v>
      </c>
      <c r="AP300" s="484">
        <v>11</v>
      </c>
      <c r="AQ300" s="484">
        <v>16</v>
      </c>
      <c r="AR300" s="484">
        <v>34</v>
      </c>
      <c r="AS300" s="484">
        <v>14</v>
      </c>
      <c r="AT300" s="484">
        <v>31</v>
      </c>
      <c r="AU300" s="484">
        <v>8</v>
      </c>
      <c r="AV300" s="484">
        <v>0</v>
      </c>
      <c r="AW300" s="485">
        <v>116</v>
      </c>
      <c r="AX300" s="484">
        <v>2</v>
      </c>
      <c r="AY300" s="484">
        <v>11</v>
      </c>
      <c r="AZ300" s="484">
        <v>16</v>
      </c>
      <c r="BA300" s="484">
        <v>34</v>
      </c>
      <c r="BB300" s="484">
        <v>14</v>
      </c>
      <c r="BC300" s="484">
        <v>31</v>
      </c>
      <c r="BD300" s="484">
        <v>8</v>
      </c>
      <c r="BE300" s="484">
        <v>0</v>
      </c>
      <c r="BF300" s="486"/>
      <c r="BG300" s="485">
        <v>116</v>
      </c>
      <c r="BH300" s="484">
        <v>2</v>
      </c>
      <c r="BI300" s="484">
        <v>1647</v>
      </c>
      <c r="BJ300" s="484">
        <v>6226</v>
      </c>
      <c r="BK300" s="484">
        <v>15417</v>
      </c>
      <c r="BL300" s="484">
        <v>22169</v>
      </c>
      <c r="BM300" s="484">
        <v>23039</v>
      </c>
      <c r="BN300" s="484">
        <v>17871</v>
      </c>
      <c r="BO300" s="484">
        <v>22732</v>
      </c>
      <c r="BP300" s="484">
        <v>15828</v>
      </c>
      <c r="BQ300" s="485">
        <v>124931</v>
      </c>
      <c r="BR300" s="484">
        <v>0</v>
      </c>
      <c r="BS300" s="484">
        <v>897</v>
      </c>
      <c r="BT300" s="484">
        <v>3825</v>
      </c>
      <c r="BU300" s="484">
        <v>7560</v>
      </c>
      <c r="BV300" s="484">
        <v>9044</v>
      </c>
      <c r="BW300" s="484">
        <v>7866</v>
      </c>
      <c r="BX300" s="484">
        <v>4712</v>
      </c>
      <c r="BY300" s="484">
        <v>4565</v>
      </c>
      <c r="BZ300" s="484">
        <v>1824</v>
      </c>
      <c r="CA300" s="485">
        <v>40293</v>
      </c>
      <c r="CB300" s="484">
        <v>0</v>
      </c>
      <c r="CC300" s="484">
        <v>6</v>
      </c>
      <c r="CD300" s="484">
        <v>19</v>
      </c>
      <c r="CE300" s="484">
        <v>124</v>
      </c>
      <c r="CF300" s="484">
        <v>198</v>
      </c>
      <c r="CG300" s="484">
        <v>235</v>
      </c>
      <c r="CH300" s="484">
        <v>199</v>
      </c>
      <c r="CI300" s="484">
        <v>167</v>
      </c>
      <c r="CJ300" s="484">
        <v>43</v>
      </c>
      <c r="CK300" s="485">
        <v>991</v>
      </c>
      <c r="CL300" s="484">
        <v>0</v>
      </c>
      <c r="CM300" s="484">
        <v>4</v>
      </c>
      <c r="CN300" s="484">
        <v>1</v>
      </c>
      <c r="CO300" s="484">
        <v>3</v>
      </c>
      <c r="CP300" s="484">
        <v>4</v>
      </c>
      <c r="CQ300" s="484">
        <v>11</v>
      </c>
      <c r="CR300" s="484">
        <v>6</v>
      </c>
      <c r="CS300" s="484">
        <v>13</v>
      </c>
      <c r="CT300" s="484">
        <v>16</v>
      </c>
      <c r="CU300" s="485">
        <v>58</v>
      </c>
      <c r="CV300" s="484">
        <v>24</v>
      </c>
      <c r="CW300" s="484">
        <v>43</v>
      </c>
      <c r="CX300" s="484">
        <v>131</v>
      </c>
      <c r="CY300" s="484">
        <v>266</v>
      </c>
      <c r="CZ300" s="484">
        <v>366</v>
      </c>
      <c r="DA300" s="484">
        <v>417</v>
      </c>
      <c r="DB300" s="484">
        <v>895</v>
      </c>
      <c r="DC300" s="484">
        <v>829</v>
      </c>
      <c r="DD300" s="485">
        <v>2971</v>
      </c>
      <c r="DE300" s="484">
        <v>28</v>
      </c>
      <c r="DF300" s="484">
        <v>96</v>
      </c>
      <c r="DG300" s="484">
        <v>199</v>
      </c>
      <c r="DH300" s="484">
        <v>332</v>
      </c>
      <c r="DI300" s="484">
        <v>379</v>
      </c>
      <c r="DJ300" s="484">
        <v>274</v>
      </c>
      <c r="DK300" s="484">
        <v>329</v>
      </c>
      <c r="DL300" s="484">
        <v>195</v>
      </c>
      <c r="DM300" s="485">
        <v>1832</v>
      </c>
      <c r="DN300" s="484">
        <v>0</v>
      </c>
      <c r="DO300" s="484">
        <v>0</v>
      </c>
      <c r="DP300" s="484">
        <v>0</v>
      </c>
      <c r="DQ300" s="484">
        <v>0</v>
      </c>
      <c r="DR300" s="484">
        <v>0</v>
      </c>
      <c r="DS300" s="484">
        <v>0</v>
      </c>
      <c r="DT300" s="484">
        <v>0</v>
      </c>
      <c r="DU300" s="484">
        <v>0</v>
      </c>
      <c r="DV300" s="485">
        <v>0</v>
      </c>
      <c r="DW300" s="484">
        <v>2</v>
      </c>
      <c r="DX300" s="484">
        <v>8</v>
      </c>
      <c r="DY300" s="484">
        <v>23</v>
      </c>
      <c r="DZ300" s="484">
        <v>30</v>
      </c>
      <c r="EA300" s="484">
        <v>16</v>
      </c>
      <c r="EB300" s="484">
        <v>21</v>
      </c>
      <c r="EC300" s="484">
        <v>24</v>
      </c>
      <c r="ED300" s="484">
        <v>80</v>
      </c>
      <c r="EE300" s="485">
        <v>204</v>
      </c>
      <c r="EF300" s="484">
        <v>30</v>
      </c>
      <c r="EG300" s="484">
        <v>104</v>
      </c>
      <c r="EH300" s="484">
        <v>222</v>
      </c>
      <c r="EI300" s="484">
        <v>362</v>
      </c>
      <c r="EJ300" s="484">
        <v>395</v>
      </c>
      <c r="EK300" s="484">
        <v>295</v>
      </c>
      <c r="EL300" s="484">
        <v>353</v>
      </c>
      <c r="EM300" s="484">
        <v>275</v>
      </c>
      <c r="EN300" s="485">
        <v>2036</v>
      </c>
      <c r="EO300" s="484">
        <v>8</v>
      </c>
      <c r="EP300" s="484">
        <v>28</v>
      </c>
      <c r="EQ300" s="484">
        <v>46</v>
      </c>
      <c r="ER300" s="484">
        <v>100</v>
      </c>
      <c r="ES300" s="484">
        <v>98</v>
      </c>
      <c r="ET300" s="484">
        <v>68</v>
      </c>
      <c r="EU300" s="484">
        <v>90</v>
      </c>
      <c r="EV300" s="484">
        <v>77</v>
      </c>
      <c r="EW300" s="485">
        <v>515</v>
      </c>
      <c r="EX300" s="484">
        <v>0</v>
      </c>
      <c r="EY300" s="484">
        <v>0</v>
      </c>
      <c r="EZ300" s="484">
        <v>0</v>
      </c>
      <c r="FA300" s="484">
        <v>0</v>
      </c>
      <c r="FB300" s="484">
        <v>0</v>
      </c>
      <c r="FC300" s="484">
        <v>0</v>
      </c>
      <c r="FD300" s="484">
        <v>0</v>
      </c>
      <c r="FE300" s="484">
        <v>0</v>
      </c>
      <c r="FF300" s="485">
        <v>0</v>
      </c>
      <c r="FG300" s="484">
        <v>0</v>
      </c>
      <c r="FH300" s="484">
        <v>0</v>
      </c>
      <c r="FI300" s="484">
        <v>0</v>
      </c>
      <c r="FJ300" s="484">
        <v>0</v>
      </c>
      <c r="FK300" s="484">
        <v>0</v>
      </c>
      <c r="FL300" s="484">
        <v>0</v>
      </c>
      <c r="FM300" s="484">
        <v>0</v>
      </c>
      <c r="FN300" s="484">
        <v>0</v>
      </c>
      <c r="FO300" s="485">
        <v>0</v>
      </c>
      <c r="FP300" s="484">
        <v>0</v>
      </c>
      <c r="FQ300" s="484">
        <v>0</v>
      </c>
      <c r="FR300" s="484">
        <v>0</v>
      </c>
      <c r="FS300" s="484">
        <v>0</v>
      </c>
      <c r="FT300" s="484">
        <v>0</v>
      </c>
      <c r="FU300" s="484">
        <v>0</v>
      </c>
      <c r="FV300" s="484">
        <v>0</v>
      </c>
      <c r="FW300" s="484">
        <v>0</v>
      </c>
      <c r="FX300" s="485">
        <v>0</v>
      </c>
      <c r="FY300" s="484">
        <v>8</v>
      </c>
      <c r="FZ300" s="484">
        <v>28</v>
      </c>
      <c r="GA300" s="484">
        <v>46</v>
      </c>
      <c r="GB300" s="484">
        <v>100</v>
      </c>
      <c r="GC300" s="484">
        <v>98</v>
      </c>
      <c r="GD300" s="484">
        <v>68</v>
      </c>
      <c r="GE300" s="484">
        <v>90</v>
      </c>
      <c r="GF300" s="484">
        <v>77</v>
      </c>
      <c r="GG300" s="485">
        <v>515</v>
      </c>
      <c r="GH300" s="484">
        <v>2</v>
      </c>
      <c r="GI300" s="484">
        <v>738</v>
      </c>
      <c r="GJ300" s="484">
        <v>2373</v>
      </c>
      <c r="GK300" s="484">
        <v>7704</v>
      </c>
      <c r="GL300" s="484">
        <v>12892</v>
      </c>
      <c r="GM300" s="484">
        <v>14904</v>
      </c>
      <c r="GN300" s="484">
        <v>12932</v>
      </c>
      <c r="GO300" s="484">
        <v>17961</v>
      </c>
      <c r="GP300" s="484">
        <v>13863</v>
      </c>
      <c r="GQ300" s="485">
        <v>83369</v>
      </c>
      <c r="GR300" s="484">
        <v>0</v>
      </c>
      <c r="GS300" s="484">
        <v>909</v>
      </c>
      <c r="GT300" s="484">
        <v>3853</v>
      </c>
      <c r="GU300" s="484">
        <v>7713</v>
      </c>
      <c r="GV300" s="484">
        <v>9277</v>
      </c>
      <c r="GW300" s="484">
        <v>8135</v>
      </c>
      <c r="GX300" s="484">
        <v>4939</v>
      </c>
      <c r="GY300" s="484">
        <v>4771</v>
      </c>
      <c r="GZ300" s="484">
        <v>1965</v>
      </c>
      <c r="HA300" s="485">
        <v>41562</v>
      </c>
      <c r="HB300" s="460">
        <v>0</v>
      </c>
      <c r="HC300" s="460">
        <v>0</v>
      </c>
      <c r="HD300" s="460">
        <v>0</v>
      </c>
      <c r="HE300" s="460">
        <v>0</v>
      </c>
      <c r="HF300" s="460">
        <v>0</v>
      </c>
      <c r="HG300" s="460">
        <v>0</v>
      </c>
      <c r="HH300" s="460">
        <v>0</v>
      </c>
      <c r="HI300" s="460">
        <v>0</v>
      </c>
      <c r="HJ300" s="460">
        <v>0</v>
      </c>
      <c r="HK300" s="483">
        <v>0</v>
      </c>
      <c r="HL300" s="460">
        <v>2</v>
      </c>
      <c r="HM300" s="460">
        <v>1423.25</v>
      </c>
      <c r="HN300" s="460">
        <v>5272.5</v>
      </c>
      <c r="HO300" s="460">
        <v>13521</v>
      </c>
      <c r="HP300" s="460">
        <v>19903</v>
      </c>
      <c r="HQ300" s="460">
        <v>21027.75</v>
      </c>
      <c r="HR300" s="460">
        <v>16663.75</v>
      </c>
      <c r="HS300" s="460">
        <v>21579.5</v>
      </c>
      <c r="HT300" s="460">
        <v>15467.25</v>
      </c>
      <c r="HU300" s="483">
        <v>114860</v>
      </c>
      <c r="HV300" s="460">
        <v>1.1000000000000001</v>
      </c>
      <c r="HW300" s="460">
        <v>948.8</v>
      </c>
      <c r="HX300" s="460">
        <v>4100.8</v>
      </c>
      <c r="HY300" s="460">
        <v>12018.7</v>
      </c>
      <c r="HZ300" s="460">
        <v>19903</v>
      </c>
      <c r="IA300" s="460">
        <v>25700.6</v>
      </c>
      <c r="IB300" s="460">
        <v>24069.9</v>
      </c>
      <c r="IC300" s="460">
        <v>35965.800000000003</v>
      </c>
      <c r="ID300" s="460">
        <v>30934.5</v>
      </c>
      <c r="IE300" s="483">
        <v>153643.20000000001</v>
      </c>
      <c r="IF300" s="483">
        <v>455.1</v>
      </c>
      <c r="IG300" s="483">
        <v>154098.29999999999</v>
      </c>
      <c r="IH300" s="460">
        <v>2</v>
      </c>
      <c r="II300" s="460">
        <v>1423.25</v>
      </c>
      <c r="IJ300" s="460">
        <v>5272.5</v>
      </c>
      <c r="IK300" s="460">
        <v>13521</v>
      </c>
      <c r="IL300" s="460">
        <v>19903</v>
      </c>
      <c r="IM300" s="460">
        <v>21027.75</v>
      </c>
      <c r="IN300" s="460">
        <v>16663.75</v>
      </c>
      <c r="IO300" s="460">
        <v>21579.5</v>
      </c>
      <c r="IP300" s="460">
        <v>15467.25</v>
      </c>
      <c r="IQ300" s="483">
        <v>114860</v>
      </c>
      <c r="IR300" s="460">
        <v>0</v>
      </c>
      <c r="IS300" s="460">
        <v>321.55</v>
      </c>
      <c r="IT300" s="460">
        <v>1623.91</v>
      </c>
      <c r="IU300" s="460">
        <v>3423.83</v>
      </c>
      <c r="IV300" s="460">
        <v>3574</v>
      </c>
      <c r="IW300" s="460">
        <v>2386.46</v>
      </c>
      <c r="IX300" s="460">
        <v>966.23</v>
      </c>
      <c r="IY300" s="460">
        <v>532.6</v>
      </c>
      <c r="IZ300" s="460">
        <v>69.69</v>
      </c>
      <c r="JA300" s="483">
        <v>12898.27</v>
      </c>
      <c r="JB300" s="460">
        <v>2</v>
      </c>
      <c r="JC300" s="460">
        <v>1101.7</v>
      </c>
      <c r="JD300" s="460">
        <v>3648.59</v>
      </c>
      <c r="JE300" s="460">
        <v>10097.17</v>
      </c>
      <c r="JF300" s="460">
        <v>16329</v>
      </c>
      <c r="JG300" s="460">
        <v>18641.29</v>
      </c>
      <c r="JH300" s="460">
        <v>15697.52</v>
      </c>
      <c r="JI300" s="460">
        <v>21046.9</v>
      </c>
      <c r="JJ300" s="460">
        <v>15397.56</v>
      </c>
      <c r="JK300" s="483">
        <v>101961.73</v>
      </c>
      <c r="JL300" s="460">
        <v>1.1000000000000001</v>
      </c>
      <c r="JM300" s="460">
        <v>734.5</v>
      </c>
      <c r="JN300" s="460">
        <v>2837.8</v>
      </c>
      <c r="JO300" s="460">
        <v>8975.2999999999993</v>
      </c>
      <c r="JP300" s="460">
        <v>16329</v>
      </c>
      <c r="JQ300" s="460">
        <v>22783.8</v>
      </c>
      <c r="JR300" s="460">
        <v>22674.2</v>
      </c>
      <c r="JS300" s="460">
        <v>35078.199999999997</v>
      </c>
      <c r="JT300" s="460">
        <v>30795.1</v>
      </c>
      <c r="JU300" s="483">
        <v>140209</v>
      </c>
      <c r="JV300" s="483">
        <v>455.1</v>
      </c>
      <c r="JW300" s="483">
        <v>140664.1</v>
      </c>
      <c r="JX300" s="461"/>
      <c r="JY300" s="461"/>
      <c r="JZ300" s="461"/>
      <c r="KA300" s="461"/>
      <c r="KB300" s="461"/>
      <c r="KC300" s="461"/>
      <c r="KD300" s="461"/>
      <c r="KE300" s="461"/>
      <c r="KF300" s="461"/>
      <c r="KG300" s="461"/>
      <c r="KH300" s="461"/>
      <c r="KI300" s="461"/>
      <c r="KJ300" s="461"/>
      <c r="KK300" s="461"/>
      <c r="KL300" s="461"/>
      <c r="KM300" s="461"/>
      <c r="KN300" s="461"/>
      <c r="KO300" s="461"/>
      <c r="KP300" s="461"/>
      <c r="KQ300" s="461"/>
      <c r="KR300" s="461"/>
      <c r="KS300" s="461"/>
      <c r="KT300" s="461"/>
      <c r="KU300" s="461"/>
      <c r="KV300" s="461"/>
      <c r="KW300" s="461"/>
      <c r="KX300" s="462"/>
    </row>
    <row r="301" spans="1:310" s="463" customFormat="1" x14ac:dyDescent="0.2">
      <c r="A301" s="457" t="s">
        <v>595</v>
      </c>
      <c r="B301" s="473" t="s">
        <v>1149</v>
      </c>
      <c r="C301" s="464" t="s">
        <v>784</v>
      </c>
      <c r="D301" s="465" t="s">
        <v>596</v>
      </c>
      <c r="E301" s="484">
        <v>68168</v>
      </c>
      <c r="F301" s="484">
        <v>33680</v>
      </c>
      <c r="G301" s="484">
        <v>24826</v>
      </c>
      <c r="H301" s="484">
        <v>12881</v>
      </c>
      <c r="I301" s="484">
        <v>7004</v>
      </c>
      <c r="J301" s="484">
        <v>1964</v>
      </c>
      <c r="K301" s="484">
        <v>636</v>
      </c>
      <c r="L301" s="484">
        <v>53</v>
      </c>
      <c r="M301" s="485">
        <v>149212</v>
      </c>
      <c r="N301" s="484">
        <v>1306</v>
      </c>
      <c r="O301" s="484">
        <v>442</v>
      </c>
      <c r="P301" s="484">
        <v>291</v>
      </c>
      <c r="Q301" s="484">
        <v>115</v>
      </c>
      <c r="R301" s="484">
        <v>68</v>
      </c>
      <c r="S301" s="484">
        <v>20</v>
      </c>
      <c r="T301" s="484">
        <v>10</v>
      </c>
      <c r="U301" s="484">
        <v>0</v>
      </c>
      <c r="V301" s="485">
        <v>2252</v>
      </c>
      <c r="W301" s="484">
        <v>0</v>
      </c>
      <c r="X301" s="484">
        <v>0</v>
      </c>
      <c r="Y301" s="484">
        <v>0</v>
      </c>
      <c r="Z301" s="484">
        <v>0</v>
      </c>
      <c r="AA301" s="484">
        <v>0</v>
      </c>
      <c r="AB301" s="484">
        <v>0</v>
      </c>
      <c r="AC301" s="484">
        <v>0</v>
      </c>
      <c r="AD301" s="484">
        <v>0</v>
      </c>
      <c r="AE301" s="485">
        <v>0</v>
      </c>
      <c r="AF301" s="484">
        <v>66862</v>
      </c>
      <c r="AG301" s="484">
        <v>33238</v>
      </c>
      <c r="AH301" s="484">
        <v>24535</v>
      </c>
      <c r="AI301" s="484">
        <v>12766</v>
      </c>
      <c r="AJ301" s="484">
        <v>6936</v>
      </c>
      <c r="AK301" s="484">
        <v>1944</v>
      </c>
      <c r="AL301" s="484">
        <v>626</v>
      </c>
      <c r="AM301" s="484">
        <v>53</v>
      </c>
      <c r="AN301" s="485">
        <v>146960</v>
      </c>
      <c r="AO301" s="484">
        <v>385</v>
      </c>
      <c r="AP301" s="484">
        <v>289</v>
      </c>
      <c r="AQ301" s="484">
        <v>230</v>
      </c>
      <c r="AR301" s="484">
        <v>132</v>
      </c>
      <c r="AS301" s="484">
        <v>70</v>
      </c>
      <c r="AT301" s="484">
        <v>34</v>
      </c>
      <c r="AU301" s="484">
        <v>16</v>
      </c>
      <c r="AV301" s="484">
        <v>29</v>
      </c>
      <c r="AW301" s="485">
        <v>1185</v>
      </c>
      <c r="AX301" s="484">
        <v>385</v>
      </c>
      <c r="AY301" s="484">
        <v>289</v>
      </c>
      <c r="AZ301" s="484">
        <v>230</v>
      </c>
      <c r="BA301" s="484">
        <v>132</v>
      </c>
      <c r="BB301" s="484">
        <v>70</v>
      </c>
      <c r="BC301" s="484">
        <v>34</v>
      </c>
      <c r="BD301" s="484">
        <v>16</v>
      </c>
      <c r="BE301" s="484">
        <v>29</v>
      </c>
      <c r="BF301" s="486"/>
      <c r="BG301" s="485">
        <v>1185</v>
      </c>
      <c r="BH301" s="484">
        <v>385</v>
      </c>
      <c r="BI301" s="484">
        <v>66766</v>
      </c>
      <c r="BJ301" s="484">
        <v>33179</v>
      </c>
      <c r="BK301" s="484">
        <v>24437</v>
      </c>
      <c r="BL301" s="484">
        <v>12704</v>
      </c>
      <c r="BM301" s="484">
        <v>6900</v>
      </c>
      <c r="BN301" s="484">
        <v>1926</v>
      </c>
      <c r="BO301" s="484">
        <v>639</v>
      </c>
      <c r="BP301" s="484">
        <v>24</v>
      </c>
      <c r="BQ301" s="485">
        <v>146960</v>
      </c>
      <c r="BR301" s="484">
        <v>94</v>
      </c>
      <c r="BS301" s="484">
        <v>29488</v>
      </c>
      <c r="BT301" s="484">
        <v>10889</v>
      </c>
      <c r="BU301" s="484">
        <v>6216</v>
      </c>
      <c r="BV301" s="484">
        <v>2216</v>
      </c>
      <c r="BW301" s="484">
        <v>819</v>
      </c>
      <c r="BX301" s="484">
        <v>243</v>
      </c>
      <c r="BY301" s="484">
        <v>73</v>
      </c>
      <c r="BZ301" s="484">
        <v>4</v>
      </c>
      <c r="CA301" s="485">
        <v>50042</v>
      </c>
      <c r="CB301" s="484">
        <v>8</v>
      </c>
      <c r="CC301" s="484">
        <v>412</v>
      </c>
      <c r="CD301" s="484">
        <v>266</v>
      </c>
      <c r="CE301" s="484">
        <v>198</v>
      </c>
      <c r="CF301" s="484">
        <v>72</v>
      </c>
      <c r="CG301" s="484">
        <v>44</v>
      </c>
      <c r="CH301" s="484">
        <v>11</v>
      </c>
      <c r="CI301" s="484">
        <v>3</v>
      </c>
      <c r="CJ301" s="484">
        <v>0</v>
      </c>
      <c r="CK301" s="485">
        <v>1014</v>
      </c>
      <c r="CL301" s="484">
        <v>5</v>
      </c>
      <c r="CM301" s="484">
        <v>14</v>
      </c>
      <c r="CN301" s="484">
        <v>13</v>
      </c>
      <c r="CO301" s="484">
        <v>19</v>
      </c>
      <c r="CP301" s="484">
        <v>10</v>
      </c>
      <c r="CQ301" s="484">
        <v>5</v>
      </c>
      <c r="CR301" s="484">
        <v>0</v>
      </c>
      <c r="CS301" s="484">
        <v>1</v>
      </c>
      <c r="CT301" s="484">
        <v>0</v>
      </c>
      <c r="CU301" s="485">
        <v>67</v>
      </c>
      <c r="CV301" s="484">
        <v>198</v>
      </c>
      <c r="CW301" s="484">
        <v>112</v>
      </c>
      <c r="CX301" s="484">
        <v>93</v>
      </c>
      <c r="CY301" s="484">
        <v>30</v>
      </c>
      <c r="CZ301" s="484">
        <v>23</v>
      </c>
      <c r="DA301" s="484">
        <v>7</v>
      </c>
      <c r="DB301" s="484">
        <v>3</v>
      </c>
      <c r="DC301" s="484">
        <v>1</v>
      </c>
      <c r="DD301" s="485">
        <v>467</v>
      </c>
      <c r="DE301" s="484">
        <v>569</v>
      </c>
      <c r="DF301" s="484">
        <v>186</v>
      </c>
      <c r="DG301" s="484">
        <v>92</v>
      </c>
      <c r="DH301" s="484">
        <v>50</v>
      </c>
      <c r="DI301" s="484">
        <v>15</v>
      </c>
      <c r="DJ301" s="484">
        <v>6</v>
      </c>
      <c r="DK301" s="484">
        <v>5</v>
      </c>
      <c r="DL301" s="484">
        <v>1</v>
      </c>
      <c r="DM301" s="485">
        <v>924</v>
      </c>
      <c r="DN301" s="484">
        <v>1131</v>
      </c>
      <c r="DO301" s="484">
        <v>370</v>
      </c>
      <c r="DP301" s="484">
        <v>171</v>
      </c>
      <c r="DQ301" s="484">
        <v>52</v>
      </c>
      <c r="DR301" s="484">
        <v>24</v>
      </c>
      <c r="DS301" s="484">
        <v>10</v>
      </c>
      <c r="DT301" s="484">
        <v>4</v>
      </c>
      <c r="DU301" s="484">
        <v>0</v>
      </c>
      <c r="DV301" s="485">
        <v>1762</v>
      </c>
      <c r="DW301" s="484">
        <v>450</v>
      </c>
      <c r="DX301" s="484">
        <v>69</v>
      </c>
      <c r="DY301" s="484">
        <v>55</v>
      </c>
      <c r="DZ301" s="484">
        <v>13</v>
      </c>
      <c r="EA301" s="484">
        <v>6</v>
      </c>
      <c r="EB301" s="484">
        <v>4</v>
      </c>
      <c r="EC301" s="484">
        <v>2</v>
      </c>
      <c r="ED301" s="484">
        <v>0</v>
      </c>
      <c r="EE301" s="485">
        <v>599</v>
      </c>
      <c r="EF301" s="484">
        <v>2150</v>
      </c>
      <c r="EG301" s="484">
        <v>625</v>
      </c>
      <c r="EH301" s="484">
        <v>318</v>
      </c>
      <c r="EI301" s="484">
        <v>115</v>
      </c>
      <c r="EJ301" s="484">
        <v>45</v>
      </c>
      <c r="EK301" s="484">
        <v>20</v>
      </c>
      <c r="EL301" s="484">
        <v>11</v>
      </c>
      <c r="EM301" s="484">
        <v>1</v>
      </c>
      <c r="EN301" s="485">
        <v>3285</v>
      </c>
      <c r="EO301" s="484">
        <v>1019</v>
      </c>
      <c r="EP301" s="484">
        <v>255</v>
      </c>
      <c r="EQ301" s="484">
        <v>147</v>
      </c>
      <c r="ER301" s="484">
        <v>63</v>
      </c>
      <c r="ES301" s="484">
        <v>21</v>
      </c>
      <c r="ET301" s="484">
        <v>10</v>
      </c>
      <c r="EU301" s="484">
        <v>7</v>
      </c>
      <c r="EV301" s="484">
        <v>1</v>
      </c>
      <c r="EW301" s="485">
        <v>1523</v>
      </c>
      <c r="EX301" s="484">
        <v>0</v>
      </c>
      <c r="EY301" s="484">
        <v>0</v>
      </c>
      <c r="EZ301" s="484">
        <v>0</v>
      </c>
      <c r="FA301" s="484">
        <v>0</v>
      </c>
      <c r="FB301" s="484">
        <v>0</v>
      </c>
      <c r="FC301" s="484">
        <v>0</v>
      </c>
      <c r="FD301" s="484">
        <v>0</v>
      </c>
      <c r="FE301" s="484">
        <v>0</v>
      </c>
      <c r="FF301" s="485">
        <v>0</v>
      </c>
      <c r="FG301" s="484">
        <v>0</v>
      </c>
      <c r="FH301" s="484">
        <v>0</v>
      </c>
      <c r="FI301" s="484">
        <v>0</v>
      </c>
      <c r="FJ301" s="484">
        <v>0</v>
      </c>
      <c r="FK301" s="484">
        <v>0</v>
      </c>
      <c r="FL301" s="484">
        <v>0</v>
      </c>
      <c r="FM301" s="484">
        <v>0</v>
      </c>
      <c r="FN301" s="484">
        <v>0</v>
      </c>
      <c r="FO301" s="485">
        <v>0</v>
      </c>
      <c r="FP301" s="484">
        <v>108</v>
      </c>
      <c r="FQ301" s="484">
        <v>57</v>
      </c>
      <c r="FR301" s="484">
        <v>46</v>
      </c>
      <c r="FS301" s="484">
        <v>17</v>
      </c>
      <c r="FT301" s="484">
        <v>6</v>
      </c>
      <c r="FU301" s="484">
        <v>2</v>
      </c>
      <c r="FV301" s="484">
        <v>2</v>
      </c>
      <c r="FW301" s="484">
        <v>0</v>
      </c>
      <c r="FX301" s="485">
        <v>238</v>
      </c>
      <c r="FY301" s="484">
        <v>911</v>
      </c>
      <c r="FZ301" s="484">
        <v>198</v>
      </c>
      <c r="GA301" s="484">
        <v>101</v>
      </c>
      <c r="GB301" s="484">
        <v>46</v>
      </c>
      <c r="GC301" s="484">
        <v>15</v>
      </c>
      <c r="GD301" s="484">
        <v>8</v>
      </c>
      <c r="GE301" s="484">
        <v>5</v>
      </c>
      <c r="GF301" s="484">
        <v>1</v>
      </c>
      <c r="GG301" s="485">
        <v>1285</v>
      </c>
      <c r="GH301" s="484">
        <v>278</v>
      </c>
      <c r="GI301" s="484">
        <v>35271</v>
      </c>
      <c r="GJ301" s="484">
        <v>21572</v>
      </c>
      <c r="GK301" s="484">
        <v>17778</v>
      </c>
      <c r="GL301" s="484">
        <v>10341</v>
      </c>
      <c r="GM301" s="484">
        <v>6002</v>
      </c>
      <c r="GN301" s="484">
        <v>1658</v>
      </c>
      <c r="GO301" s="484">
        <v>556</v>
      </c>
      <c r="GP301" s="484">
        <v>20</v>
      </c>
      <c r="GQ301" s="485">
        <v>93476</v>
      </c>
      <c r="GR301" s="484">
        <v>107</v>
      </c>
      <c r="GS301" s="484">
        <v>31495</v>
      </c>
      <c r="GT301" s="484">
        <v>11607</v>
      </c>
      <c r="GU301" s="484">
        <v>6659</v>
      </c>
      <c r="GV301" s="484">
        <v>2363</v>
      </c>
      <c r="GW301" s="484">
        <v>898</v>
      </c>
      <c r="GX301" s="484">
        <v>268</v>
      </c>
      <c r="GY301" s="484">
        <v>83</v>
      </c>
      <c r="GZ301" s="484">
        <v>4</v>
      </c>
      <c r="HA301" s="485">
        <v>53484</v>
      </c>
      <c r="HB301" s="460">
        <v>0</v>
      </c>
      <c r="HC301" s="460">
        <v>0.5</v>
      </c>
      <c r="HD301" s="460">
        <v>0</v>
      </c>
      <c r="HE301" s="460">
        <v>0</v>
      </c>
      <c r="HF301" s="460">
        <v>0</v>
      </c>
      <c r="HG301" s="460">
        <v>0</v>
      </c>
      <c r="HH301" s="460">
        <v>0</v>
      </c>
      <c r="HI301" s="460">
        <v>0</v>
      </c>
      <c r="HJ301" s="460">
        <v>0</v>
      </c>
      <c r="HK301" s="483">
        <v>0.5</v>
      </c>
      <c r="HL301" s="460">
        <v>357</v>
      </c>
      <c r="HM301" s="460">
        <v>58993</v>
      </c>
      <c r="HN301" s="460">
        <v>30248.5</v>
      </c>
      <c r="HO301" s="460">
        <v>22773.5</v>
      </c>
      <c r="HP301" s="460">
        <v>12105</v>
      </c>
      <c r="HQ301" s="460">
        <v>6672.75</v>
      </c>
      <c r="HR301" s="460">
        <v>1860.25</v>
      </c>
      <c r="HS301" s="460">
        <v>618.5</v>
      </c>
      <c r="HT301" s="460">
        <v>23</v>
      </c>
      <c r="HU301" s="483">
        <v>133651.5</v>
      </c>
      <c r="HV301" s="460">
        <v>198.3</v>
      </c>
      <c r="HW301" s="460">
        <v>39328.699999999997</v>
      </c>
      <c r="HX301" s="460">
        <v>23526.6</v>
      </c>
      <c r="HY301" s="460">
        <v>20243.099999999999</v>
      </c>
      <c r="HZ301" s="460">
        <v>12105</v>
      </c>
      <c r="IA301" s="460">
        <v>8155.6</v>
      </c>
      <c r="IB301" s="460">
        <v>2687</v>
      </c>
      <c r="IC301" s="460">
        <v>1030.8</v>
      </c>
      <c r="ID301" s="460">
        <v>46</v>
      </c>
      <c r="IE301" s="483">
        <v>107321.1</v>
      </c>
      <c r="IF301" s="483">
        <v>0</v>
      </c>
      <c r="IG301" s="483">
        <v>107321.1</v>
      </c>
      <c r="IH301" s="460">
        <v>357</v>
      </c>
      <c r="II301" s="460">
        <v>58993</v>
      </c>
      <c r="IJ301" s="460">
        <v>30248.5</v>
      </c>
      <c r="IK301" s="460">
        <v>22773.5</v>
      </c>
      <c r="IL301" s="460">
        <v>12105</v>
      </c>
      <c r="IM301" s="460">
        <v>6672.75</v>
      </c>
      <c r="IN301" s="460">
        <v>1860.25</v>
      </c>
      <c r="IO301" s="460">
        <v>618.5</v>
      </c>
      <c r="IP301" s="460">
        <v>23</v>
      </c>
      <c r="IQ301" s="483">
        <v>133651.5</v>
      </c>
      <c r="IR301" s="460">
        <v>118.36</v>
      </c>
      <c r="IS301" s="460">
        <v>13918.41</v>
      </c>
      <c r="IT301" s="460">
        <v>2449.7600000000002</v>
      </c>
      <c r="IU301" s="460">
        <v>1080.54</v>
      </c>
      <c r="IV301" s="460">
        <v>241.65</v>
      </c>
      <c r="IW301" s="460">
        <v>92.05</v>
      </c>
      <c r="IX301" s="460">
        <v>18.98</v>
      </c>
      <c r="IY301" s="460">
        <v>5</v>
      </c>
      <c r="IZ301" s="460">
        <v>0.8</v>
      </c>
      <c r="JA301" s="483">
        <v>17925.55</v>
      </c>
      <c r="JB301" s="460">
        <v>238.64</v>
      </c>
      <c r="JC301" s="460">
        <v>45074.59</v>
      </c>
      <c r="JD301" s="460">
        <v>27798.74</v>
      </c>
      <c r="JE301" s="460">
        <v>21692.959999999999</v>
      </c>
      <c r="JF301" s="460">
        <v>11863.35</v>
      </c>
      <c r="JG301" s="460">
        <v>6580.7</v>
      </c>
      <c r="JH301" s="460">
        <v>1841.27</v>
      </c>
      <c r="JI301" s="460">
        <v>613.5</v>
      </c>
      <c r="JJ301" s="460">
        <v>22.2</v>
      </c>
      <c r="JK301" s="483">
        <v>115725.95</v>
      </c>
      <c r="JL301" s="460">
        <v>132.6</v>
      </c>
      <c r="JM301" s="460">
        <v>30049.7</v>
      </c>
      <c r="JN301" s="460">
        <v>21621.200000000001</v>
      </c>
      <c r="JO301" s="460">
        <v>19282.599999999999</v>
      </c>
      <c r="JP301" s="460">
        <v>11863.4</v>
      </c>
      <c r="JQ301" s="460">
        <v>8043.1</v>
      </c>
      <c r="JR301" s="460">
        <v>2659.6</v>
      </c>
      <c r="JS301" s="460">
        <v>1022.5</v>
      </c>
      <c r="JT301" s="460">
        <v>44.4</v>
      </c>
      <c r="JU301" s="483">
        <v>94719.1</v>
      </c>
      <c r="JV301" s="483">
        <v>0</v>
      </c>
      <c r="JW301" s="483">
        <v>94719.1</v>
      </c>
      <c r="JX301" s="461"/>
      <c r="JY301" s="461"/>
      <c r="JZ301" s="461"/>
      <c r="KA301" s="461"/>
      <c r="KB301" s="461"/>
      <c r="KC301" s="461"/>
      <c r="KD301" s="461"/>
      <c r="KE301" s="461"/>
      <c r="KF301" s="461"/>
      <c r="KG301" s="461"/>
      <c r="KH301" s="461"/>
      <c r="KI301" s="461"/>
      <c r="KJ301" s="461"/>
      <c r="KK301" s="461"/>
      <c r="KL301" s="461"/>
      <c r="KM301" s="461"/>
      <c r="KN301" s="461"/>
      <c r="KO301" s="461"/>
      <c r="KP301" s="461"/>
      <c r="KQ301" s="461"/>
      <c r="KR301" s="461"/>
      <c r="KS301" s="461"/>
      <c r="KT301" s="461"/>
      <c r="KU301" s="461"/>
      <c r="KV301" s="461"/>
      <c r="KW301" s="461"/>
      <c r="KX301" s="462"/>
    </row>
    <row r="302" spans="1:310" s="463" customFormat="1" x14ac:dyDescent="0.2">
      <c r="A302" s="457" t="s">
        <v>597</v>
      </c>
      <c r="B302" s="473" t="s">
        <v>1150</v>
      </c>
      <c r="C302" s="464" t="s">
        <v>801</v>
      </c>
      <c r="D302" s="465" t="s">
        <v>1151</v>
      </c>
      <c r="E302" s="484">
        <v>26436</v>
      </c>
      <c r="F302" s="484">
        <v>42294</v>
      </c>
      <c r="G302" s="484">
        <v>57072</v>
      </c>
      <c r="H302" s="484">
        <v>39697</v>
      </c>
      <c r="I302" s="484">
        <v>30526</v>
      </c>
      <c r="J302" s="484">
        <v>17847</v>
      </c>
      <c r="K302" s="484">
        <v>11180</v>
      </c>
      <c r="L302" s="484">
        <v>1356</v>
      </c>
      <c r="M302" s="485">
        <v>226408</v>
      </c>
      <c r="N302" s="484">
        <v>2176</v>
      </c>
      <c r="O302" s="484">
        <v>1853</v>
      </c>
      <c r="P302" s="484">
        <v>3443</v>
      </c>
      <c r="Q302" s="484">
        <v>1407</v>
      </c>
      <c r="R302" s="484">
        <v>1055</v>
      </c>
      <c r="S302" s="484">
        <v>279</v>
      </c>
      <c r="T302" s="484">
        <v>183</v>
      </c>
      <c r="U302" s="484">
        <v>106</v>
      </c>
      <c r="V302" s="485">
        <v>10502</v>
      </c>
      <c r="W302" s="484">
        <v>0</v>
      </c>
      <c r="X302" s="484">
        <v>0</v>
      </c>
      <c r="Y302" s="484">
        <v>0</v>
      </c>
      <c r="Z302" s="484">
        <v>0</v>
      </c>
      <c r="AA302" s="484">
        <v>0</v>
      </c>
      <c r="AB302" s="484">
        <v>0</v>
      </c>
      <c r="AC302" s="484">
        <v>0</v>
      </c>
      <c r="AD302" s="484">
        <v>0</v>
      </c>
      <c r="AE302" s="485">
        <v>0</v>
      </c>
      <c r="AF302" s="484">
        <v>24260</v>
      </c>
      <c r="AG302" s="484">
        <v>40441</v>
      </c>
      <c r="AH302" s="484">
        <v>53629</v>
      </c>
      <c r="AI302" s="484">
        <v>38290</v>
      </c>
      <c r="AJ302" s="484">
        <v>29471</v>
      </c>
      <c r="AK302" s="484">
        <v>17568</v>
      </c>
      <c r="AL302" s="484">
        <v>10997</v>
      </c>
      <c r="AM302" s="484">
        <v>1250</v>
      </c>
      <c r="AN302" s="485">
        <v>215906</v>
      </c>
      <c r="AO302" s="484">
        <v>39</v>
      </c>
      <c r="AP302" s="484">
        <v>99</v>
      </c>
      <c r="AQ302" s="484">
        <v>204</v>
      </c>
      <c r="AR302" s="484">
        <v>190</v>
      </c>
      <c r="AS302" s="484">
        <v>168</v>
      </c>
      <c r="AT302" s="484">
        <v>122</v>
      </c>
      <c r="AU302" s="484">
        <v>107</v>
      </c>
      <c r="AV302" s="484">
        <v>39</v>
      </c>
      <c r="AW302" s="485">
        <v>968</v>
      </c>
      <c r="AX302" s="484">
        <v>39</v>
      </c>
      <c r="AY302" s="484">
        <v>99</v>
      </c>
      <c r="AZ302" s="484">
        <v>204</v>
      </c>
      <c r="BA302" s="484">
        <v>190</v>
      </c>
      <c r="BB302" s="484">
        <v>168</v>
      </c>
      <c r="BC302" s="484">
        <v>122</v>
      </c>
      <c r="BD302" s="484">
        <v>107</v>
      </c>
      <c r="BE302" s="484">
        <v>39</v>
      </c>
      <c r="BF302" s="486"/>
      <c r="BG302" s="485">
        <v>968</v>
      </c>
      <c r="BH302" s="484">
        <v>39</v>
      </c>
      <c r="BI302" s="484">
        <v>24320</v>
      </c>
      <c r="BJ302" s="484">
        <v>40546</v>
      </c>
      <c r="BK302" s="484">
        <v>53615</v>
      </c>
      <c r="BL302" s="484">
        <v>38268</v>
      </c>
      <c r="BM302" s="484">
        <v>29425</v>
      </c>
      <c r="BN302" s="484">
        <v>17553</v>
      </c>
      <c r="BO302" s="484">
        <v>10929</v>
      </c>
      <c r="BP302" s="484">
        <v>1211</v>
      </c>
      <c r="BQ302" s="485">
        <v>215906</v>
      </c>
      <c r="BR302" s="484">
        <v>14</v>
      </c>
      <c r="BS302" s="484">
        <v>13936</v>
      </c>
      <c r="BT302" s="484">
        <v>17219</v>
      </c>
      <c r="BU302" s="484">
        <v>17291</v>
      </c>
      <c r="BV302" s="484">
        <v>9967</v>
      </c>
      <c r="BW302" s="484">
        <v>5811</v>
      </c>
      <c r="BX302" s="484">
        <v>2761</v>
      </c>
      <c r="BY302" s="484">
        <v>1503</v>
      </c>
      <c r="BZ302" s="484">
        <v>102</v>
      </c>
      <c r="CA302" s="485">
        <v>68604</v>
      </c>
      <c r="CB302" s="484">
        <v>0</v>
      </c>
      <c r="CC302" s="484">
        <v>128</v>
      </c>
      <c r="CD302" s="484">
        <v>344</v>
      </c>
      <c r="CE302" s="484">
        <v>503</v>
      </c>
      <c r="CF302" s="484">
        <v>424</v>
      </c>
      <c r="CG302" s="484">
        <v>327</v>
      </c>
      <c r="CH302" s="484">
        <v>164</v>
      </c>
      <c r="CI302" s="484">
        <v>85</v>
      </c>
      <c r="CJ302" s="484">
        <v>6</v>
      </c>
      <c r="CK302" s="485">
        <v>1981</v>
      </c>
      <c r="CL302" s="484">
        <v>0</v>
      </c>
      <c r="CM302" s="484">
        <v>8</v>
      </c>
      <c r="CN302" s="484">
        <v>12</v>
      </c>
      <c r="CO302" s="484">
        <v>30</v>
      </c>
      <c r="CP302" s="484">
        <v>39</v>
      </c>
      <c r="CQ302" s="484">
        <v>31</v>
      </c>
      <c r="CR302" s="484">
        <v>43</v>
      </c>
      <c r="CS302" s="484">
        <v>59</v>
      </c>
      <c r="CT302" s="484">
        <v>14</v>
      </c>
      <c r="CU302" s="485">
        <v>236</v>
      </c>
      <c r="CV302" s="484">
        <v>153</v>
      </c>
      <c r="CW302" s="484">
        <v>169</v>
      </c>
      <c r="CX302" s="484">
        <v>233</v>
      </c>
      <c r="CY302" s="484">
        <v>190</v>
      </c>
      <c r="CZ302" s="484">
        <v>219</v>
      </c>
      <c r="DA302" s="484">
        <v>170</v>
      </c>
      <c r="DB302" s="484">
        <v>233</v>
      </c>
      <c r="DC302" s="484">
        <v>94</v>
      </c>
      <c r="DD302" s="485">
        <v>1461</v>
      </c>
      <c r="DE302" s="484">
        <v>657</v>
      </c>
      <c r="DF302" s="484">
        <v>647</v>
      </c>
      <c r="DG302" s="484">
        <v>787</v>
      </c>
      <c r="DH302" s="484">
        <v>512</v>
      </c>
      <c r="DI302" s="484">
        <v>367</v>
      </c>
      <c r="DJ302" s="484">
        <v>169</v>
      </c>
      <c r="DK302" s="484">
        <v>104</v>
      </c>
      <c r="DL302" s="484">
        <v>16</v>
      </c>
      <c r="DM302" s="485">
        <v>3259</v>
      </c>
      <c r="DN302" s="484">
        <v>43</v>
      </c>
      <c r="DO302" s="484">
        <v>0</v>
      </c>
      <c r="DP302" s="484">
        <v>0</v>
      </c>
      <c r="DQ302" s="484">
        <v>0</v>
      </c>
      <c r="DR302" s="484">
        <v>0</v>
      </c>
      <c r="DS302" s="484">
        <v>0</v>
      </c>
      <c r="DT302" s="484">
        <v>0</v>
      </c>
      <c r="DU302" s="484">
        <v>0</v>
      </c>
      <c r="DV302" s="485">
        <v>43</v>
      </c>
      <c r="DW302" s="484">
        <v>83</v>
      </c>
      <c r="DX302" s="484">
        <v>111</v>
      </c>
      <c r="DY302" s="484">
        <v>79</v>
      </c>
      <c r="DZ302" s="484">
        <v>73</v>
      </c>
      <c r="EA302" s="484">
        <v>40</v>
      </c>
      <c r="EB302" s="484">
        <v>12</v>
      </c>
      <c r="EC302" s="484">
        <v>12</v>
      </c>
      <c r="ED302" s="484">
        <v>6</v>
      </c>
      <c r="EE302" s="485">
        <v>416</v>
      </c>
      <c r="EF302" s="484">
        <v>783</v>
      </c>
      <c r="EG302" s="484">
        <v>758</v>
      </c>
      <c r="EH302" s="484">
        <v>866</v>
      </c>
      <c r="EI302" s="484">
        <v>585</v>
      </c>
      <c r="EJ302" s="484">
        <v>407</v>
      </c>
      <c r="EK302" s="484">
        <v>181</v>
      </c>
      <c r="EL302" s="484">
        <v>116</v>
      </c>
      <c r="EM302" s="484">
        <v>22</v>
      </c>
      <c r="EN302" s="485">
        <v>3718</v>
      </c>
      <c r="EO302" s="484">
        <v>350</v>
      </c>
      <c r="EP302" s="484">
        <v>343</v>
      </c>
      <c r="EQ302" s="484">
        <v>359</v>
      </c>
      <c r="ER302" s="484">
        <v>300</v>
      </c>
      <c r="ES302" s="484">
        <v>245</v>
      </c>
      <c r="ET302" s="484">
        <v>93</v>
      </c>
      <c r="EU302" s="484">
        <v>68</v>
      </c>
      <c r="EV302" s="484">
        <v>18</v>
      </c>
      <c r="EW302" s="485">
        <v>1776</v>
      </c>
      <c r="EX302" s="484">
        <v>0</v>
      </c>
      <c r="EY302" s="484">
        <v>0</v>
      </c>
      <c r="EZ302" s="484">
        <v>0</v>
      </c>
      <c r="FA302" s="484">
        <v>0</v>
      </c>
      <c r="FB302" s="484">
        <v>0</v>
      </c>
      <c r="FC302" s="484">
        <v>0</v>
      </c>
      <c r="FD302" s="484">
        <v>0</v>
      </c>
      <c r="FE302" s="484">
        <v>0</v>
      </c>
      <c r="FF302" s="485">
        <v>0</v>
      </c>
      <c r="FG302" s="484">
        <v>0</v>
      </c>
      <c r="FH302" s="484">
        <v>0</v>
      </c>
      <c r="FI302" s="484">
        <v>0</v>
      </c>
      <c r="FJ302" s="484">
        <v>0</v>
      </c>
      <c r="FK302" s="484">
        <v>0</v>
      </c>
      <c r="FL302" s="484">
        <v>0</v>
      </c>
      <c r="FM302" s="484">
        <v>0</v>
      </c>
      <c r="FN302" s="484">
        <v>0</v>
      </c>
      <c r="FO302" s="485">
        <v>0</v>
      </c>
      <c r="FP302" s="484">
        <v>8</v>
      </c>
      <c r="FQ302" s="484">
        <v>5</v>
      </c>
      <c r="FR302" s="484">
        <v>5</v>
      </c>
      <c r="FS302" s="484">
        <v>4</v>
      </c>
      <c r="FT302" s="484">
        <v>4</v>
      </c>
      <c r="FU302" s="484">
        <v>1</v>
      </c>
      <c r="FV302" s="484">
        <v>0</v>
      </c>
      <c r="FW302" s="484">
        <v>0</v>
      </c>
      <c r="FX302" s="485">
        <v>27</v>
      </c>
      <c r="FY302" s="484">
        <v>342</v>
      </c>
      <c r="FZ302" s="484">
        <v>338</v>
      </c>
      <c r="GA302" s="484">
        <v>354</v>
      </c>
      <c r="GB302" s="484">
        <v>296</v>
      </c>
      <c r="GC302" s="484">
        <v>241</v>
      </c>
      <c r="GD302" s="484">
        <v>92</v>
      </c>
      <c r="GE302" s="484">
        <v>68</v>
      </c>
      <c r="GF302" s="484">
        <v>18</v>
      </c>
      <c r="GG302" s="485">
        <v>1749</v>
      </c>
      <c r="GH302" s="484">
        <v>25</v>
      </c>
      <c r="GI302" s="484">
        <v>10116</v>
      </c>
      <c r="GJ302" s="484">
        <v>22848</v>
      </c>
      <c r="GK302" s="484">
        <v>35702</v>
      </c>
      <c r="GL302" s="484">
        <v>27757</v>
      </c>
      <c r="GM302" s="484">
        <v>23207</v>
      </c>
      <c r="GN302" s="484">
        <v>14570</v>
      </c>
      <c r="GO302" s="484">
        <v>9267</v>
      </c>
      <c r="GP302" s="484">
        <v>1083</v>
      </c>
      <c r="GQ302" s="485">
        <v>144575</v>
      </c>
      <c r="GR302" s="484">
        <v>14</v>
      </c>
      <c r="GS302" s="484">
        <v>14204</v>
      </c>
      <c r="GT302" s="484">
        <v>17698</v>
      </c>
      <c r="GU302" s="484">
        <v>17913</v>
      </c>
      <c r="GV302" s="484">
        <v>10511</v>
      </c>
      <c r="GW302" s="484">
        <v>6218</v>
      </c>
      <c r="GX302" s="484">
        <v>2983</v>
      </c>
      <c r="GY302" s="484">
        <v>1662</v>
      </c>
      <c r="GZ302" s="484">
        <v>128</v>
      </c>
      <c r="HA302" s="485">
        <v>71331</v>
      </c>
      <c r="HB302" s="460">
        <v>0</v>
      </c>
      <c r="HC302" s="460">
        <v>48</v>
      </c>
      <c r="HD302" s="460">
        <v>2</v>
      </c>
      <c r="HE302" s="460">
        <v>3.5</v>
      </c>
      <c r="HF302" s="460">
        <v>0.5</v>
      </c>
      <c r="HG302" s="460">
        <v>0</v>
      </c>
      <c r="HH302" s="460">
        <v>0.5</v>
      </c>
      <c r="HI302" s="460">
        <v>0</v>
      </c>
      <c r="HJ302" s="460">
        <v>0</v>
      </c>
      <c r="HK302" s="483">
        <v>54.5</v>
      </c>
      <c r="HL302" s="460">
        <v>35.5</v>
      </c>
      <c r="HM302" s="460">
        <v>20769</v>
      </c>
      <c r="HN302" s="460">
        <v>36196.75</v>
      </c>
      <c r="HO302" s="460">
        <v>49182.5</v>
      </c>
      <c r="HP302" s="460">
        <v>35682.75</v>
      </c>
      <c r="HQ302" s="460">
        <v>27890.5</v>
      </c>
      <c r="HR302" s="460">
        <v>16804.25</v>
      </c>
      <c r="HS302" s="460">
        <v>10507</v>
      </c>
      <c r="HT302" s="460">
        <v>1180</v>
      </c>
      <c r="HU302" s="483">
        <v>198248.25</v>
      </c>
      <c r="HV302" s="460">
        <v>19.7</v>
      </c>
      <c r="HW302" s="460">
        <v>13846</v>
      </c>
      <c r="HX302" s="460">
        <v>28153</v>
      </c>
      <c r="HY302" s="460">
        <v>43717.8</v>
      </c>
      <c r="HZ302" s="460">
        <v>35682.800000000003</v>
      </c>
      <c r="IA302" s="460">
        <v>34088.400000000001</v>
      </c>
      <c r="IB302" s="460">
        <v>24272.799999999999</v>
      </c>
      <c r="IC302" s="460">
        <v>17511.7</v>
      </c>
      <c r="ID302" s="460">
        <v>2360</v>
      </c>
      <c r="IE302" s="483">
        <v>199652.2</v>
      </c>
      <c r="IF302" s="483">
        <v>5827.8</v>
      </c>
      <c r="IG302" s="483">
        <v>205480</v>
      </c>
      <c r="IH302" s="460">
        <v>35.5</v>
      </c>
      <c r="II302" s="460">
        <v>20769</v>
      </c>
      <c r="IJ302" s="460">
        <v>36196.75</v>
      </c>
      <c r="IK302" s="460">
        <v>49182.5</v>
      </c>
      <c r="IL302" s="460">
        <v>35682.75</v>
      </c>
      <c r="IM302" s="460">
        <v>27890.5</v>
      </c>
      <c r="IN302" s="460">
        <v>16804.25</v>
      </c>
      <c r="IO302" s="460">
        <v>10507</v>
      </c>
      <c r="IP302" s="460">
        <v>1180</v>
      </c>
      <c r="IQ302" s="483">
        <v>198248.25</v>
      </c>
      <c r="IR302" s="460">
        <v>9.2799999999999994</v>
      </c>
      <c r="IS302" s="460">
        <v>5445.53</v>
      </c>
      <c r="IT302" s="460">
        <v>6224.25</v>
      </c>
      <c r="IU302" s="460">
        <v>4484.8599999999997</v>
      </c>
      <c r="IV302" s="460">
        <v>1243.48</v>
      </c>
      <c r="IW302" s="460">
        <v>495.13</v>
      </c>
      <c r="IX302" s="460">
        <v>163.02000000000001</v>
      </c>
      <c r="IY302" s="460">
        <v>45.76</v>
      </c>
      <c r="IZ302" s="460">
        <v>0.94</v>
      </c>
      <c r="JA302" s="483">
        <v>18112.25</v>
      </c>
      <c r="JB302" s="460">
        <v>26.22</v>
      </c>
      <c r="JC302" s="460">
        <v>15323.47</v>
      </c>
      <c r="JD302" s="460">
        <v>29972.5</v>
      </c>
      <c r="JE302" s="460">
        <v>44697.64</v>
      </c>
      <c r="JF302" s="460">
        <v>34439.269999999997</v>
      </c>
      <c r="JG302" s="460">
        <v>27395.37</v>
      </c>
      <c r="JH302" s="460">
        <v>16641.23</v>
      </c>
      <c r="JI302" s="460">
        <v>10461.24</v>
      </c>
      <c r="JJ302" s="460">
        <v>1179.06</v>
      </c>
      <c r="JK302" s="483">
        <v>180136</v>
      </c>
      <c r="JL302" s="460">
        <v>14.6</v>
      </c>
      <c r="JM302" s="460">
        <v>10215.6</v>
      </c>
      <c r="JN302" s="460">
        <v>23311.9</v>
      </c>
      <c r="JO302" s="460">
        <v>39731.199999999997</v>
      </c>
      <c r="JP302" s="460">
        <v>34439.300000000003</v>
      </c>
      <c r="JQ302" s="460">
        <v>33483.199999999997</v>
      </c>
      <c r="JR302" s="460">
        <v>24037.3</v>
      </c>
      <c r="JS302" s="460">
        <v>17435.400000000001</v>
      </c>
      <c r="JT302" s="460">
        <v>2358.1</v>
      </c>
      <c r="JU302" s="483">
        <v>185026.6</v>
      </c>
      <c r="JV302" s="483">
        <v>5827.8</v>
      </c>
      <c r="JW302" s="483">
        <v>190854.39999999999</v>
      </c>
      <c r="JX302" s="461"/>
      <c r="JY302" s="461"/>
      <c r="JZ302" s="461"/>
      <c r="KA302" s="461"/>
      <c r="KB302" s="461"/>
      <c r="KC302" s="461"/>
      <c r="KD302" s="461"/>
      <c r="KE302" s="461"/>
      <c r="KF302" s="461"/>
      <c r="KG302" s="461"/>
      <c r="KH302" s="461"/>
      <c r="KI302" s="461"/>
      <c r="KJ302" s="461"/>
      <c r="KK302" s="461"/>
      <c r="KL302" s="461"/>
      <c r="KM302" s="461"/>
      <c r="KN302" s="461"/>
      <c r="KO302" s="461"/>
      <c r="KP302" s="461"/>
      <c r="KQ302" s="461"/>
      <c r="KR302" s="461"/>
      <c r="KS302" s="461"/>
      <c r="KT302" s="461"/>
      <c r="KU302" s="461"/>
      <c r="KV302" s="461"/>
      <c r="KW302" s="461"/>
      <c r="KX302" s="462"/>
    </row>
    <row r="303" spans="1:310" s="463" customFormat="1" x14ac:dyDescent="0.2">
      <c r="A303" s="457" t="s">
        <v>598</v>
      </c>
      <c r="B303" s="473" t="s">
        <v>1152</v>
      </c>
      <c r="C303" s="464" t="s">
        <v>782</v>
      </c>
      <c r="D303" s="465" t="s">
        <v>599</v>
      </c>
      <c r="E303" s="484">
        <v>2872</v>
      </c>
      <c r="F303" s="484">
        <v>7159</v>
      </c>
      <c r="G303" s="484">
        <v>12774</v>
      </c>
      <c r="H303" s="484">
        <v>10219</v>
      </c>
      <c r="I303" s="484">
        <v>8821</v>
      </c>
      <c r="J303" s="484">
        <v>6853</v>
      </c>
      <c r="K303" s="484">
        <v>5782</v>
      </c>
      <c r="L303" s="484">
        <v>721</v>
      </c>
      <c r="M303" s="485">
        <v>55201</v>
      </c>
      <c r="N303" s="484">
        <v>568</v>
      </c>
      <c r="O303" s="484">
        <v>239</v>
      </c>
      <c r="P303" s="484">
        <v>589</v>
      </c>
      <c r="Q303" s="484">
        <v>298</v>
      </c>
      <c r="R303" s="484">
        <v>166</v>
      </c>
      <c r="S303" s="484">
        <v>112</v>
      </c>
      <c r="T303" s="484">
        <v>237</v>
      </c>
      <c r="U303" s="484">
        <v>32</v>
      </c>
      <c r="V303" s="485">
        <v>2241</v>
      </c>
      <c r="W303" s="484">
        <v>0</v>
      </c>
      <c r="X303" s="484">
        <v>0</v>
      </c>
      <c r="Y303" s="484">
        <v>0</v>
      </c>
      <c r="Z303" s="484">
        <v>0</v>
      </c>
      <c r="AA303" s="484">
        <v>0</v>
      </c>
      <c r="AB303" s="484">
        <v>0</v>
      </c>
      <c r="AC303" s="484">
        <v>0</v>
      </c>
      <c r="AD303" s="484">
        <v>0</v>
      </c>
      <c r="AE303" s="485">
        <v>0</v>
      </c>
      <c r="AF303" s="484">
        <v>2304</v>
      </c>
      <c r="AG303" s="484">
        <v>6920</v>
      </c>
      <c r="AH303" s="484">
        <v>12185</v>
      </c>
      <c r="AI303" s="484">
        <v>9921</v>
      </c>
      <c r="AJ303" s="484">
        <v>8655</v>
      </c>
      <c r="AK303" s="484">
        <v>6741</v>
      </c>
      <c r="AL303" s="484">
        <v>5545</v>
      </c>
      <c r="AM303" s="484">
        <v>689</v>
      </c>
      <c r="AN303" s="485">
        <v>52960</v>
      </c>
      <c r="AO303" s="484">
        <v>3</v>
      </c>
      <c r="AP303" s="484">
        <v>12</v>
      </c>
      <c r="AQ303" s="484">
        <v>27</v>
      </c>
      <c r="AR303" s="484">
        <v>36</v>
      </c>
      <c r="AS303" s="484">
        <v>43</v>
      </c>
      <c r="AT303" s="484">
        <v>35</v>
      </c>
      <c r="AU303" s="484">
        <v>35</v>
      </c>
      <c r="AV303" s="484">
        <v>11</v>
      </c>
      <c r="AW303" s="485">
        <v>202</v>
      </c>
      <c r="AX303" s="484">
        <v>3</v>
      </c>
      <c r="AY303" s="484">
        <v>12</v>
      </c>
      <c r="AZ303" s="484">
        <v>27</v>
      </c>
      <c r="BA303" s="484">
        <v>36</v>
      </c>
      <c r="BB303" s="484">
        <v>43</v>
      </c>
      <c r="BC303" s="484">
        <v>35</v>
      </c>
      <c r="BD303" s="484">
        <v>35</v>
      </c>
      <c r="BE303" s="484">
        <v>11</v>
      </c>
      <c r="BF303" s="486"/>
      <c r="BG303" s="485">
        <v>202</v>
      </c>
      <c r="BH303" s="484">
        <v>3</v>
      </c>
      <c r="BI303" s="484">
        <v>2313</v>
      </c>
      <c r="BJ303" s="484">
        <v>6935</v>
      </c>
      <c r="BK303" s="484">
        <v>12194</v>
      </c>
      <c r="BL303" s="484">
        <v>9928</v>
      </c>
      <c r="BM303" s="484">
        <v>8647</v>
      </c>
      <c r="BN303" s="484">
        <v>6741</v>
      </c>
      <c r="BO303" s="484">
        <v>5521</v>
      </c>
      <c r="BP303" s="484">
        <v>678</v>
      </c>
      <c r="BQ303" s="485">
        <v>52960</v>
      </c>
      <c r="BR303" s="484">
        <v>1</v>
      </c>
      <c r="BS303" s="484">
        <v>1163</v>
      </c>
      <c r="BT303" s="484">
        <v>3978</v>
      </c>
      <c r="BU303" s="484">
        <v>4319</v>
      </c>
      <c r="BV303" s="484">
        <v>2923</v>
      </c>
      <c r="BW303" s="484">
        <v>1917</v>
      </c>
      <c r="BX303" s="484">
        <v>1197</v>
      </c>
      <c r="BY303" s="484">
        <v>738</v>
      </c>
      <c r="BZ303" s="484">
        <v>54</v>
      </c>
      <c r="CA303" s="485">
        <v>16290</v>
      </c>
      <c r="CB303" s="484">
        <v>1</v>
      </c>
      <c r="CC303" s="484">
        <v>13</v>
      </c>
      <c r="CD303" s="484">
        <v>72</v>
      </c>
      <c r="CE303" s="484">
        <v>141</v>
      </c>
      <c r="CF303" s="484">
        <v>73</v>
      </c>
      <c r="CG303" s="484">
        <v>73</v>
      </c>
      <c r="CH303" s="484">
        <v>55</v>
      </c>
      <c r="CI303" s="484">
        <v>49</v>
      </c>
      <c r="CJ303" s="484">
        <v>1</v>
      </c>
      <c r="CK303" s="485">
        <v>478</v>
      </c>
      <c r="CL303" s="484">
        <v>0</v>
      </c>
      <c r="CM303" s="484">
        <v>3</v>
      </c>
      <c r="CN303" s="484">
        <v>0</v>
      </c>
      <c r="CO303" s="484">
        <v>6</v>
      </c>
      <c r="CP303" s="484">
        <v>5</v>
      </c>
      <c r="CQ303" s="484">
        <v>5</v>
      </c>
      <c r="CR303" s="484">
        <v>6</v>
      </c>
      <c r="CS303" s="484">
        <v>19</v>
      </c>
      <c r="CT303" s="484">
        <v>15</v>
      </c>
      <c r="CU303" s="485">
        <v>59</v>
      </c>
      <c r="CV303" s="484">
        <v>63</v>
      </c>
      <c r="CW303" s="484">
        <v>30</v>
      </c>
      <c r="CX303" s="484">
        <v>86</v>
      </c>
      <c r="CY303" s="484">
        <v>88</v>
      </c>
      <c r="CZ303" s="484">
        <v>56</v>
      </c>
      <c r="DA303" s="484">
        <v>42</v>
      </c>
      <c r="DB303" s="484">
        <v>45</v>
      </c>
      <c r="DC303" s="484">
        <v>19</v>
      </c>
      <c r="DD303" s="485">
        <v>429</v>
      </c>
      <c r="DE303" s="484">
        <v>80</v>
      </c>
      <c r="DF303" s="484">
        <v>180</v>
      </c>
      <c r="DG303" s="484">
        <v>211</v>
      </c>
      <c r="DH303" s="484">
        <v>174</v>
      </c>
      <c r="DI303" s="484">
        <v>96</v>
      </c>
      <c r="DJ303" s="484">
        <v>48</v>
      </c>
      <c r="DK303" s="484">
        <v>39</v>
      </c>
      <c r="DL303" s="484">
        <v>8</v>
      </c>
      <c r="DM303" s="485">
        <v>836</v>
      </c>
      <c r="DN303" s="484">
        <v>6</v>
      </c>
      <c r="DO303" s="484">
        <v>1</v>
      </c>
      <c r="DP303" s="484">
        <v>9</v>
      </c>
      <c r="DQ303" s="484">
        <v>14</v>
      </c>
      <c r="DR303" s="484">
        <v>13</v>
      </c>
      <c r="DS303" s="484">
        <v>15</v>
      </c>
      <c r="DT303" s="484">
        <v>15</v>
      </c>
      <c r="DU303" s="484">
        <v>4</v>
      </c>
      <c r="DV303" s="485">
        <v>77</v>
      </c>
      <c r="DW303" s="484">
        <v>9</v>
      </c>
      <c r="DX303" s="484">
        <v>13</v>
      </c>
      <c r="DY303" s="484">
        <v>11</v>
      </c>
      <c r="DZ303" s="484">
        <v>16</v>
      </c>
      <c r="EA303" s="484">
        <v>14</v>
      </c>
      <c r="EB303" s="484">
        <v>7</v>
      </c>
      <c r="EC303" s="484">
        <v>6</v>
      </c>
      <c r="ED303" s="484">
        <v>3</v>
      </c>
      <c r="EE303" s="485">
        <v>79</v>
      </c>
      <c r="EF303" s="484">
        <v>95</v>
      </c>
      <c r="EG303" s="484">
        <v>194</v>
      </c>
      <c r="EH303" s="484">
        <v>231</v>
      </c>
      <c r="EI303" s="484">
        <v>204</v>
      </c>
      <c r="EJ303" s="484">
        <v>123</v>
      </c>
      <c r="EK303" s="484">
        <v>70</v>
      </c>
      <c r="EL303" s="484">
        <v>60</v>
      </c>
      <c r="EM303" s="484">
        <v>15</v>
      </c>
      <c r="EN303" s="485">
        <v>992</v>
      </c>
      <c r="EO303" s="484">
        <v>46</v>
      </c>
      <c r="EP303" s="484">
        <v>64</v>
      </c>
      <c r="EQ303" s="484">
        <v>63</v>
      </c>
      <c r="ER303" s="484">
        <v>76</v>
      </c>
      <c r="ES303" s="484">
        <v>57</v>
      </c>
      <c r="ET303" s="484">
        <v>28</v>
      </c>
      <c r="EU303" s="484">
        <v>20</v>
      </c>
      <c r="EV303" s="484">
        <v>7</v>
      </c>
      <c r="EW303" s="485">
        <v>361</v>
      </c>
      <c r="EX303" s="484">
        <v>0</v>
      </c>
      <c r="EY303" s="484">
        <v>0</v>
      </c>
      <c r="EZ303" s="484">
        <v>0</v>
      </c>
      <c r="FA303" s="484">
        <v>0</v>
      </c>
      <c r="FB303" s="484">
        <v>0</v>
      </c>
      <c r="FC303" s="484">
        <v>0</v>
      </c>
      <c r="FD303" s="484">
        <v>0</v>
      </c>
      <c r="FE303" s="484">
        <v>0</v>
      </c>
      <c r="FF303" s="485">
        <v>0</v>
      </c>
      <c r="FG303" s="484">
        <v>0</v>
      </c>
      <c r="FH303" s="484">
        <v>0</v>
      </c>
      <c r="FI303" s="484">
        <v>0</v>
      </c>
      <c r="FJ303" s="484">
        <v>0</v>
      </c>
      <c r="FK303" s="484">
        <v>0</v>
      </c>
      <c r="FL303" s="484">
        <v>0</v>
      </c>
      <c r="FM303" s="484">
        <v>0</v>
      </c>
      <c r="FN303" s="484">
        <v>0</v>
      </c>
      <c r="FO303" s="485">
        <v>0</v>
      </c>
      <c r="FP303" s="484">
        <v>4</v>
      </c>
      <c r="FQ303" s="484">
        <v>0</v>
      </c>
      <c r="FR303" s="484">
        <v>4</v>
      </c>
      <c r="FS303" s="484">
        <v>12</v>
      </c>
      <c r="FT303" s="484">
        <v>8</v>
      </c>
      <c r="FU303" s="484">
        <v>9</v>
      </c>
      <c r="FV303" s="484">
        <v>9</v>
      </c>
      <c r="FW303" s="484">
        <v>4</v>
      </c>
      <c r="FX303" s="485">
        <v>50</v>
      </c>
      <c r="FY303" s="484">
        <v>42</v>
      </c>
      <c r="FZ303" s="484">
        <v>64</v>
      </c>
      <c r="GA303" s="484">
        <v>59</v>
      </c>
      <c r="GB303" s="484">
        <v>64</v>
      </c>
      <c r="GC303" s="484">
        <v>49</v>
      </c>
      <c r="GD303" s="484">
        <v>19</v>
      </c>
      <c r="GE303" s="484">
        <v>11</v>
      </c>
      <c r="GF303" s="484">
        <v>3</v>
      </c>
      <c r="GG303" s="485">
        <v>311</v>
      </c>
      <c r="GH303" s="484">
        <v>1</v>
      </c>
      <c r="GI303" s="484">
        <v>1119</v>
      </c>
      <c r="GJ303" s="484">
        <v>2871</v>
      </c>
      <c r="GK303" s="484">
        <v>7708</v>
      </c>
      <c r="GL303" s="484">
        <v>6897</v>
      </c>
      <c r="GM303" s="484">
        <v>6625</v>
      </c>
      <c r="GN303" s="484">
        <v>5461</v>
      </c>
      <c r="GO303" s="484">
        <v>4694</v>
      </c>
      <c r="GP303" s="484">
        <v>601</v>
      </c>
      <c r="GQ303" s="485">
        <v>35977</v>
      </c>
      <c r="GR303" s="484">
        <v>2</v>
      </c>
      <c r="GS303" s="484">
        <v>1194</v>
      </c>
      <c r="GT303" s="484">
        <v>4064</v>
      </c>
      <c r="GU303" s="484">
        <v>4486</v>
      </c>
      <c r="GV303" s="484">
        <v>3031</v>
      </c>
      <c r="GW303" s="484">
        <v>2022</v>
      </c>
      <c r="GX303" s="484">
        <v>1280</v>
      </c>
      <c r="GY303" s="484">
        <v>827</v>
      </c>
      <c r="GZ303" s="484">
        <v>77</v>
      </c>
      <c r="HA303" s="485">
        <v>16983</v>
      </c>
      <c r="HB303" s="460">
        <v>0</v>
      </c>
      <c r="HC303" s="460">
        <v>35.25</v>
      </c>
      <c r="HD303" s="460">
        <v>1</v>
      </c>
      <c r="HE303" s="460">
        <v>0.5</v>
      </c>
      <c r="HF303" s="460">
        <v>1</v>
      </c>
      <c r="HG303" s="460">
        <v>0.5</v>
      </c>
      <c r="HH303" s="460">
        <v>0.5</v>
      </c>
      <c r="HI303" s="460">
        <v>0</v>
      </c>
      <c r="HJ303" s="460">
        <v>0</v>
      </c>
      <c r="HK303" s="483">
        <v>38.75</v>
      </c>
      <c r="HL303" s="460">
        <v>2.5</v>
      </c>
      <c r="HM303" s="460">
        <v>1986.25</v>
      </c>
      <c r="HN303" s="460">
        <v>5939.5</v>
      </c>
      <c r="HO303" s="460">
        <v>11081.5</v>
      </c>
      <c r="HP303" s="460">
        <v>9184.5</v>
      </c>
      <c r="HQ303" s="460">
        <v>8151.5</v>
      </c>
      <c r="HR303" s="460">
        <v>6421.5</v>
      </c>
      <c r="HS303" s="460">
        <v>5305.75</v>
      </c>
      <c r="HT303" s="460">
        <v>657.75</v>
      </c>
      <c r="HU303" s="483">
        <v>48730.75</v>
      </c>
      <c r="HV303" s="460">
        <v>1.4</v>
      </c>
      <c r="HW303" s="460">
        <v>1324.2</v>
      </c>
      <c r="HX303" s="460">
        <v>4619.6000000000004</v>
      </c>
      <c r="HY303" s="460">
        <v>9850.2000000000007</v>
      </c>
      <c r="HZ303" s="460">
        <v>9184.5</v>
      </c>
      <c r="IA303" s="460">
        <v>9962.9</v>
      </c>
      <c r="IB303" s="460">
        <v>9275.5</v>
      </c>
      <c r="IC303" s="460">
        <v>8842.9</v>
      </c>
      <c r="ID303" s="460">
        <v>1315.5</v>
      </c>
      <c r="IE303" s="483">
        <v>54376.7</v>
      </c>
      <c r="IF303" s="483">
        <v>435.1</v>
      </c>
      <c r="IG303" s="483">
        <v>54811.8</v>
      </c>
      <c r="IH303" s="460">
        <v>2.5</v>
      </c>
      <c r="II303" s="460">
        <v>1986.25</v>
      </c>
      <c r="IJ303" s="460">
        <v>5939.5</v>
      </c>
      <c r="IK303" s="460">
        <v>11081.5</v>
      </c>
      <c r="IL303" s="460">
        <v>9184.5</v>
      </c>
      <c r="IM303" s="460">
        <v>8151.5</v>
      </c>
      <c r="IN303" s="460">
        <v>6421.5</v>
      </c>
      <c r="IO303" s="460">
        <v>5305.75</v>
      </c>
      <c r="IP303" s="460">
        <v>657.75</v>
      </c>
      <c r="IQ303" s="483">
        <v>48730.75</v>
      </c>
      <c r="IR303" s="460">
        <v>0.74</v>
      </c>
      <c r="IS303" s="460">
        <v>368.89</v>
      </c>
      <c r="IT303" s="460">
        <v>1659.77</v>
      </c>
      <c r="IU303" s="460">
        <v>1401.4</v>
      </c>
      <c r="IV303" s="460">
        <v>466.47</v>
      </c>
      <c r="IW303" s="460">
        <v>130.55000000000001</v>
      </c>
      <c r="IX303" s="460">
        <v>41.03</v>
      </c>
      <c r="IY303" s="460">
        <v>27.42</v>
      </c>
      <c r="IZ303" s="460">
        <v>0</v>
      </c>
      <c r="JA303" s="483">
        <v>4096.2700000000004</v>
      </c>
      <c r="JB303" s="460">
        <v>1.76</v>
      </c>
      <c r="JC303" s="460">
        <v>1617.36</v>
      </c>
      <c r="JD303" s="460">
        <v>4279.7299999999996</v>
      </c>
      <c r="JE303" s="460">
        <v>9680.1</v>
      </c>
      <c r="JF303" s="460">
        <v>8718.0300000000007</v>
      </c>
      <c r="JG303" s="460">
        <v>8020.95</v>
      </c>
      <c r="JH303" s="460">
        <v>6380.47</v>
      </c>
      <c r="JI303" s="460">
        <v>5278.33</v>
      </c>
      <c r="JJ303" s="460">
        <v>657.75</v>
      </c>
      <c r="JK303" s="483">
        <v>44634.48</v>
      </c>
      <c r="JL303" s="460">
        <v>1</v>
      </c>
      <c r="JM303" s="460">
        <v>1078.2</v>
      </c>
      <c r="JN303" s="460">
        <v>3328.7</v>
      </c>
      <c r="JO303" s="460">
        <v>8604.5</v>
      </c>
      <c r="JP303" s="460">
        <v>8718</v>
      </c>
      <c r="JQ303" s="460">
        <v>9803.4</v>
      </c>
      <c r="JR303" s="460">
        <v>9216.2000000000007</v>
      </c>
      <c r="JS303" s="460">
        <v>8797.2000000000007</v>
      </c>
      <c r="JT303" s="460">
        <v>1315.5</v>
      </c>
      <c r="JU303" s="483">
        <v>50862.7</v>
      </c>
      <c r="JV303" s="483">
        <v>435.1</v>
      </c>
      <c r="JW303" s="483">
        <v>51297.8</v>
      </c>
      <c r="JX303" s="461"/>
      <c r="JY303" s="461"/>
      <c r="JZ303" s="461"/>
      <c r="KA303" s="461"/>
      <c r="KB303" s="461"/>
      <c r="KC303" s="461"/>
      <c r="KD303" s="461"/>
      <c r="KE303" s="461"/>
      <c r="KF303" s="461"/>
      <c r="KG303" s="461"/>
      <c r="KH303" s="461"/>
      <c r="KI303" s="461"/>
      <c r="KJ303" s="461"/>
      <c r="KK303" s="461"/>
      <c r="KL303" s="461"/>
      <c r="KM303" s="461"/>
      <c r="KN303" s="461"/>
      <c r="KO303" s="461"/>
      <c r="KP303" s="461"/>
      <c r="KQ303" s="461"/>
      <c r="KR303" s="461"/>
      <c r="KS303" s="461"/>
      <c r="KT303" s="461"/>
      <c r="KU303" s="461"/>
      <c r="KV303" s="461"/>
      <c r="KW303" s="461"/>
      <c r="KX303" s="462"/>
    </row>
    <row r="304" spans="1:310" s="463" customFormat="1" x14ac:dyDescent="0.2">
      <c r="A304" s="457" t="s">
        <v>600</v>
      </c>
      <c r="B304" s="473" t="s">
        <v>1153</v>
      </c>
      <c r="C304" s="464" t="s">
        <v>782</v>
      </c>
      <c r="D304" s="465" t="s">
        <v>1154</v>
      </c>
      <c r="E304" s="484">
        <v>2104</v>
      </c>
      <c r="F304" s="484">
        <v>3825</v>
      </c>
      <c r="G304" s="484">
        <v>10012</v>
      </c>
      <c r="H304" s="484">
        <v>16424</v>
      </c>
      <c r="I304" s="484">
        <v>13369</v>
      </c>
      <c r="J304" s="484">
        <v>8334</v>
      </c>
      <c r="K304" s="484">
        <v>9722</v>
      </c>
      <c r="L304" s="484">
        <v>1925</v>
      </c>
      <c r="M304" s="485">
        <v>65715</v>
      </c>
      <c r="N304" s="484">
        <v>156</v>
      </c>
      <c r="O304" s="484">
        <v>284</v>
      </c>
      <c r="P304" s="484">
        <v>211</v>
      </c>
      <c r="Q304" s="484">
        <v>294</v>
      </c>
      <c r="R304" s="484">
        <v>172</v>
      </c>
      <c r="S304" s="484">
        <v>90</v>
      </c>
      <c r="T304" s="484">
        <v>133</v>
      </c>
      <c r="U304" s="484">
        <v>27</v>
      </c>
      <c r="V304" s="485">
        <v>1367</v>
      </c>
      <c r="W304" s="484">
        <v>8</v>
      </c>
      <c r="X304" s="484">
        <v>5</v>
      </c>
      <c r="Y304" s="484">
        <v>1</v>
      </c>
      <c r="Z304" s="484">
        <v>4</v>
      </c>
      <c r="AA304" s="484">
        <v>3</v>
      </c>
      <c r="AB304" s="484">
        <v>1</v>
      </c>
      <c r="AC304" s="484">
        <v>4</v>
      </c>
      <c r="AD304" s="484">
        <v>3</v>
      </c>
      <c r="AE304" s="485">
        <v>29</v>
      </c>
      <c r="AF304" s="484">
        <v>1940</v>
      </c>
      <c r="AG304" s="484">
        <v>3536</v>
      </c>
      <c r="AH304" s="484">
        <v>9800</v>
      </c>
      <c r="AI304" s="484">
        <v>16126</v>
      </c>
      <c r="AJ304" s="484">
        <v>13194</v>
      </c>
      <c r="AK304" s="484">
        <v>8243</v>
      </c>
      <c r="AL304" s="484">
        <v>9585</v>
      </c>
      <c r="AM304" s="484">
        <v>1895</v>
      </c>
      <c r="AN304" s="485">
        <v>64319</v>
      </c>
      <c r="AO304" s="484">
        <v>3</v>
      </c>
      <c r="AP304" s="484">
        <v>4</v>
      </c>
      <c r="AQ304" s="484">
        <v>25</v>
      </c>
      <c r="AR304" s="484">
        <v>61</v>
      </c>
      <c r="AS304" s="484">
        <v>46</v>
      </c>
      <c r="AT304" s="484">
        <v>50</v>
      </c>
      <c r="AU304" s="484">
        <v>72</v>
      </c>
      <c r="AV304" s="484">
        <v>23</v>
      </c>
      <c r="AW304" s="485">
        <v>284</v>
      </c>
      <c r="AX304" s="484">
        <v>3</v>
      </c>
      <c r="AY304" s="484">
        <v>4</v>
      </c>
      <c r="AZ304" s="484">
        <v>25</v>
      </c>
      <c r="BA304" s="484">
        <v>61</v>
      </c>
      <c r="BB304" s="484">
        <v>46</v>
      </c>
      <c r="BC304" s="484">
        <v>50</v>
      </c>
      <c r="BD304" s="484">
        <v>72</v>
      </c>
      <c r="BE304" s="484">
        <v>23</v>
      </c>
      <c r="BF304" s="486"/>
      <c r="BG304" s="485">
        <v>284</v>
      </c>
      <c r="BH304" s="484">
        <v>3</v>
      </c>
      <c r="BI304" s="484">
        <v>1941</v>
      </c>
      <c r="BJ304" s="484">
        <v>3557</v>
      </c>
      <c r="BK304" s="484">
        <v>9836</v>
      </c>
      <c r="BL304" s="484">
        <v>16111</v>
      </c>
      <c r="BM304" s="484">
        <v>13198</v>
      </c>
      <c r="BN304" s="484">
        <v>8265</v>
      </c>
      <c r="BO304" s="484">
        <v>9536</v>
      </c>
      <c r="BP304" s="484">
        <v>1872</v>
      </c>
      <c r="BQ304" s="485">
        <v>64319</v>
      </c>
      <c r="BR304" s="484">
        <v>0</v>
      </c>
      <c r="BS304" s="484">
        <v>957</v>
      </c>
      <c r="BT304" s="484">
        <v>2196</v>
      </c>
      <c r="BU304" s="484">
        <v>4249</v>
      </c>
      <c r="BV304" s="484">
        <v>4759</v>
      </c>
      <c r="BW304" s="484">
        <v>3316</v>
      </c>
      <c r="BX304" s="484">
        <v>1700</v>
      </c>
      <c r="BY304" s="484">
        <v>1475</v>
      </c>
      <c r="BZ304" s="484">
        <v>166</v>
      </c>
      <c r="CA304" s="485">
        <v>18818</v>
      </c>
      <c r="CB304" s="484">
        <v>0</v>
      </c>
      <c r="CC304" s="484">
        <v>11</v>
      </c>
      <c r="CD304" s="484">
        <v>16</v>
      </c>
      <c r="CE304" s="484">
        <v>53</v>
      </c>
      <c r="CF304" s="484">
        <v>103</v>
      </c>
      <c r="CG304" s="484">
        <v>81</v>
      </c>
      <c r="CH304" s="484">
        <v>65</v>
      </c>
      <c r="CI304" s="484">
        <v>51</v>
      </c>
      <c r="CJ304" s="484">
        <v>8</v>
      </c>
      <c r="CK304" s="485">
        <v>388</v>
      </c>
      <c r="CL304" s="484">
        <v>0</v>
      </c>
      <c r="CM304" s="484">
        <v>2</v>
      </c>
      <c r="CN304" s="484">
        <v>0</v>
      </c>
      <c r="CO304" s="484">
        <v>6</v>
      </c>
      <c r="CP304" s="484">
        <v>9</v>
      </c>
      <c r="CQ304" s="484">
        <v>7</v>
      </c>
      <c r="CR304" s="484">
        <v>14</v>
      </c>
      <c r="CS304" s="484">
        <v>34</v>
      </c>
      <c r="CT304" s="484">
        <v>13</v>
      </c>
      <c r="CU304" s="485">
        <v>85</v>
      </c>
      <c r="CV304" s="484">
        <v>98</v>
      </c>
      <c r="CW304" s="484">
        <v>62</v>
      </c>
      <c r="CX304" s="484">
        <v>101</v>
      </c>
      <c r="CY304" s="484">
        <v>169</v>
      </c>
      <c r="CZ304" s="484">
        <v>138</v>
      </c>
      <c r="DA304" s="484">
        <v>77</v>
      </c>
      <c r="DB304" s="484">
        <v>100</v>
      </c>
      <c r="DC304" s="484">
        <v>57</v>
      </c>
      <c r="DD304" s="485">
        <v>802</v>
      </c>
      <c r="DE304" s="484">
        <v>35</v>
      </c>
      <c r="DF304" s="484">
        <v>89</v>
      </c>
      <c r="DG304" s="484">
        <v>261</v>
      </c>
      <c r="DH304" s="484">
        <v>226</v>
      </c>
      <c r="DI304" s="484">
        <v>112</v>
      </c>
      <c r="DJ304" s="484">
        <v>65</v>
      </c>
      <c r="DK304" s="484">
        <v>56</v>
      </c>
      <c r="DL304" s="484">
        <v>16</v>
      </c>
      <c r="DM304" s="485">
        <v>860</v>
      </c>
      <c r="DN304" s="484">
        <v>0</v>
      </c>
      <c r="DO304" s="484">
        <v>0</v>
      </c>
      <c r="DP304" s="484">
        <v>0</v>
      </c>
      <c r="DQ304" s="484">
        <v>0</v>
      </c>
      <c r="DR304" s="484">
        <v>0</v>
      </c>
      <c r="DS304" s="484">
        <v>0</v>
      </c>
      <c r="DT304" s="484">
        <v>0</v>
      </c>
      <c r="DU304" s="484">
        <v>0</v>
      </c>
      <c r="DV304" s="485">
        <v>0</v>
      </c>
      <c r="DW304" s="484">
        <v>18</v>
      </c>
      <c r="DX304" s="484">
        <v>24</v>
      </c>
      <c r="DY304" s="484">
        <v>31</v>
      </c>
      <c r="DZ304" s="484">
        <v>35</v>
      </c>
      <c r="EA304" s="484">
        <v>46</v>
      </c>
      <c r="EB304" s="484">
        <v>18</v>
      </c>
      <c r="EC304" s="484">
        <v>19</v>
      </c>
      <c r="ED304" s="484">
        <v>8</v>
      </c>
      <c r="EE304" s="485">
        <v>199</v>
      </c>
      <c r="EF304" s="484">
        <v>53</v>
      </c>
      <c r="EG304" s="484">
        <v>113</v>
      </c>
      <c r="EH304" s="484">
        <v>292</v>
      </c>
      <c r="EI304" s="484">
        <v>261</v>
      </c>
      <c r="EJ304" s="484">
        <v>158</v>
      </c>
      <c r="EK304" s="484">
        <v>83</v>
      </c>
      <c r="EL304" s="484">
        <v>75</v>
      </c>
      <c r="EM304" s="484">
        <v>24</v>
      </c>
      <c r="EN304" s="485">
        <v>1059</v>
      </c>
      <c r="EO304" s="484">
        <v>45</v>
      </c>
      <c r="EP304" s="484">
        <v>62</v>
      </c>
      <c r="EQ304" s="484">
        <v>177</v>
      </c>
      <c r="ER304" s="484">
        <v>181</v>
      </c>
      <c r="ES304" s="484">
        <v>101</v>
      </c>
      <c r="ET304" s="484">
        <v>53</v>
      </c>
      <c r="EU304" s="484">
        <v>58</v>
      </c>
      <c r="EV304" s="484">
        <v>16</v>
      </c>
      <c r="EW304" s="485">
        <v>693</v>
      </c>
      <c r="EX304" s="484">
        <v>0</v>
      </c>
      <c r="EY304" s="484">
        <v>0</v>
      </c>
      <c r="EZ304" s="484">
        <v>0</v>
      </c>
      <c r="FA304" s="484">
        <v>0</v>
      </c>
      <c r="FB304" s="484">
        <v>0</v>
      </c>
      <c r="FC304" s="484">
        <v>0</v>
      </c>
      <c r="FD304" s="484">
        <v>0</v>
      </c>
      <c r="FE304" s="484">
        <v>0</v>
      </c>
      <c r="FF304" s="485">
        <v>0</v>
      </c>
      <c r="FG304" s="484">
        <v>0</v>
      </c>
      <c r="FH304" s="484">
        <v>0</v>
      </c>
      <c r="FI304" s="484">
        <v>0</v>
      </c>
      <c r="FJ304" s="484">
        <v>0</v>
      </c>
      <c r="FK304" s="484">
        <v>0</v>
      </c>
      <c r="FL304" s="484">
        <v>0</v>
      </c>
      <c r="FM304" s="484">
        <v>0</v>
      </c>
      <c r="FN304" s="484">
        <v>0</v>
      </c>
      <c r="FO304" s="485">
        <v>0</v>
      </c>
      <c r="FP304" s="484">
        <v>0</v>
      </c>
      <c r="FQ304" s="484">
        <v>0</v>
      </c>
      <c r="FR304" s="484">
        <v>0</v>
      </c>
      <c r="FS304" s="484">
        <v>0</v>
      </c>
      <c r="FT304" s="484">
        <v>0</v>
      </c>
      <c r="FU304" s="484">
        <v>0</v>
      </c>
      <c r="FV304" s="484">
        <v>0</v>
      </c>
      <c r="FW304" s="484">
        <v>0</v>
      </c>
      <c r="FX304" s="485">
        <v>0</v>
      </c>
      <c r="FY304" s="484">
        <v>45</v>
      </c>
      <c r="FZ304" s="484">
        <v>62</v>
      </c>
      <c r="GA304" s="484">
        <v>177</v>
      </c>
      <c r="GB304" s="484">
        <v>181</v>
      </c>
      <c r="GC304" s="484">
        <v>101</v>
      </c>
      <c r="GD304" s="484">
        <v>53</v>
      </c>
      <c r="GE304" s="484">
        <v>58</v>
      </c>
      <c r="GF304" s="484">
        <v>16</v>
      </c>
      <c r="GG304" s="485">
        <v>693</v>
      </c>
      <c r="GH304" s="484">
        <v>3</v>
      </c>
      <c r="GI304" s="484">
        <v>945</v>
      </c>
      <c r="GJ304" s="484">
        <v>1320</v>
      </c>
      <c r="GK304" s="484">
        <v>5496</v>
      </c>
      <c r="GL304" s="484">
        <v>11205</v>
      </c>
      <c r="GM304" s="484">
        <v>9748</v>
      </c>
      <c r="GN304" s="484">
        <v>6468</v>
      </c>
      <c r="GO304" s="484">
        <v>7957</v>
      </c>
      <c r="GP304" s="484">
        <v>1677</v>
      </c>
      <c r="GQ304" s="485">
        <v>44819</v>
      </c>
      <c r="GR304" s="484">
        <v>0</v>
      </c>
      <c r="GS304" s="484">
        <v>996</v>
      </c>
      <c r="GT304" s="484">
        <v>2237</v>
      </c>
      <c r="GU304" s="484">
        <v>4340</v>
      </c>
      <c r="GV304" s="484">
        <v>4906</v>
      </c>
      <c r="GW304" s="484">
        <v>3450</v>
      </c>
      <c r="GX304" s="484">
        <v>1797</v>
      </c>
      <c r="GY304" s="484">
        <v>1579</v>
      </c>
      <c r="GZ304" s="484">
        <v>195</v>
      </c>
      <c r="HA304" s="485">
        <v>19500</v>
      </c>
      <c r="HB304" s="460">
        <v>0</v>
      </c>
      <c r="HC304" s="460">
        <v>9.75</v>
      </c>
      <c r="HD304" s="460">
        <v>1.25</v>
      </c>
      <c r="HE304" s="460">
        <v>1</v>
      </c>
      <c r="HF304" s="460">
        <v>0.5</v>
      </c>
      <c r="HG304" s="460">
        <v>0.5</v>
      </c>
      <c r="HH304" s="460">
        <v>0.5</v>
      </c>
      <c r="HI304" s="460">
        <v>0</v>
      </c>
      <c r="HJ304" s="460">
        <v>0.5</v>
      </c>
      <c r="HK304" s="483">
        <v>14</v>
      </c>
      <c r="HL304" s="460">
        <v>3</v>
      </c>
      <c r="HM304" s="460">
        <v>1714.25</v>
      </c>
      <c r="HN304" s="460">
        <v>3035.25</v>
      </c>
      <c r="HO304" s="460">
        <v>8800</v>
      </c>
      <c r="HP304" s="460">
        <v>14940.5</v>
      </c>
      <c r="HQ304" s="460">
        <v>12409.75</v>
      </c>
      <c r="HR304" s="460">
        <v>7844.25</v>
      </c>
      <c r="HS304" s="460">
        <v>9169.5</v>
      </c>
      <c r="HT304" s="460">
        <v>1835.5</v>
      </c>
      <c r="HU304" s="483">
        <v>59752</v>
      </c>
      <c r="HV304" s="460">
        <v>1.7</v>
      </c>
      <c r="HW304" s="460">
        <v>1142.8</v>
      </c>
      <c r="HX304" s="460">
        <v>2360.8000000000002</v>
      </c>
      <c r="HY304" s="460">
        <v>7822.2</v>
      </c>
      <c r="HZ304" s="460">
        <v>14940.5</v>
      </c>
      <c r="IA304" s="460">
        <v>15167.5</v>
      </c>
      <c r="IB304" s="460">
        <v>11330.6</v>
      </c>
      <c r="IC304" s="460">
        <v>15282.5</v>
      </c>
      <c r="ID304" s="460">
        <v>3671</v>
      </c>
      <c r="IE304" s="483">
        <v>71719.600000000006</v>
      </c>
      <c r="IF304" s="483">
        <v>449.9</v>
      </c>
      <c r="IG304" s="483">
        <v>72169.5</v>
      </c>
      <c r="IH304" s="460">
        <v>3</v>
      </c>
      <c r="II304" s="460">
        <v>1714.25</v>
      </c>
      <c r="IJ304" s="460">
        <v>3035.25</v>
      </c>
      <c r="IK304" s="460">
        <v>8800</v>
      </c>
      <c r="IL304" s="460">
        <v>14940.5</v>
      </c>
      <c r="IM304" s="460">
        <v>12409.75</v>
      </c>
      <c r="IN304" s="460">
        <v>7844.25</v>
      </c>
      <c r="IO304" s="460">
        <v>9169.5</v>
      </c>
      <c r="IP304" s="460">
        <v>1835.5</v>
      </c>
      <c r="IQ304" s="483">
        <v>59752</v>
      </c>
      <c r="IR304" s="460">
        <v>0</v>
      </c>
      <c r="IS304" s="460">
        <v>192.03</v>
      </c>
      <c r="IT304" s="460">
        <v>701.94</v>
      </c>
      <c r="IU304" s="460">
        <v>935.98</v>
      </c>
      <c r="IV304" s="460">
        <v>780.46</v>
      </c>
      <c r="IW304" s="460">
        <v>233.96</v>
      </c>
      <c r="IX304" s="460">
        <v>79.75</v>
      </c>
      <c r="IY304" s="460">
        <v>39.86</v>
      </c>
      <c r="IZ304" s="460">
        <v>0.72</v>
      </c>
      <c r="JA304" s="483">
        <v>2964.7</v>
      </c>
      <c r="JB304" s="460">
        <v>3</v>
      </c>
      <c r="JC304" s="460">
        <v>1522.22</v>
      </c>
      <c r="JD304" s="460">
        <v>2333.31</v>
      </c>
      <c r="JE304" s="460">
        <v>7864.02</v>
      </c>
      <c r="JF304" s="460">
        <v>14160.04</v>
      </c>
      <c r="JG304" s="460">
        <v>12175.79</v>
      </c>
      <c r="JH304" s="460">
        <v>7764.5</v>
      </c>
      <c r="JI304" s="460">
        <v>9129.64</v>
      </c>
      <c r="JJ304" s="460">
        <v>1834.78</v>
      </c>
      <c r="JK304" s="483">
        <v>56787.3</v>
      </c>
      <c r="JL304" s="460">
        <v>1.7</v>
      </c>
      <c r="JM304" s="460">
        <v>1014.8</v>
      </c>
      <c r="JN304" s="460">
        <v>1814.8</v>
      </c>
      <c r="JO304" s="460">
        <v>6990.2</v>
      </c>
      <c r="JP304" s="460">
        <v>14160</v>
      </c>
      <c r="JQ304" s="460">
        <v>14881.5</v>
      </c>
      <c r="JR304" s="460">
        <v>11215.4</v>
      </c>
      <c r="JS304" s="460">
        <v>15216.1</v>
      </c>
      <c r="JT304" s="460">
        <v>3669.6</v>
      </c>
      <c r="JU304" s="483">
        <v>68964.100000000006</v>
      </c>
      <c r="JV304" s="483">
        <v>449.9</v>
      </c>
      <c r="JW304" s="483">
        <v>69414</v>
      </c>
      <c r="JX304" s="461"/>
      <c r="JY304" s="461"/>
      <c r="JZ304" s="461"/>
      <c r="KA304" s="461"/>
      <c r="KB304" s="461"/>
      <c r="KC304" s="461"/>
      <c r="KD304" s="461"/>
      <c r="KE304" s="461"/>
      <c r="KF304" s="461"/>
      <c r="KG304" s="461"/>
      <c r="KH304" s="461"/>
      <c r="KI304" s="461"/>
      <c r="KJ304" s="461"/>
      <c r="KK304" s="461"/>
      <c r="KL304" s="461"/>
      <c r="KM304" s="461"/>
      <c r="KN304" s="461"/>
      <c r="KO304" s="461"/>
      <c r="KP304" s="461"/>
      <c r="KQ304" s="461"/>
      <c r="KR304" s="461"/>
      <c r="KS304" s="461"/>
      <c r="KT304" s="461"/>
      <c r="KU304" s="461"/>
      <c r="KV304" s="461"/>
      <c r="KW304" s="461"/>
      <c r="KX304" s="462"/>
    </row>
    <row r="305" spans="1:310" s="463" customFormat="1" x14ac:dyDescent="0.2">
      <c r="A305" s="457" t="s">
        <v>601</v>
      </c>
      <c r="B305" s="473" t="s">
        <v>1155</v>
      </c>
      <c r="C305" s="464" t="s">
        <v>784</v>
      </c>
      <c r="D305" s="465" t="s">
        <v>602</v>
      </c>
      <c r="E305" s="484">
        <v>60451</v>
      </c>
      <c r="F305" s="484">
        <v>32655</v>
      </c>
      <c r="G305" s="484">
        <v>27560</v>
      </c>
      <c r="H305" s="484">
        <v>13448</v>
      </c>
      <c r="I305" s="484">
        <v>8334</v>
      </c>
      <c r="J305" s="484">
        <v>4338</v>
      </c>
      <c r="K305" s="484">
        <v>3169</v>
      </c>
      <c r="L305" s="484">
        <v>274</v>
      </c>
      <c r="M305" s="485">
        <v>150229</v>
      </c>
      <c r="N305" s="484">
        <v>1311</v>
      </c>
      <c r="O305" s="484">
        <v>530</v>
      </c>
      <c r="P305" s="484">
        <v>371</v>
      </c>
      <c r="Q305" s="484">
        <v>164</v>
      </c>
      <c r="R305" s="484">
        <v>105</v>
      </c>
      <c r="S305" s="484">
        <v>43</v>
      </c>
      <c r="T305" s="484">
        <v>40</v>
      </c>
      <c r="U305" s="484">
        <v>3</v>
      </c>
      <c r="V305" s="485">
        <v>2567</v>
      </c>
      <c r="W305" s="484">
        <v>7</v>
      </c>
      <c r="X305" s="484">
        <v>2</v>
      </c>
      <c r="Y305" s="484">
        <v>0</v>
      </c>
      <c r="Z305" s="484">
        <v>0</v>
      </c>
      <c r="AA305" s="484">
        <v>0</v>
      </c>
      <c r="AB305" s="484">
        <v>0</v>
      </c>
      <c r="AC305" s="484">
        <v>0</v>
      </c>
      <c r="AD305" s="484">
        <v>0</v>
      </c>
      <c r="AE305" s="485">
        <v>9</v>
      </c>
      <c r="AF305" s="484">
        <v>59133</v>
      </c>
      <c r="AG305" s="484">
        <v>32123</v>
      </c>
      <c r="AH305" s="484">
        <v>27189</v>
      </c>
      <c r="AI305" s="484">
        <v>13284</v>
      </c>
      <c r="AJ305" s="484">
        <v>8229</v>
      </c>
      <c r="AK305" s="484">
        <v>4295</v>
      </c>
      <c r="AL305" s="484">
        <v>3129</v>
      </c>
      <c r="AM305" s="484">
        <v>271</v>
      </c>
      <c r="AN305" s="485">
        <v>147653</v>
      </c>
      <c r="AO305" s="484">
        <v>96</v>
      </c>
      <c r="AP305" s="484">
        <v>129</v>
      </c>
      <c r="AQ305" s="484">
        <v>142</v>
      </c>
      <c r="AR305" s="484">
        <v>94</v>
      </c>
      <c r="AS305" s="484">
        <v>75</v>
      </c>
      <c r="AT305" s="484">
        <v>33</v>
      </c>
      <c r="AU305" s="484">
        <v>46</v>
      </c>
      <c r="AV305" s="484">
        <v>22</v>
      </c>
      <c r="AW305" s="485">
        <v>637</v>
      </c>
      <c r="AX305" s="484">
        <v>96</v>
      </c>
      <c r="AY305" s="484">
        <v>129</v>
      </c>
      <c r="AZ305" s="484">
        <v>142</v>
      </c>
      <c r="BA305" s="484">
        <v>94</v>
      </c>
      <c r="BB305" s="484">
        <v>75</v>
      </c>
      <c r="BC305" s="484">
        <v>33</v>
      </c>
      <c r="BD305" s="484">
        <v>46</v>
      </c>
      <c r="BE305" s="484">
        <v>22</v>
      </c>
      <c r="BF305" s="486"/>
      <c r="BG305" s="485">
        <v>637</v>
      </c>
      <c r="BH305" s="484">
        <v>96</v>
      </c>
      <c r="BI305" s="484">
        <v>59166</v>
      </c>
      <c r="BJ305" s="484">
        <v>32136</v>
      </c>
      <c r="BK305" s="484">
        <v>27141</v>
      </c>
      <c r="BL305" s="484">
        <v>13265</v>
      </c>
      <c r="BM305" s="484">
        <v>8187</v>
      </c>
      <c r="BN305" s="484">
        <v>4308</v>
      </c>
      <c r="BO305" s="484">
        <v>3105</v>
      </c>
      <c r="BP305" s="484">
        <v>249</v>
      </c>
      <c r="BQ305" s="485">
        <v>147653</v>
      </c>
      <c r="BR305" s="484">
        <v>27</v>
      </c>
      <c r="BS305" s="484">
        <v>30317</v>
      </c>
      <c r="BT305" s="484">
        <v>11644</v>
      </c>
      <c r="BU305" s="484">
        <v>7823</v>
      </c>
      <c r="BV305" s="484">
        <v>3356</v>
      </c>
      <c r="BW305" s="484">
        <v>1693</v>
      </c>
      <c r="BX305" s="484">
        <v>769</v>
      </c>
      <c r="BY305" s="484">
        <v>466</v>
      </c>
      <c r="BZ305" s="484">
        <v>20</v>
      </c>
      <c r="CA305" s="485">
        <v>56115</v>
      </c>
      <c r="CB305" s="484">
        <v>9</v>
      </c>
      <c r="CC305" s="484">
        <v>544</v>
      </c>
      <c r="CD305" s="484">
        <v>377</v>
      </c>
      <c r="CE305" s="484">
        <v>311</v>
      </c>
      <c r="CF305" s="484">
        <v>147</v>
      </c>
      <c r="CG305" s="484">
        <v>68</v>
      </c>
      <c r="CH305" s="484">
        <v>42</v>
      </c>
      <c r="CI305" s="484">
        <v>23</v>
      </c>
      <c r="CJ305" s="484">
        <v>1</v>
      </c>
      <c r="CK305" s="485">
        <v>1522</v>
      </c>
      <c r="CL305" s="484">
        <v>1</v>
      </c>
      <c r="CM305" s="484">
        <v>78</v>
      </c>
      <c r="CN305" s="484">
        <v>53</v>
      </c>
      <c r="CO305" s="484">
        <v>62</v>
      </c>
      <c r="CP305" s="484">
        <v>40</v>
      </c>
      <c r="CQ305" s="484">
        <v>45</v>
      </c>
      <c r="CR305" s="484">
        <v>38</v>
      </c>
      <c r="CS305" s="484">
        <v>40</v>
      </c>
      <c r="CT305" s="484">
        <v>16</v>
      </c>
      <c r="CU305" s="485">
        <v>373</v>
      </c>
      <c r="CV305" s="484">
        <v>201</v>
      </c>
      <c r="CW305" s="484">
        <v>141</v>
      </c>
      <c r="CX305" s="484">
        <v>121</v>
      </c>
      <c r="CY305" s="484">
        <v>65</v>
      </c>
      <c r="CZ305" s="484">
        <v>35</v>
      </c>
      <c r="DA305" s="484">
        <v>23</v>
      </c>
      <c r="DB305" s="484">
        <v>17</v>
      </c>
      <c r="DC305" s="484">
        <v>2</v>
      </c>
      <c r="DD305" s="485">
        <v>605</v>
      </c>
      <c r="DE305" s="484">
        <v>1485</v>
      </c>
      <c r="DF305" s="484">
        <v>368</v>
      </c>
      <c r="DG305" s="484">
        <v>231</v>
      </c>
      <c r="DH305" s="484">
        <v>96</v>
      </c>
      <c r="DI305" s="484">
        <v>48</v>
      </c>
      <c r="DJ305" s="484">
        <v>22</v>
      </c>
      <c r="DK305" s="484">
        <v>29</v>
      </c>
      <c r="DL305" s="484">
        <v>1</v>
      </c>
      <c r="DM305" s="485">
        <v>2280</v>
      </c>
      <c r="DN305" s="484">
        <v>0</v>
      </c>
      <c r="DO305" s="484">
        <v>0</v>
      </c>
      <c r="DP305" s="484">
        <v>0</v>
      </c>
      <c r="DQ305" s="484">
        <v>0</v>
      </c>
      <c r="DR305" s="484">
        <v>0</v>
      </c>
      <c r="DS305" s="484">
        <v>0</v>
      </c>
      <c r="DT305" s="484">
        <v>0</v>
      </c>
      <c r="DU305" s="484">
        <v>0</v>
      </c>
      <c r="DV305" s="485">
        <v>0</v>
      </c>
      <c r="DW305" s="484">
        <v>492</v>
      </c>
      <c r="DX305" s="484">
        <v>88</v>
      </c>
      <c r="DY305" s="484">
        <v>46</v>
      </c>
      <c r="DZ305" s="484">
        <v>18</v>
      </c>
      <c r="EA305" s="484">
        <v>8</v>
      </c>
      <c r="EB305" s="484">
        <v>12</v>
      </c>
      <c r="EC305" s="484">
        <v>6</v>
      </c>
      <c r="ED305" s="484">
        <v>3</v>
      </c>
      <c r="EE305" s="485">
        <v>673</v>
      </c>
      <c r="EF305" s="484">
        <v>1977</v>
      </c>
      <c r="EG305" s="484">
        <v>456</v>
      </c>
      <c r="EH305" s="484">
        <v>277</v>
      </c>
      <c r="EI305" s="484">
        <v>114</v>
      </c>
      <c r="EJ305" s="484">
        <v>56</v>
      </c>
      <c r="EK305" s="484">
        <v>34</v>
      </c>
      <c r="EL305" s="484">
        <v>35</v>
      </c>
      <c r="EM305" s="484">
        <v>4</v>
      </c>
      <c r="EN305" s="485">
        <v>2953</v>
      </c>
      <c r="EO305" s="484">
        <v>1457</v>
      </c>
      <c r="EP305" s="484">
        <v>287</v>
      </c>
      <c r="EQ305" s="484">
        <v>168</v>
      </c>
      <c r="ER305" s="484">
        <v>74</v>
      </c>
      <c r="ES305" s="484">
        <v>39</v>
      </c>
      <c r="ET305" s="484">
        <v>26</v>
      </c>
      <c r="EU305" s="484">
        <v>26</v>
      </c>
      <c r="EV305" s="484">
        <v>4</v>
      </c>
      <c r="EW305" s="485">
        <v>2081</v>
      </c>
      <c r="EX305" s="484">
        <v>0</v>
      </c>
      <c r="EY305" s="484">
        <v>0</v>
      </c>
      <c r="EZ305" s="484">
        <v>0</v>
      </c>
      <c r="FA305" s="484">
        <v>0</v>
      </c>
      <c r="FB305" s="484">
        <v>0</v>
      </c>
      <c r="FC305" s="484">
        <v>0</v>
      </c>
      <c r="FD305" s="484">
        <v>0</v>
      </c>
      <c r="FE305" s="484">
        <v>0</v>
      </c>
      <c r="FF305" s="485">
        <v>0</v>
      </c>
      <c r="FG305" s="484">
        <v>0</v>
      </c>
      <c r="FH305" s="484">
        <v>0</v>
      </c>
      <c r="FI305" s="484">
        <v>0</v>
      </c>
      <c r="FJ305" s="484">
        <v>0</v>
      </c>
      <c r="FK305" s="484">
        <v>0</v>
      </c>
      <c r="FL305" s="484">
        <v>0</v>
      </c>
      <c r="FM305" s="484">
        <v>0</v>
      </c>
      <c r="FN305" s="484">
        <v>0</v>
      </c>
      <c r="FO305" s="485">
        <v>0</v>
      </c>
      <c r="FP305" s="484">
        <v>0</v>
      </c>
      <c r="FQ305" s="484">
        <v>0</v>
      </c>
      <c r="FR305" s="484">
        <v>1</v>
      </c>
      <c r="FS305" s="484">
        <v>0</v>
      </c>
      <c r="FT305" s="484">
        <v>0</v>
      </c>
      <c r="FU305" s="484">
        <v>0</v>
      </c>
      <c r="FV305" s="484">
        <v>0</v>
      </c>
      <c r="FW305" s="484">
        <v>0</v>
      </c>
      <c r="FX305" s="485">
        <v>1</v>
      </c>
      <c r="FY305" s="484">
        <v>1457</v>
      </c>
      <c r="FZ305" s="484">
        <v>287</v>
      </c>
      <c r="GA305" s="484">
        <v>167</v>
      </c>
      <c r="GB305" s="484">
        <v>74</v>
      </c>
      <c r="GC305" s="484">
        <v>39</v>
      </c>
      <c r="GD305" s="484">
        <v>26</v>
      </c>
      <c r="GE305" s="484">
        <v>26</v>
      </c>
      <c r="GF305" s="484">
        <v>4</v>
      </c>
      <c r="GG305" s="485">
        <v>2080</v>
      </c>
      <c r="GH305" s="484">
        <v>59</v>
      </c>
      <c r="GI305" s="484">
        <v>27731</v>
      </c>
      <c r="GJ305" s="484">
        <v>19974</v>
      </c>
      <c r="GK305" s="484">
        <v>18899</v>
      </c>
      <c r="GL305" s="484">
        <v>9704</v>
      </c>
      <c r="GM305" s="484">
        <v>6373</v>
      </c>
      <c r="GN305" s="484">
        <v>3447</v>
      </c>
      <c r="GO305" s="484">
        <v>2570</v>
      </c>
      <c r="GP305" s="484">
        <v>209</v>
      </c>
      <c r="GQ305" s="485">
        <v>88966</v>
      </c>
      <c r="GR305" s="484">
        <v>37</v>
      </c>
      <c r="GS305" s="484">
        <v>31435</v>
      </c>
      <c r="GT305" s="484">
        <v>12162</v>
      </c>
      <c r="GU305" s="484">
        <v>8242</v>
      </c>
      <c r="GV305" s="484">
        <v>3561</v>
      </c>
      <c r="GW305" s="484">
        <v>1814</v>
      </c>
      <c r="GX305" s="484">
        <v>861</v>
      </c>
      <c r="GY305" s="484">
        <v>535</v>
      </c>
      <c r="GZ305" s="484">
        <v>40</v>
      </c>
      <c r="HA305" s="485">
        <v>58687</v>
      </c>
      <c r="HB305" s="460">
        <v>0</v>
      </c>
      <c r="HC305" s="460">
        <v>4.13</v>
      </c>
      <c r="HD305" s="460">
        <v>0.5</v>
      </c>
      <c r="HE305" s="460">
        <v>0</v>
      </c>
      <c r="HF305" s="460">
        <v>0</v>
      </c>
      <c r="HG305" s="460">
        <v>0</v>
      </c>
      <c r="HH305" s="460">
        <v>0.5</v>
      </c>
      <c r="HI305" s="460">
        <v>0</v>
      </c>
      <c r="HJ305" s="460">
        <v>0</v>
      </c>
      <c r="HK305" s="483">
        <v>5.13</v>
      </c>
      <c r="HL305" s="460">
        <v>86.5</v>
      </c>
      <c r="HM305" s="460">
        <v>52128.62</v>
      </c>
      <c r="HN305" s="460">
        <v>29230.75</v>
      </c>
      <c r="HO305" s="460">
        <v>25143.5</v>
      </c>
      <c r="HP305" s="460">
        <v>12393.25</v>
      </c>
      <c r="HQ305" s="460">
        <v>7732.25</v>
      </c>
      <c r="HR305" s="460">
        <v>4102.75</v>
      </c>
      <c r="HS305" s="460">
        <v>2970.75</v>
      </c>
      <c r="HT305" s="460">
        <v>239.75</v>
      </c>
      <c r="HU305" s="483">
        <v>134028.12</v>
      </c>
      <c r="HV305" s="460">
        <v>48.1</v>
      </c>
      <c r="HW305" s="460">
        <v>34752.400000000001</v>
      </c>
      <c r="HX305" s="460">
        <v>22735</v>
      </c>
      <c r="HY305" s="460">
        <v>22349.8</v>
      </c>
      <c r="HZ305" s="460">
        <v>12393.3</v>
      </c>
      <c r="IA305" s="460">
        <v>9450.5</v>
      </c>
      <c r="IB305" s="460">
        <v>5926.2</v>
      </c>
      <c r="IC305" s="460">
        <v>4951.3</v>
      </c>
      <c r="ID305" s="460">
        <v>479.5</v>
      </c>
      <c r="IE305" s="483">
        <v>113086.1</v>
      </c>
      <c r="IF305" s="483">
        <v>0</v>
      </c>
      <c r="IG305" s="483">
        <v>113086.1</v>
      </c>
      <c r="IH305" s="460">
        <v>86.5</v>
      </c>
      <c r="II305" s="460">
        <v>52128.62</v>
      </c>
      <c r="IJ305" s="460">
        <v>29230.75</v>
      </c>
      <c r="IK305" s="460">
        <v>25143.5</v>
      </c>
      <c r="IL305" s="460">
        <v>12393.25</v>
      </c>
      <c r="IM305" s="460">
        <v>7732.25</v>
      </c>
      <c r="IN305" s="460">
        <v>4102.75</v>
      </c>
      <c r="IO305" s="460">
        <v>2970.75</v>
      </c>
      <c r="IP305" s="460">
        <v>239.75</v>
      </c>
      <c r="IQ305" s="483">
        <v>134028.12</v>
      </c>
      <c r="IR305" s="460">
        <v>21.45</v>
      </c>
      <c r="IS305" s="460">
        <v>16324.2</v>
      </c>
      <c r="IT305" s="460">
        <v>3885.32</v>
      </c>
      <c r="IU305" s="460">
        <v>1512.11</v>
      </c>
      <c r="IV305" s="460">
        <v>406.92</v>
      </c>
      <c r="IW305" s="460">
        <v>150.52000000000001</v>
      </c>
      <c r="IX305" s="460">
        <v>60.63</v>
      </c>
      <c r="IY305" s="460">
        <v>23.88</v>
      </c>
      <c r="IZ305" s="460">
        <v>0.93</v>
      </c>
      <c r="JA305" s="483">
        <v>22385.96</v>
      </c>
      <c r="JB305" s="460">
        <v>65.05</v>
      </c>
      <c r="JC305" s="460">
        <v>35804.42</v>
      </c>
      <c r="JD305" s="460">
        <v>25345.43</v>
      </c>
      <c r="JE305" s="460">
        <v>23631.39</v>
      </c>
      <c r="JF305" s="460">
        <v>11986.33</v>
      </c>
      <c r="JG305" s="460">
        <v>7581.73</v>
      </c>
      <c r="JH305" s="460">
        <v>4042.12</v>
      </c>
      <c r="JI305" s="460">
        <v>2946.87</v>
      </c>
      <c r="JJ305" s="460">
        <v>238.82</v>
      </c>
      <c r="JK305" s="483">
        <v>111642.16</v>
      </c>
      <c r="JL305" s="460">
        <v>36.1</v>
      </c>
      <c r="JM305" s="460">
        <v>23869.599999999999</v>
      </c>
      <c r="JN305" s="460">
        <v>19713.099999999999</v>
      </c>
      <c r="JO305" s="460">
        <v>21005.7</v>
      </c>
      <c r="JP305" s="460">
        <v>11986.3</v>
      </c>
      <c r="JQ305" s="460">
        <v>9266.6</v>
      </c>
      <c r="JR305" s="460">
        <v>5838.6</v>
      </c>
      <c r="JS305" s="460">
        <v>4911.5</v>
      </c>
      <c r="JT305" s="460">
        <v>477.6</v>
      </c>
      <c r="JU305" s="483">
        <v>97105.1</v>
      </c>
      <c r="JV305" s="483">
        <v>0</v>
      </c>
      <c r="JW305" s="483">
        <v>97105.1</v>
      </c>
      <c r="JX305" s="461"/>
      <c r="JY305" s="461"/>
      <c r="JZ305" s="461"/>
      <c r="KA305" s="461"/>
      <c r="KB305" s="461"/>
      <c r="KC305" s="461"/>
      <c r="KD305" s="461"/>
      <c r="KE305" s="461"/>
      <c r="KF305" s="461"/>
      <c r="KG305" s="461"/>
      <c r="KH305" s="461"/>
      <c r="KI305" s="461"/>
      <c r="KJ305" s="461"/>
      <c r="KK305" s="461"/>
      <c r="KL305" s="461"/>
      <c r="KM305" s="461"/>
      <c r="KN305" s="461"/>
      <c r="KO305" s="461"/>
      <c r="KP305" s="461"/>
      <c r="KQ305" s="461"/>
      <c r="KR305" s="461"/>
      <c r="KS305" s="461"/>
      <c r="KT305" s="461"/>
      <c r="KU305" s="461"/>
      <c r="KV305" s="461"/>
      <c r="KW305" s="461"/>
      <c r="KX305" s="462"/>
    </row>
    <row r="306" spans="1:310" s="463" customFormat="1" x14ac:dyDescent="0.2">
      <c r="A306" s="457" t="s">
        <v>603</v>
      </c>
      <c r="B306" s="473" t="s">
        <v>1156</v>
      </c>
      <c r="C306" s="464" t="s">
        <v>782</v>
      </c>
      <c r="D306" s="465" t="s">
        <v>604</v>
      </c>
      <c r="E306" s="484">
        <v>321</v>
      </c>
      <c r="F306" s="484">
        <v>3436</v>
      </c>
      <c r="G306" s="484">
        <v>10872</v>
      </c>
      <c r="H306" s="484">
        <v>12363</v>
      </c>
      <c r="I306" s="484">
        <v>6168</v>
      </c>
      <c r="J306" s="484">
        <v>4214</v>
      </c>
      <c r="K306" s="484">
        <v>5119</v>
      </c>
      <c r="L306" s="484">
        <v>772</v>
      </c>
      <c r="M306" s="485">
        <v>43265</v>
      </c>
      <c r="N306" s="484">
        <v>25</v>
      </c>
      <c r="O306" s="484">
        <v>85</v>
      </c>
      <c r="P306" s="484">
        <v>129</v>
      </c>
      <c r="Q306" s="484">
        <v>139</v>
      </c>
      <c r="R306" s="484">
        <v>75</v>
      </c>
      <c r="S306" s="484">
        <v>109</v>
      </c>
      <c r="T306" s="484">
        <v>41</v>
      </c>
      <c r="U306" s="484">
        <v>7</v>
      </c>
      <c r="V306" s="485">
        <v>610</v>
      </c>
      <c r="W306" s="484">
        <v>1</v>
      </c>
      <c r="X306" s="484">
        <v>64</v>
      </c>
      <c r="Y306" s="484">
        <v>18</v>
      </c>
      <c r="Z306" s="484">
        <v>16</v>
      </c>
      <c r="AA306" s="484">
        <v>0</v>
      </c>
      <c r="AB306" s="484">
        <v>0</v>
      </c>
      <c r="AC306" s="484">
        <v>2</v>
      </c>
      <c r="AD306" s="484">
        <v>0</v>
      </c>
      <c r="AE306" s="485">
        <v>101</v>
      </c>
      <c r="AF306" s="484">
        <v>295</v>
      </c>
      <c r="AG306" s="484">
        <v>3287</v>
      </c>
      <c r="AH306" s="484">
        <v>10725</v>
      </c>
      <c r="AI306" s="484">
        <v>12208</v>
      </c>
      <c r="AJ306" s="484">
        <v>6093</v>
      </c>
      <c r="AK306" s="484">
        <v>4105</v>
      </c>
      <c r="AL306" s="484">
        <v>5076</v>
      </c>
      <c r="AM306" s="484">
        <v>765</v>
      </c>
      <c r="AN306" s="485">
        <v>42554</v>
      </c>
      <c r="AO306" s="484">
        <v>0</v>
      </c>
      <c r="AP306" s="484">
        <v>9</v>
      </c>
      <c r="AQ306" s="484">
        <v>43</v>
      </c>
      <c r="AR306" s="484">
        <v>83</v>
      </c>
      <c r="AS306" s="484">
        <v>59</v>
      </c>
      <c r="AT306" s="484">
        <v>42</v>
      </c>
      <c r="AU306" s="484">
        <v>45</v>
      </c>
      <c r="AV306" s="484">
        <v>13</v>
      </c>
      <c r="AW306" s="485">
        <v>294</v>
      </c>
      <c r="AX306" s="484">
        <v>0</v>
      </c>
      <c r="AY306" s="484">
        <v>9</v>
      </c>
      <c r="AZ306" s="484">
        <v>43</v>
      </c>
      <c r="BA306" s="484">
        <v>83</v>
      </c>
      <c r="BB306" s="484">
        <v>59</v>
      </c>
      <c r="BC306" s="484">
        <v>42</v>
      </c>
      <c r="BD306" s="484">
        <v>45</v>
      </c>
      <c r="BE306" s="484">
        <v>13</v>
      </c>
      <c r="BF306" s="486"/>
      <c r="BG306" s="485">
        <v>294</v>
      </c>
      <c r="BH306" s="484">
        <v>0</v>
      </c>
      <c r="BI306" s="484">
        <v>304</v>
      </c>
      <c r="BJ306" s="484">
        <v>3321</v>
      </c>
      <c r="BK306" s="484">
        <v>10765</v>
      </c>
      <c r="BL306" s="484">
        <v>12184</v>
      </c>
      <c r="BM306" s="484">
        <v>6076</v>
      </c>
      <c r="BN306" s="484">
        <v>4108</v>
      </c>
      <c r="BO306" s="484">
        <v>5044</v>
      </c>
      <c r="BP306" s="484">
        <v>752</v>
      </c>
      <c r="BQ306" s="485">
        <v>42554</v>
      </c>
      <c r="BR306" s="484">
        <v>0</v>
      </c>
      <c r="BS306" s="484">
        <v>122</v>
      </c>
      <c r="BT306" s="484">
        <v>2081</v>
      </c>
      <c r="BU306" s="484">
        <v>4208</v>
      </c>
      <c r="BV306" s="484">
        <v>3290</v>
      </c>
      <c r="BW306" s="484">
        <v>1358</v>
      </c>
      <c r="BX306" s="484">
        <v>737</v>
      </c>
      <c r="BY306" s="484">
        <v>651</v>
      </c>
      <c r="BZ306" s="484">
        <v>67</v>
      </c>
      <c r="CA306" s="485">
        <v>12514</v>
      </c>
      <c r="CB306" s="484">
        <v>0</v>
      </c>
      <c r="CC306" s="484">
        <v>2</v>
      </c>
      <c r="CD306" s="484">
        <v>15</v>
      </c>
      <c r="CE306" s="484">
        <v>154</v>
      </c>
      <c r="CF306" s="484">
        <v>139</v>
      </c>
      <c r="CG306" s="484">
        <v>45</v>
      </c>
      <c r="CH306" s="484">
        <v>46</v>
      </c>
      <c r="CI306" s="484">
        <v>53</v>
      </c>
      <c r="CJ306" s="484">
        <v>3</v>
      </c>
      <c r="CK306" s="485">
        <v>457</v>
      </c>
      <c r="CL306" s="484">
        <v>0</v>
      </c>
      <c r="CM306" s="484">
        <v>2</v>
      </c>
      <c r="CN306" s="484">
        <v>4</v>
      </c>
      <c r="CO306" s="484">
        <v>17</v>
      </c>
      <c r="CP306" s="484">
        <v>19</v>
      </c>
      <c r="CQ306" s="484">
        <v>12</v>
      </c>
      <c r="CR306" s="484">
        <v>9</v>
      </c>
      <c r="CS306" s="484">
        <v>21</v>
      </c>
      <c r="CT306" s="484">
        <v>6</v>
      </c>
      <c r="CU306" s="485">
        <v>90</v>
      </c>
      <c r="CV306" s="484">
        <v>5</v>
      </c>
      <c r="CW306" s="484">
        <v>29</v>
      </c>
      <c r="CX306" s="484">
        <v>79</v>
      </c>
      <c r="CY306" s="484">
        <v>64</v>
      </c>
      <c r="CZ306" s="484">
        <v>20</v>
      </c>
      <c r="DA306" s="484">
        <v>11</v>
      </c>
      <c r="DB306" s="484">
        <v>10</v>
      </c>
      <c r="DC306" s="484">
        <v>6</v>
      </c>
      <c r="DD306" s="485">
        <v>224</v>
      </c>
      <c r="DE306" s="484">
        <v>5</v>
      </c>
      <c r="DF306" s="484">
        <v>79</v>
      </c>
      <c r="DG306" s="484">
        <v>220</v>
      </c>
      <c r="DH306" s="484">
        <v>160</v>
      </c>
      <c r="DI306" s="484">
        <v>50</v>
      </c>
      <c r="DJ306" s="484">
        <v>29</v>
      </c>
      <c r="DK306" s="484">
        <v>43</v>
      </c>
      <c r="DL306" s="484">
        <v>4</v>
      </c>
      <c r="DM306" s="485">
        <v>590</v>
      </c>
      <c r="DN306" s="484">
        <v>0</v>
      </c>
      <c r="DO306" s="484">
        <v>12</v>
      </c>
      <c r="DP306" s="484">
        <v>29</v>
      </c>
      <c r="DQ306" s="484">
        <v>17</v>
      </c>
      <c r="DR306" s="484">
        <v>2</v>
      </c>
      <c r="DS306" s="484">
        <v>1</v>
      </c>
      <c r="DT306" s="484">
        <v>2</v>
      </c>
      <c r="DU306" s="484">
        <v>0</v>
      </c>
      <c r="DV306" s="485">
        <v>63</v>
      </c>
      <c r="DW306" s="484">
        <v>1</v>
      </c>
      <c r="DX306" s="484">
        <v>11</v>
      </c>
      <c r="DY306" s="484">
        <v>30</v>
      </c>
      <c r="DZ306" s="484">
        <v>18</v>
      </c>
      <c r="EA306" s="484">
        <v>6</v>
      </c>
      <c r="EB306" s="484">
        <v>3</v>
      </c>
      <c r="EC306" s="484">
        <v>6</v>
      </c>
      <c r="ED306" s="484">
        <v>1</v>
      </c>
      <c r="EE306" s="485">
        <v>76</v>
      </c>
      <c r="EF306" s="484">
        <v>6</v>
      </c>
      <c r="EG306" s="484">
        <v>102</v>
      </c>
      <c r="EH306" s="484">
        <v>279</v>
      </c>
      <c r="EI306" s="484">
        <v>195</v>
      </c>
      <c r="EJ306" s="484">
        <v>58</v>
      </c>
      <c r="EK306" s="484">
        <v>33</v>
      </c>
      <c r="EL306" s="484">
        <v>51</v>
      </c>
      <c r="EM306" s="484">
        <v>5</v>
      </c>
      <c r="EN306" s="485">
        <v>729</v>
      </c>
      <c r="EO306" s="484">
        <v>2</v>
      </c>
      <c r="EP306" s="484">
        <v>35</v>
      </c>
      <c r="EQ306" s="484">
        <v>140</v>
      </c>
      <c r="ER306" s="484">
        <v>100</v>
      </c>
      <c r="ES306" s="484">
        <v>31</v>
      </c>
      <c r="ET306" s="484">
        <v>21</v>
      </c>
      <c r="EU306" s="484">
        <v>27</v>
      </c>
      <c r="EV306" s="484">
        <v>5</v>
      </c>
      <c r="EW306" s="485">
        <v>361</v>
      </c>
      <c r="EX306" s="484">
        <v>0</v>
      </c>
      <c r="EY306" s="484">
        <v>0</v>
      </c>
      <c r="EZ306" s="484">
        <v>0</v>
      </c>
      <c r="FA306" s="484">
        <v>0</v>
      </c>
      <c r="FB306" s="484">
        <v>0</v>
      </c>
      <c r="FC306" s="484">
        <v>0</v>
      </c>
      <c r="FD306" s="484">
        <v>0</v>
      </c>
      <c r="FE306" s="484">
        <v>0</v>
      </c>
      <c r="FF306" s="485">
        <v>0</v>
      </c>
      <c r="FG306" s="484">
        <v>0</v>
      </c>
      <c r="FH306" s="484">
        <v>0</v>
      </c>
      <c r="FI306" s="484">
        <v>0</v>
      </c>
      <c r="FJ306" s="484">
        <v>0</v>
      </c>
      <c r="FK306" s="484">
        <v>0</v>
      </c>
      <c r="FL306" s="484">
        <v>0</v>
      </c>
      <c r="FM306" s="484">
        <v>0</v>
      </c>
      <c r="FN306" s="484">
        <v>0</v>
      </c>
      <c r="FO306" s="485">
        <v>0</v>
      </c>
      <c r="FP306" s="484">
        <v>0</v>
      </c>
      <c r="FQ306" s="484">
        <v>0</v>
      </c>
      <c r="FR306" s="484">
        <v>0</v>
      </c>
      <c r="FS306" s="484">
        <v>1</v>
      </c>
      <c r="FT306" s="484">
        <v>0</v>
      </c>
      <c r="FU306" s="484">
        <v>0</v>
      </c>
      <c r="FV306" s="484">
        <v>0</v>
      </c>
      <c r="FW306" s="484">
        <v>0</v>
      </c>
      <c r="FX306" s="485">
        <v>1</v>
      </c>
      <c r="FY306" s="484">
        <v>2</v>
      </c>
      <c r="FZ306" s="484">
        <v>35</v>
      </c>
      <c r="GA306" s="484">
        <v>140</v>
      </c>
      <c r="GB306" s="484">
        <v>99</v>
      </c>
      <c r="GC306" s="484">
        <v>31</v>
      </c>
      <c r="GD306" s="484">
        <v>21</v>
      </c>
      <c r="GE306" s="484">
        <v>27</v>
      </c>
      <c r="GF306" s="484">
        <v>5</v>
      </c>
      <c r="GG306" s="485">
        <v>360</v>
      </c>
      <c r="GH306" s="484">
        <v>0</v>
      </c>
      <c r="GI306" s="484">
        <v>177</v>
      </c>
      <c r="GJ306" s="484">
        <v>1198</v>
      </c>
      <c r="GK306" s="484">
        <v>6327</v>
      </c>
      <c r="GL306" s="484">
        <v>8701</v>
      </c>
      <c r="GM306" s="484">
        <v>4653</v>
      </c>
      <c r="GN306" s="484">
        <v>3312</v>
      </c>
      <c r="GO306" s="484">
        <v>4311</v>
      </c>
      <c r="GP306" s="484">
        <v>675</v>
      </c>
      <c r="GQ306" s="485">
        <v>29354</v>
      </c>
      <c r="GR306" s="484">
        <v>0</v>
      </c>
      <c r="GS306" s="484">
        <v>127</v>
      </c>
      <c r="GT306" s="484">
        <v>2123</v>
      </c>
      <c r="GU306" s="484">
        <v>4438</v>
      </c>
      <c r="GV306" s="484">
        <v>3483</v>
      </c>
      <c r="GW306" s="484">
        <v>1423</v>
      </c>
      <c r="GX306" s="484">
        <v>796</v>
      </c>
      <c r="GY306" s="484">
        <v>733</v>
      </c>
      <c r="GZ306" s="484">
        <v>77</v>
      </c>
      <c r="HA306" s="485">
        <v>13200</v>
      </c>
      <c r="HB306" s="460">
        <v>0</v>
      </c>
      <c r="HC306" s="460">
        <v>6</v>
      </c>
      <c r="HD306" s="460">
        <v>1.5</v>
      </c>
      <c r="HE306" s="460">
        <v>0</v>
      </c>
      <c r="HF306" s="460">
        <v>0.5</v>
      </c>
      <c r="HG306" s="460">
        <v>0</v>
      </c>
      <c r="HH306" s="460">
        <v>0</v>
      </c>
      <c r="HI306" s="460">
        <v>0</v>
      </c>
      <c r="HJ306" s="460">
        <v>0</v>
      </c>
      <c r="HK306" s="483">
        <v>8</v>
      </c>
      <c r="HL306" s="460">
        <v>0</v>
      </c>
      <c r="HM306" s="460">
        <v>267</v>
      </c>
      <c r="HN306" s="460">
        <v>2796.5</v>
      </c>
      <c r="HO306" s="460">
        <v>9677</v>
      </c>
      <c r="HP306" s="460">
        <v>11319.75</v>
      </c>
      <c r="HQ306" s="460">
        <v>5724.25</v>
      </c>
      <c r="HR306" s="460">
        <v>3910.75</v>
      </c>
      <c r="HS306" s="460">
        <v>4865.5</v>
      </c>
      <c r="HT306" s="460">
        <v>732.5</v>
      </c>
      <c r="HU306" s="483">
        <v>39293.25</v>
      </c>
      <c r="HV306" s="460">
        <v>0</v>
      </c>
      <c r="HW306" s="460">
        <v>178</v>
      </c>
      <c r="HX306" s="460">
        <v>2175.1</v>
      </c>
      <c r="HY306" s="460">
        <v>8601.7999999999993</v>
      </c>
      <c r="HZ306" s="460">
        <v>11319.8</v>
      </c>
      <c r="IA306" s="460">
        <v>6996.3</v>
      </c>
      <c r="IB306" s="460">
        <v>5648.9</v>
      </c>
      <c r="IC306" s="460">
        <v>8109.2</v>
      </c>
      <c r="ID306" s="460">
        <v>1465</v>
      </c>
      <c r="IE306" s="483">
        <v>44494.1</v>
      </c>
      <c r="IF306" s="483">
        <v>104.2</v>
      </c>
      <c r="IG306" s="483">
        <v>44598.3</v>
      </c>
      <c r="IH306" s="460">
        <v>0</v>
      </c>
      <c r="II306" s="460">
        <v>267</v>
      </c>
      <c r="IJ306" s="460">
        <v>2796.5</v>
      </c>
      <c r="IK306" s="460">
        <v>9677</v>
      </c>
      <c r="IL306" s="460">
        <v>11319.75</v>
      </c>
      <c r="IM306" s="460">
        <v>5724.25</v>
      </c>
      <c r="IN306" s="460">
        <v>3910.75</v>
      </c>
      <c r="IO306" s="460">
        <v>4865.5</v>
      </c>
      <c r="IP306" s="460">
        <v>732.5</v>
      </c>
      <c r="IQ306" s="483">
        <v>39293.25</v>
      </c>
      <c r="IR306" s="460">
        <v>0</v>
      </c>
      <c r="IS306" s="460">
        <v>40.26</v>
      </c>
      <c r="IT306" s="460">
        <v>761.63</v>
      </c>
      <c r="IU306" s="460">
        <v>1162.77</v>
      </c>
      <c r="IV306" s="460">
        <v>777.98</v>
      </c>
      <c r="IW306" s="460">
        <v>125.84</v>
      </c>
      <c r="IX306" s="460">
        <v>33.99</v>
      </c>
      <c r="IY306" s="460">
        <v>17.579999999999998</v>
      </c>
      <c r="IZ306" s="460">
        <v>2.2200000000000002</v>
      </c>
      <c r="JA306" s="483">
        <v>2922.27</v>
      </c>
      <c r="JB306" s="460">
        <v>0</v>
      </c>
      <c r="JC306" s="460">
        <v>226.74</v>
      </c>
      <c r="JD306" s="460">
        <v>2034.87</v>
      </c>
      <c r="JE306" s="460">
        <v>8514.23</v>
      </c>
      <c r="JF306" s="460">
        <v>10541.77</v>
      </c>
      <c r="JG306" s="460">
        <v>5598.41</v>
      </c>
      <c r="JH306" s="460">
        <v>3876.76</v>
      </c>
      <c r="JI306" s="460">
        <v>4847.92</v>
      </c>
      <c r="JJ306" s="460">
        <v>730.28</v>
      </c>
      <c r="JK306" s="483">
        <v>36370.980000000003</v>
      </c>
      <c r="JL306" s="460">
        <v>0</v>
      </c>
      <c r="JM306" s="460">
        <v>151.19999999999999</v>
      </c>
      <c r="JN306" s="460">
        <v>1582.7</v>
      </c>
      <c r="JO306" s="460">
        <v>7568.2</v>
      </c>
      <c r="JP306" s="460">
        <v>10541.8</v>
      </c>
      <c r="JQ306" s="460">
        <v>6842.5</v>
      </c>
      <c r="JR306" s="460">
        <v>5599.8</v>
      </c>
      <c r="JS306" s="460">
        <v>8079.9</v>
      </c>
      <c r="JT306" s="460">
        <v>1460.6</v>
      </c>
      <c r="JU306" s="483">
        <v>41826.699999999997</v>
      </c>
      <c r="JV306" s="483">
        <v>104.2</v>
      </c>
      <c r="JW306" s="483">
        <v>41930.9</v>
      </c>
      <c r="JX306" s="461"/>
      <c r="JY306" s="461"/>
      <c r="JZ306" s="461"/>
      <c r="KA306" s="461"/>
      <c r="KB306" s="461"/>
      <c r="KC306" s="461"/>
      <c r="KD306" s="461"/>
      <c r="KE306" s="461"/>
      <c r="KF306" s="461"/>
      <c r="KG306" s="461"/>
      <c r="KH306" s="461"/>
      <c r="KI306" s="461"/>
      <c r="KJ306" s="461"/>
      <c r="KK306" s="461"/>
      <c r="KL306" s="461"/>
      <c r="KM306" s="461"/>
      <c r="KN306" s="461"/>
      <c r="KO306" s="461"/>
      <c r="KP306" s="461"/>
      <c r="KQ306" s="461"/>
      <c r="KR306" s="461"/>
      <c r="KS306" s="461"/>
      <c r="KT306" s="461"/>
      <c r="KU306" s="461"/>
      <c r="KV306" s="461"/>
      <c r="KW306" s="461"/>
      <c r="KX306" s="462"/>
    </row>
    <row r="307" spans="1:310" s="463" customFormat="1" x14ac:dyDescent="0.2">
      <c r="A307" s="457" t="s">
        <v>605</v>
      </c>
      <c r="B307" s="473" t="s">
        <v>1157</v>
      </c>
      <c r="C307" s="464" t="s">
        <v>782</v>
      </c>
      <c r="D307" s="465" t="s">
        <v>1158</v>
      </c>
      <c r="E307" s="484">
        <v>1949</v>
      </c>
      <c r="F307" s="484">
        <v>4013</v>
      </c>
      <c r="G307" s="484">
        <v>11673</v>
      </c>
      <c r="H307" s="484">
        <v>20280</v>
      </c>
      <c r="I307" s="484">
        <v>16422</v>
      </c>
      <c r="J307" s="484">
        <v>10781</v>
      </c>
      <c r="K307" s="484">
        <v>6550</v>
      </c>
      <c r="L307" s="484">
        <v>538</v>
      </c>
      <c r="M307" s="485">
        <v>72206</v>
      </c>
      <c r="N307" s="484">
        <v>185</v>
      </c>
      <c r="O307" s="484">
        <v>103</v>
      </c>
      <c r="P307" s="484">
        <v>208</v>
      </c>
      <c r="Q307" s="484">
        <v>324</v>
      </c>
      <c r="R307" s="484">
        <v>167</v>
      </c>
      <c r="S307" s="484">
        <v>92</v>
      </c>
      <c r="T307" s="484">
        <v>37</v>
      </c>
      <c r="U307" s="484">
        <v>6</v>
      </c>
      <c r="V307" s="485">
        <v>1122</v>
      </c>
      <c r="W307" s="484">
        <v>1</v>
      </c>
      <c r="X307" s="484">
        <v>3</v>
      </c>
      <c r="Y307" s="484">
        <v>1</v>
      </c>
      <c r="Z307" s="484">
        <v>2</v>
      </c>
      <c r="AA307" s="484">
        <v>1</v>
      </c>
      <c r="AB307" s="484">
        <v>1</v>
      </c>
      <c r="AC307" s="484">
        <v>1</v>
      </c>
      <c r="AD307" s="484">
        <v>1</v>
      </c>
      <c r="AE307" s="485">
        <v>11</v>
      </c>
      <c r="AF307" s="484">
        <v>1763</v>
      </c>
      <c r="AG307" s="484">
        <v>3907</v>
      </c>
      <c r="AH307" s="484">
        <v>11464</v>
      </c>
      <c r="AI307" s="484">
        <v>19954</v>
      </c>
      <c r="AJ307" s="484">
        <v>16254</v>
      </c>
      <c r="AK307" s="484">
        <v>10688</v>
      </c>
      <c r="AL307" s="484">
        <v>6512</v>
      </c>
      <c r="AM307" s="484">
        <v>531</v>
      </c>
      <c r="AN307" s="485">
        <v>71073</v>
      </c>
      <c r="AO307" s="484">
        <v>7</v>
      </c>
      <c r="AP307" s="484">
        <v>12</v>
      </c>
      <c r="AQ307" s="484">
        <v>31</v>
      </c>
      <c r="AR307" s="484">
        <v>105</v>
      </c>
      <c r="AS307" s="484">
        <v>107</v>
      </c>
      <c r="AT307" s="484">
        <v>66</v>
      </c>
      <c r="AU307" s="484">
        <v>27</v>
      </c>
      <c r="AV307" s="484">
        <v>18</v>
      </c>
      <c r="AW307" s="485">
        <v>373</v>
      </c>
      <c r="AX307" s="484">
        <v>7</v>
      </c>
      <c r="AY307" s="484">
        <v>12</v>
      </c>
      <c r="AZ307" s="484">
        <v>31</v>
      </c>
      <c r="BA307" s="484">
        <v>105</v>
      </c>
      <c r="BB307" s="484">
        <v>107</v>
      </c>
      <c r="BC307" s="484">
        <v>66</v>
      </c>
      <c r="BD307" s="484">
        <v>27</v>
      </c>
      <c r="BE307" s="484">
        <v>18</v>
      </c>
      <c r="BF307" s="486"/>
      <c r="BG307" s="485">
        <v>373</v>
      </c>
      <c r="BH307" s="484">
        <v>7</v>
      </c>
      <c r="BI307" s="484">
        <v>1768</v>
      </c>
      <c r="BJ307" s="484">
        <v>3926</v>
      </c>
      <c r="BK307" s="484">
        <v>11538</v>
      </c>
      <c r="BL307" s="484">
        <v>19956</v>
      </c>
      <c r="BM307" s="484">
        <v>16213</v>
      </c>
      <c r="BN307" s="484">
        <v>10649</v>
      </c>
      <c r="BO307" s="484">
        <v>6503</v>
      </c>
      <c r="BP307" s="484">
        <v>513</v>
      </c>
      <c r="BQ307" s="485">
        <v>71073</v>
      </c>
      <c r="BR307" s="484">
        <v>1</v>
      </c>
      <c r="BS307" s="484">
        <v>746</v>
      </c>
      <c r="BT307" s="484">
        <v>2259</v>
      </c>
      <c r="BU307" s="484">
        <v>4703</v>
      </c>
      <c r="BV307" s="484">
        <v>5410</v>
      </c>
      <c r="BW307" s="484">
        <v>3059</v>
      </c>
      <c r="BX307" s="484">
        <v>1499</v>
      </c>
      <c r="BY307" s="484">
        <v>696</v>
      </c>
      <c r="BZ307" s="484">
        <v>47</v>
      </c>
      <c r="CA307" s="485">
        <v>18420</v>
      </c>
      <c r="CB307" s="484">
        <v>1</v>
      </c>
      <c r="CC307" s="484">
        <v>11</v>
      </c>
      <c r="CD307" s="484">
        <v>22</v>
      </c>
      <c r="CE307" s="484">
        <v>109</v>
      </c>
      <c r="CF307" s="484">
        <v>158</v>
      </c>
      <c r="CG307" s="484">
        <v>122</v>
      </c>
      <c r="CH307" s="484">
        <v>82</v>
      </c>
      <c r="CI307" s="484">
        <v>40</v>
      </c>
      <c r="CJ307" s="484">
        <v>2</v>
      </c>
      <c r="CK307" s="485">
        <v>547</v>
      </c>
      <c r="CL307" s="484">
        <v>0</v>
      </c>
      <c r="CM307" s="484">
        <v>3</v>
      </c>
      <c r="CN307" s="484">
        <v>1</v>
      </c>
      <c r="CO307" s="484">
        <v>5</v>
      </c>
      <c r="CP307" s="484">
        <v>16</v>
      </c>
      <c r="CQ307" s="484">
        <v>13</v>
      </c>
      <c r="CR307" s="484">
        <v>4</v>
      </c>
      <c r="CS307" s="484">
        <v>17</v>
      </c>
      <c r="CT307" s="484">
        <v>6</v>
      </c>
      <c r="CU307" s="485">
        <v>65</v>
      </c>
      <c r="CV307" s="484">
        <v>39</v>
      </c>
      <c r="CW307" s="484">
        <v>36</v>
      </c>
      <c r="CX307" s="484">
        <v>59</v>
      </c>
      <c r="CY307" s="484">
        <v>87</v>
      </c>
      <c r="CZ307" s="484">
        <v>53</v>
      </c>
      <c r="DA307" s="484">
        <v>40</v>
      </c>
      <c r="DB307" s="484">
        <v>41</v>
      </c>
      <c r="DC307" s="484">
        <v>11</v>
      </c>
      <c r="DD307" s="485">
        <v>366</v>
      </c>
      <c r="DE307" s="484">
        <v>62</v>
      </c>
      <c r="DF307" s="484">
        <v>201</v>
      </c>
      <c r="DG307" s="484">
        <v>303</v>
      </c>
      <c r="DH307" s="484">
        <v>202</v>
      </c>
      <c r="DI307" s="484">
        <v>110</v>
      </c>
      <c r="DJ307" s="484">
        <v>65</v>
      </c>
      <c r="DK307" s="484">
        <v>37</v>
      </c>
      <c r="DL307" s="484">
        <v>8</v>
      </c>
      <c r="DM307" s="485">
        <v>988</v>
      </c>
      <c r="DN307" s="484">
        <v>0</v>
      </c>
      <c r="DO307" s="484">
        <v>0</v>
      </c>
      <c r="DP307" s="484">
        <v>0</v>
      </c>
      <c r="DQ307" s="484">
        <v>0</v>
      </c>
      <c r="DR307" s="484">
        <v>0</v>
      </c>
      <c r="DS307" s="484">
        <v>0</v>
      </c>
      <c r="DT307" s="484">
        <v>0</v>
      </c>
      <c r="DU307" s="484">
        <v>0</v>
      </c>
      <c r="DV307" s="485">
        <v>0</v>
      </c>
      <c r="DW307" s="484">
        <v>8</v>
      </c>
      <c r="DX307" s="484">
        <v>24</v>
      </c>
      <c r="DY307" s="484">
        <v>26</v>
      </c>
      <c r="DZ307" s="484">
        <v>17</v>
      </c>
      <c r="EA307" s="484">
        <v>8</v>
      </c>
      <c r="EB307" s="484">
        <v>4</v>
      </c>
      <c r="EC307" s="484">
        <v>3</v>
      </c>
      <c r="ED307" s="484">
        <v>2</v>
      </c>
      <c r="EE307" s="485">
        <v>92</v>
      </c>
      <c r="EF307" s="484">
        <v>70</v>
      </c>
      <c r="EG307" s="484">
        <v>225</v>
      </c>
      <c r="EH307" s="484">
        <v>329</v>
      </c>
      <c r="EI307" s="484">
        <v>219</v>
      </c>
      <c r="EJ307" s="484">
        <v>118</v>
      </c>
      <c r="EK307" s="484">
        <v>69</v>
      </c>
      <c r="EL307" s="484">
        <v>40</v>
      </c>
      <c r="EM307" s="484">
        <v>10</v>
      </c>
      <c r="EN307" s="485">
        <v>1080</v>
      </c>
      <c r="EO307" s="484">
        <v>36</v>
      </c>
      <c r="EP307" s="484">
        <v>120</v>
      </c>
      <c r="EQ307" s="484">
        <v>149</v>
      </c>
      <c r="ER307" s="484">
        <v>102</v>
      </c>
      <c r="ES307" s="484">
        <v>41</v>
      </c>
      <c r="ET307" s="484">
        <v>26</v>
      </c>
      <c r="EU307" s="484">
        <v>18</v>
      </c>
      <c r="EV307" s="484">
        <v>8</v>
      </c>
      <c r="EW307" s="485">
        <v>500</v>
      </c>
      <c r="EX307" s="484">
        <v>0</v>
      </c>
      <c r="EY307" s="484">
        <v>0</v>
      </c>
      <c r="EZ307" s="484">
        <v>0</v>
      </c>
      <c r="FA307" s="484">
        <v>0</v>
      </c>
      <c r="FB307" s="484">
        <v>0</v>
      </c>
      <c r="FC307" s="484">
        <v>0</v>
      </c>
      <c r="FD307" s="484">
        <v>0</v>
      </c>
      <c r="FE307" s="484">
        <v>0</v>
      </c>
      <c r="FF307" s="485">
        <v>0</v>
      </c>
      <c r="FG307" s="484">
        <v>0</v>
      </c>
      <c r="FH307" s="484">
        <v>0</v>
      </c>
      <c r="FI307" s="484">
        <v>0</v>
      </c>
      <c r="FJ307" s="484">
        <v>0</v>
      </c>
      <c r="FK307" s="484">
        <v>0</v>
      </c>
      <c r="FL307" s="484">
        <v>0</v>
      </c>
      <c r="FM307" s="484">
        <v>0</v>
      </c>
      <c r="FN307" s="484">
        <v>0</v>
      </c>
      <c r="FO307" s="485">
        <v>0</v>
      </c>
      <c r="FP307" s="484">
        <v>0</v>
      </c>
      <c r="FQ307" s="484">
        <v>0</v>
      </c>
      <c r="FR307" s="484">
        <v>0</v>
      </c>
      <c r="FS307" s="484">
        <v>0</v>
      </c>
      <c r="FT307" s="484">
        <v>0</v>
      </c>
      <c r="FU307" s="484">
        <v>0</v>
      </c>
      <c r="FV307" s="484">
        <v>0</v>
      </c>
      <c r="FW307" s="484">
        <v>0</v>
      </c>
      <c r="FX307" s="485">
        <v>0</v>
      </c>
      <c r="FY307" s="484">
        <v>36</v>
      </c>
      <c r="FZ307" s="484">
        <v>120</v>
      </c>
      <c r="GA307" s="484">
        <v>149</v>
      </c>
      <c r="GB307" s="484">
        <v>102</v>
      </c>
      <c r="GC307" s="484">
        <v>41</v>
      </c>
      <c r="GD307" s="484">
        <v>26</v>
      </c>
      <c r="GE307" s="484">
        <v>18</v>
      </c>
      <c r="GF307" s="484">
        <v>8</v>
      </c>
      <c r="GG307" s="485">
        <v>500</v>
      </c>
      <c r="GH307" s="484">
        <v>5</v>
      </c>
      <c r="GI307" s="484">
        <v>1000</v>
      </c>
      <c r="GJ307" s="484">
        <v>1620</v>
      </c>
      <c r="GK307" s="484">
        <v>6695</v>
      </c>
      <c r="GL307" s="484">
        <v>14355</v>
      </c>
      <c r="GM307" s="484">
        <v>13011</v>
      </c>
      <c r="GN307" s="484">
        <v>9060</v>
      </c>
      <c r="GO307" s="484">
        <v>5747</v>
      </c>
      <c r="GP307" s="484">
        <v>456</v>
      </c>
      <c r="GQ307" s="485">
        <v>51949</v>
      </c>
      <c r="GR307" s="484">
        <v>2</v>
      </c>
      <c r="GS307" s="484">
        <v>768</v>
      </c>
      <c r="GT307" s="484">
        <v>2306</v>
      </c>
      <c r="GU307" s="484">
        <v>4843</v>
      </c>
      <c r="GV307" s="484">
        <v>5601</v>
      </c>
      <c r="GW307" s="484">
        <v>3202</v>
      </c>
      <c r="GX307" s="484">
        <v>1589</v>
      </c>
      <c r="GY307" s="484">
        <v>756</v>
      </c>
      <c r="GZ307" s="484">
        <v>57</v>
      </c>
      <c r="HA307" s="485">
        <v>19124</v>
      </c>
      <c r="HB307" s="460">
        <v>0.5</v>
      </c>
      <c r="HC307" s="460">
        <v>18.75</v>
      </c>
      <c r="HD307" s="460">
        <v>6.75</v>
      </c>
      <c r="HE307" s="460">
        <v>1.5</v>
      </c>
      <c r="HF307" s="460">
        <v>1</v>
      </c>
      <c r="HG307" s="460">
        <v>0</v>
      </c>
      <c r="HH307" s="460">
        <v>0</v>
      </c>
      <c r="HI307" s="460">
        <v>0</v>
      </c>
      <c r="HJ307" s="460">
        <v>0</v>
      </c>
      <c r="HK307" s="483">
        <v>28.5</v>
      </c>
      <c r="HL307" s="460">
        <v>6</v>
      </c>
      <c r="HM307" s="460">
        <v>1566.5</v>
      </c>
      <c r="HN307" s="460">
        <v>3372.5</v>
      </c>
      <c r="HO307" s="460">
        <v>10357</v>
      </c>
      <c r="HP307" s="460">
        <v>18572</v>
      </c>
      <c r="HQ307" s="460">
        <v>15419.25</v>
      </c>
      <c r="HR307" s="460">
        <v>10255.75</v>
      </c>
      <c r="HS307" s="460">
        <v>6313.5</v>
      </c>
      <c r="HT307" s="460">
        <v>499.75</v>
      </c>
      <c r="HU307" s="483">
        <v>66362.25</v>
      </c>
      <c r="HV307" s="460">
        <v>3.3</v>
      </c>
      <c r="HW307" s="460">
        <v>1044.3</v>
      </c>
      <c r="HX307" s="460">
        <v>2623.1</v>
      </c>
      <c r="HY307" s="460">
        <v>9206.2000000000007</v>
      </c>
      <c r="HZ307" s="460">
        <v>18572</v>
      </c>
      <c r="IA307" s="460">
        <v>18845.8</v>
      </c>
      <c r="IB307" s="460">
        <v>14813.9</v>
      </c>
      <c r="IC307" s="460">
        <v>10522.5</v>
      </c>
      <c r="ID307" s="460">
        <v>999.5</v>
      </c>
      <c r="IE307" s="483">
        <v>76630.600000000006</v>
      </c>
      <c r="IF307" s="483">
        <v>96.6</v>
      </c>
      <c r="IG307" s="483">
        <v>76727.199999999997</v>
      </c>
      <c r="IH307" s="460">
        <v>6</v>
      </c>
      <c r="II307" s="460">
        <v>1566.5</v>
      </c>
      <c r="IJ307" s="460">
        <v>3372.5</v>
      </c>
      <c r="IK307" s="460">
        <v>10357</v>
      </c>
      <c r="IL307" s="460">
        <v>18572</v>
      </c>
      <c r="IM307" s="460">
        <v>15419.25</v>
      </c>
      <c r="IN307" s="460">
        <v>10255.75</v>
      </c>
      <c r="IO307" s="460">
        <v>6313.5</v>
      </c>
      <c r="IP307" s="460">
        <v>499.75</v>
      </c>
      <c r="IQ307" s="483">
        <v>66362.25</v>
      </c>
      <c r="IR307" s="460">
        <v>2.7</v>
      </c>
      <c r="IS307" s="460">
        <v>236.39</v>
      </c>
      <c r="IT307" s="460">
        <v>465.81</v>
      </c>
      <c r="IU307" s="460">
        <v>814.89</v>
      </c>
      <c r="IV307" s="460">
        <v>607.59</v>
      </c>
      <c r="IW307" s="460">
        <v>169.84</v>
      </c>
      <c r="IX307" s="460">
        <v>39.159999999999997</v>
      </c>
      <c r="IY307" s="460">
        <v>17.64</v>
      </c>
      <c r="IZ307" s="460">
        <v>0</v>
      </c>
      <c r="JA307" s="483">
        <v>2354.02</v>
      </c>
      <c r="JB307" s="460">
        <v>3.3</v>
      </c>
      <c r="JC307" s="460">
        <v>1330.11</v>
      </c>
      <c r="JD307" s="460">
        <v>2906.69</v>
      </c>
      <c r="JE307" s="460">
        <v>9542.11</v>
      </c>
      <c r="JF307" s="460">
        <v>17964.41</v>
      </c>
      <c r="JG307" s="460">
        <v>15249.41</v>
      </c>
      <c r="JH307" s="460">
        <v>10216.59</v>
      </c>
      <c r="JI307" s="460">
        <v>6295.86</v>
      </c>
      <c r="JJ307" s="460">
        <v>499.75</v>
      </c>
      <c r="JK307" s="483">
        <v>64008.23</v>
      </c>
      <c r="JL307" s="460">
        <v>1.8</v>
      </c>
      <c r="JM307" s="460">
        <v>886.7</v>
      </c>
      <c r="JN307" s="460">
        <v>2260.8000000000002</v>
      </c>
      <c r="JO307" s="460">
        <v>8481.9</v>
      </c>
      <c r="JP307" s="460">
        <v>17964.400000000001</v>
      </c>
      <c r="JQ307" s="460">
        <v>18638.2</v>
      </c>
      <c r="JR307" s="460">
        <v>14757.3</v>
      </c>
      <c r="JS307" s="460">
        <v>10493.1</v>
      </c>
      <c r="JT307" s="460">
        <v>999.5</v>
      </c>
      <c r="JU307" s="483">
        <v>74483.7</v>
      </c>
      <c r="JV307" s="483">
        <v>96.6</v>
      </c>
      <c r="JW307" s="483">
        <v>74580.3</v>
      </c>
      <c r="JX307" s="461"/>
      <c r="JY307" s="461"/>
      <c r="JZ307" s="461"/>
      <c r="KA307" s="461"/>
      <c r="KB307" s="461"/>
      <c r="KC307" s="461"/>
      <c r="KD307" s="461"/>
      <c r="KE307" s="461"/>
      <c r="KF307" s="461"/>
      <c r="KG307" s="461"/>
      <c r="KH307" s="461"/>
      <c r="KI307" s="461"/>
      <c r="KJ307" s="461"/>
      <c r="KK307" s="461"/>
      <c r="KL307" s="461"/>
      <c r="KM307" s="461"/>
      <c r="KN307" s="461"/>
      <c r="KO307" s="461"/>
      <c r="KP307" s="461"/>
      <c r="KQ307" s="461"/>
      <c r="KR307" s="461"/>
      <c r="KS307" s="461"/>
      <c r="KT307" s="461"/>
      <c r="KU307" s="461"/>
      <c r="KV307" s="461"/>
      <c r="KW307" s="461"/>
      <c r="KX307" s="462"/>
    </row>
    <row r="308" spans="1:310" s="463" customFormat="1" x14ac:dyDescent="0.2">
      <c r="A308" s="457" t="s">
        <v>606</v>
      </c>
      <c r="B308" s="473" t="s">
        <v>1159</v>
      </c>
      <c r="C308" s="464" t="s">
        <v>807</v>
      </c>
      <c r="D308" s="465" t="s">
        <v>607</v>
      </c>
      <c r="E308" s="484">
        <v>56816</v>
      </c>
      <c r="F308" s="484">
        <v>24977</v>
      </c>
      <c r="G308" s="484">
        <v>17262</v>
      </c>
      <c r="H308" s="484">
        <v>7185</v>
      </c>
      <c r="I308" s="484">
        <v>3075</v>
      </c>
      <c r="J308" s="484">
        <v>1709</v>
      </c>
      <c r="K308" s="484">
        <v>994</v>
      </c>
      <c r="L308" s="484">
        <v>121</v>
      </c>
      <c r="M308" s="485">
        <v>112139</v>
      </c>
      <c r="N308" s="484">
        <v>1793</v>
      </c>
      <c r="O308" s="484">
        <v>456</v>
      </c>
      <c r="P308" s="484">
        <v>243</v>
      </c>
      <c r="Q308" s="484">
        <v>101</v>
      </c>
      <c r="R308" s="484">
        <v>43</v>
      </c>
      <c r="S308" s="484">
        <v>17</v>
      </c>
      <c r="T308" s="484">
        <v>35</v>
      </c>
      <c r="U308" s="484">
        <v>1</v>
      </c>
      <c r="V308" s="485">
        <v>2689</v>
      </c>
      <c r="W308" s="484">
        <v>0</v>
      </c>
      <c r="X308" s="484">
        <v>0</v>
      </c>
      <c r="Y308" s="484">
        <v>0</v>
      </c>
      <c r="Z308" s="484">
        <v>0</v>
      </c>
      <c r="AA308" s="484">
        <v>0</v>
      </c>
      <c r="AB308" s="484">
        <v>0</v>
      </c>
      <c r="AC308" s="484">
        <v>0</v>
      </c>
      <c r="AD308" s="484">
        <v>0</v>
      </c>
      <c r="AE308" s="485">
        <v>0</v>
      </c>
      <c r="AF308" s="484">
        <v>55023</v>
      </c>
      <c r="AG308" s="484">
        <v>24521</v>
      </c>
      <c r="AH308" s="484">
        <v>17019</v>
      </c>
      <c r="AI308" s="484">
        <v>7084</v>
      </c>
      <c r="AJ308" s="484">
        <v>3032</v>
      </c>
      <c r="AK308" s="484">
        <v>1692</v>
      </c>
      <c r="AL308" s="484">
        <v>959</v>
      </c>
      <c r="AM308" s="484">
        <v>120</v>
      </c>
      <c r="AN308" s="485">
        <v>109450</v>
      </c>
      <c r="AO308" s="484">
        <v>150</v>
      </c>
      <c r="AP308" s="484">
        <v>174</v>
      </c>
      <c r="AQ308" s="484">
        <v>137</v>
      </c>
      <c r="AR308" s="484">
        <v>69</v>
      </c>
      <c r="AS308" s="484">
        <v>42</v>
      </c>
      <c r="AT308" s="484">
        <v>29</v>
      </c>
      <c r="AU308" s="484">
        <v>23</v>
      </c>
      <c r="AV308" s="484">
        <v>16</v>
      </c>
      <c r="AW308" s="485">
        <v>640</v>
      </c>
      <c r="AX308" s="484">
        <v>150</v>
      </c>
      <c r="AY308" s="484">
        <v>174</v>
      </c>
      <c r="AZ308" s="484">
        <v>137</v>
      </c>
      <c r="BA308" s="484">
        <v>69</v>
      </c>
      <c r="BB308" s="484">
        <v>42</v>
      </c>
      <c r="BC308" s="484">
        <v>29</v>
      </c>
      <c r="BD308" s="484">
        <v>23</v>
      </c>
      <c r="BE308" s="484">
        <v>16</v>
      </c>
      <c r="BF308" s="486"/>
      <c r="BG308" s="485">
        <v>640</v>
      </c>
      <c r="BH308" s="484">
        <v>150</v>
      </c>
      <c r="BI308" s="484">
        <v>55047</v>
      </c>
      <c r="BJ308" s="484">
        <v>24484</v>
      </c>
      <c r="BK308" s="484">
        <v>16951</v>
      </c>
      <c r="BL308" s="484">
        <v>7057</v>
      </c>
      <c r="BM308" s="484">
        <v>3019</v>
      </c>
      <c r="BN308" s="484">
        <v>1686</v>
      </c>
      <c r="BO308" s="484">
        <v>952</v>
      </c>
      <c r="BP308" s="484">
        <v>104</v>
      </c>
      <c r="BQ308" s="485">
        <v>109450</v>
      </c>
      <c r="BR308" s="484">
        <v>24</v>
      </c>
      <c r="BS308" s="484">
        <v>24444</v>
      </c>
      <c r="BT308" s="484">
        <v>8079</v>
      </c>
      <c r="BU308" s="484">
        <v>4327</v>
      </c>
      <c r="BV308" s="484">
        <v>1529</v>
      </c>
      <c r="BW308" s="484">
        <v>636</v>
      </c>
      <c r="BX308" s="484">
        <v>304</v>
      </c>
      <c r="BY308" s="484">
        <v>121</v>
      </c>
      <c r="BZ308" s="484">
        <v>9</v>
      </c>
      <c r="CA308" s="485">
        <v>39473</v>
      </c>
      <c r="CB308" s="484">
        <v>9</v>
      </c>
      <c r="CC308" s="484">
        <v>619</v>
      </c>
      <c r="CD308" s="484">
        <v>327</v>
      </c>
      <c r="CE308" s="484">
        <v>210</v>
      </c>
      <c r="CF308" s="484">
        <v>80</v>
      </c>
      <c r="CG308" s="484">
        <v>39</v>
      </c>
      <c r="CH308" s="484">
        <v>20</v>
      </c>
      <c r="CI308" s="484">
        <v>14</v>
      </c>
      <c r="CJ308" s="484">
        <v>0</v>
      </c>
      <c r="CK308" s="485">
        <v>1318</v>
      </c>
      <c r="CL308" s="484">
        <v>6</v>
      </c>
      <c r="CM308" s="484">
        <v>59</v>
      </c>
      <c r="CN308" s="484">
        <v>32</v>
      </c>
      <c r="CO308" s="484">
        <v>22</v>
      </c>
      <c r="CP308" s="484">
        <v>12</v>
      </c>
      <c r="CQ308" s="484">
        <v>10</v>
      </c>
      <c r="CR308" s="484">
        <v>13</v>
      </c>
      <c r="CS308" s="484">
        <v>26</v>
      </c>
      <c r="CT308" s="484">
        <v>12</v>
      </c>
      <c r="CU308" s="485">
        <v>192</v>
      </c>
      <c r="CV308" s="484">
        <v>199</v>
      </c>
      <c r="CW308" s="484">
        <v>68</v>
      </c>
      <c r="CX308" s="484">
        <v>61</v>
      </c>
      <c r="CY308" s="484">
        <v>20</v>
      </c>
      <c r="CZ308" s="484">
        <v>11</v>
      </c>
      <c r="DA308" s="484">
        <v>7</v>
      </c>
      <c r="DB308" s="484">
        <v>0</v>
      </c>
      <c r="DC308" s="484">
        <v>1</v>
      </c>
      <c r="DD308" s="485">
        <v>367</v>
      </c>
      <c r="DE308" s="484">
        <v>1218</v>
      </c>
      <c r="DF308" s="484">
        <v>416</v>
      </c>
      <c r="DG308" s="484">
        <v>219</v>
      </c>
      <c r="DH308" s="484">
        <v>118</v>
      </c>
      <c r="DI308" s="484">
        <v>48</v>
      </c>
      <c r="DJ308" s="484">
        <v>24</v>
      </c>
      <c r="DK308" s="484">
        <v>14</v>
      </c>
      <c r="DL308" s="484">
        <v>2</v>
      </c>
      <c r="DM308" s="485">
        <v>2059</v>
      </c>
      <c r="DN308" s="484">
        <v>0</v>
      </c>
      <c r="DO308" s="484">
        <v>0</v>
      </c>
      <c r="DP308" s="484">
        <v>0</v>
      </c>
      <c r="DQ308" s="484">
        <v>0</v>
      </c>
      <c r="DR308" s="484">
        <v>0</v>
      </c>
      <c r="DS308" s="484">
        <v>0</v>
      </c>
      <c r="DT308" s="484">
        <v>0</v>
      </c>
      <c r="DU308" s="484">
        <v>0</v>
      </c>
      <c r="DV308" s="485">
        <v>0</v>
      </c>
      <c r="DW308" s="484">
        <v>247</v>
      </c>
      <c r="DX308" s="484">
        <v>81</v>
      </c>
      <c r="DY308" s="484">
        <v>52</v>
      </c>
      <c r="DZ308" s="484">
        <v>32</v>
      </c>
      <c r="EA308" s="484">
        <v>11</v>
      </c>
      <c r="EB308" s="484">
        <v>4</v>
      </c>
      <c r="EC308" s="484">
        <v>5</v>
      </c>
      <c r="ED308" s="484">
        <v>4</v>
      </c>
      <c r="EE308" s="485">
        <v>436</v>
      </c>
      <c r="EF308" s="484">
        <v>1465</v>
      </c>
      <c r="EG308" s="484">
        <v>497</v>
      </c>
      <c r="EH308" s="484">
        <v>271</v>
      </c>
      <c r="EI308" s="484">
        <v>150</v>
      </c>
      <c r="EJ308" s="484">
        <v>59</v>
      </c>
      <c r="EK308" s="484">
        <v>28</v>
      </c>
      <c r="EL308" s="484">
        <v>19</v>
      </c>
      <c r="EM308" s="484">
        <v>6</v>
      </c>
      <c r="EN308" s="485">
        <v>2495</v>
      </c>
      <c r="EO308" s="484">
        <v>713</v>
      </c>
      <c r="EP308" s="484">
        <v>275</v>
      </c>
      <c r="EQ308" s="484">
        <v>163</v>
      </c>
      <c r="ER308" s="484">
        <v>95</v>
      </c>
      <c r="ES308" s="484">
        <v>41</v>
      </c>
      <c r="ET308" s="484">
        <v>20</v>
      </c>
      <c r="EU308" s="484">
        <v>15</v>
      </c>
      <c r="EV308" s="484">
        <v>5</v>
      </c>
      <c r="EW308" s="485">
        <v>1327</v>
      </c>
      <c r="EX308" s="484">
        <v>0</v>
      </c>
      <c r="EY308" s="484">
        <v>0</v>
      </c>
      <c r="EZ308" s="484">
        <v>0</v>
      </c>
      <c r="FA308" s="484">
        <v>0</v>
      </c>
      <c r="FB308" s="484">
        <v>0</v>
      </c>
      <c r="FC308" s="484">
        <v>0</v>
      </c>
      <c r="FD308" s="484">
        <v>0</v>
      </c>
      <c r="FE308" s="484">
        <v>0</v>
      </c>
      <c r="FF308" s="485">
        <v>0</v>
      </c>
      <c r="FG308" s="484">
        <v>0</v>
      </c>
      <c r="FH308" s="484">
        <v>0</v>
      </c>
      <c r="FI308" s="484">
        <v>0</v>
      </c>
      <c r="FJ308" s="484">
        <v>0</v>
      </c>
      <c r="FK308" s="484">
        <v>0</v>
      </c>
      <c r="FL308" s="484">
        <v>0</v>
      </c>
      <c r="FM308" s="484">
        <v>0</v>
      </c>
      <c r="FN308" s="484">
        <v>0</v>
      </c>
      <c r="FO308" s="485">
        <v>0</v>
      </c>
      <c r="FP308" s="484">
        <v>0</v>
      </c>
      <c r="FQ308" s="484">
        <v>0</v>
      </c>
      <c r="FR308" s="484">
        <v>0</v>
      </c>
      <c r="FS308" s="484">
        <v>0</v>
      </c>
      <c r="FT308" s="484">
        <v>0</v>
      </c>
      <c r="FU308" s="484">
        <v>0</v>
      </c>
      <c r="FV308" s="484">
        <v>0</v>
      </c>
      <c r="FW308" s="484">
        <v>0</v>
      </c>
      <c r="FX308" s="485">
        <v>0</v>
      </c>
      <c r="FY308" s="484">
        <v>713</v>
      </c>
      <c r="FZ308" s="484">
        <v>275</v>
      </c>
      <c r="GA308" s="484">
        <v>163</v>
      </c>
      <c r="GB308" s="484">
        <v>95</v>
      </c>
      <c r="GC308" s="484">
        <v>41</v>
      </c>
      <c r="GD308" s="484">
        <v>20</v>
      </c>
      <c r="GE308" s="484">
        <v>15</v>
      </c>
      <c r="GF308" s="484">
        <v>5</v>
      </c>
      <c r="GG308" s="485">
        <v>1327</v>
      </c>
      <c r="GH308" s="484">
        <v>111</v>
      </c>
      <c r="GI308" s="484">
        <v>29678</v>
      </c>
      <c r="GJ308" s="484">
        <v>15965</v>
      </c>
      <c r="GK308" s="484">
        <v>12340</v>
      </c>
      <c r="GL308" s="484">
        <v>5403</v>
      </c>
      <c r="GM308" s="484">
        <v>2323</v>
      </c>
      <c r="GN308" s="484">
        <v>1345</v>
      </c>
      <c r="GO308" s="484">
        <v>786</v>
      </c>
      <c r="GP308" s="484">
        <v>79</v>
      </c>
      <c r="GQ308" s="485">
        <v>68030</v>
      </c>
      <c r="GR308" s="484">
        <v>39</v>
      </c>
      <c r="GS308" s="484">
        <v>25369</v>
      </c>
      <c r="GT308" s="484">
        <v>8519</v>
      </c>
      <c r="GU308" s="484">
        <v>4611</v>
      </c>
      <c r="GV308" s="484">
        <v>1654</v>
      </c>
      <c r="GW308" s="484">
        <v>696</v>
      </c>
      <c r="GX308" s="484">
        <v>341</v>
      </c>
      <c r="GY308" s="484">
        <v>166</v>
      </c>
      <c r="GZ308" s="484">
        <v>25</v>
      </c>
      <c r="HA308" s="485">
        <v>41420</v>
      </c>
      <c r="HB308" s="460">
        <v>0</v>
      </c>
      <c r="HC308" s="460">
        <v>2.5</v>
      </c>
      <c r="HD308" s="460">
        <v>0</v>
      </c>
      <c r="HE308" s="460">
        <v>0</v>
      </c>
      <c r="HF308" s="460">
        <v>0</v>
      </c>
      <c r="HG308" s="460">
        <v>0</v>
      </c>
      <c r="HH308" s="460">
        <v>0</v>
      </c>
      <c r="HI308" s="460">
        <v>0</v>
      </c>
      <c r="HJ308" s="460">
        <v>0</v>
      </c>
      <c r="HK308" s="483">
        <v>2.5</v>
      </c>
      <c r="HL308" s="460">
        <v>138.75</v>
      </c>
      <c r="HM308" s="460">
        <v>49104.25</v>
      </c>
      <c r="HN308" s="460">
        <v>22480.5</v>
      </c>
      <c r="HO308" s="460">
        <v>15875.75</v>
      </c>
      <c r="HP308" s="460">
        <v>6687.25</v>
      </c>
      <c r="HQ308" s="460">
        <v>2860.25</v>
      </c>
      <c r="HR308" s="460">
        <v>1602.5</v>
      </c>
      <c r="HS308" s="460">
        <v>911.25</v>
      </c>
      <c r="HT308" s="460">
        <v>99.75</v>
      </c>
      <c r="HU308" s="483">
        <v>99760.25</v>
      </c>
      <c r="HV308" s="460">
        <v>77.099999999999994</v>
      </c>
      <c r="HW308" s="460">
        <v>32736.2</v>
      </c>
      <c r="HX308" s="460">
        <v>17484.8</v>
      </c>
      <c r="HY308" s="460">
        <v>14111.8</v>
      </c>
      <c r="HZ308" s="460">
        <v>6687.3</v>
      </c>
      <c r="IA308" s="460">
        <v>3495.9</v>
      </c>
      <c r="IB308" s="460">
        <v>2314.6999999999998</v>
      </c>
      <c r="IC308" s="460">
        <v>1518.8</v>
      </c>
      <c r="ID308" s="460">
        <v>199.5</v>
      </c>
      <c r="IE308" s="483">
        <v>78626.100000000006</v>
      </c>
      <c r="IF308" s="483">
        <v>0</v>
      </c>
      <c r="IG308" s="483">
        <v>78626.100000000006</v>
      </c>
      <c r="IH308" s="460">
        <v>138.75</v>
      </c>
      <c r="II308" s="460">
        <v>49104.25</v>
      </c>
      <c r="IJ308" s="460">
        <v>22480.5</v>
      </c>
      <c r="IK308" s="460">
        <v>15875.75</v>
      </c>
      <c r="IL308" s="460">
        <v>6687.25</v>
      </c>
      <c r="IM308" s="460">
        <v>2860.25</v>
      </c>
      <c r="IN308" s="460">
        <v>1602.5</v>
      </c>
      <c r="IO308" s="460">
        <v>911.25</v>
      </c>
      <c r="IP308" s="460">
        <v>99.75</v>
      </c>
      <c r="IQ308" s="483">
        <v>99760.25</v>
      </c>
      <c r="IR308" s="460">
        <v>42.02</v>
      </c>
      <c r="IS308" s="460">
        <v>12273.55</v>
      </c>
      <c r="IT308" s="460">
        <v>2810.88</v>
      </c>
      <c r="IU308" s="460">
        <v>1106.8</v>
      </c>
      <c r="IV308" s="460">
        <v>309.63</v>
      </c>
      <c r="IW308" s="460">
        <v>68.680000000000007</v>
      </c>
      <c r="IX308" s="460">
        <v>21.2</v>
      </c>
      <c r="IY308" s="460">
        <v>9.56</v>
      </c>
      <c r="IZ308" s="460">
        <v>0</v>
      </c>
      <c r="JA308" s="483">
        <v>16642.32</v>
      </c>
      <c r="JB308" s="460">
        <v>96.73</v>
      </c>
      <c r="JC308" s="460">
        <v>36830.699999999997</v>
      </c>
      <c r="JD308" s="460">
        <v>19669.62</v>
      </c>
      <c r="JE308" s="460">
        <v>14768.95</v>
      </c>
      <c r="JF308" s="460">
        <v>6377.62</v>
      </c>
      <c r="JG308" s="460">
        <v>2791.57</v>
      </c>
      <c r="JH308" s="460">
        <v>1581.3</v>
      </c>
      <c r="JI308" s="460">
        <v>901.69</v>
      </c>
      <c r="JJ308" s="460">
        <v>99.75</v>
      </c>
      <c r="JK308" s="483">
        <v>83117.929999999993</v>
      </c>
      <c r="JL308" s="460">
        <v>53.7</v>
      </c>
      <c r="JM308" s="460">
        <v>24553.8</v>
      </c>
      <c r="JN308" s="460">
        <v>15298.6</v>
      </c>
      <c r="JO308" s="460">
        <v>13128</v>
      </c>
      <c r="JP308" s="460">
        <v>6377.6</v>
      </c>
      <c r="JQ308" s="460">
        <v>3411.9</v>
      </c>
      <c r="JR308" s="460">
        <v>2284.1</v>
      </c>
      <c r="JS308" s="460">
        <v>1502.8</v>
      </c>
      <c r="JT308" s="460">
        <v>199.5</v>
      </c>
      <c r="JU308" s="483">
        <v>66810</v>
      </c>
      <c r="JV308" s="483">
        <v>0</v>
      </c>
      <c r="JW308" s="483">
        <v>66810</v>
      </c>
      <c r="JX308" s="461"/>
      <c r="JY308" s="461"/>
      <c r="JZ308" s="461"/>
      <c r="KA308" s="461"/>
      <c r="KB308" s="461"/>
      <c r="KC308" s="461"/>
      <c r="KD308" s="461"/>
      <c r="KE308" s="461"/>
      <c r="KF308" s="461"/>
      <c r="KG308" s="461"/>
      <c r="KH308" s="461"/>
      <c r="KI308" s="461"/>
      <c r="KJ308" s="461"/>
      <c r="KK308" s="461"/>
      <c r="KL308" s="461"/>
      <c r="KM308" s="461"/>
      <c r="KN308" s="461"/>
      <c r="KO308" s="461"/>
      <c r="KP308" s="461"/>
      <c r="KQ308" s="461"/>
      <c r="KR308" s="461"/>
      <c r="KS308" s="461"/>
      <c r="KT308" s="461"/>
      <c r="KU308" s="461"/>
      <c r="KV308" s="461"/>
      <c r="KW308" s="461"/>
      <c r="KX308" s="462"/>
    </row>
    <row r="309" spans="1:310" s="463" customFormat="1" x14ac:dyDescent="0.2">
      <c r="A309" s="457" t="s">
        <v>608</v>
      </c>
      <c r="B309" s="473" t="s">
        <v>1160</v>
      </c>
      <c r="C309" s="464" t="s">
        <v>807</v>
      </c>
      <c r="D309" s="465" t="s">
        <v>609</v>
      </c>
      <c r="E309" s="484">
        <v>8844</v>
      </c>
      <c r="F309" s="484">
        <v>15232</v>
      </c>
      <c r="G309" s="484">
        <v>11807</v>
      </c>
      <c r="H309" s="484">
        <v>5621</v>
      </c>
      <c r="I309" s="484">
        <v>3461</v>
      </c>
      <c r="J309" s="484">
        <v>1568</v>
      </c>
      <c r="K309" s="484">
        <v>431</v>
      </c>
      <c r="L309" s="484">
        <v>11</v>
      </c>
      <c r="M309" s="485">
        <v>46975</v>
      </c>
      <c r="N309" s="484">
        <v>374</v>
      </c>
      <c r="O309" s="484">
        <v>522</v>
      </c>
      <c r="P309" s="484">
        <v>320</v>
      </c>
      <c r="Q309" s="484">
        <v>121</v>
      </c>
      <c r="R309" s="484">
        <v>43</v>
      </c>
      <c r="S309" s="484">
        <v>7</v>
      </c>
      <c r="T309" s="484">
        <v>14</v>
      </c>
      <c r="U309" s="484">
        <v>1</v>
      </c>
      <c r="V309" s="485">
        <v>1402</v>
      </c>
      <c r="W309" s="484">
        <v>4</v>
      </c>
      <c r="X309" s="484">
        <v>0</v>
      </c>
      <c r="Y309" s="484">
        <v>2</v>
      </c>
      <c r="Z309" s="484">
        <v>0</v>
      </c>
      <c r="AA309" s="484">
        <v>0</v>
      </c>
      <c r="AB309" s="484">
        <v>0</v>
      </c>
      <c r="AC309" s="484">
        <v>1</v>
      </c>
      <c r="AD309" s="484">
        <v>0</v>
      </c>
      <c r="AE309" s="485">
        <v>7</v>
      </c>
      <c r="AF309" s="484">
        <v>8466</v>
      </c>
      <c r="AG309" s="484">
        <v>14710</v>
      </c>
      <c r="AH309" s="484">
        <v>11485</v>
      </c>
      <c r="AI309" s="484">
        <v>5500</v>
      </c>
      <c r="AJ309" s="484">
        <v>3418</v>
      </c>
      <c r="AK309" s="484">
        <v>1561</v>
      </c>
      <c r="AL309" s="484">
        <v>416</v>
      </c>
      <c r="AM309" s="484">
        <v>10</v>
      </c>
      <c r="AN309" s="485">
        <v>45566</v>
      </c>
      <c r="AO309" s="484">
        <v>8</v>
      </c>
      <c r="AP309" s="484">
        <v>34</v>
      </c>
      <c r="AQ309" s="484">
        <v>61</v>
      </c>
      <c r="AR309" s="484">
        <v>32</v>
      </c>
      <c r="AS309" s="484">
        <v>26</v>
      </c>
      <c r="AT309" s="484">
        <v>15</v>
      </c>
      <c r="AU309" s="484">
        <v>4</v>
      </c>
      <c r="AV309" s="484">
        <v>4</v>
      </c>
      <c r="AW309" s="485">
        <v>184</v>
      </c>
      <c r="AX309" s="484">
        <v>8</v>
      </c>
      <c r="AY309" s="484">
        <v>34</v>
      </c>
      <c r="AZ309" s="484">
        <v>61</v>
      </c>
      <c r="BA309" s="484">
        <v>32</v>
      </c>
      <c r="BB309" s="484">
        <v>26</v>
      </c>
      <c r="BC309" s="484">
        <v>15</v>
      </c>
      <c r="BD309" s="484">
        <v>4</v>
      </c>
      <c r="BE309" s="484">
        <v>4</v>
      </c>
      <c r="BF309" s="486"/>
      <c r="BG309" s="485">
        <v>184</v>
      </c>
      <c r="BH309" s="484">
        <v>8</v>
      </c>
      <c r="BI309" s="484">
        <v>8492</v>
      </c>
      <c r="BJ309" s="484">
        <v>14737</v>
      </c>
      <c r="BK309" s="484">
        <v>11456</v>
      </c>
      <c r="BL309" s="484">
        <v>5494</v>
      </c>
      <c r="BM309" s="484">
        <v>3407</v>
      </c>
      <c r="BN309" s="484">
        <v>1550</v>
      </c>
      <c r="BO309" s="484">
        <v>416</v>
      </c>
      <c r="BP309" s="484">
        <v>6</v>
      </c>
      <c r="BQ309" s="485">
        <v>45566</v>
      </c>
      <c r="BR309" s="484">
        <v>1</v>
      </c>
      <c r="BS309" s="484">
        <v>5185</v>
      </c>
      <c r="BT309" s="484">
        <v>5616</v>
      </c>
      <c r="BU309" s="484">
        <v>3393</v>
      </c>
      <c r="BV309" s="484">
        <v>1296</v>
      </c>
      <c r="BW309" s="484">
        <v>617</v>
      </c>
      <c r="BX309" s="484">
        <v>221</v>
      </c>
      <c r="BY309" s="484">
        <v>47</v>
      </c>
      <c r="BZ309" s="484">
        <v>0</v>
      </c>
      <c r="CA309" s="485">
        <v>16376</v>
      </c>
      <c r="CB309" s="484">
        <v>0</v>
      </c>
      <c r="CC309" s="484">
        <v>78</v>
      </c>
      <c r="CD309" s="484">
        <v>182</v>
      </c>
      <c r="CE309" s="484">
        <v>143</v>
      </c>
      <c r="CF309" s="484">
        <v>46</v>
      </c>
      <c r="CG309" s="484">
        <v>35</v>
      </c>
      <c r="CH309" s="484">
        <v>14</v>
      </c>
      <c r="CI309" s="484">
        <v>3</v>
      </c>
      <c r="CJ309" s="484">
        <v>0</v>
      </c>
      <c r="CK309" s="485">
        <v>501</v>
      </c>
      <c r="CL309" s="484">
        <v>0</v>
      </c>
      <c r="CM309" s="484">
        <v>3</v>
      </c>
      <c r="CN309" s="484">
        <v>10</v>
      </c>
      <c r="CO309" s="484">
        <v>16</v>
      </c>
      <c r="CP309" s="484">
        <v>14</v>
      </c>
      <c r="CQ309" s="484">
        <v>8</v>
      </c>
      <c r="CR309" s="484">
        <v>8</v>
      </c>
      <c r="CS309" s="484">
        <v>9</v>
      </c>
      <c r="CT309" s="484">
        <v>2</v>
      </c>
      <c r="CU309" s="485">
        <v>70</v>
      </c>
      <c r="CV309" s="484">
        <v>76</v>
      </c>
      <c r="CW309" s="484">
        <v>95</v>
      </c>
      <c r="CX309" s="484">
        <v>68</v>
      </c>
      <c r="CY309" s="484">
        <v>36</v>
      </c>
      <c r="CZ309" s="484">
        <v>13</v>
      </c>
      <c r="DA309" s="484">
        <v>4</v>
      </c>
      <c r="DB309" s="484">
        <v>3</v>
      </c>
      <c r="DC309" s="484">
        <v>0</v>
      </c>
      <c r="DD309" s="485">
        <v>295</v>
      </c>
      <c r="DE309" s="484">
        <v>195</v>
      </c>
      <c r="DF309" s="484">
        <v>215</v>
      </c>
      <c r="DG309" s="484">
        <v>105</v>
      </c>
      <c r="DH309" s="484">
        <v>43</v>
      </c>
      <c r="DI309" s="484">
        <v>18</v>
      </c>
      <c r="DJ309" s="484">
        <v>10</v>
      </c>
      <c r="DK309" s="484">
        <v>1</v>
      </c>
      <c r="DL309" s="484">
        <v>0</v>
      </c>
      <c r="DM309" s="485">
        <v>587</v>
      </c>
      <c r="DN309" s="484">
        <v>50</v>
      </c>
      <c r="DO309" s="484">
        <v>54</v>
      </c>
      <c r="DP309" s="484">
        <v>36</v>
      </c>
      <c r="DQ309" s="484">
        <v>10</v>
      </c>
      <c r="DR309" s="484">
        <v>5</v>
      </c>
      <c r="DS309" s="484">
        <v>6</v>
      </c>
      <c r="DT309" s="484">
        <v>0</v>
      </c>
      <c r="DU309" s="484">
        <v>0</v>
      </c>
      <c r="DV309" s="485">
        <v>161</v>
      </c>
      <c r="DW309" s="484">
        <v>33</v>
      </c>
      <c r="DX309" s="484">
        <v>36</v>
      </c>
      <c r="DY309" s="484">
        <v>15</v>
      </c>
      <c r="DZ309" s="484">
        <v>7</v>
      </c>
      <c r="EA309" s="484">
        <v>4</v>
      </c>
      <c r="EB309" s="484">
        <v>1</v>
      </c>
      <c r="EC309" s="484">
        <v>2</v>
      </c>
      <c r="ED309" s="484">
        <v>0</v>
      </c>
      <c r="EE309" s="485">
        <v>98</v>
      </c>
      <c r="EF309" s="484">
        <v>278</v>
      </c>
      <c r="EG309" s="484">
        <v>305</v>
      </c>
      <c r="EH309" s="484">
        <v>156</v>
      </c>
      <c r="EI309" s="484">
        <v>60</v>
      </c>
      <c r="EJ309" s="484">
        <v>27</v>
      </c>
      <c r="EK309" s="484">
        <v>17</v>
      </c>
      <c r="EL309" s="484">
        <v>3</v>
      </c>
      <c r="EM309" s="484">
        <v>0</v>
      </c>
      <c r="EN309" s="485">
        <v>846</v>
      </c>
      <c r="EO309" s="484">
        <v>144</v>
      </c>
      <c r="EP309" s="484">
        <v>146</v>
      </c>
      <c r="EQ309" s="484">
        <v>78</v>
      </c>
      <c r="ER309" s="484">
        <v>37</v>
      </c>
      <c r="ES309" s="484">
        <v>19</v>
      </c>
      <c r="ET309" s="484">
        <v>12</v>
      </c>
      <c r="EU309" s="484">
        <v>3</v>
      </c>
      <c r="EV309" s="484">
        <v>0</v>
      </c>
      <c r="EW309" s="485">
        <v>439</v>
      </c>
      <c r="EX309" s="484">
        <v>0</v>
      </c>
      <c r="EY309" s="484">
        <v>0</v>
      </c>
      <c r="EZ309" s="484">
        <v>0</v>
      </c>
      <c r="FA309" s="484">
        <v>0</v>
      </c>
      <c r="FB309" s="484">
        <v>0</v>
      </c>
      <c r="FC309" s="484">
        <v>0</v>
      </c>
      <c r="FD309" s="484">
        <v>0</v>
      </c>
      <c r="FE309" s="484">
        <v>0</v>
      </c>
      <c r="FF309" s="485">
        <v>0</v>
      </c>
      <c r="FG309" s="484">
        <v>0</v>
      </c>
      <c r="FH309" s="484">
        <v>0</v>
      </c>
      <c r="FI309" s="484">
        <v>0</v>
      </c>
      <c r="FJ309" s="484">
        <v>0</v>
      </c>
      <c r="FK309" s="484">
        <v>0</v>
      </c>
      <c r="FL309" s="484">
        <v>0</v>
      </c>
      <c r="FM309" s="484">
        <v>0</v>
      </c>
      <c r="FN309" s="484">
        <v>0</v>
      </c>
      <c r="FO309" s="485">
        <v>0</v>
      </c>
      <c r="FP309" s="484">
        <v>13</v>
      </c>
      <c r="FQ309" s="484">
        <v>10</v>
      </c>
      <c r="FR309" s="484">
        <v>9</v>
      </c>
      <c r="FS309" s="484">
        <v>6</v>
      </c>
      <c r="FT309" s="484">
        <v>4</v>
      </c>
      <c r="FU309" s="484">
        <v>4</v>
      </c>
      <c r="FV309" s="484">
        <v>0</v>
      </c>
      <c r="FW309" s="484">
        <v>0</v>
      </c>
      <c r="FX309" s="485">
        <v>46</v>
      </c>
      <c r="FY309" s="484">
        <v>131</v>
      </c>
      <c r="FZ309" s="484">
        <v>136</v>
      </c>
      <c r="GA309" s="484">
        <v>69</v>
      </c>
      <c r="GB309" s="484">
        <v>31</v>
      </c>
      <c r="GC309" s="484">
        <v>15</v>
      </c>
      <c r="GD309" s="484">
        <v>8</v>
      </c>
      <c r="GE309" s="484">
        <v>3</v>
      </c>
      <c r="GF309" s="484">
        <v>0</v>
      </c>
      <c r="GG309" s="485">
        <v>393</v>
      </c>
      <c r="GH309" s="484">
        <v>7</v>
      </c>
      <c r="GI309" s="484">
        <v>3142</v>
      </c>
      <c r="GJ309" s="484">
        <v>8838</v>
      </c>
      <c r="GK309" s="484">
        <v>7853</v>
      </c>
      <c r="GL309" s="484">
        <v>4120</v>
      </c>
      <c r="GM309" s="484">
        <v>2737</v>
      </c>
      <c r="GN309" s="484">
        <v>1300</v>
      </c>
      <c r="GO309" s="484">
        <v>355</v>
      </c>
      <c r="GP309" s="484">
        <v>4</v>
      </c>
      <c r="GQ309" s="485">
        <v>28356</v>
      </c>
      <c r="GR309" s="484">
        <v>1</v>
      </c>
      <c r="GS309" s="484">
        <v>5350</v>
      </c>
      <c r="GT309" s="484">
        <v>5899</v>
      </c>
      <c r="GU309" s="484">
        <v>3603</v>
      </c>
      <c r="GV309" s="484">
        <v>1374</v>
      </c>
      <c r="GW309" s="484">
        <v>670</v>
      </c>
      <c r="GX309" s="484">
        <v>250</v>
      </c>
      <c r="GY309" s="484">
        <v>61</v>
      </c>
      <c r="GZ309" s="484">
        <v>2</v>
      </c>
      <c r="HA309" s="485">
        <v>17210</v>
      </c>
      <c r="HB309" s="460">
        <v>0</v>
      </c>
      <c r="HC309" s="460">
        <v>9.8800000000000008</v>
      </c>
      <c r="HD309" s="460">
        <v>0</v>
      </c>
      <c r="HE309" s="460">
        <v>0</v>
      </c>
      <c r="HF309" s="460">
        <v>0</v>
      </c>
      <c r="HG309" s="460">
        <v>0</v>
      </c>
      <c r="HH309" s="460">
        <v>0</v>
      </c>
      <c r="HI309" s="460">
        <v>0</v>
      </c>
      <c r="HJ309" s="460">
        <v>0</v>
      </c>
      <c r="HK309" s="483">
        <v>9.8800000000000008</v>
      </c>
      <c r="HL309" s="460">
        <v>7.75</v>
      </c>
      <c r="HM309" s="460">
        <v>7181.87</v>
      </c>
      <c r="HN309" s="460">
        <v>13302</v>
      </c>
      <c r="HO309" s="460">
        <v>10566.5</v>
      </c>
      <c r="HP309" s="460">
        <v>5149.5</v>
      </c>
      <c r="HQ309" s="460">
        <v>3240</v>
      </c>
      <c r="HR309" s="460">
        <v>1483.25</v>
      </c>
      <c r="HS309" s="460">
        <v>401</v>
      </c>
      <c r="HT309" s="460">
        <v>5</v>
      </c>
      <c r="HU309" s="483">
        <v>41336.870000000003</v>
      </c>
      <c r="HV309" s="460">
        <v>4.3</v>
      </c>
      <c r="HW309" s="460">
        <v>4787.8999999999996</v>
      </c>
      <c r="HX309" s="460">
        <v>10346</v>
      </c>
      <c r="HY309" s="460">
        <v>9392.4</v>
      </c>
      <c r="HZ309" s="460">
        <v>5149.5</v>
      </c>
      <c r="IA309" s="460">
        <v>3960</v>
      </c>
      <c r="IB309" s="460">
        <v>2142.5</v>
      </c>
      <c r="IC309" s="460">
        <v>668.3</v>
      </c>
      <c r="ID309" s="460">
        <v>10</v>
      </c>
      <c r="IE309" s="483">
        <v>36460.9</v>
      </c>
      <c r="IF309" s="483">
        <v>0</v>
      </c>
      <c r="IG309" s="483">
        <v>36460.9</v>
      </c>
      <c r="IH309" s="460">
        <v>7.75</v>
      </c>
      <c r="II309" s="460">
        <v>7181.87</v>
      </c>
      <c r="IJ309" s="460">
        <v>13302</v>
      </c>
      <c r="IK309" s="460">
        <v>10566.5</v>
      </c>
      <c r="IL309" s="460">
        <v>5149.5</v>
      </c>
      <c r="IM309" s="460">
        <v>3240</v>
      </c>
      <c r="IN309" s="460">
        <v>1483.25</v>
      </c>
      <c r="IO309" s="460">
        <v>401</v>
      </c>
      <c r="IP309" s="460">
        <v>5</v>
      </c>
      <c r="IQ309" s="483">
        <v>41336.870000000003</v>
      </c>
      <c r="IR309" s="460">
        <v>1</v>
      </c>
      <c r="IS309" s="460">
        <v>2346.61</v>
      </c>
      <c r="IT309" s="460">
        <v>1748.17</v>
      </c>
      <c r="IU309" s="460">
        <v>706.14</v>
      </c>
      <c r="IV309" s="460">
        <v>146.22</v>
      </c>
      <c r="IW309" s="460">
        <v>33.130000000000003</v>
      </c>
      <c r="IX309" s="460">
        <v>11.89</v>
      </c>
      <c r="IY309" s="460">
        <v>0.82</v>
      </c>
      <c r="IZ309" s="460">
        <v>0</v>
      </c>
      <c r="JA309" s="483">
        <v>4993.9799999999996</v>
      </c>
      <c r="JB309" s="460">
        <v>6.75</v>
      </c>
      <c r="JC309" s="460">
        <v>4835.26</v>
      </c>
      <c r="JD309" s="460">
        <v>11553.83</v>
      </c>
      <c r="JE309" s="460">
        <v>9860.36</v>
      </c>
      <c r="JF309" s="460">
        <v>5003.28</v>
      </c>
      <c r="JG309" s="460">
        <v>3206.87</v>
      </c>
      <c r="JH309" s="460">
        <v>1471.36</v>
      </c>
      <c r="JI309" s="460">
        <v>400.18</v>
      </c>
      <c r="JJ309" s="460">
        <v>5</v>
      </c>
      <c r="JK309" s="483">
        <v>36342.89</v>
      </c>
      <c r="JL309" s="460">
        <v>3.8</v>
      </c>
      <c r="JM309" s="460">
        <v>3223.5</v>
      </c>
      <c r="JN309" s="460">
        <v>8986.2999999999993</v>
      </c>
      <c r="JO309" s="460">
        <v>8764.7999999999993</v>
      </c>
      <c r="JP309" s="460">
        <v>5003.3</v>
      </c>
      <c r="JQ309" s="460">
        <v>3919.5</v>
      </c>
      <c r="JR309" s="460">
        <v>2125.3000000000002</v>
      </c>
      <c r="JS309" s="460">
        <v>667</v>
      </c>
      <c r="JT309" s="460">
        <v>10</v>
      </c>
      <c r="JU309" s="483">
        <v>32703.5</v>
      </c>
      <c r="JV309" s="483">
        <v>0</v>
      </c>
      <c r="JW309" s="483">
        <v>32703.5</v>
      </c>
      <c r="JX309" s="461"/>
      <c r="JY309" s="461"/>
      <c r="JZ309" s="461"/>
      <c r="KA309" s="461"/>
      <c r="KB309" s="461"/>
      <c r="KC309" s="461"/>
      <c r="KD309" s="461"/>
      <c r="KE309" s="461"/>
      <c r="KF309" s="461"/>
      <c r="KG309" s="461"/>
      <c r="KH309" s="461"/>
      <c r="KI309" s="461"/>
      <c r="KJ309" s="461"/>
      <c r="KK309" s="461"/>
      <c r="KL309" s="461"/>
      <c r="KM309" s="461"/>
      <c r="KN309" s="461"/>
      <c r="KO309" s="461"/>
      <c r="KP309" s="461"/>
      <c r="KQ309" s="461"/>
      <c r="KR309" s="461"/>
      <c r="KS309" s="461"/>
      <c r="KT309" s="461"/>
      <c r="KU309" s="461"/>
      <c r="KV309" s="461"/>
      <c r="KW309" s="461"/>
      <c r="KX309" s="462"/>
    </row>
    <row r="310" spans="1:310" s="463" customFormat="1" x14ac:dyDescent="0.2">
      <c r="A310" s="457" t="s">
        <v>610</v>
      </c>
      <c r="B310" s="473" t="s">
        <v>1161</v>
      </c>
      <c r="C310" s="464" t="s">
        <v>782</v>
      </c>
      <c r="D310" s="465" t="s">
        <v>611</v>
      </c>
      <c r="E310" s="484">
        <v>8142</v>
      </c>
      <c r="F310" s="484">
        <v>11445</v>
      </c>
      <c r="G310" s="484">
        <v>13108</v>
      </c>
      <c r="H310" s="484">
        <v>9632</v>
      </c>
      <c r="I310" s="484">
        <v>5556</v>
      </c>
      <c r="J310" s="484">
        <v>2399</v>
      </c>
      <c r="K310" s="484">
        <v>917</v>
      </c>
      <c r="L310" s="484">
        <v>30</v>
      </c>
      <c r="M310" s="485">
        <v>51229</v>
      </c>
      <c r="N310" s="484">
        <v>209</v>
      </c>
      <c r="O310" s="484">
        <v>223</v>
      </c>
      <c r="P310" s="484">
        <v>159</v>
      </c>
      <c r="Q310" s="484">
        <v>118</v>
      </c>
      <c r="R310" s="484">
        <v>70</v>
      </c>
      <c r="S310" s="484">
        <v>22</v>
      </c>
      <c r="T310" s="484">
        <v>13</v>
      </c>
      <c r="U310" s="484">
        <v>0</v>
      </c>
      <c r="V310" s="485">
        <v>814</v>
      </c>
      <c r="W310" s="484">
        <v>0</v>
      </c>
      <c r="X310" s="484">
        <v>0</v>
      </c>
      <c r="Y310" s="484">
        <v>1</v>
      </c>
      <c r="Z310" s="484">
        <v>0</v>
      </c>
      <c r="AA310" s="484">
        <v>0</v>
      </c>
      <c r="AB310" s="484">
        <v>0</v>
      </c>
      <c r="AC310" s="484">
        <v>0</v>
      </c>
      <c r="AD310" s="484">
        <v>0</v>
      </c>
      <c r="AE310" s="485">
        <v>1</v>
      </c>
      <c r="AF310" s="484">
        <v>7933</v>
      </c>
      <c r="AG310" s="484">
        <v>11222</v>
      </c>
      <c r="AH310" s="484">
        <v>12948</v>
      </c>
      <c r="AI310" s="484">
        <v>9514</v>
      </c>
      <c r="AJ310" s="484">
        <v>5486</v>
      </c>
      <c r="AK310" s="484">
        <v>2377</v>
      </c>
      <c r="AL310" s="484">
        <v>904</v>
      </c>
      <c r="AM310" s="484">
        <v>30</v>
      </c>
      <c r="AN310" s="485">
        <v>50414</v>
      </c>
      <c r="AO310" s="484">
        <v>8</v>
      </c>
      <c r="AP310" s="484">
        <v>39</v>
      </c>
      <c r="AQ310" s="484">
        <v>58</v>
      </c>
      <c r="AR310" s="484">
        <v>48</v>
      </c>
      <c r="AS310" s="484">
        <v>61</v>
      </c>
      <c r="AT310" s="484">
        <v>32</v>
      </c>
      <c r="AU310" s="484">
        <v>39</v>
      </c>
      <c r="AV310" s="484">
        <v>17</v>
      </c>
      <c r="AW310" s="485">
        <v>302</v>
      </c>
      <c r="AX310" s="484">
        <v>8</v>
      </c>
      <c r="AY310" s="484">
        <v>39</v>
      </c>
      <c r="AZ310" s="484">
        <v>58</v>
      </c>
      <c r="BA310" s="484">
        <v>48</v>
      </c>
      <c r="BB310" s="484">
        <v>61</v>
      </c>
      <c r="BC310" s="484">
        <v>32</v>
      </c>
      <c r="BD310" s="484">
        <v>39</v>
      </c>
      <c r="BE310" s="484">
        <v>17</v>
      </c>
      <c r="BF310" s="486"/>
      <c r="BG310" s="485">
        <v>302</v>
      </c>
      <c r="BH310" s="484">
        <v>8</v>
      </c>
      <c r="BI310" s="484">
        <v>7964</v>
      </c>
      <c r="BJ310" s="484">
        <v>11241</v>
      </c>
      <c r="BK310" s="484">
        <v>12938</v>
      </c>
      <c r="BL310" s="484">
        <v>9527</v>
      </c>
      <c r="BM310" s="484">
        <v>5457</v>
      </c>
      <c r="BN310" s="484">
        <v>2384</v>
      </c>
      <c r="BO310" s="484">
        <v>882</v>
      </c>
      <c r="BP310" s="484">
        <v>13</v>
      </c>
      <c r="BQ310" s="485">
        <v>50414</v>
      </c>
      <c r="BR310" s="484">
        <v>3</v>
      </c>
      <c r="BS310" s="484">
        <v>5313</v>
      </c>
      <c r="BT310" s="484">
        <v>4983</v>
      </c>
      <c r="BU310" s="484">
        <v>4004</v>
      </c>
      <c r="BV310" s="484">
        <v>2466</v>
      </c>
      <c r="BW310" s="484">
        <v>1143</v>
      </c>
      <c r="BX310" s="484">
        <v>397</v>
      </c>
      <c r="BY310" s="484">
        <v>123</v>
      </c>
      <c r="BZ310" s="484">
        <v>0</v>
      </c>
      <c r="CA310" s="485">
        <v>18432</v>
      </c>
      <c r="CB310" s="484">
        <v>0</v>
      </c>
      <c r="CC310" s="484">
        <v>49</v>
      </c>
      <c r="CD310" s="484">
        <v>119</v>
      </c>
      <c r="CE310" s="484">
        <v>166</v>
      </c>
      <c r="CF310" s="484">
        <v>120</v>
      </c>
      <c r="CG310" s="484">
        <v>67</v>
      </c>
      <c r="CH310" s="484">
        <v>20</v>
      </c>
      <c r="CI310" s="484">
        <v>9</v>
      </c>
      <c r="CJ310" s="484">
        <v>0</v>
      </c>
      <c r="CK310" s="485">
        <v>550</v>
      </c>
      <c r="CL310" s="484">
        <v>0</v>
      </c>
      <c r="CM310" s="484">
        <v>2</v>
      </c>
      <c r="CN310" s="484">
        <v>9</v>
      </c>
      <c r="CO310" s="484">
        <v>11</v>
      </c>
      <c r="CP310" s="484">
        <v>15</v>
      </c>
      <c r="CQ310" s="484">
        <v>15</v>
      </c>
      <c r="CR310" s="484">
        <v>41</v>
      </c>
      <c r="CS310" s="484">
        <v>29</v>
      </c>
      <c r="CT310" s="484">
        <v>2</v>
      </c>
      <c r="CU310" s="485">
        <v>124</v>
      </c>
      <c r="CV310" s="484">
        <v>67</v>
      </c>
      <c r="CW310" s="484">
        <v>100</v>
      </c>
      <c r="CX310" s="484">
        <v>109</v>
      </c>
      <c r="CY310" s="484">
        <v>87</v>
      </c>
      <c r="CZ310" s="484">
        <v>58</v>
      </c>
      <c r="DA310" s="484">
        <v>23</v>
      </c>
      <c r="DB310" s="484">
        <v>9</v>
      </c>
      <c r="DC310" s="484">
        <v>2</v>
      </c>
      <c r="DD310" s="485">
        <v>455</v>
      </c>
      <c r="DE310" s="484">
        <v>225</v>
      </c>
      <c r="DF310" s="484">
        <v>201</v>
      </c>
      <c r="DG310" s="484">
        <v>123</v>
      </c>
      <c r="DH310" s="484">
        <v>68</v>
      </c>
      <c r="DI310" s="484">
        <v>27</v>
      </c>
      <c r="DJ310" s="484">
        <v>17</v>
      </c>
      <c r="DK310" s="484">
        <v>8</v>
      </c>
      <c r="DL310" s="484">
        <v>1</v>
      </c>
      <c r="DM310" s="485">
        <v>670</v>
      </c>
      <c r="DN310" s="484">
        <v>16</v>
      </c>
      <c r="DO310" s="484">
        <v>13</v>
      </c>
      <c r="DP310" s="484">
        <v>9</v>
      </c>
      <c r="DQ310" s="484">
        <v>5</v>
      </c>
      <c r="DR310" s="484">
        <v>2</v>
      </c>
      <c r="DS310" s="484">
        <v>0</v>
      </c>
      <c r="DT310" s="484">
        <v>0</v>
      </c>
      <c r="DU310" s="484">
        <v>0</v>
      </c>
      <c r="DV310" s="485">
        <v>45</v>
      </c>
      <c r="DW310" s="484">
        <v>15</v>
      </c>
      <c r="DX310" s="484">
        <v>16</v>
      </c>
      <c r="DY310" s="484">
        <v>8</v>
      </c>
      <c r="DZ310" s="484">
        <v>3</v>
      </c>
      <c r="EA310" s="484">
        <v>2</v>
      </c>
      <c r="EB310" s="484">
        <v>2</v>
      </c>
      <c r="EC310" s="484">
        <v>1</v>
      </c>
      <c r="ED310" s="484">
        <v>0</v>
      </c>
      <c r="EE310" s="485">
        <v>47</v>
      </c>
      <c r="EF310" s="484">
        <v>256</v>
      </c>
      <c r="EG310" s="484">
        <v>230</v>
      </c>
      <c r="EH310" s="484">
        <v>140</v>
      </c>
      <c r="EI310" s="484">
        <v>76</v>
      </c>
      <c r="EJ310" s="484">
        <v>31</v>
      </c>
      <c r="EK310" s="484">
        <v>19</v>
      </c>
      <c r="EL310" s="484">
        <v>9</v>
      </c>
      <c r="EM310" s="484">
        <v>1</v>
      </c>
      <c r="EN310" s="485">
        <v>762</v>
      </c>
      <c r="EO310" s="484">
        <v>134</v>
      </c>
      <c r="EP310" s="484">
        <v>124</v>
      </c>
      <c r="EQ310" s="484">
        <v>72</v>
      </c>
      <c r="ER310" s="484">
        <v>50</v>
      </c>
      <c r="ES310" s="484">
        <v>20</v>
      </c>
      <c r="ET310" s="484">
        <v>13</v>
      </c>
      <c r="EU310" s="484">
        <v>7</v>
      </c>
      <c r="EV310" s="484">
        <v>1</v>
      </c>
      <c r="EW310" s="485">
        <v>421</v>
      </c>
      <c r="EX310" s="484">
        <v>0</v>
      </c>
      <c r="EY310" s="484">
        <v>0</v>
      </c>
      <c r="EZ310" s="484">
        <v>0</v>
      </c>
      <c r="FA310" s="484">
        <v>0</v>
      </c>
      <c r="FB310" s="484">
        <v>0</v>
      </c>
      <c r="FC310" s="484">
        <v>0</v>
      </c>
      <c r="FD310" s="484">
        <v>0</v>
      </c>
      <c r="FE310" s="484">
        <v>0</v>
      </c>
      <c r="FF310" s="485">
        <v>0</v>
      </c>
      <c r="FG310" s="484">
        <v>0</v>
      </c>
      <c r="FH310" s="484">
        <v>0</v>
      </c>
      <c r="FI310" s="484">
        <v>0</v>
      </c>
      <c r="FJ310" s="484">
        <v>0</v>
      </c>
      <c r="FK310" s="484">
        <v>0</v>
      </c>
      <c r="FL310" s="484">
        <v>0</v>
      </c>
      <c r="FM310" s="484">
        <v>0</v>
      </c>
      <c r="FN310" s="484">
        <v>0</v>
      </c>
      <c r="FO310" s="485">
        <v>0</v>
      </c>
      <c r="FP310" s="484">
        <v>0</v>
      </c>
      <c r="FQ310" s="484">
        <v>0</v>
      </c>
      <c r="FR310" s="484">
        <v>0</v>
      </c>
      <c r="FS310" s="484">
        <v>0</v>
      </c>
      <c r="FT310" s="484">
        <v>0</v>
      </c>
      <c r="FU310" s="484">
        <v>0</v>
      </c>
      <c r="FV310" s="484">
        <v>0</v>
      </c>
      <c r="FW310" s="484">
        <v>0</v>
      </c>
      <c r="FX310" s="485">
        <v>0</v>
      </c>
      <c r="FY310" s="484">
        <v>134</v>
      </c>
      <c r="FZ310" s="484">
        <v>124</v>
      </c>
      <c r="GA310" s="484">
        <v>72</v>
      </c>
      <c r="GB310" s="484">
        <v>50</v>
      </c>
      <c r="GC310" s="484">
        <v>20</v>
      </c>
      <c r="GD310" s="484">
        <v>13</v>
      </c>
      <c r="GE310" s="484">
        <v>7</v>
      </c>
      <c r="GF310" s="484">
        <v>1</v>
      </c>
      <c r="GG310" s="485">
        <v>421</v>
      </c>
      <c r="GH310" s="484">
        <v>5</v>
      </c>
      <c r="GI310" s="484">
        <v>2569</v>
      </c>
      <c r="GJ310" s="484">
        <v>6101</v>
      </c>
      <c r="GK310" s="484">
        <v>8740</v>
      </c>
      <c r="GL310" s="484">
        <v>6918</v>
      </c>
      <c r="GM310" s="484">
        <v>4228</v>
      </c>
      <c r="GN310" s="484">
        <v>1924</v>
      </c>
      <c r="GO310" s="484">
        <v>720</v>
      </c>
      <c r="GP310" s="484">
        <v>11</v>
      </c>
      <c r="GQ310" s="485">
        <v>31216</v>
      </c>
      <c r="GR310" s="484">
        <v>3</v>
      </c>
      <c r="GS310" s="484">
        <v>5395</v>
      </c>
      <c r="GT310" s="484">
        <v>5140</v>
      </c>
      <c r="GU310" s="484">
        <v>4198</v>
      </c>
      <c r="GV310" s="484">
        <v>2609</v>
      </c>
      <c r="GW310" s="484">
        <v>1229</v>
      </c>
      <c r="GX310" s="484">
        <v>460</v>
      </c>
      <c r="GY310" s="484">
        <v>162</v>
      </c>
      <c r="GZ310" s="484">
        <v>2</v>
      </c>
      <c r="HA310" s="485">
        <v>19198</v>
      </c>
      <c r="HB310" s="460">
        <v>0</v>
      </c>
      <c r="HC310" s="460">
        <v>4.3</v>
      </c>
      <c r="HD310" s="460">
        <v>0</v>
      </c>
      <c r="HE310" s="460">
        <v>0</v>
      </c>
      <c r="HF310" s="460">
        <v>0</v>
      </c>
      <c r="HG310" s="460">
        <v>0</v>
      </c>
      <c r="HH310" s="460">
        <v>0</v>
      </c>
      <c r="HI310" s="460">
        <v>0</v>
      </c>
      <c r="HJ310" s="460">
        <v>0</v>
      </c>
      <c r="HK310" s="483">
        <v>4.3</v>
      </c>
      <c r="HL310" s="460">
        <v>7.25</v>
      </c>
      <c r="HM310" s="460">
        <v>6617.2</v>
      </c>
      <c r="HN310" s="460">
        <v>9964</v>
      </c>
      <c r="HO310" s="460">
        <v>11889</v>
      </c>
      <c r="HP310" s="460">
        <v>8871</v>
      </c>
      <c r="HQ310" s="460">
        <v>5148</v>
      </c>
      <c r="HR310" s="460">
        <v>2261.25</v>
      </c>
      <c r="HS310" s="460">
        <v>835.5</v>
      </c>
      <c r="HT310" s="460">
        <v>12</v>
      </c>
      <c r="HU310" s="483">
        <v>45605.2</v>
      </c>
      <c r="HV310" s="460">
        <v>4</v>
      </c>
      <c r="HW310" s="460">
        <v>4411.5</v>
      </c>
      <c r="HX310" s="460">
        <v>7749.8</v>
      </c>
      <c r="HY310" s="460">
        <v>10568</v>
      </c>
      <c r="HZ310" s="460">
        <v>8871</v>
      </c>
      <c r="IA310" s="460">
        <v>6292</v>
      </c>
      <c r="IB310" s="460">
        <v>3266.3</v>
      </c>
      <c r="IC310" s="460">
        <v>1392.5</v>
      </c>
      <c r="ID310" s="460">
        <v>24</v>
      </c>
      <c r="IE310" s="483">
        <v>42579.1</v>
      </c>
      <c r="IF310" s="483">
        <v>0</v>
      </c>
      <c r="IG310" s="483">
        <v>42579.1</v>
      </c>
      <c r="IH310" s="460">
        <v>7.25</v>
      </c>
      <c r="II310" s="460">
        <v>6617.2</v>
      </c>
      <c r="IJ310" s="460">
        <v>9964</v>
      </c>
      <c r="IK310" s="460">
        <v>11889</v>
      </c>
      <c r="IL310" s="460">
        <v>8871</v>
      </c>
      <c r="IM310" s="460">
        <v>5148</v>
      </c>
      <c r="IN310" s="460">
        <v>2261.25</v>
      </c>
      <c r="IO310" s="460">
        <v>835.5</v>
      </c>
      <c r="IP310" s="460">
        <v>12</v>
      </c>
      <c r="IQ310" s="483">
        <v>45605.2</v>
      </c>
      <c r="IR310" s="460">
        <v>1.7</v>
      </c>
      <c r="IS310" s="460">
        <v>1103.8399999999999</v>
      </c>
      <c r="IT310" s="460">
        <v>1136.1600000000001</v>
      </c>
      <c r="IU310" s="460">
        <v>805.71</v>
      </c>
      <c r="IV310" s="460">
        <v>295.70999999999998</v>
      </c>
      <c r="IW310" s="460">
        <v>89.22</v>
      </c>
      <c r="IX310" s="460">
        <v>17.37</v>
      </c>
      <c r="IY310" s="460">
        <v>3.99</v>
      </c>
      <c r="IZ310" s="460">
        <v>0</v>
      </c>
      <c r="JA310" s="483">
        <v>3453.7</v>
      </c>
      <c r="JB310" s="460">
        <v>5.55</v>
      </c>
      <c r="JC310" s="460">
        <v>5513.36</v>
      </c>
      <c r="JD310" s="460">
        <v>8827.84</v>
      </c>
      <c r="JE310" s="460">
        <v>11083.29</v>
      </c>
      <c r="JF310" s="460">
        <v>8575.2900000000009</v>
      </c>
      <c r="JG310" s="460">
        <v>5058.78</v>
      </c>
      <c r="JH310" s="460">
        <v>2243.88</v>
      </c>
      <c r="JI310" s="460">
        <v>831.51</v>
      </c>
      <c r="JJ310" s="460">
        <v>12</v>
      </c>
      <c r="JK310" s="483">
        <v>42151.5</v>
      </c>
      <c r="JL310" s="460">
        <v>3.1</v>
      </c>
      <c r="JM310" s="460">
        <v>3675.6</v>
      </c>
      <c r="JN310" s="460">
        <v>6866.1</v>
      </c>
      <c r="JO310" s="460">
        <v>9851.7999999999993</v>
      </c>
      <c r="JP310" s="460">
        <v>8575.2999999999993</v>
      </c>
      <c r="JQ310" s="460">
        <v>6183</v>
      </c>
      <c r="JR310" s="460">
        <v>3241.2</v>
      </c>
      <c r="JS310" s="460">
        <v>1385.9</v>
      </c>
      <c r="JT310" s="460">
        <v>24</v>
      </c>
      <c r="JU310" s="483">
        <v>39806</v>
      </c>
      <c r="JV310" s="483">
        <v>0</v>
      </c>
      <c r="JW310" s="483">
        <v>39806</v>
      </c>
      <c r="JX310" s="461"/>
      <c r="JY310" s="461"/>
      <c r="JZ310" s="461"/>
      <c r="KA310" s="461"/>
      <c r="KB310" s="461"/>
      <c r="KC310" s="461"/>
      <c r="KD310" s="461"/>
      <c r="KE310" s="461"/>
      <c r="KF310" s="461"/>
      <c r="KG310" s="461"/>
      <c r="KH310" s="461"/>
      <c r="KI310" s="461"/>
      <c r="KJ310" s="461"/>
      <c r="KK310" s="461"/>
      <c r="KL310" s="461"/>
      <c r="KM310" s="461"/>
      <c r="KN310" s="461"/>
      <c r="KO310" s="461"/>
      <c r="KP310" s="461"/>
      <c r="KQ310" s="461"/>
      <c r="KR310" s="461"/>
      <c r="KS310" s="461"/>
      <c r="KT310" s="461"/>
      <c r="KU310" s="461"/>
      <c r="KV310" s="461"/>
      <c r="KW310" s="461"/>
      <c r="KX310" s="462"/>
    </row>
    <row r="311" spans="1:310" s="463" customFormat="1" x14ac:dyDescent="0.2">
      <c r="A311" s="457" t="s">
        <v>612</v>
      </c>
      <c r="B311" s="473" t="s">
        <v>1162</v>
      </c>
      <c r="C311" s="464" t="s">
        <v>807</v>
      </c>
      <c r="D311" s="465" t="s">
        <v>613</v>
      </c>
      <c r="E311" s="484">
        <v>6882</v>
      </c>
      <c r="F311" s="484">
        <v>11850</v>
      </c>
      <c r="G311" s="484">
        <v>13772</v>
      </c>
      <c r="H311" s="484">
        <v>8278</v>
      </c>
      <c r="I311" s="484">
        <v>7676</v>
      </c>
      <c r="J311" s="484">
        <v>6681</v>
      </c>
      <c r="K311" s="484">
        <v>4652</v>
      </c>
      <c r="L311" s="484">
        <v>225</v>
      </c>
      <c r="M311" s="485">
        <v>60016</v>
      </c>
      <c r="N311" s="484">
        <v>414</v>
      </c>
      <c r="O311" s="484">
        <v>192</v>
      </c>
      <c r="P311" s="484">
        <v>190</v>
      </c>
      <c r="Q311" s="484">
        <v>103</v>
      </c>
      <c r="R311" s="484">
        <v>72</v>
      </c>
      <c r="S311" s="484">
        <v>52</v>
      </c>
      <c r="T311" s="484">
        <v>20</v>
      </c>
      <c r="U311" s="484">
        <v>3</v>
      </c>
      <c r="V311" s="485">
        <v>1046</v>
      </c>
      <c r="W311" s="484">
        <v>6</v>
      </c>
      <c r="X311" s="484">
        <v>0</v>
      </c>
      <c r="Y311" s="484">
        <v>0</v>
      </c>
      <c r="Z311" s="484">
        <v>2</v>
      </c>
      <c r="AA311" s="484">
        <v>1</v>
      </c>
      <c r="AB311" s="484">
        <v>0</v>
      </c>
      <c r="AC311" s="484">
        <v>0</v>
      </c>
      <c r="AD311" s="484">
        <v>0</v>
      </c>
      <c r="AE311" s="485">
        <v>9</v>
      </c>
      <c r="AF311" s="484">
        <v>6462</v>
      </c>
      <c r="AG311" s="484">
        <v>11658</v>
      </c>
      <c r="AH311" s="484">
        <v>13582</v>
      </c>
      <c r="AI311" s="484">
        <v>8173</v>
      </c>
      <c r="AJ311" s="484">
        <v>7603</v>
      </c>
      <c r="AK311" s="484">
        <v>6629</v>
      </c>
      <c r="AL311" s="484">
        <v>4632</v>
      </c>
      <c r="AM311" s="484">
        <v>222</v>
      </c>
      <c r="AN311" s="485">
        <v>58961</v>
      </c>
      <c r="AO311" s="484">
        <v>14</v>
      </c>
      <c r="AP311" s="484">
        <v>52</v>
      </c>
      <c r="AQ311" s="484">
        <v>58</v>
      </c>
      <c r="AR311" s="484">
        <v>45</v>
      </c>
      <c r="AS311" s="484">
        <v>56</v>
      </c>
      <c r="AT311" s="484">
        <v>49</v>
      </c>
      <c r="AU311" s="484">
        <v>24</v>
      </c>
      <c r="AV311" s="484">
        <v>12</v>
      </c>
      <c r="AW311" s="485">
        <v>310</v>
      </c>
      <c r="AX311" s="484">
        <v>14</v>
      </c>
      <c r="AY311" s="484">
        <v>52</v>
      </c>
      <c r="AZ311" s="484">
        <v>58</v>
      </c>
      <c r="BA311" s="484">
        <v>45</v>
      </c>
      <c r="BB311" s="484">
        <v>56</v>
      </c>
      <c r="BC311" s="484">
        <v>49</v>
      </c>
      <c r="BD311" s="484">
        <v>24</v>
      </c>
      <c r="BE311" s="484">
        <v>12</v>
      </c>
      <c r="BF311" s="486"/>
      <c r="BG311" s="485">
        <v>310</v>
      </c>
      <c r="BH311" s="484">
        <v>14</v>
      </c>
      <c r="BI311" s="484">
        <v>6500</v>
      </c>
      <c r="BJ311" s="484">
        <v>11664</v>
      </c>
      <c r="BK311" s="484">
        <v>13569</v>
      </c>
      <c r="BL311" s="484">
        <v>8184</v>
      </c>
      <c r="BM311" s="484">
        <v>7596</v>
      </c>
      <c r="BN311" s="484">
        <v>6604</v>
      </c>
      <c r="BO311" s="484">
        <v>4620</v>
      </c>
      <c r="BP311" s="484">
        <v>210</v>
      </c>
      <c r="BQ311" s="485">
        <v>58961</v>
      </c>
      <c r="BR311" s="484">
        <v>4</v>
      </c>
      <c r="BS311" s="484">
        <v>3703</v>
      </c>
      <c r="BT311" s="484">
        <v>4825</v>
      </c>
      <c r="BU311" s="484">
        <v>4417</v>
      </c>
      <c r="BV311" s="484">
        <v>2127</v>
      </c>
      <c r="BW311" s="484">
        <v>1520</v>
      </c>
      <c r="BX311" s="484">
        <v>1024</v>
      </c>
      <c r="BY311" s="484">
        <v>555</v>
      </c>
      <c r="BZ311" s="484">
        <v>23</v>
      </c>
      <c r="CA311" s="485">
        <v>18198</v>
      </c>
      <c r="CB311" s="484">
        <v>0</v>
      </c>
      <c r="CC311" s="484">
        <v>30</v>
      </c>
      <c r="CD311" s="484">
        <v>90</v>
      </c>
      <c r="CE311" s="484">
        <v>155</v>
      </c>
      <c r="CF311" s="484">
        <v>79</v>
      </c>
      <c r="CG311" s="484">
        <v>78</v>
      </c>
      <c r="CH311" s="484">
        <v>53</v>
      </c>
      <c r="CI311" s="484">
        <v>25</v>
      </c>
      <c r="CJ311" s="484">
        <v>0</v>
      </c>
      <c r="CK311" s="485">
        <v>510</v>
      </c>
      <c r="CL311" s="484">
        <v>0</v>
      </c>
      <c r="CM311" s="484">
        <v>1</v>
      </c>
      <c r="CN311" s="484">
        <v>8</v>
      </c>
      <c r="CO311" s="484">
        <v>7</v>
      </c>
      <c r="CP311" s="484">
        <v>11</v>
      </c>
      <c r="CQ311" s="484">
        <v>11</v>
      </c>
      <c r="CR311" s="484">
        <v>13</v>
      </c>
      <c r="CS311" s="484">
        <v>21</v>
      </c>
      <c r="CT311" s="484">
        <v>9</v>
      </c>
      <c r="CU311" s="485">
        <v>81</v>
      </c>
      <c r="CV311" s="484">
        <v>101</v>
      </c>
      <c r="CW311" s="484">
        <v>59</v>
      </c>
      <c r="CX311" s="484">
        <v>98</v>
      </c>
      <c r="CY311" s="484">
        <v>78</v>
      </c>
      <c r="CZ311" s="484">
        <v>53</v>
      </c>
      <c r="DA311" s="484">
        <v>38</v>
      </c>
      <c r="DB311" s="484">
        <v>52</v>
      </c>
      <c r="DC311" s="484">
        <v>7</v>
      </c>
      <c r="DD311" s="485">
        <v>486</v>
      </c>
      <c r="DE311" s="484">
        <v>154</v>
      </c>
      <c r="DF311" s="484">
        <v>133</v>
      </c>
      <c r="DG311" s="484">
        <v>133</v>
      </c>
      <c r="DH311" s="484">
        <v>66</v>
      </c>
      <c r="DI311" s="484">
        <v>63</v>
      </c>
      <c r="DJ311" s="484">
        <v>24</v>
      </c>
      <c r="DK311" s="484">
        <v>34</v>
      </c>
      <c r="DL311" s="484">
        <v>2</v>
      </c>
      <c r="DM311" s="485">
        <v>609</v>
      </c>
      <c r="DN311" s="484">
        <v>5</v>
      </c>
      <c r="DO311" s="484">
        <v>11</v>
      </c>
      <c r="DP311" s="484">
        <v>9</v>
      </c>
      <c r="DQ311" s="484">
        <v>13</v>
      </c>
      <c r="DR311" s="484">
        <v>10</v>
      </c>
      <c r="DS311" s="484">
        <v>6</v>
      </c>
      <c r="DT311" s="484">
        <v>7</v>
      </c>
      <c r="DU311" s="484">
        <v>0</v>
      </c>
      <c r="DV311" s="485">
        <v>61</v>
      </c>
      <c r="DW311" s="484">
        <v>44</v>
      </c>
      <c r="DX311" s="484">
        <v>26</v>
      </c>
      <c r="DY311" s="484">
        <v>16</v>
      </c>
      <c r="DZ311" s="484">
        <v>18</v>
      </c>
      <c r="EA311" s="484">
        <v>49</v>
      </c>
      <c r="EB311" s="484">
        <v>23</v>
      </c>
      <c r="EC311" s="484">
        <v>8</v>
      </c>
      <c r="ED311" s="484">
        <v>0</v>
      </c>
      <c r="EE311" s="485">
        <v>184</v>
      </c>
      <c r="EF311" s="484">
        <v>203</v>
      </c>
      <c r="EG311" s="484">
        <v>170</v>
      </c>
      <c r="EH311" s="484">
        <v>158</v>
      </c>
      <c r="EI311" s="484">
        <v>97</v>
      </c>
      <c r="EJ311" s="484">
        <v>122</v>
      </c>
      <c r="EK311" s="484">
        <v>53</v>
      </c>
      <c r="EL311" s="484">
        <v>49</v>
      </c>
      <c r="EM311" s="484">
        <v>2</v>
      </c>
      <c r="EN311" s="485">
        <v>854</v>
      </c>
      <c r="EO311" s="484">
        <v>146</v>
      </c>
      <c r="EP311" s="484">
        <v>95</v>
      </c>
      <c r="EQ311" s="484">
        <v>91</v>
      </c>
      <c r="ER311" s="484">
        <v>60</v>
      </c>
      <c r="ES311" s="484">
        <v>94</v>
      </c>
      <c r="ET311" s="484">
        <v>40</v>
      </c>
      <c r="EU311" s="484">
        <v>32</v>
      </c>
      <c r="EV311" s="484">
        <v>2</v>
      </c>
      <c r="EW311" s="485">
        <v>560</v>
      </c>
      <c r="EX311" s="484">
        <v>0</v>
      </c>
      <c r="EY311" s="484">
        <v>0</v>
      </c>
      <c r="EZ311" s="484">
        <v>0</v>
      </c>
      <c r="FA311" s="484">
        <v>0</v>
      </c>
      <c r="FB311" s="484">
        <v>0</v>
      </c>
      <c r="FC311" s="484">
        <v>0</v>
      </c>
      <c r="FD311" s="484">
        <v>0</v>
      </c>
      <c r="FE311" s="484">
        <v>0</v>
      </c>
      <c r="FF311" s="485">
        <v>0</v>
      </c>
      <c r="FG311" s="484">
        <v>0</v>
      </c>
      <c r="FH311" s="484">
        <v>0</v>
      </c>
      <c r="FI311" s="484">
        <v>0</v>
      </c>
      <c r="FJ311" s="484">
        <v>0</v>
      </c>
      <c r="FK311" s="484">
        <v>0</v>
      </c>
      <c r="FL311" s="484">
        <v>0</v>
      </c>
      <c r="FM311" s="484">
        <v>0</v>
      </c>
      <c r="FN311" s="484">
        <v>0</v>
      </c>
      <c r="FO311" s="485">
        <v>0</v>
      </c>
      <c r="FP311" s="484">
        <v>4</v>
      </c>
      <c r="FQ311" s="484">
        <v>7</v>
      </c>
      <c r="FR311" s="484">
        <v>5</v>
      </c>
      <c r="FS311" s="484">
        <v>6</v>
      </c>
      <c r="FT311" s="484">
        <v>8</v>
      </c>
      <c r="FU311" s="484">
        <v>4</v>
      </c>
      <c r="FV311" s="484">
        <v>5</v>
      </c>
      <c r="FW311" s="484">
        <v>0</v>
      </c>
      <c r="FX311" s="485">
        <v>39</v>
      </c>
      <c r="FY311" s="484">
        <v>142</v>
      </c>
      <c r="FZ311" s="484">
        <v>88</v>
      </c>
      <c r="GA311" s="484">
        <v>86</v>
      </c>
      <c r="GB311" s="484">
        <v>54</v>
      </c>
      <c r="GC311" s="484">
        <v>86</v>
      </c>
      <c r="GD311" s="484">
        <v>36</v>
      </c>
      <c r="GE311" s="484">
        <v>27</v>
      </c>
      <c r="GF311" s="484">
        <v>2</v>
      </c>
      <c r="GG311" s="485">
        <v>521</v>
      </c>
      <c r="GH311" s="484">
        <v>10</v>
      </c>
      <c r="GI311" s="484">
        <v>2715</v>
      </c>
      <c r="GJ311" s="484">
        <v>6703</v>
      </c>
      <c r="GK311" s="484">
        <v>8965</v>
      </c>
      <c r="GL311" s="484">
        <v>5934</v>
      </c>
      <c r="GM311" s="484">
        <v>5927</v>
      </c>
      <c r="GN311" s="484">
        <v>5484</v>
      </c>
      <c r="GO311" s="484">
        <v>4002</v>
      </c>
      <c r="GP311" s="484">
        <v>178</v>
      </c>
      <c r="GQ311" s="485">
        <v>39918</v>
      </c>
      <c r="GR311" s="484">
        <v>4</v>
      </c>
      <c r="GS311" s="484">
        <v>3785</v>
      </c>
      <c r="GT311" s="484">
        <v>4961</v>
      </c>
      <c r="GU311" s="484">
        <v>4604</v>
      </c>
      <c r="GV311" s="484">
        <v>2250</v>
      </c>
      <c r="GW311" s="484">
        <v>1669</v>
      </c>
      <c r="GX311" s="484">
        <v>1120</v>
      </c>
      <c r="GY311" s="484">
        <v>618</v>
      </c>
      <c r="GZ311" s="484">
        <v>32</v>
      </c>
      <c r="HA311" s="485">
        <v>19043</v>
      </c>
      <c r="HB311" s="460">
        <v>0.5</v>
      </c>
      <c r="HC311" s="460">
        <v>35.880000000000003</v>
      </c>
      <c r="HD311" s="460">
        <v>0.88</v>
      </c>
      <c r="HE311" s="460">
        <v>2</v>
      </c>
      <c r="HF311" s="460">
        <v>0.38</v>
      </c>
      <c r="HG311" s="460">
        <v>0</v>
      </c>
      <c r="HH311" s="460">
        <v>0</v>
      </c>
      <c r="HI311" s="460">
        <v>0</v>
      </c>
      <c r="HJ311" s="460">
        <v>0</v>
      </c>
      <c r="HK311" s="483">
        <v>39.64</v>
      </c>
      <c r="HL311" s="460">
        <v>12.5</v>
      </c>
      <c r="HM311" s="460">
        <v>5568.37</v>
      </c>
      <c r="HN311" s="460">
        <v>10444.870000000001</v>
      </c>
      <c r="HO311" s="460">
        <v>12427.5</v>
      </c>
      <c r="HP311" s="460">
        <v>7630.62</v>
      </c>
      <c r="HQ311" s="460">
        <v>7229.5</v>
      </c>
      <c r="HR311" s="460">
        <v>6344.75</v>
      </c>
      <c r="HS311" s="460">
        <v>4464.5</v>
      </c>
      <c r="HT311" s="460">
        <v>199.75</v>
      </c>
      <c r="HU311" s="483">
        <v>54322.36</v>
      </c>
      <c r="HV311" s="460">
        <v>6.9</v>
      </c>
      <c r="HW311" s="460">
        <v>3712.2</v>
      </c>
      <c r="HX311" s="460">
        <v>8123.8</v>
      </c>
      <c r="HY311" s="460">
        <v>11046.7</v>
      </c>
      <c r="HZ311" s="460">
        <v>7630.6</v>
      </c>
      <c r="IA311" s="460">
        <v>8836.1</v>
      </c>
      <c r="IB311" s="460">
        <v>9164.6</v>
      </c>
      <c r="IC311" s="460">
        <v>7440.8</v>
      </c>
      <c r="ID311" s="460">
        <v>399.5</v>
      </c>
      <c r="IE311" s="483">
        <v>56361.2</v>
      </c>
      <c r="IF311" s="483">
        <v>0</v>
      </c>
      <c r="IG311" s="483">
        <v>56361.2</v>
      </c>
      <c r="IH311" s="460">
        <v>12.5</v>
      </c>
      <c r="II311" s="460">
        <v>5568.37</v>
      </c>
      <c r="IJ311" s="460">
        <v>10444.870000000001</v>
      </c>
      <c r="IK311" s="460">
        <v>12427.5</v>
      </c>
      <c r="IL311" s="460">
        <v>7630.62</v>
      </c>
      <c r="IM311" s="460">
        <v>7229.5</v>
      </c>
      <c r="IN311" s="460">
        <v>6344.75</v>
      </c>
      <c r="IO311" s="460">
        <v>4464.5</v>
      </c>
      <c r="IP311" s="460">
        <v>199.75</v>
      </c>
      <c r="IQ311" s="483">
        <v>54322.36</v>
      </c>
      <c r="IR311" s="460">
        <v>3.07</v>
      </c>
      <c r="IS311" s="460">
        <v>1349.35</v>
      </c>
      <c r="IT311" s="460">
        <v>1643.91</v>
      </c>
      <c r="IU311" s="460">
        <v>1142.1300000000001</v>
      </c>
      <c r="IV311" s="460">
        <v>271.95999999999998</v>
      </c>
      <c r="IW311" s="460">
        <v>122.52</v>
      </c>
      <c r="IX311" s="460">
        <v>68.58</v>
      </c>
      <c r="IY311" s="460">
        <v>30.15</v>
      </c>
      <c r="IZ311" s="460">
        <v>1.52</v>
      </c>
      <c r="JA311" s="483">
        <v>4633.1899999999996</v>
      </c>
      <c r="JB311" s="460">
        <v>9.43</v>
      </c>
      <c r="JC311" s="460">
        <v>4219.0200000000004</v>
      </c>
      <c r="JD311" s="460">
        <v>8800.9599999999991</v>
      </c>
      <c r="JE311" s="460">
        <v>11285.37</v>
      </c>
      <c r="JF311" s="460">
        <v>7358.66</v>
      </c>
      <c r="JG311" s="460">
        <v>7106.98</v>
      </c>
      <c r="JH311" s="460">
        <v>6276.17</v>
      </c>
      <c r="JI311" s="460">
        <v>4434.3500000000004</v>
      </c>
      <c r="JJ311" s="460">
        <v>198.23</v>
      </c>
      <c r="JK311" s="483">
        <v>49689.17</v>
      </c>
      <c r="JL311" s="460">
        <v>5.2</v>
      </c>
      <c r="JM311" s="460">
        <v>2812.7</v>
      </c>
      <c r="JN311" s="460">
        <v>6845.2</v>
      </c>
      <c r="JO311" s="460">
        <v>10031.4</v>
      </c>
      <c r="JP311" s="460">
        <v>7358.7</v>
      </c>
      <c r="JQ311" s="460">
        <v>8686.2999999999993</v>
      </c>
      <c r="JR311" s="460">
        <v>9065.6</v>
      </c>
      <c r="JS311" s="460">
        <v>7390.6</v>
      </c>
      <c r="JT311" s="460">
        <v>396.5</v>
      </c>
      <c r="JU311" s="483">
        <v>52592.2</v>
      </c>
      <c r="JV311" s="483">
        <v>0</v>
      </c>
      <c r="JW311" s="483">
        <v>52592.2</v>
      </c>
      <c r="JX311" s="461"/>
      <c r="JY311" s="461"/>
      <c r="JZ311" s="461"/>
      <c r="KA311" s="461"/>
      <c r="KB311" s="461"/>
      <c r="KC311" s="461"/>
      <c r="KD311" s="461"/>
      <c r="KE311" s="461"/>
      <c r="KF311" s="461"/>
      <c r="KG311" s="461"/>
      <c r="KH311" s="461"/>
      <c r="KI311" s="461"/>
      <c r="KJ311" s="461"/>
      <c r="KK311" s="461"/>
      <c r="KL311" s="461"/>
      <c r="KM311" s="461"/>
      <c r="KN311" s="461"/>
      <c r="KO311" s="461"/>
      <c r="KP311" s="461"/>
      <c r="KQ311" s="461"/>
      <c r="KR311" s="461"/>
      <c r="KS311" s="461"/>
      <c r="KT311" s="461"/>
      <c r="KU311" s="461"/>
      <c r="KV311" s="461"/>
      <c r="KW311" s="461"/>
      <c r="KX311" s="462"/>
    </row>
    <row r="312" spans="1:310" s="463" customFormat="1" x14ac:dyDescent="0.2">
      <c r="A312" s="457" t="s">
        <v>614</v>
      </c>
      <c r="B312" s="473" t="s">
        <v>1163</v>
      </c>
      <c r="C312" s="464" t="s">
        <v>784</v>
      </c>
      <c r="D312" s="465" t="s">
        <v>615</v>
      </c>
      <c r="E312" s="484">
        <v>11868</v>
      </c>
      <c r="F312" s="484">
        <v>12180</v>
      </c>
      <c r="G312" s="484">
        <v>12847</v>
      </c>
      <c r="H312" s="484">
        <v>7616</v>
      </c>
      <c r="I312" s="484">
        <v>5520</v>
      </c>
      <c r="J312" s="484">
        <v>2611</v>
      </c>
      <c r="K312" s="484">
        <v>1086</v>
      </c>
      <c r="L312" s="484">
        <v>79</v>
      </c>
      <c r="M312" s="485">
        <v>53807</v>
      </c>
      <c r="N312" s="484">
        <v>339</v>
      </c>
      <c r="O312" s="484">
        <v>241</v>
      </c>
      <c r="P312" s="484">
        <v>245</v>
      </c>
      <c r="Q312" s="484">
        <v>114</v>
      </c>
      <c r="R312" s="484">
        <v>68</v>
      </c>
      <c r="S312" s="484">
        <v>29</v>
      </c>
      <c r="T312" s="484">
        <v>13</v>
      </c>
      <c r="U312" s="484">
        <v>7</v>
      </c>
      <c r="V312" s="485">
        <v>1056</v>
      </c>
      <c r="W312" s="484">
        <v>0</v>
      </c>
      <c r="X312" s="484">
        <v>0</v>
      </c>
      <c r="Y312" s="484">
        <v>0</v>
      </c>
      <c r="Z312" s="484">
        <v>0</v>
      </c>
      <c r="AA312" s="484">
        <v>0</v>
      </c>
      <c r="AB312" s="484">
        <v>0</v>
      </c>
      <c r="AC312" s="484">
        <v>0</v>
      </c>
      <c r="AD312" s="484">
        <v>0</v>
      </c>
      <c r="AE312" s="485">
        <v>0</v>
      </c>
      <c r="AF312" s="484">
        <v>11529</v>
      </c>
      <c r="AG312" s="484">
        <v>11939</v>
      </c>
      <c r="AH312" s="484">
        <v>12602</v>
      </c>
      <c r="AI312" s="484">
        <v>7502</v>
      </c>
      <c r="AJ312" s="484">
        <v>5452</v>
      </c>
      <c r="AK312" s="484">
        <v>2582</v>
      </c>
      <c r="AL312" s="484">
        <v>1073</v>
      </c>
      <c r="AM312" s="484">
        <v>72</v>
      </c>
      <c r="AN312" s="485">
        <v>52751</v>
      </c>
      <c r="AO312" s="484">
        <v>35</v>
      </c>
      <c r="AP312" s="484">
        <v>69</v>
      </c>
      <c r="AQ312" s="484">
        <v>88</v>
      </c>
      <c r="AR312" s="484">
        <v>74</v>
      </c>
      <c r="AS312" s="484">
        <v>68</v>
      </c>
      <c r="AT312" s="484">
        <v>35</v>
      </c>
      <c r="AU312" s="484">
        <v>26</v>
      </c>
      <c r="AV312" s="484">
        <v>11</v>
      </c>
      <c r="AW312" s="485">
        <v>406</v>
      </c>
      <c r="AX312" s="484">
        <v>35</v>
      </c>
      <c r="AY312" s="484">
        <v>69</v>
      </c>
      <c r="AZ312" s="484">
        <v>88</v>
      </c>
      <c r="BA312" s="484">
        <v>74</v>
      </c>
      <c r="BB312" s="484">
        <v>68</v>
      </c>
      <c r="BC312" s="484">
        <v>35</v>
      </c>
      <c r="BD312" s="484">
        <v>26</v>
      </c>
      <c r="BE312" s="484">
        <v>11</v>
      </c>
      <c r="BF312" s="486"/>
      <c r="BG312" s="485">
        <v>406</v>
      </c>
      <c r="BH312" s="484">
        <v>35</v>
      </c>
      <c r="BI312" s="484">
        <v>11563</v>
      </c>
      <c r="BJ312" s="484">
        <v>11958</v>
      </c>
      <c r="BK312" s="484">
        <v>12588</v>
      </c>
      <c r="BL312" s="484">
        <v>7496</v>
      </c>
      <c r="BM312" s="484">
        <v>5419</v>
      </c>
      <c r="BN312" s="484">
        <v>2573</v>
      </c>
      <c r="BO312" s="484">
        <v>1058</v>
      </c>
      <c r="BP312" s="484">
        <v>61</v>
      </c>
      <c r="BQ312" s="485">
        <v>52751</v>
      </c>
      <c r="BR312" s="484">
        <v>10</v>
      </c>
      <c r="BS312" s="484">
        <v>6088</v>
      </c>
      <c r="BT312" s="484">
        <v>4892</v>
      </c>
      <c r="BU312" s="484">
        <v>4296</v>
      </c>
      <c r="BV312" s="484">
        <v>2019</v>
      </c>
      <c r="BW312" s="484">
        <v>1061</v>
      </c>
      <c r="BX312" s="484">
        <v>450</v>
      </c>
      <c r="BY312" s="484">
        <v>135</v>
      </c>
      <c r="BZ312" s="484">
        <v>9</v>
      </c>
      <c r="CA312" s="485">
        <v>18960</v>
      </c>
      <c r="CB312" s="484">
        <v>2</v>
      </c>
      <c r="CC312" s="484">
        <v>74</v>
      </c>
      <c r="CD312" s="484">
        <v>128</v>
      </c>
      <c r="CE312" s="484">
        <v>146</v>
      </c>
      <c r="CF312" s="484">
        <v>102</v>
      </c>
      <c r="CG312" s="484">
        <v>63</v>
      </c>
      <c r="CH312" s="484">
        <v>25</v>
      </c>
      <c r="CI312" s="484">
        <v>7</v>
      </c>
      <c r="CJ312" s="484">
        <v>1</v>
      </c>
      <c r="CK312" s="485">
        <v>548</v>
      </c>
      <c r="CL312" s="484">
        <v>0</v>
      </c>
      <c r="CM312" s="484">
        <v>3</v>
      </c>
      <c r="CN312" s="484">
        <v>11</v>
      </c>
      <c r="CO312" s="484">
        <v>15</v>
      </c>
      <c r="CP312" s="484">
        <v>17</v>
      </c>
      <c r="CQ312" s="484">
        <v>13</v>
      </c>
      <c r="CR312" s="484">
        <v>18</v>
      </c>
      <c r="CS312" s="484">
        <v>12</v>
      </c>
      <c r="CT312" s="484">
        <v>4</v>
      </c>
      <c r="CU312" s="485">
        <v>93</v>
      </c>
      <c r="CV312" s="484">
        <v>21</v>
      </c>
      <c r="CW312" s="484">
        <v>32</v>
      </c>
      <c r="CX312" s="484">
        <v>44</v>
      </c>
      <c r="CY312" s="484">
        <v>20</v>
      </c>
      <c r="CZ312" s="484">
        <v>11</v>
      </c>
      <c r="DA312" s="484">
        <v>7</v>
      </c>
      <c r="DB312" s="484">
        <v>0</v>
      </c>
      <c r="DC312" s="484">
        <v>2</v>
      </c>
      <c r="DD312" s="485">
        <v>137</v>
      </c>
      <c r="DE312" s="484">
        <v>23</v>
      </c>
      <c r="DF312" s="484">
        <v>13</v>
      </c>
      <c r="DG312" s="484">
        <v>20</v>
      </c>
      <c r="DH312" s="484">
        <v>13</v>
      </c>
      <c r="DI312" s="484">
        <v>9</v>
      </c>
      <c r="DJ312" s="484">
        <v>3</v>
      </c>
      <c r="DK312" s="484">
        <v>1</v>
      </c>
      <c r="DL312" s="484">
        <v>0</v>
      </c>
      <c r="DM312" s="485">
        <v>82</v>
      </c>
      <c r="DN312" s="484">
        <v>41</v>
      </c>
      <c r="DO312" s="484">
        <v>27</v>
      </c>
      <c r="DP312" s="484">
        <v>17</v>
      </c>
      <c r="DQ312" s="484">
        <v>14</v>
      </c>
      <c r="DR312" s="484">
        <v>9</v>
      </c>
      <c r="DS312" s="484">
        <v>2</v>
      </c>
      <c r="DT312" s="484">
        <v>1</v>
      </c>
      <c r="DU312" s="484">
        <v>0</v>
      </c>
      <c r="DV312" s="485">
        <v>111</v>
      </c>
      <c r="DW312" s="484">
        <v>0</v>
      </c>
      <c r="DX312" s="484">
        <v>0</v>
      </c>
      <c r="DY312" s="484">
        <v>0</v>
      </c>
      <c r="DZ312" s="484">
        <v>0</v>
      </c>
      <c r="EA312" s="484">
        <v>0</v>
      </c>
      <c r="EB312" s="484">
        <v>0</v>
      </c>
      <c r="EC312" s="484">
        <v>0</v>
      </c>
      <c r="ED312" s="484">
        <v>0</v>
      </c>
      <c r="EE312" s="485">
        <v>0</v>
      </c>
      <c r="EF312" s="484">
        <v>64</v>
      </c>
      <c r="EG312" s="484">
        <v>40</v>
      </c>
      <c r="EH312" s="484">
        <v>37</v>
      </c>
      <c r="EI312" s="484">
        <v>27</v>
      </c>
      <c r="EJ312" s="484">
        <v>18</v>
      </c>
      <c r="EK312" s="484">
        <v>5</v>
      </c>
      <c r="EL312" s="484">
        <v>2</v>
      </c>
      <c r="EM312" s="484">
        <v>0</v>
      </c>
      <c r="EN312" s="485">
        <v>193</v>
      </c>
      <c r="EO312" s="484">
        <v>37</v>
      </c>
      <c r="EP312" s="484">
        <v>21</v>
      </c>
      <c r="EQ312" s="484">
        <v>24</v>
      </c>
      <c r="ER312" s="484">
        <v>19</v>
      </c>
      <c r="ES312" s="484">
        <v>13</v>
      </c>
      <c r="ET312" s="484">
        <v>4</v>
      </c>
      <c r="EU312" s="484">
        <v>2</v>
      </c>
      <c r="EV312" s="484">
        <v>0</v>
      </c>
      <c r="EW312" s="485">
        <v>120</v>
      </c>
      <c r="EX312" s="484">
        <v>0</v>
      </c>
      <c r="EY312" s="484">
        <v>0</v>
      </c>
      <c r="EZ312" s="484">
        <v>0</v>
      </c>
      <c r="FA312" s="484">
        <v>0</v>
      </c>
      <c r="FB312" s="484">
        <v>0</v>
      </c>
      <c r="FC312" s="484">
        <v>0</v>
      </c>
      <c r="FD312" s="484">
        <v>0</v>
      </c>
      <c r="FE312" s="484">
        <v>0</v>
      </c>
      <c r="FF312" s="485">
        <v>0</v>
      </c>
      <c r="FG312" s="484">
        <v>0</v>
      </c>
      <c r="FH312" s="484">
        <v>0</v>
      </c>
      <c r="FI312" s="484">
        <v>0</v>
      </c>
      <c r="FJ312" s="484">
        <v>0</v>
      </c>
      <c r="FK312" s="484">
        <v>0</v>
      </c>
      <c r="FL312" s="484">
        <v>0</v>
      </c>
      <c r="FM312" s="484">
        <v>0</v>
      </c>
      <c r="FN312" s="484">
        <v>0</v>
      </c>
      <c r="FO312" s="485">
        <v>0</v>
      </c>
      <c r="FP312" s="484">
        <v>14</v>
      </c>
      <c r="FQ312" s="484">
        <v>8</v>
      </c>
      <c r="FR312" s="484">
        <v>4</v>
      </c>
      <c r="FS312" s="484">
        <v>6</v>
      </c>
      <c r="FT312" s="484">
        <v>4</v>
      </c>
      <c r="FU312" s="484">
        <v>1</v>
      </c>
      <c r="FV312" s="484">
        <v>1</v>
      </c>
      <c r="FW312" s="484">
        <v>0</v>
      </c>
      <c r="FX312" s="485">
        <v>38</v>
      </c>
      <c r="FY312" s="484">
        <v>23</v>
      </c>
      <c r="FZ312" s="484">
        <v>13</v>
      </c>
      <c r="GA312" s="484">
        <v>20</v>
      </c>
      <c r="GB312" s="484">
        <v>13</v>
      </c>
      <c r="GC312" s="484">
        <v>9</v>
      </c>
      <c r="GD312" s="484">
        <v>3</v>
      </c>
      <c r="GE312" s="484">
        <v>1</v>
      </c>
      <c r="GF312" s="484">
        <v>0</v>
      </c>
      <c r="GG312" s="485">
        <v>82</v>
      </c>
      <c r="GH312" s="484">
        <v>23</v>
      </c>
      <c r="GI312" s="484">
        <v>5357</v>
      </c>
      <c r="GJ312" s="484">
        <v>6900</v>
      </c>
      <c r="GK312" s="484">
        <v>8114</v>
      </c>
      <c r="GL312" s="484">
        <v>5344</v>
      </c>
      <c r="GM312" s="484">
        <v>4273</v>
      </c>
      <c r="GN312" s="484">
        <v>2078</v>
      </c>
      <c r="GO312" s="484">
        <v>903</v>
      </c>
      <c r="GP312" s="484">
        <v>47</v>
      </c>
      <c r="GQ312" s="485">
        <v>33039</v>
      </c>
      <c r="GR312" s="484">
        <v>12</v>
      </c>
      <c r="GS312" s="484">
        <v>6206</v>
      </c>
      <c r="GT312" s="484">
        <v>5058</v>
      </c>
      <c r="GU312" s="484">
        <v>4474</v>
      </c>
      <c r="GV312" s="484">
        <v>2152</v>
      </c>
      <c r="GW312" s="484">
        <v>1146</v>
      </c>
      <c r="GX312" s="484">
        <v>495</v>
      </c>
      <c r="GY312" s="484">
        <v>155</v>
      </c>
      <c r="GZ312" s="484">
        <v>14</v>
      </c>
      <c r="HA312" s="485">
        <v>19712</v>
      </c>
      <c r="HB312" s="460">
        <v>0</v>
      </c>
      <c r="HC312" s="460">
        <v>10.8</v>
      </c>
      <c r="HD312" s="460">
        <v>2.5</v>
      </c>
      <c r="HE312" s="460">
        <v>0</v>
      </c>
      <c r="HF312" s="460">
        <v>0</v>
      </c>
      <c r="HG312" s="460">
        <v>0</v>
      </c>
      <c r="HH312" s="460">
        <v>0</v>
      </c>
      <c r="HI312" s="460">
        <v>0</v>
      </c>
      <c r="HJ312" s="460">
        <v>0</v>
      </c>
      <c r="HK312" s="483">
        <v>13.3</v>
      </c>
      <c r="HL312" s="460">
        <v>32</v>
      </c>
      <c r="HM312" s="460">
        <v>9982.7000000000007</v>
      </c>
      <c r="HN312" s="460">
        <v>10674</v>
      </c>
      <c r="HO312" s="460">
        <v>11456</v>
      </c>
      <c r="HP312" s="460">
        <v>6947.75</v>
      </c>
      <c r="HQ312" s="460">
        <v>5125.5</v>
      </c>
      <c r="HR312" s="460">
        <v>2444</v>
      </c>
      <c r="HS312" s="460">
        <v>1016.25</v>
      </c>
      <c r="HT312" s="460">
        <v>56.5</v>
      </c>
      <c r="HU312" s="483">
        <v>47734.7</v>
      </c>
      <c r="HV312" s="460">
        <v>17.8</v>
      </c>
      <c r="HW312" s="460">
        <v>6655.1</v>
      </c>
      <c r="HX312" s="460">
        <v>8302</v>
      </c>
      <c r="HY312" s="460">
        <v>10183.1</v>
      </c>
      <c r="HZ312" s="460">
        <v>6947.8</v>
      </c>
      <c r="IA312" s="460">
        <v>6264.5</v>
      </c>
      <c r="IB312" s="460">
        <v>3530.2</v>
      </c>
      <c r="IC312" s="460">
        <v>1693.8</v>
      </c>
      <c r="ID312" s="460">
        <v>113</v>
      </c>
      <c r="IE312" s="483">
        <v>43707.3</v>
      </c>
      <c r="IF312" s="483">
        <v>0</v>
      </c>
      <c r="IG312" s="483">
        <v>43707.3</v>
      </c>
      <c r="IH312" s="460">
        <v>32</v>
      </c>
      <c r="II312" s="460">
        <v>9982.7000000000007</v>
      </c>
      <c r="IJ312" s="460">
        <v>10674</v>
      </c>
      <c r="IK312" s="460">
        <v>11456</v>
      </c>
      <c r="IL312" s="460">
        <v>6947.75</v>
      </c>
      <c r="IM312" s="460">
        <v>5125.5</v>
      </c>
      <c r="IN312" s="460">
        <v>2444</v>
      </c>
      <c r="IO312" s="460">
        <v>1016.25</v>
      </c>
      <c r="IP312" s="460">
        <v>56.5</v>
      </c>
      <c r="IQ312" s="483">
        <v>47734.7</v>
      </c>
      <c r="IR312" s="460">
        <v>9.1</v>
      </c>
      <c r="IS312" s="460">
        <v>3196.48</v>
      </c>
      <c r="IT312" s="460">
        <v>1633.75</v>
      </c>
      <c r="IU312" s="460">
        <v>1029.47</v>
      </c>
      <c r="IV312" s="460">
        <v>313.86</v>
      </c>
      <c r="IW312" s="460">
        <v>124.71</v>
      </c>
      <c r="IX312" s="460">
        <v>43.99</v>
      </c>
      <c r="IY312" s="460">
        <v>9.9600000000000009</v>
      </c>
      <c r="IZ312" s="460">
        <v>0.39</v>
      </c>
      <c r="JA312" s="483">
        <v>6361.71</v>
      </c>
      <c r="JB312" s="460">
        <v>22.9</v>
      </c>
      <c r="JC312" s="460">
        <v>6786.22</v>
      </c>
      <c r="JD312" s="460">
        <v>9040.25</v>
      </c>
      <c r="JE312" s="460">
        <v>10426.530000000001</v>
      </c>
      <c r="JF312" s="460">
        <v>6633.89</v>
      </c>
      <c r="JG312" s="460">
        <v>5000.79</v>
      </c>
      <c r="JH312" s="460">
        <v>2400.0100000000002</v>
      </c>
      <c r="JI312" s="460">
        <v>1006.29</v>
      </c>
      <c r="JJ312" s="460">
        <v>56.11</v>
      </c>
      <c r="JK312" s="483">
        <v>41372.99</v>
      </c>
      <c r="JL312" s="460">
        <v>12.7</v>
      </c>
      <c r="JM312" s="460">
        <v>4524.1000000000004</v>
      </c>
      <c r="JN312" s="460">
        <v>7031.3</v>
      </c>
      <c r="JO312" s="460">
        <v>9268</v>
      </c>
      <c r="JP312" s="460">
        <v>6633.9</v>
      </c>
      <c r="JQ312" s="460">
        <v>6112.1</v>
      </c>
      <c r="JR312" s="460">
        <v>3466.7</v>
      </c>
      <c r="JS312" s="460">
        <v>1677.2</v>
      </c>
      <c r="JT312" s="460">
        <v>112.2</v>
      </c>
      <c r="JU312" s="483">
        <v>38838.199999999997</v>
      </c>
      <c r="JV312" s="483">
        <v>0</v>
      </c>
      <c r="JW312" s="483">
        <v>38838.199999999997</v>
      </c>
      <c r="JX312" s="461"/>
      <c r="JY312" s="461"/>
      <c r="JZ312" s="461"/>
      <c r="KA312" s="461"/>
      <c r="KB312" s="461"/>
      <c r="KC312" s="461"/>
      <c r="KD312" s="461"/>
      <c r="KE312" s="461"/>
      <c r="KF312" s="461"/>
      <c r="KG312" s="461"/>
      <c r="KH312" s="461"/>
      <c r="KI312" s="461"/>
      <c r="KJ312" s="461"/>
      <c r="KK312" s="461"/>
      <c r="KL312" s="461"/>
      <c r="KM312" s="461"/>
      <c r="KN312" s="461"/>
      <c r="KO312" s="461"/>
      <c r="KP312" s="461"/>
      <c r="KQ312" s="461"/>
      <c r="KR312" s="461"/>
      <c r="KS312" s="461"/>
      <c r="KT312" s="461"/>
      <c r="KU312" s="461"/>
      <c r="KV312" s="461"/>
      <c r="KW312" s="461"/>
      <c r="KX312" s="462"/>
    </row>
    <row r="313" spans="1:310" s="463" customFormat="1" x14ac:dyDescent="0.2">
      <c r="A313" s="457" t="s">
        <v>616</v>
      </c>
      <c r="B313" s="473" t="s">
        <v>1164</v>
      </c>
      <c r="C313" s="464" t="s">
        <v>807</v>
      </c>
      <c r="D313" s="465" t="s">
        <v>617</v>
      </c>
      <c r="E313" s="484">
        <v>11571</v>
      </c>
      <c r="F313" s="484">
        <v>11637</v>
      </c>
      <c r="G313" s="484">
        <v>11552</v>
      </c>
      <c r="H313" s="484">
        <v>6303</v>
      </c>
      <c r="I313" s="484">
        <v>3489</v>
      </c>
      <c r="J313" s="484">
        <v>1761</v>
      </c>
      <c r="K313" s="484">
        <v>1251</v>
      </c>
      <c r="L313" s="484">
        <v>136</v>
      </c>
      <c r="M313" s="485">
        <v>47700</v>
      </c>
      <c r="N313" s="484">
        <v>713</v>
      </c>
      <c r="O313" s="484">
        <v>162</v>
      </c>
      <c r="P313" s="484">
        <v>149</v>
      </c>
      <c r="Q313" s="484">
        <v>74</v>
      </c>
      <c r="R313" s="484">
        <v>33</v>
      </c>
      <c r="S313" s="484">
        <v>27</v>
      </c>
      <c r="T313" s="484">
        <v>8</v>
      </c>
      <c r="U313" s="484">
        <v>2</v>
      </c>
      <c r="V313" s="485">
        <v>1168</v>
      </c>
      <c r="W313" s="484">
        <v>0</v>
      </c>
      <c r="X313" s="484">
        <v>0</v>
      </c>
      <c r="Y313" s="484">
        <v>0</v>
      </c>
      <c r="Z313" s="484">
        <v>0</v>
      </c>
      <c r="AA313" s="484">
        <v>0</v>
      </c>
      <c r="AB313" s="484">
        <v>0</v>
      </c>
      <c r="AC313" s="484">
        <v>0</v>
      </c>
      <c r="AD313" s="484">
        <v>0</v>
      </c>
      <c r="AE313" s="485">
        <v>0</v>
      </c>
      <c r="AF313" s="484">
        <v>10858</v>
      </c>
      <c r="AG313" s="484">
        <v>11475</v>
      </c>
      <c r="AH313" s="484">
        <v>11403</v>
      </c>
      <c r="AI313" s="484">
        <v>6229</v>
      </c>
      <c r="AJ313" s="484">
        <v>3456</v>
      </c>
      <c r="AK313" s="484">
        <v>1734</v>
      </c>
      <c r="AL313" s="484">
        <v>1243</v>
      </c>
      <c r="AM313" s="484">
        <v>134</v>
      </c>
      <c r="AN313" s="485">
        <v>46532</v>
      </c>
      <c r="AO313" s="484">
        <v>13</v>
      </c>
      <c r="AP313" s="484">
        <v>59</v>
      </c>
      <c r="AQ313" s="484">
        <v>82</v>
      </c>
      <c r="AR313" s="484">
        <v>45</v>
      </c>
      <c r="AS313" s="484">
        <v>30</v>
      </c>
      <c r="AT313" s="484">
        <v>17</v>
      </c>
      <c r="AU313" s="484">
        <v>21</v>
      </c>
      <c r="AV313" s="484">
        <v>9</v>
      </c>
      <c r="AW313" s="485">
        <v>276</v>
      </c>
      <c r="AX313" s="484">
        <v>13</v>
      </c>
      <c r="AY313" s="484">
        <v>59</v>
      </c>
      <c r="AZ313" s="484">
        <v>82</v>
      </c>
      <c r="BA313" s="484">
        <v>45</v>
      </c>
      <c r="BB313" s="484">
        <v>30</v>
      </c>
      <c r="BC313" s="484">
        <v>17</v>
      </c>
      <c r="BD313" s="484">
        <v>21</v>
      </c>
      <c r="BE313" s="484">
        <v>9</v>
      </c>
      <c r="BF313" s="486"/>
      <c r="BG313" s="485">
        <v>276</v>
      </c>
      <c r="BH313" s="484">
        <v>13</v>
      </c>
      <c r="BI313" s="484">
        <v>10904</v>
      </c>
      <c r="BJ313" s="484">
        <v>11498</v>
      </c>
      <c r="BK313" s="484">
        <v>11366</v>
      </c>
      <c r="BL313" s="484">
        <v>6214</v>
      </c>
      <c r="BM313" s="484">
        <v>3443</v>
      </c>
      <c r="BN313" s="484">
        <v>1738</v>
      </c>
      <c r="BO313" s="484">
        <v>1231</v>
      </c>
      <c r="BP313" s="484">
        <v>125</v>
      </c>
      <c r="BQ313" s="485">
        <v>46532</v>
      </c>
      <c r="BR313" s="484">
        <v>3</v>
      </c>
      <c r="BS313" s="484">
        <v>5942</v>
      </c>
      <c r="BT313" s="484">
        <v>4273</v>
      </c>
      <c r="BU313" s="484">
        <v>3457</v>
      </c>
      <c r="BV313" s="484">
        <v>1604</v>
      </c>
      <c r="BW313" s="484">
        <v>687</v>
      </c>
      <c r="BX313" s="484">
        <v>303</v>
      </c>
      <c r="BY313" s="484">
        <v>167</v>
      </c>
      <c r="BZ313" s="484">
        <v>15</v>
      </c>
      <c r="CA313" s="485">
        <v>16451</v>
      </c>
      <c r="CB313" s="484">
        <v>0</v>
      </c>
      <c r="CC313" s="484">
        <v>82</v>
      </c>
      <c r="CD313" s="484">
        <v>127</v>
      </c>
      <c r="CE313" s="484">
        <v>122</v>
      </c>
      <c r="CF313" s="484">
        <v>68</v>
      </c>
      <c r="CG313" s="484">
        <v>34</v>
      </c>
      <c r="CH313" s="484">
        <v>12</v>
      </c>
      <c r="CI313" s="484">
        <v>15</v>
      </c>
      <c r="CJ313" s="484">
        <v>0</v>
      </c>
      <c r="CK313" s="485">
        <v>460</v>
      </c>
      <c r="CL313" s="484">
        <v>0</v>
      </c>
      <c r="CM313" s="484">
        <v>8</v>
      </c>
      <c r="CN313" s="484">
        <v>9</v>
      </c>
      <c r="CO313" s="484">
        <v>14</v>
      </c>
      <c r="CP313" s="484">
        <v>5</v>
      </c>
      <c r="CQ313" s="484">
        <v>4</v>
      </c>
      <c r="CR313" s="484">
        <v>15</v>
      </c>
      <c r="CS313" s="484">
        <v>14</v>
      </c>
      <c r="CT313" s="484">
        <v>5</v>
      </c>
      <c r="CU313" s="485">
        <v>74</v>
      </c>
      <c r="CV313" s="484">
        <v>155</v>
      </c>
      <c r="CW313" s="484">
        <v>48</v>
      </c>
      <c r="CX313" s="484">
        <v>72</v>
      </c>
      <c r="CY313" s="484">
        <v>54</v>
      </c>
      <c r="CZ313" s="484">
        <v>22</v>
      </c>
      <c r="DA313" s="484">
        <v>15</v>
      </c>
      <c r="DB313" s="484">
        <v>15</v>
      </c>
      <c r="DC313" s="484">
        <v>3</v>
      </c>
      <c r="DD313" s="485">
        <v>384</v>
      </c>
      <c r="DE313" s="484">
        <v>232</v>
      </c>
      <c r="DF313" s="484">
        <v>108</v>
      </c>
      <c r="DG313" s="484">
        <v>83</v>
      </c>
      <c r="DH313" s="484">
        <v>48</v>
      </c>
      <c r="DI313" s="484">
        <v>26</v>
      </c>
      <c r="DJ313" s="484">
        <v>10</v>
      </c>
      <c r="DK313" s="484">
        <v>6</v>
      </c>
      <c r="DL313" s="484">
        <v>2</v>
      </c>
      <c r="DM313" s="485">
        <v>515</v>
      </c>
      <c r="DN313" s="484">
        <v>51</v>
      </c>
      <c r="DO313" s="484">
        <v>30</v>
      </c>
      <c r="DP313" s="484">
        <v>31</v>
      </c>
      <c r="DQ313" s="484">
        <v>15</v>
      </c>
      <c r="DR313" s="484">
        <v>9</v>
      </c>
      <c r="DS313" s="484">
        <v>5</v>
      </c>
      <c r="DT313" s="484">
        <v>2</v>
      </c>
      <c r="DU313" s="484">
        <v>2</v>
      </c>
      <c r="DV313" s="485">
        <v>145</v>
      </c>
      <c r="DW313" s="484">
        <v>38</v>
      </c>
      <c r="DX313" s="484">
        <v>13</v>
      </c>
      <c r="DY313" s="484">
        <v>9</v>
      </c>
      <c r="DZ313" s="484">
        <v>5</v>
      </c>
      <c r="EA313" s="484">
        <v>8</v>
      </c>
      <c r="EB313" s="484">
        <v>3</v>
      </c>
      <c r="EC313" s="484">
        <v>1</v>
      </c>
      <c r="ED313" s="484">
        <v>1</v>
      </c>
      <c r="EE313" s="485">
        <v>78</v>
      </c>
      <c r="EF313" s="484">
        <v>321</v>
      </c>
      <c r="EG313" s="484">
        <v>151</v>
      </c>
      <c r="EH313" s="484">
        <v>123</v>
      </c>
      <c r="EI313" s="484">
        <v>68</v>
      </c>
      <c r="EJ313" s="484">
        <v>43</v>
      </c>
      <c r="EK313" s="484">
        <v>18</v>
      </c>
      <c r="EL313" s="484">
        <v>9</v>
      </c>
      <c r="EM313" s="484">
        <v>5</v>
      </c>
      <c r="EN313" s="485">
        <v>738</v>
      </c>
      <c r="EO313" s="484">
        <v>100</v>
      </c>
      <c r="EP313" s="484">
        <v>41</v>
      </c>
      <c r="EQ313" s="484">
        <v>26</v>
      </c>
      <c r="ER313" s="484">
        <v>19</v>
      </c>
      <c r="ES313" s="484">
        <v>10</v>
      </c>
      <c r="ET313" s="484">
        <v>6</v>
      </c>
      <c r="EU313" s="484">
        <v>3</v>
      </c>
      <c r="EV313" s="484">
        <v>2</v>
      </c>
      <c r="EW313" s="485">
        <v>207</v>
      </c>
      <c r="EX313" s="484">
        <v>0</v>
      </c>
      <c r="EY313" s="484">
        <v>0</v>
      </c>
      <c r="EZ313" s="484">
        <v>0</v>
      </c>
      <c r="FA313" s="484">
        <v>0</v>
      </c>
      <c r="FB313" s="484">
        <v>0</v>
      </c>
      <c r="FC313" s="484">
        <v>0</v>
      </c>
      <c r="FD313" s="484">
        <v>0</v>
      </c>
      <c r="FE313" s="484">
        <v>0</v>
      </c>
      <c r="FF313" s="485">
        <v>0</v>
      </c>
      <c r="FG313" s="484">
        <v>0</v>
      </c>
      <c r="FH313" s="484">
        <v>0</v>
      </c>
      <c r="FI313" s="484">
        <v>0</v>
      </c>
      <c r="FJ313" s="484">
        <v>0</v>
      </c>
      <c r="FK313" s="484">
        <v>0</v>
      </c>
      <c r="FL313" s="484">
        <v>0</v>
      </c>
      <c r="FM313" s="484">
        <v>0</v>
      </c>
      <c r="FN313" s="484">
        <v>0</v>
      </c>
      <c r="FO313" s="485">
        <v>0</v>
      </c>
      <c r="FP313" s="484">
        <v>15</v>
      </c>
      <c r="FQ313" s="484">
        <v>10</v>
      </c>
      <c r="FR313" s="484">
        <v>11</v>
      </c>
      <c r="FS313" s="484">
        <v>6</v>
      </c>
      <c r="FT313" s="484">
        <v>2</v>
      </c>
      <c r="FU313" s="484">
        <v>3</v>
      </c>
      <c r="FV313" s="484">
        <v>0</v>
      </c>
      <c r="FW313" s="484">
        <v>2</v>
      </c>
      <c r="FX313" s="485">
        <v>49</v>
      </c>
      <c r="FY313" s="484">
        <v>85</v>
      </c>
      <c r="FZ313" s="484">
        <v>31</v>
      </c>
      <c r="GA313" s="484">
        <v>15</v>
      </c>
      <c r="GB313" s="484">
        <v>13</v>
      </c>
      <c r="GC313" s="484">
        <v>8</v>
      </c>
      <c r="GD313" s="484">
        <v>3</v>
      </c>
      <c r="GE313" s="484">
        <v>3</v>
      </c>
      <c r="GF313" s="484">
        <v>0</v>
      </c>
      <c r="GG313" s="485">
        <v>158</v>
      </c>
      <c r="GH313" s="484">
        <v>10</v>
      </c>
      <c r="GI313" s="484">
        <v>4782</v>
      </c>
      <c r="GJ313" s="484">
        <v>7046</v>
      </c>
      <c r="GK313" s="484">
        <v>7733</v>
      </c>
      <c r="GL313" s="484">
        <v>4517</v>
      </c>
      <c r="GM313" s="484">
        <v>2701</v>
      </c>
      <c r="GN313" s="484">
        <v>1400</v>
      </c>
      <c r="GO313" s="484">
        <v>1031</v>
      </c>
      <c r="GP313" s="484">
        <v>102</v>
      </c>
      <c r="GQ313" s="485">
        <v>29322</v>
      </c>
      <c r="GR313" s="484">
        <v>3</v>
      </c>
      <c r="GS313" s="484">
        <v>6122</v>
      </c>
      <c r="GT313" s="484">
        <v>4452</v>
      </c>
      <c r="GU313" s="484">
        <v>3633</v>
      </c>
      <c r="GV313" s="484">
        <v>1697</v>
      </c>
      <c r="GW313" s="484">
        <v>742</v>
      </c>
      <c r="GX313" s="484">
        <v>338</v>
      </c>
      <c r="GY313" s="484">
        <v>200</v>
      </c>
      <c r="GZ313" s="484">
        <v>23</v>
      </c>
      <c r="HA313" s="485">
        <v>17210</v>
      </c>
      <c r="HB313" s="460">
        <v>0</v>
      </c>
      <c r="HC313" s="460">
        <v>8.375</v>
      </c>
      <c r="HD313" s="460">
        <v>3</v>
      </c>
      <c r="HE313" s="460">
        <v>1</v>
      </c>
      <c r="HF313" s="460">
        <v>0</v>
      </c>
      <c r="HG313" s="460">
        <v>0</v>
      </c>
      <c r="HH313" s="460">
        <v>0</v>
      </c>
      <c r="HI313" s="460">
        <v>0</v>
      </c>
      <c r="HJ313" s="460">
        <v>0</v>
      </c>
      <c r="HK313" s="483">
        <v>12.375</v>
      </c>
      <c r="HL313" s="460">
        <v>12.25</v>
      </c>
      <c r="HM313" s="460">
        <v>9391.625</v>
      </c>
      <c r="HN313" s="460">
        <v>10385.5</v>
      </c>
      <c r="HO313" s="460">
        <v>10453.75</v>
      </c>
      <c r="HP313" s="460">
        <v>5788</v>
      </c>
      <c r="HQ313" s="460">
        <v>3269.75</v>
      </c>
      <c r="HR313" s="460">
        <v>1653.75</v>
      </c>
      <c r="HS313" s="460">
        <v>1178.5</v>
      </c>
      <c r="HT313" s="460">
        <v>118.75</v>
      </c>
      <c r="HU313" s="483">
        <v>42251.875</v>
      </c>
      <c r="HV313" s="460">
        <v>6.8</v>
      </c>
      <c r="HW313" s="460">
        <v>6261.1</v>
      </c>
      <c r="HX313" s="460">
        <v>8077.6</v>
      </c>
      <c r="HY313" s="460">
        <v>9292.2000000000007</v>
      </c>
      <c r="HZ313" s="460">
        <v>5788</v>
      </c>
      <c r="IA313" s="460">
        <v>3996.4</v>
      </c>
      <c r="IB313" s="460">
        <v>2388.8000000000002</v>
      </c>
      <c r="IC313" s="460">
        <v>1964.2</v>
      </c>
      <c r="ID313" s="460">
        <v>237.5</v>
      </c>
      <c r="IE313" s="483">
        <v>38012.6</v>
      </c>
      <c r="IF313" s="483">
        <v>0</v>
      </c>
      <c r="IG313" s="483">
        <v>38012.6</v>
      </c>
      <c r="IH313" s="460">
        <v>12.25</v>
      </c>
      <c r="II313" s="460">
        <v>9391.625</v>
      </c>
      <c r="IJ313" s="460">
        <v>10385.5</v>
      </c>
      <c r="IK313" s="460">
        <v>10453.75</v>
      </c>
      <c r="IL313" s="460">
        <v>5788</v>
      </c>
      <c r="IM313" s="460">
        <v>3269.75</v>
      </c>
      <c r="IN313" s="460">
        <v>1653.75</v>
      </c>
      <c r="IO313" s="460">
        <v>1178.5</v>
      </c>
      <c r="IP313" s="460">
        <v>118.75</v>
      </c>
      <c r="IQ313" s="483">
        <v>42251.875</v>
      </c>
      <c r="IR313" s="460">
        <v>0</v>
      </c>
      <c r="IS313" s="460">
        <v>2489.33</v>
      </c>
      <c r="IT313" s="460">
        <v>1508.55</v>
      </c>
      <c r="IU313" s="460">
        <v>757.92</v>
      </c>
      <c r="IV313" s="460">
        <v>197.76</v>
      </c>
      <c r="IW313" s="460">
        <v>67.7</v>
      </c>
      <c r="IX313" s="460">
        <v>34.04</v>
      </c>
      <c r="IY313" s="460">
        <v>6.83</v>
      </c>
      <c r="IZ313" s="460">
        <v>1.55</v>
      </c>
      <c r="JA313" s="483">
        <v>5063.68</v>
      </c>
      <c r="JB313" s="460">
        <v>12.25</v>
      </c>
      <c r="JC313" s="460">
        <v>6902.2950000000001</v>
      </c>
      <c r="JD313" s="460">
        <v>8876.9500000000007</v>
      </c>
      <c r="JE313" s="460">
        <v>9695.83</v>
      </c>
      <c r="JF313" s="460">
        <v>5590.24</v>
      </c>
      <c r="JG313" s="460">
        <v>3202.05</v>
      </c>
      <c r="JH313" s="460">
        <v>1619.71</v>
      </c>
      <c r="JI313" s="460">
        <v>1171.67</v>
      </c>
      <c r="JJ313" s="460">
        <v>117.2</v>
      </c>
      <c r="JK313" s="483">
        <v>37188.195</v>
      </c>
      <c r="JL313" s="460">
        <v>6.8</v>
      </c>
      <c r="JM313" s="460">
        <v>4601.5</v>
      </c>
      <c r="JN313" s="460">
        <v>6904.3</v>
      </c>
      <c r="JO313" s="460">
        <v>8618.5</v>
      </c>
      <c r="JP313" s="460">
        <v>5590.2</v>
      </c>
      <c r="JQ313" s="460">
        <v>3913.6</v>
      </c>
      <c r="JR313" s="460">
        <v>2339.6</v>
      </c>
      <c r="JS313" s="460">
        <v>1952.8</v>
      </c>
      <c r="JT313" s="460">
        <v>234.4</v>
      </c>
      <c r="JU313" s="483">
        <v>34161.699999999997</v>
      </c>
      <c r="JV313" s="483">
        <v>0</v>
      </c>
      <c r="JW313" s="483">
        <v>34161.699999999997</v>
      </c>
      <c r="JX313" s="461"/>
      <c r="JY313" s="461"/>
      <c r="JZ313" s="461"/>
      <c r="KA313" s="461"/>
      <c r="KB313" s="461"/>
      <c r="KC313" s="461"/>
      <c r="KD313" s="461"/>
      <c r="KE313" s="461"/>
      <c r="KF313" s="461"/>
      <c r="KG313" s="461"/>
      <c r="KH313" s="461"/>
      <c r="KI313" s="461"/>
      <c r="KJ313" s="461"/>
      <c r="KK313" s="461"/>
      <c r="KL313" s="461"/>
      <c r="KM313" s="461"/>
      <c r="KN313" s="461"/>
      <c r="KO313" s="461"/>
      <c r="KP313" s="461"/>
      <c r="KQ313" s="461"/>
      <c r="KR313" s="461"/>
      <c r="KS313" s="461"/>
      <c r="KT313" s="461"/>
      <c r="KU313" s="461"/>
      <c r="KV313" s="461"/>
      <c r="KW313" s="461"/>
      <c r="KX313" s="462"/>
    </row>
    <row r="314" spans="1:310" s="463" customFormat="1" ht="13.5" thickBot="1" x14ac:dyDescent="0.25">
      <c r="A314" s="457" t="s">
        <v>618</v>
      </c>
      <c r="B314" s="474" t="s">
        <v>1165</v>
      </c>
      <c r="C314" s="464" t="s">
        <v>794</v>
      </c>
      <c r="D314" s="465" t="s">
        <v>1166</v>
      </c>
      <c r="E314" s="484">
        <v>12805</v>
      </c>
      <c r="F314" s="484">
        <v>25251</v>
      </c>
      <c r="G314" s="484">
        <v>26806</v>
      </c>
      <c r="H314" s="484">
        <v>13621</v>
      </c>
      <c r="I314" s="484">
        <v>7918</v>
      </c>
      <c r="J314" s="484">
        <v>3698</v>
      </c>
      <c r="K314" s="484">
        <v>1884</v>
      </c>
      <c r="L314" s="484">
        <v>131</v>
      </c>
      <c r="M314" s="485">
        <v>92114</v>
      </c>
      <c r="N314" s="484">
        <v>2001</v>
      </c>
      <c r="O314" s="484">
        <v>1785</v>
      </c>
      <c r="P314" s="484">
        <v>1465</v>
      </c>
      <c r="Q314" s="484">
        <v>538</v>
      </c>
      <c r="R314" s="484">
        <v>275</v>
      </c>
      <c r="S314" s="484">
        <v>87</v>
      </c>
      <c r="T314" s="484">
        <v>45</v>
      </c>
      <c r="U314" s="484">
        <v>25</v>
      </c>
      <c r="V314" s="485">
        <v>6221</v>
      </c>
      <c r="W314" s="484">
        <v>0</v>
      </c>
      <c r="X314" s="484">
        <v>0</v>
      </c>
      <c r="Y314" s="484">
        <v>0</v>
      </c>
      <c r="Z314" s="484">
        <v>0</v>
      </c>
      <c r="AA314" s="484">
        <v>0</v>
      </c>
      <c r="AB314" s="484">
        <v>0</v>
      </c>
      <c r="AC314" s="484">
        <v>0</v>
      </c>
      <c r="AD314" s="484">
        <v>0</v>
      </c>
      <c r="AE314" s="485">
        <v>0</v>
      </c>
      <c r="AF314" s="484">
        <v>10804</v>
      </c>
      <c r="AG314" s="484">
        <v>23466</v>
      </c>
      <c r="AH314" s="484">
        <v>25341</v>
      </c>
      <c r="AI314" s="484">
        <v>13083</v>
      </c>
      <c r="AJ314" s="484">
        <v>7643</v>
      </c>
      <c r="AK314" s="484">
        <v>3611</v>
      </c>
      <c r="AL314" s="484">
        <v>1839</v>
      </c>
      <c r="AM314" s="484">
        <v>106</v>
      </c>
      <c r="AN314" s="485">
        <v>85893</v>
      </c>
      <c r="AO314" s="484">
        <v>22</v>
      </c>
      <c r="AP314" s="484">
        <v>96</v>
      </c>
      <c r="AQ314" s="484">
        <v>117</v>
      </c>
      <c r="AR314" s="484">
        <v>88</v>
      </c>
      <c r="AS314" s="484">
        <v>68</v>
      </c>
      <c r="AT314" s="484">
        <v>23</v>
      </c>
      <c r="AU314" s="484">
        <v>18</v>
      </c>
      <c r="AV314" s="484">
        <v>16</v>
      </c>
      <c r="AW314" s="485">
        <v>448</v>
      </c>
      <c r="AX314" s="484">
        <v>22</v>
      </c>
      <c r="AY314" s="484">
        <v>96</v>
      </c>
      <c r="AZ314" s="484">
        <v>117</v>
      </c>
      <c r="BA314" s="484">
        <v>88</v>
      </c>
      <c r="BB314" s="484">
        <v>68</v>
      </c>
      <c r="BC314" s="484">
        <v>23</v>
      </c>
      <c r="BD314" s="484">
        <v>18</v>
      </c>
      <c r="BE314" s="484">
        <v>16</v>
      </c>
      <c r="BF314" s="486"/>
      <c r="BG314" s="485">
        <v>448</v>
      </c>
      <c r="BH314" s="484">
        <v>22</v>
      </c>
      <c r="BI314" s="484">
        <v>10878</v>
      </c>
      <c r="BJ314" s="484">
        <v>23487</v>
      </c>
      <c r="BK314" s="484">
        <v>25312</v>
      </c>
      <c r="BL314" s="484">
        <v>13063</v>
      </c>
      <c r="BM314" s="484">
        <v>7598</v>
      </c>
      <c r="BN314" s="484">
        <v>3606</v>
      </c>
      <c r="BO314" s="484">
        <v>1837</v>
      </c>
      <c r="BP314" s="484">
        <v>90</v>
      </c>
      <c r="BQ314" s="485">
        <v>85893</v>
      </c>
      <c r="BR314" s="484">
        <v>10</v>
      </c>
      <c r="BS314" s="484">
        <v>6083</v>
      </c>
      <c r="BT314" s="484">
        <v>8633</v>
      </c>
      <c r="BU314" s="484">
        <v>7930</v>
      </c>
      <c r="BV314" s="484">
        <v>3223</v>
      </c>
      <c r="BW314" s="484">
        <v>1483</v>
      </c>
      <c r="BX314" s="484">
        <v>574</v>
      </c>
      <c r="BY314" s="484">
        <v>238</v>
      </c>
      <c r="BZ314" s="484">
        <v>6</v>
      </c>
      <c r="CA314" s="485">
        <v>28180</v>
      </c>
      <c r="CB314" s="484">
        <v>0</v>
      </c>
      <c r="CC314" s="484">
        <v>146</v>
      </c>
      <c r="CD314" s="484">
        <v>457</v>
      </c>
      <c r="CE314" s="484">
        <v>388</v>
      </c>
      <c r="CF314" s="484">
        <v>177</v>
      </c>
      <c r="CG314" s="484">
        <v>87</v>
      </c>
      <c r="CH314" s="484">
        <v>31</v>
      </c>
      <c r="CI314" s="484">
        <v>8</v>
      </c>
      <c r="CJ314" s="484">
        <v>0</v>
      </c>
      <c r="CK314" s="485">
        <v>1294</v>
      </c>
      <c r="CL314" s="484">
        <v>2</v>
      </c>
      <c r="CM314" s="484">
        <v>3</v>
      </c>
      <c r="CN314" s="484">
        <v>13</v>
      </c>
      <c r="CO314" s="484">
        <v>28</v>
      </c>
      <c r="CP314" s="484">
        <v>22</v>
      </c>
      <c r="CQ314" s="484">
        <v>15</v>
      </c>
      <c r="CR314" s="484">
        <v>14</v>
      </c>
      <c r="CS314" s="484">
        <v>37</v>
      </c>
      <c r="CT314" s="484">
        <v>7</v>
      </c>
      <c r="CU314" s="485">
        <v>141</v>
      </c>
      <c r="CV314" s="484">
        <v>38</v>
      </c>
      <c r="CW314" s="484">
        <v>94</v>
      </c>
      <c r="CX314" s="484">
        <v>111</v>
      </c>
      <c r="CY314" s="484">
        <v>98</v>
      </c>
      <c r="CZ314" s="484">
        <v>49</v>
      </c>
      <c r="DA314" s="484">
        <v>26</v>
      </c>
      <c r="DB314" s="484">
        <v>13</v>
      </c>
      <c r="DC314" s="484">
        <v>0</v>
      </c>
      <c r="DD314" s="485">
        <v>429</v>
      </c>
      <c r="DE314" s="484">
        <v>399</v>
      </c>
      <c r="DF314" s="484">
        <v>524</v>
      </c>
      <c r="DG314" s="484">
        <v>354</v>
      </c>
      <c r="DH314" s="484">
        <v>152</v>
      </c>
      <c r="DI314" s="484">
        <v>93</v>
      </c>
      <c r="DJ314" s="484">
        <v>33</v>
      </c>
      <c r="DK314" s="484">
        <v>13</v>
      </c>
      <c r="DL314" s="484">
        <v>0</v>
      </c>
      <c r="DM314" s="485">
        <v>1568</v>
      </c>
      <c r="DN314" s="484">
        <v>7</v>
      </c>
      <c r="DO314" s="484">
        <v>6</v>
      </c>
      <c r="DP314" s="484">
        <v>7</v>
      </c>
      <c r="DQ314" s="484">
        <v>3</v>
      </c>
      <c r="DR314" s="484">
        <v>1</v>
      </c>
      <c r="DS314" s="484">
        <v>1</v>
      </c>
      <c r="DT314" s="484">
        <v>2</v>
      </c>
      <c r="DU314" s="484">
        <v>0</v>
      </c>
      <c r="DV314" s="485">
        <v>27</v>
      </c>
      <c r="DW314" s="484">
        <v>38</v>
      </c>
      <c r="DX314" s="484">
        <v>57</v>
      </c>
      <c r="DY314" s="484">
        <v>29</v>
      </c>
      <c r="DZ314" s="484">
        <v>27</v>
      </c>
      <c r="EA314" s="484">
        <v>9</v>
      </c>
      <c r="EB314" s="484">
        <v>5</v>
      </c>
      <c r="EC314" s="484">
        <v>5</v>
      </c>
      <c r="ED314" s="484">
        <v>2</v>
      </c>
      <c r="EE314" s="485">
        <v>172</v>
      </c>
      <c r="EF314" s="484">
        <v>444</v>
      </c>
      <c r="EG314" s="484">
        <v>587</v>
      </c>
      <c r="EH314" s="484">
        <v>390</v>
      </c>
      <c r="EI314" s="484">
        <v>182</v>
      </c>
      <c r="EJ314" s="484">
        <v>103</v>
      </c>
      <c r="EK314" s="484">
        <v>39</v>
      </c>
      <c r="EL314" s="484">
        <v>20</v>
      </c>
      <c r="EM314" s="484">
        <v>2</v>
      </c>
      <c r="EN314" s="485">
        <v>1767</v>
      </c>
      <c r="EO314" s="484">
        <v>131</v>
      </c>
      <c r="EP314" s="484">
        <v>208</v>
      </c>
      <c r="EQ314" s="484">
        <v>161</v>
      </c>
      <c r="ER314" s="484">
        <v>76</v>
      </c>
      <c r="ES314" s="484">
        <v>45</v>
      </c>
      <c r="ET314" s="484">
        <v>24</v>
      </c>
      <c r="EU314" s="484">
        <v>12</v>
      </c>
      <c r="EV314" s="484">
        <v>2</v>
      </c>
      <c r="EW314" s="485">
        <v>659</v>
      </c>
      <c r="EX314" s="484">
        <v>0</v>
      </c>
      <c r="EY314" s="484">
        <v>0</v>
      </c>
      <c r="EZ314" s="484">
        <v>0</v>
      </c>
      <c r="FA314" s="484">
        <v>0</v>
      </c>
      <c r="FB314" s="484">
        <v>0</v>
      </c>
      <c r="FC314" s="484">
        <v>0</v>
      </c>
      <c r="FD314" s="484">
        <v>0</v>
      </c>
      <c r="FE314" s="484">
        <v>0</v>
      </c>
      <c r="FF314" s="485">
        <v>0</v>
      </c>
      <c r="FG314" s="484">
        <v>0</v>
      </c>
      <c r="FH314" s="484">
        <v>0</v>
      </c>
      <c r="FI314" s="484">
        <v>0</v>
      </c>
      <c r="FJ314" s="484">
        <v>0</v>
      </c>
      <c r="FK314" s="484">
        <v>0</v>
      </c>
      <c r="FL314" s="484">
        <v>0</v>
      </c>
      <c r="FM314" s="484">
        <v>0</v>
      </c>
      <c r="FN314" s="484">
        <v>0</v>
      </c>
      <c r="FO314" s="485">
        <v>0</v>
      </c>
      <c r="FP314" s="484">
        <v>5</v>
      </c>
      <c r="FQ314" s="484">
        <v>4</v>
      </c>
      <c r="FR314" s="484">
        <v>4</v>
      </c>
      <c r="FS314" s="484">
        <v>0</v>
      </c>
      <c r="FT314" s="484">
        <v>0</v>
      </c>
      <c r="FU314" s="484">
        <v>0</v>
      </c>
      <c r="FV314" s="484">
        <v>1</v>
      </c>
      <c r="FW314" s="484">
        <v>0</v>
      </c>
      <c r="FX314" s="485">
        <v>14</v>
      </c>
      <c r="FY314" s="484">
        <v>126</v>
      </c>
      <c r="FZ314" s="484">
        <v>204</v>
      </c>
      <c r="GA314" s="484">
        <v>157</v>
      </c>
      <c r="GB314" s="484">
        <v>76</v>
      </c>
      <c r="GC314" s="484">
        <v>45</v>
      </c>
      <c r="GD314" s="484">
        <v>24</v>
      </c>
      <c r="GE314" s="484">
        <v>11</v>
      </c>
      <c r="GF314" s="484">
        <v>2</v>
      </c>
      <c r="GG314" s="485">
        <v>645</v>
      </c>
      <c r="GH314" s="484">
        <v>10</v>
      </c>
      <c r="GI314" s="484">
        <v>4601</v>
      </c>
      <c r="GJ314" s="484">
        <v>14320</v>
      </c>
      <c r="GK314" s="484">
        <v>16929</v>
      </c>
      <c r="GL314" s="484">
        <v>9608</v>
      </c>
      <c r="GM314" s="484">
        <v>6002</v>
      </c>
      <c r="GN314" s="484">
        <v>2981</v>
      </c>
      <c r="GO314" s="484">
        <v>1547</v>
      </c>
      <c r="GP314" s="484">
        <v>75</v>
      </c>
      <c r="GQ314" s="485">
        <v>56073</v>
      </c>
      <c r="GR314" s="484">
        <v>12</v>
      </c>
      <c r="GS314" s="484">
        <v>6277</v>
      </c>
      <c r="GT314" s="484">
        <v>9167</v>
      </c>
      <c r="GU314" s="484">
        <v>8383</v>
      </c>
      <c r="GV314" s="484">
        <v>3455</v>
      </c>
      <c r="GW314" s="484">
        <v>1596</v>
      </c>
      <c r="GX314" s="484">
        <v>625</v>
      </c>
      <c r="GY314" s="484">
        <v>290</v>
      </c>
      <c r="GZ314" s="484">
        <v>15</v>
      </c>
      <c r="HA314" s="485">
        <v>29820</v>
      </c>
      <c r="HB314" s="460">
        <v>0</v>
      </c>
      <c r="HC314" s="460">
        <v>6</v>
      </c>
      <c r="HD314" s="460">
        <v>1.5</v>
      </c>
      <c r="HE314" s="460">
        <v>0</v>
      </c>
      <c r="HF314" s="460">
        <v>0</v>
      </c>
      <c r="HG314" s="460">
        <v>0</v>
      </c>
      <c r="HH314" s="460">
        <v>0</v>
      </c>
      <c r="HI314" s="460">
        <v>0</v>
      </c>
      <c r="HJ314" s="460">
        <v>0</v>
      </c>
      <c r="HK314" s="483">
        <v>7.5</v>
      </c>
      <c r="HL314" s="460">
        <v>18.5</v>
      </c>
      <c r="HM314" s="460">
        <v>9354.75</v>
      </c>
      <c r="HN314" s="460">
        <v>21276</v>
      </c>
      <c r="HO314" s="460">
        <v>23246.5</v>
      </c>
      <c r="HP314" s="460">
        <v>12232</v>
      </c>
      <c r="HQ314" s="460">
        <v>7207</v>
      </c>
      <c r="HR314" s="460">
        <v>3453.25</v>
      </c>
      <c r="HS314" s="460">
        <v>1762</v>
      </c>
      <c r="HT314" s="460">
        <v>88</v>
      </c>
      <c r="HU314" s="483">
        <v>78638</v>
      </c>
      <c r="HV314" s="460">
        <v>10.3</v>
      </c>
      <c r="HW314" s="460">
        <v>6236.5</v>
      </c>
      <c r="HX314" s="460">
        <v>16548</v>
      </c>
      <c r="HY314" s="460">
        <v>20663.599999999999</v>
      </c>
      <c r="HZ314" s="460">
        <v>12232</v>
      </c>
      <c r="IA314" s="460">
        <v>8808.6</v>
      </c>
      <c r="IB314" s="460">
        <v>4988</v>
      </c>
      <c r="IC314" s="460">
        <v>2936.7</v>
      </c>
      <c r="ID314" s="460">
        <v>176</v>
      </c>
      <c r="IE314" s="483">
        <v>72599.7</v>
      </c>
      <c r="IF314" s="483">
        <v>334.1</v>
      </c>
      <c r="IG314" s="483">
        <v>72933.8</v>
      </c>
      <c r="IH314" s="460">
        <v>18.5</v>
      </c>
      <c r="II314" s="460">
        <v>9354.75</v>
      </c>
      <c r="IJ314" s="460">
        <v>21276</v>
      </c>
      <c r="IK314" s="460">
        <v>23246.5</v>
      </c>
      <c r="IL314" s="460">
        <v>12232</v>
      </c>
      <c r="IM314" s="460">
        <v>7207</v>
      </c>
      <c r="IN314" s="460">
        <v>3453.25</v>
      </c>
      <c r="IO314" s="460">
        <v>1762</v>
      </c>
      <c r="IP314" s="460">
        <v>88</v>
      </c>
      <c r="IQ314" s="483">
        <v>78638</v>
      </c>
      <c r="IR314" s="460">
        <v>3.7</v>
      </c>
      <c r="IS314" s="460">
        <v>1989.55</v>
      </c>
      <c r="IT314" s="460">
        <v>2198.75</v>
      </c>
      <c r="IU314" s="460">
        <v>1081.55</v>
      </c>
      <c r="IV314" s="460">
        <v>271.2</v>
      </c>
      <c r="IW314" s="460">
        <v>82.37</v>
      </c>
      <c r="IX314" s="460">
        <v>31</v>
      </c>
      <c r="IY314" s="460">
        <v>7.82</v>
      </c>
      <c r="IZ314" s="460">
        <v>0</v>
      </c>
      <c r="JA314" s="483">
        <v>5665.94</v>
      </c>
      <c r="JB314" s="460">
        <v>14.8</v>
      </c>
      <c r="JC314" s="460">
        <v>7365.2</v>
      </c>
      <c r="JD314" s="460">
        <v>19077.25</v>
      </c>
      <c r="JE314" s="460">
        <v>22164.95</v>
      </c>
      <c r="JF314" s="460">
        <v>11960.8</v>
      </c>
      <c r="JG314" s="460">
        <v>7124.63</v>
      </c>
      <c r="JH314" s="460">
        <v>3422.25</v>
      </c>
      <c r="JI314" s="460">
        <v>1754.18</v>
      </c>
      <c r="JJ314" s="460">
        <v>88</v>
      </c>
      <c r="JK314" s="483">
        <v>72972.06</v>
      </c>
      <c r="JL314" s="460">
        <v>8.1999999999999993</v>
      </c>
      <c r="JM314" s="460">
        <v>4910.1000000000004</v>
      </c>
      <c r="JN314" s="460">
        <v>14837.9</v>
      </c>
      <c r="JO314" s="460">
        <v>19702.2</v>
      </c>
      <c r="JP314" s="460">
        <v>11960.8</v>
      </c>
      <c r="JQ314" s="460">
        <v>8707.9</v>
      </c>
      <c r="JR314" s="460">
        <v>4943.3</v>
      </c>
      <c r="JS314" s="460">
        <v>2923.6</v>
      </c>
      <c r="JT314" s="460">
        <v>176</v>
      </c>
      <c r="JU314" s="483">
        <v>68170</v>
      </c>
      <c r="JV314" s="483">
        <v>334.1</v>
      </c>
      <c r="JW314" s="483">
        <v>68504.100000000006</v>
      </c>
      <c r="JX314" s="461"/>
      <c r="JY314" s="461"/>
      <c r="JZ314" s="461"/>
      <c r="KA314" s="461"/>
      <c r="KB314" s="461"/>
      <c r="KC314" s="461"/>
      <c r="KD314" s="461"/>
      <c r="KE314" s="461"/>
      <c r="KF314" s="461"/>
      <c r="KG314" s="461"/>
      <c r="KH314" s="461"/>
      <c r="KI314" s="461"/>
      <c r="KJ314" s="461"/>
      <c r="KK314" s="461"/>
      <c r="KL314" s="461"/>
      <c r="KM314" s="461"/>
      <c r="KN314" s="461"/>
      <c r="KO314" s="461"/>
      <c r="KP314" s="461"/>
      <c r="KQ314" s="461"/>
      <c r="KR314" s="461"/>
      <c r="KS314" s="461"/>
      <c r="KT314" s="461"/>
      <c r="KU314" s="461"/>
      <c r="KV314" s="461"/>
      <c r="KW314" s="461"/>
      <c r="KX314" s="462"/>
    </row>
    <row r="315" spans="1:310" x14ac:dyDescent="0.2">
      <c r="A315" s="406"/>
      <c r="B315" s="407"/>
      <c r="C315" s="408"/>
      <c r="D315" s="409"/>
      <c r="E315" s="410"/>
      <c r="F315" s="410"/>
      <c r="G315" s="410"/>
      <c r="H315" s="410"/>
      <c r="I315" s="410"/>
      <c r="J315" s="410"/>
      <c r="K315" s="410"/>
      <c r="L315" s="410"/>
      <c r="M315" s="410"/>
      <c r="N315" s="410"/>
      <c r="O315" s="410"/>
      <c r="P315" s="410"/>
      <c r="Q315" s="410"/>
      <c r="R315" s="410"/>
      <c r="S315" s="410"/>
      <c r="T315" s="410"/>
      <c r="U315" s="410"/>
      <c r="V315" s="410"/>
      <c r="W315" s="410"/>
      <c r="X315" s="410"/>
      <c r="Y315" s="410"/>
      <c r="Z315" s="410"/>
      <c r="AA315" s="410"/>
      <c r="AB315" s="410"/>
      <c r="AC315" s="410"/>
      <c r="AD315" s="410"/>
      <c r="AE315" s="410"/>
      <c r="AF315" s="410"/>
      <c r="AG315" s="410"/>
      <c r="AH315" s="410"/>
      <c r="AI315" s="410"/>
      <c r="AJ315" s="410"/>
      <c r="AK315" s="410"/>
      <c r="AL315" s="410"/>
      <c r="AM315" s="410"/>
      <c r="AN315" s="410"/>
      <c r="AO315" s="410"/>
      <c r="AP315" s="410"/>
      <c r="AQ315" s="410"/>
      <c r="AR315" s="410"/>
      <c r="AS315" s="410"/>
      <c r="AT315" s="410"/>
      <c r="AU315" s="410"/>
      <c r="AV315" s="410"/>
      <c r="AW315" s="410"/>
      <c r="AX315" s="410"/>
      <c r="AY315" s="410"/>
      <c r="AZ315" s="410"/>
      <c r="BA315" s="410"/>
      <c r="BB315" s="410"/>
      <c r="BC315" s="410"/>
      <c r="BD315" s="410"/>
      <c r="BE315" s="410"/>
      <c r="BF315" s="410"/>
      <c r="BG315" s="410"/>
      <c r="BH315" s="410"/>
      <c r="BI315" s="410"/>
      <c r="BJ315" s="410"/>
      <c r="BK315" s="410"/>
      <c r="BL315" s="410"/>
      <c r="BM315" s="410"/>
      <c r="BN315" s="410"/>
      <c r="BO315" s="410"/>
      <c r="BP315" s="410"/>
      <c r="BQ315" s="410"/>
      <c r="BR315" s="410"/>
      <c r="BS315" s="410"/>
      <c r="BT315" s="410"/>
      <c r="BU315" s="410"/>
      <c r="BV315" s="410"/>
      <c r="BW315" s="410"/>
      <c r="BX315" s="410"/>
      <c r="BY315" s="410"/>
      <c r="BZ315" s="410"/>
      <c r="CA315" s="410"/>
      <c r="CB315" s="410"/>
      <c r="CC315" s="410"/>
      <c r="CD315" s="410"/>
      <c r="CE315" s="410"/>
      <c r="CF315" s="410"/>
      <c r="CG315" s="410"/>
      <c r="CH315" s="410"/>
      <c r="CI315" s="410"/>
      <c r="CJ315" s="410"/>
      <c r="CK315" s="410"/>
      <c r="CL315" s="410"/>
      <c r="CM315" s="410"/>
      <c r="CN315" s="410"/>
      <c r="CO315" s="410"/>
      <c r="CP315" s="410"/>
      <c r="CQ315" s="410"/>
      <c r="CR315" s="410"/>
      <c r="CS315" s="410"/>
      <c r="CT315" s="410"/>
      <c r="CU315" s="410"/>
      <c r="CV315" s="410"/>
      <c r="CW315" s="410"/>
      <c r="CX315" s="410"/>
      <c r="CY315" s="410"/>
      <c r="CZ315" s="410"/>
      <c r="DA315" s="410"/>
      <c r="DB315" s="410"/>
      <c r="DC315" s="410"/>
      <c r="DD315" s="410"/>
      <c r="DE315" s="410"/>
      <c r="DF315" s="410"/>
      <c r="DG315" s="410"/>
      <c r="DH315" s="410"/>
      <c r="DI315" s="410"/>
      <c r="DJ315" s="410"/>
      <c r="DK315" s="410"/>
      <c r="DL315" s="410"/>
      <c r="DM315" s="410"/>
      <c r="DN315" s="410"/>
      <c r="DO315" s="410"/>
      <c r="DP315" s="410"/>
      <c r="DQ315" s="410"/>
      <c r="DR315" s="410"/>
      <c r="DS315" s="410"/>
      <c r="DT315" s="410"/>
      <c r="DU315" s="410"/>
      <c r="DV315" s="410"/>
      <c r="DW315" s="410"/>
      <c r="DX315" s="410"/>
      <c r="DY315" s="410"/>
      <c r="DZ315" s="410"/>
      <c r="EA315" s="410"/>
      <c r="EB315" s="410"/>
      <c r="EC315" s="410"/>
      <c r="ED315" s="410"/>
      <c r="EE315" s="410"/>
      <c r="EF315" s="410"/>
      <c r="EG315" s="410"/>
      <c r="EH315" s="410"/>
      <c r="EI315" s="410"/>
      <c r="EJ315" s="410"/>
      <c r="EK315" s="410"/>
      <c r="EL315" s="410"/>
      <c r="EM315" s="410"/>
      <c r="EN315" s="410"/>
      <c r="EO315" s="410"/>
      <c r="EP315" s="410"/>
      <c r="EQ315" s="410"/>
      <c r="ER315" s="410"/>
      <c r="ES315" s="410"/>
      <c r="ET315" s="410"/>
      <c r="EU315" s="410"/>
      <c r="EV315" s="410"/>
      <c r="EW315" s="410"/>
      <c r="EX315" s="410"/>
      <c r="EY315" s="410"/>
      <c r="EZ315" s="410"/>
      <c r="FA315" s="410"/>
      <c r="FB315" s="410"/>
      <c r="FC315" s="410"/>
      <c r="FD315" s="410"/>
      <c r="FE315" s="410"/>
      <c r="FF315" s="410"/>
      <c r="FG315" s="411"/>
      <c r="FH315" s="411"/>
      <c r="FI315" s="411"/>
      <c r="FJ315" s="411"/>
      <c r="FK315" s="411"/>
      <c r="FL315" s="411"/>
      <c r="FM315" s="411"/>
      <c r="FN315" s="411"/>
      <c r="FO315" s="411"/>
      <c r="FP315" s="410"/>
      <c r="FQ315" s="410"/>
      <c r="FR315" s="410"/>
      <c r="FS315" s="410"/>
      <c r="FT315" s="410"/>
      <c r="FU315" s="410"/>
      <c r="FV315" s="410"/>
      <c r="FW315" s="410"/>
      <c r="FX315" s="410"/>
      <c r="FY315" s="411"/>
      <c r="FZ315" s="411"/>
      <c r="GA315" s="411"/>
      <c r="GB315" s="411"/>
      <c r="GC315" s="411"/>
      <c r="GD315" s="411"/>
      <c r="GE315" s="411"/>
      <c r="GF315" s="411"/>
      <c r="GG315" s="411"/>
      <c r="GH315" s="411"/>
      <c r="GI315" s="411"/>
      <c r="GJ315" s="411"/>
      <c r="GK315" s="411"/>
      <c r="GL315" s="411"/>
      <c r="GM315" s="411"/>
      <c r="GN315" s="411"/>
      <c r="GO315" s="411"/>
      <c r="GP315" s="411"/>
      <c r="GQ315" s="411"/>
      <c r="GR315" s="411"/>
      <c r="GS315" s="411"/>
      <c r="GT315" s="411"/>
      <c r="GU315" s="411"/>
      <c r="GV315" s="411"/>
      <c r="GW315" s="411"/>
      <c r="GX315" s="411"/>
      <c r="GY315" s="411"/>
      <c r="GZ315" s="411"/>
      <c r="HA315" s="411"/>
      <c r="HB315" s="411"/>
      <c r="HC315" s="411"/>
      <c r="HD315" s="411"/>
      <c r="HE315" s="411"/>
      <c r="HF315" s="411"/>
      <c r="HG315" s="411"/>
      <c r="HH315" s="411"/>
      <c r="HI315" s="411"/>
      <c r="HJ315" s="411"/>
      <c r="HK315" s="411"/>
      <c r="HL315" s="411"/>
      <c r="HM315" s="411"/>
      <c r="HN315" s="411"/>
      <c r="HO315" s="411"/>
      <c r="HP315" s="411"/>
      <c r="HQ315" s="409"/>
      <c r="HR315" s="409"/>
      <c r="HS315" s="409"/>
      <c r="HT315" s="409"/>
      <c r="HU315" s="409"/>
      <c r="HV315" s="409"/>
      <c r="HW315" s="409"/>
      <c r="HX315" s="412"/>
      <c r="HY315" s="412"/>
      <c r="HZ315" s="412"/>
      <c r="IA315" s="412"/>
      <c r="IB315" s="412"/>
      <c r="IC315" s="412"/>
      <c r="ID315" s="412"/>
      <c r="IE315" s="412"/>
      <c r="IF315" s="412"/>
      <c r="IG315" s="412"/>
      <c r="IH315" s="412"/>
      <c r="II315" s="412"/>
      <c r="IJ315" s="412"/>
      <c r="IK315" s="412"/>
      <c r="IL315" s="412"/>
      <c r="IM315" s="412"/>
      <c r="IN315" s="412"/>
      <c r="IO315" s="412"/>
      <c r="IP315" s="412"/>
      <c r="IQ315" s="412"/>
      <c r="IR315" s="412"/>
      <c r="IS315" s="412"/>
      <c r="IT315" s="412"/>
      <c r="IU315" s="412"/>
      <c r="IV315" s="412"/>
      <c r="IW315" s="412"/>
      <c r="IX315" s="412"/>
      <c r="IY315" s="412"/>
      <c r="IZ315" s="412"/>
      <c r="JA315" s="412"/>
      <c r="JB315" s="412"/>
      <c r="JC315" s="412"/>
      <c r="JD315" s="412"/>
      <c r="JE315" s="412"/>
      <c r="JF315" s="412"/>
      <c r="JG315" s="412"/>
      <c r="JH315" s="412"/>
      <c r="JI315" s="412"/>
      <c r="JJ315" s="412"/>
      <c r="JK315" s="412"/>
      <c r="JL315" s="412"/>
      <c r="JM315" s="412"/>
      <c r="JN315" s="412"/>
      <c r="JO315" s="412"/>
      <c r="JP315" s="412"/>
      <c r="JQ315" s="412"/>
      <c r="JR315" s="412"/>
      <c r="JS315" s="412"/>
      <c r="JT315" s="412"/>
      <c r="JU315" s="412"/>
      <c r="JV315" s="412"/>
      <c r="JW315" s="412"/>
      <c r="JX315" s="349"/>
      <c r="JY315" s="349"/>
      <c r="JZ315" s="349"/>
      <c r="KA315" s="349"/>
      <c r="KB315" s="349"/>
      <c r="KC315" s="349"/>
      <c r="KD315" s="349"/>
      <c r="KE315" s="349"/>
      <c r="KF315" s="349"/>
      <c r="KG315" s="349"/>
      <c r="KH315" s="349"/>
      <c r="KI315" s="349"/>
      <c r="KJ315" s="349"/>
      <c r="KK315" s="349"/>
      <c r="KL315" s="349"/>
      <c r="KM315" s="349"/>
      <c r="KN315" s="349"/>
      <c r="KO315" s="349"/>
      <c r="KP315" s="349"/>
      <c r="KQ315" s="349"/>
      <c r="KR315" s="349"/>
      <c r="KS315" s="349"/>
      <c r="KT315" s="349"/>
      <c r="KU315" s="349"/>
      <c r="KV315" s="349"/>
      <c r="KW315" s="349"/>
    </row>
    <row r="316" spans="1:310" x14ac:dyDescent="0.2">
      <c r="A316" s="292"/>
      <c r="B316" s="241"/>
      <c r="C316" s="343"/>
      <c r="D316" s="172"/>
      <c r="E316" s="170"/>
      <c r="F316" s="170"/>
      <c r="G316" s="170"/>
      <c r="H316" s="170"/>
      <c r="I316" s="170"/>
      <c r="J316" s="170"/>
      <c r="K316" s="170"/>
      <c r="L316" s="170"/>
      <c r="M316" s="170"/>
      <c r="N316" s="170"/>
      <c r="O316" s="170"/>
      <c r="P316" s="170"/>
      <c r="Q316" s="170"/>
      <c r="R316" s="170"/>
      <c r="S316" s="170"/>
      <c r="T316" s="170"/>
      <c r="U316" s="170"/>
      <c r="V316" s="170"/>
      <c r="W316" s="170"/>
      <c r="X316" s="170"/>
      <c r="Y316" s="170"/>
      <c r="Z316" s="170"/>
      <c r="AA316" s="170"/>
      <c r="AB316" s="170"/>
      <c r="AC316" s="170"/>
      <c r="AD316" s="170"/>
      <c r="AE316" s="170"/>
      <c r="AF316" s="170"/>
      <c r="AG316" s="170"/>
      <c r="AH316" s="170"/>
      <c r="AI316" s="170"/>
      <c r="AJ316" s="170"/>
      <c r="AK316" s="170"/>
      <c r="AL316" s="170"/>
      <c r="AM316" s="170"/>
      <c r="AN316" s="170"/>
      <c r="AO316" s="170"/>
      <c r="AP316" s="170"/>
      <c r="AQ316" s="170"/>
      <c r="AR316" s="170"/>
      <c r="AS316" s="170"/>
      <c r="AT316" s="170"/>
      <c r="AU316" s="170"/>
      <c r="AV316" s="170"/>
      <c r="AW316" s="170"/>
      <c r="AX316" s="170"/>
      <c r="AY316" s="170"/>
      <c r="AZ316" s="170"/>
      <c r="BA316" s="170"/>
      <c r="BB316" s="170"/>
      <c r="BC316" s="170"/>
      <c r="BD316" s="170"/>
      <c r="BE316" s="170"/>
      <c r="BF316" s="170"/>
      <c r="BG316" s="170"/>
      <c r="BH316" s="170"/>
      <c r="BI316" s="170"/>
      <c r="BJ316" s="170"/>
      <c r="BK316" s="170"/>
      <c r="BL316" s="170"/>
      <c r="BM316" s="170"/>
      <c r="BN316" s="170"/>
      <c r="BO316" s="170"/>
      <c r="BP316" s="170"/>
      <c r="BQ316" s="170"/>
      <c r="BR316" s="170"/>
      <c r="BS316" s="170"/>
      <c r="BT316" s="170"/>
      <c r="BU316" s="170"/>
      <c r="BV316" s="170"/>
      <c r="BW316" s="170"/>
      <c r="BX316" s="170"/>
      <c r="BY316" s="170"/>
      <c r="BZ316" s="170"/>
      <c r="CA316" s="170"/>
      <c r="CB316" s="170"/>
      <c r="CC316" s="170"/>
      <c r="CD316" s="170"/>
      <c r="CE316" s="170"/>
      <c r="CF316" s="170"/>
      <c r="CG316" s="170"/>
      <c r="CH316" s="170"/>
      <c r="CI316" s="170"/>
      <c r="CJ316" s="170"/>
      <c r="CK316" s="170"/>
      <c r="CL316" s="170"/>
      <c r="CM316" s="170"/>
      <c r="CN316" s="170"/>
      <c r="CO316" s="170"/>
      <c r="CP316" s="170"/>
      <c r="CQ316" s="170"/>
      <c r="CR316" s="170"/>
      <c r="CS316" s="170"/>
      <c r="CT316" s="170"/>
      <c r="CU316" s="170"/>
      <c r="CV316" s="170"/>
      <c r="CW316" s="170"/>
      <c r="CX316" s="170"/>
      <c r="CY316" s="170"/>
      <c r="CZ316" s="170"/>
      <c r="DA316" s="170"/>
      <c r="DB316" s="170"/>
      <c r="DC316" s="170"/>
      <c r="DD316" s="170"/>
      <c r="DE316" s="170"/>
      <c r="DF316" s="170"/>
      <c r="DG316" s="170"/>
      <c r="DH316" s="170"/>
      <c r="DI316" s="170"/>
      <c r="DJ316" s="170"/>
      <c r="DK316" s="170"/>
      <c r="DL316" s="170"/>
      <c r="DM316" s="170"/>
      <c r="DN316" s="170"/>
      <c r="DO316" s="170"/>
      <c r="DP316" s="170"/>
      <c r="DQ316" s="170"/>
      <c r="DR316" s="170"/>
      <c r="DS316" s="170"/>
      <c r="DT316" s="170"/>
      <c r="DU316" s="170"/>
      <c r="DV316" s="170"/>
      <c r="DW316" s="170"/>
      <c r="DX316" s="170"/>
      <c r="DY316" s="170"/>
      <c r="DZ316" s="170"/>
      <c r="EA316" s="170"/>
      <c r="EB316" s="170"/>
      <c r="EC316" s="170"/>
      <c r="ED316" s="170"/>
      <c r="EE316" s="170"/>
      <c r="EF316" s="170"/>
      <c r="EG316" s="170"/>
      <c r="EH316" s="170"/>
      <c r="EI316" s="170"/>
      <c r="EJ316" s="170"/>
      <c r="EK316" s="170"/>
      <c r="EL316" s="170"/>
      <c r="EM316" s="170"/>
      <c r="EN316" s="170"/>
      <c r="EO316" s="170"/>
      <c r="EP316" s="170"/>
      <c r="EQ316" s="170"/>
      <c r="ER316" s="170"/>
      <c r="ES316" s="170"/>
      <c r="ET316" s="170"/>
      <c r="EU316" s="170"/>
      <c r="EV316" s="170"/>
      <c r="EW316" s="170"/>
      <c r="EX316" s="170"/>
      <c r="EY316" s="170"/>
      <c r="EZ316" s="170"/>
      <c r="FA316" s="170"/>
      <c r="FB316" s="170"/>
      <c r="FC316" s="170"/>
      <c r="FD316" s="170"/>
      <c r="FE316" s="170"/>
      <c r="FF316" s="170"/>
      <c r="FG316" s="170"/>
      <c r="FH316" s="170"/>
      <c r="FI316" s="170"/>
      <c r="FJ316" s="170"/>
      <c r="FK316" s="170"/>
      <c r="FL316" s="170"/>
      <c r="FM316" s="170"/>
      <c r="FN316" s="170"/>
      <c r="FO316" s="170"/>
      <c r="FP316" s="170"/>
      <c r="FQ316" s="170"/>
      <c r="FR316" s="170"/>
      <c r="FS316" s="170"/>
      <c r="FT316" s="170"/>
      <c r="FU316" s="170"/>
      <c r="FV316" s="170"/>
      <c r="FW316" s="170"/>
      <c r="FX316" s="170"/>
      <c r="FY316" s="170"/>
      <c r="FZ316" s="170"/>
      <c r="GA316" s="170"/>
      <c r="GB316" s="170"/>
      <c r="GC316" s="170"/>
      <c r="GD316" s="170"/>
      <c r="GE316" s="170"/>
      <c r="GF316" s="170"/>
      <c r="GG316" s="170"/>
      <c r="GH316" s="170"/>
      <c r="GI316" s="170"/>
      <c r="GJ316" s="170"/>
      <c r="GK316" s="170"/>
      <c r="GL316" s="170"/>
      <c r="GM316" s="170"/>
      <c r="GN316" s="170"/>
      <c r="GO316" s="170"/>
      <c r="GP316" s="170"/>
      <c r="GQ316" s="170"/>
      <c r="GR316" s="170"/>
      <c r="GS316" s="170"/>
      <c r="GT316" s="170"/>
      <c r="GU316" s="170"/>
      <c r="GV316" s="170"/>
      <c r="GW316" s="170"/>
      <c r="GX316" s="170"/>
      <c r="GY316" s="170"/>
      <c r="GZ316" s="170"/>
      <c r="HA316" s="170"/>
      <c r="HB316" s="170"/>
      <c r="HC316" s="170"/>
      <c r="HD316" s="170"/>
      <c r="HE316" s="170"/>
      <c r="HF316" s="170"/>
      <c r="HG316" s="170"/>
      <c r="HH316" s="170"/>
      <c r="HI316" s="170"/>
      <c r="HJ316" s="170"/>
      <c r="HK316" s="170"/>
      <c r="HL316" s="170"/>
      <c r="HM316" s="170"/>
      <c r="HN316" s="170"/>
      <c r="HO316" s="170"/>
      <c r="HP316" s="170"/>
      <c r="HQ316" s="172"/>
      <c r="HR316" s="172"/>
      <c r="HS316" s="172"/>
      <c r="HT316" s="172"/>
      <c r="HU316" s="172"/>
      <c r="HV316" s="172"/>
      <c r="HW316" s="172"/>
      <c r="HX316" s="173"/>
      <c r="HY316" s="173"/>
      <c r="HZ316" s="173"/>
      <c r="IA316" s="173"/>
      <c r="IB316" s="173"/>
      <c r="IC316" s="173"/>
      <c r="ID316" s="173"/>
      <c r="IE316" s="173"/>
      <c r="IF316" s="173"/>
      <c r="IG316" s="173"/>
      <c r="IH316" s="173"/>
      <c r="II316" s="173"/>
      <c r="IJ316" s="173"/>
      <c r="IK316" s="173"/>
      <c r="IL316" s="173"/>
      <c r="IM316" s="173"/>
      <c r="IN316" s="173"/>
      <c r="IO316" s="173"/>
      <c r="IP316" s="173"/>
      <c r="IQ316" s="173"/>
      <c r="IR316" s="173"/>
      <c r="IS316" s="173"/>
      <c r="IT316" s="173"/>
      <c r="IU316" s="173"/>
      <c r="IV316" s="173"/>
      <c r="IW316" s="173"/>
      <c r="IX316" s="173"/>
      <c r="IY316" s="173"/>
      <c r="IZ316" s="173"/>
      <c r="JA316" s="173"/>
      <c r="JB316" s="173"/>
      <c r="JC316" s="173"/>
      <c r="JD316" s="173"/>
      <c r="JE316" s="173"/>
      <c r="JF316" s="173"/>
      <c r="JG316" s="173"/>
      <c r="JH316" s="173"/>
      <c r="JI316" s="173"/>
      <c r="JJ316" s="173"/>
      <c r="JK316" s="173"/>
      <c r="JL316" s="173"/>
      <c r="JM316" s="173"/>
      <c r="JN316" s="173"/>
      <c r="JO316" s="173"/>
      <c r="JP316" s="173"/>
      <c r="JQ316" s="173"/>
      <c r="JR316" s="173"/>
      <c r="JS316" s="173"/>
      <c r="JT316" s="173"/>
      <c r="JU316" s="173"/>
      <c r="JV316" s="173"/>
      <c r="JW316" s="173"/>
      <c r="JX316" s="349"/>
      <c r="JY316" s="349"/>
      <c r="JZ316" s="349"/>
      <c r="KA316" s="349"/>
      <c r="KB316" s="349"/>
      <c r="KC316" s="349"/>
      <c r="KD316" s="349"/>
      <c r="KE316" s="349"/>
      <c r="KF316" s="349"/>
      <c r="KG316" s="349"/>
      <c r="KH316" s="349"/>
      <c r="KI316" s="349"/>
      <c r="KJ316" s="349"/>
      <c r="KK316" s="349"/>
      <c r="KL316" s="349"/>
      <c r="KM316" s="349"/>
      <c r="KN316" s="349"/>
      <c r="KO316" s="349"/>
      <c r="KP316" s="349"/>
      <c r="KQ316" s="349"/>
      <c r="KR316" s="349"/>
      <c r="KS316" s="349"/>
      <c r="KT316" s="349"/>
      <c r="KU316" s="349"/>
      <c r="KV316" s="349"/>
      <c r="KW316" s="349"/>
    </row>
    <row r="317" spans="1:310" x14ac:dyDescent="0.2">
      <c r="A317" s="292"/>
      <c r="B317" s="241"/>
      <c r="C317" s="343"/>
      <c r="D317" s="172"/>
      <c r="E317" s="170"/>
      <c r="F317" s="170"/>
      <c r="G317" s="170"/>
      <c r="H317" s="170"/>
      <c r="I317" s="170"/>
      <c r="J317" s="170"/>
      <c r="K317" s="170"/>
      <c r="L317" s="170"/>
      <c r="M317" s="174"/>
      <c r="N317" s="170"/>
      <c r="O317" s="170"/>
      <c r="P317" s="170"/>
      <c r="Q317" s="170"/>
      <c r="R317" s="170"/>
      <c r="S317" s="170"/>
      <c r="T317" s="170"/>
      <c r="U317" s="170"/>
      <c r="V317" s="170"/>
      <c r="W317" s="170"/>
      <c r="X317" s="170"/>
      <c r="Y317" s="170"/>
      <c r="Z317" s="170"/>
      <c r="AA317" s="170"/>
      <c r="AB317" s="170"/>
      <c r="AC317" s="170"/>
      <c r="AD317" s="170"/>
      <c r="AE317" s="170"/>
      <c r="AF317" s="170"/>
      <c r="AG317" s="170"/>
      <c r="AH317" s="170"/>
      <c r="AI317" s="170"/>
      <c r="AJ317" s="170"/>
      <c r="AK317" s="170"/>
      <c r="AL317" s="170"/>
      <c r="AM317" s="170"/>
      <c r="AN317" s="170"/>
      <c r="AO317" s="170"/>
      <c r="AP317" s="170"/>
      <c r="AQ317" s="170"/>
      <c r="AR317" s="170"/>
      <c r="AS317" s="170"/>
      <c r="AT317" s="170"/>
      <c r="AU317" s="170"/>
      <c r="AV317" s="170"/>
      <c r="AW317" s="170"/>
      <c r="AX317" s="170"/>
      <c r="AY317" s="170"/>
      <c r="AZ317" s="170"/>
      <c r="BA317" s="170"/>
      <c r="BB317" s="170"/>
      <c r="BC317" s="170"/>
      <c r="BD317" s="170"/>
      <c r="BE317" s="170"/>
      <c r="BF317" s="170"/>
      <c r="BG317" s="170"/>
      <c r="BH317" s="170"/>
      <c r="BI317" s="170"/>
      <c r="BJ317" s="170"/>
      <c r="BK317" s="170"/>
      <c r="BL317" s="170"/>
      <c r="BM317" s="170"/>
      <c r="BN317" s="170"/>
      <c r="BO317" s="170"/>
      <c r="BP317" s="170"/>
      <c r="BQ317" s="170"/>
      <c r="BR317" s="170"/>
      <c r="BS317" s="170"/>
      <c r="BT317" s="170"/>
      <c r="BU317" s="170"/>
      <c r="BV317" s="170"/>
      <c r="BW317" s="170"/>
      <c r="BX317" s="170"/>
      <c r="BY317" s="170"/>
      <c r="BZ317" s="170"/>
      <c r="CA317" s="170"/>
      <c r="CB317" s="170"/>
      <c r="CC317" s="170"/>
      <c r="CD317" s="170"/>
      <c r="CE317" s="170"/>
      <c r="CF317" s="170"/>
      <c r="CG317" s="170"/>
      <c r="CH317" s="170"/>
      <c r="CI317" s="170"/>
      <c r="CJ317" s="170"/>
      <c r="CK317" s="170"/>
      <c r="CL317" s="170"/>
      <c r="CM317" s="170"/>
      <c r="CN317" s="170"/>
      <c r="CO317" s="170"/>
      <c r="CP317" s="170"/>
      <c r="CQ317" s="170"/>
      <c r="CR317" s="170"/>
      <c r="CS317" s="170"/>
      <c r="CT317" s="170"/>
      <c r="CU317" s="170"/>
      <c r="CV317" s="170"/>
      <c r="CW317" s="170"/>
      <c r="CX317" s="170"/>
      <c r="CY317" s="170"/>
      <c r="CZ317" s="170"/>
      <c r="DA317" s="170"/>
      <c r="DB317" s="170"/>
      <c r="DC317" s="170"/>
      <c r="DD317" s="170"/>
      <c r="DE317" s="170"/>
      <c r="DF317" s="170"/>
      <c r="DG317" s="170"/>
      <c r="DH317" s="170"/>
      <c r="DI317" s="170"/>
      <c r="DJ317" s="170"/>
      <c r="DK317" s="170"/>
      <c r="DL317" s="170"/>
      <c r="DM317" s="170"/>
      <c r="DN317" s="170"/>
      <c r="DO317" s="170"/>
      <c r="DP317" s="170"/>
      <c r="DQ317" s="170"/>
      <c r="DR317" s="170"/>
      <c r="DS317" s="170"/>
      <c r="DT317" s="170"/>
      <c r="DU317" s="170"/>
      <c r="DV317" s="170"/>
      <c r="DW317" s="170"/>
      <c r="DX317" s="170"/>
      <c r="DY317" s="170"/>
      <c r="DZ317" s="170"/>
      <c r="EA317" s="170"/>
      <c r="EB317" s="170"/>
      <c r="EC317" s="170"/>
      <c r="ED317" s="170"/>
      <c r="EE317" s="170"/>
      <c r="EF317" s="170"/>
      <c r="EG317" s="170"/>
      <c r="EH317" s="170"/>
      <c r="EI317" s="170"/>
      <c r="EJ317" s="170"/>
      <c r="EK317" s="170"/>
      <c r="EL317" s="170"/>
      <c r="EM317" s="170"/>
      <c r="EN317" s="170"/>
      <c r="EO317" s="170"/>
      <c r="EP317" s="170"/>
      <c r="EQ317" s="170"/>
      <c r="ER317" s="170"/>
      <c r="ES317" s="170"/>
      <c r="ET317" s="170"/>
      <c r="EU317" s="170"/>
      <c r="EV317" s="170"/>
      <c r="EW317" s="170"/>
      <c r="EX317" s="170"/>
      <c r="EY317" s="170"/>
      <c r="EZ317" s="170"/>
      <c r="FA317" s="170"/>
      <c r="FB317" s="170"/>
      <c r="FC317" s="170"/>
      <c r="FD317" s="170"/>
      <c r="FE317" s="170"/>
      <c r="FF317" s="170"/>
      <c r="FG317" s="170"/>
      <c r="FH317" s="170"/>
      <c r="FI317" s="170"/>
      <c r="FJ317" s="170"/>
      <c r="FK317" s="170"/>
      <c r="FL317" s="170"/>
      <c r="FM317" s="170"/>
      <c r="FN317" s="170"/>
      <c r="FO317" s="170"/>
      <c r="FP317" s="170"/>
      <c r="FQ317" s="170"/>
      <c r="FR317" s="170"/>
      <c r="FS317" s="170"/>
      <c r="FT317" s="170"/>
      <c r="FU317" s="170"/>
      <c r="FV317" s="170"/>
      <c r="FW317" s="170"/>
      <c r="FX317" s="170"/>
      <c r="FY317" s="170"/>
      <c r="FZ317" s="170"/>
      <c r="GA317" s="170"/>
      <c r="GB317" s="170"/>
      <c r="GC317" s="170"/>
      <c r="GD317" s="170"/>
      <c r="GE317" s="170"/>
      <c r="GF317" s="170"/>
      <c r="GG317" s="170"/>
      <c r="GH317" s="170"/>
      <c r="GI317" s="170"/>
      <c r="GJ317" s="170"/>
      <c r="GK317" s="170"/>
      <c r="GL317" s="170"/>
      <c r="GM317" s="170"/>
      <c r="GN317" s="170"/>
      <c r="GO317" s="170"/>
      <c r="GP317" s="170"/>
      <c r="GQ317" s="170"/>
      <c r="GR317" s="170"/>
      <c r="GS317" s="170"/>
      <c r="GT317" s="170"/>
      <c r="GU317" s="170"/>
      <c r="GV317" s="170"/>
      <c r="GW317" s="170"/>
      <c r="GX317" s="170"/>
      <c r="GY317" s="170"/>
      <c r="GZ317" s="170"/>
      <c r="HA317" s="170"/>
      <c r="HB317" s="170"/>
      <c r="HC317" s="170"/>
      <c r="HD317" s="170"/>
      <c r="HE317" s="170"/>
      <c r="HF317" s="170"/>
      <c r="HG317" s="170"/>
      <c r="HH317" s="170"/>
      <c r="HI317" s="170"/>
      <c r="HJ317" s="170"/>
      <c r="HK317" s="170"/>
      <c r="HL317" s="170"/>
      <c r="HM317" s="170"/>
      <c r="HN317" s="170"/>
      <c r="HO317" s="170"/>
      <c r="HP317" s="170"/>
      <c r="HQ317" s="172"/>
      <c r="HR317" s="172"/>
      <c r="HS317" s="172"/>
      <c r="HT317" s="172"/>
      <c r="HU317" s="172"/>
      <c r="HV317" s="172"/>
      <c r="HW317" s="172"/>
      <c r="HX317" s="173"/>
      <c r="HY317" s="173"/>
      <c r="HZ317" s="173"/>
      <c r="IA317" s="173"/>
      <c r="IB317" s="173"/>
      <c r="IC317" s="173"/>
      <c r="ID317" s="173"/>
      <c r="IE317" s="173"/>
      <c r="IF317" s="173"/>
      <c r="IG317" s="173"/>
      <c r="IH317" s="173"/>
      <c r="II317" s="173"/>
      <c r="IJ317" s="173"/>
      <c r="IK317" s="173"/>
      <c r="IL317" s="173"/>
      <c r="IM317" s="173"/>
      <c r="IN317" s="173"/>
      <c r="IO317" s="173"/>
      <c r="IP317" s="173"/>
      <c r="IQ317" s="173"/>
      <c r="IR317" s="173"/>
      <c r="IS317" s="173"/>
      <c r="IT317" s="173"/>
      <c r="IU317" s="173"/>
      <c r="IV317" s="173"/>
      <c r="IW317" s="173"/>
      <c r="IX317" s="173"/>
      <c r="IY317" s="173"/>
      <c r="IZ317" s="173"/>
      <c r="JA317" s="173"/>
      <c r="JB317" s="173"/>
      <c r="JC317" s="173"/>
      <c r="JD317" s="173"/>
      <c r="JE317" s="173"/>
      <c r="JF317" s="173"/>
      <c r="JG317" s="173"/>
      <c r="JH317" s="173"/>
      <c r="JI317" s="173"/>
      <c r="JJ317" s="173"/>
      <c r="JK317" s="173"/>
      <c r="JL317" s="173"/>
      <c r="JM317" s="173"/>
      <c r="JN317" s="173"/>
      <c r="JO317" s="173"/>
      <c r="JP317" s="173"/>
      <c r="JQ317" s="173"/>
      <c r="JR317" s="173"/>
      <c r="JS317" s="173"/>
      <c r="JT317" s="173"/>
      <c r="JU317" s="173"/>
      <c r="JV317" s="173"/>
      <c r="JW317" s="173"/>
      <c r="JX317" s="349"/>
      <c r="JY317" s="349"/>
      <c r="JZ317" s="349"/>
      <c r="KA317" s="349"/>
      <c r="KB317" s="349"/>
      <c r="KC317" s="349"/>
      <c r="KD317" s="349"/>
      <c r="KE317" s="349"/>
      <c r="KF317" s="349"/>
      <c r="KG317" s="349"/>
      <c r="KH317" s="349"/>
      <c r="KI317" s="349"/>
      <c r="KJ317" s="349"/>
      <c r="KK317" s="349"/>
      <c r="KL317" s="349"/>
      <c r="KM317" s="349"/>
      <c r="KN317" s="349"/>
      <c r="KO317" s="349"/>
      <c r="KP317" s="349"/>
      <c r="KQ317" s="349"/>
      <c r="KR317" s="349"/>
      <c r="KS317" s="349"/>
      <c r="KT317" s="349"/>
      <c r="KU317" s="349"/>
      <c r="KV317" s="349"/>
      <c r="KW317" s="349"/>
    </row>
    <row r="318" spans="1:310" ht="13.5" thickBot="1" x14ac:dyDescent="0.25">
      <c r="A318" s="292"/>
      <c r="B318" s="241"/>
      <c r="C318" s="343"/>
      <c r="D318" s="280"/>
      <c r="E318" s="247"/>
      <c r="F318" s="247"/>
      <c r="G318" s="247"/>
      <c r="H318" s="247"/>
      <c r="I318" s="247"/>
      <c r="J318" s="247"/>
      <c r="K318" s="247"/>
      <c r="L318" s="247"/>
      <c r="M318" s="247"/>
      <c r="N318" s="247"/>
      <c r="O318" s="247"/>
      <c r="P318" s="247"/>
      <c r="Q318" s="247"/>
      <c r="R318" s="247"/>
      <c r="S318" s="247"/>
      <c r="T318" s="247"/>
      <c r="U318" s="247"/>
      <c r="V318" s="247"/>
      <c r="W318" s="247"/>
      <c r="X318" s="247"/>
      <c r="Y318" s="247"/>
      <c r="Z318" s="247"/>
      <c r="AA318" s="247"/>
      <c r="AB318" s="247"/>
      <c r="AC318" s="247"/>
      <c r="AD318" s="247"/>
      <c r="AE318" s="247"/>
      <c r="AF318" s="247"/>
      <c r="AG318" s="247"/>
      <c r="AH318" s="247"/>
      <c r="AI318" s="247"/>
      <c r="AJ318" s="247"/>
      <c r="AK318" s="247"/>
      <c r="AL318" s="247"/>
      <c r="AM318" s="247"/>
      <c r="AN318" s="247"/>
      <c r="AO318" s="247"/>
      <c r="AP318" s="247"/>
      <c r="AQ318" s="247"/>
      <c r="AR318" s="247"/>
      <c r="AS318" s="247"/>
      <c r="AT318" s="247"/>
      <c r="AU318" s="247"/>
      <c r="AV318" s="247"/>
      <c r="AW318" s="247"/>
      <c r="AX318" s="247"/>
      <c r="AY318" s="247"/>
      <c r="AZ318" s="247"/>
      <c r="BA318" s="247"/>
      <c r="BB318" s="247"/>
      <c r="BC318" s="247"/>
      <c r="BD318" s="247"/>
      <c r="BE318" s="247"/>
      <c r="BF318" s="247"/>
      <c r="BG318" s="247"/>
      <c r="BH318" s="247"/>
      <c r="BI318" s="247"/>
      <c r="BJ318" s="247"/>
      <c r="BK318" s="247"/>
      <c r="BL318" s="247"/>
      <c r="BM318" s="247"/>
      <c r="BN318" s="247"/>
      <c r="BO318" s="247"/>
      <c r="BP318" s="247"/>
      <c r="BQ318" s="247"/>
      <c r="BR318" s="247"/>
      <c r="BS318" s="247"/>
      <c r="BT318" s="247"/>
      <c r="BU318" s="247"/>
      <c r="BV318" s="247"/>
      <c r="BW318" s="247"/>
      <c r="BX318" s="247"/>
      <c r="BY318" s="247"/>
      <c r="BZ318" s="247"/>
      <c r="CA318" s="247"/>
      <c r="CB318" s="247"/>
      <c r="CC318" s="247"/>
      <c r="CD318" s="247"/>
      <c r="CE318" s="247"/>
      <c r="CF318" s="247"/>
      <c r="CG318" s="247"/>
      <c r="CH318" s="247"/>
      <c r="CI318" s="247"/>
      <c r="CJ318" s="247"/>
      <c r="CK318" s="247"/>
      <c r="CL318" s="247"/>
      <c r="CM318" s="247"/>
      <c r="CN318" s="247"/>
      <c r="CO318" s="247"/>
      <c r="CP318" s="247"/>
      <c r="CQ318" s="247"/>
      <c r="CR318" s="247"/>
      <c r="CS318" s="247"/>
      <c r="CT318" s="247"/>
      <c r="CU318" s="247"/>
      <c r="CV318" s="247"/>
      <c r="CW318" s="247"/>
      <c r="CX318" s="247"/>
      <c r="CY318" s="247"/>
      <c r="CZ318" s="247"/>
      <c r="DA318" s="247"/>
      <c r="DB318" s="247"/>
      <c r="DC318" s="247"/>
      <c r="DD318" s="247"/>
      <c r="DE318" s="247"/>
      <c r="DF318" s="247"/>
      <c r="DG318" s="247"/>
      <c r="DH318" s="247"/>
      <c r="DI318" s="247"/>
      <c r="DJ318" s="247"/>
      <c r="DK318" s="247"/>
      <c r="DL318" s="247"/>
      <c r="DM318" s="247"/>
      <c r="DN318" s="247"/>
      <c r="DO318" s="247"/>
      <c r="DP318" s="247"/>
      <c r="DQ318" s="247"/>
      <c r="DR318" s="247"/>
      <c r="DS318" s="247"/>
      <c r="DT318" s="247"/>
      <c r="DU318" s="247"/>
      <c r="DV318" s="247"/>
      <c r="DW318" s="247"/>
      <c r="DX318" s="247"/>
      <c r="DY318" s="247"/>
      <c r="DZ318" s="247"/>
      <c r="EA318" s="247"/>
      <c r="EB318" s="247"/>
      <c r="EC318" s="247"/>
      <c r="ED318" s="247"/>
      <c r="EE318" s="247"/>
      <c r="EF318" s="247"/>
      <c r="EG318" s="247"/>
      <c r="EH318" s="247"/>
      <c r="EI318" s="247"/>
      <c r="EJ318" s="247"/>
      <c r="EK318" s="247"/>
      <c r="EL318" s="247"/>
      <c r="EM318" s="247"/>
      <c r="EN318" s="247"/>
      <c r="EO318" s="247"/>
      <c r="EP318" s="247"/>
      <c r="EQ318" s="247"/>
      <c r="ER318" s="247"/>
      <c r="ES318" s="247"/>
      <c r="ET318" s="247"/>
      <c r="EU318" s="247"/>
      <c r="EV318" s="247"/>
      <c r="EW318" s="247"/>
      <c r="EX318" s="247"/>
      <c r="EY318" s="247"/>
      <c r="EZ318" s="247"/>
      <c r="FA318" s="247"/>
      <c r="FB318" s="247"/>
      <c r="FC318" s="247"/>
      <c r="FD318" s="247"/>
      <c r="FE318" s="247"/>
      <c r="FF318" s="247"/>
      <c r="FG318" s="247"/>
      <c r="FH318" s="247"/>
      <c r="FI318" s="247"/>
      <c r="FJ318" s="247"/>
      <c r="FK318" s="247"/>
      <c r="FL318" s="247"/>
      <c r="FM318" s="247"/>
      <c r="FN318" s="247"/>
      <c r="FO318" s="247"/>
      <c r="FP318" s="247"/>
      <c r="FQ318" s="247"/>
      <c r="FR318" s="247"/>
      <c r="FS318" s="247"/>
      <c r="FT318" s="247"/>
      <c r="FU318" s="247"/>
      <c r="FV318" s="247"/>
      <c r="FW318" s="247"/>
      <c r="FX318" s="247"/>
      <c r="FY318" s="247"/>
      <c r="FZ318" s="247"/>
      <c r="GA318" s="247"/>
      <c r="GB318" s="247"/>
      <c r="GC318" s="247"/>
      <c r="GD318" s="247"/>
      <c r="GE318" s="247"/>
      <c r="GF318" s="247"/>
      <c r="GG318" s="247"/>
      <c r="GH318" s="247"/>
      <c r="GI318" s="247"/>
      <c r="GJ318" s="247"/>
      <c r="GK318" s="247"/>
      <c r="GL318" s="247"/>
      <c r="GM318" s="247"/>
      <c r="GN318" s="247"/>
      <c r="GO318" s="247"/>
      <c r="GP318" s="247"/>
      <c r="GQ318" s="247"/>
      <c r="GR318" s="247"/>
      <c r="GS318" s="247"/>
      <c r="GT318" s="247"/>
      <c r="GU318" s="247"/>
      <c r="GV318" s="247"/>
      <c r="GW318" s="247"/>
      <c r="GX318" s="247"/>
      <c r="GY318" s="247"/>
      <c r="GZ318" s="247"/>
      <c r="HA318" s="247"/>
      <c r="HB318" s="247"/>
      <c r="HC318" s="247"/>
      <c r="HD318" s="247"/>
      <c r="HE318" s="247"/>
      <c r="HF318" s="247"/>
      <c r="HG318" s="247"/>
      <c r="HH318" s="247"/>
      <c r="HI318" s="247"/>
      <c r="HJ318" s="247"/>
      <c r="HK318" s="247"/>
      <c r="HL318" s="247"/>
      <c r="HM318" s="247"/>
      <c r="HN318" s="247"/>
      <c r="HO318" s="247"/>
      <c r="HP318" s="247"/>
      <c r="HQ318" s="280"/>
      <c r="HR318" s="280"/>
      <c r="HS318" s="280"/>
      <c r="HT318" s="280"/>
      <c r="HU318" s="280"/>
      <c r="HV318" s="280"/>
      <c r="HW318" s="280"/>
      <c r="HX318" s="281"/>
      <c r="HY318" s="281"/>
      <c r="HZ318" s="281"/>
      <c r="IA318" s="281"/>
      <c r="IB318" s="281"/>
      <c r="IC318" s="281"/>
      <c r="ID318" s="281"/>
      <c r="IE318" s="281"/>
      <c r="IF318" s="281"/>
      <c r="IG318" s="281"/>
      <c r="IH318" s="281"/>
      <c r="II318" s="281"/>
      <c r="IJ318" s="281"/>
      <c r="IK318" s="281"/>
      <c r="IL318" s="281"/>
      <c r="IM318" s="281"/>
      <c r="IN318" s="281"/>
      <c r="IO318" s="281"/>
      <c r="IP318" s="281"/>
      <c r="IQ318" s="281"/>
      <c r="IR318" s="281"/>
      <c r="IS318" s="281"/>
      <c r="IT318" s="281"/>
      <c r="IU318" s="281"/>
      <c r="IV318" s="281"/>
      <c r="IW318" s="281"/>
      <c r="IX318" s="281"/>
      <c r="IY318" s="281"/>
      <c r="IZ318" s="281"/>
      <c r="JA318" s="281"/>
      <c r="JB318" s="281"/>
      <c r="JC318" s="281"/>
      <c r="JD318" s="281"/>
      <c r="JE318" s="281"/>
      <c r="JF318" s="281"/>
      <c r="JG318" s="281"/>
      <c r="JH318" s="281"/>
      <c r="JI318" s="281"/>
      <c r="JJ318" s="281"/>
      <c r="JK318" s="281"/>
      <c r="JL318" s="281"/>
      <c r="JM318" s="281"/>
      <c r="JN318" s="281"/>
      <c r="JO318" s="281"/>
      <c r="JP318" s="281"/>
      <c r="JQ318" s="281"/>
      <c r="JR318" s="281"/>
      <c r="JS318" s="281"/>
      <c r="JT318" s="281"/>
      <c r="JU318" s="281"/>
      <c r="JV318" s="281"/>
      <c r="JW318" s="281"/>
      <c r="JX318" s="349"/>
      <c r="JY318" s="349"/>
      <c r="JZ318" s="349"/>
      <c r="KA318" s="349"/>
      <c r="KB318" s="349"/>
      <c r="KC318" s="349"/>
      <c r="KD318" s="349"/>
      <c r="KE318" s="349"/>
      <c r="KF318" s="349"/>
      <c r="KG318" s="349"/>
      <c r="KH318" s="349"/>
      <c r="KI318" s="349"/>
      <c r="KJ318" s="349"/>
      <c r="KK318" s="349"/>
      <c r="KL318" s="349"/>
      <c r="KM318" s="349"/>
      <c r="KN318" s="349"/>
      <c r="KO318" s="349"/>
      <c r="KP318" s="349"/>
      <c r="KQ318" s="349"/>
      <c r="KR318" s="349"/>
      <c r="KS318" s="349"/>
      <c r="KT318" s="349"/>
      <c r="KU318" s="349"/>
      <c r="KV318" s="349"/>
      <c r="KW318" s="349"/>
    </row>
    <row r="319" spans="1:310" ht="13.5" thickBot="1" x14ac:dyDescent="0.25">
      <c r="A319" s="413" t="s">
        <v>1167</v>
      </c>
      <c r="B319" s="414"/>
      <c r="C319" s="415"/>
      <c r="D319" s="256" t="s">
        <v>22</v>
      </c>
      <c r="E319" s="257">
        <v>6007307</v>
      </c>
      <c r="F319" s="257">
        <v>4884562</v>
      </c>
      <c r="G319" s="257">
        <v>5464112</v>
      </c>
      <c r="H319" s="257">
        <v>3890702</v>
      </c>
      <c r="I319" s="257">
        <v>2425385</v>
      </c>
      <c r="J319" s="257">
        <v>1286613</v>
      </c>
      <c r="K319" s="257">
        <v>880510</v>
      </c>
      <c r="L319" s="257">
        <v>148277</v>
      </c>
      <c r="M319" s="257">
        <v>24987468</v>
      </c>
      <c r="N319" s="257">
        <v>245277</v>
      </c>
      <c r="O319" s="257">
        <v>135271</v>
      </c>
      <c r="P319" s="257">
        <v>122410</v>
      </c>
      <c r="Q319" s="257">
        <v>79041</v>
      </c>
      <c r="R319" s="257">
        <v>41906</v>
      </c>
      <c r="S319" s="257">
        <v>19447</v>
      </c>
      <c r="T319" s="257">
        <v>12994</v>
      </c>
      <c r="U319" s="257">
        <v>3550</v>
      </c>
      <c r="V319" s="257">
        <v>659896</v>
      </c>
      <c r="W319" s="257">
        <v>526</v>
      </c>
      <c r="X319" s="257">
        <v>244</v>
      </c>
      <c r="Y319" s="257">
        <v>166</v>
      </c>
      <c r="Z319" s="257">
        <v>197</v>
      </c>
      <c r="AA319" s="257">
        <v>152</v>
      </c>
      <c r="AB319" s="257">
        <v>84</v>
      </c>
      <c r="AC319" s="257">
        <v>73</v>
      </c>
      <c r="AD319" s="257">
        <v>32</v>
      </c>
      <c r="AE319" s="257">
        <v>1474</v>
      </c>
      <c r="AF319" s="257">
        <v>5761504</v>
      </c>
      <c r="AG319" s="257">
        <v>4749047</v>
      </c>
      <c r="AH319" s="257">
        <v>5341536</v>
      </c>
      <c r="AI319" s="257">
        <v>3811464</v>
      </c>
      <c r="AJ319" s="257">
        <v>2383327</v>
      </c>
      <c r="AK319" s="257">
        <v>1267082</v>
      </c>
      <c r="AL319" s="257">
        <v>867443</v>
      </c>
      <c r="AM319" s="257">
        <v>144695</v>
      </c>
      <c r="AN319" s="257">
        <v>24326098</v>
      </c>
      <c r="AO319" s="257">
        <v>14804</v>
      </c>
      <c r="AP319" s="257">
        <v>19553</v>
      </c>
      <c r="AQ319" s="257">
        <v>26513</v>
      </c>
      <c r="AR319" s="257">
        <v>23372</v>
      </c>
      <c r="AS319" s="257">
        <v>18068</v>
      </c>
      <c r="AT319" s="257">
        <v>10478</v>
      </c>
      <c r="AU319" s="257">
        <v>8744</v>
      </c>
      <c r="AV319" s="257">
        <v>4708</v>
      </c>
      <c r="AW319" s="257">
        <v>126240</v>
      </c>
      <c r="AX319" s="257">
        <v>14804</v>
      </c>
      <c r="AY319" s="257">
        <v>19553</v>
      </c>
      <c r="AZ319" s="257">
        <v>26513</v>
      </c>
      <c r="BA319" s="257">
        <v>23372</v>
      </c>
      <c r="BB319" s="257">
        <v>18068</v>
      </c>
      <c r="BC319" s="257">
        <v>10478</v>
      </c>
      <c r="BD319" s="257">
        <v>8744</v>
      </c>
      <c r="BE319" s="257">
        <v>4708</v>
      </c>
      <c r="BF319" s="257">
        <v>0</v>
      </c>
      <c r="BG319" s="257">
        <v>126240</v>
      </c>
      <c r="BH319" s="257">
        <v>14804</v>
      </c>
      <c r="BI319" s="257">
        <v>5766253</v>
      </c>
      <c r="BJ319" s="257">
        <v>4756007</v>
      </c>
      <c r="BK319" s="257">
        <v>5338395</v>
      </c>
      <c r="BL319" s="257">
        <v>3806160</v>
      </c>
      <c r="BM319" s="257">
        <v>2375737</v>
      </c>
      <c r="BN319" s="257">
        <v>1265348</v>
      </c>
      <c r="BO319" s="257">
        <v>863407</v>
      </c>
      <c r="BP319" s="257">
        <v>139987</v>
      </c>
      <c r="BQ319" s="257">
        <v>24326098</v>
      </c>
      <c r="BR319" s="257">
        <v>4061</v>
      </c>
      <c r="BS319" s="257">
        <v>2827580</v>
      </c>
      <c r="BT319" s="257">
        <v>1866791</v>
      </c>
      <c r="BU319" s="257">
        <v>1678901</v>
      </c>
      <c r="BV319" s="257">
        <v>946288</v>
      </c>
      <c r="BW319" s="257">
        <v>478908</v>
      </c>
      <c r="BX319" s="257">
        <v>213082</v>
      </c>
      <c r="BY319" s="257">
        <v>121588</v>
      </c>
      <c r="BZ319" s="257">
        <v>13955</v>
      </c>
      <c r="CA319" s="257">
        <v>8151154</v>
      </c>
      <c r="CB319" s="257">
        <v>566</v>
      </c>
      <c r="CC319" s="257">
        <v>52203</v>
      </c>
      <c r="CD319" s="257">
        <v>51216</v>
      </c>
      <c r="CE319" s="257">
        <v>58578</v>
      </c>
      <c r="CF319" s="257">
        <v>39800</v>
      </c>
      <c r="CG319" s="257">
        <v>22181</v>
      </c>
      <c r="CH319" s="257">
        <v>10681</v>
      </c>
      <c r="CI319" s="257">
        <v>5902</v>
      </c>
      <c r="CJ319" s="257">
        <v>538</v>
      </c>
      <c r="CK319" s="257">
        <v>241665</v>
      </c>
      <c r="CL319" s="257">
        <v>268</v>
      </c>
      <c r="CM319" s="257">
        <v>5946</v>
      </c>
      <c r="CN319" s="257">
        <v>4409</v>
      </c>
      <c r="CO319" s="257">
        <v>4883</v>
      </c>
      <c r="CP319" s="257">
        <v>4604</v>
      </c>
      <c r="CQ319" s="257">
        <v>4005</v>
      </c>
      <c r="CR319" s="257">
        <v>4807</v>
      </c>
      <c r="CS319" s="257">
        <v>6622</v>
      </c>
      <c r="CT319" s="257">
        <v>2079</v>
      </c>
      <c r="CU319" s="257">
        <v>37623</v>
      </c>
      <c r="CV319" s="257">
        <v>59519</v>
      </c>
      <c r="CW319" s="257">
        <v>42819</v>
      </c>
      <c r="CX319" s="257">
        <v>47870</v>
      </c>
      <c r="CY319" s="257">
        <v>38973</v>
      </c>
      <c r="CZ319" s="257">
        <v>26851</v>
      </c>
      <c r="DA319" s="257">
        <v>16352</v>
      </c>
      <c r="DB319" s="257">
        <v>15414</v>
      </c>
      <c r="DC319" s="257">
        <v>5559</v>
      </c>
      <c r="DD319" s="257">
        <v>253357</v>
      </c>
      <c r="DE319" s="257">
        <v>125517</v>
      </c>
      <c r="DF319" s="257">
        <v>70731</v>
      </c>
      <c r="DG319" s="257">
        <v>64846</v>
      </c>
      <c r="DH319" s="257">
        <v>40155</v>
      </c>
      <c r="DI319" s="257">
        <v>21910</v>
      </c>
      <c r="DJ319" s="257">
        <v>11265</v>
      </c>
      <c r="DK319" s="257">
        <v>8254</v>
      </c>
      <c r="DL319" s="257">
        <v>1971</v>
      </c>
      <c r="DM319" s="257">
        <v>344649</v>
      </c>
      <c r="DN319" s="257">
        <v>19323</v>
      </c>
      <c r="DO319" s="257">
        <v>11741</v>
      </c>
      <c r="DP319" s="257">
        <v>9303</v>
      </c>
      <c r="DQ319" s="257">
        <v>5254</v>
      </c>
      <c r="DR319" s="257">
        <v>3073</v>
      </c>
      <c r="DS319" s="257">
        <v>1648</v>
      </c>
      <c r="DT319" s="257">
        <v>1236</v>
      </c>
      <c r="DU319" s="257">
        <v>213</v>
      </c>
      <c r="DV319" s="257">
        <v>51791</v>
      </c>
      <c r="DW319" s="257">
        <v>33052</v>
      </c>
      <c r="DX319" s="257">
        <v>13081</v>
      </c>
      <c r="DY319" s="257">
        <v>10185</v>
      </c>
      <c r="DZ319" s="257">
        <v>6730</v>
      </c>
      <c r="EA319" s="257">
        <v>3827</v>
      </c>
      <c r="EB319" s="257">
        <v>2085</v>
      </c>
      <c r="EC319" s="257">
        <v>1764</v>
      </c>
      <c r="ED319" s="257">
        <v>906</v>
      </c>
      <c r="EE319" s="257">
        <v>71630</v>
      </c>
      <c r="EF319" s="257">
        <v>177892</v>
      </c>
      <c r="EG319" s="257">
        <v>95553</v>
      </c>
      <c r="EH319" s="257">
        <v>84334</v>
      </c>
      <c r="EI319" s="257">
        <v>52139</v>
      </c>
      <c r="EJ319" s="257">
        <v>28810</v>
      </c>
      <c r="EK319" s="257">
        <v>14998</v>
      </c>
      <c r="EL319" s="257">
        <v>11254</v>
      </c>
      <c r="EM319" s="257">
        <v>3090</v>
      </c>
      <c r="EN319" s="257">
        <v>468070</v>
      </c>
      <c r="EO319" s="257">
        <v>97395</v>
      </c>
      <c r="EP319" s="257">
        <v>47294</v>
      </c>
      <c r="EQ319" s="257">
        <v>42289</v>
      </c>
      <c r="ER319" s="257">
        <v>27227</v>
      </c>
      <c r="ES319" s="257">
        <v>15290</v>
      </c>
      <c r="ET319" s="257">
        <v>8398</v>
      </c>
      <c r="EU319" s="257">
        <v>6692</v>
      </c>
      <c r="EV319" s="257">
        <v>2059</v>
      </c>
      <c r="EW319" s="257">
        <v>246644</v>
      </c>
      <c r="EX319" s="257">
        <v>4</v>
      </c>
      <c r="EY319" s="257">
        <v>1</v>
      </c>
      <c r="EZ319" s="257">
        <v>2</v>
      </c>
      <c r="FA319" s="257">
        <v>0</v>
      </c>
      <c r="FB319" s="257">
        <v>0</v>
      </c>
      <c r="FC319" s="257">
        <v>1</v>
      </c>
      <c r="FD319" s="257">
        <v>1</v>
      </c>
      <c r="FE319" s="257">
        <v>0</v>
      </c>
      <c r="FF319" s="257">
        <v>9</v>
      </c>
      <c r="FG319" s="257">
        <v>3</v>
      </c>
      <c r="FH319" s="257">
        <v>1</v>
      </c>
      <c r="FI319" s="257">
        <v>0</v>
      </c>
      <c r="FJ319" s="257">
        <v>2</v>
      </c>
      <c r="FK319" s="257">
        <v>1</v>
      </c>
      <c r="FL319" s="257">
        <v>1</v>
      </c>
      <c r="FM319" s="257">
        <v>0</v>
      </c>
      <c r="FN319" s="257">
        <v>0</v>
      </c>
      <c r="FO319" s="257">
        <v>8</v>
      </c>
      <c r="FP319" s="257">
        <v>2012</v>
      </c>
      <c r="FQ319" s="257">
        <v>1638</v>
      </c>
      <c r="FR319" s="257">
        <v>1829</v>
      </c>
      <c r="FS319" s="257">
        <v>1452</v>
      </c>
      <c r="FT319" s="257">
        <v>1032</v>
      </c>
      <c r="FU319" s="257">
        <v>651</v>
      </c>
      <c r="FV319" s="257">
        <v>545</v>
      </c>
      <c r="FW319" s="257">
        <v>128</v>
      </c>
      <c r="FX319" s="257">
        <v>9287</v>
      </c>
      <c r="FY319" s="257">
        <v>95376</v>
      </c>
      <c r="FZ319" s="257">
        <v>45654</v>
      </c>
      <c r="GA319" s="257">
        <v>40458</v>
      </c>
      <c r="GB319" s="257">
        <v>25773</v>
      </c>
      <c r="GC319" s="257">
        <v>14257</v>
      </c>
      <c r="GD319" s="257">
        <v>7745</v>
      </c>
      <c r="GE319" s="257">
        <v>6146</v>
      </c>
      <c r="GF319" s="257">
        <v>1931</v>
      </c>
      <c r="GG319" s="257">
        <v>237340</v>
      </c>
      <c r="GH319" s="257">
        <v>9909</v>
      </c>
      <c r="GI319" s="257">
        <v>2823235</v>
      </c>
      <c r="GJ319" s="257">
        <v>2807537</v>
      </c>
      <c r="GK319" s="257">
        <v>3575135</v>
      </c>
      <c r="GL319" s="257">
        <v>2802442</v>
      </c>
      <c r="GM319" s="257">
        <v>1863067</v>
      </c>
      <c r="GN319" s="257">
        <v>1032615</v>
      </c>
      <c r="GO319" s="257">
        <v>725907</v>
      </c>
      <c r="GP319" s="257">
        <v>122165</v>
      </c>
      <c r="GQ319" s="257">
        <v>15762012</v>
      </c>
      <c r="GR319" s="257">
        <v>4895</v>
      </c>
      <c r="GS319" s="257">
        <v>2943018</v>
      </c>
      <c r="GT319" s="257">
        <v>1948470</v>
      </c>
      <c r="GU319" s="257">
        <v>1763260</v>
      </c>
      <c r="GV319" s="257">
        <v>1003718</v>
      </c>
      <c r="GW319" s="257">
        <v>512670</v>
      </c>
      <c r="GX319" s="257">
        <v>232733</v>
      </c>
      <c r="GY319" s="257">
        <v>137500</v>
      </c>
      <c r="GZ319" s="257">
        <v>17822</v>
      </c>
      <c r="HA319" s="257">
        <v>8564086</v>
      </c>
      <c r="HB319" s="257">
        <v>9.4250000000000007</v>
      </c>
      <c r="HC319" s="257">
        <v>3754.4250000000043</v>
      </c>
      <c r="HD319" s="257">
        <v>447.59897999999993</v>
      </c>
      <c r="HE319" s="257">
        <v>234.16</v>
      </c>
      <c r="HF319" s="257">
        <v>109.62500000000003</v>
      </c>
      <c r="HG319" s="257">
        <v>51.739999999999995</v>
      </c>
      <c r="HH319" s="257">
        <v>29.34</v>
      </c>
      <c r="HI319" s="257">
        <v>13.075000000000001</v>
      </c>
      <c r="HJ319" s="257">
        <v>0.5</v>
      </c>
      <c r="HK319" s="257">
        <v>4649.8889800000052</v>
      </c>
      <c r="HL319" s="257">
        <v>13503.825000000003</v>
      </c>
      <c r="HM319" s="257">
        <v>5069679.7250000015</v>
      </c>
      <c r="HN319" s="257">
        <v>4282695.5010200031</v>
      </c>
      <c r="HO319" s="257">
        <v>4907192.1400000006</v>
      </c>
      <c r="HP319" s="257">
        <v>3561593.1250000019</v>
      </c>
      <c r="HQ319" s="257">
        <v>2250781.31</v>
      </c>
      <c r="HR319" s="257">
        <v>1208321.3599999999</v>
      </c>
      <c r="HS319" s="257">
        <v>829504.57499999995</v>
      </c>
      <c r="HT319" s="257">
        <v>136382.75</v>
      </c>
      <c r="HU319" s="257">
        <v>22259654.311019991</v>
      </c>
      <c r="HV319" s="257">
        <v>7502.7000000000035</v>
      </c>
      <c r="HW319" s="257">
        <v>3379786.4000000018</v>
      </c>
      <c r="HX319" s="257">
        <v>3330985.6999999993</v>
      </c>
      <c r="HY319" s="257">
        <v>4361949.2999999989</v>
      </c>
      <c r="HZ319" s="257">
        <v>3561600.6999999918</v>
      </c>
      <c r="IA319" s="257">
        <v>2750955.5000000023</v>
      </c>
      <c r="IB319" s="257">
        <v>1745354.7000000002</v>
      </c>
      <c r="IC319" s="257">
        <v>1382510.2000000018</v>
      </c>
      <c r="ID319" s="257">
        <v>272765.5</v>
      </c>
      <c r="IE319" s="257">
        <v>20793410.70000001</v>
      </c>
      <c r="IF319" s="257">
        <v>37481.519999999997</v>
      </c>
      <c r="IG319" s="257">
        <v>20830892.199999992</v>
      </c>
      <c r="IH319" s="257">
        <v>13503.825000000003</v>
      </c>
      <c r="II319" s="257">
        <v>5069679.7250000015</v>
      </c>
      <c r="IJ319" s="257">
        <v>4282695.5010200031</v>
      </c>
      <c r="IK319" s="257">
        <v>4907192.1400000006</v>
      </c>
      <c r="IL319" s="257">
        <v>3561593.1250000019</v>
      </c>
      <c r="IM319" s="257">
        <v>2250781.31</v>
      </c>
      <c r="IN319" s="257">
        <v>1208321.3599999999</v>
      </c>
      <c r="IO319" s="257">
        <v>829504.57499999995</v>
      </c>
      <c r="IP319" s="257">
        <v>136382.75</v>
      </c>
      <c r="IQ319" s="257">
        <v>22259654.311019991</v>
      </c>
      <c r="IR319" s="257">
        <v>4302.0899999999992</v>
      </c>
      <c r="IS319" s="257">
        <v>1279783.9300000004</v>
      </c>
      <c r="IT319" s="257">
        <v>614350.93000000017</v>
      </c>
      <c r="IU319" s="257">
        <v>456619.95</v>
      </c>
      <c r="IV319" s="257">
        <v>211582.35999999984</v>
      </c>
      <c r="IW319" s="257">
        <v>73642.200000000055</v>
      </c>
      <c r="IX319" s="257">
        <v>22336.580000000005</v>
      </c>
      <c r="IY319" s="257">
        <v>7659.820000000007</v>
      </c>
      <c r="IZ319" s="257">
        <v>422.14000000000027</v>
      </c>
      <c r="JA319" s="257">
        <v>2670699.9999999995</v>
      </c>
      <c r="JB319" s="257">
        <v>9201.7349999999951</v>
      </c>
      <c r="JC319" s="257">
        <v>3789895.7949999999</v>
      </c>
      <c r="JD319" s="257">
        <v>3668344.5710200015</v>
      </c>
      <c r="JE319" s="257">
        <v>4450572.1900000013</v>
      </c>
      <c r="JF319" s="257">
        <v>3350010.7650000025</v>
      </c>
      <c r="JG319" s="257">
        <v>2177139.1100000008</v>
      </c>
      <c r="JH319" s="257">
        <v>1185984.7800000003</v>
      </c>
      <c r="JI319" s="257">
        <v>821844.75499999989</v>
      </c>
      <c r="JJ319" s="257">
        <v>135960.60999999999</v>
      </c>
      <c r="JK319" s="257">
        <v>19588954.311020002</v>
      </c>
      <c r="JL319" s="257">
        <v>5113.0999999999995</v>
      </c>
      <c r="JM319" s="257">
        <v>2526597.6</v>
      </c>
      <c r="JN319" s="257">
        <v>2853157.2000000011</v>
      </c>
      <c r="JO319" s="257">
        <v>3956064.4000000008</v>
      </c>
      <c r="JP319" s="257">
        <v>3350012.9000000004</v>
      </c>
      <c r="JQ319" s="257">
        <v>2660948.2000000016</v>
      </c>
      <c r="JR319" s="257">
        <v>1713089.0000000007</v>
      </c>
      <c r="JS319" s="257">
        <v>1369743.5000000012</v>
      </c>
      <c r="JT319" s="257">
        <v>271921.3</v>
      </c>
      <c r="JU319" s="257">
        <v>18706647.20000001</v>
      </c>
      <c r="JV319" s="257">
        <v>37481.519999999997</v>
      </c>
      <c r="JW319" s="257">
        <v>18744128.70000001</v>
      </c>
      <c r="JX319" s="350"/>
      <c r="JY319" s="350"/>
      <c r="JZ319" s="350"/>
      <c r="KA319" s="350"/>
      <c r="KB319" s="350"/>
      <c r="KC319" s="350"/>
      <c r="KD319" s="350"/>
      <c r="KE319" s="350"/>
      <c r="KF319" s="350"/>
      <c r="KG319" s="350"/>
      <c r="KH319" s="350"/>
      <c r="KI319" s="350"/>
      <c r="KJ319" s="350"/>
      <c r="KK319" s="350"/>
      <c r="KL319" s="350"/>
      <c r="KM319" s="350"/>
      <c r="KN319" s="350"/>
      <c r="KO319" s="350"/>
      <c r="KP319" s="350"/>
      <c r="KQ319" s="350"/>
      <c r="KR319" s="350"/>
      <c r="KS319" s="350"/>
      <c r="KT319" s="350"/>
      <c r="KU319" s="350"/>
      <c r="KV319" s="350"/>
      <c r="KW319" s="350"/>
    </row>
    <row r="320" spans="1:310" x14ac:dyDescent="0.2">
      <c r="A320" s="242" t="s">
        <v>1336</v>
      </c>
      <c r="D320" s="242"/>
      <c r="E320" s="641"/>
      <c r="F320" s="641"/>
      <c r="G320" s="641"/>
      <c r="H320" s="641"/>
      <c r="I320" s="641"/>
      <c r="J320" s="641"/>
      <c r="K320" s="641"/>
      <c r="L320" s="641"/>
      <c r="M320" s="641"/>
      <c r="N320" s="641"/>
      <c r="O320" s="641"/>
      <c r="P320" s="641"/>
      <c r="Q320" s="641"/>
      <c r="R320" s="641"/>
      <c r="S320" s="641"/>
      <c r="T320" s="641"/>
      <c r="U320" s="641"/>
      <c r="V320" s="641"/>
      <c r="W320" s="641"/>
      <c r="X320" s="641"/>
      <c r="Y320" s="641"/>
      <c r="Z320" s="641"/>
      <c r="AA320" s="641"/>
      <c r="AB320" s="641"/>
      <c r="AC320" s="641"/>
      <c r="AD320" s="641"/>
      <c r="AE320" s="641"/>
      <c r="AF320" s="641"/>
      <c r="AG320" s="641"/>
      <c r="AH320" s="641"/>
      <c r="AI320" s="641"/>
      <c r="AJ320" s="641"/>
      <c r="AK320" s="641"/>
      <c r="AL320" s="641"/>
      <c r="AM320" s="641"/>
      <c r="AN320" s="641"/>
      <c r="AO320" s="641"/>
      <c r="AP320" s="641"/>
      <c r="AQ320" s="641"/>
      <c r="AR320" s="641"/>
      <c r="AS320" s="641"/>
      <c r="AT320" s="641"/>
      <c r="AU320" s="641"/>
      <c r="AV320" s="641"/>
      <c r="AW320" s="641"/>
      <c r="AX320" s="641"/>
      <c r="AY320" s="641"/>
      <c r="AZ320" s="641"/>
      <c r="BA320" s="641"/>
      <c r="BB320" s="641"/>
      <c r="BC320" s="641"/>
      <c r="BD320" s="641"/>
      <c r="BE320" s="641"/>
      <c r="BF320" s="641"/>
      <c r="BG320" s="641"/>
      <c r="BH320" s="641"/>
      <c r="BI320" s="641"/>
      <c r="BJ320" s="641"/>
      <c r="BK320" s="641"/>
      <c r="BL320" s="641"/>
      <c r="BM320" s="641"/>
      <c r="BN320" s="641"/>
      <c r="BO320" s="641"/>
      <c r="BP320" s="641"/>
      <c r="BQ320" s="641"/>
      <c r="BR320" s="641"/>
      <c r="BS320" s="641"/>
      <c r="BT320" s="641"/>
      <c r="BU320" s="641"/>
      <c r="BV320" s="641"/>
      <c r="BW320" s="641"/>
      <c r="BX320" s="641"/>
      <c r="BY320" s="641"/>
      <c r="BZ320" s="641"/>
      <c r="CA320" s="641"/>
      <c r="CB320" s="641"/>
      <c r="CC320" s="641"/>
      <c r="CD320" s="641"/>
      <c r="CE320" s="641"/>
      <c r="CF320" s="641"/>
      <c r="CG320" s="641"/>
      <c r="CH320" s="641"/>
      <c r="CI320" s="641"/>
      <c r="CJ320" s="641"/>
      <c r="CK320" s="641"/>
      <c r="CL320" s="641"/>
      <c r="CM320" s="641"/>
      <c r="CN320" s="641"/>
      <c r="CO320" s="641"/>
      <c r="CP320" s="641"/>
      <c r="CQ320" s="641"/>
      <c r="CR320" s="641"/>
      <c r="CS320" s="641"/>
      <c r="CT320" s="641"/>
      <c r="CU320" s="641"/>
      <c r="CV320" s="641"/>
      <c r="CW320" s="641"/>
      <c r="CX320" s="641"/>
      <c r="CY320" s="641"/>
      <c r="CZ320" s="641"/>
      <c r="DA320" s="641"/>
      <c r="DB320" s="641"/>
      <c r="DC320" s="641"/>
      <c r="DD320" s="641"/>
      <c r="DE320" s="641"/>
      <c r="DF320" s="641"/>
      <c r="DG320" s="641"/>
      <c r="DH320" s="641"/>
      <c r="DI320" s="641"/>
      <c r="DJ320" s="641"/>
      <c r="DK320" s="641"/>
      <c r="DL320" s="641"/>
      <c r="DM320" s="641"/>
      <c r="DN320" s="641"/>
      <c r="DO320" s="641"/>
      <c r="DP320" s="641"/>
      <c r="DQ320" s="641"/>
      <c r="DR320" s="641"/>
      <c r="DS320" s="641"/>
      <c r="DT320" s="641"/>
      <c r="DU320" s="641"/>
      <c r="DV320" s="641"/>
      <c r="DW320" s="641"/>
      <c r="DX320" s="641"/>
      <c r="DY320" s="641"/>
      <c r="DZ320" s="641"/>
      <c r="EA320" s="641"/>
      <c r="EB320" s="641"/>
      <c r="EC320" s="641"/>
      <c r="ED320" s="641"/>
      <c r="EE320" s="641"/>
      <c r="EF320" s="641"/>
      <c r="EG320" s="641"/>
      <c r="EH320" s="641"/>
      <c r="EI320" s="641"/>
      <c r="EJ320" s="641"/>
      <c r="EK320" s="641"/>
      <c r="EL320" s="641"/>
      <c r="EM320" s="641"/>
      <c r="EN320" s="641"/>
      <c r="EO320" s="641"/>
      <c r="EP320" s="641"/>
      <c r="EQ320" s="641"/>
      <c r="ER320" s="641"/>
      <c r="ES320" s="641"/>
      <c r="ET320" s="641"/>
      <c r="EU320" s="641"/>
      <c r="EV320" s="641"/>
      <c r="EW320" s="641"/>
      <c r="EX320" s="641"/>
      <c r="EY320" s="641"/>
      <c r="EZ320" s="641"/>
      <c r="FA320" s="641"/>
      <c r="FB320" s="641"/>
      <c r="FC320" s="641"/>
      <c r="FD320" s="641"/>
      <c r="FE320" s="641"/>
      <c r="FF320" s="641"/>
      <c r="FG320" s="641"/>
      <c r="FH320" s="641"/>
      <c r="FI320" s="641"/>
      <c r="FJ320" s="641"/>
      <c r="FK320" s="641"/>
      <c r="FL320" s="641"/>
      <c r="FM320" s="641"/>
      <c r="FN320" s="641"/>
      <c r="FO320" s="641"/>
      <c r="FP320" s="641"/>
      <c r="FQ320" s="641"/>
      <c r="FR320" s="641"/>
      <c r="FS320" s="641"/>
      <c r="FT320" s="641"/>
      <c r="FU320" s="641"/>
      <c r="FV320" s="641"/>
      <c r="FW320" s="641"/>
      <c r="FX320" s="641"/>
      <c r="FY320" s="641"/>
      <c r="FZ320" s="641"/>
      <c r="GA320" s="641"/>
      <c r="GB320" s="641"/>
      <c r="GC320" s="641"/>
      <c r="GD320" s="641"/>
      <c r="GE320" s="641"/>
      <c r="GF320" s="641"/>
      <c r="GG320" s="641"/>
      <c r="GH320" s="641"/>
      <c r="GI320" s="641"/>
      <c r="GJ320" s="641"/>
      <c r="GK320" s="641"/>
      <c r="GL320" s="641"/>
      <c r="GM320" s="641"/>
      <c r="GN320" s="641"/>
      <c r="GO320" s="641"/>
      <c r="GP320" s="641"/>
      <c r="GQ320" s="641"/>
      <c r="GR320" s="641"/>
      <c r="GS320" s="641"/>
      <c r="GT320" s="641"/>
      <c r="GU320" s="641"/>
      <c r="GV320" s="641"/>
      <c r="GW320" s="641"/>
      <c r="GX320" s="641"/>
      <c r="GY320" s="641"/>
      <c r="GZ320" s="641"/>
      <c r="HA320" s="641"/>
      <c r="HB320" s="641"/>
      <c r="HC320" s="641"/>
      <c r="HD320" s="641"/>
      <c r="HE320" s="641"/>
      <c r="HF320" s="641"/>
      <c r="HG320" s="641"/>
      <c r="HH320" s="641"/>
      <c r="HI320" s="641"/>
      <c r="HJ320" s="641"/>
      <c r="HK320" s="641"/>
      <c r="HL320" s="641"/>
      <c r="HM320" s="641"/>
      <c r="HN320" s="641"/>
      <c r="HO320" s="641"/>
      <c r="HP320" s="641"/>
      <c r="HQ320" s="641"/>
      <c r="HR320" s="641"/>
      <c r="HS320" s="641"/>
      <c r="HT320" s="641"/>
      <c r="HU320" s="641"/>
      <c r="HV320" s="641"/>
      <c r="HW320" s="641"/>
      <c r="HX320" s="641"/>
      <c r="HY320" s="641"/>
      <c r="HZ320" s="641"/>
      <c r="IA320" s="641"/>
      <c r="IB320" s="641"/>
      <c r="IC320" s="641"/>
      <c r="ID320" s="641"/>
      <c r="IE320" s="641"/>
      <c r="IF320" s="641"/>
      <c r="IG320" s="641"/>
      <c r="IH320" s="641"/>
      <c r="II320" s="641"/>
      <c r="IJ320" s="641"/>
      <c r="IK320" s="641"/>
      <c r="IL320" s="641"/>
      <c r="IM320" s="641"/>
      <c r="IN320" s="641"/>
      <c r="IO320" s="641"/>
      <c r="IP320" s="641"/>
      <c r="IQ320" s="641"/>
      <c r="IR320" s="641"/>
      <c r="IS320" s="641"/>
      <c r="IT320" s="641"/>
      <c r="IU320" s="641"/>
      <c r="IV320" s="641"/>
      <c r="IW320" s="641"/>
      <c r="IX320" s="641"/>
      <c r="IY320" s="641"/>
      <c r="IZ320" s="641"/>
      <c r="JA320" s="641"/>
      <c r="JB320" s="641"/>
      <c r="JC320" s="641"/>
      <c r="JD320" s="641"/>
      <c r="JE320" s="641"/>
      <c r="JF320" s="641"/>
      <c r="JG320" s="641"/>
      <c r="JH320" s="641"/>
      <c r="JI320" s="641"/>
      <c r="JJ320" s="641"/>
      <c r="JK320" s="641"/>
      <c r="JL320" s="641"/>
      <c r="JM320" s="641"/>
      <c r="JN320" s="641"/>
      <c r="JO320" s="641"/>
      <c r="JP320" s="641"/>
      <c r="JQ320" s="641"/>
      <c r="JR320" s="641"/>
      <c r="JS320" s="641"/>
      <c r="JT320" s="641"/>
      <c r="JU320" s="641"/>
      <c r="JV320" s="641"/>
      <c r="JW320" s="641"/>
      <c r="JX320" s="641"/>
      <c r="JY320" s="641"/>
      <c r="JZ320" s="641"/>
      <c r="KA320" s="641"/>
      <c r="KB320" s="641"/>
      <c r="KC320" s="641"/>
      <c r="KD320" s="641"/>
      <c r="KE320" s="641"/>
      <c r="KF320" s="641"/>
      <c r="KG320" s="641"/>
      <c r="KH320" s="641"/>
      <c r="KI320" s="641"/>
      <c r="KJ320" s="641"/>
      <c r="KK320" s="641"/>
      <c r="KL320" s="641"/>
      <c r="KM320" s="641"/>
      <c r="KN320" s="641"/>
      <c r="KO320" s="641"/>
      <c r="KP320" s="641"/>
      <c r="KQ320" s="641"/>
      <c r="KR320" s="641"/>
      <c r="KS320" s="641"/>
      <c r="KT320" s="641"/>
      <c r="KU320" s="641"/>
      <c r="KV320" s="641"/>
      <c r="KW320" s="641"/>
      <c r="KX320" s="641"/>
    </row>
    <row r="321" spans="1:283" s="468" customFormat="1" x14ac:dyDescent="0.2">
      <c r="A321" s="466"/>
      <c r="B321" s="467"/>
      <c r="D321" s="249"/>
      <c r="E321" s="469"/>
      <c r="F321" s="469"/>
      <c r="G321" s="469"/>
      <c r="H321" s="469"/>
      <c r="I321" s="469"/>
      <c r="J321" s="469"/>
      <c r="K321" s="469"/>
      <c r="L321" s="469"/>
      <c r="M321" s="469"/>
      <c r="N321" s="469"/>
      <c r="O321" s="469"/>
      <c r="P321" s="469"/>
      <c r="Q321" s="469"/>
      <c r="R321" s="469"/>
      <c r="S321" s="469"/>
      <c r="T321" s="469"/>
      <c r="U321" s="469"/>
      <c r="V321" s="469"/>
      <c r="W321" s="469"/>
      <c r="X321" s="469"/>
      <c r="Y321" s="469"/>
      <c r="Z321" s="469"/>
      <c r="AA321" s="469"/>
      <c r="AB321" s="469"/>
      <c r="AC321" s="469"/>
      <c r="AD321" s="469"/>
      <c r="AE321" s="469"/>
      <c r="AF321" s="469"/>
      <c r="AG321" s="469"/>
      <c r="AH321" s="469"/>
      <c r="AI321" s="469"/>
      <c r="AJ321" s="469"/>
      <c r="AK321" s="469"/>
      <c r="AL321" s="469"/>
      <c r="AM321" s="469"/>
      <c r="AN321" s="469"/>
      <c r="AO321" s="469"/>
      <c r="AP321" s="469"/>
      <c r="AQ321" s="469"/>
      <c r="AR321" s="469"/>
      <c r="AS321" s="469"/>
      <c r="AT321" s="469"/>
      <c r="AU321" s="469"/>
      <c r="AV321" s="469"/>
      <c r="AW321" s="469"/>
      <c r="AX321" s="469"/>
      <c r="AY321" s="469"/>
      <c r="AZ321" s="469"/>
      <c r="BA321" s="469"/>
      <c r="BB321" s="469"/>
      <c r="BC321" s="469"/>
      <c r="BD321" s="469"/>
      <c r="BE321" s="469"/>
      <c r="BF321" s="469"/>
      <c r="BG321" s="469"/>
      <c r="BH321" s="469"/>
      <c r="BI321" s="469"/>
      <c r="BJ321" s="469"/>
      <c r="BK321" s="469"/>
      <c r="BL321" s="469"/>
      <c r="BM321" s="469"/>
      <c r="BN321" s="469"/>
      <c r="BO321" s="469"/>
      <c r="BP321" s="469"/>
      <c r="BQ321" s="469"/>
      <c r="BR321" s="469"/>
      <c r="BS321" s="469"/>
      <c r="BT321" s="469"/>
      <c r="BU321" s="469"/>
      <c r="BV321" s="469"/>
      <c r="BW321" s="469"/>
      <c r="BX321" s="469"/>
      <c r="BY321" s="469"/>
      <c r="BZ321" s="469"/>
      <c r="CA321" s="469"/>
      <c r="CB321" s="469"/>
      <c r="CC321" s="469"/>
      <c r="CD321" s="469"/>
      <c r="CE321" s="469"/>
      <c r="CF321" s="469"/>
      <c r="CG321" s="469"/>
      <c r="CH321" s="469"/>
      <c r="CI321" s="469"/>
      <c r="CJ321" s="469"/>
      <c r="CK321" s="469"/>
      <c r="CL321" s="469"/>
      <c r="CM321" s="469"/>
      <c r="CN321" s="469"/>
      <c r="CO321" s="469"/>
      <c r="CP321" s="469"/>
      <c r="CQ321" s="469"/>
      <c r="CR321" s="469"/>
      <c r="CS321" s="469"/>
      <c r="CT321" s="469"/>
      <c r="CU321" s="469"/>
      <c r="CV321" s="469"/>
      <c r="CW321" s="469"/>
      <c r="CX321" s="469"/>
      <c r="CY321" s="469"/>
      <c r="CZ321" s="469"/>
      <c r="DA321" s="469"/>
      <c r="DB321" s="469"/>
      <c r="DC321" s="469"/>
      <c r="DD321" s="469"/>
      <c r="DE321" s="469"/>
      <c r="DF321" s="469"/>
      <c r="DG321" s="469"/>
      <c r="DH321" s="469"/>
      <c r="DI321" s="469"/>
      <c r="DJ321" s="469"/>
      <c r="DK321" s="469"/>
      <c r="DL321" s="469"/>
      <c r="DM321" s="469"/>
      <c r="DN321" s="469"/>
      <c r="DO321" s="469"/>
      <c r="DP321" s="469"/>
      <c r="DQ321" s="469"/>
      <c r="DR321" s="469"/>
      <c r="DS321" s="469"/>
      <c r="DT321" s="469"/>
      <c r="DU321" s="469"/>
      <c r="DV321" s="469"/>
      <c r="DW321" s="469"/>
      <c r="DX321" s="469"/>
      <c r="DY321" s="469"/>
      <c r="DZ321" s="469"/>
      <c r="EA321" s="469"/>
      <c r="EB321" s="469"/>
      <c r="EC321" s="469"/>
      <c r="ED321" s="469"/>
      <c r="EE321" s="469"/>
      <c r="EF321" s="469"/>
      <c r="EG321" s="469"/>
      <c r="EH321" s="469"/>
      <c r="EI321" s="469"/>
      <c r="EJ321" s="469"/>
      <c r="EK321" s="469"/>
      <c r="EL321" s="469"/>
      <c r="EM321" s="469"/>
      <c r="EN321" s="469"/>
      <c r="EO321" s="469"/>
      <c r="EP321" s="469"/>
      <c r="EQ321" s="469"/>
      <c r="ER321" s="469"/>
      <c r="ES321" s="469"/>
      <c r="ET321" s="469"/>
      <c r="EU321" s="469"/>
      <c r="EV321" s="469"/>
      <c r="EW321" s="469"/>
      <c r="EX321" s="469"/>
      <c r="EY321" s="469"/>
      <c r="EZ321" s="469"/>
      <c r="FA321" s="469"/>
      <c r="FB321" s="469"/>
      <c r="FC321" s="469"/>
      <c r="FD321" s="469"/>
      <c r="FE321" s="469"/>
      <c r="FF321" s="469"/>
      <c r="FG321" s="469"/>
      <c r="FH321" s="469"/>
      <c r="FI321" s="469"/>
      <c r="FJ321" s="469"/>
      <c r="FK321" s="469"/>
      <c r="FL321" s="469"/>
      <c r="FM321" s="469"/>
      <c r="FN321" s="469"/>
      <c r="FO321" s="469"/>
      <c r="FP321" s="469"/>
      <c r="FQ321" s="469"/>
      <c r="FR321" s="469"/>
      <c r="FS321" s="469"/>
      <c r="FT321" s="469"/>
      <c r="FU321" s="469"/>
      <c r="FV321" s="469"/>
      <c r="FW321" s="469"/>
      <c r="FX321" s="469"/>
      <c r="FY321" s="469"/>
      <c r="FZ321" s="469"/>
      <c r="GA321" s="469"/>
      <c r="GB321" s="469"/>
      <c r="GC321" s="469"/>
      <c r="GD321" s="469"/>
      <c r="GE321" s="469"/>
      <c r="GF321" s="469"/>
      <c r="GG321" s="469"/>
      <c r="GH321" s="469"/>
      <c r="GI321" s="469"/>
      <c r="GJ321" s="469"/>
      <c r="GK321" s="469"/>
      <c r="GL321" s="469"/>
      <c r="GM321" s="469"/>
      <c r="GN321" s="469"/>
      <c r="GO321" s="469"/>
      <c r="GP321" s="469"/>
      <c r="GQ321" s="469"/>
      <c r="GR321" s="469"/>
      <c r="GS321" s="469"/>
      <c r="GT321" s="469"/>
      <c r="GU321" s="469"/>
      <c r="GV321" s="469"/>
      <c r="GW321" s="469"/>
      <c r="GX321" s="469"/>
      <c r="GY321" s="469"/>
      <c r="GZ321" s="469"/>
      <c r="HA321" s="469"/>
      <c r="HB321" s="469"/>
      <c r="HC321" s="469"/>
      <c r="HD321" s="469"/>
      <c r="HE321" s="469"/>
      <c r="HF321" s="469"/>
      <c r="HG321" s="469"/>
      <c r="HH321" s="469"/>
      <c r="HI321" s="469"/>
      <c r="HJ321" s="469"/>
      <c r="HK321" s="469"/>
      <c r="HL321" s="469"/>
      <c r="HM321" s="469"/>
      <c r="HN321" s="469"/>
      <c r="HO321" s="469"/>
      <c r="HP321" s="469"/>
      <c r="HQ321" s="469"/>
      <c r="HR321" s="469"/>
      <c r="HS321" s="469"/>
      <c r="HT321" s="469"/>
      <c r="HU321" s="469"/>
      <c r="HV321" s="469"/>
      <c r="HW321" s="469"/>
      <c r="HX321" s="469"/>
      <c r="HY321" s="469"/>
      <c r="HZ321" s="469"/>
      <c r="IA321" s="469"/>
      <c r="IB321" s="469"/>
      <c r="IC321" s="469"/>
      <c r="ID321" s="469"/>
      <c r="IE321" s="469"/>
      <c r="IF321" s="469"/>
      <c r="IG321" s="469"/>
      <c r="IH321" s="469"/>
      <c r="II321" s="469"/>
      <c r="IJ321" s="469"/>
      <c r="IK321" s="469"/>
      <c r="IL321" s="469"/>
      <c r="IM321" s="469"/>
      <c r="IN321" s="469"/>
      <c r="IO321" s="469"/>
      <c r="IP321" s="469"/>
      <c r="IQ321" s="469"/>
      <c r="IR321" s="469"/>
      <c r="IS321" s="469"/>
      <c r="IT321" s="469"/>
      <c r="IU321" s="469"/>
      <c r="IV321" s="469"/>
      <c r="IW321" s="469"/>
      <c r="IX321" s="469"/>
      <c r="IY321" s="469"/>
      <c r="IZ321" s="469"/>
      <c r="JA321" s="469"/>
      <c r="JB321" s="469"/>
      <c r="JC321" s="469"/>
      <c r="JD321" s="469"/>
      <c r="JE321" s="469"/>
      <c r="JF321" s="469"/>
      <c r="JG321" s="469"/>
      <c r="JH321" s="469"/>
      <c r="JI321" s="469"/>
      <c r="JJ321" s="469"/>
      <c r="JK321" s="469"/>
      <c r="JL321" s="469"/>
      <c r="JM321" s="469"/>
      <c r="JN321" s="469"/>
      <c r="JO321" s="469"/>
      <c r="JP321" s="469"/>
      <c r="JQ321" s="469"/>
      <c r="JR321" s="469"/>
      <c r="JS321" s="469"/>
      <c r="JT321" s="469"/>
      <c r="JU321" s="469"/>
      <c r="JV321" s="469"/>
      <c r="JW321" s="469"/>
    </row>
    <row r="322" spans="1:283" x14ac:dyDescent="0.2">
      <c r="B322" s="241"/>
      <c r="D322" s="242"/>
      <c r="E322" s="110"/>
      <c r="F322" s="110"/>
      <c r="G322" s="110"/>
      <c r="H322" s="110"/>
      <c r="I322" s="110"/>
      <c r="J322" s="110"/>
      <c r="K322" s="110"/>
      <c r="L322" s="110"/>
      <c r="M322" s="110"/>
      <c r="N322" s="110"/>
      <c r="O322" s="110"/>
      <c r="P322" s="110"/>
      <c r="Q322" s="110"/>
      <c r="R322" s="110"/>
      <c r="S322" s="110"/>
      <c r="T322" s="110"/>
      <c r="U322" s="110"/>
      <c r="V322" s="110"/>
      <c r="W322" s="110"/>
      <c r="X322" s="110"/>
      <c r="Y322" s="110"/>
      <c r="Z322" s="110"/>
      <c r="AA322" s="110"/>
      <c r="AB322" s="110"/>
      <c r="AC322" s="110"/>
      <c r="AD322" s="110"/>
      <c r="AE322" s="110"/>
      <c r="AF322" s="110"/>
      <c r="AG322" s="110"/>
      <c r="AH322" s="110"/>
      <c r="AI322" s="110"/>
      <c r="AJ322" s="110"/>
      <c r="AK322" s="110"/>
      <c r="AL322" s="110"/>
      <c r="AM322" s="110"/>
      <c r="AN322" s="110"/>
      <c r="AO322" s="110"/>
      <c r="AP322" s="110"/>
      <c r="AQ322" s="110"/>
      <c r="AR322" s="110"/>
      <c r="AS322" s="110"/>
      <c r="AT322" s="110"/>
      <c r="AU322" s="110"/>
      <c r="AV322" s="110"/>
      <c r="AW322" s="110"/>
      <c r="AX322" s="110"/>
      <c r="AY322" s="110"/>
      <c r="AZ322" s="110"/>
      <c r="BA322" s="110"/>
      <c r="BB322" s="110"/>
      <c r="BC322" s="110"/>
      <c r="BD322" s="110"/>
      <c r="BE322" s="110"/>
      <c r="BF322" s="110"/>
      <c r="BG322" s="110"/>
      <c r="BH322" s="110"/>
      <c r="BI322" s="110"/>
      <c r="BJ322" s="110"/>
      <c r="BK322" s="110"/>
      <c r="BL322" s="110"/>
      <c r="BM322" s="110"/>
      <c r="BN322" s="110"/>
      <c r="BO322" s="110"/>
      <c r="BP322" s="110"/>
      <c r="BQ322" s="110"/>
      <c r="BR322" s="110"/>
      <c r="BS322" s="110"/>
      <c r="BT322" s="110"/>
      <c r="BU322" s="110"/>
      <c r="BV322" s="110"/>
      <c r="BW322" s="110"/>
      <c r="BX322" s="110"/>
      <c r="BY322" s="110"/>
      <c r="BZ322" s="110"/>
      <c r="CA322" s="110"/>
      <c r="CB322" s="110"/>
      <c r="CC322" s="110"/>
      <c r="CD322" s="110"/>
      <c r="CE322" s="110"/>
      <c r="CF322" s="110"/>
      <c r="CG322" s="110"/>
      <c r="CH322" s="110"/>
      <c r="CI322" s="110"/>
      <c r="CJ322" s="110"/>
      <c r="CK322" s="110"/>
      <c r="CL322" s="110"/>
      <c r="CM322" s="110"/>
      <c r="CN322" s="110"/>
      <c r="CO322" s="110"/>
      <c r="CP322" s="110"/>
      <c r="CQ322" s="110"/>
      <c r="CR322" s="110"/>
      <c r="CS322" s="110"/>
      <c r="CT322" s="110"/>
      <c r="CU322" s="110"/>
      <c r="CV322" s="110"/>
      <c r="CW322" s="110"/>
      <c r="CX322" s="110"/>
      <c r="CY322" s="110"/>
      <c r="CZ322" s="110"/>
      <c r="DA322" s="110"/>
      <c r="DB322" s="110"/>
      <c r="DC322" s="110"/>
      <c r="DD322" s="110"/>
      <c r="DE322" s="110"/>
      <c r="DF322" s="110"/>
      <c r="DG322" s="110"/>
      <c r="DH322" s="110"/>
      <c r="DI322" s="110"/>
      <c r="DJ322" s="110"/>
      <c r="DK322" s="110"/>
      <c r="DL322" s="110"/>
      <c r="DM322" s="110"/>
      <c r="DN322" s="110"/>
      <c r="DO322" s="110"/>
      <c r="DP322" s="110"/>
      <c r="DQ322" s="110"/>
      <c r="DR322" s="110"/>
      <c r="DS322" s="110"/>
      <c r="DT322" s="110"/>
      <c r="DU322" s="110"/>
      <c r="DV322" s="110"/>
      <c r="DW322" s="110"/>
      <c r="DX322" s="110"/>
      <c r="DY322" s="110"/>
      <c r="DZ322" s="110"/>
      <c r="EA322" s="110"/>
      <c r="EB322" s="110"/>
      <c r="EC322" s="110"/>
      <c r="ED322" s="110"/>
      <c r="EE322" s="110"/>
      <c r="EF322" s="110"/>
      <c r="EG322" s="110"/>
      <c r="EH322" s="110"/>
      <c r="EI322" s="110"/>
      <c r="EJ322" s="110"/>
      <c r="EK322" s="110"/>
      <c r="EL322" s="110"/>
      <c r="EM322" s="110"/>
      <c r="EN322" s="110"/>
      <c r="EO322" s="110"/>
      <c r="EP322" s="110"/>
      <c r="EQ322" s="110"/>
      <c r="ER322" s="110"/>
      <c r="ES322" s="110"/>
      <c r="ET322" s="110"/>
      <c r="EU322" s="110"/>
      <c r="EV322" s="110"/>
      <c r="EW322" s="110"/>
      <c r="EX322" s="110"/>
      <c r="EY322" s="110"/>
      <c r="EZ322" s="110"/>
      <c r="FA322" s="110"/>
      <c r="FB322" s="110"/>
      <c r="FC322" s="110"/>
      <c r="FD322" s="110"/>
      <c r="FE322" s="110"/>
      <c r="FF322" s="110"/>
      <c r="FG322" s="110"/>
      <c r="FH322" s="110"/>
      <c r="FI322" s="110"/>
      <c r="FJ322" s="110"/>
      <c r="FK322" s="110"/>
      <c r="FL322" s="242"/>
      <c r="FM322" s="242"/>
      <c r="FN322" s="242"/>
      <c r="FO322" s="242"/>
      <c r="FP322" s="242"/>
      <c r="FQ322" s="242"/>
      <c r="FR322" s="242"/>
    </row>
    <row r="323" spans="1:283" x14ac:dyDescent="0.2">
      <c r="B323" s="241"/>
      <c r="D323" s="242"/>
      <c r="E323" s="110"/>
      <c r="F323" s="110"/>
      <c r="G323" s="110"/>
      <c r="H323" s="110"/>
      <c r="I323" s="110"/>
      <c r="J323" s="110"/>
      <c r="K323" s="110"/>
      <c r="L323" s="110"/>
      <c r="M323" s="110"/>
      <c r="N323" s="110"/>
      <c r="O323" s="110"/>
      <c r="P323" s="110"/>
      <c r="Q323" s="110"/>
      <c r="R323" s="110"/>
      <c r="S323" s="110"/>
      <c r="T323" s="110"/>
      <c r="U323" s="110"/>
      <c r="V323" s="110"/>
      <c r="W323" s="110"/>
      <c r="X323" s="110"/>
      <c r="Y323" s="110"/>
      <c r="Z323" s="110"/>
      <c r="AA323" s="110"/>
      <c r="AB323" s="110"/>
      <c r="AC323" s="110"/>
      <c r="AD323" s="110"/>
      <c r="AE323" s="110"/>
      <c r="AF323" s="110"/>
      <c r="AG323" s="110"/>
      <c r="AH323" s="110"/>
      <c r="AI323" s="110"/>
      <c r="AJ323" s="110"/>
      <c r="AK323" s="110"/>
      <c r="AL323" s="110"/>
      <c r="AM323" s="110"/>
      <c r="AN323" s="110"/>
      <c r="AO323" s="110"/>
      <c r="AP323" s="110"/>
      <c r="AQ323" s="110"/>
      <c r="AR323" s="110"/>
      <c r="AS323" s="110"/>
      <c r="AT323" s="110"/>
      <c r="AU323" s="110"/>
      <c r="AV323" s="110"/>
      <c r="AW323" s="110"/>
      <c r="AX323" s="110"/>
      <c r="AY323" s="110"/>
      <c r="AZ323" s="110"/>
      <c r="BA323" s="110"/>
      <c r="BB323" s="110"/>
      <c r="BC323" s="110"/>
      <c r="BD323" s="110"/>
      <c r="BE323" s="110"/>
      <c r="BF323" s="110"/>
      <c r="BG323" s="110"/>
      <c r="BH323" s="110"/>
      <c r="BI323" s="110"/>
      <c r="BJ323" s="110"/>
      <c r="BK323" s="110"/>
      <c r="BL323" s="110"/>
      <c r="BM323" s="110"/>
      <c r="BN323" s="110"/>
      <c r="BO323" s="110"/>
      <c r="BP323" s="110"/>
      <c r="BQ323" s="110"/>
      <c r="BR323" s="110"/>
      <c r="BS323" s="110"/>
      <c r="BT323" s="110"/>
      <c r="BU323" s="110"/>
      <c r="BV323" s="110"/>
      <c r="BW323" s="110"/>
      <c r="BX323" s="110"/>
      <c r="BY323" s="110"/>
      <c r="BZ323" s="110"/>
      <c r="CA323" s="110"/>
      <c r="CB323" s="110"/>
      <c r="CC323" s="110"/>
      <c r="CD323" s="110"/>
      <c r="CE323" s="110"/>
      <c r="CF323" s="110"/>
      <c r="CG323" s="110"/>
      <c r="CH323" s="110"/>
      <c r="CI323" s="110"/>
      <c r="CJ323" s="110"/>
      <c r="CK323" s="110"/>
      <c r="CL323" s="110"/>
      <c r="CM323" s="110"/>
      <c r="CN323" s="110"/>
      <c r="CO323" s="110"/>
      <c r="CP323" s="110"/>
      <c r="CQ323" s="110"/>
      <c r="CR323" s="110"/>
      <c r="CS323" s="110"/>
      <c r="CT323" s="110"/>
      <c r="CU323" s="110"/>
      <c r="CV323" s="110"/>
      <c r="CW323" s="110"/>
      <c r="CX323" s="110"/>
      <c r="CY323" s="110"/>
      <c r="CZ323" s="110"/>
      <c r="DA323" s="110"/>
      <c r="DB323" s="110"/>
      <c r="DC323" s="110"/>
      <c r="DD323" s="110"/>
      <c r="DE323" s="110"/>
      <c r="DF323" s="110"/>
      <c r="DG323" s="110"/>
      <c r="DH323" s="110"/>
      <c r="DI323" s="110"/>
      <c r="DJ323" s="110"/>
      <c r="DK323" s="110"/>
      <c r="DL323" s="110"/>
      <c r="DM323" s="110"/>
      <c r="DN323" s="110"/>
      <c r="DO323" s="110"/>
      <c r="DP323" s="110"/>
      <c r="DQ323" s="110"/>
      <c r="DR323" s="110"/>
      <c r="DS323" s="110"/>
      <c r="DT323" s="110"/>
      <c r="DU323" s="110"/>
      <c r="DV323" s="110"/>
      <c r="DW323" s="110"/>
      <c r="DX323" s="110"/>
      <c r="DY323" s="110"/>
      <c r="DZ323" s="110"/>
      <c r="EA323" s="110"/>
      <c r="EB323" s="110"/>
      <c r="EC323" s="110"/>
      <c r="ED323" s="110"/>
      <c r="EE323" s="110"/>
      <c r="EF323" s="110"/>
      <c r="EG323" s="110"/>
      <c r="EH323" s="110"/>
      <c r="EI323" s="110"/>
      <c r="EJ323" s="110"/>
      <c r="EK323" s="110"/>
      <c r="EL323" s="110"/>
      <c r="EM323" s="110"/>
      <c r="EN323" s="110"/>
      <c r="EO323" s="110"/>
      <c r="EP323" s="110"/>
      <c r="EQ323" s="110"/>
      <c r="ER323" s="110"/>
      <c r="ES323" s="110"/>
      <c r="ET323" s="110"/>
      <c r="EU323" s="110"/>
      <c r="EV323" s="110"/>
      <c r="EW323" s="110"/>
      <c r="EX323" s="110"/>
      <c r="EY323" s="110"/>
      <c r="EZ323" s="110"/>
      <c r="FA323" s="110"/>
      <c r="FB323" s="110"/>
      <c r="FC323" s="110"/>
      <c r="FD323" s="110"/>
      <c r="FE323" s="110"/>
      <c r="FF323" s="110"/>
      <c r="FG323" s="110"/>
      <c r="FH323" s="110"/>
      <c r="FI323" s="110"/>
      <c r="FJ323" s="110"/>
      <c r="FK323" s="110"/>
      <c r="FL323" s="242"/>
      <c r="FM323" s="242"/>
      <c r="FN323" s="242"/>
      <c r="FO323" s="242"/>
      <c r="FP323" s="242"/>
      <c r="FQ323" s="242"/>
      <c r="FR323" s="242"/>
    </row>
    <row r="324" spans="1:283" s="70" customFormat="1" x14ac:dyDescent="0.2">
      <c r="B324" s="244"/>
      <c r="D324" s="94"/>
      <c r="E324" s="94"/>
      <c r="F324" s="94"/>
      <c r="G324" s="94"/>
      <c r="H324" s="94"/>
      <c r="I324" s="94"/>
      <c r="J324" s="94"/>
      <c r="K324" s="94"/>
      <c r="L324" s="94"/>
      <c r="M324" s="94"/>
      <c r="N324" s="94"/>
      <c r="O324" s="94"/>
      <c r="P324" s="94"/>
      <c r="Q324" s="94"/>
      <c r="R324" s="94"/>
      <c r="S324" s="94"/>
      <c r="T324" s="94"/>
      <c r="U324" s="94"/>
      <c r="V324" s="94"/>
      <c r="W324" s="94"/>
      <c r="X324" s="94"/>
      <c r="Y324" s="94"/>
      <c r="Z324" s="94"/>
      <c r="AA324" s="94"/>
      <c r="AB324" s="94"/>
      <c r="AC324" s="94"/>
      <c r="AD324" s="94"/>
      <c r="AE324" s="94"/>
      <c r="AF324" s="94"/>
      <c r="AG324" s="94"/>
      <c r="AH324" s="94"/>
      <c r="AI324" s="94"/>
      <c r="AJ324" s="94"/>
      <c r="AK324" s="94"/>
      <c r="AL324" s="94"/>
      <c r="AM324" s="94"/>
      <c r="AN324" s="94"/>
      <c r="AO324" s="94"/>
      <c r="AP324" s="94"/>
      <c r="AQ324" s="94"/>
      <c r="AR324" s="94"/>
      <c r="AS324" s="94"/>
      <c r="AT324" s="94"/>
      <c r="AU324" s="94"/>
      <c r="AV324" s="94"/>
      <c r="AW324" s="94"/>
      <c r="AX324" s="94"/>
      <c r="AY324" s="94"/>
      <c r="AZ324" s="94"/>
      <c r="BA324" s="94"/>
      <c r="BB324" s="94"/>
      <c r="BC324" s="94"/>
      <c r="BD324" s="94"/>
      <c r="BE324" s="94"/>
      <c r="BF324" s="94"/>
      <c r="BG324" s="94"/>
      <c r="BH324" s="94"/>
      <c r="BI324" s="94"/>
      <c r="BJ324" s="94"/>
      <c r="BK324" s="94"/>
      <c r="BL324" s="94"/>
      <c r="BM324" s="94"/>
      <c r="BN324" s="94"/>
      <c r="BO324" s="94"/>
      <c r="BP324" s="94"/>
      <c r="BQ324" s="94"/>
      <c r="BR324" s="94"/>
      <c r="BS324" s="94"/>
      <c r="BT324" s="94"/>
      <c r="BU324" s="94"/>
      <c r="BV324" s="94"/>
      <c r="BW324" s="94"/>
      <c r="BX324" s="94"/>
      <c r="BY324" s="94"/>
      <c r="BZ324" s="94"/>
      <c r="CA324" s="94"/>
      <c r="CB324" s="94"/>
      <c r="CC324" s="94"/>
      <c r="CD324" s="94"/>
      <c r="CE324" s="94"/>
      <c r="CF324" s="94"/>
      <c r="CG324" s="175"/>
      <c r="CH324" s="245"/>
      <c r="CI324" s="175"/>
      <c r="CJ324" s="244"/>
      <c r="CL324" s="244"/>
      <c r="CN324" s="244"/>
      <c r="CP324" s="244"/>
      <c r="CR324" s="244"/>
      <c r="CT324" s="244"/>
      <c r="CV324" s="244"/>
      <c r="CX324" s="244"/>
      <c r="CZ324" s="244"/>
      <c r="DB324" s="244"/>
      <c r="DD324" s="244"/>
      <c r="DF324" s="244"/>
      <c r="DH324" s="244"/>
      <c r="DJ324" s="244"/>
      <c r="DL324" s="244"/>
      <c r="DN324" s="244"/>
      <c r="DP324" s="244"/>
      <c r="DR324" s="244"/>
      <c r="DT324" s="244"/>
      <c r="DV324" s="244"/>
      <c r="DX324" s="244"/>
      <c r="DZ324" s="244"/>
      <c r="EB324" s="244"/>
      <c r="ED324" s="244"/>
      <c r="EF324" s="244"/>
      <c r="EH324" s="244"/>
      <c r="EJ324" s="244"/>
      <c r="EL324" s="244"/>
      <c r="EN324" s="244"/>
      <c r="EP324" s="244"/>
      <c r="ER324" s="244"/>
      <c r="ET324" s="244"/>
      <c r="EV324" s="244"/>
      <c r="EX324" s="244"/>
      <c r="EZ324" s="244"/>
      <c r="FB324" s="244"/>
      <c r="FD324" s="244"/>
      <c r="FF324" s="244"/>
      <c r="FH324" s="244"/>
      <c r="FJ324" s="244"/>
      <c r="FL324" s="244"/>
      <c r="FN324" s="244"/>
      <c r="FP324" s="244"/>
      <c r="FR324" s="244"/>
      <c r="FT324" s="244"/>
      <c r="FV324" s="244"/>
      <c r="FX324" s="244"/>
      <c r="FZ324" s="244"/>
      <c r="GB324" s="244"/>
      <c r="GD324" s="244"/>
      <c r="GF324" s="244"/>
      <c r="GH324" s="244"/>
      <c r="GI324" s="244"/>
      <c r="GJ324" s="244"/>
      <c r="GK324" s="244"/>
      <c r="GL324" s="244"/>
      <c r="GM324" s="244"/>
      <c r="GN324" s="244"/>
      <c r="GO324" s="244"/>
      <c r="GP324" s="244"/>
      <c r="GQ324" s="244"/>
      <c r="GR324" s="244"/>
      <c r="GS324" s="244"/>
      <c r="GT324" s="244"/>
      <c r="GU324" s="244"/>
      <c r="GV324" s="244"/>
      <c r="GW324" s="244"/>
      <c r="GX324" s="244"/>
      <c r="GY324" s="244"/>
      <c r="GZ324" s="244"/>
      <c r="HA324" s="244"/>
      <c r="HB324" s="244"/>
      <c r="HC324" s="244"/>
      <c r="HD324" s="244"/>
      <c r="HE324" s="244"/>
      <c r="HF324" s="244"/>
      <c r="HG324" s="244"/>
      <c r="HH324" s="244"/>
      <c r="HJ324" s="244"/>
      <c r="HL324" s="244"/>
      <c r="HN324" s="244"/>
      <c r="HP324" s="244"/>
      <c r="HR324" s="244"/>
      <c r="HT324" s="244"/>
      <c r="HV324" s="244"/>
      <c r="HX324" s="244"/>
      <c r="HZ324" s="244"/>
      <c r="IB324" s="244"/>
      <c r="ID324" s="244"/>
      <c r="IF324" s="244"/>
      <c r="IH324" s="244"/>
      <c r="IJ324" s="244"/>
      <c r="IL324" s="244"/>
      <c r="IN324" s="244"/>
      <c r="IP324" s="244"/>
      <c r="IR324" s="244"/>
      <c r="IT324" s="244"/>
      <c r="IV324" s="244"/>
      <c r="IX324" s="244"/>
      <c r="IZ324" s="244"/>
    </row>
    <row r="325" spans="1:283" ht="13.9" customHeight="1" thickBot="1" x14ac:dyDescent="0.25">
      <c r="A325" s="766" t="s">
        <v>1168</v>
      </c>
      <c r="B325" s="766"/>
      <c r="D325" s="168" t="s">
        <v>1169</v>
      </c>
      <c r="E325" s="110"/>
      <c r="F325" s="94">
        <v>6</v>
      </c>
      <c r="G325" s="110"/>
      <c r="H325" s="94">
        <v>8</v>
      </c>
      <c r="I325" s="94">
        <v>9</v>
      </c>
      <c r="J325" s="94">
        <v>10</v>
      </c>
      <c r="K325" s="94">
        <v>11</v>
      </c>
      <c r="L325" s="94">
        <v>12</v>
      </c>
      <c r="M325" s="94">
        <v>13</v>
      </c>
      <c r="N325" s="94">
        <v>14</v>
      </c>
      <c r="O325" s="94">
        <v>15</v>
      </c>
      <c r="P325" s="94">
        <v>16</v>
      </c>
      <c r="Q325" s="94">
        <v>17</v>
      </c>
      <c r="R325" s="94">
        <v>18</v>
      </c>
      <c r="S325" s="94">
        <v>19</v>
      </c>
      <c r="T325" s="94">
        <v>20</v>
      </c>
      <c r="U325" s="94">
        <v>21</v>
      </c>
      <c r="V325" s="94">
        <v>22</v>
      </c>
      <c r="W325" s="94">
        <v>23</v>
      </c>
      <c r="X325" s="94">
        <v>24</v>
      </c>
      <c r="Y325" s="94">
        <v>25</v>
      </c>
      <c r="Z325" s="94">
        <v>26</v>
      </c>
      <c r="AA325" s="94">
        <v>27</v>
      </c>
      <c r="AB325" s="94">
        <v>28</v>
      </c>
      <c r="AC325" s="94">
        <v>29</v>
      </c>
      <c r="AD325" s="94">
        <v>30</v>
      </c>
      <c r="AE325" s="94">
        <v>31</v>
      </c>
      <c r="AF325" s="94">
        <v>32</v>
      </c>
      <c r="AG325" s="94">
        <v>33</v>
      </c>
      <c r="AH325" s="94">
        <v>34</v>
      </c>
      <c r="AI325" s="94">
        <v>35</v>
      </c>
      <c r="AJ325" s="94">
        <v>36</v>
      </c>
      <c r="AK325" s="94">
        <v>37</v>
      </c>
      <c r="AL325" s="94">
        <v>38</v>
      </c>
      <c r="AM325" s="94">
        <v>39</v>
      </c>
      <c r="AN325" s="94">
        <v>40</v>
      </c>
      <c r="AO325" s="94">
        <v>41</v>
      </c>
      <c r="AP325" s="94">
        <v>42</v>
      </c>
      <c r="AQ325" s="94">
        <v>43</v>
      </c>
      <c r="AR325" s="94">
        <v>44</v>
      </c>
      <c r="AS325" s="94">
        <v>45</v>
      </c>
      <c r="AT325" s="94">
        <v>46</v>
      </c>
      <c r="AU325" s="94">
        <v>47</v>
      </c>
      <c r="AV325" s="94">
        <v>48</v>
      </c>
      <c r="AW325" s="94">
        <v>49</v>
      </c>
      <c r="AX325" s="94">
        <v>50</v>
      </c>
      <c r="AY325" s="94">
        <v>51</v>
      </c>
      <c r="AZ325" s="94">
        <v>52</v>
      </c>
      <c r="BA325" s="94">
        <v>53</v>
      </c>
      <c r="BB325" s="94">
        <v>54</v>
      </c>
      <c r="BC325" s="94">
        <v>55</v>
      </c>
      <c r="BD325" s="94">
        <v>56</v>
      </c>
      <c r="BE325" s="94">
        <v>57</v>
      </c>
      <c r="BF325" s="94">
        <v>58</v>
      </c>
      <c r="BG325" s="94">
        <v>59</v>
      </c>
      <c r="BH325" s="94">
        <v>60</v>
      </c>
      <c r="BI325" s="94">
        <v>61</v>
      </c>
      <c r="BJ325" s="94">
        <v>62</v>
      </c>
      <c r="BK325" s="94">
        <v>63</v>
      </c>
      <c r="BL325" s="94">
        <v>64</v>
      </c>
      <c r="BM325" s="94">
        <v>65</v>
      </c>
      <c r="BN325" s="94">
        <v>66</v>
      </c>
      <c r="BO325" s="94">
        <v>67</v>
      </c>
      <c r="BP325" s="94">
        <v>68</v>
      </c>
      <c r="BQ325" s="94">
        <v>69</v>
      </c>
      <c r="BR325" s="94">
        <v>70</v>
      </c>
      <c r="BS325" s="94">
        <v>71</v>
      </c>
      <c r="BT325" s="94">
        <v>72</v>
      </c>
      <c r="BU325" s="94">
        <v>73</v>
      </c>
      <c r="BV325" s="94">
        <v>74</v>
      </c>
      <c r="BW325" s="94">
        <v>75</v>
      </c>
      <c r="BX325" s="94">
        <v>76</v>
      </c>
      <c r="BY325" s="94">
        <v>77</v>
      </c>
      <c r="BZ325" s="94">
        <v>78</v>
      </c>
      <c r="CA325" s="94">
        <v>79</v>
      </c>
      <c r="CB325" s="94">
        <v>80</v>
      </c>
      <c r="CC325" s="94">
        <v>81</v>
      </c>
      <c r="CD325" s="94">
        <v>82</v>
      </c>
      <c r="CE325" s="94">
        <v>83</v>
      </c>
      <c r="CF325" s="94">
        <v>84</v>
      </c>
      <c r="CG325" s="110"/>
      <c r="CH325" s="110"/>
      <c r="CI325" s="110"/>
      <c r="CJ325" s="110"/>
      <c r="CK325" s="110"/>
      <c r="CL325" s="110"/>
      <c r="CM325" s="110"/>
      <c r="CN325" s="110"/>
      <c r="CO325" s="110"/>
      <c r="CP325" s="110"/>
      <c r="CQ325" s="110"/>
      <c r="CR325" s="110"/>
      <c r="CS325" s="110"/>
      <c r="CT325" s="110"/>
      <c r="CU325" s="110"/>
      <c r="CV325" s="110"/>
      <c r="CW325" s="110"/>
      <c r="CX325" s="110"/>
      <c r="CY325" s="110"/>
      <c r="CZ325" s="110"/>
      <c r="DA325" s="110"/>
      <c r="DB325" s="110"/>
      <c r="DC325" s="110"/>
      <c r="DD325" s="110"/>
      <c r="DE325" s="110"/>
      <c r="DF325" s="110"/>
      <c r="DG325" s="110"/>
      <c r="DH325" s="110"/>
      <c r="DI325" s="110"/>
      <c r="DJ325" s="110"/>
      <c r="DK325" s="110"/>
      <c r="DL325" s="110"/>
      <c r="DM325" s="110"/>
      <c r="DN325" s="110"/>
      <c r="DO325" s="110"/>
      <c r="DP325" s="110"/>
      <c r="DQ325" s="110"/>
      <c r="DR325" s="110"/>
      <c r="DS325" s="110"/>
      <c r="DT325" s="110"/>
      <c r="DU325" s="110"/>
      <c r="DV325" s="110"/>
      <c r="DW325" s="110"/>
      <c r="DX325" s="110"/>
      <c r="DY325" s="110"/>
      <c r="DZ325" s="110"/>
      <c r="EA325" s="110"/>
      <c r="EB325" s="110"/>
      <c r="EC325" s="110"/>
      <c r="ED325" s="110"/>
      <c r="EE325" s="110"/>
      <c r="EF325" s="110"/>
      <c r="EG325" s="110"/>
      <c r="EH325" s="110"/>
      <c r="EI325" s="110"/>
      <c r="EJ325" s="110"/>
      <c r="EK325" s="110"/>
      <c r="EL325" s="110"/>
      <c r="EM325" s="110"/>
      <c r="EN325" s="110"/>
      <c r="EO325" s="110"/>
      <c r="EP325" s="110"/>
      <c r="EQ325" s="110"/>
      <c r="ER325" s="110"/>
      <c r="ES325" s="110"/>
      <c r="ET325" s="110"/>
      <c r="EU325" s="110"/>
      <c r="EV325" s="110"/>
      <c r="EW325" s="110"/>
      <c r="EX325" s="110"/>
      <c r="EY325" s="110"/>
      <c r="EZ325" s="110"/>
      <c r="FA325" s="110"/>
      <c r="FB325" s="110"/>
      <c r="FC325" s="110"/>
      <c r="FD325" s="110"/>
      <c r="FE325" s="110"/>
      <c r="FF325" s="110"/>
      <c r="FG325" s="110"/>
      <c r="FH325" s="110"/>
      <c r="FI325" s="110"/>
      <c r="FJ325" s="110"/>
      <c r="FK325" s="110"/>
      <c r="FL325" s="242"/>
      <c r="FM325" s="242"/>
      <c r="FN325" s="242"/>
      <c r="FO325" s="242"/>
      <c r="FP325" s="242"/>
      <c r="FQ325" s="242"/>
      <c r="FR325" s="242"/>
    </row>
    <row r="326" spans="1:283" ht="15.95" customHeight="1" x14ac:dyDescent="0.2">
      <c r="A326" s="766"/>
      <c r="B326" s="766"/>
      <c r="C326" s="66"/>
      <c r="D326" s="416"/>
      <c r="E326" s="743" t="s">
        <v>1170</v>
      </c>
      <c r="F326" s="744"/>
      <c r="G326" s="744"/>
      <c r="H326" s="744"/>
      <c r="I326" s="744"/>
      <c r="J326" s="744"/>
      <c r="K326" s="744"/>
      <c r="L326" s="744"/>
      <c r="M326" s="744"/>
      <c r="N326" s="744"/>
      <c r="O326" s="744"/>
      <c r="P326" s="744"/>
      <c r="Q326" s="744"/>
      <c r="R326" s="744"/>
      <c r="S326" s="744"/>
      <c r="T326" s="744"/>
      <c r="U326" s="744"/>
      <c r="V326" s="744"/>
      <c r="W326" s="744"/>
      <c r="X326" s="744"/>
      <c r="Y326" s="744"/>
      <c r="Z326" s="744"/>
      <c r="AA326" s="744"/>
      <c r="AB326" s="745"/>
      <c r="AC326" s="743" t="s">
        <v>1171</v>
      </c>
      <c r="AD326" s="745"/>
      <c r="AE326" s="743" t="s">
        <v>1172</v>
      </c>
      <c r="AF326" s="744"/>
      <c r="AG326" s="744"/>
      <c r="AH326" s="744"/>
      <c r="AI326" s="744"/>
      <c r="AJ326" s="744"/>
      <c r="AK326" s="744"/>
      <c r="AL326" s="744"/>
      <c r="AM326" s="745"/>
      <c r="AN326" s="743" t="s">
        <v>1173</v>
      </c>
      <c r="AO326" s="744"/>
      <c r="AP326" s="744"/>
      <c r="AQ326" s="744"/>
      <c r="AR326" s="744"/>
      <c r="AS326" s="744"/>
      <c r="AT326" s="744"/>
      <c r="AU326" s="744"/>
      <c r="AV326" s="745"/>
      <c r="AW326" s="743" t="s">
        <v>1174</v>
      </c>
      <c r="AX326" s="744"/>
      <c r="AY326" s="744"/>
      <c r="AZ326" s="744"/>
      <c r="BA326" s="744"/>
      <c r="BB326" s="744"/>
      <c r="BC326" s="744"/>
      <c r="BD326" s="744"/>
      <c r="BE326" s="745"/>
      <c r="BF326" s="743" t="s">
        <v>1175</v>
      </c>
      <c r="BG326" s="744"/>
      <c r="BH326" s="744"/>
      <c r="BI326" s="744"/>
      <c r="BJ326" s="744"/>
      <c r="BK326" s="744"/>
      <c r="BL326" s="744"/>
      <c r="BM326" s="744"/>
      <c r="BN326" s="745"/>
      <c r="BO326" s="743" t="s">
        <v>1176</v>
      </c>
      <c r="BP326" s="744"/>
      <c r="BQ326" s="744"/>
      <c r="BR326" s="744"/>
      <c r="BS326" s="744"/>
      <c r="BT326" s="744"/>
      <c r="BU326" s="744"/>
      <c r="BV326" s="744"/>
      <c r="BW326" s="745"/>
      <c r="BX326" s="743" t="s">
        <v>1177</v>
      </c>
      <c r="BY326" s="744"/>
      <c r="BZ326" s="744"/>
      <c r="CA326" s="744"/>
      <c r="CB326" s="744"/>
      <c r="CC326" s="744"/>
      <c r="CD326" s="744"/>
      <c r="CE326" s="744"/>
      <c r="CF326" s="745"/>
      <c r="CG326" s="110"/>
      <c r="CH326" s="67"/>
      <c r="CI326" s="67"/>
      <c r="CJ326" s="67"/>
      <c r="CK326" s="67"/>
      <c r="CL326" s="67"/>
      <c r="CM326" s="67"/>
      <c r="CN326" s="67"/>
      <c r="CO326" s="67"/>
      <c r="CP326" s="67"/>
      <c r="CQ326" s="67"/>
      <c r="CR326" s="67"/>
      <c r="CS326" s="67"/>
      <c r="CT326" s="67"/>
      <c r="CU326" s="67"/>
      <c r="CV326" s="67"/>
      <c r="CW326" s="67"/>
      <c r="CX326" s="67"/>
      <c r="CY326" s="67"/>
      <c r="CZ326" s="67"/>
      <c r="DA326" s="67"/>
      <c r="DB326" s="67"/>
      <c r="DC326" s="67"/>
      <c r="DD326" s="67"/>
      <c r="DE326" s="67"/>
      <c r="DF326" s="67"/>
      <c r="DG326" s="67"/>
      <c r="DH326" s="67"/>
      <c r="DI326" s="67"/>
      <c r="DJ326" s="67"/>
      <c r="DK326" s="67"/>
      <c r="DL326" s="67"/>
      <c r="DM326" s="67"/>
      <c r="DN326" s="67"/>
      <c r="DO326" s="67"/>
      <c r="DP326" s="67"/>
      <c r="DQ326" s="67"/>
      <c r="DR326" s="67"/>
      <c r="DS326" s="67"/>
      <c r="DT326" s="67"/>
      <c r="DU326" s="67"/>
      <c r="DV326" s="67"/>
      <c r="DW326" s="67"/>
      <c r="DX326" s="67"/>
      <c r="DY326" s="67"/>
      <c r="DZ326" s="67"/>
      <c r="EA326" s="67"/>
      <c r="EB326" s="67"/>
      <c r="EC326" s="67"/>
      <c r="ED326" s="67"/>
      <c r="EE326" s="67"/>
      <c r="EF326" s="67"/>
      <c r="EG326" s="67"/>
      <c r="EH326" s="67"/>
      <c r="EI326" s="67"/>
      <c r="EJ326" s="67"/>
      <c r="EK326" s="67"/>
      <c r="EL326" s="67"/>
      <c r="EM326" s="67"/>
      <c r="EN326" s="67"/>
      <c r="EO326" s="67"/>
      <c r="EP326" s="67"/>
      <c r="EQ326" s="67"/>
      <c r="ER326" s="67"/>
      <c r="ES326" s="67"/>
      <c r="ET326" s="67"/>
      <c r="EU326" s="67"/>
      <c r="EV326" s="67"/>
      <c r="EW326" s="67"/>
      <c r="EX326" s="67"/>
      <c r="EY326" s="67"/>
      <c r="EZ326" s="67"/>
      <c r="FA326" s="67"/>
      <c r="FB326" s="67"/>
      <c r="FC326" s="67"/>
      <c r="FD326" s="67"/>
      <c r="FE326" s="67"/>
      <c r="FF326" s="67"/>
      <c r="FG326" s="67"/>
      <c r="FH326" s="67"/>
      <c r="FI326" s="67"/>
      <c r="FJ326" s="67"/>
      <c r="FK326" s="67"/>
      <c r="FL326" s="67"/>
      <c r="FM326" s="67"/>
      <c r="FN326" s="67"/>
      <c r="FO326" s="67"/>
      <c r="FP326" s="67"/>
      <c r="FQ326" s="67"/>
      <c r="FR326" s="67"/>
      <c r="FS326" s="110"/>
      <c r="FT326" s="110"/>
      <c r="FU326" s="110"/>
      <c r="FV326" s="110"/>
      <c r="FW326" s="110"/>
      <c r="FX326" s="110"/>
      <c r="FY326" s="110"/>
      <c r="FZ326" s="110"/>
      <c r="GA326" s="110"/>
      <c r="GB326" s="110"/>
      <c r="GC326" s="110"/>
      <c r="GD326" s="110"/>
      <c r="GE326" s="242"/>
      <c r="GF326" s="242"/>
      <c r="GG326" s="242"/>
      <c r="GH326" s="242"/>
      <c r="GI326" s="242"/>
      <c r="GJ326" s="242"/>
      <c r="GK326" s="242"/>
      <c r="GL326" s="242"/>
      <c r="GM326" s="242"/>
      <c r="GN326" s="242"/>
      <c r="GO326" s="242"/>
      <c r="GP326" s="242"/>
      <c r="GQ326" s="242"/>
      <c r="GR326" s="242"/>
      <c r="GS326" s="242"/>
      <c r="GT326" s="242"/>
      <c r="GU326" s="242"/>
      <c r="GV326" s="242"/>
      <c r="GW326" s="242"/>
      <c r="GX326" s="242"/>
      <c r="GY326" s="242"/>
      <c r="GZ326" s="242"/>
      <c r="HA326" s="242"/>
      <c r="HB326" s="242"/>
      <c r="HC326" s="242"/>
      <c r="HD326" s="242"/>
      <c r="HE326" s="242"/>
      <c r="HF326" s="242"/>
      <c r="HG326" s="242"/>
      <c r="HH326" s="242"/>
      <c r="HI326" s="242"/>
      <c r="HJ326" s="242"/>
      <c r="HK326" s="242"/>
    </row>
    <row r="327" spans="1:283" ht="15.95" customHeight="1" thickBot="1" x14ac:dyDescent="0.25">
      <c r="A327" s="766"/>
      <c r="B327" s="766"/>
      <c r="D327" s="246"/>
      <c r="E327" s="746"/>
      <c r="F327" s="747"/>
      <c r="G327" s="747"/>
      <c r="H327" s="747"/>
      <c r="I327" s="747"/>
      <c r="J327" s="747"/>
      <c r="K327" s="747"/>
      <c r="L327" s="747"/>
      <c r="M327" s="747"/>
      <c r="N327" s="747"/>
      <c r="O327" s="747"/>
      <c r="P327" s="747"/>
      <c r="Q327" s="747"/>
      <c r="R327" s="747"/>
      <c r="S327" s="747"/>
      <c r="T327" s="747"/>
      <c r="U327" s="747"/>
      <c r="V327" s="747"/>
      <c r="W327" s="747"/>
      <c r="X327" s="747"/>
      <c r="Y327" s="747"/>
      <c r="Z327" s="747"/>
      <c r="AA327" s="747"/>
      <c r="AB327" s="748"/>
      <c r="AC327" s="746"/>
      <c r="AD327" s="748"/>
      <c r="AE327" s="746"/>
      <c r="AF327" s="747"/>
      <c r="AG327" s="747"/>
      <c r="AH327" s="747"/>
      <c r="AI327" s="747"/>
      <c r="AJ327" s="747"/>
      <c r="AK327" s="747"/>
      <c r="AL327" s="747"/>
      <c r="AM327" s="748"/>
      <c r="AN327" s="746"/>
      <c r="AO327" s="747"/>
      <c r="AP327" s="747"/>
      <c r="AQ327" s="747"/>
      <c r="AR327" s="747"/>
      <c r="AS327" s="747"/>
      <c r="AT327" s="747"/>
      <c r="AU327" s="747"/>
      <c r="AV327" s="748"/>
      <c r="AW327" s="746"/>
      <c r="AX327" s="747"/>
      <c r="AY327" s="747"/>
      <c r="AZ327" s="747"/>
      <c r="BA327" s="747"/>
      <c r="BB327" s="747"/>
      <c r="BC327" s="747"/>
      <c r="BD327" s="747"/>
      <c r="BE327" s="748"/>
      <c r="BF327" s="746"/>
      <c r="BG327" s="747"/>
      <c r="BH327" s="747"/>
      <c r="BI327" s="747"/>
      <c r="BJ327" s="747"/>
      <c r="BK327" s="747"/>
      <c r="BL327" s="747"/>
      <c r="BM327" s="747"/>
      <c r="BN327" s="748"/>
      <c r="BO327" s="746"/>
      <c r="BP327" s="747"/>
      <c r="BQ327" s="747"/>
      <c r="BR327" s="747"/>
      <c r="BS327" s="747"/>
      <c r="BT327" s="747"/>
      <c r="BU327" s="747"/>
      <c r="BV327" s="747"/>
      <c r="BW327" s="748"/>
      <c r="BX327" s="746"/>
      <c r="BY327" s="747"/>
      <c r="BZ327" s="747"/>
      <c r="CA327" s="747"/>
      <c r="CB327" s="747"/>
      <c r="CC327" s="747"/>
      <c r="CD327" s="747"/>
      <c r="CE327" s="747"/>
      <c r="CF327" s="748"/>
      <c r="CG327" s="110"/>
      <c r="CH327" s="67"/>
      <c r="CI327" s="67"/>
      <c r="CJ327" s="67"/>
      <c r="CK327" s="67"/>
      <c r="CL327" s="67"/>
      <c r="CM327" s="67"/>
      <c r="CN327" s="67"/>
      <c r="CO327" s="67"/>
      <c r="CP327" s="67"/>
      <c r="CQ327" s="67"/>
      <c r="CR327" s="67"/>
      <c r="CS327" s="67"/>
      <c r="CT327" s="67"/>
      <c r="CU327" s="67"/>
      <c r="CV327" s="67"/>
      <c r="CW327" s="67"/>
      <c r="CX327" s="67"/>
      <c r="CY327" s="67"/>
      <c r="CZ327" s="67"/>
      <c r="DA327" s="67"/>
      <c r="DB327" s="67"/>
      <c r="DC327" s="67"/>
      <c r="DD327" s="67"/>
      <c r="DE327" s="67"/>
      <c r="DF327" s="67"/>
      <c r="DG327" s="67"/>
      <c r="DH327" s="67"/>
      <c r="DI327" s="67"/>
      <c r="DJ327" s="67"/>
      <c r="DK327" s="67"/>
      <c r="DL327" s="67"/>
      <c r="DM327" s="67"/>
      <c r="DN327" s="67"/>
      <c r="DO327" s="67"/>
      <c r="DP327" s="67"/>
      <c r="DQ327" s="67"/>
      <c r="DR327" s="67"/>
      <c r="DS327" s="67"/>
      <c r="DT327" s="67"/>
      <c r="DU327" s="67"/>
      <c r="DV327" s="67"/>
      <c r="DW327" s="67"/>
      <c r="DX327" s="67"/>
      <c r="DY327" s="67"/>
      <c r="DZ327" s="67"/>
      <c r="EA327" s="67"/>
      <c r="EB327" s="67"/>
      <c r="EC327" s="67"/>
      <c r="ED327" s="67"/>
      <c r="EE327" s="67"/>
      <c r="EF327" s="67"/>
      <c r="EG327" s="67"/>
      <c r="EH327" s="67"/>
      <c r="EI327" s="67"/>
      <c r="EJ327" s="67"/>
      <c r="EK327" s="67"/>
      <c r="EL327" s="67"/>
      <c r="EM327" s="67"/>
      <c r="EN327" s="67"/>
      <c r="EO327" s="67"/>
      <c r="EP327" s="67"/>
      <c r="EQ327" s="67"/>
      <c r="ER327" s="67"/>
      <c r="ES327" s="67"/>
      <c r="ET327" s="67"/>
      <c r="EU327" s="67"/>
      <c r="EV327" s="67"/>
      <c r="EW327" s="67"/>
      <c r="EX327" s="67"/>
      <c r="EY327" s="67"/>
      <c r="EZ327" s="67"/>
      <c r="FA327" s="67"/>
      <c r="FB327" s="67"/>
      <c r="FC327" s="67"/>
      <c r="FD327" s="67"/>
      <c r="FE327" s="67"/>
      <c r="FF327" s="67"/>
      <c r="FG327" s="67"/>
      <c r="FH327" s="67"/>
      <c r="FI327" s="67"/>
      <c r="FJ327" s="67"/>
      <c r="FK327" s="67"/>
      <c r="FL327" s="67"/>
      <c r="FM327" s="67"/>
      <c r="FN327" s="67"/>
      <c r="FO327" s="67"/>
      <c r="FP327" s="67"/>
      <c r="FQ327" s="67"/>
      <c r="FR327" s="67"/>
      <c r="FS327" s="110"/>
      <c r="FT327" s="110"/>
      <c r="FU327" s="110"/>
      <c r="FV327" s="110"/>
      <c r="FW327" s="110"/>
      <c r="FX327" s="110"/>
      <c r="FY327" s="110"/>
      <c r="FZ327" s="110"/>
      <c r="GA327" s="110"/>
      <c r="GB327" s="110"/>
      <c r="GC327" s="110"/>
      <c r="GD327" s="110"/>
      <c r="GE327" s="242"/>
      <c r="GF327" s="242"/>
      <c r="GG327" s="242"/>
      <c r="GH327" s="242"/>
      <c r="GI327" s="242"/>
      <c r="GJ327" s="242"/>
      <c r="GK327" s="242"/>
      <c r="GL327" s="242"/>
      <c r="GM327" s="242"/>
      <c r="GN327" s="242"/>
      <c r="GO327" s="242"/>
      <c r="GP327" s="242"/>
      <c r="GQ327" s="242"/>
      <c r="GR327" s="242"/>
      <c r="GS327" s="242"/>
      <c r="GT327" s="242"/>
      <c r="GU327" s="242"/>
      <c r="GV327" s="242"/>
      <c r="GW327" s="242"/>
      <c r="GX327" s="242"/>
      <c r="GY327" s="242"/>
      <c r="GZ327" s="242"/>
      <c r="HA327" s="242"/>
      <c r="HB327" s="242"/>
      <c r="HC327" s="242"/>
      <c r="HD327" s="242"/>
      <c r="HE327" s="242"/>
      <c r="HF327" s="242"/>
      <c r="HG327" s="242"/>
      <c r="HH327" s="242"/>
      <c r="HI327" s="242"/>
      <c r="HJ327" s="242"/>
      <c r="HK327" s="242"/>
    </row>
    <row r="328" spans="1:283" ht="22.5" customHeight="1" thickBot="1" x14ac:dyDescent="0.25">
      <c r="D328" s="778"/>
      <c r="E328" s="768" t="s">
        <v>686</v>
      </c>
      <c r="F328" s="768" t="s">
        <v>1178</v>
      </c>
      <c r="G328" s="768" t="s">
        <v>687</v>
      </c>
      <c r="H328" s="768" t="s">
        <v>1179</v>
      </c>
      <c r="I328" s="768" t="s">
        <v>1180</v>
      </c>
      <c r="J328" s="768" t="s">
        <v>1181</v>
      </c>
      <c r="K328" s="768" t="s">
        <v>1182</v>
      </c>
      <c r="L328" s="768" t="s">
        <v>1183</v>
      </c>
      <c r="M328" s="768" t="s">
        <v>1184</v>
      </c>
      <c r="N328" s="768" t="s">
        <v>1185</v>
      </c>
      <c r="O328" s="768" t="s">
        <v>1186</v>
      </c>
      <c r="P328" s="768" t="s">
        <v>1187</v>
      </c>
      <c r="Q328" s="768" t="s">
        <v>670</v>
      </c>
      <c r="R328" s="768" t="s">
        <v>671</v>
      </c>
      <c r="S328" s="768" t="s">
        <v>1188</v>
      </c>
      <c r="T328" s="768" t="s">
        <v>1189</v>
      </c>
      <c r="U328" s="768" t="s">
        <v>1190</v>
      </c>
      <c r="V328" s="768" t="s">
        <v>1191</v>
      </c>
      <c r="W328" s="768" t="s">
        <v>1192</v>
      </c>
      <c r="X328" s="768" t="s">
        <v>1193</v>
      </c>
      <c r="Y328" s="768" t="s">
        <v>1194</v>
      </c>
      <c r="Z328" s="768" t="s">
        <v>1195</v>
      </c>
      <c r="AA328" s="768" t="s">
        <v>1196</v>
      </c>
      <c r="AB328" s="776" t="s">
        <v>1197</v>
      </c>
      <c r="AC328" s="774" t="s">
        <v>1198</v>
      </c>
      <c r="AD328" s="774" t="s">
        <v>1199</v>
      </c>
      <c r="AE328" s="762" t="s">
        <v>1200</v>
      </c>
      <c r="AF328" s="762" t="s">
        <v>1201</v>
      </c>
      <c r="AG328" s="762" t="s">
        <v>1202</v>
      </c>
      <c r="AH328" s="762" t="s">
        <v>1203</v>
      </c>
      <c r="AI328" s="762" t="s">
        <v>1204</v>
      </c>
      <c r="AJ328" s="762" t="s">
        <v>1205</v>
      </c>
      <c r="AK328" s="762" t="s">
        <v>1206</v>
      </c>
      <c r="AL328" s="762" t="s">
        <v>1207</v>
      </c>
      <c r="AM328" s="724" t="s">
        <v>1208</v>
      </c>
      <c r="AN328" s="762" t="s">
        <v>1209</v>
      </c>
      <c r="AO328" s="762" t="s">
        <v>1210</v>
      </c>
      <c r="AP328" s="762" t="s">
        <v>1211</v>
      </c>
      <c r="AQ328" s="762" t="s">
        <v>1212</v>
      </c>
      <c r="AR328" s="762" t="s">
        <v>1213</v>
      </c>
      <c r="AS328" s="762" t="s">
        <v>1214</v>
      </c>
      <c r="AT328" s="762" t="s">
        <v>1215</v>
      </c>
      <c r="AU328" s="762" t="s">
        <v>1216</v>
      </c>
      <c r="AV328" s="724" t="s">
        <v>1208</v>
      </c>
      <c r="AW328" s="762" t="s">
        <v>1217</v>
      </c>
      <c r="AX328" s="762" t="s">
        <v>1218</v>
      </c>
      <c r="AY328" s="762" t="s">
        <v>1219</v>
      </c>
      <c r="AZ328" s="762" t="s">
        <v>1220</v>
      </c>
      <c r="BA328" s="762" t="s">
        <v>1221</v>
      </c>
      <c r="BB328" s="762" t="s">
        <v>1222</v>
      </c>
      <c r="BC328" s="762" t="s">
        <v>1223</v>
      </c>
      <c r="BD328" s="762" t="s">
        <v>1224</v>
      </c>
      <c r="BE328" s="724" t="s">
        <v>1225</v>
      </c>
      <c r="BF328" s="762" t="s">
        <v>1226</v>
      </c>
      <c r="BG328" s="762" t="s">
        <v>1227</v>
      </c>
      <c r="BH328" s="762" t="s">
        <v>1228</v>
      </c>
      <c r="BI328" s="762" t="s">
        <v>1229</v>
      </c>
      <c r="BJ328" s="762" t="s">
        <v>1230</v>
      </c>
      <c r="BK328" s="762" t="s">
        <v>1231</v>
      </c>
      <c r="BL328" s="762" t="s">
        <v>1232</v>
      </c>
      <c r="BM328" s="762" t="s">
        <v>1233</v>
      </c>
      <c r="BN328" s="724" t="s">
        <v>1225</v>
      </c>
      <c r="BO328" s="762" t="s">
        <v>1234</v>
      </c>
      <c r="BP328" s="762" t="s">
        <v>1235</v>
      </c>
      <c r="BQ328" s="762" t="s">
        <v>1236</v>
      </c>
      <c r="BR328" s="762" t="s">
        <v>1237</v>
      </c>
      <c r="BS328" s="762" t="s">
        <v>1238</v>
      </c>
      <c r="BT328" s="762" t="s">
        <v>1239</v>
      </c>
      <c r="BU328" s="762" t="s">
        <v>1240</v>
      </c>
      <c r="BV328" s="762" t="s">
        <v>1241</v>
      </c>
      <c r="BW328" s="724" t="s">
        <v>1242</v>
      </c>
      <c r="BX328" s="762" t="s">
        <v>1243</v>
      </c>
      <c r="BY328" s="762" t="s">
        <v>1244</v>
      </c>
      <c r="BZ328" s="762" t="s">
        <v>1245</v>
      </c>
      <c r="CA328" s="762" t="s">
        <v>1246</v>
      </c>
      <c r="CB328" s="762" t="s">
        <v>1247</v>
      </c>
      <c r="CC328" s="762" t="s">
        <v>1248</v>
      </c>
      <c r="CD328" s="762" t="s">
        <v>1249</v>
      </c>
      <c r="CE328" s="762" t="s">
        <v>1250</v>
      </c>
      <c r="CF328" s="724" t="s">
        <v>1242</v>
      </c>
      <c r="CG328" s="186"/>
      <c r="CH328" s="270"/>
      <c r="CI328" s="187"/>
      <c r="CJ328" s="110"/>
      <c r="CK328" s="110"/>
      <c r="CL328" s="110"/>
      <c r="CM328" s="110"/>
      <c r="CN328" s="110"/>
      <c r="CO328" s="67"/>
      <c r="CP328" s="67"/>
      <c r="CQ328" s="67"/>
      <c r="CR328" s="67"/>
      <c r="CS328" s="67"/>
      <c r="CT328" s="67"/>
      <c r="CU328" s="67"/>
      <c r="CV328" s="67"/>
      <c r="CW328" s="67"/>
      <c r="CX328" s="67"/>
      <c r="CY328" s="67"/>
      <c r="CZ328" s="67"/>
      <c r="DA328" s="67"/>
      <c r="DB328" s="67"/>
      <c r="DC328" s="67"/>
      <c r="DD328" s="67"/>
      <c r="DE328" s="67"/>
      <c r="DF328" s="67"/>
      <c r="DG328" s="67"/>
      <c r="DH328" s="67"/>
      <c r="DI328" s="67"/>
      <c r="DJ328" s="67"/>
      <c r="DK328" s="67"/>
      <c r="DL328" s="67"/>
      <c r="DM328" s="67"/>
      <c r="DN328" s="67"/>
      <c r="DO328" s="67"/>
      <c r="DP328" s="67"/>
      <c r="DQ328" s="67"/>
      <c r="DR328" s="67"/>
      <c r="DS328" s="67"/>
      <c r="DT328" s="67"/>
      <c r="DU328" s="67"/>
      <c r="DV328" s="67"/>
      <c r="DW328" s="67"/>
      <c r="DX328" s="67"/>
      <c r="DY328" s="67"/>
      <c r="DZ328" s="67"/>
      <c r="EA328" s="67"/>
      <c r="EB328" s="67"/>
      <c r="EC328" s="67"/>
      <c r="ED328" s="67"/>
      <c r="EE328" s="67"/>
      <c r="EF328" s="67"/>
      <c r="EG328" s="67"/>
      <c r="EH328" s="67"/>
      <c r="EI328" s="67"/>
      <c r="EJ328" s="67"/>
      <c r="EK328" s="67"/>
      <c r="EL328" s="67"/>
      <c r="EM328" s="67"/>
      <c r="EN328" s="67"/>
      <c r="EO328" s="67"/>
      <c r="EP328" s="67"/>
      <c r="EQ328" s="67"/>
      <c r="ER328" s="67"/>
      <c r="ES328" s="67"/>
      <c r="ET328" s="67"/>
      <c r="EU328" s="67"/>
      <c r="EV328" s="67"/>
      <c r="EW328" s="67"/>
      <c r="EX328" s="67"/>
      <c r="EY328" s="67"/>
      <c r="EZ328" s="67"/>
      <c r="FA328" s="67"/>
      <c r="FB328" s="67"/>
      <c r="FC328" s="67"/>
      <c r="FD328" s="67"/>
      <c r="FE328" s="67"/>
      <c r="FF328" s="67"/>
      <c r="FG328" s="67"/>
      <c r="FH328" s="67"/>
      <c r="FI328" s="67"/>
      <c r="FJ328" s="67"/>
      <c r="FK328" s="67"/>
      <c r="FL328" s="67"/>
      <c r="FM328" s="67"/>
      <c r="FN328" s="67"/>
      <c r="FO328" s="67"/>
      <c r="FP328" s="67"/>
      <c r="FQ328" s="67"/>
      <c r="FR328" s="67"/>
      <c r="FS328" s="67"/>
      <c r="FT328" s="67"/>
      <c r="FU328" s="67"/>
      <c r="FV328" s="67"/>
      <c r="FW328" s="67"/>
      <c r="FX328" s="67"/>
      <c r="FY328" s="110"/>
      <c r="FZ328" s="110"/>
      <c r="GA328" s="110"/>
      <c r="GB328" s="110"/>
      <c r="GC328" s="110"/>
      <c r="GD328" s="110"/>
      <c r="GE328" s="110"/>
      <c r="GF328" s="110"/>
      <c r="GG328" s="110"/>
      <c r="GH328" s="110"/>
      <c r="GI328" s="110"/>
      <c r="GJ328" s="110"/>
      <c r="GK328" s="110"/>
      <c r="GL328" s="110"/>
      <c r="GM328" s="110"/>
      <c r="GN328" s="110"/>
      <c r="GO328" s="110"/>
      <c r="GP328" s="110"/>
      <c r="GQ328" s="110"/>
      <c r="GR328" s="110"/>
      <c r="GS328" s="110"/>
      <c r="GT328" s="110"/>
      <c r="GU328" s="110"/>
      <c r="GV328" s="110"/>
      <c r="GW328" s="110"/>
      <c r="GX328" s="110"/>
      <c r="GY328" s="110"/>
      <c r="GZ328" s="110"/>
      <c r="HA328" s="110"/>
      <c r="HB328" s="110"/>
      <c r="HC328" s="110"/>
      <c r="HD328" s="110"/>
      <c r="HE328" s="110"/>
      <c r="HF328" s="110"/>
      <c r="HG328" s="110"/>
      <c r="HH328" s="110"/>
      <c r="HI328" s="110"/>
      <c r="HJ328" s="110"/>
      <c r="HK328" s="242"/>
      <c r="HL328" s="242"/>
      <c r="HM328" s="242"/>
      <c r="HN328" s="242"/>
      <c r="HO328" s="242"/>
      <c r="HP328" s="242"/>
      <c r="HQ328" s="242"/>
    </row>
    <row r="329" spans="1:283" ht="54.75" customHeight="1" thickBot="1" x14ac:dyDescent="0.25">
      <c r="A329" s="329" t="s">
        <v>26</v>
      </c>
      <c r="B329" s="328" t="s">
        <v>1251</v>
      </c>
      <c r="C329" s="328" t="s">
        <v>780</v>
      </c>
      <c r="D329" s="779"/>
      <c r="E329" s="769"/>
      <c r="F329" s="770"/>
      <c r="G329" s="769"/>
      <c r="H329" s="769"/>
      <c r="I329" s="769"/>
      <c r="J329" s="769"/>
      <c r="K329" s="769"/>
      <c r="L329" s="769"/>
      <c r="M329" s="769"/>
      <c r="N329" s="769"/>
      <c r="O329" s="769"/>
      <c r="P329" s="769"/>
      <c r="Q329" s="769"/>
      <c r="R329" s="769"/>
      <c r="S329" s="769"/>
      <c r="T329" s="769"/>
      <c r="U329" s="769"/>
      <c r="V329" s="769"/>
      <c r="W329" s="769"/>
      <c r="X329" s="769"/>
      <c r="Y329" s="769"/>
      <c r="Z329" s="769"/>
      <c r="AA329" s="769"/>
      <c r="AB329" s="777"/>
      <c r="AC329" s="775"/>
      <c r="AD329" s="775"/>
      <c r="AE329" s="763"/>
      <c r="AF329" s="763"/>
      <c r="AG329" s="763"/>
      <c r="AH329" s="763"/>
      <c r="AI329" s="763"/>
      <c r="AJ329" s="763"/>
      <c r="AK329" s="763"/>
      <c r="AL329" s="763"/>
      <c r="AM329" s="726"/>
      <c r="AN329" s="763"/>
      <c r="AO329" s="763"/>
      <c r="AP329" s="763"/>
      <c r="AQ329" s="763"/>
      <c r="AR329" s="763"/>
      <c r="AS329" s="763"/>
      <c r="AT329" s="763"/>
      <c r="AU329" s="763"/>
      <c r="AV329" s="726"/>
      <c r="AW329" s="763"/>
      <c r="AX329" s="763"/>
      <c r="AY329" s="763"/>
      <c r="AZ329" s="763"/>
      <c r="BA329" s="763"/>
      <c r="BB329" s="763"/>
      <c r="BC329" s="763"/>
      <c r="BD329" s="763"/>
      <c r="BE329" s="726"/>
      <c r="BF329" s="763"/>
      <c r="BG329" s="763"/>
      <c r="BH329" s="763"/>
      <c r="BI329" s="763"/>
      <c r="BJ329" s="763"/>
      <c r="BK329" s="763"/>
      <c r="BL329" s="763"/>
      <c r="BM329" s="763"/>
      <c r="BN329" s="726"/>
      <c r="BO329" s="763"/>
      <c r="BP329" s="763"/>
      <c r="BQ329" s="763"/>
      <c r="BR329" s="763"/>
      <c r="BS329" s="763"/>
      <c r="BT329" s="763"/>
      <c r="BU329" s="763"/>
      <c r="BV329" s="763"/>
      <c r="BW329" s="726"/>
      <c r="BX329" s="763"/>
      <c r="BY329" s="763"/>
      <c r="BZ329" s="763"/>
      <c r="CA329" s="763"/>
      <c r="CB329" s="763"/>
      <c r="CC329" s="763"/>
      <c r="CD329" s="763"/>
      <c r="CE329" s="763"/>
      <c r="CF329" s="726"/>
      <c r="CG329" s="189"/>
      <c r="CH329" s="190"/>
      <c r="CI329" s="190"/>
      <c r="CJ329" s="110"/>
      <c r="CK329" s="110"/>
      <c r="CL329" s="110"/>
      <c r="CM329" s="110"/>
      <c r="CN329" s="110"/>
      <c r="CO329" s="67"/>
      <c r="CP329" s="67"/>
      <c r="CQ329" s="67"/>
      <c r="CR329" s="67"/>
      <c r="CS329" s="67"/>
      <c r="CT329" s="67"/>
      <c r="CU329" s="67"/>
      <c r="CV329" s="67"/>
      <c r="CW329" s="67"/>
      <c r="CX329" s="67"/>
      <c r="CY329" s="67"/>
      <c r="CZ329" s="67"/>
      <c r="DA329" s="67"/>
      <c r="DB329" s="67"/>
      <c r="DC329" s="67"/>
      <c r="DD329" s="67"/>
      <c r="DE329" s="67"/>
      <c r="DF329" s="67"/>
      <c r="DG329" s="67"/>
      <c r="DH329" s="67"/>
      <c r="DI329" s="67"/>
      <c r="DJ329" s="67"/>
      <c r="DK329" s="67"/>
      <c r="DL329" s="67"/>
      <c r="DM329" s="67"/>
      <c r="DN329" s="67"/>
      <c r="DO329" s="67"/>
      <c r="DP329" s="67"/>
      <c r="DQ329" s="67"/>
      <c r="DR329" s="67"/>
      <c r="DS329" s="67"/>
      <c r="DT329" s="67"/>
      <c r="DU329" s="67"/>
      <c r="DV329" s="67"/>
      <c r="DW329" s="67"/>
      <c r="DX329" s="67"/>
      <c r="DY329" s="67"/>
      <c r="DZ329" s="67"/>
      <c r="EA329" s="67"/>
      <c r="EB329" s="67"/>
      <c r="EC329" s="67"/>
      <c r="ED329" s="67"/>
      <c r="EE329" s="67"/>
      <c r="EF329" s="67"/>
      <c r="EG329" s="67"/>
      <c r="EH329" s="67"/>
      <c r="EI329" s="67"/>
      <c r="EJ329" s="67"/>
      <c r="EK329" s="67"/>
      <c r="EL329" s="67"/>
      <c r="EM329" s="67"/>
      <c r="EN329" s="67"/>
      <c r="EO329" s="67"/>
      <c r="EP329" s="67"/>
      <c r="EQ329" s="67"/>
      <c r="ER329" s="67"/>
      <c r="ES329" s="67"/>
      <c r="ET329" s="67"/>
      <c r="EU329" s="67"/>
      <c r="EV329" s="67"/>
      <c r="EW329" s="67"/>
      <c r="EX329" s="67"/>
      <c r="EY329" s="67"/>
      <c r="EZ329" s="67"/>
      <c r="FA329" s="67"/>
      <c r="FB329" s="67"/>
      <c r="FC329" s="67"/>
      <c r="FD329" s="67"/>
      <c r="FE329" s="67"/>
      <c r="FF329" s="67"/>
      <c r="FG329" s="67"/>
      <c r="FH329" s="67"/>
      <c r="FI329" s="67"/>
      <c r="FJ329" s="67"/>
      <c r="FK329" s="67"/>
      <c r="FL329" s="67"/>
      <c r="FM329" s="67"/>
      <c r="FN329" s="67"/>
      <c r="FO329" s="67"/>
      <c r="FP329" s="67"/>
      <c r="FQ329" s="67"/>
      <c r="FR329" s="67"/>
      <c r="FS329" s="67"/>
      <c r="FT329" s="67"/>
      <c r="FU329" s="67"/>
      <c r="FV329" s="67"/>
      <c r="FW329" s="67"/>
      <c r="FX329" s="67"/>
      <c r="FY329" s="110"/>
      <c r="FZ329" s="110"/>
      <c r="GA329" s="110"/>
      <c r="GB329" s="110"/>
      <c r="GC329" s="110"/>
      <c r="GD329" s="110"/>
      <c r="GE329" s="110"/>
      <c r="GF329" s="110"/>
      <c r="GG329" s="110"/>
      <c r="GH329" s="110"/>
      <c r="GI329" s="110"/>
      <c r="GJ329" s="110"/>
      <c r="GK329" s="110"/>
      <c r="GL329" s="110"/>
      <c r="GM329" s="110"/>
      <c r="GN329" s="110"/>
      <c r="GO329" s="110"/>
      <c r="GP329" s="110"/>
      <c r="GQ329" s="110"/>
      <c r="GR329" s="110"/>
      <c r="GS329" s="110"/>
      <c r="GT329" s="110"/>
      <c r="GU329" s="110"/>
      <c r="GV329" s="110"/>
      <c r="GW329" s="110"/>
      <c r="GX329" s="110"/>
      <c r="GY329" s="110"/>
      <c r="GZ329" s="110"/>
      <c r="HA329" s="110"/>
      <c r="HB329" s="110"/>
      <c r="HC329" s="110"/>
      <c r="HD329" s="110"/>
      <c r="HE329" s="110"/>
      <c r="HF329" s="110"/>
      <c r="HG329" s="110"/>
      <c r="HH329" s="110"/>
      <c r="HI329" s="110"/>
      <c r="HJ329" s="110"/>
      <c r="HK329" s="242"/>
      <c r="HL329" s="242"/>
      <c r="HM329" s="242"/>
      <c r="HN329" s="242"/>
      <c r="HO329" s="242"/>
      <c r="HP329" s="242"/>
      <c r="HQ329" s="242"/>
    </row>
    <row r="330" spans="1:283" x14ac:dyDescent="0.2">
      <c r="A330" s="241" t="s">
        <v>70</v>
      </c>
      <c r="B330" s="475" t="s">
        <v>781</v>
      </c>
      <c r="C330" s="404" t="s">
        <v>782</v>
      </c>
      <c r="D330" s="405" t="s">
        <v>71</v>
      </c>
      <c r="E330" s="417"/>
      <c r="F330" s="477">
        <v>11</v>
      </c>
      <c r="G330" s="493"/>
      <c r="H330" s="477">
        <v>3</v>
      </c>
      <c r="I330" s="477">
        <v>55</v>
      </c>
      <c r="J330" s="477">
        <v>175</v>
      </c>
      <c r="K330" s="477">
        <v>0</v>
      </c>
      <c r="L330" s="477">
        <v>1</v>
      </c>
      <c r="M330" s="477">
        <v>1</v>
      </c>
      <c r="N330" s="477">
        <v>0</v>
      </c>
      <c r="O330" s="477">
        <v>0</v>
      </c>
      <c r="P330" s="477">
        <v>0</v>
      </c>
      <c r="Q330" s="477">
        <v>0</v>
      </c>
      <c r="R330" s="477">
        <v>37</v>
      </c>
      <c r="S330" s="477">
        <v>0</v>
      </c>
      <c r="T330" s="477">
        <v>0</v>
      </c>
      <c r="U330" s="477">
        <v>0</v>
      </c>
      <c r="V330" s="477">
        <v>2</v>
      </c>
      <c r="W330" s="477">
        <v>1</v>
      </c>
      <c r="X330" s="477">
        <v>8</v>
      </c>
      <c r="Y330" s="477">
        <v>73</v>
      </c>
      <c r="Z330" s="477">
        <v>0</v>
      </c>
      <c r="AA330" s="477">
        <v>15</v>
      </c>
      <c r="AB330" s="494">
        <v>382</v>
      </c>
      <c r="AC330" s="487">
        <v>1</v>
      </c>
      <c r="AD330" s="487">
        <v>1</v>
      </c>
      <c r="AE330" s="477">
        <v>0</v>
      </c>
      <c r="AF330" s="477">
        <v>0</v>
      </c>
      <c r="AG330" s="477">
        <v>0</v>
      </c>
      <c r="AH330" s="477">
        <v>0</v>
      </c>
      <c r="AI330" s="477">
        <v>0</v>
      </c>
      <c r="AJ330" s="477">
        <v>0</v>
      </c>
      <c r="AK330" s="477">
        <v>0</v>
      </c>
      <c r="AL330" s="477">
        <v>0</v>
      </c>
      <c r="AM330" s="494">
        <v>0</v>
      </c>
      <c r="AN330" s="477">
        <v>0</v>
      </c>
      <c r="AO330" s="477">
        <v>0</v>
      </c>
      <c r="AP330" s="477">
        <v>0</v>
      </c>
      <c r="AQ330" s="477">
        <v>0</v>
      </c>
      <c r="AR330" s="477">
        <v>0</v>
      </c>
      <c r="AS330" s="477">
        <v>0</v>
      </c>
      <c r="AT330" s="477">
        <v>0</v>
      </c>
      <c r="AU330" s="477">
        <v>0</v>
      </c>
      <c r="AV330" s="494">
        <v>0</v>
      </c>
      <c r="AW330" s="477">
        <v>15</v>
      </c>
      <c r="AX330" s="477">
        <v>13</v>
      </c>
      <c r="AY330" s="477">
        <v>9</v>
      </c>
      <c r="AZ330" s="477">
        <v>5</v>
      </c>
      <c r="BA330" s="477">
        <v>3</v>
      </c>
      <c r="BB330" s="477">
        <v>0</v>
      </c>
      <c r="BC330" s="477">
        <v>0</v>
      </c>
      <c r="BD330" s="477">
        <v>0</v>
      </c>
      <c r="BE330" s="494">
        <v>45</v>
      </c>
      <c r="BF330" s="477">
        <v>12</v>
      </c>
      <c r="BG330" s="477">
        <v>13</v>
      </c>
      <c r="BH330" s="477">
        <v>6</v>
      </c>
      <c r="BI330" s="477">
        <v>3</v>
      </c>
      <c r="BJ330" s="477">
        <v>3</v>
      </c>
      <c r="BK330" s="477">
        <v>0</v>
      </c>
      <c r="BL330" s="477">
        <v>0</v>
      </c>
      <c r="BM330" s="477">
        <v>0</v>
      </c>
      <c r="BN330" s="494">
        <v>37</v>
      </c>
      <c r="BO330" s="477">
        <v>15</v>
      </c>
      <c r="BP330" s="477">
        <v>13</v>
      </c>
      <c r="BQ330" s="477">
        <v>9</v>
      </c>
      <c r="BR330" s="477">
        <v>5</v>
      </c>
      <c r="BS330" s="477">
        <v>3</v>
      </c>
      <c r="BT330" s="477">
        <v>0</v>
      </c>
      <c r="BU330" s="477">
        <v>0</v>
      </c>
      <c r="BV330" s="477">
        <v>0</v>
      </c>
      <c r="BW330" s="494">
        <v>45</v>
      </c>
      <c r="BX330" s="477">
        <v>12</v>
      </c>
      <c r="BY330" s="477">
        <v>13</v>
      </c>
      <c r="BZ330" s="477">
        <v>6</v>
      </c>
      <c r="CA330" s="477">
        <v>3</v>
      </c>
      <c r="CB330" s="477">
        <v>3</v>
      </c>
      <c r="CC330" s="477">
        <v>0</v>
      </c>
      <c r="CD330" s="477">
        <v>0</v>
      </c>
      <c r="CE330" s="477">
        <v>0</v>
      </c>
      <c r="CF330" s="494">
        <v>37</v>
      </c>
      <c r="CG330" s="33"/>
      <c r="CH330" s="33"/>
      <c r="CI330" s="33"/>
      <c r="CJ330" s="110"/>
      <c r="CK330" s="110"/>
      <c r="CL330" s="110"/>
      <c r="CM330" s="110"/>
      <c r="CN330" s="110"/>
      <c r="CO330" s="67"/>
      <c r="CP330" s="67"/>
      <c r="CQ330" s="67"/>
      <c r="CR330" s="67"/>
      <c r="CS330" s="67"/>
      <c r="CT330" s="67"/>
      <c r="CU330" s="67"/>
      <c r="CV330" s="67"/>
      <c r="CW330" s="67"/>
      <c r="CX330" s="67"/>
      <c r="CY330" s="67"/>
      <c r="CZ330" s="67"/>
      <c r="DA330" s="67"/>
      <c r="DB330" s="67"/>
      <c r="DC330" s="67"/>
      <c r="DD330" s="67"/>
      <c r="DE330" s="67"/>
      <c r="DF330" s="67"/>
      <c r="DG330" s="67"/>
      <c r="DH330" s="67"/>
      <c r="DI330" s="67"/>
      <c r="DJ330" s="67"/>
      <c r="DK330" s="67"/>
      <c r="DL330" s="67"/>
      <c r="DM330" s="67"/>
      <c r="DN330" s="67"/>
      <c r="DO330" s="67"/>
      <c r="DP330" s="67"/>
      <c r="DQ330" s="67"/>
      <c r="DR330" s="67"/>
      <c r="DS330" s="67"/>
      <c r="DT330" s="67"/>
      <c r="DU330" s="67"/>
      <c r="DV330" s="67"/>
      <c r="DW330" s="67"/>
      <c r="DX330" s="67"/>
      <c r="DY330" s="67"/>
      <c r="DZ330" s="67"/>
      <c r="EA330" s="67"/>
      <c r="EB330" s="67"/>
      <c r="EC330" s="67"/>
      <c r="ED330" s="67"/>
      <c r="EE330" s="67"/>
      <c r="EF330" s="67"/>
      <c r="EG330" s="67"/>
      <c r="EH330" s="67"/>
      <c r="EI330" s="67"/>
      <c r="EJ330" s="67"/>
      <c r="EK330" s="67"/>
      <c r="EL330" s="67"/>
      <c r="EM330" s="67"/>
      <c r="EN330" s="67"/>
      <c r="EO330" s="67"/>
      <c r="EP330" s="67"/>
      <c r="EQ330" s="67"/>
      <c r="ER330" s="67"/>
      <c r="ES330" s="67"/>
      <c r="ET330" s="67"/>
      <c r="EU330" s="67"/>
      <c r="EV330" s="67"/>
      <c r="EW330" s="67"/>
      <c r="EX330" s="67"/>
      <c r="EY330" s="67"/>
      <c r="EZ330" s="67"/>
      <c r="FA330" s="67"/>
      <c r="FB330" s="67"/>
      <c r="FC330" s="67"/>
      <c r="FD330" s="67"/>
      <c r="FE330" s="67"/>
      <c r="FF330" s="67"/>
      <c r="FG330" s="67"/>
      <c r="FH330" s="67"/>
      <c r="FI330" s="67"/>
      <c r="FJ330" s="67"/>
      <c r="FK330" s="67"/>
      <c r="FL330" s="67"/>
      <c r="FM330" s="67"/>
      <c r="FN330" s="67"/>
      <c r="FO330" s="67"/>
      <c r="FP330" s="67"/>
      <c r="FQ330" s="67"/>
      <c r="FR330" s="67"/>
      <c r="FS330" s="67"/>
      <c r="FT330" s="67"/>
      <c r="FU330" s="67"/>
      <c r="FV330" s="67"/>
      <c r="FW330" s="67"/>
      <c r="FX330" s="67"/>
      <c r="FY330" s="110"/>
      <c r="FZ330" s="110"/>
      <c r="GA330" s="110"/>
      <c r="GB330" s="110"/>
      <c r="GC330" s="110"/>
      <c r="GD330" s="110"/>
      <c r="GE330" s="110"/>
      <c r="GF330" s="110"/>
      <c r="GG330" s="110"/>
      <c r="GH330" s="110"/>
      <c r="GI330" s="110"/>
      <c r="GJ330" s="110"/>
      <c r="GK330" s="110"/>
      <c r="GL330" s="110"/>
      <c r="GM330" s="110"/>
      <c r="GN330" s="110"/>
      <c r="GO330" s="110"/>
      <c r="GP330" s="110"/>
      <c r="GQ330" s="110"/>
      <c r="GR330" s="110"/>
      <c r="GS330" s="110"/>
      <c r="GT330" s="110"/>
      <c r="GU330" s="110"/>
      <c r="GV330" s="110"/>
      <c r="GW330" s="110"/>
      <c r="GX330" s="110"/>
      <c r="GY330" s="110"/>
      <c r="GZ330" s="110"/>
      <c r="HA330" s="110"/>
      <c r="HB330" s="110"/>
      <c r="HC330" s="110"/>
      <c r="HD330" s="110"/>
      <c r="HE330" s="110"/>
      <c r="HF330" s="110"/>
      <c r="HG330" s="110"/>
      <c r="HH330" s="110"/>
      <c r="HI330" s="110"/>
      <c r="HJ330" s="110"/>
      <c r="HK330" s="242"/>
      <c r="HL330" s="242"/>
      <c r="HM330" s="242"/>
      <c r="HN330" s="242"/>
      <c r="HO330" s="242"/>
      <c r="HP330" s="242"/>
      <c r="HQ330" s="242"/>
    </row>
    <row r="331" spans="1:283" x14ac:dyDescent="0.2">
      <c r="A331" s="241" t="s">
        <v>72</v>
      </c>
      <c r="B331" s="476" t="s">
        <v>783</v>
      </c>
      <c r="C331" s="326" t="s">
        <v>784</v>
      </c>
      <c r="D331" s="279" t="s">
        <v>73</v>
      </c>
      <c r="E331" s="228"/>
      <c r="F331" s="471">
        <v>139</v>
      </c>
      <c r="G331" s="495"/>
      <c r="H331" s="471">
        <v>8</v>
      </c>
      <c r="I331" s="471">
        <v>82</v>
      </c>
      <c r="J331" s="471">
        <v>237</v>
      </c>
      <c r="K331" s="471">
        <v>13</v>
      </c>
      <c r="L331" s="471">
        <v>3</v>
      </c>
      <c r="M331" s="471">
        <v>10</v>
      </c>
      <c r="N331" s="471">
        <v>1</v>
      </c>
      <c r="O331" s="471">
        <v>0</v>
      </c>
      <c r="P331" s="471">
        <v>2</v>
      </c>
      <c r="Q331" s="471">
        <v>1</v>
      </c>
      <c r="R331" s="471">
        <v>29</v>
      </c>
      <c r="S331" s="471">
        <v>0</v>
      </c>
      <c r="T331" s="471">
        <v>0</v>
      </c>
      <c r="U331" s="471">
        <v>0</v>
      </c>
      <c r="V331" s="471">
        <v>22</v>
      </c>
      <c r="W331" s="471">
        <v>4</v>
      </c>
      <c r="X331" s="471">
        <v>9</v>
      </c>
      <c r="Y331" s="471">
        <v>252</v>
      </c>
      <c r="Z331" s="471">
        <v>0</v>
      </c>
      <c r="AA331" s="471">
        <v>17</v>
      </c>
      <c r="AB331" s="496">
        <v>829</v>
      </c>
      <c r="AC331" s="488">
        <v>1</v>
      </c>
      <c r="AD331" s="488">
        <v>1</v>
      </c>
      <c r="AE331" s="471">
        <v>0</v>
      </c>
      <c r="AF331" s="471">
        <v>0</v>
      </c>
      <c r="AG331" s="471">
        <v>0</v>
      </c>
      <c r="AH331" s="471">
        <v>1</v>
      </c>
      <c r="AI331" s="471">
        <v>0</v>
      </c>
      <c r="AJ331" s="471">
        <v>0</v>
      </c>
      <c r="AK331" s="471">
        <v>0</v>
      </c>
      <c r="AL331" s="471">
        <v>0</v>
      </c>
      <c r="AM331" s="496">
        <v>1</v>
      </c>
      <c r="AN331" s="471">
        <v>0</v>
      </c>
      <c r="AO331" s="471">
        <v>0</v>
      </c>
      <c r="AP331" s="471">
        <v>0</v>
      </c>
      <c r="AQ331" s="471">
        <v>1</v>
      </c>
      <c r="AR331" s="471">
        <v>0</v>
      </c>
      <c r="AS331" s="471">
        <v>0</v>
      </c>
      <c r="AT331" s="471">
        <v>0</v>
      </c>
      <c r="AU331" s="471">
        <v>0</v>
      </c>
      <c r="AV331" s="496">
        <v>1</v>
      </c>
      <c r="AW331" s="471">
        <v>27</v>
      </c>
      <c r="AX331" s="471">
        <v>3</v>
      </c>
      <c r="AY331" s="471">
        <v>4</v>
      </c>
      <c r="AZ331" s="471">
        <v>3</v>
      </c>
      <c r="BA331" s="471">
        <v>3</v>
      </c>
      <c r="BB331" s="471">
        <v>0</v>
      </c>
      <c r="BC331" s="471">
        <v>0</v>
      </c>
      <c r="BD331" s="471">
        <v>0</v>
      </c>
      <c r="BE331" s="496">
        <v>40</v>
      </c>
      <c r="BF331" s="471">
        <v>23</v>
      </c>
      <c r="BG331" s="471">
        <v>1</v>
      </c>
      <c r="BH331" s="471">
        <v>2</v>
      </c>
      <c r="BI331" s="471">
        <v>1</v>
      </c>
      <c r="BJ331" s="471">
        <v>2</v>
      </c>
      <c r="BK331" s="471">
        <v>0</v>
      </c>
      <c r="BL331" s="471">
        <v>0</v>
      </c>
      <c r="BM331" s="471">
        <v>0</v>
      </c>
      <c r="BN331" s="496">
        <v>29</v>
      </c>
      <c r="BO331" s="471">
        <v>27</v>
      </c>
      <c r="BP331" s="471">
        <v>3</v>
      </c>
      <c r="BQ331" s="471">
        <v>4</v>
      </c>
      <c r="BR331" s="471">
        <v>4</v>
      </c>
      <c r="BS331" s="471">
        <v>3</v>
      </c>
      <c r="BT331" s="471">
        <v>0</v>
      </c>
      <c r="BU331" s="471">
        <v>0</v>
      </c>
      <c r="BV331" s="471">
        <v>0</v>
      </c>
      <c r="BW331" s="496">
        <v>41</v>
      </c>
      <c r="BX331" s="471">
        <v>23</v>
      </c>
      <c r="BY331" s="471">
        <v>1</v>
      </c>
      <c r="BZ331" s="471">
        <v>2</v>
      </c>
      <c r="CA331" s="471">
        <v>2</v>
      </c>
      <c r="CB331" s="471">
        <v>2</v>
      </c>
      <c r="CC331" s="471">
        <v>0</v>
      </c>
      <c r="CD331" s="471">
        <v>0</v>
      </c>
      <c r="CE331" s="471">
        <v>0</v>
      </c>
      <c r="CF331" s="496">
        <v>30</v>
      </c>
      <c r="CG331" s="33"/>
      <c r="CH331" s="33"/>
      <c r="CI331" s="33"/>
      <c r="CJ331" s="110"/>
      <c r="CK331" s="110"/>
      <c r="CL331" s="110"/>
      <c r="CM331" s="110"/>
      <c r="CN331" s="110"/>
      <c r="CO331" s="67"/>
      <c r="CP331" s="67"/>
      <c r="CQ331" s="67"/>
      <c r="CR331" s="67"/>
      <c r="CS331" s="67"/>
      <c r="CT331" s="67"/>
      <c r="CU331" s="67"/>
      <c r="CV331" s="67"/>
      <c r="CW331" s="67"/>
      <c r="CX331" s="67"/>
      <c r="CY331" s="67"/>
      <c r="CZ331" s="67"/>
      <c r="DA331" s="67"/>
      <c r="DB331" s="67"/>
      <c r="DC331" s="67"/>
      <c r="DD331" s="67"/>
      <c r="DE331" s="67"/>
      <c r="DF331" s="67"/>
      <c r="DG331" s="67"/>
      <c r="DH331" s="67"/>
      <c r="DI331" s="67"/>
      <c r="DJ331" s="67"/>
      <c r="DK331" s="67"/>
      <c r="DL331" s="67"/>
      <c r="DM331" s="67"/>
      <c r="DN331" s="67"/>
      <c r="DO331" s="67"/>
      <c r="DP331" s="67"/>
      <c r="DQ331" s="67"/>
      <c r="DR331" s="67"/>
      <c r="DS331" s="67"/>
      <c r="DT331" s="67"/>
      <c r="DU331" s="67"/>
      <c r="DV331" s="67"/>
      <c r="DW331" s="67"/>
      <c r="DX331" s="67"/>
      <c r="DY331" s="67"/>
      <c r="DZ331" s="67"/>
      <c r="EA331" s="67"/>
      <c r="EB331" s="67"/>
      <c r="EC331" s="67"/>
      <c r="ED331" s="67"/>
      <c r="EE331" s="67"/>
      <c r="EF331" s="67"/>
      <c r="EG331" s="67"/>
      <c r="EH331" s="67"/>
      <c r="EI331" s="67"/>
      <c r="EJ331" s="67"/>
      <c r="EK331" s="67"/>
      <c r="EL331" s="67"/>
      <c r="EM331" s="67"/>
      <c r="EN331" s="67"/>
      <c r="EO331" s="67"/>
      <c r="EP331" s="67"/>
      <c r="EQ331" s="67"/>
      <c r="ER331" s="67"/>
      <c r="ES331" s="67"/>
      <c r="ET331" s="67"/>
      <c r="EU331" s="67"/>
      <c r="EV331" s="67"/>
      <c r="EW331" s="67"/>
      <c r="EX331" s="67"/>
      <c r="EY331" s="67"/>
      <c r="EZ331" s="67"/>
      <c r="FA331" s="67"/>
      <c r="FB331" s="67"/>
      <c r="FC331" s="67"/>
      <c r="FD331" s="67"/>
      <c r="FE331" s="67"/>
      <c r="FF331" s="67"/>
      <c r="FG331" s="67"/>
      <c r="FH331" s="67"/>
      <c r="FI331" s="67"/>
      <c r="FJ331" s="67"/>
      <c r="FK331" s="67"/>
      <c r="FL331" s="67"/>
      <c r="FM331" s="67"/>
      <c r="FN331" s="67"/>
      <c r="FO331" s="67"/>
      <c r="FP331" s="67"/>
      <c r="FQ331" s="67"/>
      <c r="FR331" s="67"/>
      <c r="FS331" s="67"/>
      <c r="FT331" s="67"/>
      <c r="FU331" s="67"/>
      <c r="FV331" s="67"/>
      <c r="FW331" s="67"/>
      <c r="FX331" s="67"/>
      <c r="FY331" s="110"/>
      <c r="FZ331" s="110"/>
      <c r="GA331" s="110"/>
      <c r="GB331" s="110"/>
      <c r="GC331" s="110"/>
      <c r="GD331" s="110"/>
      <c r="GE331" s="110"/>
      <c r="GF331" s="110"/>
      <c r="GG331" s="110"/>
      <c r="GH331" s="110"/>
      <c r="GI331" s="110"/>
      <c r="GJ331" s="110"/>
      <c r="GK331" s="110"/>
      <c r="GL331" s="110"/>
      <c r="GM331" s="110"/>
      <c r="GN331" s="110"/>
      <c r="GO331" s="110"/>
      <c r="GP331" s="110"/>
      <c r="GQ331" s="110"/>
      <c r="GR331" s="110"/>
      <c r="GS331" s="110"/>
      <c r="GT331" s="110"/>
      <c r="GU331" s="110"/>
      <c r="GV331" s="110"/>
      <c r="GW331" s="110"/>
      <c r="GX331" s="110"/>
      <c r="GY331" s="110"/>
      <c r="GZ331" s="110"/>
      <c r="HA331" s="110"/>
      <c r="HB331" s="110"/>
      <c r="HC331" s="110"/>
      <c r="HD331" s="110"/>
      <c r="HE331" s="110"/>
      <c r="HF331" s="110"/>
      <c r="HG331" s="110"/>
      <c r="HH331" s="110"/>
      <c r="HI331" s="110"/>
      <c r="HJ331" s="110"/>
      <c r="HK331" s="242"/>
      <c r="HL331" s="242"/>
      <c r="HM331" s="242"/>
      <c r="HN331" s="242"/>
      <c r="HO331" s="242"/>
      <c r="HP331" s="242"/>
      <c r="HQ331" s="242"/>
    </row>
    <row r="332" spans="1:283" x14ac:dyDescent="0.2">
      <c r="A332" s="241" t="s">
        <v>74</v>
      </c>
      <c r="B332" s="476" t="s">
        <v>785</v>
      </c>
      <c r="C332" s="326" t="s">
        <v>786</v>
      </c>
      <c r="D332" s="279" t="s">
        <v>75</v>
      </c>
      <c r="E332" s="228"/>
      <c r="F332" s="471">
        <v>77</v>
      </c>
      <c r="G332" s="495"/>
      <c r="H332" s="471">
        <v>2</v>
      </c>
      <c r="I332" s="471">
        <v>108</v>
      </c>
      <c r="J332" s="471">
        <v>340</v>
      </c>
      <c r="K332" s="471">
        <v>5</v>
      </c>
      <c r="L332" s="471">
        <v>1</v>
      </c>
      <c r="M332" s="471">
        <v>6</v>
      </c>
      <c r="N332" s="471">
        <v>0</v>
      </c>
      <c r="O332" s="471">
        <v>0</v>
      </c>
      <c r="P332" s="471">
        <v>2</v>
      </c>
      <c r="Q332" s="471">
        <v>0</v>
      </c>
      <c r="R332" s="471">
        <v>77</v>
      </c>
      <c r="S332" s="471">
        <v>1</v>
      </c>
      <c r="T332" s="471">
        <v>0</v>
      </c>
      <c r="U332" s="471">
        <v>0</v>
      </c>
      <c r="V332" s="471">
        <v>10</v>
      </c>
      <c r="W332" s="471">
        <v>7</v>
      </c>
      <c r="X332" s="471">
        <v>23</v>
      </c>
      <c r="Y332" s="471">
        <v>242</v>
      </c>
      <c r="Z332" s="471">
        <v>0</v>
      </c>
      <c r="AA332" s="471">
        <v>37</v>
      </c>
      <c r="AB332" s="496">
        <v>938</v>
      </c>
      <c r="AC332" s="488">
        <v>2</v>
      </c>
      <c r="AD332" s="488">
        <v>2</v>
      </c>
      <c r="AE332" s="471">
        <v>0</v>
      </c>
      <c r="AF332" s="471">
        <v>0</v>
      </c>
      <c r="AG332" s="471">
        <v>0</v>
      </c>
      <c r="AH332" s="471">
        <v>0</v>
      </c>
      <c r="AI332" s="471">
        <v>0</v>
      </c>
      <c r="AJ332" s="471">
        <v>0</v>
      </c>
      <c r="AK332" s="471">
        <v>0</v>
      </c>
      <c r="AL332" s="471">
        <v>0</v>
      </c>
      <c r="AM332" s="496">
        <v>0</v>
      </c>
      <c r="AN332" s="471">
        <v>0</v>
      </c>
      <c r="AO332" s="471">
        <v>0</v>
      </c>
      <c r="AP332" s="471">
        <v>0</v>
      </c>
      <c r="AQ332" s="471">
        <v>0</v>
      </c>
      <c r="AR332" s="471">
        <v>0</v>
      </c>
      <c r="AS332" s="471">
        <v>0</v>
      </c>
      <c r="AT332" s="471">
        <v>0</v>
      </c>
      <c r="AU332" s="471">
        <v>0</v>
      </c>
      <c r="AV332" s="496">
        <v>0</v>
      </c>
      <c r="AW332" s="471">
        <v>72</v>
      </c>
      <c r="AX332" s="471">
        <v>30</v>
      </c>
      <c r="AY332" s="471">
        <v>4</v>
      </c>
      <c r="AZ332" s="471">
        <v>2</v>
      </c>
      <c r="BA332" s="471">
        <v>3</v>
      </c>
      <c r="BB332" s="471">
        <v>0</v>
      </c>
      <c r="BC332" s="471">
        <v>0</v>
      </c>
      <c r="BD332" s="471">
        <v>0</v>
      </c>
      <c r="BE332" s="496">
        <v>111</v>
      </c>
      <c r="BF332" s="471">
        <v>45</v>
      </c>
      <c r="BG332" s="471">
        <v>20</v>
      </c>
      <c r="BH332" s="471">
        <v>7</v>
      </c>
      <c r="BI332" s="471">
        <v>3</v>
      </c>
      <c r="BJ332" s="471">
        <v>2</v>
      </c>
      <c r="BK332" s="471">
        <v>0</v>
      </c>
      <c r="BL332" s="471">
        <v>0</v>
      </c>
      <c r="BM332" s="471">
        <v>0</v>
      </c>
      <c r="BN332" s="496">
        <v>77</v>
      </c>
      <c r="BO332" s="471">
        <v>72</v>
      </c>
      <c r="BP332" s="471">
        <v>30</v>
      </c>
      <c r="BQ332" s="471">
        <v>4</v>
      </c>
      <c r="BR332" s="471">
        <v>2</v>
      </c>
      <c r="BS332" s="471">
        <v>3</v>
      </c>
      <c r="BT332" s="471">
        <v>0</v>
      </c>
      <c r="BU332" s="471">
        <v>0</v>
      </c>
      <c r="BV332" s="471">
        <v>0</v>
      </c>
      <c r="BW332" s="496">
        <v>111</v>
      </c>
      <c r="BX332" s="471">
        <v>45</v>
      </c>
      <c r="BY332" s="471">
        <v>20</v>
      </c>
      <c r="BZ332" s="471">
        <v>7</v>
      </c>
      <c r="CA332" s="471">
        <v>3</v>
      </c>
      <c r="CB332" s="471">
        <v>2</v>
      </c>
      <c r="CC332" s="471">
        <v>0</v>
      </c>
      <c r="CD332" s="471">
        <v>0</v>
      </c>
      <c r="CE332" s="471">
        <v>0</v>
      </c>
      <c r="CF332" s="496">
        <v>77</v>
      </c>
      <c r="CG332" s="33"/>
      <c r="CH332" s="33"/>
      <c r="CI332" s="33"/>
      <c r="CJ332" s="110"/>
      <c r="CK332" s="110"/>
      <c r="CL332" s="110"/>
      <c r="CM332" s="110"/>
      <c r="CN332" s="110"/>
      <c r="CO332" s="67"/>
      <c r="CP332" s="67"/>
      <c r="CQ332" s="67"/>
      <c r="CR332" s="67"/>
      <c r="CS332" s="67"/>
      <c r="CT332" s="67"/>
      <c r="CU332" s="67"/>
      <c r="CV332" s="67"/>
      <c r="CW332" s="67"/>
      <c r="CX332" s="67"/>
      <c r="CY332" s="67"/>
      <c r="CZ332" s="67"/>
      <c r="DA332" s="67"/>
      <c r="DB332" s="67"/>
      <c r="DC332" s="67"/>
      <c r="DD332" s="67"/>
      <c r="DE332" s="67"/>
      <c r="DF332" s="67"/>
      <c r="DG332" s="67"/>
      <c r="DH332" s="67"/>
      <c r="DI332" s="67"/>
      <c r="DJ332" s="67"/>
      <c r="DK332" s="67"/>
      <c r="DL332" s="67"/>
      <c r="DM332" s="67"/>
      <c r="DN332" s="67"/>
      <c r="DO332" s="67"/>
      <c r="DP332" s="67"/>
      <c r="DQ332" s="67"/>
      <c r="DR332" s="67"/>
      <c r="DS332" s="67"/>
      <c r="DT332" s="67"/>
      <c r="DU332" s="67"/>
      <c r="DV332" s="67"/>
      <c r="DW332" s="67"/>
      <c r="DX332" s="67"/>
      <c r="DY332" s="67"/>
      <c r="DZ332" s="67"/>
      <c r="EA332" s="67"/>
      <c r="EB332" s="67"/>
      <c r="EC332" s="67"/>
      <c r="ED332" s="67"/>
      <c r="EE332" s="67"/>
      <c r="EF332" s="67"/>
      <c r="EG332" s="67"/>
      <c r="EH332" s="67"/>
      <c r="EI332" s="67"/>
      <c r="EJ332" s="67"/>
      <c r="EK332" s="67"/>
      <c r="EL332" s="67"/>
      <c r="EM332" s="67"/>
      <c r="EN332" s="67"/>
      <c r="EO332" s="67"/>
      <c r="EP332" s="67"/>
      <c r="EQ332" s="67"/>
      <c r="ER332" s="67"/>
      <c r="ES332" s="67"/>
      <c r="ET332" s="67"/>
      <c r="EU332" s="67"/>
      <c r="EV332" s="67"/>
      <c r="EW332" s="67"/>
      <c r="EX332" s="67"/>
      <c r="EY332" s="67"/>
      <c r="EZ332" s="67"/>
      <c r="FA332" s="67"/>
      <c r="FB332" s="67"/>
      <c r="FC332" s="67"/>
      <c r="FD332" s="67"/>
      <c r="FE332" s="67"/>
      <c r="FF332" s="67"/>
      <c r="FG332" s="67"/>
      <c r="FH332" s="67"/>
      <c r="FI332" s="67"/>
      <c r="FJ332" s="67"/>
      <c r="FK332" s="67"/>
      <c r="FL332" s="67"/>
      <c r="FM332" s="67"/>
      <c r="FN332" s="67"/>
      <c r="FO332" s="67"/>
      <c r="FP332" s="67"/>
      <c r="FQ332" s="67"/>
      <c r="FR332" s="67"/>
      <c r="FS332" s="67"/>
      <c r="FT332" s="67"/>
      <c r="FU332" s="67"/>
      <c r="FV332" s="67"/>
      <c r="FW332" s="67"/>
      <c r="FX332" s="67"/>
      <c r="FY332" s="110"/>
      <c r="FZ332" s="110"/>
      <c r="GA332" s="110"/>
      <c r="GB332" s="110"/>
      <c r="GC332" s="110"/>
      <c r="GD332" s="110"/>
      <c r="GE332" s="110"/>
      <c r="GF332" s="110"/>
      <c r="GG332" s="110"/>
      <c r="GH332" s="110"/>
      <c r="GI332" s="110"/>
      <c r="GJ332" s="110"/>
      <c r="GK332" s="110"/>
      <c r="GL332" s="110"/>
      <c r="GM332" s="110"/>
      <c r="GN332" s="110"/>
      <c r="GO332" s="110"/>
      <c r="GP332" s="110"/>
      <c r="GQ332" s="110"/>
      <c r="GR332" s="110"/>
      <c r="GS332" s="110"/>
      <c r="GT332" s="110"/>
      <c r="GU332" s="110"/>
      <c r="GV332" s="110"/>
      <c r="GW332" s="110"/>
      <c r="GX332" s="110"/>
      <c r="GY332" s="110"/>
      <c r="GZ332" s="110"/>
      <c r="HA332" s="110"/>
      <c r="HB332" s="110"/>
      <c r="HC332" s="110"/>
      <c r="HD332" s="110"/>
      <c r="HE332" s="110"/>
      <c r="HF332" s="110"/>
      <c r="HG332" s="110"/>
      <c r="HH332" s="110"/>
      <c r="HI332" s="110"/>
      <c r="HJ332" s="110"/>
      <c r="HK332" s="242"/>
      <c r="HL332" s="242"/>
      <c r="HM332" s="242"/>
      <c r="HN332" s="242"/>
      <c r="HO332" s="242"/>
      <c r="HP332" s="242"/>
      <c r="HQ332" s="242"/>
    </row>
    <row r="333" spans="1:283" x14ac:dyDescent="0.2">
      <c r="A333" s="241" t="s">
        <v>76</v>
      </c>
      <c r="B333" s="476" t="s">
        <v>787</v>
      </c>
      <c r="C333" s="326" t="s">
        <v>782</v>
      </c>
      <c r="D333" s="279" t="s">
        <v>77</v>
      </c>
      <c r="E333" s="228"/>
      <c r="F333" s="471">
        <v>43</v>
      </c>
      <c r="G333" s="495"/>
      <c r="H333" s="471">
        <v>6</v>
      </c>
      <c r="I333" s="471">
        <v>174</v>
      </c>
      <c r="J333" s="471">
        <v>437</v>
      </c>
      <c r="K333" s="471">
        <v>11</v>
      </c>
      <c r="L333" s="471">
        <v>3</v>
      </c>
      <c r="M333" s="471">
        <v>12</v>
      </c>
      <c r="N333" s="471">
        <v>4</v>
      </c>
      <c r="O333" s="471">
        <v>0</v>
      </c>
      <c r="P333" s="471">
        <v>4</v>
      </c>
      <c r="Q333" s="471">
        <v>28</v>
      </c>
      <c r="R333" s="471">
        <v>116</v>
      </c>
      <c r="S333" s="471">
        <v>0</v>
      </c>
      <c r="T333" s="471">
        <v>1</v>
      </c>
      <c r="U333" s="471">
        <v>1</v>
      </c>
      <c r="V333" s="471">
        <v>19</v>
      </c>
      <c r="W333" s="471">
        <v>10</v>
      </c>
      <c r="X333" s="471">
        <v>25</v>
      </c>
      <c r="Y333" s="471">
        <v>411</v>
      </c>
      <c r="Z333" s="471">
        <v>0</v>
      </c>
      <c r="AA333" s="471">
        <v>52</v>
      </c>
      <c r="AB333" s="496">
        <v>1357</v>
      </c>
      <c r="AC333" s="488">
        <v>1</v>
      </c>
      <c r="AD333" s="488">
        <v>3</v>
      </c>
      <c r="AE333" s="471">
        <v>0</v>
      </c>
      <c r="AF333" s="471">
        <v>21</v>
      </c>
      <c r="AG333" s="471">
        <v>0</v>
      </c>
      <c r="AH333" s="471">
        <v>5</v>
      </c>
      <c r="AI333" s="471">
        <v>2</v>
      </c>
      <c r="AJ333" s="471">
        <v>0</v>
      </c>
      <c r="AK333" s="471">
        <v>0</v>
      </c>
      <c r="AL333" s="471">
        <v>0</v>
      </c>
      <c r="AM333" s="496">
        <v>28</v>
      </c>
      <c r="AN333" s="471">
        <v>0</v>
      </c>
      <c r="AO333" s="471">
        <v>21</v>
      </c>
      <c r="AP333" s="471">
        <v>0</v>
      </c>
      <c r="AQ333" s="471">
        <v>5</v>
      </c>
      <c r="AR333" s="471">
        <v>2</v>
      </c>
      <c r="AS333" s="471">
        <v>0</v>
      </c>
      <c r="AT333" s="471">
        <v>0</v>
      </c>
      <c r="AU333" s="471">
        <v>0</v>
      </c>
      <c r="AV333" s="496">
        <v>28</v>
      </c>
      <c r="AW333" s="471">
        <v>25</v>
      </c>
      <c r="AX333" s="471">
        <v>44</v>
      </c>
      <c r="AY333" s="471">
        <v>40</v>
      </c>
      <c r="AZ333" s="471">
        <v>18</v>
      </c>
      <c r="BA333" s="471">
        <v>7</v>
      </c>
      <c r="BB333" s="471">
        <v>3</v>
      </c>
      <c r="BC333" s="471">
        <v>1</v>
      </c>
      <c r="BD333" s="471">
        <v>0</v>
      </c>
      <c r="BE333" s="496">
        <v>138</v>
      </c>
      <c r="BF333" s="471">
        <v>20</v>
      </c>
      <c r="BG333" s="471">
        <v>39</v>
      </c>
      <c r="BH333" s="471">
        <v>30</v>
      </c>
      <c r="BI333" s="471">
        <v>14</v>
      </c>
      <c r="BJ333" s="471">
        <v>9</v>
      </c>
      <c r="BK333" s="471">
        <v>3</v>
      </c>
      <c r="BL333" s="471">
        <v>1</v>
      </c>
      <c r="BM333" s="471">
        <v>0</v>
      </c>
      <c r="BN333" s="496">
        <v>116</v>
      </c>
      <c r="BO333" s="471">
        <v>25</v>
      </c>
      <c r="BP333" s="471">
        <v>65</v>
      </c>
      <c r="BQ333" s="471">
        <v>40</v>
      </c>
      <c r="BR333" s="471">
        <v>23</v>
      </c>
      <c r="BS333" s="471">
        <v>9</v>
      </c>
      <c r="BT333" s="471">
        <v>3</v>
      </c>
      <c r="BU333" s="471">
        <v>1</v>
      </c>
      <c r="BV333" s="471">
        <v>0</v>
      </c>
      <c r="BW333" s="496">
        <v>166</v>
      </c>
      <c r="BX333" s="471">
        <v>20</v>
      </c>
      <c r="BY333" s="471">
        <v>60</v>
      </c>
      <c r="BZ333" s="471">
        <v>30</v>
      </c>
      <c r="CA333" s="471">
        <v>19</v>
      </c>
      <c r="CB333" s="471">
        <v>11</v>
      </c>
      <c r="CC333" s="471">
        <v>3</v>
      </c>
      <c r="CD333" s="471">
        <v>1</v>
      </c>
      <c r="CE333" s="471">
        <v>0</v>
      </c>
      <c r="CF333" s="496">
        <v>144</v>
      </c>
      <c r="CG333" s="33"/>
      <c r="CH333" s="33"/>
      <c r="CI333" s="33"/>
      <c r="CJ333" s="110"/>
      <c r="CK333" s="110"/>
      <c r="CL333" s="110"/>
      <c r="CM333" s="110"/>
      <c r="CN333" s="110"/>
      <c r="CO333" s="67"/>
      <c r="CP333" s="67"/>
      <c r="CQ333" s="67"/>
      <c r="CR333" s="67"/>
      <c r="CS333" s="67"/>
      <c r="CT333" s="67"/>
      <c r="CU333" s="67"/>
      <c r="CV333" s="67"/>
      <c r="CW333" s="67"/>
      <c r="CX333" s="67"/>
      <c r="CY333" s="67"/>
      <c r="CZ333" s="67"/>
      <c r="DA333" s="67"/>
      <c r="DB333" s="67"/>
      <c r="DC333" s="67"/>
      <c r="DD333" s="67"/>
      <c r="DE333" s="67"/>
      <c r="DF333" s="67"/>
      <c r="DG333" s="67"/>
      <c r="DH333" s="67"/>
      <c r="DI333" s="67"/>
      <c r="DJ333" s="67"/>
      <c r="DK333" s="67"/>
      <c r="DL333" s="67"/>
      <c r="DM333" s="67"/>
      <c r="DN333" s="67"/>
      <c r="DO333" s="67"/>
      <c r="DP333" s="67"/>
      <c r="DQ333" s="67"/>
      <c r="DR333" s="67"/>
      <c r="DS333" s="67"/>
      <c r="DT333" s="67"/>
      <c r="DU333" s="67"/>
      <c r="DV333" s="67"/>
      <c r="DW333" s="67"/>
      <c r="DX333" s="67"/>
      <c r="DY333" s="67"/>
      <c r="DZ333" s="67"/>
      <c r="EA333" s="67"/>
      <c r="EB333" s="67"/>
      <c r="EC333" s="67"/>
      <c r="ED333" s="67"/>
      <c r="EE333" s="67"/>
      <c r="EF333" s="67"/>
      <c r="EG333" s="67"/>
      <c r="EH333" s="67"/>
      <c r="EI333" s="67"/>
      <c r="EJ333" s="67"/>
      <c r="EK333" s="67"/>
      <c r="EL333" s="67"/>
      <c r="EM333" s="67"/>
      <c r="EN333" s="67"/>
      <c r="EO333" s="67"/>
      <c r="EP333" s="67"/>
      <c r="EQ333" s="67"/>
      <c r="ER333" s="67"/>
      <c r="ES333" s="67"/>
      <c r="ET333" s="67"/>
      <c r="EU333" s="67"/>
      <c r="EV333" s="67"/>
      <c r="EW333" s="67"/>
      <c r="EX333" s="67"/>
      <c r="EY333" s="67"/>
      <c r="EZ333" s="67"/>
      <c r="FA333" s="67"/>
      <c r="FB333" s="67"/>
      <c r="FC333" s="67"/>
      <c r="FD333" s="67"/>
      <c r="FE333" s="67"/>
      <c r="FF333" s="67"/>
      <c r="FG333" s="67"/>
      <c r="FH333" s="67"/>
      <c r="FI333" s="67"/>
      <c r="FJ333" s="67"/>
      <c r="FK333" s="67"/>
      <c r="FL333" s="67"/>
      <c r="FM333" s="67"/>
      <c r="FN333" s="67"/>
      <c r="FO333" s="67"/>
      <c r="FP333" s="67"/>
      <c r="FQ333" s="67"/>
      <c r="FR333" s="67"/>
      <c r="FS333" s="67"/>
      <c r="FT333" s="67"/>
      <c r="FU333" s="67"/>
      <c r="FV333" s="67"/>
      <c r="FW333" s="67"/>
      <c r="FX333" s="67"/>
      <c r="FY333" s="110"/>
      <c r="FZ333" s="110"/>
      <c r="GA333" s="110"/>
      <c r="GB333" s="110"/>
      <c r="GC333" s="110"/>
      <c r="GD333" s="110"/>
      <c r="GE333" s="110"/>
      <c r="GF333" s="110"/>
      <c r="GG333" s="110"/>
      <c r="GH333" s="110"/>
      <c r="GI333" s="110"/>
      <c r="GJ333" s="110"/>
      <c r="GK333" s="110"/>
      <c r="GL333" s="110"/>
      <c r="GM333" s="110"/>
      <c r="GN333" s="110"/>
      <c r="GO333" s="110"/>
      <c r="GP333" s="110"/>
      <c r="GQ333" s="110"/>
      <c r="GR333" s="110"/>
      <c r="GS333" s="110"/>
      <c r="GT333" s="110"/>
      <c r="GU333" s="110"/>
      <c r="GV333" s="110"/>
      <c r="GW333" s="110"/>
      <c r="GX333" s="110"/>
      <c r="GY333" s="110"/>
      <c r="GZ333" s="110"/>
      <c r="HA333" s="110"/>
      <c r="HB333" s="110"/>
      <c r="HC333" s="110"/>
      <c r="HD333" s="110"/>
      <c r="HE333" s="110"/>
      <c r="HF333" s="110"/>
      <c r="HG333" s="110"/>
      <c r="HH333" s="110"/>
      <c r="HI333" s="110"/>
      <c r="HJ333" s="110"/>
      <c r="HK333" s="242"/>
      <c r="HL333" s="242"/>
      <c r="HM333" s="242"/>
      <c r="HN333" s="242"/>
      <c r="HO333" s="242"/>
      <c r="HP333" s="242"/>
      <c r="HQ333" s="242"/>
    </row>
    <row r="334" spans="1:283" x14ac:dyDescent="0.2">
      <c r="A334" s="241" t="s">
        <v>78</v>
      </c>
      <c r="B334" s="476" t="s">
        <v>788</v>
      </c>
      <c r="C334" s="326" t="s">
        <v>786</v>
      </c>
      <c r="D334" s="279" t="s">
        <v>79</v>
      </c>
      <c r="E334" s="228"/>
      <c r="F334" s="471">
        <v>4</v>
      </c>
      <c r="G334" s="495"/>
      <c r="H334" s="471">
        <v>7</v>
      </c>
      <c r="I334" s="471">
        <v>77</v>
      </c>
      <c r="J334" s="471">
        <v>261</v>
      </c>
      <c r="K334" s="471">
        <v>13</v>
      </c>
      <c r="L334" s="471">
        <v>2</v>
      </c>
      <c r="M334" s="471">
        <v>4</v>
      </c>
      <c r="N334" s="471">
        <v>2</v>
      </c>
      <c r="O334" s="471">
        <v>0</v>
      </c>
      <c r="P334" s="471">
        <v>1</v>
      </c>
      <c r="Q334" s="471">
        <v>0</v>
      </c>
      <c r="R334" s="471">
        <v>56</v>
      </c>
      <c r="S334" s="471">
        <v>46</v>
      </c>
      <c r="T334" s="471">
        <v>1</v>
      </c>
      <c r="U334" s="471">
        <v>3</v>
      </c>
      <c r="V334" s="471">
        <v>10</v>
      </c>
      <c r="W334" s="471">
        <v>19</v>
      </c>
      <c r="X334" s="471">
        <v>12</v>
      </c>
      <c r="Y334" s="471">
        <v>178</v>
      </c>
      <c r="Z334" s="471">
        <v>0</v>
      </c>
      <c r="AA334" s="471">
        <v>5</v>
      </c>
      <c r="AB334" s="496">
        <v>701</v>
      </c>
      <c r="AC334" s="488">
        <v>2</v>
      </c>
      <c r="AD334" s="488">
        <v>2</v>
      </c>
      <c r="AE334" s="471">
        <v>0</v>
      </c>
      <c r="AF334" s="471">
        <v>0</v>
      </c>
      <c r="AG334" s="471">
        <v>0</v>
      </c>
      <c r="AH334" s="471">
        <v>0</v>
      </c>
      <c r="AI334" s="471">
        <v>0</v>
      </c>
      <c r="AJ334" s="471">
        <v>0</v>
      </c>
      <c r="AK334" s="471">
        <v>0</v>
      </c>
      <c r="AL334" s="471">
        <v>0</v>
      </c>
      <c r="AM334" s="496">
        <v>0</v>
      </c>
      <c r="AN334" s="471">
        <v>0</v>
      </c>
      <c r="AO334" s="471">
        <v>0</v>
      </c>
      <c r="AP334" s="471">
        <v>0</v>
      </c>
      <c r="AQ334" s="471">
        <v>0</v>
      </c>
      <c r="AR334" s="471">
        <v>0</v>
      </c>
      <c r="AS334" s="471">
        <v>0</v>
      </c>
      <c r="AT334" s="471">
        <v>0</v>
      </c>
      <c r="AU334" s="471">
        <v>0</v>
      </c>
      <c r="AV334" s="496">
        <v>0</v>
      </c>
      <c r="AW334" s="471">
        <v>42</v>
      </c>
      <c r="AX334" s="471">
        <v>18</v>
      </c>
      <c r="AY334" s="471">
        <v>7</v>
      </c>
      <c r="AZ334" s="471">
        <v>1</v>
      </c>
      <c r="BA334" s="471">
        <v>0</v>
      </c>
      <c r="BB334" s="471">
        <v>0</v>
      </c>
      <c r="BC334" s="471">
        <v>0</v>
      </c>
      <c r="BD334" s="471">
        <v>0</v>
      </c>
      <c r="BE334" s="496">
        <v>68</v>
      </c>
      <c r="BF334" s="471">
        <v>34</v>
      </c>
      <c r="BG334" s="471">
        <v>14</v>
      </c>
      <c r="BH334" s="471">
        <v>6</v>
      </c>
      <c r="BI334" s="471">
        <v>2</v>
      </c>
      <c r="BJ334" s="471">
        <v>0</v>
      </c>
      <c r="BK334" s="471">
        <v>0</v>
      </c>
      <c r="BL334" s="471">
        <v>0</v>
      </c>
      <c r="BM334" s="471">
        <v>0</v>
      </c>
      <c r="BN334" s="496">
        <v>56</v>
      </c>
      <c r="BO334" s="471">
        <v>42</v>
      </c>
      <c r="BP334" s="471">
        <v>18</v>
      </c>
      <c r="BQ334" s="471">
        <v>7</v>
      </c>
      <c r="BR334" s="471">
        <v>1</v>
      </c>
      <c r="BS334" s="471">
        <v>0</v>
      </c>
      <c r="BT334" s="471">
        <v>0</v>
      </c>
      <c r="BU334" s="471">
        <v>0</v>
      </c>
      <c r="BV334" s="471">
        <v>0</v>
      </c>
      <c r="BW334" s="496">
        <v>68</v>
      </c>
      <c r="BX334" s="471">
        <v>34</v>
      </c>
      <c r="BY334" s="471">
        <v>14</v>
      </c>
      <c r="BZ334" s="471">
        <v>6</v>
      </c>
      <c r="CA334" s="471">
        <v>2</v>
      </c>
      <c r="CB334" s="471">
        <v>0</v>
      </c>
      <c r="CC334" s="471">
        <v>0</v>
      </c>
      <c r="CD334" s="471">
        <v>0</v>
      </c>
      <c r="CE334" s="471">
        <v>0</v>
      </c>
      <c r="CF334" s="496">
        <v>56</v>
      </c>
      <c r="CG334" s="33"/>
      <c r="CH334" s="33"/>
      <c r="CI334" s="33"/>
      <c r="CJ334" s="110"/>
      <c r="CK334" s="110"/>
      <c r="CL334" s="110"/>
      <c r="CM334" s="110"/>
      <c r="CN334" s="110"/>
      <c r="CO334" s="67"/>
      <c r="CP334" s="67"/>
      <c r="CQ334" s="67"/>
      <c r="CR334" s="67"/>
      <c r="CS334" s="67"/>
      <c r="CT334" s="67"/>
      <c r="CU334" s="67"/>
      <c r="CV334" s="67"/>
      <c r="CW334" s="67"/>
      <c r="CX334" s="67"/>
      <c r="CY334" s="67"/>
      <c r="CZ334" s="67"/>
      <c r="DA334" s="67"/>
      <c r="DB334" s="67"/>
      <c r="DC334" s="67"/>
      <c r="DD334" s="67"/>
      <c r="DE334" s="67"/>
      <c r="DF334" s="67"/>
      <c r="DG334" s="67"/>
      <c r="DH334" s="67"/>
      <c r="DI334" s="67"/>
      <c r="DJ334" s="67"/>
      <c r="DK334" s="67"/>
      <c r="DL334" s="67"/>
      <c r="DM334" s="67"/>
      <c r="DN334" s="67"/>
      <c r="DO334" s="67"/>
      <c r="DP334" s="67"/>
      <c r="DQ334" s="67"/>
      <c r="DR334" s="67"/>
      <c r="DS334" s="67"/>
      <c r="DT334" s="67"/>
      <c r="DU334" s="67"/>
      <c r="DV334" s="67"/>
      <c r="DW334" s="67"/>
      <c r="DX334" s="67"/>
      <c r="DY334" s="67"/>
      <c r="DZ334" s="67"/>
      <c r="EA334" s="67"/>
      <c r="EB334" s="67"/>
      <c r="EC334" s="67"/>
      <c r="ED334" s="67"/>
      <c r="EE334" s="67"/>
      <c r="EF334" s="67"/>
      <c r="EG334" s="67"/>
      <c r="EH334" s="67"/>
      <c r="EI334" s="67"/>
      <c r="EJ334" s="67"/>
      <c r="EK334" s="67"/>
      <c r="EL334" s="67"/>
      <c r="EM334" s="67"/>
      <c r="EN334" s="67"/>
      <c r="EO334" s="67"/>
      <c r="EP334" s="67"/>
      <c r="EQ334" s="67"/>
      <c r="ER334" s="67"/>
      <c r="ES334" s="67"/>
      <c r="ET334" s="67"/>
      <c r="EU334" s="67"/>
      <c r="EV334" s="67"/>
      <c r="EW334" s="67"/>
      <c r="EX334" s="67"/>
      <c r="EY334" s="67"/>
      <c r="EZ334" s="67"/>
      <c r="FA334" s="67"/>
      <c r="FB334" s="67"/>
      <c r="FC334" s="67"/>
      <c r="FD334" s="67"/>
      <c r="FE334" s="67"/>
      <c r="FF334" s="67"/>
      <c r="FG334" s="67"/>
      <c r="FH334" s="67"/>
      <c r="FI334" s="67"/>
      <c r="FJ334" s="67"/>
      <c r="FK334" s="67"/>
      <c r="FL334" s="67"/>
      <c r="FM334" s="67"/>
      <c r="FN334" s="67"/>
      <c r="FO334" s="67"/>
      <c r="FP334" s="67"/>
      <c r="FQ334" s="67"/>
      <c r="FR334" s="67"/>
      <c r="FS334" s="67"/>
      <c r="FT334" s="67"/>
      <c r="FU334" s="67"/>
      <c r="FV334" s="67"/>
      <c r="FW334" s="67"/>
      <c r="FX334" s="67"/>
      <c r="FY334" s="110"/>
      <c r="FZ334" s="110"/>
      <c r="GA334" s="110"/>
      <c r="GB334" s="110"/>
      <c r="GC334" s="110"/>
      <c r="GD334" s="110"/>
      <c r="GE334" s="110"/>
      <c r="GF334" s="110"/>
      <c r="GG334" s="110"/>
      <c r="GH334" s="110"/>
      <c r="GI334" s="110"/>
      <c r="GJ334" s="110"/>
      <c r="GK334" s="110"/>
      <c r="GL334" s="110"/>
      <c r="GM334" s="110"/>
      <c r="GN334" s="110"/>
      <c r="GO334" s="110"/>
      <c r="GP334" s="110"/>
      <c r="GQ334" s="110"/>
      <c r="GR334" s="110"/>
      <c r="GS334" s="110"/>
      <c r="GT334" s="110"/>
      <c r="GU334" s="110"/>
      <c r="GV334" s="110"/>
      <c r="GW334" s="110"/>
      <c r="GX334" s="110"/>
      <c r="GY334" s="110"/>
      <c r="GZ334" s="110"/>
      <c r="HA334" s="110"/>
      <c r="HB334" s="110"/>
      <c r="HC334" s="110"/>
      <c r="HD334" s="110"/>
      <c r="HE334" s="110"/>
      <c r="HF334" s="110"/>
      <c r="HG334" s="110"/>
      <c r="HH334" s="110"/>
      <c r="HI334" s="110"/>
      <c r="HJ334" s="110"/>
      <c r="HK334" s="242"/>
      <c r="HL334" s="242"/>
      <c r="HM334" s="242"/>
      <c r="HN334" s="242"/>
      <c r="HO334" s="242"/>
      <c r="HP334" s="242"/>
      <c r="HQ334" s="242"/>
    </row>
    <row r="335" spans="1:283" x14ac:dyDescent="0.2">
      <c r="A335" s="241" t="s">
        <v>80</v>
      </c>
      <c r="B335" s="476" t="s">
        <v>789</v>
      </c>
      <c r="C335" s="326" t="s">
        <v>782</v>
      </c>
      <c r="D335" s="279" t="s">
        <v>81</v>
      </c>
      <c r="E335" s="228"/>
      <c r="F335" s="471">
        <v>5</v>
      </c>
      <c r="G335" s="495"/>
      <c r="H335" s="471">
        <v>2</v>
      </c>
      <c r="I335" s="471">
        <v>85</v>
      </c>
      <c r="J335" s="471">
        <v>214</v>
      </c>
      <c r="K335" s="471">
        <v>3</v>
      </c>
      <c r="L335" s="471">
        <v>3</v>
      </c>
      <c r="M335" s="471">
        <v>2</v>
      </c>
      <c r="N335" s="471">
        <v>3</v>
      </c>
      <c r="O335" s="471">
        <v>0</v>
      </c>
      <c r="P335" s="471">
        <v>5</v>
      </c>
      <c r="Q335" s="471">
        <v>0</v>
      </c>
      <c r="R335" s="471">
        <v>100</v>
      </c>
      <c r="S335" s="471">
        <v>26</v>
      </c>
      <c r="T335" s="471">
        <v>0</v>
      </c>
      <c r="U335" s="471">
        <v>1</v>
      </c>
      <c r="V335" s="471">
        <v>20</v>
      </c>
      <c r="W335" s="471">
        <v>10</v>
      </c>
      <c r="X335" s="471">
        <v>42</v>
      </c>
      <c r="Y335" s="471">
        <v>113</v>
      </c>
      <c r="Z335" s="471">
        <v>0</v>
      </c>
      <c r="AA335" s="471">
        <v>99</v>
      </c>
      <c r="AB335" s="496">
        <v>733</v>
      </c>
      <c r="AC335" s="488">
        <v>2</v>
      </c>
      <c r="AD335" s="488">
        <v>2</v>
      </c>
      <c r="AE335" s="471">
        <v>0</v>
      </c>
      <c r="AF335" s="471">
        <v>0</v>
      </c>
      <c r="AG335" s="471">
        <v>0</v>
      </c>
      <c r="AH335" s="471">
        <v>0</v>
      </c>
      <c r="AI335" s="471">
        <v>0</v>
      </c>
      <c r="AJ335" s="471">
        <v>0</v>
      </c>
      <c r="AK335" s="471">
        <v>0</v>
      </c>
      <c r="AL335" s="471">
        <v>0</v>
      </c>
      <c r="AM335" s="496">
        <v>0</v>
      </c>
      <c r="AN335" s="471">
        <v>0</v>
      </c>
      <c r="AO335" s="471">
        <v>0</v>
      </c>
      <c r="AP335" s="471">
        <v>0</v>
      </c>
      <c r="AQ335" s="471">
        <v>0</v>
      </c>
      <c r="AR335" s="471">
        <v>0</v>
      </c>
      <c r="AS335" s="471">
        <v>0</v>
      </c>
      <c r="AT335" s="471">
        <v>0</v>
      </c>
      <c r="AU335" s="471">
        <v>0</v>
      </c>
      <c r="AV335" s="496">
        <v>0</v>
      </c>
      <c r="AW335" s="471">
        <v>30</v>
      </c>
      <c r="AX335" s="471">
        <v>30</v>
      </c>
      <c r="AY335" s="471">
        <v>15</v>
      </c>
      <c r="AZ335" s="471">
        <v>10</v>
      </c>
      <c r="BA335" s="471">
        <v>5</v>
      </c>
      <c r="BB335" s="471">
        <v>5</v>
      </c>
      <c r="BC335" s="471">
        <v>5</v>
      </c>
      <c r="BD335" s="471">
        <v>0</v>
      </c>
      <c r="BE335" s="496">
        <v>100</v>
      </c>
      <c r="BF335" s="471">
        <v>30</v>
      </c>
      <c r="BG335" s="471">
        <v>30</v>
      </c>
      <c r="BH335" s="471">
        <v>15</v>
      </c>
      <c r="BI335" s="471">
        <v>10</v>
      </c>
      <c r="BJ335" s="471">
        <v>5</v>
      </c>
      <c r="BK335" s="471">
        <v>5</v>
      </c>
      <c r="BL335" s="471">
        <v>5</v>
      </c>
      <c r="BM335" s="471">
        <v>0</v>
      </c>
      <c r="BN335" s="496">
        <v>100</v>
      </c>
      <c r="BO335" s="471">
        <v>30</v>
      </c>
      <c r="BP335" s="471">
        <v>30</v>
      </c>
      <c r="BQ335" s="471">
        <v>15</v>
      </c>
      <c r="BR335" s="471">
        <v>10</v>
      </c>
      <c r="BS335" s="471">
        <v>5</v>
      </c>
      <c r="BT335" s="471">
        <v>5</v>
      </c>
      <c r="BU335" s="471">
        <v>5</v>
      </c>
      <c r="BV335" s="471">
        <v>0</v>
      </c>
      <c r="BW335" s="496">
        <v>100</v>
      </c>
      <c r="BX335" s="471">
        <v>30</v>
      </c>
      <c r="BY335" s="471">
        <v>30</v>
      </c>
      <c r="BZ335" s="471">
        <v>15</v>
      </c>
      <c r="CA335" s="471">
        <v>10</v>
      </c>
      <c r="CB335" s="471">
        <v>5</v>
      </c>
      <c r="CC335" s="471">
        <v>5</v>
      </c>
      <c r="CD335" s="471">
        <v>5</v>
      </c>
      <c r="CE335" s="471">
        <v>0</v>
      </c>
      <c r="CF335" s="496">
        <v>100</v>
      </c>
      <c r="CG335" s="33"/>
      <c r="CH335" s="33"/>
      <c r="CI335" s="33"/>
      <c r="CJ335" s="110"/>
      <c r="CK335" s="110"/>
      <c r="CL335" s="110"/>
      <c r="CM335" s="110"/>
      <c r="CN335" s="110"/>
      <c r="CO335" s="67"/>
      <c r="CP335" s="67"/>
      <c r="CQ335" s="67"/>
      <c r="CR335" s="67"/>
      <c r="CS335" s="67"/>
      <c r="CT335" s="67"/>
      <c r="CU335" s="67"/>
      <c r="CV335" s="67"/>
      <c r="CW335" s="67"/>
      <c r="CX335" s="67"/>
      <c r="CY335" s="67"/>
      <c r="CZ335" s="67"/>
      <c r="DA335" s="67"/>
      <c r="DB335" s="67"/>
      <c r="DC335" s="67"/>
      <c r="DD335" s="67"/>
      <c r="DE335" s="67"/>
      <c r="DF335" s="67"/>
      <c r="DG335" s="67"/>
      <c r="DH335" s="67"/>
      <c r="DI335" s="67"/>
      <c r="DJ335" s="67"/>
      <c r="DK335" s="67"/>
      <c r="DL335" s="67"/>
      <c r="DM335" s="67"/>
      <c r="DN335" s="67"/>
      <c r="DO335" s="67"/>
      <c r="DP335" s="67"/>
      <c r="DQ335" s="67"/>
      <c r="DR335" s="67"/>
      <c r="DS335" s="67"/>
      <c r="DT335" s="67"/>
      <c r="DU335" s="67"/>
      <c r="DV335" s="67"/>
      <c r="DW335" s="67"/>
      <c r="DX335" s="67"/>
      <c r="DY335" s="67"/>
      <c r="DZ335" s="67"/>
      <c r="EA335" s="67"/>
      <c r="EB335" s="67"/>
      <c r="EC335" s="67"/>
      <c r="ED335" s="67"/>
      <c r="EE335" s="67"/>
      <c r="EF335" s="67"/>
      <c r="EG335" s="67"/>
      <c r="EH335" s="67"/>
      <c r="EI335" s="67"/>
      <c r="EJ335" s="67"/>
      <c r="EK335" s="67"/>
      <c r="EL335" s="67"/>
      <c r="EM335" s="67"/>
      <c r="EN335" s="67"/>
      <c r="EO335" s="67"/>
      <c r="EP335" s="67"/>
      <c r="EQ335" s="67"/>
      <c r="ER335" s="67"/>
      <c r="ES335" s="67"/>
      <c r="ET335" s="67"/>
      <c r="EU335" s="67"/>
      <c r="EV335" s="67"/>
      <c r="EW335" s="67"/>
      <c r="EX335" s="67"/>
      <c r="EY335" s="67"/>
      <c r="EZ335" s="67"/>
      <c r="FA335" s="67"/>
      <c r="FB335" s="67"/>
      <c r="FC335" s="67"/>
      <c r="FD335" s="67"/>
      <c r="FE335" s="67"/>
      <c r="FF335" s="67"/>
      <c r="FG335" s="67"/>
      <c r="FH335" s="67"/>
      <c r="FI335" s="67"/>
      <c r="FJ335" s="67"/>
      <c r="FK335" s="67"/>
      <c r="FL335" s="67"/>
      <c r="FM335" s="67"/>
      <c r="FN335" s="67"/>
      <c r="FO335" s="67"/>
      <c r="FP335" s="67"/>
      <c r="FQ335" s="67"/>
      <c r="FR335" s="67"/>
      <c r="FS335" s="67"/>
      <c r="FT335" s="67"/>
      <c r="FU335" s="67"/>
      <c r="FV335" s="67"/>
      <c r="FW335" s="67"/>
      <c r="FX335" s="67"/>
      <c r="FY335" s="110"/>
      <c r="FZ335" s="110"/>
      <c r="GA335" s="110"/>
      <c r="GB335" s="110"/>
      <c r="GC335" s="110"/>
      <c r="GD335" s="110"/>
      <c r="GE335" s="110"/>
      <c r="GF335" s="110"/>
      <c r="GG335" s="110"/>
      <c r="GH335" s="110"/>
      <c r="GI335" s="110"/>
      <c r="GJ335" s="110"/>
      <c r="GK335" s="110"/>
      <c r="GL335" s="110"/>
      <c r="GM335" s="110"/>
      <c r="GN335" s="110"/>
      <c r="GO335" s="110"/>
      <c r="GP335" s="110"/>
      <c r="GQ335" s="110"/>
      <c r="GR335" s="110"/>
      <c r="GS335" s="110"/>
      <c r="GT335" s="110"/>
      <c r="GU335" s="110"/>
      <c r="GV335" s="110"/>
      <c r="GW335" s="110"/>
      <c r="GX335" s="110"/>
      <c r="GY335" s="110"/>
      <c r="GZ335" s="110"/>
      <c r="HA335" s="110"/>
      <c r="HB335" s="110"/>
      <c r="HC335" s="110"/>
      <c r="HD335" s="110"/>
      <c r="HE335" s="110"/>
      <c r="HF335" s="110"/>
      <c r="HG335" s="110"/>
      <c r="HH335" s="110"/>
      <c r="HI335" s="110"/>
      <c r="HJ335" s="110"/>
      <c r="HK335" s="242"/>
      <c r="HL335" s="242"/>
      <c r="HM335" s="242"/>
      <c r="HN335" s="242"/>
      <c r="HO335" s="242"/>
      <c r="HP335" s="242"/>
      <c r="HQ335" s="242"/>
    </row>
    <row r="336" spans="1:283" x14ac:dyDescent="0.2">
      <c r="A336" s="241" t="s">
        <v>82</v>
      </c>
      <c r="B336" s="476" t="s">
        <v>790</v>
      </c>
      <c r="C336" s="326" t="s">
        <v>626</v>
      </c>
      <c r="D336" s="279" t="s">
        <v>83</v>
      </c>
      <c r="E336" s="228"/>
      <c r="F336" s="471">
        <v>29</v>
      </c>
      <c r="G336" s="495"/>
      <c r="H336" s="471">
        <v>2</v>
      </c>
      <c r="I336" s="471">
        <v>39</v>
      </c>
      <c r="J336" s="471">
        <v>224</v>
      </c>
      <c r="K336" s="471">
        <v>8</v>
      </c>
      <c r="L336" s="471">
        <v>2</v>
      </c>
      <c r="M336" s="471">
        <v>3</v>
      </c>
      <c r="N336" s="471">
        <v>0</v>
      </c>
      <c r="O336" s="471">
        <v>1</v>
      </c>
      <c r="P336" s="471">
        <v>1</v>
      </c>
      <c r="Q336" s="471">
        <v>0</v>
      </c>
      <c r="R336" s="471">
        <v>44</v>
      </c>
      <c r="S336" s="471">
        <v>194</v>
      </c>
      <c r="T336" s="471">
        <v>1</v>
      </c>
      <c r="U336" s="471">
        <v>1</v>
      </c>
      <c r="V336" s="471">
        <v>4</v>
      </c>
      <c r="W336" s="471">
        <v>6</v>
      </c>
      <c r="X336" s="471">
        <v>37</v>
      </c>
      <c r="Y336" s="471">
        <v>107</v>
      </c>
      <c r="Z336" s="471">
        <v>0</v>
      </c>
      <c r="AA336" s="471">
        <v>50</v>
      </c>
      <c r="AB336" s="496">
        <v>753</v>
      </c>
      <c r="AC336" s="488">
        <v>1</v>
      </c>
      <c r="AD336" s="488">
        <v>1</v>
      </c>
      <c r="AE336" s="471">
        <v>0</v>
      </c>
      <c r="AF336" s="471">
        <v>0</v>
      </c>
      <c r="AG336" s="471">
        <v>0</v>
      </c>
      <c r="AH336" s="471">
        <v>0</v>
      </c>
      <c r="AI336" s="471">
        <v>0</v>
      </c>
      <c r="AJ336" s="471">
        <v>0</v>
      </c>
      <c r="AK336" s="471">
        <v>0</v>
      </c>
      <c r="AL336" s="471">
        <v>0</v>
      </c>
      <c r="AM336" s="496">
        <v>0</v>
      </c>
      <c r="AN336" s="471">
        <v>0</v>
      </c>
      <c r="AO336" s="471">
        <v>0</v>
      </c>
      <c r="AP336" s="471">
        <v>0</v>
      </c>
      <c r="AQ336" s="471">
        <v>0</v>
      </c>
      <c r="AR336" s="471">
        <v>0</v>
      </c>
      <c r="AS336" s="471">
        <v>0</v>
      </c>
      <c r="AT336" s="471">
        <v>0</v>
      </c>
      <c r="AU336" s="471">
        <v>0</v>
      </c>
      <c r="AV336" s="496">
        <v>0</v>
      </c>
      <c r="AW336" s="471">
        <v>14</v>
      </c>
      <c r="AX336" s="471">
        <v>39</v>
      </c>
      <c r="AY336" s="471">
        <v>13</v>
      </c>
      <c r="AZ336" s="471">
        <v>6</v>
      </c>
      <c r="BA336" s="471">
        <v>2</v>
      </c>
      <c r="BB336" s="471">
        <v>1</v>
      </c>
      <c r="BC336" s="471">
        <v>0</v>
      </c>
      <c r="BD336" s="471">
        <v>1</v>
      </c>
      <c r="BE336" s="496">
        <v>76</v>
      </c>
      <c r="BF336" s="471">
        <v>7</v>
      </c>
      <c r="BG336" s="471">
        <v>24</v>
      </c>
      <c r="BH336" s="471">
        <v>7</v>
      </c>
      <c r="BI336" s="471">
        <v>3</v>
      </c>
      <c r="BJ336" s="471">
        <v>2</v>
      </c>
      <c r="BK336" s="471">
        <v>0</v>
      </c>
      <c r="BL336" s="471">
        <v>0</v>
      </c>
      <c r="BM336" s="471">
        <v>1</v>
      </c>
      <c r="BN336" s="496">
        <v>44</v>
      </c>
      <c r="BO336" s="471">
        <v>14</v>
      </c>
      <c r="BP336" s="471">
        <v>39</v>
      </c>
      <c r="BQ336" s="471">
        <v>13</v>
      </c>
      <c r="BR336" s="471">
        <v>6</v>
      </c>
      <c r="BS336" s="471">
        <v>2</v>
      </c>
      <c r="BT336" s="471">
        <v>1</v>
      </c>
      <c r="BU336" s="471">
        <v>0</v>
      </c>
      <c r="BV336" s="471">
        <v>1</v>
      </c>
      <c r="BW336" s="496">
        <v>76</v>
      </c>
      <c r="BX336" s="471">
        <v>7</v>
      </c>
      <c r="BY336" s="471">
        <v>24</v>
      </c>
      <c r="BZ336" s="471">
        <v>7</v>
      </c>
      <c r="CA336" s="471">
        <v>3</v>
      </c>
      <c r="CB336" s="471">
        <v>2</v>
      </c>
      <c r="CC336" s="471">
        <v>0</v>
      </c>
      <c r="CD336" s="471">
        <v>0</v>
      </c>
      <c r="CE336" s="471">
        <v>1</v>
      </c>
      <c r="CF336" s="496">
        <v>44</v>
      </c>
      <c r="CG336" s="33"/>
      <c r="CH336" s="33"/>
      <c r="CI336" s="33"/>
      <c r="CJ336" s="110"/>
      <c r="CK336" s="110"/>
      <c r="CL336" s="110"/>
      <c r="CM336" s="110"/>
      <c r="CN336" s="110"/>
      <c r="CO336" s="67"/>
      <c r="CP336" s="67"/>
      <c r="CQ336" s="67"/>
      <c r="CR336" s="67"/>
      <c r="CS336" s="67"/>
      <c r="CT336" s="67"/>
      <c r="CU336" s="67"/>
      <c r="CV336" s="67"/>
      <c r="CW336" s="67"/>
      <c r="CX336" s="67"/>
      <c r="CY336" s="67"/>
      <c r="CZ336" s="67"/>
      <c r="DA336" s="67"/>
      <c r="DB336" s="67"/>
      <c r="DC336" s="67"/>
      <c r="DD336" s="67"/>
      <c r="DE336" s="67"/>
      <c r="DF336" s="67"/>
      <c r="DG336" s="67"/>
      <c r="DH336" s="67"/>
      <c r="DI336" s="67"/>
      <c r="DJ336" s="67"/>
      <c r="DK336" s="67"/>
      <c r="DL336" s="67"/>
      <c r="DM336" s="67"/>
      <c r="DN336" s="67"/>
      <c r="DO336" s="67"/>
      <c r="DP336" s="67"/>
      <c r="DQ336" s="67"/>
      <c r="DR336" s="67"/>
      <c r="DS336" s="67"/>
      <c r="DT336" s="67"/>
      <c r="DU336" s="67"/>
      <c r="DV336" s="67"/>
      <c r="DW336" s="67"/>
      <c r="DX336" s="67"/>
      <c r="DY336" s="67"/>
      <c r="DZ336" s="67"/>
      <c r="EA336" s="67"/>
      <c r="EB336" s="67"/>
      <c r="EC336" s="67"/>
      <c r="ED336" s="67"/>
      <c r="EE336" s="67"/>
      <c r="EF336" s="67"/>
      <c r="EG336" s="67"/>
      <c r="EH336" s="67"/>
      <c r="EI336" s="67"/>
      <c r="EJ336" s="67"/>
      <c r="EK336" s="67"/>
      <c r="EL336" s="67"/>
      <c r="EM336" s="67"/>
      <c r="EN336" s="67"/>
      <c r="EO336" s="67"/>
      <c r="EP336" s="67"/>
      <c r="EQ336" s="67"/>
      <c r="ER336" s="67"/>
      <c r="ES336" s="67"/>
      <c r="ET336" s="67"/>
      <c r="EU336" s="67"/>
      <c r="EV336" s="67"/>
      <c r="EW336" s="67"/>
      <c r="EX336" s="67"/>
      <c r="EY336" s="67"/>
      <c r="EZ336" s="67"/>
      <c r="FA336" s="67"/>
      <c r="FB336" s="67"/>
      <c r="FC336" s="67"/>
      <c r="FD336" s="67"/>
      <c r="FE336" s="67"/>
      <c r="FF336" s="67"/>
      <c r="FG336" s="67"/>
      <c r="FH336" s="67"/>
      <c r="FI336" s="67"/>
      <c r="FJ336" s="67"/>
      <c r="FK336" s="67"/>
      <c r="FL336" s="67"/>
      <c r="FM336" s="67"/>
      <c r="FN336" s="67"/>
      <c r="FO336" s="67"/>
      <c r="FP336" s="67"/>
      <c r="FQ336" s="67"/>
      <c r="FR336" s="67"/>
      <c r="FS336" s="67"/>
      <c r="FT336" s="67"/>
      <c r="FU336" s="67"/>
      <c r="FV336" s="67"/>
      <c r="FW336" s="67"/>
      <c r="FX336" s="67"/>
      <c r="FY336" s="110"/>
      <c r="FZ336" s="110"/>
      <c r="GA336" s="110"/>
      <c r="GB336" s="110"/>
      <c r="GC336" s="110"/>
      <c r="GD336" s="110"/>
      <c r="GE336" s="110"/>
      <c r="GF336" s="110"/>
      <c r="GG336" s="110"/>
      <c r="GH336" s="110"/>
      <c r="GI336" s="110"/>
      <c r="GJ336" s="110"/>
      <c r="GK336" s="110"/>
      <c r="GL336" s="110"/>
      <c r="GM336" s="110"/>
      <c r="GN336" s="110"/>
      <c r="GO336" s="110"/>
      <c r="GP336" s="110"/>
      <c r="GQ336" s="110"/>
      <c r="GR336" s="110"/>
      <c r="GS336" s="110"/>
      <c r="GT336" s="110"/>
      <c r="GU336" s="110"/>
      <c r="GV336" s="110"/>
      <c r="GW336" s="110"/>
      <c r="GX336" s="110"/>
      <c r="GY336" s="110"/>
      <c r="GZ336" s="110"/>
      <c r="HA336" s="110"/>
      <c r="HB336" s="110"/>
      <c r="HC336" s="110"/>
      <c r="HD336" s="110"/>
      <c r="HE336" s="110"/>
      <c r="HF336" s="110"/>
      <c r="HG336" s="110"/>
      <c r="HH336" s="110"/>
      <c r="HI336" s="110"/>
      <c r="HJ336" s="110"/>
      <c r="HK336" s="242"/>
      <c r="HL336" s="242"/>
      <c r="HM336" s="242"/>
      <c r="HN336" s="242"/>
      <c r="HO336" s="242"/>
      <c r="HP336" s="242"/>
      <c r="HQ336" s="242"/>
    </row>
    <row r="337" spans="1:225" x14ac:dyDescent="0.2">
      <c r="A337" s="241" t="s">
        <v>84</v>
      </c>
      <c r="B337" s="476" t="s">
        <v>791</v>
      </c>
      <c r="C337" s="326" t="s">
        <v>640</v>
      </c>
      <c r="D337" s="279" t="s">
        <v>85</v>
      </c>
      <c r="E337" s="228"/>
      <c r="F337" s="471">
        <v>59</v>
      </c>
      <c r="G337" s="495"/>
      <c r="H337" s="471">
        <v>2</v>
      </c>
      <c r="I337" s="471">
        <v>45</v>
      </c>
      <c r="J337" s="471">
        <v>281</v>
      </c>
      <c r="K337" s="471">
        <v>603</v>
      </c>
      <c r="L337" s="471">
        <v>2</v>
      </c>
      <c r="M337" s="471">
        <v>5</v>
      </c>
      <c r="N337" s="471">
        <v>2</v>
      </c>
      <c r="O337" s="471">
        <v>0</v>
      </c>
      <c r="P337" s="471">
        <v>4</v>
      </c>
      <c r="Q337" s="471">
        <v>0</v>
      </c>
      <c r="R337" s="471">
        <v>421</v>
      </c>
      <c r="S337" s="471">
        <v>0</v>
      </c>
      <c r="T337" s="471">
        <v>0</v>
      </c>
      <c r="U337" s="471">
        <v>2</v>
      </c>
      <c r="V337" s="471">
        <v>11</v>
      </c>
      <c r="W337" s="471">
        <v>7</v>
      </c>
      <c r="X337" s="471">
        <v>4</v>
      </c>
      <c r="Y337" s="471">
        <v>294</v>
      </c>
      <c r="Z337" s="471">
        <v>5</v>
      </c>
      <c r="AA337" s="471">
        <v>5</v>
      </c>
      <c r="AB337" s="496">
        <v>1752</v>
      </c>
      <c r="AC337" s="488">
        <v>2</v>
      </c>
      <c r="AD337" s="488">
        <v>2</v>
      </c>
      <c r="AE337" s="471">
        <v>0</v>
      </c>
      <c r="AF337" s="471">
        <v>0</v>
      </c>
      <c r="AG337" s="471">
        <v>0</v>
      </c>
      <c r="AH337" s="471">
        <v>0</v>
      </c>
      <c r="AI337" s="471">
        <v>0</v>
      </c>
      <c r="AJ337" s="471">
        <v>0</v>
      </c>
      <c r="AK337" s="471">
        <v>0</v>
      </c>
      <c r="AL337" s="471">
        <v>0</v>
      </c>
      <c r="AM337" s="496">
        <v>0</v>
      </c>
      <c r="AN337" s="471">
        <v>0</v>
      </c>
      <c r="AO337" s="471">
        <v>0</v>
      </c>
      <c r="AP337" s="471">
        <v>0</v>
      </c>
      <c r="AQ337" s="471">
        <v>0</v>
      </c>
      <c r="AR337" s="471">
        <v>0</v>
      </c>
      <c r="AS337" s="471">
        <v>0</v>
      </c>
      <c r="AT337" s="471">
        <v>0</v>
      </c>
      <c r="AU337" s="471">
        <v>0</v>
      </c>
      <c r="AV337" s="496">
        <v>0</v>
      </c>
      <c r="AW337" s="471">
        <v>65</v>
      </c>
      <c r="AX337" s="471">
        <v>113</v>
      </c>
      <c r="AY337" s="471">
        <v>362</v>
      </c>
      <c r="AZ337" s="471">
        <v>37</v>
      </c>
      <c r="BA337" s="471">
        <v>2</v>
      </c>
      <c r="BB337" s="471">
        <v>0</v>
      </c>
      <c r="BC337" s="471">
        <v>0</v>
      </c>
      <c r="BD337" s="471">
        <v>0</v>
      </c>
      <c r="BE337" s="496">
        <v>579</v>
      </c>
      <c r="BF337" s="471">
        <v>42</v>
      </c>
      <c r="BG337" s="471">
        <v>81</v>
      </c>
      <c r="BH337" s="471">
        <v>261</v>
      </c>
      <c r="BI337" s="471">
        <v>35</v>
      </c>
      <c r="BJ337" s="471">
        <v>2</v>
      </c>
      <c r="BK337" s="471">
        <v>0</v>
      </c>
      <c r="BL337" s="471">
        <v>0</v>
      </c>
      <c r="BM337" s="471">
        <v>0</v>
      </c>
      <c r="BN337" s="496">
        <v>421</v>
      </c>
      <c r="BO337" s="471">
        <v>65</v>
      </c>
      <c r="BP337" s="471">
        <v>113</v>
      </c>
      <c r="BQ337" s="471">
        <v>362</v>
      </c>
      <c r="BR337" s="471">
        <v>37</v>
      </c>
      <c r="BS337" s="471">
        <v>2</v>
      </c>
      <c r="BT337" s="471">
        <v>0</v>
      </c>
      <c r="BU337" s="471">
        <v>0</v>
      </c>
      <c r="BV337" s="471">
        <v>0</v>
      </c>
      <c r="BW337" s="496">
        <v>579</v>
      </c>
      <c r="BX337" s="471">
        <v>42</v>
      </c>
      <c r="BY337" s="471">
        <v>81</v>
      </c>
      <c r="BZ337" s="471">
        <v>261</v>
      </c>
      <c r="CA337" s="471">
        <v>35</v>
      </c>
      <c r="CB337" s="471">
        <v>2</v>
      </c>
      <c r="CC337" s="471">
        <v>0</v>
      </c>
      <c r="CD337" s="471">
        <v>0</v>
      </c>
      <c r="CE337" s="471">
        <v>0</v>
      </c>
      <c r="CF337" s="496">
        <v>421</v>
      </c>
      <c r="CG337" s="33"/>
      <c r="CH337" s="33"/>
      <c r="CI337" s="33"/>
      <c r="CJ337" s="110"/>
      <c r="CK337" s="110"/>
      <c r="CL337" s="110"/>
      <c r="CM337" s="110"/>
      <c r="CN337" s="110"/>
      <c r="CO337" s="67"/>
      <c r="CP337" s="67"/>
      <c r="CQ337" s="67"/>
      <c r="CR337" s="67"/>
      <c r="CS337" s="67"/>
      <c r="CT337" s="67"/>
      <c r="CU337" s="67"/>
      <c r="CV337" s="67"/>
      <c r="CW337" s="67"/>
      <c r="CX337" s="67"/>
      <c r="CY337" s="67"/>
      <c r="CZ337" s="67"/>
      <c r="DA337" s="67"/>
      <c r="DB337" s="67"/>
      <c r="DC337" s="67"/>
      <c r="DD337" s="67"/>
      <c r="DE337" s="67"/>
      <c r="DF337" s="67"/>
      <c r="DG337" s="67"/>
      <c r="DH337" s="67"/>
      <c r="DI337" s="67"/>
      <c r="DJ337" s="67"/>
      <c r="DK337" s="67"/>
      <c r="DL337" s="67"/>
      <c r="DM337" s="67"/>
      <c r="DN337" s="67"/>
      <c r="DO337" s="67"/>
      <c r="DP337" s="67"/>
      <c r="DQ337" s="67"/>
      <c r="DR337" s="67"/>
      <c r="DS337" s="67"/>
      <c r="DT337" s="67"/>
      <c r="DU337" s="67"/>
      <c r="DV337" s="67"/>
      <c r="DW337" s="67"/>
      <c r="DX337" s="67"/>
      <c r="DY337" s="67"/>
      <c r="DZ337" s="67"/>
      <c r="EA337" s="67"/>
      <c r="EB337" s="67"/>
      <c r="EC337" s="67"/>
      <c r="ED337" s="67"/>
      <c r="EE337" s="67"/>
      <c r="EF337" s="67"/>
      <c r="EG337" s="67"/>
      <c r="EH337" s="67"/>
      <c r="EI337" s="67"/>
      <c r="EJ337" s="67"/>
      <c r="EK337" s="67"/>
      <c r="EL337" s="67"/>
      <c r="EM337" s="67"/>
      <c r="EN337" s="67"/>
      <c r="EO337" s="67"/>
      <c r="EP337" s="67"/>
      <c r="EQ337" s="67"/>
      <c r="ER337" s="67"/>
      <c r="ES337" s="67"/>
      <c r="ET337" s="67"/>
      <c r="EU337" s="67"/>
      <c r="EV337" s="67"/>
      <c r="EW337" s="67"/>
      <c r="EX337" s="67"/>
      <c r="EY337" s="67"/>
      <c r="EZ337" s="67"/>
      <c r="FA337" s="67"/>
      <c r="FB337" s="67"/>
      <c r="FC337" s="67"/>
      <c r="FD337" s="67"/>
      <c r="FE337" s="67"/>
      <c r="FF337" s="67"/>
      <c r="FG337" s="67"/>
      <c r="FH337" s="67"/>
      <c r="FI337" s="67"/>
      <c r="FJ337" s="67"/>
      <c r="FK337" s="67"/>
      <c r="FL337" s="67"/>
      <c r="FM337" s="67"/>
      <c r="FN337" s="67"/>
      <c r="FO337" s="67"/>
      <c r="FP337" s="67"/>
      <c r="FQ337" s="67"/>
      <c r="FR337" s="67"/>
      <c r="FS337" s="67"/>
      <c r="FT337" s="67"/>
      <c r="FU337" s="67"/>
      <c r="FV337" s="67"/>
      <c r="FW337" s="67"/>
      <c r="FX337" s="67"/>
      <c r="FY337" s="110"/>
      <c r="FZ337" s="110"/>
      <c r="GA337" s="110"/>
      <c r="GB337" s="110"/>
      <c r="GC337" s="110"/>
      <c r="GD337" s="110"/>
      <c r="GE337" s="110"/>
      <c r="GF337" s="110"/>
      <c r="GG337" s="110"/>
      <c r="GH337" s="110"/>
      <c r="GI337" s="110"/>
      <c r="GJ337" s="110"/>
      <c r="GK337" s="110"/>
      <c r="GL337" s="110"/>
      <c r="GM337" s="110"/>
      <c r="GN337" s="110"/>
      <c r="GO337" s="110"/>
      <c r="GP337" s="110"/>
      <c r="GQ337" s="110"/>
      <c r="GR337" s="110"/>
      <c r="GS337" s="110"/>
      <c r="GT337" s="110"/>
      <c r="GU337" s="110"/>
      <c r="GV337" s="110"/>
      <c r="GW337" s="110"/>
      <c r="GX337" s="110"/>
      <c r="GY337" s="110"/>
      <c r="GZ337" s="110"/>
      <c r="HA337" s="110"/>
      <c r="HB337" s="110"/>
      <c r="HC337" s="110"/>
      <c r="HD337" s="110"/>
      <c r="HE337" s="110"/>
      <c r="HF337" s="110"/>
      <c r="HG337" s="110"/>
      <c r="HH337" s="110"/>
      <c r="HI337" s="110"/>
      <c r="HJ337" s="110"/>
      <c r="HK337" s="242"/>
      <c r="HL337" s="242"/>
      <c r="HM337" s="242"/>
      <c r="HN337" s="242"/>
      <c r="HO337" s="242"/>
      <c r="HP337" s="242"/>
      <c r="HQ337" s="242"/>
    </row>
    <row r="338" spans="1:225" x14ac:dyDescent="0.2">
      <c r="A338" s="241" t="s">
        <v>86</v>
      </c>
      <c r="B338" s="476" t="s">
        <v>792</v>
      </c>
      <c r="C338" s="326" t="s">
        <v>640</v>
      </c>
      <c r="D338" s="279" t="s">
        <v>87</v>
      </c>
      <c r="E338" s="228"/>
      <c r="F338" s="471">
        <v>46</v>
      </c>
      <c r="G338" s="495"/>
      <c r="H338" s="471">
        <v>9</v>
      </c>
      <c r="I338" s="471">
        <v>122</v>
      </c>
      <c r="J338" s="471">
        <v>847</v>
      </c>
      <c r="K338" s="471">
        <v>8</v>
      </c>
      <c r="L338" s="471">
        <v>5</v>
      </c>
      <c r="M338" s="471">
        <v>6</v>
      </c>
      <c r="N338" s="471">
        <v>4</v>
      </c>
      <c r="O338" s="471">
        <v>1</v>
      </c>
      <c r="P338" s="471">
        <v>4</v>
      </c>
      <c r="Q338" s="471">
        <v>103</v>
      </c>
      <c r="R338" s="471">
        <v>1266</v>
      </c>
      <c r="S338" s="471">
        <v>4</v>
      </c>
      <c r="T338" s="471">
        <v>2</v>
      </c>
      <c r="U338" s="471">
        <v>2</v>
      </c>
      <c r="V338" s="471">
        <v>1</v>
      </c>
      <c r="W338" s="471">
        <v>18</v>
      </c>
      <c r="X338" s="471">
        <v>8</v>
      </c>
      <c r="Y338" s="471">
        <v>1027</v>
      </c>
      <c r="Z338" s="471">
        <v>214</v>
      </c>
      <c r="AA338" s="471">
        <v>3</v>
      </c>
      <c r="AB338" s="496">
        <v>3700</v>
      </c>
      <c r="AC338" s="488">
        <v>1</v>
      </c>
      <c r="AD338" s="488">
        <v>1</v>
      </c>
      <c r="AE338" s="471">
        <v>0</v>
      </c>
      <c r="AF338" s="471">
        <v>34</v>
      </c>
      <c r="AG338" s="471">
        <v>27</v>
      </c>
      <c r="AH338" s="471">
        <v>15</v>
      </c>
      <c r="AI338" s="471">
        <v>10</v>
      </c>
      <c r="AJ338" s="471">
        <v>9</v>
      </c>
      <c r="AK338" s="471">
        <v>2</v>
      </c>
      <c r="AL338" s="471">
        <v>7</v>
      </c>
      <c r="AM338" s="496">
        <v>104</v>
      </c>
      <c r="AN338" s="471">
        <v>0</v>
      </c>
      <c r="AO338" s="471">
        <v>34</v>
      </c>
      <c r="AP338" s="471">
        <v>27</v>
      </c>
      <c r="AQ338" s="471">
        <v>14</v>
      </c>
      <c r="AR338" s="471">
        <v>10</v>
      </c>
      <c r="AS338" s="471">
        <v>9</v>
      </c>
      <c r="AT338" s="471">
        <v>2</v>
      </c>
      <c r="AU338" s="471">
        <v>7</v>
      </c>
      <c r="AV338" s="496">
        <v>103</v>
      </c>
      <c r="AW338" s="471">
        <v>88</v>
      </c>
      <c r="AX338" s="471">
        <v>133</v>
      </c>
      <c r="AY338" s="471">
        <v>403</v>
      </c>
      <c r="AZ338" s="471">
        <v>379</v>
      </c>
      <c r="BA338" s="471">
        <v>190</v>
      </c>
      <c r="BB338" s="471">
        <v>59</v>
      </c>
      <c r="BC338" s="471">
        <v>6</v>
      </c>
      <c r="BD338" s="471">
        <v>5</v>
      </c>
      <c r="BE338" s="496">
        <v>1263</v>
      </c>
      <c r="BF338" s="471">
        <v>92</v>
      </c>
      <c r="BG338" s="471">
        <v>132</v>
      </c>
      <c r="BH338" s="471">
        <v>402</v>
      </c>
      <c r="BI338" s="471">
        <v>366</v>
      </c>
      <c r="BJ338" s="471">
        <v>177</v>
      </c>
      <c r="BK338" s="471">
        <v>62</v>
      </c>
      <c r="BL338" s="471">
        <v>30</v>
      </c>
      <c r="BM338" s="471">
        <v>5</v>
      </c>
      <c r="BN338" s="496">
        <v>1266</v>
      </c>
      <c r="BO338" s="471">
        <v>88</v>
      </c>
      <c r="BP338" s="471">
        <v>167</v>
      </c>
      <c r="BQ338" s="471">
        <v>430</v>
      </c>
      <c r="BR338" s="471">
        <v>394</v>
      </c>
      <c r="BS338" s="471">
        <v>200</v>
      </c>
      <c r="BT338" s="471">
        <v>68</v>
      </c>
      <c r="BU338" s="471">
        <v>8</v>
      </c>
      <c r="BV338" s="471">
        <v>12</v>
      </c>
      <c r="BW338" s="496">
        <v>1367</v>
      </c>
      <c r="BX338" s="471">
        <v>92</v>
      </c>
      <c r="BY338" s="471">
        <v>166</v>
      </c>
      <c r="BZ338" s="471">
        <v>429</v>
      </c>
      <c r="CA338" s="471">
        <v>380</v>
      </c>
      <c r="CB338" s="471">
        <v>187</v>
      </c>
      <c r="CC338" s="471">
        <v>71</v>
      </c>
      <c r="CD338" s="471">
        <v>32</v>
      </c>
      <c r="CE338" s="471">
        <v>12</v>
      </c>
      <c r="CF338" s="496">
        <v>1369</v>
      </c>
      <c r="CG338" s="33"/>
      <c r="CH338" s="33"/>
      <c r="CI338" s="33"/>
      <c r="CJ338" s="110"/>
      <c r="CK338" s="110"/>
      <c r="CL338" s="110"/>
      <c r="CM338" s="110"/>
      <c r="CN338" s="110"/>
      <c r="CO338" s="67"/>
      <c r="CP338" s="67"/>
      <c r="CQ338" s="67"/>
      <c r="CR338" s="67"/>
      <c r="CS338" s="67"/>
      <c r="CT338" s="67"/>
      <c r="CU338" s="67"/>
      <c r="CV338" s="67"/>
      <c r="CW338" s="67"/>
      <c r="CX338" s="67"/>
      <c r="CY338" s="67"/>
      <c r="CZ338" s="67"/>
      <c r="DA338" s="67"/>
      <c r="DB338" s="67"/>
      <c r="DC338" s="67"/>
      <c r="DD338" s="67"/>
      <c r="DE338" s="67"/>
      <c r="DF338" s="67"/>
      <c r="DG338" s="67"/>
      <c r="DH338" s="67"/>
      <c r="DI338" s="67"/>
      <c r="DJ338" s="67"/>
      <c r="DK338" s="67"/>
      <c r="DL338" s="67"/>
      <c r="DM338" s="67"/>
      <c r="DN338" s="67"/>
      <c r="DO338" s="67"/>
      <c r="DP338" s="67"/>
      <c r="DQ338" s="67"/>
      <c r="DR338" s="67"/>
      <c r="DS338" s="67"/>
      <c r="DT338" s="67"/>
      <c r="DU338" s="67"/>
      <c r="DV338" s="67"/>
      <c r="DW338" s="67"/>
      <c r="DX338" s="67"/>
      <c r="DY338" s="67"/>
      <c r="DZ338" s="67"/>
      <c r="EA338" s="67"/>
      <c r="EB338" s="67"/>
      <c r="EC338" s="67"/>
      <c r="ED338" s="67"/>
      <c r="EE338" s="67"/>
      <c r="EF338" s="67"/>
      <c r="EG338" s="67"/>
      <c r="EH338" s="67"/>
      <c r="EI338" s="67"/>
      <c r="EJ338" s="67"/>
      <c r="EK338" s="67"/>
      <c r="EL338" s="67"/>
      <c r="EM338" s="67"/>
      <c r="EN338" s="67"/>
      <c r="EO338" s="67"/>
      <c r="EP338" s="67"/>
      <c r="EQ338" s="67"/>
      <c r="ER338" s="67"/>
      <c r="ES338" s="67"/>
      <c r="ET338" s="67"/>
      <c r="EU338" s="67"/>
      <c r="EV338" s="67"/>
      <c r="EW338" s="67"/>
      <c r="EX338" s="67"/>
      <c r="EY338" s="67"/>
      <c r="EZ338" s="67"/>
      <c r="FA338" s="67"/>
      <c r="FB338" s="67"/>
      <c r="FC338" s="67"/>
      <c r="FD338" s="67"/>
      <c r="FE338" s="67"/>
      <c r="FF338" s="67"/>
      <c r="FG338" s="67"/>
      <c r="FH338" s="67"/>
      <c r="FI338" s="67"/>
      <c r="FJ338" s="67"/>
      <c r="FK338" s="67"/>
      <c r="FL338" s="67"/>
      <c r="FM338" s="67"/>
      <c r="FN338" s="67"/>
      <c r="FO338" s="67"/>
      <c r="FP338" s="67"/>
      <c r="FQ338" s="67"/>
      <c r="FR338" s="67"/>
      <c r="FS338" s="67"/>
      <c r="FT338" s="67"/>
      <c r="FU338" s="67"/>
      <c r="FV338" s="67"/>
      <c r="FW338" s="67"/>
      <c r="FX338" s="67"/>
      <c r="FY338" s="110"/>
      <c r="FZ338" s="110"/>
      <c r="GA338" s="110"/>
      <c r="GB338" s="110"/>
      <c r="GC338" s="110"/>
      <c r="GD338" s="110"/>
      <c r="GE338" s="110"/>
      <c r="GF338" s="110"/>
      <c r="GG338" s="110"/>
      <c r="GH338" s="110"/>
      <c r="GI338" s="110"/>
      <c r="GJ338" s="110"/>
      <c r="GK338" s="110"/>
      <c r="GL338" s="110"/>
      <c r="GM338" s="110"/>
      <c r="GN338" s="110"/>
      <c r="GO338" s="110"/>
      <c r="GP338" s="110"/>
      <c r="GQ338" s="110"/>
      <c r="GR338" s="110"/>
      <c r="GS338" s="110"/>
      <c r="GT338" s="110"/>
      <c r="GU338" s="110"/>
      <c r="GV338" s="110"/>
      <c r="GW338" s="110"/>
      <c r="GX338" s="110"/>
      <c r="GY338" s="110"/>
      <c r="GZ338" s="110"/>
      <c r="HA338" s="110"/>
      <c r="HB338" s="110"/>
      <c r="HC338" s="110"/>
      <c r="HD338" s="110"/>
      <c r="HE338" s="110"/>
      <c r="HF338" s="110"/>
      <c r="HG338" s="110"/>
      <c r="HH338" s="110"/>
      <c r="HI338" s="110"/>
      <c r="HJ338" s="110"/>
      <c r="HK338" s="242"/>
      <c r="HL338" s="242"/>
      <c r="HM338" s="242"/>
      <c r="HN338" s="242"/>
      <c r="HO338" s="242"/>
      <c r="HP338" s="242"/>
      <c r="HQ338" s="242"/>
    </row>
    <row r="339" spans="1:225" x14ac:dyDescent="0.2">
      <c r="A339" s="241" t="s">
        <v>88</v>
      </c>
      <c r="B339" s="476" t="s">
        <v>793</v>
      </c>
      <c r="C339" s="326" t="s">
        <v>794</v>
      </c>
      <c r="D339" s="279" t="s">
        <v>89</v>
      </c>
      <c r="E339" s="228"/>
      <c r="F339" s="471">
        <v>54</v>
      </c>
      <c r="G339" s="495"/>
      <c r="H339" s="471">
        <v>14</v>
      </c>
      <c r="I339" s="471">
        <v>120</v>
      </c>
      <c r="J339" s="471">
        <v>574</v>
      </c>
      <c r="K339" s="471">
        <v>0</v>
      </c>
      <c r="L339" s="471">
        <v>7</v>
      </c>
      <c r="M339" s="471">
        <v>18</v>
      </c>
      <c r="N339" s="471">
        <v>5</v>
      </c>
      <c r="O339" s="471">
        <v>0</v>
      </c>
      <c r="P339" s="471">
        <v>10</v>
      </c>
      <c r="Q339" s="471">
        <v>5</v>
      </c>
      <c r="R339" s="471">
        <v>160</v>
      </c>
      <c r="S339" s="471">
        <v>0</v>
      </c>
      <c r="T339" s="471">
        <v>0</v>
      </c>
      <c r="U339" s="471">
        <v>4</v>
      </c>
      <c r="V339" s="471">
        <v>1</v>
      </c>
      <c r="W339" s="471">
        <v>30</v>
      </c>
      <c r="X339" s="471">
        <v>14</v>
      </c>
      <c r="Y339" s="471">
        <v>517</v>
      </c>
      <c r="Z339" s="471">
        <v>0</v>
      </c>
      <c r="AA339" s="471">
        <v>19</v>
      </c>
      <c r="AB339" s="496">
        <v>1552</v>
      </c>
      <c r="AC339" s="488">
        <v>1</v>
      </c>
      <c r="AD339" s="488">
        <v>1</v>
      </c>
      <c r="AE339" s="471">
        <v>1</v>
      </c>
      <c r="AF339" s="471">
        <v>0</v>
      </c>
      <c r="AG339" s="471">
        <v>0</v>
      </c>
      <c r="AH339" s="471">
        <v>0</v>
      </c>
      <c r="AI339" s="471">
        <v>2</v>
      </c>
      <c r="AJ339" s="471">
        <v>1</v>
      </c>
      <c r="AK339" s="471">
        <v>0</v>
      </c>
      <c r="AL339" s="471">
        <v>1</v>
      </c>
      <c r="AM339" s="496">
        <v>5</v>
      </c>
      <c r="AN339" s="471">
        <v>1</v>
      </c>
      <c r="AO339" s="471">
        <v>0</v>
      </c>
      <c r="AP339" s="471">
        <v>0</v>
      </c>
      <c r="AQ339" s="471">
        <v>0</v>
      </c>
      <c r="AR339" s="471">
        <v>2</v>
      </c>
      <c r="AS339" s="471">
        <v>1</v>
      </c>
      <c r="AT339" s="471">
        <v>0</v>
      </c>
      <c r="AU339" s="471">
        <v>1</v>
      </c>
      <c r="AV339" s="496">
        <v>5</v>
      </c>
      <c r="AW339" s="471">
        <v>154</v>
      </c>
      <c r="AX339" s="471">
        <v>45</v>
      </c>
      <c r="AY339" s="471">
        <v>16</v>
      </c>
      <c r="AZ339" s="471">
        <v>5</v>
      </c>
      <c r="BA339" s="471">
        <v>1</v>
      </c>
      <c r="BB339" s="471">
        <v>1</v>
      </c>
      <c r="BC339" s="471">
        <v>0</v>
      </c>
      <c r="BD339" s="471">
        <v>0</v>
      </c>
      <c r="BE339" s="496">
        <v>222</v>
      </c>
      <c r="BF339" s="471">
        <v>115</v>
      </c>
      <c r="BG339" s="471">
        <v>29</v>
      </c>
      <c r="BH339" s="471">
        <v>14</v>
      </c>
      <c r="BI339" s="471">
        <v>1</v>
      </c>
      <c r="BJ339" s="471">
        <v>1</v>
      </c>
      <c r="BK339" s="471">
        <v>0</v>
      </c>
      <c r="BL339" s="471">
        <v>0</v>
      </c>
      <c r="BM339" s="471">
        <v>0</v>
      </c>
      <c r="BN339" s="496">
        <v>160</v>
      </c>
      <c r="BO339" s="471">
        <v>155</v>
      </c>
      <c r="BP339" s="471">
        <v>45</v>
      </c>
      <c r="BQ339" s="471">
        <v>16</v>
      </c>
      <c r="BR339" s="471">
        <v>5</v>
      </c>
      <c r="BS339" s="471">
        <v>3</v>
      </c>
      <c r="BT339" s="471">
        <v>2</v>
      </c>
      <c r="BU339" s="471">
        <v>0</v>
      </c>
      <c r="BV339" s="471">
        <v>1</v>
      </c>
      <c r="BW339" s="496">
        <v>227</v>
      </c>
      <c r="BX339" s="471">
        <v>116</v>
      </c>
      <c r="BY339" s="471">
        <v>29</v>
      </c>
      <c r="BZ339" s="471">
        <v>14</v>
      </c>
      <c r="CA339" s="471">
        <v>1</v>
      </c>
      <c r="CB339" s="471">
        <v>3</v>
      </c>
      <c r="CC339" s="471">
        <v>1</v>
      </c>
      <c r="CD339" s="471">
        <v>0</v>
      </c>
      <c r="CE339" s="471">
        <v>1</v>
      </c>
      <c r="CF339" s="496">
        <v>165</v>
      </c>
      <c r="CG339" s="33"/>
      <c r="CH339" s="33"/>
      <c r="CI339" s="33"/>
      <c r="CJ339" s="110"/>
      <c r="CK339" s="110"/>
      <c r="CL339" s="110"/>
      <c r="CM339" s="110"/>
      <c r="CN339" s="110"/>
      <c r="CO339" s="67"/>
      <c r="CP339" s="67"/>
      <c r="CQ339" s="67"/>
      <c r="CR339" s="67"/>
      <c r="CS339" s="67"/>
      <c r="CT339" s="67"/>
      <c r="CU339" s="67"/>
      <c r="CV339" s="67"/>
      <c r="CW339" s="67"/>
      <c r="CX339" s="67"/>
      <c r="CY339" s="67"/>
      <c r="CZ339" s="67"/>
      <c r="DA339" s="67"/>
      <c r="DB339" s="67"/>
      <c r="DC339" s="67"/>
      <c r="DD339" s="67"/>
      <c r="DE339" s="67"/>
      <c r="DF339" s="67"/>
      <c r="DG339" s="67"/>
      <c r="DH339" s="67"/>
      <c r="DI339" s="67"/>
      <c r="DJ339" s="67"/>
      <c r="DK339" s="67"/>
      <c r="DL339" s="67"/>
      <c r="DM339" s="67"/>
      <c r="DN339" s="67"/>
      <c r="DO339" s="67"/>
      <c r="DP339" s="67"/>
      <c r="DQ339" s="67"/>
      <c r="DR339" s="67"/>
      <c r="DS339" s="67"/>
      <c r="DT339" s="67"/>
      <c r="DU339" s="67"/>
      <c r="DV339" s="67"/>
      <c r="DW339" s="67"/>
      <c r="DX339" s="67"/>
      <c r="DY339" s="67"/>
      <c r="DZ339" s="67"/>
      <c r="EA339" s="67"/>
      <c r="EB339" s="67"/>
      <c r="EC339" s="67"/>
      <c r="ED339" s="67"/>
      <c r="EE339" s="67"/>
      <c r="EF339" s="67"/>
      <c r="EG339" s="67"/>
      <c r="EH339" s="67"/>
      <c r="EI339" s="67"/>
      <c r="EJ339" s="67"/>
      <c r="EK339" s="67"/>
      <c r="EL339" s="67"/>
      <c r="EM339" s="67"/>
      <c r="EN339" s="67"/>
      <c r="EO339" s="67"/>
      <c r="EP339" s="67"/>
      <c r="EQ339" s="67"/>
      <c r="ER339" s="67"/>
      <c r="ES339" s="67"/>
      <c r="ET339" s="67"/>
      <c r="EU339" s="67"/>
      <c r="EV339" s="67"/>
      <c r="EW339" s="67"/>
      <c r="EX339" s="67"/>
      <c r="EY339" s="67"/>
      <c r="EZ339" s="67"/>
      <c r="FA339" s="67"/>
      <c r="FB339" s="67"/>
      <c r="FC339" s="67"/>
      <c r="FD339" s="67"/>
      <c r="FE339" s="67"/>
      <c r="FF339" s="67"/>
      <c r="FG339" s="67"/>
      <c r="FH339" s="67"/>
      <c r="FI339" s="67"/>
      <c r="FJ339" s="67"/>
      <c r="FK339" s="67"/>
      <c r="FL339" s="67"/>
      <c r="FM339" s="67"/>
      <c r="FN339" s="67"/>
      <c r="FO339" s="67"/>
      <c r="FP339" s="67"/>
      <c r="FQ339" s="67"/>
      <c r="FR339" s="67"/>
      <c r="FS339" s="67"/>
      <c r="FT339" s="67"/>
      <c r="FU339" s="67"/>
      <c r="FV339" s="67"/>
      <c r="FW339" s="67"/>
      <c r="FX339" s="67"/>
      <c r="FY339" s="110"/>
      <c r="FZ339" s="110"/>
      <c r="GA339" s="110"/>
      <c r="GB339" s="110"/>
      <c r="GC339" s="110"/>
      <c r="GD339" s="110"/>
      <c r="GE339" s="110"/>
      <c r="GF339" s="110"/>
      <c r="GG339" s="110"/>
      <c r="GH339" s="110"/>
      <c r="GI339" s="110"/>
      <c r="GJ339" s="110"/>
      <c r="GK339" s="110"/>
      <c r="GL339" s="110"/>
      <c r="GM339" s="110"/>
      <c r="GN339" s="110"/>
      <c r="GO339" s="110"/>
      <c r="GP339" s="110"/>
      <c r="GQ339" s="110"/>
      <c r="GR339" s="110"/>
      <c r="GS339" s="110"/>
      <c r="GT339" s="110"/>
      <c r="GU339" s="110"/>
      <c r="GV339" s="110"/>
      <c r="GW339" s="110"/>
      <c r="GX339" s="110"/>
      <c r="GY339" s="110"/>
      <c r="GZ339" s="110"/>
      <c r="HA339" s="110"/>
      <c r="HB339" s="110"/>
      <c r="HC339" s="110"/>
      <c r="HD339" s="110"/>
      <c r="HE339" s="110"/>
      <c r="HF339" s="110"/>
      <c r="HG339" s="110"/>
      <c r="HH339" s="110"/>
      <c r="HI339" s="110"/>
      <c r="HJ339" s="110"/>
      <c r="HK339" s="242"/>
      <c r="HL339" s="242"/>
      <c r="HM339" s="242"/>
      <c r="HN339" s="242"/>
      <c r="HO339" s="242"/>
      <c r="HP339" s="242"/>
      <c r="HQ339" s="242"/>
    </row>
    <row r="340" spans="1:225" x14ac:dyDescent="0.2">
      <c r="A340" s="241" t="s">
        <v>90</v>
      </c>
      <c r="B340" s="476" t="s">
        <v>795</v>
      </c>
      <c r="C340" s="326" t="s">
        <v>784</v>
      </c>
      <c r="D340" s="279" t="s">
        <v>91</v>
      </c>
      <c r="E340" s="228"/>
      <c r="F340" s="471">
        <v>12</v>
      </c>
      <c r="G340" s="495"/>
      <c r="H340" s="471">
        <v>6</v>
      </c>
      <c r="I340" s="471">
        <v>61</v>
      </c>
      <c r="J340" s="471">
        <v>185</v>
      </c>
      <c r="K340" s="471">
        <v>10</v>
      </c>
      <c r="L340" s="471">
        <v>4</v>
      </c>
      <c r="M340" s="471">
        <v>1</v>
      </c>
      <c r="N340" s="471">
        <v>2</v>
      </c>
      <c r="O340" s="471">
        <v>0</v>
      </c>
      <c r="P340" s="471">
        <v>6</v>
      </c>
      <c r="Q340" s="471">
        <v>0</v>
      </c>
      <c r="R340" s="471">
        <v>19</v>
      </c>
      <c r="S340" s="471">
        <v>0</v>
      </c>
      <c r="T340" s="471">
        <v>2</v>
      </c>
      <c r="U340" s="471">
        <v>2</v>
      </c>
      <c r="V340" s="471">
        <v>15</v>
      </c>
      <c r="W340" s="471">
        <v>13</v>
      </c>
      <c r="X340" s="471">
        <v>1</v>
      </c>
      <c r="Y340" s="471">
        <v>165</v>
      </c>
      <c r="Z340" s="471">
        <v>0</v>
      </c>
      <c r="AA340" s="471">
        <v>3</v>
      </c>
      <c r="AB340" s="496">
        <v>507</v>
      </c>
      <c r="AC340" s="488">
        <v>2</v>
      </c>
      <c r="AD340" s="488">
        <v>2</v>
      </c>
      <c r="AE340" s="471">
        <v>0</v>
      </c>
      <c r="AF340" s="471">
        <v>0</v>
      </c>
      <c r="AG340" s="471">
        <v>0</v>
      </c>
      <c r="AH340" s="471">
        <v>0</v>
      </c>
      <c r="AI340" s="471">
        <v>0</v>
      </c>
      <c r="AJ340" s="471">
        <v>0</v>
      </c>
      <c r="AK340" s="471">
        <v>0</v>
      </c>
      <c r="AL340" s="471">
        <v>0</v>
      </c>
      <c r="AM340" s="496">
        <v>0</v>
      </c>
      <c r="AN340" s="471">
        <v>0</v>
      </c>
      <c r="AO340" s="471">
        <v>0</v>
      </c>
      <c r="AP340" s="471">
        <v>0</v>
      </c>
      <c r="AQ340" s="471">
        <v>0</v>
      </c>
      <c r="AR340" s="471">
        <v>0</v>
      </c>
      <c r="AS340" s="471">
        <v>0</v>
      </c>
      <c r="AT340" s="471">
        <v>0</v>
      </c>
      <c r="AU340" s="471">
        <v>0</v>
      </c>
      <c r="AV340" s="496">
        <v>0</v>
      </c>
      <c r="AW340" s="471">
        <v>19</v>
      </c>
      <c r="AX340" s="471">
        <v>12</v>
      </c>
      <c r="AY340" s="471">
        <v>0</v>
      </c>
      <c r="AZ340" s="471">
        <v>0</v>
      </c>
      <c r="BA340" s="471">
        <v>1</v>
      </c>
      <c r="BB340" s="471">
        <v>0</v>
      </c>
      <c r="BC340" s="471">
        <v>0</v>
      </c>
      <c r="BD340" s="471">
        <v>0</v>
      </c>
      <c r="BE340" s="496">
        <v>32</v>
      </c>
      <c r="BF340" s="471">
        <v>16</v>
      </c>
      <c r="BG340" s="471">
        <v>3</v>
      </c>
      <c r="BH340" s="471">
        <v>0</v>
      </c>
      <c r="BI340" s="471">
        <v>0</v>
      </c>
      <c r="BJ340" s="471">
        <v>0</v>
      </c>
      <c r="BK340" s="471">
        <v>0</v>
      </c>
      <c r="BL340" s="471">
        <v>0</v>
      </c>
      <c r="BM340" s="471">
        <v>0</v>
      </c>
      <c r="BN340" s="496">
        <v>19</v>
      </c>
      <c r="BO340" s="471">
        <v>19</v>
      </c>
      <c r="BP340" s="471">
        <v>12</v>
      </c>
      <c r="BQ340" s="471">
        <v>0</v>
      </c>
      <c r="BR340" s="471">
        <v>0</v>
      </c>
      <c r="BS340" s="471">
        <v>1</v>
      </c>
      <c r="BT340" s="471">
        <v>0</v>
      </c>
      <c r="BU340" s="471">
        <v>0</v>
      </c>
      <c r="BV340" s="471">
        <v>0</v>
      </c>
      <c r="BW340" s="496">
        <v>32</v>
      </c>
      <c r="BX340" s="471">
        <v>16</v>
      </c>
      <c r="BY340" s="471">
        <v>3</v>
      </c>
      <c r="BZ340" s="471">
        <v>0</v>
      </c>
      <c r="CA340" s="471">
        <v>0</v>
      </c>
      <c r="CB340" s="471">
        <v>0</v>
      </c>
      <c r="CC340" s="471">
        <v>0</v>
      </c>
      <c r="CD340" s="471">
        <v>0</v>
      </c>
      <c r="CE340" s="471">
        <v>0</v>
      </c>
      <c r="CF340" s="496">
        <v>19</v>
      </c>
      <c r="CG340" s="33"/>
      <c r="CH340" s="33"/>
      <c r="CI340" s="33"/>
      <c r="CJ340" s="110"/>
      <c r="CK340" s="110"/>
      <c r="CL340" s="110"/>
      <c r="CM340" s="110"/>
      <c r="CN340" s="110"/>
      <c r="CO340" s="67"/>
      <c r="CP340" s="67"/>
      <c r="CQ340" s="67"/>
      <c r="CR340" s="67"/>
      <c r="CS340" s="67"/>
      <c r="CT340" s="67"/>
      <c r="CU340" s="67"/>
      <c r="CV340" s="67"/>
      <c r="CW340" s="67"/>
      <c r="CX340" s="67"/>
      <c r="CY340" s="67"/>
      <c r="CZ340" s="67"/>
      <c r="DA340" s="67"/>
      <c r="DB340" s="67"/>
      <c r="DC340" s="67"/>
      <c r="DD340" s="67"/>
      <c r="DE340" s="67"/>
      <c r="DF340" s="67"/>
      <c r="DG340" s="67"/>
      <c r="DH340" s="67"/>
      <c r="DI340" s="67"/>
      <c r="DJ340" s="67"/>
      <c r="DK340" s="67"/>
      <c r="DL340" s="67"/>
      <c r="DM340" s="67"/>
      <c r="DN340" s="67"/>
      <c r="DO340" s="67"/>
      <c r="DP340" s="67"/>
      <c r="DQ340" s="67"/>
      <c r="DR340" s="67"/>
      <c r="DS340" s="67"/>
      <c r="DT340" s="67"/>
      <c r="DU340" s="67"/>
      <c r="DV340" s="67"/>
      <c r="DW340" s="67"/>
      <c r="DX340" s="67"/>
      <c r="DY340" s="67"/>
      <c r="DZ340" s="67"/>
      <c r="EA340" s="67"/>
      <c r="EB340" s="67"/>
      <c r="EC340" s="67"/>
      <c r="ED340" s="67"/>
      <c r="EE340" s="67"/>
      <c r="EF340" s="67"/>
      <c r="EG340" s="67"/>
      <c r="EH340" s="67"/>
      <c r="EI340" s="67"/>
      <c r="EJ340" s="67"/>
      <c r="EK340" s="67"/>
      <c r="EL340" s="67"/>
      <c r="EM340" s="67"/>
      <c r="EN340" s="67"/>
      <c r="EO340" s="67"/>
      <c r="EP340" s="67"/>
      <c r="EQ340" s="67"/>
      <c r="ER340" s="67"/>
      <c r="ES340" s="67"/>
      <c r="ET340" s="67"/>
      <c r="EU340" s="67"/>
      <c r="EV340" s="67"/>
      <c r="EW340" s="67"/>
      <c r="EX340" s="67"/>
      <c r="EY340" s="67"/>
      <c r="EZ340" s="67"/>
      <c r="FA340" s="67"/>
      <c r="FB340" s="67"/>
      <c r="FC340" s="67"/>
      <c r="FD340" s="67"/>
      <c r="FE340" s="67"/>
      <c r="FF340" s="67"/>
      <c r="FG340" s="67"/>
      <c r="FH340" s="67"/>
      <c r="FI340" s="67"/>
      <c r="FJ340" s="67"/>
      <c r="FK340" s="67"/>
      <c r="FL340" s="67"/>
      <c r="FM340" s="67"/>
      <c r="FN340" s="67"/>
      <c r="FO340" s="67"/>
      <c r="FP340" s="67"/>
      <c r="FQ340" s="67"/>
      <c r="FR340" s="67"/>
      <c r="FS340" s="67"/>
      <c r="FT340" s="67"/>
      <c r="FU340" s="67"/>
      <c r="FV340" s="67"/>
      <c r="FW340" s="67"/>
      <c r="FX340" s="67"/>
      <c r="FY340" s="110"/>
      <c r="FZ340" s="110"/>
      <c r="GA340" s="110"/>
      <c r="GB340" s="110"/>
      <c r="GC340" s="110"/>
      <c r="GD340" s="110"/>
      <c r="GE340" s="110"/>
      <c r="GF340" s="110"/>
      <c r="GG340" s="110"/>
      <c r="GH340" s="110"/>
      <c r="GI340" s="110"/>
      <c r="GJ340" s="110"/>
      <c r="GK340" s="110"/>
      <c r="GL340" s="110"/>
      <c r="GM340" s="110"/>
      <c r="GN340" s="110"/>
      <c r="GO340" s="110"/>
      <c r="GP340" s="110"/>
      <c r="GQ340" s="110"/>
      <c r="GR340" s="110"/>
      <c r="GS340" s="110"/>
      <c r="GT340" s="110"/>
      <c r="GU340" s="110"/>
      <c r="GV340" s="110"/>
      <c r="GW340" s="110"/>
      <c r="GX340" s="110"/>
      <c r="GY340" s="110"/>
      <c r="GZ340" s="110"/>
      <c r="HA340" s="110"/>
      <c r="HB340" s="110"/>
      <c r="HC340" s="110"/>
      <c r="HD340" s="110"/>
      <c r="HE340" s="110"/>
      <c r="HF340" s="110"/>
      <c r="HG340" s="110"/>
      <c r="HH340" s="110"/>
      <c r="HI340" s="110"/>
      <c r="HJ340" s="110"/>
      <c r="HK340" s="242"/>
      <c r="HL340" s="242"/>
      <c r="HM340" s="242"/>
      <c r="HN340" s="242"/>
      <c r="HO340" s="242"/>
      <c r="HP340" s="242"/>
      <c r="HQ340" s="242"/>
    </row>
    <row r="341" spans="1:225" x14ac:dyDescent="0.2">
      <c r="A341" s="241" t="s">
        <v>92</v>
      </c>
      <c r="B341" s="476" t="s">
        <v>796</v>
      </c>
      <c r="C341" s="326" t="s">
        <v>626</v>
      </c>
      <c r="D341" s="279" t="s">
        <v>93</v>
      </c>
      <c r="E341" s="228"/>
      <c r="F341" s="471">
        <v>55</v>
      </c>
      <c r="G341" s="495"/>
      <c r="H341" s="471">
        <v>3</v>
      </c>
      <c r="I341" s="471">
        <v>63</v>
      </c>
      <c r="J341" s="471">
        <v>341</v>
      </c>
      <c r="K341" s="471">
        <v>2</v>
      </c>
      <c r="L341" s="471">
        <v>3</v>
      </c>
      <c r="M341" s="471">
        <v>3</v>
      </c>
      <c r="N341" s="471">
        <v>2</v>
      </c>
      <c r="O341" s="471">
        <v>1</v>
      </c>
      <c r="P341" s="471">
        <v>1</v>
      </c>
      <c r="Q341" s="471">
        <v>1</v>
      </c>
      <c r="R341" s="471">
        <v>153</v>
      </c>
      <c r="S341" s="471">
        <v>0</v>
      </c>
      <c r="T341" s="471">
        <v>0</v>
      </c>
      <c r="U341" s="471">
        <v>0</v>
      </c>
      <c r="V341" s="471">
        <v>16</v>
      </c>
      <c r="W341" s="471">
        <v>7</v>
      </c>
      <c r="X341" s="471">
        <v>37</v>
      </c>
      <c r="Y341" s="471">
        <v>379</v>
      </c>
      <c r="Z341" s="471">
        <v>0</v>
      </c>
      <c r="AA341" s="471">
        <v>20</v>
      </c>
      <c r="AB341" s="496">
        <v>1087</v>
      </c>
      <c r="AC341" s="488">
        <v>1</v>
      </c>
      <c r="AD341" s="488">
        <v>2</v>
      </c>
      <c r="AE341" s="471">
        <v>0</v>
      </c>
      <c r="AF341" s="471">
        <v>0</v>
      </c>
      <c r="AG341" s="471">
        <v>0</v>
      </c>
      <c r="AH341" s="471">
        <v>1</v>
      </c>
      <c r="AI341" s="471">
        <v>0</v>
      </c>
      <c r="AJ341" s="471">
        <v>0</v>
      </c>
      <c r="AK341" s="471">
        <v>0</v>
      </c>
      <c r="AL341" s="471">
        <v>0</v>
      </c>
      <c r="AM341" s="496">
        <v>1</v>
      </c>
      <c r="AN341" s="471">
        <v>0</v>
      </c>
      <c r="AO341" s="471">
        <v>0</v>
      </c>
      <c r="AP341" s="471">
        <v>0</v>
      </c>
      <c r="AQ341" s="471">
        <v>1</v>
      </c>
      <c r="AR341" s="471">
        <v>0</v>
      </c>
      <c r="AS341" s="471">
        <v>0</v>
      </c>
      <c r="AT341" s="471">
        <v>0</v>
      </c>
      <c r="AU341" s="471">
        <v>0</v>
      </c>
      <c r="AV341" s="496">
        <v>1</v>
      </c>
      <c r="AW341" s="471">
        <v>40</v>
      </c>
      <c r="AX341" s="471">
        <v>75</v>
      </c>
      <c r="AY341" s="471">
        <v>84</v>
      </c>
      <c r="AZ341" s="471">
        <v>9</v>
      </c>
      <c r="BA341" s="471">
        <v>8</v>
      </c>
      <c r="BB341" s="471">
        <v>2</v>
      </c>
      <c r="BC341" s="471">
        <v>0</v>
      </c>
      <c r="BD341" s="471">
        <v>0</v>
      </c>
      <c r="BE341" s="496">
        <v>218</v>
      </c>
      <c r="BF341" s="471">
        <v>28</v>
      </c>
      <c r="BG341" s="471">
        <v>55</v>
      </c>
      <c r="BH341" s="471">
        <v>62</v>
      </c>
      <c r="BI341" s="471">
        <v>3</v>
      </c>
      <c r="BJ341" s="471">
        <v>4</v>
      </c>
      <c r="BK341" s="471">
        <v>1</v>
      </c>
      <c r="BL341" s="471">
        <v>0</v>
      </c>
      <c r="BM341" s="471">
        <v>0</v>
      </c>
      <c r="BN341" s="496">
        <v>153</v>
      </c>
      <c r="BO341" s="471">
        <v>40</v>
      </c>
      <c r="BP341" s="471">
        <v>75</v>
      </c>
      <c r="BQ341" s="471">
        <v>84</v>
      </c>
      <c r="BR341" s="471">
        <v>10</v>
      </c>
      <c r="BS341" s="471">
        <v>8</v>
      </c>
      <c r="BT341" s="471">
        <v>2</v>
      </c>
      <c r="BU341" s="471">
        <v>0</v>
      </c>
      <c r="BV341" s="471">
        <v>0</v>
      </c>
      <c r="BW341" s="496">
        <v>219</v>
      </c>
      <c r="BX341" s="471">
        <v>28</v>
      </c>
      <c r="BY341" s="471">
        <v>55</v>
      </c>
      <c r="BZ341" s="471">
        <v>62</v>
      </c>
      <c r="CA341" s="471">
        <v>4</v>
      </c>
      <c r="CB341" s="471">
        <v>4</v>
      </c>
      <c r="CC341" s="471">
        <v>1</v>
      </c>
      <c r="CD341" s="471">
        <v>0</v>
      </c>
      <c r="CE341" s="471">
        <v>0</v>
      </c>
      <c r="CF341" s="496">
        <v>154</v>
      </c>
      <c r="CG341" s="33"/>
      <c r="CH341" s="33"/>
      <c r="CI341" s="33"/>
      <c r="CJ341" s="110"/>
      <c r="CK341" s="110"/>
      <c r="CL341" s="110"/>
      <c r="CM341" s="110"/>
      <c r="CN341" s="110"/>
      <c r="CO341" s="67"/>
      <c r="CP341" s="67"/>
      <c r="CQ341" s="67"/>
      <c r="CR341" s="67"/>
      <c r="CS341" s="67"/>
      <c r="CT341" s="67"/>
      <c r="CU341" s="67"/>
      <c r="CV341" s="67"/>
      <c r="CW341" s="67"/>
      <c r="CX341" s="67"/>
      <c r="CY341" s="67"/>
      <c r="CZ341" s="67"/>
      <c r="DA341" s="67"/>
      <c r="DB341" s="67"/>
      <c r="DC341" s="67"/>
      <c r="DD341" s="67"/>
      <c r="DE341" s="67"/>
      <c r="DF341" s="67"/>
      <c r="DG341" s="67"/>
      <c r="DH341" s="67"/>
      <c r="DI341" s="67"/>
      <c r="DJ341" s="67"/>
      <c r="DK341" s="67"/>
      <c r="DL341" s="67"/>
      <c r="DM341" s="67"/>
      <c r="DN341" s="67"/>
      <c r="DO341" s="67"/>
      <c r="DP341" s="67"/>
      <c r="DQ341" s="67"/>
      <c r="DR341" s="67"/>
      <c r="DS341" s="67"/>
      <c r="DT341" s="67"/>
      <c r="DU341" s="67"/>
      <c r="DV341" s="67"/>
      <c r="DW341" s="67"/>
      <c r="DX341" s="67"/>
      <c r="DY341" s="67"/>
      <c r="DZ341" s="67"/>
      <c r="EA341" s="67"/>
      <c r="EB341" s="67"/>
      <c r="EC341" s="67"/>
      <c r="ED341" s="67"/>
      <c r="EE341" s="67"/>
      <c r="EF341" s="67"/>
      <c r="EG341" s="67"/>
      <c r="EH341" s="67"/>
      <c r="EI341" s="67"/>
      <c r="EJ341" s="67"/>
      <c r="EK341" s="67"/>
      <c r="EL341" s="67"/>
      <c r="EM341" s="67"/>
      <c r="EN341" s="67"/>
      <c r="EO341" s="67"/>
      <c r="EP341" s="67"/>
      <c r="EQ341" s="67"/>
      <c r="ER341" s="67"/>
      <c r="ES341" s="67"/>
      <c r="ET341" s="67"/>
      <c r="EU341" s="67"/>
      <c r="EV341" s="67"/>
      <c r="EW341" s="67"/>
      <c r="EX341" s="67"/>
      <c r="EY341" s="67"/>
      <c r="EZ341" s="67"/>
      <c r="FA341" s="67"/>
      <c r="FB341" s="67"/>
      <c r="FC341" s="67"/>
      <c r="FD341" s="67"/>
      <c r="FE341" s="67"/>
      <c r="FF341" s="67"/>
      <c r="FG341" s="67"/>
      <c r="FH341" s="67"/>
      <c r="FI341" s="67"/>
      <c r="FJ341" s="67"/>
      <c r="FK341" s="67"/>
      <c r="FL341" s="67"/>
      <c r="FM341" s="67"/>
      <c r="FN341" s="67"/>
      <c r="FO341" s="67"/>
      <c r="FP341" s="67"/>
      <c r="FQ341" s="67"/>
      <c r="FR341" s="67"/>
      <c r="FS341" s="67"/>
      <c r="FT341" s="67"/>
      <c r="FU341" s="67"/>
      <c r="FV341" s="67"/>
      <c r="FW341" s="67"/>
      <c r="FX341" s="67"/>
      <c r="FY341" s="110"/>
      <c r="FZ341" s="110"/>
      <c r="GA341" s="110"/>
      <c r="GB341" s="110"/>
      <c r="GC341" s="110"/>
      <c r="GD341" s="110"/>
      <c r="GE341" s="110"/>
      <c r="GF341" s="110"/>
      <c r="GG341" s="110"/>
      <c r="GH341" s="110"/>
      <c r="GI341" s="110"/>
      <c r="GJ341" s="110"/>
      <c r="GK341" s="110"/>
      <c r="GL341" s="110"/>
      <c r="GM341" s="110"/>
      <c r="GN341" s="110"/>
      <c r="GO341" s="110"/>
      <c r="GP341" s="110"/>
      <c r="GQ341" s="110"/>
      <c r="GR341" s="110"/>
      <c r="GS341" s="110"/>
      <c r="GT341" s="110"/>
      <c r="GU341" s="110"/>
      <c r="GV341" s="110"/>
      <c r="GW341" s="110"/>
      <c r="GX341" s="110"/>
      <c r="GY341" s="110"/>
      <c r="GZ341" s="110"/>
      <c r="HA341" s="110"/>
      <c r="HB341" s="110"/>
      <c r="HC341" s="110"/>
      <c r="HD341" s="110"/>
      <c r="HE341" s="110"/>
      <c r="HF341" s="110"/>
      <c r="HG341" s="110"/>
      <c r="HH341" s="110"/>
      <c r="HI341" s="110"/>
      <c r="HJ341" s="110"/>
      <c r="HK341" s="242"/>
      <c r="HL341" s="242"/>
      <c r="HM341" s="242"/>
      <c r="HN341" s="242"/>
      <c r="HO341" s="242"/>
      <c r="HP341" s="242"/>
      <c r="HQ341" s="242"/>
    </row>
    <row r="342" spans="1:225" x14ac:dyDescent="0.2">
      <c r="A342" s="241" t="s">
        <v>94</v>
      </c>
      <c r="B342" s="476" t="s">
        <v>797</v>
      </c>
      <c r="C342" s="326" t="s">
        <v>782</v>
      </c>
      <c r="D342" s="279" t="s">
        <v>798</v>
      </c>
      <c r="E342" s="228"/>
      <c r="F342" s="471">
        <v>93</v>
      </c>
      <c r="G342" s="495"/>
      <c r="H342" s="471">
        <v>1</v>
      </c>
      <c r="I342" s="471">
        <v>88</v>
      </c>
      <c r="J342" s="471">
        <v>308</v>
      </c>
      <c r="K342" s="471">
        <v>0</v>
      </c>
      <c r="L342" s="471">
        <v>2</v>
      </c>
      <c r="M342" s="471">
        <v>5</v>
      </c>
      <c r="N342" s="471">
        <v>4</v>
      </c>
      <c r="O342" s="471">
        <v>0</v>
      </c>
      <c r="P342" s="471">
        <v>1</v>
      </c>
      <c r="Q342" s="471">
        <v>6</v>
      </c>
      <c r="R342" s="471">
        <v>166</v>
      </c>
      <c r="S342" s="471">
        <v>0</v>
      </c>
      <c r="T342" s="471">
        <v>4</v>
      </c>
      <c r="U342" s="471">
        <v>1</v>
      </c>
      <c r="V342" s="471">
        <v>4</v>
      </c>
      <c r="W342" s="471">
        <v>15</v>
      </c>
      <c r="X342" s="471">
        <v>25</v>
      </c>
      <c r="Y342" s="471">
        <v>162</v>
      </c>
      <c r="Z342" s="471">
        <v>1</v>
      </c>
      <c r="AA342" s="471">
        <v>21</v>
      </c>
      <c r="AB342" s="496">
        <v>907</v>
      </c>
      <c r="AC342" s="488">
        <v>1</v>
      </c>
      <c r="AD342" s="488">
        <v>1</v>
      </c>
      <c r="AE342" s="471">
        <v>0</v>
      </c>
      <c r="AF342" s="471">
        <v>0</v>
      </c>
      <c r="AG342" s="471">
        <v>1</v>
      </c>
      <c r="AH342" s="471">
        <v>1</v>
      </c>
      <c r="AI342" s="471">
        <v>0</v>
      </c>
      <c r="AJ342" s="471">
        <v>0</v>
      </c>
      <c r="AK342" s="471">
        <v>3</v>
      </c>
      <c r="AL342" s="471">
        <v>1</v>
      </c>
      <c r="AM342" s="496">
        <v>6</v>
      </c>
      <c r="AN342" s="471">
        <v>0</v>
      </c>
      <c r="AO342" s="471">
        <v>0</v>
      </c>
      <c r="AP342" s="471">
        <v>1</v>
      </c>
      <c r="AQ342" s="471">
        <v>1</v>
      </c>
      <c r="AR342" s="471">
        <v>0</v>
      </c>
      <c r="AS342" s="471">
        <v>0</v>
      </c>
      <c r="AT342" s="471">
        <v>3</v>
      </c>
      <c r="AU342" s="471">
        <v>1</v>
      </c>
      <c r="AV342" s="496">
        <v>6</v>
      </c>
      <c r="AW342" s="471">
        <v>17</v>
      </c>
      <c r="AX342" s="471">
        <v>50</v>
      </c>
      <c r="AY342" s="471">
        <v>75</v>
      </c>
      <c r="AZ342" s="471">
        <v>22</v>
      </c>
      <c r="BA342" s="471">
        <v>4</v>
      </c>
      <c r="BB342" s="471">
        <v>1</v>
      </c>
      <c r="BC342" s="471">
        <v>0</v>
      </c>
      <c r="BD342" s="471">
        <v>0</v>
      </c>
      <c r="BE342" s="496">
        <v>169</v>
      </c>
      <c r="BF342" s="471">
        <v>16</v>
      </c>
      <c r="BG342" s="471">
        <v>45</v>
      </c>
      <c r="BH342" s="471">
        <v>78</v>
      </c>
      <c r="BI342" s="471">
        <v>21</v>
      </c>
      <c r="BJ342" s="471">
        <v>5</v>
      </c>
      <c r="BK342" s="471">
        <v>1</v>
      </c>
      <c r="BL342" s="471">
        <v>0</v>
      </c>
      <c r="BM342" s="471">
        <v>0</v>
      </c>
      <c r="BN342" s="496">
        <v>166</v>
      </c>
      <c r="BO342" s="471">
        <v>17</v>
      </c>
      <c r="BP342" s="471">
        <v>50</v>
      </c>
      <c r="BQ342" s="471">
        <v>76</v>
      </c>
      <c r="BR342" s="471">
        <v>23</v>
      </c>
      <c r="BS342" s="471">
        <v>4</v>
      </c>
      <c r="BT342" s="471">
        <v>1</v>
      </c>
      <c r="BU342" s="471">
        <v>3</v>
      </c>
      <c r="BV342" s="471">
        <v>1</v>
      </c>
      <c r="BW342" s="496">
        <v>175</v>
      </c>
      <c r="BX342" s="471">
        <v>16</v>
      </c>
      <c r="BY342" s="471">
        <v>45</v>
      </c>
      <c r="BZ342" s="471">
        <v>79</v>
      </c>
      <c r="CA342" s="471">
        <v>22</v>
      </c>
      <c r="CB342" s="471">
        <v>5</v>
      </c>
      <c r="CC342" s="471">
        <v>1</v>
      </c>
      <c r="CD342" s="471">
        <v>3</v>
      </c>
      <c r="CE342" s="471">
        <v>1</v>
      </c>
      <c r="CF342" s="496">
        <v>172</v>
      </c>
      <c r="CG342" s="33"/>
      <c r="CH342" s="33"/>
      <c r="CI342" s="33"/>
      <c r="CJ342" s="110"/>
      <c r="CK342" s="110"/>
      <c r="CL342" s="110"/>
      <c r="CM342" s="110"/>
      <c r="CN342" s="110"/>
      <c r="CO342" s="67"/>
      <c r="CP342" s="67"/>
      <c r="CQ342" s="67"/>
      <c r="CR342" s="67"/>
      <c r="CS342" s="67"/>
      <c r="CT342" s="67"/>
      <c r="CU342" s="67"/>
      <c r="CV342" s="67"/>
      <c r="CW342" s="67"/>
      <c r="CX342" s="67"/>
      <c r="CY342" s="67"/>
      <c r="CZ342" s="67"/>
      <c r="DA342" s="67"/>
      <c r="DB342" s="67"/>
      <c r="DC342" s="67"/>
      <c r="DD342" s="67"/>
      <c r="DE342" s="67"/>
      <c r="DF342" s="67"/>
      <c r="DG342" s="67"/>
      <c r="DH342" s="67"/>
      <c r="DI342" s="67"/>
      <c r="DJ342" s="67"/>
      <c r="DK342" s="67"/>
      <c r="DL342" s="67"/>
      <c r="DM342" s="67"/>
      <c r="DN342" s="67"/>
      <c r="DO342" s="67"/>
      <c r="DP342" s="67"/>
      <c r="DQ342" s="67"/>
      <c r="DR342" s="67"/>
      <c r="DS342" s="67"/>
      <c r="DT342" s="67"/>
      <c r="DU342" s="67"/>
      <c r="DV342" s="67"/>
      <c r="DW342" s="67"/>
      <c r="DX342" s="67"/>
      <c r="DY342" s="67"/>
      <c r="DZ342" s="67"/>
      <c r="EA342" s="67"/>
      <c r="EB342" s="67"/>
      <c r="EC342" s="67"/>
      <c r="ED342" s="67"/>
      <c r="EE342" s="67"/>
      <c r="EF342" s="67"/>
      <c r="EG342" s="67"/>
      <c r="EH342" s="67"/>
      <c r="EI342" s="67"/>
      <c r="EJ342" s="67"/>
      <c r="EK342" s="67"/>
      <c r="EL342" s="67"/>
      <c r="EM342" s="67"/>
      <c r="EN342" s="67"/>
      <c r="EO342" s="67"/>
      <c r="EP342" s="67"/>
      <c r="EQ342" s="67"/>
      <c r="ER342" s="67"/>
      <c r="ES342" s="67"/>
      <c r="ET342" s="67"/>
      <c r="EU342" s="67"/>
      <c r="EV342" s="67"/>
      <c r="EW342" s="67"/>
      <c r="EX342" s="67"/>
      <c r="EY342" s="67"/>
      <c r="EZ342" s="67"/>
      <c r="FA342" s="67"/>
      <c r="FB342" s="67"/>
      <c r="FC342" s="67"/>
      <c r="FD342" s="67"/>
      <c r="FE342" s="67"/>
      <c r="FF342" s="67"/>
      <c r="FG342" s="67"/>
      <c r="FH342" s="67"/>
      <c r="FI342" s="67"/>
      <c r="FJ342" s="67"/>
      <c r="FK342" s="67"/>
      <c r="FL342" s="67"/>
      <c r="FM342" s="67"/>
      <c r="FN342" s="67"/>
      <c r="FO342" s="67"/>
      <c r="FP342" s="67"/>
      <c r="FQ342" s="67"/>
      <c r="FR342" s="67"/>
      <c r="FS342" s="67"/>
      <c r="FT342" s="67"/>
      <c r="FU342" s="67"/>
      <c r="FV342" s="67"/>
      <c r="FW342" s="67"/>
      <c r="FX342" s="67"/>
      <c r="FY342" s="110"/>
      <c r="FZ342" s="110"/>
      <c r="GA342" s="110"/>
      <c r="GB342" s="110"/>
      <c r="GC342" s="110"/>
      <c r="GD342" s="110"/>
      <c r="GE342" s="110"/>
      <c r="GF342" s="110"/>
      <c r="GG342" s="110"/>
      <c r="GH342" s="110"/>
      <c r="GI342" s="110"/>
      <c r="GJ342" s="110"/>
      <c r="GK342" s="110"/>
      <c r="GL342" s="110"/>
      <c r="GM342" s="110"/>
      <c r="GN342" s="110"/>
      <c r="GO342" s="110"/>
      <c r="GP342" s="110"/>
      <c r="GQ342" s="110"/>
      <c r="GR342" s="110"/>
      <c r="GS342" s="110"/>
      <c r="GT342" s="110"/>
      <c r="GU342" s="110"/>
      <c r="GV342" s="110"/>
      <c r="GW342" s="110"/>
      <c r="GX342" s="110"/>
      <c r="GY342" s="110"/>
      <c r="GZ342" s="110"/>
      <c r="HA342" s="110"/>
      <c r="HB342" s="110"/>
      <c r="HC342" s="110"/>
      <c r="HD342" s="110"/>
      <c r="HE342" s="110"/>
      <c r="HF342" s="110"/>
      <c r="HG342" s="110"/>
      <c r="HH342" s="110"/>
      <c r="HI342" s="110"/>
      <c r="HJ342" s="110"/>
      <c r="HK342" s="242"/>
      <c r="HL342" s="242"/>
      <c r="HM342" s="242"/>
      <c r="HN342" s="242"/>
      <c r="HO342" s="242"/>
      <c r="HP342" s="242"/>
      <c r="HQ342" s="242"/>
    </row>
    <row r="343" spans="1:225" x14ac:dyDescent="0.2">
      <c r="A343" s="241" t="s">
        <v>95</v>
      </c>
      <c r="B343" s="476" t="s">
        <v>799</v>
      </c>
      <c r="C343" s="326" t="s">
        <v>786</v>
      </c>
      <c r="D343" s="279" t="s">
        <v>96</v>
      </c>
      <c r="E343" s="228"/>
      <c r="F343" s="471">
        <v>23</v>
      </c>
      <c r="G343" s="495"/>
      <c r="H343" s="471">
        <v>4</v>
      </c>
      <c r="I343" s="471">
        <v>98</v>
      </c>
      <c r="J343" s="471">
        <v>213</v>
      </c>
      <c r="K343" s="471">
        <v>3</v>
      </c>
      <c r="L343" s="471">
        <v>3</v>
      </c>
      <c r="M343" s="471">
        <v>12</v>
      </c>
      <c r="N343" s="471">
        <v>1</v>
      </c>
      <c r="O343" s="471">
        <v>0</v>
      </c>
      <c r="P343" s="471">
        <v>3</v>
      </c>
      <c r="Q343" s="471">
        <v>3</v>
      </c>
      <c r="R343" s="471">
        <v>63</v>
      </c>
      <c r="S343" s="471">
        <v>0</v>
      </c>
      <c r="T343" s="471">
        <v>0</v>
      </c>
      <c r="U343" s="471">
        <v>0</v>
      </c>
      <c r="V343" s="471">
        <v>50</v>
      </c>
      <c r="W343" s="471">
        <v>21</v>
      </c>
      <c r="X343" s="471">
        <v>31</v>
      </c>
      <c r="Y343" s="471">
        <v>200</v>
      </c>
      <c r="Z343" s="471">
        <v>0</v>
      </c>
      <c r="AA343" s="471">
        <v>43</v>
      </c>
      <c r="AB343" s="496">
        <v>771</v>
      </c>
      <c r="AC343" s="488">
        <v>1</v>
      </c>
      <c r="AD343" s="488">
        <v>1</v>
      </c>
      <c r="AE343" s="471">
        <v>0</v>
      </c>
      <c r="AF343" s="471">
        <v>0</v>
      </c>
      <c r="AG343" s="471">
        <v>0</v>
      </c>
      <c r="AH343" s="471">
        <v>0</v>
      </c>
      <c r="AI343" s="471">
        <v>0</v>
      </c>
      <c r="AJ343" s="471">
        <v>0</v>
      </c>
      <c r="AK343" s="471">
        <v>2</v>
      </c>
      <c r="AL343" s="471">
        <v>1</v>
      </c>
      <c r="AM343" s="496">
        <v>3</v>
      </c>
      <c r="AN343" s="471">
        <v>0</v>
      </c>
      <c r="AO343" s="471">
        <v>0</v>
      </c>
      <c r="AP343" s="471">
        <v>0</v>
      </c>
      <c r="AQ343" s="471">
        <v>0</v>
      </c>
      <c r="AR343" s="471">
        <v>0</v>
      </c>
      <c r="AS343" s="471">
        <v>0</v>
      </c>
      <c r="AT343" s="471">
        <v>2</v>
      </c>
      <c r="AU343" s="471">
        <v>1</v>
      </c>
      <c r="AV343" s="496">
        <v>3</v>
      </c>
      <c r="AW343" s="471">
        <v>64</v>
      </c>
      <c r="AX343" s="471">
        <v>12</v>
      </c>
      <c r="AY343" s="471">
        <v>9</v>
      </c>
      <c r="AZ343" s="471">
        <v>4</v>
      </c>
      <c r="BA343" s="471">
        <v>1</v>
      </c>
      <c r="BB343" s="471">
        <v>1</v>
      </c>
      <c r="BC343" s="471">
        <v>1</v>
      </c>
      <c r="BD343" s="471">
        <v>1</v>
      </c>
      <c r="BE343" s="496">
        <v>93</v>
      </c>
      <c r="BF343" s="471">
        <v>42</v>
      </c>
      <c r="BG343" s="471">
        <v>8</v>
      </c>
      <c r="BH343" s="471">
        <v>5</v>
      </c>
      <c r="BI343" s="471">
        <v>4</v>
      </c>
      <c r="BJ343" s="471">
        <v>1</v>
      </c>
      <c r="BK343" s="471">
        <v>1</v>
      </c>
      <c r="BL343" s="471">
        <v>1</v>
      </c>
      <c r="BM343" s="471">
        <v>1</v>
      </c>
      <c r="BN343" s="496">
        <v>63</v>
      </c>
      <c r="BO343" s="471">
        <v>64</v>
      </c>
      <c r="BP343" s="471">
        <v>12</v>
      </c>
      <c r="BQ343" s="471">
        <v>9</v>
      </c>
      <c r="BR343" s="471">
        <v>4</v>
      </c>
      <c r="BS343" s="471">
        <v>1</v>
      </c>
      <c r="BT343" s="471">
        <v>1</v>
      </c>
      <c r="BU343" s="471">
        <v>3</v>
      </c>
      <c r="BV343" s="471">
        <v>2</v>
      </c>
      <c r="BW343" s="496">
        <v>96</v>
      </c>
      <c r="BX343" s="471">
        <v>42</v>
      </c>
      <c r="BY343" s="471">
        <v>8</v>
      </c>
      <c r="BZ343" s="471">
        <v>5</v>
      </c>
      <c r="CA343" s="471">
        <v>4</v>
      </c>
      <c r="CB343" s="471">
        <v>1</v>
      </c>
      <c r="CC343" s="471">
        <v>1</v>
      </c>
      <c r="CD343" s="471">
        <v>3</v>
      </c>
      <c r="CE343" s="471">
        <v>2</v>
      </c>
      <c r="CF343" s="496">
        <v>66</v>
      </c>
      <c r="CG343" s="33"/>
      <c r="CH343" s="33"/>
      <c r="CI343" s="33"/>
      <c r="CJ343" s="110"/>
      <c r="CK343" s="110"/>
      <c r="CL343" s="110"/>
      <c r="CM343" s="110"/>
      <c r="CN343" s="110"/>
      <c r="CO343" s="67"/>
      <c r="CP343" s="67"/>
      <c r="CQ343" s="67"/>
      <c r="CR343" s="67"/>
      <c r="CS343" s="67"/>
      <c r="CT343" s="67"/>
      <c r="CU343" s="67"/>
      <c r="CV343" s="67"/>
      <c r="CW343" s="67"/>
      <c r="CX343" s="67"/>
      <c r="CY343" s="67"/>
      <c r="CZ343" s="67"/>
      <c r="DA343" s="67"/>
      <c r="DB343" s="67"/>
      <c r="DC343" s="67"/>
      <c r="DD343" s="67"/>
      <c r="DE343" s="67"/>
      <c r="DF343" s="67"/>
      <c r="DG343" s="67"/>
      <c r="DH343" s="67"/>
      <c r="DI343" s="67"/>
      <c r="DJ343" s="67"/>
      <c r="DK343" s="67"/>
      <c r="DL343" s="67"/>
      <c r="DM343" s="67"/>
      <c r="DN343" s="67"/>
      <c r="DO343" s="67"/>
      <c r="DP343" s="67"/>
      <c r="DQ343" s="67"/>
      <c r="DR343" s="67"/>
      <c r="DS343" s="67"/>
      <c r="DT343" s="67"/>
      <c r="DU343" s="67"/>
      <c r="DV343" s="67"/>
      <c r="DW343" s="67"/>
      <c r="DX343" s="67"/>
      <c r="DY343" s="67"/>
      <c r="DZ343" s="67"/>
      <c r="EA343" s="67"/>
      <c r="EB343" s="67"/>
      <c r="EC343" s="67"/>
      <c r="ED343" s="67"/>
      <c r="EE343" s="67"/>
      <c r="EF343" s="67"/>
      <c r="EG343" s="67"/>
      <c r="EH343" s="67"/>
      <c r="EI343" s="67"/>
      <c r="EJ343" s="67"/>
      <c r="EK343" s="67"/>
      <c r="EL343" s="67"/>
      <c r="EM343" s="67"/>
      <c r="EN343" s="67"/>
      <c r="EO343" s="67"/>
      <c r="EP343" s="67"/>
      <c r="EQ343" s="67"/>
      <c r="ER343" s="67"/>
      <c r="ES343" s="67"/>
      <c r="ET343" s="67"/>
      <c r="EU343" s="67"/>
      <c r="EV343" s="67"/>
      <c r="EW343" s="67"/>
      <c r="EX343" s="67"/>
      <c r="EY343" s="67"/>
      <c r="EZ343" s="67"/>
      <c r="FA343" s="67"/>
      <c r="FB343" s="67"/>
      <c r="FC343" s="67"/>
      <c r="FD343" s="67"/>
      <c r="FE343" s="67"/>
      <c r="FF343" s="67"/>
      <c r="FG343" s="67"/>
      <c r="FH343" s="67"/>
      <c r="FI343" s="67"/>
      <c r="FJ343" s="67"/>
      <c r="FK343" s="67"/>
      <c r="FL343" s="67"/>
      <c r="FM343" s="67"/>
      <c r="FN343" s="67"/>
      <c r="FO343" s="67"/>
      <c r="FP343" s="67"/>
      <c r="FQ343" s="67"/>
      <c r="FR343" s="67"/>
      <c r="FS343" s="67"/>
      <c r="FT343" s="67"/>
      <c r="FU343" s="67"/>
      <c r="FV343" s="67"/>
      <c r="FW343" s="67"/>
      <c r="FX343" s="67"/>
      <c r="FY343" s="110"/>
      <c r="FZ343" s="110"/>
      <c r="GA343" s="110"/>
      <c r="GB343" s="110"/>
      <c r="GC343" s="110"/>
      <c r="GD343" s="110"/>
      <c r="GE343" s="110"/>
      <c r="GF343" s="110"/>
      <c r="GG343" s="110"/>
      <c r="GH343" s="110"/>
      <c r="GI343" s="110"/>
      <c r="GJ343" s="110"/>
      <c r="GK343" s="110"/>
      <c r="GL343" s="110"/>
      <c r="GM343" s="110"/>
      <c r="GN343" s="110"/>
      <c r="GO343" s="110"/>
      <c r="GP343" s="110"/>
      <c r="GQ343" s="110"/>
      <c r="GR343" s="110"/>
      <c r="GS343" s="110"/>
      <c r="GT343" s="110"/>
      <c r="GU343" s="110"/>
      <c r="GV343" s="110"/>
      <c r="GW343" s="110"/>
      <c r="GX343" s="110"/>
      <c r="GY343" s="110"/>
      <c r="GZ343" s="110"/>
      <c r="HA343" s="110"/>
      <c r="HB343" s="110"/>
      <c r="HC343" s="110"/>
      <c r="HD343" s="110"/>
      <c r="HE343" s="110"/>
      <c r="HF343" s="110"/>
      <c r="HG343" s="110"/>
      <c r="HH343" s="110"/>
      <c r="HI343" s="110"/>
      <c r="HJ343" s="110"/>
      <c r="HK343" s="242"/>
      <c r="HL343" s="242"/>
      <c r="HM343" s="242"/>
      <c r="HN343" s="242"/>
      <c r="HO343" s="242"/>
      <c r="HP343" s="242"/>
      <c r="HQ343" s="242"/>
    </row>
    <row r="344" spans="1:225" x14ac:dyDescent="0.2">
      <c r="A344" s="241" t="s">
        <v>97</v>
      </c>
      <c r="B344" s="476" t="s">
        <v>800</v>
      </c>
      <c r="C344" s="326" t="s">
        <v>801</v>
      </c>
      <c r="D344" s="279" t="s">
        <v>802</v>
      </c>
      <c r="E344" s="228"/>
      <c r="F344" s="471">
        <v>105</v>
      </c>
      <c r="G344" s="495"/>
      <c r="H344" s="471">
        <v>8</v>
      </c>
      <c r="I344" s="471">
        <v>113</v>
      </c>
      <c r="J344" s="471">
        <v>286</v>
      </c>
      <c r="K344" s="471">
        <v>13</v>
      </c>
      <c r="L344" s="471">
        <v>4</v>
      </c>
      <c r="M344" s="471">
        <v>14</v>
      </c>
      <c r="N344" s="471">
        <v>2</v>
      </c>
      <c r="O344" s="471">
        <v>1</v>
      </c>
      <c r="P344" s="471">
        <v>2</v>
      </c>
      <c r="Q344" s="471">
        <v>1250</v>
      </c>
      <c r="R344" s="471">
        <v>2638</v>
      </c>
      <c r="S344" s="471">
        <v>14</v>
      </c>
      <c r="T344" s="471">
        <v>1</v>
      </c>
      <c r="U344" s="471">
        <v>0</v>
      </c>
      <c r="V344" s="471">
        <v>5</v>
      </c>
      <c r="W344" s="471">
        <v>3</v>
      </c>
      <c r="X344" s="471">
        <v>26</v>
      </c>
      <c r="Y344" s="471">
        <v>262</v>
      </c>
      <c r="Z344" s="471">
        <v>0</v>
      </c>
      <c r="AA344" s="471">
        <v>40</v>
      </c>
      <c r="AB344" s="496">
        <v>4787</v>
      </c>
      <c r="AC344" s="488">
        <v>1</v>
      </c>
      <c r="AD344" s="488">
        <v>1</v>
      </c>
      <c r="AE344" s="471">
        <v>571</v>
      </c>
      <c r="AF344" s="471">
        <v>28</v>
      </c>
      <c r="AG344" s="471">
        <v>63</v>
      </c>
      <c r="AH344" s="471">
        <v>49</v>
      </c>
      <c r="AI344" s="471">
        <v>184</v>
      </c>
      <c r="AJ344" s="471">
        <v>145</v>
      </c>
      <c r="AK344" s="471">
        <v>159</v>
      </c>
      <c r="AL344" s="471">
        <v>14</v>
      </c>
      <c r="AM344" s="496">
        <v>1213</v>
      </c>
      <c r="AN344" s="471">
        <v>572</v>
      </c>
      <c r="AO344" s="471">
        <v>32</v>
      </c>
      <c r="AP344" s="471">
        <v>63</v>
      </c>
      <c r="AQ344" s="471">
        <v>53</v>
      </c>
      <c r="AR344" s="471">
        <v>189</v>
      </c>
      <c r="AS344" s="471">
        <v>165</v>
      </c>
      <c r="AT344" s="471">
        <v>162</v>
      </c>
      <c r="AU344" s="471">
        <v>14</v>
      </c>
      <c r="AV344" s="496">
        <v>1250</v>
      </c>
      <c r="AW344" s="471">
        <v>556</v>
      </c>
      <c r="AX344" s="471">
        <v>672</v>
      </c>
      <c r="AY344" s="471">
        <v>1533</v>
      </c>
      <c r="AZ344" s="471">
        <v>452</v>
      </c>
      <c r="BA344" s="471">
        <v>164</v>
      </c>
      <c r="BB344" s="471">
        <v>49</v>
      </c>
      <c r="BC344" s="471">
        <v>19</v>
      </c>
      <c r="BD344" s="471">
        <v>3</v>
      </c>
      <c r="BE344" s="496">
        <v>3448</v>
      </c>
      <c r="BF344" s="471">
        <v>436</v>
      </c>
      <c r="BG344" s="471">
        <v>454</v>
      </c>
      <c r="BH344" s="471">
        <v>1206</v>
      </c>
      <c r="BI344" s="471">
        <v>357</v>
      </c>
      <c r="BJ344" s="471">
        <v>128</v>
      </c>
      <c r="BK344" s="471">
        <v>39</v>
      </c>
      <c r="BL344" s="471">
        <v>15</v>
      </c>
      <c r="BM344" s="471">
        <v>3</v>
      </c>
      <c r="BN344" s="496">
        <v>2638</v>
      </c>
      <c r="BO344" s="471">
        <v>1127</v>
      </c>
      <c r="BP344" s="471">
        <v>700</v>
      </c>
      <c r="BQ344" s="471">
        <v>1596</v>
      </c>
      <c r="BR344" s="471">
        <v>501</v>
      </c>
      <c r="BS344" s="471">
        <v>348</v>
      </c>
      <c r="BT344" s="471">
        <v>194</v>
      </c>
      <c r="BU344" s="471">
        <v>178</v>
      </c>
      <c r="BV344" s="471">
        <v>17</v>
      </c>
      <c r="BW344" s="496">
        <v>4661</v>
      </c>
      <c r="BX344" s="471">
        <v>1008</v>
      </c>
      <c r="BY344" s="471">
        <v>486</v>
      </c>
      <c r="BZ344" s="471">
        <v>1269</v>
      </c>
      <c r="CA344" s="471">
        <v>410</v>
      </c>
      <c r="CB344" s="471">
        <v>317</v>
      </c>
      <c r="CC344" s="471">
        <v>204</v>
      </c>
      <c r="CD344" s="471">
        <v>177</v>
      </c>
      <c r="CE344" s="471">
        <v>17</v>
      </c>
      <c r="CF344" s="496">
        <v>3888</v>
      </c>
      <c r="CG344" s="33"/>
      <c r="CH344" s="33"/>
      <c r="CI344" s="33"/>
      <c r="CJ344" s="110"/>
      <c r="CK344" s="110"/>
      <c r="CL344" s="110"/>
      <c r="CM344" s="110"/>
      <c r="CN344" s="110"/>
      <c r="CO344" s="67"/>
      <c r="CP344" s="67"/>
      <c r="CQ344" s="67"/>
      <c r="CR344" s="67"/>
      <c r="CS344" s="67"/>
      <c r="CT344" s="67"/>
      <c r="CU344" s="67"/>
      <c r="CV344" s="67"/>
      <c r="CW344" s="67"/>
      <c r="CX344" s="67"/>
      <c r="CY344" s="67"/>
      <c r="CZ344" s="67"/>
      <c r="DA344" s="67"/>
      <c r="DB344" s="67"/>
      <c r="DC344" s="67"/>
      <c r="DD344" s="67"/>
      <c r="DE344" s="67"/>
      <c r="DF344" s="67"/>
      <c r="DG344" s="67"/>
      <c r="DH344" s="67"/>
      <c r="DI344" s="67"/>
      <c r="DJ344" s="67"/>
      <c r="DK344" s="67"/>
      <c r="DL344" s="67"/>
      <c r="DM344" s="67"/>
      <c r="DN344" s="67"/>
      <c r="DO344" s="67"/>
      <c r="DP344" s="67"/>
      <c r="DQ344" s="67"/>
      <c r="DR344" s="67"/>
      <c r="DS344" s="67"/>
      <c r="DT344" s="67"/>
      <c r="DU344" s="67"/>
      <c r="DV344" s="67"/>
      <c r="DW344" s="67"/>
      <c r="DX344" s="67"/>
      <c r="DY344" s="67"/>
      <c r="DZ344" s="67"/>
      <c r="EA344" s="67"/>
      <c r="EB344" s="67"/>
      <c r="EC344" s="67"/>
      <c r="ED344" s="67"/>
      <c r="EE344" s="67"/>
      <c r="EF344" s="67"/>
      <c r="EG344" s="67"/>
      <c r="EH344" s="67"/>
      <c r="EI344" s="67"/>
      <c r="EJ344" s="67"/>
      <c r="EK344" s="67"/>
      <c r="EL344" s="67"/>
      <c r="EM344" s="67"/>
      <c r="EN344" s="67"/>
      <c r="EO344" s="67"/>
      <c r="EP344" s="67"/>
      <c r="EQ344" s="67"/>
      <c r="ER344" s="67"/>
      <c r="ES344" s="67"/>
      <c r="ET344" s="67"/>
      <c r="EU344" s="67"/>
      <c r="EV344" s="67"/>
      <c r="EW344" s="67"/>
      <c r="EX344" s="67"/>
      <c r="EY344" s="67"/>
      <c r="EZ344" s="67"/>
      <c r="FA344" s="67"/>
      <c r="FB344" s="67"/>
      <c r="FC344" s="67"/>
      <c r="FD344" s="67"/>
      <c r="FE344" s="67"/>
      <c r="FF344" s="67"/>
      <c r="FG344" s="67"/>
      <c r="FH344" s="67"/>
      <c r="FI344" s="67"/>
      <c r="FJ344" s="67"/>
      <c r="FK344" s="67"/>
      <c r="FL344" s="67"/>
      <c r="FM344" s="67"/>
      <c r="FN344" s="67"/>
      <c r="FO344" s="67"/>
      <c r="FP344" s="67"/>
      <c r="FQ344" s="67"/>
      <c r="FR344" s="67"/>
      <c r="FS344" s="67"/>
      <c r="FT344" s="67"/>
      <c r="FU344" s="67"/>
      <c r="FV344" s="67"/>
      <c r="FW344" s="67"/>
      <c r="FX344" s="67"/>
      <c r="FY344" s="110"/>
      <c r="FZ344" s="110"/>
      <c r="GA344" s="110"/>
      <c r="GB344" s="110"/>
      <c r="GC344" s="110"/>
      <c r="GD344" s="110"/>
      <c r="GE344" s="110"/>
      <c r="GF344" s="110"/>
      <c r="GG344" s="110"/>
      <c r="GH344" s="110"/>
      <c r="GI344" s="110"/>
      <c r="GJ344" s="110"/>
      <c r="GK344" s="110"/>
      <c r="GL344" s="110"/>
      <c r="GM344" s="110"/>
      <c r="GN344" s="110"/>
      <c r="GO344" s="110"/>
      <c r="GP344" s="110"/>
      <c r="GQ344" s="110"/>
      <c r="GR344" s="110"/>
      <c r="GS344" s="110"/>
      <c r="GT344" s="110"/>
      <c r="GU344" s="110"/>
      <c r="GV344" s="110"/>
      <c r="GW344" s="110"/>
      <c r="GX344" s="110"/>
      <c r="GY344" s="110"/>
      <c r="GZ344" s="110"/>
      <c r="HA344" s="110"/>
      <c r="HB344" s="110"/>
      <c r="HC344" s="110"/>
      <c r="HD344" s="110"/>
      <c r="HE344" s="110"/>
      <c r="HF344" s="110"/>
      <c r="HG344" s="110"/>
      <c r="HH344" s="110"/>
      <c r="HI344" s="110"/>
      <c r="HJ344" s="110"/>
      <c r="HK344" s="242"/>
      <c r="HL344" s="242"/>
      <c r="HM344" s="242"/>
      <c r="HN344" s="242"/>
      <c r="HO344" s="242"/>
      <c r="HP344" s="242"/>
      <c r="HQ344" s="242"/>
    </row>
    <row r="345" spans="1:225" x14ac:dyDescent="0.2">
      <c r="A345" s="241" t="s">
        <v>98</v>
      </c>
      <c r="B345" s="476" t="s">
        <v>803</v>
      </c>
      <c r="C345" s="326" t="s">
        <v>626</v>
      </c>
      <c r="D345" s="279" t="s">
        <v>804</v>
      </c>
      <c r="E345" s="228"/>
      <c r="F345" s="471">
        <v>110</v>
      </c>
      <c r="G345" s="495"/>
      <c r="H345" s="471">
        <v>6</v>
      </c>
      <c r="I345" s="471">
        <v>80</v>
      </c>
      <c r="J345" s="471">
        <v>397</v>
      </c>
      <c r="K345" s="471">
        <v>2</v>
      </c>
      <c r="L345" s="471">
        <v>5</v>
      </c>
      <c r="M345" s="471">
        <v>6</v>
      </c>
      <c r="N345" s="471">
        <v>3</v>
      </c>
      <c r="O345" s="471">
        <v>0</v>
      </c>
      <c r="P345" s="471">
        <v>1</v>
      </c>
      <c r="Q345" s="471">
        <v>6</v>
      </c>
      <c r="R345" s="471">
        <v>251</v>
      </c>
      <c r="S345" s="471">
        <v>1</v>
      </c>
      <c r="T345" s="471">
        <v>14</v>
      </c>
      <c r="U345" s="471">
        <v>1</v>
      </c>
      <c r="V345" s="471">
        <v>12</v>
      </c>
      <c r="W345" s="471">
        <v>24</v>
      </c>
      <c r="X345" s="471">
        <v>15</v>
      </c>
      <c r="Y345" s="471">
        <v>163</v>
      </c>
      <c r="Z345" s="471">
        <v>3</v>
      </c>
      <c r="AA345" s="471">
        <v>49</v>
      </c>
      <c r="AB345" s="496">
        <v>1149</v>
      </c>
      <c r="AC345" s="488">
        <v>1</v>
      </c>
      <c r="AD345" s="488">
        <v>1</v>
      </c>
      <c r="AE345" s="471">
        <v>0</v>
      </c>
      <c r="AF345" s="471">
        <v>5</v>
      </c>
      <c r="AG345" s="471">
        <v>0</v>
      </c>
      <c r="AH345" s="471">
        <v>0</v>
      </c>
      <c r="AI345" s="471">
        <v>0</v>
      </c>
      <c r="AJ345" s="471">
        <v>0</v>
      </c>
      <c r="AK345" s="471">
        <v>0</v>
      </c>
      <c r="AL345" s="471">
        <v>1</v>
      </c>
      <c r="AM345" s="496">
        <v>6</v>
      </c>
      <c r="AN345" s="471">
        <v>0</v>
      </c>
      <c r="AO345" s="471">
        <v>5</v>
      </c>
      <c r="AP345" s="471">
        <v>0</v>
      </c>
      <c r="AQ345" s="471">
        <v>0</v>
      </c>
      <c r="AR345" s="471">
        <v>0</v>
      </c>
      <c r="AS345" s="471">
        <v>0</v>
      </c>
      <c r="AT345" s="471">
        <v>0</v>
      </c>
      <c r="AU345" s="471">
        <v>1</v>
      </c>
      <c r="AV345" s="496">
        <v>6</v>
      </c>
      <c r="AW345" s="471">
        <v>120</v>
      </c>
      <c r="AX345" s="471">
        <v>122</v>
      </c>
      <c r="AY345" s="471">
        <v>75</v>
      </c>
      <c r="AZ345" s="471">
        <v>28</v>
      </c>
      <c r="BA345" s="471">
        <v>10</v>
      </c>
      <c r="BB345" s="471">
        <v>3</v>
      </c>
      <c r="BC345" s="471">
        <v>2</v>
      </c>
      <c r="BD345" s="471">
        <v>0</v>
      </c>
      <c r="BE345" s="496">
        <v>360</v>
      </c>
      <c r="BF345" s="471">
        <v>95</v>
      </c>
      <c r="BG345" s="471">
        <v>77</v>
      </c>
      <c r="BH345" s="471">
        <v>49</v>
      </c>
      <c r="BI345" s="471">
        <v>21</v>
      </c>
      <c r="BJ345" s="471">
        <v>4</v>
      </c>
      <c r="BK345" s="471">
        <v>3</v>
      </c>
      <c r="BL345" s="471">
        <v>2</v>
      </c>
      <c r="BM345" s="471">
        <v>0</v>
      </c>
      <c r="BN345" s="496">
        <v>251</v>
      </c>
      <c r="BO345" s="471">
        <v>120</v>
      </c>
      <c r="BP345" s="471">
        <v>127</v>
      </c>
      <c r="BQ345" s="471">
        <v>75</v>
      </c>
      <c r="BR345" s="471">
        <v>28</v>
      </c>
      <c r="BS345" s="471">
        <v>10</v>
      </c>
      <c r="BT345" s="471">
        <v>3</v>
      </c>
      <c r="BU345" s="471">
        <v>2</v>
      </c>
      <c r="BV345" s="471">
        <v>1</v>
      </c>
      <c r="BW345" s="496">
        <v>366</v>
      </c>
      <c r="BX345" s="471">
        <v>95</v>
      </c>
      <c r="BY345" s="471">
        <v>82</v>
      </c>
      <c r="BZ345" s="471">
        <v>49</v>
      </c>
      <c r="CA345" s="471">
        <v>21</v>
      </c>
      <c r="CB345" s="471">
        <v>4</v>
      </c>
      <c r="CC345" s="471">
        <v>3</v>
      </c>
      <c r="CD345" s="471">
        <v>2</v>
      </c>
      <c r="CE345" s="471">
        <v>1</v>
      </c>
      <c r="CF345" s="496">
        <v>257</v>
      </c>
      <c r="CG345" s="33"/>
      <c r="CH345" s="33"/>
      <c r="CI345" s="33"/>
      <c r="CJ345" s="110"/>
      <c r="CK345" s="110"/>
      <c r="CL345" s="110"/>
      <c r="CM345" s="110"/>
      <c r="CN345" s="110"/>
      <c r="CO345" s="67"/>
      <c r="CP345" s="67"/>
      <c r="CQ345" s="67"/>
      <c r="CR345" s="67"/>
      <c r="CS345" s="67"/>
      <c r="CT345" s="67"/>
      <c r="CU345" s="67"/>
      <c r="CV345" s="67"/>
      <c r="CW345" s="67"/>
      <c r="CX345" s="67"/>
      <c r="CY345" s="67"/>
      <c r="CZ345" s="67"/>
      <c r="DA345" s="67"/>
      <c r="DB345" s="67"/>
      <c r="DC345" s="67"/>
      <c r="DD345" s="67"/>
      <c r="DE345" s="67"/>
      <c r="DF345" s="67"/>
      <c r="DG345" s="67"/>
      <c r="DH345" s="67"/>
      <c r="DI345" s="67"/>
      <c r="DJ345" s="67"/>
      <c r="DK345" s="67"/>
      <c r="DL345" s="67"/>
      <c r="DM345" s="67"/>
      <c r="DN345" s="67"/>
      <c r="DO345" s="67"/>
      <c r="DP345" s="67"/>
      <c r="DQ345" s="67"/>
      <c r="DR345" s="67"/>
      <c r="DS345" s="67"/>
      <c r="DT345" s="67"/>
      <c r="DU345" s="67"/>
      <c r="DV345" s="67"/>
      <c r="DW345" s="67"/>
      <c r="DX345" s="67"/>
      <c r="DY345" s="67"/>
      <c r="DZ345" s="67"/>
      <c r="EA345" s="67"/>
      <c r="EB345" s="67"/>
      <c r="EC345" s="67"/>
      <c r="ED345" s="67"/>
      <c r="EE345" s="67"/>
      <c r="EF345" s="67"/>
      <c r="EG345" s="67"/>
      <c r="EH345" s="67"/>
      <c r="EI345" s="67"/>
      <c r="EJ345" s="67"/>
      <c r="EK345" s="67"/>
      <c r="EL345" s="67"/>
      <c r="EM345" s="67"/>
      <c r="EN345" s="67"/>
      <c r="EO345" s="67"/>
      <c r="EP345" s="67"/>
      <c r="EQ345" s="67"/>
      <c r="ER345" s="67"/>
      <c r="ES345" s="67"/>
      <c r="ET345" s="67"/>
      <c r="EU345" s="67"/>
      <c r="EV345" s="67"/>
      <c r="EW345" s="67"/>
      <c r="EX345" s="67"/>
      <c r="EY345" s="67"/>
      <c r="EZ345" s="67"/>
      <c r="FA345" s="67"/>
      <c r="FB345" s="67"/>
      <c r="FC345" s="67"/>
      <c r="FD345" s="67"/>
      <c r="FE345" s="67"/>
      <c r="FF345" s="67"/>
      <c r="FG345" s="67"/>
      <c r="FH345" s="67"/>
      <c r="FI345" s="67"/>
      <c r="FJ345" s="67"/>
      <c r="FK345" s="67"/>
      <c r="FL345" s="67"/>
      <c r="FM345" s="67"/>
      <c r="FN345" s="67"/>
      <c r="FO345" s="67"/>
      <c r="FP345" s="67"/>
      <c r="FQ345" s="67"/>
      <c r="FR345" s="67"/>
      <c r="FS345" s="67"/>
      <c r="FT345" s="67"/>
      <c r="FU345" s="67"/>
      <c r="FV345" s="67"/>
      <c r="FW345" s="67"/>
      <c r="FX345" s="67"/>
      <c r="FY345" s="110"/>
      <c r="FZ345" s="110"/>
      <c r="GA345" s="110"/>
      <c r="GB345" s="110"/>
      <c r="GC345" s="110"/>
      <c r="GD345" s="110"/>
      <c r="GE345" s="110"/>
      <c r="GF345" s="110"/>
      <c r="GG345" s="110"/>
      <c r="GH345" s="110"/>
      <c r="GI345" s="110"/>
      <c r="GJ345" s="110"/>
      <c r="GK345" s="110"/>
      <c r="GL345" s="110"/>
      <c r="GM345" s="110"/>
      <c r="GN345" s="110"/>
      <c r="GO345" s="110"/>
      <c r="GP345" s="110"/>
      <c r="GQ345" s="110"/>
      <c r="GR345" s="110"/>
      <c r="GS345" s="110"/>
      <c r="GT345" s="110"/>
      <c r="GU345" s="110"/>
      <c r="GV345" s="110"/>
      <c r="GW345" s="110"/>
      <c r="GX345" s="110"/>
      <c r="GY345" s="110"/>
      <c r="GZ345" s="110"/>
      <c r="HA345" s="110"/>
      <c r="HB345" s="110"/>
      <c r="HC345" s="110"/>
      <c r="HD345" s="110"/>
      <c r="HE345" s="110"/>
      <c r="HF345" s="110"/>
      <c r="HG345" s="110"/>
      <c r="HH345" s="110"/>
      <c r="HI345" s="110"/>
      <c r="HJ345" s="110"/>
      <c r="HK345" s="242"/>
      <c r="HL345" s="242"/>
      <c r="HM345" s="242"/>
      <c r="HN345" s="242"/>
      <c r="HO345" s="242"/>
      <c r="HP345" s="242"/>
      <c r="HQ345" s="242"/>
    </row>
    <row r="346" spans="1:225" x14ac:dyDescent="0.2">
      <c r="A346" s="241" t="s">
        <v>99</v>
      </c>
      <c r="B346" s="476" t="s">
        <v>805</v>
      </c>
      <c r="C346" s="326" t="s">
        <v>640</v>
      </c>
      <c r="D346" s="279" t="s">
        <v>100</v>
      </c>
      <c r="E346" s="228"/>
      <c r="F346" s="471">
        <v>88</v>
      </c>
      <c r="G346" s="495"/>
      <c r="H346" s="471">
        <v>6</v>
      </c>
      <c r="I346" s="471">
        <v>88</v>
      </c>
      <c r="J346" s="471">
        <v>659</v>
      </c>
      <c r="K346" s="471">
        <v>11</v>
      </c>
      <c r="L346" s="471">
        <v>1</v>
      </c>
      <c r="M346" s="471">
        <v>2</v>
      </c>
      <c r="N346" s="471">
        <v>2</v>
      </c>
      <c r="O346" s="471">
        <v>0</v>
      </c>
      <c r="P346" s="471">
        <v>3</v>
      </c>
      <c r="Q346" s="471">
        <v>28</v>
      </c>
      <c r="R346" s="471">
        <v>329</v>
      </c>
      <c r="S346" s="471">
        <v>0</v>
      </c>
      <c r="T346" s="471">
        <v>0</v>
      </c>
      <c r="U346" s="471">
        <v>0</v>
      </c>
      <c r="V346" s="471">
        <v>2</v>
      </c>
      <c r="W346" s="471">
        <v>17</v>
      </c>
      <c r="X346" s="471">
        <v>8</v>
      </c>
      <c r="Y346" s="471">
        <v>319</v>
      </c>
      <c r="Z346" s="471">
        <v>1</v>
      </c>
      <c r="AA346" s="471">
        <v>9</v>
      </c>
      <c r="AB346" s="496">
        <v>1573</v>
      </c>
      <c r="AC346" s="488">
        <v>1</v>
      </c>
      <c r="AD346" s="488">
        <v>1</v>
      </c>
      <c r="AE346" s="471">
        <v>0</v>
      </c>
      <c r="AF346" s="471">
        <v>0</v>
      </c>
      <c r="AG346" s="471">
        <v>0</v>
      </c>
      <c r="AH346" s="471">
        <v>0</v>
      </c>
      <c r="AI346" s="471">
        <v>28</v>
      </c>
      <c r="AJ346" s="471">
        <v>0</v>
      </c>
      <c r="AK346" s="471">
        <v>0</v>
      </c>
      <c r="AL346" s="471">
        <v>0</v>
      </c>
      <c r="AM346" s="496">
        <v>28</v>
      </c>
      <c r="AN346" s="471">
        <v>0</v>
      </c>
      <c r="AO346" s="471">
        <v>0</v>
      </c>
      <c r="AP346" s="471">
        <v>0</v>
      </c>
      <c r="AQ346" s="471">
        <v>0</v>
      </c>
      <c r="AR346" s="471">
        <v>28</v>
      </c>
      <c r="AS346" s="471">
        <v>0</v>
      </c>
      <c r="AT346" s="471">
        <v>0</v>
      </c>
      <c r="AU346" s="471">
        <v>0</v>
      </c>
      <c r="AV346" s="496">
        <v>28</v>
      </c>
      <c r="AW346" s="471">
        <v>43</v>
      </c>
      <c r="AX346" s="471">
        <v>86</v>
      </c>
      <c r="AY346" s="471">
        <v>230</v>
      </c>
      <c r="AZ346" s="471">
        <v>85</v>
      </c>
      <c r="BA346" s="471">
        <v>37</v>
      </c>
      <c r="BB346" s="471">
        <v>11</v>
      </c>
      <c r="BC346" s="471">
        <v>2</v>
      </c>
      <c r="BD346" s="471">
        <v>1</v>
      </c>
      <c r="BE346" s="496">
        <v>495</v>
      </c>
      <c r="BF346" s="471">
        <v>35</v>
      </c>
      <c r="BG346" s="471">
        <v>59</v>
      </c>
      <c r="BH346" s="471">
        <v>147</v>
      </c>
      <c r="BI346" s="471">
        <v>54</v>
      </c>
      <c r="BJ346" s="471">
        <v>23</v>
      </c>
      <c r="BK346" s="471">
        <v>9</v>
      </c>
      <c r="BL346" s="471">
        <v>2</v>
      </c>
      <c r="BM346" s="471">
        <v>0</v>
      </c>
      <c r="BN346" s="496">
        <v>329</v>
      </c>
      <c r="BO346" s="471">
        <v>43</v>
      </c>
      <c r="BP346" s="471">
        <v>86</v>
      </c>
      <c r="BQ346" s="471">
        <v>230</v>
      </c>
      <c r="BR346" s="471">
        <v>85</v>
      </c>
      <c r="BS346" s="471">
        <v>65</v>
      </c>
      <c r="BT346" s="471">
        <v>11</v>
      </c>
      <c r="BU346" s="471">
        <v>2</v>
      </c>
      <c r="BV346" s="471">
        <v>1</v>
      </c>
      <c r="BW346" s="496">
        <v>523</v>
      </c>
      <c r="BX346" s="471">
        <v>35</v>
      </c>
      <c r="BY346" s="471">
        <v>59</v>
      </c>
      <c r="BZ346" s="471">
        <v>147</v>
      </c>
      <c r="CA346" s="471">
        <v>54</v>
      </c>
      <c r="CB346" s="471">
        <v>51</v>
      </c>
      <c r="CC346" s="471">
        <v>9</v>
      </c>
      <c r="CD346" s="471">
        <v>2</v>
      </c>
      <c r="CE346" s="471">
        <v>0</v>
      </c>
      <c r="CF346" s="496">
        <v>357</v>
      </c>
      <c r="CG346" s="33"/>
      <c r="CH346" s="33"/>
      <c r="CI346" s="33"/>
      <c r="CJ346" s="110"/>
      <c r="CK346" s="110"/>
      <c r="CL346" s="110"/>
      <c r="CM346" s="110"/>
      <c r="CN346" s="110"/>
      <c r="CO346" s="67"/>
      <c r="CP346" s="67"/>
      <c r="CQ346" s="67"/>
      <c r="CR346" s="67"/>
      <c r="CS346" s="67"/>
      <c r="CT346" s="67"/>
      <c r="CU346" s="67"/>
      <c r="CV346" s="67"/>
      <c r="CW346" s="67"/>
      <c r="CX346" s="67"/>
      <c r="CY346" s="67"/>
      <c r="CZ346" s="67"/>
      <c r="DA346" s="67"/>
      <c r="DB346" s="67"/>
      <c r="DC346" s="67"/>
      <c r="DD346" s="67"/>
      <c r="DE346" s="67"/>
      <c r="DF346" s="67"/>
      <c r="DG346" s="67"/>
      <c r="DH346" s="67"/>
      <c r="DI346" s="67"/>
      <c r="DJ346" s="67"/>
      <c r="DK346" s="67"/>
      <c r="DL346" s="67"/>
      <c r="DM346" s="67"/>
      <c r="DN346" s="67"/>
      <c r="DO346" s="67"/>
      <c r="DP346" s="67"/>
      <c r="DQ346" s="67"/>
      <c r="DR346" s="67"/>
      <c r="DS346" s="67"/>
      <c r="DT346" s="67"/>
      <c r="DU346" s="67"/>
      <c r="DV346" s="67"/>
      <c r="DW346" s="67"/>
      <c r="DX346" s="67"/>
      <c r="DY346" s="67"/>
      <c r="DZ346" s="67"/>
      <c r="EA346" s="67"/>
      <c r="EB346" s="67"/>
      <c r="EC346" s="67"/>
      <c r="ED346" s="67"/>
      <c r="EE346" s="67"/>
      <c r="EF346" s="67"/>
      <c r="EG346" s="67"/>
      <c r="EH346" s="67"/>
      <c r="EI346" s="67"/>
      <c r="EJ346" s="67"/>
      <c r="EK346" s="67"/>
      <c r="EL346" s="67"/>
      <c r="EM346" s="67"/>
      <c r="EN346" s="67"/>
      <c r="EO346" s="67"/>
      <c r="EP346" s="67"/>
      <c r="EQ346" s="67"/>
      <c r="ER346" s="67"/>
      <c r="ES346" s="67"/>
      <c r="ET346" s="67"/>
      <c r="EU346" s="67"/>
      <c r="EV346" s="67"/>
      <c r="EW346" s="67"/>
      <c r="EX346" s="67"/>
      <c r="EY346" s="67"/>
      <c r="EZ346" s="67"/>
      <c r="FA346" s="67"/>
      <c r="FB346" s="67"/>
      <c r="FC346" s="67"/>
      <c r="FD346" s="67"/>
      <c r="FE346" s="67"/>
      <c r="FF346" s="67"/>
      <c r="FG346" s="67"/>
      <c r="FH346" s="67"/>
      <c r="FI346" s="67"/>
      <c r="FJ346" s="67"/>
      <c r="FK346" s="67"/>
      <c r="FL346" s="67"/>
      <c r="FM346" s="67"/>
      <c r="FN346" s="67"/>
      <c r="FO346" s="67"/>
      <c r="FP346" s="67"/>
      <c r="FQ346" s="67"/>
      <c r="FR346" s="67"/>
      <c r="FS346" s="67"/>
      <c r="FT346" s="67"/>
      <c r="FU346" s="67"/>
      <c r="FV346" s="67"/>
      <c r="FW346" s="67"/>
      <c r="FX346" s="67"/>
      <c r="FY346" s="110"/>
      <c r="FZ346" s="110"/>
      <c r="GA346" s="110"/>
      <c r="GB346" s="110"/>
      <c r="GC346" s="110"/>
      <c r="GD346" s="110"/>
      <c r="GE346" s="110"/>
      <c r="GF346" s="110"/>
      <c r="GG346" s="110"/>
      <c r="GH346" s="110"/>
      <c r="GI346" s="110"/>
      <c r="GJ346" s="110"/>
      <c r="GK346" s="110"/>
      <c r="GL346" s="110"/>
      <c r="GM346" s="110"/>
      <c r="GN346" s="110"/>
      <c r="GO346" s="110"/>
      <c r="GP346" s="110"/>
      <c r="GQ346" s="110"/>
      <c r="GR346" s="110"/>
      <c r="GS346" s="110"/>
      <c r="GT346" s="110"/>
      <c r="GU346" s="110"/>
      <c r="GV346" s="110"/>
      <c r="GW346" s="110"/>
      <c r="GX346" s="110"/>
      <c r="GY346" s="110"/>
      <c r="GZ346" s="110"/>
      <c r="HA346" s="110"/>
      <c r="HB346" s="110"/>
      <c r="HC346" s="110"/>
      <c r="HD346" s="110"/>
      <c r="HE346" s="110"/>
      <c r="HF346" s="110"/>
      <c r="HG346" s="110"/>
      <c r="HH346" s="110"/>
      <c r="HI346" s="110"/>
      <c r="HJ346" s="110"/>
      <c r="HK346" s="242"/>
      <c r="HL346" s="242"/>
      <c r="HM346" s="242"/>
      <c r="HN346" s="242"/>
      <c r="HO346" s="242"/>
      <c r="HP346" s="242"/>
      <c r="HQ346" s="242"/>
    </row>
    <row r="347" spans="1:225" x14ac:dyDescent="0.2">
      <c r="A347" s="241" t="s">
        <v>101</v>
      </c>
      <c r="B347" s="476" t="s">
        <v>806</v>
      </c>
      <c r="C347" s="326" t="s">
        <v>807</v>
      </c>
      <c r="D347" s="279" t="s">
        <v>102</v>
      </c>
      <c r="E347" s="228"/>
      <c r="F347" s="471">
        <v>390</v>
      </c>
      <c r="G347" s="495"/>
      <c r="H347" s="471">
        <v>44</v>
      </c>
      <c r="I347" s="471">
        <v>375</v>
      </c>
      <c r="J347" s="471">
        <v>1863</v>
      </c>
      <c r="K347" s="471">
        <v>4</v>
      </c>
      <c r="L347" s="471">
        <v>11</v>
      </c>
      <c r="M347" s="471">
        <v>23</v>
      </c>
      <c r="N347" s="471">
        <v>6</v>
      </c>
      <c r="O347" s="471">
        <v>1</v>
      </c>
      <c r="P347" s="471">
        <v>18</v>
      </c>
      <c r="Q347" s="471">
        <v>2589</v>
      </c>
      <c r="R347" s="471">
        <v>12240</v>
      </c>
      <c r="S347" s="471">
        <v>94</v>
      </c>
      <c r="T347" s="471">
        <v>11</v>
      </c>
      <c r="U347" s="471">
        <v>0</v>
      </c>
      <c r="V347" s="471">
        <v>11</v>
      </c>
      <c r="W347" s="471">
        <v>161</v>
      </c>
      <c r="X347" s="471">
        <v>6</v>
      </c>
      <c r="Y347" s="471">
        <v>1187</v>
      </c>
      <c r="Z347" s="471">
        <v>29</v>
      </c>
      <c r="AA347" s="471">
        <v>8</v>
      </c>
      <c r="AB347" s="496">
        <v>19071</v>
      </c>
      <c r="AC347" s="488">
        <v>2</v>
      </c>
      <c r="AD347" s="488">
        <v>2</v>
      </c>
      <c r="AE347" s="471">
        <v>500</v>
      </c>
      <c r="AF347" s="471">
        <v>337</v>
      </c>
      <c r="AG347" s="471">
        <v>402</v>
      </c>
      <c r="AH347" s="471">
        <v>1031</v>
      </c>
      <c r="AI347" s="471">
        <v>363</v>
      </c>
      <c r="AJ347" s="471">
        <v>24</v>
      </c>
      <c r="AK347" s="471">
        <v>17</v>
      </c>
      <c r="AL347" s="471">
        <v>22</v>
      </c>
      <c r="AM347" s="496">
        <v>2696</v>
      </c>
      <c r="AN347" s="471">
        <v>480</v>
      </c>
      <c r="AO347" s="471">
        <v>324</v>
      </c>
      <c r="AP347" s="471">
        <v>386</v>
      </c>
      <c r="AQ347" s="471">
        <v>990</v>
      </c>
      <c r="AR347" s="471">
        <v>349</v>
      </c>
      <c r="AS347" s="471">
        <v>23</v>
      </c>
      <c r="AT347" s="471">
        <v>16</v>
      </c>
      <c r="AU347" s="471">
        <v>21</v>
      </c>
      <c r="AV347" s="496">
        <v>2589</v>
      </c>
      <c r="AW347" s="471">
        <v>4941</v>
      </c>
      <c r="AX347" s="471">
        <v>3565</v>
      </c>
      <c r="AY347" s="471">
        <v>1879</v>
      </c>
      <c r="AZ347" s="471">
        <v>1458</v>
      </c>
      <c r="BA347" s="471">
        <v>782</v>
      </c>
      <c r="BB347" s="471">
        <v>83</v>
      </c>
      <c r="BC347" s="471">
        <v>31</v>
      </c>
      <c r="BD347" s="471">
        <v>3</v>
      </c>
      <c r="BE347" s="496">
        <v>12742</v>
      </c>
      <c r="BF347" s="471">
        <v>4765</v>
      </c>
      <c r="BG347" s="471">
        <v>3424</v>
      </c>
      <c r="BH347" s="471">
        <v>1805</v>
      </c>
      <c r="BI347" s="471">
        <v>1401</v>
      </c>
      <c r="BJ347" s="471">
        <v>732</v>
      </c>
      <c r="BK347" s="471">
        <v>80</v>
      </c>
      <c r="BL347" s="471">
        <v>30</v>
      </c>
      <c r="BM347" s="471">
        <v>3</v>
      </c>
      <c r="BN347" s="496">
        <v>12240</v>
      </c>
      <c r="BO347" s="471">
        <v>5441</v>
      </c>
      <c r="BP347" s="471">
        <v>3902</v>
      </c>
      <c r="BQ347" s="471">
        <v>2281</v>
      </c>
      <c r="BR347" s="471">
        <v>2489</v>
      </c>
      <c r="BS347" s="471">
        <v>1145</v>
      </c>
      <c r="BT347" s="471">
        <v>107</v>
      </c>
      <c r="BU347" s="471">
        <v>48</v>
      </c>
      <c r="BV347" s="471">
        <v>25</v>
      </c>
      <c r="BW347" s="496">
        <v>15438</v>
      </c>
      <c r="BX347" s="471">
        <v>5245</v>
      </c>
      <c r="BY347" s="471">
        <v>3748</v>
      </c>
      <c r="BZ347" s="471">
        <v>2191</v>
      </c>
      <c r="CA347" s="471">
        <v>2391</v>
      </c>
      <c r="CB347" s="471">
        <v>1081</v>
      </c>
      <c r="CC347" s="471">
        <v>103</v>
      </c>
      <c r="CD347" s="471">
        <v>46</v>
      </c>
      <c r="CE347" s="471">
        <v>24</v>
      </c>
      <c r="CF347" s="496">
        <v>14829</v>
      </c>
      <c r="CG347" s="33"/>
      <c r="CH347" s="33"/>
      <c r="CI347" s="33"/>
      <c r="CJ347" s="110"/>
      <c r="CK347" s="110"/>
      <c r="CL347" s="110"/>
      <c r="CM347" s="110"/>
      <c r="CN347" s="110"/>
      <c r="CO347" s="67"/>
      <c r="CP347" s="67"/>
      <c r="CQ347" s="67"/>
      <c r="CR347" s="67"/>
      <c r="CS347" s="67"/>
      <c r="CT347" s="67"/>
      <c r="CU347" s="67"/>
      <c r="CV347" s="67"/>
      <c r="CW347" s="67"/>
      <c r="CX347" s="67"/>
      <c r="CY347" s="67"/>
      <c r="CZ347" s="67"/>
      <c r="DA347" s="67"/>
      <c r="DB347" s="67"/>
      <c r="DC347" s="67"/>
      <c r="DD347" s="67"/>
      <c r="DE347" s="67"/>
      <c r="DF347" s="67"/>
      <c r="DG347" s="67"/>
      <c r="DH347" s="67"/>
      <c r="DI347" s="67"/>
      <c r="DJ347" s="67"/>
      <c r="DK347" s="67"/>
      <c r="DL347" s="67"/>
      <c r="DM347" s="67"/>
      <c r="DN347" s="67"/>
      <c r="DO347" s="67"/>
      <c r="DP347" s="67"/>
      <c r="DQ347" s="67"/>
      <c r="DR347" s="67"/>
      <c r="DS347" s="67"/>
      <c r="DT347" s="67"/>
      <c r="DU347" s="67"/>
      <c r="DV347" s="67"/>
      <c r="DW347" s="67"/>
      <c r="DX347" s="67"/>
      <c r="DY347" s="67"/>
      <c r="DZ347" s="67"/>
      <c r="EA347" s="67"/>
      <c r="EB347" s="67"/>
      <c r="EC347" s="67"/>
      <c r="ED347" s="67"/>
      <c r="EE347" s="67"/>
      <c r="EF347" s="67"/>
      <c r="EG347" s="67"/>
      <c r="EH347" s="67"/>
      <c r="EI347" s="67"/>
      <c r="EJ347" s="67"/>
      <c r="EK347" s="67"/>
      <c r="EL347" s="67"/>
      <c r="EM347" s="67"/>
      <c r="EN347" s="67"/>
      <c r="EO347" s="67"/>
      <c r="EP347" s="67"/>
      <c r="EQ347" s="67"/>
      <c r="ER347" s="67"/>
      <c r="ES347" s="67"/>
      <c r="ET347" s="67"/>
      <c r="EU347" s="67"/>
      <c r="EV347" s="67"/>
      <c r="EW347" s="67"/>
      <c r="EX347" s="67"/>
      <c r="EY347" s="67"/>
      <c r="EZ347" s="67"/>
      <c r="FA347" s="67"/>
      <c r="FB347" s="67"/>
      <c r="FC347" s="67"/>
      <c r="FD347" s="67"/>
      <c r="FE347" s="67"/>
      <c r="FF347" s="67"/>
      <c r="FG347" s="67"/>
      <c r="FH347" s="67"/>
      <c r="FI347" s="67"/>
      <c r="FJ347" s="67"/>
      <c r="FK347" s="67"/>
      <c r="FL347" s="67"/>
      <c r="FM347" s="67"/>
      <c r="FN347" s="67"/>
      <c r="FO347" s="67"/>
      <c r="FP347" s="67"/>
      <c r="FQ347" s="67"/>
      <c r="FR347" s="67"/>
      <c r="FS347" s="67"/>
      <c r="FT347" s="67"/>
      <c r="FU347" s="67"/>
      <c r="FV347" s="67"/>
      <c r="FW347" s="67"/>
      <c r="FX347" s="67"/>
      <c r="FY347" s="110"/>
      <c r="FZ347" s="110"/>
      <c r="GA347" s="110"/>
      <c r="GB347" s="110"/>
      <c r="GC347" s="110"/>
      <c r="GD347" s="110"/>
      <c r="GE347" s="110"/>
      <c r="GF347" s="110"/>
      <c r="GG347" s="110"/>
      <c r="GH347" s="110"/>
      <c r="GI347" s="110"/>
      <c r="GJ347" s="110"/>
      <c r="GK347" s="110"/>
      <c r="GL347" s="110"/>
      <c r="GM347" s="110"/>
      <c r="GN347" s="110"/>
      <c r="GO347" s="110"/>
      <c r="GP347" s="110"/>
      <c r="GQ347" s="110"/>
      <c r="GR347" s="110"/>
      <c r="GS347" s="110"/>
      <c r="GT347" s="110"/>
      <c r="GU347" s="110"/>
      <c r="GV347" s="110"/>
      <c r="GW347" s="110"/>
      <c r="GX347" s="110"/>
      <c r="GY347" s="110"/>
      <c r="GZ347" s="110"/>
      <c r="HA347" s="110"/>
      <c r="HB347" s="110"/>
      <c r="HC347" s="110"/>
      <c r="HD347" s="110"/>
      <c r="HE347" s="110"/>
      <c r="HF347" s="110"/>
      <c r="HG347" s="110"/>
      <c r="HH347" s="110"/>
      <c r="HI347" s="110"/>
      <c r="HJ347" s="110"/>
      <c r="HK347" s="242"/>
      <c r="HL347" s="242"/>
      <c r="HM347" s="242"/>
      <c r="HN347" s="242"/>
      <c r="HO347" s="242"/>
      <c r="HP347" s="242"/>
      <c r="HQ347" s="242"/>
    </row>
    <row r="348" spans="1:225" x14ac:dyDescent="0.2">
      <c r="A348" s="241" t="s">
        <v>103</v>
      </c>
      <c r="B348" s="476" t="s">
        <v>808</v>
      </c>
      <c r="C348" s="326" t="s">
        <v>786</v>
      </c>
      <c r="D348" s="279" t="s">
        <v>104</v>
      </c>
      <c r="E348" s="228"/>
      <c r="F348" s="471">
        <v>15</v>
      </c>
      <c r="G348" s="495"/>
      <c r="H348" s="471">
        <v>1</v>
      </c>
      <c r="I348" s="471">
        <v>49</v>
      </c>
      <c r="J348" s="471">
        <v>192</v>
      </c>
      <c r="K348" s="471">
        <v>2</v>
      </c>
      <c r="L348" s="471">
        <v>0</v>
      </c>
      <c r="M348" s="471">
        <v>6</v>
      </c>
      <c r="N348" s="471">
        <v>3</v>
      </c>
      <c r="O348" s="471">
        <v>0</v>
      </c>
      <c r="P348" s="471">
        <v>0</v>
      </c>
      <c r="Q348" s="471">
        <v>0</v>
      </c>
      <c r="R348" s="471">
        <v>42</v>
      </c>
      <c r="S348" s="471">
        <v>0</v>
      </c>
      <c r="T348" s="471">
        <v>0</v>
      </c>
      <c r="U348" s="471">
        <v>1</v>
      </c>
      <c r="V348" s="471">
        <v>18</v>
      </c>
      <c r="W348" s="471">
        <v>6</v>
      </c>
      <c r="X348" s="471">
        <v>8</v>
      </c>
      <c r="Y348" s="471">
        <v>164</v>
      </c>
      <c r="Z348" s="471">
        <v>0</v>
      </c>
      <c r="AA348" s="471">
        <v>16</v>
      </c>
      <c r="AB348" s="496">
        <v>523</v>
      </c>
      <c r="AC348" s="488">
        <v>2</v>
      </c>
      <c r="AD348" s="488">
        <v>2</v>
      </c>
      <c r="AE348" s="471">
        <v>0</v>
      </c>
      <c r="AF348" s="471">
        <v>0</v>
      </c>
      <c r="AG348" s="471">
        <v>0</v>
      </c>
      <c r="AH348" s="471">
        <v>0</v>
      </c>
      <c r="AI348" s="471">
        <v>0</v>
      </c>
      <c r="AJ348" s="471">
        <v>0</v>
      </c>
      <c r="AK348" s="471">
        <v>0</v>
      </c>
      <c r="AL348" s="471">
        <v>0</v>
      </c>
      <c r="AM348" s="496">
        <v>0</v>
      </c>
      <c r="AN348" s="471">
        <v>0</v>
      </c>
      <c r="AO348" s="471">
        <v>0</v>
      </c>
      <c r="AP348" s="471">
        <v>0</v>
      </c>
      <c r="AQ348" s="471">
        <v>0</v>
      </c>
      <c r="AR348" s="471">
        <v>0</v>
      </c>
      <c r="AS348" s="471">
        <v>0</v>
      </c>
      <c r="AT348" s="471">
        <v>0</v>
      </c>
      <c r="AU348" s="471">
        <v>0</v>
      </c>
      <c r="AV348" s="496">
        <v>0</v>
      </c>
      <c r="AW348" s="471">
        <v>16</v>
      </c>
      <c r="AX348" s="471">
        <v>33</v>
      </c>
      <c r="AY348" s="471">
        <v>7</v>
      </c>
      <c r="AZ348" s="471">
        <v>2</v>
      </c>
      <c r="BA348" s="471">
        <v>0</v>
      </c>
      <c r="BB348" s="471">
        <v>0</v>
      </c>
      <c r="BC348" s="471">
        <v>0</v>
      </c>
      <c r="BD348" s="471">
        <v>0</v>
      </c>
      <c r="BE348" s="496">
        <v>58</v>
      </c>
      <c r="BF348" s="471">
        <v>13</v>
      </c>
      <c r="BG348" s="471">
        <v>22</v>
      </c>
      <c r="BH348" s="471">
        <v>5</v>
      </c>
      <c r="BI348" s="471">
        <v>1</v>
      </c>
      <c r="BJ348" s="471">
        <v>1</v>
      </c>
      <c r="BK348" s="471">
        <v>0</v>
      </c>
      <c r="BL348" s="471">
        <v>0</v>
      </c>
      <c r="BM348" s="471">
        <v>0</v>
      </c>
      <c r="BN348" s="496">
        <v>42</v>
      </c>
      <c r="BO348" s="471">
        <v>16</v>
      </c>
      <c r="BP348" s="471">
        <v>33</v>
      </c>
      <c r="BQ348" s="471">
        <v>7</v>
      </c>
      <c r="BR348" s="471">
        <v>2</v>
      </c>
      <c r="BS348" s="471">
        <v>0</v>
      </c>
      <c r="BT348" s="471">
        <v>0</v>
      </c>
      <c r="BU348" s="471">
        <v>0</v>
      </c>
      <c r="BV348" s="471">
        <v>0</v>
      </c>
      <c r="BW348" s="496">
        <v>58</v>
      </c>
      <c r="BX348" s="471">
        <v>13</v>
      </c>
      <c r="BY348" s="471">
        <v>22</v>
      </c>
      <c r="BZ348" s="471">
        <v>5</v>
      </c>
      <c r="CA348" s="471">
        <v>1</v>
      </c>
      <c r="CB348" s="471">
        <v>1</v>
      </c>
      <c r="CC348" s="471">
        <v>0</v>
      </c>
      <c r="CD348" s="471">
        <v>0</v>
      </c>
      <c r="CE348" s="471">
        <v>0</v>
      </c>
      <c r="CF348" s="496">
        <v>42</v>
      </c>
      <c r="CG348" s="33"/>
      <c r="CH348" s="33"/>
      <c r="CI348" s="33"/>
      <c r="CJ348" s="110"/>
      <c r="CK348" s="110"/>
      <c r="CL348" s="110"/>
      <c r="CM348" s="110"/>
      <c r="CN348" s="110"/>
      <c r="CO348" s="67"/>
      <c r="CP348" s="67"/>
      <c r="CQ348" s="67"/>
      <c r="CR348" s="67"/>
      <c r="CS348" s="67"/>
      <c r="CT348" s="67"/>
      <c r="CU348" s="67"/>
      <c r="CV348" s="67"/>
      <c r="CW348" s="67"/>
      <c r="CX348" s="67"/>
      <c r="CY348" s="67"/>
      <c r="CZ348" s="67"/>
      <c r="DA348" s="67"/>
      <c r="DB348" s="67"/>
      <c r="DC348" s="67"/>
      <c r="DD348" s="67"/>
      <c r="DE348" s="67"/>
      <c r="DF348" s="67"/>
      <c r="DG348" s="67"/>
      <c r="DH348" s="67"/>
      <c r="DI348" s="67"/>
      <c r="DJ348" s="67"/>
      <c r="DK348" s="67"/>
      <c r="DL348" s="67"/>
      <c r="DM348" s="67"/>
      <c r="DN348" s="67"/>
      <c r="DO348" s="67"/>
      <c r="DP348" s="67"/>
      <c r="DQ348" s="67"/>
      <c r="DR348" s="67"/>
      <c r="DS348" s="67"/>
      <c r="DT348" s="67"/>
      <c r="DU348" s="67"/>
      <c r="DV348" s="67"/>
      <c r="DW348" s="67"/>
      <c r="DX348" s="67"/>
      <c r="DY348" s="67"/>
      <c r="DZ348" s="67"/>
      <c r="EA348" s="67"/>
      <c r="EB348" s="67"/>
      <c r="EC348" s="67"/>
      <c r="ED348" s="67"/>
      <c r="EE348" s="67"/>
      <c r="EF348" s="67"/>
      <c r="EG348" s="67"/>
      <c r="EH348" s="67"/>
      <c r="EI348" s="67"/>
      <c r="EJ348" s="67"/>
      <c r="EK348" s="67"/>
      <c r="EL348" s="67"/>
      <c r="EM348" s="67"/>
      <c r="EN348" s="67"/>
      <c r="EO348" s="67"/>
      <c r="EP348" s="67"/>
      <c r="EQ348" s="67"/>
      <c r="ER348" s="67"/>
      <c r="ES348" s="67"/>
      <c r="ET348" s="67"/>
      <c r="EU348" s="67"/>
      <c r="EV348" s="67"/>
      <c r="EW348" s="67"/>
      <c r="EX348" s="67"/>
      <c r="EY348" s="67"/>
      <c r="EZ348" s="67"/>
      <c r="FA348" s="67"/>
      <c r="FB348" s="67"/>
      <c r="FC348" s="67"/>
      <c r="FD348" s="67"/>
      <c r="FE348" s="67"/>
      <c r="FF348" s="67"/>
      <c r="FG348" s="67"/>
      <c r="FH348" s="67"/>
      <c r="FI348" s="67"/>
      <c r="FJ348" s="67"/>
      <c r="FK348" s="67"/>
      <c r="FL348" s="67"/>
      <c r="FM348" s="67"/>
      <c r="FN348" s="67"/>
      <c r="FO348" s="67"/>
      <c r="FP348" s="67"/>
      <c r="FQ348" s="67"/>
      <c r="FR348" s="67"/>
      <c r="FS348" s="67"/>
      <c r="FT348" s="67"/>
      <c r="FU348" s="67"/>
      <c r="FV348" s="67"/>
      <c r="FW348" s="67"/>
      <c r="FX348" s="67"/>
      <c r="FY348" s="110"/>
      <c r="FZ348" s="110"/>
      <c r="GA348" s="110"/>
      <c r="GB348" s="110"/>
      <c r="GC348" s="110"/>
      <c r="GD348" s="110"/>
      <c r="GE348" s="110"/>
      <c r="GF348" s="110"/>
      <c r="GG348" s="110"/>
      <c r="GH348" s="110"/>
      <c r="GI348" s="110"/>
      <c r="GJ348" s="110"/>
      <c r="GK348" s="110"/>
      <c r="GL348" s="110"/>
      <c r="GM348" s="110"/>
      <c r="GN348" s="110"/>
      <c r="GO348" s="110"/>
      <c r="GP348" s="110"/>
      <c r="GQ348" s="110"/>
      <c r="GR348" s="110"/>
      <c r="GS348" s="110"/>
      <c r="GT348" s="110"/>
      <c r="GU348" s="110"/>
      <c r="GV348" s="110"/>
      <c r="GW348" s="110"/>
      <c r="GX348" s="110"/>
      <c r="GY348" s="110"/>
      <c r="GZ348" s="110"/>
      <c r="HA348" s="110"/>
      <c r="HB348" s="110"/>
      <c r="HC348" s="110"/>
      <c r="HD348" s="110"/>
      <c r="HE348" s="110"/>
      <c r="HF348" s="110"/>
      <c r="HG348" s="110"/>
      <c r="HH348" s="110"/>
      <c r="HI348" s="110"/>
      <c r="HJ348" s="110"/>
      <c r="HK348" s="242"/>
      <c r="HL348" s="242"/>
      <c r="HM348" s="242"/>
      <c r="HN348" s="242"/>
      <c r="HO348" s="242"/>
      <c r="HP348" s="242"/>
      <c r="HQ348" s="242"/>
    </row>
    <row r="349" spans="1:225" x14ac:dyDescent="0.2">
      <c r="A349" s="241" t="s">
        <v>105</v>
      </c>
      <c r="B349" s="476" t="s">
        <v>809</v>
      </c>
      <c r="C349" s="326" t="s">
        <v>784</v>
      </c>
      <c r="D349" s="279" t="s">
        <v>810</v>
      </c>
      <c r="E349" s="228"/>
      <c r="F349" s="471">
        <v>75</v>
      </c>
      <c r="G349" s="495"/>
      <c r="H349" s="471">
        <v>8</v>
      </c>
      <c r="I349" s="471">
        <v>78</v>
      </c>
      <c r="J349" s="471">
        <v>268</v>
      </c>
      <c r="K349" s="471">
        <v>14</v>
      </c>
      <c r="L349" s="471">
        <v>5</v>
      </c>
      <c r="M349" s="471">
        <v>5</v>
      </c>
      <c r="N349" s="471">
        <v>2</v>
      </c>
      <c r="O349" s="471">
        <v>0</v>
      </c>
      <c r="P349" s="471">
        <v>8</v>
      </c>
      <c r="Q349" s="471">
        <v>4</v>
      </c>
      <c r="R349" s="471">
        <v>189</v>
      </c>
      <c r="S349" s="471">
        <v>0</v>
      </c>
      <c r="T349" s="471">
        <v>0</v>
      </c>
      <c r="U349" s="471">
        <v>5</v>
      </c>
      <c r="V349" s="471">
        <v>13</v>
      </c>
      <c r="W349" s="471">
        <v>20</v>
      </c>
      <c r="X349" s="471">
        <v>5</v>
      </c>
      <c r="Y349" s="471">
        <v>345</v>
      </c>
      <c r="Z349" s="471">
        <v>0</v>
      </c>
      <c r="AA349" s="471">
        <v>11</v>
      </c>
      <c r="AB349" s="496">
        <v>1055</v>
      </c>
      <c r="AC349" s="488">
        <v>1</v>
      </c>
      <c r="AD349" s="488">
        <v>1</v>
      </c>
      <c r="AE349" s="471">
        <v>0</v>
      </c>
      <c r="AF349" s="471">
        <v>0</v>
      </c>
      <c r="AG349" s="471">
        <v>1</v>
      </c>
      <c r="AH349" s="471">
        <v>1</v>
      </c>
      <c r="AI349" s="471">
        <v>1</v>
      </c>
      <c r="AJ349" s="471">
        <v>0</v>
      </c>
      <c r="AK349" s="471">
        <v>0</v>
      </c>
      <c r="AL349" s="471">
        <v>1</v>
      </c>
      <c r="AM349" s="496">
        <v>4</v>
      </c>
      <c r="AN349" s="471">
        <v>0</v>
      </c>
      <c r="AO349" s="471">
        <v>0</v>
      </c>
      <c r="AP349" s="471">
        <v>1</v>
      </c>
      <c r="AQ349" s="471">
        <v>1</v>
      </c>
      <c r="AR349" s="471">
        <v>1</v>
      </c>
      <c r="AS349" s="471">
        <v>0</v>
      </c>
      <c r="AT349" s="471">
        <v>0</v>
      </c>
      <c r="AU349" s="471">
        <v>1</v>
      </c>
      <c r="AV349" s="496">
        <v>4</v>
      </c>
      <c r="AW349" s="471">
        <v>257</v>
      </c>
      <c r="AX349" s="471">
        <v>59</v>
      </c>
      <c r="AY349" s="471">
        <v>17</v>
      </c>
      <c r="AZ349" s="471">
        <v>6</v>
      </c>
      <c r="BA349" s="471">
        <v>4</v>
      </c>
      <c r="BB349" s="471">
        <v>0</v>
      </c>
      <c r="BC349" s="471">
        <v>0</v>
      </c>
      <c r="BD349" s="471">
        <v>0</v>
      </c>
      <c r="BE349" s="496">
        <v>343</v>
      </c>
      <c r="BF349" s="471">
        <v>146</v>
      </c>
      <c r="BG349" s="471">
        <v>29</v>
      </c>
      <c r="BH349" s="471">
        <v>8</v>
      </c>
      <c r="BI349" s="471">
        <v>4</v>
      </c>
      <c r="BJ349" s="471">
        <v>2</v>
      </c>
      <c r="BK349" s="471">
        <v>0</v>
      </c>
      <c r="BL349" s="471">
        <v>0</v>
      </c>
      <c r="BM349" s="471">
        <v>0</v>
      </c>
      <c r="BN349" s="496">
        <v>189</v>
      </c>
      <c r="BO349" s="471">
        <v>257</v>
      </c>
      <c r="BP349" s="471">
        <v>59</v>
      </c>
      <c r="BQ349" s="471">
        <v>18</v>
      </c>
      <c r="BR349" s="471">
        <v>7</v>
      </c>
      <c r="BS349" s="471">
        <v>5</v>
      </c>
      <c r="BT349" s="471">
        <v>0</v>
      </c>
      <c r="BU349" s="471">
        <v>0</v>
      </c>
      <c r="BV349" s="471">
        <v>1</v>
      </c>
      <c r="BW349" s="496">
        <v>347</v>
      </c>
      <c r="BX349" s="471">
        <v>146</v>
      </c>
      <c r="BY349" s="471">
        <v>29</v>
      </c>
      <c r="BZ349" s="471">
        <v>9</v>
      </c>
      <c r="CA349" s="471">
        <v>5</v>
      </c>
      <c r="CB349" s="471">
        <v>3</v>
      </c>
      <c r="CC349" s="471">
        <v>0</v>
      </c>
      <c r="CD349" s="471">
        <v>0</v>
      </c>
      <c r="CE349" s="471">
        <v>1</v>
      </c>
      <c r="CF349" s="496">
        <v>193</v>
      </c>
      <c r="CG349" s="33"/>
      <c r="CH349" s="33"/>
      <c r="CI349" s="33"/>
      <c r="CJ349" s="110"/>
      <c r="CK349" s="110"/>
      <c r="CL349" s="110"/>
      <c r="CM349" s="110"/>
      <c r="CN349" s="110"/>
      <c r="CO349" s="67"/>
      <c r="CP349" s="67"/>
      <c r="CQ349" s="67"/>
      <c r="CR349" s="67"/>
      <c r="CS349" s="67"/>
      <c r="CT349" s="67"/>
      <c r="CU349" s="67"/>
      <c r="CV349" s="67"/>
      <c r="CW349" s="67"/>
      <c r="CX349" s="67"/>
      <c r="CY349" s="67"/>
      <c r="CZ349" s="67"/>
      <c r="DA349" s="67"/>
      <c r="DB349" s="67"/>
      <c r="DC349" s="67"/>
      <c r="DD349" s="67"/>
      <c r="DE349" s="67"/>
      <c r="DF349" s="67"/>
      <c r="DG349" s="67"/>
      <c r="DH349" s="67"/>
      <c r="DI349" s="67"/>
      <c r="DJ349" s="67"/>
      <c r="DK349" s="67"/>
      <c r="DL349" s="67"/>
      <c r="DM349" s="67"/>
      <c r="DN349" s="67"/>
      <c r="DO349" s="67"/>
      <c r="DP349" s="67"/>
      <c r="DQ349" s="67"/>
      <c r="DR349" s="67"/>
      <c r="DS349" s="67"/>
      <c r="DT349" s="67"/>
      <c r="DU349" s="67"/>
      <c r="DV349" s="67"/>
      <c r="DW349" s="67"/>
      <c r="DX349" s="67"/>
      <c r="DY349" s="67"/>
      <c r="DZ349" s="67"/>
      <c r="EA349" s="67"/>
      <c r="EB349" s="67"/>
      <c r="EC349" s="67"/>
      <c r="ED349" s="67"/>
      <c r="EE349" s="67"/>
      <c r="EF349" s="67"/>
      <c r="EG349" s="67"/>
      <c r="EH349" s="67"/>
      <c r="EI349" s="67"/>
      <c r="EJ349" s="67"/>
      <c r="EK349" s="67"/>
      <c r="EL349" s="67"/>
      <c r="EM349" s="67"/>
      <c r="EN349" s="67"/>
      <c r="EO349" s="67"/>
      <c r="EP349" s="67"/>
      <c r="EQ349" s="67"/>
      <c r="ER349" s="67"/>
      <c r="ES349" s="67"/>
      <c r="ET349" s="67"/>
      <c r="EU349" s="67"/>
      <c r="EV349" s="67"/>
      <c r="EW349" s="67"/>
      <c r="EX349" s="67"/>
      <c r="EY349" s="67"/>
      <c r="EZ349" s="67"/>
      <c r="FA349" s="67"/>
      <c r="FB349" s="67"/>
      <c r="FC349" s="67"/>
      <c r="FD349" s="67"/>
      <c r="FE349" s="67"/>
      <c r="FF349" s="67"/>
      <c r="FG349" s="67"/>
      <c r="FH349" s="67"/>
      <c r="FI349" s="67"/>
      <c r="FJ349" s="67"/>
      <c r="FK349" s="67"/>
      <c r="FL349" s="67"/>
      <c r="FM349" s="67"/>
      <c r="FN349" s="67"/>
      <c r="FO349" s="67"/>
      <c r="FP349" s="67"/>
      <c r="FQ349" s="67"/>
      <c r="FR349" s="67"/>
      <c r="FS349" s="67"/>
      <c r="FT349" s="67"/>
      <c r="FU349" s="67"/>
      <c r="FV349" s="67"/>
      <c r="FW349" s="67"/>
      <c r="FX349" s="67"/>
      <c r="FY349" s="110"/>
      <c r="FZ349" s="110"/>
      <c r="GA349" s="110"/>
      <c r="GB349" s="110"/>
      <c r="GC349" s="110"/>
      <c r="GD349" s="110"/>
      <c r="GE349" s="110"/>
      <c r="GF349" s="110"/>
      <c r="GG349" s="110"/>
      <c r="GH349" s="110"/>
      <c r="GI349" s="110"/>
      <c r="GJ349" s="110"/>
      <c r="GK349" s="110"/>
      <c r="GL349" s="110"/>
      <c r="GM349" s="110"/>
      <c r="GN349" s="110"/>
      <c r="GO349" s="110"/>
      <c r="GP349" s="110"/>
      <c r="GQ349" s="110"/>
      <c r="GR349" s="110"/>
      <c r="GS349" s="110"/>
      <c r="GT349" s="110"/>
      <c r="GU349" s="110"/>
      <c r="GV349" s="110"/>
      <c r="GW349" s="110"/>
      <c r="GX349" s="110"/>
      <c r="GY349" s="110"/>
      <c r="GZ349" s="110"/>
      <c r="HA349" s="110"/>
      <c r="HB349" s="110"/>
      <c r="HC349" s="110"/>
      <c r="HD349" s="110"/>
      <c r="HE349" s="110"/>
      <c r="HF349" s="110"/>
      <c r="HG349" s="110"/>
      <c r="HH349" s="110"/>
      <c r="HI349" s="110"/>
      <c r="HJ349" s="110"/>
      <c r="HK349" s="242"/>
      <c r="HL349" s="242"/>
      <c r="HM349" s="242"/>
      <c r="HN349" s="242"/>
      <c r="HO349" s="242"/>
      <c r="HP349" s="242"/>
      <c r="HQ349" s="242"/>
    </row>
    <row r="350" spans="1:225" x14ac:dyDescent="0.2">
      <c r="A350" s="241" t="s">
        <v>106</v>
      </c>
      <c r="B350" s="476" t="s">
        <v>811</v>
      </c>
      <c r="C350" s="326" t="s">
        <v>784</v>
      </c>
      <c r="D350" s="279" t="s">
        <v>812</v>
      </c>
      <c r="E350" s="228"/>
      <c r="F350" s="471">
        <v>39</v>
      </c>
      <c r="G350" s="495"/>
      <c r="H350" s="471">
        <v>19</v>
      </c>
      <c r="I350" s="471">
        <v>175</v>
      </c>
      <c r="J350" s="471">
        <v>382</v>
      </c>
      <c r="K350" s="471">
        <v>75</v>
      </c>
      <c r="L350" s="471">
        <v>1</v>
      </c>
      <c r="M350" s="471">
        <v>12</v>
      </c>
      <c r="N350" s="471">
        <v>5</v>
      </c>
      <c r="O350" s="471">
        <v>0</v>
      </c>
      <c r="P350" s="471">
        <v>24</v>
      </c>
      <c r="Q350" s="471">
        <v>0</v>
      </c>
      <c r="R350" s="471">
        <v>139</v>
      </c>
      <c r="S350" s="471">
        <v>0</v>
      </c>
      <c r="T350" s="471">
        <v>0</v>
      </c>
      <c r="U350" s="471">
        <v>7</v>
      </c>
      <c r="V350" s="471">
        <v>13</v>
      </c>
      <c r="W350" s="471">
        <v>76</v>
      </c>
      <c r="X350" s="471">
        <v>7</v>
      </c>
      <c r="Y350" s="471">
        <v>361</v>
      </c>
      <c r="Z350" s="471">
        <v>0</v>
      </c>
      <c r="AA350" s="471">
        <v>9</v>
      </c>
      <c r="AB350" s="496">
        <v>1344</v>
      </c>
      <c r="AC350" s="488">
        <v>1</v>
      </c>
      <c r="AD350" s="488">
        <v>1</v>
      </c>
      <c r="AE350" s="471">
        <v>0</v>
      </c>
      <c r="AF350" s="471">
        <v>0</v>
      </c>
      <c r="AG350" s="471">
        <v>0</v>
      </c>
      <c r="AH350" s="471">
        <v>0</v>
      </c>
      <c r="AI350" s="471">
        <v>0</v>
      </c>
      <c r="AJ350" s="471">
        <v>0</v>
      </c>
      <c r="AK350" s="471">
        <v>0</v>
      </c>
      <c r="AL350" s="471">
        <v>0</v>
      </c>
      <c r="AM350" s="496">
        <v>0</v>
      </c>
      <c r="AN350" s="471">
        <v>0</v>
      </c>
      <c r="AO350" s="471">
        <v>0</v>
      </c>
      <c r="AP350" s="471">
        <v>0</v>
      </c>
      <c r="AQ350" s="471">
        <v>0</v>
      </c>
      <c r="AR350" s="471">
        <v>0</v>
      </c>
      <c r="AS350" s="471">
        <v>0</v>
      </c>
      <c r="AT350" s="471">
        <v>0</v>
      </c>
      <c r="AU350" s="471">
        <v>0</v>
      </c>
      <c r="AV350" s="496">
        <v>0</v>
      </c>
      <c r="AW350" s="471">
        <v>141</v>
      </c>
      <c r="AX350" s="471">
        <v>73</v>
      </c>
      <c r="AY350" s="471">
        <v>38</v>
      </c>
      <c r="AZ350" s="471">
        <v>4</v>
      </c>
      <c r="BA350" s="471">
        <v>0</v>
      </c>
      <c r="BB350" s="471">
        <v>1</v>
      </c>
      <c r="BC350" s="471">
        <v>2</v>
      </c>
      <c r="BD350" s="471">
        <v>0</v>
      </c>
      <c r="BE350" s="496">
        <v>259</v>
      </c>
      <c r="BF350" s="471">
        <v>71</v>
      </c>
      <c r="BG350" s="471">
        <v>46</v>
      </c>
      <c r="BH350" s="471">
        <v>19</v>
      </c>
      <c r="BI350" s="471">
        <v>2</v>
      </c>
      <c r="BJ350" s="471">
        <v>0</v>
      </c>
      <c r="BK350" s="471">
        <v>0</v>
      </c>
      <c r="BL350" s="471">
        <v>1</v>
      </c>
      <c r="BM350" s="471">
        <v>0</v>
      </c>
      <c r="BN350" s="496">
        <v>139</v>
      </c>
      <c r="BO350" s="471">
        <v>141</v>
      </c>
      <c r="BP350" s="471">
        <v>73</v>
      </c>
      <c r="BQ350" s="471">
        <v>38</v>
      </c>
      <c r="BR350" s="471">
        <v>4</v>
      </c>
      <c r="BS350" s="471">
        <v>0</v>
      </c>
      <c r="BT350" s="471">
        <v>1</v>
      </c>
      <c r="BU350" s="471">
        <v>2</v>
      </c>
      <c r="BV350" s="471">
        <v>0</v>
      </c>
      <c r="BW350" s="496">
        <v>259</v>
      </c>
      <c r="BX350" s="471">
        <v>71</v>
      </c>
      <c r="BY350" s="471">
        <v>46</v>
      </c>
      <c r="BZ350" s="471">
        <v>19</v>
      </c>
      <c r="CA350" s="471">
        <v>2</v>
      </c>
      <c r="CB350" s="471">
        <v>0</v>
      </c>
      <c r="CC350" s="471">
        <v>0</v>
      </c>
      <c r="CD350" s="471">
        <v>1</v>
      </c>
      <c r="CE350" s="471">
        <v>0</v>
      </c>
      <c r="CF350" s="496">
        <v>139</v>
      </c>
      <c r="CG350" s="33"/>
      <c r="CH350" s="33"/>
      <c r="CI350" s="33"/>
      <c r="CJ350" s="110"/>
      <c r="CK350" s="110"/>
      <c r="CL350" s="110"/>
      <c r="CM350" s="110"/>
      <c r="CN350" s="110"/>
      <c r="CO350" s="67"/>
      <c r="CP350" s="67"/>
      <c r="CQ350" s="67"/>
      <c r="CR350" s="67"/>
      <c r="CS350" s="67"/>
      <c r="CT350" s="67"/>
      <c r="CU350" s="67"/>
      <c r="CV350" s="67"/>
      <c r="CW350" s="67"/>
      <c r="CX350" s="67"/>
      <c r="CY350" s="67"/>
      <c r="CZ350" s="67"/>
      <c r="DA350" s="67"/>
      <c r="DB350" s="67"/>
      <c r="DC350" s="67"/>
      <c r="DD350" s="67"/>
      <c r="DE350" s="67"/>
      <c r="DF350" s="67"/>
      <c r="DG350" s="67"/>
      <c r="DH350" s="67"/>
      <c r="DI350" s="67"/>
      <c r="DJ350" s="67"/>
      <c r="DK350" s="67"/>
      <c r="DL350" s="67"/>
      <c r="DM350" s="67"/>
      <c r="DN350" s="67"/>
      <c r="DO350" s="67"/>
      <c r="DP350" s="67"/>
      <c r="DQ350" s="67"/>
      <c r="DR350" s="67"/>
      <c r="DS350" s="67"/>
      <c r="DT350" s="67"/>
      <c r="DU350" s="67"/>
      <c r="DV350" s="67"/>
      <c r="DW350" s="67"/>
      <c r="DX350" s="67"/>
      <c r="DY350" s="67"/>
      <c r="DZ350" s="67"/>
      <c r="EA350" s="67"/>
      <c r="EB350" s="67"/>
      <c r="EC350" s="67"/>
      <c r="ED350" s="67"/>
      <c r="EE350" s="67"/>
      <c r="EF350" s="67"/>
      <c r="EG350" s="67"/>
      <c r="EH350" s="67"/>
      <c r="EI350" s="67"/>
      <c r="EJ350" s="67"/>
      <c r="EK350" s="67"/>
      <c r="EL350" s="67"/>
      <c r="EM350" s="67"/>
      <c r="EN350" s="67"/>
      <c r="EO350" s="67"/>
      <c r="EP350" s="67"/>
      <c r="EQ350" s="67"/>
      <c r="ER350" s="67"/>
      <c r="ES350" s="67"/>
      <c r="ET350" s="67"/>
      <c r="EU350" s="67"/>
      <c r="EV350" s="67"/>
      <c r="EW350" s="67"/>
      <c r="EX350" s="67"/>
      <c r="EY350" s="67"/>
      <c r="EZ350" s="67"/>
      <c r="FA350" s="67"/>
      <c r="FB350" s="67"/>
      <c r="FC350" s="67"/>
      <c r="FD350" s="67"/>
      <c r="FE350" s="67"/>
      <c r="FF350" s="67"/>
      <c r="FG350" s="67"/>
      <c r="FH350" s="67"/>
      <c r="FI350" s="67"/>
      <c r="FJ350" s="67"/>
      <c r="FK350" s="67"/>
      <c r="FL350" s="67"/>
      <c r="FM350" s="67"/>
      <c r="FN350" s="67"/>
      <c r="FO350" s="67"/>
      <c r="FP350" s="67"/>
      <c r="FQ350" s="67"/>
      <c r="FR350" s="67"/>
      <c r="FS350" s="67"/>
      <c r="FT350" s="67"/>
      <c r="FU350" s="67"/>
      <c r="FV350" s="67"/>
      <c r="FW350" s="67"/>
      <c r="FX350" s="67"/>
      <c r="FY350" s="110"/>
      <c r="FZ350" s="110"/>
      <c r="GA350" s="110"/>
      <c r="GB350" s="110"/>
      <c r="GC350" s="110"/>
      <c r="GD350" s="110"/>
      <c r="GE350" s="110"/>
      <c r="GF350" s="110"/>
      <c r="GG350" s="110"/>
      <c r="GH350" s="110"/>
      <c r="GI350" s="110"/>
      <c r="GJ350" s="110"/>
      <c r="GK350" s="110"/>
      <c r="GL350" s="110"/>
      <c r="GM350" s="110"/>
      <c r="GN350" s="110"/>
      <c r="GO350" s="110"/>
      <c r="GP350" s="110"/>
      <c r="GQ350" s="110"/>
      <c r="GR350" s="110"/>
      <c r="GS350" s="110"/>
      <c r="GT350" s="110"/>
      <c r="GU350" s="110"/>
      <c r="GV350" s="110"/>
      <c r="GW350" s="110"/>
      <c r="GX350" s="110"/>
      <c r="GY350" s="110"/>
      <c r="GZ350" s="110"/>
      <c r="HA350" s="110"/>
      <c r="HB350" s="110"/>
      <c r="HC350" s="110"/>
      <c r="HD350" s="110"/>
      <c r="HE350" s="110"/>
      <c r="HF350" s="110"/>
      <c r="HG350" s="110"/>
      <c r="HH350" s="110"/>
      <c r="HI350" s="110"/>
      <c r="HJ350" s="110"/>
      <c r="HK350" s="242"/>
      <c r="HL350" s="242"/>
      <c r="HM350" s="242"/>
      <c r="HN350" s="242"/>
      <c r="HO350" s="242"/>
      <c r="HP350" s="242"/>
      <c r="HQ350" s="242"/>
    </row>
    <row r="351" spans="1:225" x14ac:dyDescent="0.2">
      <c r="A351" s="241" t="s">
        <v>107</v>
      </c>
      <c r="B351" s="476" t="s">
        <v>813</v>
      </c>
      <c r="C351" s="326" t="s">
        <v>786</v>
      </c>
      <c r="D351" s="279" t="s">
        <v>108</v>
      </c>
      <c r="E351" s="228"/>
      <c r="F351" s="471">
        <v>9</v>
      </c>
      <c r="G351" s="495"/>
      <c r="H351" s="471">
        <v>5</v>
      </c>
      <c r="I351" s="471">
        <v>56</v>
      </c>
      <c r="J351" s="471">
        <v>170</v>
      </c>
      <c r="K351" s="471">
        <v>0</v>
      </c>
      <c r="L351" s="471">
        <v>0</v>
      </c>
      <c r="M351" s="471">
        <v>14</v>
      </c>
      <c r="N351" s="471">
        <v>3</v>
      </c>
      <c r="O351" s="471">
        <v>0</v>
      </c>
      <c r="P351" s="471">
        <v>2</v>
      </c>
      <c r="Q351" s="471">
        <v>0</v>
      </c>
      <c r="R351" s="471">
        <v>33</v>
      </c>
      <c r="S351" s="471">
        <v>0</v>
      </c>
      <c r="T351" s="471">
        <v>0</v>
      </c>
      <c r="U351" s="471">
        <v>1</v>
      </c>
      <c r="V351" s="471">
        <v>0</v>
      </c>
      <c r="W351" s="471">
        <v>3</v>
      </c>
      <c r="X351" s="471">
        <v>16</v>
      </c>
      <c r="Y351" s="471">
        <v>130</v>
      </c>
      <c r="Z351" s="471">
        <v>0</v>
      </c>
      <c r="AA351" s="471">
        <v>12</v>
      </c>
      <c r="AB351" s="496">
        <v>454</v>
      </c>
      <c r="AC351" s="488">
        <v>1</v>
      </c>
      <c r="AD351" s="488">
        <v>1</v>
      </c>
      <c r="AE351" s="471">
        <v>0</v>
      </c>
      <c r="AF351" s="471">
        <v>0</v>
      </c>
      <c r="AG351" s="471">
        <v>0</v>
      </c>
      <c r="AH351" s="471">
        <v>0</v>
      </c>
      <c r="AI351" s="471">
        <v>0</v>
      </c>
      <c r="AJ351" s="471">
        <v>0</v>
      </c>
      <c r="AK351" s="471">
        <v>0</v>
      </c>
      <c r="AL351" s="471">
        <v>0</v>
      </c>
      <c r="AM351" s="496">
        <v>0</v>
      </c>
      <c r="AN351" s="471">
        <v>0</v>
      </c>
      <c r="AO351" s="471">
        <v>0</v>
      </c>
      <c r="AP351" s="471">
        <v>0</v>
      </c>
      <c r="AQ351" s="471">
        <v>0</v>
      </c>
      <c r="AR351" s="471">
        <v>0</v>
      </c>
      <c r="AS351" s="471">
        <v>0</v>
      </c>
      <c r="AT351" s="471">
        <v>0</v>
      </c>
      <c r="AU351" s="471">
        <v>0</v>
      </c>
      <c r="AV351" s="496">
        <v>0</v>
      </c>
      <c r="AW351" s="471">
        <v>41</v>
      </c>
      <c r="AX351" s="471">
        <v>7</v>
      </c>
      <c r="AY351" s="471">
        <v>0</v>
      </c>
      <c r="AZ351" s="471">
        <v>0</v>
      </c>
      <c r="BA351" s="471">
        <v>1</v>
      </c>
      <c r="BB351" s="471">
        <v>0</v>
      </c>
      <c r="BC351" s="471">
        <v>0</v>
      </c>
      <c r="BD351" s="471">
        <v>0</v>
      </c>
      <c r="BE351" s="496">
        <v>49</v>
      </c>
      <c r="BF351" s="471">
        <v>26</v>
      </c>
      <c r="BG351" s="471">
        <v>7</v>
      </c>
      <c r="BH351" s="471">
        <v>0</v>
      </c>
      <c r="BI351" s="471">
        <v>0</v>
      </c>
      <c r="BJ351" s="471">
        <v>0</v>
      </c>
      <c r="BK351" s="471">
        <v>0</v>
      </c>
      <c r="BL351" s="471">
        <v>0</v>
      </c>
      <c r="BM351" s="471">
        <v>0</v>
      </c>
      <c r="BN351" s="496">
        <v>33</v>
      </c>
      <c r="BO351" s="471">
        <v>41</v>
      </c>
      <c r="BP351" s="471">
        <v>7</v>
      </c>
      <c r="BQ351" s="471">
        <v>0</v>
      </c>
      <c r="BR351" s="471">
        <v>0</v>
      </c>
      <c r="BS351" s="471">
        <v>1</v>
      </c>
      <c r="BT351" s="471">
        <v>0</v>
      </c>
      <c r="BU351" s="471">
        <v>0</v>
      </c>
      <c r="BV351" s="471">
        <v>0</v>
      </c>
      <c r="BW351" s="496">
        <v>49</v>
      </c>
      <c r="BX351" s="471">
        <v>26</v>
      </c>
      <c r="BY351" s="471">
        <v>7</v>
      </c>
      <c r="BZ351" s="471">
        <v>0</v>
      </c>
      <c r="CA351" s="471">
        <v>0</v>
      </c>
      <c r="CB351" s="471">
        <v>0</v>
      </c>
      <c r="CC351" s="471">
        <v>0</v>
      </c>
      <c r="CD351" s="471">
        <v>0</v>
      </c>
      <c r="CE351" s="471">
        <v>0</v>
      </c>
      <c r="CF351" s="496">
        <v>33</v>
      </c>
      <c r="CG351" s="33"/>
      <c r="CH351" s="33"/>
      <c r="CI351" s="33"/>
      <c r="CJ351" s="110"/>
      <c r="CK351" s="110"/>
      <c r="CL351" s="110"/>
      <c r="CM351" s="110"/>
      <c r="CN351" s="110"/>
      <c r="CO351" s="67"/>
      <c r="CP351" s="67"/>
      <c r="CQ351" s="67"/>
      <c r="CR351" s="67"/>
      <c r="CS351" s="67"/>
      <c r="CT351" s="67"/>
      <c r="CU351" s="67"/>
      <c r="CV351" s="67"/>
      <c r="CW351" s="67"/>
      <c r="CX351" s="67"/>
      <c r="CY351" s="67"/>
      <c r="CZ351" s="67"/>
      <c r="DA351" s="67"/>
      <c r="DB351" s="67"/>
      <c r="DC351" s="67"/>
      <c r="DD351" s="67"/>
      <c r="DE351" s="67"/>
      <c r="DF351" s="67"/>
      <c r="DG351" s="67"/>
      <c r="DH351" s="67"/>
      <c r="DI351" s="67"/>
      <c r="DJ351" s="67"/>
      <c r="DK351" s="67"/>
      <c r="DL351" s="67"/>
      <c r="DM351" s="67"/>
      <c r="DN351" s="67"/>
      <c r="DO351" s="67"/>
      <c r="DP351" s="67"/>
      <c r="DQ351" s="67"/>
      <c r="DR351" s="67"/>
      <c r="DS351" s="67"/>
      <c r="DT351" s="67"/>
      <c r="DU351" s="67"/>
      <c r="DV351" s="67"/>
      <c r="DW351" s="67"/>
      <c r="DX351" s="67"/>
      <c r="DY351" s="67"/>
      <c r="DZ351" s="67"/>
      <c r="EA351" s="67"/>
      <c r="EB351" s="67"/>
      <c r="EC351" s="67"/>
      <c r="ED351" s="67"/>
      <c r="EE351" s="67"/>
      <c r="EF351" s="67"/>
      <c r="EG351" s="67"/>
      <c r="EH351" s="67"/>
      <c r="EI351" s="67"/>
      <c r="EJ351" s="67"/>
      <c r="EK351" s="67"/>
      <c r="EL351" s="67"/>
      <c r="EM351" s="67"/>
      <c r="EN351" s="67"/>
      <c r="EO351" s="67"/>
      <c r="EP351" s="67"/>
      <c r="EQ351" s="67"/>
      <c r="ER351" s="67"/>
      <c r="ES351" s="67"/>
      <c r="ET351" s="67"/>
      <c r="EU351" s="67"/>
      <c r="EV351" s="67"/>
      <c r="EW351" s="67"/>
      <c r="EX351" s="67"/>
      <c r="EY351" s="67"/>
      <c r="EZ351" s="67"/>
      <c r="FA351" s="67"/>
      <c r="FB351" s="67"/>
      <c r="FC351" s="67"/>
      <c r="FD351" s="67"/>
      <c r="FE351" s="67"/>
      <c r="FF351" s="67"/>
      <c r="FG351" s="67"/>
      <c r="FH351" s="67"/>
      <c r="FI351" s="67"/>
      <c r="FJ351" s="67"/>
      <c r="FK351" s="67"/>
      <c r="FL351" s="67"/>
      <c r="FM351" s="67"/>
      <c r="FN351" s="67"/>
      <c r="FO351" s="67"/>
      <c r="FP351" s="67"/>
      <c r="FQ351" s="67"/>
      <c r="FR351" s="67"/>
      <c r="FS351" s="67"/>
      <c r="FT351" s="67"/>
      <c r="FU351" s="67"/>
      <c r="FV351" s="67"/>
      <c r="FW351" s="67"/>
      <c r="FX351" s="67"/>
      <c r="FY351" s="110"/>
      <c r="FZ351" s="110"/>
      <c r="GA351" s="110"/>
      <c r="GB351" s="110"/>
      <c r="GC351" s="110"/>
      <c r="GD351" s="110"/>
      <c r="GE351" s="110"/>
      <c r="GF351" s="110"/>
      <c r="GG351" s="110"/>
      <c r="GH351" s="110"/>
      <c r="GI351" s="110"/>
      <c r="GJ351" s="110"/>
      <c r="GK351" s="110"/>
      <c r="GL351" s="110"/>
      <c r="GM351" s="110"/>
      <c r="GN351" s="110"/>
      <c r="GO351" s="110"/>
      <c r="GP351" s="110"/>
      <c r="GQ351" s="110"/>
      <c r="GR351" s="110"/>
      <c r="GS351" s="110"/>
      <c r="GT351" s="110"/>
      <c r="GU351" s="110"/>
      <c r="GV351" s="110"/>
      <c r="GW351" s="110"/>
      <c r="GX351" s="110"/>
      <c r="GY351" s="110"/>
      <c r="GZ351" s="110"/>
      <c r="HA351" s="110"/>
      <c r="HB351" s="110"/>
      <c r="HC351" s="110"/>
      <c r="HD351" s="110"/>
      <c r="HE351" s="110"/>
      <c r="HF351" s="110"/>
      <c r="HG351" s="110"/>
      <c r="HH351" s="110"/>
      <c r="HI351" s="110"/>
      <c r="HJ351" s="110"/>
      <c r="HK351" s="242"/>
      <c r="HL351" s="242"/>
      <c r="HM351" s="242"/>
      <c r="HN351" s="242"/>
      <c r="HO351" s="242"/>
      <c r="HP351" s="242"/>
      <c r="HQ351" s="242"/>
    </row>
    <row r="352" spans="1:225" x14ac:dyDescent="0.2">
      <c r="A352" s="241" t="s">
        <v>109</v>
      </c>
      <c r="B352" s="476" t="s">
        <v>814</v>
      </c>
      <c r="C352" s="326" t="s">
        <v>784</v>
      </c>
      <c r="D352" s="279" t="s">
        <v>110</v>
      </c>
      <c r="E352" s="228"/>
      <c r="F352" s="471">
        <v>310</v>
      </c>
      <c r="G352" s="495"/>
      <c r="H352" s="471">
        <v>10</v>
      </c>
      <c r="I352" s="471">
        <v>173</v>
      </c>
      <c r="J352" s="471">
        <v>487</v>
      </c>
      <c r="K352" s="471">
        <v>87</v>
      </c>
      <c r="L352" s="471">
        <v>13</v>
      </c>
      <c r="M352" s="471">
        <v>16</v>
      </c>
      <c r="N352" s="471">
        <v>2</v>
      </c>
      <c r="O352" s="471">
        <v>1</v>
      </c>
      <c r="P352" s="471">
        <v>10</v>
      </c>
      <c r="Q352" s="471">
        <v>64</v>
      </c>
      <c r="R352" s="471">
        <v>441</v>
      </c>
      <c r="S352" s="471">
        <v>0</v>
      </c>
      <c r="T352" s="471">
        <v>0</v>
      </c>
      <c r="U352" s="471">
        <v>4</v>
      </c>
      <c r="V352" s="471">
        <v>71</v>
      </c>
      <c r="W352" s="471">
        <v>38</v>
      </c>
      <c r="X352" s="471">
        <v>25</v>
      </c>
      <c r="Y352" s="471">
        <v>696</v>
      </c>
      <c r="Z352" s="471">
        <v>0</v>
      </c>
      <c r="AA352" s="471">
        <v>18</v>
      </c>
      <c r="AB352" s="496">
        <v>2466</v>
      </c>
      <c r="AC352" s="488">
        <v>1</v>
      </c>
      <c r="AD352" s="488">
        <v>1</v>
      </c>
      <c r="AE352" s="471">
        <v>64</v>
      </c>
      <c r="AF352" s="471">
        <v>0</v>
      </c>
      <c r="AG352" s="471">
        <v>0</v>
      </c>
      <c r="AH352" s="471">
        <v>0</v>
      </c>
      <c r="AI352" s="471">
        <v>0</v>
      </c>
      <c r="AJ352" s="471">
        <v>0</v>
      </c>
      <c r="AK352" s="471">
        <v>0</v>
      </c>
      <c r="AL352" s="471">
        <v>0</v>
      </c>
      <c r="AM352" s="496">
        <v>64</v>
      </c>
      <c r="AN352" s="471">
        <v>64</v>
      </c>
      <c r="AO352" s="471">
        <v>0</v>
      </c>
      <c r="AP352" s="471">
        <v>0</v>
      </c>
      <c r="AQ352" s="471">
        <v>0</v>
      </c>
      <c r="AR352" s="471">
        <v>0</v>
      </c>
      <c r="AS352" s="471">
        <v>0</v>
      </c>
      <c r="AT352" s="471">
        <v>0</v>
      </c>
      <c r="AU352" s="471">
        <v>0</v>
      </c>
      <c r="AV352" s="496">
        <v>64</v>
      </c>
      <c r="AW352" s="471">
        <v>514</v>
      </c>
      <c r="AX352" s="471">
        <v>97</v>
      </c>
      <c r="AY352" s="471">
        <v>35</v>
      </c>
      <c r="AZ352" s="471">
        <v>9</v>
      </c>
      <c r="BA352" s="471">
        <v>5</v>
      </c>
      <c r="BB352" s="471">
        <v>2</v>
      </c>
      <c r="BC352" s="471">
        <v>2</v>
      </c>
      <c r="BD352" s="471">
        <v>0</v>
      </c>
      <c r="BE352" s="496">
        <v>664</v>
      </c>
      <c r="BF352" s="471">
        <v>345</v>
      </c>
      <c r="BG352" s="471">
        <v>61</v>
      </c>
      <c r="BH352" s="471">
        <v>22</v>
      </c>
      <c r="BI352" s="471">
        <v>6</v>
      </c>
      <c r="BJ352" s="471">
        <v>4</v>
      </c>
      <c r="BK352" s="471">
        <v>2</v>
      </c>
      <c r="BL352" s="471">
        <v>1</v>
      </c>
      <c r="BM352" s="471">
        <v>0</v>
      </c>
      <c r="BN352" s="496">
        <v>441</v>
      </c>
      <c r="BO352" s="471">
        <v>578</v>
      </c>
      <c r="BP352" s="471">
        <v>97</v>
      </c>
      <c r="BQ352" s="471">
        <v>35</v>
      </c>
      <c r="BR352" s="471">
        <v>9</v>
      </c>
      <c r="BS352" s="471">
        <v>5</v>
      </c>
      <c r="BT352" s="471">
        <v>2</v>
      </c>
      <c r="BU352" s="471">
        <v>2</v>
      </c>
      <c r="BV352" s="471">
        <v>0</v>
      </c>
      <c r="BW352" s="496">
        <v>728</v>
      </c>
      <c r="BX352" s="471">
        <v>409</v>
      </c>
      <c r="BY352" s="471">
        <v>61</v>
      </c>
      <c r="BZ352" s="471">
        <v>22</v>
      </c>
      <c r="CA352" s="471">
        <v>6</v>
      </c>
      <c r="CB352" s="471">
        <v>4</v>
      </c>
      <c r="CC352" s="471">
        <v>2</v>
      </c>
      <c r="CD352" s="471">
        <v>1</v>
      </c>
      <c r="CE352" s="471">
        <v>0</v>
      </c>
      <c r="CF352" s="496">
        <v>505</v>
      </c>
      <c r="CG352" s="33"/>
      <c r="CH352" s="33"/>
      <c r="CI352" s="33"/>
      <c r="CJ352" s="110"/>
      <c r="CK352" s="110"/>
      <c r="CL352" s="110"/>
      <c r="CM352" s="110"/>
      <c r="CN352" s="110"/>
      <c r="CO352" s="67"/>
      <c r="CP352" s="67"/>
      <c r="CQ352" s="67"/>
      <c r="CR352" s="67"/>
      <c r="CS352" s="67"/>
      <c r="CT352" s="67"/>
      <c r="CU352" s="67"/>
      <c r="CV352" s="67"/>
      <c r="CW352" s="67"/>
      <c r="CX352" s="67"/>
      <c r="CY352" s="67"/>
      <c r="CZ352" s="67"/>
      <c r="DA352" s="67"/>
      <c r="DB352" s="67"/>
      <c r="DC352" s="67"/>
      <c r="DD352" s="67"/>
      <c r="DE352" s="67"/>
      <c r="DF352" s="67"/>
      <c r="DG352" s="67"/>
      <c r="DH352" s="67"/>
      <c r="DI352" s="67"/>
      <c r="DJ352" s="67"/>
      <c r="DK352" s="67"/>
      <c r="DL352" s="67"/>
      <c r="DM352" s="67"/>
      <c r="DN352" s="67"/>
      <c r="DO352" s="67"/>
      <c r="DP352" s="67"/>
      <c r="DQ352" s="67"/>
      <c r="DR352" s="67"/>
      <c r="DS352" s="67"/>
      <c r="DT352" s="67"/>
      <c r="DU352" s="67"/>
      <c r="DV352" s="67"/>
      <c r="DW352" s="67"/>
      <c r="DX352" s="67"/>
      <c r="DY352" s="67"/>
      <c r="DZ352" s="67"/>
      <c r="EA352" s="67"/>
      <c r="EB352" s="67"/>
      <c r="EC352" s="67"/>
      <c r="ED352" s="67"/>
      <c r="EE352" s="67"/>
      <c r="EF352" s="67"/>
      <c r="EG352" s="67"/>
      <c r="EH352" s="67"/>
      <c r="EI352" s="67"/>
      <c r="EJ352" s="67"/>
      <c r="EK352" s="67"/>
      <c r="EL352" s="67"/>
      <c r="EM352" s="67"/>
      <c r="EN352" s="67"/>
      <c r="EO352" s="67"/>
      <c r="EP352" s="67"/>
      <c r="EQ352" s="67"/>
      <c r="ER352" s="67"/>
      <c r="ES352" s="67"/>
      <c r="ET352" s="67"/>
      <c r="EU352" s="67"/>
      <c r="EV352" s="67"/>
      <c r="EW352" s="67"/>
      <c r="EX352" s="67"/>
      <c r="EY352" s="67"/>
      <c r="EZ352" s="67"/>
      <c r="FA352" s="67"/>
      <c r="FB352" s="67"/>
      <c r="FC352" s="67"/>
      <c r="FD352" s="67"/>
      <c r="FE352" s="67"/>
      <c r="FF352" s="67"/>
      <c r="FG352" s="67"/>
      <c r="FH352" s="67"/>
      <c r="FI352" s="67"/>
      <c r="FJ352" s="67"/>
      <c r="FK352" s="67"/>
      <c r="FL352" s="67"/>
      <c r="FM352" s="67"/>
      <c r="FN352" s="67"/>
      <c r="FO352" s="67"/>
      <c r="FP352" s="67"/>
      <c r="FQ352" s="67"/>
      <c r="FR352" s="67"/>
      <c r="FS352" s="67"/>
      <c r="FT352" s="67"/>
      <c r="FU352" s="67"/>
      <c r="FV352" s="67"/>
      <c r="FW352" s="67"/>
      <c r="FX352" s="67"/>
      <c r="FY352" s="110"/>
      <c r="FZ352" s="110"/>
      <c r="GA352" s="110"/>
      <c r="GB352" s="110"/>
      <c r="GC352" s="110"/>
      <c r="GD352" s="110"/>
      <c r="GE352" s="110"/>
      <c r="GF352" s="110"/>
      <c r="GG352" s="110"/>
      <c r="GH352" s="110"/>
      <c r="GI352" s="110"/>
      <c r="GJ352" s="110"/>
      <c r="GK352" s="110"/>
      <c r="GL352" s="110"/>
      <c r="GM352" s="110"/>
      <c r="GN352" s="110"/>
      <c r="GO352" s="110"/>
      <c r="GP352" s="110"/>
      <c r="GQ352" s="110"/>
      <c r="GR352" s="110"/>
      <c r="GS352" s="110"/>
      <c r="GT352" s="110"/>
      <c r="GU352" s="110"/>
      <c r="GV352" s="110"/>
      <c r="GW352" s="110"/>
      <c r="GX352" s="110"/>
      <c r="GY352" s="110"/>
      <c r="GZ352" s="110"/>
      <c r="HA352" s="110"/>
      <c r="HB352" s="110"/>
      <c r="HC352" s="110"/>
      <c r="HD352" s="110"/>
      <c r="HE352" s="110"/>
      <c r="HF352" s="110"/>
      <c r="HG352" s="110"/>
      <c r="HH352" s="110"/>
      <c r="HI352" s="110"/>
      <c r="HJ352" s="110"/>
      <c r="HK352" s="242"/>
      <c r="HL352" s="242"/>
      <c r="HM352" s="242"/>
      <c r="HN352" s="242"/>
      <c r="HO352" s="242"/>
      <c r="HP352" s="242"/>
      <c r="HQ352" s="242"/>
    </row>
    <row r="353" spans="1:225" x14ac:dyDescent="0.2">
      <c r="A353" s="241" t="s">
        <v>111</v>
      </c>
      <c r="B353" s="476" t="s">
        <v>815</v>
      </c>
      <c r="C353" s="326" t="s">
        <v>786</v>
      </c>
      <c r="D353" s="279" t="s">
        <v>112</v>
      </c>
      <c r="E353" s="228"/>
      <c r="F353" s="471">
        <v>22</v>
      </c>
      <c r="G353" s="495"/>
      <c r="H353" s="471">
        <v>0</v>
      </c>
      <c r="I353" s="471">
        <v>24</v>
      </c>
      <c r="J353" s="471">
        <v>126</v>
      </c>
      <c r="K353" s="471">
        <v>5</v>
      </c>
      <c r="L353" s="471">
        <v>0</v>
      </c>
      <c r="M353" s="471">
        <v>2</v>
      </c>
      <c r="N353" s="471">
        <v>0</v>
      </c>
      <c r="O353" s="471">
        <v>0</v>
      </c>
      <c r="P353" s="471">
        <v>1</v>
      </c>
      <c r="Q353" s="471">
        <v>9</v>
      </c>
      <c r="R353" s="471">
        <v>12</v>
      </c>
      <c r="S353" s="471">
        <v>0</v>
      </c>
      <c r="T353" s="471">
        <v>0</v>
      </c>
      <c r="U353" s="471">
        <v>2</v>
      </c>
      <c r="V353" s="471">
        <v>0</v>
      </c>
      <c r="W353" s="471">
        <v>8</v>
      </c>
      <c r="X353" s="471">
        <v>10</v>
      </c>
      <c r="Y353" s="471">
        <v>125</v>
      </c>
      <c r="Z353" s="471">
        <v>0</v>
      </c>
      <c r="AA353" s="471">
        <v>8</v>
      </c>
      <c r="AB353" s="496">
        <v>354</v>
      </c>
      <c r="AC353" s="488">
        <v>1</v>
      </c>
      <c r="AD353" s="488">
        <v>1</v>
      </c>
      <c r="AE353" s="471">
        <v>1</v>
      </c>
      <c r="AF353" s="471">
        <v>0</v>
      </c>
      <c r="AG353" s="471">
        <v>4</v>
      </c>
      <c r="AH353" s="471">
        <v>2</v>
      </c>
      <c r="AI353" s="471">
        <v>0</v>
      </c>
      <c r="AJ353" s="471">
        <v>2</v>
      </c>
      <c r="AK353" s="471">
        <v>0</v>
      </c>
      <c r="AL353" s="471">
        <v>0</v>
      </c>
      <c r="AM353" s="496">
        <v>9</v>
      </c>
      <c r="AN353" s="471">
        <v>1</v>
      </c>
      <c r="AO353" s="471">
        <v>0</v>
      </c>
      <c r="AP353" s="471">
        <v>4</v>
      </c>
      <c r="AQ353" s="471">
        <v>2</v>
      </c>
      <c r="AR353" s="471">
        <v>0</v>
      </c>
      <c r="AS353" s="471">
        <v>2</v>
      </c>
      <c r="AT353" s="471">
        <v>0</v>
      </c>
      <c r="AU353" s="471">
        <v>0</v>
      </c>
      <c r="AV353" s="496">
        <v>9</v>
      </c>
      <c r="AW353" s="471">
        <v>20</v>
      </c>
      <c r="AX353" s="471">
        <v>6</v>
      </c>
      <c r="AY353" s="471">
        <v>6</v>
      </c>
      <c r="AZ353" s="471">
        <v>0</v>
      </c>
      <c r="BA353" s="471">
        <v>0</v>
      </c>
      <c r="BB353" s="471">
        <v>0</v>
      </c>
      <c r="BC353" s="471">
        <v>0</v>
      </c>
      <c r="BD353" s="471">
        <v>0</v>
      </c>
      <c r="BE353" s="496">
        <v>32</v>
      </c>
      <c r="BF353" s="471">
        <v>6</v>
      </c>
      <c r="BG353" s="471">
        <v>3</v>
      </c>
      <c r="BH353" s="471">
        <v>3</v>
      </c>
      <c r="BI353" s="471">
        <v>0</v>
      </c>
      <c r="BJ353" s="471">
        <v>0</v>
      </c>
      <c r="BK353" s="471">
        <v>0</v>
      </c>
      <c r="BL353" s="471">
        <v>0</v>
      </c>
      <c r="BM353" s="471">
        <v>0</v>
      </c>
      <c r="BN353" s="496">
        <v>12</v>
      </c>
      <c r="BO353" s="471">
        <v>21</v>
      </c>
      <c r="BP353" s="471">
        <v>6</v>
      </c>
      <c r="BQ353" s="471">
        <v>10</v>
      </c>
      <c r="BR353" s="471">
        <v>2</v>
      </c>
      <c r="BS353" s="471">
        <v>0</v>
      </c>
      <c r="BT353" s="471">
        <v>2</v>
      </c>
      <c r="BU353" s="471">
        <v>0</v>
      </c>
      <c r="BV353" s="471">
        <v>0</v>
      </c>
      <c r="BW353" s="496">
        <v>41</v>
      </c>
      <c r="BX353" s="471">
        <v>7</v>
      </c>
      <c r="BY353" s="471">
        <v>3</v>
      </c>
      <c r="BZ353" s="471">
        <v>7</v>
      </c>
      <c r="CA353" s="471">
        <v>2</v>
      </c>
      <c r="CB353" s="471">
        <v>0</v>
      </c>
      <c r="CC353" s="471">
        <v>2</v>
      </c>
      <c r="CD353" s="471">
        <v>0</v>
      </c>
      <c r="CE353" s="471">
        <v>0</v>
      </c>
      <c r="CF353" s="496">
        <v>21</v>
      </c>
      <c r="CG353" s="33"/>
      <c r="CH353" s="33"/>
      <c r="CI353" s="33"/>
      <c r="CJ353" s="110"/>
      <c r="CK353" s="110"/>
      <c r="CL353" s="110"/>
      <c r="CM353" s="110"/>
      <c r="CN353" s="110"/>
      <c r="CO353" s="67"/>
      <c r="CP353" s="67"/>
      <c r="CQ353" s="67"/>
      <c r="CR353" s="67"/>
      <c r="CS353" s="67"/>
      <c r="CT353" s="67"/>
      <c r="CU353" s="67"/>
      <c r="CV353" s="67"/>
      <c r="CW353" s="67"/>
      <c r="CX353" s="67"/>
      <c r="CY353" s="67"/>
      <c r="CZ353" s="67"/>
      <c r="DA353" s="67"/>
      <c r="DB353" s="67"/>
      <c r="DC353" s="67"/>
      <c r="DD353" s="67"/>
      <c r="DE353" s="67"/>
      <c r="DF353" s="67"/>
      <c r="DG353" s="67"/>
      <c r="DH353" s="67"/>
      <c r="DI353" s="67"/>
      <c r="DJ353" s="67"/>
      <c r="DK353" s="67"/>
      <c r="DL353" s="67"/>
      <c r="DM353" s="67"/>
      <c r="DN353" s="67"/>
      <c r="DO353" s="67"/>
      <c r="DP353" s="67"/>
      <c r="DQ353" s="67"/>
      <c r="DR353" s="67"/>
      <c r="DS353" s="67"/>
      <c r="DT353" s="67"/>
      <c r="DU353" s="67"/>
      <c r="DV353" s="67"/>
      <c r="DW353" s="67"/>
      <c r="DX353" s="67"/>
      <c r="DY353" s="67"/>
      <c r="DZ353" s="67"/>
      <c r="EA353" s="67"/>
      <c r="EB353" s="67"/>
      <c r="EC353" s="67"/>
      <c r="ED353" s="67"/>
      <c r="EE353" s="67"/>
      <c r="EF353" s="67"/>
      <c r="EG353" s="67"/>
      <c r="EH353" s="67"/>
      <c r="EI353" s="67"/>
      <c r="EJ353" s="67"/>
      <c r="EK353" s="67"/>
      <c r="EL353" s="67"/>
      <c r="EM353" s="67"/>
      <c r="EN353" s="67"/>
      <c r="EO353" s="67"/>
      <c r="EP353" s="67"/>
      <c r="EQ353" s="67"/>
      <c r="ER353" s="67"/>
      <c r="ES353" s="67"/>
      <c r="ET353" s="67"/>
      <c r="EU353" s="67"/>
      <c r="EV353" s="67"/>
      <c r="EW353" s="67"/>
      <c r="EX353" s="67"/>
      <c r="EY353" s="67"/>
      <c r="EZ353" s="67"/>
      <c r="FA353" s="67"/>
      <c r="FB353" s="67"/>
      <c r="FC353" s="67"/>
      <c r="FD353" s="67"/>
      <c r="FE353" s="67"/>
      <c r="FF353" s="67"/>
      <c r="FG353" s="67"/>
      <c r="FH353" s="67"/>
      <c r="FI353" s="67"/>
      <c r="FJ353" s="67"/>
      <c r="FK353" s="67"/>
      <c r="FL353" s="67"/>
      <c r="FM353" s="67"/>
      <c r="FN353" s="67"/>
      <c r="FO353" s="67"/>
      <c r="FP353" s="67"/>
      <c r="FQ353" s="67"/>
      <c r="FR353" s="67"/>
      <c r="FS353" s="67"/>
      <c r="FT353" s="67"/>
      <c r="FU353" s="67"/>
      <c r="FV353" s="67"/>
      <c r="FW353" s="67"/>
      <c r="FX353" s="67"/>
      <c r="FY353" s="110"/>
      <c r="FZ353" s="110"/>
      <c r="GA353" s="110"/>
      <c r="GB353" s="110"/>
      <c r="GC353" s="110"/>
      <c r="GD353" s="110"/>
      <c r="GE353" s="110"/>
      <c r="GF353" s="110"/>
      <c r="GG353" s="110"/>
      <c r="GH353" s="110"/>
      <c r="GI353" s="110"/>
      <c r="GJ353" s="110"/>
      <c r="GK353" s="110"/>
      <c r="GL353" s="110"/>
      <c r="GM353" s="110"/>
      <c r="GN353" s="110"/>
      <c r="GO353" s="110"/>
      <c r="GP353" s="110"/>
      <c r="GQ353" s="110"/>
      <c r="GR353" s="110"/>
      <c r="GS353" s="110"/>
      <c r="GT353" s="110"/>
      <c r="GU353" s="110"/>
      <c r="GV353" s="110"/>
      <c r="GW353" s="110"/>
      <c r="GX353" s="110"/>
      <c r="GY353" s="110"/>
      <c r="GZ353" s="110"/>
      <c r="HA353" s="110"/>
      <c r="HB353" s="110"/>
      <c r="HC353" s="110"/>
      <c r="HD353" s="110"/>
      <c r="HE353" s="110"/>
      <c r="HF353" s="110"/>
      <c r="HG353" s="110"/>
      <c r="HH353" s="110"/>
      <c r="HI353" s="110"/>
      <c r="HJ353" s="110"/>
      <c r="HK353" s="242"/>
      <c r="HL353" s="242"/>
      <c r="HM353" s="242"/>
      <c r="HN353" s="242"/>
      <c r="HO353" s="242"/>
      <c r="HP353" s="242"/>
      <c r="HQ353" s="242"/>
    </row>
    <row r="354" spans="1:225" x14ac:dyDescent="0.2">
      <c r="A354" s="241" t="s">
        <v>113</v>
      </c>
      <c r="B354" s="476" t="s">
        <v>816</v>
      </c>
      <c r="C354" s="326" t="s">
        <v>801</v>
      </c>
      <c r="D354" s="279" t="s">
        <v>817</v>
      </c>
      <c r="E354" s="228"/>
      <c r="F354" s="471">
        <v>67</v>
      </c>
      <c r="G354" s="495"/>
      <c r="H354" s="471">
        <v>10</v>
      </c>
      <c r="I354" s="471">
        <v>266</v>
      </c>
      <c r="J354" s="471">
        <v>1017</v>
      </c>
      <c r="K354" s="471">
        <v>9</v>
      </c>
      <c r="L354" s="471">
        <v>3</v>
      </c>
      <c r="M354" s="471">
        <v>25</v>
      </c>
      <c r="N354" s="471">
        <v>11</v>
      </c>
      <c r="O354" s="471">
        <v>12</v>
      </c>
      <c r="P354" s="471">
        <v>6</v>
      </c>
      <c r="Q354" s="471">
        <v>2000</v>
      </c>
      <c r="R354" s="471">
        <v>1664</v>
      </c>
      <c r="S354" s="471">
        <v>180</v>
      </c>
      <c r="T354" s="471">
        <v>1</v>
      </c>
      <c r="U354" s="471">
        <v>1</v>
      </c>
      <c r="V354" s="471">
        <v>33</v>
      </c>
      <c r="W354" s="471">
        <v>26</v>
      </c>
      <c r="X354" s="471">
        <v>35</v>
      </c>
      <c r="Y354" s="471">
        <v>525</v>
      </c>
      <c r="Z354" s="471">
        <v>0</v>
      </c>
      <c r="AA354" s="471">
        <v>74</v>
      </c>
      <c r="AB354" s="496">
        <v>5965</v>
      </c>
      <c r="AC354" s="488">
        <v>1</v>
      </c>
      <c r="AD354" s="488">
        <v>3</v>
      </c>
      <c r="AE354" s="471">
        <v>917</v>
      </c>
      <c r="AF354" s="471">
        <v>16</v>
      </c>
      <c r="AG354" s="471">
        <v>154</v>
      </c>
      <c r="AH354" s="471">
        <v>881</v>
      </c>
      <c r="AI354" s="471">
        <v>19</v>
      </c>
      <c r="AJ354" s="471">
        <v>3</v>
      </c>
      <c r="AK354" s="471">
        <v>2</v>
      </c>
      <c r="AL354" s="471">
        <v>7</v>
      </c>
      <c r="AM354" s="496">
        <v>1999</v>
      </c>
      <c r="AN354" s="471">
        <v>917</v>
      </c>
      <c r="AO354" s="471">
        <v>16</v>
      </c>
      <c r="AP354" s="471">
        <v>153</v>
      </c>
      <c r="AQ354" s="471">
        <v>882</v>
      </c>
      <c r="AR354" s="471">
        <v>19</v>
      </c>
      <c r="AS354" s="471">
        <v>3</v>
      </c>
      <c r="AT354" s="471">
        <v>2</v>
      </c>
      <c r="AU354" s="471">
        <v>8</v>
      </c>
      <c r="AV354" s="496">
        <v>2000</v>
      </c>
      <c r="AW354" s="471">
        <v>452</v>
      </c>
      <c r="AX354" s="471">
        <v>455</v>
      </c>
      <c r="AY354" s="471">
        <v>761</v>
      </c>
      <c r="AZ354" s="471">
        <v>330</v>
      </c>
      <c r="BA354" s="471">
        <v>95</v>
      </c>
      <c r="BB354" s="471">
        <v>14</v>
      </c>
      <c r="BC354" s="471">
        <v>4</v>
      </c>
      <c r="BD354" s="471">
        <v>0</v>
      </c>
      <c r="BE354" s="496">
        <v>2111</v>
      </c>
      <c r="BF354" s="471">
        <v>337</v>
      </c>
      <c r="BG354" s="471">
        <v>363</v>
      </c>
      <c r="BH354" s="471">
        <v>616</v>
      </c>
      <c r="BI354" s="471">
        <v>267</v>
      </c>
      <c r="BJ354" s="471">
        <v>71</v>
      </c>
      <c r="BK354" s="471">
        <v>8</v>
      </c>
      <c r="BL354" s="471">
        <v>2</v>
      </c>
      <c r="BM354" s="471">
        <v>0</v>
      </c>
      <c r="BN354" s="496">
        <v>1664</v>
      </c>
      <c r="BO354" s="471">
        <v>1369</v>
      </c>
      <c r="BP354" s="471">
        <v>471</v>
      </c>
      <c r="BQ354" s="471">
        <v>915</v>
      </c>
      <c r="BR354" s="471">
        <v>1211</v>
      </c>
      <c r="BS354" s="471">
        <v>114</v>
      </c>
      <c r="BT354" s="471">
        <v>17</v>
      </c>
      <c r="BU354" s="471">
        <v>6</v>
      </c>
      <c r="BV354" s="471">
        <v>7</v>
      </c>
      <c r="BW354" s="496">
        <v>4110</v>
      </c>
      <c r="BX354" s="471">
        <v>1254</v>
      </c>
      <c r="BY354" s="471">
        <v>379</v>
      </c>
      <c r="BZ354" s="471">
        <v>769</v>
      </c>
      <c r="CA354" s="471">
        <v>1149</v>
      </c>
      <c r="CB354" s="471">
        <v>90</v>
      </c>
      <c r="CC354" s="471">
        <v>11</v>
      </c>
      <c r="CD354" s="471">
        <v>4</v>
      </c>
      <c r="CE354" s="471">
        <v>8</v>
      </c>
      <c r="CF354" s="496">
        <v>3664</v>
      </c>
      <c r="CG354" s="33"/>
      <c r="CH354" s="33"/>
      <c r="CI354" s="33"/>
      <c r="CJ354" s="110"/>
      <c r="CK354" s="110"/>
      <c r="CL354" s="110"/>
      <c r="CM354" s="110"/>
      <c r="CN354" s="110"/>
      <c r="CO354" s="67"/>
      <c r="CP354" s="67"/>
      <c r="CQ354" s="67"/>
      <c r="CR354" s="67"/>
      <c r="CS354" s="67"/>
      <c r="CT354" s="67"/>
      <c r="CU354" s="67"/>
      <c r="CV354" s="67"/>
      <c r="CW354" s="67"/>
      <c r="CX354" s="67"/>
      <c r="CY354" s="67"/>
      <c r="CZ354" s="67"/>
      <c r="DA354" s="67"/>
      <c r="DB354" s="67"/>
      <c r="DC354" s="67"/>
      <c r="DD354" s="67"/>
      <c r="DE354" s="67"/>
      <c r="DF354" s="67"/>
      <c r="DG354" s="67"/>
      <c r="DH354" s="67"/>
      <c r="DI354" s="67"/>
      <c r="DJ354" s="67"/>
      <c r="DK354" s="67"/>
      <c r="DL354" s="67"/>
      <c r="DM354" s="67"/>
      <c r="DN354" s="67"/>
      <c r="DO354" s="67"/>
      <c r="DP354" s="67"/>
      <c r="DQ354" s="67"/>
      <c r="DR354" s="67"/>
      <c r="DS354" s="67"/>
      <c r="DT354" s="67"/>
      <c r="DU354" s="67"/>
      <c r="DV354" s="67"/>
      <c r="DW354" s="67"/>
      <c r="DX354" s="67"/>
      <c r="DY354" s="67"/>
      <c r="DZ354" s="67"/>
      <c r="EA354" s="67"/>
      <c r="EB354" s="67"/>
      <c r="EC354" s="67"/>
      <c r="ED354" s="67"/>
      <c r="EE354" s="67"/>
      <c r="EF354" s="67"/>
      <c r="EG354" s="67"/>
      <c r="EH354" s="67"/>
      <c r="EI354" s="67"/>
      <c r="EJ354" s="67"/>
      <c r="EK354" s="67"/>
      <c r="EL354" s="67"/>
      <c r="EM354" s="67"/>
      <c r="EN354" s="67"/>
      <c r="EO354" s="67"/>
      <c r="EP354" s="67"/>
      <c r="EQ354" s="67"/>
      <c r="ER354" s="67"/>
      <c r="ES354" s="67"/>
      <c r="ET354" s="67"/>
      <c r="EU354" s="67"/>
      <c r="EV354" s="67"/>
      <c r="EW354" s="67"/>
      <c r="EX354" s="67"/>
      <c r="EY354" s="67"/>
      <c r="EZ354" s="67"/>
      <c r="FA354" s="67"/>
      <c r="FB354" s="67"/>
      <c r="FC354" s="67"/>
      <c r="FD354" s="67"/>
      <c r="FE354" s="67"/>
      <c r="FF354" s="67"/>
      <c r="FG354" s="67"/>
      <c r="FH354" s="67"/>
      <c r="FI354" s="67"/>
      <c r="FJ354" s="67"/>
      <c r="FK354" s="67"/>
      <c r="FL354" s="67"/>
      <c r="FM354" s="67"/>
      <c r="FN354" s="67"/>
      <c r="FO354" s="67"/>
      <c r="FP354" s="67"/>
      <c r="FQ354" s="67"/>
      <c r="FR354" s="67"/>
      <c r="FS354" s="67"/>
      <c r="FT354" s="67"/>
      <c r="FU354" s="67"/>
      <c r="FV354" s="67"/>
      <c r="FW354" s="67"/>
      <c r="FX354" s="67"/>
      <c r="FY354" s="110"/>
      <c r="FZ354" s="110"/>
      <c r="GA354" s="110"/>
      <c r="GB354" s="110"/>
      <c r="GC354" s="110"/>
      <c r="GD354" s="110"/>
      <c r="GE354" s="110"/>
      <c r="GF354" s="110"/>
      <c r="GG354" s="110"/>
      <c r="GH354" s="110"/>
      <c r="GI354" s="110"/>
      <c r="GJ354" s="110"/>
      <c r="GK354" s="110"/>
      <c r="GL354" s="110"/>
      <c r="GM354" s="110"/>
      <c r="GN354" s="110"/>
      <c r="GO354" s="110"/>
      <c r="GP354" s="110"/>
      <c r="GQ354" s="110"/>
      <c r="GR354" s="110"/>
      <c r="GS354" s="110"/>
      <c r="GT354" s="110"/>
      <c r="GU354" s="110"/>
      <c r="GV354" s="110"/>
      <c r="GW354" s="110"/>
      <c r="GX354" s="110"/>
      <c r="GY354" s="110"/>
      <c r="GZ354" s="110"/>
      <c r="HA354" s="110"/>
      <c r="HB354" s="110"/>
      <c r="HC354" s="110"/>
      <c r="HD354" s="110"/>
      <c r="HE354" s="110"/>
      <c r="HF354" s="110"/>
      <c r="HG354" s="110"/>
      <c r="HH354" s="110"/>
      <c r="HI354" s="110"/>
      <c r="HJ354" s="110"/>
      <c r="HK354" s="242"/>
      <c r="HL354" s="242"/>
      <c r="HM354" s="242"/>
      <c r="HN354" s="242"/>
      <c r="HO354" s="242"/>
      <c r="HP354" s="242"/>
      <c r="HQ354" s="242"/>
    </row>
    <row r="355" spans="1:225" x14ac:dyDescent="0.2">
      <c r="A355" s="241" t="s">
        <v>114</v>
      </c>
      <c r="B355" s="476" t="s">
        <v>818</v>
      </c>
      <c r="C355" s="326" t="s">
        <v>782</v>
      </c>
      <c r="D355" s="279" t="s">
        <v>819</v>
      </c>
      <c r="E355" s="228"/>
      <c r="F355" s="471">
        <v>103</v>
      </c>
      <c r="G355" s="495"/>
      <c r="H355" s="471">
        <v>0</v>
      </c>
      <c r="I355" s="471">
        <v>56</v>
      </c>
      <c r="J355" s="471">
        <v>148</v>
      </c>
      <c r="K355" s="471">
        <v>13</v>
      </c>
      <c r="L355" s="471">
        <v>1</v>
      </c>
      <c r="M355" s="471">
        <v>7</v>
      </c>
      <c r="N355" s="471">
        <v>1</v>
      </c>
      <c r="O355" s="471">
        <v>0</v>
      </c>
      <c r="P355" s="471">
        <v>4</v>
      </c>
      <c r="Q355" s="471">
        <v>1</v>
      </c>
      <c r="R355" s="471">
        <v>24</v>
      </c>
      <c r="S355" s="471">
        <v>268</v>
      </c>
      <c r="T355" s="471">
        <v>1</v>
      </c>
      <c r="U355" s="471">
        <v>0</v>
      </c>
      <c r="V355" s="471">
        <v>24</v>
      </c>
      <c r="W355" s="471">
        <v>4</v>
      </c>
      <c r="X355" s="471">
        <v>16</v>
      </c>
      <c r="Y355" s="471">
        <v>223</v>
      </c>
      <c r="Z355" s="471">
        <v>0</v>
      </c>
      <c r="AA355" s="471">
        <v>11</v>
      </c>
      <c r="AB355" s="496">
        <v>905</v>
      </c>
      <c r="AC355" s="488">
        <v>2</v>
      </c>
      <c r="AD355" s="488">
        <v>2</v>
      </c>
      <c r="AE355" s="471">
        <v>1</v>
      </c>
      <c r="AF355" s="471">
        <v>0</v>
      </c>
      <c r="AG355" s="471">
        <v>0</v>
      </c>
      <c r="AH355" s="471">
        <v>0</v>
      </c>
      <c r="AI355" s="471">
        <v>0</v>
      </c>
      <c r="AJ355" s="471">
        <v>0</v>
      </c>
      <c r="AK355" s="471">
        <v>0</v>
      </c>
      <c r="AL355" s="471">
        <v>0</v>
      </c>
      <c r="AM355" s="496">
        <v>1</v>
      </c>
      <c r="AN355" s="471">
        <v>1</v>
      </c>
      <c r="AO355" s="471">
        <v>0</v>
      </c>
      <c r="AP355" s="471">
        <v>0</v>
      </c>
      <c r="AQ355" s="471">
        <v>0</v>
      </c>
      <c r="AR355" s="471">
        <v>0</v>
      </c>
      <c r="AS355" s="471">
        <v>0</v>
      </c>
      <c r="AT355" s="471">
        <v>0</v>
      </c>
      <c r="AU355" s="471">
        <v>0</v>
      </c>
      <c r="AV355" s="496">
        <v>1</v>
      </c>
      <c r="AW355" s="471">
        <v>1</v>
      </c>
      <c r="AX355" s="471">
        <v>7</v>
      </c>
      <c r="AY355" s="471">
        <v>9</v>
      </c>
      <c r="AZ355" s="471">
        <v>6</v>
      </c>
      <c r="BA355" s="471">
        <v>1</v>
      </c>
      <c r="BB355" s="471">
        <v>0</v>
      </c>
      <c r="BC355" s="471">
        <v>0</v>
      </c>
      <c r="BD355" s="471">
        <v>0</v>
      </c>
      <c r="BE355" s="496">
        <v>24</v>
      </c>
      <c r="BF355" s="471">
        <v>1</v>
      </c>
      <c r="BG355" s="471">
        <v>7</v>
      </c>
      <c r="BH355" s="471">
        <v>9</v>
      </c>
      <c r="BI355" s="471">
        <v>6</v>
      </c>
      <c r="BJ355" s="471">
        <v>1</v>
      </c>
      <c r="BK355" s="471">
        <v>0</v>
      </c>
      <c r="BL355" s="471">
        <v>0</v>
      </c>
      <c r="BM355" s="471">
        <v>0</v>
      </c>
      <c r="BN355" s="496">
        <v>24</v>
      </c>
      <c r="BO355" s="471">
        <v>2</v>
      </c>
      <c r="BP355" s="471">
        <v>7</v>
      </c>
      <c r="BQ355" s="471">
        <v>9</v>
      </c>
      <c r="BR355" s="471">
        <v>6</v>
      </c>
      <c r="BS355" s="471">
        <v>1</v>
      </c>
      <c r="BT355" s="471">
        <v>0</v>
      </c>
      <c r="BU355" s="471">
        <v>0</v>
      </c>
      <c r="BV355" s="471">
        <v>0</v>
      </c>
      <c r="BW355" s="496">
        <v>25</v>
      </c>
      <c r="BX355" s="471">
        <v>2</v>
      </c>
      <c r="BY355" s="471">
        <v>7</v>
      </c>
      <c r="BZ355" s="471">
        <v>9</v>
      </c>
      <c r="CA355" s="471">
        <v>6</v>
      </c>
      <c r="CB355" s="471">
        <v>1</v>
      </c>
      <c r="CC355" s="471">
        <v>0</v>
      </c>
      <c r="CD355" s="471">
        <v>0</v>
      </c>
      <c r="CE355" s="471">
        <v>0</v>
      </c>
      <c r="CF355" s="496">
        <v>25</v>
      </c>
      <c r="CG355" s="33"/>
      <c r="CH355" s="33"/>
      <c r="CI355" s="33"/>
      <c r="CJ355" s="110"/>
      <c r="CK355" s="110"/>
      <c r="CL355" s="110"/>
      <c r="CM355" s="110"/>
      <c r="CN355" s="110"/>
      <c r="CO355" s="67"/>
      <c r="CP355" s="67"/>
      <c r="CQ355" s="67"/>
      <c r="CR355" s="67"/>
      <c r="CS355" s="67"/>
      <c r="CT355" s="67"/>
      <c r="CU355" s="67"/>
      <c r="CV355" s="67"/>
      <c r="CW355" s="67"/>
      <c r="CX355" s="67"/>
      <c r="CY355" s="67"/>
      <c r="CZ355" s="67"/>
      <c r="DA355" s="67"/>
      <c r="DB355" s="67"/>
      <c r="DC355" s="67"/>
      <c r="DD355" s="67"/>
      <c r="DE355" s="67"/>
      <c r="DF355" s="67"/>
      <c r="DG355" s="67"/>
      <c r="DH355" s="67"/>
      <c r="DI355" s="67"/>
      <c r="DJ355" s="67"/>
      <c r="DK355" s="67"/>
      <c r="DL355" s="67"/>
      <c r="DM355" s="67"/>
      <c r="DN355" s="67"/>
      <c r="DO355" s="67"/>
      <c r="DP355" s="67"/>
      <c r="DQ355" s="67"/>
      <c r="DR355" s="67"/>
      <c r="DS355" s="67"/>
      <c r="DT355" s="67"/>
      <c r="DU355" s="67"/>
      <c r="DV355" s="67"/>
      <c r="DW355" s="67"/>
      <c r="DX355" s="67"/>
      <c r="DY355" s="67"/>
      <c r="DZ355" s="67"/>
      <c r="EA355" s="67"/>
      <c r="EB355" s="67"/>
      <c r="EC355" s="67"/>
      <c r="ED355" s="67"/>
      <c r="EE355" s="67"/>
      <c r="EF355" s="67"/>
      <c r="EG355" s="67"/>
      <c r="EH355" s="67"/>
      <c r="EI355" s="67"/>
      <c r="EJ355" s="67"/>
      <c r="EK355" s="67"/>
      <c r="EL355" s="67"/>
      <c r="EM355" s="67"/>
      <c r="EN355" s="67"/>
      <c r="EO355" s="67"/>
      <c r="EP355" s="67"/>
      <c r="EQ355" s="67"/>
      <c r="ER355" s="67"/>
      <c r="ES355" s="67"/>
      <c r="ET355" s="67"/>
      <c r="EU355" s="67"/>
      <c r="EV355" s="67"/>
      <c r="EW355" s="67"/>
      <c r="EX355" s="67"/>
      <c r="EY355" s="67"/>
      <c r="EZ355" s="67"/>
      <c r="FA355" s="67"/>
      <c r="FB355" s="67"/>
      <c r="FC355" s="67"/>
      <c r="FD355" s="67"/>
      <c r="FE355" s="67"/>
      <c r="FF355" s="67"/>
      <c r="FG355" s="67"/>
      <c r="FH355" s="67"/>
      <c r="FI355" s="67"/>
      <c r="FJ355" s="67"/>
      <c r="FK355" s="67"/>
      <c r="FL355" s="67"/>
      <c r="FM355" s="67"/>
      <c r="FN355" s="67"/>
      <c r="FO355" s="67"/>
      <c r="FP355" s="67"/>
      <c r="FQ355" s="67"/>
      <c r="FR355" s="67"/>
      <c r="FS355" s="67"/>
      <c r="FT355" s="67"/>
      <c r="FU355" s="67"/>
      <c r="FV355" s="67"/>
      <c r="FW355" s="67"/>
      <c r="FX355" s="67"/>
      <c r="FY355" s="110"/>
      <c r="FZ355" s="110"/>
      <c r="GA355" s="110"/>
      <c r="GB355" s="110"/>
      <c r="GC355" s="110"/>
      <c r="GD355" s="110"/>
      <c r="GE355" s="110"/>
      <c r="GF355" s="110"/>
      <c r="GG355" s="110"/>
      <c r="GH355" s="110"/>
      <c r="GI355" s="110"/>
      <c r="GJ355" s="110"/>
      <c r="GK355" s="110"/>
      <c r="GL355" s="110"/>
      <c r="GM355" s="110"/>
      <c r="GN355" s="110"/>
      <c r="GO355" s="110"/>
      <c r="GP355" s="110"/>
      <c r="GQ355" s="110"/>
      <c r="GR355" s="110"/>
      <c r="GS355" s="110"/>
      <c r="GT355" s="110"/>
      <c r="GU355" s="110"/>
      <c r="GV355" s="110"/>
      <c r="GW355" s="110"/>
      <c r="GX355" s="110"/>
      <c r="GY355" s="110"/>
      <c r="GZ355" s="110"/>
      <c r="HA355" s="110"/>
      <c r="HB355" s="110"/>
      <c r="HC355" s="110"/>
      <c r="HD355" s="110"/>
      <c r="HE355" s="110"/>
      <c r="HF355" s="110"/>
      <c r="HG355" s="110"/>
      <c r="HH355" s="110"/>
      <c r="HI355" s="110"/>
      <c r="HJ355" s="110"/>
      <c r="HK355" s="242"/>
      <c r="HL355" s="242"/>
      <c r="HM355" s="242"/>
      <c r="HN355" s="242"/>
      <c r="HO355" s="242"/>
      <c r="HP355" s="242"/>
      <c r="HQ355" s="242"/>
    </row>
    <row r="356" spans="1:225" x14ac:dyDescent="0.2">
      <c r="A356" s="241" t="s">
        <v>115</v>
      </c>
      <c r="B356" s="476" t="s">
        <v>820</v>
      </c>
      <c r="C356" s="326" t="s">
        <v>794</v>
      </c>
      <c r="D356" s="279" t="s">
        <v>116</v>
      </c>
      <c r="E356" s="228"/>
      <c r="F356" s="471">
        <v>411</v>
      </c>
      <c r="G356" s="495"/>
      <c r="H356" s="471">
        <v>25</v>
      </c>
      <c r="I356" s="471">
        <v>237</v>
      </c>
      <c r="J356" s="471">
        <v>468</v>
      </c>
      <c r="K356" s="471">
        <v>186</v>
      </c>
      <c r="L356" s="471">
        <v>11</v>
      </c>
      <c r="M356" s="471">
        <v>28</v>
      </c>
      <c r="N356" s="471">
        <v>11</v>
      </c>
      <c r="O356" s="471">
        <v>2</v>
      </c>
      <c r="P356" s="471">
        <v>25</v>
      </c>
      <c r="Q356" s="471">
        <v>213</v>
      </c>
      <c r="R356" s="471">
        <v>817</v>
      </c>
      <c r="S356" s="471">
        <v>1</v>
      </c>
      <c r="T356" s="471">
        <v>6</v>
      </c>
      <c r="U356" s="471">
        <v>72</v>
      </c>
      <c r="V356" s="471">
        <v>38</v>
      </c>
      <c r="W356" s="471">
        <v>77</v>
      </c>
      <c r="X356" s="471">
        <v>44</v>
      </c>
      <c r="Y356" s="471">
        <v>936</v>
      </c>
      <c r="Z356" s="471">
        <v>5</v>
      </c>
      <c r="AA356" s="471">
        <v>43</v>
      </c>
      <c r="AB356" s="496">
        <v>3656</v>
      </c>
      <c r="AC356" s="488">
        <v>1</v>
      </c>
      <c r="AD356" s="488">
        <v>1</v>
      </c>
      <c r="AE356" s="471">
        <v>63</v>
      </c>
      <c r="AF356" s="471">
        <v>0</v>
      </c>
      <c r="AG356" s="471">
        <v>11</v>
      </c>
      <c r="AH356" s="471">
        <v>1</v>
      </c>
      <c r="AI356" s="471">
        <v>0</v>
      </c>
      <c r="AJ356" s="471">
        <v>0</v>
      </c>
      <c r="AK356" s="471">
        <v>1</v>
      </c>
      <c r="AL356" s="471">
        <v>0</v>
      </c>
      <c r="AM356" s="496">
        <v>76</v>
      </c>
      <c r="AN356" s="471">
        <v>65</v>
      </c>
      <c r="AO356" s="471">
        <v>102</v>
      </c>
      <c r="AP356" s="471">
        <v>44</v>
      </c>
      <c r="AQ356" s="471">
        <v>1</v>
      </c>
      <c r="AR356" s="471">
        <v>0</v>
      </c>
      <c r="AS356" s="471">
        <v>0</v>
      </c>
      <c r="AT356" s="471">
        <v>1</v>
      </c>
      <c r="AU356" s="471">
        <v>0</v>
      </c>
      <c r="AV356" s="496">
        <v>213</v>
      </c>
      <c r="AW356" s="471">
        <v>627</v>
      </c>
      <c r="AX356" s="471">
        <v>190</v>
      </c>
      <c r="AY356" s="471">
        <v>75</v>
      </c>
      <c r="AZ356" s="471">
        <v>19</v>
      </c>
      <c r="BA356" s="471">
        <v>13</v>
      </c>
      <c r="BB356" s="471">
        <v>3</v>
      </c>
      <c r="BC356" s="471">
        <v>0</v>
      </c>
      <c r="BD356" s="471">
        <v>0</v>
      </c>
      <c r="BE356" s="496">
        <v>927</v>
      </c>
      <c r="BF356" s="471">
        <v>587</v>
      </c>
      <c r="BG356" s="471">
        <v>142</v>
      </c>
      <c r="BH356" s="471">
        <v>54</v>
      </c>
      <c r="BI356" s="471">
        <v>17</v>
      </c>
      <c r="BJ356" s="471">
        <v>13</v>
      </c>
      <c r="BK356" s="471">
        <v>4</v>
      </c>
      <c r="BL356" s="471">
        <v>0</v>
      </c>
      <c r="BM356" s="471">
        <v>0</v>
      </c>
      <c r="BN356" s="496">
        <v>817</v>
      </c>
      <c r="BO356" s="471">
        <v>690</v>
      </c>
      <c r="BP356" s="471">
        <v>190</v>
      </c>
      <c r="BQ356" s="471">
        <v>86</v>
      </c>
      <c r="BR356" s="471">
        <v>20</v>
      </c>
      <c r="BS356" s="471">
        <v>13</v>
      </c>
      <c r="BT356" s="471">
        <v>3</v>
      </c>
      <c r="BU356" s="471">
        <v>1</v>
      </c>
      <c r="BV356" s="471">
        <v>0</v>
      </c>
      <c r="BW356" s="496">
        <v>1003</v>
      </c>
      <c r="BX356" s="471">
        <v>652</v>
      </c>
      <c r="BY356" s="471">
        <v>244</v>
      </c>
      <c r="BZ356" s="471">
        <v>98</v>
      </c>
      <c r="CA356" s="471">
        <v>18</v>
      </c>
      <c r="CB356" s="471">
        <v>13</v>
      </c>
      <c r="CC356" s="471">
        <v>4</v>
      </c>
      <c r="CD356" s="471">
        <v>1</v>
      </c>
      <c r="CE356" s="471">
        <v>0</v>
      </c>
      <c r="CF356" s="496">
        <v>1030</v>
      </c>
      <c r="CG356" s="33"/>
      <c r="CH356" s="33"/>
      <c r="CI356" s="33"/>
      <c r="CJ356" s="110"/>
      <c r="CK356" s="110"/>
      <c r="CL356" s="110"/>
      <c r="CM356" s="110"/>
      <c r="CN356" s="110"/>
      <c r="CO356" s="67"/>
      <c r="CP356" s="67"/>
      <c r="CQ356" s="67"/>
      <c r="CR356" s="67"/>
      <c r="CS356" s="67"/>
      <c r="CT356" s="67"/>
      <c r="CU356" s="67"/>
      <c r="CV356" s="67"/>
      <c r="CW356" s="67"/>
      <c r="CX356" s="67"/>
      <c r="CY356" s="67"/>
      <c r="CZ356" s="67"/>
      <c r="DA356" s="67"/>
      <c r="DB356" s="67"/>
      <c r="DC356" s="67"/>
      <c r="DD356" s="67"/>
      <c r="DE356" s="67"/>
      <c r="DF356" s="67"/>
      <c r="DG356" s="67"/>
      <c r="DH356" s="67"/>
      <c r="DI356" s="67"/>
      <c r="DJ356" s="67"/>
      <c r="DK356" s="67"/>
      <c r="DL356" s="67"/>
      <c r="DM356" s="67"/>
      <c r="DN356" s="67"/>
      <c r="DO356" s="67"/>
      <c r="DP356" s="67"/>
      <c r="DQ356" s="67"/>
      <c r="DR356" s="67"/>
      <c r="DS356" s="67"/>
      <c r="DT356" s="67"/>
      <c r="DU356" s="67"/>
      <c r="DV356" s="67"/>
      <c r="DW356" s="67"/>
      <c r="DX356" s="67"/>
      <c r="DY356" s="67"/>
      <c r="DZ356" s="67"/>
      <c r="EA356" s="67"/>
      <c r="EB356" s="67"/>
      <c r="EC356" s="67"/>
      <c r="ED356" s="67"/>
      <c r="EE356" s="67"/>
      <c r="EF356" s="67"/>
      <c r="EG356" s="67"/>
      <c r="EH356" s="67"/>
      <c r="EI356" s="67"/>
      <c r="EJ356" s="67"/>
      <c r="EK356" s="67"/>
      <c r="EL356" s="67"/>
      <c r="EM356" s="67"/>
      <c r="EN356" s="67"/>
      <c r="EO356" s="67"/>
      <c r="EP356" s="67"/>
      <c r="EQ356" s="67"/>
      <c r="ER356" s="67"/>
      <c r="ES356" s="67"/>
      <c r="ET356" s="67"/>
      <c r="EU356" s="67"/>
      <c r="EV356" s="67"/>
      <c r="EW356" s="67"/>
      <c r="EX356" s="67"/>
      <c r="EY356" s="67"/>
      <c r="EZ356" s="67"/>
      <c r="FA356" s="67"/>
      <c r="FB356" s="67"/>
      <c r="FC356" s="67"/>
      <c r="FD356" s="67"/>
      <c r="FE356" s="67"/>
      <c r="FF356" s="67"/>
      <c r="FG356" s="67"/>
      <c r="FH356" s="67"/>
      <c r="FI356" s="67"/>
      <c r="FJ356" s="67"/>
      <c r="FK356" s="67"/>
      <c r="FL356" s="67"/>
      <c r="FM356" s="67"/>
      <c r="FN356" s="67"/>
      <c r="FO356" s="67"/>
      <c r="FP356" s="67"/>
      <c r="FQ356" s="67"/>
      <c r="FR356" s="67"/>
      <c r="FS356" s="67"/>
      <c r="FT356" s="67"/>
      <c r="FU356" s="67"/>
      <c r="FV356" s="67"/>
      <c r="FW356" s="67"/>
      <c r="FX356" s="67"/>
      <c r="FY356" s="110"/>
      <c r="FZ356" s="110"/>
      <c r="GA356" s="110"/>
      <c r="GB356" s="110"/>
      <c r="GC356" s="110"/>
      <c r="GD356" s="110"/>
      <c r="GE356" s="110"/>
      <c r="GF356" s="110"/>
      <c r="GG356" s="110"/>
      <c r="GH356" s="110"/>
      <c r="GI356" s="110"/>
      <c r="GJ356" s="110"/>
      <c r="GK356" s="110"/>
      <c r="GL356" s="110"/>
      <c r="GM356" s="110"/>
      <c r="GN356" s="110"/>
      <c r="GO356" s="110"/>
      <c r="GP356" s="110"/>
      <c r="GQ356" s="110"/>
      <c r="GR356" s="110"/>
      <c r="GS356" s="110"/>
      <c r="GT356" s="110"/>
      <c r="GU356" s="110"/>
      <c r="GV356" s="110"/>
      <c r="GW356" s="110"/>
      <c r="GX356" s="110"/>
      <c r="GY356" s="110"/>
      <c r="GZ356" s="110"/>
      <c r="HA356" s="110"/>
      <c r="HB356" s="110"/>
      <c r="HC356" s="110"/>
      <c r="HD356" s="110"/>
      <c r="HE356" s="110"/>
      <c r="HF356" s="110"/>
      <c r="HG356" s="110"/>
      <c r="HH356" s="110"/>
      <c r="HI356" s="110"/>
      <c r="HJ356" s="110"/>
      <c r="HK356" s="242"/>
      <c r="HL356" s="242"/>
      <c r="HM356" s="242"/>
      <c r="HN356" s="242"/>
      <c r="HO356" s="242"/>
      <c r="HP356" s="242"/>
      <c r="HQ356" s="242"/>
    </row>
    <row r="357" spans="1:225" x14ac:dyDescent="0.2">
      <c r="A357" s="241" t="s">
        <v>117</v>
      </c>
      <c r="B357" s="476" t="s">
        <v>821</v>
      </c>
      <c r="C357" s="326" t="s">
        <v>626</v>
      </c>
      <c r="D357" s="279" t="s">
        <v>118</v>
      </c>
      <c r="E357" s="228"/>
      <c r="F357" s="471">
        <v>159</v>
      </c>
      <c r="G357" s="495"/>
      <c r="H357" s="471">
        <v>7</v>
      </c>
      <c r="I357" s="471">
        <v>61</v>
      </c>
      <c r="J357" s="471">
        <v>276</v>
      </c>
      <c r="K357" s="471">
        <v>5</v>
      </c>
      <c r="L357" s="471">
        <v>9</v>
      </c>
      <c r="M357" s="471">
        <v>13</v>
      </c>
      <c r="N357" s="471">
        <v>1</v>
      </c>
      <c r="O357" s="471">
        <v>0</v>
      </c>
      <c r="P357" s="471">
        <v>1</v>
      </c>
      <c r="Q357" s="471">
        <v>0</v>
      </c>
      <c r="R357" s="471">
        <v>66</v>
      </c>
      <c r="S357" s="471">
        <v>47</v>
      </c>
      <c r="T357" s="471">
        <v>1</v>
      </c>
      <c r="U357" s="471">
        <v>0</v>
      </c>
      <c r="V357" s="471">
        <v>7</v>
      </c>
      <c r="W357" s="471">
        <v>10</v>
      </c>
      <c r="X357" s="471">
        <v>110</v>
      </c>
      <c r="Y357" s="471">
        <v>235</v>
      </c>
      <c r="Z357" s="471">
        <v>0</v>
      </c>
      <c r="AA357" s="471">
        <v>70</v>
      </c>
      <c r="AB357" s="496">
        <v>1078</v>
      </c>
      <c r="AC357" s="488">
        <v>1</v>
      </c>
      <c r="AD357" s="488">
        <v>2</v>
      </c>
      <c r="AE357" s="471">
        <v>0</v>
      </c>
      <c r="AF357" s="471">
        <v>0</v>
      </c>
      <c r="AG357" s="471">
        <v>0</v>
      </c>
      <c r="AH357" s="471">
        <v>0</v>
      </c>
      <c r="AI357" s="471">
        <v>0</v>
      </c>
      <c r="AJ357" s="471">
        <v>0</v>
      </c>
      <c r="AK357" s="471">
        <v>0</v>
      </c>
      <c r="AL357" s="471">
        <v>0</v>
      </c>
      <c r="AM357" s="496">
        <v>0</v>
      </c>
      <c r="AN357" s="471">
        <v>0</v>
      </c>
      <c r="AO357" s="471">
        <v>0</v>
      </c>
      <c r="AP357" s="471">
        <v>0</v>
      </c>
      <c r="AQ357" s="471">
        <v>0</v>
      </c>
      <c r="AR357" s="471">
        <v>0</v>
      </c>
      <c r="AS357" s="471">
        <v>0</v>
      </c>
      <c r="AT357" s="471">
        <v>0</v>
      </c>
      <c r="AU357" s="471">
        <v>0</v>
      </c>
      <c r="AV357" s="496">
        <v>0</v>
      </c>
      <c r="AW357" s="471">
        <v>24</v>
      </c>
      <c r="AX357" s="471">
        <v>34</v>
      </c>
      <c r="AY357" s="471">
        <v>18</v>
      </c>
      <c r="AZ357" s="471">
        <v>3</v>
      </c>
      <c r="BA357" s="471">
        <v>4</v>
      </c>
      <c r="BB357" s="471">
        <v>0</v>
      </c>
      <c r="BC357" s="471">
        <v>2</v>
      </c>
      <c r="BD357" s="471">
        <v>0</v>
      </c>
      <c r="BE357" s="496">
        <v>85</v>
      </c>
      <c r="BF357" s="471">
        <v>18</v>
      </c>
      <c r="BG357" s="471">
        <v>31</v>
      </c>
      <c r="BH357" s="471">
        <v>10</v>
      </c>
      <c r="BI357" s="471">
        <v>3</v>
      </c>
      <c r="BJ357" s="471">
        <v>3</v>
      </c>
      <c r="BK357" s="471">
        <v>0</v>
      </c>
      <c r="BL357" s="471">
        <v>1</v>
      </c>
      <c r="BM357" s="471">
        <v>0</v>
      </c>
      <c r="BN357" s="496">
        <v>66</v>
      </c>
      <c r="BO357" s="471">
        <v>24</v>
      </c>
      <c r="BP357" s="471">
        <v>34</v>
      </c>
      <c r="BQ357" s="471">
        <v>18</v>
      </c>
      <c r="BR357" s="471">
        <v>3</v>
      </c>
      <c r="BS357" s="471">
        <v>4</v>
      </c>
      <c r="BT357" s="471">
        <v>0</v>
      </c>
      <c r="BU357" s="471">
        <v>2</v>
      </c>
      <c r="BV357" s="471">
        <v>0</v>
      </c>
      <c r="BW357" s="496">
        <v>85</v>
      </c>
      <c r="BX357" s="471">
        <v>18</v>
      </c>
      <c r="BY357" s="471">
        <v>31</v>
      </c>
      <c r="BZ357" s="471">
        <v>10</v>
      </c>
      <c r="CA357" s="471">
        <v>3</v>
      </c>
      <c r="CB357" s="471">
        <v>3</v>
      </c>
      <c r="CC357" s="471">
        <v>0</v>
      </c>
      <c r="CD357" s="471">
        <v>1</v>
      </c>
      <c r="CE357" s="471">
        <v>0</v>
      </c>
      <c r="CF357" s="496">
        <v>66</v>
      </c>
      <c r="CG357" s="33"/>
      <c r="CH357" s="33"/>
      <c r="CI357" s="33"/>
      <c r="CJ357" s="110"/>
      <c r="CK357" s="110"/>
      <c r="CL357" s="110"/>
      <c r="CM357" s="110"/>
      <c r="CN357" s="110"/>
      <c r="CO357" s="67"/>
      <c r="CP357" s="67"/>
      <c r="CQ357" s="67"/>
      <c r="CR357" s="67"/>
      <c r="CS357" s="67"/>
      <c r="CT357" s="67"/>
      <c r="CU357" s="67"/>
      <c r="CV357" s="67"/>
      <c r="CW357" s="67"/>
      <c r="CX357" s="67"/>
      <c r="CY357" s="67"/>
      <c r="CZ357" s="67"/>
      <c r="DA357" s="67"/>
      <c r="DB357" s="67"/>
      <c r="DC357" s="67"/>
      <c r="DD357" s="67"/>
      <c r="DE357" s="67"/>
      <c r="DF357" s="67"/>
      <c r="DG357" s="67"/>
      <c r="DH357" s="67"/>
      <c r="DI357" s="67"/>
      <c r="DJ357" s="67"/>
      <c r="DK357" s="67"/>
      <c r="DL357" s="67"/>
      <c r="DM357" s="67"/>
      <c r="DN357" s="67"/>
      <c r="DO357" s="67"/>
      <c r="DP357" s="67"/>
      <c r="DQ357" s="67"/>
      <c r="DR357" s="67"/>
      <c r="DS357" s="67"/>
      <c r="DT357" s="67"/>
      <c r="DU357" s="67"/>
      <c r="DV357" s="67"/>
      <c r="DW357" s="67"/>
      <c r="DX357" s="67"/>
      <c r="DY357" s="67"/>
      <c r="DZ357" s="67"/>
      <c r="EA357" s="67"/>
      <c r="EB357" s="67"/>
      <c r="EC357" s="67"/>
      <c r="ED357" s="67"/>
      <c r="EE357" s="67"/>
      <c r="EF357" s="67"/>
      <c r="EG357" s="67"/>
      <c r="EH357" s="67"/>
      <c r="EI357" s="67"/>
      <c r="EJ357" s="67"/>
      <c r="EK357" s="67"/>
      <c r="EL357" s="67"/>
      <c r="EM357" s="67"/>
      <c r="EN357" s="67"/>
      <c r="EO357" s="67"/>
      <c r="EP357" s="67"/>
      <c r="EQ357" s="67"/>
      <c r="ER357" s="67"/>
      <c r="ES357" s="67"/>
      <c r="ET357" s="67"/>
      <c r="EU357" s="67"/>
      <c r="EV357" s="67"/>
      <c r="EW357" s="67"/>
      <c r="EX357" s="67"/>
      <c r="EY357" s="67"/>
      <c r="EZ357" s="67"/>
      <c r="FA357" s="67"/>
      <c r="FB357" s="67"/>
      <c r="FC357" s="67"/>
      <c r="FD357" s="67"/>
      <c r="FE357" s="67"/>
      <c r="FF357" s="67"/>
      <c r="FG357" s="67"/>
      <c r="FH357" s="67"/>
      <c r="FI357" s="67"/>
      <c r="FJ357" s="67"/>
      <c r="FK357" s="67"/>
      <c r="FL357" s="67"/>
      <c r="FM357" s="67"/>
      <c r="FN357" s="67"/>
      <c r="FO357" s="67"/>
      <c r="FP357" s="67"/>
      <c r="FQ357" s="67"/>
      <c r="FR357" s="67"/>
      <c r="FS357" s="67"/>
      <c r="FT357" s="67"/>
      <c r="FU357" s="67"/>
      <c r="FV357" s="67"/>
      <c r="FW357" s="67"/>
      <c r="FX357" s="67"/>
      <c r="FY357" s="110"/>
      <c r="FZ357" s="110"/>
      <c r="GA357" s="110"/>
      <c r="GB357" s="110"/>
      <c r="GC357" s="110"/>
      <c r="GD357" s="110"/>
      <c r="GE357" s="110"/>
      <c r="GF357" s="110"/>
      <c r="GG357" s="110"/>
      <c r="GH357" s="110"/>
      <c r="GI357" s="110"/>
      <c r="GJ357" s="110"/>
      <c r="GK357" s="110"/>
      <c r="GL357" s="110"/>
      <c r="GM357" s="110"/>
      <c r="GN357" s="110"/>
      <c r="GO357" s="110"/>
      <c r="GP357" s="110"/>
      <c r="GQ357" s="110"/>
      <c r="GR357" s="110"/>
      <c r="GS357" s="110"/>
      <c r="GT357" s="110"/>
      <c r="GU357" s="110"/>
      <c r="GV357" s="110"/>
      <c r="GW357" s="110"/>
      <c r="GX357" s="110"/>
      <c r="GY357" s="110"/>
      <c r="GZ357" s="110"/>
      <c r="HA357" s="110"/>
      <c r="HB357" s="110"/>
      <c r="HC357" s="110"/>
      <c r="HD357" s="110"/>
      <c r="HE357" s="110"/>
      <c r="HF357" s="110"/>
      <c r="HG357" s="110"/>
      <c r="HH357" s="110"/>
      <c r="HI357" s="110"/>
      <c r="HJ357" s="110"/>
      <c r="HK357" s="242"/>
      <c r="HL357" s="242"/>
      <c r="HM357" s="242"/>
      <c r="HN357" s="242"/>
      <c r="HO357" s="242"/>
      <c r="HP357" s="242"/>
      <c r="HQ357" s="242"/>
    </row>
    <row r="358" spans="1:225" x14ac:dyDescent="0.2">
      <c r="A358" s="241" t="s">
        <v>119</v>
      </c>
      <c r="B358" s="476" t="s">
        <v>822</v>
      </c>
      <c r="C358" s="326" t="s">
        <v>626</v>
      </c>
      <c r="D358" s="279" t="s">
        <v>120</v>
      </c>
      <c r="E358" s="228"/>
      <c r="F358" s="471">
        <v>105</v>
      </c>
      <c r="G358" s="495"/>
      <c r="H358" s="471">
        <v>3</v>
      </c>
      <c r="I358" s="471">
        <v>92</v>
      </c>
      <c r="J358" s="471">
        <v>287</v>
      </c>
      <c r="K358" s="471">
        <v>3</v>
      </c>
      <c r="L358" s="471">
        <v>2</v>
      </c>
      <c r="M358" s="471">
        <v>6</v>
      </c>
      <c r="N358" s="471">
        <v>5</v>
      </c>
      <c r="O358" s="471">
        <v>0</v>
      </c>
      <c r="P358" s="471">
        <v>2</v>
      </c>
      <c r="Q358" s="471">
        <v>1</v>
      </c>
      <c r="R358" s="471">
        <v>47</v>
      </c>
      <c r="S358" s="471">
        <v>337</v>
      </c>
      <c r="T358" s="471">
        <v>291</v>
      </c>
      <c r="U358" s="471">
        <v>0</v>
      </c>
      <c r="V358" s="471">
        <v>12</v>
      </c>
      <c r="W358" s="471">
        <v>15</v>
      </c>
      <c r="X358" s="471">
        <v>79</v>
      </c>
      <c r="Y358" s="471">
        <v>109</v>
      </c>
      <c r="Z358" s="471">
        <v>0</v>
      </c>
      <c r="AA358" s="471">
        <v>120</v>
      </c>
      <c r="AB358" s="496">
        <v>1516</v>
      </c>
      <c r="AC358" s="488">
        <v>1</v>
      </c>
      <c r="AD358" s="488">
        <v>1</v>
      </c>
      <c r="AE358" s="471">
        <v>0</v>
      </c>
      <c r="AF358" s="471">
        <v>0</v>
      </c>
      <c r="AG358" s="471">
        <v>0</v>
      </c>
      <c r="AH358" s="471">
        <v>1</v>
      </c>
      <c r="AI358" s="471">
        <v>0</v>
      </c>
      <c r="AJ358" s="471">
        <v>0</v>
      </c>
      <c r="AK358" s="471">
        <v>0</v>
      </c>
      <c r="AL358" s="471">
        <v>0</v>
      </c>
      <c r="AM358" s="496">
        <v>1</v>
      </c>
      <c r="AN358" s="471">
        <v>0</v>
      </c>
      <c r="AO358" s="471">
        <v>0</v>
      </c>
      <c r="AP358" s="471">
        <v>0</v>
      </c>
      <c r="AQ358" s="471">
        <v>1</v>
      </c>
      <c r="AR358" s="471">
        <v>0</v>
      </c>
      <c r="AS358" s="471">
        <v>0</v>
      </c>
      <c r="AT358" s="471">
        <v>0</v>
      </c>
      <c r="AU358" s="471">
        <v>0</v>
      </c>
      <c r="AV358" s="496">
        <v>1</v>
      </c>
      <c r="AW358" s="471">
        <v>30</v>
      </c>
      <c r="AX358" s="471">
        <v>17</v>
      </c>
      <c r="AY358" s="471">
        <v>9</v>
      </c>
      <c r="AZ358" s="471">
        <v>0</v>
      </c>
      <c r="BA358" s="471">
        <v>2</v>
      </c>
      <c r="BB358" s="471">
        <v>0</v>
      </c>
      <c r="BC358" s="471">
        <v>0</v>
      </c>
      <c r="BD358" s="471">
        <v>0</v>
      </c>
      <c r="BE358" s="496">
        <v>58</v>
      </c>
      <c r="BF358" s="471">
        <v>25</v>
      </c>
      <c r="BG358" s="471">
        <v>13</v>
      </c>
      <c r="BH358" s="471">
        <v>7</v>
      </c>
      <c r="BI358" s="471">
        <v>0</v>
      </c>
      <c r="BJ358" s="471">
        <v>2</v>
      </c>
      <c r="BK358" s="471">
        <v>0</v>
      </c>
      <c r="BL358" s="471">
        <v>0</v>
      </c>
      <c r="BM358" s="471">
        <v>0</v>
      </c>
      <c r="BN358" s="496">
        <v>47</v>
      </c>
      <c r="BO358" s="471">
        <v>30</v>
      </c>
      <c r="BP358" s="471">
        <v>17</v>
      </c>
      <c r="BQ358" s="471">
        <v>9</v>
      </c>
      <c r="BR358" s="471">
        <v>1</v>
      </c>
      <c r="BS358" s="471">
        <v>2</v>
      </c>
      <c r="BT358" s="471">
        <v>0</v>
      </c>
      <c r="BU358" s="471">
        <v>0</v>
      </c>
      <c r="BV358" s="471">
        <v>0</v>
      </c>
      <c r="BW358" s="496">
        <v>59</v>
      </c>
      <c r="BX358" s="471">
        <v>25</v>
      </c>
      <c r="BY358" s="471">
        <v>13</v>
      </c>
      <c r="BZ358" s="471">
        <v>7</v>
      </c>
      <c r="CA358" s="471">
        <v>1</v>
      </c>
      <c r="CB358" s="471">
        <v>2</v>
      </c>
      <c r="CC358" s="471">
        <v>0</v>
      </c>
      <c r="CD358" s="471">
        <v>0</v>
      </c>
      <c r="CE358" s="471">
        <v>0</v>
      </c>
      <c r="CF358" s="496">
        <v>48</v>
      </c>
      <c r="CG358" s="33"/>
      <c r="CH358" s="33"/>
      <c r="CI358" s="33"/>
      <c r="CJ358" s="110"/>
      <c r="CK358" s="110"/>
      <c r="CL358" s="110"/>
      <c r="CM358" s="110"/>
      <c r="CN358" s="110"/>
      <c r="CO358" s="67"/>
      <c r="CP358" s="67"/>
      <c r="CQ358" s="67"/>
      <c r="CR358" s="67"/>
      <c r="CS358" s="67"/>
      <c r="CT358" s="67"/>
      <c r="CU358" s="67"/>
      <c r="CV358" s="67"/>
      <c r="CW358" s="67"/>
      <c r="CX358" s="67"/>
      <c r="CY358" s="67"/>
      <c r="CZ358" s="67"/>
      <c r="DA358" s="67"/>
      <c r="DB358" s="67"/>
      <c r="DC358" s="67"/>
      <c r="DD358" s="67"/>
      <c r="DE358" s="67"/>
      <c r="DF358" s="67"/>
      <c r="DG358" s="67"/>
      <c r="DH358" s="67"/>
      <c r="DI358" s="67"/>
      <c r="DJ358" s="67"/>
      <c r="DK358" s="67"/>
      <c r="DL358" s="67"/>
      <c r="DM358" s="67"/>
      <c r="DN358" s="67"/>
      <c r="DO358" s="67"/>
      <c r="DP358" s="67"/>
      <c r="DQ358" s="67"/>
      <c r="DR358" s="67"/>
      <c r="DS358" s="67"/>
      <c r="DT358" s="67"/>
      <c r="DU358" s="67"/>
      <c r="DV358" s="67"/>
      <c r="DW358" s="67"/>
      <c r="DX358" s="67"/>
      <c r="DY358" s="67"/>
      <c r="DZ358" s="67"/>
      <c r="EA358" s="67"/>
      <c r="EB358" s="67"/>
      <c r="EC358" s="67"/>
      <c r="ED358" s="67"/>
      <c r="EE358" s="67"/>
      <c r="EF358" s="67"/>
      <c r="EG358" s="67"/>
      <c r="EH358" s="67"/>
      <c r="EI358" s="67"/>
      <c r="EJ358" s="67"/>
      <c r="EK358" s="67"/>
      <c r="EL358" s="67"/>
      <c r="EM358" s="67"/>
      <c r="EN358" s="67"/>
      <c r="EO358" s="67"/>
      <c r="EP358" s="67"/>
      <c r="EQ358" s="67"/>
      <c r="ER358" s="67"/>
      <c r="ES358" s="67"/>
      <c r="ET358" s="67"/>
      <c r="EU358" s="67"/>
      <c r="EV358" s="67"/>
      <c r="EW358" s="67"/>
      <c r="EX358" s="67"/>
      <c r="EY358" s="67"/>
      <c r="EZ358" s="67"/>
      <c r="FA358" s="67"/>
      <c r="FB358" s="67"/>
      <c r="FC358" s="67"/>
      <c r="FD358" s="67"/>
      <c r="FE358" s="67"/>
      <c r="FF358" s="67"/>
      <c r="FG358" s="67"/>
      <c r="FH358" s="67"/>
      <c r="FI358" s="67"/>
      <c r="FJ358" s="67"/>
      <c r="FK358" s="67"/>
      <c r="FL358" s="67"/>
      <c r="FM358" s="67"/>
      <c r="FN358" s="67"/>
      <c r="FO358" s="67"/>
      <c r="FP358" s="67"/>
      <c r="FQ358" s="67"/>
      <c r="FR358" s="67"/>
      <c r="FS358" s="67"/>
      <c r="FT358" s="67"/>
      <c r="FU358" s="67"/>
      <c r="FV358" s="67"/>
      <c r="FW358" s="67"/>
      <c r="FX358" s="67"/>
      <c r="FY358" s="110"/>
      <c r="FZ358" s="110"/>
      <c r="GA358" s="110"/>
      <c r="GB358" s="110"/>
      <c r="GC358" s="110"/>
      <c r="GD358" s="110"/>
      <c r="GE358" s="110"/>
      <c r="GF358" s="110"/>
      <c r="GG358" s="110"/>
      <c r="GH358" s="110"/>
      <c r="GI358" s="110"/>
      <c r="GJ358" s="110"/>
      <c r="GK358" s="110"/>
      <c r="GL358" s="110"/>
      <c r="GM358" s="110"/>
      <c r="GN358" s="110"/>
      <c r="GO358" s="110"/>
      <c r="GP358" s="110"/>
      <c r="GQ358" s="110"/>
      <c r="GR358" s="110"/>
      <c r="GS358" s="110"/>
      <c r="GT358" s="110"/>
      <c r="GU358" s="110"/>
      <c r="GV358" s="110"/>
      <c r="GW358" s="110"/>
      <c r="GX358" s="110"/>
      <c r="GY358" s="110"/>
      <c r="GZ358" s="110"/>
      <c r="HA358" s="110"/>
      <c r="HB358" s="110"/>
      <c r="HC358" s="110"/>
      <c r="HD358" s="110"/>
      <c r="HE358" s="110"/>
      <c r="HF358" s="110"/>
      <c r="HG358" s="110"/>
      <c r="HH358" s="110"/>
      <c r="HI358" s="110"/>
      <c r="HJ358" s="110"/>
      <c r="HK358" s="242"/>
      <c r="HL358" s="242"/>
      <c r="HM358" s="242"/>
      <c r="HN358" s="242"/>
      <c r="HO358" s="242"/>
      <c r="HP358" s="242"/>
      <c r="HQ358" s="242"/>
    </row>
    <row r="359" spans="1:225" x14ac:dyDescent="0.2">
      <c r="A359" s="241" t="s">
        <v>121</v>
      </c>
      <c r="B359" s="476" t="s">
        <v>823</v>
      </c>
      <c r="C359" s="326" t="s">
        <v>640</v>
      </c>
      <c r="D359" s="279" t="s">
        <v>122</v>
      </c>
      <c r="E359" s="228"/>
      <c r="F359" s="471">
        <v>110</v>
      </c>
      <c r="G359" s="495"/>
      <c r="H359" s="471">
        <v>17</v>
      </c>
      <c r="I359" s="471">
        <v>66</v>
      </c>
      <c r="J359" s="471">
        <v>450</v>
      </c>
      <c r="K359" s="471">
        <v>1</v>
      </c>
      <c r="L359" s="471">
        <v>5</v>
      </c>
      <c r="M359" s="471">
        <v>5</v>
      </c>
      <c r="N359" s="471">
        <v>0</v>
      </c>
      <c r="O359" s="471">
        <v>0</v>
      </c>
      <c r="P359" s="471">
        <v>3</v>
      </c>
      <c r="Q359" s="471">
        <v>1702</v>
      </c>
      <c r="R359" s="471">
        <v>491</v>
      </c>
      <c r="S359" s="471">
        <v>0</v>
      </c>
      <c r="T359" s="471">
        <v>9</v>
      </c>
      <c r="U359" s="471">
        <v>0</v>
      </c>
      <c r="V359" s="471">
        <v>0</v>
      </c>
      <c r="W359" s="471">
        <v>20</v>
      </c>
      <c r="X359" s="471">
        <v>0</v>
      </c>
      <c r="Y359" s="471">
        <v>221</v>
      </c>
      <c r="Z359" s="471">
        <v>109</v>
      </c>
      <c r="AA359" s="471">
        <v>1</v>
      </c>
      <c r="AB359" s="496">
        <v>3210</v>
      </c>
      <c r="AC359" s="488">
        <v>1</v>
      </c>
      <c r="AD359" s="488">
        <v>1</v>
      </c>
      <c r="AE359" s="471">
        <v>520</v>
      </c>
      <c r="AF359" s="471">
        <v>29</v>
      </c>
      <c r="AG359" s="471">
        <v>0</v>
      </c>
      <c r="AH359" s="471">
        <v>166</v>
      </c>
      <c r="AI359" s="471">
        <v>104</v>
      </c>
      <c r="AJ359" s="471">
        <v>56</v>
      </c>
      <c r="AK359" s="471">
        <v>0</v>
      </c>
      <c r="AL359" s="471">
        <v>2</v>
      </c>
      <c r="AM359" s="496">
        <v>877</v>
      </c>
      <c r="AN359" s="471">
        <v>1211</v>
      </c>
      <c r="AO359" s="471">
        <v>33</v>
      </c>
      <c r="AP359" s="471">
        <v>0</v>
      </c>
      <c r="AQ359" s="471">
        <v>294</v>
      </c>
      <c r="AR359" s="471">
        <v>104</v>
      </c>
      <c r="AS359" s="471">
        <v>58</v>
      </c>
      <c r="AT359" s="471">
        <v>0</v>
      </c>
      <c r="AU359" s="471">
        <v>2</v>
      </c>
      <c r="AV359" s="496">
        <v>1702</v>
      </c>
      <c r="AW359" s="471">
        <v>51</v>
      </c>
      <c r="AX359" s="471">
        <v>91</v>
      </c>
      <c r="AY359" s="471">
        <v>250</v>
      </c>
      <c r="AZ359" s="471">
        <v>189</v>
      </c>
      <c r="BA359" s="471">
        <v>71</v>
      </c>
      <c r="BB359" s="471">
        <v>17</v>
      </c>
      <c r="BC359" s="471">
        <v>1</v>
      </c>
      <c r="BD359" s="471">
        <v>0</v>
      </c>
      <c r="BE359" s="496">
        <v>670</v>
      </c>
      <c r="BF359" s="471">
        <v>50</v>
      </c>
      <c r="BG359" s="471">
        <v>68</v>
      </c>
      <c r="BH359" s="471">
        <v>181</v>
      </c>
      <c r="BI359" s="471">
        <v>142</v>
      </c>
      <c r="BJ359" s="471">
        <v>37</v>
      </c>
      <c r="BK359" s="471">
        <v>11</v>
      </c>
      <c r="BL359" s="471">
        <v>2</v>
      </c>
      <c r="BM359" s="471">
        <v>0</v>
      </c>
      <c r="BN359" s="496">
        <v>491</v>
      </c>
      <c r="BO359" s="471">
        <v>571</v>
      </c>
      <c r="BP359" s="471">
        <v>120</v>
      </c>
      <c r="BQ359" s="471">
        <v>250</v>
      </c>
      <c r="BR359" s="471">
        <v>355</v>
      </c>
      <c r="BS359" s="471">
        <v>175</v>
      </c>
      <c r="BT359" s="471">
        <v>73</v>
      </c>
      <c r="BU359" s="471">
        <v>1</v>
      </c>
      <c r="BV359" s="471">
        <v>2</v>
      </c>
      <c r="BW359" s="496">
        <v>1547</v>
      </c>
      <c r="BX359" s="471">
        <v>1261</v>
      </c>
      <c r="BY359" s="471">
        <v>101</v>
      </c>
      <c r="BZ359" s="471">
        <v>181</v>
      </c>
      <c r="CA359" s="471">
        <v>436</v>
      </c>
      <c r="CB359" s="471">
        <v>141</v>
      </c>
      <c r="CC359" s="471">
        <v>69</v>
      </c>
      <c r="CD359" s="471">
        <v>2</v>
      </c>
      <c r="CE359" s="471">
        <v>2</v>
      </c>
      <c r="CF359" s="496">
        <v>2193</v>
      </c>
      <c r="CG359" s="33"/>
      <c r="CH359" s="33"/>
      <c r="CI359" s="33"/>
      <c r="CJ359" s="110"/>
      <c r="CK359" s="110"/>
      <c r="CL359" s="110"/>
      <c r="CM359" s="110"/>
      <c r="CN359" s="110"/>
      <c r="CO359" s="67"/>
      <c r="CP359" s="67"/>
      <c r="CQ359" s="67"/>
      <c r="CR359" s="67"/>
      <c r="CS359" s="67"/>
      <c r="CT359" s="67"/>
      <c r="CU359" s="67"/>
      <c r="CV359" s="67"/>
      <c r="CW359" s="67"/>
      <c r="CX359" s="67"/>
      <c r="CY359" s="67"/>
      <c r="CZ359" s="67"/>
      <c r="DA359" s="67"/>
      <c r="DB359" s="67"/>
      <c r="DC359" s="67"/>
      <c r="DD359" s="67"/>
      <c r="DE359" s="67"/>
      <c r="DF359" s="67"/>
      <c r="DG359" s="67"/>
      <c r="DH359" s="67"/>
      <c r="DI359" s="67"/>
      <c r="DJ359" s="67"/>
      <c r="DK359" s="67"/>
      <c r="DL359" s="67"/>
      <c r="DM359" s="67"/>
      <c r="DN359" s="67"/>
      <c r="DO359" s="67"/>
      <c r="DP359" s="67"/>
      <c r="DQ359" s="67"/>
      <c r="DR359" s="67"/>
      <c r="DS359" s="67"/>
      <c r="DT359" s="67"/>
      <c r="DU359" s="67"/>
      <c r="DV359" s="67"/>
      <c r="DW359" s="67"/>
      <c r="DX359" s="67"/>
      <c r="DY359" s="67"/>
      <c r="DZ359" s="67"/>
      <c r="EA359" s="67"/>
      <c r="EB359" s="67"/>
      <c r="EC359" s="67"/>
      <c r="ED359" s="67"/>
      <c r="EE359" s="67"/>
      <c r="EF359" s="67"/>
      <c r="EG359" s="67"/>
      <c r="EH359" s="67"/>
      <c r="EI359" s="67"/>
      <c r="EJ359" s="67"/>
      <c r="EK359" s="67"/>
      <c r="EL359" s="67"/>
      <c r="EM359" s="67"/>
      <c r="EN359" s="67"/>
      <c r="EO359" s="67"/>
      <c r="EP359" s="67"/>
      <c r="EQ359" s="67"/>
      <c r="ER359" s="67"/>
      <c r="ES359" s="67"/>
      <c r="ET359" s="67"/>
      <c r="EU359" s="67"/>
      <c r="EV359" s="67"/>
      <c r="EW359" s="67"/>
      <c r="EX359" s="67"/>
      <c r="EY359" s="67"/>
      <c r="EZ359" s="67"/>
      <c r="FA359" s="67"/>
      <c r="FB359" s="67"/>
      <c r="FC359" s="67"/>
      <c r="FD359" s="67"/>
      <c r="FE359" s="67"/>
      <c r="FF359" s="67"/>
      <c r="FG359" s="67"/>
      <c r="FH359" s="67"/>
      <c r="FI359" s="67"/>
      <c r="FJ359" s="67"/>
      <c r="FK359" s="67"/>
      <c r="FL359" s="67"/>
      <c r="FM359" s="67"/>
      <c r="FN359" s="67"/>
      <c r="FO359" s="67"/>
      <c r="FP359" s="67"/>
      <c r="FQ359" s="67"/>
      <c r="FR359" s="67"/>
      <c r="FS359" s="67"/>
      <c r="FT359" s="67"/>
      <c r="FU359" s="67"/>
      <c r="FV359" s="67"/>
      <c r="FW359" s="67"/>
      <c r="FX359" s="67"/>
      <c r="FY359" s="110"/>
      <c r="FZ359" s="110"/>
      <c r="GA359" s="110"/>
      <c r="GB359" s="110"/>
      <c r="GC359" s="110"/>
      <c r="GD359" s="110"/>
      <c r="GE359" s="110"/>
      <c r="GF359" s="110"/>
      <c r="GG359" s="110"/>
      <c r="GH359" s="110"/>
      <c r="GI359" s="110"/>
      <c r="GJ359" s="110"/>
      <c r="GK359" s="110"/>
      <c r="GL359" s="110"/>
      <c r="GM359" s="110"/>
      <c r="GN359" s="110"/>
      <c r="GO359" s="110"/>
      <c r="GP359" s="110"/>
      <c r="GQ359" s="110"/>
      <c r="GR359" s="110"/>
      <c r="GS359" s="110"/>
      <c r="GT359" s="110"/>
      <c r="GU359" s="110"/>
      <c r="GV359" s="110"/>
      <c r="GW359" s="110"/>
      <c r="GX359" s="110"/>
      <c r="GY359" s="110"/>
      <c r="GZ359" s="110"/>
      <c r="HA359" s="110"/>
      <c r="HB359" s="110"/>
      <c r="HC359" s="110"/>
      <c r="HD359" s="110"/>
      <c r="HE359" s="110"/>
      <c r="HF359" s="110"/>
      <c r="HG359" s="110"/>
      <c r="HH359" s="110"/>
      <c r="HI359" s="110"/>
      <c r="HJ359" s="110"/>
      <c r="HK359" s="242"/>
      <c r="HL359" s="242"/>
      <c r="HM359" s="242"/>
      <c r="HN359" s="242"/>
      <c r="HO359" s="242"/>
      <c r="HP359" s="242"/>
      <c r="HQ359" s="242"/>
    </row>
    <row r="360" spans="1:225" x14ac:dyDescent="0.2">
      <c r="A360" s="241" t="s">
        <v>123</v>
      </c>
      <c r="B360" s="476" t="s">
        <v>824</v>
      </c>
      <c r="C360" s="326" t="s">
        <v>626</v>
      </c>
      <c r="D360" s="279" t="s">
        <v>124</v>
      </c>
      <c r="E360" s="228"/>
      <c r="F360" s="471">
        <v>14</v>
      </c>
      <c r="G360" s="495"/>
      <c r="H360" s="471">
        <v>0</v>
      </c>
      <c r="I360" s="471">
        <v>50</v>
      </c>
      <c r="J360" s="471">
        <v>163</v>
      </c>
      <c r="K360" s="471">
        <v>1</v>
      </c>
      <c r="L360" s="471">
        <v>1</v>
      </c>
      <c r="M360" s="471">
        <v>2</v>
      </c>
      <c r="N360" s="471">
        <v>1</v>
      </c>
      <c r="O360" s="471">
        <v>0</v>
      </c>
      <c r="P360" s="471">
        <v>1</v>
      </c>
      <c r="Q360" s="471">
        <v>0</v>
      </c>
      <c r="R360" s="471">
        <v>23</v>
      </c>
      <c r="S360" s="471">
        <v>0</v>
      </c>
      <c r="T360" s="471">
        <v>0</v>
      </c>
      <c r="U360" s="471">
        <v>0</v>
      </c>
      <c r="V360" s="471">
        <v>2</v>
      </c>
      <c r="W360" s="471">
        <v>2</v>
      </c>
      <c r="X360" s="471">
        <v>14</v>
      </c>
      <c r="Y360" s="471">
        <v>117</v>
      </c>
      <c r="Z360" s="471">
        <v>1</v>
      </c>
      <c r="AA360" s="471">
        <v>15</v>
      </c>
      <c r="AB360" s="496">
        <v>407</v>
      </c>
      <c r="AC360" s="488">
        <v>1</v>
      </c>
      <c r="AD360" s="488">
        <v>2</v>
      </c>
      <c r="AE360" s="471">
        <v>0</v>
      </c>
      <c r="AF360" s="471">
        <v>0</v>
      </c>
      <c r="AG360" s="471">
        <v>0</v>
      </c>
      <c r="AH360" s="471">
        <v>0</v>
      </c>
      <c r="AI360" s="471">
        <v>0</v>
      </c>
      <c r="AJ360" s="471">
        <v>0</v>
      </c>
      <c r="AK360" s="471">
        <v>0</v>
      </c>
      <c r="AL360" s="471">
        <v>0</v>
      </c>
      <c r="AM360" s="496">
        <v>0</v>
      </c>
      <c r="AN360" s="471">
        <v>0</v>
      </c>
      <c r="AO360" s="471">
        <v>0</v>
      </c>
      <c r="AP360" s="471">
        <v>0</v>
      </c>
      <c r="AQ360" s="471">
        <v>0</v>
      </c>
      <c r="AR360" s="471">
        <v>0</v>
      </c>
      <c r="AS360" s="471">
        <v>0</v>
      </c>
      <c r="AT360" s="471">
        <v>0</v>
      </c>
      <c r="AU360" s="471">
        <v>0</v>
      </c>
      <c r="AV360" s="496">
        <v>0</v>
      </c>
      <c r="AW360" s="471">
        <v>1</v>
      </c>
      <c r="AX360" s="471">
        <v>15</v>
      </c>
      <c r="AY360" s="471">
        <v>12</v>
      </c>
      <c r="AZ360" s="471">
        <v>9</v>
      </c>
      <c r="BA360" s="471">
        <v>5</v>
      </c>
      <c r="BB360" s="471">
        <v>0</v>
      </c>
      <c r="BC360" s="471">
        <v>1</v>
      </c>
      <c r="BD360" s="471">
        <v>1</v>
      </c>
      <c r="BE360" s="496">
        <v>44</v>
      </c>
      <c r="BF360" s="471">
        <v>0</v>
      </c>
      <c r="BG360" s="471">
        <v>8</v>
      </c>
      <c r="BH360" s="471">
        <v>6</v>
      </c>
      <c r="BI360" s="471">
        <v>4</v>
      </c>
      <c r="BJ360" s="471">
        <v>3</v>
      </c>
      <c r="BK360" s="471">
        <v>0</v>
      </c>
      <c r="BL360" s="471">
        <v>1</v>
      </c>
      <c r="BM360" s="471">
        <v>1</v>
      </c>
      <c r="BN360" s="496">
        <v>23</v>
      </c>
      <c r="BO360" s="471">
        <v>1</v>
      </c>
      <c r="BP360" s="471">
        <v>15</v>
      </c>
      <c r="BQ360" s="471">
        <v>12</v>
      </c>
      <c r="BR360" s="471">
        <v>9</v>
      </c>
      <c r="BS360" s="471">
        <v>5</v>
      </c>
      <c r="BT360" s="471">
        <v>0</v>
      </c>
      <c r="BU360" s="471">
        <v>1</v>
      </c>
      <c r="BV360" s="471">
        <v>1</v>
      </c>
      <c r="BW360" s="496">
        <v>44</v>
      </c>
      <c r="BX360" s="471">
        <v>0</v>
      </c>
      <c r="BY360" s="471">
        <v>8</v>
      </c>
      <c r="BZ360" s="471">
        <v>6</v>
      </c>
      <c r="CA360" s="471">
        <v>4</v>
      </c>
      <c r="CB360" s="471">
        <v>3</v>
      </c>
      <c r="CC360" s="471">
        <v>0</v>
      </c>
      <c r="CD360" s="471">
        <v>1</v>
      </c>
      <c r="CE360" s="471">
        <v>1</v>
      </c>
      <c r="CF360" s="496">
        <v>23</v>
      </c>
      <c r="CG360" s="33"/>
      <c r="CH360" s="33"/>
      <c r="CI360" s="33"/>
      <c r="CJ360" s="110"/>
      <c r="CK360" s="110"/>
      <c r="CL360" s="110"/>
      <c r="CM360" s="110"/>
      <c r="CN360" s="110"/>
      <c r="CO360" s="67"/>
      <c r="CP360" s="67"/>
      <c r="CQ360" s="67"/>
      <c r="CR360" s="67"/>
      <c r="CS360" s="67"/>
      <c r="CT360" s="67"/>
      <c r="CU360" s="67"/>
      <c r="CV360" s="67"/>
      <c r="CW360" s="67"/>
      <c r="CX360" s="67"/>
      <c r="CY360" s="67"/>
      <c r="CZ360" s="67"/>
      <c r="DA360" s="67"/>
      <c r="DB360" s="67"/>
      <c r="DC360" s="67"/>
      <c r="DD360" s="67"/>
      <c r="DE360" s="67"/>
      <c r="DF360" s="67"/>
      <c r="DG360" s="67"/>
      <c r="DH360" s="67"/>
      <c r="DI360" s="67"/>
      <c r="DJ360" s="67"/>
      <c r="DK360" s="67"/>
      <c r="DL360" s="67"/>
      <c r="DM360" s="67"/>
      <c r="DN360" s="67"/>
      <c r="DO360" s="67"/>
      <c r="DP360" s="67"/>
      <c r="DQ360" s="67"/>
      <c r="DR360" s="67"/>
      <c r="DS360" s="67"/>
      <c r="DT360" s="67"/>
      <c r="DU360" s="67"/>
      <c r="DV360" s="67"/>
      <c r="DW360" s="67"/>
      <c r="DX360" s="67"/>
      <c r="DY360" s="67"/>
      <c r="DZ360" s="67"/>
      <c r="EA360" s="67"/>
      <c r="EB360" s="67"/>
      <c r="EC360" s="67"/>
      <c r="ED360" s="67"/>
      <c r="EE360" s="67"/>
      <c r="EF360" s="67"/>
      <c r="EG360" s="67"/>
      <c r="EH360" s="67"/>
      <c r="EI360" s="67"/>
      <c r="EJ360" s="67"/>
      <c r="EK360" s="67"/>
      <c r="EL360" s="67"/>
      <c r="EM360" s="67"/>
      <c r="EN360" s="67"/>
      <c r="EO360" s="67"/>
      <c r="EP360" s="67"/>
      <c r="EQ360" s="67"/>
      <c r="ER360" s="67"/>
      <c r="ES360" s="67"/>
      <c r="ET360" s="67"/>
      <c r="EU360" s="67"/>
      <c r="EV360" s="67"/>
      <c r="EW360" s="67"/>
      <c r="EX360" s="67"/>
      <c r="EY360" s="67"/>
      <c r="EZ360" s="67"/>
      <c r="FA360" s="67"/>
      <c r="FB360" s="67"/>
      <c r="FC360" s="67"/>
      <c r="FD360" s="67"/>
      <c r="FE360" s="67"/>
      <c r="FF360" s="67"/>
      <c r="FG360" s="67"/>
      <c r="FH360" s="67"/>
      <c r="FI360" s="67"/>
      <c r="FJ360" s="67"/>
      <c r="FK360" s="67"/>
      <c r="FL360" s="67"/>
      <c r="FM360" s="67"/>
      <c r="FN360" s="67"/>
      <c r="FO360" s="67"/>
      <c r="FP360" s="67"/>
      <c r="FQ360" s="67"/>
      <c r="FR360" s="67"/>
      <c r="FS360" s="67"/>
      <c r="FT360" s="67"/>
      <c r="FU360" s="67"/>
      <c r="FV360" s="67"/>
      <c r="FW360" s="67"/>
      <c r="FX360" s="67"/>
      <c r="FY360" s="110"/>
      <c r="FZ360" s="110"/>
      <c r="GA360" s="110"/>
      <c r="GB360" s="110"/>
      <c r="GC360" s="110"/>
      <c r="GD360" s="110"/>
      <c r="GE360" s="110"/>
      <c r="GF360" s="110"/>
      <c r="GG360" s="110"/>
      <c r="GH360" s="110"/>
      <c r="GI360" s="110"/>
      <c r="GJ360" s="110"/>
      <c r="GK360" s="110"/>
      <c r="GL360" s="110"/>
      <c r="GM360" s="110"/>
      <c r="GN360" s="110"/>
      <c r="GO360" s="110"/>
      <c r="GP360" s="110"/>
      <c r="GQ360" s="110"/>
      <c r="GR360" s="110"/>
      <c r="GS360" s="110"/>
      <c r="GT360" s="110"/>
      <c r="GU360" s="110"/>
      <c r="GV360" s="110"/>
      <c r="GW360" s="110"/>
      <c r="GX360" s="110"/>
      <c r="GY360" s="110"/>
      <c r="GZ360" s="110"/>
      <c r="HA360" s="110"/>
      <c r="HB360" s="110"/>
      <c r="HC360" s="110"/>
      <c r="HD360" s="110"/>
      <c r="HE360" s="110"/>
      <c r="HF360" s="110"/>
      <c r="HG360" s="110"/>
      <c r="HH360" s="110"/>
      <c r="HI360" s="110"/>
      <c r="HJ360" s="110"/>
      <c r="HK360" s="242"/>
      <c r="HL360" s="242"/>
      <c r="HM360" s="242"/>
      <c r="HN360" s="242"/>
      <c r="HO360" s="242"/>
      <c r="HP360" s="242"/>
      <c r="HQ360" s="242"/>
    </row>
    <row r="361" spans="1:225" x14ac:dyDescent="0.2">
      <c r="A361" s="241" t="s">
        <v>125</v>
      </c>
      <c r="B361" s="476" t="s">
        <v>825</v>
      </c>
      <c r="C361" s="326" t="s">
        <v>782</v>
      </c>
      <c r="D361" s="279" t="s">
        <v>826</v>
      </c>
      <c r="E361" s="228"/>
      <c r="F361" s="471">
        <v>73</v>
      </c>
      <c r="G361" s="495"/>
      <c r="H361" s="471">
        <v>12</v>
      </c>
      <c r="I361" s="471">
        <v>128</v>
      </c>
      <c r="J361" s="471">
        <v>679</v>
      </c>
      <c r="K361" s="471">
        <v>16</v>
      </c>
      <c r="L361" s="471">
        <v>4</v>
      </c>
      <c r="M361" s="471">
        <v>11</v>
      </c>
      <c r="N361" s="471">
        <v>9</v>
      </c>
      <c r="O361" s="471">
        <v>1</v>
      </c>
      <c r="P361" s="471">
        <v>4</v>
      </c>
      <c r="Q361" s="471">
        <v>1392</v>
      </c>
      <c r="R361" s="471">
        <v>4285</v>
      </c>
      <c r="S361" s="471">
        <v>5</v>
      </c>
      <c r="T361" s="471">
        <v>0</v>
      </c>
      <c r="U361" s="471">
        <v>2</v>
      </c>
      <c r="V361" s="471">
        <v>0</v>
      </c>
      <c r="W361" s="471">
        <v>8</v>
      </c>
      <c r="X361" s="471">
        <v>11</v>
      </c>
      <c r="Y361" s="471">
        <v>1300</v>
      </c>
      <c r="Z361" s="471">
        <v>1</v>
      </c>
      <c r="AA361" s="471">
        <v>17</v>
      </c>
      <c r="AB361" s="496">
        <v>7958</v>
      </c>
      <c r="AC361" s="488">
        <v>1</v>
      </c>
      <c r="AD361" s="488">
        <v>1</v>
      </c>
      <c r="AE361" s="471">
        <v>337</v>
      </c>
      <c r="AF361" s="471">
        <v>30</v>
      </c>
      <c r="AG361" s="471">
        <v>643</v>
      </c>
      <c r="AH361" s="471">
        <v>287</v>
      </c>
      <c r="AI361" s="471">
        <v>26</v>
      </c>
      <c r="AJ361" s="471">
        <v>15</v>
      </c>
      <c r="AK361" s="471">
        <v>46</v>
      </c>
      <c r="AL361" s="471">
        <v>15</v>
      </c>
      <c r="AM361" s="496">
        <v>1399</v>
      </c>
      <c r="AN361" s="471">
        <v>337</v>
      </c>
      <c r="AO361" s="471">
        <v>29</v>
      </c>
      <c r="AP361" s="471">
        <v>641</v>
      </c>
      <c r="AQ361" s="471">
        <v>286</v>
      </c>
      <c r="AR361" s="471">
        <v>25</v>
      </c>
      <c r="AS361" s="471">
        <v>15</v>
      </c>
      <c r="AT361" s="471">
        <v>45</v>
      </c>
      <c r="AU361" s="471">
        <v>14</v>
      </c>
      <c r="AV361" s="496">
        <v>1392</v>
      </c>
      <c r="AW361" s="471">
        <v>1258</v>
      </c>
      <c r="AX361" s="471">
        <v>1030</v>
      </c>
      <c r="AY361" s="471">
        <v>1765</v>
      </c>
      <c r="AZ361" s="471">
        <v>597</v>
      </c>
      <c r="BA361" s="471">
        <v>174</v>
      </c>
      <c r="BB361" s="471">
        <v>33</v>
      </c>
      <c r="BC361" s="471">
        <v>9</v>
      </c>
      <c r="BD361" s="471">
        <v>1</v>
      </c>
      <c r="BE361" s="496">
        <v>4867</v>
      </c>
      <c r="BF361" s="471">
        <v>1108</v>
      </c>
      <c r="BG361" s="471">
        <v>891</v>
      </c>
      <c r="BH361" s="471">
        <v>1553</v>
      </c>
      <c r="BI361" s="471">
        <v>544</v>
      </c>
      <c r="BJ361" s="471">
        <v>149</v>
      </c>
      <c r="BK361" s="471">
        <v>30</v>
      </c>
      <c r="BL361" s="471">
        <v>7</v>
      </c>
      <c r="BM361" s="471">
        <v>3</v>
      </c>
      <c r="BN361" s="496">
        <v>4285</v>
      </c>
      <c r="BO361" s="471">
        <v>1595</v>
      </c>
      <c r="BP361" s="471">
        <v>1060</v>
      </c>
      <c r="BQ361" s="471">
        <v>2408</v>
      </c>
      <c r="BR361" s="471">
        <v>884</v>
      </c>
      <c r="BS361" s="471">
        <v>200</v>
      </c>
      <c r="BT361" s="471">
        <v>48</v>
      </c>
      <c r="BU361" s="471">
        <v>55</v>
      </c>
      <c r="BV361" s="471">
        <v>16</v>
      </c>
      <c r="BW361" s="496">
        <v>6266</v>
      </c>
      <c r="BX361" s="471">
        <v>1445</v>
      </c>
      <c r="BY361" s="471">
        <v>920</v>
      </c>
      <c r="BZ361" s="471">
        <v>2194</v>
      </c>
      <c r="CA361" s="471">
        <v>830</v>
      </c>
      <c r="CB361" s="471">
        <v>174</v>
      </c>
      <c r="CC361" s="471">
        <v>45</v>
      </c>
      <c r="CD361" s="471">
        <v>52</v>
      </c>
      <c r="CE361" s="471">
        <v>17</v>
      </c>
      <c r="CF361" s="496">
        <v>5677</v>
      </c>
      <c r="CG361" s="33"/>
      <c r="CH361" s="33"/>
      <c r="CI361" s="33"/>
      <c r="CJ361" s="110"/>
      <c r="CK361" s="110"/>
      <c r="CL361" s="110"/>
      <c r="CM361" s="110"/>
      <c r="CN361" s="110"/>
      <c r="CO361" s="67"/>
      <c r="CP361" s="67"/>
      <c r="CQ361" s="67"/>
      <c r="CR361" s="67"/>
      <c r="CS361" s="67"/>
      <c r="CT361" s="67"/>
      <c r="CU361" s="67"/>
      <c r="CV361" s="67"/>
      <c r="CW361" s="67"/>
      <c r="CX361" s="67"/>
      <c r="CY361" s="67"/>
      <c r="CZ361" s="67"/>
      <c r="DA361" s="67"/>
      <c r="DB361" s="67"/>
      <c r="DC361" s="67"/>
      <c r="DD361" s="67"/>
      <c r="DE361" s="67"/>
      <c r="DF361" s="67"/>
      <c r="DG361" s="67"/>
      <c r="DH361" s="67"/>
      <c r="DI361" s="67"/>
      <c r="DJ361" s="67"/>
      <c r="DK361" s="67"/>
      <c r="DL361" s="67"/>
      <c r="DM361" s="67"/>
      <c r="DN361" s="67"/>
      <c r="DO361" s="67"/>
      <c r="DP361" s="67"/>
      <c r="DQ361" s="67"/>
      <c r="DR361" s="67"/>
      <c r="DS361" s="67"/>
      <c r="DT361" s="67"/>
      <c r="DU361" s="67"/>
      <c r="DV361" s="67"/>
      <c r="DW361" s="67"/>
      <c r="DX361" s="67"/>
      <c r="DY361" s="67"/>
      <c r="DZ361" s="67"/>
      <c r="EA361" s="67"/>
      <c r="EB361" s="67"/>
      <c r="EC361" s="67"/>
      <c r="ED361" s="67"/>
      <c r="EE361" s="67"/>
      <c r="EF361" s="67"/>
      <c r="EG361" s="67"/>
      <c r="EH361" s="67"/>
      <c r="EI361" s="67"/>
      <c r="EJ361" s="67"/>
      <c r="EK361" s="67"/>
      <c r="EL361" s="67"/>
      <c r="EM361" s="67"/>
      <c r="EN361" s="67"/>
      <c r="EO361" s="67"/>
      <c r="EP361" s="67"/>
      <c r="EQ361" s="67"/>
      <c r="ER361" s="67"/>
      <c r="ES361" s="67"/>
      <c r="ET361" s="67"/>
      <c r="EU361" s="67"/>
      <c r="EV361" s="67"/>
      <c r="EW361" s="67"/>
      <c r="EX361" s="67"/>
      <c r="EY361" s="67"/>
      <c r="EZ361" s="67"/>
      <c r="FA361" s="67"/>
      <c r="FB361" s="67"/>
      <c r="FC361" s="67"/>
      <c r="FD361" s="67"/>
      <c r="FE361" s="67"/>
      <c r="FF361" s="67"/>
      <c r="FG361" s="67"/>
      <c r="FH361" s="67"/>
      <c r="FI361" s="67"/>
      <c r="FJ361" s="67"/>
      <c r="FK361" s="67"/>
      <c r="FL361" s="67"/>
      <c r="FM361" s="67"/>
      <c r="FN361" s="67"/>
      <c r="FO361" s="67"/>
      <c r="FP361" s="67"/>
      <c r="FQ361" s="67"/>
      <c r="FR361" s="67"/>
      <c r="FS361" s="67"/>
      <c r="FT361" s="67"/>
      <c r="FU361" s="67"/>
      <c r="FV361" s="67"/>
      <c r="FW361" s="67"/>
      <c r="FX361" s="67"/>
      <c r="FY361" s="110"/>
      <c r="FZ361" s="110"/>
      <c r="GA361" s="110"/>
      <c r="GB361" s="110"/>
      <c r="GC361" s="110"/>
      <c r="GD361" s="110"/>
      <c r="GE361" s="110"/>
      <c r="GF361" s="110"/>
      <c r="GG361" s="110"/>
      <c r="GH361" s="110"/>
      <c r="GI361" s="110"/>
      <c r="GJ361" s="110"/>
      <c r="GK361" s="110"/>
      <c r="GL361" s="110"/>
      <c r="GM361" s="110"/>
      <c r="GN361" s="110"/>
      <c r="GO361" s="110"/>
      <c r="GP361" s="110"/>
      <c r="GQ361" s="110"/>
      <c r="GR361" s="110"/>
      <c r="GS361" s="110"/>
      <c r="GT361" s="110"/>
      <c r="GU361" s="110"/>
      <c r="GV361" s="110"/>
      <c r="GW361" s="110"/>
      <c r="GX361" s="110"/>
      <c r="GY361" s="110"/>
      <c r="GZ361" s="110"/>
      <c r="HA361" s="110"/>
      <c r="HB361" s="110"/>
      <c r="HC361" s="110"/>
      <c r="HD361" s="110"/>
      <c r="HE361" s="110"/>
      <c r="HF361" s="110"/>
      <c r="HG361" s="110"/>
      <c r="HH361" s="110"/>
      <c r="HI361" s="110"/>
      <c r="HJ361" s="110"/>
      <c r="HK361" s="242"/>
      <c r="HL361" s="242"/>
      <c r="HM361" s="242"/>
      <c r="HN361" s="242"/>
      <c r="HO361" s="242"/>
      <c r="HP361" s="242"/>
      <c r="HQ361" s="242"/>
    </row>
    <row r="362" spans="1:225" x14ac:dyDescent="0.2">
      <c r="A362" s="241" t="s">
        <v>126</v>
      </c>
      <c r="B362" s="476" t="s">
        <v>827</v>
      </c>
      <c r="C362" s="326" t="s">
        <v>801</v>
      </c>
      <c r="D362" s="279" t="s">
        <v>828</v>
      </c>
      <c r="E362" s="228"/>
      <c r="F362" s="471">
        <v>126</v>
      </c>
      <c r="G362" s="495"/>
      <c r="H362" s="471">
        <v>10</v>
      </c>
      <c r="I362" s="471">
        <v>170</v>
      </c>
      <c r="J362" s="471">
        <v>652</v>
      </c>
      <c r="K362" s="471">
        <v>16</v>
      </c>
      <c r="L362" s="471">
        <v>3</v>
      </c>
      <c r="M362" s="471">
        <v>8</v>
      </c>
      <c r="N362" s="471">
        <v>2</v>
      </c>
      <c r="O362" s="471">
        <v>2</v>
      </c>
      <c r="P362" s="471">
        <v>1</v>
      </c>
      <c r="Q362" s="471">
        <v>1896</v>
      </c>
      <c r="R362" s="471">
        <v>4883</v>
      </c>
      <c r="S362" s="471">
        <v>18</v>
      </c>
      <c r="T362" s="471">
        <v>11</v>
      </c>
      <c r="U362" s="471">
        <v>0</v>
      </c>
      <c r="V362" s="471">
        <v>11</v>
      </c>
      <c r="W362" s="471">
        <v>17</v>
      </c>
      <c r="X362" s="471">
        <v>10</v>
      </c>
      <c r="Y362" s="471">
        <v>463</v>
      </c>
      <c r="Z362" s="471">
        <v>0</v>
      </c>
      <c r="AA362" s="471">
        <v>13</v>
      </c>
      <c r="AB362" s="496">
        <v>8312</v>
      </c>
      <c r="AC362" s="488">
        <v>1</v>
      </c>
      <c r="AD362" s="488">
        <v>1</v>
      </c>
      <c r="AE362" s="471">
        <v>609</v>
      </c>
      <c r="AF362" s="471">
        <v>56</v>
      </c>
      <c r="AG362" s="471">
        <v>59</v>
      </c>
      <c r="AH362" s="471">
        <v>385</v>
      </c>
      <c r="AI362" s="471">
        <v>706</v>
      </c>
      <c r="AJ362" s="471">
        <v>8</v>
      </c>
      <c r="AK362" s="471">
        <v>2</v>
      </c>
      <c r="AL362" s="471">
        <v>12</v>
      </c>
      <c r="AM362" s="496">
        <v>1837</v>
      </c>
      <c r="AN362" s="471">
        <v>664</v>
      </c>
      <c r="AO362" s="471">
        <v>56</v>
      </c>
      <c r="AP362" s="471">
        <v>61</v>
      </c>
      <c r="AQ362" s="471">
        <v>384</v>
      </c>
      <c r="AR362" s="471">
        <v>708</v>
      </c>
      <c r="AS362" s="471">
        <v>9</v>
      </c>
      <c r="AT362" s="471">
        <v>2</v>
      </c>
      <c r="AU362" s="471">
        <v>12</v>
      </c>
      <c r="AV362" s="496">
        <v>1896</v>
      </c>
      <c r="AW362" s="471">
        <v>2617</v>
      </c>
      <c r="AX362" s="471">
        <v>1360</v>
      </c>
      <c r="AY362" s="471">
        <v>1472</v>
      </c>
      <c r="AZ362" s="471">
        <v>1075</v>
      </c>
      <c r="BA362" s="471">
        <v>501</v>
      </c>
      <c r="BB362" s="471">
        <v>171</v>
      </c>
      <c r="BC362" s="471">
        <v>37</v>
      </c>
      <c r="BD362" s="471">
        <v>0</v>
      </c>
      <c r="BE362" s="496">
        <v>7233</v>
      </c>
      <c r="BF362" s="471">
        <v>1620</v>
      </c>
      <c r="BG362" s="471">
        <v>1004</v>
      </c>
      <c r="BH362" s="471">
        <v>985</v>
      </c>
      <c r="BI362" s="471">
        <v>769</v>
      </c>
      <c r="BJ362" s="471">
        <v>345</v>
      </c>
      <c r="BK362" s="471">
        <v>129</v>
      </c>
      <c r="BL362" s="471">
        <v>31</v>
      </c>
      <c r="BM362" s="471">
        <v>0</v>
      </c>
      <c r="BN362" s="496">
        <v>4883</v>
      </c>
      <c r="BO362" s="471">
        <v>3226</v>
      </c>
      <c r="BP362" s="471">
        <v>1416</v>
      </c>
      <c r="BQ362" s="471">
        <v>1531</v>
      </c>
      <c r="BR362" s="471">
        <v>1460</v>
      </c>
      <c r="BS362" s="471">
        <v>1207</v>
      </c>
      <c r="BT362" s="471">
        <v>179</v>
      </c>
      <c r="BU362" s="471">
        <v>39</v>
      </c>
      <c r="BV362" s="471">
        <v>12</v>
      </c>
      <c r="BW362" s="496">
        <v>9070</v>
      </c>
      <c r="BX362" s="471">
        <v>2284</v>
      </c>
      <c r="BY362" s="471">
        <v>1060</v>
      </c>
      <c r="BZ362" s="471">
        <v>1046</v>
      </c>
      <c r="CA362" s="471">
        <v>1153</v>
      </c>
      <c r="CB362" s="471">
        <v>1053</v>
      </c>
      <c r="CC362" s="471">
        <v>138</v>
      </c>
      <c r="CD362" s="471">
        <v>33</v>
      </c>
      <c r="CE362" s="471">
        <v>12</v>
      </c>
      <c r="CF362" s="496">
        <v>6779</v>
      </c>
      <c r="CG362" s="33"/>
      <c r="CH362" s="33"/>
      <c r="CI362" s="33"/>
      <c r="CJ362" s="110"/>
      <c r="CK362" s="110"/>
      <c r="CL362" s="110"/>
      <c r="CM362" s="110"/>
      <c r="CN362" s="110"/>
      <c r="CO362" s="67"/>
      <c r="CP362" s="67"/>
      <c r="CQ362" s="67"/>
      <c r="CR362" s="67"/>
      <c r="CS362" s="67"/>
      <c r="CT362" s="67"/>
      <c r="CU362" s="67"/>
      <c r="CV362" s="67"/>
      <c r="CW362" s="67"/>
      <c r="CX362" s="67"/>
      <c r="CY362" s="67"/>
      <c r="CZ362" s="67"/>
      <c r="DA362" s="67"/>
      <c r="DB362" s="67"/>
      <c r="DC362" s="67"/>
      <c r="DD362" s="67"/>
      <c r="DE362" s="67"/>
      <c r="DF362" s="67"/>
      <c r="DG362" s="67"/>
      <c r="DH362" s="67"/>
      <c r="DI362" s="67"/>
      <c r="DJ362" s="67"/>
      <c r="DK362" s="67"/>
      <c r="DL362" s="67"/>
      <c r="DM362" s="67"/>
      <c r="DN362" s="67"/>
      <c r="DO362" s="67"/>
      <c r="DP362" s="67"/>
      <c r="DQ362" s="67"/>
      <c r="DR362" s="67"/>
      <c r="DS362" s="67"/>
      <c r="DT362" s="67"/>
      <c r="DU362" s="67"/>
      <c r="DV362" s="67"/>
      <c r="DW362" s="67"/>
      <c r="DX362" s="67"/>
      <c r="DY362" s="67"/>
      <c r="DZ362" s="67"/>
      <c r="EA362" s="67"/>
      <c r="EB362" s="67"/>
      <c r="EC362" s="67"/>
      <c r="ED362" s="67"/>
      <c r="EE362" s="67"/>
      <c r="EF362" s="67"/>
      <c r="EG362" s="67"/>
      <c r="EH362" s="67"/>
      <c r="EI362" s="67"/>
      <c r="EJ362" s="67"/>
      <c r="EK362" s="67"/>
      <c r="EL362" s="67"/>
      <c r="EM362" s="67"/>
      <c r="EN362" s="67"/>
      <c r="EO362" s="67"/>
      <c r="EP362" s="67"/>
      <c r="EQ362" s="67"/>
      <c r="ER362" s="67"/>
      <c r="ES362" s="67"/>
      <c r="ET362" s="67"/>
      <c r="EU362" s="67"/>
      <c r="EV362" s="67"/>
      <c r="EW362" s="67"/>
      <c r="EX362" s="67"/>
      <c r="EY362" s="67"/>
      <c r="EZ362" s="67"/>
      <c r="FA362" s="67"/>
      <c r="FB362" s="67"/>
      <c r="FC362" s="67"/>
      <c r="FD362" s="67"/>
      <c r="FE362" s="67"/>
      <c r="FF362" s="67"/>
      <c r="FG362" s="67"/>
      <c r="FH362" s="67"/>
      <c r="FI362" s="67"/>
      <c r="FJ362" s="67"/>
      <c r="FK362" s="67"/>
      <c r="FL362" s="67"/>
      <c r="FM362" s="67"/>
      <c r="FN362" s="67"/>
      <c r="FO362" s="67"/>
      <c r="FP362" s="67"/>
      <c r="FQ362" s="67"/>
      <c r="FR362" s="67"/>
      <c r="FS362" s="67"/>
      <c r="FT362" s="67"/>
      <c r="FU362" s="67"/>
      <c r="FV362" s="67"/>
      <c r="FW362" s="67"/>
      <c r="FX362" s="67"/>
      <c r="FY362" s="110"/>
      <c r="FZ362" s="110"/>
      <c r="GA362" s="110"/>
      <c r="GB362" s="110"/>
      <c r="GC362" s="110"/>
      <c r="GD362" s="110"/>
      <c r="GE362" s="110"/>
      <c r="GF362" s="110"/>
      <c r="GG362" s="110"/>
      <c r="GH362" s="110"/>
      <c r="GI362" s="110"/>
      <c r="GJ362" s="110"/>
      <c r="GK362" s="110"/>
      <c r="GL362" s="110"/>
      <c r="GM362" s="110"/>
      <c r="GN362" s="110"/>
      <c r="GO362" s="110"/>
      <c r="GP362" s="110"/>
      <c r="GQ362" s="110"/>
      <c r="GR362" s="110"/>
      <c r="GS362" s="110"/>
      <c r="GT362" s="110"/>
      <c r="GU362" s="110"/>
      <c r="GV362" s="110"/>
      <c r="GW362" s="110"/>
      <c r="GX362" s="110"/>
      <c r="GY362" s="110"/>
      <c r="GZ362" s="110"/>
      <c r="HA362" s="110"/>
      <c r="HB362" s="110"/>
      <c r="HC362" s="110"/>
      <c r="HD362" s="110"/>
      <c r="HE362" s="110"/>
      <c r="HF362" s="110"/>
      <c r="HG362" s="110"/>
      <c r="HH362" s="110"/>
      <c r="HI362" s="110"/>
      <c r="HJ362" s="110"/>
      <c r="HK362" s="242"/>
      <c r="HL362" s="242"/>
      <c r="HM362" s="242"/>
      <c r="HN362" s="242"/>
      <c r="HO362" s="242"/>
      <c r="HP362" s="242"/>
      <c r="HQ362" s="242"/>
    </row>
    <row r="363" spans="1:225" x14ac:dyDescent="0.2">
      <c r="A363" s="241" t="s">
        <v>127</v>
      </c>
      <c r="B363" s="476" t="s">
        <v>829</v>
      </c>
      <c r="C363" s="326" t="s">
        <v>626</v>
      </c>
      <c r="D363" s="279" t="s">
        <v>128</v>
      </c>
      <c r="E363" s="228"/>
      <c r="F363" s="471">
        <v>55</v>
      </c>
      <c r="G363" s="495"/>
      <c r="H363" s="471">
        <v>5</v>
      </c>
      <c r="I363" s="471">
        <v>94</v>
      </c>
      <c r="J363" s="471">
        <v>304</v>
      </c>
      <c r="K363" s="471">
        <v>12</v>
      </c>
      <c r="L363" s="471">
        <v>2</v>
      </c>
      <c r="M363" s="471">
        <v>8</v>
      </c>
      <c r="N363" s="471">
        <v>5</v>
      </c>
      <c r="O363" s="471">
        <v>1</v>
      </c>
      <c r="P363" s="471">
        <v>1</v>
      </c>
      <c r="Q363" s="471">
        <v>0</v>
      </c>
      <c r="R363" s="471">
        <v>58</v>
      </c>
      <c r="S363" s="471">
        <v>26</v>
      </c>
      <c r="T363" s="471">
        <v>1</v>
      </c>
      <c r="U363" s="471">
        <v>0</v>
      </c>
      <c r="V363" s="471">
        <v>14</v>
      </c>
      <c r="W363" s="471">
        <v>10</v>
      </c>
      <c r="X363" s="471">
        <v>86</v>
      </c>
      <c r="Y363" s="471">
        <v>192</v>
      </c>
      <c r="Z363" s="471">
        <v>0</v>
      </c>
      <c r="AA363" s="471">
        <v>80</v>
      </c>
      <c r="AB363" s="496">
        <v>954</v>
      </c>
      <c r="AC363" s="488">
        <v>1</v>
      </c>
      <c r="AD363" s="488">
        <v>1</v>
      </c>
      <c r="AE363" s="471">
        <v>0</v>
      </c>
      <c r="AF363" s="471">
        <v>0</v>
      </c>
      <c r="AG363" s="471">
        <v>0</v>
      </c>
      <c r="AH363" s="471">
        <v>0</v>
      </c>
      <c r="AI363" s="471">
        <v>0</v>
      </c>
      <c r="AJ363" s="471">
        <v>0</v>
      </c>
      <c r="AK363" s="471">
        <v>0</v>
      </c>
      <c r="AL363" s="471">
        <v>0</v>
      </c>
      <c r="AM363" s="496">
        <v>0</v>
      </c>
      <c r="AN363" s="471">
        <v>0</v>
      </c>
      <c r="AO363" s="471">
        <v>0</v>
      </c>
      <c r="AP363" s="471">
        <v>0</v>
      </c>
      <c r="AQ363" s="471">
        <v>0</v>
      </c>
      <c r="AR363" s="471">
        <v>0</v>
      </c>
      <c r="AS363" s="471">
        <v>0</v>
      </c>
      <c r="AT363" s="471">
        <v>0</v>
      </c>
      <c r="AU363" s="471">
        <v>0</v>
      </c>
      <c r="AV363" s="496">
        <v>0</v>
      </c>
      <c r="AW363" s="471">
        <v>16</v>
      </c>
      <c r="AX363" s="471">
        <v>35</v>
      </c>
      <c r="AY363" s="471">
        <v>13</v>
      </c>
      <c r="AZ363" s="471">
        <v>4</v>
      </c>
      <c r="BA363" s="471">
        <v>3</v>
      </c>
      <c r="BB363" s="471">
        <v>1</v>
      </c>
      <c r="BC363" s="471">
        <v>0</v>
      </c>
      <c r="BD363" s="471">
        <v>0</v>
      </c>
      <c r="BE363" s="496">
        <v>72</v>
      </c>
      <c r="BF363" s="471">
        <v>13</v>
      </c>
      <c r="BG363" s="471">
        <v>26</v>
      </c>
      <c r="BH363" s="471">
        <v>14</v>
      </c>
      <c r="BI363" s="471">
        <v>1</v>
      </c>
      <c r="BJ363" s="471">
        <v>3</v>
      </c>
      <c r="BK363" s="471">
        <v>0</v>
      </c>
      <c r="BL363" s="471">
        <v>1</v>
      </c>
      <c r="BM363" s="471">
        <v>0</v>
      </c>
      <c r="BN363" s="496">
        <v>58</v>
      </c>
      <c r="BO363" s="471">
        <v>16</v>
      </c>
      <c r="BP363" s="471">
        <v>35</v>
      </c>
      <c r="BQ363" s="471">
        <v>13</v>
      </c>
      <c r="BR363" s="471">
        <v>4</v>
      </c>
      <c r="BS363" s="471">
        <v>3</v>
      </c>
      <c r="BT363" s="471">
        <v>1</v>
      </c>
      <c r="BU363" s="471">
        <v>0</v>
      </c>
      <c r="BV363" s="471">
        <v>0</v>
      </c>
      <c r="BW363" s="496">
        <v>72</v>
      </c>
      <c r="BX363" s="471">
        <v>13</v>
      </c>
      <c r="BY363" s="471">
        <v>26</v>
      </c>
      <c r="BZ363" s="471">
        <v>14</v>
      </c>
      <c r="CA363" s="471">
        <v>1</v>
      </c>
      <c r="CB363" s="471">
        <v>3</v>
      </c>
      <c r="CC363" s="471">
        <v>0</v>
      </c>
      <c r="CD363" s="471">
        <v>1</v>
      </c>
      <c r="CE363" s="471">
        <v>0</v>
      </c>
      <c r="CF363" s="496">
        <v>58</v>
      </c>
      <c r="CG363" s="33"/>
      <c r="CH363" s="33"/>
      <c r="CI363" s="33"/>
      <c r="CJ363" s="110"/>
      <c r="CK363" s="110"/>
      <c r="CL363" s="110"/>
      <c r="CM363" s="110"/>
      <c r="CN363" s="110"/>
      <c r="CO363" s="67"/>
      <c r="CP363" s="67"/>
      <c r="CQ363" s="67"/>
      <c r="CR363" s="67"/>
      <c r="CS363" s="67"/>
      <c r="CT363" s="67"/>
      <c r="CU363" s="67"/>
      <c r="CV363" s="67"/>
      <c r="CW363" s="67"/>
      <c r="CX363" s="67"/>
      <c r="CY363" s="67"/>
      <c r="CZ363" s="67"/>
      <c r="DA363" s="67"/>
      <c r="DB363" s="67"/>
      <c r="DC363" s="67"/>
      <c r="DD363" s="67"/>
      <c r="DE363" s="67"/>
      <c r="DF363" s="67"/>
      <c r="DG363" s="67"/>
      <c r="DH363" s="67"/>
      <c r="DI363" s="67"/>
      <c r="DJ363" s="67"/>
      <c r="DK363" s="67"/>
      <c r="DL363" s="67"/>
      <c r="DM363" s="67"/>
      <c r="DN363" s="67"/>
      <c r="DO363" s="67"/>
      <c r="DP363" s="67"/>
      <c r="DQ363" s="67"/>
      <c r="DR363" s="67"/>
      <c r="DS363" s="67"/>
      <c r="DT363" s="67"/>
      <c r="DU363" s="67"/>
      <c r="DV363" s="67"/>
      <c r="DW363" s="67"/>
      <c r="DX363" s="67"/>
      <c r="DY363" s="67"/>
      <c r="DZ363" s="67"/>
      <c r="EA363" s="67"/>
      <c r="EB363" s="67"/>
      <c r="EC363" s="67"/>
      <c r="ED363" s="67"/>
      <c r="EE363" s="67"/>
      <c r="EF363" s="67"/>
      <c r="EG363" s="67"/>
      <c r="EH363" s="67"/>
      <c r="EI363" s="67"/>
      <c r="EJ363" s="67"/>
      <c r="EK363" s="67"/>
      <c r="EL363" s="67"/>
      <c r="EM363" s="67"/>
      <c r="EN363" s="67"/>
      <c r="EO363" s="67"/>
      <c r="EP363" s="67"/>
      <c r="EQ363" s="67"/>
      <c r="ER363" s="67"/>
      <c r="ES363" s="67"/>
      <c r="ET363" s="67"/>
      <c r="EU363" s="67"/>
      <c r="EV363" s="67"/>
      <c r="EW363" s="67"/>
      <c r="EX363" s="67"/>
      <c r="EY363" s="67"/>
      <c r="EZ363" s="67"/>
      <c r="FA363" s="67"/>
      <c r="FB363" s="67"/>
      <c r="FC363" s="67"/>
      <c r="FD363" s="67"/>
      <c r="FE363" s="67"/>
      <c r="FF363" s="67"/>
      <c r="FG363" s="67"/>
      <c r="FH363" s="67"/>
      <c r="FI363" s="67"/>
      <c r="FJ363" s="67"/>
      <c r="FK363" s="67"/>
      <c r="FL363" s="67"/>
      <c r="FM363" s="67"/>
      <c r="FN363" s="67"/>
      <c r="FO363" s="67"/>
      <c r="FP363" s="67"/>
      <c r="FQ363" s="67"/>
      <c r="FR363" s="67"/>
      <c r="FS363" s="67"/>
      <c r="FT363" s="67"/>
      <c r="FU363" s="67"/>
      <c r="FV363" s="67"/>
      <c r="FW363" s="67"/>
      <c r="FX363" s="67"/>
      <c r="FY363" s="110"/>
      <c r="FZ363" s="110"/>
      <c r="GA363" s="110"/>
      <c r="GB363" s="110"/>
      <c r="GC363" s="110"/>
      <c r="GD363" s="110"/>
      <c r="GE363" s="110"/>
      <c r="GF363" s="110"/>
      <c r="GG363" s="110"/>
      <c r="GH363" s="110"/>
      <c r="GI363" s="110"/>
      <c r="GJ363" s="110"/>
      <c r="GK363" s="110"/>
      <c r="GL363" s="110"/>
      <c r="GM363" s="110"/>
      <c r="GN363" s="110"/>
      <c r="GO363" s="110"/>
      <c r="GP363" s="110"/>
      <c r="GQ363" s="110"/>
      <c r="GR363" s="110"/>
      <c r="GS363" s="110"/>
      <c r="GT363" s="110"/>
      <c r="GU363" s="110"/>
      <c r="GV363" s="110"/>
      <c r="GW363" s="110"/>
      <c r="GX363" s="110"/>
      <c r="GY363" s="110"/>
      <c r="GZ363" s="110"/>
      <c r="HA363" s="110"/>
      <c r="HB363" s="110"/>
      <c r="HC363" s="110"/>
      <c r="HD363" s="110"/>
      <c r="HE363" s="110"/>
      <c r="HF363" s="110"/>
      <c r="HG363" s="110"/>
      <c r="HH363" s="110"/>
      <c r="HI363" s="110"/>
      <c r="HJ363" s="110"/>
      <c r="HK363" s="242"/>
      <c r="HL363" s="242"/>
      <c r="HM363" s="242"/>
      <c r="HN363" s="242"/>
      <c r="HO363" s="242"/>
      <c r="HP363" s="242"/>
      <c r="HQ363" s="242"/>
    </row>
    <row r="364" spans="1:225" x14ac:dyDescent="0.2">
      <c r="A364" s="241" t="s">
        <v>129</v>
      </c>
      <c r="B364" s="476" t="s">
        <v>830</v>
      </c>
      <c r="C364" s="326" t="s">
        <v>640</v>
      </c>
      <c r="D364" s="279" t="s">
        <v>130</v>
      </c>
      <c r="E364" s="228"/>
      <c r="F364" s="471">
        <v>187</v>
      </c>
      <c r="G364" s="495"/>
      <c r="H364" s="471">
        <v>5</v>
      </c>
      <c r="I364" s="471">
        <v>135</v>
      </c>
      <c r="J364" s="471">
        <v>817</v>
      </c>
      <c r="K364" s="471">
        <v>5</v>
      </c>
      <c r="L364" s="471">
        <v>5</v>
      </c>
      <c r="M364" s="471">
        <v>10</v>
      </c>
      <c r="N364" s="471">
        <v>7</v>
      </c>
      <c r="O364" s="471">
        <v>0</v>
      </c>
      <c r="P364" s="471">
        <v>2</v>
      </c>
      <c r="Q364" s="471">
        <v>22</v>
      </c>
      <c r="R364" s="471">
        <v>337</v>
      </c>
      <c r="S364" s="471">
        <v>34</v>
      </c>
      <c r="T364" s="471">
        <v>0</v>
      </c>
      <c r="U364" s="471">
        <v>0</v>
      </c>
      <c r="V364" s="471">
        <v>7</v>
      </c>
      <c r="W364" s="471">
        <v>11</v>
      </c>
      <c r="X364" s="471">
        <v>21</v>
      </c>
      <c r="Y364" s="471">
        <v>981</v>
      </c>
      <c r="Z364" s="471">
        <v>12</v>
      </c>
      <c r="AA364" s="471">
        <v>21</v>
      </c>
      <c r="AB364" s="496">
        <v>2619</v>
      </c>
      <c r="AC364" s="488">
        <v>2</v>
      </c>
      <c r="AD364" s="488">
        <v>2</v>
      </c>
      <c r="AE364" s="471">
        <v>0</v>
      </c>
      <c r="AF364" s="471">
        <v>5</v>
      </c>
      <c r="AG364" s="471">
        <v>11</v>
      </c>
      <c r="AH364" s="471">
        <v>1</v>
      </c>
      <c r="AI364" s="471">
        <v>2</v>
      </c>
      <c r="AJ364" s="471">
        <v>0</v>
      </c>
      <c r="AK364" s="471">
        <v>0</v>
      </c>
      <c r="AL364" s="471">
        <v>3</v>
      </c>
      <c r="AM364" s="496">
        <v>22</v>
      </c>
      <c r="AN364" s="471">
        <v>0</v>
      </c>
      <c r="AO364" s="471">
        <v>5</v>
      </c>
      <c r="AP364" s="471">
        <v>11</v>
      </c>
      <c r="AQ364" s="471">
        <v>1</v>
      </c>
      <c r="AR364" s="471">
        <v>2</v>
      </c>
      <c r="AS364" s="471">
        <v>0</v>
      </c>
      <c r="AT364" s="471">
        <v>0</v>
      </c>
      <c r="AU364" s="471">
        <v>3</v>
      </c>
      <c r="AV364" s="496">
        <v>22</v>
      </c>
      <c r="AW364" s="471">
        <v>8</v>
      </c>
      <c r="AX364" s="471">
        <v>84</v>
      </c>
      <c r="AY364" s="471">
        <v>142</v>
      </c>
      <c r="AZ364" s="471">
        <v>71</v>
      </c>
      <c r="BA364" s="471">
        <v>29</v>
      </c>
      <c r="BB364" s="471">
        <v>12</v>
      </c>
      <c r="BC364" s="471">
        <v>4</v>
      </c>
      <c r="BD364" s="471">
        <v>0</v>
      </c>
      <c r="BE364" s="496">
        <v>350</v>
      </c>
      <c r="BF364" s="471">
        <v>5</v>
      </c>
      <c r="BG364" s="471">
        <v>83</v>
      </c>
      <c r="BH364" s="471">
        <v>137</v>
      </c>
      <c r="BI364" s="471">
        <v>69</v>
      </c>
      <c r="BJ364" s="471">
        <v>28</v>
      </c>
      <c r="BK364" s="471">
        <v>12</v>
      </c>
      <c r="BL364" s="471">
        <v>3</v>
      </c>
      <c r="BM364" s="471">
        <v>0</v>
      </c>
      <c r="BN364" s="496">
        <v>337</v>
      </c>
      <c r="BO364" s="471">
        <v>8</v>
      </c>
      <c r="BP364" s="471">
        <v>89</v>
      </c>
      <c r="BQ364" s="471">
        <v>153</v>
      </c>
      <c r="BR364" s="471">
        <v>72</v>
      </c>
      <c r="BS364" s="471">
        <v>31</v>
      </c>
      <c r="BT364" s="471">
        <v>12</v>
      </c>
      <c r="BU364" s="471">
        <v>4</v>
      </c>
      <c r="BV364" s="471">
        <v>3</v>
      </c>
      <c r="BW364" s="496">
        <v>372</v>
      </c>
      <c r="BX364" s="471">
        <v>5</v>
      </c>
      <c r="BY364" s="471">
        <v>88</v>
      </c>
      <c r="BZ364" s="471">
        <v>148</v>
      </c>
      <c r="CA364" s="471">
        <v>70</v>
      </c>
      <c r="CB364" s="471">
        <v>30</v>
      </c>
      <c r="CC364" s="471">
        <v>12</v>
      </c>
      <c r="CD364" s="471">
        <v>3</v>
      </c>
      <c r="CE364" s="471">
        <v>3</v>
      </c>
      <c r="CF364" s="496">
        <v>359</v>
      </c>
      <c r="CG364" s="33"/>
      <c r="CH364" s="33"/>
      <c r="CI364" s="33"/>
      <c r="CJ364" s="110"/>
      <c r="CK364" s="110"/>
      <c r="CL364" s="110"/>
      <c r="CM364" s="110"/>
      <c r="CN364" s="110"/>
      <c r="CO364" s="67"/>
      <c r="CP364" s="67"/>
      <c r="CQ364" s="67"/>
      <c r="CR364" s="67"/>
      <c r="CS364" s="67"/>
      <c r="CT364" s="67"/>
      <c r="CU364" s="67"/>
      <c r="CV364" s="67"/>
      <c r="CW364" s="67"/>
      <c r="CX364" s="67"/>
      <c r="CY364" s="67"/>
      <c r="CZ364" s="67"/>
      <c r="DA364" s="67"/>
      <c r="DB364" s="67"/>
      <c r="DC364" s="67"/>
      <c r="DD364" s="67"/>
      <c r="DE364" s="67"/>
      <c r="DF364" s="67"/>
      <c r="DG364" s="67"/>
      <c r="DH364" s="67"/>
      <c r="DI364" s="67"/>
      <c r="DJ364" s="67"/>
      <c r="DK364" s="67"/>
      <c r="DL364" s="67"/>
      <c r="DM364" s="67"/>
      <c r="DN364" s="67"/>
      <c r="DO364" s="67"/>
      <c r="DP364" s="67"/>
      <c r="DQ364" s="67"/>
      <c r="DR364" s="67"/>
      <c r="DS364" s="67"/>
      <c r="DT364" s="67"/>
      <c r="DU364" s="67"/>
      <c r="DV364" s="67"/>
      <c r="DW364" s="67"/>
      <c r="DX364" s="67"/>
      <c r="DY364" s="67"/>
      <c r="DZ364" s="67"/>
      <c r="EA364" s="67"/>
      <c r="EB364" s="67"/>
      <c r="EC364" s="67"/>
      <c r="ED364" s="67"/>
      <c r="EE364" s="67"/>
      <c r="EF364" s="67"/>
      <c r="EG364" s="67"/>
      <c r="EH364" s="67"/>
      <c r="EI364" s="67"/>
      <c r="EJ364" s="67"/>
      <c r="EK364" s="67"/>
      <c r="EL364" s="67"/>
      <c r="EM364" s="67"/>
      <c r="EN364" s="67"/>
      <c r="EO364" s="67"/>
      <c r="EP364" s="67"/>
      <c r="EQ364" s="67"/>
      <c r="ER364" s="67"/>
      <c r="ES364" s="67"/>
      <c r="ET364" s="67"/>
      <c r="EU364" s="67"/>
      <c r="EV364" s="67"/>
      <c r="EW364" s="67"/>
      <c r="EX364" s="67"/>
      <c r="EY364" s="67"/>
      <c r="EZ364" s="67"/>
      <c r="FA364" s="67"/>
      <c r="FB364" s="67"/>
      <c r="FC364" s="67"/>
      <c r="FD364" s="67"/>
      <c r="FE364" s="67"/>
      <c r="FF364" s="67"/>
      <c r="FG364" s="67"/>
      <c r="FH364" s="67"/>
      <c r="FI364" s="67"/>
      <c r="FJ364" s="67"/>
      <c r="FK364" s="67"/>
      <c r="FL364" s="67"/>
      <c r="FM364" s="67"/>
      <c r="FN364" s="67"/>
      <c r="FO364" s="67"/>
      <c r="FP364" s="67"/>
      <c r="FQ364" s="67"/>
      <c r="FR364" s="67"/>
      <c r="FS364" s="67"/>
      <c r="FT364" s="67"/>
      <c r="FU364" s="67"/>
      <c r="FV364" s="67"/>
      <c r="FW364" s="67"/>
      <c r="FX364" s="67"/>
      <c r="FY364" s="110"/>
      <c r="FZ364" s="110"/>
      <c r="GA364" s="110"/>
      <c r="GB364" s="110"/>
      <c r="GC364" s="110"/>
      <c r="GD364" s="110"/>
      <c r="GE364" s="110"/>
      <c r="GF364" s="110"/>
      <c r="GG364" s="110"/>
      <c r="GH364" s="110"/>
      <c r="GI364" s="110"/>
      <c r="GJ364" s="110"/>
      <c r="GK364" s="110"/>
      <c r="GL364" s="110"/>
      <c r="GM364" s="110"/>
      <c r="GN364" s="110"/>
      <c r="GO364" s="110"/>
      <c r="GP364" s="110"/>
      <c r="GQ364" s="110"/>
      <c r="GR364" s="110"/>
      <c r="GS364" s="110"/>
      <c r="GT364" s="110"/>
      <c r="GU364" s="110"/>
      <c r="GV364" s="110"/>
      <c r="GW364" s="110"/>
      <c r="GX364" s="110"/>
      <c r="GY364" s="110"/>
      <c r="GZ364" s="110"/>
      <c r="HA364" s="110"/>
      <c r="HB364" s="110"/>
      <c r="HC364" s="110"/>
      <c r="HD364" s="110"/>
      <c r="HE364" s="110"/>
      <c r="HF364" s="110"/>
      <c r="HG364" s="110"/>
      <c r="HH364" s="110"/>
      <c r="HI364" s="110"/>
      <c r="HJ364" s="110"/>
      <c r="HK364" s="242"/>
      <c r="HL364" s="242"/>
      <c r="HM364" s="242"/>
      <c r="HN364" s="242"/>
      <c r="HO364" s="242"/>
      <c r="HP364" s="242"/>
      <c r="HQ364" s="242"/>
    </row>
    <row r="365" spans="1:225" x14ac:dyDescent="0.2">
      <c r="A365" s="241" t="s">
        <v>131</v>
      </c>
      <c r="B365" s="476" t="s">
        <v>831</v>
      </c>
      <c r="C365" s="326" t="s">
        <v>807</v>
      </c>
      <c r="D365" s="279" t="s">
        <v>132</v>
      </c>
      <c r="E365" s="228"/>
      <c r="F365" s="471">
        <v>46</v>
      </c>
      <c r="G365" s="495"/>
      <c r="H365" s="471">
        <v>4</v>
      </c>
      <c r="I365" s="471">
        <v>85</v>
      </c>
      <c r="J365" s="471">
        <v>226</v>
      </c>
      <c r="K365" s="471">
        <v>5</v>
      </c>
      <c r="L365" s="471">
        <v>3</v>
      </c>
      <c r="M365" s="471">
        <v>3</v>
      </c>
      <c r="N365" s="471">
        <v>2</v>
      </c>
      <c r="O365" s="471">
        <v>0</v>
      </c>
      <c r="P365" s="471">
        <v>0</v>
      </c>
      <c r="Q365" s="471">
        <v>1</v>
      </c>
      <c r="R365" s="471">
        <v>55</v>
      </c>
      <c r="S365" s="471">
        <v>0</v>
      </c>
      <c r="T365" s="471">
        <v>0</v>
      </c>
      <c r="U365" s="471">
        <v>1</v>
      </c>
      <c r="V365" s="471">
        <v>12</v>
      </c>
      <c r="W365" s="471">
        <v>2</v>
      </c>
      <c r="X365" s="471">
        <v>3</v>
      </c>
      <c r="Y365" s="471">
        <v>103</v>
      </c>
      <c r="Z365" s="471">
        <v>0</v>
      </c>
      <c r="AA365" s="471">
        <v>16</v>
      </c>
      <c r="AB365" s="496">
        <v>567</v>
      </c>
      <c r="AC365" s="488">
        <v>2</v>
      </c>
      <c r="AD365" s="488">
        <v>2</v>
      </c>
      <c r="AE365" s="471">
        <v>0</v>
      </c>
      <c r="AF365" s="471">
        <v>0</v>
      </c>
      <c r="AG365" s="471">
        <v>0</v>
      </c>
      <c r="AH365" s="471">
        <v>0</v>
      </c>
      <c r="AI365" s="471">
        <v>0</v>
      </c>
      <c r="AJ365" s="471">
        <v>0</v>
      </c>
      <c r="AK365" s="471">
        <v>0</v>
      </c>
      <c r="AL365" s="471">
        <v>1</v>
      </c>
      <c r="AM365" s="496">
        <v>1</v>
      </c>
      <c r="AN365" s="471">
        <v>0</v>
      </c>
      <c r="AO365" s="471">
        <v>0</v>
      </c>
      <c r="AP365" s="471">
        <v>0</v>
      </c>
      <c r="AQ365" s="471">
        <v>0</v>
      </c>
      <c r="AR365" s="471">
        <v>0</v>
      </c>
      <c r="AS365" s="471">
        <v>0</v>
      </c>
      <c r="AT365" s="471">
        <v>0</v>
      </c>
      <c r="AU365" s="471">
        <v>1</v>
      </c>
      <c r="AV365" s="496">
        <v>1</v>
      </c>
      <c r="AW365" s="471">
        <v>16</v>
      </c>
      <c r="AX365" s="471">
        <v>18</v>
      </c>
      <c r="AY365" s="471">
        <v>20</v>
      </c>
      <c r="AZ365" s="471">
        <v>1</v>
      </c>
      <c r="BA365" s="471">
        <v>3</v>
      </c>
      <c r="BB365" s="471">
        <v>1</v>
      </c>
      <c r="BC365" s="471">
        <v>1</v>
      </c>
      <c r="BD365" s="471">
        <v>2</v>
      </c>
      <c r="BE365" s="496">
        <v>62</v>
      </c>
      <c r="BF365" s="471">
        <v>15</v>
      </c>
      <c r="BG365" s="471">
        <v>17</v>
      </c>
      <c r="BH365" s="471">
        <v>15</v>
      </c>
      <c r="BI365" s="471">
        <v>1</v>
      </c>
      <c r="BJ365" s="471">
        <v>3</v>
      </c>
      <c r="BK365" s="471">
        <v>1</v>
      </c>
      <c r="BL365" s="471">
        <v>1</v>
      </c>
      <c r="BM365" s="471">
        <v>2</v>
      </c>
      <c r="BN365" s="496">
        <v>55</v>
      </c>
      <c r="BO365" s="471">
        <v>16</v>
      </c>
      <c r="BP365" s="471">
        <v>18</v>
      </c>
      <c r="BQ365" s="471">
        <v>20</v>
      </c>
      <c r="BR365" s="471">
        <v>1</v>
      </c>
      <c r="BS365" s="471">
        <v>3</v>
      </c>
      <c r="BT365" s="471">
        <v>1</v>
      </c>
      <c r="BU365" s="471">
        <v>1</v>
      </c>
      <c r="BV365" s="471">
        <v>3</v>
      </c>
      <c r="BW365" s="496">
        <v>63</v>
      </c>
      <c r="BX365" s="471">
        <v>15</v>
      </c>
      <c r="BY365" s="471">
        <v>17</v>
      </c>
      <c r="BZ365" s="471">
        <v>15</v>
      </c>
      <c r="CA365" s="471">
        <v>1</v>
      </c>
      <c r="CB365" s="471">
        <v>3</v>
      </c>
      <c r="CC365" s="471">
        <v>1</v>
      </c>
      <c r="CD365" s="471">
        <v>1</v>
      </c>
      <c r="CE365" s="471">
        <v>3</v>
      </c>
      <c r="CF365" s="496">
        <v>56</v>
      </c>
      <c r="CG365" s="33"/>
      <c r="CH365" s="33"/>
      <c r="CI365" s="33"/>
      <c r="CJ365" s="110"/>
      <c r="CK365" s="110"/>
      <c r="CL365" s="110"/>
      <c r="CM365" s="110"/>
      <c r="CN365" s="110"/>
      <c r="CO365" s="67"/>
      <c r="CP365" s="67"/>
      <c r="CQ365" s="67"/>
      <c r="CR365" s="67"/>
      <c r="CS365" s="67"/>
      <c r="CT365" s="67"/>
      <c r="CU365" s="67"/>
      <c r="CV365" s="67"/>
      <c r="CW365" s="67"/>
      <c r="CX365" s="67"/>
      <c r="CY365" s="67"/>
      <c r="CZ365" s="67"/>
      <c r="DA365" s="67"/>
      <c r="DB365" s="67"/>
      <c r="DC365" s="67"/>
      <c r="DD365" s="67"/>
      <c r="DE365" s="67"/>
      <c r="DF365" s="67"/>
      <c r="DG365" s="67"/>
      <c r="DH365" s="67"/>
      <c r="DI365" s="67"/>
      <c r="DJ365" s="67"/>
      <c r="DK365" s="67"/>
      <c r="DL365" s="67"/>
      <c r="DM365" s="67"/>
      <c r="DN365" s="67"/>
      <c r="DO365" s="67"/>
      <c r="DP365" s="67"/>
      <c r="DQ365" s="67"/>
      <c r="DR365" s="67"/>
      <c r="DS365" s="67"/>
      <c r="DT365" s="67"/>
      <c r="DU365" s="67"/>
      <c r="DV365" s="67"/>
      <c r="DW365" s="67"/>
      <c r="DX365" s="67"/>
      <c r="DY365" s="67"/>
      <c r="DZ365" s="67"/>
      <c r="EA365" s="67"/>
      <c r="EB365" s="67"/>
      <c r="EC365" s="67"/>
      <c r="ED365" s="67"/>
      <c r="EE365" s="67"/>
      <c r="EF365" s="67"/>
      <c r="EG365" s="67"/>
      <c r="EH365" s="67"/>
      <c r="EI365" s="67"/>
      <c r="EJ365" s="67"/>
      <c r="EK365" s="67"/>
      <c r="EL365" s="67"/>
      <c r="EM365" s="67"/>
      <c r="EN365" s="67"/>
      <c r="EO365" s="67"/>
      <c r="EP365" s="67"/>
      <c r="EQ365" s="67"/>
      <c r="ER365" s="67"/>
      <c r="ES365" s="67"/>
      <c r="ET365" s="67"/>
      <c r="EU365" s="67"/>
      <c r="EV365" s="67"/>
      <c r="EW365" s="67"/>
      <c r="EX365" s="67"/>
      <c r="EY365" s="67"/>
      <c r="EZ365" s="67"/>
      <c r="FA365" s="67"/>
      <c r="FB365" s="67"/>
      <c r="FC365" s="67"/>
      <c r="FD365" s="67"/>
      <c r="FE365" s="67"/>
      <c r="FF365" s="67"/>
      <c r="FG365" s="67"/>
      <c r="FH365" s="67"/>
      <c r="FI365" s="67"/>
      <c r="FJ365" s="67"/>
      <c r="FK365" s="67"/>
      <c r="FL365" s="67"/>
      <c r="FM365" s="67"/>
      <c r="FN365" s="67"/>
      <c r="FO365" s="67"/>
      <c r="FP365" s="67"/>
      <c r="FQ365" s="67"/>
      <c r="FR365" s="67"/>
      <c r="FS365" s="67"/>
      <c r="FT365" s="67"/>
      <c r="FU365" s="67"/>
      <c r="FV365" s="67"/>
      <c r="FW365" s="67"/>
      <c r="FX365" s="67"/>
      <c r="FY365" s="110"/>
      <c r="FZ365" s="110"/>
      <c r="GA365" s="110"/>
      <c r="GB365" s="110"/>
      <c r="GC365" s="110"/>
      <c r="GD365" s="110"/>
      <c r="GE365" s="110"/>
      <c r="GF365" s="110"/>
      <c r="GG365" s="110"/>
      <c r="GH365" s="110"/>
      <c r="GI365" s="110"/>
      <c r="GJ365" s="110"/>
      <c r="GK365" s="110"/>
      <c r="GL365" s="110"/>
      <c r="GM365" s="110"/>
      <c r="GN365" s="110"/>
      <c r="GO365" s="110"/>
      <c r="GP365" s="110"/>
      <c r="GQ365" s="110"/>
      <c r="GR365" s="110"/>
      <c r="GS365" s="110"/>
      <c r="GT365" s="110"/>
      <c r="GU365" s="110"/>
      <c r="GV365" s="110"/>
      <c r="GW365" s="110"/>
      <c r="GX365" s="110"/>
      <c r="GY365" s="110"/>
      <c r="GZ365" s="110"/>
      <c r="HA365" s="110"/>
      <c r="HB365" s="110"/>
      <c r="HC365" s="110"/>
      <c r="HD365" s="110"/>
      <c r="HE365" s="110"/>
      <c r="HF365" s="110"/>
      <c r="HG365" s="110"/>
      <c r="HH365" s="110"/>
      <c r="HI365" s="110"/>
      <c r="HJ365" s="110"/>
      <c r="HK365" s="242"/>
      <c r="HL365" s="242"/>
      <c r="HM365" s="242"/>
      <c r="HN365" s="242"/>
      <c r="HO365" s="242"/>
      <c r="HP365" s="242"/>
      <c r="HQ365" s="242"/>
    </row>
    <row r="366" spans="1:225" x14ac:dyDescent="0.2">
      <c r="A366" s="241" t="s">
        <v>133</v>
      </c>
      <c r="B366" s="476" t="s">
        <v>832</v>
      </c>
      <c r="C366" s="326" t="s">
        <v>626</v>
      </c>
      <c r="D366" s="279" t="s">
        <v>134</v>
      </c>
      <c r="E366" s="228"/>
      <c r="F366" s="471">
        <v>28</v>
      </c>
      <c r="G366" s="495"/>
      <c r="H366" s="471">
        <v>1</v>
      </c>
      <c r="I366" s="471">
        <v>37</v>
      </c>
      <c r="J366" s="471">
        <v>175</v>
      </c>
      <c r="K366" s="471">
        <v>1</v>
      </c>
      <c r="L366" s="471">
        <v>0</v>
      </c>
      <c r="M366" s="471">
        <v>5</v>
      </c>
      <c r="N366" s="471">
        <v>1</v>
      </c>
      <c r="O366" s="471">
        <v>0</v>
      </c>
      <c r="P366" s="471">
        <v>1</v>
      </c>
      <c r="Q366" s="471">
        <v>0</v>
      </c>
      <c r="R366" s="471">
        <v>72</v>
      </c>
      <c r="S366" s="471">
        <v>0</v>
      </c>
      <c r="T366" s="471">
        <v>0</v>
      </c>
      <c r="U366" s="471">
        <v>0</v>
      </c>
      <c r="V366" s="471">
        <v>7</v>
      </c>
      <c r="W366" s="471">
        <v>0</v>
      </c>
      <c r="X366" s="471">
        <v>6</v>
      </c>
      <c r="Y366" s="471">
        <v>144</v>
      </c>
      <c r="Z366" s="471">
        <v>0</v>
      </c>
      <c r="AA366" s="471">
        <v>5</v>
      </c>
      <c r="AB366" s="496">
        <v>483</v>
      </c>
      <c r="AC366" s="488">
        <v>2</v>
      </c>
      <c r="AD366" s="488">
        <v>2</v>
      </c>
      <c r="AE366" s="471">
        <v>0</v>
      </c>
      <c r="AF366" s="471">
        <v>0</v>
      </c>
      <c r="AG366" s="471">
        <v>0</v>
      </c>
      <c r="AH366" s="471">
        <v>0</v>
      </c>
      <c r="AI366" s="471">
        <v>0</v>
      </c>
      <c r="AJ366" s="471">
        <v>0</v>
      </c>
      <c r="AK366" s="471">
        <v>0</v>
      </c>
      <c r="AL366" s="471">
        <v>0</v>
      </c>
      <c r="AM366" s="496">
        <v>0</v>
      </c>
      <c r="AN366" s="471">
        <v>0</v>
      </c>
      <c r="AO366" s="471">
        <v>0</v>
      </c>
      <c r="AP366" s="471">
        <v>0</v>
      </c>
      <c r="AQ366" s="471">
        <v>0</v>
      </c>
      <c r="AR366" s="471">
        <v>0</v>
      </c>
      <c r="AS366" s="471">
        <v>0</v>
      </c>
      <c r="AT366" s="471">
        <v>0</v>
      </c>
      <c r="AU366" s="471">
        <v>0</v>
      </c>
      <c r="AV366" s="496">
        <v>0</v>
      </c>
      <c r="AW366" s="471">
        <v>5</v>
      </c>
      <c r="AX366" s="471">
        <v>11</v>
      </c>
      <c r="AY366" s="471">
        <v>38</v>
      </c>
      <c r="AZ366" s="471">
        <v>11</v>
      </c>
      <c r="BA366" s="471">
        <v>2</v>
      </c>
      <c r="BB366" s="471">
        <v>0</v>
      </c>
      <c r="BC366" s="471">
        <v>0</v>
      </c>
      <c r="BD366" s="471">
        <v>0</v>
      </c>
      <c r="BE366" s="496">
        <v>67</v>
      </c>
      <c r="BF366" s="471">
        <v>5</v>
      </c>
      <c r="BG366" s="471">
        <v>12</v>
      </c>
      <c r="BH366" s="471">
        <v>37</v>
      </c>
      <c r="BI366" s="471">
        <v>14</v>
      </c>
      <c r="BJ366" s="471">
        <v>4</v>
      </c>
      <c r="BK366" s="471">
        <v>0</v>
      </c>
      <c r="BL366" s="471">
        <v>0</v>
      </c>
      <c r="BM366" s="471">
        <v>0</v>
      </c>
      <c r="BN366" s="496">
        <v>72</v>
      </c>
      <c r="BO366" s="471">
        <v>5</v>
      </c>
      <c r="BP366" s="471">
        <v>11</v>
      </c>
      <c r="BQ366" s="471">
        <v>38</v>
      </c>
      <c r="BR366" s="471">
        <v>11</v>
      </c>
      <c r="BS366" s="471">
        <v>2</v>
      </c>
      <c r="BT366" s="471">
        <v>0</v>
      </c>
      <c r="BU366" s="471">
        <v>0</v>
      </c>
      <c r="BV366" s="471">
        <v>0</v>
      </c>
      <c r="BW366" s="496">
        <v>67</v>
      </c>
      <c r="BX366" s="471">
        <v>5</v>
      </c>
      <c r="BY366" s="471">
        <v>12</v>
      </c>
      <c r="BZ366" s="471">
        <v>37</v>
      </c>
      <c r="CA366" s="471">
        <v>14</v>
      </c>
      <c r="CB366" s="471">
        <v>4</v>
      </c>
      <c r="CC366" s="471">
        <v>0</v>
      </c>
      <c r="CD366" s="471">
        <v>0</v>
      </c>
      <c r="CE366" s="471">
        <v>0</v>
      </c>
      <c r="CF366" s="496">
        <v>72</v>
      </c>
      <c r="CG366" s="33"/>
      <c r="CH366" s="33"/>
      <c r="CI366" s="33"/>
      <c r="CJ366" s="110"/>
      <c r="CK366" s="110"/>
      <c r="CL366" s="110"/>
      <c r="CM366" s="110"/>
      <c r="CN366" s="110"/>
      <c r="CO366" s="67"/>
      <c r="CP366" s="67"/>
      <c r="CQ366" s="67"/>
      <c r="CR366" s="67"/>
      <c r="CS366" s="67"/>
      <c r="CT366" s="67"/>
      <c r="CU366" s="67"/>
      <c r="CV366" s="67"/>
      <c r="CW366" s="67"/>
      <c r="CX366" s="67"/>
      <c r="CY366" s="67"/>
      <c r="CZ366" s="67"/>
      <c r="DA366" s="67"/>
      <c r="DB366" s="67"/>
      <c r="DC366" s="67"/>
      <c r="DD366" s="67"/>
      <c r="DE366" s="67"/>
      <c r="DF366" s="67"/>
      <c r="DG366" s="67"/>
      <c r="DH366" s="67"/>
      <c r="DI366" s="67"/>
      <c r="DJ366" s="67"/>
      <c r="DK366" s="67"/>
      <c r="DL366" s="67"/>
      <c r="DM366" s="67"/>
      <c r="DN366" s="67"/>
      <c r="DO366" s="67"/>
      <c r="DP366" s="67"/>
      <c r="DQ366" s="67"/>
      <c r="DR366" s="67"/>
      <c r="DS366" s="67"/>
      <c r="DT366" s="67"/>
      <c r="DU366" s="67"/>
      <c r="DV366" s="67"/>
      <c r="DW366" s="67"/>
      <c r="DX366" s="67"/>
      <c r="DY366" s="67"/>
      <c r="DZ366" s="67"/>
      <c r="EA366" s="67"/>
      <c r="EB366" s="67"/>
      <c r="EC366" s="67"/>
      <c r="ED366" s="67"/>
      <c r="EE366" s="67"/>
      <c r="EF366" s="67"/>
      <c r="EG366" s="67"/>
      <c r="EH366" s="67"/>
      <c r="EI366" s="67"/>
      <c r="EJ366" s="67"/>
      <c r="EK366" s="67"/>
      <c r="EL366" s="67"/>
      <c r="EM366" s="67"/>
      <c r="EN366" s="67"/>
      <c r="EO366" s="67"/>
      <c r="EP366" s="67"/>
      <c r="EQ366" s="67"/>
      <c r="ER366" s="67"/>
      <c r="ES366" s="67"/>
      <c r="ET366" s="67"/>
      <c r="EU366" s="67"/>
      <c r="EV366" s="67"/>
      <c r="EW366" s="67"/>
      <c r="EX366" s="67"/>
      <c r="EY366" s="67"/>
      <c r="EZ366" s="67"/>
      <c r="FA366" s="67"/>
      <c r="FB366" s="67"/>
      <c r="FC366" s="67"/>
      <c r="FD366" s="67"/>
      <c r="FE366" s="67"/>
      <c r="FF366" s="67"/>
      <c r="FG366" s="67"/>
      <c r="FH366" s="67"/>
      <c r="FI366" s="67"/>
      <c r="FJ366" s="67"/>
      <c r="FK366" s="67"/>
      <c r="FL366" s="67"/>
      <c r="FM366" s="67"/>
      <c r="FN366" s="67"/>
      <c r="FO366" s="67"/>
      <c r="FP366" s="67"/>
      <c r="FQ366" s="67"/>
      <c r="FR366" s="67"/>
      <c r="FS366" s="67"/>
      <c r="FT366" s="67"/>
      <c r="FU366" s="67"/>
      <c r="FV366" s="67"/>
      <c r="FW366" s="67"/>
      <c r="FX366" s="67"/>
      <c r="FY366" s="110"/>
      <c r="FZ366" s="110"/>
      <c r="GA366" s="110"/>
      <c r="GB366" s="110"/>
      <c r="GC366" s="110"/>
      <c r="GD366" s="110"/>
      <c r="GE366" s="110"/>
      <c r="GF366" s="110"/>
      <c r="GG366" s="110"/>
      <c r="GH366" s="110"/>
      <c r="GI366" s="110"/>
      <c r="GJ366" s="110"/>
      <c r="GK366" s="110"/>
      <c r="GL366" s="110"/>
      <c r="GM366" s="110"/>
      <c r="GN366" s="110"/>
      <c r="GO366" s="110"/>
      <c r="GP366" s="110"/>
      <c r="GQ366" s="110"/>
      <c r="GR366" s="110"/>
      <c r="GS366" s="110"/>
      <c r="GT366" s="110"/>
      <c r="GU366" s="110"/>
      <c r="GV366" s="110"/>
      <c r="GW366" s="110"/>
      <c r="GX366" s="110"/>
      <c r="GY366" s="110"/>
      <c r="GZ366" s="110"/>
      <c r="HA366" s="110"/>
      <c r="HB366" s="110"/>
      <c r="HC366" s="110"/>
      <c r="HD366" s="110"/>
      <c r="HE366" s="110"/>
      <c r="HF366" s="110"/>
      <c r="HG366" s="110"/>
      <c r="HH366" s="110"/>
      <c r="HI366" s="110"/>
      <c r="HJ366" s="110"/>
      <c r="HK366" s="242"/>
      <c r="HL366" s="242"/>
      <c r="HM366" s="242"/>
      <c r="HN366" s="242"/>
      <c r="HO366" s="242"/>
      <c r="HP366" s="242"/>
      <c r="HQ366" s="242"/>
    </row>
    <row r="367" spans="1:225" x14ac:dyDescent="0.2">
      <c r="A367" s="241" t="s">
        <v>135</v>
      </c>
      <c r="B367" s="476" t="s">
        <v>833</v>
      </c>
      <c r="C367" s="326" t="s">
        <v>786</v>
      </c>
      <c r="D367" s="279" t="s">
        <v>136</v>
      </c>
      <c r="E367" s="228"/>
      <c r="F367" s="471">
        <v>7</v>
      </c>
      <c r="G367" s="495"/>
      <c r="H367" s="471">
        <v>4</v>
      </c>
      <c r="I367" s="471">
        <v>81</v>
      </c>
      <c r="J367" s="471">
        <v>223</v>
      </c>
      <c r="K367" s="471">
        <v>2</v>
      </c>
      <c r="L367" s="471">
        <v>4</v>
      </c>
      <c r="M367" s="471">
        <v>5</v>
      </c>
      <c r="N367" s="471">
        <v>0</v>
      </c>
      <c r="O367" s="471">
        <v>0</v>
      </c>
      <c r="P367" s="471">
        <v>1</v>
      </c>
      <c r="Q367" s="471">
        <v>254</v>
      </c>
      <c r="R367" s="471">
        <v>342</v>
      </c>
      <c r="S367" s="471">
        <v>197</v>
      </c>
      <c r="T367" s="471">
        <v>0</v>
      </c>
      <c r="U367" s="471">
        <v>0</v>
      </c>
      <c r="V367" s="471">
        <v>7</v>
      </c>
      <c r="W367" s="471">
        <v>5</v>
      </c>
      <c r="X367" s="471">
        <v>2</v>
      </c>
      <c r="Y367" s="471">
        <v>135</v>
      </c>
      <c r="Z367" s="471">
        <v>0</v>
      </c>
      <c r="AA367" s="471">
        <v>13</v>
      </c>
      <c r="AB367" s="496">
        <v>1282</v>
      </c>
      <c r="AC367" s="488">
        <v>1</v>
      </c>
      <c r="AD367" s="488">
        <v>1</v>
      </c>
      <c r="AE367" s="471">
        <v>185</v>
      </c>
      <c r="AF367" s="471">
        <v>1</v>
      </c>
      <c r="AG367" s="471">
        <v>46</v>
      </c>
      <c r="AH367" s="471">
        <v>5</v>
      </c>
      <c r="AI367" s="471">
        <v>1</v>
      </c>
      <c r="AJ367" s="471">
        <v>16</v>
      </c>
      <c r="AK367" s="471">
        <v>0</v>
      </c>
      <c r="AL367" s="471">
        <v>0</v>
      </c>
      <c r="AM367" s="496">
        <v>254</v>
      </c>
      <c r="AN367" s="471">
        <v>185</v>
      </c>
      <c r="AO367" s="471">
        <v>1</v>
      </c>
      <c r="AP367" s="471">
        <v>46</v>
      </c>
      <c r="AQ367" s="471">
        <v>5</v>
      </c>
      <c r="AR367" s="471">
        <v>1</v>
      </c>
      <c r="AS367" s="471">
        <v>16</v>
      </c>
      <c r="AT367" s="471">
        <v>0</v>
      </c>
      <c r="AU367" s="471">
        <v>0</v>
      </c>
      <c r="AV367" s="496">
        <v>254</v>
      </c>
      <c r="AW367" s="471">
        <v>271</v>
      </c>
      <c r="AX367" s="471">
        <v>300</v>
      </c>
      <c r="AY367" s="471">
        <v>101</v>
      </c>
      <c r="AZ367" s="471">
        <v>33</v>
      </c>
      <c r="BA367" s="471">
        <v>2</v>
      </c>
      <c r="BB367" s="471">
        <v>1</v>
      </c>
      <c r="BC367" s="471">
        <v>0</v>
      </c>
      <c r="BD367" s="471">
        <v>0</v>
      </c>
      <c r="BE367" s="496">
        <v>708</v>
      </c>
      <c r="BF367" s="471">
        <v>136</v>
      </c>
      <c r="BG367" s="471">
        <v>145</v>
      </c>
      <c r="BH367" s="471">
        <v>39</v>
      </c>
      <c r="BI367" s="471">
        <v>20</v>
      </c>
      <c r="BJ367" s="471">
        <v>1</v>
      </c>
      <c r="BK367" s="471">
        <v>1</v>
      </c>
      <c r="BL367" s="471">
        <v>0</v>
      </c>
      <c r="BM367" s="471">
        <v>0</v>
      </c>
      <c r="BN367" s="496">
        <v>342</v>
      </c>
      <c r="BO367" s="471">
        <v>456</v>
      </c>
      <c r="BP367" s="471">
        <v>301</v>
      </c>
      <c r="BQ367" s="471">
        <v>147</v>
      </c>
      <c r="BR367" s="471">
        <v>38</v>
      </c>
      <c r="BS367" s="471">
        <v>3</v>
      </c>
      <c r="BT367" s="471">
        <v>17</v>
      </c>
      <c r="BU367" s="471">
        <v>0</v>
      </c>
      <c r="BV367" s="471">
        <v>0</v>
      </c>
      <c r="BW367" s="496">
        <v>962</v>
      </c>
      <c r="BX367" s="471">
        <v>321</v>
      </c>
      <c r="BY367" s="471">
        <v>146</v>
      </c>
      <c r="BZ367" s="471">
        <v>85</v>
      </c>
      <c r="CA367" s="471">
        <v>25</v>
      </c>
      <c r="CB367" s="471">
        <v>2</v>
      </c>
      <c r="CC367" s="471">
        <v>17</v>
      </c>
      <c r="CD367" s="471">
        <v>0</v>
      </c>
      <c r="CE367" s="471">
        <v>0</v>
      </c>
      <c r="CF367" s="496">
        <v>596</v>
      </c>
      <c r="CG367" s="33"/>
      <c r="CH367" s="33"/>
      <c r="CI367" s="33"/>
      <c r="CJ367" s="110"/>
      <c r="CK367" s="110"/>
      <c r="CL367" s="110"/>
      <c r="CM367" s="110"/>
      <c r="CN367" s="110"/>
      <c r="CO367" s="67"/>
      <c r="CP367" s="67"/>
      <c r="CQ367" s="67"/>
      <c r="CR367" s="67"/>
      <c r="CS367" s="67"/>
      <c r="CT367" s="67"/>
      <c r="CU367" s="67"/>
      <c r="CV367" s="67"/>
      <c r="CW367" s="67"/>
      <c r="CX367" s="67"/>
      <c r="CY367" s="67"/>
      <c r="CZ367" s="67"/>
      <c r="DA367" s="67"/>
      <c r="DB367" s="67"/>
      <c r="DC367" s="67"/>
      <c r="DD367" s="67"/>
      <c r="DE367" s="67"/>
      <c r="DF367" s="67"/>
      <c r="DG367" s="67"/>
      <c r="DH367" s="67"/>
      <c r="DI367" s="67"/>
      <c r="DJ367" s="67"/>
      <c r="DK367" s="67"/>
      <c r="DL367" s="67"/>
      <c r="DM367" s="67"/>
      <c r="DN367" s="67"/>
      <c r="DO367" s="67"/>
      <c r="DP367" s="67"/>
      <c r="DQ367" s="67"/>
      <c r="DR367" s="67"/>
      <c r="DS367" s="67"/>
      <c r="DT367" s="67"/>
      <c r="DU367" s="67"/>
      <c r="DV367" s="67"/>
      <c r="DW367" s="67"/>
      <c r="DX367" s="67"/>
      <c r="DY367" s="67"/>
      <c r="DZ367" s="67"/>
      <c r="EA367" s="67"/>
      <c r="EB367" s="67"/>
      <c r="EC367" s="67"/>
      <c r="ED367" s="67"/>
      <c r="EE367" s="67"/>
      <c r="EF367" s="67"/>
      <c r="EG367" s="67"/>
      <c r="EH367" s="67"/>
      <c r="EI367" s="67"/>
      <c r="EJ367" s="67"/>
      <c r="EK367" s="67"/>
      <c r="EL367" s="67"/>
      <c r="EM367" s="67"/>
      <c r="EN367" s="67"/>
      <c r="EO367" s="67"/>
      <c r="EP367" s="67"/>
      <c r="EQ367" s="67"/>
      <c r="ER367" s="67"/>
      <c r="ES367" s="67"/>
      <c r="ET367" s="67"/>
      <c r="EU367" s="67"/>
      <c r="EV367" s="67"/>
      <c r="EW367" s="67"/>
      <c r="EX367" s="67"/>
      <c r="EY367" s="67"/>
      <c r="EZ367" s="67"/>
      <c r="FA367" s="67"/>
      <c r="FB367" s="67"/>
      <c r="FC367" s="67"/>
      <c r="FD367" s="67"/>
      <c r="FE367" s="67"/>
      <c r="FF367" s="67"/>
      <c r="FG367" s="67"/>
      <c r="FH367" s="67"/>
      <c r="FI367" s="67"/>
      <c r="FJ367" s="67"/>
      <c r="FK367" s="67"/>
      <c r="FL367" s="67"/>
      <c r="FM367" s="67"/>
      <c r="FN367" s="67"/>
      <c r="FO367" s="67"/>
      <c r="FP367" s="67"/>
      <c r="FQ367" s="67"/>
      <c r="FR367" s="67"/>
      <c r="FS367" s="67"/>
      <c r="FT367" s="67"/>
      <c r="FU367" s="67"/>
      <c r="FV367" s="67"/>
      <c r="FW367" s="67"/>
      <c r="FX367" s="67"/>
      <c r="FY367" s="110"/>
      <c r="FZ367" s="110"/>
      <c r="GA367" s="110"/>
      <c r="GB367" s="110"/>
      <c r="GC367" s="110"/>
      <c r="GD367" s="110"/>
      <c r="GE367" s="110"/>
      <c r="GF367" s="110"/>
      <c r="GG367" s="110"/>
      <c r="GH367" s="110"/>
      <c r="GI367" s="110"/>
      <c r="GJ367" s="110"/>
      <c r="GK367" s="110"/>
      <c r="GL367" s="110"/>
      <c r="GM367" s="110"/>
      <c r="GN367" s="110"/>
      <c r="GO367" s="110"/>
      <c r="GP367" s="110"/>
      <c r="GQ367" s="110"/>
      <c r="GR367" s="110"/>
      <c r="GS367" s="110"/>
      <c r="GT367" s="110"/>
      <c r="GU367" s="110"/>
      <c r="GV367" s="110"/>
      <c r="GW367" s="110"/>
      <c r="GX367" s="110"/>
      <c r="GY367" s="110"/>
      <c r="GZ367" s="110"/>
      <c r="HA367" s="110"/>
      <c r="HB367" s="110"/>
      <c r="HC367" s="110"/>
      <c r="HD367" s="110"/>
      <c r="HE367" s="110"/>
      <c r="HF367" s="110"/>
      <c r="HG367" s="110"/>
      <c r="HH367" s="110"/>
      <c r="HI367" s="110"/>
      <c r="HJ367" s="110"/>
      <c r="HK367" s="242"/>
      <c r="HL367" s="242"/>
      <c r="HM367" s="242"/>
      <c r="HN367" s="242"/>
      <c r="HO367" s="242"/>
      <c r="HP367" s="242"/>
      <c r="HQ367" s="242"/>
    </row>
    <row r="368" spans="1:225" x14ac:dyDescent="0.2">
      <c r="A368" s="241" t="s">
        <v>137</v>
      </c>
      <c r="B368" s="476" t="s">
        <v>834</v>
      </c>
      <c r="C368" s="326" t="s">
        <v>782</v>
      </c>
      <c r="D368" s="279" t="s">
        <v>835</v>
      </c>
      <c r="E368" s="228"/>
      <c r="F368" s="471">
        <v>286</v>
      </c>
      <c r="G368" s="495"/>
      <c r="H368" s="471">
        <v>13</v>
      </c>
      <c r="I368" s="471">
        <v>241</v>
      </c>
      <c r="J368" s="471">
        <v>1203</v>
      </c>
      <c r="K368" s="471">
        <v>44</v>
      </c>
      <c r="L368" s="471">
        <v>14</v>
      </c>
      <c r="M368" s="471">
        <v>28</v>
      </c>
      <c r="N368" s="471">
        <v>12</v>
      </c>
      <c r="O368" s="471">
        <v>2</v>
      </c>
      <c r="P368" s="471">
        <v>6</v>
      </c>
      <c r="Q368" s="471">
        <v>165</v>
      </c>
      <c r="R368" s="471">
        <v>485</v>
      </c>
      <c r="S368" s="471">
        <v>1030</v>
      </c>
      <c r="T368" s="471">
        <v>74</v>
      </c>
      <c r="U368" s="471">
        <v>4</v>
      </c>
      <c r="V368" s="471">
        <v>102</v>
      </c>
      <c r="W368" s="471">
        <v>16</v>
      </c>
      <c r="X368" s="471">
        <v>155</v>
      </c>
      <c r="Y368" s="471">
        <v>572</v>
      </c>
      <c r="Z368" s="471">
        <v>12</v>
      </c>
      <c r="AA368" s="471">
        <v>114</v>
      </c>
      <c r="AB368" s="496">
        <v>4578</v>
      </c>
      <c r="AC368" s="488">
        <v>1</v>
      </c>
      <c r="AD368" s="488">
        <v>1</v>
      </c>
      <c r="AE368" s="471">
        <v>35</v>
      </c>
      <c r="AF368" s="471">
        <v>22</v>
      </c>
      <c r="AG368" s="471">
        <v>12</v>
      </c>
      <c r="AH368" s="471">
        <v>79</v>
      </c>
      <c r="AI368" s="471">
        <v>0</v>
      </c>
      <c r="AJ368" s="471">
        <v>3</v>
      </c>
      <c r="AK368" s="471">
        <v>7</v>
      </c>
      <c r="AL368" s="471">
        <v>9</v>
      </c>
      <c r="AM368" s="496">
        <v>167</v>
      </c>
      <c r="AN368" s="471">
        <v>35</v>
      </c>
      <c r="AO368" s="471">
        <v>22</v>
      </c>
      <c r="AP368" s="471">
        <v>12</v>
      </c>
      <c r="AQ368" s="471">
        <v>77</v>
      </c>
      <c r="AR368" s="471">
        <v>0</v>
      </c>
      <c r="AS368" s="471">
        <v>3</v>
      </c>
      <c r="AT368" s="471">
        <v>7</v>
      </c>
      <c r="AU368" s="471">
        <v>9</v>
      </c>
      <c r="AV368" s="496">
        <v>165</v>
      </c>
      <c r="AW368" s="471">
        <v>71</v>
      </c>
      <c r="AX368" s="471">
        <v>186</v>
      </c>
      <c r="AY368" s="471">
        <v>243</v>
      </c>
      <c r="AZ368" s="471">
        <v>89</v>
      </c>
      <c r="BA368" s="471">
        <v>40</v>
      </c>
      <c r="BB368" s="471">
        <v>16</v>
      </c>
      <c r="BC368" s="471">
        <v>7</v>
      </c>
      <c r="BD368" s="471">
        <v>0</v>
      </c>
      <c r="BE368" s="496">
        <v>652</v>
      </c>
      <c r="BF368" s="471">
        <v>58</v>
      </c>
      <c r="BG368" s="471">
        <v>131</v>
      </c>
      <c r="BH368" s="471">
        <v>184</v>
      </c>
      <c r="BI368" s="471">
        <v>66</v>
      </c>
      <c r="BJ368" s="471">
        <v>28</v>
      </c>
      <c r="BK368" s="471">
        <v>13</v>
      </c>
      <c r="BL368" s="471">
        <v>5</v>
      </c>
      <c r="BM368" s="471">
        <v>0</v>
      </c>
      <c r="BN368" s="496">
        <v>485</v>
      </c>
      <c r="BO368" s="471">
        <v>106</v>
      </c>
      <c r="BP368" s="471">
        <v>208</v>
      </c>
      <c r="BQ368" s="471">
        <v>255</v>
      </c>
      <c r="BR368" s="471">
        <v>168</v>
      </c>
      <c r="BS368" s="471">
        <v>40</v>
      </c>
      <c r="BT368" s="471">
        <v>19</v>
      </c>
      <c r="BU368" s="471">
        <v>14</v>
      </c>
      <c r="BV368" s="471">
        <v>9</v>
      </c>
      <c r="BW368" s="496">
        <v>819</v>
      </c>
      <c r="BX368" s="471">
        <v>93</v>
      </c>
      <c r="BY368" s="471">
        <v>153</v>
      </c>
      <c r="BZ368" s="471">
        <v>196</v>
      </c>
      <c r="CA368" s="471">
        <v>143</v>
      </c>
      <c r="CB368" s="471">
        <v>28</v>
      </c>
      <c r="CC368" s="471">
        <v>16</v>
      </c>
      <c r="CD368" s="471">
        <v>12</v>
      </c>
      <c r="CE368" s="471">
        <v>9</v>
      </c>
      <c r="CF368" s="496">
        <v>650</v>
      </c>
      <c r="CG368" s="116"/>
      <c r="CH368" s="116"/>
      <c r="CI368" s="33"/>
      <c r="CJ368" s="110"/>
      <c r="CK368" s="110"/>
      <c r="CL368" s="110"/>
      <c r="CM368" s="110"/>
      <c r="CN368" s="110"/>
      <c r="CO368" s="67"/>
      <c r="CP368" s="67"/>
      <c r="CQ368" s="67"/>
      <c r="CR368" s="67"/>
      <c r="CS368" s="67"/>
      <c r="CT368" s="67"/>
      <c r="CU368" s="67"/>
      <c r="CV368" s="67"/>
      <c r="CW368" s="67"/>
      <c r="CX368" s="67"/>
      <c r="CY368" s="67"/>
      <c r="CZ368" s="67"/>
      <c r="DA368" s="67"/>
      <c r="DB368" s="67"/>
      <c r="DC368" s="67"/>
      <c r="DD368" s="67"/>
      <c r="DE368" s="67"/>
      <c r="DF368" s="67"/>
      <c r="DG368" s="67"/>
      <c r="DH368" s="67"/>
      <c r="DI368" s="67"/>
      <c r="DJ368" s="67"/>
      <c r="DK368" s="67"/>
      <c r="DL368" s="67"/>
      <c r="DM368" s="67"/>
      <c r="DN368" s="67"/>
      <c r="DO368" s="67"/>
      <c r="DP368" s="67"/>
      <c r="DQ368" s="67"/>
      <c r="DR368" s="67"/>
      <c r="DS368" s="67"/>
      <c r="DT368" s="67"/>
      <c r="DU368" s="67"/>
      <c r="DV368" s="67"/>
      <c r="DW368" s="67"/>
      <c r="DX368" s="67"/>
      <c r="DY368" s="67"/>
      <c r="DZ368" s="67"/>
      <c r="EA368" s="67"/>
      <c r="EB368" s="67"/>
      <c r="EC368" s="67"/>
      <c r="ED368" s="67"/>
      <c r="EE368" s="67"/>
      <c r="EF368" s="67"/>
      <c r="EG368" s="67"/>
      <c r="EH368" s="67"/>
      <c r="EI368" s="67"/>
      <c r="EJ368" s="67"/>
      <c r="EK368" s="67"/>
      <c r="EL368" s="67"/>
      <c r="EM368" s="67"/>
      <c r="EN368" s="67"/>
      <c r="EO368" s="67"/>
      <c r="EP368" s="67"/>
      <c r="EQ368" s="67"/>
      <c r="ER368" s="67"/>
      <c r="ES368" s="67"/>
      <c r="ET368" s="67"/>
      <c r="EU368" s="67"/>
      <c r="EV368" s="67"/>
      <c r="EW368" s="67"/>
      <c r="EX368" s="67"/>
      <c r="EY368" s="67"/>
      <c r="EZ368" s="67"/>
      <c r="FA368" s="67"/>
      <c r="FB368" s="67"/>
      <c r="FC368" s="67"/>
      <c r="FD368" s="67"/>
      <c r="FE368" s="67"/>
      <c r="FF368" s="67"/>
      <c r="FG368" s="67"/>
      <c r="FH368" s="67"/>
      <c r="FI368" s="67"/>
      <c r="FJ368" s="67"/>
      <c r="FK368" s="67"/>
      <c r="FL368" s="67"/>
      <c r="FM368" s="67"/>
      <c r="FN368" s="67"/>
      <c r="FO368" s="67"/>
      <c r="FP368" s="67"/>
      <c r="FQ368" s="67"/>
      <c r="FR368" s="67"/>
      <c r="FS368" s="67"/>
      <c r="FT368" s="67"/>
      <c r="FU368" s="67"/>
      <c r="FV368" s="67"/>
      <c r="FW368" s="67"/>
      <c r="FX368" s="67"/>
      <c r="FY368" s="110"/>
      <c r="FZ368" s="110"/>
      <c r="GA368" s="110"/>
      <c r="GB368" s="110"/>
      <c r="GC368" s="110"/>
      <c r="GD368" s="110"/>
      <c r="GE368" s="110"/>
      <c r="GF368" s="110"/>
      <c r="GG368" s="110"/>
      <c r="GH368" s="110"/>
      <c r="GI368" s="110"/>
      <c r="GJ368" s="110"/>
      <c r="GK368" s="110"/>
      <c r="GL368" s="110"/>
      <c r="GM368" s="110"/>
      <c r="GN368" s="110"/>
      <c r="GO368" s="110"/>
      <c r="GP368" s="110"/>
      <c r="GQ368" s="110"/>
      <c r="GR368" s="110"/>
      <c r="GS368" s="110"/>
      <c r="GT368" s="110"/>
      <c r="GU368" s="110"/>
      <c r="GV368" s="110"/>
      <c r="GW368" s="110"/>
      <c r="GX368" s="110"/>
      <c r="GY368" s="110"/>
      <c r="GZ368" s="110"/>
      <c r="HA368" s="110"/>
      <c r="HB368" s="110"/>
      <c r="HC368" s="110"/>
      <c r="HD368" s="110"/>
      <c r="HE368" s="110"/>
      <c r="HF368" s="110"/>
      <c r="HG368" s="110"/>
      <c r="HH368" s="110"/>
      <c r="HI368" s="110"/>
      <c r="HJ368" s="110"/>
      <c r="HK368" s="242"/>
      <c r="HL368" s="242"/>
      <c r="HM368" s="242"/>
      <c r="HN368" s="242"/>
      <c r="HO368" s="242"/>
      <c r="HP368" s="242"/>
      <c r="HQ368" s="242"/>
    </row>
    <row r="369" spans="1:225" x14ac:dyDescent="0.2">
      <c r="A369" s="241" t="s">
        <v>138</v>
      </c>
      <c r="B369" s="476" t="s">
        <v>836</v>
      </c>
      <c r="C369" s="326" t="s">
        <v>784</v>
      </c>
      <c r="D369" s="279" t="s">
        <v>139</v>
      </c>
      <c r="E369" s="228"/>
      <c r="F369" s="471">
        <v>83</v>
      </c>
      <c r="G369" s="495"/>
      <c r="H369" s="471">
        <v>4</v>
      </c>
      <c r="I369" s="471">
        <v>58</v>
      </c>
      <c r="J369" s="471">
        <v>172</v>
      </c>
      <c r="K369" s="471">
        <v>98</v>
      </c>
      <c r="L369" s="471">
        <v>1</v>
      </c>
      <c r="M369" s="471">
        <v>5</v>
      </c>
      <c r="N369" s="471">
        <v>4</v>
      </c>
      <c r="O369" s="471">
        <v>1</v>
      </c>
      <c r="P369" s="471">
        <v>11</v>
      </c>
      <c r="Q369" s="471">
        <v>29</v>
      </c>
      <c r="R369" s="471">
        <v>141</v>
      </c>
      <c r="S369" s="471">
        <v>0</v>
      </c>
      <c r="T369" s="471">
        <v>0</v>
      </c>
      <c r="U369" s="471">
        <v>0</v>
      </c>
      <c r="V369" s="471">
        <v>0</v>
      </c>
      <c r="W369" s="471">
        <v>34</v>
      </c>
      <c r="X369" s="471">
        <v>10</v>
      </c>
      <c r="Y369" s="471">
        <v>238</v>
      </c>
      <c r="Z369" s="471">
        <v>0</v>
      </c>
      <c r="AA369" s="471">
        <v>9</v>
      </c>
      <c r="AB369" s="496">
        <v>898</v>
      </c>
      <c r="AC369" s="488">
        <v>2</v>
      </c>
      <c r="AD369" s="488">
        <v>3</v>
      </c>
      <c r="AE369" s="471">
        <v>0</v>
      </c>
      <c r="AF369" s="471">
        <v>29</v>
      </c>
      <c r="AG369" s="471">
        <v>0</v>
      </c>
      <c r="AH369" s="471">
        <v>0</v>
      </c>
      <c r="AI369" s="471">
        <v>0</v>
      </c>
      <c r="AJ369" s="471">
        <v>0</v>
      </c>
      <c r="AK369" s="471">
        <v>0</v>
      </c>
      <c r="AL369" s="471">
        <v>0</v>
      </c>
      <c r="AM369" s="496">
        <v>29</v>
      </c>
      <c r="AN369" s="471">
        <v>0</v>
      </c>
      <c r="AO369" s="471">
        <v>29</v>
      </c>
      <c r="AP369" s="471">
        <v>0</v>
      </c>
      <c r="AQ369" s="471">
        <v>0</v>
      </c>
      <c r="AR369" s="471">
        <v>0</v>
      </c>
      <c r="AS369" s="471">
        <v>0</v>
      </c>
      <c r="AT369" s="471">
        <v>0</v>
      </c>
      <c r="AU369" s="471">
        <v>0</v>
      </c>
      <c r="AV369" s="496">
        <v>29</v>
      </c>
      <c r="AW369" s="471">
        <v>102</v>
      </c>
      <c r="AX369" s="471">
        <v>23</v>
      </c>
      <c r="AY369" s="471">
        <v>5</v>
      </c>
      <c r="AZ369" s="471">
        <v>4</v>
      </c>
      <c r="BA369" s="471">
        <v>0</v>
      </c>
      <c r="BB369" s="471">
        <v>1</v>
      </c>
      <c r="BC369" s="471">
        <v>0</v>
      </c>
      <c r="BD369" s="471">
        <v>1</v>
      </c>
      <c r="BE369" s="496">
        <v>136</v>
      </c>
      <c r="BF369" s="471">
        <v>101</v>
      </c>
      <c r="BG369" s="471">
        <v>25</v>
      </c>
      <c r="BH369" s="471">
        <v>8</v>
      </c>
      <c r="BI369" s="471">
        <v>5</v>
      </c>
      <c r="BJ369" s="471">
        <v>1</v>
      </c>
      <c r="BK369" s="471">
        <v>0</v>
      </c>
      <c r="BL369" s="471">
        <v>0</v>
      </c>
      <c r="BM369" s="471">
        <v>1</v>
      </c>
      <c r="BN369" s="496">
        <v>141</v>
      </c>
      <c r="BO369" s="471">
        <v>102</v>
      </c>
      <c r="BP369" s="471">
        <v>52</v>
      </c>
      <c r="BQ369" s="471">
        <v>5</v>
      </c>
      <c r="BR369" s="471">
        <v>4</v>
      </c>
      <c r="BS369" s="471">
        <v>0</v>
      </c>
      <c r="BT369" s="471">
        <v>1</v>
      </c>
      <c r="BU369" s="471">
        <v>0</v>
      </c>
      <c r="BV369" s="471">
        <v>1</v>
      </c>
      <c r="BW369" s="496">
        <v>165</v>
      </c>
      <c r="BX369" s="471">
        <v>101</v>
      </c>
      <c r="BY369" s="471">
        <v>54</v>
      </c>
      <c r="BZ369" s="471">
        <v>8</v>
      </c>
      <c r="CA369" s="471">
        <v>5</v>
      </c>
      <c r="CB369" s="471">
        <v>1</v>
      </c>
      <c r="CC369" s="471">
        <v>0</v>
      </c>
      <c r="CD369" s="471">
        <v>0</v>
      </c>
      <c r="CE369" s="471">
        <v>1</v>
      </c>
      <c r="CF369" s="496">
        <v>170</v>
      </c>
      <c r="CG369" s="33"/>
      <c r="CH369" s="33"/>
      <c r="CI369" s="33"/>
      <c r="CJ369" s="110"/>
      <c r="CK369" s="110"/>
      <c r="CL369" s="110"/>
      <c r="CM369" s="110"/>
      <c r="CN369" s="110"/>
      <c r="CO369" s="67"/>
      <c r="CP369" s="67"/>
      <c r="CQ369" s="67"/>
      <c r="CR369" s="67"/>
      <c r="CS369" s="67"/>
      <c r="CT369" s="67"/>
      <c r="CU369" s="67"/>
      <c r="CV369" s="67"/>
      <c r="CW369" s="67"/>
      <c r="CX369" s="67"/>
      <c r="CY369" s="67"/>
      <c r="CZ369" s="67"/>
      <c r="DA369" s="67"/>
      <c r="DB369" s="67"/>
      <c r="DC369" s="67"/>
      <c r="DD369" s="67"/>
      <c r="DE369" s="67"/>
      <c r="DF369" s="67"/>
      <c r="DG369" s="67"/>
      <c r="DH369" s="67"/>
      <c r="DI369" s="67"/>
      <c r="DJ369" s="67"/>
      <c r="DK369" s="67"/>
      <c r="DL369" s="67"/>
      <c r="DM369" s="67"/>
      <c r="DN369" s="67"/>
      <c r="DO369" s="67"/>
      <c r="DP369" s="67"/>
      <c r="DQ369" s="67"/>
      <c r="DR369" s="67"/>
      <c r="DS369" s="67"/>
      <c r="DT369" s="67"/>
      <c r="DU369" s="67"/>
      <c r="DV369" s="67"/>
      <c r="DW369" s="67"/>
      <c r="DX369" s="67"/>
      <c r="DY369" s="67"/>
      <c r="DZ369" s="67"/>
      <c r="EA369" s="67"/>
      <c r="EB369" s="67"/>
      <c r="EC369" s="67"/>
      <c r="ED369" s="67"/>
      <c r="EE369" s="67"/>
      <c r="EF369" s="67"/>
      <c r="EG369" s="67"/>
      <c r="EH369" s="67"/>
      <c r="EI369" s="67"/>
      <c r="EJ369" s="67"/>
      <c r="EK369" s="67"/>
      <c r="EL369" s="67"/>
      <c r="EM369" s="67"/>
      <c r="EN369" s="67"/>
      <c r="EO369" s="67"/>
      <c r="EP369" s="67"/>
      <c r="EQ369" s="67"/>
      <c r="ER369" s="67"/>
      <c r="ES369" s="67"/>
      <c r="ET369" s="67"/>
      <c r="EU369" s="67"/>
      <c r="EV369" s="67"/>
      <c r="EW369" s="67"/>
      <c r="EX369" s="67"/>
      <c r="EY369" s="67"/>
      <c r="EZ369" s="67"/>
      <c r="FA369" s="67"/>
      <c r="FB369" s="67"/>
      <c r="FC369" s="67"/>
      <c r="FD369" s="67"/>
      <c r="FE369" s="67"/>
      <c r="FF369" s="67"/>
      <c r="FG369" s="67"/>
      <c r="FH369" s="67"/>
      <c r="FI369" s="67"/>
      <c r="FJ369" s="67"/>
      <c r="FK369" s="67"/>
      <c r="FL369" s="67"/>
      <c r="FM369" s="67"/>
      <c r="FN369" s="67"/>
      <c r="FO369" s="67"/>
      <c r="FP369" s="67"/>
      <c r="FQ369" s="67"/>
      <c r="FR369" s="67"/>
      <c r="FS369" s="67"/>
      <c r="FT369" s="67"/>
      <c r="FU369" s="67"/>
      <c r="FV369" s="67"/>
      <c r="FW369" s="67"/>
      <c r="FX369" s="67"/>
      <c r="FY369" s="110"/>
      <c r="FZ369" s="110"/>
      <c r="GA369" s="110"/>
      <c r="GB369" s="110"/>
      <c r="GC369" s="110"/>
      <c r="GD369" s="110"/>
      <c r="GE369" s="110"/>
      <c r="GF369" s="110"/>
      <c r="GG369" s="110"/>
      <c r="GH369" s="110"/>
      <c r="GI369" s="110"/>
      <c r="GJ369" s="110"/>
      <c r="GK369" s="110"/>
      <c r="GL369" s="110"/>
      <c r="GM369" s="110"/>
      <c r="GN369" s="110"/>
      <c r="GO369" s="110"/>
      <c r="GP369" s="110"/>
      <c r="GQ369" s="110"/>
      <c r="GR369" s="110"/>
      <c r="GS369" s="110"/>
      <c r="GT369" s="110"/>
      <c r="GU369" s="110"/>
      <c r="GV369" s="110"/>
      <c r="GW369" s="110"/>
      <c r="GX369" s="110"/>
      <c r="GY369" s="110"/>
      <c r="GZ369" s="110"/>
      <c r="HA369" s="110"/>
      <c r="HB369" s="110"/>
      <c r="HC369" s="110"/>
      <c r="HD369" s="110"/>
      <c r="HE369" s="110"/>
      <c r="HF369" s="110"/>
      <c r="HG369" s="110"/>
      <c r="HH369" s="110"/>
      <c r="HI369" s="110"/>
      <c r="HJ369" s="110"/>
      <c r="HK369" s="242"/>
      <c r="HL369" s="242"/>
      <c r="HM369" s="242"/>
      <c r="HN369" s="242"/>
      <c r="HO369" s="242"/>
      <c r="HP369" s="242"/>
      <c r="HQ369" s="242"/>
    </row>
    <row r="370" spans="1:225" x14ac:dyDescent="0.2">
      <c r="A370" s="241" t="s">
        <v>140</v>
      </c>
      <c r="B370" s="476" t="s">
        <v>837</v>
      </c>
      <c r="C370" s="326" t="s">
        <v>784</v>
      </c>
      <c r="D370" s="279" t="s">
        <v>141</v>
      </c>
      <c r="E370" s="228"/>
      <c r="F370" s="471">
        <v>24</v>
      </c>
      <c r="G370" s="495"/>
      <c r="H370" s="471">
        <v>7</v>
      </c>
      <c r="I370" s="471">
        <v>78</v>
      </c>
      <c r="J370" s="471">
        <v>421</v>
      </c>
      <c r="K370" s="471">
        <v>12</v>
      </c>
      <c r="L370" s="471">
        <v>4</v>
      </c>
      <c r="M370" s="471">
        <v>5</v>
      </c>
      <c r="N370" s="471">
        <v>2</v>
      </c>
      <c r="O370" s="471">
        <v>0</v>
      </c>
      <c r="P370" s="471">
        <v>25</v>
      </c>
      <c r="Q370" s="471">
        <v>1</v>
      </c>
      <c r="R370" s="471">
        <v>227</v>
      </c>
      <c r="S370" s="471">
        <v>2</v>
      </c>
      <c r="T370" s="471">
        <v>0</v>
      </c>
      <c r="U370" s="471">
        <v>7</v>
      </c>
      <c r="V370" s="471">
        <v>25</v>
      </c>
      <c r="W370" s="471">
        <v>31</v>
      </c>
      <c r="X370" s="471">
        <v>2</v>
      </c>
      <c r="Y370" s="471">
        <v>624</v>
      </c>
      <c r="Z370" s="471">
        <v>0</v>
      </c>
      <c r="AA370" s="471">
        <v>16</v>
      </c>
      <c r="AB370" s="496">
        <v>1513</v>
      </c>
      <c r="AC370" s="488">
        <v>1</v>
      </c>
      <c r="AD370" s="488">
        <v>1</v>
      </c>
      <c r="AE370" s="471">
        <v>0</v>
      </c>
      <c r="AF370" s="471">
        <v>0</v>
      </c>
      <c r="AG370" s="471">
        <v>0</v>
      </c>
      <c r="AH370" s="471">
        <v>0</v>
      </c>
      <c r="AI370" s="471">
        <v>0</v>
      </c>
      <c r="AJ370" s="471">
        <v>0</v>
      </c>
      <c r="AK370" s="471">
        <v>0</v>
      </c>
      <c r="AL370" s="471">
        <v>0</v>
      </c>
      <c r="AM370" s="496">
        <v>0</v>
      </c>
      <c r="AN370" s="471">
        <v>0</v>
      </c>
      <c r="AO370" s="471">
        <v>0</v>
      </c>
      <c r="AP370" s="471">
        <v>0</v>
      </c>
      <c r="AQ370" s="471">
        <v>0</v>
      </c>
      <c r="AR370" s="471">
        <v>0</v>
      </c>
      <c r="AS370" s="471">
        <v>1</v>
      </c>
      <c r="AT370" s="471">
        <v>0</v>
      </c>
      <c r="AU370" s="471">
        <v>0</v>
      </c>
      <c r="AV370" s="496">
        <v>1</v>
      </c>
      <c r="AW370" s="471">
        <v>187</v>
      </c>
      <c r="AX370" s="471">
        <v>57</v>
      </c>
      <c r="AY370" s="471">
        <v>23</v>
      </c>
      <c r="AZ370" s="471">
        <v>6</v>
      </c>
      <c r="BA370" s="471">
        <v>5</v>
      </c>
      <c r="BB370" s="471">
        <v>2</v>
      </c>
      <c r="BC370" s="471">
        <v>2</v>
      </c>
      <c r="BD370" s="471">
        <v>0</v>
      </c>
      <c r="BE370" s="496">
        <v>282</v>
      </c>
      <c r="BF370" s="471">
        <v>151</v>
      </c>
      <c r="BG370" s="471">
        <v>42</v>
      </c>
      <c r="BH370" s="471">
        <v>21</v>
      </c>
      <c r="BI370" s="471">
        <v>4</v>
      </c>
      <c r="BJ370" s="471">
        <v>6</v>
      </c>
      <c r="BK370" s="471">
        <v>2</v>
      </c>
      <c r="BL370" s="471">
        <v>1</v>
      </c>
      <c r="BM370" s="471">
        <v>0</v>
      </c>
      <c r="BN370" s="496">
        <v>227</v>
      </c>
      <c r="BO370" s="471">
        <v>187</v>
      </c>
      <c r="BP370" s="471">
        <v>57</v>
      </c>
      <c r="BQ370" s="471">
        <v>23</v>
      </c>
      <c r="BR370" s="471">
        <v>6</v>
      </c>
      <c r="BS370" s="471">
        <v>5</v>
      </c>
      <c r="BT370" s="471">
        <v>2</v>
      </c>
      <c r="BU370" s="471">
        <v>2</v>
      </c>
      <c r="BV370" s="471">
        <v>0</v>
      </c>
      <c r="BW370" s="496">
        <v>282</v>
      </c>
      <c r="BX370" s="471">
        <v>151</v>
      </c>
      <c r="BY370" s="471">
        <v>42</v>
      </c>
      <c r="BZ370" s="471">
        <v>21</v>
      </c>
      <c r="CA370" s="471">
        <v>4</v>
      </c>
      <c r="CB370" s="471">
        <v>6</v>
      </c>
      <c r="CC370" s="471">
        <v>3</v>
      </c>
      <c r="CD370" s="471">
        <v>1</v>
      </c>
      <c r="CE370" s="471">
        <v>0</v>
      </c>
      <c r="CF370" s="496">
        <v>228</v>
      </c>
      <c r="CG370" s="33"/>
      <c r="CH370" s="33"/>
      <c r="CI370" s="33"/>
      <c r="CJ370" s="110"/>
      <c r="CK370" s="110"/>
      <c r="CL370" s="110"/>
      <c r="CM370" s="110"/>
      <c r="CN370" s="110"/>
      <c r="CO370" s="67"/>
      <c r="CP370" s="67"/>
      <c r="CQ370" s="67"/>
      <c r="CR370" s="67"/>
      <c r="CS370" s="67"/>
      <c r="CT370" s="67"/>
      <c r="CU370" s="67"/>
      <c r="CV370" s="67"/>
      <c r="CW370" s="67"/>
      <c r="CX370" s="67"/>
      <c r="CY370" s="67"/>
      <c r="CZ370" s="67"/>
      <c r="DA370" s="67"/>
      <c r="DB370" s="67"/>
      <c r="DC370" s="67"/>
      <c r="DD370" s="67"/>
      <c r="DE370" s="67"/>
      <c r="DF370" s="67"/>
      <c r="DG370" s="67"/>
      <c r="DH370" s="67"/>
      <c r="DI370" s="67"/>
      <c r="DJ370" s="67"/>
      <c r="DK370" s="67"/>
      <c r="DL370" s="67"/>
      <c r="DM370" s="67"/>
      <c r="DN370" s="67"/>
      <c r="DO370" s="67"/>
      <c r="DP370" s="67"/>
      <c r="DQ370" s="67"/>
      <c r="DR370" s="67"/>
      <c r="DS370" s="67"/>
      <c r="DT370" s="67"/>
      <c r="DU370" s="67"/>
      <c r="DV370" s="67"/>
      <c r="DW370" s="67"/>
      <c r="DX370" s="67"/>
      <c r="DY370" s="67"/>
      <c r="DZ370" s="67"/>
      <c r="EA370" s="67"/>
      <c r="EB370" s="67"/>
      <c r="EC370" s="67"/>
      <c r="ED370" s="67"/>
      <c r="EE370" s="67"/>
      <c r="EF370" s="67"/>
      <c r="EG370" s="67"/>
      <c r="EH370" s="67"/>
      <c r="EI370" s="67"/>
      <c r="EJ370" s="67"/>
      <c r="EK370" s="67"/>
      <c r="EL370" s="67"/>
      <c r="EM370" s="67"/>
      <c r="EN370" s="67"/>
      <c r="EO370" s="67"/>
      <c r="EP370" s="67"/>
      <c r="EQ370" s="67"/>
      <c r="ER370" s="67"/>
      <c r="ES370" s="67"/>
      <c r="ET370" s="67"/>
      <c r="EU370" s="67"/>
      <c r="EV370" s="67"/>
      <c r="EW370" s="67"/>
      <c r="EX370" s="67"/>
      <c r="EY370" s="67"/>
      <c r="EZ370" s="67"/>
      <c r="FA370" s="67"/>
      <c r="FB370" s="67"/>
      <c r="FC370" s="67"/>
      <c r="FD370" s="67"/>
      <c r="FE370" s="67"/>
      <c r="FF370" s="67"/>
      <c r="FG370" s="67"/>
      <c r="FH370" s="67"/>
      <c r="FI370" s="67"/>
      <c r="FJ370" s="67"/>
      <c r="FK370" s="67"/>
      <c r="FL370" s="67"/>
      <c r="FM370" s="67"/>
      <c r="FN370" s="67"/>
      <c r="FO370" s="67"/>
      <c r="FP370" s="67"/>
      <c r="FQ370" s="67"/>
      <c r="FR370" s="67"/>
      <c r="FS370" s="67"/>
      <c r="FT370" s="67"/>
      <c r="FU370" s="67"/>
      <c r="FV370" s="67"/>
      <c r="FW370" s="67"/>
      <c r="FX370" s="67"/>
      <c r="FY370" s="110"/>
      <c r="FZ370" s="110"/>
      <c r="GA370" s="110"/>
      <c r="GB370" s="110"/>
      <c r="GC370" s="110"/>
      <c r="GD370" s="110"/>
      <c r="GE370" s="110"/>
      <c r="GF370" s="110"/>
      <c r="GG370" s="110"/>
      <c r="GH370" s="110"/>
      <c r="GI370" s="110"/>
      <c r="GJ370" s="110"/>
      <c r="GK370" s="110"/>
      <c r="GL370" s="110"/>
      <c r="GM370" s="110"/>
      <c r="GN370" s="110"/>
      <c r="GO370" s="110"/>
      <c r="GP370" s="110"/>
      <c r="GQ370" s="110"/>
      <c r="GR370" s="110"/>
      <c r="GS370" s="110"/>
      <c r="GT370" s="110"/>
      <c r="GU370" s="110"/>
      <c r="GV370" s="110"/>
      <c r="GW370" s="110"/>
      <c r="GX370" s="110"/>
      <c r="GY370" s="110"/>
      <c r="GZ370" s="110"/>
      <c r="HA370" s="110"/>
      <c r="HB370" s="110"/>
      <c r="HC370" s="110"/>
      <c r="HD370" s="110"/>
      <c r="HE370" s="110"/>
      <c r="HF370" s="110"/>
      <c r="HG370" s="110"/>
      <c r="HH370" s="110"/>
      <c r="HI370" s="110"/>
      <c r="HJ370" s="110"/>
      <c r="HK370" s="242"/>
      <c r="HL370" s="242"/>
      <c r="HM370" s="242"/>
      <c r="HN370" s="242"/>
      <c r="HO370" s="242"/>
      <c r="HP370" s="242"/>
      <c r="HQ370" s="242"/>
    </row>
    <row r="371" spans="1:225" x14ac:dyDescent="0.2">
      <c r="A371" s="241" t="s">
        <v>142</v>
      </c>
      <c r="B371" s="476" t="s">
        <v>838</v>
      </c>
      <c r="C371" s="326" t="s">
        <v>794</v>
      </c>
      <c r="D371" s="279" t="s">
        <v>143</v>
      </c>
      <c r="E371" s="228"/>
      <c r="F371" s="471">
        <v>69</v>
      </c>
      <c r="G371" s="495"/>
      <c r="H371" s="471">
        <v>5</v>
      </c>
      <c r="I371" s="471">
        <v>103</v>
      </c>
      <c r="J371" s="471">
        <v>434</v>
      </c>
      <c r="K371" s="471">
        <v>16</v>
      </c>
      <c r="L371" s="471">
        <v>2</v>
      </c>
      <c r="M371" s="471">
        <v>8</v>
      </c>
      <c r="N371" s="471">
        <v>7</v>
      </c>
      <c r="O371" s="471">
        <v>2</v>
      </c>
      <c r="P371" s="471">
        <v>4</v>
      </c>
      <c r="Q371" s="471">
        <v>4</v>
      </c>
      <c r="R371" s="471">
        <v>170</v>
      </c>
      <c r="S371" s="471">
        <v>0</v>
      </c>
      <c r="T371" s="471">
        <v>0</v>
      </c>
      <c r="U371" s="471">
        <v>2</v>
      </c>
      <c r="V371" s="471">
        <v>4</v>
      </c>
      <c r="W371" s="471">
        <v>75</v>
      </c>
      <c r="X371" s="471">
        <v>33</v>
      </c>
      <c r="Y371" s="471">
        <v>334</v>
      </c>
      <c r="Z371" s="471">
        <v>0</v>
      </c>
      <c r="AA371" s="471">
        <v>32</v>
      </c>
      <c r="AB371" s="496">
        <v>1304</v>
      </c>
      <c r="AC371" s="488">
        <v>1</v>
      </c>
      <c r="AD371" s="488">
        <v>1</v>
      </c>
      <c r="AE371" s="471">
        <v>0</v>
      </c>
      <c r="AF371" s="471">
        <v>0</v>
      </c>
      <c r="AG371" s="471">
        <v>0</v>
      </c>
      <c r="AH371" s="471">
        <v>0</v>
      </c>
      <c r="AI371" s="471">
        <v>0</v>
      </c>
      <c r="AJ371" s="471">
        <v>2</v>
      </c>
      <c r="AK371" s="471">
        <v>1</v>
      </c>
      <c r="AL371" s="471">
        <v>1</v>
      </c>
      <c r="AM371" s="496">
        <v>4</v>
      </c>
      <c r="AN371" s="471">
        <v>0</v>
      </c>
      <c r="AO371" s="471">
        <v>0</v>
      </c>
      <c r="AP371" s="471">
        <v>0</v>
      </c>
      <c r="AQ371" s="471">
        <v>0</v>
      </c>
      <c r="AR371" s="471">
        <v>0</v>
      </c>
      <c r="AS371" s="471">
        <v>2</v>
      </c>
      <c r="AT371" s="471">
        <v>1</v>
      </c>
      <c r="AU371" s="471">
        <v>1</v>
      </c>
      <c r="AV371" s="496">
        <v>4</v>
      </c>
      <c r="AW371" s="471">
        <v>169</v>
      </c>
      <c r="AX371" s="471">
        <v>45</v>
      </c>
      <c r="AY371" s="471">
        <v>21</v>
      </c>
      <c r="AZ371" s="471">
        <v>5</v>
      </c>
      <c r="BA371" s="471">
        <v>5</v>
      </c>
      <c r="BB371" s="471">
        <v>0</v>
      </c>
      <c r="BC371" s="471">
        <v>0</v>
      </c>
      <c r="BD371" s="471">
        <v>0</v>
      </c>
      <c r="BE371" s="496">
        <v>245</v>
      </c>
      <c r="BF371" s="471">
        <v>110</v>
      </c>
      <c r="BG371" s="471">
        <v>34</v>
      </c>
      <c r="BH371" s="471">
        <v>17</v>
      </c>
      <c r="BI371" s="471">
        <v>3</v>
      </c>
      <c r="BJ371" s="471">
        <v>6</v>
      </c>
      <c r="BK371" s="471">
        <v>0</v>
      </c>
      <c r="BL371" s="471">
        <v>0</v>
      </c>
      <c r="BM371" s="471">
        <v>0</v>
      </c>
      <c r="BN371" s="496">
        <v>170</v>
      </c>
      <c r="BO371" s="471">
        <v>169</v>
      </c>
      <c r="BP371" s="471">
        <v>45</v>
      </c>
      <c r="BQ371" s="471">
        <v>21</v>
      </c>
      <c r="BR371" s="471">
        <v>5</v>
      </c>
      <c r="BS371" s="471">
        <v>5</v>
      </c>
      <c r="BT371" s="471">
        <v>2</v>
      </c>
      <c r="BU371" s="471">
        <v>1</v>
      </c>
      <c r="BV371" s="471">
        <v>1</v>
      </c>
      <c r="BW371" s="496">
        <v>249</v>
      </c>
      <c r="BX371" s="471">
        <v>110</v>
      </c>
      <c r="BY371" s="471">
        <v>34</v>
      </c>
      <c r="BZ371" s="471">
        <v>17</v>
      </c>
      <c r="CA371" s="471">
        <v>3</v>
      </c>
      <c r="CB371" s="471">
        <v>6</v>
      </c>
      <c r="CC371" s="471">
        <v>2</v>
      </c>
      <c r="CD371" s="471">
        <v>1</v>
      </c>
      <c r="CE371" s="471">
        <v>1</v>
      </c>
      <c r="CF371" s="496">
        <v>174</v>
      </c>
      <c r="CG371" s="33"/>
      <c r="CH371" s="33"/>
      <c r="CI371" s="33"/>
      <c r="CJ371" s="110"/>
      <c r="CK371" s="110"/>
      <c r="CL371" s="110"/>
      <c r="CM371" s="110"/>
      <c r="CN371" s="110"/>
      <c r="CO371" s="67"/>
      <c r="CP371" s="67"/>
      <c r="CQ371" s="67"/>
      <c r="CR371" s="67"/>
      <c r="CS371" s="67"/>
      <c r="CT371" s="67"/>
      <c r="CU371" s="67"/>
      <c r="CV371" s="67"/>
      <c r="CW371" s="67"/>
      <c r="CX371" s="67"/>
      <c r="CY371" s="67"/>
      <c r="CZ371" s="67"/>
      <c r="DA371" s="67"/>
      <c r="DB371" s="67"/>
      <c r="DC371" s="67"/>
      <c r="DD371" s="67"/>
      <c r="DE371" s="67"/>
      <c r="DF371" s="67"/>
      <c r="DG371" s="67"/>
      <c r="DH371" s="67"/>
      <c r="DI371" s="67"/>
      <c r="DJ371" s="67"/>
      <c r="DK371" s="67"/>
      <c r="DL371" s="67"/>
      <c r="DM371" s="67"/>
      <c r="DN371" s="67"/>
      <c r="DO371" s="67"/>
      <c r="DP371" s="67"/>
      <c r="DQ371" s="67"/>
      <c r="DR371" s="67"/>
      <c r="DS371" s="67"/>
      <c r="DT371" s="67"/>
      <c r="DU371" s="67"/>
      <c r="DV371" s="67"/>
      <c r="DW371" s="67"/>
      <c r="DX371" s="67"/>
      <c r="DY371" s="67"/>
      <c r="DZ371" s="67"/>
      <c r="EA371" s="67"/>
      <c r="EB371" s="67"/>
      <c r="EC371" s="67"/>
      <c r="ED371" s="67"/>
      <c r="EE371" s="67"/>
      <c r="EF371" s="67"/>
      <c r="EG371" s="67"/>
      <c r="EH371" s="67"/>
      <c r="EI371" s="67"/>
      <c r="EJ371" s="67"/>
      <c r="EK371" s="67"/>
      <c r="EL371" s="67"/>
      <c r="EM371" s="67"/>
      <c r="EN371" s="67"/>
      <c r="EO371" s="67"/>
      <c r="EP371" s="67"/>
      <c r="EQ371" s="67"/>
      <c r="ER371" s="67"/>
      <c r="ES371" s="67"/>
      <c r="ET371" s="67"/>
      <c r="EU371" s="67"/>
      <c r="EV371" s="67"/>
      <c r="EW371" s="67"/>
      <c r="EX371" s="67"/>
      <c r="EY371" s="67"/>
      <c r="EZ371" s="67"/>
      <c r="FA371" s="67"/>
      <c r="FB371" s="67"/>
      <c r="FC371" s="67"/>
      <c r="FD371" s="67"/>
      <c r="FE371" s="67"/>
      <c r="FF371" s="67"/>
      <c r="FG371" s="67"/>
      <c r="FH371" s="67"/>
      <c r="FI371" s="67"/>
      <c r="FJ371" s="67"/>
      <c r="FK371" s="67"/>
      <c r="FL371" s="67"/>
      <c r="FM371" s="67"/>
      <c r="FN371" s="67"/>
      <c r="FO371" s="67"/>
      <c r="FP371" s="67"/>
      <c r="FQ371" s="67"/>
      <c r="FR371" s="67"/>
      <c r="FS371" s="67"/>
      <c r="FT371" s="67"/>
      <c r="FU371" s="67"/>
      <c r="FV371" s="67"/>
      <c r="FW371" s="67"/>
      <c r="FX371" s="67"/>
      <c r="FY371" s="110"/>
      <c r="FZ371" s="110"/>
      <c r="GA371" s="110"/>
      <c r="GB371" s="110"/>
      <c r="GC371" s="110"/>
      <c r="GD371" s="110"/>
      <c r="GE371" s="110"/>
      <c r="GF371" s="110"/>
      <c r="GG371" s="110"/>
      <c r="GH371" s="110"/>
      <c r="GI371" s="110"/>
      <c r="GJ371" s="110"/>
      <c r="GK371" s="110"/>
      <c r="GL371" s="110"/>
      <c r="GM371" s="110"/>
      <c r="GN371" s="110"/>
      <c r="GO371" s="110"/>
      <c r="GP371" s="110"/>
      <c r="GQ371" s="110"/>
      <c r="GR371" s="110"/>
      <c r="GS371" s="110"/>
      <c r="GT371" s="110"/>
      <c r="GU371" s="110"/>
      <c r="GV371" s="110"/>
      <c r="GW371" s="110"/>
      <c r="GX371" s="110"/>
      <c r="GY371" s="110"/>
      <c r="GZ371" s="110"/>
      <c r="HA371" s="110"/>
      <c r="HB371" s="110"/>
      <c r="HC371" s="110"/>
      <c r="HD371" s="110"/>
      <c r="HE371" s="110"/>
      <c r="HF371" s="110"/>
      <c r="HG371" s="110"/>
      <c r="HH371" s="110"/>
      <c r="HI371" s="110"/>
      <c r="HJ371" s="110"/>
      <c r="HK371" s="242"/>
      <c r="HL371" s="242"/>
      <c r="HM371" s="242"/>
      <c r="HN371" s="242"/>
      <c r="HO371" s="242"/>
      <c r="HP371" s="242"/>
      <c r="HQ371" s="242"/>
    </row>
    <row r="372" spans="1:225" x14ac:dyDescent="0.2">
      <c r="A372" s="241" t="s">
        <v>144</v>
      </c>
      <c r="B372" s="476" t="s">
        <v>839</v>
      </c>
      <c r="C372" s="326" t="s">
        <v>626</v>
      </c>
      <c r="D372" s="279" t="s">
        <v>145</v>
      </c>
      <c r="E372" s="228"/>
      <c r="F372" s="471">
        <v>196</v>
      </c>
      <c r="G372" s="495"/>
      <c r="H372" s="471">
        <v>3</v>
      </c>
      <c r="I372" s="471">
        <v>32</v>
      </c>
      <c r="J372" s="471">
        <v>85</v>
      </c>
      <c r="K372" s="471">
        <v>3</v>
      </c>
      <c r="L372" s="471">
        <v>4</v>
      </c>
      <c r="M372" s="471">
        <v>5</v>
      </c>
      <c r="N372" s="471">
        <v>1</v>
      </c>
      <c r="O372" s="471">
        <v>0</v>
      </c>
      <c r="P372" s="471">
        <v>1</v>
      </c>
      <c r="Q372" s="471">
        <v>1661</v>
      </c>
      <c r="R372" s="471">
        <v>1367</v>
      </c>
      <c r="S372" s="471">
        <v>1</v>
      </c>
      <c r="T372" s="471">
        <v>292</v>
      </c>
      <c r="U372" s="471">
        <v>0</v>
      </c>
      <c r="V372" s="471">
        <v>3</v>
      </c>
      <c r="W372" s="471">
        <v>9</v>
      </c>
      <c r="X372" s="471">
        <v>15</v>
      </c>
      <c r="Y372" s="471">
        <v>127</v>
      </c>
      <c r="Z372" s="471">
        <v>0</v>
      </c>
      <c r="AA372" s="471">
        <v>9</v>
      </c>
      <c r="AB372" s="496">
        <v>3814</v>
      </c>
      <c r="AC372" s="488">
        <v>1</v>
      </c>
      <c r="AD372" s="488">
        <v>1</v>
      </c>
      <c r="AE372" s="471">
        <v>262</v>
      </c>
      <c r="AF372" s="471">
        <v>72</v>
      </c>
      <c r="AG372" s="471">
        <v>166</v>
      </c>
      <c r="AH372" s="471">
        <v>271</v>
      </c>
      <c r="AI372" s="471">
        <v>234</v>
      </c>
      <c r="AJ372" s="471">
        <v>158</v>
      </c>
      <c r="AK372" s="471">
        <v>342</v>
      </c>
      <c r="AL372" s="471">
        <v>162</v>
      </c>
      <c r="AM372" s="496">
        <v>1667</v>
      </c>
      <c r="AN372" s="471">
        <v>262</v>
      </c>
      <c r="AO372" s="471">
        <v>72</v>
      </c>
      <c r="AP372" s="471">
        <v>161</v>
      </c>
      <c r="AQ372" s="471">
        <v>265</v>
      </c>
      <c r="AR372" s="471">
        <v>236</v>
      </c>
      <c r="AS372" s="471">
        <v>162</v>
      </c>
      <c r="AT372" s="471">
        <v>341</v>
      </c>
      <c r="AU372" s="471">
        <v>162</v>
      </c>
      <c r="AV372" s="496">
        <v>1661</v>
      </c>
      <c r="AW372" s="471">
        <v>767</v>
      </c>
      <c r="AX372" s="471">
        <v>410</v>
      </c>
      <c r="AY372" s="471">
        <v>592</v>
      </c>
      <c r="AZ372" s="471">
        <v>376</v>
      </c>
      <c r="BA372" s="471">
        <v>152</v>
      </c>
      <c r="BB372" s="471">
        <v>99</v>
      </c>
      <c r="BC372" s="471">
        <v>29</v>
      </c>
      <c r="BD372" s="471">
        <v>3</v>
      </c>
      <c r="BE372" s="496">
        <v>2428</v>
      </c>
      <c r="BF372" s="471">
        <v>211</v>
      </c>
      <c r="BG372" s="471">
        <v>322</v>
      </c>
      <c r="BH372" s="471">
        <v>450</v>
      </c>
      <c r="BI372" s="471">
        <v>223</v>
      </c>
      <c r="BJ372" s="471">
        <v>107</v>
      </c>
      <c r="BK372" s="471">
        <v>30</v>
      </c>
      <c r="BL372" s="471">
        <v>21</v>
      </c>
      <c r="BM372" s="471">
        <v>3</v>
      </c>
      <c r="BN372" s="496">
        <v>1367</v>
      </c>
      <c r="BO372" s="471">
        <v>1029</v>
      </c>
      <c r="BP372" s="471">
        <v>482</v>
      </c>
      <c r="BQ372" s="471">
        <v>758</v>
      </c>
      <c r="BR372" s="471">
        <v>647</v>
      </c>
      <c r="BS372" s="471">
        <v>386</v>
      </c>
      <c r="BT372" s="471">
        <v>257</v>
      </c>
      <c r="BU372" s="471">
        <v>371</v>
      </c>
      <c r="BV372" s="471">
        <v>165</v>
      </c>
      <c r="BW372" s="496">
        <v>4095</v>
      </c>
      <c r="BX372" s="471">
        <v>473</v>
      </c>
      <c r="BY372" s="471">
        <v>394</v>
      </c>
      <c r="BZ372" s="471">
        <v>611</v>
      </c>
      <c r="CA372" s="471">
        <v>488</v>
      </c>
      <c r="CB372" s="471">
        <v>343</v>
      </c>
      <c r="CC372" s="471">
        <v>192</v>
      </c>
      <c r="CD372" s="471">
        <v>362</v>
      </c>
      <c r="CE372" s="471">
        <v>165</v>
      </c>
      <c r="CF372" s="496">
        <v>3028</v>
      </c>
      <c r="CG372" s="33"/>
      <c r="CH372" s="33"/>
      <c r="CI372" s="33"/>
      <c r="CJ372" s="110"/>
      <c r="CK372" s="110"/>
      <c r="CL372" s="110"/>
      <c r="CM372" s="110"/>
      <c r="CN372" s="110"/>
      <c r="CO372" s="67"/>
      <c r="CP372" s="67"/>
      <c r="CQ372" s="67"/>
      <c r="CR372" s="67"/>
      <c r="CS372" s="67"/>
      <c r="CT372" s="67"/>
      <c r="CU372" s="67"/>
      <c r="CV372" s="67"/>
      <c r="CW372" s="67"/>
      <c r="CX372" s="67"/>
      <c r="CY372" s="67"/>
      <c r="CZ372" s="67"/>
      <c r="DA372" s="67"/>
      <c r="DB372" s="67"/>
      <c r="DC372" s="67"/>
      <c r="DD372" s="67"/>
      <c r="DE372" s="67"/>
      <c r="DF372" s="67"/>
      <c r="DG372" s="67"/>
      <c r="DH372" s="67"/>
      <c r="DI372" s="67"/>
      <c r="DJ372" s="67"/>
      <c r="DK372" s="67"/>
      <c r="DL372" s="67"/>
      <c r="DM372" s="67"/>
      <c r="DN372" s="67"/>
      <c r="DO372" s="67"/>
      <c r="DP372" s="67"/>
      <c r="DQ372" s="67"/>
      <c r="DR372" s="67"/>
      <c r="DS372" s="67"/>
      <c r="DT372" s="67"/>
      <c r="DU372" s="67"/>
      <c r="DV372" s="67"/>
      <c r="DW372" s="67"/>
      <c r="DX372" s="67"/>
      <c r="DY372" s="67"/>
      <c r="DZ372" s="67"/>
      <c r="EA372" s="67"/>
      <c r="EB372" s="67"/>
      <c r="EC372" s="67"/>
      <c r="ED372" s="67"/>
      <c r="EE372" s="67"/>
      <c r="EF372" s="67"/>
      <c r="EG372" s="67"/>
      <c r="EH372" s="67"/>
      <c r="EI372" s="67"/>
      <c r="EJ372" s="67"/>
      <c r="EK372" s="67"/>
      <c r="EL372" s="67"/>
      <c r="EM372" s="67"/>
      <c r="EN372" s="67"/>
      <c r="EO372" s="67"/>
      <c r="EP372" s="67"/>
      <c r="EQ372" s="67"/>
      <c r="ER372" s="67"/>
      <c r="ES372" s="67"/>
      <c r="ET372" s="67"/>
      <c r="EU372" s="67"/>
      <c r="EV372" s="67"/>
      <c r="EW372" s="67"/>
      <c r="EX372" s="67"/>
      <c r="EY372" s="67"/>
      <c r="EZ372" s="67"/>
      <c r="FA372" s="67"/>
      <c r="FB372" s="67"/>
      <c r="FC372" s="67"/>
      <c r="FD372" s="67"/>
      <c r="FE372" s="67"/>
      <c r="FF372" s="67"/>
      <c r="FG372" s="67"/>
      <c r="FH372" s="67"/>
      <c r="FI372" s="67"/>
      <c r="FJ372" s="67"/>
      <c r="FK372" s="67"/>
      <c r="FL372" s="67"/>
      <c r="FM372" s="67"/>
      <c r="FN372" s="67"/>
      <c r="FO372" s="67"/>
      <c r="FP372" s="67"/>
      <c r="FQ372" s="67"/>
      <c r="FR372" s="67"/>
      <c r="FS372" s="67"/>
      <c r="FT372" s="67"/>
      <c r="FU372" s="67"/>
      <c r="FV372" s="67"/>
      <c r="FW372" s="67"/>
      <c r="FX372" s="67"/>
      <c r="FY372" s="110"/>
      <c r="FZ372" s="110"/>
      <c r="GA372" s="110"/>
      <c r="GB372" s="110"/>
      <c r="GC372" s="110"/>
      <c r="GD372" s="110"/>
      <c r="GE372" s="110"/>
      <c r="GF372" s="110"/>
      <c r="GG372" s="110"/>
      <c r="GH372" s="110"/>
      <c r="GI372" s="110"/>
      <c r="GJ372" s="110"/>
      <c r="GK372" s="110"/>
      <c r="GL372" s="110"/>
      <c r="GM372" s="110"/>
      <c r="GN372" s="110"/>
      <c r="GO372" s="110"/>
      <c r="GP372" s="110"/>
      <c r="GQ372" s="110"/>
      <c r="GR372" s="110"/>
      <c r="GS372" s="110"/>
      <c r="GT372" s="110"/>
      <c r="GU372" s="110"/>
      <c r="GV372" s="110"/>
      <c r="GW372" s="110"/>
      <c r="GX372" s="110"/>
      <c r="GY372" s="110"/>
      <c r="GZ372" s="110"/>
      <c r="HA372" s="110"/>
      <c r="HB372" s="110"/>
      <c r="HC372" s="110"/>
      <c r="HD372" s="110"/>
      <c r="HE372" s="110"/>
      <c r="HF372" s="110"/>
      <c r="HG372" s="110"/>
      <c r="HH372" s="110"/>
      <c r="HI372" s="110"/>
      <c r="HJ372" s="110"/>
      <c r="HK372" s="242"/>
      <c r="HL372" s="242"/>
      <c r="HM372" s="242"/>
      <c r="HN372" s="242"/>
      <c r="HO372" s="242"/>
      <c r="HP372" s="242"/>
      <c r="HQ372" s="242"/>
    </row>
    <row r="373" spans="1:225" x14ac:dyDescent="0.2">
      <c r="A373" s="241" t="s">
        <v>146</v>
      </c>
      <c r="B373" s="476" t="s">
        <v>840</v>
      </c>
      <c r="C373" s="326" t="s">
        <v>640</v>
      </c>
      <c r="D373" s="279" t="s">
        <v>147</v>
      </c>
      <c r="E373" s="228"/>
      <c r="F373" s="471">
        <v>92</v>
      </c>
      <c r="G373" s="495"/>
      <c r="H373" s="471">
        <v>2</v>
      </c>
      <c r="I373" s="471">
        <v>33</v>
      </c>
      <c r="J373" s="471">
        <v>414</v>
      </c>
      <c r="K373" s="471">
        <v>41</v>
      </c>
      <c r="L373" s="471">
        <v>2</v>
      </c>
      <c r="M373" s="471">
        <v>2</v>
      </c>
      <c r="N373" s="471">
        <v>1</v>
      </c>
      <c r="O373" s="471">
        <v>1</v>
      </c>
      <c r="P373" s="471">
        <v>2</v>
      </c>
      <c r="Q373" s="471">
        <v>158</v>
      </c>
      <c r="R373" s="471">
        <v>3227</v>
      </c>
      <c r="S373" s="471">
        <v>24</v>
      </c>
      <c r="T373" s="471">
        <v>18</v>
      </c>
      <c r="U373" s="471">
        <v>0</v>
      </c>
      <c r="V373" s="471">
        <v>1</v>
      </c>
      <c r="W373" s="471">
        <v>18</v>
      </c>
      <c r="X373" s="471">
        <v>3</v>
      </c>
      <c r="Y373" s="471">
        <v>549</v>
      </c>
      <c r="Z373" s="471">
        <v>270</v>
      </c>
      <c r="AA373" s="471">
        <v>2</v>
      </c>
      <c r="AB373" s="496">
        <v>4860</v>
      </c>
      <c r="AC373" s="488">
        <v>2</v>
      </c>
      <c r="AD373" s="488">
        <v>2</v>
      </c>
      <c r="AE373" s="471">
        <v>1</v>
      </c>
      <c r="AF373" s="471">
        <v>8</v>
      </c>
      <c r="AG373" s="471">
        <v>23</v>
      </c>
      <c r="AH373" s="471">
        <v>31</v>
      </c>
      <c r="AI373" s="471">
        <v>15</v>
      </c>
      <c r="AJ373" s="471">
        <v>35</v>
      </c>
      <c r="AK373" s="471">
        <v>12</v>
      </c>
      <c r="AL373" s="471">
        <v>34</v>
      </c>
      <c r="AM373" s="496">
        <v>159</v>
      </c>
      <c r="AN373" s="471">
        <v>1</v>
      </c>
      <c r="AO373" s="471">
        <v>8</v>
      </c>
      <c r="AP373" s="471">
        <v>23</v>
      </c>
      <c r="AQ373" s="471">
        <v>31</v>
      </c>
      <c r="AR373" s="471">
        <v>15</v>
      </c>
      <c r="AS373" s="471">
        <v>35</v>
      </c>
      <c r="AT373" s="471">
        <v>12</v>
      </c>
      <c r="AU373" s="471">
        <v>33</v>
      </c>
      <c r="AV373" s="496">
        <v>158</v>
      </c>
      <c r="AW373" s="471">
        <v>161</v>
      </c>
      <c r="AX373" s="471">
        <v>49</v>
      </c>
      <c r="AY373" s="471">
        <v>1005</v>
      </c>
      <c r="AZ373" s="471">
        <v>1370</v>
      </c>
      <c r="BA373" s="471">
        <v>1025</v>
      </c>
      <c r="BB373" s="471">
        <v>666</v>
      </c>
      <c r="BC373" s="471">
        <v>433</v>
      </c>
      <c r="BD373" s="471">
        <v>38</v>
      </c>
      <c r="BE373" s="496">
        <v>4747</v>
      </c>
      <c r="BF373" s="471">
        <v>115</v>
      </c>
      <c r="BG373" s="471">
        <v>363</v>
      </c>
      <c r="BH373" s="471">
        <v>638</v>
      </c>
      <c r="BI373" s="471">
        <v>834</v>
      </c>
      <c r="BJ373" s="471">
        <v>618</v>
      </c>
      <c r="BK373" s="471">
        <v>395</v>
      </c>
      <c r="BL373" s="471">
        <v>237</v>
      </c>
      <c r="BM373" s="471">
        <v>27</v>
      </c>
      <c r="BN373" s="496">
        <v>3227</v>
      </c>
      <c r="BO373" s="471">
        <v>162</v>
      </c>
      <c r="BP373" s="471">
        <v>57</v>
      </c>
      <c r="BQ373" s="471">
        <v>1028</v>
      </c>
      <c r="BR373" s="471">
        <v>1401</v>
      </c>
      <c r="BS373" s="471">
        <v>1040</v>
      </c>
      <c r="BT373" s="471">
        <v>701</v>
      </c>
      <c r="BU373" s="471">
        <v>445</v>
      </c>
      <c r="BV373" s="471">
        <v>72</v>
      </c>
      <c r="BW373" s="496">
        <v>4906</v>
      </c>
      <c r="BX373" s="471">
        <v>116</v>
      </c>
      <c r="BY373" s="471">
        <v>371</v>
      </c>
      <c r="BZ373" s="471">
        <v>661</v>
      </c>
      <c r="CA373" s="471">
        <v>865</v>
      </c>
      <c r="CB373" s="471">
        <v>633</v>
      </c>
      <c r="CC373" s="471">
        <v>430</v>
      </c>
      <c r="CD373" s="471">
        <v>249</v>
      </c>
      <c r="CE373" s="471">
        <v>60</v>
      </c>
      <c r="CF373" s="496">
        <v>3385</v>
      </c>
      <c r="CG373" s="33"/>
      <c r="CH373" s="33"/>
      <c r="CI373" s="33"/>
      <c r="CJ373" s="110"/>
      <c r="CK373" s="110"/>
      <c r="CL373" s="110"/>
      <c r="CM373" s="110"/>
      <c r="CN373" s="110"/>
      <c r="CO373" s="67"/>
      <c r="CP373" s="67"/>
      <c r="CQ373" s="67"/>
      <c r="CR373" s="67"/>
      <c r="CS373" s="67"/>
      <c r="CT373" s="67"/>
      <c r="CU373" s="67"/>
      <c r="CV373" s="67"/>
      <c r="CW373" s="67"/>
      <c r="CX373" s="67"/>
      <c r="CY373" s="67"/>
      <c r="CZ373" s="67"/>
      <c r="DA373" s="67"/>
      <c r="DB373" s="67"/>
      <c r="DC373" s="67"/>
      <c r="DD373" s="67"/>
      <c r="DE373" s="67"/>
      <c r="DF373" s="67"/>
      <c r="DG373" s="67"/>
      <c r="DH373" s="67"/>
      <c r="DI373" s="67"/>
      <c r="DJ373" s="67"/>
      <c r="DK373" s="67"/>
      <c r="DL373" s="67"/>
      <c r="DM373" s="67"/>
      <c r="DN373" s="67"/>
      <c r="DO373" s="67"/>
      <c r="DP373" s="67"/>
      <c r="DQ373" s="67"/>
      <c r="DR373" s="67"/>
      <c r="DS373" s="67"/>
      <c r="DT373" s="67"/>
      <c r="DU373" s="67"/>
      <c r="DV373" s="67"/>
      <c r="DW373" s="67"/>
      <c r="DX373" s="67"/>
      <c r="DY373" s="67"/>
      <c r="DZ373" s="67"/>
      <c r="EA373" s="67"/>
      <c r="EB373" s="67"/>
      <c r="EC373" s="67"/>
      <c r="ED373" s="67"/>
      <c r="EE373" s="67"/>
      <c r="EF373" s="67"/>
      <c r="EG373" s="67"/>
      <c r="EH373" s="67"/>
      <c r="EI373" s="67"/>
      <c r="EJ373" s="67"/>
      <c r="EK373" s="67"/>
      <c r="EL373" s="67"/>
      <c r="EM373" s="67"/>
      <c r="EN373" s="67"/>
      <c r="EO373" s="67"/>
      <c r="EP373" s="67"/>
      <c r="EQ373" s="67"/>
      <c r="ER373" s="67"/>
      <c r="ES373" s="67"/>
      <c r="ET373" s="67"/>
      <c r="EU373" s="67"/>
      <c r="EV373" s="67"/>
      <c r="EW373" s="67"/>
      <c r="EX373" s="67"/>
      <c r="EY373" s="67"/>
      <c r="EZ373" s="67"/>
      <c r="FA373" s="67"/>
      <c r="FB373" s="67"/>
      <c r="FC373" s="67"/>
      <c r="FD373" s="67"/>
      <c r="FE373" s="67"/>
      <c r="FF373" s="67"/>
      <c r="FG373" s="67"/>
      <c r="FH373" s="67"/>
      <c r="FI373" s="67"/>
      <c r="FJ373" s="67"/>
      <c r="FK373" s="67"/>
      <c r="FL373" s="67"/>
      <c r="FM373" s="67"/>
      <c r="FN373" s="67"/>
      <c r="FO373" s="67"/>
      <c r="FP373" s="67"/>
      <c r="FQ373" s="67"/>
      <c r="FR373" s="67"/>
      <c r="FS373" s="67"/>
      <c r="FT373" s="67"/>
      <c r="FU373" s="67"/>
      <c r="FV373" s="67"/>
      <c r="FW373" s="67"/>
      <c r="FX373" s="67"/>
      <c r="FY373" s="110"/>
      <c r="FZ373" s="110"/>
      <c r="GA373" s="110"/>
      <c r="GB373" s="110"/>
      <c r="GC373" s="110"/>
      <c r="GD373" s="110"/>
      <c r="GE373" s="110"/>
      <c r="GF373" s="110"/>
      <c r="GG373" s="110"/>
      <c r="GH373" s="110"/>
      <c r="GI373" s="110"/>
      <c r="GJ373" s="110"/>
      <c r="GK373" s="110"/>
      <c r="GL373" s="110"/>
      <c r="GM373" s="110"/>
      <c r="GN373" s="110"/>
      <c r="GO373" s="110"/>
      <c r="GP373" s="110"/>
      <c r="GQ373" s="110"/>
      <c r="GR373" s="110"/>
      <c r="GS373" s="110"/>
      <c r="GT373" s="110"/>
      <c r="GU373" s="110"/>
      <c r="GV373" s="110"/>
      <c r="GW373" s="110"/>
      <c r="GX373" s="110"/>
      <c r="GY373" s="110"/>
      <c r="GZ373" s="110"/>
      <c r="HA373" s="110"/>
      <c r="HB373" s="110"/>
      <c r="HC373" s="110"/>
      <c r="HD373" s="110"/>
      <c r="HE373" s="110"/>
      <c r="HF373" s="110"/>
      <c r="HG373" s="110"/>
      <c r="HH373" s="110"/>
      <c r="HI373" s="110"/>
      <c r="HJ373" s="110"/>
      <c r="HK373" s="242"/>
      <c r="HL373" s="242"/>
      <c r="HM373" s="242"/>
      <c r="HN373" s="242"/>
      <c r="HO373" s="242"/>
      <c r="HP373" s="242"/>
      <c r="HQ373" s="242"/>
    </row>
    <row r="374" spans="1:225" x14ac:dyDescent="0.2">
      <c r="A374" s="241" t="s">
        <v>148</v>
      </c>
      <c r="B374" s="476" t="s">
        <v>841</v>
      </c>
      <c r="C374" s="326" t="s">
        <v>807</v>
      </c>
      <c r="D374" s="279" t="s">
        <v>149</v>
      </c>
      <c r="E374" s="228"/>
      <c r="F374" s="471">
        <v>14</v>
      </c>
      <c r="G374" s="495"/>
      <c r="H374" s="471">
        <v>3</v>
      </c>
      <c r="I374" s="471">
        <v>56</v>
      </c>
      <c r="J374" s="471">
        <v>194</v>
      </c>
      <c r="K374" s="471">
        <v>5</v>
      </c>
      <c r="L374" s="471">
        <v>1</v>
      </c>
      <c r="M374" s="471">
        <v>4</v>
      </c>
      <c r="N374" s="471">
        <v>4</v>
      </c>
      <c r="O374" s="471">
        <v>0</v>
      </c>
      <c r="P374" s="471">
        <v>2</v>
      </c>
      <c r="Q374" s="471">
        <v>0</v>
      </c>
      <c r="R374" s="471">
        <v>75</v>
      </c>
      <c r="S374" s="471">
        <v>0</v>
      </c>
      <c r="T374" s="471">
        <v>0</v>
      </c>
      <c r="U374" s="471">
        <v>0</v>
      </c>
      <c r="V374" s="471">
        <v>6</v>
      </c>
      <c r="W374" s="471">
        <v>36</v>
      </c>
      <c r="X374" s="471">
        <v>7</v>
      </c>
      <c r="Y374" s="471">
        <v>168</v>
      </c>
      <c r="Z374" s="471">
        <v>0</v>
      </c>
      <c r="AA374" s="471">
        <v>19</v>
      </c>
      <c r="AB374" s="496">
        <v>594</v>
      </c>
      <c r="AC374" s="488">
        <v>2</v>
      </c>
      <c r="AD374" s="488">
        <v>2</v>
      </c>
      <c r="AE374" s="471">
        <v>0</v>
      </c>
      <c r="AF374" s="471">
        <v>0</v>
      </c>
      <c r="AG374" s="471">
        <v>0</v>
      </c>
      <c r="AH374" s="471">
        <v>0</v>
      </c>
      <c r="AI374" s="471">
        <v>0</v>
      </c>
      <c r="AJ374" s="471">
        <v>0</v>
      </c>
      <c r="AK374" s="471">
        <v>0</v>
      </c>
      <c r="AL374" s="471">
        <v>0</v>
      </c>
      <c r="AM374" s="496">
        <v>0</v>
      </c>
      <c r="AN374" s="471">
        <v>0</v>
      </c>
      <c r="AO374" s="471">
        <v>0</v>
      </c>
      <c r="AP374" s="471">
        <v>0</v>
      </c>
      <c r="AQ374" s="471">
        <v>0</v>
      </c>
      <c r="AR374" s="471">
        <v>0</v>
      </c>
      <c r="AS374" s="471">
        <v>0</v>
      </c>
      <c r="AT374" s="471">
        <v>0</v>
      </c>
      <c r="AU374" s="471">
        <v>0</v>
      </c>
      <c r="AV374" s="496">
        <v>0</v>
      </c>
      <c r="AW374" s="471">
        <v>39</v>
      </c>
      <c r="AX374" s="471">
        <v>38</v>
      </c>
      <c r="AY374" s="471">
        <v>7</v>
      </c>
      <c r="AZ374" s="471">
        <v>3</v>
      </c>
      <c r="BA374" s="471">
        <v>0</v>
      </c>
      <c r="BB374" s="471">
        <v>1</v>
      </c>
      <c r="BC374" s="471">
        <v>0</v>
      </c>
      <c r="BD374" s="471">
        <v>0</v>
      </c>
      <c r="BE374" s="496">
        <v>88</v>
      </c>
      <c r="BF374" s="471">
        <v>28</v>
      </c>
      <c r="BG374" s="471">
        <v>37</v>
      </c>
      <c r="BH374" s="471">
        <v>7</v>
      </c>
      <c r="BI374" s="471">
        <v>2</v>
      </c>
      <c r="BJ374" s="471">
        <v>0</v>
      </c>
      <c r="BK374" s="471">
        <v>1</v>
      </c>
      <c r="BL374" s="471">
        <v>0</v>
      </c>
      <c r="BM374" s="471">
        <v>0</v>
      </c>
      <c r="BN374" s="496">
        <v>75</v>
      </c>
      <c r="BO374" s="471">
        <v>39</v>
      </c>
      <c r="BP374" s="471">
        <v>38</v>
      </c>
      <c r="BQ374" s="471">
        <v>7</v>
      </c>
      <c r="BR374" s="471">
        <v>3</v>
      </c>
      <c r="BS374" s="471">
        <v>0</v>
      </c>
      <c r="BT374" s="471">
        <v>1</v>
      </c>
      <c r="BU374" s="471">
        <v>0</v>
      </c>
      <c r="BV374" s="471">
        <v>0</v>
      </c>
      <c r="BW374" s="496">
        <v>88</v>
      </c>
      <c r="BX374" s="471">
        <v>28</v>
      </c>
      <c r="BY374" s="471">
        <v>37</v>
      </c>
      <c r="BZ374" s="471">
        <v>7</v>
      </c>
      <c r="CA374" s="471">
        <v>2</v>
      </c>
      <c r="CB374" s="471">
        <v>0</v>
      </c>
      <c r="CC374" s="471">
        <v>1</v>
      </c>
      <c r="CD374" s="471">
        <v>0</v>
      </c>
      <c r="CE374" s="471">
        <v>0</v>
      </c>
      <c r="CF374" s="496">
        <v>75</v>
      </c>
      <c r="CG374" s="33"/>
      <c r="CH374" s="33"/>
      <c r="CI374" s="33"/>
      <c r="CJ374" s="110"/>
      <c r="CK374" s="110"/>
      <c r="CL374" s="110"/>
      <c r="CM374" s="110"/>
      <c r="CN374" s="110"/>
      <c r="CO374" s="67"/>
      <c r="CP374" s="67"/>
      <c r="CQ374" s="67"/>
      <c r="CR374" s="67"/>
      <c r="CS374" s="67"/>
      <c r="CT374" s="67"/>
      <c r="CU374" s="67"/>
      <c r="CV374" s="67"/>
      <c r="CW374" s="67"/>
      <c r="CX374" s="67"/>
      <c r="CY374" s="67"/>
      <c r="CZ374" s="67"/>
      <c r="DA374" s="67"/>
      <c r="DB374" s="67"/>
      <c r="DC374" s="67"/>
      <c r="DD374" s="67"/>
      <c r="DE374" s="67"/>
      <c r="DF374" s="67"/>
      <c r="DG374" s="67"/>
      <c r="DH374" s="67"/>
      <c r="DI374" s="67"/>
      <c r="DJ374" s="67"/>
      <c r="DK374" s="67"/>
      <c r="DL374" s="67"/>
      <c r="DM374" s="67"/>
      <c r="DN374" s="67"/>
      <c r="DO374" s="67"/>
      <c r="DP374" s="67"/>
      <c r="DQ374" s="67"/>
      <c r="DR374" s="67"/>
      <c r="DS374" s="67"/>
      <c r="DT374" s="67"/>
      <c r="DU374" s="67"/>
      <c r="DV374" s="67"/>
      <c r="DW374" s="67"/>
      <c r="DX374" s="67"/>
      <c r="DY374" s="67"/>
      <c r="DZ374" s="67"/>
      <c r="EA374" s="67"/>
      <c r="EB374" s="67"/>
      <c r="EC374" s="67"/>
      <c r="ED374" s="67"/>
      <c r="EE374" s="67"/>
      <c r="EF374" s="67"/>
      <c r="EG374" s="67"/>
      <c r="EH374" s="67"/>
      <c r="EI374" s="67"/>
      <c r="EJ374" s="67"/>
      <c r="EK374" s="67"/>
      <c r="EL374" s="67"/>
      <c r="EM374" s="67"/>
      <c r="EN374" s="67"/>
      <c r="EO374" s="67"/>
      <c r="EP374" s="67"/>
      <c r="EQ374" s="67"/>
      <c r="ER374" s="67"/>
      <c r="ES374" s="67"/>
      <c r="ET374" s="67"/>
      <c r="EU374" s="67"/>
      <c r="EV374" s="67"/>
      <c r="EW374" s="67"/>
      <c r="EX374" s="67"/>
      <c r="EY374" s="67"/>
      <c r="EZ374" s="67"/>
      <c r="FA374" s="67"/>
      <c r="FB374" s="67"/>
      <c r="FC374" s="67"/>
      <c r="FD374" s="67"/>
      <c r="FE374" s="67"/>
      <c r="FF374" s="67"/>
      <c r="FG374" s="67"/>
      <c r="FH374" s="67"/>
      <c r="FI374" s="67"/>
      <c r="FJ374" s="67"/>
      <c r="FK374" s="67"/>
      <c r="FL374" s="67"/>
      <c r="FM374" s="67"/>
      <c r="FN374" s="67"/>
      <c r="FO374" s="67"/>
      <c r="FP374" s="67"/>
      <c r="FQ374" s="67"/>
      <c r="FR374" s="67"/>
      <c r="FS374" s="67"/>
      <c r="FT374" s="67"/>
      <c r="FU374" s="67"/>
      <c r="FV374" s="67"/>
      <c r="FW374" s="67"/>
      <c r="FX374" s="67"/>
      <c r="FY374" s="110"/>
      <c r="FZ374" s="110"/>
      <c r="GA374" s="110"/>
      <c r="GB374" s="110"/>
      <c r="GC374" s="110"/>
      <c r="GD374" s="110"/>
      <c r="GE374" s="110"/>
      <c r="GF374" s="110"/>
      <c r="GG374" s="110"/>
      <c r="GH374" s="110"/>
      <c r="GI374" s="110"/>
      <c r="GJ374" s="110"/>
      <c r="GK374" s="110"/>
      <c r="GL374" s="110"/>
      <c r="GM374" s="110"/>
      <c r="GN374" s="110"/>
      <c r="GO374" s="110"/>
      <c r="GP374" s="110"/>
      <c r="GQ374" s="110"/>
      <c r="GR374" s="110"/>
      <c r="GS374" s="110"/>
      <c r="GT374" s="110"/>
      <c r="GU374" s="110"/>
      <c r="GV374" s="110"/>
      <c r="GW374" s="110"/>
      <c r="GX374" s="110"/>
      <c r="GY374" s="110"/>
      <c r="GZ374" s="110"/>
      <c r="HA374" s="110"/>
      <c r="HB374" s="110"/>
      <c r="HC374" s="110"/>
      <c r="HD374" s="110"/>
      <c r="HE374" s="110"/>
      <c r="HF374" s="110"/>
      <c r="HG374" s="110"/>
      <c r="HH374" s="110"/>
      <c r="HI374" s="110"/>
      <c r="HJ374" s="110"/>
      <c r="HK374" s="242"/>
      <c r="HL374" s="242"/>
      <c r="HM374" s="242"/>
      <c r="HN374" s="242"/>
      <c r="HO374" s="242"/>
      <c r="HP374" s="242"/>
      <c r="HQ374" s="242"/>
    </row>
    <row r="375" spans="1:225" x14ac:dyDescent="0.2">
      <c r="A375" s="241" t="s">
        <v>150</v>
      </c>
      <c r="B375" s="476" t="s">
        <v>842</v>
      </c>
      <c r="C375" s="326" t="s">
        <v>782</v>
      </c>
      <c r="D375" s="279" t="s">
        <v>151</v>
      </c>
      <c r="E375" s="228"/>
      <c r="F375" s="471">
        <v>22</v>
      </c>
      <c r="G375" s="495"/>
      <c r="H375" s="471">
        <v>8</v>
      </c>
      <c r="I375" s="471">
        <v>108</v>
      </c>
      <c r="J375" s="471">
        <v>464</v>
      </c>
      <c r="K375" s="471">
        <v>28</v>
      </c>
      <c r="L375" s="471">
        <v>1</v>
      </c>
      <c r="M375" s="471">
        <v>10</v>
      </c>
      <c r="N375" s="471">
        <v>2</v>
      </c>
      <c r="O375" s="471">
        <v>0</v>
      </c>
      <c r="P375" s="471">
        <v>3</v>
      </c>
      <c r="Q375" s="471">
        <v>693</v>
      </c>
      <c r="R375" s="471">
        <v>3402</v>
      </c>
      <c r="S375" s="471">
        <v>24</v>
      </c>
      <c r="T375" s="471">
        <v>0</v>
      </c>
      <c r="U375" s="471">
        <v>0</v>
      </c>
      <c r="V375" s="471">
        <v>7</v>
      </c>
      <c r="W375" s="471">
        <v>27</v>
      </c>
      <c r="X375" s="471">
        <v>37</v>
      </c>
      <c r="Y375" s="471">
        <v>275</v>
      </c>
      <c r="Z375" s="471">
        <v>1</v>
      </c>
      <c r="AA375" s="471">
        <v>38</v>
      </c>
      <c r="AB375" s="496">
        <v>5150</v>
      </c>
      <c r="AC375" s="488">
        <v>1</v>
      </c>
      <c r="AD375" s="488">
        <v>1</v>
      </c>
      <c r="AE375" s="471">
        <v>85</v>
      </c>
      <c r="AF375" s="471">
        <v>32</v>
      </c>
      <c r="AG375" s="471">
        <v>335</v>
      </c>
      <c r="AH375" s="471">
        <v>64</v>
      </c>
      <c r="AI375" s="471">
        <v>120</v>
      </c>
      <c r="AJ375" s="471">
        <v>25</v>
      </c>
      <c r="AK375" s="471">
        <v>12</v>
      </c>
      <c r="AL375" s="471">
        <v>20</v>
      </c>
      <c r="AM375" s="496">
        <v>693</v>
      </c>
      <c r="AN375" s="471">
        <v>86</v>
      </c>
      <c r="AO375" s="471">
        <v>32</v>
      </c>
      <c r="AP375" s="471">
        <v>334</v>
      </c>
      <c r="AQ375" s="471">
        <v>64</v>
      </c>
      <c r="AR375" s="471">
        <v>120</v>
      </c>
      <c r="AS375" s="471">
        <v>25</v>
      </c>
      <c r="AT375" s="471">
        <v>12</v>
      </c>
      <c r="AU375" s="471">
        <v>20</v>
      </c>
      <c r="AV375" s="496">
        <v>693</v>
      </c>
      <c r="AW375" s="471">
        <v>729</v>
      </c>
      <c r="AX375" s="471">
        <v>563</v>
      </c>
      <c r="AY375" s="471">
        <v>1232</v>
      </c>
      <c r="AZ375" s="471">
        <v>516</v>
      </c>
      <c r="BA375" s="471">
        <v>315</v>
      </c>
      <c r="BB375" s="471">
        <v>41</v>
      </c>
      <c r="BC375" s="471">
        <v>6</v>
      </c>
      <c r="BD375" s="471">
        <v>0</v>
      </c>
      <c r="BE375" s="496">
        <v>3402</v>
      </c>
      <c r="BF375" s="471">
        <v>729</v>
      </c>
      <c r="BG375" s="471">
        <v>563</v>
      </c>
      <c r="BH375" s="471">
        <v>1232</v>
      </c>
      <c r="BI375" s="471">
        <v>516</v>
      </c>
      <c r="BJ375" s="471">
        <v>315</v>
      </c>
      <c r="BK375" s="471">
        <v>41</v>
      </c>
      <c r="BL375" s="471">
        <v>6</v>
      </c>
      <c r="BM375" s="471">
        <v>0</v>
      </c>
      <c r="BN375" s="496">
        <v>3402</v>
      </c>
      <c r="BO375" s="471">
        <v>814</v>
      </c>
      <c r="BP375" s="471">
        <v>595</v>
      </c>
      <c r="BQ375" s="471">
        <v>1567</v>
      </c>
      <c r="BR375" s="471">
        <v>580</v>
      </c>
      <c r="BS375" s="471">
        <v>435</v>
      </c>
      <c r="BT375" s="471">
        <v>66</v>
      </c>
      <c r="BU375" s="471">
        <v>18</v>
      </c>
      <c r="BV375" s="471">
        <v>20</v>
      </c>
      <c r="BW375" s="496">
        <v>4095</v>
      </c>
      <c r="BX375" s="471">
        <v>815</v>
      </c>
      <c r="BY375" s="471">
        <v>595</v>
      </c>
      <c r="BZ375" s="471">
        <v>1566</v>
      </c>
      <c r="CA375" s="471">
        <v>580</v>
      </c>
      <c r="CB375" s="471">
        <v>435</v>
      </c>
      <c r="CC375" s="471">
        <v>66</v>
      </c>
      <c r="CD375" s="471">
        <v>18</v>
      </c>
      <c r="CE375" s="471">
        <v>20</v>
      </c>
      <c r="CF375" s="496">
        <v>4095</v>
      </c>
      <c r="CG375" s="33"/>
      <c r="CH375" s="33"/>
      <c r="CI375" s="33"/>
      <c r="CJ375" s="110"/>
      <c r="CK375" s="110"/>
      <c r="CL375" s="110"/>
      <c r="CM375" s="110"/>
      <c r="CN375" s="110"/>
      <c r="CO375" s="67"/>
      <c r="CP375" s="67"/>
      <c r="CQ375" s="67"/>
      <c r="CR375" s="67"/>
      <c r="CS375" s="67"/>
      <c r="CT375" s="67"/>
      <c r="CU375" s="67"/>
      <c r="CV375" s="67"/>
      <c r="CW375" s="67"/>
      <c r="CX375" s="67"/>
      <c r="CY375" s="67"/>
      <c r="CZ375" s="67"/>
      <c r="DA375" s="67"/>
      <c r="DB375" s="67"/>
      <c r="DC375" s="67"/>
      <c r="DD375" s="67"/>
      <c r="DE375" s="67"/>
      <c r="DF375" s="67"/>
      <c r="DG375" s="67"/>
      <c r="DH375" s="67"/>
      <c r="DI375" s="67"/>
      <c r="DJ375" s="67"/>
      <c r="DK375" s="67"/>
      <c r="DL375" s="67"/>
      <c r="DM375" s="67"/>
      <c r="DN375" s="67"/>
      <c r="DO375" s="67"/>
      <c r="DP375" s="67"/>
      <c r="DQ375" s="67"/>
      <c r="DR375" s="67"/>
      <c r="DS375" s="67"/>
      <c r="DT375" s="67"/>
      <c r="DU375" s="67"/>
      <c r="DV375" s="67"/>
      <c r="DW375" s="67"/>
      <c r="DX375" s="67"/>
      <c r="DY375" s="67"/>
      <c r="DZ375" s="67"/>
      <c r="EA375" s="67"/>
      <c r="EB375" s="67"/>
      <c r="EC375" s="67"/>
      <c r="ED375" s="67"/>
      <c r="EE375" s="67"/>
      <c r="EF375" s="67"/>
      <c r="EG375" s="67"/>
      <c r="EH375" s="67"/>
      <c r="EI375" s="67"/>
      <c r="EJ375" s="67"/>
      <c r="EK375" s="67"/>
      <c r="EL375" s="67"/>
      <c r="EM375" s="67"/>
      <c r="EN375" s="67"/>
      <c r="EO375" s="67"/>
      <c r="EP375" s="67"/>
      <c r="EQ375" s="67"/>
      <c r="ER375" s="67"/>
      <c r="ES375" s="67"/>
      <c r="ET375" s="67"/>
      <c r="EU375" s="67"/>
      <c r="EV375" s="67"/>
      <c r="EW375" s="67"/>
      <c r="EX375" s="67"/>
      <c r="EY375" s="67"/>
      <c r="EZ375" s="67"/>
      <c r="FA375" s="67"/>
      <c r="FB375" s="67"/>
      <c r="FC375" s="67"/>
      <c r="FD375" s="67"/>
      <c r="FE375" s="67"/>
      <c r="FF375" s="67"/>
      <c r="FG375" s="67"/>
      <c r="FH375" s="67"/>
      <c r="FI375" s="67"/>
      <c r="FJ375" s="67"/>
      <c r="FK375" s="67"/>
      <c r="FL375" s="67"/>
      <c r="FM375" s="67"/>
      <c r="FN375" s="67"/>
      <c r="FO375" s="67"/>
      <c r="FP375" s="67"/>
      <c r="FQ375" s="67"/>
      <c r="FR375" s="67"/>
      <c r="FS375" s="67"/>
      <c r="FT375" s="67"/>
      <c r="FU375" s="67"/>
      <c r="FV375" s="67"/>
      <c r="FW375" s="67"/>
      <c r="FX375" s="67"/>
      <c r="FY375" s="110"/>
      <c r="FZ375" s="110"/>
      <c r="GA375" s="110"/>
      <c r="GB375" s="110"/>
      <c r="GC375" s="110"/>
      <c r="GD375" s="110"/>
      <c r="GE375" s="110"/>
      <c r="GF375" s="110"/>
      <c r="GG375" s="110"/>
      <c r="GH375" s="110"/>
      <c r="GI375" s="110"/>
      <c r="GJ375" s="110"/>
      <c r="GK375" s="110"/>
      <c r="GL375" s="110"/>
      <c r="GM375" s="110"/>
      <c r="GN375" s="110"/>
      <c r="GO375" s="110"/>
      <c r="GP375" s="110"/>
      <c r="GQ375" s="110"/>
      <c r="GR375" s="110"/>
      <c r="GS375" s="110"/>
      <c r="GT375" s="110"/>
      <c r="GU375" s="110"/>
      <c r="GV375" s="110"/>
      <c r="GW375" s="110"/>
      <c r="GX375" s="110"/>
      <c r="GY375" s="110"/>
      <c r="GZ375" s="110"/>
      <c r="HA375" s="110"/>
      <c r="HB375" s="110"/>
      <c r="HC375" s="110"/>
      <c r="HD375" s="110"/>
      <c r="HE375" s="110"/>
      <c r="HF375" s="110"/>
      <c r="HG375" s="110"/>
      <c r="HH375" s="110"/>
      <c r="HI375" s="110"/>
      <c r="HJ375" s="110"/>
      <c r="HK375" s="242"/>
      <c r="HL375" s="242"/>
      <c r="HM375" s="242"/>
      <c r="HN375" s="242"/>
      <c r="HO375" s="242"/>
      <c r="HP375" s="242"/>
      <c r="HQ375" s="242"/>
    </row>
    <row r="376" spans="1:225" x14ac:dyDescent="0.2">
      <c r="A376" s="241" t="s">
        <v>152</v>
      </c>
      <c r="B376" s="476" t="s">
        <v>843</v>
      </c>
      <c r="C376" s="326" t="s">
        <v>784</v>
      </c>
      <c r="D376" s="279" t="s">
        <v>153</v>
      </c>
      <c r="E376" s="228"/>
      <c r="F376" s="471">
        <v>106</v>
      </c>
      <c r="G376" s="495"/>
      <c r="H376" s="471">
        <v>9</v>
      </c>
      <c r="I376" s="471">
        <v>80</v>
      </c>
      <c r="J376" s="471">
        <v>301</v>
      </c>
      <c r="K376" s="471">
        <v>1</v>
      </c>
      <c r="L376" s="471">
        <v>1</v>
      </c>
      <c r="M376" s="471">
        <v>14</v>
      </c>
      <c r="N376" s="471">
        <v>3</v>
      </c>
      <c r="O376" s="471">
        <v>0</v>
      </c>
      <c r="P376" s="471">
        <v>4</v>
      </c>
      <c r="Q376" s="471">
        <v>66</v>
      </c>
      <c r="R376" s="471">
        <v>187</v>
      </c>
      <c r="S376" s="471">
        <v>17</v>
      </c>
      <c r="T376" s="471">
        <v>0</v>
      </c>
      <c r="U376" s="471">
        <v>2</v>
      </c>
      <c r="V376" s="471">
        <v>17</v>
      </c>
      <c r="W376" s="471">
        <v>27</v>
      </c>
      <c r="X376" s="471">
        <v>23</v>
      </c>
      <c r="Y376" s="471">
        <v>282</v>
      </c>
      <c r="Z376" s="471">
        <v>0</v>
      </c>
      <c r="AA376" s="471">
        <v>23</v>
      </c>
      <c r="AB376" s="496">
        <v>1163</v>
      </c>
      <c r="AC376" s="488">
        <v>1</v>
      </c>
      <c r="AD376" s="488">
        <v>1</v>
      </c>
      <c r="AE376" s="471">
        <v>3</v>
      </c>
      <c r="AF376" s="471">
        <v>7</v>
      </c>
      <c r="AG376" s="471">
        <v>7</v>
      </c>
      <c r="AH376" s="471">
        <v>27</v>
      </c>
      <c r="AI376" s="471">
        <v>22</v>
      </c>
      <c r="AJ376" s="471">
        <v>0</v>
      </c>
      <c r="AK376" s="471">
        <v>0</v>
      </c>
      <c r="AL376" s="471">
        <v>0</v>
      </c>
      <c r="AM376" s="496">
        <v>66</v>
      </c>
      <c r="AN376" s="471">
        <v>3</v>
      </c>
      <c r="AO376" s="471">
        <v>7</v>
      </c>
      <c r="AP376" s="471">
        <v>7</v>
      </c>
      <c r="AQ376" s="471">
        <v>27</v>
      </c>
      <c r="AR376" s="471">
        <v>22</v>
      </c>
      <c r="AS376" s="471">
        <v>0</v>
      </c>
      <c r="AT376" s="471">
        <v>0</v>
      </c>
      <c r="AU376" s="471">
        <v>0</v>
      </c>
      <c r="AV376" s="496">
        <v>66</v>
      </c>
      <c r="AW376" s="471">
        <v>173</v>
      </c>
      <c r="AX376" s="471">
        <v>56</v>
      </c>
      <c r="AY376" s="471">
        <v>27</v>
      </c>
      <c r="AZ376" s="471">
        <v>16</v>
      </c>
      <c r="BA376" s="471">
        <v>6</v>
      </c>
      <c r="BB376" s="471">
        <v>1</v>
      </c>
      <c r="BC376" s="471">
        <v>1</v>
      </c>
      <c r="BD376" s="471">
        <v>0</v>
      </c>
      <c r="BE376" s="496">
        <v>280</v>
      </c>
      <c r="BF376" s="471">
        <v>111</v>
      </c>
      <c r="BG376" s="471">
        <v>40</v>
      </c>
      <c r="BH376" s="471">
        <v>21</v>
      </c>
      <c r="BI376" s="471">
        <v>10</v>
      </c>
      <c r="BJ376" s="471">
        <v>5</v>
      </c>
      <c r="BK376" s="471">
        <v>0</v>
      </c>
      <c r="BL376" s="471">
        <v>0</v>
      </c>
      <c r="BM376" s="471">
        <v>0</v>
      </c>
      <c r="BN376" s="496">
        <v>187</v>
      </c>
      <c r="BO376" s="471">
        <v>176</v>
      </c>
      <c r="BP376" s="471">
        <v>63</v>
      </c>
      <c r="BQ376" s="471">
        <v>34</v>
      </c>
      <c r="BR376" s="471">
        <v>43</v>
      </c>
      <c r="BS376" s="471">
        <v>28</v>
      </c>
      <c r="BT376" s="471">
        <v>1</v>
      </c>
      <c r="BU376" s="471">
        <v>1</v>
      </c>
      <c r="BV376" s="471">
        <v>0</v>
      </c>
      <c r="BW376" s="496">
        <v>346</v>
      </c>
      <c r="BX376" s="471">
        <v>114</v>
      </c>
      <c r="BY376" s="471">
        <v>47</v>
      </c>
      <c r="BZ376" s="471">
        <v>28</v>
      </c>
      <c r="CA376" s="471">
        <v>37</v>
      </c>
      <c r="CB376" s="471">
        <v>27</v>
      </c>
      <c r="CC376" s="471">
        <v>0</v>
      </c>
      <c r="CD376" s="471">
        <v>0</v>
      </c>
      <c r="CE376" s="471">
        <v>0</v>
      </c>
      <c r="CF376" s="496">
        <v>253</v>
      </c>
      <c r="CG376" s="33"/>
      <c r="CH376" s="33"/>
      <c r="CI376" s="33"/>
      <c r="CJ376" s="110"/>
      <c r="CK376" s="110"/>
      <c r="CL376" s="110"/>
      <c r="CM376" s="110"/>
      <c r="CN376" s="110"/>
      <c r="CO376" s="67"/>
      <c r="CP376" s="67"/>
      <c r="CQ376" s="67"/>
      <c r="CR376" s="67"/>
      <c r="CS376" s="67"/>
      <c r="CT376" s="67"/>
      <c r="CU376" s="67"/>
      <c r="CV376" s="67"/>
      <c r="CW376" s="67"/>
      <c r="CX376" s="67"/>
      <c r="CY376" s="67"/>
      <c r="CZ376" s="67"/>
      <c r="DA376" s="67"/>
      <c r="DB376" s="67"/>
      <c r="DC376" s="67"/>
      <c r="DD376" s="67"/>
      <c r="DE376" s="67"/>
      <c r="DF376" s="67"/>
      <c r="DG376" s="67"/>
      <c r="DH376" s="67"/>
      <c r="DI376" s="67"/>
      <c r="DJ376" s="67"/>
      <c r="DK376" s="67"/>
      <c r="DL376" s="67"/>
      <c r="DM376" s="67"/>
      <c r="DN376" s="67"/>
      <c r="DO376" s="67"/>
      <c r="DP376" s="67"/>
      <c r="DQ376" s="67"/>
      <c r="DR376" s="67"/>
      <c r="DS376" s="67"/>
      <c r="DT376" s="67"/>
      <c r="DU376" s="67"/>
      <c r="DV376" s="67"/>
      <c r="DW376" s="67"/>
      <c r="DX376" s="67"/>
      <c r="DY376" s="67"/>
      <c r="DZ376" s="67"/>
      <c r="EA376" s="67"/>
      <c r="EB376" s="67"/>
      <c r="EC376" s="67"/>
      <c r="ED376" s="67"/>
      <c r="EE376" s="67"/>
      <c r="EF376" s="67"/>
      <c r="EG376" s="67"/>
      <c r="EH376" s="67"/>
      <c r="EI376" s="67"/>
      <c r="EJ376" s="67"/>
      <c r="EK376" s="67"/>
      <c r="EL376" s="67"/>
      <c r="EM376" s="67"/>
      <c r="EN376" s="67"/>
      <c r="EO376" s="67"/>
      <c r="EP376" s="67"/>
      <c r="EQ376" s="67"/>
      <c r="ER376" s="67"/>
      <c r="ES376" s="67"/>
      <c r="ET376" s="67"/>
      <c r="EU376" s="67"/>
      <c r="EV376" s="67"/>
      <c r="EW376" s="67"/>
      <c r="EX376" s="67"/>
      <c r="EY376" s="67"/>
      <c r="EZ376" s="67"/>
      <c r="FA376" s="67"/>
      <c r="FB376" s="67"/>
      <c r="FC376" s="67"/>
      <c r="FD376" s="67"/>
      <c r="FE376" s="67"/>
      <c r="FF376" s="67"/>
      <c r="FG376" s="67"/>
      <c r="FH376" s="67"/>
      <c r="FI376" s="67"/>
      <c r="FJ376" s="67"/>
      <c r="FK376" s="67"/>
      <c r="FL376" s="67"/>
      <c r="FM376" s="67"/>
      <c r="FN376" s="67"/>
      <c r="FO376" s="67"/>
      <c r="FP376" s="67"/>
      <c r="FQ376" s="67"/>
      <c r="FR376" s="67"/>
      <c r="FS376" s="67"/>
      <c r="FT376" s="67"/>
      <c r="FU376" s="67"/>
      <c r="FV376" s="67"/>
      <c r="FW376" s="67"/>
      <c r="FX376" s="67"/>
      <c r="FY376" s="110"/>
      <c r="FZ376" s="110"/>
      <c r="GA376" s="110"/>
      <c r="GB376" s="110"/>
      <c r="GC376" s="110"/>
      <c r="GD376" s="110"/>
      <c r="GE376" s="110"/>
      <c r="GF376" s="110"/>
      <c r="GG376" s="110"/>
      <c r="GH376" s="110"/>
      <c r="GI376" s="110"/>
      <c r="GJ376" s="110"/>
      <c r="GK376" s="110"/>
      <c r="GL376" s="110"/>
      <c r="GM376" s="110"/>
      <c r="GN376" s="110"/>
      <c r="GO376" s="110"/>
      <c r="GP376" s="110"/>
      <c r="GQ376" s="110"/>
      <c r="GR376" s="110"/>
      <c r="GS376" s="110"/>
      <c r="GT376" s="110"/>
      <c r="GU376" s="110"/>
      <c r="GV376" s="110"/>
      <c r="GW376" s="110"/>
      <c r="GX376" s="110"/>
      <c r="GY376" s="110"/>
      <c r="GZ376" s="110"/>
      <c r="HA376" s="110"/>
      <c r="HB376" s="110"/>
      <c r="HC376" s="110"/>
      <c r="HD376" s="110"/>
      <c r="HE376" s="110"/>
      <c r="HF376" s="110"/>
      <c r="HG376" s="110"/>
      <c r="HH376" s="110"/>
      <c r="HI376" s="110"/>
      <c r="HJ376" s="110"/>
      <c r="HK376" s="242"/>
      <c r="HL376" s="242"/>
      <c r="HM376" s="242"/>
      <c r="HN376" s="242"/>
      <c r="HO376" s="242"/>
      <c r="HP376" s="242"/>
      <c r="HQ376" s="242"/>
    </row>
    <row r="377" spans="1:225" x14ac:dyDescent="0.2">
      <c r="A377" s="241" t="s">
        <v>154</v>
      </c>
      <c r="B377" s="476" t="s">
        <v>844</v>
      </c>
      <c r="C377" s="326" t="s">
        <v>626</v>
      </c>
      <c r="D377" s="279" t="s">
        <v>155</v>
      </c>
      <c r="E377" s="228"/>
      <c r="F377" s="471">
        <v>3</v>
      </c>
      <c r="G377" s="495"/>
      <c r="H377" s="471">
        <v>1</v>
      </c>
      <c r="I377" s="471">
        <v>53</v>
      </c>
      <c r="J377" s="471">
        <v>232</v>
      </c>
      <c r="K377" s="471">
        <v>0</v>
      </c>
      <c r="L377" s="471">
        <v>1</v>
      </c>
      <c r="M377" s="471">
        <v>5</v>
      </c>
      <c r="N377" s="471">
        <v>0</v>
      </c>
      <c r="O377" s="471">
        <v>0</v>
      </c>
      <c r="P377" s="471">
        <v>0</v>
      </c>
      <c r="Q377" s="471">
        <v>0</v>
      </c>
      <c r="R377" s="471">
        <v>29</v>
      </c>
      <c r="S377" s="471">
        <v>0</v>
      </c>
      <c r="T377" s="471">
        <v>0</v>
      </c>
      <c r="U377" s="471">
        <v>0</v>
      </c>
      <c r="V377" s="471">
        <v>117</v>
      </c>
      <c r="W377" s="471">
        <v>2</v>
      </c>
      <c r="X377" s="471">
        <v>9</v>
      </c>
      <c r="Y377" s="471">
        <v>176</v>
      </c>
      <c r="Z377" s="471">
        <v>0</v>
      </c>
      <c r="AA377" s="471">
        <v>17</v>
      </c>
      <c r="AB377" s="496">
        <v>645</v>
      </c>
      <c r="AC377" s="488">
        <v>2</v>
      </c>
      <c r="AD377" s="488">
        <v>3</v>
      </c>
      <c r="AE377" s="471">
        <v>0</v>
      </c>
      <c r="AF377" s="471">
        <v>0</v>
      </c>
      <c r="AG377" s="471">
        <v>0</v>
      </c>
      <c r="AH377" s="471">
        <v>0</v>
      </c>
      <c r="AI377" s="471">
        <v>0</v>
      </c>
      <c r="AJ377" s="471">
        <v>0</v>
      </c>
      <c r="AK377" s="471">
        <v>0</v>
      </c>
      <c r="AL377" s="471">
        <v>0</v>
      </c>
      <c r="AM377" s="496">
        <v>0</v>
      </c>
      <c r="AN377" s="471">
        <v>0</v>
      </c>
      <c r="AO377" s="471">
        <v>0</v>
      </c>
      <c r="AP377" s="471">
        <v>0</v>
      </c>
      <c r="AQ377" s="471">
        <v>0</v>
      </c>
      <c r="AR377" s="471">
        <v>0</v>
      </c>
      <c r="AS377" s="471">
        <v>0</v>
      </c>
      <c r="AT377" s="471">
        <v>0</v>
      </c>
      <c r="AU377" s="471">
        <v>0</v>
      </c>
      <c r="AV377" s="496">
        <v>0</v>
      </c>
      <c r="AW377" s="471">
        <v>5</v>
      </c>
      <c r="AX377" s="471">
        <v>12</v>
      </c>
      <c r="AY377" s="471">
        <v>8</v>
      </c>
      <c r="AZ377" s="471">
        <v>5</v>
      </c>
      <c r="BA377" s="471">
        <v>0</v>
      </c>
      <c r="BB377" s="471">
        <v>0</v>
      </c>
      <c r="BC377" s="471">
        <v>0</v>
      </c>
      <c r="BD377" s="471">
        <v>0</v>
      </c>
      <c r="BE377" s="496">
        <v>30</v>
      </c>
      <c r="BF377" s="471">
        <v>4</v>
      </c>
      <c r="BG377" s="471">
        <v>12</v>
      </c>
      <c r="BH377" s="471">
        <v>6</v>
      </c>
      <c r="BI377" s="471">
        <v>7</v>
      </c>
      <c r="BJ377" s="471">
        <v>0</v>
      </c>
      <c r="BK377" s="471">
        <v>0</v>
      </c>
      <c r="BL377" s="471">
        <v>0</v>
      </c>
      <c r="BM377" s="471">
        <v>0</v>
      </c>
      <c r="BN377" s="496">
        <v>29</v>
      </c>
      <c r="BO377" s="471">
        <v>5</v>
      </c>
      <c r="BP377" s="471">
        <v>12</v>
      </c>
      <c r="BQ377" s="471">
        <v>8</v>
      </c>
      <c r="BR377" s="471">
        <v>5</v>
      </c>
      <c r="BS377" s="471">
        <v>0</v>
      </c>
      <c r="BT377" s="471">
        <v>0</v>
      </c>
      <c r="BU377" s="471">
        <v>0</v>
      </c>
      <c r="BV377" s="471">
        <v>0</v>
      </c>
      <c r="BW377" s="496">
        <v>30</v>
      </c>
      <c r="BX377" s="471">
        <v>4</v>
      </c>
      <c r="BY377" s="471">
        <v>12</v>
      </c>
      <c r="BZ377" s="471">
        <v>6</v>
      </c>
      <c r="CA377" s="471">
        <v>7</v>
      </c>
      <c r="CB377" s="471">
        <v>0</v>
      </c>
      <c r="CC377" s="471">
        <v>0</v>
      </c>
      <c r="CD377" s="471">
        <v>0</v>
      </c>
      <c r="CE377" s="471">
        <v>0</v>
      </c>
      <c r="CF377" s="496">
        <v>29</v>
      </c>
      <c r="CG377" s="33"/>
      <c r="CH377" s="33"/>
      <c r="CI377" s="33"/>
      <c r="CJ377" s="110"/>
      <c r="CK377" s="110"/>
      <c r="CL377" s="110"/>
      <c r="CM377" s="110"/>
      <c r="CN377" s="110"/>
      <c r="CO377" s="67"/>
      <c r="CP377" s="67"/>
      <c r="CQ377" s="67"/>
      <c r="CR377" s="67"/>
      <c r="CS377" s="67"/>
      <c r="CT377" s="67"/>
      <c r="CU377" s="67"/>
      <c r="CV377" s="67"/>
      <c r="CW377" s="67"/>
      <c r="CX377" s="67"/>
      <c r="CY377" s="67"/>
      <c r="CZ377" s="67"/>
      <c r="DA377" s="67"/>
      <c r="DB377" s="67"/>
      <c r="DC377" s="67"/>
      <c r="DD377" s="67"/>
      <c r="DE377" s="67"/>
      <c r="DF377" s="67"/>
      <c r="DG377" s="67"/>
      <c r="DH377" s="67"/>
      <c r="DI377" s="67"/>
      <c r="DJ377" s="67"/>
      <c r="DK377" s="67"/>
      <c r="DL377" s="67"/>
      <c r="DM377" s="67"/>
      <c r="DN377" s="67"/>
      <c r="DO377" s="67"/>
      <c r="DP377" s="67"/>
      <c r="DQ377" s="67"/>
      <c r="DR377" s="67"/>
      <c r="DS377" s="67"/>
      <c r="DT377" s="67"/>
      <c r="DU377" s="67"/>
      <c r="DV377" s="67"/>
      <c r="DW377" s="67"/>
      <c r="DX377" s="67"/>
      <c r="DY377" s="67"/>
      <c r="DZ377" s="67"/>
      <c r="EA377" s="67"/>
      <c r="EB377" s="67"/>
      <c r="EC377" s="67"/>
      <c r="ED377" s="67"/>
      <c r="EE377" s="67"/>
      <c r="EF377" s="67"/>
      <c r="EG377" s="67"/>
      <c r="EH377" s="67"/>
      <c r="EI377" s="67"/>
      <c r="EJ377" s="67"/>
      <c r="EK377" s="67"/>
      <c r="EL377" s="67"/>
      <c r="EM377" s="67"/>
      <c r="EN377" s="67"/>
      <c r="EO377" s="67"/>
      <c r="EP377" s="67"/>
      <c r="EQ377" s="67"/>
      <c r="ER377" s="67"/>
      <c r="ES377" s="67"/>
      <c r="ET377" s="67"/>
      <c r="EU377" s="67"/>
      <c r="EV377" s="67"/>
      <c r="EW377" s="67"/>
      <c r="EX377" s="67"/>
      <c r="EY377" s="67"/>
      <c r="EZ377" s="67"/>
      <c r="FA377" s="67"/>
      <c r="FB377" s="67"/>
      <c r="FC377" s="67"/>
      <c r="FD377" s="67"/>
      <c r="FE377" s="67"/>
      <c r="FF377" s="67"/>
      <c r="FG377" s="67"/>
      <c r="FH377" s="67"/>
      <c r="FI377" s="67"/>
      <c r="FJ377" s="67"/>
      <c r="FK377" s="67"/>
      <c r="FL377" s="67"/>
      <c r="FM377" s="67"/>
      <c r="FN377" s="67"/>
      <c r="FO377" s="67"/>
      <c r="FP377" s="67"/>
      <c r="FQ377" s="67"/>
      <c r="FR377" s="67"/>
      <c r="FS377" s="67"/>
      <c r="FT377" s="67"/>
      <c r="FU377" s="67"/>
      <c r="FV377" s="67"/>
      <c r="FW377" s="67"/>
      <c r="FX377" s="67"/>
      <c r="FY377" s="110"/>
      <c r="FZ377" s="110"/>
      <c r="GA377" s="110"/>
      <c r="GB377" s="110"/>
      <c r="GC377" s="110"/>
      <c r="GD377" s="110"/>
      <c r="GE377" s="110"/>
      <c r="GF377" s="110"/>
      <c r="GG377" s="110"/>
      <c r="GH377" s="110"/>
      <c r="GI377" s="110"/>
      <c r="GJ377" s="110"/>
      <c r="GK377" s="110"/>
      <c r="GL377" s="110"/>
      <c r="GM377" s="110"/>
      <c r="GN377" s="110"/>
      <c r="GO377" s="110"/>
      <c r="GP377" s="110"/>
      <c r="GQ377" s="110"/>
      <c r="GR377" s="110"/>
      <c r="GS377" s="110"/>
      <c r="GT377" s="110"/>
      <c r="GU377" s="110"/>
      <c r="GV377" s="110"/>
      <c r="GW377" s="110"/>
      <c r="GX377" s="110"/>
      <c r="GY377" s="110"/>
      <c r="GZ377" s="110"/>
      <c r="HA377" s="110"/>
      <c r="HB377" s="110"/>
      <c r="HC377" s="110"/>
      <c r="HD377" s="110"/>
      <c r="HE377" s="110"/>
      <c r="HF377" s="110"/>
      <c r="HG377" s="110"/>
      <c r="HH377" s="110"/>
      <c r="HI377" s="110"/>
      <c r="HJ377" s="110"/>
      <c r="HK377" s="242"/>
      <c r="HL377" s="242"/>
      <c r="HM377" s="242"/>
      <c r="HN377" s="242"/>
      <c r="HO377" s="242"/>
      <c r="HP377" s="242"/>
      <c r="HQ377" s="242"/>
    </row>
    <row r="378" spans="1:225" x14ac:dyDescent="0.2">
      <c r="A378" s="241" t="s">
        <v>156</v>
      </c>
      <c r="B378" s="476" t="s">
        <v>845</v>
      </c>
      <c r="C378" s="326" t="s">
        <v>626</v>
      </c>
      <c r="D378" s="279" t="s">
        <v>846</v>
      </c>
      <c r="E378" s="228"/>
      <c r="F378" s="471">
        <v>93</v>
      </c>
      <c r="G378" s="495"/>
      <c r="H378" s="471">
        <v>5</v>
      </c>
      <c r="I378" s="471">
        <v>158</v>
      </c>
      <c r="J378" s="471">
        <v>503</v>
      </c>
      <c r="K378" s="471">
        <v>10</v>
      </c>
      <c r="L378" s="471">
        <v>6</v>
      </c>
      <c r="M378" s="471">
        <v>10</v>
      </c>
      <c r="N378" s="471">
        <v>3</v>
      </c>
      <c r="O378" s="471">
        <v>0</v>
      </c>
      <c r="P378" s="471">
        <v>3</v>
      </c>
      <c r="Q378" s="471">
        <v>240</v>
      </c>
      <c r="R378" s="471">
        <v>247</v>
      </c>
      <c r="S378" s="471">
        <v>586</v>
      </c>
      <c r="T378" s="471">
        <v>5</v>
      </c>
      <c r="U378" s="471">
        <v>0</v>
      </c>
      <c r="V378" s="471">
        <v>135</v>
      </c>
      <c r="W378" s="471">
        <v>19</v>
      </c>
      <c r="X378" s="471">
        <v>60</v>
      </c>
      <c r="Y378" s="471">
        <v>253</v>
      </c>
      <c r="Z378" s="471">
        <v>2</v>
      </c>
      <c r="AA378" s="471">
        <v>74</v>
      </c>
      <c r="AB378" s="496">
        <v>2412</v>
      </c>
      <c r="AC378" s="488">
        <v>2</v>
      </c>
      <c r="AD378" s="488">
        <v>2</v>
      </c>
      <c r="AE378" s="471">
        <v>77</v>
      </c>
      <c r="AF378" s="471">
        <v>75</v>
      </c>
      <c r="AG378" s="471">
        <v>7</v>
      </c>
      <c r="AH378" s="471">
        <v>63</v>
      </c>
      <c r="AI378" s="471">
        <v>3</v>
      </c>
      <c r="AJ378" s="471">
        <v>9</v>
      </c>
      <c r="AK378" s="471">
        <v>0</v>
      </c>
      <c r="AL378" s="471">
        <v>3</v>
      </c>
      <c r="AM378" s="496">
        <v>237</v>
      </c>
      <c r="AN378" s="471">
        <v>77</v>
      </c>
      <c r="AO378" s="471">
        <v>75</v>
      </c>
      <c r="AP378" s="471">
        <v>7</v>
      </c>
      <c r="AQ378" s="471">
        <v>66</v>
      </c>
      <c r="AR378" s="471">
        <v>3</v>
      </c>
      <c r="AS378" s="471">
        <v>9</v>
      </c>
      <c r="AT378" s="471">
        <v>0</v>
      </c>
      <c r="AU378" s="471">
        <v>3</v>
      </c>
      <c r="AV378" s="496">
        <v>240</v>
      </c>
      <c r="AW378" s="471">
        <v>72</v>
      </c>
      <c r="AX378" s="471">
        <v>115</v>
      </c>
      <c r="AY378" s="471">
        <v>105</v>
      </c>
      <c r="AZ378" s="471">
        <v>20</v>
      </c>
      <c r="BA378" s="471">
        <v>12</v>
      </c>
      <c r="BB378" s="471">
        <v>5</v>
      </c>
      <c r="BC378" s="471">
        <v>6</v>
      </c>
      <c r="BD378" s="471">
        <v>0</v>
      </c>
      <c r="BE378" s="496">
        <v>335</v>
      </c>
      <c r="BF378" s="471">
        <v>56</v>
      </c>
      <c r="BG378" s="471">
        <v>85</v>
      </c>
      <c r="BH378" s="471">
        <v>68</v>
      </c>
      <c r="BI378" s="471">
        <v>20</v>
      </c>
      <c r="BJ378" s="471">
        <v>8</v>
      </c>
      <c r="BK378" s="471">
        <v>5</v>
      </c>
      <c r="BL378" s="471">
        <v>5</v>
      </c>
      <c r="BM378" s="471">
        <v>0</v>
      </c>
      <c r="BN378" s="496">
        <v>247</v>
      </c>
      <c r="BO378" s="471">
        <v>149</v>
      </c>
      <c r="BP378" s="471">
        <v>190</v>
      </c>
      <c r="BQ378" s="471">
        <v>112</v>
      </c>
      <c r="BR378" s="471">
        <v>83</v>
      </c>
      <c r="BS378" s="471">
        <v>15</v>
      </c>
      <c r="BT378" s="471">
        <v>14</v>
      </c>
      <c r="BU378" s="471">
        <v>6</v>
      </c>
      <c r="BV378" s="471">
        <v>3</v>
      </c>
      <c r="BW378" s="496">
        <v>572</v>
      </c>
      <c r="BX378" s="471">
        <v>133</v>
      </c>
      <c r="BY378" s="471">
        <v>160</v>
      </c>
      <c r="BZ378" s="471">
        <v>75</v>
      </c>
      <c r="CA378" s="471">
        <v>86</v>
      </c>
      <c r="CB378" s="471">
        <v>11</v>
      </c>
      <c r="CC378" s="471">
        <v>14</v>
      </c>
      <c r="CD378" s="471">
        <v>5</v>
      </c>
      <c r="CE378" s="471">
        <v>3</v>
      </c>
      <c r="CF378" s="496">
        <v>487</v>
      </c>
      <c r="CG378" s="33"/>
      <c r="CH378" s="33"/>
      <c r="CI378" s="33"/>
      <c r="CJ378" s="110"/>
      <c r="CK378" s="110"/>
      <c r="CL378" s="110"/>
      <c r="CM378" s="110"/>
      <c r="CN378" s="110"/>
      <c r="CO378" s="67"/>
      <c r="CP378" s="67"/>
      <c r="CQ378" s="67"/>
      <c r="CR378" s="67"/>
      <c r="CS378" s="67"/>
      <c r="CT378" s="67"/>
      <c r="CU378" s="67"/>
      <c r="CV378" s="67"/>
      <c r="CW378" s="67"/>
      <c r="CX378" s="67"/>
      <c r="CY378" s="67"/>
      <c r="CZ378" s="67"/>
      <c r="DA378" s="67"/>
      <c r="DB378" s="67"/>
      <c r="DC378" s="67"/>
      <c r="DD378" s="67"/>
      <c r="DE378" s="67"/>
      <c r="DF378" s="67"/>
      <c r="DG378" s="67"/>
      <c r="DH378" s="67"/>
      <c r="DI378" s="67"/>
      <c r="DJ378" s="67"/>
      <c r="DK378" s="67"/>
      <c r="DL378" s="67"/>
      <c r="DM378" s="67"/>
      <c r="DN378" s="67"/>
      <c r="DO378" s="67"/>
      <c r="DP378" s="67"/>
      <c r="DQ378" s="67"/>
      <c r="DR378" s="67"/>
      <c r="DS378" s="67"/>
      <c r="DT378" s="67"/>
      <c r="DU378" s="67"/>
      <c r="DV378" s="67"/>
      <c r="DW378" s="67"/>
      <c r="DX378" s="67"/>
      <c r="DY378" s="67"/>
      <c r="DZ378" s="67"/>
      <c r="EA378" s="67"/>
      <c r="EB378" s="67"/>
      <c r="EC378" s="67"/>
      <c r="ED378" s="67"/>
      <c r="EE378" s="67"/>
      <c r="EF378" s="67"/>
      <c r="EG378" s="67"/>
      <c r="EH378" s="67"/>
      <c r="EI378" s="67"/>
      <c r="EJ378" s="67"/>
      <c r="EK378" s="67"/>
      <c r="EL378" s="67"/>
      <c r="EM378" s="67"/>
      <c r="EN378" s="67"/>
      <c r="EO378" s="67"/>
      <c r="EP378" s="67"/>
      <c r="EQ378" s="67"/>
      <c r="ER378" s="67"/>
      <c r="ES378" s="67"/>
      <c r="ET378" s="67"/>
      <c r="EU378" s="67"/>
      <c r="EV378" s="67"/>
      <c r="EW378" s="67"/>
      <c r="EX378" s="67"/>
      <c r="EY378" s="67"/>
      <c r="EZ378" s="67"/>
      <c r="FA378" s="67"/>
      <c r="FB378" s="67"/>
      <c r="FC378" s="67"/>
      <c r="FD378" s="67"/>
      <c r="FE378" s="67"/>
      <c r="FF378" s="67"/>
      <c r="FG378" s="67"/>
      <c r="FH378" s="67"/>
      <c r="FI378" s="67"/>
      <c r="FJ378" s="67"/>
      <c r="FK378" s="67"/>
      <c r="FL378" s="67"/>
      <c r="FM378" s="67"/>
      <c r="FN378" s="67"/>
      <c r="FO378" s="67"/>
      <c r="FP378" s="67"/>
      <c r="FQ378" s="67"/>
      <c r="FR378" s="67"/>
      <c r="FS378" s="67"/>
      <c r="FT378" s="67"/>
      <c r="FU378" s="67"/>
      <c r="FV378" s="67"/>
      <c r="FW378" s="67"/>
      <c r="FX378" s="67"/>
      <c r="FY378" s="110"/>
      <c r="FZ378" s="110"/>
      <c r="GA378" s="110"/>
      <c r="GB378" s="110"/>
      <c r="GC378" s="110"/>
      <c r="GD378" s="110"/>
      <c r="GE378" s="110"/>
      <c r="GF378" s="110"/>
      <c r="GG378" s="110"/>
      <c r="GH378" s="110"/>
      <c r="GI378" s="110"/>
      <c r="GJ378" s="110"/>
      <c r="GK378" s="110"/>
      <c r="GL378" s="110"/>
      <c r="GM378" s="110"/>
      <c r="GN378" s="110"/>
      <c r="GO378" s="110"/>
      <c r="GP378" s="110"/>
      <c r="GQ378" s="110"/>
      <c r="GR378" s="110"/>
      <c r="GS378" s="110"/>
      <c r="GT378" s="110"/>
      <c r="GU378" s="110"/>
      <c r="GV378" s="110"/>
      <c r="GW378" s="110"/>
      <c r="GX378" s="110"/>
      <c r="GY378" s="110"/>
      <c r="GZ378" s="110"/>
      <c r="HA378" s="110"/>
      <c r="HB378" s="110"/>
      <c r="HC378" s="110"/>
      <c r="HD378" s="110"/>
      <c r="HE378" s="110"/>
      <c r="HF378" s="110"/>
      <c r="HG378" s="110"/>
      <c r="HH378" s="110"/>
      <c r="HI378" s="110"/>
      <c r="HJ378" s="110"/>
      <c r="HK378" s="242"/>
      <c r="HL378" s="242"/>
      <c r="HM378" s="242"/>
      <c r="HN378" s="242"/>
      <c r="HO378" s="242"/>
      <c r="HP378" s="242"/>
      <c r="HQ378" s="242"/>
    </row>
    <row r="379" spans="1:225" x14ac:dyDescent="0.2">
      <c r="A379" s="241" t="s">
        <v>157</v>
      </c>
      <c r="B379" s="476" t="s">
        <v>847</v>
      </c>
      <c r="C379" s="326" t="s">
        <v>786</v>
      </c>
      <c r="D379" s="279" t="s">
        <v>158</v>
      </c>
      <c r="E379" s="228"/>
      <c r="F379" s="471">
        <v>29</v>
      </c>
      <c r="G379" s="495"/>
      <c r="H379" s="471">
        <v>8</v>
      </c>
      <c r="I379" s="471">
        <v>92</v>
      </c>
      <c r="J379" s="471">
        <v>305</v>
      </c>
      <c r="K379" s="471">
        <v>11</v>
      </c>
      <c r="L379" s="471">
        <v>2</v>
      </c>
      <c r="M379" s="471">
        <v>4</v>
      </c>
      <c r="N379" s="471">
        <v>1</v>
      </c>
      <c r="O379" s="471">
        <v>0</v>
      </c>
      <c r="P379" s="471">
        <v>2</v>
      </c>
      <c r="Q379" s="471">
        <v>44</v>
      </c>
      <c r="R379" s="471">
        <v>2169</v>
      </c>
      <c r="S379" s="471">
        <v>29</v>
      </c>
      <c r="T379" s="471">
        <v>0</v>
      </c>
      <c r="U379" s="471">
        <v>0</v>
      </c>
      <c r="V379" s="471">
        <v>14</v>
      </c>
      <c r="W379" s="471">
        <v>15</v>
      </c>
      <c r="X379" s="471">
        <v>17</v>
      </c>
      <c r="Y379" s="471">
        <v>296</v>
      </c>
      <c r="Z379" s="471">
        <v>0</v>
      </c>
      <c r="AA379" s="471">
        <v>15</v>
      </c>
      <c r="AB379" s="496">
        <v>3053</v>
      </c>
      <c r="AC379" s="488">
        <v>2</v>
      </c>
      <c r="AD379" s="488">
        <v>2</v>
      </c>
      <c r="AE379" s="471">
        <v>8</v>
      </c>
      <c r="AF379" s="471">
        <v>3</v>
      </c>
      <c r="AG379" s="471">
        <v>7</v>
      </c>
      <c r="AH379" s="471">
        <v>2</v>
      </c>
      <c r="AI379" s="471">
        <v>2</v>
      </c>
      <c r="AJ379" s="471">
        <v>0</v>
      </c>
      <c r="AK379" s="471">
        <v>4</v>
      </c>
      <c r="AL379" s="471">
        <v>17</v>
      </c>
      <c r="AM379" s="496">
        <v>43</v>
      </c>
      <c r="AN379" s="471">
        <v>9</v>
      </c>
      <c r="AO379" s="471">
        <v>3</v>
      </c>
      <c r="AP379" s="471">
        <v>7</v>
      </c>
      <c r="AQ379" s="471">
        <v>3</v>
      </c>
      <c r="AR379" s="471">
        <v>2</v>
      </c>
      <c r="AS379" s="471">
        <v>0</v>
      </c>
      <c r="AT379" s="471">
        <v>4</v>
      </c>
      <c r="AU379" s="471">
        <v>16</v>
      </c>
      <c r="AV379" s="496">
        <v>44</v>
      </c>
      <c r="AW379" s="471">
        <v>960</v>
      </c>
      <c r="AX379" s="471">
        <v>686</v>
      </c>
      <c r="AY379" s="471">
        <v>396</v>
      </c>
      <c r="AZ379" s="471">
        <v>319</v>
      </c>
      <c r="BA379" s="471">
        <v>67</v>
      </c>
      <c r="BB379" s="471">
        <v>33</v>
      </c>
      <c r="BC379" s="471">
        <v>6</v>
      </c>
      <c r="BD379" s="471">
        <v>1</v>
      </c>
      <c r="BE379" s="496">
        <v>2468</v>
      </c>
      <c r="BF379" s="471">
        <v>879</v>
      </c>
      <c r="BG379" s="471">
        <v>590</v>
      </c>
      <c r="BH379" s="471">
        <v>348</v>
      </c>
      <c r="BI379" s="471">
        <v>268</v>
      </c>
      <c r="BJ379" s="471">
        <v>56</v>
      </c>
      <c r="BK379" s="471">
        <v>24</v>
      </c>
      <c r="BL379" s="471">
        <v>3</v>
      </c>
      <c r="BM379" s="471">
        <v>1</v>
      </c>
      <c r="BN379" s="496">
        <v>2169</v>
      </c>
      <c r="BO379" s="471">
        <v>968</v>
      </c>
      <c r="BP379" s="471">
        <v>689</v>
      </c>
      <c r="BQ379" s="471">
        <v>403</v>
      </c>
      <c r="BR379" s="471">
        <v>321</v>
      </c>
      <c r="BS379" s="471">
        <v>69</v>
      </c>
      <c r="BT379" s="471">
        <v>33</v>
      </c>
      <c r="BU379" s="471">
        <v>10</v>
      </c>
      <c r="BV379" s="471">
        <v>18</v>
      </c>
      <c r="BW379" s="496">
        <v>2511</v>
      </c>
      <c r="BX379" s="471">
        <v>888</v>
      </c>
      <c r="BY379" s="471">
        <v>593</v>
      </c>
      <c r="BZ379" s="471">
        <v>355</v>
      </c>
      <c r="CA379" s="471">
        <v>271</v>
      </c>
      <c r="CB379" s="471">
        <v>58</v>
      </c>
      <c r="CC379" s="471">
        <v>24</v>
      </c>
      <c r="CD379" s="471">
        <v>7</v>
      </c>
      <c r="CE379" s="471">
        <v>17</v>
      </c>
      <c r="CF379" s="496">
        <v>2213</v>
      </c>
      <c r="CG379" s="33"/>
      <c r="CH379" s="33"/>
      <c r="CI379" s="33"/>
      <c r="CJ379" s="110"/>
      <c r="CK379" s="110"/>
      <c r="CL379" s="110"/>
      <c r="CM379" s="110"/>
      <c r="CN379" s="110"/>
      <c r="CO379" s="67"/>
      <c r="CP379" s="67"/>
      <c r="CQ379" s="67"/>
      <c r="CR379" s="67"/>
      <c r="CS379" s="67"/>
      <c r="CT379" s="67"/>
      <c r="CU379" s="67"/>
      <c r="CV379" s="67"/>
      <c r="CW379" s="67"/>
      <c r="CX379" s="67"/>
      <c r="CY379" s="67"/>
      <c r="CZ379" s="67"/>
      <c r="DA379" s="67"/>
      <c r="DB379" s="67"/>
      <c r="DC379" s="67"/>
      <c r="DD379" s="67"/>
      <c r="DE379" s="67"/>
      <c r="DF379" s="67"/>
      <c r="DG379" s="67"/>
      <c r="DH379" s="67"/>
      <c r="DI379" s="67"/>
      <c r="DJ379" s="67"/>
      <c r="DK379" s="67"/>
      <c r="DL379" s="67"/>
      <c r="DM379" s="67"/>
      <c r="DN379" s="67"/>
      <c r="DO379" s="67"/>
      <c r="DP379" s="67"/>
      <c r="DQ379" s="67"/>
      <c r="DR379" s="67"/>
      <c r="DS379" s="67"/>
      <c r="DT379" s="67"/>
      <c r="DU379" s="67"/>
      <c r="DV379" s="67"/>
      <c r="DW379" s="67"/>
      <c r="DX379" s="67"/>
      <c r="DY379" s="67"/>
      <c r="DZ379" s="67"/>
      <c r="EA379" s="67"/>
      <c r="EB379" s="67"/>
      <c r="EC379" s="67"/>
      <c r="ED379" s="67"/>
      <c r="EE379" s="67"/>
      <c r="EF379" s="67"/>
      <c r="EG379" s="67"/>
      <c r="EH379" s="67"/>
      <c r="EI379" s="67"/>
      <c r="EJ379" s="67"/>
      <c r="EK379" s="67"/>
      <c r="EL379" s="67"/>
      <c r="EM379" s="67"/>
      <c r="EN379" s="67"/>
      <c r="EO379" s="67"/>
      <c r="EP379" s="67"/>
      <c r="EQ379" s="67"/>
      <c r="ER379" s="67"/>
      <c r="ES379" s="67"/>
      <c r="ET379" s="67"/>
      <c r="EU379" s="67"/>
      <c r="EV379" s="67"/>
      <c r="EW379" s="67"/>
      <c r="EX379" s="67"/>
      <c r="EY379" s="67"/>
      <c r="EZ379" s="67"/>
      <c r="FA379" s="67"/>
      <c r="FB379" s="67"/>
      <c r="FC379" s="67"/>
      <c r="FD379" s="67"/>
      <c r="FE379" s="67"/>
      <c r="FF379" s="67"/>
      <c r="FG379" s="67"/>
      <c r="FH379" s="67"/>
      <c r="FI379" s="67"/>
      <c r="FJ379" s="67"/>
      <c r="FK379" s="67"/>
      <c r="FL379" s="67"/>
      <c r="FM379" s="67"/>
      <c r="FN379" s="67"/>
      <c r="FO379" s="67"/>
      <c r="FP379" s="67"/>
      <c r="FQ379" s="67"/>
      <c r="FR379" s="67"/>
      <c r="FS379" s="67"/>
      <c r="FT379" s="67"/>
      <c r="FU379" s="67"/>
      <c r="FV379" s="67"/>
      <c r="FW379" s="67"/>
      <c r="FX379" s="67"/>
      <c r="FY379" s="110"/>
      <c r="FZ379" s="110"/>
      <c r="GA379" s="110"/>
      <c r="GB379" s="110"/>
      <c r="GC379" s="110"/>
      <c r="GD379" s="110"/>
      <c r="GE379" s="110"/>
      <c r="GF379" s="110"/>
      <c r="GG379" s="110"/>
      <c r="GH379" s="110"/>
      <c r="GI379" s="110"/>
      <c r="GJ379" s="110"/>
      <c r="GK379" s="110"/>
      <c r="GL379" s="110"/>
      <c r="GM379" s="110"/>
      <c r="GN379" s="110"/>
      <c r="GO379" s="110"/>
      <c r="GP379" s="110"/>
      <c r="GQ379" s="110"/>
      <c r="GR379" s="110"/>
      <c r="GS379" s="110"/>
      <c r="GT379" s="110"/>
      <c r="GU379" s="110"/>
      <c r="GV379" s="110"/>
      <c r="GW379" s="110"/>
      <c r="GX379" s="110"/>
      <c r="GY379" s="110"/>
      <c r="GZ379" s="110"/>
      <c r="HA379" s="110"/>
      <c r="HB379" s="110"/>
      <c r="HC379" s="110"/>
      <c r="HD379" s="110"/>
      <c r="HE379" s="110"/>
      <c r="HF379" s="110"/>
      <c r="HG379" s="110"/>
      <c r="HH379" s="110"/>
      <c r="HI379" s="110"/>
      <c r="HJ379" s="110"/>
      <c r="HK379" s="242"/>
      <c r="HL379" s="242"/>
      <c r="HM379" s="242"/>
      <c r="HN379" s="242"/>
      <c r="HO379" s="242"/>
      <c r="HP379" s="242"/>
      <c r="HQ379" s="242"/>
    </row>
    <row r="380" spans="1:225" x14ac:dyDescent="0.2">
      <c r="A380" s="241" t="s">
        <v>159</v>
      </c>
      <c r="B380" s="476" t="s">
        <v>848</v>
      </c>
      <c r="C380" s="326" t="s">
        <v>626</v>
      </c>
      <c r="D380" s="279" t="s">
        <v>160</v>
      </c>
      <c r="E380" s="228"/>
      <c r="F380" s="471">
        <v>122</v>
      </c>
      <c r="G380" s="495"/>
      <c r="H380" s="471">
        <v>8</v>
      </c>
      <c r="I380" s="471">
        <v>94</v>
      </c>
      <c r="J380" s="471">
        <v>248</v>
      </c>
      <c r="K380" s="471">
        <v>0</v>
      </c>
      <c r="L380" s="471">
        <v>6</v>
      </c>
      <c r="M380" s="471">
        <v>8</v>
      </c>
      <c r="N380" s="471">
        <v>5</v>
      </c>
      <c r="O380" s="471">
        <v>0</v>
      </c>
      <c r="P380" s="471">
        <v>3</v>
      </c>
      <c r="Q380" s="471">
        <v>34</v>
      </c>
      <c r="R380" s="471">
        <v>208</v>
      </c>
      <c r="S380" s="471">
        <v>0</v>
      </c>
      <c r="T380" s="471">
        <v>0</v>
      </c>
      <c r="U380" s="471">
        <v>0</v>
      </c>
      <c r="V380" s="471">
        <v>39</v>
      </c>
      <c r="W380" s="471">
        <v>12</v>
      </c>
      <c r="X380" s="471">
        <v>67</v>
      </c>
      <c r="Y380" s="471">
        <v>316</v>
      </c>
      <c r="Z380" s="471">
        <v>0</v>
      </c>
      <c r="AA380" s="471">
        <v>55</v>
      </c>
      <c r="AB380" s="496">
        <v>1225</v>
      </c>
      <c r="AC380" s="488">
        <v>1</v>
      </c>
      <c r="AD380" s="488">
        <v>1</v>
      </c>
      <c r="AE380" s="471">
        <v>0</v>
      </c>
      <c r="AF380" s="471">
        <v>0</v>
      </c>
      <c r="AG380" s="471">
        <v>0</v>
      </c>
      <c r="AH380" s="471">
        <v>10</v>
      </c>
      <c r="AI380" s="471">
        <v>0</v>
      </c>
      <c r="AJ380" s="471">
        <v>22</v>
      </c>
      <c r="AK380" s="471">
        <v>0</v>
      </c>
      <c r="AL380" s="471">
        <v>2</v>
      </c>
      <c r="AM380" s="496">
        <v>34</v>
      </c>
      <c r="AN380" s="471">
        <v>0</v>
      </c>
      <c r="AO380" s="471">
        <v>0</v>
      </c>
      <c r="AP380" s="471">
        <v>0</v>
      </c>
      <c r="AQ380" s="471">
        <v>10</v>
      </c>
      <c r="AR380" s="471">
        <v>0</v>
      </c>
      <c r="AS380" s="471">
        <v>22</v>
      </c>
      <c r="AT380" s="471">
        <v>0</v>
      </c>
      <c r="AU380" s="471">
        <v>2</v>
      </c>
      <c r="AV380" s="496">
        <v>34</v>
      </c>
      <c r="AW380" s="471">
        <v>31</v>
      </c>
      <c r="AX380" s="471">
        <v>55</v>
      </c>
      <c r="AY380" s="471">
        <v>109</v>
      </c>
      <c r="AZ380" s="471">
        <v>45</v>
      </c>
      <c r="BA380" s="471">
        <v>14</v>
      </c>
      <c r="BB380" s="471">
        <v>7</v>
      </c>
      <c r="BC380" s="471">
        <v>1</v>
      </c>
      <c r="BD380" s="471">
        <v>0</v>
      </c>
      <c r="BE380" s="496">
        <v>262</v>
      </c>
      <c r="BF380" s="471">
        <v>28</v>
      </c>
      <c r="BG380" s="471">
        <v>36</v>
      </c>
      <c r="BH380" s="471">
        <v>88</v>
      </c>
      <c r="BI380" s="471">
        <v>38</v>
      </c>
      <c r="BJ380" s="471">
        <v>11</v>
      </c>
      <c r="BK380" s="471">
        <v>6</v>
      </c>
      <c r="BL380" s="471">
        <v>1</v>
      </c>
      <c r="BM380" s="471">
        <v>0</v>
      </c>
      <c r="BN380" s="496">
        <v>208</v>
      </c>
      <c r="BO380" s="471">
        <v>31</v>
      </c>
      <c r="BP380" s="471">
        <v>55</v>
      </c>
      <c r="BQ380" s="471">
        <v>109</v>
      </c>
      <c r="BR380" s="471">
        <v>55</v>
      </c>
      <c r="BS380" s="471">
        <v>14</v>
      </c>
      <c r="BT380" s="471">
        <v>29</v>
      </c>
      <c r="BU380" s="471">
        <v>1</v>
      </c>
      <c r="BV380" s="471">
        <v>2</v>
      </c>
      <c r="BW380" s="496">
        <v>296</v>
      </c>
      <c r="BX380" s="471">
        <v>28</v>
      </c>
      <c r="BY380" s="471">
        <v>36</v>
      </c>
      <c r="BZ380" s="471">
        <v>88</v>
      </c>
      <c r="CA380" s="471">
        <v>48</v>
      </c>
      <c r="CB380" s="471">
        <v>11</v>
      </c>
      <c r="CC380" s="471">
        <v>28</v>
      </c>
      <c r="CD380" s="471">
        <v>1</v>
      </c>
      <c r="CE380" s="471">
        <v>2</v>
      </c>
      <c r="CF380" s="496">
        <v>242</v>
      </c>
      <c r="CG380" s="33"/>
      <c r="CH380" s="33"/>
      <c r="CI380" s="33"/>
      <c r="CJ380" s="110"/>
      <c r="CK380" s="110"/>
      <c r="CL380" s="110"/>
      <c r="CM380" s="110"/>
      <c r="CN380" s="110"/>
      <c r="CO380" s="67"/>
      <c r="CP380" s="67"/>
      <c r="CQ380" s="67"/>
      <c r="CR380" s="67"/>
      <c r="CS380" s="67"/>
      <c r="CT380" s="67"/>
      <c r="CU380" s="67"/>
      <c r="CV380" s="67"/>
      <c r="CW380" s="67"/>
      <c r="CX380" s="67"/>
      <c r="CY380" s="67"/>
      <c r="CZ380" s="67"/>
      <c r="DA380" s="67"/>
      <c r="DB380" s="67"/>
      <c r="DC380" s="67"/>
      <c r="DD380" s="67"/>
      <c r="DE380" s="67"/>
      <c r="DF380" s="67"/>
      <c r="DG380" s="67"/>
      <c r="DH380" s="67"/>
      <c r="DI380" s="67"/>
      <c r="DJ380" s="67"/>
      <c r="DK380" s="67"/>
      <c r="DL380" s="67"/>
      <c r="DM380" s="67"/>
      <c r="DN380" s="67"/>
      <c r="DO380" s="67"/>
      <c r="DP380" s="67"/>
      <c r="DQ380" s="67"/>
      <c r="DR380" s="67"/>
      <c r="DS380" s="67"/>
      <c r="DT380" s="67"/>
      <c r="DU380" s="67"/>
      <c r="DV380" s="67"/>
      <c r="DW380" s="67"/>
      <c r="DX380" s="67"/>
      <c r="DY380" s="67"/>
      <c r="DZ380" s="67"/>
      <c r="EA380" s="67"/>
      <c r="EB380" s="67"/>
      <c r="EC380" s="67"/>
      <c r="ED380" s="67"/>
      <c r="EE380" s="67"/>
      <c r="EF380" s="67"/>
      <c r="EG380" s="67"/>
      <c r="EH380" s="67"/>
      <c r="EI380" s="67"/>
      <c r="EJ380" s="67"/>
      <c r="EK380" s="67"/>
      <c r="EL380" s="67"/>
      <c r="EM380" s="67"/>
      <c r="EN380" s="67"/>
      <c r="EO380" s="67"/>
      <c r="EP380" s="67"/>
      <c r="EQ380" s="67"/>
      <c r="ER380" s="67"/>
      <c r="ES380" s="67"/>
      <c r="ET380" s="67"/>
      <c r="EU380" s="67"/>
      <c r="EV380" s="67"/>
      <c r="EW380" s="67"/>
      <c r="EX380" s="67"/>
      <c r="EY380" s="67"/>
      <c r="EZ380" s="67"/>
      <c r="FA380" s="67"/>
      <c r="FB380" s="67"/>
      <c r="FC380" s="67"/>
      <c r="FD380" s="67"/>
      <c r="FE380" s="67"/>
      <c r="FF380" s="67"/>
      <c r="FG380" s="67"/>
      <c r="FH380" s="67"/>
      <c r="FI380" s="67"/>
      <c r="FJ380" s="67"/>
      <c r="FK380" s="67"/>
      <c r="FL380" s="67"/>
      <c r="FM380" s="67"/>
      <c r="FN380" s="67"/>
      <c r="FO380" s="67"/>
      <c r="FP380" s="67"/>
      <c r="FQ380" s="67"/>
      <c r="FR380" s="67"/>
      <c r="FS380" s="67"/>
      <c r="FT380" s="67"/>
      <c r="FU380" s="67"/>
      <c r="FV380" s="67"/>
      <c r="FW380" s="67"/>
      <c r="FX380" s="67"/>
      <c r="FY380" s="110"/>
      <c r="FZ380" s="110"/>
      <c r="GA380" s="110"/>
      <c r="GB380" s="110"/>
      <c r="GC380" s="110"/>
      <c r="GD380" s="110"/>
      <c r="GE380" s="110"/>
      <c r="GF380" s="110"/>
      <c r="GG380" s="110"/>
      <c r="GH380" s="110"/>
      <c r="GI380" s="110"/>
      <c r="GJ380" s="110"/>
      <c r="GK380" s="110"/>
      <c r="GL380" s="110"/>
      <c r="GM380" s="110"/>
      <c r="GN380" s="110"/>
      <c r="GO380" s="110"/>
      <c r="GP380" s="110"/>
      <c r="GQ380" s="110"/>
      <c r="GR380" s="110"/>
      <c r="GS380" s="110"/>
      <c r="GT380" s="110"/>
      <c r="GU380" s="110"/>
      <c r="GV380" s="110"/>
      <c r="GW380" s="110"/>
      <c r="GX380" s="110"/>
      <c r="GY380" s="110"/>
      <c r="GZ380" s="110"/>
      <c r="HA380" s="110"/>
      <c r="HB380" s="110"/>
      <c r="HC380" s="110"/>
      <c r="HD380" s="110"/>
      <c r="HE380" s="110"/>
      <c r="HF380" s="110"/>
      <c r="HG380" s="110"/>
      <c r="HH380" s="110"/>
      <c r="HI380" s="110"/>
      <c r="HJ380" s="110"/>
      <c r="HK380" s="242"/>
      <c r="HL380" s="242"/>
      <c r="HM380" s="242"/>
      <c r="HN380" s="242"/>
      <c r="HO380" s="242"/>
      <c r="HP380" s="242"/>
      <c r="HQ380" s="242"/>
    </row>
    <row r="381" spans="1:225" x14ac:dyDescent="0.2">
      <c r="A381" s="241" t="s">
        <v>161</v>
      </c>
      <c r="B381" s="476" t="s">
        <v>849</v>
      </c>
      <c r="C381" s="326" t="s">
        <v>801</v>
      </c>
      <c r="D381" s="279" t="s">
        <v>162</v>
      </c>
      <c r="E381" s="228"/>
      <c r="F381" s="471">
        <v>25</v>
      </c>
      <c r="G381" s="495"/>
      <c r="H381" s="471">
        <v>5</v>
      </c>
      <c r="I381" s="471">
        <v>80</v>
      </c>
      <c r="J381" s="471">
        <v>271</v>
      </c>
      <c r="K381" s="471">
        <v>4</v>
      </c>
      <c r="L381" s="471">
        <v>1</v>
      </c>
      <c r="M381" s="471">
        <v>9</v>
      </c>
      <c r="N381" s="471">
        <v>2</v>
      </c>
      <c r="O381" s="471">
        <v>1</v>
      </c>
      <c r="P381" s="471">
        <v>0</v>
      </c>
      <c r="Q381" s="471">
        <v>71</v>
      </c>
      <c r="R381" s="471">
        <v>472</v>
      </c>
      <c r="S381" s="471">
        <v>0</v>
      </c>
      <c r="T381" s="471">
        <v>97</v>
      </c>
      <c r="U381" s="471">
        <v>0</v>
      </c>
      <c r="V381" s="471">
        <v>5</v>
      </c>
      <c r="W381" s="471">
        <v>7</v>
      </c>
      <c r="X381" s="471">
        <v>6</v>
      </c>
      <c r="Y381" s="471">
        <v>197</v>
      </c>
      <c r="Z381" s="471">
        <v>3</v>
      </c>
      <c r="AA381" s="471">
        <v>10</v>
      </c>
      <c r="AB381" s="496">
        <v>1266</v>
      </c>
      <c r="AC381" s="488">
        <v>1</v>
      </c>
      <c r="AD381" s="488">
        <v>1</v>
      </c>
      <c r="AE381" s="471">
        <v>8</v>
      </c>
      <c r="AF381" s="471">
        <v>10</v>
      </c>
      <c r="AG381" s="471">
        <v>2</v>
      </c>
      <c r="AH381" s="471">
        <v>0</v>
      </c>
      <c r="AI381" s="471">
        <v>1</v>
      </c>
      <c r="AJ381" s="471">
        <v>15</v>
      </c>
      <c r="AK381" s="471">
        <v>15</v>
      </c>
      <c r="AL381" s="471">
        <v>26</v>
      </c>
      <c r="AM381" s="496">
        <v>77</v>
      </c>
      <c r="AN381" s="471">
        <v>6</v>
      </c>
      <c r="AO381" s="471">
        <v>6</v>
      </c>
      <c r="AP381" s="471">
        <v>2</v>
      </c>
      <c r="AQ381" s="471">
        <v>0</v>
      </c>
      <c r="AR381" s="471">
        <v>1</v>
      </c>
      <c r="AS381" s="471">
        <v>15</v>
      </c>
      <c r="AT381" s="471">
        <v>15</v>
      </c>
      <c r="AU381" s="471">
        <v>26</v>
      </c>
      <c r="AV381" s="496">
        <v>71</v>
      </c>
      <c r="AW381" s="471">
        <v>187</v>
      </c>
      <c r="AX381" s="471">
        <v>298</v>
      </c>
      <c r="AY381" s="471">
        <v>94</v>
      </c>
      <c r="AZ381" s="471">
        <v>22</v>
      </c>
      <c r="BA381" s="471">
        <v>15</v>
      </c>
      <c r="BB381" s="471">
        <v>4</v>
      </c>
      <c r="BC381" s="471">
        <v>3</v>
      </c>
      <c r="BD381" s="471">
        <v>0</v>
      </c>
      <c r="BE381" s="496">
        <v>623</v>
      </c>
      <c r="BF381" s="471">
        <v>155</v>
      </c>
      <c r="BG381" s="471">
        <v>216</v>
      </c>
      <c r="BH381" s="471">
        <v>73</v>
      </c>
      <c r="BI381" s="471">
        <v>15</v>
      </c>
      <c r="BJ381" s="471">
        <v>8</v>
      </c>
      <c r="BK381" s="471">
        <v>3</v>
      </c>
      <c r="BL381" s="471">
        <v>2</v>
      </c>
      <c r="BM381" s="471">
        <v>0</v>
      </c>
      <c r="BN381" s="496">
        <v>472</v>
      </c>
      <c r="BO381" s="471">
        <v>195</v>
      </c>
      <c r="BP381" s="471">
        <v>308</v>
      </c>
      <c r="BQ381" s="471">
        <v>96</v>
      </c>
      <c r="BR381" s="471">
        <v>22</v>
      </c>
      <c r="BS381" s="471">
        <v>16</v>
      </c>
      <c r="BT381" s="471">
        <v>19</v>
      </c>
      <c r="BU381" s="471">
        <v>18</v>
      </c>
      <c r="BV381" s="471">
        <v>26</v>
      </c>
      <c r="BW381" s="496">
        <v>700</v>
      </c>
      <c r="BX381" s="471">
        <v>161</v>
      </c>
      <c r="BY381" s="471">
        <v>222</v>
      </c>
      <c r="BZ381" s="471">
        <v>75</v>
      </c>
      <c r="CA381" s="471">
        <v>15</v>
      </c>
      <c r="CB381" s="471">
        <v>9</v>
      </c>
      <c r="CC381" s="471">
        <v>18</v>
      </c>
      <c r="CD381" s="471">
        <v>17</v>
      </c>
      <c r="CE381" s="471">
        <v>26</v>
      </c>
      <c r="CF381" s="496">
        <v>543</v>
      </c>
      <c r="CG381" s="33"/>
      <c r="CH381" s="33"/>
      <c r="CI381" s="33"/>
      <c r="CJ381" s="110"/>
      <c r="CK381" s="110"/>
      <c r="CL381" s="110"/>
      <c r="CM381" s="110"/>
      <c r="CN381" s="110"/>
      <c r="CO381" s="67"/>
      <c r="CP381" s="67"/>
      <c r="CQ381" s="67"/>
      <c r="CR381" s="67"/>
      <c r="CS381" s="67"/>
      <c r="CT381" s="67"/>
      <c r="CU381" s="67"/>
      <c r="CV381" s="67"/>
      <c r="CW381" s="67"/>
      <c r="CX381" s="67"/>
      <c r="CY381" s="67"/>
      <c r="CZ381" s="67"/>
      <c r="DA381" s="67"/>
      <c r="DB381" s="67"/>
      <c r="DC381" s="67"/>
      <c r="DD381" s="67"/>
      <c r="DE381" s="67"/>
      <c r="DF381" s="67"/>
      <c r="DG381" s="67"/>
      <c r="DH381" s="67"/>
      <c r="DI381" s="67"/>
      <c r="DJ381" s="67"/>
      <c r="DK381" s="67"/>
      <c r="DL381" s="67"/>
      <c r="DM381" s="67"/>
      <c r="DN381" s="67"/>
      <c r="DO381" s="67"/>
      <c r="DP381" s="67"/>
      <c r="DQ381" s="67"/>
      <c r="DR381" s="67"/>
      <c r="DS381" s="67"/>
      <c r="DT381" s="67"/>
      <c r="DU381" s="67"/>
      <c r="DV381" s="67"/>
      <c r="DW381" s="67"/>
      <c r="DX381" s="67"/>
      <c r="DY381" s="67"/>
      <c r="DZ381" s="67"/>
      <c r="EA381" s="67"/>
      <c r="EB381" s="67"/>
      <c r="EC381" s="67"/>
      <c r="ED381" s="67"/>
      <c r="EE381" s="67"/>
      <c r="EF381" s="67"/>
      <c r="EG381" s="67"/>
      <c r="EH381" s="67"/>
      <c r="EI381" s="67"/>
      <c r="EJ381" s="67"/>
      <c r="EK381" s="67"/>
      <c r="EL381" s="67"/>
      <c r="EM381" s="67"/>
      <c r="EN381" s="67"/>
      <c r="EO381" s="67"/>
      <c r="EP381" s="67"/>
      <c r="EQ381" s="67"/>
      <c r="ER381" s="67"/>
      <c r="ES381" s="67"/>
      <c r="ET381" s="67"/>
      <c r="EU381" s="67"/>
      <c r="EV381" s="67"/>
      <c r="EW381" s="67"/>
      <c r="EX381" s="67"/>
      <c r="EY381" s="67"/>
      <c r="EZ381" s="67"/>
      <c r="FA381" s="67"/>
      <c r="FB381" s="67"/>
      <c r="FC381" s="67"/>
      <c r="FD381" s="67"/>
      <c r="FE381" s="67"/>
      <c r="FF381" s="67"/>
      <c r="FG381" s="67"/>
      <c r="FH381" s="67"/>
      <c r="FI381" s="67"/>
      <c r="FJ381" s="67"/>
      <c r="FK381" s="67"/>
      <c r="FL381" s="67"/>
      <c r="FM381" s="67"/>
      <c r="FN381" s="67"/>
      <c r="FO381" s="67"/>
      <c r="FP381" s="67"/>
      <c r="FQ381" s="67"/>
      <c r="FR381" s="67"/>
      <c r="FS381" s="67"/>
      <c r="FT381" s="67"/>
      <c r="FU381" s="67"/>
      <c r="FV381" s="67"/>
      <c r="FW381" s="67"/>
      <c r="FX381" s="67"/>
      <c r="FY381" s="110"/>
      <c r="FZ381" s="110"/>
      <c r="GA381" s="110"/>
      <c r="GB381" s="110"/>
      <c r="GC381" s="110"/>
      <c r="GD381" s="110"/>
      <c r="GE381" s="110"/>
      <c r="GF381" s="110"/>
      <c r="GG381" s="110"/>
      <c r="GH381" s="110"/>
      <c r="GI381" s="110"/>
      <c r="GJ381" s="110"/>
      <c r="GK381" s="110"/>
      <c r="GL381" s="110"/>
      <c r="GM381" s="110"/>
      <c r="GN381" s="110"/>
      <c r="GO381" s="110"/>
      <c r="GP381" s="110"/>
      <c r="GQ381" s="110"/>
      <c r="GR381" s="110"/>
      <c r="GS381" s="110"/>
      <c r="GT381" s="110"/>
      <c r="GU381" s="110"/>
      <c r="GV381" s="110"/>
      <c r="GW381" s="110"/>
      <c r="GX381" s="110"/>
      <c r="GY381" s="110"/>
      <c r="GZ381" s="110"/>
      <c r="HA381" s="110"/>
      <c r="HB381" s="110"/>
      <c r="HC381" s="110"/>
      <c r="HD381" s="110"/>
      <c r="HE381" s="110"/>
      <c r="HF381" s="110"/>
      <c r="HG381" s="110"/>
      <c r="HH381" s="110"/>
      <c r="HI381" s="110"/>
      <c r="HJ381" s="110"/>
      <c r="HK381" s="242"/>
      <c r="HL381" s="242"/>
      <c r="HM381" s="242"/>
      <c r="HN381" s="242"/>
      <c r="HO381" s="242"/>
      <c r="HP381" s="242"/>
      <c r="HQ381" s="242"/>
    </row>
    <row r="382" spans="1:225" x14ac:dyDescent="0.2">
      <c r="A382" s="241" t="s">
        <v>163</v>
      </c>
      <c r="B382" s="476" t="s">
        <v>850</v>
      </c>
      <c r="C382" s="326" t="s">
        <v>782</v>
      </c>
      <c r="D382" s="279" t="s">
        <v>164</v>
      </c>
      <c r="E382" s="228"/>
      <c r="F382" s="471">
        <v>54</v>
      </c>
      <c r="G382" s="495"/>
      <c r="H382" s="471">
        <v>4</v>
      </c>
      <c r="I382" s="471">
        <v>79</v>
      </c>
      <c r="J382" s="471">
        <v>277</v>
      </c>
      <c r="K382" s="471">
        <v>15</v>
      </c>
      <c r="L382" s="471">
        <v>4</v>
      </c>
      <c r="M382" s="471">
        <v>13</v>
      </c>
      <c r="N382" s="471">
        <v>2</v>
      </c>
      <c r="O382" s="471">
        <v>0</v>
      </c>
      <c r="P382" s="471">
        <v>0</v>
      </c>
      <c r="Q382" s="471">
        <v>13</v>
      </c>
      <c r="R382" s="471">
        <v>101</v>
      </c>
      <c r="S382" s="471">
        <v>302</v>
      </c>
      <c r="T382" s="471">
        <v>311</v>
      </c>
      <c r="U382" s="471">
        <v>0</v>
      </c>
      <c r="V382" s="471">
        <v>50</v>
      </c>
      <c r="W382" s="471">
        <v>10</v>
      </c>
      <c r="X382" s="471">
        <v>30</v>
      </c>
      <c r="Y382" s="471">
        <v>141</v>
      </c>
      <c r="Z382" s="471">
        <v>42</v>
      </c>
      <c r="AA382" s="471">
        <v>49</v>
      </c>
      <c r="AB382" s="496">
        <v>1497</v>
      </c>
      <c r="AC382" s="488">
        <v>2</v>
      </c>
      <c r="AD382" s="488">
        <v>2</v>
      </c>
      <c r="AE382" s="471">
        <v>3</v>
      </c>
      <c r="AF382" s="471">
        <v>4</v>
      </c>
      <c r="AG382" s="471">
        <v>2</v>
      </c>
      <c r="AH382" s="471">
        <v>1</v>
      </c>
      <c r="AI382" s="471">
        <v>0</v>
      </c>
      <c r="AJ382" s="471">
        <v>0</v>
      </c>
      <c r="AK382" s="471">
        <v>1</v>
      </c>
      <c r="AL382" s="471">
        <v>2</v>
      </c>
      <c r="AM382" s="496">
        <v>13</v>
      </c>
      <c r="AN382" s="471">
        <v>3</v>
      </c>
      <c r="AO382" s="471">
        <v>4</v>
      </c>
      <c r="AP382" s="471">
        <v>2</v>
      </c>
      <c r="AQ382" s="471">
        <v>1</v>
      </c>
      <c r="AR382" s="471">
        <v>0</v>
      </c>
      <c r="AS382" s="471">
        <v>0</v>
      </c>
      <c r="AT382" s="471">
        <v>1</v>
      </c>
      <c r="AU382" s="471">
        <v>2</v>
      </c>
      <c r="AV382" s="496">
        <v>13</v>
      </c>
      <c r="AW382" s="471">
        <v>23</v>
      </c>
      <c r="AX382" s="471">
        <v>46</v>
      </c>
      <c r="AY382" s="471">
        <v>43</v>
      </c>
      <c r="AZ382" s="471">
        <v>25</v>
      </c>
      <c r="BA382" s="471">
        <v>8</v>
      </c>
      <c r="BB382" s="471">
        <v>3</v>
      </c>
      <c r="BC382" s="471">
        <v>3</v>
      </c>
      <c r="BD382" s="471">
        <v>0</v>
      </c>
      <c r="BE382" s="496">
        <v>151</v>
      </c>
      <c r="BF382" s="471">
        <v>14</v>
      </c>
      <c r="BG382" s="471">
        <v>35</v>
      </c>
      <c r="BH382" s="471">
        <v>24</v>
      </c>
      <c r="BI382" s="471">
        <v>17</v>
      </c>
      <c r="BJ382" s="471">
        <v>7</v>
      </c>
      <c r="BK382" s="471">
        <v>3</v>
      </c>
      <c r="BL382" s="471">
        <v>1</v>
      </c>
      <c r="BM382" s="471">
        <v>0</v>
      </c>
      <c r="BN382" s="496">
        <v>101</v>
      </c>
      <c r="BO382" s="471">
        <v>26</v>
      </c>
      <c r="BP382" s="471">
        <v>50</v>
      </c>
      <c r="BQ382" s="471">
        <v>45</v>
      </c>
      <c r="BR382" s="471">
        <v>26</v>
      </c>
      <c r="BS382" s="471">
        <v>8</v>
      </c>
      <c r="BT382" s="471">
        <v>3</v>
      </c>
      <c r="BU382" s="471">
        <v>4</v>
      </c>
      <c r="BV382" s="471">
        <v>2</v>
      </c>
      <c r="BW382" s="496">
        <v>164</v>
      </c>
      <c r="BX382" s="471">
        <v>17</v>
      </c>
      <c r="BY382" s="471">
        <v>39</v>
      </c>
      <c r="BZ382" s="471">
        <v>26</v>
      </c>
      <c r="CA382" s="471">
        <v>18</v>
      </c>
      <c r="CB382" s="471">
        <v>7</v>
      </c>
      <c r="CC382" s="471">
        <v>3</v>
      </c>
      <c r="CD382" s="471">
        <v>2</v>
      </c>
      <c r="CE382" s="471">
        <v>2</v>
      </c>
      <c r="CF382" s="496">
        <v>114</v>
      </c>
      <c r="CG382" s="33"/>
      <c r="CH382" s="33"/>
      <c r="CI382" s="33"/>
      <c r="CJ382" s="110"/>
      <c r="CK382" s="110"/>
      <c r="CL382" s="110"/>
      <c r="CM382" s="110"/>
      <c r="CN382" s="110"/>
      <c r="CO382" s="67"/>
      <c r="CP382" s="67"/>
      <c r="CQ382" s="67"/>
      <c r="CR382" s="67"/>
      <c r="CS382" s="67"/>
      <c r="CT382" s="67"/>
      <c r="CU382" s="67"/>
      <c r="CV382" s="67"/>
      <c r="CW382" s="67"/>
      <c r="CX382" s="67"/>
      <c r="CY382" s="67"/>
      <c r="CZ382" s="67"/>
      <c r="DA382" s="67"/>
      <c r="DB382" s="67"/>
      <c r="DC382" s="67"/>
      <c r="DD382" s="67"/>
      <c r="DE382" s="67"/>
      <c r="DF382" s="67"/>
      <c r="DG382" s="67"/>
      <c r="DH382" s="67"/>
      <c r="DI382" s="67"/>
      <c r="DJ382" s="67"/>
      <c r="DK382" s="67"/>
      <c r="DL382" s="67"/>
      <c r="DM382" s="67"/>
      <c r="DN382" s="67"/>
      <c r="DO382" s="67"/>
      <c r="DP382" s="67"/>
      <c r="DQ382" s="67"/>
      <c r="DR382" s="67"/>
      <c r="DS382" s="67"/>
      <c r="DT382" s="67"/>
      <c r="DU382" s="67"/>
      <c r="DV382" s="67"/>
      <c r="DW382" s="67"/>
      <c r="DX382" s="67"/>
      <c r="DY382" s="67"/>
      <c r="DZ382" s="67"/>
      <c r="EA382" s="67"/>
      <c r="EB382" s="67"/>
      <c r="EC382" s="67"/>
      <c r="ED382" s="67"/>
      <c r="EE382" s="67"/>
      <c r="EF382" s="67"/>
      <c r="EG382" s="67"/>
      <c r="EH382" s="67"/>
      <c r="EI382" s="67"/>
      <c r="EJ382" s="67"/>
      <c r="EK382" s="67"/>
      <c r="EL382" s="67"/>
      <c r="EM382" s="67"/>
      <c r="EN382" s="67"/>
      <c r="EO382" s="67"/>
      <c r="EP382" s="67"/>
      <c r="EQ382" s="67"/>
      <c r="ER382" s="67"/>
      <c r="ES382" s="67"/>
      <c r="ET382" s="67"/>
      <c r="EU382" s="67"/>
      <c r="EV382" s="67"/>
      <c r="EW382" s="67"/>
      <c r="EX382" s="67"/>
      <c r="EY382" s="67"/>
      <c r="EZ382" s="67"/>
      <c r="FA382" s="67"/>
      <c r="FB382" s="67"/>
      <c r="FC382" s="67"/>
      <c r="FD382" s="67"/>
      <c r="FE382" s="67"/>
      <c r="FF382" s="67"/>
      <c r="FG382" s="67"/>
      <c r="FH382" s="67"/>
      <c r="FI382" s="67"/>
      <c r="FJ382" s="67"/>
      <c r="FK382" s="67"/>
      <c r="FL382" s="67"/>
      <c r="FM382" s="67"/>
      <c r="FN382" s="67"/>
      <c r="FO382" s="67"/>
      <c r="FP382" s="67"/>
      <c r="FQ382" s="67"/>
      <c r="FR382" s="67"/>
      <c r="FS382" s="67"/>
      <c r="FT382" s="67"/>
      <c r="FU382" s="67"/>
      <c r="FV382" s="67"/>
      <c r="FW382" s="67"/>
      <c r="FX382" s="67"/>
      <c r="FY382" s="110"/>
      <c r="FZ382" s="110"/>
      <c r="GA382" s="110"/>
      <c r="GB382" s="110"/>
      <c r="GC382" s="110"/>
      <c r="GD382" s="110"/>
      <c r="GE382" s="110"/>
      <c r="GF382" s="110"/>
      <c r="GG382" s="110"/>
      <c r="GH382" s="110"/>
      <c r="GI382" s="110"/>
      <c r="GJ382" s="110"/>
      <c r="GK382" s="110"/>
      <c r="GL382" s="110"/>
      <c r="GM382" s="110"/>
      <c r="GN382" s="110"/>
      <c r="GO382" s="110"/>
      <c r="GP382" s="110"/>
      <c r="GQ382" s="110"/>
      <c r="GR382" s="110"/>
      <c r="GS382" s="110"/>
      <c r="GT382" s="110"/>
      <c r="GU382" s="110"/>
      <c r="GV382" s="110"/>
      <c r="GW382" s="110"/>
      <c r="GX382" s="110"/>
      <c r="GY382" s="110"/>
      <c r="GZ382" s="110"/>
      <c r="HA382" s="110"/>
      <c r="HB382" s="110"/>
      <c r="HC382" s="110"/>
      <c r="HD382" s="110"/>
      <c r="HE382" s="110"/>
      <c r="HF382" s="110"/>
      <c r="HG382" s="110"/>
      <c r="HH382" s="110"/>
      <c r="HI382" s="110"/>
      <c r="HJ382" s="110"/>
      <c r="HK382" s="242"/>
      <c r="HL382" s="242"/>
      <c r="HM382" s="242"/>
      <c r="HN382" s="242"/>
      <c r="HO382" s="242"/>
      <c r="HP382" s="242"/>
      <c r="HQ382" s="242"/>
    </row>
    <row r="383" spans="1:225" x14ac:dyDescent="0.2">
      <c r="A383" s="241" t="s">
        <v>165</v>
      </c>
      <c r="B383" s="476" t="s">
        <v>851</v>
      </c>
      <c r="C383" s="326" t="s">
        <v>784</v>
      </c>
      <c r="D383" s="279" t="s">
        <v>852</v>
      </c>
      <c r="E383" s="228"/>
      <c r="F383" s="471">
        <v>309</v>
      </c>
      <c r="G383" s="495"/>
      <c r="H383" s="471">
        <v>10</v>
      </c>
      <c r="I383" s="471">
        <v>321</v>
      </c>
      <c r="J383" s="471">
        <v>677</v>
      </c>
      <c r="K383" s="471">
        <v>15</v>
      </c>
      <c r="L383" s="471">
        <v>3</v>
      </c>
      <c r="M383" s="471">
        <v>26</v>
      </c>
      <c r="N383" s="471">
        <v>7</v>
      </c>
      <c r="O383" s="471">
        <v>0</v>
      </c>
      <c r="P383" s="471">
        <v>9</v>
      </c>
      <c r="Q383" s="471">
        <v>138</v>
      </c>
      <c r="R383" s="471">
        <v>274</v>
      </c>
      <c r="S383" s="471">
        <v>0</v>
      </c>
      <c r="T383" s="471">
        <v>0</v>
      </c>
      <c r="U383" s="471">
        <v>3</v>
      </c>
      <c r="V383" s="471">
        <v>53</v>
      </c>
      <c r="W383" s="471">
        <v>54</v>
      </c>
      <c r="X383" s="471">
        <v>90</v>
      </c>
      <c r="Y383" s="471">
        <v>1476</v>
      </c>
      <c r="Z383" s="471">
        <v>1</v>
      </c>
      <c r="AA383" s="471">
        <v>85</v>
      </c>
      <c r="AB383" s="496">
        <v>3551</v>
      </c>
      <c r="AC383" s="488">
        <v>1</v>
      </c>
      <c r="AD383" s="488">
        <v>1</v>
      </c>
      <c r="AE383" s="471">
        <v>120</v>
      </c>
      <c r="AF383" s="471">
        <v>1</v>
      </c>
      <c r="AG383" s="471">
        <v>0</v>
      </c>
      <c r="AH383" s="471">
        <v>1</v>
      </c>
      <c r="AI383" s="471">
        <v>0</v>
      </c>
      <c r="AJ383" s="471">
        <v>0</v>
      </c>
      <c r="AK383" s="471">
        <v>0</v>
      </c>
      <c r="AL383" s="471">
        <v>16</v>
      </c>
      <c r="AM383" s="496">
        <v>138</v>
      </c>
      <c r="AN383" s="471">
        <v>120</v>
      </c>
      <c r="AO383" s="471">
        <v>1</v>
      </c>
      <c r="AP383" s="471">
        <v>0</v>
      </c>
      <c r="AQ383" s="471">
        <v>1</v>
      </c>
      <c r="AR383" s="471">
        <v>0</v>
      </c>
      <c r="AS383" s="471">
        <v>0</v>
      </c>
      <c r="AT383" s="471">
        <v>0</v>
      </c>
      <c r="AU383" s="471">
        <v>16</v>
      </c>
      <c r="AV383" s="496">
        <v>138</v>
      </c>
      <c r="AW383" s="471">
        <v>118</v>
      </c>
      <c r="AX383" s="471">
        <v>121</v>
      </c>
      <c r="AY383" s="471">
        <v>73</v>
      </c>
      <c r="AZ383" s="471">
        <v>25</v>
      </c>
      <c r="BA383" s="471">
        <v>10</v>
      </c>
      <c r="BB383" s="471">
        <v>6</v>
      </c>
      <c r="BC383" s="471">
        <v>5</v>
      </c>
      <c r="BD383" s="471">
        <v>0</v>
      </c>
      <c r="BE383" s="496">
        <v>358</v>
      </c>
      <c r="BF383" s="471">
        <v>94</v>
      </c>
      <c r="BG383" s="471">
        <v>100</v>
      </c>
      <c r="BH383" s="471">
        <v>47</v>
      </c>
      <c r="BI383" s="471">
        <v>15</v>
      </c>
      <c r="BJ383" s="471">
        <v>10</v>
      </c>
      <c r="BK383" s="471">
        <v>4</v>
      </c>
      <c r="BL383" s="471">
        <v>4</v>
      </c>
      <c r="BM383" s="471">
        <v>0</v>
      </c>
      <c r="BN383" s="496">
        <v>274</v>
      </c>
      <c r="BO383" s="471">
        <v>238</v>
      </c>
      <c r="BP383" s="471">
        <v>122</v>
      </c>
      <c r="BQ383" s="471">
        <v>73</v>
      </c>
      <c r="BR383" s="471">
        <v>26</v>
      </c>
      <c r="BS383" s="471">
        <v>10</v>
      </c>
      <c r="BT383" s="471">
        <v>6</v>
      </c>
      <c r="BU383" s="471">
        <v>5</v>
      </c>
      <c r="BV383" s="471">
        <v>16</v>
      </c>
      <c r="BW383" s="496">
        <v>496</v>
      </c>
      <c r="BX383" s="471">
        <v>214</v>
      </c>
      <c r="BY383" s="471">
        <v>101</v>
      </c>
      <c r="BZ383" s="471">
        <v>47</v>
      </c>
      <c r="CA383" s="471">
        <v>16</v>
      </c>
      <c r="CB383" s="471">
        <v>10</v>
      </c>
      <c r="CC383" s="471">
        <v>4</v>
      </c>
      <c r="CD383" s="471">
        <v>4</v>
      </c>
      <c r="CE383" s="471">
        <v>16</v>
      </c>
      <c r="CF383" s="496">
        <v>412</v>
      </c>
      <c r="CG383" s="33"/>
      <c r="CH383" s="33"/>
      <c r="CI383" s="33"/>
      <c r="CJ383" s="110"/>
      <c r="CK383" s="110"/>
      <c r="CL383" s="110"/>
      <c r="CM383" s="110"/>
      <c r="CN383" s="110"/>
      <c r="CO383" s="67"/>
      <c r="CP383" s="67"/>
      <c r="CQ383" s="67"/>
      <c r="CR383" s="67"/>
      <c r="CS383" s="67"/>
      <c r="CT383" s="67"/>
      <c r="CU383" s="67"/>
      <c r="CV383" s="67"/>
      <c r="CW383" s="67"/>
      <c r="CX383" s="67"/>
      <c r="CY383" s="67"/>
      <c r="CZ383" s="67"/>
      <c r="DA383" s="67"/>
      <c r="DB383" s="67"/>
      <c r="DC383" s="67"/>
      <c r="DD383" s="67"/>
      <c r="DE383" s="67"/>
      <c r="DF383" s="67"/>
      <c r="DG383" s="67"/>
      <c r="DH383" s="67"/>
      <c r="DI383" s="67"/>
      <c r="DJ383" s="67"/>
      <c r="DK383" s="67"/>
      <c r="DL383" s="67"/>
      <c r="DM383" s="67"/>
      <c r="DN383" s="67"/>
      <c r="DO383" s="67"/>
      <c r="DP383" s="67"/>
      <c r="DQ383" s="67"/>
      <c r="DR383" s="67"/>
      <c r="DS383" s="67"/>
      <c r="DT383" s="67"/>
      <c r="DU383" s="67"/>
      <c r="DV383" s="67"/>
      <c r="DW383" s="67"/>
      <c r="DX383" s="67"/>
      <c r="DY383" s="67"/>
      <c r="DZ383" s="67"/>
      <c r="EA383" s="67"/>
      <c r="EB383" s="67"/>
      <c r="EC383" s="67"/>
      <c r="ED383" s="67"/>
      <c r="EE383" s="67"/>
      <c r="EF383" s="67"/>
      <c r="EG383" s="67"/>
      <c r="EH383" s="67"/>
      <c r="EI383" s="67"/>
      <c r="EJ383" s="67"/>
      <c r="EK383" s="67"/>
      <c r="EL383" s="67"/>
      <c r="EM383" s="67"/>
      <c r="EN383" s="67"/>
      <c r="EO383" s="67"/>
      <c r="EP383" s="67"/>
      <c r="EQ383" s="67"/>
      <c r="ER383" s="67"/>
      <c r="ES383" s="67"/>
      <c r="ET383" s="67"/>
      <c r="EU383" s="67"/>
      <c r="EV383" s="67"/>
      <c r="EW383" s="67"/>
      <c r="EX383" s="67"/>
      <c r="EY383" s="67"/>
      <c r="EZ383" s="67"/>
      <c r="FA383" s="67"/>
      <c r="FB383" s="67"/>
      <c r="FC383" s="67"/>
      <c r="FD383" s="67"/>
      <c r="FE383" s="67"/>
      <c r="FF383" s="67"/>
      <c r="FG383" s="67"/>
      <c r="FH383" s="67"/>
      <c r="FI383" s="67"/>
      <c r="FJ383" s="67"/>
      <c r="FK383" s="67"/>
      <c r="FL383" s="67"/>
      <c r="FM383" s="67"/>
      <c r="FN383" s="67"/>
      <c r="FO383" s="67"/>
      <c r="FP383" s="67"/>
      <c r="FQ383" s="67"/>
      <c r="FR383" s="67"/>
      <c r="FS383" s="67"/>
      <c r="FT383" s="67"/>
      <c r="FU383" s="67"/>
      <c r="FV383" s="67"/>
      <c r="FW383" s="67"/>
      <c r="FX383" s="67"/>
      <c r="FY383" s="110"/>
      <c r="FZ383" s="110"/>
      <c r="GA383" s="110"/>
      <c r="GB383" s="110"/>
      <c r="GC383" s="110"/>
      <c r="GD383" s="110"/>
      <c r="GE383" s="110"/>
      <c r="GF383" s="110"/>
      <c r="GG383" s="110"/>
      <c r="GH383" s="110"/>
      <c r="GI383" s="110"/>
      <c r="GJ383" s="110"/>
      <c r="GK383" s="110"/>
      <c r="GL383" s="110"/>
      <c r="GM383" s="110"/>
      <c r="GN383" s="110"/>
      <c r="GO383" s="110"/>
      <c r="GP383" s="110"/>
      <c r="GQ383" s="110"/>
      <c r="GR383" s="110"/>
      <c r="GS383" s="110"/>
      <c r="GT383" s="110"/>
      <c r="GU383" s="110"/>
      <c r="GV383" s="110"/>
      <c r="GW383" s="110"/>
      <c r="GX383" s="110"/>
      <c r="GY383" s="110"/>
      <c r="GZ383" s="110"/>
      <c r="HA383" s="110"/>
      <c r="HB383" s="110"/>
      <c r="HC383" s="110"/>
      <c r="HD383" s="110"/>
      <c r="HE383" s="110"/>
      <c r="HF383" s="110"/>
      <c r="HG383" s="110"/>
      <c r="HH383" s="110"/>
      <c r="HI383" s="110"/>
      <c r="HJ383" s="110"/>
      <c r="HK383" s="242"/>
      <c r="HL383" s="242"/>
      <c r="HM383" s="242"/>
      <c r="HN383" s="242"/>
      <c r="HO383" s="242"/>
      <c r="HP383" s="242"/>
      <c r="HQ383" s="242"/>
    </row>
    <row r="384" spans="1:225" x14ac:dyDescent="0.2">
      <c r="A384" s="241" t="s">
        <v>166</v>
      </c>
      <c r="B384" s="476" t="s">
        <v>853</v>
      </c>
      <c r="C384" s="326" t="s">
        <v>784</v>
      </c>
      <c r="D384" s="279" t="s">
        <v>854</v>
      </c>
      <c r="E384" s="228"/>
      <c r="F384" s="471">
        <v>244</v>
      </c>
      <c r="G384" s="495"/>
      <c r="H384" s="471">
        <v>20</v>
      </c>
      <c r="I384" s="471">
        <v>331</v>
      </c>
      <c r="J384" s="471">
        <v>615</v>
      </c>
      <c r="K384" s="471">
        <v>5</v>
      </c>
      <c r="L384" s="471">
        <v>4</v>
      </c>
      <c r="M384" s="471">
        <v>18</v>
      </c>
      <c r="N384" s="471">
        <v>6</v>
      </c>
      <c r="O384" s="471">
        <v>0</v>
      </c>
      <c r="P384" s="471">
        <v>12</v>
      </c>
      <c r="Q384" s="471">
        <v>402</v>
      </c>
      <c r="R384" s="471">
        <v>1517</v>
      </c>
      <c r="S384" s="471">
        <v>201</v>
      </c>
      <c r="T384" s="471">
        <v>0</v>
      </c>
      <c r="U384" s="471">
        <v>1</v>
      </c>
      <c r="V384" s="471">
        <v>54</v>
      </c>
      <c r="W384" s="471">
        <v>45</v>
      </c>
      <c r="X384" s="471">
        <v>44</v>
      </c>
      <c r="Y384" s="471">
        <v>514</v>
      </c>
      <c r="Z384" s="471">
        <v>0</v>
      </c>
      <c r="AA384" s="471">
        <v>39</v>
      </c>
      <c r="AB384" s="496">
        <v>4072</v>
      </c>
      <c r="AC384" s="488">
        <v>1</v>
      </c>
      <c r="AD384" s="488">
        <v>1</v>
      </c>
      <c r="AE384" s="471">
        <v>222</v>
      </c>
      <c r="AF384" s="471">
        <v>64</v>
      </c>
      <c r="AG384" s="471">
        <v>51</v>
      </c>
      <c r="AH384" s="471">
        <v>26</v>
      </c>
      <c r="AI384" s="471">
        <v>18</v>
      </c>
      <c r="AJ384" s="471">
        <v>8</v>
      </c>
      <c r="AK384" s="471">
        <v>6</v>
      </c>
      <c r="AL384" s="471">
        <v>7</v>
      </c>
      <c r="AM384" s="496">
        <v>402</v>
      </c>
      <c r="AN384" s="471">
        <v>222</v>
      </c>
      <c r="AO384" s="471">
        <v>64</v>
      </c>
      <c r="AP384" s="471">
        <v>51</v>
      </c>
      <c r="AQ384" s="471">
        <v>26</v>
      </c>
      <c r="AR384" s="471">
        <v>18</v>
      </c>
      <c r="AS384" s="471">
        <v>8</v>
      </c>
      <c r="AT384" s="471">
        <v>6</v>
      </c>
      <c r="AU384" s="471">
        <v>7</v>
      </c>
      <c r="AV384" s="496">
        <v>402</v>
      </c>
      <c r="AW384" s="471">
        <v>738</v>
      </c>
      <c r="AX384" s="471">
        <v>550</v>
      </c>
      <c r="AY384" s="471">
        <v>286</v>
      </c>
      <c r="AZ384" s="471">
        <v>72</v>
      </c>
      <c r="BA384" s="471">
        <v>35</v>
      </c>
      <c r="BB384" s="471">
        <v>10</v>
      </c>
      <c r="BC384" s="471">
        <v>0</v>
      </c>
      <c r="BD384" s="471">
        <v>1</v>
      </c>
      <c r="BE384" s="496">
        <v>1692</v>
      </c>
      <c r="BF384" s="471">
        <v>686</v>
      </c>
      <c r="BG384" s="471">
        <v>500</v>
      </c>
      <c r="BH384" s="471">
        <v>240</v>
      </c>
      <c r="BI384" s="471">
        <v>58</v>
      </c>
      <c r="BJ384" s="471">
        <v>25</v>
      </c>
      <c r="BK384" s="471">
        <v>7</v>
      </c>
      <c r="BL384" s="471">
        <v>0</v>
      </c>
      <c r="BM384" s="471">
        <v>1</v>
      </c>
      <c r="BN384" s="496">
        <v>1517</v>
      </c>
      <c r="BO384" s="471">
        <v>960</v>
      </c>
      <c r="BP384" s="471">
        <v>614</v>
      </c>
      <c r="BQ384" s="471">
        <v>337</v>
      </c>
      <c r="BR384" s="471">
        <v>98</v>
      </c>
      <c r="BS384" s="471">
        <v>53</v>
      </c>
      <c r="BT384" s="471">
        <v>18</v>
      </c>
      <c r="BU384" s="471">
        <v>6</v>
      </c>
      <c r="BV384" s="471">
        <v>8</v>
      </c>
      <c r="BW384" s="496">
        <v>2094</v>
      </c>
      <c r="BX384" s="471">
        <v>908</v>
      </c>
      <c r="BY384" s="471">
        <v>564</v>
      </c>
      <c r="BZ384" s="471">
        <v>291</v>
      </c>
      <c r="CA384" s="471">
        <v>84</v>
      </c>
      <c r="CB384" s="471">
        <v>43</v>
      </c>
      <c r="CC384" s="471">
        <v>15</v>
      </c>
      <c r="CD384" s="471">
        <v>6</v>
      </c>
      <c r="CE384" s="471">
        <v>8</v>
      </c>
      <c r="CF384" s="496">
        <v>1919</v>
      </c>
      <c r="CG384" s="33"/>
      <c r="CH384" s="33"/>
      <c r="CI384" s="33"/>
      <c r="CJ384" s="110"/>
      <c r="CK384" s="110"/>
      <c r="CL384" s="110"/>
      <c r="CM384" s="110"/>
      <c r="CN384" s="110"/>
      <c r="CO384" s="67"/>
      <c r="CP384" s="67"/>
      <c r="CQ384" s="67"/>
      <c r="CR384" s="67"/>
      <c r="CS384" s="67"/>
      <c r="CT384" s="67"/>
      <c r="CU384" s="67"/>
      <c r="CV384" s="67"/>
      <c r="CW384" s="67"/>
      <c r="CX384" s="67"/>
      <c r="CY384" s="67"/>
      <c r="CZ384" s="67"/>
      <c r="DA384" s="67"/>
      <c r="DB384" s="67"/>
      <c r="DC384" s="67"/>
      <c r="DD384" s="67"/>
      <c r="DE384" s="67"/>
      <c r="DF384" s="67"/>
      <c r="DG384" s="67"/>
      <c r="DH384" s="67"/>
      <c r="DI384" s="67"/>
      <c r="DJ384" s="67"/>
      <c r="DK384" s="67"/>
      <c r="DL384" s="67"/>
      <c r="DM384" s="67"/>
      <c r="DN384" s="67"/>
      <c r="DO384" s="67"/>
      <c r="DP384" s="67"/>
      <c r="DQ384" s="67"/>
      <c r="DR384" s="67"/>
      <c r="DS384" s="67"/>
      <c r="DT384" s="67"/>
      <c r="DU384" s="67"/>
      <c r="DV384" s="67"/>
      <c r="DW384" s="67"/>
      <c r="DX384" s="67"/>
      <c r="DY384" s="67"/>
      <c r="DZ384" s="67"/>
      <c r="EA384" s="67"/>
      <c r="EB384" s="67"/>
      <c r="EC384" s="67"/>
      <c r="ED384" s="67"/>
      <c r="EE384" s="67"/>
      <c r="EF384" s="67"/>
      <c r="EG384" s="67"/>
      <c r="EH384" s="67"/>
      <c r="EI384" s="67"/>
      <c r="EJ384" s="67"/>
      <c r="EK384" s="67"/>
      <c r="EL384" s="67"/>
      <c r="EM384" s="67"/>
      <c r="EN384" s="67"/>
      <c r="EO384" s="67"/>
      <c r="EP384" s="67"/>
      <c r="EQ384" s="67"/>
      <c r="ER384" s="67"/>
      <c r="ES384" s="67"/>
      <c r="ET384" s="67"/>
      <c r="EU384" s="67"/>
      <c r="EV384" s="67"/>
      <c r="EW384" s="67"/>
      <c r="EX384" s="67"/>
      <c r="EY384" s="67"/>
      <c r="EZ384" s="67"/>
      <c r="FA384" s="67"/>
      <c r="FB384" s="67"/>
      <c r="FC384" s="67"/>
      <c r="FD384" s="67"/>
      <c r="FE384" s="67"/>
      <c r="FF384" s="67"/>
      <c r="FG384" s="67"/>
      <c r="FH384" s="67"/>
      <c r="FI384" s="67"/>
      <c r="FJ384" s="67"/>
      <c r="FK384" s="67"/>
      <c r="FL384" s="67"/>
      <c r="FM384" s="67"/>
      <c r="FN384" s="67"/>
      <c r="FO384" s="67"/>
      <c r="FP384" s="67"/>
      <c r="FQ384" s="67"/>
      <c r="FR384" s="67"/>
      <c r="FS384" s="67"/>
      <c r="FT384" s="67"/>
      <c r="FU384" s="67"/>
      <c r="FV384" s="67"/>
      <c r="FW384" s="67"/>
      <c r="FX384" s="67"/>
      <c r="FY384" s="110"/>
      <c r="FZ384" s="110"/>
      <c r="GA384" s="110"/>
      <c r="GB384" s="110"/>
      <c r="GC384" s="110"/>
      <c r="GD384" s="110"/>
      <c r="GE384" s="110"/>
      <c r="GF384" s="110"/>
      <c r="GG384" s="110"/>
      <c r="GH384" s="110"/>
      <c r="GI384" s="110"/>
      <c r="GJ384" s="110"/>
      <c r="GK384" s="110"/>
      <c r="GL384" s="110"/>
      <c r="GM384" s="110"/>
      <c r="GN384" s="110"/>
      <c r="GO384" s="110"/>
      <c r="GP384" s="110"/>
      <c r="GQ384" s="110"/>
      <c r="GR384" s="110"/>
      <c r="GS384" s="110"/>
      <c r="GT384" s="110"/>
      <c r="GU384" s="110"/>
      <c r="GV384" s="110"/>
      <c r="GW384" s="110"/>
      <c r="GX384" s="110"/>
      <c r="GY384" s="110"/>
      <c r="GZ384" s="110"/>
      <c r="HA384" s="110"/>
      <c r="HB384" s="110"/>
      <c r="HC384" s="110"/>
      <c r="HD384" s="110"/>
      <c r="HE384" s="110"/>
      <c r="HF384" s="110"/>
      <c r="HG384" s="110"/>
      <c r="HH384" s="110"/>
      <c r="HI384" s="110"/>
      <c r="HJ384" s="110"/>
      <c r="HK384" s="242"/>
      <c r="HL384" s="242"/>
      <c r="HM384" s="242"/>
      <c r="HN384" s="242"/>
      <c r="HO384" s="242"/>
      <c r="HP384" s="242"/>
      <c r="HQ384" s="242"/>
    </row>
    <row r="385" spans="1:225" x14ac:dyDescent="0.2">
      <c r="A385" s="241" t="s">
        <v>167</v>
      </c>
      <c r="B385" s="476" t="s">
        <v>855</v>
      </c>
      <c r="C385" s="326" t="s">
        <v>786</v>
      </c>
      <c r="D385" s="279" t="s">
        <v>168</v>
      </c>
      <c r="E385" s="228"/>
      <c r="F385" s="471">
        <v>31</v>
      </c>
      <c r="G385" s="495"/>
      <c r="H385" s="471">
        <v>11</v>
      </c>
      <c r="I385" s="471">
        <v>76</v>
      </c>
      <c r="J385" s="471">
        <v>280</v>
      </c>
      <c r="K385" s="471">
        <v>11</v>
      </c>
      <c r="L385" s="471">
        <v>2</v>
      </c>
      <c r="M385" s="471">
        <v>4</v>
      </c>
      <c r="N385" s="471">
        <v>3</v>
      </c>
      <c r="O385" s="471">
        <v>0</v>
      </c>
      <c r="P385" s="471">
        <v>1</v>
      </c>
      <c r="Q385" s="471">
        <v>1</v>
      </c>
      <c r="R385" s="471">
        <v>75</v>
      </c>
      <c r="S385" s="471">
        <v>0</v>
      </c>
      <c r="T385" s="471">
        <v>0</v>
      </c>
      <c r="U385" s="471">
        <v>0</v>
      </c>
      <c r="V385" s="471">
        <v>1</v>
      </c>
      <c r="W385" s="471">
        <v>5</v>
      </c>
      <c r="X385" s="471">
        <v>6</v>
      </c>
      <c r="Y385" s="471">
        <v>244</v>
      </c>
      <c r="Z385" s="471">
        <v>0</v>
      </c>
      <c r="AA385" s="471">
        <v>6</v>
      </c>
      <c r="AB385" s="496">
        <v>757</v>
      </c>
      <c r="AC385" s="488">
        <v>1</v>
      </c>
      <c r="AD385" s="488">
        <v>1</v>
      </c>
      <c r="AE385" s="471">
        <v>0</v>
      </c>
      <c r="AF385" s="471">
        <v>0</v>
      </c>
      <c r="AG385" s="471">
        <v>0</v>
      </c>
      <c r="AH385" s="471">
        <v>0</v>
      </c>
      <c r="AI385" s="471">
        <v>0</v>
      </c>
      <c r="AJ385" s="471">
        <v>1</v>
      </c>
      <c r="AK385" s="471">
        <v>0</v>
      </c>
      <c r="AL385" s="471">
        <v>0</v>
      </c>
      <c r="AM385" s="496">
        <v>1</v>
      </c>
      <c r="AN385" s="471">
        <v>0</v>
      </c>
      <c r="AO385" s="471">
        <v>0</v>
      </c>
      <c r="AP385" s="471">
        <v>0</v>
      </c>
      <c r="AQ385" s="471">
        <v>0</v>
      </c>
      <c r="AR385" s="471">
        <v>0</v>
      </c>
      <c r="AS385" s="471">
        <v>1</v>
      </c>
      <c r="AT385" s="471">
        <v>0</v>
      </c>
      <c r="AU385" s="471">
        <v>0</v>
      </c>
      <c r="AV385" s="496">
        <v>1</v>
      </c>
      <c r="AW385" s="471">
        <v>75</v>
      </c>
      <c r="AX385" s="471">
        <v>11</v>
      </c>
      <c r="AY385" s="471">
        <v>5</v>
      </c>
      <c r="AZ385" s="471">
        <v>0</v>
      </c>
      <c r="BA385" s="471">
        <v>3</v>
      </c>
      <c r="BB385" s="471">
        <v>1</v>
      </c>
      <c r="BC385" s="471">
        <v>0</v>
      </c>
      <c r="BD385" s="471">
        <v>0</v>
      </c>
      <c r="BE385" s="496">
        <v>95</v>
      </c>
      <c r="BF385" s="471">
        <v>53</v>
      </c>
      <c r="BG385" s="471">
        <v>17</v>
      </c>
      <c r="BH385" s="471">
        <v>3</v>
      </c>
      <c r="BI385" s="471">
        <v>1</v>
      </c>
      <c r="BJ385" s="471">
        <v>1</v>
      </c>
      <c r="BK385" s="471">
        <v>0</v>
      </c>
      <c r="BL385" s="471">
        <v>0</v>
      </c>
      <c r="BM385" s="471">
        <v>0</v>
      </c>
      <c r="BN385" s="496">
        <v>75</v>
      </c>
      <c r="BO385" s="471">
        <v>75</v>
      </c>
      <c r="BP385" s="471">
        <v>11</v>
      </c>
      <c r="BQ385" s="471">
        <v>5</v>
      </c>
      <c r="BR385" s="471">
        <v>0</v>
      </c>
      <c r="BS385" s="471">
        <v>3</v>
      </c>
      <c r="BT385" s="471">
        <v>2</v>
      </c>
      <c r="BU385" s="471">
        <v>0</v>
      </c>
      <c r="BV385" s="471">
        <v>0</v>
      </c>
      <c r="BW385" s="496">
        <v>96</v>
      </c>
      <c r="BX385" s="471">
        <v>53</v>
      </c>
      <c r="BY385" s="471">
        <v>17</v>
      </c>
      <c r="BZ385" s="471">
        <v>3</v>
      </c>
      <c r="CA385" s="471">
        <v>1</v>
      </c>
      <c r="CB385" s="471">
        <v>1</v>
      </c>
      <c r="CC385" s="471">
        <v>1</v>
      </c>
      <c r="CD385" s="471">
        <v>0</v>
      </c>
      <c r="CE385" s="471">
        <v>0</v>
      </c>
      <c r="CF385" s="496">
        <v>76</v>
      </c>
      <c r="CG385" s="33"/>
      <c r="CH385" s="33"/>
      <c r="CI385" s="33"/>
      <c r="CJ385" s="110"/>
      <c r="CK385" s="110"/>
      <c r="CL385" s="110"/>
      <c r="CM385" s="110"/>
      <c r="CN385" s="110"/>
      <c r="CO385" s="67"/>
      <c r="CP385" s="67"/>
      <c r="CQ385" s="67"/>
      <c r="CR385" s="67"/>
      <c r="CS385" s="67"/>
      <c r="CT385" s="67"/>
      <c r="CU385" s="67"/>
      <c r="CV385" s="67"/>
      <c r="CW385" s="67"/>
      <c r="CX385" s="67"/>
      <c r="CY385" s="67"/>
      <c r="CZ385" s="67"/>
      <c r="DA385" s="67"/>
      <c r="DB385" s="67"/>
      <c r="DC385" s="67"/>
      <c r="DD385" s="67"/>
      <c r="DE385" s="67"/>
      <c r="DF385" s="67"/>
      <c r="DG385" s="67"/>
      <c r="DH385" s="67"/>
      <c r="DI385" s="67"/>
      <c r="DJ385" s="67"/>
      <c r="DK385" s="67"/>
      <c r="DL385" s="67"/>
      <c r="DM385" s="67"/>
      <c r="DN385" s="67"/>
      <c r="DO385" s="67"/>
      <c r="DP385" s="67"/>
      <c r="DQ385" s="67"/>
      <c r="DR385" s="67"/>
      <c r="DS385" s="67"/>
      <c r="DT385" s="67"/>
      <c r="DU385" s="67"/>
      <c r="DV385" s="67"/>
      <c r="DW385" s="67"/>
      <c r="DX385" s="67"/>
      <c r="DY385" s="67"/>
      <c r="DZ385" s="67"/>
      <c r="EA385" s="67"/>
      <c r="EB385" s="67"/>
      <c r="EC385" s="67"/>
      <c r="ED385" s="67"/>
      <c r="EE385" s="67"/>
      <c r="EF385" s="67"/>
      <c r="EG385" s="67"/>
      <c r="EH385" s="67"/>
      <c r="EI385" s="67"/>
      <c r="EJ385" s="67"/>
      <c r="EK385" s="67"/>
      <c r="EL385" s="67"/>
      <c r="EM385" s="67"/>
      <c r="EN385" s="67"/>
      <c r="EO385" s="67"/>
      <c r="EP385" s="67"/>
      <c r="EQ385" s="67"/>
      <c r="ER385" s="67"/>
      <c r="ES385" s="67"/>
      <c r="ET385" s="67"/>
      <c r="EU385" s="67"/>
      <c r="EV385" s="67"/>
      <c r="EW385" s="67"/>
      <c r="EX385" s="67"/>
      <c r="EY385" s="67"/>
      <c r="EZ385" s="67"/>
      <c r="FA385" s="67"/>
      <c r="FB385" s="67"/>
      <c r="FC385" s="67"/>
      <c r="FD385" s="67"/>
      <c r="FE385" s="67"/>
      <c r="FF385" s="67"/>
      <c r="FG385" s="67"/>
      <c r="FH385" s="67"/>
      <c r="FI385" s="67"/>
      <c r="FJ385" s="67"/>
      <c r="FK385" s="67"/>
      <c r="FL385" s="67"/>
      <c r="FM385" s="67"/>
      <c r="FN385" s="67"/>
      <c r="FO385" s="67"/>
      <c r="FP385" s="67"/>
      <c r="FQ385" s="67"/>
      <c r="FR385" s="67"/>
      <c r="FS385" s="67"/>
      <c r="FT385" s="67"/>
      <c r="FU385" s="67"/>
      <c r="FV385" s="67"/>
      <c r="FW385" s="67"/>
      <c r="FX385" s="67"/>
      <c r="FY385" s="110"/>
      <c r="FZ385" s="110"/>
      <c r="GA385" s="110"/>
      <c r="GB385" s="110"/>
      <c r="GC385" s="110"/>
      <c r="GD385" s="110"/>
      <c r="GE385" s="110"/>
      <c r="GF385" s="110"/>
      <c r="GG385" s="110"/>
      <c r="GH385" s="110"/>
      <c r="GI385" s="110"/>
      <c r="GJ385" s="110"/>
      <c r="GK385" s="110"/>
      <c r="GL385" s="110"/>
      <c r="GM385" s="110"/>
      <c r="GN385" s="110"/>
      <c r="GO385" s="110"/>
      <c r="GP385" s="110"/>
      <c r="GQ385" s="110"/>
      <c r="GR385" s="110"/>
      <c r="GS385" s="110"/>
      <c r="GT385" s="110"/>
      <c r="GU385" s="110"/>
      <c r="GV385" s="110"/>
      <c r="GW385" s="110"/>
      <c r="GX385" s="110"/>
      <c r="GY385" s="110"/>
      <c r="GZ385" s="110"/>
      <c r="HA385" s="110"/>
      <c r="HB385" s="110"/>
      <c r="HC385" s="110"/>
      <c r="HD385" s="110"/>
      <c r="HE385" s="110"/>
      <c r="HF385" s="110"/>
      <c r="HG385" s="110"/>
      <c r="HH385" s="110"/>
      <c r="HI385" s="110"/>
      <c r="HJ385" s="110"/>
      <c r="HK385" s="242"/>
      <c r="HL385" s="242"/>
      <c r="HM385" s="242"/>
      <c r="HN385" s="242"/>
      <c r="HO385" s="242"/>
      <c r="HP385" s="242"/>
      <c r="HQ385" s="242"/>
    </row>
    <row r="386" spans="1:225" x14ac:dyDescent="0.2">
      <c r="A386" s="241" t="s">
        <v>169</v>
      </c>
      <c r="B386" s="476" t="s">
        <v>856</v>
      </c>
      <c r="C386" s="326" t="s">
        <v>782</v>
      </c>
      <c r="D386" s="279" t="s">
        <v>170</v>
      </c>
      <c r="E386" s="228"/>
      <c r="F386" s="471">
        <v>43</v>
      </c>
      <c r="G386" s="495"/>
      <c r="H386" s="471">
        <v>0</v>
      </c>
      <c r="I386" s="471">
        <v>115</v>
      </c>
      <c r="J386" s="471">
        <v>335</v>
      </c>
      <c r="K386" s="471">
        <v>16</v>
      </c>
      <c r="L386" s="471">
        <v>6</v>
      </c>
      <c r="M386" s="471">
        <v>6</v>
      </c>
      <c r="N386" s="471">
        <v>1</v>
      </c>
      <c r="O386" s="471">
        <v>0</v>
      </c>
      <c r="P386" s="471">
        <v>2</v>
      </c>
      <c r="Q386" s="471">
        <v>80</v>
      </c>
      <c r="R386" s="471">
        <v>285</v>
      </c>
      <c r="S386" s="471">
        <v>310</v>
      </c>
      <c r="T386" s="471">
        <v>1</v>
      </c>
      <c r="U386" s="471">
        <v>1</v>
      </c>
      <c r="V386" s="471">
        <v>55</v>
      </c>
      <c r="W386" s="471">
        <v>4</v>
      </c>
      <c r="X386" s="471">
        <v>86</v>
      </c>
      <c r="Y386" s="471">
        <v>174</v>
      </c>
      <c r="Z386" s="471">
        <v>0</v>
      </c>
      <c r="AA386" s="471">
        <v>32</v>
      </c>
      <c r="AB386" s="496">
        <v>1552</v>
      </c>
      <c r="AC386" s="488">
        <v>2</v>
      </c>
      <c r="AD386" s="488">
        <v>3</v>
      </c>
      <c r="AE386" s="471">
        <v>35</v>
      </c>
      <c r="AF386" s="471">
        <v>1</v>
      </c>
      <c r="AG386" s="471">
        <v>25</v>
      </c>
      <c r="AH386" s="471">
        <v>9</v>
      </c>
      <c r="AI386" s="471">
        <v>0</v>
      </c>
      <c r="AJ386" s="471">
        <v>0</v>
      </c>
      <c r="AK386" s="471">
        <v>3</v>
      </c>
      <c r="AL386" s="471">
        <v>7</v>
      </c>
      <c r="AM386" s="496">
        <v>80</v>
      </c>
      <c r="AN386" s="471">
        <v>35</v>
      </c>
      <c r="AO386" s="471">
        <v>1</v>
      </c>
      <c r="AP386" s="471">
        <v>25</v>
      </c>
      <c r="AQ386" s="471">
        <v>9</v>
      </c>
      <c r="AR386" s="471">
        <v>0</v>
      </c>
      <c r="AS386" s="471">
        <v>0</v>
      </c>
      <c r="AT386" s="471">
        <v>3</v>
      </c>
      <c r="AU386" s="471">
        <v>7</v>
      </c>
      <c r="AV386" s="496">
        <v>80</v>
      </c>
      <c r="AW386" s="471">
        <v>11</v>
      </c>
      <c r="AX386" s="471">
        <v>34</v>
      </c>
      <c r="AY386" s="471">
        <v>128</v>
      </c>
      <c r="AZ386" s="471">
        <v>48</v>
      </c>
      <c r="BA386" s="471">
        <v>48</v>
      </c>
      <c r="BB386" s="471">
        <v>11</v>
      </c>
      <c r="BC386" s="471">
        <v>2</v>
      </c>
      <c r="BD386" s="471">
        <v>1</v>
      </c>
      <c r="BE386" s="496">
        <v>283</v>
      </c>
      <c r="BF386" s="471">
        <v>10</v>
      </c>
      <c r="BG386" s="471">
        <v>28</v>
      </c>
      <c r="BH386" s="471">
        <v>144</v>
      </c>
      <c r="BI386" s="471">
        <v>54</v>
      </c>
      <c r="BJ386" s="471">
        <v>36</v>
      </c>
      <c r="BK386" s="471">
        <v>10</v>
      </c>
      <c r="BL386" s="471">
        <v>2</v>
      </c>
      <c r="BM386" s="471">
        <v>1</v>
      </c>
      <c r="BN386" s="496">
        <v>285</v>
      </c>
      <c r="BO386" s="471">
        <v>46</v>
      </c>
      <c r="BP386" s="471">
        <v>35</v>
      </c>
      <c r="BQ386" s="471">
        <v>153</v>
      </c>
      <c r="BR386" s="471">
        <v>57</v>
      </c>
      <c r="BS386" s="471">
        <v>48</v>
      </c>
      <c r="BT386" s="471">
        <v>11</v>
      </c>
      <c r="BU386" s="471">
        <v>5</v>
      </c>
      <c r="BV386" s="471">
        <v>8</v>
      </c>
      <c r="BW386" s="496">
        <v>363</v>
      </c>
      <c r="BX386" s="471">
        <v>45</v>
      </c>
      <c r="BY386" s="471">
        <v>29</v>
      </c>
      <c r="BZ386" s="471">
        <v>169</v>
      </c>
      <c r="CA386" s="471">
        <v>63</v>
      </c>
      <c r="CB386" s="471">
        <v>36</v>
      </c>
      <c r="CC386" s="471">
        <v>10</v>
      </c>
      <c r="CD386" s="471">
        <v>5</v>
      </c>
      <c r="CE386" s="471">
        <v>8</v>
      </c>
      <c r="CF386" s="496">
        <v>365</v>
      </c>
      <c r="CG386" s="33"/>
      <c r="CH386" s="33"/>
      <c r="CI386" s="33"/>
      <c r="CJ386" s="110"/>
      <c r="CK386" s="110"/>
      <c r="CL386" s="110"/>
      <c r="CM386" s="110"/>
      <c r="CN386" s="110"/>
      <c r="CO386" s="67"/>
      <c r="CP386" s="67"/>
      <c r="CQ386" s="67"/>
      <c r="CR386" s="67"/>
      <c r="CS386" s="67"/>
      <c r="CT386" s="67"/>
      <c r="CU386" s="67"/>
      <c r="CV386" s="67"/>
      <c r="CW386" s="67"/>
      <c r="CX386" s="67"/>
      <c r="CY386" s="67"/>
      <c r="CZ386" s="67"/>
      <c r="DA386" s="67"/>
      <c r="DB386" s="67"/>
      <c r="DC386" s="67"/>
      <c r="DD386" s="67"/>
      <c r="DE386" s="67"/>
      <c r="DF386" s="67"/>
      <c r="DG386" s="67"/>
      <c r="DH386" s="67"/>
      <c r="DI386" s="67"/>
      <c r="DJ386" s="67"/>
      <c r="DK386" s="67"/>
      <c r="DL386" s="67"/>
      <c r="DM386" s="67"/>
      <c r="DN386" s="67"/>
      <c r="DO386" s="67"/>
      <c r="DP386" s="67"/>
      <c r="DQ386" s="67"/>
      <c r="DR386" s="67"/>
      <c r="DS386" s="67"/>
      <c r="DT386" s="67"/>
      <c r="DU386" s="67"/>
      <c r="DV386" s="67"/>
      <c r="DW386" s="67"/>
      <c r="DX386" s="67"/>
      <c r="DY386" s="67"/>
      <c r="DZ386" s="67"/>
      <c r="EA386" s="67"/>
      <c r="EB386" s="67"/>
      <c r="EC386" s="67"/>
      <c r="ED386" s="67"/>
      <c r="EE386" s="67"/>
      <c r="EF386" s="67"/>
      <c r="EG386" s="67"/>
      <c r="EH386" s="67"/>
      <c r="EI386" s="67"/>
      <c r="EJ386" s="67"/>
      <c r="EK386" s="67"/>
      <c r="EL386" s="67"/>
      <c r="EM386" s="67"/>
      <c r="EN386" s="67"/>
      <c r="EO386" s="67"/>
      <c r="EP386" s="67"/>
      <c r="EQ386" s="67"/>
      <c r="ER386" s="67"/>
      <c r="ES386" s="67"/>
      <c r="ET386" s="67"/>
      <c r="EU386" s="67"/>
      <c r="EV386" s="67"/>
      <c r="EW386" s="67"/>
      <c r="EX386" s="67"/>
      <c r="EY386" s="67"/>
      <c r="EZ386" s="67"/>
      <c r="FA386" s="67"/>
      <c r="FB386" s="67"/>
      <c r="FC386" s="67"/>
      <c r="FD386" s="67"/>
      <c r="FE386" s="67"/>
      <c r="FF386" s="67"/>
      <c r="FG386" s="67"/>
      <c r="FH386" s="67"/>
      <c r="FI386" s="67"/>
      <c r="FJ386" s="67"/>
      <c r="FK386" s="67"/>
      <c r="FL386" s="67"/>
      <c r="FM386" s="67"/>
      <c r="FN386" s="67"/>
      <c r="FO386" s="67"/>
      <c r="FP386" s="67"/>
      <c r="FQ386" s="67"/>
      <c r="FR386" s="67"/>
      <c r="FS386" s="67"/>
      <c r="FT386" s="67"/>
      <c r="FU386" s="67"/>
      <c r="FV386" s="67"/>
      <c r="FW386" s="67"/>
      <c r="FX386" s="67"/>
      <c r="FY386" s="110"/>
      <c r="FZ386" s="110"/>
      <c r="GA386" s="110"/>
      <c r="GB386" s="110"/>
      <c r="GC386" s="110"/>
      <c r="GD386" s="110"/>
      <c r="GE386" s="110"/>
      <c r="GF386" s="110"/>
      <c r="GG386" s="110"/>
      <c r="GH386" s="110"/>
      <c r="GI386" s="110"/>
      <c r="GJ386" s="110"/>
      <c r="GK386" s="110"/>
      <c r="GL386" s="110"/>
      <c r="GM386" s="110"/>
      <c r="GN386" s="110"/>
      <c r="GO386" s="110"/>
      <c r="GP386" s="110"/>
      <c r="GQ386" s="110"/>
      <c r="GR386" s="110"/>
      <c r="GS386" s="110"/>
      <c r="GT386" s="110"/>
      <c r="GU386" s="110"/>
      <c r="GV386" s="110"/>
      <c r="GW386" s="110"/>
      <c r="GX386" s="110"/>
      <c r="GY386" s="110"/>
      <c r="GZ386" s="110"/>
      <c r="HA386" s="110"/>
      <c r="HB386" s="110"/>
      <c r="HC386" s="110"/>
      <c r="HD386" s="110"/>
      <c r="HE386" s="110"/>
      <c r="HF386" s="110"/>
      <c r="HG386" s="110"/>
      <c r="HH386" s="110"/>
      <c r="HI386" s="110"/>
      <c r="HJ386" s="110"/>
      <c r="HK386" s="242"/>
      <c r="HL386" s="242"/>
      <c r="HM386" s="242"/>
      <c r="HN386" s="242"/>
      <c r="HO386" s="242"/>
      <c r="HP386" s="242"/>
      <c r="HQ386" s="242"/>
    </row>
    <row r="387" spans="1:225" x14ac:dyDescent="0.2">
      <c r="A387" s="241" t="s">
        <v>171</v>
      </c>
      <c r="B387" s="476" t="s">
        <v>857</v>
      </c>
      <c r="C387" s="326" t="s">
        <v>784</v>
      </c>
      <c r="D387" s="279" t="s">
        <v>172</v>
      </c>
      <c r="E387" s="228"/>
      <c r="F387" s="471">
        <v>66</v>
      </c>
      <c r="G387" s="495"/>
      <c r="H387" s="471">
        <v>4</v>
      </c>
      <c r="I387" s="471">
        <v>114</v>
      </c>
      <c r="J387" s="471">
        <v>234</v>
      </c>
      <c r="K387" s="471">
        <v>1</v>
      </c>
      <c r="L387" s="471">
        <v>3</v>
      </c>
      <c r="M387" s="471">
        <v>18</v>
      </c>
      <c r="N387" s="471">
        <v>1</v>
      </c>
      <c r="O387" s="471">
        <v>0</v>
      </c>
      <c r="P387" s="471">
        <v>5</v>
      </c>
      <c r="Q387" s="471">
        <v>0</v>
      </c>
      <c r="R387" s="471">
        <v>105</v>
      </c>
      <c r="S387" s="471">
        <v>0</v>
      </c>
      <c r="T387" s="471">
        <v>2</v>
      </c>
      <c r="U387" s="471">
        <v>1</v>
      </c>
      <c r="V387" s="471">
        <v>15</v>
      </c>
      <c r="W387" s="471">
        <v>24</v>
      </c>
      <c r="X387" s="471">
        <v>7</v>
      </c>
      <c r="Y387" s="471">
        <v>274</v>
      </c>
      <c r="Z387" s="471">
        <v>0</v>
      </c>
      <c r="AA387" s="471">
        <v>15</v>
      </c>
      <c r="AB387" s="496">
        <v>889</v>
      </c>
      <c r="AC387" s="488">
        <v>2</v>
      </c>
      <c r="AD387" s="488">
        <v>2</v>
      </c>
      <c r="AE387" s="471">
        <v>0</v>
      </c>
      <c r="AF387" s="471">
        <v>0</v>
      </c>
      <c r="AG387" s="471">
        <v>0</v>
      </c>
      <c r="AH387" s="471">
        <v>0</v>
      </c>
      <c r="AI387" s="471">
        <v>0</v>
      </c>
      <c r="AJ387" s="471">
        <v>0</v>
      </c>
      <c r="AK387" s="471">
        <v>0</v>
      </c>
      <c r="AL387" s="471">
        <v>0</v>
      </c>
      <c r="AM387" s="496">
        <v>0</v>
      </c>
      <c r="AN387" s="471">
        <v>0</v>
      </c>
      <c r="AO387" s="471">
        <v>0</v>
      </c>
      <c r="AP387" s="471">
        <v>0</v>
      </c>
      <c r="AQ387" s="471">
        <v>0</v>
      </c>
      <c r="AR387" s="471">
        <v>0</v>
      </c>
      <c r="AS387" s="471">
        <v>0</v>
      </c>
      <c r="AT387" s="471">
        <v>0</v>
      </c>
      <c r="AU387" s="471">
        <v>0</v>
      </c>
      <c r="AV387" s="496">
        <v>0</v>
      </c>
      <c r="AW387" s="471">
        <v>69</v>
      </c>
      <c r="AX387" s="471">
        <v>46</v>
      </c>
      <c r="AY387" s="471">
        <v>20</v>
      </c>
      <c r="AZ387" s="471">
        <v>4</v>
      </c>
      <c r="BA387" s="471">
        <v>3</v>
      </c>
      <c r="BB387" s="471">
        <v>0</v>
      </c>
      <c r="BC387" s="471">
        <v>0</v>
      </c>
      <c r="BD387" s="471">
        <v>0</v>
      </c>
      <c r="BE387" s="496">
        <v>142</v>
      </c>
      <c r="BF387" s="471">
        <v>51</v>
      </c>
      <c r="BG387" s="471">
        <v>35</v>
      </c>
      <c r="BH387" s="471">
        <v>14</v>
      </c>
      <c r="BI387" s="471">
        <v>3</v>
      </c>
      <c r="BJ387" s="471">
        <v>2</v>
      </c>
      <c r="BK387" s="471">
        <v>0</v>
      </c>
      <c r="BL387" s="471">
        <v>0</v>
      </c>
      <c r="BM387" s="471">
        <v>0</v>
      </c>
      <c r="BN387" s="496">
        <v>105</v>
      </c>
      <c r="BO387" s="471">
        <v>69</v>
      </c>
      <c r="BP387" s="471">
        <v>46</v>
      </c>
      <c r="BQ387" s="471">
        <v>20</v>
      </c>
      <c r="BR387" s="471">
        <v>4</v>
      </c>
      <c r="BS387" s="471">
        <v>3</v>
      </c>
      <c r="BT387" s="471">
        <v>0</v>
      </c>
      <c r="BU387" s="471">
        <v>0</v>
      </c>
      <c r="BV387" s="471">
        <v>0</v>
      </c>
      <c r="BW387" s="496">
        <v>142</v>
      </c>
      <c r="BX387" s="471">
        <v>51</v>
      </c>
      <c r="BY387" s="471">
        <v>35</v>
      </c>
      <c r="BZ387" s="471">
        <v>14</v>
      </c>
      <c r="CA387" s="471">
        <v>3</v>
      </c>
      <c r="CB387" s="471">
        <v>2</v>
      </c>
      <c r="CC387" s="471">
        <v>0</v>
      </c>
      <c r="CD387" s="471">
        <v>0</v>
      </c>
      <c r="CE387" s="471">
        <v>0</v>
      </c>
      <c r="CF387" s="496">
        <v>105</v>
      </c>
      <c r="CG387" s="33"/>
      <c r="CH387" s="33"/>
      <c r="CI387" s="33"/>
      <c r="CJ387" s="110"/>
      <c r="CK387" s="110"/>
      <c r="CL387" s="110"/>
      <c r="CM387" s="110"/>
      <c r="CN387" s="110"/>
      <c r="CO387" s="67"/>
      <c r="CP387" s="67"/>
      <c r="CQ387" s="67"/>
      <c r="CR387" s="67"/>
      <c r="CS387" s="67"/>
      <c r="CT387" s="67"/>
      <c r="CU387" s="67"/>
      <c r="CV387" s="67"/>
      <c r="CW387" s="67"/>
      <c r="CX387" s="67"/>
      <c r="CY387" s="67"/>
      <c r="CZ387" s="67"/>
      <c r="DA387" s="67"/>
      <c r="DB387" s="67"/>
      <c r="DC387" s="67"/>
      <c r="DD387" s="67"/>
      <c r="DE387" s="67"/>
      <c r="DF387" s="67"/>
      <c r="DG387" s="67"/>
      <c r="DH387" s="67"/>
      <c r="DI387" s="67"/>
      <c r="DJ387" s="67"/>
      <c r="DK387" s="67"/>
      <c r="DL387" s="67"/>
      <c r="DM387" s="67"/>
      <c r="DN387" s="67"/>
      <c r="DO387" s="67"/>
      <c r="DP387" s="67"/>
      <c r="DQ387" s="67"/>
      <c r="DR387" s="67"/>
      <c r="DS387" s="67"/>
      <c r="DT387" s="67"/>
      <c r="DU387" s="67"/>
      <c r="DV387" s="67"/>
      <c r="DW387" s="67"/>
      <c r="DX387" s="67"/>
      <c r="DY387" s="67"/>
      <c r="DZ387" s="67"/>
      <c r="EA387" s="67"/>
      <c r="EB387" s="67"/>
      <c r="EC387" s="67"/>
      <c r="ED387" s="67"/>
      <c r="EE387" s="67"/>
      <c r="EF387" s="67"/>
      <c r="EG387" s="67"/>
      <c r="EH387" s="67"/>
      <c r="EI387" s="67"/>
      <c r="EJ387" s="67"/>
      <c r="EK387" s="67"/>
      <c r="EL387" s="67"/>
      <c r="EM387" s="67"/>
      <c r="EN387" s="67"/>
      <c r="EO387" s="67"/>
      <c r="EP387" s="67"/>
      <c r="EQ387" s="67"/>
      <c r="ER387" s="67"/>
      <c r="ES387" s="67"/>
      <c r="ET387" s="67"/>
      <c r="EU387" s="67"/>
      <c r="EV387" s="67"/>
      <c r="EW387" s="67"/>
      <c r="EX387" s="67"/>
      <c r="EY387" s="67"/>
      <c r="EZ387" s="67"/>
      <c r="FA387" s="67"/>
      <c r="FB387" s="67"/>
      <c r="FC387" s="67"/>
      <c r="FD387" s="67"/>
      <c r="FE387" s="67"/>
      <c r="FF387" s="67"/>
      <c r="FG387" s="67"/>
      <c r="FH387" s="67"/>
      <c r="FI387" s="67"/>
      <c r="FJ387" s="67"/>
      <c r="FK387" s="67"/>
      <c r="FL387" s="67"/>
      <c r="FM387" s="67"/>
      <c r="FN387" s="67"/>
      <c r="FO387" s="67"/>
      <c r="FP387" s="67"/>
      <c r="FQ387" s="67"/>
      <c r="FR387" s="67"/>
      <c r="FS387" s="67"/>
      <c r="FT387" s="67"/>
      <c r="FU387" s="67"/>
      <c r="FV387" s="67"/>
      <c r="FW387" s="67"/>
      <c r="FX387" s="67"/>
      <c r="FY387" s="110"/>
      <c r="FZ387" s="110"/>
      <c r="GA387" s="110"/>
      <c r="GB387" s="110"/>
      <c r="GC387" s="110"/>
      <c r="GD387" s="110"/>
      <c r="GE387" s="110"/>
      <c r="GF387" s="110"/>
      <c r="GG387" s="110"/>
      <c r="GH387" s="110"/>
      <c r="GI387" s="110"/>
      <c r="GJ387" s="110"/>
      <c r="GK387" s="110"/>
      <c r="GL387" s="110"/>
      <c r="GM387" s="110"/>
      <c r="GN387" s="110"/>
      <c r="GO387" s="110"/>
      <c r="GP387" s="110"/>
      <c r="GQ387" s="110"/>
      <c r="GR387" s="110"/>
      <c r="GS387" s="110"/>
      <c r="GT387" s="110"/>
      <c r="GU387" s="110"/>
      <c r="GV387" s="110"/>
      <c r="GW387" s="110"/>
      <c r="GX387" s="110"/>
      <c r="GY387" s="110"/>
      <c r="GZ387" s="110"/>
      <c r="HA387" s="110"/>
      <c r="HB387" s="110"/>
      <c r="HC387" s="110"/>
      <c r="HD387" s="110"/>
      <c r="HE387" s="110"/>
      <c r="HF387" s="110"/>
      <c r="HG387" s="110"/>
      <c r="HH387" s="110"/>
      <c r="HI387" s="110"/>
      <c r="HJ387" s="110"/>
      <c r="HK387" s="242"/>
      <c r="HL387" s="242"/>
      <c r="HM387" s="242"/>
      <c r="HN387" s="242"/>
      <c r="HO387" s="242"/>
      <c r="HP387" s="242"/>
      <c r="HQ387" s="242"/>
    </row>
    <row r="388" spans="1:225" x14ac:dyDescent="0.2">
      <c r="A388" s="241" t="s">
        <v>173</v>
      </c>
      <c r="B388" s="476" t="s">
        <v>858</v>
      </c>
      <c r="C388" s="326" t="s">
        <v>640</v>
      </c>
      <c r="D388" s="279" t="s">
        <v>174</v>
      </c>
      <c r="E388" s="228"/>
      <c r="F388" s="471">
        <v>1</v>
      </c>
      <c r="G388" s="495"/>
      <c r="H388" s="471">
        <v>0</v>
      </c>
      <c r="I388" s="471">
        <v>7</v>
      </c>
      <c r="J388" s="471">
        <v>16</v>
      </c>
      <c r="K388" s="471">
        <v>0</v>
      </c>
      <c r="L388" s="471">
        <v>3</v>
      </c>
      <c r="M388" s="471">
        <v>0</v>
      </c>
      <c r="N388" s="471">
        <v>0</v>
      </c>
      <c r="O388" s="471">
        <v>0</v>
      </c>
      <c r="P388" s="471">
        <v>0</v>
      </c>
      <c r="Q388" s="471">
        <v>43</v>
      </c>
      <c r="R388" s="471">
        <v>192</v>
      </c>
      <c r="S388" s="471">
        <v>0</v>
      </c>
      <c r="T388" s="471">
        <v>0</v>
      </c>
      <c r="U388" s="471">
        <v>0</v>
      </c>
      <c r="V388" s="471">
        <v>0</v>
      </c>
      <c r="W388" s="471">
        <v>0</v>
      </c>
      <c r="X388" s="471">
        <v>0</v>
      </c>
      <c r="Y388" s="471">
        <v>7</v>
      </c>
      <c r="Z388" s="471">
        <v>7</v>
      </c>
      <c r="AA388" s="471">
        <v>0</v>
      </c>
      <c r="AB388" s="496">
        <v>276</v>
      </c>
      <c r="AC388" s="488">
        <v>1</v>
      </c>
      <c r="AD388" s="488">
        <v>1</v>
      </c>
      <c r="AE388" s="471">
        <v>0</v>
      </c>
      <c r="AF388" s="471">
        <v>23</v>
      </c>
      <c r="AG388" s="471">
        <v>4</v>
      </c>
      <c r="AH388" s="471">
        <v>0</v>
      </c>
      <c r="AI388" s="471">
        <v>0</v>
      </c>
      <c r="AJ388" s="471">
        <v>1</v>
      </c>
      <c r="AK388" s="471">
        <v>10</v>
      </c>
      <c r="AL388" s="471">
        <v>5</v>
      </c>
      <c r="AM388" s="496">
        <v>43</v>
      </c>
      <c r="AN388" s="471">
        <v>0</v>
      </c>
      <c r="AO388" s="471">
        <v>23</v>
      </c>
      <c r="AP388" s="471">
        <v>4</v>
      </c>
      <c r="AQ388" s="471">
        <v>0</v>
      </c>
      <c r="AR388" s="471">
        <v>0</v>
      </c>
      <c r="AS388" s="471">
        <v>1</v>
      </c>
      <c r="AT388" s="471">
        <v>10</v>
      </c>
      <c r="AU388" s="471">
        <v>5</v>
      </c>
      <c r="AV388" s="496">
        <v>43</v>
      </c>
      <c r="AW388" s="471">
        <v>0</v>
      </c>
      <c r="AX388" s="471">
        <v>20</v>
      </c>
      <c r="AY388" s="471">
        <v>23</v>
      </c>
      <c r="AZ388" s="471">
        <v>24</v>
      </c>
      <c r="BA388" s="471">
        <v>115</v>
      </c>
      <c r="BB388" s="471">
        <v>77</v>
      </c>
      <c r="BC388" s="471">
        <v>34</v>
      </c>
      <c r="BD388" s="471">
        <v>7</v>
      </c>
      <c r="BE388" s="496">
        <v>300</v>
      </c>
      <c r="BF388" s="471">
        <v>0</v>
      </c>
      <c r="BG388" s="471">
        <v>12</v>
      </c>
      <c r="BH388" s="471">
        <v>13</v>
      </c>
      <c r="BI388" s="471">
        <v>20</v>
      </c>
      <c r="BJ388" s="471">
        <v>68</v>
      </c>
      <c r="BK388" s="471">
        <v>49</v>
      </c>
      <c r="BL388" s="471">
        <v>26</v>
      </c>
      <c r="BM388" s="471">
        <v>4</v>
      </c>
      <c r="BN388" s="496">
        <v>192</v>
      </c>
      <c r="BO388" s="471">
        <v>0</v>
      </c>
      <c r="BP388" s="471">
        <v>43</v>
      </c>
      <c r="BQ388" s="471">
        <v>27</v>
      </c>
      <c r="BR388" s="471">
        <v>24</v>
      </c>
      <c r="BS388" s="471">
        <v>115</v>
      </c>
      <c r="BT388" s="471">
        <v>78</v>
      </c>
      <c r="BU388" s="471">
        <v>44</v>
      </c>
      <c r="BV388" s="471">
        <v>12</v>
      </c>
      <c r="BW388" s="496">
        <v>343</v>
      </c>
      <c r="BX388" s="471">
        <v>0</v>
      </c>
      <c r="BY388" s="471">
        <v>35</v>
      </c>
      <c r="BZ388" s="471">
        <v>17</v>
      </c>
      <c r="CA388" s="471">
        <v>20</v>
      </c>
      <c r="CB388" s="471">
        <v>68</v>
      </c>
      <c r="CC388" s="471">
        <v>50</v>
      </c>
      <c r="CD388" s="471">
        <v>36</v>
      </c>
      <c r="CE388" s="471">
        <v>9</v>
      </c>
      <c r="CF388" s="496">
        <v>235</v>
      </c>
      <c r="CG388" s="33"/>
      <c r="CH388" s="33"/>
      <c r="CI388" s="33"/>
      <c r="CJ388" s="110"/>
      <c r="CK388" s="110"/>
      <c r="CL388" s="110"/>
      <c r="CM388" s="110"/>
      <c r="CN388" s="110"/>
      <c r="CO388" s="67"/>
      <c r="CP388" s="67"/>
      <c r="CQ388" s="67"/>
      <c r="CR388" s="67"/>
      <c r="CS388" s="67"/>
      <c r="CT388" s="67"/>
      <c r="CU388" s="67"/>
      <c r="CV388" s="67"/>
      <c r="CW388" s="67"/>
      <c r="CX388" s="67"/>
      <c r="CY388" s="67"/>
      <c r="CZ388" s="67"/>
      <c r="DA388" s="67"/>
      <c r="DB388" s="67"/>
      <c r="DC388" s="67"/>
      <c r="DD388" s="67"/>
      <c r="DE388" s="67"/>
      <c r="DF388" s="67"/>
      <c r="DG388" s="67"/>
      <c r="DH388" s="67"/>
      <c r="DI388" s="67"/>
      <c r="DJ388" s="67"/>
      <c r="DK388" s="67"/>
      <c r="DL388" s="67"/>
      <c r="DM388" s="67"/>
      <c r="DN388" s="67"/>
      <c r="DO388" s="67"/>
      <c r="DP388" s="67"/>
      <c r="DQ388" s="67"/>
      <c r="DR388" s="67"/>
      <c r="DS388" s="67"/>
      <c r="DT388" s="67"/>
      <c r="DU388" s="67"/>
      <c r="DV388" s="67"/>
      <c r="DW388" s="67"/>
      <c r="DX388" s="67"/>
      <c r="DY388" s="67"/>
      <c r="DZ388" s="67"/>
      <c r="EA388" s="67"/>
      <c r="EB388" s="67"/>
      <c r="EC388" s="67"/>
      <c r="ED388" s="67"/>
      <c r="EE388" s="67"/>
      <c r="EF388" s="67"/>
      <c r="EG388" s="67"/>
      <c r="EH388" s="67"/>
      <c r="EI388" s="67"/>
      <c r="EJ388" s="67"/>
      <c r="EK388" s="67"/>
      <c r="EL388" s="67"/>
      <c r="EM388" s="67"/>
      <c r="EN388" s="67"/>
      <c r="EO388" s="67"/>
      <c r="EP388" s="67"/>
      <c r="EQ388" s="67"/>
      <c r="ER388" s="67"/>
      <c r="ES388" s="67"/>
      <c r="ET388" s="67"/>
      <c r="EU388" s="67"/>
      <c r="EV388" s="67"/>
      <c r="EW388" s="67"/>
      <c r="EX388" s="67"/>
      <c r="EY388" s="67"/>
      <c r="EZ388" s="67"/>
      <c r="FA388" s="67"/>
      <c r="FB388" s="67"/>
      <c r="FC388" s="67"/>
      <c r="FD388" s="67"/>
      <c r="FE388" s="67"/>
      <c r="FF388" s="67"/>
      <c r="FG388" s="67"/>
      <c r="FH388" s="67"/>
      <c r="FI388" s="67"/>
      <c r="FJ388" s="67"/>
      <c r="FK388" s="67"/>
      <c r="FL388" s="67"/>
      <c r="FM388" s="67"/>
      <c r="FN388" s="67"/>
      <c r="FO388" s="67"/>
      <c r="FP388" s="67"/>
      <c r="FQ388" s="67"/>
      <c r="FR388" s="67"/>
      <c r="FS388" s="67"/>
      <c r="FT388" s="67"/>
      <c r="FU388" s="67"/>
      <c r="FV388" s="67"/>
      <c r="FW388" s="67"/>
      <c r="FX388" s="67"/>
      <c r="FY388" s="110"/>
      <c r="FZ388" s="110"/>
      <c r="GA388" s="110"/>
      <c r="GB388" s="110"/>
      <c r="GC388" s="110"/>
      <c r="GD388" s="110"/>
      <c r="GE388" s="110"/>
      <c r="GF388" s="110"/>
      <c r="GG388" s="110"/>
      <c r="GH388" s="110"/>
      <c r="GI388" s="110"/>
      <c r="GJ388" s="110"/>
      <c r="GK388" s="110"/>
      <c r="GL388" s="110"/>
      <c r="GM388" s="110"/>
      <c r="GN388" s="110"/>
      <c r="GO388" s="110"/>
      <c r="GP388" s="110"/>
      <c r="GQ388" s="110"/>
      <c r="GR388" s="110"/>
      <c r="GS388" s="110"/>
      <c r="GT388" s="110"/>
      <c r="GU388" s="110"/>
      <c r="GV388" s="110"/>
      <c r="GW388" s="110"/>
      <c r="GX388" s="110"/>
      <c r="GY388" s="110"/>
      <c r="GZ388" s="110"/>
      <c r="HA388" s="110"/>
      <c r="HB388" s="110"/>
      <c r="HC388" s="110"/>
      <c r="HD388" s="110"/>
      <c r="HE388" s="110"/>
      <c r="HF388" s="110"/>
      <c r="HG388" s="110"/>
      <c r="HH388" s="110"/>
      <c r="HI388" s="110"/>
      <c r="HJ388" s="110"/>
      <c r="HK388" s="242"/>
      <c r="HL388" s="242"/>
      <c r="HM388" s="242"/>
      <c r="HN388" s="242"/>
      <c r="HO388" s="242"/>
      <c r="HP388" s="242"/>
      <c r="HQ388" s="242"/>
    </row>
    <row r="389" spans="1:225" x14ac:dyDescent="0.2">
      <c r="A389" s="241" t="s">
        <v>175</v>
      </c>
      <c r="B389" s="476" t="s">
        <v>859</v>
      </c>
      <c r="C389" s="326" t="s">
        <v>626</v>
      </c>
      <c r="D389" s="279" t="s">
        <v>176</v>
      </c>
      <c r="E389" s="228"/>
      <c r="F389" s="471">
        <v>90</v>
      </c>
      <c r="G389" s="495"/>
      <c r="H389" s="471">
        <v>8</v>
      </c>
      <c r="I389" s="471">
        <v>94</v>
      </c>
      <c r="J389" s="471">
        <v>340</v>
      </c>
      <c r="K389" s="471">
        <v>2</v>
      </c>
      <c r="L389" s="471">
        <v>3</v>
      </c>
      <c r="M389" s="471">
        <v>4</v>
      </c>
      <c r="N389" s="471">
        <v>1</v>
      </c>
      <c r="O389" s="471">
        <v>0</v>
      </c>
      <c r="P389" s="471">
        <v>5</v>
      </c>
      <c r="Q389" s="471">
        <v>901</v>
      </c>
      <c r="R389" s="471">
        <v>1386</v>
      </c>
      <c r="S389" s="471">
        <v>956</v>
      </c>
      <c r="T389" s="471">
        <v>0</v>
      </c>
      <c r="U389" s="471">
        <v>0</v>
      </c>
      <c r="V389" s="471">
        <v>7</v>
      </c>
      <c r="W389" s="471">
        <v>16</v>
      </c>
      <c r="X389" s="471">
        <v>15</v>
      </c>
      <c r="Y389" s="471">
        <v>343</v>
      </c>
      <c r="Z389" s="471">
        <v>0</v>
      </c>
      <c r="AA389" s="471">
        <v>74</v>
      </c>
      <c r="AB389" s="496">
        <v>4245</v>
      </c>
      <c r="AC389" s="488">
        <v>1</v>
      </c>
      <c r="AD389" s="488">
        <v>1</v>
      </c>
      <c r="AE389" s="471">
        <v>235</v>
      </c>
      <c r="AF389" s="471">
        <v>31</v>
      </c>
      <c r="AG389" s="471">
        <v>64</v>
      </c>
      <c r="AH389" s="471">
        <v>257</v>
      </c>
      <c r="AI389" s="471">
        <v>173</v>
      </c>
      <c r="AJ389" s="471">
        <v>6</v>
      </c>
      <c r="AK389" s="471">
        <v>135</v>
      </c>
      <c r="AL389" s="471">
        <v>0</v>
      </c>
      <c r="AM389" s="496">
        <v>901</v>
      </c>
      <c r="AN389" s="471">
        <v>235</v>
      </c>
      <c r="AO389" s="471">
        <v>31</v>
      </c>
      <c r="AP389" s="471">
        <v>64</v>
      </c>
      <c r="AQ389" s="471">
        <v>257</v>
      </c>
      <c r="AR389" s="471">
        <v>173</v>
      </c>
      <c r="AS389" s="471">
        <v>6</v>
      </c>
      <c r="AT389" s="471">
        <v>135</v>
      </c>
      <c r="AU389" s="471">
        <v>0</v>
      </c>
      <c r="AV389" s="496">
        <v>901</v>
      </c>
      <c r="AW389" s="471">
        <v>462</v>
      </c>
      <c r="AX389" s="471">
        <v>914</v>
      </c>
      <c r="AY389" s="471">
        <v>348</v>
      </c>
      <c r="AZ389" s="471">
        <v>152</v>
      </c>
      <c r="BA389" s="471">
        <v>85</v>
      </c>
      <c r="BB389" s="471">
        <v>3</v>
      </c>
      <c r="BC389" s="471">
        <v>5</v>
      </c>
      <c r="BD389" s="471">
        <v>1</v>
      </c>
      <c r="BE389" s="496">
        <v>1970</v>
      </c>
      <c r="BF389" s="471">
        <v>381</v>
      </c>
      <c r="BG389" s="471">
        <v>591</v>
      </c>
      <c r="BH389" s="471">
        <v>227</v>
      </c>
      <c r="BI389" s="471">
        <v>115</v>
      </c>
      <c r="BJ389" s="471">
        <v>68</v>
      </c>
      <c r="BK389" s="471">
        <v>3</v>
      </c>
      <c r="BL389" s="471">
        <v>1</v>
      </c>
      <c r="BM389" s="471">
        <v>0</v>
      </c>
      <c r="BN389" s="496">
        <v>1386</v>
      </c>
      <c r="BO389" s="471">
        <v>697</v>
      </c>
      <c r="BP389" s="471">
        <v>945</v>
      </c>
      <c r="BQ389" s="471">
        <v>412</v>
      </c>
      <c r="BR389" s="471">
        <v>409</v>
      </c>
      <c r="BS389" s="471">
        <v>258</v>
      </c>
      <c r="BT389" s="471">
        <v>9</v>
      </c>
      <c r="BU389" s="471">
        <v>140</v>
      </c>
      <c r="BV389" s="471">
        <v>1</v>
      </c>
      <c r="BW389" s="496">
        <v>2871</v>
      </c>
      <c r="BX389" s="471">
        <v>616</v>
      </c>
      <c r="BY389" s="471">
        <v>622</v>
      </c>
      <c r="BZ389" s="471">
        <v>291</v>
      </c>
      <c r="CA389" s="471">
        <v>372</v>
      </c>
      <c r="CB389" s="471">
        <v>241</v>
      </c>
      <c r="CC389" s="471">
        <v>9</v>
      </c>
      <c r="CD389" s="471">
        <v>136</v>
      </c>
      <c r="CE389" s="471">
        <v>0</v>
      </c>
      <c r="CF389" s="496">
        <v>2287</v>
      </c>
      <c r="CG389" s="33"/>
      <c r="CH389" s="33"/>
      <c r="CI389" s="33"/>
      <c r="CJ389" s="110"/>
      <c r="CK389" s="110"/>
      <c r="CL389" s="110"/>
      <c r="CM389" s="110"/>
      <c r="CN389" s="110"/>
      <c r="CO389" s="67"/>
      <c r="CP389" s="67"/>
      <c r="CQ389" s="67"/>
      <c r="CR389" s="67"/>
      <c r="CS389" s="67"/>
      <c r="CT389" s="67"/>
      <c r="CU389" s="67"/>
      <c r="CV389" s="67"/>
      <c r="CW389" s="67"/>
      <c r="CX389" s="67"/>
      <c r="CY389" s="67"/>
      <c r="CZ389" s="67"/>
      <c r="DA389" s="67"/>
      <c r="DB389" s="67"/>
      <c r="DC389" s="67"/>
      <c r="DD389" s="67"/>
      <c r="DE389" s="67"/>
      <c r="DF389" s="67"/>
      <c r="DG389" s="67"/>
      <c r="DH389" s="67"/>
      <c r="DI389" s="67"/>
      <c r="DJ389" s="67"/>
      <c r="DK389" s="67"/>
      <c r="DL389" s="67"/>
      <c r="DM389" s="67"/>
      <c r="DN389" s="67"/>
      <c r="DO389" s="67"/>
      <c r="DP389" s="67"/>
      <c r="DQ389" s="67"/>
      <c r="DR389" s="67"/>
      <c r="DS389" s="67"/>
      <c r="DT389" s="67"/>
      <c r="DU389" s="67"/>
      <c r="DV389" s="67"/>
      <c r="DW389" s="67"/>
      <c r="DX389" s="67"/>
      <c r="DY389" s="67"/>
      <c r="DZ389" s="67"/>
      <c r="EA389" s="67"/>
      <c r="EB389" s="67"/>
      <c r="EC389" s="67"/>
      <c r="ED389" s="67"/>
      <c r="EE389" s="67"/>
      <c r="EF389" s="67"/>
      <c r="EG389" s="67"/>
      <c r="EH389" s="67"/>
      <c r="EI389" s="67"/>
      <c r="EJ389" s="67"/>
      <c r="EK389" s="67"/>
      <c r="EL389" s="67"/>
      <c r="EM389" s="67"/>
      <c r="EN389" s="67"/>
      <c r="EO389" s="67"/>
      <c r="EP389" s="67"/>
      <c r="EQ389" s="67"/>
      <c r="ER389" s="67"/>
      <c r="ES389" s="67"/>
      <c r="ET389" s="67"/>
      <c r="EU389" s="67"/>
      <c r="EV389" s="67"/>
      <c r="EW389" s="67"/>
      <c r="EX389" s="67"/>
      <c r="EY389" s="67"/>
      <c r="EZ389" s="67"/>
      <c r="FA389" s="67"/>
      <c r="FB389" s="67"/>
      <c r="FC389" s="67"/>
      <c r="FD389" s="67"/>
      <c r="FE389" s="67"/>
      <c r="FF389" s="67"/>
      <c r="FG389" s="67"/>
      <c r="FH389" s="67"/>
      <c r="FI389" s="67"/>
      <c r="FJ389" s="67"/>
      <c r="FK389" s="67"/>
      <c r="FL389" s="67"/>
      <c r="FM389" s="67"/>
      <c r="FN389" s="67"/>
      <c r="FO389" s="67"/>
      <c r="FP389" s="67"/>
      <c r="FQ389" s="67"/>
      <c r="FR389" s="67"/>
      <c r="FS389" s="67"/>
      <c r="FT389" s="67"/>
      <c r="FU389" s="67"/>
      <c r="FV389" s="67"/>
      <c r="FW389" s="67"/>
      <c r="FX389" s="67"/>
      <c r="FY389" s="110"/>
      <c r="FZ389" s="110"/>
      <c r="GA389" s="110"/>
      <c r="GB389" s="110"/>
      <c r="GC389" s="110"/>
      <c r="GD389" s="110"/>
      <c r="GE389" s="110"/>
      <c r="GF389" s="110"/>
      <c r="GG389" s="110"/>
      <c r="GH389" s="110"/>
      <c r="GI389" s="110"/>
      <c r="GJ389" s="110"/>
      <c r="GK389" s="110"/>
      <c r="GL389" s="110"/>
      <c r="GM389" s="110"/>
      <c r="GN389" s="110"/>
      <c r="GO389" s="110"/>
      <c r="GP389" s="110"/>
      <c r="GQ389" s="110"/>
      <c r="GR389" s="110"/>
      <c r="GS389" s="110"/>
      <c r="GT389" s="110"/>
      <c r="GU389" s="110"/>
      <c r="GV389" s="110"/>
      <c r="GW389" s="110"/>
      <c r="GX389" s="110"/>
      <c r="GY389" s="110"/>
      <c r="GZ389" s="110"/>
      <c r="HA389" s="110"/>
      <c r="HB389" s="110"/>
      <c r="HC389" s="110"/>
      <c r="HD389" s="110"/>
      <c r="HE389" s="110"/>
      <c r="HF389" s="110"/>
      <c r="HG389" s="110"/>
      <c r="HH389" s="110"/>
      <c r="HI389" s="110"/>
      <c r="HJ389" s="110"/>
      <c r="HK389" s="242"/>
      <c r="HL389" s="242"/>
      <c r="HM389" s="242"/>
      <c r="HN389" s="242"/>
      <c r="HO389" s="242"/>
      <c r="HP389" s="242"/>
      <c r="HQ389" s="242"/>
    </row>
    <row r="390" spans="1:225" x14ac:dyDescent="0.2">
      <c r="A390" s="241" t="s">
        <v>177</v>
      </c>
      <c r="B390" s="476" t="s">
        <v>860</v>
      </c>
      <c r="C390" s="326" t="s">
        <v>784</v>
      </c>
      <c r="D390" s="279" t="s">
        <v>178</v>
      </c>
      <c r="E390" s="228"/>
      <c r="F390" s="471">
        <v>103</v>
      </c>
      <c r="G390" s="495"/>
      <c r="H390" s="471">
        <v>7</v>
      </c>
      <c r="I390" s="471">
        <v>67</v>
      </c>
      <c r="J390" s="471">
        <v>203</v>
      </c>
      <c r="K390" s="471">
        <v>8</v>
      </c>
      <c r="L390" s="471">
        <v>3</v>
      </c>
      <c r="M390" s="471">
        <v>9</v>
      </c>
      <c r="N390" s="471">
        <v>2</v>
      </c>
      <c r="O390" s="471">
        <v>0</v>
      </c>
      <c r="P390" s="471">
        <v>2</v>
      </c>
      <c r="Q390" s="471">
        <v>0</v>
      </c>
      <c r="R390" s="471">
        <v>61</v>
      </c>
      <c r="S390" s="471">
        <v>0</v>
      </c>
      <c r="T390" s="471">
        <v>0</v>
      </c>
      <c r="U390" s="471">
        <v>0</v>
      </c>
      <c r="V390" s="471">
        <v>3</v>
      </c>
      <c r="W390" s="471">
        <v>1</v>
      </c>
      <c r="X390" s="471">
        <v>12</v>
      </c>
      <c r="Y390" s="471">
        <v>158</v>
      </c>
      <c r="Z390" s="471">
        <v>0</v>
      </c>
      <c r="AA390" s="471">
        <v>12</v>
      </c>
      <c r="AB390" s="496">
        <v>651</v>
      </c>
      <c r="AC390" s="488">
        <v>1</v>
      </c>
      <c r="AD390" s="488">
        <v>1</v>
      </c>
      <c r="AE390" s="471">
        <v>0</v>
      </c>
      <c r="AF390" s="471">
        <v>0</v>
      </c>
      <c r="AG390" s="471">
        <v>0</v>
      </c>
      <c r="AH390" s="471">
        <v>0</v>
      </c>
      <c r="AI390" s="471">
        <v>0</v>
      </c>
      <c r="AJ390" s="471">
        <v>0</v>
      </c>
      <c r="AK390" s="471">
        <v>0</v>
      </c>
      <c r="AL390" s="471">
        <v>0</v>
      </c>
      <c r="AM390" s="496">
        <v>0</v>
      </c>
      <c r="AN390" s="471">
        <v>0</v>
      </c>
      <c r="AO390" s="471">
        <v>0</v>
      </c>
      <c r="AP390" s="471">
        <v>0</v>
      </c>
      <c r="AQ390" s="471">
        <v>0</v>
      </c>
      <c r="AR390" s="471">
        <v>0</v>
      </c>
      <c r="AS390" s="471">
        <v>0</v>
      </c>
      <c r="AT390" s="471">
        <v>0</v>
      </c>
      <c r="AU390" s="471">
        <v>0</v>
      </c>
      <c r="AV390" s="496">
        <v>0</v>
      </c>
      <c r="AW390" s="471">
        <v>49</v>
      </c>
      <c r="AX390" s="471">
        <v>8</v>
      </c>
      <c r="AY390" s="471">
        <v>7</v>
      </c>
      <c r="AZ390" s="471">
        <v>1</v>
      </c>
      <c r="BA390" s="471">
        <v>1</v>
      </c>
      <c r="BB390" s="471">
        <v>0</v>
      </c>
      <c r="BC390" s="471">
        <v>0</v>
      </c>
      <c r="BD390" s="471">
        <v>1</v>
      </c>
      <c r="BE390" s="496">
        <v>67</v>
      </c>
      <c r="BF390" s="471">
        <v>42</v>
      </c>
      <c r="BG390" s="471">
        <v>9</v>
      </c>
      <c r="BH390" s="471">
        <v>8</v>
      </c>
      <c r="BI390" s="471">
        <v>1</v>
      </c>
      <c r="BJ390" s="471">
        <v>0</v>
      </c>
      <c r="BK390" s="471">
        <v>0</v>
      </c>
      <c r="BL390" s="471">
        <v>0</v>
      </c>
      <c r="BM390" s="471">
        <v>1</v>
      </c>
      <c r="BN390" s="496">
        <v>61</v>
      </c>
      <c r="BO390" s="471">
        <v>49</v>
      </c>
      <c r="BP390" s="471">
        <v>8</v>
      </c>
      <c r="BQ390" s="471">
        <v>7</v>
      </c>
      <c r="BR390" s="471">
        <v>1</v>
      </c>
      <c r="BS390" s="471">
        <v>1</v>
      </c>
      <c r="BT390" s="471">
        <v>0</v>
      </c>
      <c r="BU390" s="471">
        <v>0</v>
      </c>
      <c r="BV390" s="471">
        <v>1</v>
      </c>
      <c r="BW390" s="496">
        <v>67</v>
      </c>
      <c r="BX390" s="471">
        <v>42</v>
      </c>
      <c r="BY390" s="471">
        <v>9</v>
      </c>
      <c r="BZ390" s="471">
        <v>8</v>
      </c>
      <c r="CA390" s="471">
        <v>1</v>
      </c>
      <c r="CB390" s="471">
        <v>0</v>
      </c>
      <c r="CC390" s="471">
        <v>0</v>
      </c>
      <c r="CD390" s="471">
        <v>0</v>
      </c>
      <c r="CE390" s="471">
        <v>1</v>
      </c>
      <c r="CF390" s="496">
        <v>61</v>
      </c>
      <c r="CG390" s="33"/>
      <c r="CH390" s="33"/>
      <c r="CI390" s="33"/>
      <c r="CJ390" s="110"/>
      <c r="CK390" s="110"/>
      <c r="CL390" s="110"/>
      <c r="CM390" s="110"/>
      <c r="CN390" s="110"/>
      <c r="CO390" s="67"/>
      <c r="CP390" s="67"/>
      <c r="CQ390" s="67"/>
      <c r="CR390" s="67"/>
      <c r="CS390" s="67"/>
      <c r="CT390" s="67"/>
      <c r="CU390" s="67"/>
      <c r="CV390" s="67"/>
      <c r="CW390" s="67"/>
      <c r="CX390" s="67"/>
      <c r="CY390" s="67"/>
      <c r="CZ390" s="67"/>
      <c r="DA390" s="67"/>
      <c r="DB390" s="67"/>
      <c r="DC390" s="67"/>
      <c r="DD390" s="67"/>
      <c r="DE390" s="67"/>
      <c r="DF390" s="67"/>
      <c r="DG390" s="67"/>
      <c r="DH390" s="67"/>
      <c r="DI390" s="67"/>
      <c r="DJ390" s="67"/>
      <c r="DK390" s="67"/>
      <c r="DL390" s="67"/>
      <c r="DM390" s="67"/>
      <c r="DN390" s="67"/>
      <c r="DO390" s="67"/>
      <c r="DP390" s="67"/>
      <c r="DQ390" s="67"/>
      <c r="DR390" s="67"/>
      <c r="DS390" s="67"/>
      <c r="DT390" s="67"/>
      <c r="DU390" s="67"/>
      <c r="DV390" s="67"/>
      <c r="DW390" s="67"/>
      <c r="DX390" s="67"/>
      <c r="DY390" s="67"/>
      <c r="DZ390" s="67"/>
      <c r="EA390" s="67"/>
      <c r="EB390" s="67"/>
      <c r="EC390" s="67"/>
      <c r="ED390" s="67"/>
      <c r="EE390" s="67"/>
      <c r="EF390" s="67"/>
      <c r="EG390" s="67"/>
      <c r="EH390" s="67"/>
      <c r="EI390" s="67"/>
      <c r="EJ390" s="67"/>
      <c r="EK390" s="67"/>
      <c r="EL390" s="67"/>
      <c r="EM390" s="67"/>
      <c r="EN390" s="67"/>
      <c r="EO390" s="67"/>
      <c r="EP390" s="67"/>
      <c r="EQ390" s="67"/>
      <c r="ER390" s="67"/>
      <c r="ES390" s="67"/>
      <c r="ET390" s="67"/>
      <c r="EU390" s="67"/>
      <c r="EV390" s="67"/>
      <c r="EW390" s="67"/>
      <c r="EX390" s="67"/>
      <c r="EY390" s="67"/>
      <c r="EZ390" s="67"/>
      <c r="FA390" s="67"/>
      <c r="FB390" s="67"/>
      <c r="FC390" s="67"/>
      <c r="FD390" s="67"/>
      <c r="FE390" s="67"/>
      <c r="FF390" s="67"/>
      <c r="FG390" s="67"/>
      <c r="FH390" s="67"/>
      <c r="FI390" s="67"/>
      <c r="FJ390" s="67"/>
      <c r="FK390" s="67"/>
      <c r="FL390" s="67"/>
      <c r="FM390" s="67"/>
      <c r="FN390" s="67"/>
      <c r="FO390" s="67"/>
      <c r="FP390" s="67"/>
      <c r="FQ390" s="67"/>
      <c r="FR390" s="67"/>
      <c r="FS390" s="67"/>
      <c r="FT390" s="67"/>
      <c r="FU390" s="67"/>
      <c r="FV390" s="67"/>
      <c r="FW390" s="67"/>
      <c r="FX390" s="67"/>
      <c r="FY390" s="110"/>
      <c r="FZ390" s="110"/>
      <c r="GA390" s="110"/>
      <c r="GB390" s="110"/>
      <c r="GC390" s="110"/>
      <c r="GD390" s="110"/>
      <c r="GE390" s="110"/>
      <c r="GF390" s="110"/>
      <c r="GG390" s="110"/>
      <c r="GH390" s="110"/>
      <c r="GI390" s="110"/>
      <c r="GJ390" s="110"/>
      <c r="GK390" s="110"/>
      <c r="GL390" s="110"/>
      <c r="GM390" s="110"/>
      <c r="GN390" s="110"/>
      <c r="GO390" s="110"/>
      <c r="GP390" s="110"/>
      <c r="GQ390" s="110"/>
      <c r="GR390" s="110"/>
      <c r="GS390" s="110"/>
      <c r="GT390" s="110"/>
      <c r="GU390" s="110"/>
      <c r="GV390" s="110"/>
      <c r="GW390" s="110"/>
      <c r="GX390" s="110"/>
      <c r="GY390" s="110"/>
      <c r="GZ390" s="110"/>
      <c r="HA390" s="110"/>
      <c r="HB390" s="110"/>
      <c r="HC390" s="110"/>
      <c r="HD390" s="110"/>
      <c r="HE390" s="110"/>
      <c r="HF390" s="110"/>
      <c r="HG390" s="110"/>
      <c r="HH390" s="110"/>
      <c r="HI390" s="110"/>
      <c r="HJ390" s="110"/>
      <c r="HK390" s="242"/>
      <c r="HL390" s="242"/>
      <c r="HM390" s="242"/>
      <c r="HN390" s="242"/>
      <c r="HO390" s="242"/>
      <c r="HP390" s="242"/>
      <c r="HQ390" s="242"/>
    </row>
    <row r="391" spans="1:225" x14ac:dyDescent="0.2">
      <c r="A391" s="241" t="s">
        <v>179</v>
      </c>
      <c r="B391" s="476" t="s">
        <v>861</v>
      </c>
      <c r="C391" s="326" t="s">
        <v>801</v>
      </c>
      <c r="D391" s="279" t="s">
        <v>862</v>
      </c>
      <c r="E391" s="228"/>
      <c r="F391" s="471">
        <v>121</v>
      </c>
      <c r="G391" s="495"/>
      <c r="H391" s="471">
        <v>16</v>
      </c>
      <c r="I391" s="471">
        <v>428</v>
      </c>
      <c r="J391" s="471">
        <v>1426</v>
      </c>
      <c r="K391" s="471">
        <v>26</v>
      </c>
      <c r="L391" s="471">
        <v>15</v>
      </c>
      <c r="M391" s="471">
        <v>62</v>
      </c>
      <c r="N391" s="471">
        <v>21</v>
      </c>
      <c r="O391" s="471">
        <v>4</v>
      </c>
      <c r="P391" s="471">
        <v>8</v>
      </c>
      <c r="Q391" s="471">
        <v>609</v>
      </c>
      <c r="R391" s="471">
        <v>1022</v>
      </c>
      <c r="S391" s="471">
        <v>604</v>
      </c>
      <c r="T391" s="471">
        <v>5</v>
      </c>
      <c r="U391" s="471">
        <v>2</v>
      </c>
      <c r="V391" s="471">
        <v>96</v>
      </c>
      <c r="W391" s="471">
        <v>53</v>
      </c>
      <c r="X391" s="471">
        <v>119</v>
      </c>
      <c r="Y391" s="471">
        <v>1490</v>
      </c>
      <c r="Z391" s="471">
        <v>0</v>
      </c>
      <c r="AA391" s="471">
        <v>409</v>
      </c>
      <c r="AB391" s="496">
        <v>6536</v>
      </c>
      <c r="AC391" s="488">
        <v>2</v>
      </c>
      <c r="AD391" s="488">
        <v>2</v>
      </c>
      <c r="AE391" s="471">
        <v>164</v>
      </c>
      <c r="AF391" s="471">
        <v>266</v>
      </c>
      <c r="AG391" s="471">
        <v>0</v>
      </c>
      <c r="AH391" s="471">
        <v>29</v>
      </c>
      <c r="AI391" s="471">
        <v>4</v>
      </c>
      <c r="AJ391" s="471">
        <v>9</v>
      </c>
      <c r="AK391" s="471">
        <v>2</v>
      </c>
      <c r="AL391" s="471">
        <v>2</v>
      </c>
      <c r="AM391" s="496">
        <v>476</v>
      </c>
      <c r="AN391" s="471">
        <v>297</v>
      </c>
      <c r="AO391" s="471">
        <v>266</v>
      </c>
      <c r="AP391" s="471">
        <v>0</v>
      </c>
      <c r="AQ391" s="471">
        <v>29</v>
      </c>
      <c r="AR391" s="471">
        <v>4</v>
      </c>
      <c r="AS391" s="471">
        <v>9</v>
      </c>
      <c r="AT391" s="471">
        <v>2</v>
      </c>
      <c r="AU391" s="471">
        <v>2</v>
      </c>
      <c r="AV391" s="496">
        <v>609</v>
      </c>
      <c r="AW391" s="471">
        <v>363</v>
      </c>
      <c r="AX391" s="471">
        <v>381</v>
      </c>
      <c r="AY391" s="471">
        <v>283</v>
      </c>
      <c r="AZ391" s="471">
        <v>83</v>
      </c>
      <c r="BA391" s="471">
        <v>24</v>
      </c>
      <c r="BB391" s="471">
        <v>11</v>
      </c>
      <c r="BC391" s="471">
        <v>3</v>
      </c>
      <c r="BD391" s="471">
        <v>0</v>
      </c>
      <c r="BE391" s="496">
        <v>1148</v>
      </c>
      <c r="BF391" s="471">
        <v>284</v>
      </c>
      <c r="BG391" s="471">
        <v>338</v>
      </c>
      <c r="BH391" s="471">
        <v>299</v>
      </c>
      <c r="BI391" s="471">
        <v>68</v>
      </c>
      <c r="BJ391" s="471">
        <v>21</v>
      </c>
      <c r="BK391" s="471">
        <v>9</v>
      </c>
      <c r="BL391" s="471">
        <v>3</v>
      </c>
      <c r="BM391" s="471">
        <v>0</v>
      </c>
      <c r="BN391" s="496">
        <v>1022</v>
      </c>
      <c r="BO391" s="471">
        <v>527</v>
      </c>
      <c r="BP391" s="471">
        <v>647</v>
      </c>
      <c r="BQ391" s="471">
        <v>283</v>
      </c>
      <c r="BR391" s="471">
        <v>112</v>
      </c>
      <c r="BS391" s="471">
        <v>28</v>
      </c>
      <c r="BT391" s="471">
        <v>20</v>
      </c>
      <c r="BU391" s="471">
        <v>5</v>
      </c>
      <c r="BV391" s="471">
        <v>2</v>
      </c>
      <c r="BW391" s="496">
        <v>1624</v>
      </c>
      <c r="BX391" s="471">
        <v>581</v>
      </c>
      <c r="BY391" s="471">
        <v>604</v>
      </c>
      <c r="BZ391" s="471">
        <v>299</v>
      </c>
      <c r="CA391" s="471">
        <v>97</v>
      </c>
      <c r="CB391" s="471">
        <v>25</v>
      </c>
      <c r="CC391" s="471">
        <v>18</v>
      </c>
      <c r="CD391" s="471">
        <v>5</v>
      </c>
      <c r="CE391" s="471">
        <v>2</v>
      </c>
      <c r="CF391" s="496">
        <v>1631</v>
      </c>
      <c r="CG391" s="33"/>
      <c r="CH391" s="33"/>
      <c r="CI391" s="33"/>
      <c r="CJ391" s="110"/>
      <c r="CK391" s="110"/>
      <c r="CL391" s="110"/>
      <c r="CM391" s="110"/>
      <c r="CN391" s="110"/>
      <c r="CO391" s="67"/>
      <c r="CP391" s="67"/>
      <c r="CQ391" s="67"/>
      <c r="CR391" s="67"/>
      <c r="CS391" s="67"/>
      <c r="CT391" s="67"/>
      <c r="CU391" s="67"/>
      <c r="CV391" s="67"/>
      <c r="CW391" s="67"/>
      <c r="CX391" s="67"/>
      <c r="CY391" s="67"/>
      <c r="CZ391" s="67"/>
      <c r="DA391" s="67"/>
      <c r="DB391" s="67"/>
      <c r="DC391" s="67"/>
      <c r="DD391" s="67"/>
      <c r="DE391" s="67"/>
      <c r="DF391" s="67"/>
      <c r="DG391" s="67"/>
      <c r="DH391" s="67"/>
      <c r="DI391" s="67"/>
      <c r="DJ391" s="67"/>
      <c r="DK391" s="67"/>
      <c r="DL391" s="67"/>
      <c r="DM391" s="67"/>
      <c r="DN391" s="67"/>
      <c r="DO391" s="67"/>
      <c r="DP391" s="67"/>
      <c r="DQ391" s="67"/>
      <c r="DR391" s="67"/>
      <c r="DS391" s="67"/>
      <c r="DT391" s="67"/>
      <c r="DU391" s="67"/>
      <c r="DV391" s="67"/>
      <c r="DW391" s="67"/>
      <c r="DX391" s="67"/>
      <c r="DY391" s="67"/>
      <c r="DZ391" s="67"/>
      <c r="EA391" s="67"/>
      <c r="EB391" s="67"/>
      <c r="EC391" s="67"/>
      <c r="ED391" s="67"/>
      <c r="EE391" s="67"/>
      <c r="EF391" s="67"/>
      <c r="EG391" s="67"/>
      <c r="EH391" s="67"/>
      <c r="EI391" s="67"/>
      <c r="EJ391" s="67"/>
      <c r="EK391" s="67"/>
      <c r="EL391" s="67"/>
      <c r="EM391" s="67"/>
      <c r="EN391" s="67"/>
      <c r="EO391" s="67"/>
      <c r="EP391" s="67"/>
      <c r="EQ391" s="67"/>
      <c r="ER391" s="67"/>
      <c r="ES391" s="67"/>
      <c r="ET391" s="67"/>
      <c r="EU391" s="67"/>
      <c r="EV391" s="67"/>
      <c r="EW391" s="67"/>
      <c r="EX391" s="67"/>
      <c r="EY391" s="67"/>
      <c r="EZ391" s="67"/>
      <c r="FA391" s="67"/>
      <c r="FB391" s="67"/>
      <c r="FC391" s="67"/>
      <c r="FD391" s="67"/>
      <c r="FE391" s="67"/>
      <c r="FF391" s="67"/>
      <c r="FG391" s="67"/>
      <c r="FH391" s="67"/>
      <c r="FI391" s="67"/>
      <c r="FJ391" s="67"/>
      <c r="FK391" s="67"/>
      <c r="FL391" s="67"/>
      <c r="FM391" s="67"/>
      <c r="FN391" s="67"/>
      <c r="FO391" s="67"/>
      <c r="FP391" s="67"/>
      <c r="FQ391" s="67"/>
      <c r="FR391" s="67"/>
      <c r="FS391" s="67"/>
      <c r="FT391" s="67"/>
      <c r="FU391" s="67"/>
      <c r="FV391" s="67"/>
      <c r="FW391" s="67"/>
      <c r="FX391" s="67"/>
      <c r="FY391" s="110"/>
      <c r="FZ391" s="110"/>
      <c r="GA391" s="110"/>
      <c r="GB391" s="110"/>
      <c r="GC391" s="110"/>
      <c r="GD391" s="110"/>
      <c r="GE391" s="110"/>
      <c r="GF391" s="110"/>
      <c r="GG391" s="110"/>
      <c r="GH391" s="110"/>
      <c r="GI391" s="110"/>
      <c r="GJ391" s="110"/>
      <c r="GK391" s="110"/>
      <c r="GL391" s="110"/>
      <c r="GM391" s="110"/>
      <c r="GN391" s="110"/>
      <c r="GO391" s="110"/>
      <c r="GP391" s="110"/>
      <c r="GQ391" s="110"/>
      <c r="GR391" s="110"/>
      <c r="GS391" s="110"/>
      <c r="GT391" s="110"/>
      <c r="GU391" s="110"/>
      <c r="GV391" s="110"/>
      <c r="GW391" s="110"/>
      <c r="GX391" s="110"/>
      <c r="GY391" s="110"/>
      <c r="GZ391" s="110"/>
      <c r="HA391" s="110"/>
      <c r="HB391" s="110"/>
      <c r="HC391" s="110"/>
      <c r="HD391" s="110"/>
      <c r="HE391" s="110"/>
      <c r="HF391" s="110"/>
      <c r="HG391" s="110"/>
      <c r="HH391" s="110"/>
      <c r="HI391" s="110"/>
      <c r="HJ391" s="110"/>
      <c r="HK391" s="242"/>
      <c r="HL391" s="242"/>
      <c r="HM391" s="242"/>
      <c r="HN391" s="242"/>
      <c r="HO391" s="242"/>
      <c r="HP391" s="242"/>
      <c r="HQ391" s="242"/>
    </row>
    <row r="392" spans="1:225" x14ac:dyDescent="0.2">
      <c r="A392" s="241" t="s">
        <v>180</v>
      </c>
      <c r="B392" s="476" t="s">
        <v>863</v>
      </c>
      <c r="C392" s="326" t="s">
        <v>801</v>
      </c>
      <c r="D392" s="279" t="s">
        <v>181</v>
      </c>
      <c r="E392" s="228"/>
      <c r="F392" s="471">
        <v>80</v>
      </c>
      <c r="G392" s="495"/>
      <c r="H392" s="471">
        <v>0</v>
      </c>
      <c r="I392" s="471">
        <v>84</v>
      </c>
      <c r="J392" s="471">
        <v>282</v>
      </c>
      <c r="K392" s="471">
        <v>2</v>
      </c>
      <c r="L392" s="471">
        <v>2</v>
      </c>
      <c r="M392" s="471">
        <v>6</v>
      </c>
      <c r="N392" s="471">
        <v>3</v>
      </c>
      <c r="O392" s="471">
        <v>0</v>
      </c>
      <c r="P392" s="471">
        <v>3</v>
      </c>
      <c r="Q392" s="471">
        <v>17</v>
      </c>
      <c r="R392" s="471">
        <v>69</v>
      </c>
      <c r="S392" s="471">
        <v>139</v>
      </c>
      <c r="T392" s="471">
        <v>135</v>
      </c>
      <c r="U392" s="471">
        <v>1</v>
      </c>
      <c r="V392" s="471">
        <v>7</v>
      </c>
      <c r="W392" s="471">
        <v>1</v>
      </c>
      <c r="X392" s="471">
        <v>84</v>
      </c>
      <c r="Y392" s="471">
        <v>95</v>
      </c>
      <c r="Z392" s="471">
        <v>0</v>
      </c>
      <c r="AA392" s="471">
        <v>48</v>
      </c>
      <c r="AB392" s="496">
        <v>1058</v>
      </c>
      <c r="AC392" s="488">
        <v>1</v>
      </c>
      <c r="AD392" s="488">
        <v>3</v>
      </c>
      <c r="AE392" s="471">
        <v>1</v>
      </c>
      <c r="AF392" s="471">
        <v>1</v>
      </c>
      <c r="AG392" s="471">
        <v>0</v>
      </c>
      <c r="AH392" s="471">
        <v>0</v>
      </c>
      <c r="AI392" s="471">
        <v>3</v>
      </c>
      <c r="AJ392" s="471">
        <v>0</v>
      </c>
      <c r="AK392" s="471">
        <v>10</v>
      </c>
      <c r="AL392" s="471">
        <v>2</v>
      </c>
      <c r="AM392" s="496">
        <v>17</v>
      </c>
      <c r="AN392" s="471">
        <v>1</v>
      </c>
      <c r="AO392" s="471">
        <v>1</v>
      </c>
      <c r="AP392" s="471">
        <v>0</v>
      </c>
      <c r="AQ392" s="471">
        <v>0</v>
      </c>
      <c r="AR392" s="471">
        <v>3</v>
      </c>
      <c r="AS392" s="471">
        <v>0</v>
      </c>
      <c r="AT392" s="471">
        <v>10</v>
      </c>
      <c r="AU392" s="471">
        <v>2</v>
      </c>
      <c r="AV392" s="496">
        <v>17</v>
      </c>
      <c r="AW392" s="471">
        <v>15</v>
      </c>
      <c r="AX392" s="471">
        <v>49</v>
      </c>
      <c r="AY392" s="471">
        <v>45</v>
      </c>
      <c r="AZ392" s="471">
        <v>28</v>
      </c>
      <c r="BA392" s="471">
        <v>16</v>
      </c>
      <c r="BB392" s="471">
        <v>2</v>
      </c>
      <c r="BC392" s="471">
        <v>1</v>
      </c>
      <c r="BD392" s="471">
        <v>0</v>
      </c>
      <c r="BE392" s="496">
        <v>156</v>
      </c>
      <c r="BF392" s="471">
        <v>9</v>
      </c>
      <c r="BG392" s="471">
        <v>19</v>
      </c>
      <c r="BH392" s="471">
        <v>19</v>
      </c>
      <c r="BI392" s="471">
        <v>12</v>
      </c>
      <c r="BJ392" s="471">
        <v>7</v>
      </c>
      <c r="BK392" s="471">
        <v>2</v>
      </c>
      <c r="BL392" s="471">
        <v>1</v>
      </c>
      <c r="BM392" s="471">
        <v>0</v>
      </c>
      <c r="BN392" s="496">
        <v>69</v>
      </c>
      <c r="BO392" s="471">
        <v>16</v>
      </c>
      <c r="BP392" s="471">
        <v>50</v>
      </c>
      <c r="BQ392" s="471">
        <v>45</v>
      </c>
      <c r="BR392" s="471">
        <v>28</v>
      </c>
      <c r="BS392" s="471">
        <v>19</v>
      </c>
      <c r="BT392" s="471">
        <v>2</v>
      </c>
      <c r="BU392" s="471">
        <v>11</v>
      </c>
      <c r="BV392" s="471">
        <v>2</v>
      </c>
      <c r="BW392" s="496">
        <v>173</v>
      </c>
      <c r="BX392" s="471">
        <v>10</v>
      </c>
      <c r="BY392" s="471">
        <v>20</v>
      </c>
      <c r="BZ392" s="471">
        <v>19</v>
      </c>
      <c r="CA392" s="471">
        <v>12</v>
      </c>
      <c r="CB392" s="471">
        <v>10</v>
      </c>
      <c r="CC392" s="471">
        <v>2</v>
      </c>
      <c r="CD392" s="471">
        <v>11</v>
      </c>
      <c r="CE392" s="471">
        <v>2</v>
      </c>
      <c r="CF392" s="496">
        <v>86</v>
      </c>
      <c r="CG392" s="33"/>
      <c r="CH392" s="33"/>
      <c r="CI392" s="33"/>
      <c r="CJ392" s="110"/>
      <c r="CK392" s="110"/>
      <c r="CL392" s="110"/>
      <c r="CM392" s="110"/>
      <c r="CN392" s="110"/>
      <c r="CO392" s="67"/>
      <c r="CP392" s="67"/>
      <c r="CQ392" s="67"/>
      <c r="CR392" s="67"/>
      <c r="CS392" s="67"/>
      <c r="CT392" s="67"/>
      <c r="CU392" s="67"/>
      <c r="CV392" s="67"/>
      <c r="CW392" s="67"/>
      <c r="CX392" s="67"/>
      <c r="CY392" s="67"/>
      <c r="CZ392" s="67"/>
      <c r="DA392" s="67"/>
      <c r="DB392" s="67"/>
      <c r="DC392" s="67"/>
      <c r="DD392" s="67"/>
      <c r="DE392" s="67"/>
      <c r="DF392" s="67"/>
      <c r="DG392" s="67"/>
      <c r="DH392" s="67"/>
      <c r="DI392" s="67"/>
      <c r="DJ392" s="67"/>
      <c r="DK392" s="67"/>
      <c r="DL392" s="67"/>
      <c r="DM392" s="67"/>
      <c r="DN392" s="67"/>
      <c r="DO392" s="67"/>
      <c r="DP392" s="67"/>
      <c r="DQ392" s="67"/>
      <c r="DR392" s="67"/>
      <c r="DS392" s="67"/>
      <c r="DT392" s="67"/>
      <c r="DU392" s="67"/>
      <c r="DV392" s="67"/>
      <c r="DW392" s="67"/>
      <c r="DX392" s="67"/>
      <c r="DY392" s="67"/>
      <c r="DZ392" s="67"/>
      <c r="EA392" s="67"/>
      <c r="EB392" s="67"/>
      <c r="EC392" s="67"/>
      <c r="ED392" s="67"/>
      <c r="EE392" s="67"/>
      <c r="EF392" s="67"/>
      <c r="EG392" s="67"/>
      <c r="EH392" s="67"/>
      <c r="EI392" s="67"/>
      <c r="EJ392" s="67"/>
      <c r="EK392" s="67"/>
      <c r="EL392" s="67"/>
      <c r="EM392" s="67"/>
      <c r="EN392" s="67"/>
      <c r="EO392" s="67"/>
      <c r="EP392" s="67"/>
      <c r="EQ392" s="67"/>
      <c r="ER392" s="67"/>
      <c r="ES392" s="67"/>
      <c r="ET392" s="67"/>
      <c r="EU392" s="67"/>
      <c r="EV392" s="67"/>
      <c r="EW392" s="67"/>
      <c r="EX392" s="67"/>
      <c r="EY392" s="67"/>
      <c r="EZ392" s="67"/>
      <c r="FA392" s="67"/>
      <c r="FB392" s="67"/>
      <c r="FC392" s="67"/>
      <c r="FD392" s="67"/>
      <c r="FE392" s="67"/>
      <c r="FF392" s="67"/>
      <c r="FG392" s="67"/>
      <c r="FH392" s="67"/>
      <c r="FI392" s="67"/>
      <c r="FJ392" s="67"/>
      <c r="FK392" s="67"/>
      <c r="FL392" s="67"/>
      <c r="FM392" s="67"/>
      <c r="FN392" s="67"/>
      <c r="FO392" s="67"/>
      <c r="FP392" s="67"/>
      <c r="FQ392" s="67"/>
      <c r="FR392" s="67"/>
      <c r="FS392" s="67"/>
      <c r="FT392" s="67"/>
      <c r="FU392" s="67"/>
      <c r="FV392" s="67"/>
      <c r="FW392" s="67"/>
      <c r="FX392" s="67"/>
      <c r="FY392" s="110"/>
      <c r="FZ392" s="110"/>
      <c r="GA392" s="110"/>
      <c r="GB392" s="110"/>
      <c r="GC392" s="110"/>
      <c r="GD392" s="110"/>
      <c r="GE392" s="110"/>
      <c r="GF392" s="110"/>
      <c r="GG392" s="110"/>
      <c r="GH392" s="110"/>
      <c r="GI392" s="110"/>
      <c r="GJ392" s="110"/>
      <c r="GK392" s="110"/>
      <c r="GL392" s="110"/>
      <c r="GM392" s="110"/>
      <c r="GN392" s="110"/>
      <c r="GO392" s="110"/>
      <c r="GP392" s="110"/>
      <c r="GQ392" s="110"/>
      <c r="GR392" s="110"/>
      <c r="GS392" s="110"/>
      <c r="GT392" s="110"/>
      <c r="GU392" s="110"/>
      <c r="GV392" s="110"/>
      <c r="GW392" s="110"/>
      <c r="GX392" s="110"/>
      <c r="GY392" s="110"/>
      <c r="GZ392" s="110"/>
      <c r="HA392" s="110"/>
      <c r="HB392" s="110"/>
      <c r="HC392" s="110"/>
      <c r="HD392" s="110"/>
      <c r="HE392" s="110"/>
      <c r="HF392" s="110"/>
      <c r="HG392" s="110"/>
      <c r="HH392" s="110"/>
      <c r="HI392" s="110"/>
      <c r="HJ392" s="110"/>
      <c r="HK392" s="242"/>
      <c r="HL392" s="242"/>
      <c r="HM392" s="242"/>
      <c r="HN392" s="242"/>
      <c r="HO392" s="242"/>
      <c r="HP392" s="242"/>
      <c r="HQ392" s="242"/>
    </row>
    <row r="393" spans="1:225" x14ac:dyDescent="0.2">
      <c r="A393" s="241" t="s">
        <v>182</v>
      </c>
      <c r="B393" s="476" t="s">
        <v>864</v>
      </c>
      <c r="C393" s="326" t="s">
        <v>807</v>
      </c>
      <c r="D393" s="279" t="s">
        <v>183</v>
      </c>
      <c r="E393" s="228"/>
      <c r="F393" s="471">
        <v>302</v>
      </c>
      <c r="G393" s="495"/>
      <c r="H393" s="471">
        <v>7</v>
      </c>
      <c r="I393" s="471">
        <v>200</v>
      </c>
      <c r="J393" s="471">
        <v>650</v>
      </c>
      <c r="K393" s="471">
        <v>2</v>
      </c>
      <c r="L393" s="471">
        <v>6</v>
      </c>
      <c r="M393" s="471">
        <v>32</v>
      </c>
      <c r="N393" s="471">
        <v>6</v>
      </c>
      <c r="O393" s="471">
        <v>0</v>
      </c>
      <c r="P393" s="471">
        <v>11</v>
      </c>
      <c r="Q393" s="471">
        <v>75</v>
      </c>
      <c r="R393" s="471">
        <v>6393</v>
      </c>
      <c r="S393" s="471">
        <v>0</v>
      </c>
      <c r="T393" s="471">
        <v>0</v>
      </c>
      <c r="U393" s="471">
        <v>3</v>
      </c>
      <c r="V393" s="471">
        <v>0</v>
      </c>
      <c r="W393" s="471">
        <v>40</v>
      </c>
      <c r="X393" s="471">
        <v>5</v>
      </c>
      <c r="Y393" s="471">
        <v>833</v>
      </c>
      <c r="Z393" s="471">
        <v>0</v>
      </c>
      <c r="AA393" s="471">
        <v>6</v>
      </c>
      <c r="AB393" s="496">
        <v>8571</v>
      </c>
      <c r="AC393" s="488">
        <v>1</v>
      </c>
      <c r="AD393" s="488">
        <v>1</v>
      </c>
      <c r="AE393" s="471">
        <v>3</v>
      </c>
      <c r="AF393" s="471">
        <v>5</v>
      </c>
      <c r="AG393" s="471">
        <v>1</v>
      </c>
      <c r="AH393" s="471">
        <v>2</v>
      </c>
      <c r="AI393" s="471">
        <v>0</v>
      </c>
      <c r="AJ393" s="471">
        <v>17</v>
      </c>
      <c r="AK393" s="471">
        <v>2</v>
      </c>
      <c r="AL393" s="471">
        <v>47</v>
      </c>
      <c r="AM393" s="496">
        <v>77</v>
      </c>
      <c r="AN393" s="471">
        <v>1</v>
      </c>
      <c r="AO393" s="471">
        <v>5</v>
      </c>
      <c r="AP393" s="471">
        <v>1</v>
      </c>
      <c r="AQ393" s="471">
        <v>2</v>
      </c>
      <c r="AR393" s="471">
        <v>0</v>
      </c>
      <c r="AS393" s="471">
        <v>17</v>
      </c>
      <c r="AT393" s="471">
        <v>2</v>
      </c>
      <c r="AU393" s="471">
        <v>47</v>
      </c>
      <c r="AV393" s="496">
        <v>75</v>
      </c>
      <c r="AW393" s="471">
        <v>5170</v>
      </c>
      <c r="AX393" s="471">
        <v>1234</v>
      </c>
      <c r="AY393" s="471">
        <v>793</v>
      </c>
      <c r="AZ393" s="471">
        <v>608</v>
      </c>
      <c r="BA393" s="471">
        <v>197</v>
      </c>
      <c r="BB393" s="471">
        <v>156</v>
      </c>
      <c r="BC393" s="471">
        <v>55</v>
      </c>
      <c r="BD393" s="471">
        <v>2</v>
      </c>
      <c r="BE393" s="496">
        <v>8215</v>
      </c>
      <c r="BF393" s="471">
        <v>4284</v>
      </c>
      <c r="BG393" s="471">
        <v>724</v>
      </c>
      <c r="BH393" s="471">
        <v>548</v>
      </c>
      <c r="BI393" s="471">
        <v>513</v>
      </c>
      <c r="BJ393" s="471">
        <v>151</v>
      </c>
      <c r="BK393" s="471">
        <v>124</v>
      </c>
      <c r="BL393" s="471">
        <v>47</v>
      </c>
      <c r="BM393" s="471">
        <v>2</v>
      </c>
      <c r="BN393" s="496">
        <v>6393</v>
      </c>
      <c r="BO393" s="471">
        <v>5173</v>
      </c>
      <c r="BP393" s="471">
        <v>1239</v>
      </c>
      <c r="BQ393" s="471">
        <v>794</v>
      </c>
      <c r="BR393" s="471">
        <v>610</v>
      </c>
      <c r="BS393" s="471">
        <v>197</v>
      </c>
      <c r="BT393" s="471">
        <v>173</v>
      </c>
      <c r="BU393" s="471">
        <v>57</v>
      </c>
      <c r="BV393" s="471">
        <v>49</v>
      </c>
      <c r="BW393" s="496">
        <v>8292</v>
      </c>
      <c r="BX393" s="471">
        <v>4285</v>
      </c>
      <c r="BY393" s="471">
        <v>729</v>
      </c>
      <c r="BZ393" s="471">
        <v>549</v>
      </c>
      <c r="CA393" s="471">
        <v>515</v>
      </c>
      <c r="CB393" s="471">
        <v>151</v>
      </c>
      <c r="CC393" s="471">
        <v>141</v>
      </c>
      <c r="CD393" s="471">
        <v>49</v>
      </c>
      <c r="CE393" s="471">
        <v>49</v>
      </c>
      <c r="CF393" s="496">
        <v>6468</v>
      </c>
      <c r="CG393" s="33"/>
      <c r="CH393" s="33"/>
      <c r="CI393" s="33"/>
      <c r="CJ393" s="110"/>
      <c r="CK393" s="110"/>
      <c r="CL393" s="110"/>
      <c r="CM393" s="110"/>
      <c r="CN393" s="110"/>
      <c r="CO393" s="67"/>
      <c r="CP393" s="67"/>
      <c r="CQ393" s="67"/>
      <c r="CR393" s="67"/>
      <c r="CS393" s="67"/>
      <c r="CT393" s="67"/>
      <c r="CU393" s="67"/>
      <c r="CV393" s="67"/>
      <c r="CW393" s="67"/>
      <c r="CX393" s="67"/>
      <c r="CY393" s="67"/>
      <c r="CZ393" s="67"/>
      <c r="DA393" s="67"/>
      <c r="DB393" s="67"/>
      <c r="DC393" s="67"/>
      <c r="DD393" s="67"/>
      <c r="DE393" s="67"/>
      <c r="DF393" s="67"/>
      <c r="DG393" s="67"/>
      <c r="DH393" s="67"/>
      <c r="DI393" s="67"/>
      <c r="DJ393" s="67"/>
      <c r="DK393" s="67"/>
      <c r="DL393" s="67"/>
      <c r="DM393" s="67"/>
      <c r="DN393" s="67"/>
      <c r="DO393" s="67"/>
      <c r="DP393" s="67"/>
      <c r="DQ393" s="67"/>
      <c r="DR393" s="67"/>
      <c r="DS393" s="67"/>
      <c r="DT393" s="67"/>
      <c r="DU393" s="67"/>
      <c r="DV393" s="67"/>
      <c r="DW393" s="67"/>
      <c r="DX393" s="67"/>
      <c r="DY393" s="67"/>
      <c r="DZ393" s="67"/>
      <c r="EA393" s="67"/>
      <c r="EB393" s="67"/>
      <c r="EC393" s="67"/>
      <c r="ED393" s="67"/>
      <c r="EE393" s="67"/>
      <c r="EF393" s="67"/>
      <c r="EG393" s="67"/>
      <c r="EH393" s="67"/>
      <c r="EI393" s="67"/>
      <c r="EJ393" s="67"/>
      <c r="EK393" s="67"/>
      <c r="EL393" s="67"/>
      <c r="EM393" s="67"/>
      <c r="EN393" s="67"/>
      <c r="EO393" s="67"/>
      <c r="EP393" s="67"/>
      <c r="EQ393" s="67"/>
      <c r="ER393" s="67"/>
      <c r="ES393" s="67"/>
      <c r="ET393" s="67"/>
      <c r="EU393" s="67"/>
      <c r="EV393" s="67"/>
      <c r="EW393" s="67"/>
      <c r="EX393" s="67"/>
      <c r="EY393" s="67"/>
      <c r="EZ393" s="67"/>
      <c r="FA393" s="67"/>
      <c r="FB393" s="67"/>
      <c r="FC393" s="67"/>
      <c r="FD393" s="67"/>
      <c r="FE393" s="67"/>
      <c r="FF393" s="67"/>
      <c r="FG393" s="67"/>
      <c r="FH393" s="67"/>
      <c r="FI393" s="67"/>
      <c r="FJ393" s="67"/>
      <c r="FK393" s="67"/>
      <c r="FL393" s="67"/>
      <c r="FM393" s="67"/>
      <c r="FN393" s="67"/>
      <c r="FO393" s="67"/>
      <c r="FP393" s="67"/>
      <c r="FQ393" s="67"/>
      <c r="FR393" s="67"/>
      <c r="FS393" s="67"/>
      <c r="FT393" s="67"/>
      <c r="FU393" s="67"/>
      <c r="FV393" s="67"/>
      <c r="FW393" s="67"/>
      <c r="FX393" s="67"/>
      <c r="FY393" s="110"/>
      <c r="FZ393" s="110"/>
      <c r="GA393" s="110"/>
      <c r="GB393" s="110"/>
      <c r="GC393" s="110"/>
      <c r="GD393" s="110"/>
      <c r="GE393" s="110"/>
      <c r="GF393" s="110"/>
      <c r="GG393" s="110"/>
      <c r="GH393" s="110"/>
      <c r="GI393" s="110"/>
      <c r="GJ393" s="110"/>
      <c r="GK393" s="110"/>
      <c r="GL393" s="110"/>
      <c r="GM393" s="110"/>
      <c r="GN393" s="110"/>
      <c r="GO393" s="110"/>
      <c r="GP393" s="110"/>
      <c r="GQ393" s="110"/>
      <c r="GR393" s="110"/>
      <c r="GS393" s="110"/>
      <c r="GT393" s="110"/>
      <c r="GU393" s="110"/>
      <c r="GV393" s="110"/>
      <c r="GW393" s="110"/>
      <c r="GX393" s="110"/>
      <c r="GY393" s="110"/>
      <c r="GZ393" s="110"/>
      <c r="HA393" s="110"/>
      <c r="HB393" s="110"/>
      <c r="HC393" s="110"/>
      <c r="HD393" s="110"/>
      <c r="HE393" s="110"/>
      <c r="HF393" s="110"/>
      <c r="HG393" s="110"/>
      <c r="HH393" s="110"/>
      <c r="HI393" s="110"/>
      <c r="HJ393" s="110"/>
      <c r="HK393" s="242"/>
      <c r="HL393" s="242"/>
      <c r="HM393" s="242"/>
      <c r="HN393" s="242"/>
      <c r="HO393" s="242"/>
      <c r="HP393" s="242"/>
      <c r="HQ393" s="242"/>
    </row>
    <row r="394" spans="1:225" x14ac:dyDescent="0.2">
      <c r="A394" s="241" t="s">
        <v>184</v>
      </c>
      <c r="B394" s="476" t="s">
        <v>865</v>
      </c>
      <c r="C394" s="326" t="s">
        <v>794</v>
      </c>
      <c r="D394" s="279" t="s">
        <v>185</v>
      </c>
      <c r="E394" s="228"/>
      <c r="F394" s="471">
        <v>49</v>
      </c>
      <c r="G394" s="495"/>
      <c r="H394" s="471">
        <v>2</v>
      </c>
      <c r="I394" s="471">
        <v>48</v>
      </c>
      <c r="J394" s="471">
        <v>102</v>
      </c>
      <c r="K394" s="471">
        <v>9</v>
      </c>
      <c r="L394" s="471">
        <v>3</v>
      </c>
      <c r="M394" s="471">
        <v>4</v>
      </c>
      <c r="N394" s="471">
        <v>2</v>
      </c>
      <c r="O394" s="471">
        <v>0</v>
      </c>
      <c r="P394" s="471">
        <v>1</v>
      </c>
      <c r="Q394" s="471">
        <v>0</v>
      </c>
      <c r="R394" s="471">
        <v>26</v>
      </c>
      <c r="S394" s="471">
        <v>0</v>
      </c>
      <c r="T394" s="471">
        <v>2</v>
      </c>
      <c r="U394" s="471">
        <v>0</v>
      </c>
      <c r="V394" s="471">
        <v>13</v>
      </c>
      <c r="W394" s="471">
        <v>7</v>
      </c>
      <c r="X394" s="471">
        <v>11</v>
      </c>
      <c r="Y394" s="471">
        <v>120</v>
      </c>
      <c r="Z394" s="471">
        <v>0</v>
      </c>
      <c r="AA394" s="471">
        <v>17</v>
      </c>
      <c r="AB394" s="496">
        <v>416</v>
      </c>
      <c r="AC394" s="488">
        <v>1</v>
      </c>
      <c r="AD394" s="488">
        <v>1</v>
      </c>
      <c r="AE394" s="471">
        <v>0</v>
      </c>
      <c r="AF394" s="471">
        <v>0</v>
      </c>
      <c r="AG394" s="471">
        <v>0</v>
      </c>
      <c r="AH394" s="471">
        <v>0</v>
      </c>
      <c r="AI394" s="471">
        <v>0</v>
      </c>
      <c r="AJ394" s="471">
        <v>0</v>
      </c>
      <c r="AK394" s="471">
        <v>0</v>
      </c>
      <c r="AL394" s="471">
        <v>0</v>
      </c>
      <c r="AM394" s="496">
        <v>0</v>
      </c>
      <c r="AN394" s="471">
        <v>0</v>
      </c>
      <c r="AO394" s="471">
        <v>0</v>
      </c>
      <c r="AP394" s="471">
        <v>0</v>
      </c>
      <c r="AQ394" s="471">
        <v>0</v>
      </c>
      <c r="AR394" s="471">
        <v>0</v>
      </c>
      <c r="AS394" s="471">
        <v>0</v>
      </c>
      <c r="AT394" s="471">
        <v>0</v>
      </c>
      <c r="AU394" s="471">
        <v>0</v>
      </c>
      <c r="AV394" s="496">
        <v>0</v>
      </c>
      <c r="AW394" s="471">
        <v>8</v>
      </c>
      <c r="AX394" s="471">
        <v>10</v>
      </c>
      <c r="AY394" s="471">
        <v>11</v>
      </c>
      <c r="AZ394" s="471">
        <v>2</v>
      </c>
      <c r="BA394" s="471">
        <v>0</v>
      </c>
      <c r="BB394" s="471">
        <v>1</v>
      </c>
      <c r="BC394" s="471">
        <v>0</v>
      </c>
      <c r="BD394" s="471">
        <v>0</v>
      </c>
      <c r="BE394" s="496">
        <v>32</v>
      </c>
      <c r="BF394" s="471">
        <v>5</v>
      </c>
      <c r="BG394" s="471">
        <v>8</v>
      </c>
      <c r="BH394" s="471">
        <v>10</v>
      </c>
      <c r="BI394" s="471">
        <v>2</v>
      </c>
      <c r="BJ394" s="471">
        <v>0</v>
      </c>
      <c r="BK394" s="471">
        <v>1</v>
      </c>
      <c r="BL394" s="471">
        <v>0</v>
      </c>
      <c r="BM394" s="471">
        <v>0</v>
      </c>
      <c r="BN394" s="496">
        <v>26</v>
      </c>
      <c r="BO394" s="471">
        <v>8</v>
      </c>
      <c r="BP394" s="471">
        <v>10</v>
      </c>
      <c r="BQ394" s="471">
        <v>11</v>
      </c>
      <c r="BR394" s="471">
        <v>2</v>
      </c>
      <c r="BS394" s="471">
        <v>0</v>
      </c>
      <c r="BT394" s="471">
        <v>1</v>
      </c>
      <c r="BU394" s="471">
        <v>0</v>
      </c>
      <c r="BV394" s="471">
        <v>0</v>
      </c>
      <c r="BW394" s="496">
        <v>32</v>
      </c>
      <c r="BX394" s="471">
        <v>5</v>
      </c>
      <c r="BY394" s="471">
        <v>8</v>
      </c>
      <c r="BZ394" s="471">
        <v>10</v>
      </c>
      <c r="CA394" s="471">
        <v>2</v>
      </c>
      <c r="CB394" s="471">
        <v>0</v>
      </c>
      <c r="CC394" s="471">
        <v>1</v>
      </c>
      <c r="CD394" s="471">
        <v>0</v>
      </c>
      <c r="CE394" s="471">
        <v>0</v>
      </c>
      <c r="CF394" s="496">
        <v>26</v>
      </c>
      <c r="CG394" s="33"/>
      <c r="CH394" s="33"/>
      <c r="CI394" s="33"/>
      <c r="CJ394" s="110"/>
      <c r="CK394" s="110"/>
      <c r="CL394" s="110"/>
      <c r="CM394" s="110"/>
      <c r="CN394" s="110"/>
      <c r="CO394" s="67"/>
      <c r="CP394" s="67"/>
      <c r="CQ394" s="67"/>
      <c r="CR394" s="67"/>
      <c r="CS394" s="67"/>
      <c r="CT394" s="67"/>
      <c r="CU394" s="67"/>
      <c r="CV394" s="67"/>
      <c r="CW394" s="67"/>
      <c r="CX394" s="67"/>
      <c r="CY394" s="67"/>
      <c r="CZ394" s="67"/>
      <c r="DA394" s="67"/>
      <c r="DB394" s="67"/>
      <c r="DC394" s="67"/>
      <c r="DD394" s="67"/>
      <c r="DE394" s="67"/>
      <c r="DF394" s="67"/>
      <c r="DG394" s="67"/>
      <c r="DH394" s="67"/>
      <c r="DI394" s="67"/>
      <c r="DJ394" s="67"/>
      <c r="DK394" s="67"/>
      <c r="DL394" s="67"/>
      <c r="DM394" s="67"/>
      <c r="DN394" s="67"/>
      <c r="DO394" s="67"/>
      <c r="DP394" s="67"/>
      <c r="DQ394" s="67"/>
      <c r="DR394" s="67"/>
      <c r="DS394" s="67"/>
      <c r="DT394" s="67"/>
      <c r="DU394" s="67"/>
      <c r="DV394" s="67"/>
      <c r="DW394" s="67"/>
      <c r="DX394" s="67"/>
      <c r="DY394" s="67"/>
      <c r="DZ394" s="67"/>
      <c r="EA394" s="67"/>
      <c r="EB394" s="67"/>
      <c r="EC394" s="67"/>
      <c r="ED394" s="67"/>
      <c r="EE394" s="67"/>
      <c r="EF394" s="67"/>
      <c r="EG394" s="67"/>
      <c r="EH394" s="67"/>
      <c r="EI394" s="67"/>
      <c r="EJ394" s="67"/>
      <c r="EK394" s="67"/>
      <c r="EL394" s="67"/>
      <c r="EM394" s="67"/>
      <c r="EN394" s="67"/>
      <c r="EO394" s="67"/>
      <c r="EP394" s="67"/>
      <c r="EQ394" s="67"/>
      <c r="ER394" s="67"/>
      <c r="ES394" s="67"/>
      <c r="ET394" s="67"/>
      <c r="EU394" s="67"/>
      <c r="EV394" s="67"/>
      <c r="EW394" s="67"/>
      <c r="EX394" s="67"/>
      <c r="EY394" s="67"/>
      <c r="EZ394" s="67"/>
      <c r="FA394" s="67"/>
      <c r="FB394" s="67"/>
      <c r="FC394" s="67"/>
      <c r="FD394" s="67"/>
      <c r="FE394" s="67"/>
      <c r="FF394" s="67"/>
      <c r="FG394" s="67"/>
      <c r="FH394" s="67"/>
      <c r="FI394" s="67"/>
      <c r="FJ394" s="67"/>
      <c r="FK394" s="67"/>
      <c r="FL394" s="67"/>
      <c r="FM394" s="67"/>
      <c r="FN394" s="67"/>
      <c r="FO394" s="67"/>
      <c r="FP394" s="67"/>
      <c r="FQ394" s="67"/>
      <c r="FR394" s="67"/>
      <c r="FS394" s="67"/>
      <c r="FT394" s="67"/>
      <c r="FU394" s="67"/>
      <c r="FV394" s="67"/>
      <c r="FW394" s="67"/>
      <c r="FX394" s="67"/>
      <c r="FY394" s="110"/>
      <c r="FZ394" s="110"/>
      <c r="GA394" s="110"/>
      <c r="GB394" s="110"/>
      <c r="GC394" s="110"/>
      <c r="GD394" s="110"/>
      <c r="GE394" s="110"/>
      <c r="GF394" s="110"/>
      <c r="GG394" s="110"/>
      <c r="GH394" s="110"/>
      <c r="GI394" s="110"/>
      <c r="GJ394" s="110"/>
      <c r="GK394" s="110"/>
      <c r="GL394" s="110"/>
      <c r="GM394" s="110"/>
      <c r="GN394" s="110"/>
      <c r="GO394" s="110"/>
      <c r="GP394" s="110"/>
      <c r="GQ394" s="110"/>
      <c r="GR394" s="110"/>
      <c r="GS394" s="110"/>
      <c r="GT394" s="110"/>
      <c r="GU394" s="110"/>
      <c r="GV394" s="110"/>
      <c r="GW394" s="110"/>
      <c r="GX394" s="110"/>
      <c r="GY394" s="110"/>
      <c r="GZ394" s="110"/>
      <c r="HA394" s="110"/>
      <c r="HB394" s="110"/>
      <c r="HC394" s="110"/>
      <c r="HD394" s="110"/>
      <c r="HE394" s="110"/>
      <c r="HF394" s="110"/>
      <c r="HG394" s="110"/>
      <c r="HH394" s="110"/>
      <c r="HI394" s="110"/>
      <c r="HJ394" s="110"/>
      <c r="HK394" s="242"/>
      <c r="HL394" s="242"/>
      <c r="HM394" s="242"/>
      <c r="HN394" s="242"/>
      <c r="HO394" s="242"/>
      <c r="HP394" s="242"/>
      <c r="HQ394" s="242"/>
    </row>
    <row r="395" spans="1:225" x14ac:dyDescent="0.2">
      <c r="A395" s="241" t="s">
        <v>186</v>
      </c>
      <c r="B395" s="476" t="s">
        <v>866</v>
      </c>
      <c r="C395" s="326" t="s">
        <v>782</v>
      </c>
      <c r="D395" s="279" t="s">
        <v>187</v>
      </c>
      <c r="E395" s="228"/>
      <c r="F395" s="471">
        <v>30</v>
      </c>
      <c r="G395" s="495"/>
      <c r="H395" s="471">
        <v>6</v>
      </c>
      <c r="I395" s="471">
        <v>38</v>
      </c>
      <c r="J395" s="471">
        <v>167</v>
      </c>
      <c r="K395" s="471">
        <v>0</v>
      </c>
      <c r="L395" s="471">
        <v>2</v>
      </c>
      <c r="M395" s="471">
        <v>5</v>
      </c>
      <c r="N395" s="471">
        <v>1</v>
      </c>
      <c r="O395" s="471">
        <v>0</v>
      </c>
      <c r="P395" s="471">
        <v>2</v>
      </c>
      <c r="Q395" s="471">
        <v>0</v>
      </c>
      <c r="R395" s="471">
        <v>105</v>
      </c>
      <c r="S395" s="471">
        <v>0</v>
      </c>
      <c r="T395" s="471">
        <v>0</v>
      </c>
      <c r="U395" s="471">
        <v>0</v>
      </c>
      <c r="V395" s="471">
        <v>0</v>
      </c>
      <c r="W395" s="471">
        <v>8</v>
      </c>
      <c r="X395" s="471">
        <v>1</v>
      </c>
      <c r="Y395" s="471">
        <v>76</v>
      </c>
      <c r="Z395" s="471">
        <v>1</v>
      </c>
      <c r="AA395" s="471">
        <v>15</v>
      </c>
      <c r="AB395" s="496">
        <v>457</v>
      </c>
      <c r="AC395" s="488">
        <v>1</v>
      </c>
      <c r="AD395" s="488">
        <v>1</v>
      </c>
      <c r="AE395" s="471">
        <v>0</v>
      </c>
      <c r="AF395" s="471">
        <v>0</v>
      </c>
      <c r="AG395" s="471">
        <v>0</v>
      </c>
      <c r="AH395" s="471">
        <v>0</v>
      </c>
      <c r="AI395" s="471">
        <v>0</v>
      </c>
      <c r="AJ395" s="471">
        <v>0</v>
      </c>
      <c r="AK395" s="471">
        <v>0</v>
      </c>
      <c r="AL395" s="471">
        <v>0</v>
      </c>
      <c r="AM395" s="496">
        <v>0</v>
      </c>
      <c r="AN395" s="471">
        <v>0</v>
      </c>
      <c r="AO395" s="471">
        <v>0</v>
      </c>
      <c r="AP395" s="471">
        <v>0</v>
      </c>
      <c r="AQ395" s="471">
        <v>0</v>
      </c>
      <c r="AR395" s="471">
        <v>0</v>
      </c>
      <c r="AS395" s="471">
        <v>0</v>
      </c>
      <c r="AT395" s="471">
        <v>0</v>
      </c>
      <c r="AU395" s="471">
        <v>0</v>
      </c>
      <c r="AV395" s="496">
        <v>0</v>
      </c>
      <c r="AW395" s="471">
        <v>6</v>
      </c>
      <c r="AX395" s="471">
        <v>56</v>
      </c>
      <c r="AY395" s="471">
        <v>43</v>
      </c>
      <c r="AZ395" s="471">
        <v>14</v>
      </c>
      <c r="BA395" s="471">
        <v>1</v>
      </c>
      <c r="BB395" s="471">
        <v>1</v>
      </c>
      <c r="BC395" s="471">
        <v>0</v>
      </c>
      <c r="BD395" s="471">
        <v>0</v>
      </c>
      <c r="BE395" s="496">
        <v>121</v>
      </c>
      <c r="BF395" s="471">
        <v>6</v>
      </c>
      <c r="BG395" s="471">
        <v>57</v>
      </c>
      <c r="BH395" s="471">
        <v>34</v>
      </c>
      <c r="BI395" s="471">
        <v>6</v>
      </c>
      <c r="BJ395" s="471">
        <v>1</v>
      </c>
      <c r="BK395" s="471">
        <v>1</v>
      </c>
      <c r="BL395" s="471">
        <v>0</v>
      </c>
      <c r="BM395" s="471">
        <v>0</v>
      </c>
      <c r="BN395" s="496">
        <v>105</v>
      </c>
      <c r="BO395" s="471">
        <v>6</v>
      </c>
      <c r="BP395" s="471">
        <v>56</v>
      </c>
      <c r="BQ395" s="471">
        <v>43</v>
      </c>
      <c r="BR395" s="471">
        <v>14</v>
      </c>
      <c r="BS395" s="471">
        <v>1</v>
      </c>
      <c r="BT395" s="471">
        <v>1</v>
      </c>
      <c r="BU395" s="471">
        <v>0</v>
      </c>
      <c r="BV395" s="471">
        <v>0</v>
      </c>
      <c r="BW395" s="496">
        <v>121</v>
      </c>
      <c r="BX395" s="471">
        <v>6</v>
      </c>
      <c r="BY395" s="471">
        <v>57</v>
      </c>
      <c r="BZ395" s="471">
        <v>34</v>
      </c>
      <c r="CA395" s="471">
        <v>6</v>
      </c>
      <c r="CB395" s="471">
        <v>1</v>
      </c>
      <c r="CC395" s="471">
        <v>1</v>
      </c>
      <c r="CD395" s="471">
        <v>0</v>
      </c>
      <c r="CE395" s="471">
        <v>0</v>
      </c>
      <c r="CF395" s="496">
        <v>105</v>
      </c>
      <c r="CG395" s="33"/>
      <c r="CH395" s="33"/>
      <c r="CI395" s="33"/>
      <c r="CJ395" s="110"/>
      <c r="CK395" s="110"/>
      <c r="CL395" s="110"/>
      <c r="CM395" s="110"/>
      <c r="CN395" s="110"/>
      <c r="CO395" s="67"/>
      <c r="CP395" s="67"/>
      <c r="CQ395" s="67"/>
      <c r="CR395" s="67"/>
      <c r="CS395" s="67"/>
      <c r="CT395" s="67"/>
      <c r="CU395" s="67"/>
      <c r="CV395" s="67"/>
      <c r="CW395" s="67"/>
      <c r="CX395" s="67"/>
      <c r="CY395" s="67"/>
      <c r="CZ395" s="67"/>
      <c r="DA395" s="67"/>
      <c r="DB395" s="67"/>
      <c r="DC395" s="67"/>
      <c r="DD395" s="67"/>
      <c r="DE395" s="67"/>
      <c r="DF395" s="67"/>
      <c r="DG395" s="67"/>
      <c r="DH395" s="67"/>
      <c r="DI395" s="67"/>
      <c r="DJ395" s="67"/>
      <c r="DK395" s="67"/>
      <c r="DL395" s="67"/>
      <c r="DM395" s="67"/>
      <c r="DN395" s="67"/>
      <c r="DO395" s="67"/>
      <c r="DP395" s="67"/>
      <c r="DQ395" s="67"/>
      <c r="DR395" s="67"/>
      <c r="DS395" s="67"/>
      <c r="DT395" s="67"/>
      <c r="DU395" s="67"/>
      <c r="DV395" s="67"/>
      <c r="DW395" s="67"/>
      <c r="DX395" s="67"/>
      <c r="DY395" s="67"/>
      <c r="DZ395" s="67"/>
      <c r="EA395" s="67"/>
      <c r="EB395" s="67"/>
      <c r="EC395" s="67"/>
      <c r="ED395" s="67"/>
      <c r="EE395" s="67"/>
      <c r="EF395" s="67"/>
      <c r="EG395" s="67"/>
      <c r="EH395" s="67"/>
      <c r="EI395" s="67"/>
      <c r="EJ395" s="67"/>
      <c r="EK395" s="67"/>
      <c r="EL395" s="67"/>
      <c r="EM395" s="67"/>
      <c r="EN395" s="67"/>
      <c r="EO395" s="67"/>
      <c r="EP395" s="67"/>
      <c r="EQ395" s="67"/>
      <c r="ER395" s="67"/>
      <c r="ES395" s="67"/>
      <c r="ET395" s="67"/>
      <c r="EU395" s="67"/>
      <c r="EV395" s="67"/>
      <c r="EW395" s="67"/>
      <c r="EX395" s="67"/>
      <c r="EY395" s="67"/>
      <c r="EZ395" s="67"/>
      <c r="FA395" s="67"/>
      <c r="FB395" s="67"/>
      <c r="FC395" s="67"/>
      <c r="FD395" s="67"/>
      <c r="FE395" s="67"/>
      <c r="FF395" s="67"/>
      <c r="FG395" s="67"/>
      <c r="FH395" s="67"/>
      <c r="FI395" s="67"/>
      <c r="FJ395" s="67"/>
      <c r="FK395" s="67"/>
      <c r="FL395" s="67"/>
      <c r="FM395" s="67"/>
      <c r="FN395" s="67"/>
      <c r="FO395" s="67"/>
      <c r="FP395" s="67"/>
      <c r="FQ395" s="67"/>
      <c r="FR395" s="67"/>
      <c r="FS395" s="67"/>
      <c r="FT395" s="67"/>
      <c r="FU395" s="67"/>
      <c r="FV395" s="67"/>
      <c r="FW395" s="67"/>
      <c r="FX395" s="67"/>
      <c r="FY395" s="110"/>
      <c r="FZ395" s="110"/>
      <c r="GA395" s="110"/>
      <c r="GB395" s="110"/>
      <c r="GC395" s="110"/>
      <c r="GD395" s="110"/>
      <c r="GE395" s="110"/>
      <c r="GF395" s="110"/>
      <c r="GG395" s="110"/>
      <c r="GH395" s="110"/>
      <c r="GI395" s="110"/>
      <c r="GJ395" s="110"/>
      <c r="GK395" s="110"/>
      <c r="GL395" s="110"/>
      <c r="GM395" s="110"/>
      <c r="GN395" s="110"/>
      <c r="GO395" s="110"/>
      <c r="GP395" s="110"/>
      <c r="GQ395" s="110"/>
      <c r="GR395" s="110"/>
      <c r="GS395" s="110"/>
      <c r="GT395" s="110"/>
      <c r="GU395" s="110"/>
      <c r="GV395" s="110"/>
      <c r="GW395" s="110"/>
      <c r="GX395" s="110"/>
      <c r="GY395" s="110"/>
      <c r="GZ395" s="110"/>
      <c r="HA395" s="110"/>
      <c r="HB395" s="110"/>
      <c r="HC395" s="110"/>
      <c r="HD395" s="110"/>
      <c r="HE395" s="110"/>
      <c r="HF395" s="110"/>
      <c r="HG395" s="110"/>
      <c r="HH395" s="110"/>
      <c r="HI395" s="110"/>
      <c r="HJ395" s="110"/>
      <c r="HK395" s="242"/>
      <c r="HL395" s="242"/>
      <c r="HM395" s="242"/>
      <c r="HN395" s="242"/>
      <c r="HO395" s="242"/>
      <c r="HP395" s="242"/>
      <c r="HQ395" s="242"/>
    </row>
    <row r="396" spans="1:225" x14ac:dyDescent="0.2">
      <c r="A396" s="241" t="s">
        <v>188</v>
      </c>
      <c r="B396" s="476" t="s">
        <v>867</v>
      </c>
      <c r="C396" s="326" t="s">
        <v>640</v>
      </c>
      <c r="D396" s="279" t="s">
        <v>189</v>
      </c>
      <c r="E396" s="228"/>
      <c r="F396" s="471">
        <v>56</v>
      </c>
      <c r="G396" s="495"/>
      <c r="H396" s="471">
        <v>11</v>
      </c>
      <c r="I396" s="471">
        <v>121</v>
      </c>
      <c r="J396" s="471">
        <v>632</v>
      </c>
      <c r="K396" s="471">
        <v>67</v>
      </c>
      <c r="L396" s="471">
        <v>2</v>
      </c>
      <c r="M396" s="471">
        <v>23</v>
      </c>
      <c r="N396" s="471">
        <v>5</v>
      </c>
      <c r="O396" s="471">
        <v>0</v>
      </c>
      <c r="P396" s="471">
        <v>12</v>
      </c>
      <c r="Q396" s="471">
        <v>2</v>
      </c>
      <c r="R396" s="471">
        <v>529</v>
      </c>
      <c r="S396" s="471">
        <v>12</v>
      </c>
      <c r="T396" s="471">
        <v>0</v>
      </c>
      <c r="U396" s="471">
        <v>3</v>
      </c>
      <c r="V396" s="471">
        <v>0</v>
      </c>
      <c r="W396" s="471">
        <v>62</v>
      </c>
      <c r="X396" s="471">
        <v>6</v>
      </c>
      <c r="Y396" s="471">
        <v>353</v>
      </c>
      <c r="Z396" s="471">
        <v>62</v>
      </c>
      <c r="AA396" s="471">
        <v>10</v>
      </c>
      <c r="AB396" s="496">
        <v>1968</v>
      </c>
      <c r="AC396" s="488">
        <v>1</v>
      </c>
      <c r="AD396" s="488">
        <v>1</v>
      </c>
      <c r="AE396" s="471">
        <v>0</v>
      </c>
      <c r="AF396" s="471">
        <v>2</v>
      </c>
      <c r="AG396" s="471">
        <v>0</v>
      </c>
      <c r="AH396" s="471">
        <v>0</v>
      </c>
      <c r="AI396" s="471">
        <v>0</v>
      </c>
      <c r="AJ396" s="471">
        <v>0</v>
      </c>
      <c r="AK396" s="471">
        <v>0</v>
      </c>
      <c r="AL396" s="471">
        <v>0</v>
      </c>
      <c r="AM396" s="496">
        <v>2</v>
      </c>
      <c r="AN396" s="471">
        <v>0</v>
      </c>
      <c r="AO396" s="471">
        <v>2</v>
      </c>
      <c r="AP396" s="471">
        <v>0</v>
      </c>
      <c r="AQ396" s="471">
        <v>0</v>
      </c>
      <c r="AR396" s="471">
        <v>0</v>
      </c>
      <c r="AS396" s="471">
        <v>0</v>
      </c>
      <c r="AT396" s="471">
        <v>0</v>
      </c>
      <c r="AU396" s="471">
        <v>0</v>
      </c>
      <c r="AV396" s="496">
        <v>2</v>
      </c>
      <c r="AW396" s="471">
        <v>42</v>
      </c>
      <c r="AX396" s="471">
        <v>184</v>
      </c>
      <c r="AY396" s="471">
        <v>338</v>
      </c>
      <c r="AZ396" s="471">
        <v>133</v>
      </c>
      <c r="BA396" s="471">
        <v>35</v>
      </c>
      <c r="BB396" s="471">
        <v>6</v>
      </c>
      <c r="BC396" s="471">
        <v>1</v>
      </c>
      <c r="BD396" s="471">
        <v>0</v>
      </c>
      <c r="BE396" s="496">
        <v>739</v>
      </c>
      <c r="BF396" s="471">
        <v>26</v>
      </c>
      <c r="BG396" s="471">
        <v>142</v>
      </c>
      <c r="BH396" s="471">
        <v>227</v>
      </c>
      <c r="BI396" s="471">
        <v>98</v>
      </c>
      <c r="BJ396" s="471">
        <v>33</v>
      </c>
      <c r="BK396" s="471">
        <v>3</v>
      </c>
      <c r="BL396" s="471">
        <v>0</v>
      </c>
      <c r="BM396" s="471">
        <v>0</v>
      </c>
      <c r="BN396" s="496">
        <v>529</v>
      </c>
      <c r="BO396" s="471">
        <v>42</v>
      </c>
      <c r="BP396" s="471">
        <v>186</v>
      </c>
      <c r="BQ396" s="471">
        <v>338</v>
      </c>
      <c r="BR396" s="471">
        <v>133</v>
      </c>
      <c r="BS396" s="471">
        <v>35</v>
      </c>
      <c r="BT396" s="471">
        <v>6</v>
      </c>
      <c r="BU396" s="471">
        <v>1</v>
      </c>
      <c r="BV396" s="471">
        <v>0</v>
      </c>
      <c r="BW396" s="496">
        <v>741</v>
      </c>
      <c r="BX396" s="471">
        <v>26</v>
      </c>
      <c r="BY396" s="471">
        <v>144</v>
      </c>
      <c r="BZ396" s="471">
        <v>227</v>
      </c>
      <c r="CA396" s="471">
        <v>98</v>
      </c>
      <c r="CB396" s="471">
        <v>33</v>
      </c>
      <c r="CC396" s="471">
        <v>3</v>
      </c>
      <c r="CD396" s="471">
        <v>0</v>
      </c>
      <c r="CE396" s="471">
        <v>0</v>
      </c>
      <c r="CF396" s="496">
        <v>531</v>
      </c>
      <c r="CG396" s="33"/>
      <c r="CH396" s="33"/>
      <c r="CI396" s="33"/>
      <c r="CJ396" s="110"/>
      <c r="CK396" s="110"/>
      <c r="CL396" s="110"/>
      <c r="CM396" s="110"/>
      <c r="CN396" s="110"/>
      <c r="CO396" s="67"/>
      <c r="CP396" s="67"/>
      <c r="CQ396" s="67"/>
      <c r="CR396" s="67"/>
      <c r="CS396" s="67"/>
      <c r="CT396" s="67"/>
      <c r="CU396" s="67"/>
      <c r="CV396" s="67"/>
      <c r="CW396" s="67"/>
      <c r="CX396" s="67"/>
      <c r="CY396" s="67"/>
      <c r="CZ396" s="67"/>
      <c r="DA396" s="67"/>
      <c r="DB396" s="67"/>
      <c r="DC396" s="67"/>
      <c r="DD396" s="67"/>
      <c r="DE396" s="67"/>
      <c r="DF396" s="67"/>
      <c r="DG396" s="67"/>
      <c r="DH396" s="67"/>
      <c r="DI396" s="67"/>
      <c r="DJ396" s="67"/>
      <c r="DK396" s="67"/>
      <c r="DL396" s="67"/>
      <c r="DM396" s="67"/>
      <c r="DN396" s="67"/>
      <c r="DO396" s="67"/>
      <c r="DP396" s="67"/>
      <c r="DQ396" s="67"/>
      <c r="DR396" s="67"/>
      <c r="DS396" s="67"/>
      <c r="DT396" s="67"/>
      <c r="DU396" s="67"/>
      <c r="DV396" s="67"/>
      <c r="DW396" s="67"/>
      <c r="DX396" s="67"/>
      <c r="DY396" s="67"/>
      <c r="DZ396" s="67"/>
      <c r="EA396" s="67"/>
      <c r="EB396" s="67"/>
      <c r="EC396" s="67"/>
      <c r="ED396" s="67"/>
      <c r="EE396" s="67"/>
      <c r="EF396" s="67"/>
      <c r="EG396" s="67"/>
      <c r="EH396" s="67"/>
      <c r="EI396" s="67"/>
      <c r="EJ396" s="67"/>
      <c r="EK396" s="67"/>
      <c r="EL396" s="67"/>
      <c r="EM396" s="67"/>
      <c r="EN396" s="67"/>
      <c r="EO396" s="67"/>
      <c r="EP396" s="67"/>
      <c r="EQ396" s="67"/>
      <c r="ER396" s="67"/>
      <c r="ES396" s="67"/>
      <c r="ET396" s="67"/>
      <c r="EU396" s="67"/>
      <c r="EV396" s="67"/>
      <c r="EW396" s="67"/>
      <c r="EX396" s="67"/>
      <c r="EY396" s="67"/>
      <c r="EZ396" s="67"/>
      <c r="FA396" s="67"/>
      <c r="FB396" s="67"/>
      <c r="FC396" s="67"/>
      <c r="FD396" s="67"/>
      <c r="FE396" s="67"/>
      <c r="FF396" s="67"/>
      <c r="FG396" s="67"/>
      <c r="FH396" s="67"/>
      <c r="FI396" s="67"/>
      <c r="FJ396" s="67"/>
      <c r="FK396" s="67"/>
      <c r="FL396" s="67"/>
      <c r="FM396" s="67"/>
      <c r="FN396" s="67"/>
      <c r="FO396" s="67"/>
      <c r="FP396" s="67"/>
      <c r="FQ396" s="67"/>
      <c r="FR396" s="67"/>
      <c r="FS396" s="67"/>
      <c r="FT396" s="67"/>
      <c r="FU396" s="67"/>
      <c r="FV396" s="67"/>
      <c r="FW396" s="67"/>
      <c r="FX396" s="67"/>
      <c r="FY396" s="110"/>
      <c r="FZ396" s="110"/>
      <c r="GA396" s="110"/>
      <c r="GB396" s="110"/>
      <c r="GC396" s="110"/>
      <c r="GD396" s="110"/>
      <c r="GE396" s="110"/>
      <c r="GF396" s="110"/>
      <c r="GG396" s="110"/>
      <c r="GH396" s="110"/>
      <c r="GI396" s="110"/>
      <c r="GJ396" s="110"/>
      <c r="GK396" s="110"/>
      <c r="GL396" s="110"/>
      <c r="GM396" s="110"/>
      <c r="GN396" s="110"/>
      <c r="GO396" s="110"/>
      <c r="GP396" s="110"/>
      <c r="GQ396" s="110"/>
      <c r="GR396" s="110"/>
      <c r="GS396" s="110"/>
      <c r="GT396" s="110"/>
      <c r="GU396" s="110"/>
      <c r="GV396" s="110"/>
      <c r="GW396" s="110"/>
      <c r="GX396" s="110"/>
      <c r="GY396" s="110"/>
      <c r="GZ396" s="110"/>
      <c r="HA396" s="110"/>
      <c r="HB396" s="110"/>
      <c r="HC396" s="110"/>
      <c r="HD396" s="110"/>
      <c r="HE396" s="110"/>
      <c r="HF396" s="110"/>
      <c r="HG396" s="110"/>
      <c r="HH396" s="110"/>
      <c r="HI396" s="110"/>
      <c r="HJ396" s="110"/>
      <c r="HK396" s="242"/>
      <c r="HL396" s="242"/>
      <c r="HM396" s="242"/>
      <c r="HN396" s="242"/>
      <c r="HO396" s="242"/>
      <c r="HP396" s="242"/>
      <c r="HQ396" s="242"/>
    </row>
    <row r="397" spans="1:225" x14ac:dyDescent="0.2">
      <c r="A397" s="241" t="s">
        <v>190</v>
      </c>
      <c r="B397" s="476" t="s">
        <v>868</v>
      </c>
      <c r="C397" s="326" t="s">
        <v>626</v>
      </c>
      <c r="D397" s="279" t="s">
        <v>191</v>
      </c>
      <c r="E397" s="228"/>
      <c r="F397" s="471">
        <v>30</v>
      </c>
      <c r="G397" s="495"/>
      <c r="H397" s="471">
        <v>8</v>
      </c>
      <c r="I397" s="471">
        <v>56</v>
      </c>
      <c r="J397" s="471">
        <v>330</v>
      </c>
      <c r="K397" s="471">
        <v>1</v>
      </c>
      <c r="L397" s="471">
        <v>3</v>
      </c>
      <c r="M397" s="471">
        <v>4</v>
      </c>
      <c r="N397" s="471">
        <v>3</v>
      </c>
      <c r="O397" s="471">
        <v>1</v>
      </c>
      <c r="P397" s="471">
        <v>2</v>
      </c>
      <c r="Q397" s="471">
        <v>4</v>
      </c>
      <c r="R397" s="471">
        <v>89</v>
      </c>
      <c r="S397" s="471">
        <v>0</v>
      </c>
      <c r="T397" s="471">
        <v>3</v>
      </c>
      <c r="U397" s="471">
        <v>0</v>
      </c>
      <c r="V397" s="471">
        <v>2</v>
      </c>
      <c r="W397" s="471">
        <v>12</v>
      </c>
      <c r="X397" s="471">
        <v>12</v>
      </c>
      <c r="Y397" s="471">
        <v>191</v>
      </c>
      <c r="Z397" s="471">
        <v>0</v>
      </c>
      <c r="AA397" s="471">
        <v>12</v>
      </c>
      <c r="AB397" s="496">
        <v>763</v>
      </c>
      <c r="AC397" s="488">
        <v>2</v>
      </c>
      <c r="AD397" s="488">
        <v>2</v>
      </c>
      <c r="AE397" s="471">
        <v>0</v>
      </c>
      <c r="AF397" s="471">
        <v>0</v>
      </c>
      <c r="AG397" s="471">
        <v>0</v>
      </c>
      <c r="AH397" s="471">
        <v>0</v>
      </c>
      <c r="AI397" s="471">
        <v>0</v>
      </c>
      <c r="AJ397" s="471">
        <v>0</v>
      </c>
      <c r="AK397" s="471">
        <v>2</v>
      </c>
      <c r="AL397" s="471">
        <v>2</v>
      </c>
      <c r="AM397" s="496">
        <v>4</v>
      </c>
      <c r="AN397" s="471">
        <v>0</v>
      </c>
      <c r="AO397" s="471">
        <v>0</v>
      </c>
      <c r="AP397" s="471">
        <v>0</v>
      </c>
      <c r="AQ397" s="471">
        <v>0</v>
      </c>
      <c r="AR397" s="471">
        <v>0</v>
      </c>
      <c r="AS397" s="471">
        <v>0</v>
      </c>
      <c r="AT397" s="471">
        <v>2</v>
      </c>
      <c r="AU397" s="471">
        <v>2</v>
      </c>
      <c r="AV397" s="496">
        <v>4</v>
      </c>
      <c r="AW397" s="471">
        <v>8</v>
      </c>
      <c r="AX397" s="471">
        <v>38</v>
      </c>
      <c r="AY397" s="471">
        <v>59</v>
      </c>
      <c r="AZ397" s="471">
        <v>35</v>
      </c>
      <c r="BA397" s="471">
        <v>7</v>
      </c>
      <c r="BB397" s="471">
        <v>1</v>
      </c>
      <c r="BC397" s="471">
        <v>2</v>
      </c>
      <c r="BD397" s="471">
        <v>0</v>
      </c>
      <c r="BE397" s="496">
        <v>150</v>
      </c>
      <c r="BF397" s="471">
        <v>3</v>
      </c>
      <c r="BG397" s="471">
        <v>20</v>
      </c>
      <c r="BH397" s="471">
        <v>34</v>
      </c>
      <c r="BI397" s="471">
        <v>26</v>
      </c>
      <c r="BJ397" s="471">
        <v>4</v>
      </c>
      <c r="BK397" s="471">
        <v>1</v>
      </c>
      <c r="BL397" s="471">
        <v>1</v>
      </c>
      <c r="BM397" s="471">
        <v>0</v>
      </c>
      <c r="BN397" s="496">
        <v>89</v>
      </c>
      <c r="BO397" s="471">
        <v>8</v>
      </c>
      <c r="BP397" s="471">
        <v>38</v>
      </c>
      <c r="BQ397" s="471">
        <v>59</v>
      </c>
      <c r="BR397" s="471">
        <v>35</v>
      </c>
      <c r="BS397" s="471">
        <v>7</v>
      </c>
      <c r="BT397" s="471">
        <v>1</v>
      </c>
      <c r="BU397" s="471">
        <v>4</v>
      </c>
      <c r="BV397" s="471">
        <v>2</v>
      </c>
      <c r="BW397" s="496">
        <v>154</v>
      </c>
      <c r="BX397" s="471">
        <v>3</v>
      </c>
      <c r="BY397" s="471">
        <v>20</v>
      </c>
      <c r="BZ397" s="471">
        <v>34</v>
      </c>
      <c r="CA397" s="471">
        <v>26</v>
      </c>
      <c r="CB397" s="471">
        <v>4</v>
      </c>
      <c r="CC397" s="471">
        <v>1</v>
      </c>
      <c r="CD397" s="471">
        <v>3</v>
      </c>
      <c r="CE397" s="471">
        <v>2</v>
      </c>
      <c r="CF397" s="496">
        <v>93</v>
      </c>
      <c r="CG397" s="33"/>
      <c r="CH397" s="33"/>
      <c r="CI397" s="33"/>
      <c r="CJ397" s="110"/>
      <c r="CK397" s="110"/>
      <c r="CL397" s="110"/>
      <c r="CM397" s="110"/>
      <c r="CN397" s="110"/>
      <c r="CO397" s="67"/>
      <c r="CP397" s="67"/>
      <c r="CQ397" s="67"/>
      <c r="CR397" s="67"/>
      <c r="CS397" s="67"/>
      <c r="CT397" s="67"/>
      <c r="CU397" s="67"/>
      <c r="CV397" s="67"/>
      <c r="CW397" s="67"/>
      <c r="CX397" s="67"/>
      <c r="CY397" s="67"/>
      <c r="CZ397" s="67"/>
      <c r="DA397" s="67"/>
      <c r="DB397" s="67"/>
      <c r="DC397" s="67"/>
      <c r="DD397" s="67"/>
      <c r="DE397" s="67"/>
      <c r="DF397" s="67"/>
      <c r="DG397" s="67"/>
      <c r="DH397" s="67"/>
      <c r="DI397" s="67"/>
      <c r="DJ397" s="67"/>
      <c r="DK397" s="67"/>
      <c r="DL397" s="67"/>
      <c r="DM397" s="67"/>
      <c r="DN397" s="67"/>
      <c r="DO397" s="67"/>
      <c r="DP397" s="67"/>
      <c r="DQ397" s="67"/>
      <c r="DR397" s="67"/>
      <c r="DS397" s="67"/>
      <c r="DT397" s="67"/>
      <c r="DU397" s="67"/>
      <c r="DV397" s="67"/>
      <c r="DW397" s="67"/>
      <c r="DX397" s="67"/>
      <c r="DY397" s="67"/>
      <c r="DZ397" s="67"/>
      <c r="EA397" s="67"/>
      <c r="EB397" s="67"/>
      <c r="EC397" s="67"/>
      <c r="ED397" s="67"/>
      <c r="EE397" s="67"/>
      <c r="EF397" s="67"/>
      <c r="EG397" s="67"/>
      <c r="EH397" s="67"/>
      <c r="EI397" s="67"/>
      <c r="EJ397" s="67"/>
      <c r="EK397" s="67"/>
      <c r="EL397" s="67"/>
      <c r="EM397" s="67"/>
      <c r="EN397" s="67"/>
      <c r="EO397" s="67"/>
      <c r="EP397" s="67"/>
      <c r="EQ397" s="67"/>
      <c r="ER397" s="67"/>
      <c r="ES397" s="67"/>
      <c r="ET397" s="67"/>
      <c r="EU397" s="67"/>
      <c r="EV397" s="67"/>
      <c r="EW397" s="67"/>
      <c r="EX397" s="67"/>
      <c r="EY397" s="67"/>
      <c r="EZ397" s="67"/>
      <c r="FA397" s="67"/>
      <c r="FB397" s="67"/>
      <c r="FC397" s="67"/>
      <c r="FD397" s="67"/>
      <c r="FE397" s="67"/>
      <c r="FF397" s="67"/>
      <c r="FG397" s="67"/>
      <c r="FH397" s="67"/>
      <c r="FI397" s="67"/>
      <c r="FJ397" s="67"/>
      <c r="FK397" s="67"/>
      <c r="FL397" s="67"/>
      <c r="FM397" s="67"/>
      <c r="FN397" s="67"/>
      <c r="FO397" s="67"/>
      <c r="FP397" s="67"/>
      <c r="FQ397" s="67"/>
      <c r="FR397" s="67"/>
      <c r="FS397" s="67"/>
      <c r="FT397" s="67"/>
      <c r="FU397" s="67"/>
      <c r="FV397" s="67"/>
      <c r="FW397" s="67"/>
      <c r="FX397" s="67"/>
      <c r="FY397" s="110"/>
      <c r="FZ397" s="110"/>
      <c r="GA397" s="110"/>
      <c r="GB397" s="110"/>
      <c r="GC397" s="110"/>
      <c r="GD397" s="110"/>
      <c r="GE397" s="110"/>
      <c r="GF397" s="110"/>
      <c r="GG397" s="110"/>
      <c r="GH397" s="110"/>
      <c r="GI397" s="110"/>
      <c r="GJ397" s="110"/>
      <c r="GK397" s="110"/>
      <c r="GL397" s="110"/>
      <c r="GM397" s="110"/>
      <c r="GN397" s="110"/>
      <c r="GO397" s="110"/>
      <c r="GP397" s="110"/>
      <c r="GQ397" s="110"/>
      <c r="GR397" s="110"/>
      <c r="GS397" s="110"/>
      <c r="GT397" s="110"/>
      <c r="GU397" s="110"/>
      <c r="GV397" s="110"/>
      <c r="GW397" s="110"/>
      <c r="GX397" s="110"/>
      <c r="GY397" s="110"/>
      <c r="GZ397" s="110"/>
      <c r="HA397" s="110"/>
      <c r="HB397" s="110"/>
      <c r="HC397" s="110"/>
      <c r="HD397" s="110"/>
      <c r="HE397" s="110"/>
      <c r="HF397" s="110"/>
      <c r="HG397" s="110"/>
      <c r="HH397" s="110"/>
      <c r="HI397" s="110"/>
      <c r="HJ397" s="110"/>
      <c r="HK397" s="242"/>
      <c r="HL397" s="242"/>
      <c r="HM397" s="242"/>
      <c r="HN397" s="242"/>
      <c r="HO397" s="242"/>
      <c r="HP397" s="242"/>
      <c r="HQ397" s="242"/>
    </row>
    <row r="398" spans="1:225" x14ac:dyDescent="0.2">
      <c r="A398" s="241" t="s">
        <v>192</v>
      </c>
      <c r="B398" s="476" t="s">
        <v>869</v>
      </c>
      <c r="C398" s="326" t="s">
        <v>870</v>
      </c>
      <c r="D398" s="279" t="s">
        <v>871</v>
      </c>
      <c r="E398" s="228"/>
      <c r="F398" s="471">
        <v>27</v>
      </c>
      <c r="G398" s="495"/>
      <c r="H398" s="471">
        <v>10</v>
      </c>
      <c r="I398" s="471">
        <v>74</v>
      </c>
      <c r="J398" s="471">
        <v>229</v>
      </c>
      <c r="K398" s="471">
        <v>10</v>
      </c>
      <c r="L398" s="471">
        <v>1</v>
      </c>
      <c r="M398" s="471">
        <v>2</v>
      </c>
      <c r="N398" s="471">
        <v>3</v>
      </c>
      <c r="O398" s="471">
        <v>0</v>
      </c>
      <c r="P398" s="471">
        <v>13</v>
      </c>
      <c r="Q398" s="471">
        <v>0</v>
      </c>
      <c r="R398" s="471">
        <v>162</v>
      </c>
      <c r="S398" s="471">
        <v>38</v>
      </c>
      <c r="T398" s="471">
        <v>0</v>
      </c>
      <c r="U398" s="471">
        <v>7</v>
      </c>
      <c r="V398" s="471">
        <v>135</v>
      </c>
      <c r="W398" s="471">
        <v>16</v>
      </c>
      <c r="X398" s="471">
        <v>17</v>
      </c>
      <c r="Y398" s="471">
        <v>303</v>
      </c>
      <c r="Z398" s="471">
        <v>0</v>
      </c>
      <c r="AA398" s="471">
        <v>8</v>
      </c>
      <c r="AB398" s="496">
        <v>1055</v>
      </c>
      <c r="AC398" s="488">
        <v>1</v>
      </c>
      <c r="AD398" s="488">
        <v>1</v>
      </c>
      <c r="AE398" s="471">
        <v>0</v>
      </c>
      <c r="AF398" s="471">
        <v>0</v>
      </c>
      <c r="AG398" s="471">
        <v>0</v>
      </c>
      <c r="AH398" s="471">
        <v>0</v>
      </c>
      <c r="AI398" s="471">
        <v>0</v>
      </c>
      <c r="AJ398" s="471">
        <v>0</v>
      </c>
      <c r="AK398" s="471">
        <v>0</v>
      </c>
      <c r="AL398" s="471">
        <v>0</v>
      </c>
      <c r="AM398" s="496">
        <v>0</v>
      </c>
      <c r="AN398" s="471">
        <v>0</v>
      </c>
      <c r="AO398" s="471">
        <v>0</v>
      </c>
      <c r="AP398" s="471">
        <v>0</v>
      </c>
      <c r="AQ398" s="471">
        <v>0</v>
      </c>
      <c r="AR398" s="471">
        <v>0</v>
      </c>
      <c r="AS398" s="471">
        <v>0</v>
      </c>
      <c r="AT398" s="471">
        <v>0</v>
      </c>
      <c r="AU398" s="471">
        <v>0</v>
      </c>
      <c r="AV398" s="496">
        <v>0</v>
      </c>
      <c r="AW398" s="471">
        <v>120</v>
      </c>
      <c r="AX398" s="471">
        <v>41</v>
      </c>
      <c r="AY398" s="471">
        <v>15</v>
      </c>
      <c r="AZ398" s="471">
        <v>8</v>
      </c>
      <c r="BA398" s="471">
        <v>1</v>
      </c>
      <c r="BB398" s="471">
        <v>0</v>
      </c>
      <c r="BC398" s="471">
        <v>0</v>
      </c>
      <c r="BD398" s="471">
        <v>0</v>
      </c>
      <c r="BE398" s="496">
        <v>185</v>
      </c>
      <c r="BF398" s="471">
        <v>102</v>
      </c>
      <c r="BG398" s="471">
        <v>36</v>
      </c>
      <c r="BH398" s="471">
        <v>15</v>
      </c>
      <c r="BI398" s="471">
        <v>6</v>
      </c>
      <c r="BJ398" s="471">
        <v>2</v>
      </c>
      <c r="BK398" s="471">
        <v>1</v>
      </c>
      <c r="BL398" s="471">
        <v>0</v>
      </c>
      <c r="BM398" s="471">
        <v>0</v>
      </c>
      <c r="BN398" s="496">
        <v>162</v>
      </c>
      <c r="BO398" s="471">
        <v>120</v>
      </c>
      <c r="BP398" s="471">
        <v>41</v>
      </c>
      <c r="BQ398" s="471">
        <v>15</v>
      </c>
      <c r="BR398" s="471">
        <v>8</v>
      </c>
      <c r="BS398" s="471">
        <v>1</v>
      </c>
      <c r="BT398" s="471">
        <v>0</v>
      </c>
      <c r="BU398" s="471">
        <v>0</v>
      </c>
      <c r="BV398" s="471">
        <v>0</v>
      </c>
      <c r="BW398" s="496">
        <v>185</v>
      </c>
      <c r="BX398" s="471">
        <v>102</v>
      </c>
      <c r="BY398" s="471">
        <v>36</v>
      </c>
      <c r="BZ398" s="471">
        <v>15</v>
      </c>
      <c r="CA398" s="471">
        <v>6</v>
      </c>
      <c r="CB398" s="471">
        <v>2</v>
      </c>
      <c r="CC398" s="471">
        <v>1</v>
      </c>
      <c r="CD398" s="471">
        <v>0</v>
      </c>
      <c r="CE398" s="471">
        <v>0</v>
      </c>
      <c r="CF398" s="496">
        <v>162</v>
      </c>
      <c r="CG398" s="33"/>
      <c r="CH398" s="33"/>
      <c r="CI398" s="33"/>
      <c r="CJ398" s="110"/>
      <c r="CK398" s="110"/>
      <c r="CL398" s="110"/>
      <c r="CM398" s="110"/>
      <c r="CN398" s="110"/>
      <c r="CO398" s="67"/>
      <c r="CP398" s="67"/>
      <c r="CQ398" s="67"/>
      <c r="CR398" s="67"/>
      <c r="CS398" s="67"/>
      <c r="CT398" s="67"/>
      <c r="CU398" s="67"/>
      <c r="CV398" s="67"/>
      <c r="CW398" s="67"/>
      <c r="CX398" s="67"/>
      <c r="CY398" s="67"/>
      <c r="CZ398" s="67"/>
      <c r="DA398" s="67"/>
      <c r="DB398" s="67"/>
      <c r="DC398" s="67"/>
      <c r="DD398" s="67"/>
      <c r="DE398" s="67"/>
      <c r="DF398" s="67"/>
      <c r="DG398" s="67"/>
      <c r="DH398" s="67"/>
      <c r="DI398" s="67"/>
      <c r="DJ398" s="67"/>
      <c r="DK398" s="67"/>
      <c r="DL398" s="67"/>
      <c r="DM398" s="67"/>
      <c r="DN398" s="67"/>
      <c r="DO398" s="67"/>
      <c r="DP398" s="67"/>
      <c r="DQ398" s="67"/>
      <c r="DR398" s="67"/>
      <c r="DS398" s="67"/>
      <c r="DT398" s="67"/>
      <c r="DU398" s="67"/>
      <c r="DV398" s="67"/>
      <c r="DW398" s="67"/>
      <c r="DX398" s="67"/>
      <c r="DY398" s="67"/>
      <c r="DZ398" s="67"/>
      <c r="EA398" s="67"/>
      <c r="EB398" s="67"/>
      <c r="EC398" s="67"/>
      <c r="ED398" s="67"/>
      <c r="EE398" s="67"/>
      <c r="EF398" s="67"/>
      <c r="EG398" s="67"/>
      <c r="EH398" s="67"/>
      <c r="EI398" s="67"/>
      <c r="EJ398" s="67"/>
      <c r="EK398" s="67"/>
      <c r="EL398" s="67"/>
      <c r="EM398" s="67"/>
      <c r="EN398" s="67"/>
      <c r="EO398" s="67"/>
      <c r="EP398" s="67"/>
      <c r="EQ398" s="67"/>
      <c r="ER398" s="67"/>
      <c r="ES398" s="67"/>
      <c r="ET398" s="67"/>
      <c r="EU398" s="67"/>
      <c r="EV398" s="67"/>
      <c r="EW398" s="67"/>
      <c r="EX398" s="67"/>
      <c r="EY398" s="67"/>
      <c r="EZ398" s="67"/>
      <c r="FA398" s="67"/>
      <c r="FB398" s="67"/>
      <c r="FC398" s="67"/>
      <c r="FD398" s="67"/>
      <c r="FE398" s="67"/>
      <c r="FF398" s="67"/>
      <c r="FG398" s="67"/>
      <c r="FH398" s="67"/>
      <c r="FI398" s="67"/>
      <c r="FJ398" s="67"/>
      <c r="FK398" s="67"/>
      <c r="FL398" s="67"/>
      <c r="FM398" s="67"/>
      <c r="FN398" s="67"/>
      <c r="FO398" s="67"/>
      <c r="FP398" s="67"/>
      <c r="FQ398" s="67"/>
      <c r="FR398" s="67"/>
      <c r="FS398" s="67"/>
      <c r="FT398" s="67"/>
      <c r="FU398" s="67"/>
      <c r="FV398" s="67"/>
      <c r="FW398" s="67"/>
      <c r="FX398" s="67"/>
      <c r="FY398" s="110"/>
      <c r="FZ398" s="110"/>
      <c r="GA398" s="110"/>
      <c r="GB398" s="110"/>
      <c r="GC398" s="110"/>
      <c r="GD398" s="110"/>
      <c r="GE398" s="110"/>
      <c r="GF398" s="110"/>
      <c r="GG398" s="110"/>
      <c r="GH398" s="110"/>
      <c r="GI398" s="110"/>
      <c r="GJ398" s="110"/>
      <c r="GK398" s="110"/>
      <c r="GL398" s="110"/>
      <c r="GM398" s="110"/>
      <c r="GN398" s="110"/>
      <c r="GO398" s="110"/>
      <c r="GP398" s="110"/>
      <c r="GQ398" s="110"/>
      <c r="GR398" s="110"/>
      <c r="GS398" s="110"/>
      <c r="GT398" s="110"/>
      <c r="GU398" s="110"/>
      <c r="GV398" s="110"/>
      <c r="GW398" s="110"/>
      <c r="GX398" s="110"/>
      <c r="GY398" s="110"/>
      <c r="GZ398" s="110"/>
      <c r="HA398" s="110"/>
      <c r="HB398" s="110"/>
      <c r="HC398" s="110"/>
      <c r="HD398" s="110"/>
      <c r="HE398" s="110"/>
      <c r="HF398" s="110"/>
      <c r="HG398" s="110"/>
      <c r="HH398" s="110"/>
      <c r="HI398" s="110"/>
      <c r="HJ398" s="110"/>
      <c r="HK398" s="242"/>
      <c r="HL398" s="242"/>
      <c r="HM398" s="242"/>
      <c r="HN398" s="242"/>
      <c r="HO398" s="242"/>
      <c r="HP398" s="242"/>
      <c r="HQ398" s="242"/>
    </row>
    <row r="399" spans="1:225" x14ac:dyDescent="0.2">
      <c r="A399" s="241" t="s">
        <v>193</v>
      </c>
      <c r="B399" s="476" t="s">
        <v>872</v>
      </c>
      <c r="C399" s="326" t="s">
        <v>782</v>
      </c>
      <c r="D399" s="279" t="s">
        <v>194</v>
      </c>
      <c r="E399" s="228"/>
      <c r="F399" s="471">
        <v>3</v>
      </c>
      <c r="G399" s="495"/>
      <c r="H399" s="471">
        <v>3</v>
      </c>
      <c r="I399" s="471">
        <v>54</v>
      </c>
      <c r="J399" s="471">
        <v>169</v>
      </c>
      <c r="K399" s="471">
        <v>2</v>
      </c>
      <c r="L399" s="471">
        <v>2</v>
      </c>
      <c r="M399" s="471">
        <v>5</v>
      </c>
      <c r="N399" s="471">
        <v>2</v>
      </c>
      <c r="O399" s="471">
        <v>0</v>
      </c>
      <c r="P399" s="471">
        <v>2</v>
      </c>
      <c r="Q399" s="471">
        <v>4</v>
      </c>
      <c r="R399" s="471">
        <v>101</v>
      </c>
      <c r="S399" s="471">
        <v>0</v>
      </c>
      <c r="T399" s="471">
        <v>0</v>
      </c>
      <c r="U399" s="471">
        <v>0</v>
      </c>
      <c r="V399" s="471">
        <v>19</v>
      </c>
      <c r="W399" s="471">
        <v>3</v>
      </c>
      <c r="X399" s="471">
        <v>14</v>
      </c>
      <c r="Y399" s="471">
        <v>118</v>
      </c>
      <c r="Z399" s="471">
        <v>2</v>
      </c>
      <c r="AA399" s="471">
        <v>10</v>
      </c>
      <c r="AB399" s="496">
        <v>513</v>
      </c>
      <c r="AC399" s="488">
        <v>2</v>
      </c>
      <c r="AD399" s="488">
        <v>2</v>
      </c>
      <c r="AE399" s="471">
        <v>0</v>
      </c>
      <c r="AF399" s="471">
        <v>0</v>
      </c>
      <c r="AG399" s="471">
        <v>4</v>
      </c>
      <c r="AH399" s="471">
        <v>0</v>
      </c>
      <c r="AI399" s="471">
        <v>0</v>
      </c>
      <c r="AJ399" s="471">
        <v>0</v>
      </c>
      <c r="AK399" s="471">
        <v>0</v>
      </c>
      <c r="AL399" s="471">
        <v>0</v>
      </c>
      <c r="AM399" s="496">
        <v>4</v>
      </c>
      <c r="AN399" s="471">
        <v>0</v>
      </c>
      <c r="AO399" s="471">
        <v>0</v>
      </c>
      <c r="AP399" s="471">
        <v>4</v>
      </c>
      <c r="AQ399" s="471">
        <v>0</v>
      </c>
      <c r="AR399" s="471">
        <v>0</v>
      </c>
      <c r="AS399" s="471">
        <v>0</v>
      </c>
      <c r="AT399" s="471">
        <v>0</v>
      </c>
      <c r="AU399" s="471">
        <v>0</v>
      </c>
      <c r="AV399" s="496">
        <v>4</v>
      </c>
      <c r="AW399" s="471">
        <v>7</v>
      </c>
      <c r="AX399" s="471">
        <v>40</v>
      </c>
      <c r="AY399" s="471">
        <v>40</v>
      </c>
      <c r="AZ399" s="471">
        <v>43</v>
      </c>
      <c r="BA399" s="471">
        <v>13</v>
      </c>
      <c r="BB399" s="471">
        <v>0</v>
      </c>
      <c r="BC399" s="471">
        <v>1</v>
      </c>
      <c r="BD399" s="471">
        <v>0</v>
      </c>
      <c r="BE399" s="496">
        <v>144</v>
      </c>
      <c r="BF399" s="471">
        <v>6</v>
      </c>
      <c r="BG399" s="471">
        <v>27</v>
      </c>
      <c r="BH399" s="471">
        <v>28</v>
      </c>
      <c r="BI399" s="471">
        <v>32</v>
      </c>
      <c r="BJ399" s="471">
        <v>7</v>
      </c>
      <c r="BK399" s="471">
        <v>0</v>
      </c>
      <c r="BL399" s="471">
        <v>1</v>
      </c>
      <c r="BM399" s="471">
        <v>0</v>
      </c>
      <c r="BN399" s="496">
        <v>101</v>
      </c>
      <c r="BO399" s="471">
        <v>7</v>
      </c>
      <c r="BP399" s="471">
        <v>40</v>
      </c>
      <c r="BQ399" s="471">
        <v>44</v>
      </c>
      <c r="BR399" s="471">
        <v>43</v>
      </c>
      <c r="BS399" s="471">
        <v>13</v>
      </c>
      <c r="BT399" s="471">
        <v>0</v>
      </c>
      <c r="BU399" s="471">
        <v>1</v>
      </c>
      <c r="BV399" s="471">
        <v>0</v>
      </c>
      <c r="BW399" s="496">
        <v>148</v>
      </c>
      <c r="BX399" s="471">
        <v>6</v>
      </c>
      <c r="BY399" s="471">
        <v>27</v>
      </c>
      <c r="BZ399" s="471">
        <v>32</v>
      </c>
      <c r="CA399" s="471">
        <v>32</v>
      </c>
      <c r="CB399" s="471">
        <v>7</v>
      </c>
      <c r="CC399" s="471">
        <v>0</v>
      </c>
      <c r="CD399" s="471">
        <v>1</v>
      </c>
      <c r="CE399" s="471">
        <v>0</v>
      </c>
      <c r="CF399" s="496">
        <v>105</v>
      </c>
      <c r="CG399" s="33"/>
      <c r="CH399" s="33"/>
      <c r="CI399" s="33"/>
      <c r="CJ399" s="110"/>
      <c r="CK399" s="110"/>
      <c r="CL399" s="110"/>
      <c r="CM399" s="110"/>
      <c r="CN399" s="110"/>
      <c r="CO399" s="67"/>
      <c r="CP399" s="67"/>
      <c r="CQ399" s="67"/>
      <c r="CR399" s="67"/>
      <c r="CS399" s="67"/>
      <c r="CT399" s="67"/>
      <c r="CU399" s="67"/>
      <c r="CV399" s="67"/>
      <c r="CW399" s="67"/>
      <c r="CX399" s="67"/>
      <c r="CY399" s="67"/>
      <c r="CZ399" s="67"/>
      <c r="DA399" s="67"/>
      <c r="DB399" s="67"/>
      <c r="DC399" s="67"/>
      <c r="DD399" s="67"/>
      <c r="DE399" s="67"/>
      <c r="DF399" s="67"/>
      <c r="DG399" s="67"/>
      <c r="DH399" s="67"/>
      <c r="DI399" s="67"/>
      <c r="DJ399" s="67"/>
      <c r="DK399" s="67"/>
      <c r="DL399" s="67"/>
      <c r="DM399" s="67"/>
      <c r="DN399" s="67"/>
      <c r="DO399" s="67"/>
      <c r="DP399" s="67"/>
      <c r="DQ399" s="67"/>
      <c r="DR399" s="67"/>
      <c r="DS399" s="67"/>
      <c r="DT399" s="67"/>
      <c r="DU399" s="67"/>
      <c r="DV399" s="67"/>
      <c r="DW399" s="67"/>
      <c r="DX399" s="67"/>
      <c r="DY399" s="67"/>
      <c r="DZ399" s="67"/>
      <c r="EA399" s="67"/>
      <c r="EB399" s="67"/>
      <c r="EC399" s="67"/>
      <c r="ED399" s="67"/>
      <c r="EE399" s="67"/>
      <c r="EF399" s="67"/>
      <c r="EG399" s="67"/>
      <c r="EH399" s="67"/>
      <c r="EI399" s="67"/>
      <c r="EJ399" s="67"/>
      <c r="EK399" s="67"/>
      <c r="EL399" s="67"/>
      <c r="EM399" s="67"/>
      <c r="EN399" s="67"/>
      <c r="EO399" s="67"/>
      <c r="EP399" s="67"/>
      <c r="EQ399" s="67"/>
      <c r="ER399" s="67"/>
      <c r="ES399" s="67"/>
      <c r="ET399" s="67"/>
      <c r="EU399" s="67"/>
      <c r="EV399" s="67"/>
      <c r="EW399" s="67"/>
      <c r="EX399" s="67"/>
      <c r="EY399" s="67"/>
      <c r="EZ399" s="67"/>
      <c r="FA399" s="67"/>
      <c r="FB399" s="67"/>
      <c r="FC399" s="67"/>
      <c r="FD399" s="67"/>
      <c r="FE399" s="67"/>
      <c r="FF399" s="67"/>
      <c r="FG399" s="67"/>
      <c r="FH399" s="67"/>
      <c r="FI399" s="67"/>
      <c r="FJ399" s="67"/>
      <c r="FK399" s="67"/>
      <c r="FL399" s="67"/>
      <c r="FM399" s="67"/>
      <c r="FN399" s="67"/>
      <c r="FO399" s="67"/>
      <c r="FP399" s="67"/>
      <c r="FQ399" s="67"/>
      <c r="FR399" s="67"/>
      <c r="FS399" s="67"/>
      <c r="FT399" s="67"/>
      <c r="FU399" s="67"/>
      <c r="FV399" s="67"/>
      <c r="FW399" s="67"/>
      <c r="FX399" s="67"/>
      <c r="FY399" s="110"/>
      <c r="FZ399" s="110"/>
      <c r="GA399" s="110"/>
      <c r="GB399" s="110"/>
      <c r="GC399" s="110"/>
      <c r="GD399" s="110"/>
      <c r="GE399" s="110"/>
      <c r="GF399" s="110"/>
      <c r="GG399" s="110"/>
      <c r="GH399" s="110"/>
      <c r="GI399" s="110"/>
      <c r="GJ399" s="110"/>
      <c r="GK399" s="110"/>
      <c r="GL399" s="110"/>
      <c r="GM399" s="110"/>
      <c r="GN399" s="110"/>
      <c r="GO399" s="110"/>
      <c r="GP399" s="110"/>
      <c r="GQ399" s="110"/>
      <c r="GR399" s="110"/>
      <c r="GS399" s="110"/>
      <c r="GT399" s="110"/>
      <c r="GU399" s="110"/>
      <c r="GV399" s="110"/>
      <c r="GW399" s="110"/>
      <c r="GX399" s="110"/>
      <c r="GY399" s="110"/>
      <c r="GZ399" s="110"/>
      <c r="HA399" s="110"/>
      <c r="HB399" s="110"/>
      <c r="HC399" s="110"/>
      <c r="HD399" s="110"/>
      <c r="HE399" s="110"/>
      <c r="HF399" s="110"/>
      <c r="HG399" s="110"/>
      <c r="HH399" s="110"/>
      <c r="HI399" s="110"/>
      <c r="HJ399" s="110"/>
      <c r="HK399" s="242"/>
      <c r="HL399" s="242"/>
      <c r="HM399" s="242"/>
      <c r="HN399" s="242"/>
      <c r="HO399" s="242"/>
      <c r="HP399" s="242"/>
      <c r="HQ399" s="242"/>
    </row>
    <row r="400" spans="1:225" x14ac:dyDescent="0.2">
      <c r="A400" s="241" t="s">
        <v>195</v>
      </c>
      <c r="B400" s="476" t="s">
        <v>873</v>
      </c>
      <c r="C400" s="326" t="s">
        <v>786</v>
      </c>
      <c r="D400" s="279" t="s">
        <v>874</v>
      </c>
      <c r="E400" s="228"/>
      <c r="F400" s="471">
        <v>62</v>
      </c>
      <c r="G400" s="495"/>
      <c r="H400" s="471">
        <v>26</v>
      </c>
      <c r="I400" s="471">
        <v>164</v>
      </c>
      <c r="J400" s="471">
        <v>527</v>
      </c>
      <c r="K400" s="471">
        <v>26</v>
      </c>
      <c r="L400" s="471">
        <v>6</v>
      </c>
      <c r="M400" s="471">
        <v>16</v>
      </c>
      <c r="N400" s="471">
        <v>1</v>
      </c>
      <c r="O400" s="471">
        <v>29</v>
      </c>
      <c r="P400" s="471">
        <v>9</v>
      </c>
      <c r="Q400" s="471">
        <v>67</v>
      </c>
      <c r="R400" s="471">
        <v>1401</v>
      </c>
      <c r="S400" s="471">
        <v>0</v>
      </c>
      <c r="T400" s="471">
        <v>0</v>
      </c>
      <c r="U400" s="471">
        <v>2</v>
      </c>
      <c r="V400" s="471">
        <v>4</v>
      </c>
      <c r="W400" s="471">
        <v>46</v>
      </c>
      <c r="X400" s="471">
        <v>4</v>
      </c>
      <c r="Y400" s="471">
        <v>412</v>
      </c>
      <c r="Z400" s="471">
        <v>0</v>
      </c>
      <c r="AA400" s="471">
        <v>4</v>
      </c>
      <c r="AB400" s="496">
        <v>2806</v>
      </c>
      <c r="AC400" s="488">
        <v>1</v>
      </c>
      <c r="AD400" s="488">
        <v>1</v>
      </c>
      <c r="AE400" s="471">
        <v>33</v>
      </c>
      <c r="AF400" s="471">
        <v>18</v>
      </c>
      <c r="AG400" s="471">
        <v>2</v>
      </c>
      <c r="AH400" s="471">
        <v>9</v>
      </c>
      <c r="AI400" s="471">
        <v>0</v>
      </c>
      <c r="AJ400" s="471">
        <v>0</v>
      </c>
      <c r="AK400" s="471">
        <v>1</v>
      </c>
      <c r="AL400" s="471">
        <v>4</v>
      </c>
      <c r="AM400" s="496">
        <v>67</v>
      </c>
      <c r="AN400" s="471">
        <v>33</v>
      </c>
      <c r="AO400" s="471">
        <v>18</v>
      </c>
      <c r="AP400" s="471">
        <v>2</v>
      </c>
      <c r="AQ400" s="471">
        <v>9</v>
      </c>
      <c r="AR400" s="471">
        <v>0</v>
      </c>
      <c r="AS400" s="471">
        <v>0</v>
      </c>
      <c r="AT400" s="471">
        <v>1</v>
      </c>
      <c r="AU400" s="471">
        <v>4</v>
      </c>
      <c r="AV400" s="496">
        <v>67</v>
      </c>
      <c r="AW400" s="471">
        <v>1129</v>
      </c>
      <c r="AX400" s="471">
        <v>318</v>
      </c>
      <c r="AY400" s="471">
        <v>159</v>
      </c>
      <c r="AZ400" s="471">
        <v>55</v>
      </c>
      <c r="BA400" s="471">
        <v>10</v>
      </c>
      <c r="BB400" s="471">
        <v>2</v>
      </c>
      <c r="BC400" s="471">
        <v>0</v>
      </c>
      <c r="BD400" s="471">
        <v>0</v>
      </c>
      <c r="BE400" s="496">
        <v>1673</v>
      </c>
      <c r="BF400" s="471">
        <v>918</v>
      </c>
      <c r="BG400" s="471">
        <v>278</v>
      </c>
      <c r="BH400" s="471">
        <v>143</v>
      </c>
      <c r="BI400" s="471">
        <v>55</v>
      </c>
      <c r="BJ400" s="471">
        <v>6</v>
      </c>
      <c r="BK400" s="471">
        <v>1</v>
      </c>
      <c r="BL400" s="471">
        <v>0</v>
      </c>
      <c r="BM400" s="471">
        <v>0</v>
      </c>
      <c r="BN400" s="496">
        <v>1401</v>
      </c>
      <c r="BO400" s="471">
        <v>1162</v>
      </c>
      <c r="BP400" s="471">
        <v>336</v>
      </c>
      <c r="BQ400" s="471">
        <v>161</v>
      </c>
      <c r="BR400" s="471">
        <v>64</v>
      </c>
      <c r="BS400" s="471">
        <v>10</v>
      </c>
      <c r="BT400" s="471">
        <v>2</v>
      </c>
      <c r="BU400" s="471">
        <v>1</v>
      </c>
      <c r="BV400" s="471">
        <v>4</v>
      </c>
      <c r="BW400" s="496">
        <v>1740</v>
      </c>
      <c r="BX400" s="471">
        <v>951</v>
      </c>
      <c r="BY400" s="471">
        <v>296</v>
      </c>
      <c r="BZ400" s="471">
        <v>145</v>
      </c>
      <c r="CA400" s="471">
        <v>64</v>
      </c>
      <c r="CB400" s="471">
        <v>6</v>
      </c>
      <c r="CC400" s="471">
        <v>1</v>
      </c>
      <c r="CD400" s="471">
        <v>1</v>
      </c>
      <c r="CE400" s="471">
        <v>4</v>
      </c>
      <c r="CF400" s="496">
        <v>1468</v>
      </c>
      <c r="CG400" s="33"/>
      <c r="CH400" s="33"/>
      <c r="CI400" s="33"/>
      <c r="CJ400" s="110"/>
      <c r="CK400" s="110"/>
      <c r="CL400" s="110"/>
      <c r="CM400" s="110"/>
      <c r="CN400" s="110"/>
      <c r="CO400" s="67"/>
      <c r="CP400" s="67"/>
      <c r="CQ400" s="67"/>
      <c r="CR400" s="67"/>
      <c r="CS400" s="67"/>
      <c r="CT400" s="67"/>
      <c r="CU400" s="67"/>
      <c r="CV400" s="67"/>
      <c r="CW400" s="67"/>
      <c r="CX400" s="67"/>
      <c r="CY400" s="67"/>
      <c r="CZ400" s="67"/>
      <c r="DA400" s="67"/>
      <c r="DB400" s="67"/>
      <c r="DC400" s="67"/>
      <c r="DD400" s="67"/>
      <c r="DE400" s="67"/>
      <c r="DF400" s="67"/>
      <c r="DG400" s="67"/>
      <c r="DH400" s="67"/>
      <c r="DI400" s="67"/>
      <c r="DJ400" s="67"/>
      <c r="DK400" s="67"/>
      <c r="DL400" s="67"/>
      <c r="DM400" s="67"/>
      <c r="DN400" s="67"/>
      <c r="DO400" s="67"/>
      <c r="DP400" s="67"/>
      <c r="DQ400" s="67"/>
      <c r="DR400" s="67"/>
      <c r="DS400" s="67"/>
      <c r="DT400" s="67"/>
      <c r="DU400" s="67"/>
      <c r="DV400" s="67"/>
      <c r="DW400" s="67"/>
      <c r="DX400" s="67"/>
      <c r="DY400" s="67"/>
      <c r="DZ400" s="67"/>
      <c r="EA400" s="67"/>
      <c r="EB400" s="67"/>
      <c r="EC400" s="67"/>
      <c r="ED400" s="67"/>
      <c r="EE400" s="67"/>
      <c r="EF400" s="67"/>
      <c r="EG400" s="67"/>
      <c r="EH400" s="67"/>
      <c r="EI400" s="67"/>
      <c r="EJ400" s="67"/>
      <c r="EK400" s="67"/>
      <c r="EL400" s="67"/>
      <c r="EM400" s="67"/>
      <c r="EN400" s="67"/>
      <c r="EO400" s="67"/>
      <c r="EP400" s="67"/>
      <c r="EQ400" s="67"/>
      <c r="ER400" s="67"/>
      <c r="ES400" s="67"/>
      <c r="ET400" s="67"/>
      <c r="EU400" s="67"/>
      <c r="EV400" s="67"/>
      <c r="EW400" s="67"/>
      <c r="EX400" s="67"/>
      <c r="EY400" s="67"/>
      <c r="EZ400" s="67"/>
      <c r="FA400" s="67"/>
      <c r="FB400" s="67"/>
      <c r="FC400" s="67"/>
      <c r="FD400" s="67"/>
      <c r="FE400" s="67"/>
      <c r="FF400" s="67"/>
      <c r="FG400" s="67"/>
      <c r="FH400" s="67"/>
      <c r="FI400" s="67"/>
      <c r="FJ400" s="67"/>
      <c r="FK400" s="67"/>
      <c r="FL400" s="67"/>
      <c r="FM400" s="67"/>
      <c r="FN400" s="67"/>
      <c r="FO400" s="67"/>
      <c r="FP400" s="67"/>
      <c r="FQ400" s="67"/>
      <c r="FR400" s="67"/>
      <c r="FS400" s="67"/>
      <c r="FT400" s="67"/>
      <c r="FU400" s="67"/>
      <c r="FV400" s="67"/>
      <c r="FW400" s="67"/>
      <c r="FX400" s="67"/>
      <c r="FY400" s="110"/>
      <c r="FZ400" s="110"/>
      <c r="GA400" s="110"/>
      <c r="GB400" s="110"/>
      <c r="GC400" s="110"/>
      <c r="GD400" s="110"/>
      <c r="GE400" s="110"/>
      <c r="GF400" s="110"/>
      <c r="GG400" s="110"/>
      <c r="GH400" s="110"/>
      <c r="GI400" s="110"/>
      <c r="GJ400" s="110"/>
      <c r="GK400" s="110"/>
      <c r="GL400" s="110"/>
      <c r="GM400" s="110"/>
      <c r="GN400" s="110"/>
      <c r="GO400" s="110"/>
      <c r="GP400" s="110"/>
      <c r="GQ400" s="110"/>
      <c r="GR400" s="110"/>
      <c r="GS400" s="110"/>
      <c r="GT400" s="110"/>
      <c r="GU400" s="110"/>
      <c r="GV400" s="110"/>
      <c r="GW400" s="110"/>
      <c r="GX400" s="110"/>
      <c r="GY400" s="110"/>
      <c r="GZ400" s="110"/>
      <c r="HA400" s="110"/>
      <c r="HB400" s="110"/>
      <c r="HC400" s="110"/>
      <c r="HD400" s="110"/>
      <c r="HE400" s="110"/>
      <c r="HF400" s="110"/>
      <c r="HG400" s="110"/>
      <c r="HH400" s="110"/>
      <c r="HI400" s="110"/>
      <c r="HJ400" s="110"/>
      <c r="HK400" s="242"/>
      <c r="HL400" s="242"/>
      <c r="HM400" s="242"/>
      <c r="HN400" s="242"/>
      <c r="HO400" s="242"/>
      <c r="HP400" s="242"/>
      <c r="HQ400" s="242"/>
    </row>
    <row r="401" spans="1:225" x14ac:dyDescent="0.2">
      <c r="A401" s="241" t="s">
        <v>196</v>
      </c>
      <c r="B401" s="476" t="s">
        <v>875</v>
      </c>
      <c r="C401" s="326" t="s">
        <v>786</v>
      </c>
      <c r="D401" s="279" t="s">
        <v>197</v>
      </c>
      <c r="E401" s="228"/>
      <c r="F401" s="471">
        <v>57</v>
      </c>
      <c r="G401" s="495"/>
      <c r="H401" s="471">
        <v>3</v>
      </c>
      <c r="I401" s="471">
        <v>87</v>
      </c>
      <c r="J401" s="471">
        <v>181</v>
      </c>
      <c r="K401" s="471">
        <v>10</v>
      </c>
      <c r="L401" s="471">
        <v>1</v>
      </c>
      <c r="M401" s="471">
        <v>10</v>
      </c>
      <c r="N401" s="471">
        <v>1</v>
      </c>
      <c r="O401" s="471">
        <v>0</v>
      </c>
      <c r="P401" s="471">
        <v>1</v>
      </c>
      <c r="Q401" s="471">
        <v>7</v>
      </c>
      <c r="R401" s="471">
        <v>46</v>
      </c>
      <c r="S401" s="471">
        <v>0</v>
      </c>
      <c r="T401" s="471">
        <v>0</v>
      </c>
      <c r="U401" s="471">
        <v>0</v>
      </c>
      <c r="V401" s="471">
        <v>0</v>
      </c>
      <c r="W401" s="471">
        <v>0</v>
      </c>
      <c r="X401" s="471">
        <v>43</v>
      </c>
      <c r="Y401" s="471">
        <v>75</v>
      </c>
      <c r="Z401" s="471">
        <v>0</v>
      </c>
      <c r="AA401" s="471">
        <v>61</v>
      </c>
      <c r="AB401" s="496">
        <v>583</v>
      </c>
      <c r="AC401" s="488">
        <v>1</v>
      </c>
      <c r="AD401" s="488">
        <v>1</v>
      </c>
      <c r="AE401" s="471">
        <v>5</v>
      </c>
      <c r="AF401" s="471">
        <v>0</v>
      </c>
      <c r="AG401" s="471">
        <v>0</v>
      </c>
      <c r="AH401" s="471">
        <v>0</v>
      </c>
      <c r="AI401" s="471">
        <v>0</v>
      </c>
      <c r="AJ401" s="471">
        <v>0</v>
      </c>
      <c r="AK401" s="471">
        <v>0</v>
      </c>
      <c r="AL401" s="471">
        <v>2</v>
      </c>
      <c r="AM401" s="496">
        <v>7</v>
      </c>
      <c r="AN401" s="471">
        <v>5</v>
      </c>
      <c r="AO401" s="471">
        <v>0</v>
      </c>
      <c r="AP401" s="471">
        <v>0</v>
      </c>
      <c r="AQ401" s="471">
        <v>0</v>
      </c>
      <c r="AR401" s="471">
        <v>0</v>
      </c>
      <c r="AS401" s="471">
        <v>0</v>
      </c>
      <c r="AT401" s="471">
        <v>0</v>
      </c>
      <c r="AU401" s="471">
        <v>2</v>
      </c>
      <c r="AV401" s="496">
        <v>7</v>
      </c>
      <c r="AW401" s="471">
        <v>14</v>
      </c>
      <c r="AX401" s="471">
        <v>22</v>
      </c>
      <c r="AY401" s="471">
        <v>8</v>
      </c>
      <c r="AZ401" s="471">
        <v>5</v>
      </c>
      <c r="BA401" s="471">
        <v>2</v>
      </c>
      <c r="BB401" s="471">
        <v>1</v>
      </c>
      <c r="BC401" s="471">
        <v>0</v>
      </c>
      <c r="BD401" s="471">
        <v>0</v>
      </c>
      <c r="BE401" s="496">
        <v>52</v>
      </c>
      <c r="BF401" s="471">
        <v>13</v>
      </c>
      <c r="BG401" s="471">
        <v>20</v>
      </c>
      <c r="BH401" s="471">
        <v>7</v>
      </c>
      <c r="BI401" s="471">
        <v>3</v>
      </c>
      <c r="BJ401" s="471">
        <v>2</v>
      </c>
      <c r="BK401" s="471">
        <v>1</v>
      </c>
      <c r="BL401" s="471">
        <v>0</v>
      </c>
      <c r="BM401" s="471">
        <v>0</v>
      </c>
      <c r="BN401" s="496">
        <v>46</v>
      </c>
      <c r="BO401" s="471">
        <v>19</v>
      </c>
      <c r="BP401" s="471">
        <v>22</v>
      </c>
      <c r="BQ401" s="471">
        <v>8</v>
      </c>
      <c r="BR401" s="471">
        <v>5</v>
      </c>
      <c r="BS401" s="471">
        <v>2</v>
      </c>
      <c r="BT401" s="471">
        <v>1</v>
      </c>
      <c r="BU401" s="471">
        <v>0</v>
      </c>
      <c r="BV401" s="471">
        <v>2</v>
      </c>
      <c r="BW401" s="496">
        <v>59</v>
      </c>
      <c r="BX401" s="471">
        <v>18</v>
      </c>
      <c r="BY401" s="471">
        <v>20</v>
      </c>
      <c r="BZ401" s="471">
        <v>7</v>
      </c>
      <c r="CA401" s="471">
        <v>3</v>
      </c>
      <c r="CB401" s="471">
        <v>2</v>
      </c>
      <c r="CC401" s="471">
        <v>1</v>
      </c>
      <c r="CD401" s="471">
        <v>0</v>
      </c>
      <c r="CE401" s="471">
        <v>2</v>
      </c>
      <c r="CF401" s="496">
        <v>53</v>
      </c>
      <c r="CG401" s="33"/>
      <c r="CH401" s="33"/>
      <c r="CI401" s="33"/>
      <c r="CJ401" s="110"/>
      <c r="CK401" s="110"/>
      <c r="CL401" s="110"/>
      <c r="CM401" s="110"/>
      <c r="CN401" s="110"/>
      <c r="CO401" s="67"/>
      <c r="CP401" s="67"/>
      <c r="CQ401" s="67"/>
      <c r="CR401" s="67"/>
      <c r="CS401" s="67"/>
      <c r="CT401" s="67"/>
      <c r="CU401" s="67"/>
      <c r="CV401" s="67"/>
      <c r="CW401" s="67"/>
      <c r="CX401" s="67"/>
      <c r="CY401" s="67"/>
      <c r="CZ401" s="67"/>
      <c r="DA401" s="67"/>
      <c r="DB401" s="67"/>
      <c r="DC401" s="67"/>
      <c r="DD401" s="67"/>
      <c r="DE401" s="67"/>
      <c r="DF401" s="67"/>
      <c r="DG401" s="67"/>
      <c r="DH401" s="67"/>
      <c r="DI401" s="67"/>
      <c r="DJ401" s="67"/>
      <c r="DK401" s="67"/>
      <c r="DL401" s="67"/>
      <c r="DM401" s="67"/>
      <c r="DN401" s="67"/>
      <c r="DO401" s="67"/>
      <c r="DP401" s="67"/>
      <c r="DQ401" s="67"/>
      <c r="DR401" s="67"/>
      <c r="DS401" s="67"/>
      <c r="DT401" s="67"/>
      <c r="DU401" s="67"/>
      <c r="DV401" s="67"/>
      <c r="DW401" s="67"/>
      <c r="DX401" s="67"/>
      <c r="DY401" s="67"/>
      <c r="DZ401" s="67"/>
      <c r="EA401" s="67"/>
      <c r="EB401" s="67"/>
      <c r="EC401" s="67"/>
      <c r="ED401" s="67"/>
      <c r="EE401" s="67"/>
      <c r="EF401" s="67"/>
      <c r="EG401" s="67"/>
      <c r="EH401" s="67"/>
      <c r="EI401" s="67"/>
      <c r="EJ401" s="67"/>
      <c r="EK401" s="67"/>
      <c r="EL401" s="67"/>
      <c r="EM401" s="67"/>
      <c r="EN401" s="67"/>
      <c r="EO401" s="67"/>
      <c r="EP401" s="67"/>
      <c r="EQ401" s="67"/>
      <c r="ER401" s="67"/>
      <c r="ES401" s="67"/>
      <c r="ET401" s="67"/>
      <c r="EU401" s="67"/>
      <c r="EV401" s="67"/>
      <c r="EW401" s="67"/>
      <c r="EX401" s="67"/>
      <c r="EY401" s="67"/>
      <c r="EZ401" s="67"/>
      <c r="FA401" s="67"/>
      <c r="FB401" s="67"/>
      <c r="FC401" s="67"/>
      <c r="FD401" s="67"/>
      <c r="FE401" s="67"/>
      <c r="FF401" s="67"/>
      <c r="FG401" s="67"/>
      <c r="FH401" s="67"/>
      <c r="FI401" s="67"/>
      <c r="FJ401" s="67"/>
      <c r="FK401" s="67"/>
      <c r="FL401" s="67"/>
      <c r="FM401" s="67"/>
      <c r="FN401" s="67"/>
      <c r="FO401" s="67"/>
      <c r="FP401" s="67"/>
      <c r="FQ401" s="67"/>
      <c r="FR401" s="67"/>
      <c r="FS401" s="67"/>
      <c r="FT401" s="67"/>
      <c r="FU401" s="67"/>
      <c r="FV401" s="67"/>
      <c r="FW401" s="67"/>
      <c r="FX401" s="67"/>
      <c r="FY401" s="110"/>
      <c r="FZ401" s="110"/>
      <c r="GA401" s="110"/>
      <c r="GB401" s="110"/>
      <c r="GC401" s="110"/>
      <c r="GD401" s="110"/>
      <c r="GE401" s="110"/>
      <c r="GF401" s="110"/>
      <c r="GG401" s="110"/>
      <c r="GH401" s="110"/>
      <c r="GI401" s="110"/>
      <c r="GJ401" s="110"/>
      <c r="GK401" s="110"/>
      <c r="GL401" s="110"/>
      <c r="GM401" s="110"/>
      <c r="GN401" s="110"/>
      <c r="GO401" s="110"/>
      <c r="GP401" s="110"/>
      <c r="GQ401" s="110"/>
      <c r="GR401" s="110"/>
      <c r="GS401" s="110"/>
      <c r="GT401" s="110"/>
      <c r="GU401" s="110"/>
      <c r="GV401" s="110"/>
      <c r="GW401" s="110"/>
      <c r="GX401" s="110"/>
      <c r="GY401" s="110"/>
      <c r="GZ401" s="110"/>
      <c r="HA401" s="110"/>
      <c r="HB401" s="110"/>
      <c r="HC401" s="110"/>
      <c r="HD401" s="110"/>
      <c r="HE401" s="110"/>
      <c r="HF401" s="110"/>
      <c r="HG401" s="110"/>
      <c r="HH401" s="110"/>
      <c r="HI401" s="110"/>
      <c r="HJ401" s="110"/>
      <c r="HK401" s="242"/>
      <c r="HL401" s="242"/>
      <c r="HM401" s="242"/>
      <c r="HN401" s="242"/>
      <c r="HO401" s="242"/>
      <c r="HP401" s="242"/>
      <c r="HQ401" s="242"/>
    </row>
    <row r="402" spans="1:225" x14ac:dyDescent="0.2">
      <c r="A402" s="241" t="s">
        <v>198</v>
      </c>
      <c r="B402" s="476" t="s">
        <v>876</v>
      </c>
      <c r="C402" s="326" t="s">
        <v>794</v>
      </c>
      <c r="D402" s="279" t="s">
        <v>199</v>
      </c>
      <c r="E402" s="228"/>
      <c r="F402" s="471">
        <v>20</v>
      </c>
      <c r="G402" s="495"/>
      <c r="H402" s="471">
        <v>5</v>
      </c>
      <c r="I402" s="471">
        <v>142</v>
      </c>
      <c r="J402" s="471">
        <v>557</v>
      </c>
      <c r="K402" s="471">
        <v>16</v>
      </c>
      <c r="L402" s="471">
        <v>5</v>
      </c>
      <c r="M402" s="471">
        <v>18</v>
      </c>
      <c r="N402" s="471">
        <v>5</v>
      </c>
      <c r="O402" s="471">
        <v>3</v>
      </c>
      <c r="P402" s="471">
        <v>19</v>
      </c>
      <c r="Q402" s="471">
        <v>21</v>
      </c>
      <c r="R402" s="471">
        <v>202</v>
      </c>
      <c r="S402" s="471">
        <v>0</v>
      </c>
      <c r="T402" s="471">
        <v>1</v>
      </c>
      <c r="U402" s="471">
        <v>2</v>
      </c>
      <c r="V402" s="471">
        <v>131</v>
      </c>
      <c r="W402" s="471">
        <v>23</v>
      </c>
      <c r="X402" s="471">
        <v>15</v>
      </c>
      <c r="Y402" s="471">
        <v>603</v>
      </c>
      <c r="Z402" s="471">
        <v>0</v>
      </c>
      <c r="AA402" s="471">
        <v>12</v>
      </c>
      <c r="AB402" s="496">
        <v>1800</v>
      </c>
      <c r="AC402" s="488">
        <v>1</v>
      </c>
      <c r="AD402" s="488">
        <v>1</v>
      </c>
      <c r="AE402" s="471">
        <v>11</v>
      </c>
      <c r="AF402" s="471">
        <v>1</v>
      </c>
      <c r="AG402" s="471">
        <v>1</v>
      </c>
      <c r="AH402" s="471">
        <v>2</v>
      </c>
      <c r="AI402" s="471">
        <v>1</v>
      </c>
      <c r="AJ402" s="471">
        <v>0</v>
      </c>
      <c r="AK402" s="471">
        <v>2</v>
      </c>
      <c r="AL402" s="471">
        <v>3</v>
      </c>
      <c r="AM402" s="496">
        <v>21</v>
      </c>
      <c r="AN402" s="471">
        <v>11</v>
      </c>
      <c r="AO402" s="471">
        <v>1</v>
      </c>
      <c r="AP402" s="471">
        <v>1</v>
      </c>
      <c r="AQ402" s="471">
        <v>2</v>
      </c>
      <c r="AR402" s="471">
        <v>1</v>
      </c>
      <c r="AS402" s="471">
        <v>0</v>
      </c>
      <c r="AT402" s="471">
        <v>2</v>
      </c>
      <c r="AU402" s="471">
        <v>3</v>
      </c>
      <c r="AV402" s="496">
        <v>21</v>
      </c>
      <c r="AW402" s="471">
        <v>184</v>
      </c>
      <c r="AX402" s="471">
        <v>29</v>
      </c>
      <c r="AY402" s="471">
        <v>10</v>
      </c>
      <c r="AZ402" s="471">
        <v>2</v>
      </c>
      <c r="BA402" s="471">
        <v>0</v>
      </c>
      <c r="BB402" s="471">
        <v>0</v>
      </c>
      <c r="BC402" s="471">
        <v>0</v>
      </c>
      <c r="BD402" s="471">
        <v>1</v>
      </c>
      <c r="BE402" s="496">
        <v>226</v>
      </c>
      <c r="BF402" s="471">
        <v>166</v>
      </c>
      <c r="BG402" s="471">
        <v>28</v>
      </c>
      <c r="BH402" s="471">
        <v>6</v>
      </c>
      <c r="BI402" s="471">
        <v>1</v>
      </c>
      <c r="BJ402" s="471">
        <v>0</v>
      </c>
      <c r="BK402" s="471">
        <v>0</v>
      </c>
      <c r="BL402" s="471">
        <v>0</v>
      </c>
      <c r="BM402" s="471">
        <v>1</v>
      </c>
      <c r="BN402" s="496">
        <v>202</v>
      </c>
      <c r="BO402" s="471">
        <v>195</v>
      </c>
      <c r="BP402" s="471">
        <v>30</v>
      </c>
      <c r="BQ402" s="471">
        <v>11</v>
      </c>
      <c r="BR402" s="471">
        <v>4</v>
      </c>
      <c r="BS402" s="471">
        <v>1</v>
      </c>
      <c r="BT402" s="471">
        <v>0</v>
      </c>
      <c r="BU402" s="471">
        <v>2</v>
      </c>
      <c r="BV402" s="471">
        <v>4</v>
      </c>
      <c r="BW402" s="496">
        <v>247</v>
      </c>
      <c r="BX402" s="471">
        <v>177</v>
      </c>
      <c r="BY402" s="471">
        <v>29</v>
      </c>
      <c r="BZ402" s="471">
        <v>7</v>
      </c>
      <c r="CA402" s="471">
        <v>3</v>
      </c>
      <c r="CB402" s="471">
        <v>1</v>
      </c>
      <c r="CC402" s="471">
        <v>0</v>
      </c>
      <c r="CD402" s="471">
        <v>2</v>
      </c>
      <c r="CE402" s="471">
        <v>4</v>
      </c>
      <c r="CF402" s="496">
        <v>223</v>
      </c>
      <c r="CG402" s="33"/>
      <c r="CH402" s="33"/>
      <c r="CI402" s="33"/>
      <c r="CJ402" s="110"/>
      <c r="CK402" s="110"/>
      <c r="CL402" s="110"/>
      <c r="CM402" s="110"/>
      <c r="CN402" s="110"/>
      <c r="CO402" s="67"/>
      <c r="CP402" s="67"/>
      <c r="CQ402" s="67"/>
      <c r="CR402" s="67"/>
      <c r="CS402" s="67"/>
      <c r="CT402" s="67"/>
      <c r="CU402" s="67"/>
      <c r="CV402" s="67"/>
      <c r="CW402" s="67"/>
      <c r="CX402" s="67"/>
      <c r="CY402" s="67"/>
      <c r="CZ402" s="67"/>
      <c r="DA402" s="67"/>
      <c r="DB402" s="67"/>
      <c r="DC402" s="67"/>
      <c r="DD402" s="67"/>
      <c r="DE402" s="67"/>
      <c r="DF402" s="67"/>
      <c r="DG402" s="67"/>
      <c r="DH402" s="67"/>
      <c r="DI402" s="67"/>
      <c r="DJ402" s="67"/>
      <c r="DK402" s="67"/>
      <c r="DL402" s="67"/>
      <c r="DM402" s="67"/>
      <c r="DN402" s="67"/>
      <c r="DO402" s="67"/>
      <c r="DP402" s="67"/>
      <c r="DQ402" s="67"/>
      <c r="DR402" s="67"/>
      <c r="DS402" s="67"/>
      <c r="DT402" s="67"/>
      <c r="DU402" s="67"/>
      <c r="DV402" s="67"/>
      <c r="DW402" s="67"/>
      <c r="DX402" s="67"/>
      <c r="DY402" s="67"/>
      <c r="DZ402" s="67"/>
      <c r="EA402" s="67"/>
      <c r="EB402" s="67"/>
      <c r="EC402" s="67"/>
      <c r="ED402" s="67"/>
      <c r="EE402" s="67"/>
      <c r="EF402" s="67"/>
      <c r="EG402" s="67"/>
      <c r="EH402" s="67"/>
      <c r="EI402" s="67"/>
      <c r="EJ402" s="67"/>
      <c r="EK402" s="67"/>
      <c r="EL402" s="67"/>
      <c r="EM402" s="67"/>
      <c r="EN402" s="67"/>
      <c r="EO402" s="67"/>
      <c r="EP402" s="67"/>
      <c r="EQ402" s="67"/>
      <c r="ER402" s="67"/>
      <c r="ES402" s="67"/>
      <c r="ET402" s="67"/>
      <c r="EU402" s="67"/>
      <c r="EV402" s="67"/>
      <c r="EW402" s="67"/>
      <c r="EX402" s="67"/>
      <c r="EY402" s="67"/>
      <c r="EZ402" s="67"/>
      <c r="FA402" s="67"/>
      <c r="FB402" s="67"/>
      <c r="FC402" s="67"/>
      <c r="FD402" s="67"/>
      <c r="FE402" s="67"/>
      <c r="FF402" s="67"/>
      <c r="FG402" s="67"/>
      <c r="FH402" s="67"/>
      <c r="FI402" s="67"/>
      <c r="FJ402" s="67"/>
      <c r="FK402" s="67"/>
      <c r="FL402" s="67"/>
      <c r="FM402" s="67"/>
      <c r="FN402" s="67"/>
      <c r="FO402" s="67"/>
      <c r="FP402" s="67"/>
      <c r="FQ402" s="67"/>
      <c r="FR402" s="67"/>
      <c r="FS402" s="67"/>
      <c r="FT402" s="67"/>
      <c r="FU402" s="67"/>
      <c r="FV402" s="67"/>
      <c r="FW402" s="67"/>
      <c r="FX402" s="67"/>
      <c r="FY402" s="110"/>
      <c r="FZ402" s="110"/>
      <c r="GA402" s="110"/>
      <c r="GB402" s="110"/>
      <c r="GC402" s="110"/>
      <c r="GD402" s="110"/>
      <c r="GE402" s="110"/>
      <c r="GF402" s="110"/>
      <c r="GG402" s="110"/>
      <c r="GH402" s="110"/>
      <c r="GI402" s="110"/>
      <c r="GJ402" s="110"/>
      <c r="GK402" s="110"/>
      <c r="GL402" s="110"/>
      <c r="GM402" s="110"/>
      <c r="GN402" s="110"/>
      <c r="GO402" s="110"/>
      <c r="GP402" s="110"/>
      <c r="GQ402" s="110"/>
      <c r="GR402" s="110"/>
      <c r="GS402" s="110"/>
      <c r="GT402" s="110"/>
      <c r="GU402" s="110"/>
      <c r="GV402" s="110"/>
      <c r="GW402" s="110"/>
      <c r="GX402" s="110"/>
      <c r="GY402" s="110"/>
      <c r="GZ402" s="110"/>
      <c r="HA402" s="110"/>
      <c r="HB402" s="110"/>
      <c r="HC402" s="110"/>
      <c r="HD402" s="110"/>
      <c r="HE402" s="110"/>
      <c r="HF402" s="110"/>
      <c r="HG402" s="110"/>
      <c r="HH402" s="110"/>
      <c r="HI402" s="110"/>
      <c r="HJ402" s="110"/>
      <c r="HK402" s="242"/>
      <c r="HL402" s="242"/>
      <c r="HM402" s="242"/>
      <c r="HN402" s="242"/>
      <c r="HO402" s="242"/>
      <c r="HP402" s="242"/>
      <c r="HQ402" s="242"/>
    </row>
    <row r="403" spans="1:225" x14ac:dyDescent="0.2">
      <c r="A403" s="241" t="s">
        <v>200</v>
      </c>
      <c r="B403" s="476" t="s">
        <v>877</v>
      </c>
      <c r="C403" s="326" t="s">
        <v>801</v>
      </c>
      <c r="D403" s="279" t="s">
        <v>878</v>
      </c>
      <c r="E403" s="228"/>
      <c r="F403" s="471">
        <v>142</v>
      </c>
      <c r="G403" s="495"/>
      <c r="H403" s="471">
        <v>9</v>
      </c>
      <c r="I403" s="471">
        <v>285</v>
      </c>
      <c r="J403" s="471">
        <v>1089</v>
      </c>
      <c r="K403" s="471">
        <v>9</v>
      </c>
      <c r="L403" s="471">
        <v>13</v>
      </c>
      <c r="M403" s="471">
        <v>23</v>
      </c>
      <c r="N403" s="471">
        <v>9</v>
      </c>
      <c r="O403" s="471">
        <v>0</v>
      </c>
      <c r="P403" s="471">
        <v>4</v>
      </c>
      <c r="Q403" s="471">
        <v>7</v>
      </c>
      <c r="R403" s="471">
        <v>151</v>
      </c>
      <c r="S403" s="471">
        <v>966</v>
      </c>
      <c r="T403" s="471">
        <v>6</v>
      </c>
      <c r="U403" s="471">
        <v>0</v>
      </c>
      <c r="V403" s="471">
        <v>57</v>
      </c>
      <c r="W403" s="471">
        <v>21</v>
      </c>
      <c r="X403" s="471">
        <v>124</v>
      </c>
      <c r="Y403" s="471">
        <v>558</v>
      </c>
      <c r="Z403" s="471">
        <v>0</v>
      </c>
      <c r="AA403" s="471">
        <v>184</v>
      </c>
      <c r="AB403" s="496">
        <v>3657</v>
      </c>
      <c r="AC403" s="488">
        <v>1</v>
      </c>
      <c r="AD403" s="488">
        <v>1</v>
      </c>
      <c r="AE403" s="471">
        <v>0</v>
      </c>
      <c r="AF403" s="471">
        <v>0</v>
      </c>
      <c r="AG403" s="471">
        <v>2</v>
      </c>
      <c r="AH403" s="471">
        <v>1</v>
      </c>
      <c r="AI403" s="471">
        <v>2</v>
      </c>
      <c r="AJ403" s="471">
        <v>0</v>
      </c>
      <c r="AK403" s="471">
        <v>1</v>
      </c>
      <c r="AL403" s="471">
        <v>1</v>
      </c>
      <c r="AM403" s="496">
        <v>7</v>
      </c>
      <c r="AN403" s="471">
        <v>0</v>
      </c>
      <c r="AO403" s="471">
        <v>0</v>
      </c>
      <c r="AP403" s="471">
        <v>2</v>
      </c>
      <c r="AQ403" s="471">
        <v>1</v>
      </c>
      <c r="AR403" s="471">
        <v>2</v>
      </c>
      <c r="AS403" s="471">
        <v>0</v>
      </c>
      <c r="AT403" s="471">
        <v>1</v>
      </c>
      <c r="AU403" s="471">
        <v>1</v>
      </c>
      <c r="AV403" s="496">
        <v>7</v>
      </c>
      <c r="AW403" s="471">
        <v>37</v>
      </c>
      <c r="AX403" s="471">
        <v>53</v>
      </c>
      <c r="AY403" s="471">
        <v>39</v>
      </c>
      <c r="AZ403" s="471">
        <v>19</v>
      </c>
      <c r="BA403" s="471">
        <v>8</v>
      </c>
      <c r="BB403" s="471">
        <v>3</v>
      </c>
      <c r="BC403" s="471">
        <v>8</v>
      </c>
      <c r="BD403" s="471">
        <v>11</v>
      </c>
      <c r="BE403" s="496">
        <v>178</v>
      </c>
      <c r="BF403" s="471">
        <v>32</v>
      </c>
      <c r="BG403" s="471">
        <v>49</v>
      </c>
      <c r="BH403" s="471">
        <v>28</v>
      </c>
      <c r="BI403" s="471">
        <v>15</v>
      </c>
      <c r="BJ403" s="471">
        <v>7</v>
      </c>
      <c r="BK403" s="471">
        <v>3</v>
      </c>
      <c r="BL403" s="471">
        <v>6</v>
      </c>
      <c r="BM403" s="471">
        <v>11</v>
      </c>
      <c r="BN403" s="496">
        <v>151</v>
      </c>
      <c r="BO403" s="471">
        <v>37</v>
      </c>
      <c r="BP403" s="471">
        <v>53</v>
      </c>
      <c r="BQ403" s="471">
        <v>41</v>
      </c>
      <c r="BR403" s="471">
        <v>20</v>
      </c>
      <c r="BS403" s="471">
        <v>10</v>
      </c>
      <c r="BT403" s="471">
        <v>3</v>
      </c>
      <c r="BU403" s="471">
        <v>9</v>
      </c>
      <c r="BV403" s="471">
        <v>12</v>
      </c>
      <c r="BW403" s="496">
        <v>185</v>
      </c>
      <c r="BX403" s="471">
        <v>32</v>
      </c>
      <c r="BY403" s="471">
        <v>49</v>
      </c>
      <c r="BZ403" s="471">
        <v>30</v>
      </c>
      <c r="CA403" s="471">
        <v>16</v>
      </c>
      <c r="CB403" s="471">
        <v>9</v>
      </c>
      <c r="CC403" s="471">
        <v>3</v>
      </c>
      <c r="CD403" s="471">
        <v>7</v>
      </c>
      <c r="CE403" s="471">
        <v>12</v>
      </c>
      <c r="CF403" s="496">
        <v>158</v>
      </c>
      <c r="CG403" s="33"/>
      <c r="CH403" s="33"/>
      <c r="CI403" s="33"/>
      <c r="CJ403" s="110"/>
      <c r="CK403" s="110"/>
      <c r="CL403" s="110"/>
      <c r="CM403" s="110"/>
      <c r="CN403" s="110"/>
      <c r="CO403" s="67"/>
      <c r="CP403" s="67"/>
      <c r="CQ403" s="67"/>
      <c r="CR403" s="67"/>
      <c r="CS403" s="67"/>
      <c r="CT403" s="67"/>
      <c r="CU403" s="67"/>
      <c r="CV403" s="67"/>
      <c r="CW403" s="67"/>
      <c r="CX403" s="67"/>
      <c r="CY403" s="67"/>
      <c r="CZ403" s="67"/>
      <c r="DA403" s="67"/>
      <c r="DB403" s="67"/>
      <c r="DC403" s="67"/>
      <c r="DD403" s="67"/>
      <c r="DE403" s="67"/>
      <c r="DF403" s="67"/>
      <c r="DG403" s="67"/>
      <c r="DH403" s="67"/>
      <c r="DI403" s="67"/>
      <c r="DJ403" s="67"/>
      <c r="DK403" s="67"/>
      <c r="DL403" s="67"/>
      <c r="DM403" s="67"/>
      <c r="DN403" s="67"/>
      <c r="DO403" s="67"/>
      <c r="DP403" s="67"/>
      <c r="DQ403" s="67"/>
      <c r="DR403" s="67"/>
      <c r="DS403" s="67"/>
      <c r="DT403" s="67"/>
      <c r="DU403" s="67"/>
      <c r="DV403" s="67"/>
      <c r="DW403" s="67"/>
      <c r="DX403" s="67"/>
      <c r="DY403" s="67"/>
      <c r="DZ403" s="67"/>
      <c r="EA403" s="67"/>
      <c r="EB403" s="67"/>
      <c r="EC403" s="67"/>
      <c r="ED403" s="67"/>
      <c r="EE403" s="67"/>
      <c r="EF403" s="67"/>
      <c r="EG403" s="67"/>
      <c r="EH403" s="67"/>
      <c r="EI403" s="67"/>
      <c r="EJ403" s="67"/>
      <c r="EK403" s="67"/>
      <c r="EL403" s="67"/>
      <c r="EM403" s="67"/>
      <c r="EN403" s="67"/>
      <c r="EO403" s="67"/>
      <c r="EP403" s="67"/>
      <c r="EQ403" s="67"/>
      <c r="ER403" s="67"/>
      <c r="ES403" s="67"/>
      <c r="ET403" s="67"/>
      <c r="EU403" s="67"/>
      <c r="EV403" s="67"/>
      <c r="EW403" s="67"/>
      <c r="EX403" s="67"/>
      <c r="EY403" s="67"/>
      <c r="EZ403" s="67"/>
      <c r="FA403" s="67"/>
      <c r="FB403" s="67"/>
      <c r="FC403" s="67"/>
      <c r="FD403" s="67"/>
      <c r="FE403" s="67"/>
      <c r="FF403" s="67"/>
      <c r="FG403" s="67"/>
      <c r="FH403" s="67"/>
      <c r="FI403" s="67"/>
      <c r="FJ403" s="67"/>
      <c r="FK403" s="67"/>
      <c r="FL403" s="67"/>
      <c r="FM403" s="67"/>
      <c r="FN403" s="67"/>
      <c r="FO403" s="67"/>
      <c r="FP403" s="67"/>
      <c r="FQ403" s="67"/>
      <c r="FR403" s="67"/>
      <c r="FS403" s="67"/>
      <c r="FT403" s="67"/>
      <c r="FU403" s="67"/>
      <c r="FV403" s="67"/>
      <c r="FW403" s="67"/>
      <c r="FX403" s="67"/>
      <c r="FY403" s="110"/>
      <c r="FZ403" s="110"/>
      <c r="GA403" s="110"/>
      <c r="GB403" s="110"/>
      <c r="GC403" s="110"/>
      <c r="GD403" s="110"/>
      <c r="GE403" s="110"/>
      <c r="GF403" s="110"/>
      <c r="GG403" s="110"/>
      <c r="GH403" s="110"/>
      <c r="GI403" s="110"/>
      <c r="GJ403" s="110"/>
      <c r="GK403" s="110"/>
      <c r="GL403" s="110"/>
      <c r="GM403" s="110"/>
      <c r="GN403" s="110"/>
      <c r="GO403" s="110"/>
      <c r="GP403" s="110"/>
      <c r="GQ403" s="110"/>
      <c r="GR403" s="110"/>
      <c r="GS403" s="110"/>
      <c r="GT403" s="110"/>
      <c r="GU403" s="110"/>
      <c r="GV403" s="110"/>
      <c r="GW403" s="110"/>
      <c r="GX403" s="110"/>
      <c r="GY403" s="110"/>
      <c r="GZ403" s="110"/>
      <c r="HA403" s="110"/>
      <c r="HB403" s="110"/>
      <c r="HC403" s="110"/>
      <c r="HD403" s="110"/>
      <c r="HE403" s="110"/>
      <c r="HF403" s="110"/>
      <c r="HG403" s="110"/>
      <c r="HH403" s="110"/>
      <c r="HI403" s="110"/>
      <c r="HJ403" s="110"/>
      <c r="HK403" s="242"/>
      <c r="HL403" s="242"/>
      <c r="HM403" s="242"/>
      <c r="HN403" s="242"/>
      <c r="HO403" s="242"/>
      <c r="HP403" s="242"/>
      <c r="HQ403" s="242"/>
    </row>
    <row r="404" spans="1:225" x14ac:dyDescent="0.2">
      <c r="A404" s="241" t="s">
        <v>201</v>
      </c>
      <c r="B404" s="476" t="s">
        <v>879</v>
      </c>
      <c r="C404" s="326" t="s">
        <v>782</v>
      </c>
      <c r="D404" s="279" t="s">
        <v>202</v>
      </c>
      <c r="E404" s="228"/>
      <c r="F404" s="471">
        <v>24</v>
      </c>
      <c r="G404" s="495"/>
      <c r="H404" s="471">
        <v>3</v>
      </c>
      <c r="I404" s="471">
        <v>81</v>
      </c>
      <c r="J404" s="471">
        <v>340</v>
      </c>
      <c r="K404" s="471">
        <v>25</v>
      </c>
      <c r="L404" s="471">
        <v>4</v>
      </c>
      <c r="M404" s="471">
        <v>5</v>
      </c>
      <c r="N404" s="471">
        <v>0</v>
      </c>
      <c r="O404" s="471">
        <v>0</v>
      </c>
      <c r="P404" s="471">
        <v>3</v>
      </c>
      <c r="Q404" s="471">
        <v>3</v>
      </c>
      <c r="R404" s="471">
        <v>92</v>
      </c>
      <c r="S404" s="471">
        <v>170</v>
      </c>
      <c r="T404" s="471">
        <v>0</v>
      </c>
      <c r="U404" s="471">
        <v>0</v>
      </c>
      <c r="V404" s="471">
        <v>1</v>
      </c>
      <c r="W404" s="471">
        <v>23</v>
      </c>
      <c r="X404" s="471">
        <v>29</v>
      </c>
      <c r="Y404" s="471">
        <v>203</v>
      </c>
      <c r="Z404" s="471">
        <v>0</v>
      </c>
      <c r="AA404" s="471">
        <v>53</v>
      </c>
      <c r="AB404" s="496">
        <v>1059</v>
      </c>
      <c r="AC404" s="488">
        <v>2</v>
      </c>
      <c r="AD404" s="488">
        <v>2</v>
      </c>
      <c r="AE404" s="471">
        <v>0</v>
      </c>
      <c r="AF404" s="471">
        <v>0</v>
      </c>
      <c r="AG404" s="471">
        <v>0</v>
      </c>
      <c r="AH404" s="471">
        <v>0</v>
      </c>
      <c r="AI404" s="471">
        <v>0</v>
      </c>
      <c r="AJ404" s="471">
        <v>1</v>
      </c>
      <c r="AK404" s="471">
        <v>0</v>
      </c>
      <c r="AL404" s="471">
        <v>2</v>
      </c>
      <c r="AM404" s="496">
        <v>3</v>
      </c>
      <c r="AN404" s="471">
        <v>0</v>
      </c>
      <c r="AO404" s="471">
        <v>0</v>
      </c>
      <c r="AP404" s="471">
        <v>0</v>
      </c>
      <c r="AQ404" s="471">
        <v>0</v>
      </c>
      <c r="AR404" s="471">
        <v>0</v>
      </c>
      <c r="AS404" s="471">
        <v>1</v>
      </c>
      <c r="AT404" s="471">
        <v>0</v>
      </c>
      <c r="AU404" s="471">
        <v>2</v>
      </c>
      <c r="AV404" s="496">
        <v>3</v>
      </c>
      <c r="AW404" s="471">
        <v>25</v>
      </c>
      <c r="AX404" s="471">
        <v>41</v>
      </c>
      <c r="AY404" s="471">
        <v>18</v>
      </c>
      <c r="AZ404" s="471">
        <v>6</v>
      </c>
      <c r="BA404" s="471">
        <v>1</v>
      </c>
      <c r="BB404" s="471">
        <v>1</v>
      </c>
      <c r="BC404" s="471">
        <v>0</v>
      </c>
      <c r="BD404" s="471">
        <v>0</v>
      </c>
      <c r="BE404" s="496">
        <v>92</v>
      </c>
      <c r="BF404" s="471">
        <v>25</v>
      </c>
      <c r="BG404" s="471">
        <v>41</v>
      </c>
      <c r="BH404" s="471">
        <v>18</v>
      </c>
      <c r="BI404" s="471">
        <v>6</v>
      </c>
      <c r="BJ404" s="471">
        <v>1</v>
      </c>
      <c r="BK404" s="471">
        <v>1</v>
      </c>
      <c r="BL404" s="471">
        <v>0</v>
      </c>
      <c r="BM404" s="471">
        <v>0</v>
      </c>
      <c r="BN404" s="496">
        <v>92</v>
      </c>
      <c r="BO404" s="471">
        <v>25</v>
      </c>
      <c r="BP404" s="471">
        <v>41</v>
      </c>
      <c r="BQ404" s="471">
        <v>18</v>
      </c>
      <c r="BR404" s="471">
        <v>6</v>
      </c>
      <c r="BS404" s="471">
        <v>1</v>
      </c>
      <c r="BT404" s="471">
        <v>2</v>
      </c>
      <c r="BU404" s="471">
        <v>0</v>
      </c>
      <c r="BV404" s="471">
        <v>2</v>
      </c>
      <c r="BW404" s="496">
        <v>95</v>
      </c>
      <c r="BX404" s="471">
        <v>25</v>
      </c>
      <c r="BY404" s="471">
        <v>41</v>
      </c>
      <c r="BZ404" s="471">
        <v>18</v>
      </c>
      <c r="CA404" s="471">
        <v>6</v>
      </c>
      <c r="CB404" s="471">
        <v>1</v>
      </c>
      <c r="CC404" s="471">
        <v>2</v>
      </c>
      <c r="CD404" s="471">
        <v>0</v>
      </c>
      <c r="CE404" s="471">
        <v>2</v>
      </c>
      <c r="CF404" s="496">
        <v>95</v>
      </c>
      <c r="CG404" s="33"/>
      <c r="CH404" s="33"/>
      <c r="CI404" s="33"/>
      <c r="CJ404" s="110"/>
      <c r="CK404" s="110"/>
      <c r="CL404" s="110"/>
      <c r="CM404" s="110"/>
      <c r="CN404" s="110"/>
      <c r="CO404" s="67"/>
      <c r="CP404" s="67"/>
      <c r="CQ404" s="67"/>
      <c r="CR404" s="67"/>
      <c r="CS404" s="67"/>
      <c r="CT404" s="67"/>
      <c r="CU404" s="67"/>
      <c r="CV404" s="67"/>
      <c r="CW404" s="67"/>
      <c r="CX404" s="67"/>
      <c r="CY404" s="67"/>
      <c r="CZ404" s="67"/>
      <c r="DA404" s="67"/>
      <c r="DB404" s="67"/>
      <c r="DC404" s="67"/>
      <c r="DD404" s="67"/>
      <c r="DE404" s="67"/>
      <c r="DF404" s="67"/>
      <c r="DG404" s="67"/>
      <c r="DH404" s="67"/>
      <c r="DI404" s="67"/>
      <c r="DJ404" s="67"/>
      <c r="DK404" s="67"/>
      <c r="DL404" s="67"/>
      <c r="DM404" s="67"/>
      <c r="DN404" s="67"/>
      <c r="DO404" s="67"/>
      <c r="DP404" s="67"/>
      <c r="DQ404" s="67"/>
      <c r="DR404" s="67"/>
      <c r="DS404" s="67"/>
      <c r="DT404" s="67"/>
      <c r="DU404" s="67"/>
      <c r="DV404" s="67"/>
      <c r="DW404" s="67"/>
      <c r="DX404" s="67"/>
      <c r="DY404" s="67"/>
      <c r="DZ404" s="67"/>
      <c r="EA404" s="67"/>
      <c r="EB404" s="67"/>
      <c r="EC404" s="67"/>
      <c r="ED404" s="67"/>
      <c r="EE404" s="67"/>
      <c r="EF404" s="67"/>
      <c r="EG404" s="67"/>
      <c r="EH404" s="67"/>
      <c r="EI404" s="67"/>
      <c r="EJ404" s="67"/>
      <c r="EK404" s="67"/>
      <c r="EL404" s="67"/>
      <c r="EM404" s="67"/>
      <c r="EN404" s="67"/>
      <c r="EO404" s="67"/>
      <c r="EP404" s="67"/>
      <c r="EQ404" s="67"/>
      <c r="ER404" s="67"/>
      <c r="ES404" s="67"/>
      <c r="ET404" s="67"/>
      <c r="EU404" s="67"/>
      <c r="EV404" s="67"/>
      <c r="EW404" s="67"/>
      <c r="EX404" s="67"/>
      <c r="EY404" s="67"/>
      <c r="EZ404" s="67"/>
      <c r="FA404" s="67"/>
      <c r="FB404" s="67"/>
      <c r="FC404" s="67"/>
      <c r="FD404" s="67"/>
      <c r="FE404" s="67"/>
      <c r="FF404" s="67"/>
      <c r="FG404" s="67"/>
      <c r="FH404" s="67"/>
      <c r="FI404" s="67"/>
      <c r="FJ404" s="67"/>
      <c r="FK404" s="67"/>
      <c r="FL404" s="67"/>
      <c r="FM404" s="67"/>
      <c r="FN404" s="67"/>
      <c r="FO404" s="67"/>
      <c r="FP404" s="67"/>
      <c r="FQ404" s="67"/>
      <c r="FR404" s="67"/>
      <c r="FS404" s="67"/>
      <c r="FT404" s="67"/>
      <c r="FU404" s="67"/>
      <c r="FV404" s="67"/>
      <c r="FW404" s="67"/>
      <c r="FX404" s="67"/>
      <c r="FY404" s="110"/>
      <c r="FZ404" s="110"/>
      <c r="GA404" s="110"/>
      <c r="GB404" s="110"/>
      <c r="GC404" s="110"/>
      <c r="GD404" s="110"/>
      <c r="GE404" s="110"/>
      <c r="GF404" s="110"/>
      <c r="GG404" s="110"/>
      <c r="GH404" s="110"/>
      <c r="GI404" s="110"/>
      <c r="GJ404" s="110"/>
      <c r="GK404" s="110"/>
      <c r="GL404" s="110"/>
      <c r="GM404" s="110"/>
      <c r="GN404" s="110"/>
      <c r="GO404" s="110"/>
      <c r="GP404" s="110"/>
      <c r="GQ404" s="110"/>
      <c r="GR404" s="110"/>
      <c r="GS404" s="110"/>
      <c r="GT404" s="110"/>
      <c r="GU404" s="110"/>
      <c r="GV404" s="110"/>
      <c r="GW404" s="110"/>
      <c r="GX404" s="110"/>
      <c r="GY404" s="110"/>
      <c r="GZ404" s="110"/>
      <c r="HA404" s="110"/>
      <c r="HB404" s="110"/>
      <c r="HC404" s="110"/>
      <c r="HD404" s="110"/>
      <c r="HE404" s="110"/>
      <c r="HF404" s="110"/>
      <c r="HG404" s="110"/>
      <c r="HH404" s="110"/>
      <c r="HI404" s="110"/>
      <c r="HJ404" s="110"/>
      <c r="HK404" s="242"/>
      <c r="HL404" s="242"/>
      <c r="HM404" s="242"/>
      <c r="HN404" s="242"/>
      <c r="HO404" s="242"/>
      <c r="HP404" s="242"/>
      <c r="HQ404" s="242"/>
    </row>
    <row r="405" spans="1:225" x14ac:dyDescent="0.2">
      <c r="A405" s="241" t="s">
        <v>203</v>
      </c>
      <c r="B405" s="476" t="s">
        <v>880</v>
      </c>
      <c r="C405" s="326" t="s">
        <v>807</v>
      </c>
      <c r="D405" s="279" t="s">
        <v>204</v>
      </c>
      <c r="E405" s="228"/>
      <c r="F405" s="471">
        <v>63</v>
      </c>
      <c r="G405" s="495"/>
      <c r="H405" s="471">
        <v>12</v>
      </c>
      <c r="I405" s="471">
        <v>235</v>
      </c>
      <c r="J405" s="471">
        <v>798</v>
      </c>
      <c r="K405" s="471">
        <v>18</v>
      </c>
      <c r="L405" s="471">
        <v>3</v>
      </c>
      <c r="M405" s="471">
        <v>14</v>
      </c>
      <c r="N405" s="471">
        <v>0</v>
      </c>
      <c r="O405" s="471">
        <v>0</v>
      </c>
      <c r="P405" s="471">
        <v>3</v>
      </c>
      <c r="Q405" s="471">
        <v>0</v>
      </c>
      <c r="R405" s="471">
        <v>234</v>
      </c>
      <c r="S405" s="471">
        <v>0</v>
      </c>
      <c r="T405" s="471">
        <v>0</v>
      </c>
      <c r="U405" s="471">
        <v>0</v>
      </c>
      <c r="V405" s="471">
        <v>12</v>
      </c>
      <c r="W405" s="471">
        <v>52</v>
      </c>
      <c r="X405" s="471">
        <v>19</v>
      </c>
      <c r="Y405" s="471">
        <v>422</v>
      </c>
      <c r="Z405" s="471">
        <v>0</v>
      </c>
      <c r="AA405" s="471">
        <v>22</v>
      </c>
      <c r="AB405" s="496">
        <v>1907</v>
      </c>
      <c r="AC405" s="488">
        <v>1</v>
      </c>
      <c r="AD405" s="488">
        <v>1</v>
      </c>
      <c r="AE405" s="471">
        <v>0</v>
      </c>
      <c r="AF405" s="471">
        <v>0</v>
      </c>
      <c r="AG405" s="471">
        <v>0</v>
      </c>
      <c r="AH405" s="471">
        <v>0</v>
      </c>
      <c r="AI405" s="471">
        <v>0</v>
      </c>
      <c r="AJ405" s="471">
        <v>0</v>
      </c>
      <c r="AK405" s="471">
        <v>0</v>
      </c>
      <c r="AL405" s="471">
        <v>0</v>
      </c>
      <c r="AM405" s="496">
        <v>0</v>
      </c>
      <c r="AN405" s="471">
        <v>0</v>
      </c>
      <c r="AO405" s="471">
        <v>0</v>
      </c>
      <c r="AP405" s="471">
        <v>0</v>
      </c>
      <c r="AQ405" s="471">
        <v>0</v>
      </c>
      <c r="AR405" s="471">
        <v>0</v>
      </c>
      <c r="AS405" s="471">
        <v>0</v>
      </c>
      <c r="AT405" s="471">
        <v>0</v>
      </c>
      <c r="AU405" s="471">
        <v>0</v>
      </c>
      <c r="AV405" s="496">
        <v>0</v>
      </c>
      <c r="AW405" s="471">
        <v>160</v>
      </c>
      <c r="AX405" s="471">
        <v>100</v>
      </c>
      <c r="AY405" s="471">
        <v>30</v>
      </c>
      <c r="AZ405" s="471">
        <v>11</v>
      </c>
      <c r="BA405" s="471">
        <v>3</v>
      </c>
      <c r="BB405" s="471">
        <v>0</v>
      </c>
      <c r="BC405" s="471">
        <v>2</v>
      </c>
      <c r="BD405" s="471">
        <v>0</v>
      </c>
      <c r="BE405" s="496">
        <v>306</v>
      </c>
      <c r="BF405" s="471">
        <v>126</v>
      </c>
      <c r="BG405" s="471">
        <v>72</v>
      </c>
      <c r="BH405" s="471">
        <v>26</v>
      </c>
      <c r="BI405" s="471">
        <v>7</v>
      </c>
      <c r="BJ405" s="471">
        <v>1</v>
      </c>
      <c r="BK405" s="471">
        <v>2</v>
      </c>
      <c r="BL405" s="471">
        <v>0</v>
      </c>
      <c r="BM405" s="471">
        <v>0</v>
      </c>
      <c r="BN405" s="496">
        <v>234</v>
      </c>
      <c r="BO405" s="471">
        <v>160</v>
      </c>
      <c r="BP405" s="471">
        <v>100</v>
      </c>
      <c r="BQ405" s="471">
        <v>30</v>
      </c>
      <c r="BR405" s="471">
        <v>11</v>
      </c>
      <c r="BS405" s="471">
        <v>3</v>
      </c>
      <c r="BT405" s="471">
        <v>0</v>
      </c>
      <c r="BU405" s="471">
        <v>2</v>
      </c>
      <c r="BV405" s="471">
        <v>0</v>
      </c>
      <c r="BW405" s="496">
        <v>306</v>
      </c>
      <c r="BX405" s="471">
        <v>126</v>
      </c>
      <c r="BY405" s="471">
        <v>72</v>
      </c>
      <c r="BZ405" s="471">
        <v>26</v>
      </c>
      <c r="CA405" s="471">
        <v>7</v>
      </c>
      <c r="CB405" s="471">
        <v>1</v>
      </c>
      <c r="CC405" s="471">
        <v>2</v>
      </c>
      <c r="CD405" s="471">
        <v>0</v>
      </c>
      <c r="CE405" s="471">
        <v>0</v>
      </c>
      <c r="CF405" s="496">
        <v>234</v>
      </c>
      <c r="CG405" s="33"/>
      <c r="CH405" s="33"/>
      <c r="CI405" s="33"/>
      <c r="CJ405" s="110"/>
      <c r="CK405" s="110"/>
      <c r="CL405" s="110"/>
      <c r="CM405" s="110"/>
      <c r="CN405" s="110"/>
      <c r="CO405" s="67"/>
      <c r="CP405" s="67"/>
      <c r="CQ405" s="67"/>
      <c r="CR405" s="67"/>
      <c r="CS405" s="67"/>
      <c r="CT405" s="67"/>
      <c r="CU405" s="67"/>
      <c r="CV405" s="67"/>
      <c r="CW405" s="67"/>
      <c r="CX405" s="67"/>
      <c r="CY405" s="67"/>
      <c r="CZ405" s="67"/>
      <c r="DA405" s="67"/>
      <c r="DB405" s="67"/>
      <c r="DC405" s="67"/>
      <c r="DD405" s="67"/>
      <c r="DE405" s="67"/>
      <c r="DF405" s="67"/>
      <c r="DG405" s="67"/>
      <c r="DH405" s="67"/>
      <c r="DI405" s="67"/>
      <c r="DJ405" s="67"/>
      <c r="DK405" s="67"/>
      <c r="DL405" s="67"/>
      <c r="DM405" s="67"/>
      <c r="DN405" s="67"/>
      <c r="DO405" s="67"/>
      <c r="DP405" s="67"/>
      <c r="DQ405" s="67"/>
      <c r="DR405" s="67"/>
      <c r="DS405" s="67"/>
      <c r="DT405" s="67"/>
      <c r="DU405" s="67"/>
      <c r="DV405" s="67"/>
      <c r="DW405" s="67"/>
      <c r="DX405" s="67"/>
      <c r="DY405" s="67"/>
      <c r="DZ405" s="67"/>
      <c r="EA405" s="67"/>
      <c r="EB405" s="67"/>
      <c r="EC405" s="67"/>
      <c r="ED405" s="67"/>
      <c r="EE405" s="67"/>
      <c r="EF405" s="67"/>
      <c r="EG405" s="67"/>
      <c r="EH405" s="67"/>
      <c r="EI405" s="67"/>
      <c r="EJ405" s="67"/>
      <c r="EK405" s="67"/>
      <c r="EL405" s="67"/>
      <c r="EM405" s="67"/>
      <c r="EN405" s="67"/>
      <c r="EO405" s="67"/>
      <c r="EP405" s="67"/>
      <c r="EQ405" s="67"/>
      <c r="ER405" s="67"/>
      <c r="ES405" s="67"/>
      <c r="ET405" s="67"/>
      <c r="EU405" s="67"/>
      <c r="EV405" s="67"/>
      <c r="EW405" s="67"/>
      <c r="EX405" s="67"/>
      <c r="EY405" s="67"/>
      <c r="EZ405" s="67"/>
      <c r="FA405" s="67"/>
      <c r="FB405" s="67"/>
      <c r="FC405" s="67"/>
      <c r="FD405" s="67"/>
      <c r="FE405" s="67"/>
      <c r="FF405" s="67"/>
      <c r="FG405" s="67"/>
      <c r="FH405" s="67"/>
      <c r="FI405" s="67"/>
      <c r="FJ405" s="67"/>
      <c r="FK405" s="67"/>
      <c r="FL405" s="67"/>
      <c r="FM405" s="67"/>
      <c r="FN405" s="67"/>
      <c r="FO405" s="67"/>
      <c r="FP405" s="67"/>
      <c r="FQ405" s="67"/>
      <c r="FR405" s="67"/>
      <c r="FS405" s="67"/>
      <c r="FT405" s="67"/>
      <c r="FU405" s="67"/>
      <c r="FV405" s="67"/>
      <c r="FW405" s="67"/>
      <c r="FX405" s="67"/>
      <c r="FY405" s="110"/>
      <c r="FZ405" s="110"/>
      <c r="GA405" s="110"/>
      <c r="GB405" s="110"/>
      <c r="GC405" s="110"/>
      <c r="GD405" s="110"/>
      <c r="GE405" s="110"/>
      <c r="GF405" s="110"/>
      <c r="GG405" s="110"/>
      <c r="GH405" s="110"/>
      <c r="GI405" s="110"/>
      <c r="GJ405" s="110"/>
      <c r="GK405" s="110"/>
      <c r="GL405" s="110"/>
      <c r="GM405" s="110"/>
      <c r="GN405" s="110"/>
      <c r="GO405" s="110"/>
      <c r="GP405" s="110"/>
      <c r="GQ405" s="110"/>
      <c r="GR405" s="110"/>
      <c r="GS405" s="110"/>
      <c r="GT405" s="110"/>
      <c r="GU405" s="110"/>
      <c r="GV405" s="110"/>
      <c r="GW405" s="110"/>
      <c r="GX405" s="110"/>
      <c r="GY405" s="110"/>
      <c r="GZ405" s="110"/>
      <c r="HA405" s="110"/>
      <c r="HB405" s="110"/>
      <c r="HC405" s="110"/>
      <c r="HD405" s="110"/>
      <c r="HE405" s="110"/>
      <c r="HF405" s="110"/>
      <c r="HG405" s="110"/>
      <c r="HH405" s="110"/>
      <c r="HI405" s="110"/>
      <c r="HJ405" s="110"/>
      <c r="HK405" s="242"/>
      <c r="HL405" s="242"/>
      <c r="HM405" s="242"/>
      <c r="HN405" s="242"/>
      <c r="HO405" s="242"/>
      <c r="HP405" s="242"/>
      <c r="HQ405" s="242"/>
    </row>
    <row r="406" spans="1:225" x14ac:dyDescent="0.2">
      <c r="A406" s="241" t="s">
        <v>205</v>
      </c>
      <c r="B406" s="476" t="s">
        <v>881</v>
      </c>
      <c r="C406" s="326" t="s">
        <v>870</v>
      </c>
      <c r="D406" s="279" t="s">
        <v>882</v>
      </c>
      <c r="E406" s="228"/>
      <c r="F406" s="471">
        <v>853</v>
      </c>
      <c r="G406" s="495"/>
      <c r="H406" s="471">
        <v>21</v>
      </c>
      <c r="I406" s="471">
        <v>333</v>
      </c>
      <c r="J406" s="471">
        <v>819</v>
      </c>
      <c r="K406" s="471">
        <v>4</v>
      </c>
      <c r="L406" s="471">
        <v>10</v>
      </c>
      <c r="M406" s="471">
        <v>53</v>
      </c>
      <c r="N406" s="471">
        <v>16</v>
      </c>
      <c r="O406" s="471">
        <v>1</v>
      </c>
      <c r="P406" s="471">
        <v>43</v>
      </c>
      <c r="Q406" s="471">
        <v>271</v>
      </c>
      <c r="R406" s="471">
        <v>4460</v>
      </c>
      <c r="S406" s="471">
        <v>0</v>
      </c>
      <c r="T406" s="471">
        <v>0</v>
      </c>
      <c r="U406" s="471">
        <v>30</v>
      </c>
      <c r="V406" s="471">
        <v>18</v>
      </c>
      <c r="W406" s="471">
        <v>85</v>
      </c>
      <c r="X406" s="471">
        <v>40</v>
      </c>
      <c r="Y406" s="471">
        <v>929</v>
      </c>
      <c r="Z406" s="471">
        <v>0</v>
      </c>
      <c r="AA406" s="471">
        <v>24</v>
      </c>
      <c r="AB406" s="496">
        <v>8010</v>
      </c>
      <c r="AC406" s="488">
        <v>1</v>
      </c>
      <c r="AD406" s="488">
        <v>1</v>
      </c>
      <c r="AE406" s="471">
        <v>10</v>
      </c>
      <c r="AF406" s="471">
        <v>5</v>
      </c>
      <c r="AG406" s="471">
        <v>2</v>
      </c>
      <c r="AH406" s="471">
        <v>182</v>
      </c>
      <c r="AI406" s="471">
        <v>6</v>
      </c>
      <c r="AJ406" s="471">
        <v>6</v>
      </c>
      <c r="AK406" s="471">
        <v>26</v>
      </c>
      <c r="AL406" s="471">
        <v>34</v>
      </c>
      <c r="AM406" s="496">
        <v>271</v>
      </c>
      <c r="AN406" s="471">
        <v>10</v>
      </c>
      <c r="AO406" s="471">
        <v>5</v>
      </c>
      <c r="AP406" s="471">
        <v>2</v>
      </c>
      <c r="AQ406" s="471">
        <v>182</v>
      </c>
      <c r="AR406" s="471">
        <v>6</v>
      </c>
      <c r="AS406" s="471">
        <v>6</v>
      </c>
      <c r="AT406" s="471">
        <v>26</v>
      </c>
      <c r="AU406" s="471">
        <v>34</v>
      </c>
      <c r="AV406" s="496">
        <v>271</v>
      </c>
      <c r="AW406" s="471">
        <v>864</v>
      </c>
      <c r="AX406" s="471">
        <v>2222</v>
      </c>
      <c r="AY406" s="471">
        <v>731</v>
      </c>
      <c r="AZ406" s="471">
        <v>661</v>
      </c>
      <c r="BA406" s="471">
        <v>251</v>
      </c>
      <c r="BB406" s="471">
        <v>92</v>
      </c>
      <c r="BC406" s="471">
        <v>29</v>
      </c>
      <c r="BD406" s="471">
        <v>1</v>
      </c>
      <c r="BE406" s="496">
        <v>4851</v>
      </c>
      <c r="BF406" s="471">
        <v>707</v>
      </c>
      <c r="BG406" s="471">
        <v>2146</v>
      </c>
      <c r="BH406" s="471">
        <v>666</v>
      </c>
      <c r="BI406" s="471">
        <v>596</v>
      </c>
      <c r="BJ406" s="471">
        <v>230</v>
      </c>
      <c r="BK406" s="471">
        <v>86</v>
      </c>
      <c r="BL406" s="471">
        <v>29</v>
      </c>
      <c r="BM406" s="471">
        <v>0</v>
      </c>
      <c r="BN406" s="496">
        <v>4460</v>
      </c>
      <c r="BO406" s="471">
        <v>874</v>
      </c>
      <c r="BP406" s="471">
        <v>2227</v>
      </c>
      <c r="BQ406" s="471">
        <v>733</v>
      </c>
      <c r="BR406" s="471">
        <v>843</v>
      </c>
      <c r="BS406" s="471">
        <v>257</v>
      </c>
      <c r="BT406" s="471">
        <v>98</v>
      </c>
      <c r="BU406" s="471">
        <v>55</v>
      </c>
      <c r="BV406" s="471">
        <v>35</v>
      </c>
      <c r="BW406" s="496">
        <v>5122</v>
      </c>
      <c r="BX406" s="471">
        <v>717</v>
      </c>
      <c r="BY406" s="471">
        <v>2151</v>
      </c>
      <c r="BZ406" s="471">
        <v>668</v>
      </c>
      <c r="CA406" s="471">
        <v>778</v>
      </c>
      <c r="CB406" s="471">
        <v>236</v>
      </c>
      <c r="CC406" s="471">
        <v>92</v>
      </c>
      <c r="CD406" s="471">
        <v>55</v>
      </c>
      <c r="CE406" s="471">
        <v>34</v>
      </c>
      <c r="CF406" s="496">
        <v>4731</v>
      </c>
      <c r="CG406" s="33"/>
      <c r="CH406" s="33"/>
      <c r="CI406" s="33"/>
      <c r="CJ406" s="110"/>
      <c r="CK406" s="110"/>
      <c r="CL406" s="110"/>
      <c r="CM406" s="110"/>
      <c r="CN406" s="110"/>
      <c r="CO406" s="67"/>
      <c r="CP406" s="67"/>
      <c r="CQ406" s="67"/>
      <c r="CR406" s="67"/>
      <c r="CS406" s="67"/>
      <c r="CT406" s="67"/>
      <c r="CU406" s="67"/>
      <c r="CV406" s="67"/>
      <c r="CW406" s="67"/>
      <c r="CX406" s="67"/>
      <c r="CY406" s="67"/>
      <c r="CZ406" s="67"/>
      <c r="DA406" s="67"/>
      <c r="DB406" s="67"/>
      <c r="DC406" s="67"/>
      <c r="DD406" s="67"/>
      <c r="DE406" s="67"/>
      <c r="DF406" s="67"/>
      <c r="DG406" s="67"/>
      <c r="DH406" s="67"/>
      <c r="DI406" s="67"/>
      <c r="DJ406" s="67"/>
      <c r="DK406" s="67"/>
      <c r="DL406" s="67"/>
      <c r="DM406" s="67"/>
      <c r="DN406" s="67"/>
      <c r="DO406" s="67"/>
      <c r="DP406" s="67"/>
      <c r="DQ406" s="67"/>
      <c r="DR406" s="67"/>
      <c r="DS406" s="67"/>
      <c r="DT406" s="67"/>
      <c r="DU406" s="67"/>
      <c r="DV406" s="67"/>
      <c r="DW406" s="67"/>
      <c r="DX406" s="67"/>
      <c r="DY406" s="67"/>
      <c r="DZ406" s="67"/>
      <c r="EA406" s="67"/>
      <c r="EB406" s="67"/>
      <c r="EC406" s="67"/>
      <c r="ED406" s="67"/>
      <c r="EE406" s="67"/>
      <c r="EF406" s="67"/>
      <c r="EG406" s="67"/>
      <c r="EH406" s="67"/>
      <c r="EI406" s="67"/>
      <c r="EJ406" s="67"/>
      <c r="EK406" s="67"/>
      <c r="EL406" s="67"/>
      <c r="EM406" s="67"/>
      <c r="EN406" s="67"/>
      <c r="EO406" s="67"/>
      <c r="EP406" s="67"/>
      <c r="EQ406" s="67"/>
      <c r="ER406" s="67"/>
      <c r="ES406" s="67"/>
      <c r="ET406" s="67"/>
      <c r="EU406" s="67"/>
      <c r="EV406" s="67"/>
      <c r="EW406" s="67"/>
      <c r="EX406" s="67"/>
      <c r="EY406" s="67"/>
      <c r="EZ406" s="67"/>
      <c r="FA406" s="67"/>
      <c r="FB406" s="67"/>
      <c r="FC406" s="67"/>
      <c r="FD406" s="67"/>
      <c r="FE406" s="67"/>
      <c r="FF406" s="67"/>
      <c r="FG406" s="67"/>
      <c r="FH406" s="67"/>
      <c r="FI406" s="67"/>
      <c r="FJ406" s="67"/>
      <c r="FK406" s="67"/>
      <c r="FL406" s="67"/>
      <c r="FM406" s="67"/>
      <c r="FN406" s="67"/>
      <c r="FO406" s="67"/>
      <c r="FP406" s="67"/>
      <c r="FQ406" s="67"/>
      <c r="FR406" s="67"/>
      <c r="FS406" s="67"/>
      <c r="FT406" s="67"/>
      <c r="FU406" s="67"/>
      <c r="FV406" s="67"/>
      <c r="FW406" s="67"/>
      <c r="FX406" s="67"/>
      <c r="FY406" s="110"/>
      <c r="FZ406" s="110"/>
      <c r="GA406" s="110"/>
      <c r="GB406" s="110"/>
      <c r="GC406" s="110"/>
      <c r="GD406" s="110"/>
      <c r="GE406" s="110"/>
      <c r="GF406" s="110"/>
      <c r="GG406" s="110"/>
      <c r="GH406" s="110"/>
      <c r="GI406" s="110"/>
      <c r="GJ406" s="110"/>
      <c r="GK406" s="110"/>
      <c r="GL406" s="110"/>
      <c r="GM406" s="110"/>
      <c r="GN406" s="110"/>
      <c r="GO406" s="110"/>
      <c r="GP406" s="110"/>
      <c r="GQ406" s="110"/>
      <c r="GR406" s="110"/>
      <c r="GS406" s="110"/>
      <c r="GT406" s="110"/>
      <c r="GU406" s="110"/>
      <c r="GV406" s="110"/>
      <c r="GW406" s="110"/>
      <c r="GX406" s="110"/>
      <c r="GY406" s="110"/>
      <c r="GZ406" s="110"/>
      <c r="HA406" s="110"/>
      <c r="HB406" s="110"/>
      <c r="HC406" s="110"/>
      <c r="HD406" s="110"/>
      <c r="HE406" s="110"/>
      <c r="HF406" s="110"/>
      <c r="HG406" s="110"/>
      <c r="HH406" s="110"/>
      <c r="HI406" s="110"/>
      <c r="HJ406" s="110"/>
      <c r="HK406" s="242"/>
      <c r="HL406" s="242"/>
      <c r="HM406" s="242"/>
      <c r="HN406" s="242"/>
      <c r="HO406" s="242"/>
      <c r="HP406" s="242"/>
      <c r="HQ406" s="242"/>
    </row>
    <row r="407" spans="1:225" ht="14.25" x14ac:dyDescent="0.2">
      <c r="A407" s="241" t="s">
        <v>206</v>
      </c>
      <c r="B407" s="476" t="s">
        <v>883</v>
      </c>
      <c r="C407" s="326" t="s">
        <v>640</v>
      </c>
      <c r="D407" s="279" t="s">
        <v>884</v>
      </c>
      <c r="E407" s="228"/>
      <c r="F407" s="471">
        <v>13</v>
      </c>
      <c r="G407" s="495"/>
      <c r="H407" s="471">
        <v>10</v>
      </c>
      <c r="I407" s="471">
        <v>64</v>
      </c>
      <c r="J407" s="471">
        <v>525</v>
      </c>
      <c r="K407" s="471">
        <v>740</v>
      </c>
      <c r="L407" s="471">
        <v>1</v>
      </c>
      <c r="M407" s="471">
        <v>9</v>
      </c>
      <c r="N407" s="471">
        <v>2</v>
      </c>
      <c r="O407" s="471">
        <v>1</v>
      </c>
      <c r="P407" s="471">
        <v>3</v>
      </c>
      <c r="Q407" s="471">
        <v>1254</v>
      </c>
      <c r="R407" s="471">
        <v>478</v>
      </c>
      <c r="S407" s="471">
        <v>2</v>
      </c>
      <c r="T407" s="471">
        <v>9</v>
      </c>
      <c r="U407" s="471">
        <v>0</v>
      </c>
      <c r="V407" s="471">
        <v>8</v>
      </c>
      <c r="W407" s="471">
        <v>9</v>
      </c>
      <c r="X407" s="471">
        <v>15</v>
      </c>
      <c r="Y407" s="471">
        <v>580</v>
      </c>
      <c r="Z407" s="471">
        <v>156</v>
      </c>
      <c r="AA407" s="471">
        <v>14</v>
      </c>
      <c r="AB407" s="496">
        <v>3893</v>
      </c>
      <c r="AC407" s="488">
        <v>1</v>
      </c>
      <c r="AD407" s="488">
        <v>1</v>
      </c>
      <c r="AE407" s="471">
        <v>122</v>
      </c>
      <c r="AF407" s="471">
        <v>756</v>
      </c>
      <c r="AG407" s="471">
        <v>0</v>
      </c>
      <c r="AH407" s="471">
        <v>15</v>
      </c>
      <c r="AI407" s="471">
        <v>84</v>
      </c>
      <c r="AJ407" s="471">
        <v>113</v>
      </c>
      <c r="AK407" s="471">
        <v>0</v>
      </c>
      <c r="AL407" s="471">
        <v>0</v>
      </c>
      <c r="AM407" s="496">
        <v>1090</v>
      </c>
      <c r="AN407" s="471">
        <v>129</v>
      </c>
      <c r="AO407" s="471">
        <v>911</v>
      </c>
      <c r="AP407" s="471">
        <v>0</v>
      </c>
      <c r="AQ407" s="471">
        <v>15</v>
      </c>
      <c r="AR407" s="471">
        <v>86</v>
      </c>
      <c r="AS407" s="471">
        <v>113</v>
      </c>
      <c r="AT407" s="471">
        <v>0</v>
      </c>
      <c r="AU407" s="471">
        <v>0</v>
      </c>
      <c r="AV407" s="496">
        <v>1254</v>
      </c>
      <c r="AW407" s="471">
        <v>47</v>
      </c>
      <c r="AX407" s="471">
        <v>76</v>
      </c>
      <c r="AY407" s="471">
        <v>180</v>
      </c>
      <c r="AZ407" s="471">
        <v>187</v>
      </c>
      <c r="BA407" s="471">
        <v>135</v>
      </c>
      <c r="BB407" s="471">
        <v>33</v>
      </c>
      <c r="BC407" s="471">
        <v>17</v>
      </c>
      <c r="BD407" s="471">
        <v>1</v>
      </c>
      <c r="BE407" s="496">
        <v>676</v>
      </c>
      <c r="BF407" s="471">
        <v>31</v>
      </c>
      <c r="BG407" s="471">
        <v>52</v>
      </c>
      <c r="BH407" s="471">
        <v>140</v>
      </c>
      <c r="BI407" s="471">
        <v>133</v>
      </c>
      <c r="BJ407" s="471">
        <v>89</v>
      </c>
      <c r="BK407" s="471">
        <v>20</v>
      </c>
      <c r="BL407" s="471">
        <v>13</v>
      </c>
      <c r="BM407" s="471">
        <v>0</v>
      </c>
      <c r="BN407" s="496">
        <v>478</v>
      </c>
      <c r="BO407" s="471">
        <v>169</v>
      </c>
      <c r="BP407" s="471">
        <v>832</v>
      </c>
      <c r="BQ407" s="471">
        <v>180</v>
      </c>
      <c r="BR407" s="471">
        <v>202</v>
      </c>
      <c r="BS407" s="471">
        <v>219</v>
      </c>
      <c r="BT407" s="471">
        <v>146</v>
      </c>
      <c r="BU407" s="471">
        <v>17</v>
      </c>
      <c r="BV407" s="471">
        <v>1</v>
      </c>
      <c r="BW407" s="496">
        <v>1766</v>
      </c>
      <c r="BX407" s="471">
        <v>160</v>
      </c>
      <c r="BY407" s="471">
        <v>963</v>
      </c>
      <c r="BZ407" s="471">
        <v>140</v>
      </c>
      <c r="CA407" s="471">
        <v>148</v>
      </c>
      <c r="CB407" s="471">
        <v>175</v>
      </c>
      <c r="CC407" s="471">
        <v>133</v>
      </c>
      <c r="CD407" s="471">
        <v>13</v>
      </c>
      <c r="CE407" s="471">
        <v>0</v>
      </c>
      <c r="CF407" s="496">
        <v>1732</v>
      </c>
      <c r="CG407" s="33"/>
      <c r="CH407" s="33"/>
      <c r="CI407" s="33"/>
      <c r="CJ407" s="110"/>
      <c r="CK407" s="110"/>
      <c r="CL407" s="110"/>
      <c r="CM407" s="110"/>
      <c r="CN407" s="110"/>
      <c r="CO407" s="67"/>
      <c r="CP407" s="67"/>
      <c r="CQ407" s="67"/>
      <c r="CR407" s="67"/>
      <c r="CS407" s="67"/>
      <c r="CT407" s="67"/>
      <c r="CU407" s="67"/>
      <c r="CV407" s="67"/>
      <c r="CW407" s="67"/>
      <c r="CX407" s="67"/>
      <c r="CY407" s="67"/>
      <c r="CZ407" s="67"/>
      <c r="DA407" s="67"/>
      <c r="DB407" s="67"/>
      <c r="DC407" s="67"/>
      <c r="DD407" s="67"/>
      <c r="DE407" s="67"/>
      <c r="DF407" s="67"/>
      <c r="DG407" s="67"/>
      <c r="DH407" s="67"/>
      <c r="DI407" s="67"/>
      <c r="DJ407" s="67"/>
      <c r="DK407" s="67"/>
      <c r="DL407" s="67"/>
      <c r="DM407" s="67"/>
      <c r="DN407" s="67"/>
      <c r="DO407" s="67"/>
      <c r="DP407" s="67"/>
      <c r="DQ407" s="67"/>
      <c r="DR407" s="67"/>
      <c r="DS407" s="67"/>
      <c r="DT407" s="67"/>
      <c r="DU407" s="67"/>
      <c r="DV407" s="67"/>
      <c r="DW407" s="67"/>
      <c r="DX407" s="67"/>
      <c r="DY407" s="67"/>
      <c r="DZ407" s="67"/>
      <c r="EA407" s="67"/>
      <c r="EB407" s="67"/>
      <c r="EC407" s="67"/>
      <c r="ED407" s="67"/>
      <c r="EE407" s="67"/>
      <c r="EF407" s="67"/>
      <c r="EG407" s="67"/>
      <c r="EH407" s="67"/>
      <c r="EI407" s="67"/>
      <c r="EJ407" s="67"/>
      <c r="EK407" s="67"/>
      <c r="EL407" s="67"/>
      <c r="EM407" s="67"/>
      <c r="EN407" s="67"/>
      <c r="EO407" s="67"/>
      <c r="EP407" s="67"/>
      <c r="EQ407" s="67"/>
      <c r="ER407" s="67"/>
      <c r="ES407" s="67"/>
      <c r="ET407" s="67"/>
      <c r="EU407" s="67"/>
      <c r="EV407" s="67"/>
      <c r="EW407" s="67"/>
      <c r="EX407" s="67"/>
      <c r="EY407" s="67"/>
      <c r="EZ407" s="67"/>
      <c r="FA407" s="67"/>
      <c r="FB407" s="67"/>
      <c r="FC407" s="67"/>
      <c r="FD407" s="67"/>
      <c r="FE407" s="67"/>
      <c r="FF407" s="67"/>
      <c r="FG407" s="67"/>
      <c r="FH407" s="67"/>
      <c r="FI407" s="67"/>
      <c r="FJ407" s="67"/>
      <c r="FK407" s="67"/>
      <c r="FL407" s="67"/>
      <c r="FM407" s="67"/>
      <c r="FN407" s="67"/>
      <c r="FO407" s="67"/>
      <c r="FP407" s="67"/>
      <c r="FQ407" s="67"/>
      <c r="FR407" s="67"/>
      <c r="FS407" s="67"/>
      <c r="FT407" s="67"/>
      <c r="FU407" s="67"/>
      <c r="FV407" s="67"/>
      <c r="FW407" s="67"/>
      <c r="FX407" s="67"/>
      <c r="FY407" s="110"/>
      <c r="FZ407" s="110"/>
      <c r="GA407" s="110"/>
      <c r="GB407" s="110"/>
      <c r="GC407" s="110"/>
      <c r="GD407" s="110"/>
      <c r="GE407" s="110"/>
      <c r="GF407" s="110"/>
      <c r="GG407" s="110"/>
      <c r="GH407" s="110"/>
      <c r="GI407" s="110"/>
      <c r="GJ407" s="110"/>
      <c r="GK407" s="110"/>
      <c r="GL407" s="110"/>
      <c r="GM407" s="110"/>
      <c r="GN407" s="110"/>
      <c r="GO407" s="110"/>
      <c r="GP407" s="110"/>
      <c r="GQ407" s="110"/>
      <c r="GR407" s="110"/>
      <c r="GS407" s="110"/>
      <c r="GT407" s="110"/>
      <c r="GU407" s="110"/>
      <c r="GV407" s="110"/>
      <c r="GW407" s="110"/>
      <c r="GX407" s="110"/>
      <c r="GY407" s="110"/>
      <c r="GZ407" s="110"/>
      <c r="HA407" s="110"/>
      <c r="HB407" s="110"/>
      <c r="HC407" s="110"/>
      <c r="HD407" s="110"/>
      <c r="HE407" s="110"/>
      <c r="HF407" s="110"/>
      <c r="HG407" s="110"/>
      <c r="HH407" s="110"/>
      <c r="HI407" s="110"/>
      <c r="HJ407" s="110"/>
      <c r="HK407" s="242"/>
      <c r="HL407" s="242"/>
      <c r="HM407" s="242"/>
      <c r="HN407" s="242"/>
      <c r="HO407" s="242"/>
      <c r="HP407" s="242"/>
      <c r="HQ407" s="242"/>
    </row>
    <row r="408" spans="1:225" x14ac:dyDescent="0.2">
      <c r="A408" s="241" t="s">
        <v>208</v>
      </c>
      <c r="B408" s="476" t="s">
        <v>885</v>
      </c>
      <c r="C408" s="326" t="s">
        <v>626</v>
      </c>
      <c r="D408" s="279" t="s">
        <v>209</v>
      </c>
      <c r="E408" s="228"/>
      <c r="F408" s="471">
        <v>87</v>
      </c>
      <c r="G408" s="495"/>
      <c r="H408" s="471">
        <v>3</v>
      </c>
      <c r="I408" s="471">
        <v>50</v>
      </c>
      <c r="J408" s="471">
        <v>171</v>
      </c>
      <c r="K408" s="471">
        <v>3</v>
      </c>
      <c r="L408" s="471">
        <v>0</v>
      </c>
      <c r="M408" s="471">
        <v>10</v>
      </c>
      <c r="N408" s="471">
        <v>0</v>
      </c>
      <c r="O408" s="471">
        <v>0</v>
      </c>
      <c r="P408" s="471">
        <v>1</v>
      </c>
      <c r="Q408" s="471">
        <v>0</v>
      </c>
      <c r="R408" s="471">
        <v>46</v>
      </c>
      <c r="S408" s="471">
        <v>0</v>
      </c>
      <c r="T408" s="471">
        <v>334</v>
      </c>
      <c r="U408" s="471">
        <v>0</v>
      </c>
      <c r="V408" s="471">
        <v>39</v>
      </c>
      <c r="W408" s="471">
        <v>5</v>
      </c>
      <c r="X408" s="471">
        <v>24</v>
      </c>
      <c r="Y408" s="471">
        <v>99</v>
      </c>
      <c r="Z408" s="471">
        <v>0</v>
      </c>
      <c r="AA408" s="471">
        <v>24</v>
      </c>
      <c r="AB408" s="496">
        <v>896</v>
      </c>
      <c r="AC408" s="488">
        <v>2</v>
      </c>
      <c r="AD408" s="488">
        <v>2</v>
      </c>
      <c r="AE408" s="471">
        <v>0</v>
      </c>
      <c r="AF408" s="471">
        <v>0</v>
      </c>
      <c r="AG408" s="471">
        <v>0</v>
      </c>
      <c r="AH408" s="471">
        <v>0</v>
      </c>
      <c r="AI408" s="471">
        <v>0</v>
      </c>
      <c r="AJ408" s="471">
        <v>0</v>
      </c>
      <c r="AK408" s="471">
        <v>0</v>
      </c>
      <c r="AL408" s="471">
        <v>0</v>
      </c>
      <c r="AM408" s="496">
        <v>0</v>
      </c>
      <c r="AN408" s="471">
        <v>0</v>
      </c>
      <c r="AO408" s="471">
        <v>0</v>
      </c>
      <c r="AP408" s="471">
        <v>0</v>
      </c>
      <c r="AQ408" s="471">
        <v>0</v>
      </c>
      <c r="AR408" s="471">
        <v>0</v>
      </c>
      <c r="AS408" s="471">
        <v>0</v>
      </c>
      <c r="AT408" s="471">
        <v>0</v>
      </c>
      <c r="AU408" s="471">
        <v>0</v>
      </c>
      <c r="AV408" s="496">
        <v>0</v>
      </c>
      <c r="AW408" s="471">
        <v>14</v>
      </c>
      <c r="AX408" s="471">
        <v>29</v>
      </c>
      <c r="AY408" s="471">
        <v>10</v>
      </c>
      <c r="AZ408" s="471">
        <v>3</v>
      </c>
      <c r="BA408" s="471">
        <v>0</v>
      </c>
      <c r="BB408" s="471">
        <v>0</v>
      </c>
      <c r="BC408" s="471">
        <v>4</v>
      </c>
      <c r="BD408" s="471">
        <v>3</v>
      </c>
      <c r="BE408" s="496">
        <v>63</v>
      </c>
      <c r="BF408" s="471">
        <v>9</v>
      </c>
      <c r="BG408" s="471">
        <v>23</v>
      </c>
      <c r="BH408" s="471">
        <v>2</v>
      </c>
      <c r="BI408" s="471">
        <v>5</v>
      </c>
      <c r="BJ408" s="471">
        <v>0</v>
      </c>
      <c r="BK408" s="471">
        <v>0</v>
      </c>
      <c r="BL408" s="471">
        <v>4</v>
      </c>
      <c r="BM408" s="471">
        <v>3</v>
      </c>
      <c r="BN408" s="496">
        <v>46</v>
      </c>
      <c r="BO408" s="471">
        <v>14</v>
      </c>
      <c r="BP408" s="471">
        <v>29</v>
      </c>
      <c r="BQ408" s="471">
        <v>10</v>
      </c>
      <c r="BR408" s="471">
        <v>3</v>
      </c>
      <c r="BS408" s="471">
        <v>0</v>
      </c>
      <c r="BT408" s="471">
        <v>0</v>
      </c>
      <c r="BU408" s="471">
        <v>4</v>
      </c>
      <c r="BV408" s="471">
        <v>3</v>
      </c>
      <c r="BW408" s="496">
        <v>63</v>
      </c>
      <c r="BX408" s="471">
        <v>9</v>
      </c>
      <c r="BY408" s="471">
        <v>23</v>
      </c>
      <c r="BZ408" s="471">
        <v>2</v>
      </c>
      <c r="CA408" s="471">
        <v>5</v>
      </c>
      <c r="CB408" s="471">
        <v>0</v>
      </c>
      <c r="CC408" s="471">
        <v>0</v>
      </c>
      <c r="CD408" s="471">
        <v>4</v>
      </c>
      <c r="CE408" s="471">
        <v>3</v>
      </c>
      <c r="CF408" s="496">
        <v>46</v>
      </c>
      <c r="CG408" s="33"/>
      <c r="CH408" s="33"/>
      <c r="CI408" s="33"/>
      <c r="CJ408" s="110"/>
      <c r="CK408" s="110"/>
      <c r="CL408" s="110"/>
      <c r="CM408" s="110"/>
      <c r="CN408" s="110"/>
      <c r="CO408" s="67"/>
      <c r="CP408" s="67"/>
      <c r="CQ408" s="67"/>
      <c r="CR408" s="67"/>
      <c r="CS408" s="67"/>
      <c r="CT408" s="67"/>
      <c r="CU408" s="67"/>
      <c r="CV408" s="67"/>
      <c r="CW408" s="67"/>
      <c r="CX408" s="67"/>
      <c r="CY408" s="67"/>
      <c r="CZ408" s="67"/>
      <c r="DA408" s="67"/>
      <c r="DB408" s="67"/>
      <c r="DC408" s="67"/>
      <c r="DD408" s="67"/>
      <c r="DE408" s="67"/>
      <c r="DF408" s="67"/>
      <c r="DG408" s="67"/>
      <c r="DH408" s="67"/>
      <c r="DI408" s="67"/>
      <c r="DJ408" s="67"/>
      <c r="DK408" s="67"/>
      <c r="DL408" s="67"/>
      <c r="DM408" s="67"/>
      <c r="DN408" s="67"/>
      <c r="DO408" s="67"/>
      <c r="DP408" s="67"/>
      <c r="DQ408" s="67"/>
      <c r="DR408" s="67"/>
      <c r="DS408" s="67"/>
      <c r="DT408" s="67"/>
      <c r="DU408" s="67"/>
      <c r="DV408" s="67"/>
      <c r="DW408" s="67"/>
      <c r="DX408" s="67"/>
      <c r="DY408" s="67"/>
      <c r="DZ408" s="67"/>
      <c r="EA408" s="67"/>
      <c r="EB408" s="67"/>
      <c r="EC408" s="67"/>
      <c r="ED408" s="67"/>
      <c r="EE408" s="67"/>
      <c r="EF408" s="67"/>
      <c r="EG408" s="67"/>
      <c r="EH408" s="67"/>
      <c r="EI408" s="67"/>
      <c r="EJ408" s="67"/>
      <c r="EK408" s="67"/>
      <c r="EL408" s="67"/>
      <c r="EM408" s="67"/>
      <c r="EN408" s="67"/>
      <c r="EO408" s="67"/>
      <c r="EP408" s="67"/>
      <c r="EQ408" s="67"/>
      <c r="ER408" s="67"/>
      <c r="ES408" s="67"/>
      <c r="ET408" s="67"/>
      <c r="EU408" s="67"/>
      <c r="EV408" s="67"/>
      <c r="EW408" s="67"/>
      <c r="EX408" s="67"/>
      <c r="EY408" s="67"/>
      <c r="EZ408" s="67"/>
      <c r="FA408" s="67"/>
      <c r="FB408" s="67"/>
      <c r="FC408" s="67"/>
      <c r="FD408" s="67"/>
      <c r="FE408" s="67"/>
      <c r="FF408" s="67"/>
      <c r="FG408" s="67"/>
      <c r="FH408" s="67"/>
      <c r="FI408" s="67"/>
      <c r="FJ408" s="67"/>
      <c r="FK408" s="67"/>
      <c r="FL408" s="67"/>
      <c r="FM408" s="67"/>
      <c r="FN408" s="67"/>
      <c r="FO408" s="67"/>
      <c r="FP408" s="67"/>
      <c r="FQ408" s="67"/>
      <c r="FR408" s="67"/>
      <c r="FS408" s="67"/>
      <c r="FT408" s="67"/>
      <c r="FU408" s="67"/>
      <c r="FV408" s="67"/>
      <c r="FW408" s="67"/>
      <c r="FX408" s="67"/>
      <c r="FY408" s="110"/>
      <c r="FZ408" s="110"/>
      <c r="GA408" s="110"/>
      <c r="GB408" s="110"/>
      <c r="GC408" s="110"/>
      <c r="GD408" s="110"/>
      <c r="GE408" s="110"/>
      <c r="GF408" s="110"/>
      <c r="GG408" s="110"/>
      <c r="GH408" s="110"/>
      <c r="GI408" s="110"/>
      <c r="GJ408" s="110"/>
      <c r="GK408" s="110"/>
      <c r="GL408" s="110"/>
      <c r="GM408" s="110"/>
      <c r="GN408" s="110"/>
      <c r="GO408" s="110"/>
      <c r="GP408" s="110"/>
      <c r="GQ408" s="110"/>
      <c r="GR408" s="110"/>
      <c r="GS408" s="110"/>
      <c r="GT408" s="110"/>
      <c r="GU408" s="110"/>
      <c r="GV408" s="110"/>
      <c r="GW408" s="110"/>
      <c r="GX408" s="110"/>
      <c r="GY408" s="110"/>
      <c r="GZ408" s="110"/>
      <c r="HA408" s="110"/>
      <c r="HB408" s="110"/>
      <c r="HC408" s="110"/>
      <c r="HD408" s="110"/>
      <c r="HE408" s="110"/>
      <c r="HF408" s="110"/>
      <c r="HG408" s="110"/>
      <c r="HH408" s="110"/>
      <c r="HI408" s="110"/>
      <c r="HJ408" s="110"/>
      <c r="HK408" s="242"/>
      <c r="HL408" s="242"/>
      <c r="HM408" s="242"/>
      <c r="HN408" s="242"/>
      <c r="HO408" s="242"/>
      <c r="HP408" s="242"/>
      <c r="HQ408" s="242"/>
    </row>
    <row r="409" spans="1:225" x14ac:dyDescent="0.2">
      <c r="A409" s="241" t="s">
        <v>210</v>
      </c>
      <c r="B409" s="476" t="s">
        <v>886</v>
      </c>
      <c r="C409" s="326" t="s">
        <v>801</v>
      </c>
      <c r="D409" s="279" t="s">
        <v>211</v>
      </c>
      <c r="E409" s="228"/>
      <c r="F409" s="471">
        <v>18</v>
      </c>
      <c r="G409" s="495"/>
      <c r="H409" s="471">
        <v>2</v>
      </c>
      <c r="I409" s="471">
        <v>195</v>
      </c>
      <c r="J409" s="471">
        <v>345</v>
      </c>
      <c r="K409" s="471">
        <v>8</v>
      </c>
      <c r="L409" s="471">
        <v>2</v>
      </c>
      <c r="M409" s="471">
        <v>19</v>
      </c>
      <c r="N409" s="471">
        <v>5</v>
      </c>
      <c r="O409" s="471">
        <v>1</v>
      </c>
      <c r="P409" s="471">
        <v>3</v>
      </c>
      <c r="Q409" s="471">
        <v>18</v>
      </c>
      <c r="R409" s="471">
        <v>59</v>
      </c>
      <c r="S409" s="471">
        <v>189</v>
      </c>
      <c r="T409" s="471">
        <v>4</v>
      </c>
      <c r="U409" s="471">
        <v>0</v>
      </c>
      <c r="V409" s="471">
        <v>14</v>
      </c>
      <c r="W409" s="471">
        <v>12</v>
      </c>
      <c r="X409" s="471">
        <v>70</v>
      </c>
      <c r="Y409" s="471">
        <v>335</v>
      </c>
      <c r="Z409" s="471">
        <v>0</v>
      </c>
      <c r="AA409" s="471">
        <v>100</v>
      </c>
      <c r="AB409" s="496">
        <v>1399</v>
      </c>
      <c r="AC409" s="488">
        <v>2</v>
      </c>
      <c r="AD409" s="488">
        <v>2</v>
      </c>
      <c r="AE409" s="471">
        <v>0</v>
      </c>
      <c r="AF409" s="471">
        <v>0</v>
      </c>
      <c r="AG409" s="471">
        <v>0</v>
      </c>
      <c r="AH409" s="471">
        <v>15</v>
      </c>
      <c r="AI409" s="471">
        <v>1</v>
      </c>
      <c r="AJ409" s="471">
        <v>0</v>
      </c>
      <c r="AK409" s="471">
        <v>2</v>
      </c>
      <c r="AL409" s="471">
        <v>0</v>
      </c>
      <c r="AM409" s="496">
        <v>18</v>
      </c>
      <c r="AN409" s="471">
        <v>0</v>
      </c>
      <c r="AO409" s="471">
        <v>0</v>
      </c>
      <c r="AP409" s="471">
        <v>0</v>
      </c>
      <c r="AQ409" s="471">
        <v>15</v>
      </c>
      <c r="AR409" s="471">
        <v>1</v>
      </c>
      <c r="AS409" s="471">
        <v>0</v>
      </c>
      <c r="AT409" s="471">
        <v>2</v>
      </c>
      <c r="AU409" s="471">
        <v>0</v>
      </c>
      <c r="AV409" s="496">
        <v>18</v>
      </c>
      <c r="AW409" s="471">
        <v>18</v>
      </c>
      <c r="AX409" s="471">
        <v>24</v>
      </c>
      <c r="AY409" s="471">
        <v>21</v>
      </c>
      <c r="AZ409" s="471">
        <v>8</v>
      </c>
      <c r="BA409" s="471">
        <v>9</v>
      </c>
      <c r="BB409" s="471">
        <v>0</v>
      </c>
      <c r="BC409" s="471">
        <v>1</v>
      </c>
      <c r="BD409" s="471">
        <v>0</v>
      </c>
      <c r="BE409" s="496">
        <v>81</v>
      </c>
      <c r="BF409" s="471">
        <v>13</v>
      </c>
      <c r="BG409" s="471">
        <v>18</v>
      </c>
      <c r="BH409" s="471">
        <v>14</v>
      </c>
      <c r="BI409" s="471">
        <v>7</v>
      </c>
      <c r="BJ409" s="471">
        <v>6</v>
      </c>
      <c r="BK409" s="471">
        <v>0</v>
      </c>
      <c r="BL409" s="471">
        <v>1</v>
      </c>
      <c r="BM409" s="471">
        <v>0</v>
      </c>
      <c r="BN409" s="496">
        <v>59</v>
      </c>
      <c r="BO409" s="471">
        <v>18</v>
      </c>
      <c r="BP409" s="471">
        <v>24</v>
      </c>
      <c r="BQ409" s="471">
        <v>21</v>
      </c>
      <c r="BR409" s="471">
        <v>23</v>
      </c>
      <c r="BS409" s="471">
        <v>10</v>
      </c>
      <c r="BT409" s="471">
        <v>0</v>
      </c>
      <c r="BU409" s="471">
        <v>3</v>
      </c>
      <c r="BV409" s="471">
        <v>0</v>
      </c>
      <c r="BW409" s="496">
        <v>99</v>
      </c>
      <c r="BX409" s="471">
        <v>13</v>
      </c>
      <c r="BY409" s="471">
        <v>18</v>
      </c>
      <c r="BZ409" s="471">
        <v>14</v>
      </c>
      <c r="CA409" s="471">
        <v>22</v>
      </c>
      <c r="CB409" s="471">
        <v>7</v>
      </c>
      <c r="CC409" s="471">
        <v>0</v>
      </c>
      <c r="CD409" s="471">
        <v>3</v>
      </c>
      <c r="CE409" s="471">
        <v>0</v>
      </c>
      <c r="CF409" s="496">
        <v>77</v>
      </c>
      <c r="CG409" s="33"/>
      <c r="CH409" s="33"/>
      <c r="CI409" s="33"/>
      <c r="CJ409" s="110"/>
      <c r="CK409" s="110"/>
      <c r="CL409" s="110"/>
      <c r="CM409" s="110"/>
      <c r="CN409" s="110"/>
      <c r="CO409" s="67"/>
      <c r="CP409" s="67"/>
      <c r="CQ409" s="67"/>
      <c r="CR409" s="67"/>
      <c r="CS409" s="67"/>
      <c r="CT409" s="67"/>
      <c r="CU409" s="67"/>
      <c r="CV409" s="67"/>
      <c r="CW409" s="67"/>
      <c r="CX409" s="67"/>
      <c r="CY409" s="67"/>
      <c r="CZ409" s="67"/>
      <c r="DA409" s="67"/>
      <c r="DB409" s="67"/>
      <c r="DC409" s="67"/>
      <c r="DD409" s="67"/>
      <c r="DE409" s="67"/>
      <c r="DF409" s="67"/>
      <c r="DG409" s="67"/>
      <c r="DH409" s="67"/>
      <c r="DI409" s="67"/>
      <c r="DJ409" s="67"/>
      <c r="DK409" s="67"/>
      <c r="DL409" s="67"/>
      <c r="DM409" s="67"/>
      <c r="DN409" s="67"/>
      <c r="DO409" s="67"/>
      <c r="DP409" s="67"/>
      <c r="DQ409" s="67"/>
      <c r="DR409" s="67"/>
      <c r="DS409" s="67"/>
      <c r="DT409" s="67"/>
      <c r="DU409" s="67"/>
      <c r="DV409" s="67"/>
      <c r="DW409" s="67"/>
      <c r="DX409" s="67"/>
      <c r="DY409" s="67"/>
      <c r="DZ409" s="67"/>
      <c r="EA409" s="67"/>
      <c r="EB409" s="67"/>
      <c r="EC409" s="67"/>
      <c r="ED409" s="67"/>
      <c r="EE409" s="67"/>
      <c r="EF409" s="67"/>
      <c r="EG409" s="67"/>
      <c r="EH409" s="67"/>
      <c r="EI409" s="67"/>
      <c r="EJ409" s="67"/>
      <c r="EK409" s="67"/>
      <c r="EL409" s="67"/>
      <c r="EM409" s="67"/>
      <c r="EN409" s="67"/>
      <c r="EO409" s="67"/>
      <c r="EP409" s="67"/>
      <c r="EQ409" s="67"/>
      <c r="ER409" s="67"/>
      <c r="ES409" s="67"/>
      <c r="ET409" s="67"/>
      <c r="EU409" s="67"/>
      <c r="EV409" s="67"/>
      <c r="EW409" s="67"/>
      <c r="EX409" s="67"/>
      <c r="EY409" s="67"/>
      <c r="EZ409" s="67"/>
      <c r="FA409" s="67"/>
      <c r="FB409" s="67"/>
      <c r="FC409" s="67"/>
      <c r="FD409" s="67"/>
      <c r="FE409" s="67"/>
      <c r="FF409" s="67"/>
      <c r="FG409" s="67"/>
      <c r="FH409" s="67"/>
      <c r="FI409" s="67"/>
      <c r="FJ409" s="67"/>
      <c r="FK409" s="67"/>
      <c r="FL409" s="67"/>
      <c r="FM409" s="67"/>
      <c r="FN409" s="67"/>
      <c r="FO409" s="67"/>
      <c r="FP409" s="67"/>
      <c r="FQ409" s="67"/>
      <c r="FR409" s="67"/>
      <c r="FS409" s="67"/>
      <c r="FT409" s="67"/>
      <c r="FU409" s="67"/>
      <c r="FV409" s="67"/>
      <c r="FW409" s="67"/>
      <c r="FX409" s="67"/>
      <c r="FY409" s="110"/>
      <c r="FZ409" s="110"/>
      <c r="GA409" s="110"/>
      <c r="GB409" s="110"/>
      <c r="GC409" s="110"/>
      <c r="GD409" s="110"/>
      <c r="GE409" s="110"/>
      <c r="GF409" s="110"/>
      <c r="GG409" s="110"/>
      <c r="GH409" s="110"/>
      <c r="GI409" s="110"/>
      <c r="GJ409" s="110"/>
      <c r="GK409" s="110"/>
      <c r="GL409" s="110"/>
      <c r="GM409" s="110"/>
      <c r="GN409" s="110"/>
      <c r="GO409" s="110"/>
      <c r="GP409" s="110"/>
      <c r="GQ409" s="110"/>
      <c r="GR409" s="110"/>
      <c r="GS409" s="110"/>
      <c r="GT409" s="110"/>
      <c r="GU409" s="110"/>
      <c r="GV409" s="110"/>
      <c r="GW409" s="110"/>
      <c r="GX409" s="110"/>
      <c r="GY409" s="110"/>
      <c r="GZ409" s="110"/>
      <c r="HA409" s="110"/>
      <c r="HB409" s="110"/>
      <c r="HC409" s="110"/>
      <c r="HD409" s="110"/>
      <c r="HE409" s="110"/>
      <c r="HF409" s="110"/>
      <c r="HG409" s="110"/>
      <c r="HH409" s="110"/>
      <c r="HI409" s="110"/>
      <c r="HJ409" s="110"/>
      <c r="HK409" s="242"/>
      <c r="HL409" s="242"/>
      <c r="HM409" s="242"/>
      <c r="HN409" s="242"/>
      <c r="HO409" s="242"/>
      <c r="HP409" s="242"/>
      <c r="HQ409" s="242"/>
    </row>
    <row r="410" spans="1:225" x14ac:dyDescent="0.2">
      <c r="A410" s="241" t="s">
        <v>212</v>
      </c>
      <c r="B410" s="476" t="s">
        <v>887</v>
      </c>
      <c r="C410" s="326" t="s">
        <v>782</v>
      </c>
      <c r="D410" s="279" t="s">
        <v>213</v>
      </c>
      <c r="E410" s="228"/>
      <c r="F410" s="471">
        <v>67</v>
      </c>
      <c r="G410" s="495"/>
      <c r="H410" s="471">
        <v>2</v>
      </c>
      <c r="I410" s="471">
        <v>82</v>
      </c>
      <c r="J410" s="471">
        <v>214</v>
      </c>
      <c r="K410" s="471">
        <v>6</v>
      </c>
      <c r="L410" s="471">
        <v>4</v>
      </c>
      <c r="M410" s="471">
        <v>9</v>
      </c>
      <c r="N410" s="471">
        <v>2</v>
      </c>
      <c r="O410" s="471">
        <v>0</v>
      </c>
      <c r="P410" s="471">
        <v>1</v>
      </c>
      <c r="Q410" s="471">
        <v>13</v>
      </c>
      <c r="R410" s="471">
        <v>42</v>
      </c>
      <c r="S410" s="471">
        <v>192</v>
      </c>
      <c r="T410" s="471">
        <v>2</v>
      </c>
      <c r="U410" s="471">
        <v>0</v>
      </c>
      <c r="V410" s="471">
        <v>18</v>
      </c>
      <c r="W410" s="471">
        <v>5</v>
      </c>
      <c r="X410" s="471">
        <v>70</v>
      </c>
      <c r="Y410" s="471">
        <v>154</v>
      </c>
      <c r="Z410" s="471">
        <v>0</v>
      </c>
      <c r="AA410" s="471">
        <v>50</v>
      </c>
      <c r="AB410" s="496">
        <v>933</v>
      </c>
      <c r="AC410" s="488">
        <v>2</v>
      </c>
      <c r="AD410" s="488">
        <v>3</v>
      </c>
      <c r="AE410" s="471">
        <v>0</v>
      </c>
      <c r="AF410" s="471">
        <v>1</v>
      </c>
      <c r="AG410" s="471">
        <v>0</v>
      </c>
      <c r="AH410" s="471">
        <v>1</v>
      </c>
      <c r="AI410" s="471">
        <v>0</v>
      </c>
      <c r="AJ410" s="471">
        <v>0</v>
      </c>
      <c r="AK410" s="471">
        <v>3</v>
      </c>
      <c r="AL410" s="471">
        <v>8</v>
      </c>
      <c r="AM410" s="496">
        <v>13</v>
      </c>
      <c r="AN410" s="471">
        <v>0</v>
      </c>
      <c r="AO410" s="471">
        <v>1</v>
      </c>
      <c r="AP410" s="471">
        <v>1</v>
      </c>
      <c r="AQ410" s="471">
        <v>0</v>
      </c>
      <c r="AR410" s="471">
        <v>0</v>
      </c>
      <c r="AS410" s="471">
        <v>0</v>
      </c>
      <c r="AT410" s="471">
        <v>3</v>
      </c>
      <c r="AU410" s="471">
        <v>8</v>
      </c>
      <c r="AV410" s="496">
        <v>13</v>
      </c>
      <c r="AW410" s="471">
        <v>6</v>
      </c>
      <c r="AX410" s="471">
        <v>15</v>
      </c>
      <c r="AY410" s="471">
        <v>20</v>
      </c>
      <c r="AZ410" s="471">
        <v>6</v>
      </c>
      <c r="BA410" s="471">
        <v>4</v>
      </c>
      <c r="BB410" s="471">
        <v>4</v>
      </c>
      <c r="BC410" s="471">
        <v>2</v>
      </c>
      <c r="BD410" s="471">
        <v>2</v>
      </c>
      <c r="BE410" s="496">
        <v>59</v>
      </c>
      <c r="BF410" s="471">
        <v>5</v>
      </c>
      <c r="BG410" s="471">
        <v>8</v>
      </c>
      <c r="BH410" s="471">
        <v>18</v>
      </c>
      <c r="BI410" s="471">
        <v>4</v>
      </c>
      <c r="BJ410" s="471">
        <v>2</v>
      </c>
      <c r="BK410" s="471">
        <v>2</v>
      </c>
      <c r="BL410" s="471">
        <v>1</v>
      </c>
      <c r="BM410" s="471">
        <v>2</v>
      </c>
      <c r="BN410" s="496">
        <v>42</v>
      </c>
      <c r="BO410" s="471">
        <v>6</v>
      </c>
      <c r="BP410" s="471">
        <v>16</v>
      </c>
      <c r="BQ410" s="471">
        <v>20</v>
      </c>
      <c r="BR410" s="471">
        <v>7</v>
      </c>
      <c r="BS410" s="471">
        <v>4</v>
      </c>
      <c r="BT410" s="471">
        <v>4</v>
      </c>
      <c r="BU410" s="471">
        <v>5</v>
      </c>
      <c r="BV410" s="471">
        <v>10</v>
      </c>
      <c r="BW410" s="496">
        <v>72</v>
      </c>
      <c r="BX410" s="471">
        <v>5</v>
      </c>
      <c r="BY410" s="471">
        <v>9</v>
      </c>
      <c r="BZ410" s="471">
        <v>19</v>
      </c>
      <c r="CA410" s="471">
        <v>4</v>
      </c>
      <c r="CB410" s="471">
        <v>2</v>
      </c>
      <c r="CC410" s="471">
        <v>2</v>
      </c>
      <c r="CD410" s="471">
        <v>4</v>
      </c>
      <c r="CE410" s="471">
        <v>10</v>
      </c>
      <c r="CF410" s="496">
        <v>55</v>
      </c>
      <c r="CG410" s="33"/>
      <c r="CH410" s="33"/>
      <c r="CI410" s="33"/>
      <c r="CJ410" s="110"/>
      <c r="CK410" s="110"/>
      <c r="CL410" s="110"/>
      <c r="CM410" s="110"/>
      <c r="CN410" s="110"/>
      <c r="CO410" s="67"/>
      <c r="CP410" s="67"/>
      <c r="CQ410" s="67"/>
      <c r="CR410" s="67"/>
      <c r="CS410" s="67"/>
      <c r="CT410" s="67"/>
      <c r="CU410" s="67"/>
      <c r="CV410" s="67"/>
      <c r="CW410" s="67"/>
      <c r="CX410" s="67"/>
      <c r="CY410" s="67"/>
      <c r="CZ410" s="67"/>
      <c r="DA410" s="67"/>
      <c r="DB410" s="67"/>
      <c r="DC410" s="67"/>
      <c r="DD410" s="67"/>
      <c r="DE410" s="67"/>
      <c r="DF410" s="67"/>
      <c r="DG410" s="67"/>
      <c r="DH410" s="67"/>
      <c r="DI410" s="67"/>
      <c r="DJ410" s="67"/>
      <c r="DK410" s="67"/>
      <c r="DL410" s="67"/>
      <c r="DM410" s="67"/>
      <c r="DN410" s="67"/>
      <c r="DO410" s="67"/>
      <c r="DP410" s="67"/>
      <c r="DQ410" s="67"/>
      <c r="DR410" s="67"/>
      <c r="DS410" s="67"/>
      <c r="DT410" s="67"/>
      <c r="DU410" s="67"/>
      <c r="DV410" s="67"/>
      <c r="DW410" s="67"/>
      <c r="DX410" s="67"/>
      <c r="DY410" s="67"/>
      <c r="DZ410" s="67"/>
      <c r="EA410" s="67"/>
      <c r="EB410" s="67"/>
      <c r="EC410" s="67"/>
      <c r="ED410" s="67"/>
      <c r="EE410" s="67"/>
      <c r="EF410" s="67"/>
      <c r="EG410" s="67"/>
      <c r="EH410" s="67"/>
      <c r="EI410" s="67"/>
      <c r="EJ410" s="67"/>
      <c r="EK410" s="67"/>
      <c r="EL410" s="67"/>
      <c r="EM410" s="67"/>
      <c r="EN410" s="67"/>
      <c r="EO410" s="67"/>
      <c r="EP410" s="67"/>
      <c r="EQ410" s="67"/>
      <c r="ER410" s="67"/>
      <c r="ES410" s="67"/>
      <c r="ET410" s="67"/>
      <c r="EU410" s="67"/>
      <c r="EV410" s="67"/>
      <c r="EW410" s="67"/>
      <c r="EX410" s="67"/>
      <c r="EY410" s="67"/>
      <c r="EZ410" s="67"/>
      <c r="FA410" s="67"/>
      <c r="FB410" s="67"/>
      <c r="FC410" s="67"/>
      <c r="FD410" s="67"/>
      <c r="FE410" s="67"/>
      <c r="FF410" s="67"/>
      <c r="FG410" s="67"/>
      <c r="FH410" s="67"/>
      <c r="FI410" s="67"/>
      <c r="FJ410" s="67"/>
      <c r="FK410" s="67"/>
      <c r="FL410" s="67"/>
      <c r="FM410" s="67"/>
      <c r="FN410" s="67"/>
      <c r="FO410" s="67"/>
      <c r="FP410" s="67"/>
      <c r="FQ410" s="67"/>
      <c r="FR410" s="67"/>
      <c r="FS410" s="67"/>
      <c r="FT410" s="67"/>
      <c r="FU410" s="67"/>
      <c r="FV410" s="67"/>
      <c r="FW410" s="67"/>
      <c r="FX410" s="67"/>
      <c r="FY410" s="110"/>
      <c r="FZ410" s="110"/>
      <c r="GA410" s="110"/>
      <c r="GB410" s="110"/>
      <c r="GC410" s="110"/>
      <c r="GD410" s="110"/>
      <c r="GE410" s="110"/>
      <c r="GF410" s="110"/>
      <c r="GG410" s="110"/>
      <c r="GH410" s="110"/>
      <c r="GI410" s="110"/>
      <c r="GJ410" s="110"/>
      <c r="GK410" s="110"/>
      <c r="GL410" s="110"/>
      <c r="GM410" s="110"/>
      <c r="GN410" s="110"/>
      <c r="GO410" s="110"/>
      <c r="GP410" s="110"/>
      <c r="GQ410" s="110"/>
      <c r="GR410" s="110"/>
      <c r="GS410" s="110"/>
      <c r="GT410" s="110"/>
      <c r="GU410" s="110"/>
      <c r="GV410" s="110"/>
      <c r="GW410" s="110"/>
      <c r="GX410" s="110"/>
      <c r="GY410" s="110"/>
      <c r="GZ410" s="110"/>
      <c r="HA410" s="110"/>
      <c r="HB410" s="110"/>
      <c r="HC410" s="110"/>
      <c r="HD410" s="110"/>
      <c r="HE410" s="110"/>
      <c r="HF410" s="110"/>
      <c r="HG410" s="110"/>
      <c r="HH410" s="110"/>
      <c r="HI410" s="110"/>
      <c r="HJ410" s="110"/>
      <c r="HK410" s="242"/>
      <c r="HL410" s="242"/>
      <c r="HM410" s="242"/>
      <c r="HN410" s="242"/>
      <c r="HO410" s="242"/>
      <c r="HP410" s="242"/>
      <c r="HQ410" s="242"/>
    </row>
    <row r="411" spans="1:225" x14ac:dyDescent="0.2">
      <c r="A411" s="241" t="s">
        <v>214</v>
      </c>
      <c r="B411" s="476" t="s">
        <v>888</v>
      </c>
      <c r="C411" s="326" t="s">
        <v>626</v>
      </c>
      <c r="D411" s="279" t="s">
        <v>215</v>
      </c>
      <c r="E411" s="228"/>
      <c r="F411" s="471">
        <v>58</v>
      </c>
      <c r="G411" s="495"/>
      <c r="H411" s="471">
        <v>7</v>
      </c>
      <c r="I411" s="471">
        <v>52</v>
      </c>
      <c r="J411" s="471">
        <v>291</v>
      </c>
      <c r="K411" s="471">
        <v>6</v>
      </c>
      <c r="L411" s="471">
        <v>2</v>
      </c>
      <c r="M411" s="471">
        <v>2</v>
      </c>
      <c r="N411" s="471">
        <v>2</v>
      </c>
      <c r="O411" s="471">
        <v>0</v>
      </c>
      <c r="P411" s="471">
        <v>1</v>
      </c>
      <c r="Q411" s="471">
        <v>12</v>
      </c>
      <c r="R411" s="471">
        <v>77</v>
      </c>
      <c r="S411" s="471">
        <v>0</v>
      </c>
      <c r="T411" s="471">
        <v>0</v>
      </c>
      <c r="U411" s="471">
        <v>0</v>
      </c>
      <c r="V411" s="471">
        <v>11</v>
      </c>
      <c r="W411" s="471">
        <v>4</v>
      </c>
      <c r="X411" s="471">
        <v>68</v>
      </c>
      <c r="Y411" s="471">
        <v>206</v>
      </c>
      <c r="Z411" s="471">
        <v>0</v>
      </c>
      <c r="AA411" s="471">
        <v>33</v>
      </c>
      <c r="AB411" s="496">
        <v>832</v>
      </c>
      <c r="AC411" s="488">
        <v>1</v>
      </c>
      <c r="AD411" s="488">
        <v>1</v>
      </c>
      <c r="AE411" s="471">
        <v>0</v>
      </c>
      <c r="AF411" s="471">
        <v>0</v>
      </c>
      <c r="AG411" s="471">
        <v>0</v>
      </c>
      <c r="AH411" s="471">
        <v>0</v>
      </c>
      <c r="AI411" s="471">
        <v>3</v>
      </c>
      <c r="AJ411" s="471">
        <v>0</v>
      </c>
      <c r="AK411" s="471">
        <v>1</v>
      </c>
      <c r="AL411" s="471">
        <v>8</v>
      </c>
      <c r="AM411" s="496">
        <v>12</v>
      </c>
      <c r="AN411" s="471">
        <v>0</v>
      </c>
      <c r="AO411" s="471">
        <v>0</v>
      </c>
      <c r="AP411" s="471">
        <v>0</v>
      </c>
      <c r="AQ411" s="471">
        <v>0</v>
      </c>
      <c r="AR411" s="471">
        <v>3</v>
      </c>
      <c r="AS411" s="471">
        <v>0</v>
      </c>
      <c r="AT411" s="471">
        <v>1</v>
      </c>
      <c r="AU411" s="471">
        <v>8</v>
      </c>
      <c r="AV411" s="496">
        <v>12</v>
      </c>
      <c r="AW411" s="471">
        <v>3</v>
      </c>
      <c r="AX411" s="471">
        <v>20</v>
      </c>
      <c r="AY411" s="471">
        <v>36</v>
      </c>
      <c r="AZ411" s="471">
        <v>21</v>
      </c>
      <c r="BA411" s="471">
        <v>6</v>
      </c>
      <c r="BB411" s="471">
        <v>2</v>
      </c>
      <c r="BC411" s="471">
        <v>7</v>
      </c>
      <c r="BD411" s="471">
        <v>1</v>
      </c>
      <c r="BE411" s="496">
        <v>96</v>
      </c>
      <c r="BF411" s="471">
        <v>3</v>
      </c>
      <c r="BG411" s="471">
        <v>18</v>
      </c>
      <c r="BH411" s="471">
        <v>30</v>
      </c>
      <c r="BI411" s="471">
        <v>12</v>
      </c>
      <c r="BJ411" s="471">
        <v>4</v>
      </c>
      <c r="BK411" s="471">
        <v>2</v>
      </c>
      <c r="BL411" s="471">
        <v>7</v>
      </c>
      <c r="BM411" s="471">
        <v>1</v>
      </c>
      <c r="BN411" s="496">
        <v>77</v>
      </c>
      <c r="BO411" s="471">
        <v>3</v>
      </c>
      <c r="BP411" s="471">
        <v>20</v>
      </c>
      <c r="BQ411" s="471">
        <v>36</v>
      </c>
      <c r="BR411" s="471">
        <v>21</v>
      </c>
      <c r="BS411" s="471">
        <v>9</v>
      </c>
      <c r="BT411" s="471">
        <v>2</v>
      </c>
      <c r="BU411" s="471">
        <v>8</v>
      </c>
      <c r="BV411" s="471">
        <v>9</v>
      </c>
      <c r="BW411" s="496">
        <v>108</v>
      </c>
      <c r="BX411" s="471">
        <v>3</v>
      </c>
      <c r="BY411" s="471">
        <v>18</v>
      </c>
      <c r="BZ411" s="471">
        <v>30</v>
      </c>
      <c r="CA411" s="471">
        <v>12</v>
      </c>
      <c r="CB411" s="471">
        <v>7</v>
      </c>
      <c r="CC411" s="471">
        <v>2</v>
      </c>
      <c r="CD411" s="471">
        <v>8</v>
      </c>
      <c r="CE411" s="471">
        <v>9</v>
      </c>
      <c r="CF411" s="496">
        <v>89</v>
      </c>
      <c r="CG411" s="33"/>
      <c r="CH411" s="33"/>
      <c r="CI411" s="33"/>
      <c r="CJ411" s="110"/>
      <c r="CK411" s="110"/>
      <c r="CL411" s="110"/>
      <c r="CM411" s="110"/>
      <c r="CN411" s="110"/>
      <c r="CO411" s="67"/>
      <c r="CP411" s="67"/>
      <c r="CQ411" s="67"/>
      <c r="CR411" s="67"/>
      <c r="CS411" s="67"/>
      <c r="CT411" s="67"/>
      <c r="CU411" s="67"/>
      <c r="CV411" s="67"/>
      <c r="CW411" s="67"/>
      <c r="CX411" s="67"/>
      <c r="CY411" s="67"/>
      <c r="CZ411" s="67"/>
      <c r="DA411" s="67"/>
      <c r="DB411" s="67"/>
      <c r="DC411" s="67"/>
      <c r="DD411" s="67"/>
      <c r="DE411" s="67"/>
      <c r="DF411" s="67"/>
      <c r="DG411" s="67"/>
      <c r="DH411" s="67"/>
      <c r="DI411" s="67"/>
      <c r="DJ411" s="67"/>
      <c r="DK411" s="67"/>
      <c r="DL411" s="67"/>
      <c r="DM411" s="67"/>
      <c r="DN411" s="67"/>
      <c r="DO411" s="67"/>
      <c r="DP411" s="67"/>
      <c r="DQ411" s="67"/>
      <c r="DR411" s="67"/>
      <c r="DS411" s="67"/>
      <c r="DT411" s="67"/>
      <c r="DU411" s="67"/>
      <c r="DV411" s="67"/>
      <c r="DW411" s="67"/>
      <c r="DX411" s="67"/>
      <c r="DY411" s="67"/>
      <c r="DZ411" s="67"/>
      <c r="EA411" s="67"/>
      <c r="EB411" s="67"/>
      <c r="EC411" s="67"/>
      <c r="ED411" s="67"/>
      <c r="EE411" s="67"/>
      <c r="EF411" s="67"/>
      <c r="EG411" s="67"/>
      <c r="EH411" s="67"/>
      <c r="EI411" s="67"/>
      <c r="EJ411" s="67"/>
      <c r="EK411" s="67"/>
      <c r="EL411" s="67"/>
      <c r="EM411" s="67"/>
      <c r="EN411" s="67"/>
      <c r="EO411" s="67"/>
      <c r="EP411" s="67"/>
      <c r="EQ411" s="67"/>
      <c r="ER411" s="67"/>
      <c r="ES411" s="67"/>
      <c r="ET411" s="67"/>
      <c r="EU411" s="67"/>
      <c r="EV411" s="67"/>
      <c r="EW411" s="67"/>
      <c r="EX411" s="67"/>
      <c r="EY411" s="67"/>
      <c r="EZ411" s="67"/>
      <c r="FA411" s="67"/>
      <c r="FB411" s="67"/>
      <c r="FC411" s="67"/>
      <c r="FD411" s="67"/>
      <c r="FE411" s="67"/>
      <c r="FF411" s="67"/>
      <c r="FG411" s="67"/>
      <c r="FH411" s="67"/>
      <c r="FI411" s="67"/>
      <c r="FJ411" s="67"/>
      <c r="FK411" s="67"/>
      <c r="FL411" s="67"/>
      <c r="FM411" s="67"/>
      <c r="FN411" s="67"/>
      <c r="FO411" s="67"/>
      <c r="FP411" s="67"/>
      <c r="FQ411" s="67"/>
      <c r="FR411" s="67"/>
      <c r="FS411" s="67"/>
      <c r="FT411" s="67"/>
      <c r="FU411" s="67"/>
      <c r="FV411" s="67"/>
      <c r="FW411" s="67"/>
      <c r="FX411" s="67"/>
      <c r="FY411" s="110"/>
      <c r="FZ411" s="110"/>
      <c r="GA411" s="110"/>
      <c r="GB411" s="110"/>
      <c r="GC411" s="110"/>
      <c r="GD411" s="110"/>
      <c r="GE411" s="110"/>
      <c r="GF411" s="110"/>
      <c r="GG411" s="110"/>
      <c r="GH411" s="110"/>
      <c r="GI411" s="110"/>
      <c r="GJ411" s="110"/>
      <c r="GK411" s="110"/>
      <c r="GL411" s="110"/>
      <c r="GM411" s="110"/>
      <c r="GN411" s="110"/>
      <c r="GO411" s="110"/>
      <c r="GP411" s="110"/>
      <c r="GQ411" s="110"/>
      <c r="GR411" s="110"/>
      <c r="GS411" s="110"/>
      <c r="GT411" s="110"/>
      <c r="GU411" s="110"/>
      <c r="GV411" s="110"/>
      <c r="GW411" s="110"/>
      <c r="GX411" s="110"/>
      <c r="GY411" s="110"/>
      <c r="GZ411" s="110"/>
      <c r="HA411" s="110"/>
      <c r="HB411" s="110"/>
      <c r="HC411" s="110"/>
      <c r="HD411" s="110"/>
      <c r="HE411" s="110"/>
      <c r="HF411" s="110"/>
      <c r="HG411" s="110"/>
      <c r="HH411" s="110"/>
      <c r="HI411" s="110"/>
      <c r="HJ411" s="110"/>
      <c r="HK411" s="242"/>
      <c r="HL411" s="242"/>
      <c r="HM411" s="242"/>
      <c r="HN411" s="242"/>
      <c r="HO411" s="242"/>
      <c r="HP411" s="242"/>
      <c r="HQ411" s="242"/>
    </row>
    <row r="412" spans="1:225" x14ac:dyDescent="0.2">
      <c r="A412" s="241" t="s">
        <v>216</v>
      </c>
      <c r="B412" s="476" t="s">
        <v>889</v>
      </c>
      <c r="C412" s="326" t="s">
        <v>786</v>
      </c>
      <c r="D412" s="279" t="s">
        <v>217</v>
      </c>
      <c r="E412" s="228"/>
      <c r="F412" s="471">
        <v>116</v>
      </c>
      <c r="G412" s="495"/>
      <c r="H412" s="471">
        <v>2</v>
      </c>
      <c r="I412" s="471">
        <v>143</v>
      </c>
      <c r="J412" s="471">
        <v>416</v>
      </c>
      <c r="K412" s="471">
        <v>74</v>
      </c>
      <c r="L412" s="471">
        <v>3</v>
      </c>
      <c r="M412" s="471">
        <v>21</v>
      </c>
      <c r="N412" s="471">
        <v>6</v>
      </c>
      <c r="O412" s="471">
        <v>0</v>
      </c>
      <c r="P412" s="471">
        <v>4</v>
      </c>
      <c r="Q412" s="471">
        <v>1</v>
      </c>
      <c r="R412" s="471">
        <v>63</v>
      </c>
      <c r="S412" s="471">
        <v>431</v>
      </c>
      <c r="T412" s="471">
        <v>9</v>
      </c>
      <c r="U412" s="471">
        <v>4</v>
      </c>
      <c r="V412" s="471">
        <v>34</v>
      </c>
      <c r="W412" s="471">
        <v>3</v>
      </c>
      <c r="X412" s="471">
        <v>66</v>
      </c>
      <c r="Y412" s="471">
        <v>351</v>
      </c>
      <c r="Z412" s="471">
        <v>0</v>
      </c>
      <c r="AA412" s="471">
        <v>96</v>
      </c>
      <c r="AB412" s="496">
        <v>1843</v>
      </c>
      <c r="AC412" s="488">
        <v>1</v>
      </c>
      <c r="AD412" s="488">
        <v>1</v>
      </c>
      <c r="AE412" s="471">
        <v>0</v>
      </c>
      <c r="AF412" s="471">
        <v>0</v>
      </c>
      <c r="AG412" s="471">
        <v>0</v>
      </c>
      <c r="AH412" s="471">
        <v>0</v>
      </c>
      <c r="AI412" s="471">
        <v>0</v>
      </c>
      <c r="AJ412" s="471">
        <v>0</v>
      </c>
      <c r="AK412" s="471">
        <v>1</v>
      </c>
      <c r="AL412" s="471">
        <v>0</v>
      </c>
      <c r="AM412" s="496">
        <v>1</v>
      </c>
      <c r="AN412" s="471">
        <v>0</v>
      </c>
      <c r="AO412" s="471">
        <v>0</v>
      </c>
      <c r="AP412" s="471">
        <v>0</v>
      </c>
      <c r="AQ412" s="471">
        <v>0</v>
      </c>
      <c r="AR412" s="471">
        <v>0</v>
      </c>
      <c r="AS412" s="471">
        <v>0</v>
      </c>
      <c r="AT412" s="471">
        <v>1</v>
      </c>
      <c r="AU412" s="471">
        <v>0</v>
      </c>
      <c r="AV412" s="496">
        <v>1</v>
      </c>
      <c r="AW412" s="471">
        <v>38</v>
      </c>
      <c r="AX412" s="471">
        <v>10</v>
      </c>
      <c r="AY412" s="471">
        <v>15</v>
      </c>
      <c r="AZ412" s="471">
        <v>1</v>
      </c>
      <c r="BA412" s="471">
        <v>1</v>
      </c>
      <c r="BB412" s="471">
        <v>0</v>
      </c>
      <c r="BC412" s="471">
        <v>0</v>
      </c>
      <c r="BD412" s="471">
        <v>0</v>
      </c>
      <c r="BE412" s="496">
        <v>65</v>
      </c>
      <c r="BF412" s="471">
        <v>34</v>
      </c>
      <c r="BG412" s="471">
        <v>11</v>
      </c>
      <c r="BH412" s="471">
        <v>15</v>
      </c>
      <c r="BI412" s="471">
        <v>2</v>
      </c>
      <c r="BJ412" s="471">
        <v>1</v>
      </c>
      <c r="BK412" s="471">
        <v>0</v>
      </c>
      <c r="BL412" s="471">
        <v>0</v>
      </c>
      <c r="BM412" s="471">
        <v>0</v>
      </c>
      <c r="BN412" s="496">
        <v>63</v>
      </c>
      <c r="BO412" s="471">
        <v>38</v>
      </c>
      <c r="BP412" s="471">
        <v>10</v>
      </c>
      <c r="BQ412" s="471">
        <v>15</v>
      </c>
      <c r="BR412" s="471">
        <v>1</v>
      </c>
      <c r="BS412" s="471">
        <v>1</v>
      </c>
      <c r="BT412" s="471">
        <v>0</v>
      </c>
      <c r="BU412" s="471">
        <v>1</v>
      </c>
      <c r="BV412" s="471">
        <v>0</v>
      </c>
      <c r="BW412" s="496">
        <v>66</v>
      </c>
      <c r="BX412" s="471">
        <v>34</v>
      </c>
      <c r="BY412" s="471">
        <v>11</v>
      </c>
      <c r="BZ412" s="471">
        <v>15</v>
      </c>
      <c r="CA412" s="471">
        <v>2</v>
      </c>
      <c r="CB412" s="471">
        <v>1</v>
      </c>
      <c r="CC412" s="471">
        <v>0</v>
      </c>
      <c r="CD412" s="471">
        <v>1</v>
      </c>
      <c r="CE412" s="471">
        <v>0</v>
      </c>
      <c r="CF412" s="496">
        <v>64</v>
      </c>
      <c r="CG412" s="33"/>
      <c r="CH412" s="33"/>
      <c r="CI412" s="33"/>
      <c r="CJ412" s="110"/>
      <c r="CK412" s="110"/>
      <c r="CL412" s="110"/>
      <c r="CM412" s="110"/>
      <c r="CN412" s="110"/>
      <c r="CO412" s="67"/>
      <c r="CP412" s="67"/>
      <c r="CQ412" s="67"/>
      <c r="CR412" s="67"/>
      <c r="CS412" s="67"/>
      <c r="CT412" s="67"/>
      <c r="CU412" s="67"/>
      <c r="CV412" s="67"/>
      <c r="CW412" s="67"/>
      <c r="CX412" s="67"/>
      <c r="CY412" s="67"/>
      <c r="CZ412" s="67"/>
      <c r="DA412" s="67"/>
      <c r="DB412" s="67"/>
      <c r="DC412" s="67"/>
      <c r="DD412" s="67"/>
      <c r="DE412" s="67"/>
      <c r="DF412" s="67"/>
      <c r="DG412" s="67"/>
      <c r="DH412" s="67"/>
      <c r="DI412" s="67"/>
      <c r="DJ412" s="67"/>
      <c r="DK412" s="67"/>
      <c r="DL412" s="67"/>
      <c r="DM412" s="67"/>
      <c r="DN412" s="67"/>
      <c r="DO412" s="67"/>
      <c r="DP412" s="67"/>
      <c r="DQ412" s="67"/>
      <c r="DR412" s="67"/>
      <c r="DS412" s="67"/>
      <c r="DT412" s="67"/>
      <c r="DU412" s="67"/>
      <c r="DV412" s="67"/>
      <c r="DW412" s="67"/>
      <c r="DX412" s="67"/>
      <c r="DY412" s="67"/>
      <c r="DZ412" s="67"/>
      <c r="EA412" s="67"/>
      <c r="EB412" s="67"/>
      <c r="EC412" s="67"/>
      <c r="ED412" s="67"/>
      <c r="EE412" s="67"/>
      <c r="EF412" s="67"/>
      <c r="EG412" s="67"/>
      <c r="EH412" s="67"/>
      <c r="EI412" s="67"/>
      <c r="EJ412" s="67"/>
      <c r="EK412" s="67"/>
      <c r="EL412" s="67"/>
      <c r="EM412" s="67"/>
      <c r="EN412" s="67"/>
      <c r="EO412" s="67"/>
      <c r="EP412" s="67"/>
      <c r="EQ412" s="67"/>
      <c r="ER412" s="67"/>
      <c r="ES412" s="67"/>
      <c r="ET412" s="67"/>
      <c r="EU412" s="67"/>
      <c r="EV412" s="67"/>
      <c r="EW412" s="67"/>
      <c r="EX412" s="67"/>
      <c r="EY412" s="67"/>
      <c r="EZ412" s="67"/>
      <c r="FA412" s="67"/>
      <c r="FB412" s="67"/>
      <c r="FC412" s="67"/>
      <c r="FD412" s="67"/>
      <c r="FE412" s="67"/>
      <c r="FF412" s="67"/>
      <c r="FG412" s="67"/>
      <c r="FH412" s="67"/>
      <c r="FI412" s="67"/>
      <c r="FJ412" s="67"/>
      <c r="FK412" s="67"/>
      <c r="FL412" s="67"/>
      <c r="FM412" s="67"/>
      <c r="FN412" s="67"/>
      <c r="FO412" s="67"/>
      <c r="FP412" s="67"/>
      <c r="FQ412" s="67"/>
      <c r="FR412" s="67"/>
      <c r="FS412" s="67"/>
      <c r="FT412" s="67"/>
      <c r="FU412" s="67"/>
      <c r="FV412" s="67"/>
      <c r="FW412" s="67"/>
      <c r="FX412" s="67"/>
      <c r="FY412" s="110"/>
      <c r="FZ412" s="110"/>
      <c r="GA412" s="110"/>
      <c r="GB412" s="110"/>
      <c r="GC412" s="110"/>
      <c r="GD412" s="110"/>
      <c r="GE412" s="110"/>
      <c r="GF412" s="110"/>
      <c r="GG412" s="110"/>
      <c r="GH412" s="110"/>
      <c r="GI412" s="110"/>
      <c r="GJ412" s="110"/>
      <c r="GK412" s="110"/>
      <c r="GL412" s="110"/>
      <c r="GM412" s="110"/>
      <c r="GN412" s="110"/>
      <c r="GO412" s="110"/>
      <c r="GP412" s="110"/>
      <c r="GQ412" s="110"/>
      <c r="GR412" s="110"/>
      <c r="GS412" s="110"/>
      <c r="GT412" s="110"/>
      <c r="GU412" s="110"/>
      <c r="GV412" s="110"/>
      <c r="GW412" s="110"/>
      <c r="GX412" s="110"/>
      <c r="GY412" s="110"/>
      <c r="GZ412" s="110"/>
      <c r="HA412" s="110"/>
      <c r="HB412" s="110"/>
      <c r="HC412" s="110"/>
      <c r="HD412" s="110"/>
      <c r="HE412" s="110"/>
      <c r="HF412" s="110"/>
      <c r="HG412" s="110"/>
      <c r="HH412" s="110"/>
      <c r="HI412" s="110"/>
      <c r="HJ412" s="110"/>
      <c r="HK412" s="242"/>
      <c r="HL412" s="242"/>
      <c r="HM412" s="242"/>
      <c r="HN412" s="242"/>
      <c r="HO412" s="242"/>
      <c r="HP412" s="242"/>
      <c r="HQ412" s="242"/>
    </row>
    <row r="413" spans="1:225" x14ac:dyDescent="0.2">
      <c r="A413" s="241" t="s">
        <v>218</v>
      </c>
      <c r="B413" s="476" t="s">
        <v>890</v>
      </c>
      <c r="C413" s="326" t="s">
        <v>794</v>
      </c>
      <c r="D413" s="279" t="s">
        <v>1252</v>
      </c>
      <c r="E413" s="228"/>
      <c r="F413" s="471">
        <v>48</v>
      </c>
      <c r="G413" s="495"/>
      <c r="H413" s="471">
        <v>7</v>
      </c>
      <c r="I413" s="471">
        <v>363</v>
      </c>
      <c r="J413" s="471">
        <v>855</v>
      </c>
      <c r="K413" s="471">
        <v>2</v>
      </c>
      <c r="L413" s="471">
        <v>4</v>
      </c>
      <c r="M413" s="471">
        <v>26</v>
      </c>
      <c r="N413" s="471">
        <v>3</v>
      </c>
      <c r="O413" s="471">
        <v>0</v>
      </c>
      <c r="P413" s="471">
        <v>7</v>
      </c>
      <c r="Q413" s="471">
        <v>10</v>
      </c>
      <c r="R413" s="471">
        <v>143</v>
      </c>
      <c r="S413" s="471">
        <v>120</v>
      </c>
      <c r="T413" s="471">
        <v>0</v>
      </c>
      <c r="U413" s="471">
        <v>2</v>
      </c>
      <c r="V413" s="471">
        <v>6</v>
      </c>
      <c r="W413" s="471">
        <v>19</v>
      </c>
      <c r="X413" s="471">
        <v>77</v>
      </c>
      <c r="Y413" s="471">
        <v>502</v>
      </c>
      <c r="Z413" s="471">
        <v>0</v>
      </c>
      <c r="AA413" s="471">
        <v>64</v>
      </c>
      <c r="AB413" s="496">
        <v>2258</v>
      </c>
      <c r="AC413" s="488">
        <v>1</v>
      </c>
      <c r="AD413" s="488">
        <v>1</v>
      </c>
      <c r="AE413" s="471">
        <v>0</v>
      </c>
      <c r="AF413" s="471">
        <v>0</v>
      </c>
      <c r="AG413" s="471">
        <v>0</v>
      </c>
      <c r="AH413" s="471">
        <v>0</v>
      </c>
      <c r="AI413" s="471">
        <v>0</v>
      </c>
      <c r="AJ413" s="471">
        <v>0</v>
      </c>
      <c r="AK413" s="471">
        <v>0</v>
      </c>
      <c r="AL413" s="471">
        <v>10</v>
      </c>
      <c r="AM413" s="496">
        <v>10</v>
      </c>
      <c r="AN413" s="471">
        <v>0</v>
      </c>
      <c r="AO413" s="471">
        <v>0</v>
      </c>
      <c r="AP413" s="471">
        <v>0</v>
      </c>
      <c r="AQ413" s="471">
        <v>0</v>
      </c>
      <c r="AR413" s="471">
        <v>0</v>
      </c>
      <c r="AS413" s="471">
        <v>0</v>
      </c>
      <c r="AT413" s="471">
        <v>0</v>
      </c>
      <c r="AU413" s="471">
        <v>10</v>
      </c>
      <c r="AV413" s="496">
        <v>10</v>
      </c>
      <c r="AW413" s="471">
        <v>101</v>
      </c>
      <c r="AX413" s="471">
        <v>99</v>
      </c>
      <c r="AY413" s="471">
        <v>28</v>
      </c>
      <c r="AZ413" s="471">
        <v>10</v>
      </c>
      <c r="BA413" s="471">
        <v>8</v>
      </c>
      <c r="BB413" s="471">
        <v>2</v>
      </c>
      <c r="BC413" s="471">
        <v>0</v>
      </c>
      <c r="BD413" s="471">
        <v>0</v>
      </c>
      <c r="BE413" s="496">
        <v>248</v>
      </c>
      <c r="BF413" s="471">
        <v>58</v>
      </c>
      <c r="BG413" s="471">
        <v>59</v>
      </c>
      <c r="BH413" s="471">
        <v>14</v>
      </c>
      <c r="BI413" s="471">
        <v>6</v>
      </c>
      <c r="BJ413" s="471">
        <v>5</v>
      </c>
      <c r="BK413" s="471">
        <v>1</v>
      </c>
      <c r="BL413" s="471">
        <v>0</v>
      </c>
      <c r="BM413" s="471">
        <v>0</v>
      </c>
      <c r="BN413" s="496">
        <v>143</v>
      </c>
      <c r="BO413" s="471">
        <v>101</v>
      </c>
      <c r="BP413" s="471">
        <v>99</v>
      </c>
      <c r="BQ413" s="471">
        <v>28</v>
      </c>
      <c r="BR413" s="471">
        <v>10</v>
      </c>
      <c r="BS413" s="471">
        <v>8</v>
      </c>
      <c r="BT413" s="471">
        <v>2</v>
      </c>
      <c r="BU413" s="471">
        <v>0</v>
      </c>
      <c r="BV413" s="471">
        <v>10</v>
      </c>
      <c r="BW413" s="496">
        <v>258</v>
      </c>
      <c r="BX413" s="471">
        <v>58</v>
      </c>
      <c r="BY413" s="471">
        <v>59</v>
      </c>
      <c r="BZ413" s="471">
        <v>14</v>
      </c>
      <c r="CA413" s="471">
        <v>6</v>
      </c>
      <c r="CB413" s="471">
        <v>5</v>
      </c>
      <c r="CC413" s="471">
        <v>1</v>
      </c>
      <c r="CD413" s="471">
        <v>0</v>
      </c>
      <c r="CE413" s="471">
        <v>10</v>
      </c>
      <c r="CF413" s="496">
        <v>153</v>
      </c>
      <c r="CG413" s="33"/>
      <c r="CH413" s="33"/>
      <c r="CI413" s="33"/>
      <c r="CJ413" s="110"/>
      <c r="CK413" s="110"/>
      <c r="CL413" s="110"/>
      <c r="CM413" s="110"/>
      <c r="CN413" s="110"/>
      <c r="CO413" s="67"/>
      <c r="CP413" s="67"/>
      <c r="CQ413" s="67"/>
      <c r="CR413" s="67"/>
      <c r="CS413" s="67"/>
      <c r="CT413" s="67"/>
      <c r="CU413" s="67"/>
      <c r="CV413" s="67"/>
      <c r="CW413" s="67"/>
      <c r="CX413" s="67"/>
      <c r="CY413" s="67"/>
      <c r="CZ413" s="67"/>
      <c r="DA413" s="67"/>
      <c r="DB413" s="67"/>
      <c r="DC413" s="67"/>
      <c r="DD413" s="67"/>
      <c r="DE413" s="67"/>
      <c r="DF413" s="67"/>
      <c r="DG413" s="67"/>
      <c r="DH413" s="67"/>
      <c r="DI413" s="67"/>
      <c r="DJ413" s="67"/>
      <c r="DK413" s="67"/>
      <c r="DL413" s="67"/>
      <c r="DM413" s="67"/>
      <c r="DN413" s="67"/>
      <c r="DO413" s="67"/>
      <c r="DP413" s="67"/>
      <c r="DQ413" s="67"/>
      <c r="DR413" s="67"/>
      <c r="DS413" s="67"/>
      <c r="DT413" s="67"/>
      <c r="DU413" s="67"/>
      <c r="DV413" s="67"/>
      <c r="DW413" s="67"/>
      <c r="DX413" s="67"/>
      <c r="DY413" s="67"/>
      <c r="DZ413" s="67"/>
      <c r="EA413" s="67"/>
      <c r="EB413" s="67"/>
      <c r="EC413" s="67"/>
      <c r="ED413" s="67"/>
      <c r="EE413" s="67"/>
      <c r="EF413" s="67"/>
      <c r="EG413" s="67"/>
      <c r="EH413" s="67"/>
      <c r="EI413" s="67"/>
      <c r="EJ413" s="67"/>
      <c r="EK413" s="67"/>
      <c r="EL413" s="67"/>
      <c r="EM413" s="67"/>
      <c r="EN413" s="67"/>
      <c r="EO413" s="67"/>
      <c r="EP413" s="67"/>
      <c r="EQ413" s="67"/>
      <c r="ER413" s="67"/>
      <c r="ES413" s="67"/>
      <c r="ET413" s="67"/>
      <c r="EU413" s="67"/>
      <c r="EV413" s="67"/>
      <c r="EW413" s="67"/>
      <c r="EX413" s="67"/>
      <c r="EY413" s="67"/>
      <c r="EZ413" s="67"/>
      <c r="FA413" s="67"/>
      <c r="FB413" s="67"/>
      <c r="FC413" s="67"/>
      <c r="FD413" s="67"/>
      <c r="FE413" s="67"/>
      <c r="FF413" s="67"/>
      <c r="FG413" s="67"/>
      <c r="FH413" s="67"/>
      <c r="FI413" s="67"/>
      <c r="FJ413" s="67"/>
      <c r="FK413" s="67"/>
      <c r="FL413" s="67"/>
      <c r="FM413" s="67"/>
      <c r="FN413" s="67"/>
      <c r="FO413" s="67"/>
      <c r="FP413" s="67"/>
      <c r="FQ413" s="67"/>
      <c r="FR413" s="67"/>
      <c r="FS413" s="67"/>
      <c r="FT413" s="67"/>
      <c r="FU413" s="67"/>
      <c r="FV413" s="67"/>
      <c r="FW413" s="67"/>
      <c r="FX413" s="67"/>
      <c r="FY413" s="110"/>
      <c r="FZ413" s="110"/>
      <c r="GA413" s="110"/>
      <c r="GB413" s="110"/>
      <c r="GC413" s="110"/>
      <c r="GD413" s="110"/>
      <c r="GE413" s="110"/>
      <c r="GF413" s="110"/>
      <c r="GG413" s="110"/>
      <c r="GH413" s="110"/>
      <c r="GI413" s="110"/>
      <c r="GJ413" s="110"/>
      <c r="GK413" s="110"/>
      <c r="GL413" s="110"/>
      <c r="GM413" s="110"/>
      <c r="GN413" s="110"/>
      <c r="GO413" s="110"/>
      <c r="GP413" s="110"/>
      <c r="GQ413" s="110"/>
      <c r="GR413" s="110"/>
      <c r="GS413" s="110"/>
      <c r="GT413" s="110"/>
      <c r="GU413" s="110"/>
      <c r="GV413" s="110"/>
      <c r="GW413" s="110"/>
      <c r="GX413" s="110"/>
      <c r="GY413" s="110"/>
      <c r="GZ413" s="110"/>
      <c r="HA413" s="110"/>
      <c r="HB413" s="110"/>
      <c r="HC413" s="110"/>
      <c r="HD413" s="110"/>
      <c r="HE413" s="110"/>
      <c r="HF413" s="110"/>
      <c r="HG413" s="110"/>
      <c r="HH413" s="110"/>
      <c r="HI413" s="110"/>
      <c r="HJ413" s="110"/>
      <c r="HK413" s="242"/>
      <c r="HL413" s="242"/>
      <c r="HM413" s="242"/>
      <c r="HN413" s="242"/>
      <c r="HO413" s="242"/>
      <c r="HP413" s="242"/>
      <c r="HQ413" s="242"/>
    </row>
    <row r="414" spans="1:225" x14ac:dyDescent="0.2">
      <c r="A414" s="241" t="s">
        <v>219</v>
      </c>
      <c r="B414" s="476" t="s">
        <v>892</v>
      </c>
      <c r="C414" s="326" t="s">
        <v>807</v>
      </c>
      <c r="D414" s="279" t="s">
        <v>220</v>
      </c>
      <c r="E414" s="228"/>
      <c r="F414" s="471">
        <v>100</v>
      </c>
      <c r="G414" s="495"/>
      <c r="H414" s="471">
        <v>6</v>
      </c>
      <c r="I414" s="471">
        <v>95</v>
      </c>
      <c r="J414" s="471">
        <v>232</v>
      </c>
      <c r="K414" s="471">
        <v>9</v>
      </c>
      <c r="L414" s="471">
        <v>1</v>
      </c>
      <c r="M414" s="471">
        <v>10</v>
      </c>
      <c r="N414" s="471">
        <v>2</v>
      </c>
      <c r="O414" s="471">
        <v>0</v>
      </c>
      <c r="P414" s="471">
        <v>3</v>
      </c>
      <c r="Q414" s="471">
        <v>4</v>
      </c>
      <c r="R414" s="471">
        <v>94</v>
      </c>
      <c r="S414" s="471">
        <v>0</v>
      </c>
      <c r="T414" s="471">
        <v>0</v>
      </c>
      <c r="U414" s="471">
        <v>1</v>
      </c>
      <c r="V414" s="471">
        <v>8</v>
      </c>
      <c r="W414" s="471">
        <v>23</v>
      </c>
      <c r="X414" s="471">
        <v>15</v>
      </c>
      <c r="Y414" s="471">
        <v>115</v>
      </c>
      <c r="Z414" s="471">
        <v>0</v>
      </c>
      <c r="AA414" s="471">
        <v>17</v>
      </c>
      <c r="AB414" s="496">
        <v>735</v>
      </c>
      <c r="AC414" s="488">
        <v>1</v>
      </c>
      <c r="AD414" s="488">
        <v>1</v>
      </c>
      <c r="AE414" s="471">
        <v>0</v>
      </c>
      <c r="AF414" s="471">
        <v>0</v>
      </c>
      <c r="AG414" s="471">
        <v>1</v>
      </c>
      <c r="AH414" s="471">
        <v>1</v>
      </c>
      <c r="AI414" s="471">
        <v>0</v>
      </c>
      <c r="AJ414" s="471">
        <v>1</v>
      </c>
      <c r="AK414" s="471">
        <v>0</v>
      </c>
      <c r="AL414" s="471">
        <v>1</v>
      </c>
      <c r="AM414" s="496">
        <v>4</v>
      </c>
      <c r="AN414" s="471">
        <v>0</v>
      </c>
      <c r="AO414" s="471">
        <v>0</v>
      </c>
      <c r="AP414" s="471">
        <v>1</v>
      </c>
      <c r="AQ414" s="471">
        <v>1</v>
      </c>
      <c r="AR414" s="471">
        <v>0</v>
      </c>
      <c r="AS414" s="471">
        <v>1</v>
      </c>
      <c r="AT414" s="471">
        <v>0</v>
      </c>
      <c r="AU414" s="471">
        <v>1</v>
      </c>
      <c r="AV414" s="496">
        <v>4</v>
      </c>
      <c r="AW414" s="471">
        <v>81</v>
      </c>
      <c r="AX414" s="471">
        <v>46</v>
      </c>
      <c r="AY414" s="471">
        <v>16</v>
      </c>
      <c r="AZ414" s="471">
        <v>3</v>
      </c>
      <c r="BA414" s="471">
        <v>3</v>
      </c>
      <c r="BB414" s="471">
        <v>1</v>
      </c>
      <c r="BC414" s="471">
        <v>1</v>
      </c>
      <c r="BD414" s="471">
        <v>0</v>
      </c>
      <c r="BE414" s="496">
        <v>151</v>
      </c>
      <c r="BF414" s="471">
        <v>49</v>
      </c>
      <c r="BG414" s="471">
        <v>29</v>
      </c>
      <c r="BH414" s="471">
        <v>11</v>
      </c>
      <c r="BI414" s="471">
        <v>2</v>
      </c>
      <c r="BJ414" s="471">
        <v>1</v>
      </c>
      <c r="BK414" s="471">
        <v>1</v>
      </c>
      <c r="BL414" s="471">
        <v>1</v>
      </c>
      <c r="BM414" s="471">
        <v>0</v>
      </c>
      <c r="BN414" s="496">
        <v>94</v>
      </c>
      <c r="BO414" s="471">
        <v>81</v>
      </c>
      <c r="BP414" s="471">
        <v>46</v>
      </c>
      <c r="BQ414" s="471">
        <v>17</v>
      </c>
      <c r="BR414" s="471">
        <v>4</v>
      </c>
      <c r="BS414" s="471">
        <v>3</v>
      </c>
      <c r="BT414" s="471">
        <v>2</v>
      </c>
      <c r="BU414" s="471">
        <v>1</v>
      </c>
      <c r="BV414" s="471">
        <v>1</v>
      </c>
      <c r="BW414" s="496">
        <v>155</v>
      </c>
      <c r="BX414" s="471">
        <v>49</v>
      </c>
      <c r="BY414" s="471">
        <v>29</v>
      </c>
      <c r="BZ414" s="471">
        <v>12</v>
      </c>
      <c r="CA414" s="471">
        <v>3</v>
      </c>
      <c r="CB414" s="471">
        <v>1</v>
      </c>
      <c r="CC414" s="471">
        <v>2</v>
      </c>
      <c r="CD414" s="471">
        <v>1</v>
      </c>
      <c r="CE414" s="471">
        <v>1</v>
      </c>
      <c r="CF414" s="496">
        <v>98</v>
      </c>
      <c r="CG414" s="33"/>
      <c r="CH414" s="33"/>
      <c r="CI414" s="33"/>
      <c r="CJ414" s="110"/>
      <c r="CK414" s="110"/>
      <c r="CL414" s="110"/>
      <c r="CM414" s="110"/>
      <c r="CN414" s="110"/>
      <c r="CO414" s="67"/>
      <c r="CP414" s="67"/>
      <c r="CQ414" s="67"/>
      <c r="CR414" s="67"/>
      <c r="CS414" s="67"/>
      <c r="CT414" s="67"/>
      <c r="CU414" s="67"/>
      <c r="CV414" s="67"/>
      <c r="CW414" s="67"/>
      <c r="CX414" s="67"/>
      <c r="CY414" s="67"/>
      <c r="CZ414" s="67"/>
      <c r="DA414" s="67"/>
      <c r="DB414" s="67"/>
      <c r="DC414" s="67"/>
      <c r="DD414" s="67"/>
      <c r="DE414" s="67"/>
      <c r="DF414" s="67"/>
      <c r="DG414" s="67"/>
      <c r="DH414" s="67"/>
      <c r="DI414" s="67"/>
      <c r="DJ414" s="67"/>
      <c r="DK414" s="67"/>
      <c r="DL414" s="67"/>
      <c r="DM414" s="67"/>
      <c r="DN414" s="67"/>
      <c r="DO414" s="67"/>
      <c r="DP414" s="67"/>
      <c r="DQ414" s="67"/>
      <c r="DR414" s="67"/>
      <c r="DS414" s="67"/>
      <c r="DT414" s="67"/>
      <c r="DU414" s="67"/>
      <c r="DV414" s="67"/>
      <c r="DW414" s="67"/>
      <c r="DX414" s="67"/>
      <c r="DY414" s="67"/>
      <c r="DZ414" s="67"/>
      <c r="EA414" s="67"/>
      <c r="EB414" s="67"/>
      <c r="EC414" s="67"/>
      <c r="ED414" s="67"/>
      <c r="EE414" s="67"/>
      <c r="EF414" s="67"/>
      <c r="EG414" s="67"/>
      <c r="EH414" s="67"/>
      <c r="EI414" s="67"/>
      <c r="EJ414" s="67"/>
      <c r="EK414" s="67"/>
      <c r="EL414" s="67"/>
      <c r="EM414" s="67"/>
      <c r="EN414" s="67"/>
      <c r="EO414" s="67"/>
      <c r="EP414" s="67"/>
      <c r="EQ414" s="67"/>
      <c r="ER414" s="67"/>
      <c r="ES414" s="67"/>
      <c r="ET414" s="67"/>
      <c r="EU414" s="67"/>
      <c r="EV414" s="67"/>
      <c r="EW414" s="67"/>
      <c r="EX414" s="67"/>
      <c r="EY414" s="67"/>
      <c r="EZ414" s="67"/>
      <c r="FA414" s="67"/>
      <c r="FB414" s="67"/>
      <c r="FC414" s="67"/>
      <c r="FD414" s="67"/>
      <c r="FE414" s="67"/>
      <c r="FF414" s="67"/>
      <c r="FG414" s="67"/>
      <c r="FH414" s="67"/>
      <c r="FI414" s="67"/>
      <c r="FJ414" s="67"/>
      <c r="FK414" s="67"/>
      <c r="FL414" s="67"/>
      <c r="FM414" s="67"/>
      <c r="FN414" s="67"/>
      <c r="FO414" s="67"/>
      <c r="FP414" s="67"/>
      <c r="FQ414" s="67"/>
      <c r="FR414" s="67"/>
      <c r="FS414" s="67"/>
      <c r="FT414" s="67"/>
      <c r="FU414" s="67"/>
      <c r="FV414" s="67"/>
      <c r="FW414" s="67"/>
      <c r="FX414" s="67"/>
      <c r="FY414" s="110"/>
      <c r="FZ414" s="110"/>
      <c r="GA414" s="110"/>
      <c r="GB414" s="110"/>
      <c r="GC414" s="110"/>
      <c r="GD414" s="110"/>
      <c r="GE414" s="110"/>
      <c r="GF414" s="110"/>
      <c r="GG414" s="110"/>
      <c r="GH414" s="110"/>
      <c r="GI414" s="110"/>
      <c r="GJ414" s="110"/>
      <c r="GK414" s="110"/>
      <c r="GL414" s="110"/>
      <c r="GM414" s="110"/>
      <c r="GN414" s="110"/>
      <c r="GO414" s="110"/>
      <c r="GP414" s="110"/>
      <c r="GQ414" s="110"/>
      <c r="GR414" s="110"/>
      <c r="GS414" s="110"/>
      <c r="GT414" s="110"/>
      <c r="GU414" s="110"/>
      <c r="GV414" s="110"/>
      <c r="GW414" s="110"/>
      <c r="GX414" s="110"/>
      <c r="GY414" s="110"/>
      <c r="GZ414" s="110"/>
      <c r="HA414" s="110"/>
      <c r="HB414" s="110"/>
      <c r="HC414" s="110"/>
      <c r="HD414" s="110"/>
      <c r="HE414" s="110"/>
      <c r="HF414" s="110"/>
      <c r="HG414" s="110"/>
      <c r="HH414" s="110"/>
      <c r="HI414" s="110"/>
      <c r="HJ414" s="110"/>
      <c r="HK414" s="242"/>
      <c r="HL414" s="242"/>
      <c r="HM414" s="242"/>
      <c r="HN414" s="242"/>
      <c r="HO414" s="242"/>
      <c r="HP414" s="242"/>
      <c r="HQ414" s="242"/>
    </row>
    <row r="415" spans="1:225" x14ac:dyDescent="0.2">
      <c r="A415" s="241" t="s">
        <v>221</v>
      </c>
      <c r="B415" s="476" t="s">
        <v>893</v>
      </c>
      <c r="C415" s="326" t="s">
        <v>626</v>
      </c>
      <c r="D415" s="279" t="s">
        <v>222</v>
      </c>
      <c r="E415" s="228"/>
      <c r="F415" s="471">
        <v>154</v>
      </c>
      <c r="G415" s="495"/>
      <c r="H415" s="471">
        <v>4</v>
      </c>
      <c r="I415" s="471">
        <v>210</v>
      </c>
      <c r="J415" s="471">
        <v>691</v>
      </c>
      <c r="K415" s="471">
        <v>13</v>
      </c>
      <c r="L415" s="471">
        <v>3</v>
      </c>
      <c r="M415" s="471">
        <v>12</v>
      </c>
      <c r="N415" s="471">
        <v>6</v>
      </c>
      <c r="O415" s="471">
        <v>0</v>
      </c>
      <c r="P415" s="471">
        <v>5</v>
      </c>
      <c r="Q415" s="471">
        <v>11</v>
      </c>
      <c r="R415" s="471">
        <v>76</v>
      </c>
      <c r="S415" s="471">
        <v>240</v>
      </c>
      <c r="T415" s="471">
        <v>1</v>
      </c>
      <c r="U415" s="471">
        <v>0</v>
      </c>
      <c r="V415" s="471">
        <v>22</v>
      </c>
      <c r="W415" s="471">
        <v>27</v>
      </c>
      <c r="X415" s="471">
        <v>111</v>
      </c>
      <c r="Y415" s="471">
        <v>464</v>
      </c>
      <c r="Z415" s="471">
        <v>3</v>
      </c>
      <c r="AA415" s="471">
        <v>77</v>
      </c>
      <c r="AB415" s="496">
        <v>2130</v>
      </c>
      <c r="AC415" s="488">
        <v>1</v>
      </c>
      <c r="AD415" s="488">
        <v>1</v>
      </c>
      <c r="AE415" s="471">
        <v>0</v>
      </c>
      <c r="AF415" s="471">
        <v>0</v>
      </c>
      <c r="AG415" s="471">
        <v>0</v>
      </c>
      <c r="AH415" s="471">
        <v>0</v>
      </c>
      <c r="AI415" s="471">
        <v>0</v>
      </c>
      <c r="AJ415" s="471">
        <v>2</v>
      </c>
      <c r="AK415" s="471">
        <v>8</v>
      </c>
      <c r="AL415" s="471">
        <v>1</v>
      </c>
      <c r="AM415" s="496">
        <v>11</v>
      </c>
      <c r="AN415" s="471">
        <v>0</v>
      </c>
      <c r="AO415" s="471">
        <v>0</v>
      </c>
      <c r="AP415" s="471">
        <v>0</v>
      </c>
      <c r="AQ415" s="471">
        <v>0</v>
      </c>
      <c r="AR415" s="471">
        <v>0</v>
      </c>
      <c r="AS415" s="471">
        <v>2</v>
      </c>
      <c r="AT415" s="471">
        <v>8</v>
      </c>
      <c r="AU415" s="471">
        <v>1</v>
      </c>
      <c r="AV415" s="496">
        <v>11</v>
      </c>
      <c r="AW415" s="471">
        <v>55</v>
      </c>
      <c r="AX415" s="471">
        <v>29</v>
      </c>
      <c r="AY415" s="471">
        <v>17</v>
      </c>
      <c r="AZ415" s="471">
        <v>7</v>
      </c>
      <c r="BA415" s="471">
        <v>2</v>
      </c>
      <c r="BB415" s="471">
        <v>2</v>
      </c>
      <c r="BC415" s="471">
        <v>0</v>
      </c>
      <c r="BD415" s="471">
        <v>0</v>
      </c>
      <c r="BE415" s="496">
        <v>112</v>
      </c>
      <c r="BF415" s="471">
        <v>39</v>
      </c>
      <c r="BG415" s="471">
        <v>19</v>
      </c>
      <c r="BH415" s="471">
        <v>6</v>
      </c>
      <c r="BI415" s="471">
        <v>8</v>
      </c>
      <c r="BJ415" s="471">
        <v>2</v>
      </c>
      <c r="BK415" s="471">
        <v>2</v>
      </c>
      <c r="BL415" s="471">
        <v>0</v>
      </c>
      <c r="BM415" s="471">
        <v>0</v>
      </c>
      <c r="BN415" s="496">
        <v>76</v>
      </c>
      <c r="BO415" s="471">
        <v>55</v>
      </c>
      <c r="BP415" s="471">
        <v>29</v>
      </c>
      <c r="BQ415" s="471">
        <v>17</v>
      </c>
      <c r="BR415" s="471">
        <v>7</v>
      </c>
      <c r="BS415" s="471">
        <v>2</v>
      </c>
      <c r="BT415" s="471">
        <v>4</v>
      </c>
      <c r="BU415" s="471">
        <v>8</v>
      </c>
      <c r="BV415" s="471">
        <v>1</v>
      </c>
      <c r="BW415" s="496">
        <v>123</v>
      </c>
      <c r="BX415" s="471">
        <v>39</v>
      </c>
      <c r="BY415" s="471">
        <v>19</v>
      </c>
      <c r="BZ415" s="471">
        <v>6</v>
      </c>
      <c r="CA415" s="471">
        <v>8</v>
      </c>
      <c r="CB415" s="471">
        <v>2</v>
      </c>
      <c r="CC415" s="471">
        <v>4</v>
      </c>
      <c r="CD415" s="471">
        <v>8</v>
      </c>
      <c r="CE415" s="471">
        <v>1</v>
      </c>
      <c r="CF415" s="496">
        <v>87</v>
      </c>
      <c r="CG415" s="33"/>
      <c r="CH415" s="33"/>
      <c r="CI415" s="33"/>
      <c r="CJ415" s="110"/>
      <c r="CK415" s="110"/>
      <c r="CL415" s="110"/>
      <c r="CM415" s="110"/>
      <c r="CN415" s="110"/>
      <c r="CO415" s="67"/>
      <c r="CP415" s="67"/>
      <c r="CQ415" s="67"/>
      <c r="CR415" s="67"/>
      <c r="CS415" s="67"/>
      <c r="CT415" s="67"/>
      <c r="CU415" s="67"/>
      <c r="CV415" s="67"/>
      <c r="CW415" s="67"/>
      <c r="CX415" s="67"/>
      <c r="CY415" s="67"/>
      <c r="CZ415" s="67"/>
      <c r="DA415" s="67"/>
      <c r="DB415" s="67"/>
      <c r="DC415" s="67"/>
      <c r="DD415" s="67"/>
      <c r="DE415" s="67"/>
      <c r="DF415" s="67"/>
      <c r="DG415" s="67"/>
      <c r="DH415" s="67"/>
      <c r="DI415" s="67"/>
      <c r="DJ415" s="67"/>
      <c r="DK415" s="67"/>
      <c r="DL415" s="67"/>
      <c r="DM415" s="67"/>
      <c r="DN415" s="67"/>
      <c r="DO415" s="67"/>
      <c r="DP415" s="67"/>
      <c r="DQ415" s="67"/>
      <c r="DR415" s="67"/>
      <c r="DS415" s="67"/>
      <c r="DT415" s="67"/>
      <c r="DU415" s="67"/>
      <c r="DV415" s="67"/>
      <c r="DW415" s="67"/>
      <c r="DX415" s="67"/>
      <c r="DY415" s="67"/>
      <c r="DZ415" s="67"/>
      <c r="EA415" s="67"/>
      <c r="EB415" s="67"/>
      <c r="EC415" s="67"/>
      <c r="ED415" s="67"/>
      <c r="EE415" s="67"/>
      <c r="EF415" s="67"/>
      <c r="EG415" s="67"/>
      <c r="EH415" s="67"/>
      <c r="EI415" s="67"/>
      <c r="EJ415" s="67"/>
      <c r="EK415" s="67"/>
      <c r="EL415" s="67"/>
      <c r="EM415" s="67"/>
      <c r="EN415" s="67"/>
      <c r="EO415" s="67"/>
      <c r="EP415" s="67"/>
      <c r="EQ415" s="67"/>
      <c r="ER415" s="67"/>
      <c r="ES415" s="67"/>
      <c r="ET415" s="67"/>
      <c r="EU415" s="67"/>
      <c r="EV415" s="67"/>
      <c r="EW415" s="67"/>
      <c r="EX415" s="67"/>
      <c r="EY415" s="67"/>
      <c r="EZ415" s="67"/>
      <c r="FA415" s="67"/>
      <c r="FB415" s="67"/>
      <c r="FC415" s="67"/>
      <c r="FD415" s="67"/>
      <c r="FE415" s="67"/>
      <c r="FF415" s="67"/>
      <c r="FG415" s="67"/>
      <c r="FH415" s="67"/>
      <c r="FI415" s="67"/>
      <c r="FJ415" s="67"/>
      <c r="FK415" s="67"/>
      <c r="FL415" s="67"/>
      <c r="FM415" s="67"/>
      <c r="FN415" s="67"/>
      <c r="FO415" s="67"/>
      <c r="FP415" s="67"/>
      <c r="FQ415" s="67"/>
      <c r="FR415" s="67"/>
      <c r="FS415" s="67"/>
      <c r="FT415" s="67"/>
      <c r="FU415" s="67"/>
      <c r="FV415" s="67"/>
      <c r="FW415" s="67"/>
      <c r="FX415" s="67"/>
      <c r="FY415" s="110"/>
      <c r="FZ415" s="110"/>
      <c r="GA415" s="110"/>
      <c r="GB415" s="110"/>
      <c r="GC415" s="110"/>
      <c r="GD415" s="110"/>
      <c r="GE415" s="110"/>
      <c r="GF415" s="110"/>
      <c r="GG415" s="110"/>
      <c r="GH415" s="110"/>
      <c r="GI415" s="110"/>
      <c r="GJ415" s="110"/>
      <c r="GK415" s="110"/>
      <c r="GL415" s="110"/>
      <c r="GM415" s="110"/>
      <c r="GN415" s="110"/>
      <c r="GO415" s="110"/>
      <c r="GP415" s="110"/>
      <c r="GQ415" s="110"/>
      <c r="GR415" s="110"/>
      <c r="GS415" s="110"/>
      <c r="GT415" s="110"/>
      <c r="GU415" s="110"/>
      <c r="GV415" s="110"/>
      <c r="GW415" s="110"/>
      <c r="GX415" s="110"/>
      <c r="GY415" s="110"/>
      <c r="GZ415" s="110"/>
      <c r="HA415" s="110"/>
      <c r="HB415" s="110"/>
      <c r="HC415" s="110"/>
      <c r="HD415" s="110"/>
      <c r="HE415" s="110"/>
      <c r="HF415" s="110"/>
      <c r="HG415" s="110"/>
      <c r="HH415" s="110"/>
      <c r="HI415" s="110"/>
      <c r="HJ415" s="110"/>
      <c r="HK415" s="242"/>
      <c r="HL415" s="242"/>
      <c r="HM415" s="242"/>
      <c r="HN415" s="242"/>
      <c r="HO415" s="242"/>
      <c r="HP415" s="242"/>
      <c r="HQ415" s="242"/>
    </row>
    <row r="416" spans="1:225" x14ac:dyDescent="0.2">
      <c r="A416" s="241" t="s">
        <v>223</v>
      </c>
      <c r="B416" s="476" t="s">
        <v>894</v>
      </c>
      <c r="C416" s="326" t="s">
        <v>782</v>
      </c>
      <c r="D416" s="279" t="s">
        <v>224</v>
      </c>
      <c r="E416" s="228"/>
      <c r="F416" s="471">
        <v>22</v>
      </c>
      <c r="G416" s="495"/>
      <c r="H416" s="471">
        <v>4</v>
      </c>
      <c r="I416" s="471">
        <v>101</v>
      </c>
      <c r="J416" s="471">
        <v>317</v>
      </c>
      <c r="K416" s="471">
        <v>1</v>
      </c>
      <c r="L416" s="471">
        <v>3</v>
      </c>
      <c r="M416" s="471">
        <v>1</v>
      </c>
      <c r="N416" s="471">
        <v>7</v>
      </c>
      <c r="O416" s="471">
        <v>0</v>
      </c>
      <c r="P416" s="471">
        <v>1</v>
      </c>
      <c r="Q416" s="471">
        <v>65</v>
      </c>
      <c r="R416" s="471">
        <v>265</v>
      </c>
      <c r="S416" s="471">
        <v>0</v>
      </c>
      <c r="T416" s="471">
        <v>0</v>
      </c>
      <c r="U416" s="471">
        <v>0</v>
      </c>
      <c r="V416" s="471">
        <v>1</v>
      </c>
      <c r="W416" s="471">
        <v>32</v>
      </c>
      <c r="X416" s="471">
        <v>6</v>
      </c>
      <c r="Y416" s="471">
        <v>335</v>
      </c>
      <c r="Z416" s="471">
        <v>0</v>
      </c>
      <c r="AA416" s="471">
        <v>7</v>
      </c>
      <c r="AB416" s="496">
        <v>1168</v>
      </c>
      <c r="AC416" s="488">
        <v>1</v>
      </c>
      <c r="AD416" s="488">
        <v>1</v>
      </c>
      <c r="AE416" s="471">
        <v>0</v>
      </c>
      <c r="AF416" s="471">
        <v>9</v>
      </c>
      <c r="AG416" s="471">
        <v>56</v>
      </c>
      <c r="AH416" s="471">
        <v>0</v>
      </c>
      <c r="AI416" s="471">
        <v>0</v>
      </c>
      <c r="AJ416" s="471">
        <v>0</v>
      </c>
      <c r="AK416" s="471">
        <v>0</v>
      </c>
      <c r="AL416" s="471">
        <v>0</v>
      </c>
      <c r="AM416" s="496">
        <v>65</v>
      </c>
      <c r="AN416" s="471">
        <v>0</v>
      </c>
      <c r="AO416" s="471">
        <v>9</v>
      </c>
      <c r="AP416" s="471">
        <v>56</v>
      </c>
      <c r="AQ416" s="471">
        <v>0</v>
      </c>
      <c r="AR416" s="471">
        <v>0</v>
      </c>
      <c r="AS416" s="471">
        <v>0</v>
      </c>
      <c r="AT416" s="471">
        <v>0</v>
      </c>
      <c r="AU416" s="471">
        <v>0</v>
      </c>
      <c r="AV416" s="496">
        <v>65</v>
      </c>
      <c r="AW416" s="471">
        <v>82</v>
      </c>
      <c r="AX416" s="471">
        <v>104</v>
      </c>
      <c r="AY416" s="471">
        <v>67</v>
      </c>
      <c r="AZ416" s="471">
        <v>45</v>
      </c>
      <c r="BA416" s="471">
        <v>14</v>
      </c>
      <c r="BB416" s="471">
        <v>2</v>
      </c>
      <c r="BC416" s="471">
        <v>2</v>
      </c>
      <c r="BD416" s="471">
        <v>0</v>
      </c>
      <c r="BE416" s="496">
        <v>316</v>
      </c>
      <c r="BF416" s="471">
        <v>70</v>
      </c>
      <c r="BG416" s="471">
        <v>86</v>
      </c>
      <c r="BH416" s="471">
        <v>54</v>
      </c>
      <c r="BI416" s="471">
        <v>37</v>
      </c>
      <c r="BJ416" s="471">
        <v>13</v>
      </c>
      <c r="BK416" s="471">
        <v>3</v>
      </c>
      <c r="BL416" s="471">
        <v>2</v>
      </c>
      <c r="BM416" s="471">
        <v>0</v>
      </c>
      <c r="BN416" s="496">
        <v>265</v>
      </c>
      <c r="BO416" s="471">
        <v>82</v>
      </c>
      <c r="BP416" s="471">
        <v>113</v>
      </c>
      <c r="BQ416" s="471">
        <v>123</v>
      </c>
      <c r="BR416" s="471">
        <v>45</v>
      </c>
      <c r="BS416" s="471">
        <v>14</v>
      </c>
      <c r="BT416" s="471">
        <v>2</v>
      </c>
      <c r="BU416" s="471">
        <v>2</v>
      </c>
      <c r="BV416" s="471">
        <v>0</v>
      </c>
      <c r="BW416" s="496">
        <v>381</v>
      </c>
      <c r="BX416" s="471">
        <v>70</v>
      </c>
      <c r="BY416" s="471">
        <v>95</v>
      </c>
      <c r="BZ416" s="471">
        <v>110</v>
      </c>
      <c r="CA416" s="471">
        <v>37</v>
      </c>
      <c r="CB416" s="471">
        <v>13</v>
      </c>
      <c r="CC416" s="471">
        <v>3</v>
      </c>
      <c r="CD416" s="471">
        <v>2</v>
      </c>
      <c r="CE416" s="471">
        <v>0</v>
      </c>
      <c r="CF416" s="496">
        <v>330</v>
      </c>
      <c r="CG416" s="33"/>
      <c r="CH416" s="33"/>
      <c r="CI416" s="33"/>
      <c r="CJ416" s="110"/>
      <c r="CK416" s="110"/>
      <c r="CL416" s="110"/>
      <c r="CM416" s="110"/>
      <c r="CN416" s="110"/>
      <c r="CO416" s="67"/>
      <c r="CP416" s="67"/>
      <c r="CQ416" s="67"/>
      <c r="CR416" s="67"/>
      <c r="CS416" s="67"/>
      <c r="CT416" s="67"/>
      <c r="CU416" s="67"/>
      <c r="CV416" s="67"/>
      <c r="CW416" s="67"/>
      <c r="CX416" s="67"/>
      <c r="CY416" s="67"/>
      <c r="CZ416" s="67"/>
      <c r="DA416" s="67"/>
      <c r="DB416" s="67"/>
      <c r="DC416" s="67"/>
      <c r="DD416" s="67"/>
      <c r="DE416" s="67"/>
      <c r="DF416" s="67"/>
      <c r="DG416" s="67"/>
      <c r="DH416" s="67"/>
      <c r="DI416" s="67"/>
      <c r="DJ416" s="67"/>
      <c r="DK416" s="67"/>
      <c r="DL416" s="67"/>
      <c r="DM416" s="67"/>
      <c r="DN416" s="67"/>
      <c r="DO416" s="67"/>
      <c r="DP416" s="67"/>
      <c r="DQ416" s="67"/>
      <c r="DR416" s="67"/>
      <c r="DS416" s="67"/>
      <c r="DT416" s="67"/>
      <c r="DU416" s="67"/>
      <c r="DV416" s="67"/>
      <c r="DW416" s="67"/>
      <c r="DX416" s="67"/>
      <c r="DY416" s="67"/>
      <c r="DZ416" s="67"/>
      <c r="EA416" s="67"/>
      <c r="EB416" s="67"/>
      <c r="EC416" s="67"/>
      <c r="ED416" s="67"/>
      <c r="EE416" s="67"/>
      <c r="EF416" s="67"/>
      <c r="EG416" s="67"/>
      <c r="EH416" s="67"/>
      <c r="EI416" s="67"/>
      <c r="EJ416" s="67"/>
      <c r="EK416" s="67"/>
      <c r="EL416" s="67"/>
      <c r="EM416" s="67"/>
      <c r="EN416" s="67"/>
      <c r="EO416" s="67"/>
      <c r="EP416" s="67"/>
      <c r="EQ416" s="67"/>
      <c r="ER416" s="67"/>
      <c r="ES416" s="67"/>
      <c r="ET416" s="67"/>
      <c r="EU416" s="67"/>
      <c r="EV416" s="67"/>
      <c r="EW416" s="67"/>
      <c r="EX416" s="67"/>
      <c r="EY416" s="67"/>
      <c r="EZ416" s="67"/>
      <c r="FA416" s="67"/>
      <c r="FB416" s="67"/>
      <c r="FC416" s="67"/>
      <c r="FD416" s="67"/>
      <c r="FE416" s="67"/>
      <c r="FF416" s="67"/>
      <c r="FG416" s="67"/>
      <c r="FH416" s="67"/>
      <c r="FI416" s="67"/>
      <c r="FJ416" s="67"/>
      <c r="FK416" s="67"/>
      <c r="FL416" s="67"/>
      <c r="FM416" s="67"/>
      <c r="FN416" s="67"/>
      <c r="FO416" s="67"/>
      <c r="FP416" s="67"/>
      <c r="FQ416" s="67"/>
      <c r="FR416" s="67"/>
      <c r="FS416" s="67"/>
      <c r="FT416" s="67"/>
      <c r="FU416" s="67"/>
      <c r="FV416" s="67"/>
      <c r="FW416" s="67"/>
      <c r="FX416" s="67"/>
      <c r="FY416" s="110"/>
      <c r="FZ416" s="110"/>
      <c r="GA416" s="110"/>
      <c r="GB416" s="110"/>
      <c r="GC416" s="110"/>
      <c r="GD416" s="110"/>
      <c r="GE416" s="110"/>
      <c r="GF416" s="110"/>
      <c r="GG416" s="110"/>
      <c r="GH416" s="110"/>
      <c r="GI416" s="110"/>
      <c r="GJ416" s="110"/>
      <c r="GK416" s="110"/>
      <c r="GL416" s="110"/>
      <c r="GM416" s="110"/>
      <c r="GN416" s="110"/>
      <c r="GO416" s="110"/>
      <c r="GP416" s="110"/>
      <c r="GQ416" s="110"/>
      <c r="GR416" s="110"/>
      <c r="GS416" s="110"/>
      <c r="GT416" s="110"/>
      <c r="GU416" s="110"/>
      <c r="GV416" s="110"/>
      <c r="GW416" s="110"/>
      <c r="GX416" s="110"/>
      <c r="GY416" s="110"/>
      <c r="GZ416" s="110"/>
      <c r="HA416" s="110"/>
      <c r="HB416" s="110"/>
      <c r="HC416" s="110"/>
      <c r="HD416" s="110"/>
      <c r="HE416" s="110"/>
      <c r="HF416" s="110"/>
      <c r="HG416" s="110"/>
      <c r="HH416" s="110"/>
      <c r="HI416" s="110"/>
      <c r="HJ416" s="110"/>
      <c r="HK416" s="242"/>
      <c r="HL416" s="242"/>
      <c r="HM416" s="242"/>
      <c r="HN416" s="242"/>
      <c r="HO416" s="242"/>
      <c r="HP416" s="242"/>
      <c r="HQ416" s="242"/>
    </row>
    <row r="417" spans="1:225" x14ac:dyDescent="0.2">
      <c r="A417" s="241" t="s">
        <v>225</v>
      </c>
      <c r="B417" s="476" t="s">
        <v>895</v>
      </c>
      <c r="C417" s="326" t="s">
        <v>782</v>
      </c>
      <c r="D417" s="279" t="s">
        <v>226</v>
      </c>
      <c r="E417" s="228"/>
      <c r="F417" s="471">
        <v>74</v>
      </c>
      <c r="G417" s="495"/>
      <c r="H417" s="471">
        <v>2</v>
      </c>
      <c r="I417" s="471">
        <v>71</v>
      </c>
      <c r="J417" s="471">
        <v>262</v>
      </c>
      <c r="K417" s="471">
        <v>5</v>
      </c>
      <c r="L417" s="471">
        <v>0</v>
      </c>
      <c r="M417" s="471">
        <v>6</v>
      </c>
      <c r="N417" s="471">
        <v>2</v>
      </c>
      <c r="O417" s="471">
        <v>1</v>
      </c>
      <c r="P417" s="471">
        <v>1</v>
      </c>
      <c r="Q417" s="471">
        <v>0</v>
      </c>
      <c r="R417" s="471">
        <v>66</v>
      </c>
      <c r="S417" s="471">
        <v>0</v>
      </c>
      <c r="T417" s="471">
        <v>0</v>
      </c>
      <c r="U417" s="471">
        <v>0</v>
      </c>
      <c r="V417" s="471">
        <v>8</v>
      </c>
      <c r="W417" s="471">
        <v>3</v>
      </c>
      <c r="X417" s="471">
        <v>14</v>
      </c>
      <c r="Y417" s="471">
        <v>176</v>
      </c>
      <c r="Z417" s="471">
        <v>0</v>
      </c>
      <c r="AA417" s="471">
        <v>24</v>
      </c>
      <c r="AB417" s="496">
        <v>715</v>
      </c>
      <c r="AC417" s="488">
        <v>2</v>
      </c>
      <c r="AD417" s="488">
        <v>2</v>
      </c>
      <c r="AE417" s="471">
        <v>0</v>
      </c>
      <c r="AF417" s="471">
        <v>0</v>
      </c>
      <c r="AG417" s="471">
        <v>0</v>
      </c>
      <c r="AH417" s="471">
        <v>0</v>
      </c>
      <c r="AI417" s="471">
        <v>0</v>
      </c>
      <c r="AJ417" s="471">
        <v>0</v>
      </c>
      <c r="AK417" s="471">
        <v>0</v>
      </c>
      <c r="AL417" s="471">
        <v>0</v>
      </c>
      <c r="AM417" s="496">
        <v>0</v>
      </c>
      <c r="AN417" s="471">
        <v>0</v>
      </c>
      <c r="AO417" s="471">
        <v>0</v>
      </c>
      <c r="AP417" s="471">
        <v>0</v>
      </c>
      <c r="AQ417" s="471">
        <v>0</v>
      </c>
      <c r="AR417" s="471">
        <v>0</v>
      </c>
      <c r="AS417" s="471">
        <v>0</v>
      </c>
      <c r="AT417" s="471">
        <v>0</v>
      </c>
      <c r="AU417" s="471">
        <v>0</v>
      </c>
      <c r="AV417" s="496">
        <v>0</v>
      </c>
      <c r="AW417" s="471">
        <v>11</v>
      </c>
      <c r="AX417" s="471">
        <v>40</v>
      </c>
      <c r="AY417" s="471">
        <v>28</v>
      </c>
      <c r="AZ417" s="471">
        <v>5</v>
      </c>
      <c r="BA417" s="471">
        <v>5</v>
      </c>
      <c r="BB417" s="471">
        <v>0</v>
      </c>
      <c r="BC417" s="471">
        <v>0</v>
      </c>
      <c r="BD417" s="471">
        <v>0</v>
      </c>
      <c r="BE417" s="496">
        <v>89</v>
      </c>
      <c r="BF417" s="471">
        <v>12</v>
      </c>
      <c r="BG417" s="471">
        <v>25</v>
      </c>
      <c r="BH417" s="471">
        <v>21</v>
      </c>
      <c r="BI417" s="471">
        <v>5</v>
      </c>
      <c r="BJ417" s="471">
        <v>3</v>
      </c>
      <c r="BK417" s="471">
        <v>0</v>
      </c>
      <c r="BL417" s="471">
        <v>0</v>
      </c>
      <c r="BM417" s="471">
        <v>0</v>
      </c>
      <c r="BN417" s="496">
        <v>66</v>
      </c>
      <c r="BO417" s="471">
        <v>11</v>
      </c>
      <c r="BP417" s="471">
        <v>40</v>
      </c>
      <c r="BQ417" s="471">
        <v>28</v>
      </c>
      <c r="BR417" s="471">
        <v>5</v>
      </c>
      <c r="BS417" s="471">
        <v>5</v>
      </c>
      <c r="BT417" s="471">
        <v>0</v>
      </c>
      <c r="BU417" s="471">
        <v>0</v>
      </c>
      <c r="BV417" s="471">
        <v>0</v>
      </c>
      <c r="BW417" s="496">
        <v>89</v>
      </c>
      <c r="BX417" s="471">
        <v>12</v>
      </c>
      <c r="BY417" s="471">
        <v>25</v>
      </c>
      <c r="BZ417" s="471">
        <v>21</v>
      </c>
      <c r="CA417" s="471">
        <v>5</v>
      </c>
      <c r="CB417" s="471">
        <v>3</v>
      </c>
      <c r="CC417" s="471">
        <v>0</v>
      </c>
      <c r="CD417" s="471">
        <v>0</v>
      </c>
      <c r="CE417" s="471">
        <v>0</v>
      </c>
      <c r="CF417" s="496">
        <v>66</v>
      </c>
      <c r="CG417" s="33"/>
      <c r="CH417" s="33"/>
      <c r="CI417" s="33"/>
      <c r="CJ417" s="110"/>
      <c r="CK417" s="110"/>
      <c r="CL417" s="110"/>
      <c r="CM417" s="110"/>
      <c r="CN417" s="110"/>
      <c r="CO417" s="67"/>
      <c r="CP417" s="67"/>
      <c r="CQ417" s="67"/>
      <c r="CR417" s="67"/>
      <c r="CS417" s="67"/>
      <c r="CT417" s="67"/>
      <c r="CU417" s="67"/>
      <c r="CV417" s="67"/>
      <c r="CW417" s="67"/>
      <c r="CX417" s="67"/>
      <c r="CY417" s="67"/>
      <c r="CZ417" s="67"/>
      <c r="DA417" s="67"/>
      <c r="DB417" s="67"/>
      <c r="DC417" s="67"/>
      <c r="DD417" s="67"/>
      <c r="DE417" s="67"/>
      <c r="DF417" s="67"/>
      <c r="DG417" s="67"/>
      <c r="DH417" s="67"/>
      <c r="DI417" s="67"/>
      <c r="DJ417" s="67"/>
      <c r="DK417" s="67"/>
      <c r="DL417" s="67"/>
      <c r="DM417" s="67"/>
      <c r="DN417" s="67"/>
      <c r="DO417" s="67"/>
      <c r="DP417" s="67"/>
      <c r="DQ417" s="67"/>
      <c r="DR417" s="67"/>
      <c r="DS417" s="67"/>
      <c r="DT417" s="67"/>
      <c r="DU417" s="67"/>
      <c r="DV417" s="67"/>
      <c r="DW417" s="67"/>
      <c r="DX417" s="67"/>
      <c r="DY417" s="67"/>
      <c r="DZ417" s="67"/>
      <c r="EA417" s="67"/>
      <c r="EB417" s="67"/>
      <c r="EC417" s="67"/>
      <c r="ED417" s="67"/>
      <c r="EE417" s="67"/>
      <c r="EF417" s="67"/>
      <c r="EG417" s="67"/>
      <c r="EH417" s="67"/>
      <c r="EI417" s="67"/>
      <c r="EJ417" s="67"/>
      <c r="EK417" s="67"/>
      <c r="EL417" s="67"/>
      <c r="EM417" s="67"/>
      <c r="EN417" s="67"/>
      <c r="EO417" s="67"/>
      <c r="EP417" s="67"/>
      <c r="EQ417" s="67"/>
      <c r="ER417" s="67"/>
      <c r="ES417" s="67"/>
      <c r="ET417" s="67"/>
      <c r="EU417" s="67"/>
      <c r="EV417" s="67"/>
      <c r="EW417" s="67"/>
      <c r="EX417" s="67"/>
      <c r="EY417" s="67"/>
      <c r="EZ417" s="67"/>
      <c r="FA417" s="67"/>
      <c r="FB417" s="67"/>
      <c r="FC417" s="67"/>
      <c r="FD417" s="67"/>
      <c r="FE417" s="67"/>
      <c r="FF417" s="67"/>
      <c r="FG417" s="67"/>
      <c r="FH417" s="67"/>
      <c r="FI417" s="67"/>
      <c r="FJ417" s="67"/>
      <c r="FK417" s="67"/>
      <c r="FL417" s="67"/>
      <c r="FM417" s="67"/>
      <c r="FN417" s="67"/>
      <c r="FO417" s="67"/>
      <c r="FP417" s="67"/>
      <c r="FQ417" s="67"/>
      <c r="FR417" s="67"/>
      <c r="FS417" s="67"/>
      <c r="FT417" s="67"/>
      <c r="FU417" s="67"/>
      <c r="FV417" s="67"/>
      <c r="FW417" s="67"/>
      <c r="FX417" s="67"/>
      <c r="FY417" s="110"/>
      <c r="FZ417" s="110"/>
      <c r="GA417" s="110"/>
      <c r="GB417" s="110"/>
      <c r="GC417" s="110"/>
      <c r="GD417" s="110"/>
      <c r="GE417" s="110"/>
      <c r="GF417" s="110"/>
      <c r="GG417" s="110"/>
      <c r="GH417" s="110"/>
      <c r="GI417" s="110"/>
      <c r="GJ417" s="110"/>
      <c r="GK417" s="110"/>
      <c r="GL417" s="110"/>
      <c r="GM417" s="110"/>
      <c r="GN417" s="110"/>
      <c r="GO417" s="110"/>
      <c r="GP417" s="110"/>
      <c r="GQ417" s="110"/>
      <c r="GR417" s="110"/>
      <c r="GS417" s="110"/>
      <c r="GT417" s="110"/>
      <c r="GU417" s="110"/>
      <c r="GV417" s="110"/>
      <c r="GW417" s="110"/>
      <c r="GX417" s="110"/>
      <c r="GY417" s="110"/>
      <c r="GZ417" s="110"/>
      <c r="HA417" s="110"/>
      <c r="HB417" s="110"/>
      <c r="HC417" s="110"/>
      <c r="HD417" s="110"/>
      <c r="HE417" s="110"/>
      <c r="HF417" s="110"/>
      <c r="HG417" s="110"/>
      <c r="HH417" s="110"/>
      <c r="HI417" s="110"/>
      <c r="HJ417" s="110"/>
      <c r="HK417" s="242"/>
      <c r="HL417" s="242"/>
      <c r="HM417" s="242"/>
      <c r="HN417" s="242"/>
      <c r="HO417" s="242"/>
      <c r="HP417" s="242"/>
      <c r="HQ417" s="242"/>
    </row>
    <row r="418" spans="1:225" x14ac:dyDescent="0.2">
      <c r="A418" s="241" t="s">
        <v>227</v>
      </c>
      <c r="B418" s="476" t="s">
        <v>896</v>
      </c>
      <c r="C418" s="326" t="s">
        <v>784</v>
      </c>
      <c r="D418" s="279" t="s">
        <v>228</v>
      </c>
      <c r="E418" s="228"/>
      <c r="F418" s="471">
        <v>37</v>
      </c>
      <c r="G418" s="495"/>
      <c r="H418" s="471">
        <v>1</v>
      </c>
      <c r="I418" s="471">
        <v>52</v>
      </c>
      <c r="J418" s="471">
        <v>168</v>
      </c>
      <c r="K418" s="471">
        <v>5</v>
      </c>
      <c r="L418" s="471">
        <v>0</v>
      </c>
      <c r="M418" s="471">
        <v>7</v>
      </c>
      <c r="N418" s="471">
        <v>1</v>
      </c>
      <c r="O418" s="471">
        <v>0</v>
      </c>
      <c r="P418" s="471">
        <v>5</v>
      </c>
      <c r="Q418" s="471">
        <v>15</v>
      </c>
      <c r="R418" s="471">
        <v>25</v>
      </c>
      <c r="S418" s="471">
        <v>1</v>
      </c>
      <c r="T418" s="471">
        <v>0</v>
      </c>
      <c r="U418" s="471">
        <v>0</v>
      </c>
      <c r="V418" s="471">
        <v>39</v>
      </c>
      <c r="W418" s="471">
        <v>26</v>
      </c>
      <c r="X418" s="471">
        <v>15</v>
      </c>
      <c r="Y418" s="471">
        <v>116</v>
      </c>
      <c r="Z418" s="471">
        <v>0</v>
      </c>
      <c r="AA418" s="471">
        <v>34</v>
      </c>
      <c r="AB418" s="496">
        <v>547</v>
      </c>
      <c r="AC418" s="488">
        <v>1</v>
      </c>
      <c r="AD418" s="488">
        <v>1</v>
      </c>
      <c r="AE418" s="471">
        <v>0</v>
      </c>
      <c r="AF418" s="471">
        <v>0</v>
      </c>
      <c r="AG418" s="471">
        <v>0</v>
      </c>
      <c r="AH418" s="471">
        <v>15</v>
      </c>
      <c r="AI418" s="471">
        <v>0</v>
      </c>
      <c r="AJ418" s="471">
        <v>0</v>
      </c>
      <c r="AK418" s="471">
        <v>0</v>
      </c>
      <c r="AL418" s="471">
        <v>0</v>
      </c>
      <c r="AM418" s="496">
        <v>15</v>
      </c>
      <c r="AN418" s="471">
        <v>0</v>
      </c>
      <c r="AO418" s="471">
        <v>0</v>
      </c>
      <c r="AP418" s="471">
        <v>0</v>
      </c>
      <c r="AQ418" s="471">
        <v>15</v>
      </c>
      <c r="AR418" s="471">
        <v>0</v>
      </c>
      <c r="AS418" s="471">
        <v>0</v>
      </c>
      <c r="AT418" s="471">
        <v>0</v>
      </c>
      <c r="AU418" s="471">
        <v>0</v>
      </c>
      <c r="AV418" s="496">
        <v>15</v>
      </c>
      <c r="AW418" s="471">
        <v>3</v>
      </c>
      <c r="AX418" s="471">
        <v>3</v>
      </c>
      <c r="AY418" s="471">
        <v>7</v>
      </c>
      <c r="AZ418" s="471">
        <v>2</v>
      </c>
      <c r="BA418" s="471">
        <v>0</v>
      </c>
      <c r="BB418" s="471">
        <v>0</v>
      </c>
      <c r="BC418" s="471">
        <v>2</v>
      </c>
      <c r="BD418" s="471">
        <v>0</v>
      </c>
      <c r="BE418" s="496">
        <v>17</v>
      </c>
      <c r="BF418" s="471">
        <v>6</v>
      </c>
      <c r="BG418" s="471">
        <v>7</v>
      </c>
      <c r="BH418" s="471">
        <v>7</v>
      </c>
      <c r="BI418" s="471">
        <v>3</v>
      </c>
      <c r="BJ418" s="471">
        <v>0</v>
      </c>
      <c r="BK418" s="471">
        <v>0</v>
      </c>
      <c r="BL418" s="471">
        <v>0</v>
      </c>
      <c r="BM418" s="471">
        <v>2</v>
      </c>
      <c r="BN418" s="496">
        <v>25</v>
      </c>
      <c r="BO418" s="471">
        <v>3</v>
      </c>
      <c r="BP418" s="471">
        <v>3</v>
      </c>
      <c r="BQ418" s="471">
        <v>7</v>
      </c>
      <c r="BR418" s="471">
        <v>17</v>
      </c>
      <c r="BS418" s="471">
        <v>0</v>
      </c>
      <c r="BT418" s="471">
        <v>0</v>
      </c>
      <c r="BU418" s="471">
        <v>2</v>
      </c>
      <c r="BV418" s="471">
        <v>0</v>
      </c>
      <c r="BW418" s="496">
        <v>32</v>
      </c>
      <c r="BX418" s="471">
        <v>6</v>
      </c>
      <c r="BY418" s="471">
        <v>7</v>
      </c>
      <c r="BZ418" s="471">
        <v>7</v>
      </c>
      <c r="CA418" s="471">
        <v>18</v>
      </c>
      <c r="CB418" s="471">
        <v>0</v>
      </c>
      <c r="CC418" s="471">
        <v>0</v>
      </c>
      <c r="CD418" s="471">
        <v>0</v>
      </c>
      <c r="CE418" s="471">
        <v>2</v>
      </c>
      <c r="CF418" s="496">
        <v>40</v>
      </c>
      <c r="CG418" s="33"/>
      <c r="CH418" s="33"/>
      <c r="CI418" s="33"/>
      <c r="CJ418" s="110"/>
      <c r="CK418" s="110"/>
      <c r="CL418" s="110"/>
      <c r="CM418" s="110"/>
      <c r="CN418" s="110"/>
      <c r="CO418" s="67"/>
      <c r="CP418" s="67"/>
      <c r="CQ418" s="67"/>
      <c r="CR418" s="67"/>
      <c r="CS418" s="67"/>
      <c r="CT418" s="67"/>
      <c r="CU418" s="67"/>
      <c r="CV418" s="67"/>
      <c r="CW418" s="67"/>
      <c r="CX418" s="67"/>
      <c r="CY418" s="67"/>
      <c r="CZ418" s="67"/>
      <c r="DA418" s="67"/>
      <c r="DB418" s="67"/>
      <c r="DC418" s="67"/>
      <c r="DD418" s="67"/>
      <c r="DE418" s="67"/>
      <c r="DF418" s="67"/>
      <c r="DG418" s="67"/>
      <c r="DH418" s="67"/>
      <c r="DI418" s="67"/>
      <c r="DJ418" s="67"/>
      <c r="DK418" s="67"/>
      <c r="DL418" s="67"/>
      <c r="DM418" s="67"/>
      <c r="DN418" s="67"/>
      <c r="DO418" s="67"/>
      <c r="DP418" s="67"/>
      <c r="DQ418" s="67"/>
      <c r="DR418" s="67"/>
      <c r="DS418" s="67"/>
      <c r="DT418" s="67"/>
      <c r="DU418" s="67"/>
      <c r="DV418" s="67"/>
      <c r="DW418" s="67"/>
      <c r="DX418" s="67"/>
      <c r="DY418" s="67"/>
      <c r="DZ418" s="67"/>
      <c r="EA418" s="67"/>
      <c r="EB418" s="67"/>
      <c r="EC418" s="67"/>
      <c r="ED418" s="67"/>
      <c r="EE418" s="67"/>
      <c r="EF418" s="67"/>
      <c r="EG418" s="67"/>
      <c r="EH418" s="67"/>
      <c r="EI418" s="67"/>
      <c r="EJ418" s="67"/>
      <c r="EK418" s="67"/>
      <c r="EL418" s="67"/>
      <c r="EM418" s="67"/>
      <c r="EN418" s="67"/>
      <c r="EO418" s="67"/>
      <c r="EP418" s="67"/>
      <c r="EQ418" s="67"/>
      <c r="ER418" s="67"/>
      <c r="ES418" s="67"/>
      <c r="ET418" s="67"/>
      <c r="EU418" s="67"/>
      <c r="EV418" s="67"/>
      <c r="EW418" s="67"/>
      <c r="EX418" s="67"/>
      <c r="EY418" s="67"/>
      <c r="EZ418" s="67"/>
      <c r="FA418" s="67"/>
      <c r="FB418" s="67"/>
      <c r="FC418" s="67"/>
      <c r="FD418" s="67"/>
      <c r="FE418" s="67"/>
      <c r="FF418" s="67"/>
      <c r="FG418" s="67"/>
      <c r="FH418" s="67"/>
      <c r="FI418" s="67"/>
      <c r="FJ418" s="67"/>
      <c r="FK418" s="67"/>
      <c r="FL418" s="67"/>
      <c r="FM418" s="67"/>
      <c r="FN418" s="67"/>
      <c r="FO418" s="67"/>
      <c r="FP418" s="67"/>
      <c r="FQ418" s="67"/>
      <c r="FR418" s="67"/>
      <c r="FS418" s="67"/>
      <c r="FT418" s="67"/>
      <c r="FU418" s="67"/>
      <c r="FV418" s="67"/>
      <c r="FW418" s="67"/>
      <c r="FX418" s="67"/>
      <c r="FY418" s="110"/>
      <c r="FZ418" s="110"/>
      <c r="GA418" s="110"/>
      <c r="GB418" s="110"/>
      <c r="GC418" s="110"/>
      <c r="GD418" s="110"/>
      <c r="GE418" s="110"/>
      <c r="GF418" s="110"/>
      <c r="GG418" s="110"/>
      <c r="GH418" s="110"/>
      <c r="GI418" s="110"/>
      <c r="GJ418" s="110"/>
      <c r="GK418" s="110"/>
      <c r="GL418" s="110"/>
      <c r="GM418" s="110"/>
      <c r="GN418" s="110"/>
      <c r="GO418" s="110"/>
      <c r="GP418" s="110"/>
      <c r="GQ418" s="110"/>
      <c r="GR418" s="110"/>
      <c r="GS418" s="110"/>
      <c r="GT418" s="110"/>
      <c r="GU418" s="110"/>
      <c r="GV418" s="110"/>
      <c r="GW418" s="110"/>
      <c r="GX418" s="110"/>
      <c r="GY418" s="110"/>
      <c r="GZ418" s="110"/>
      <c r="HA418" s="110"/>
      <c r="HB418" s="110"/>
      <c r="HC418" s="110"/>
      <c r="HD418" s="110"/>
      <c r="HE418" s="110"/>
      <c r="HF418" s="110"/>
      <c r="HG418" s="110"/>
      <c r="HH418" s="110"/>
      <c r="HI418" s="110"/>
      <c r="HJ418" s="110"/>
      <c r="HK418" s="242"/>
      <c r="HL418" s="242"/>
      <c r="HM418" s="242"/>
      <c r="HN418" s="242"/>
      <c r="HO418" s="242"/>
      <c r="HP418" s="242"/>
      <c r="HQ418" s="242"/>
    </row>
    <row r="419" spans="1:225" x14ac:dyDescent="0.2">
      <c r="A419" s="241" t="s">
        <v>229</v>
      </c>
      <c r="B419" s="476" t="s">
        <v>897</v>
      </c>
      <c r="C419" s="326" t="s">
        <v>782</v>
      </c>
      <c r="D419" s="279" t="s">
        <v>230</v>
      </c>
      <c r="E419" s="228"/>
      <c r="F419" s="471">
        <v>43</v>
      </c>
      <c r="G419" s="495"/>
      <c r="H419" s="471">
        <v>0</v>
      </c>
      <c r="I419" s="471">
        <v>79</v>
      </c>
      <c r="J419" s="471">
        <v>323</v>
      </c>
      <c r="K419" s="471">
        <v>4</v>
      </c>
      <c r="L419" s="471">
        <v>1</v>
      </c>
      <c r="M419" s="471">
        <v>7</v>
      </c>
      <c r="N419" s="471">
        <v>6</v>
      </c>
      <c r="O419" s="471">
        <v>0</v>
      </c>
      <c r="P419" s="471">
        <v>7</v>
      </c>
      <c r="Q419" s="471">
        <v>0</v>
      </c>
      <c r="R419" s="471">
        <v>82</v>
      </c>
      <c r="S419" s="471">
        <v>0</v>
      </c>
      <c r="T419" s="471">
        <v>5</v>
      </c>
      <c r="U419" s="471">
        <v>0</v>
      </c>
      <c r="V419" s="471">
        <v>4</v>
      </c>
      <c r="W419" s="471">
        <v>2</v>
      </c>
      <c r="X419" s="471">
        <v>21</v>
      </c>
      <c r="Y419" s="471">
        <v>138</v>
      </c>
      <c r="Z419" s="471">
        <v>7</v>
      </c>
      <c r="AA419" s="471">
        <v>18</v>
      </c>
      <c r="AB419" s="496">
        <v>747</v>
      </c>
      <c r="AC419" s="488">
        <v>1</v>
      </c>
      <c r="AD419" s="488">
        <v>1</v>
      </c>
      <c r="AE419" s="471">
        <v>0</v>
      </c>
      <c r="AF419" s="471">
        <v>0</v>
      </c>
      <c r="AG419" s="471">
        <v>0</v>
      </c>
      <c r="AH419" s="471">
        <v>0</v>
      </c>
      <c r="AI419" s="471">
        <v>0</v>
      </c>
      <c r="AJ419" s="471">
        <v>0</v>
      </c>
      <c r="AK419" s="471">
        <v>0</v>
      </c>
      <c r="AL419" s="471">
        <v>0</v>
      </c>
      <c r="AM419" s="496">
        <v>0</v>
      </c>
      <c r="AN419" s="471">
        <v>0</v>
      </c>
      <c r="AO419" s="471">
        <v>0</v>
      </c>
      <c r="AP419" s="471">
        <v>0</v>
      </c>
      <c r="AQ419" s="471">
        <v>0</v>
      </c>
      <c r="AR419" s="471">
        <v>0</v>
      </c>
      <c r="AS419" s="471">
        <v>0</v>
      </c>
      <c r="AT419" s="471">
        <v>0</v>
      </c>
      <c r="AU419" s="471">
        <v>0</v>
      </c>
      <c r="AV419" s="496">
        <v>0</v>
      </c>
      <c r="AW419" s="471">
        <v>0</v>
      </c>
      <c r="AX419" s="471">
        <v>12</v>
      </c>
      <c r="AY419" s="471">
        <v>36</v>
      </c>
      <c r="AZ419" s="471">
        <v>26</v>
      </c>
      <c r="BA419" s="471">
        <v>12</v>
      </c>
      <c r="BB419" s="471">
        <v>10</v>
      </c>
      <c r="BC419" s="471">
        <v>6</v>
      </c>
      <c r="BD419" s="471">
        <v>1</v>
      </c>
      <c r="BE419" s="496">
        <v>103</v>
      </c>
      <c r="BF419" s="471">
        <v>1</v>
      </c>
      <c r="BG419" s="471">
        <v>4</v>
      </c>
      <c r="BH419" s="471">
        <v>33</v>
      </c>
      <c r="BI419" s="471">
        <v>23</v>
      </c>
      <c r="BJ419" s="471">
        <v>10</v>
      </c>
      <c r="BK419" s="471">
        <v>6</v>
      </c>
      <c r="BL419" s="471">
        <v>4</v>
      </c>
      <c r="BM419" s="471">
        <v>1</v>
      </c>
      <c r="BN419" s="496">
        <v>82</v>
      </c>
      <c r="BO419" s="471">
        <v>0</v>
      </c>
      <c r="BP419" s="471">
        <v>12</v>
      </c>
      <c r="BQ419" s="471">
        <v>36</v>
      </c>
      <c r="BR419" s="471">
        <v>26</v>
      </c>
      <c r="BS419" s="471">
        <v>12</v>
      </c>
      <c r="BT419" s="471">
        <v>10</v>
      </c>
      <c r="BU419" s="471">
        <v>6</v>
      </c>
      <c r="BV419" s="471">
        <v>1</v>
      </c>
      <c r="BW419" s="496">
        <v>103</v>
      </c>
      <c r="BX419" s="471">
        <v>1</v>
      </c>
      <c r="BY419" s="471">
        <v>4</v>
      </c>
      <c r="BZ419" s="471">
        <v>33</v>
      </c>
      <c r="CA419" s="471">
        <v>23</v>
      </c>
      <c r="CB419" s="471">
        <v>10</v>
      </c>
      <c r="CC419" s="471">
        <v>6</v>
      </c>
      <c r="CD419" s="471">
        <v>4</v>
      </c>
      <c r="CE419" s="471">
        <v>1</v>
      </c>
      <c r="CF419" s="496">
        <v>82</v>
      </c>
      <c r="CG419" s="33"/>
      <c r="CH419" s="33"/>
      <c r="CI419" s="33"/>
      <c r="CJ419" s="110"/>
      <c r="CK419" s="110"/>
      <c r="CL419" s="110"/>
      <c r="CM419" s="110"/>
      <c r="CN419" s="110"/>
      <c r="CO419" s="67"/>
      <c r="CP419" s="67"/>
      <c r="CQ419" s="67"/>
      <c r="CR419" s="67"/>
      <c r="CS419" s="67"/>
      <c r="CT419" s="67"/>
      <c r="CU419" s="67"/>
      <c r="CV419" s="67"/>
      <c r="CW419" s="67"/>
      <c r="CX419" s="67"/>
      <c r="CY419" s="67"/>
      <c r="CZ419" s="67"/>
      <c r="DA419" s="67"/>
      <c r="DB419" s="67"/>
      <c r="DC419" s="67"/>
      <c r="DD419" s="67"/>
      <c r="DE419" s="67"/>
      <c r="DF419" s="67"/>
      <c r="DG419" s="67"/>
      <c r="DH419" s="67"/>
      <c r="DI419" s="67"/>
      <c r="DJ419" s="67"/>
      <c r="DK419" s="67"/>
      <c r="DL419" s="67"/>
      <c r="DM419" s="67"/>
      <c r="DN419" s="67"/>
      <c r="DO419" s="67"/>
      <c r="DP419" s="67"/>
      <c r="DQ419" s="67"/>
      <c r="DR419" s="67"/>
      <c r="DS419" s="67"/>
      <c r="DT419" s="67"/>
      <c r="DU419" s="67"/>
      <c r="DV419" s="67"/>
      <c r="DW419" s="67"/>
      <c r="DX419" s="67"/>
      <c r="DY419" s="67"/>
      <c r="DZ419" s="67"/>
      <c r="EA419" s="67"/>
      <c r="EB419" s="67"/>
      <c r="EC419" s="67"/>
      <c r="ED419" s="67"/>
      <c r="EE419" s="67"/>
      <c r="EF419" s="67"/>
      <c r="EG419" s="67"/>
      <c r="EH419" s="67"/>
      <c r="EI419" s="67"/>
      <c r="EJ419" s="67"/>
      <c r="EK419" s="67"/>
      <c r="EL419" s="67"/>
      <c r="EM419" s="67"/>
      <c r="EN419" s="67"/>
      <c r="EO419" s="67"/>
      <c r="EP419" s="67"/>
      <c r="EQ419" s="67"/>
      <c r="ER419" s="67"/>
      <c r="ES419" s="67"/>
      <c r="ET419" s="67"/>
      <c r="EU419" s="67"/>
      <c r="EV419" s="67"/>
      <c r="EW419" s="67"/>
      <c r="EX419" s="67"/>
      <c r="EY419" s="67"/>
      <c r="EZ419" s="67"/>
      <c r="FA419" s="67"/>
      <c r="FB419" s="67"/>
      <c r="FC419" s="67"/>
      <c r="FD419" s="67"/>
      <c r="FE419" s="67"/>
      <c r="FF419" s="67"/>
      <c r="FG419" s="67"/>
      <c r="FH419" s="67"/>
      <c r="FI419" s="67"/>
      <c r="FJ419" s="67"/>
      <c r="FK419" s="67"/>
      <c r="FL419" s="67"/>
      <c r="FM419" s="67"/>
      <c r="FN419" s="67"/>
      <c r="FO419" s="67"/>
      <c r="FP419" s="67"/>
      <c r="FQ419" s="67"/>
      <c r="FR419" s="67"/>
      <c r="FS419" s="67"/>
      <c r="FT419" s="67"/>
      <c r="FU419" s="67"/>
      <c r="FV419" s="67"/>
      <c r="FW419" s="67"/>
      <c r="FX419" s="67"/>
      <c r="FY419" s="110"/>
      <c r="FZ419" s="110"/>
      <c r="GA419" s="110"/>
      <c r="GB419" s="110"/>
      <c r="GC419" s="110"/>
      <c r="GD419" s="110"/>
      <c r="GE419" s="110"/>
      <c r="GF419" s="110"/>
      <c r="GG419" s="110"/>
      <c r="GH419" s="110"/>
      <c r="GI419" s="110"/>
      <c r="GJ419" s="110"/>
      <c r="GK419" s="110"/>
      <c r="GL419" s="110"/>
      <c r="GM419" s="110"/>
      <c r="GN419" s="110"/>
      <c r="GO419" s="110"/>
      <c r="GP419" s="110"/>
      <c r="GQ419" s="110"/>
      <c r="GR419" s="110"/>
      <c r="GS419" s="110"/>
      <c r="GT419" s="110"/>
      <c r="GU419" s="110"/>
      <c r="GV419" s="110"/>
      <c r="GW419" s="110"/>
      <c r="GX419" s="110"/>
      <c r="GY419" s="110"/>
      <c r="GZ419" s="110"/>
      <c r="HA419" s="110"/>
      <c r="HB419" s="110"/>
      <c r="HC419" s="110"/>
      <c r="HD419" s="110"/>
      <c r="HE419" s="110"/>
      <c r="HF419" s="110"/>
      <c r="HG419" s="110"/>
      <c r="HH419" s="110"/>
      <c r="HI419" s="110"/>
      <c r="HJ419" s="110"/>
      <c r="HK419" s="242"/>
      <c r="HL419" s="242"/>
      <c r="HM419" s="242"/>
      <c r="HN419" s="242"/>
      <c r="HO419" s="242"/>
      <c r="HP419" s="242"/>
      <c r="HQ419" s="242"/>
    </row>
    <row r="420" spans="1:225" x14ac:dyDescent="0.2">
      <c r="A420" s="241" t="s">
        <v>231</v>
      </c>
      <c r="B420" s="476" t="s">
        <v>898</v>
      </c>
      <c r="C420" s="326" t="s">
        <v>640</v>
      </c>
      <c r="D420" s="279" t="s">
        <v>232</v>
      </c>
      <c r="E420" s="228"/>
      <c r="F420" s="471">
        <v>31</v>
      </c>
      <c r="G420" s="495"/>
      <c r="H420" s="471">
        <v>5</v>
      </c>
      <c r="I420" s="471">
        <v>96</v>
      </c>
      <c r="J420" s="471">
        <v>704</v>
      </c>
      <c r="K420" s="471">
        <v>26</v>
      </c>
      <c r="L420" s="471">
        <v>1</v>
      </c>
      <c r="M420" s="471">
        <v>12</v>
      </c>
      <c r="N420" s="471">
        <v>2</v>
      </c>
      <c r="O420" s="471">
        <v>0</v>
      </c>
      <c r="P420" s="471">
        <v>2</v>
      </c>
      <c r="Q420" s="471">
        <v>26</v>
      </c>
      <c r="R420" s="471">
        <v>513</v>
      </c>
      <c r="S420" s="471">
        <v>0</v>
      </c>
      <c r="T420" s="471">
        <v>0</v>
      </c>
      <c r="U420" s="471">
        <v>1</v>
      </c>
      <c r="V420" s="471">
        <v>0</v>
      </c>
      <c r="W420" s="471">
        <v>24</v>
      </c>
      <c r="X420" s="471">
        <v>1</v>
      </c>
      <c r="Y420" s="471">
        <v>474</v>
      </c>
      <c r="Z420" s="471">
        <v>8</v>
      </c>
      <c r="AA420" s="471">
        <v>4</v>
      </c>
      <c r="AB420" s="496">
        <v>1930</v>
      </c>
      <c r="AC420" s="488">
        <v>2</v>
      </c>
      <c r="AD420" s="488">
        <v>2</v>
      </c>
      <c r="AE420" s="471">
        <v>0</v>
      </c>
      <c r="AF420" s="471">
        <v>14</v>
      </c>
      <c r="AG420" s="471">
        <v>11</v>
      </c>
      <c r="AH420" s="471">
        <v>0</v>
      </c>
      <c r="AI420" s="471">
        <v>0</v>
      </c>
      <c r="AJ420" s="471">
        <v>0</v>
      </c>
      <c r="AK420" s="471">
        <v>0</v>
      </c>
      <c r="AL420" s="471">
        <v>1</v>
      </c>
      <c r="AM420" s="496">
        <v>26</v>
      </c>
      <c r="AN420" s="471">
        <v>0</v>
      </c>
      <c r="AO420" s="471">
        <v>14</v>
      </c>
      <c r="AP420" s="471">
        <v>11</v>
      </c>
      <c r="AQ420" s="471">
        <v>0</v>
      </c>
      <c r="AR420" s="471">
        <v>0</v>
      </c>
      <c r="AS420" s="471">
        <v>0</v>
      </c>
      <c r="AT420" s="471">
        <v>0</v>
      </c>
      <c r="AU420" s="471">
        <v>1</v>
      </c>
      <c r="AV420" s="496">
        <v>26</v>
      </c>
      <c r="AW420" s="471">
        <v>38</v>
      </c>
      <c r="AX420" s="471">
        <v>83</v>
      </c>
      <c r="AY420" s="471">
        <v>220</v>
      </c>
      <c r="AZ420" s="471">
        <v>106</v>
      </c>
      <c r="BA420" s="471">
        <v>38</v>
      </c>
      <c r="BB420" s="471">
        <v>6</v>
      </c>
      <c r="BC420" s="471">
        <v>2</v>
      </c>
      <c r="BD420" s="471">
        <v>0</v>
      </c>
      <c r="BE420" s="496">
        <v>493</v>
      </c>
      <c r="BF420" s="471">
        <v>40</v>
      </c>
      <c r="BG420" s="471">
        <v>89</v>
      </c>
      <c r="BH420" s="471">
        <v>220</v>
      </c>
      <c r="BI420" s="471">
        <v>109</v>
      </c>
      <c r="BJ420" s="471">
        <v>43</v>
      </c>
      <c r="BK420" s="471">
        <v>10</v>
      </c>
      <c r="BL420" s="471">
        <v>2</v>
      </c>
      <c r="BM420" s="471">
        <v>0</v>
      </c>
      <c r="BN420" s="496">
        <v>513</v>
      </c>
      <c r="BO420" s="471">
        <v>38</v>
      </c>
      <c r="BP420" s="471">
        <v>97</v>
      </c>
      <c r="BQ420" s="471">
        <v>231</v>
      </c>
      <c r="BR420" s="471">
        <v>106</v>
      </c>
      <c r="BS420" s="471">
        <v>38</v>
      </c>
      <c r="BT420" s="471">
        <v>6</v>
      </c>
      <c r="BU420" s="471">
        <v>2</v>
      </c>
      <c r="BV420" s="471">
        <v>1</v>
      </c>
      <c r="BW420" s="496">
        <v>519</v>
      </c>
      <c r="BX420" s="471">
        <v>40</v>
      </c>
      <c r="BY420" s="471">
        <v>103</v>
      </c>
      <c r="BZ420" s="471">
        <v>231</v>
      </c>
      <c r="CA420" s="471">
        <v>109</v>
      </c>
      <c r="CB420" s="471">
        <v>43</v>
      </c>
      <c r="CC420" s="471">
        <v>10</v>
      </c>
      <c r="CD420" s="471">
        <v>2</v>
      </c>
      <c r="CE420" s="471">
        <v>1</v>
      </c>
      <c r="CF420" s="496">
        <v>539</v>
      </c>
      <c r="CG420" s="33"/>
      <c r="CH420" s="33"/>
      <c r="CI420" s="33"/>
      <c r="CJ420" s="110"/>
      <c r="CK420" s="110"/>
      <c r="CL420" s="110"/>
      <c r="CM420" s="110"/>
      <c r="CN420" s="110"/>
      <c r="CO420" s="67"/>
      <c r="CP420" s="67"/>
      <c r="CQ420" s="67"/>
      <c r="CR420" s="67"/>
      <c r="CS420" s="67"/>
      <c r="CT420" s="67"/>
      <c r="CU420" s="67"/>
      <c r="CV420" s="67"/>
      <c r="CW420" s="67"/>
      <c r="CX420" s="67"/>
      <c r="CY420" s="67"/>
      <c r="CZ420" s="67"/>
      <c r="DA420" s="67"/>
      <c r="DB420" s="67"/>
      <c r="DC420" s="67"/>
      <c r="DD420" s="67"/>
      <c r="DE420" s="67"/>
      <c r="DF420" s="67"/>
      <c r="DG420" s="67"/>
      <c r="DH420" s="67"/>
      <c r="DI420" s="67"/>
      <c r="DJ420" s="67"/>
      <c r="DK420" s="67"/>
      <c r="DL420" s="67"/>
      <c r="DM420" s="67"/>
      <c r="DN420" s="67"/>
      <c r="DO420" s="67"/>
      <c r="DP420" s="67"/>
      <c r="DQ420" s="67"/>
      <c r="DR420" s="67"/>
      <c r="DS420" s="67"/>
      <c r="DT420" s="67"/>
      <c r="DU420" s="67"/>
      <c r="DV420" s="67"/>
      <c r="DW420" s="67"/>
      <c r="DX420" s="67"/>
      <c r="DY420" s="67"/>
      <c r="DZ420" s="67"/>
      <c r="EA420" s="67"/>
      <c r="EB420" s="67"/>
      <c r="EC420" s="67"/>
      <c r="ED420" s="67"/>
      <c r="EE420" s="67"/>
      <c r="EF420" s="67"/>
      <c r="EG420" s="67"/>
      <c r="EH420" s="67"/>
      <c r="EI420" s="67"/>
      <c r="EJ420" s="67"/>
      <c r="EK420" s="67"/>
      <c r="EL420" s="67"/>
      <c r="EM420" s="67"/>
      <c r="EN420" s="67"/>
      <c r="EO420" s="67"/>
      <c r="EP420" s="67"/>
      <c r="EQ420" s="67"/>
      <c r="ER420" s="67"/>
      <c r="ES420" s="67"/>
      <c r="ET420" s="67"/>
      <c r="EU420" s="67"/>
      <c r="EV420" s="67"/>
      <c r="EW420" s="67"/>
      <c r="EX420" s="67"/>
      <c r="EY420" s="67"/>
      <c r="EZ420" s="67"/>
      <c r="FA420" s="67"/>
      <c r="FB420" s="67"/>
      <c r="FC420" s="67"/>
      <c r="FD420" s="67"/>
      <c r="FE420" s="67"/>
      <c r="FF420" s="67"/>
      <c r="FG420" s="67"/>
      <c r="FH420" s="67"/>
      <c r="FI420" s="67"/>
      <c r="FJ420" s="67"/>
      <c r="FK420" s="67"/>
      <c r="FL420" s="67"/>
      <c r="FM420" s="67"/>
      <c r="FN420" s="67"/>
      <c r="FO420" s="67"/>
      <c r="FP420" s="67"/>
      <c r="FQ420" s="67"/>
      <c r="FR420" s="67"/>
      <c r="FS420" s="67"/>
      <c r="FT420" s="67"/>
      <c r="FU420" s="67"/>
      <c r="FV420" s="67"/>
      <c r="FW420" s="67"/>
      <c r="FX420" s="67"/>
      <c r="FY420" s="110"/>
      <c r="FZ420" s="110"/>
      <c r="GA420" s="110"/>
      <c r="GB420" s="110"/>
      <c r="GC420" s="110"/>
      <c r="GD420" s="110"/>
      <c r="GE420" s="110"/>
      <c r="GF420" s="110"/>
      <c r="GG420" s="110"/>
      <c r="GH420" s="110"/>
      <c r="GI420" s="110"/>
      <c r="GJ420" s="110"/>
      <c r="GK420" s="110"/>
      <c r="GL420" s="110"/>
      <c r="GM420" s="110"/>
      <c r="GN420" s="110"/>
      <c r="GO420" s="110"/>
      <c r="GP420" s="110"/>
      <c r="GQ420" s="110"/>
      <c r="GR420" s="110"/>
      <c r="GS420" s="110"/>
      <c r="GT420" s="110"/>
      <c r="GU420" s="110"/>
      <c r="GV420" s="110"/>
      <c r="GW420" s="110"/>
      <c r="GX420" s="110"/>
      <c r="GY420" s="110"/>
      <c r="GZ420" s="110"/>
      <c r="HA420" s="110"/>
      <c r="HB420" s="110"/>
      <c r="HC420" s="110"/>
      <c r="HD420" s="110"/>
      <c r="HE420" s="110"/>
      <c r="HF420" s="110"/>
      <c r="HG420" s="110"/>
      <c r="HH420" s="110"/>
      <c r="HI420" s="110"/>
      <c r="HJ420" s="110"/>
      <c r="HK420" s="242"/>
      <c r="HL420" s="242"/>
      <c r="HM420" s="242"/>
      <c r="HN420" s="242"/>
      <c r="HO420" s="242"/>
      <c r="HP420" s="242"/>
      <c r="HQ420" s="242"/>
    </row>
    <row r="421" spans="1:225" x14ac:dyDescent="0.2">
      <c r="A421" s="241" t="s">
        <v>233</v>
      </c>
      <c r="B421" s="476" t="s">
        <v>899</v>
      </c>
      <c r="C421" s="326" t="s">
        <v>626</v>
      </c>
      <c r="D421" s="279" t="s">
        <v>234</v>
      </c>
      <c r="E421" s="228"/>
      <c r="F421" s="471">
        <v>17</v>
      </c>
      <c r="G421" s="495"/>
      <c r="H421" s="471">
        <v>2</v>
      </c>
      <c r="I421" s="471">
        <v>58</v>
      </c>
      <c r="J421" s="471">
        <v>319</v>
      </c>
      <c r="K421" s="471">
        <v>21</v>
      </c>
      <c r="L421" s="471">
        <v>4</v>
      </c>
      <c r="M421" s="471">
        <v>3</v>
      </c>
      <c r="N421" s="471">
        <v>2</v>
      </c>
      <c r="O421" s="471">
        <v>0</v>
      </c>
      <c r="P421" s="471">
        <v>1</v>
      </c>
      <c r="Q421" s="471">
        <v>4</v>
      </c>
      <c r="R421" s="471">
        <v>70</v>
      </c>
      <c r="S421" s="471">
        <v>0</v>
      </c>
      <c r="T421" s="471">
        <v>0</v>
      </c>
      <c r="U421" s="471">
        <v>0</v>
      </c>
      <c r="V421" s="471">
        <v>47</v>
      </c>
      <c r="W421" s="471">
        <v>1</v>
      </c>
      <c r="X421" s="471">
        <v>74</v>
      </c>
      <c r="Y421" s="471">
        <v>241</v>
      </c>
      <c r="Z421" s="471">
        <v>0</v>
      </c>
      <c r="AA421" s="471">
        <v>39</v>
      </c>
      <c r="AB421" s="496">
        <v>903</v>
      </c>
      <c r="AC421" s="488">
        <v>1</v>
      </c>
      <c r="AD421" s="488">
        <v>1</v>
      </c>
      <c r="AE421" s="471">
        <v>0</v>
      </c>
      <c r="AF421" s="471">
        <v>1</v>
      </c>
      <c r="AG421" s="471">
        <v>0</v>
      </c>
      <c r="AH421" s="471">
        <v>0</v>
      </c>
      <c r="AI421" s="471">
        <v>1</v>
      </c>
      <c r="AJ421" s="471">
        <v>1</v>
      </c>
      <c r="AK421" s="471">
        <v>1</v>
      </c>
      <c r="AL421" s="471">
        <v>0</v>
      </c>
      <c r="AM421" s="496">
        <v>4</v>
      </c>
      <c r="AN421" s="471">
        <v>0</v>
      </c>
      <c r="AO421" s="471">
        <v>1</v>
      </c>
      <c r="AP421" s="471">
        <v>0</v>
      </c>
      <c r="AQ421" s="471">
        <v>0</v>
      </c>
      <c r="AR421" s="471">
        <v>1</v>
      </c>
      <c r="AS421" s="471">
        <v>1</v>
      </c>
      <c r="AT421" s="471">
        <v>1</v>
      </c>
      <c r="AU421" s="471">
        <v>0</v>
      </c>
      <c r="AV421" s="496">
        <v>4</v>
      </c>
      <c r="AW421" s="471">
        <v>6</v>
      </c>
      <c r="AX421" s="471">
        <v>19</v>
      </c>
      <c r="AY421" s="471">
        <v>26</v>
      </c>
      <c r="AZ421" s="471">
        <v>13</v>
      </c>
      <c r="BA421" s="471">
        <v>4</v>
      </c>
      <c r="BB421" s="471">
        <v>1</v>
      </c>
      <c r="BC421" s="471">
        <v>1</v>
      </c>
      <c r="BD421" s="471">
        <v>0</v>
      </c>
      <c r="BE421" s="496">
        <v>70</v>
      </c>
      <c r="BF421" s="471">
        <v>6</v>
      </c>
      <c r="BG421" s="471">
        <v>19</v>
      </c>
      <c r="BH421" s="471">
        <v>26</v>
      </c>
      <c r="BI421" s="471">
        <v>13</v>
      </c>
      <c r="BJ421" s="471">
        <v>4</v>
      </c>
      <c r="BK421" s="471">
        <v>1</v>
      </c>
      <c r="BL421" s="471">
        <v>1</v>
      </c>
      <c r="BM421" s="471">
        <v>0</v>
      </c>
      <c r="BN421" s="496">
        <v>70</v>
      </c>
      <c r="BO421" s="471">
        <v>6</v>
      </c>
      <c r="BP421" s="471">
        <v>20</v>
      </c>
      <c r="BQ421" s="471">
        <v>26</v>
      </c>
      <c r="BR421" s="471">
        <v>13</v>
      </c>
      <c r="BS421" s="471">
        <v>5</v>
      </c>
      <c r="BT421" s="471">
        <v>2</v>
      </c>
      <c r="BU421" s="471">
        <v>2</v>
      </c>
      <c r="BV421" s="471">
        <v>0</v>
      </c>
      <c r="BW421" s="496">
        <v>74</v>
      </c>
      <c r="BX421" s="471">
        <v>6</v>
      </c>
      <c r="BY421" s="471">
        <v>20</v>
      </c>
      <c r="BZ421" s="471">
        <v>26</v>
      </c>
      <c r="CA421" s="471">
        <v>13</v>
      </c>
      <c r="CB421" s="471">
        <v>5</v>
      </c>
      <c r="CC421" s="471">
        <v>2</v>
      </c>
      <c r="CD421" s="471">
        <v>2</v>
      </c>
      <c r="CE421" s="471">
        <v>0</v>
      </c>
      <c r="CF421" s="496">
        <v>74</v>
      </c>
      <c r="CG421" s="33"/>
      <c r="CH421" s="33"/>
      <c r="CI421" s="33"/>
      <c r="CJ421" s="110"/>
      <c r="CK421" s="110"/>
      <c r="CL421" s="110"/>
      <c r="CM421" s="110"/>
      <c r="CN421" s="110"/>
      <c r="CO421" s="67"/>
      <c r="CP421" s="67"/>
      <c r="CQ421" s="67"/>
      <c r="CR421" s="67"/>
      <c r="CS421" s="67"/>
      <c r="CT421" s="67"/>
      <c r="CU421" s="67"/>
      <c r="CV421" s="67"/>
      <c r="CW421" s="67"/>
      <c r="CX421" s="67"/>
      <c r="CY421" s="67"/>
      <c r="CZ421" s="67"/>
      <c r="DA421" s="67"/>
      <c r="DB421" s="67"/>
      <c r="DC421" s="67"/>
      <c r="DD421" s="67"/>
      <c r="DE421" s="67"/>
      <c r="DF421" s="67"/>
      <c r="DG421" s="67"/>
      <c r="DH421" s="67"/>
      <c r="DI421" s="67"/>
      <c r="DJ421" s="67"/>
      <c r="DK421" s="67"/>
      <c r="DL421" s="67"/>
      <c r="DM421" s="67"/>
      <c r="DN421" s="67"/>
      <c r="DO421" s="67"/>
      <c r="DP421" s="67"/>
      <c r="DQ421" s="67"/>
      <c r="DR421" s="67"/>
      <c r="DS421" s="67"/>
      <c r="DT421" s="67"/>
      <c r="DU421" s="67"/>
      <c r="DV421" s="67"/>
      <c r="DW421" s="67"/>
      <c r="DX421" s="67"/>
      <c r="DY421" s="67"/>
      <c r="DZ421" s="67"/>
      <c r="EA421" s="67"/>
      <c r="EB421" s="67"/>
      <c r="EC421" s="67"/>
      <c r="ED421" s="67"/>
      <c r="EE421" s="67"/>
      <c r="EF421" s="67"/>
      <c r="EG421" s="67"/>
      <c r="EH421" s="67"/>
      <c r="EI421" s="67"/>
      <c r="EJ421" s="67"/>
      <c r="EK421" s="67"/>
      <c r="EL421" s="67"/>
      <c r="EM421" s="67"/>
      <c r="EN421" s="67"/>
      <c r="EO421" s="67"/>
      <c r="EP421" s="67"/>
      <c r="EQ421" s="67"/>
      <c r="ER421" s="67"/>
      <c r="ES421" s="67"/>
      <c r="ET421" s="67"/>
      <c r="EU421" s="67"/>
      <c r="EV421" s="67"/>
      <c r="EW421" s="67"/>
      <c r="EX421" s="67"/>
      <c r="EY421" s="67"/>
      <c r="EZ421" s="67"/>
      <c r="FA421" s="67"/>
      <c r="FB421" s="67"/>
      <c r="FC421" s="67"/>
      <c r="FD421" s="67"/>
      <c r="FE421" s="67"/>
      <c r="FF421" s="67"/>
      <c r="FG421" s="67"/>
      <c r="FH421" s="67"/>
      <c r="FI421" s="67"/>
      <c r="FJ421" s="67"/>
      <c r="FK421" s="67"/>
      <c r="FL421" s="67"/>
      <c r="FM421" s="67"/>
      <c r="FN421" s="67"/>
      <c r="FO421" s="67"/>
      <c r="FP421" s="67"/>
      <c r="FQ421" s="67"/>
      <c r="FR421" s="67"/>
      <c r="FS421" s="67"/>
      <c r="FT421" s="67"/>
      <c r="FU421" s="67"/>
      <c r="FV421" s="67"/>
      <c r="FW421" s="67"/>
      <c r="FX421" s="67"/>
      <c r="FY421" s="110"/>
      <c r="FZ421" s="110"/>
      <c r="GA421" s="110"/>
      <c r="GB421" s="110"/>
      <c r="GC421" s="110"/>
      <c r="GD421" s="110"/>
      <c r="GE421" s="110"/>
      <c r="GF421" s="110"/>
      <c r="GG421" s="110"/>
      <c r="GH421" s="110"/>
      <c r="GI421" s="110"/>
      <c r="GJ421" s="110"/>
      <c r="GK421" s="110"/>
      <c r="GL421" s="110"/>
      <c r="GM421" s="110"/>
      <c r="GN421" s="110"/>
      <c r="GO421" s="110"/>
      <c r="GP421" s="110"/>
      <c r="GQ421" s="110"/>
      <c r="GR421" s="110"/>
      <c r="GS421" s="110"/>
      <c r="GT421" s="110"/>
      <c r="GU421" s="110"/>
      <c r="GV421" s="110"/>
      <c r="GW421" s="110"/>
      <c r="GX421" s="110"/>
      <c r="GY421" s="110"/>
      <c r="GZ421" s="110"/>
      <c r="HA421" s="110"/>
      <c r="HB421" s="110"/>
      <c r="HC421" s="110"/>
      <c r="HD421" s="110"/>
      <c r="HE421" s="110"/>
      <c r="HF421" s="110"/>
      <c r="HG421" s="110"/>
      <c r="HH421" s="110"/>
      <c r="HI421" s="110"/>
      <c r="HJ421" s="110"/>
      <c r="HK421" s="242"/>
      <c r="HL421" s="242"/>
      <c r="HM421" s="242"/>
      <c r="HN421" s="242"/>
      <c r="HO421" s="242"/>
      <c r="HP421" s="242"/>
      <c r="HQ421" s="242"/>
    </row>
    <row r="422" spans="1:225" x14ac:dyDescent="0.2">
      <c r="A422" s="241" t="s">
        <v>235</v>
      </c>
      <c r="B422" s="476" t="s">
        <v>900</v>
      </c>
      <c r="C422" s="326" t="s">
        <v>782</v>
      </c>
      <c r="D422" s="279" t="s">
        <v>901</v>
      </c>
      <c r="E422" s="228"/>
      <c r="F422" s="471">
        <v>44</v>
      </c>
      <c r="G422" s="495"/>
      <c r="H422" s="471">
        <v>2</v>
      </c>
      <c r="I422" s="471">
        <v>45</v>
      </c>
      <c r="J422" s="471">
        <v>202</v>
      </c>
      <c r="K422" s="471">
        <v>4</v>
      </c>
      <c r="L422" s="471">
        <v>2</v>
      </c>
      <c r="M422" s="471">
        <v>2</v>
      </c>
      <c r="N422" s="471">
        <v>1</v>
      </c>
      <c r="O422" s="471">
        <v>0</v>
      </c>
      <c r="P422" s="471">
        <v>0</v>
      </c>
      <c r="Q422" s="471">
        <v>42</v>
      </c>
      <c r="R422" s="471">
        <v>157</v>
      </c>
      <c r="S422" s="471">
        <v>0</v>
      </c>
      <c r="T422" s="471">
        <v>0</v>
      </c>
      <c r="U422" s="471">
        <v>1</v>
      </c>
      <c r="V422" s="471">
        <v>0</v>
      </c>
      <c r="W422" s="471">
        <v>1</v>
      </c>
      <c r="X422" s="471">
        <v>1</v>
      </c>
      <c r="Y422" s="471">
        <v>125</v>
      </c>
      <c r="Z422" s="471">
        <v>8</v>
      </c>
      <c r="AA422" s="471">
        <v>8</v>
      </c>
      <c r="AB422" s="496">
        <v>645</v>
      </c>
      <c r="AC422" s="488">
        <v>2</v>
      </c>
      <c r="AD422" s="488">
        <v>2</v>
      </c>
      <c r="AE422" s="471">
        <v>0</v>
      </c>
      <c r="AF422" s="471">
        <v>0</v>
      </c>
      <c r="AG422" s="471">
        <v>1</v>
      </c>
      <c r="AH422" s="471">
        <v>10</v>
      </c>
      <c r="AI422" s="471">
        <v>10</v>
      </c>
      <c r="AJ422" s="471">
        <v>1</v>
      </c>
      <c r="AK422" s="471">
        <v>0</v>
      </c>
      <c r="AL422" s="471">
        <v>4</v>
      </c>
      <c r="AM422" s="496">
        <v>26</v>
      </c>
      <c r="AN422" s="471">
        <v>0</v>
      </c>
      <c r="AO422" s="471">
        <v>0</v>
      </c>
      <c r="AP422" s="471">
        <v>1</v>
      </c>
      <c r="AQ422" s="471">
        <v>12</v>
      </c>
      <c r="AR422" s="471">
        <v>24</v>
      </c>
      <c r="AS422" s="471">
        <v>1</v>
      </c>
      <c r="AT422" s="471">
        <v>0</v>
      </c>
      <c r="AU422" s="471">
        <v>4</v>
      </c>
      <c r="AV422" s="496">
        <v>42</v>
      </c>
      <c r="AW422" s="471">
        <v>3</v>
      </c>
      <c r="AX422" s="471">
        <v>18</v>
      </c>
      <c r="AY422" s="471">
        <v>64</v>
      </c>
      <c r="AZ422" s="471">
        <v>90</v>
      </c>
      <c r="BA422" s="471">
        <v>32</v>
      </c>
      <c r="BB422" s="471">
        <v>3</v>
      </c>
      <c r="BC422" s="471">
        <v>2</v>
      </c>
      <c r="BD422" s="471">
        <v>0</v>
      </c>
      <c r="BE422" s="496">
        <v>212</v>
      </c>
      <c r="BF422" s="471">
        <v>1</v>
      </c>
      <c r="BG422" s="471">
        <v>7</v>
      </c>
      <c r="BH422" s="471">
        <v>55</v>
      </c>
      <c r="BI422" s="471">
        <v>67</v>
      </c>
      <c r="BJ422" s="471">
        <v>21</v>
      </c>
      <c r="BK422" s="471">
        <v>4</v>
      </c>
      <c r="BL422" s="471">
        <v>1</v>
      </c>
      <c r="BM422" s="471">
        <v>1</v>
      </c>
      <c r="BN422" s="496">
        <v>157</v>
      </c>
      <c r="BO422" s="471">
        <v>3</v>
      </c>
      <c r="BP422" s="471">
        <v>18</v>
      </c>
      <c r="BQ422" s="471">
        <v>65</v>
      </c>
      <c r="BR422" s="471">
        <v>100</v>
      </c>
      <c r="BS422" s="471">
        <v>42</v>
      </c>
      <c r="BT422" s="471">
        <v>4</v>
      </c>
      <c r="BU422" s="471">
        <v>2</v>
      </c>
      <c r="BV422" s="471">
        <v>4</v>
      </c>
      <c r="BW422" s="496">
        <v>238</v>
      </c>
      <c r="BX422" s="471">
        <v>1</v>
      </c>
      <c r="BY422" s="471">
        <v>7</v>
      </c>
      <c r="BZ422" s="471">
        <v>56</v>
      </c>
      <c r="CA422" s="471">
        <v>79</v>
      </c>
      <c r="CB422" s="471">
        <v>45</v>
      </c>
      <c r="CC422" s="471">
        <v>5</v>
      </c>
      <c r="CD422" s="471">
        <v>1</v>
      </c>
      <c r="CE422" s="471">
        <v>5</v>
      </c>
      <c r="CF422" s="496">
        <v>199</v>
      </c>
      <c r="CG422" s="33"/>
      <c r="CH422" s="33"/>
      <c r="CI422" s="33"/>
      <c r="CJ422" s="110"/>
      <c r="CK422" s="110"/>
      <c r="CL422" s="110"/>
      <c r="CM422" s="110"/>
      <c r="CN422" s="110"/>
      <c r="CO422" s="67"/>
      <c r="CP422" s="67"/>
      <c r="CQ422" s="67"/>
      <c r="CR422" s="67"/>
      <c r="CS422" s="67"/>
      <c r="CT422" s="67"/>
      <c r="CU422" s="67"/>
      <c r="CV422" s="67"/>
      <c r="CW422" s="67"/>
      <c r="CX422" s="67"/>
      <c r="CY422" s="67"/>
      <c r="CZ422" s="67"/>
      <c r="DA422" s="67"/>
      <c r="DB422" s="67"/>
      <c r="DC422" s="67"/>
      <c r="DD422" s="67"/>
      <c r="DE422" s="67"/>
      <c r="DF422" s="67"/>
      <c r="DG422" s="67"/>
      <c r="DH422" s="67"/>
      <c r="DI422" s="67"/>
      <c r="DJ422" s="67"/>
      <c r="DK422" s="67"/>
      <c r="DL422" s="67"/>
      <c r="DM422" s="67"/>
      <c r="DN422" s="67"/>
      <c r="DO422" s="67"/>
      <c r="DP422" s="67"/>
      <c r="DQ422" s="67"/>
      <c r="DR422" s="67"/>
      <c r="DS422" s="67"/>
      <c r="DT422" s="67"/>
      <c r="DU422" s="67"/>
      <c r="DV422" s="67"/>
      <c r="DW422" s="67"/>
      <c r="DX422" s="67"/>
      <c r="DY422" s="67"/>
      <c r="DZ422" s="67"/>
      <c r="EA422" s="67"/>
      <c r="EB422" s="67"/>
      <c r="EC422" s="67"/>
      <c r="ED422" s="67"/>
      <c r="EE422" s="67"/>
      <c r="EF422" s="67"/>
      <c r="EG422" s="67"/>
      <c r="EH422" s="67"/>
      <c r="EI422" s="67"/>
      <c r="EJ422" s="67"/>
      <c r="EK422" s="67"/>
      <c r="EL422" s="67"/>
      <c r="EM422" s="67"/>
      <c r="EN422" s="67"/>
      <c r="EO422" s="67"/>
      <c r="EP422" s="67"/>
      <c r="EQ422" s="67"/>
      <c r="ER422" s="67"/>
      <c r="ES422" s="67"/>
      <c r="ET422" s="67"/>
      <c r="EU422" s="67"/>
      <c r="EV422" s="67"/>
      <c r="EW422" s="67"/>
      <c r="EX422" s="67"/>
      <c r="EY422" s="67"/>
      <c r="EZ422" s="67"/>
      <c r="FA422" s="67"/>
      <c r="FB422" s="67"/>
      <c r="FC422" s="67"/>
      <c r="FD422" s="67"/>
      <c r="FE422" s="67"/>
      <c r="FF422" s="67"/>
      <c r="FG422" s="67"/>
      <c r="FH422" s="67"/>
      <c r="FI422" s="67"/>
      <c r="FJ422" s="67"/>
      <c r="FK422" s="67"/>
      <c r="FL422" s="67"/>
      <c r="FM422" s="67"/>
      <c r="FN422" s="67"/>
      <c r="FO422" s="67"/>
      <c r="FP422" s="67"/>
      <c r="FQ422" s="67"/>
      <c r="FR422" s="67"/>
      <c r="FS422" s="67"/>
      <c r="FT422" s="67"/>
      <c r="FU422" s="67"/>
      <c r="FV422" s="67"/>
      <c r="FW422" s="67"/>
      <c r="FX422" s="67"/>
      <c r="FY422" s="110"/>
      <c r="FZ422" s="110"/>
      <c r="GA422" s="110"/>
      <c r="GB422" s="110"/>
      <c r="GC422" s="110"/>
      <c r="GD422" s="110"/>
      <c r="GE422" s="110"/>
      <c r="GF422" s="110"/>
      <c r="GG422" s="110"/>
      <c r="GH422" s="110"/>
      <c r="GI422" s="110"/>
      <c r="GJ422" s="110"/>
      <c r="GK422" s="110"/>
      <c r="GL422" s="110"/>
      <c r="GM422" s="110"/>
      <c r="GN422" s="110"/>
      <c r="GO422" s="110"/>
      <c r="GP422" s="110"/>
      <c r="GQ422" s="110"/>
      <c r="GR422" s="110"/>
      <c r="GS422" s="110"/>
      <c r="GT422" s="110"/>
      <c r="GU422" s="110"/>
      <c r="GV422" s="110"/>
      <c r="GW422" s="110"/>
      <c r="GX422" s="110"/>
      <c r="GY422" s="110"/>
      <c r="GZ422" s="110"/>
      <c r="HA422" s="110"/>
      <c r="HB422" s="110"/>
      <c r="HC422" s="110"/>
      <c r="HD422" s="110"/>
      <c r="HE422" s="110"/>
      <c r="HF422" s="110"/>
      <c r="HG422" s="110"/>
      <c r="HH422" s="110"/>
      <c r="HI422" s="110"/>
      <c r="HJ422" s="110"/>
      <c r="HK422" s="242"/>
      <c r="HL422" s="242"/>
      <c r="HM422" s="242"/>
      <c r="HN422" s="242"/>
      <c r="HO422" s="242"/>
      <c r="HP422" s="242"/>
      <c r="HQ422" s="242"/>
    </row>
    <row r="423" spans="1:225" x14ac:dyDescent="0.2">
      <c r="A423" s="241" t="s">
        <v>236</v>
      </c>
      <c r="B423" s="476" t="s">
        <v>902</v>
      </c>
      <c r="C423" s="326" t="s">
        <v>786</v>
      </c>
      <c r="D423" s="279" t="s">
        <v>237</v>
      </c>
      <c r="E423" s="228"/>
      <c r="F423" s="471">
        <v>89</v>
      </c>
      <c r="G423" s="495"/>
      <c r="H423" s="471">
        <v>7</v>
      </c>
      <c r="I423" s="471">
        <v>77</v>
      </c>
      <c r="J423" s="471">
        <v>261</v>
      </c>
      <c r="K423" s="471">
        <v>53</v>
      </c>
      <c r="L423" s="471">
        <v>1</v>
      </c>
      <c r="M423" s="471">
        <v>13</v>
      </c>
      <c r="N423" s="471">
        <v>0</v>
      </c>
      <c r="O423" s="471">
        <v>1</v>
      </c>
      <c r="P423" s="471">
        <v>3</v>
      </c>
      <c r="Q423" s="471">
        <v>9</v>
      </c>
      <c r="R423" s="471">
        <v>83</v>
      </c>
      <c r="S423" s="471">
        <v>0</v>
      </c>
      <c r="T423" s="471">
        <v>0</v>
      </c>
      <c r="U423" s="471">
        <v>4</v>
      </c>
      <c r="V423" s="471">
        <v>2</v>
      </c>
      <c r="W423" s="471">
        <v>11</v>
      </c>
      <c r="X423" s="471">
        <v>16</v>
      </c>
      <c r="Y423" s="471">
        <v>169</v>
      </c>
      <c r="Z423" s="471">
        <v>0</v>
      </c>
      <c r="AA423" s="471">
        <v>14</v>
      </c>
      <c r="AB423" s="496">
        <v>813</v>
      </c>
      <c r="AC423" s="488">
        <v>1</v>
      </c>
      <c r="AD423" s="488">
        <v>3</v>
      </c>
      <c r="AE423" s="471">
        <v>1</v>
      </c>
      <c r="AF423" s="471">
        <v>0</v>
      </c>
      <c r="AG423" s="471">
        <v>0</v>
      </c>
      <c r="AH423" s="471">
        <v>1</v>
      </c>
      <c r="AI423" s="471">
        <v>1</v>
      </c>
      <c r="AJ423" s="471">
        <v>1</v>
      </c>
      <c r="AK423" s="471">
        <v>0</v>
      </c>
      <c r="AL423" s="471">
        <v>4</v>
      </c>
      <c r="AM423" s="496">
        <v>8</v>
      </c>
      <c r="AN423" s="471">
        <v>1</v>
      </c>
      <c r="AO423" s="471">
        <v>0</v>
      </c>
      <c r="AP423" s="471">
        <v>0</v>
      </c>
      <c r="AQ423" s="471">
        <v>1</v>
      </c>
      <c r="AR423" s="471">
        <v>1</v>
      </c>
      <c r="AS423" s="471">
        <v>1</v>
      </c>
      <c r="AT423" s="471">
        <v>0</v>
      </c>
      <c r="AU423" s="471">
        <v>5</v>
      </c>
      <c r="AV423" s="496">
        <v>9</v>
      </c>
      <c r="AW423" s="471">
        <v>91</v>
      </c>
      <c r="AX423" s="471">
        <v>24</v>
      </c>
      <c r="AY423" s="471">
        <v>3</v>
      </c>
      <c r="AZ423" s="471">
        <v>2</v>
      </c>
      <c r="BA423" s="471">
        <v>1</v>
      </c>
      <c r="BB423" s="471">
        <v>0</v>
      </c>
      <c r="BC423" s="471">
        <v>0</v>
      </c>
      <c r="BD423" s="471">
        <v>0</v>
      </c>
      <c r="BE423" s="496">
        <v>121</v>
      </c>
      <c r="BF423" s="471">
        <v>61</v>
      </c>
      <c r="BG423" s="471">
        <v>19</v>
      </c>
      <c r="BH423" s="471">
        <v>2</v>
      </c>
      <c r="BI423" s="471">
        <v>1</v>
      </c>
      <c r="BJ423" s="471">
        <v>0</v>
      </c>
      <c r="BK423" s="471">
        <v>0</v>
      </c>
      <c r="BL423" s="471">
        <v>0</v>
      </c>
      <c r="BM423" s="471">
        <v>0</v>
      </c>
      <c r="BN423" s="496">
        <v>83</v>
      </c>
      <c r="BO423" s="471">
        <v>92</v>
      </c>
      <c r="BP423" s="471">
        <v>24</v>
      </c>
      <c r="BQ423" s="471">
        <v>3</v>
      </c>
      <c r="BR423" s="471">
        <v>3</v>
      </c>
      <c r="BS423" s="471">
        <v>2</v>
      </c>
      <c r="BT423" s="471">
        <v>1</v>
      </c>
      <c r="BU423" s="471">
        <v>0</v>
      </c>
      <c r="BV423" s="471">
        <v>4</v>
      </c>
      <c r="BW423" s="496">
        <v>129</v>
      </c>
      <c r="BX423" s="471">
        <v>62</v>
      </c>
      <c r="BY423" s="471">
        <v>19</v>
      </c>
      <c r="BZ423" s="471">
        <v>2</v>
      </c>
      <c r="CA423" s="471">
        <v>2</v>
      </c>
      <c r="CB423" s="471">
        <v>1</v>
      </c>
      <c r="CC423" s="471">
        <v>1</v>
      </c>
      <c r="CD423" s="471">
        <v>0</v>
      </c>
      <c r="CE423" s="471">
        <v>5</v>
      </c>
      <c r="CF423" s="496">
        <v>92</v>
      </c>
      <c r="CG423" s="33"/>
      <c r="CH423" s="33"/>
      <c r="CI423" s="33"/>
      <c r="CJ423" s="110"/>
      <c r="CK423" s="110"/>
      <c r="CL423" s="110"/>
      <c r="CM423" s="110"/>
      <c r="CN423" s="110"/>
      <c r="CO423" s="67"/>
      <c r="CP423" s="67"/>
      <c r="CQ423" s="67"/>
      <c r="CR423" s="67"/>
      <c r="CS423" s="67"/>
      <c r="CT423" s="67"/>
      <c r="CU423" s="67"/>
      <c r="CV423" s="67"/>
      <c r="CW423" s="67"/>
      <c r="CX423" s="67"/>
      <c r="CY423" s="67"/>
      <c r="CZ423" s="67"/>
      <c r="DA423" s="67"/>
      <c r="DB423" s="67"/>
      <c r="DC423" s="67"/>
      <c r="DD423" s="67"/>
      <c r="DE423" s="67"/>
      <c r="DF423" s="67"/>
      <c r="DG423" s="67"/>
      <c r="DH423" s="67"/>
      <c r="DI423" s="67"/>
      <c r="DJ423" s="67"/>
      <c r="DK423" s="67"/>
      <c r="DL423" s="67"/>
      <c r="DM423" s="67"/>
      <c r="DN423" s="67"/>
      <c r="DO423" s="67"/>
      <c r="DP423" s="67"/>
      <c r="DQ423" s="67"/>
      <c r="DR423" s="67"/>
      <c r="DS423" s="67"/>
      <c r="DT423" s="67"/>
      <c r="DU423" s="67"/>
      <c r="DV423" s="67"/>
      <c r="DW423" s="67"/>
      <c r="DX423" s="67"/>
      <c r="DY423" s="67"/>
      <c r="DZ423" s="67"/>
      <c r="EA423" s="67"/>
      <c r="EB423" s="67"/>
      <c r="EC423" s="67"/>
      <c r="ED423" s="67"/>
      <c r="EE423" s="67"/>
      <c r="EF423" s="67"/>
      <c r="EG423" s="67"/>
      <c r="EH423" s="67"/>
      <c r="EI423" s="67"/>
      <c r="EJ423" s="67"/>
      <c r="EK423" s="67"/>
      <c r="EL423" s="67"/>
      <c r="EM423" s="67"/>
      <c r="EN423" s="67"/>
      <c r="EO423" s="67"/>
      <c r="EP423" s="67"/>
      <c r="EQ423" s="67"/>
      <c r="ER423" s="67"/>
      <c r="ES423" s="67"/>
      <c r="ET423" s="67"/>
      <c r="EU423" s="67"/>
      <c r="EV423" s="67"/>
      <c r="EW423" s="67"/>
      <c r="EX423" s="67"/>
      <c r="EY423" s="67"/>
      <c r="EZ423" s="67"/>
      <c r="FA423" s="67"/>
      <c r="FB423" s="67"/>
      <c r="FC423" s="67"/>
      <c r="FD423" s="67"/>
      <c r="FE423" s="67"/>
      <c r="FF423" s="67"/>
      <c r="FG423" s="67"/>
      <c r="FH423" s="67"/>
      <c r="FI423" s="67"/>
      <c r="FJ423" s="67"/>
      <c r="FK423" s="67"/>
      <c r="FL423" s="67"/>
      <c r="FM423" s="67"/>
      <c r="FN423" s="67"/>
      <c r="FO423" s="67"/>
      <c r="FP423" s="67"/>
      <c r="FQ423" s="67"/>
      <c r="FR423" s="67"/>
      <c r="FS423" s="67"/>
      <c r="FT423" s="67"/>
      <c r="FU423" s="67"/>
      <c r="FV423" s="67"/>
      <c r="FW423" s="67"/>
      <c r="FX423" s="67"/>
      <c r="FY423" s="110"/>
      <c r="FZ423" s="110"/>
      <c r="GA423" s="110"/>
      <c r="GB423" s="110"/>
      <c r="GC423" s="110"/>
      <c r="GD423" s="110"/>
      <c r="GE423" s="110"/>
      <c r="GF423" s="110"/>
      <c r="GG423" s="110"/>
      <c r="GH423" s="110"/>
      <c r="GI423" s="110"/>
      <c r="GJ423" s="110"/>
      <c r="GK423" s="110"/>
      <c r="GL423" s="110"/>
      <c r="GM423" s="110"/>
      <c r="GN423" s="110"/>
      <c r="GO423" s="110"/>
      <c r="GP423" s="110"/>
      <c r="GQ423" s="110"/>
      <c r="GR423" s="110"/>
      <c r="GS423" s="110"/>
      <c r="GT423" s="110"/>
      <c r="GU423" s="110"/>
      <c r="GV423" s="110"/>
      <c r="GW423" s="110"/>
      <c r="GX423" s="110"/>
      <c r="GY423" s="110"/>
      <c r="GZ423" s="110"/>
      <c r="HA423" s="110"/>
      <c r="HB423" s="110"/>
      <c r="HC423" s="110"/>
      <c r="HD423" s="110"/>
      <c r="HE423" s="110"/>
      <c r="HF423" s="110"/>
      <c r="HG423" s="110"/>
      <c r="HH423" s="110"/>
      <c r="HI423" s="110"/>
      <c r="HJ423" s="110"/>
      <c r="HK423" s="242"/>
      <c r="HL423" s="242"/>
      <c r="HM423" s="242"/>
      <c r="HN423" s="242"/>
      <c r="HO423" s="242"/>
      <c r="HP423" s="242"/>
      <c r="HQ423" s="242"/>
    </row>
    <row r="424" spans="1:225" x14ac:dyDescent="0.2">
      <c r="A424" s="241" t="s">
        <v>238</v>
      </c>
      <c r="B424" s="476" t="s">
        <v>903</v>
      </c>
      <c r="C424" s="326" t="s">
        <v>801</v>
      </c>
      <c r="D424" s="279" t="s">
        <v>239</v>
      </c>
      <c r="E424" s="228"/>
      <c r="F424" s="471">
        <v>54</v>
      </c>
      <c r="G424" s="495"/>
      <c r="H424" s="471">
        <v>0</v>
      </c>
      <c r="I424" s="471">
        <v>101</v>
      </c>
      <c r="J424" s="471">
        <v>226</v>
      </c>
      <c r="K424" s="471">
        <v>0</v>
      </c>
      <c r="L424" s="471">
        <v>2</v>
      </c>
      <c r="M424" s="471">
        <v>11</v>
      </c>
      <c r="N424" s="471">
        <v>0</v>
      </c>
      <c r="O424" s="471">
        <v>0</v>
      </c>
      <c r="P424" s="471">
        <v>1</v>
      </c>
      <c r="Q424" s="471">
        <v>960</v>
      </c>
      <c r="R424" s="471">
        <v>5519</v>
      </c>
      <c r="S424" s="471">
        <v>20</v>
      </c>
      <c r="T424" s="471">
        <v>1</v>
      </c>
      <c r="U424" s="471">
        <v>0</v>
      </c>
      <c r="V424" s="471">
        <v>10</v>
      </c>
      <c r="W424" s="471">
        <v>13</v>
      </c>
      <c r="X424" s="471">
        <v>6</v>
      </c>
      <c r="Y424" s="471">
        <v>295</v>
      </c>
      <c r="Z424" s="471">
        <v>0</v>
      </c>
      <c r="AA424" s="471">
        <v>4</v>
      </c>
      <c r="AB424" s="496">
        <v>7223</v>
      </c>
      <c r="AC424" s="488">
        <v>1</v>
      </c>
      <c r="AD424" s="488">
        <v>1</v>
      </c>
      <c r="AE424" s="471">
        <v>598</v>
      </c>
      <c r="AF424" s="471">
        <v>12</v>
      </c>
      <c r="AG424" s="471">
        <v>34</v>
      </c>
      <c r="AH424" s="471">
        <v>258</v>
      </c>
      <c r="AI424" s="471">
        <v>47</v>
      </c>
      <c r="AJ424" s="471">
        <v>1</v>
      </c>
      <c r="AK424" s="471">
        <v>3</v>
      </c>
      <c r="AL424" s="471">
        <v>5</v>
      </c>
      <c r="AM424" s="496">
        <v>958</v>
      </c>
      <c r="AN424" s="471">
        <v>598</v>
      </c>
      <c r="AO424" s="471">
        <v>12</v>
      </c>
      <c r="AP424" s="471">
        <v>34</v>
      </c>
      <c r="AQ424" s="471">
        <v>260</v>
      </c>
      <c r="AR424" s="471">
        <v>47</v>
      </c>
      <c r="AS424" s="471">
        <v>1</v>
      </c>
      <c r="AT424" s="471">
        <v>3</v>
      </c>
      <c r="AU424" s="471">
        <v>5</v>
      </c>
      <c r="AV424" s="496">
        <v>960</v>
      </c>
      <c r="AW424" s="471">
        <v>2769</v>
      </c>
      <c r="AX424" s="471">
        <v>698</v>
      </c>
      <c r="AY424" s="471">
        <v>979</v>
      </c>
      <c r="AZ424" s="471">
        <v>915</v>
      </c>
      <c r="BA424" s="471">
        <v>230</v>
      </c>
      <c r="BB424" s="471">
        <v>61</v>
      </c>
      <c r="BC424" s="471">
        <v>11</v>
      </c>
      <c r="BD424" s="471">
        <v>2</v>
      </c>
      <c r="BE424" s="496">
        <v>5665</v>
      </c>
      <c r="BF424" s="471">
        <v>2716</v>
      </c>
      <c r="BG424" s="471">
        <v>657</v>
      </c>
      <c r="BH424" s="471">
        <v>951</v>
      </c>
      <c r="BI424" s="471">
        <v>895</v>
      </c>
      <c r="BJ424" s="471">
        <v>227</v>
      </c>
      <c r="BK424" s="471">
        <v>60</v>
      </c>
      <c r="BL424" s="471">
        <v>11</v>
      </c>
      <c r="BM424" s="471">
        <v>2</v>
      </c>
      <c r="BN424" s="496">
        <v>5519</v>
      </c>
      <c r="BO424" s="471">
        <v>3367</v>
      </c>
      <c r="BP424" s="471">
        <v>710</v>
      </c>
      <c r="BQ424" s="471">
        <v>1013</v>
      </c>
      <c r="BR424" s="471">
        <v>1173</v>
      </c>
      <c r="BS424" s="471">
        <v>277</v>
      </c>
      <c r="BT424" s="471">
        <v>62</v>
      </c>
      <c r="BU424" s="471">
        <v>14</v>
      </c>
      <c r="BV424" s="471">
        <v>7</v>
      </c>
      <c r="BW424" s="496">
        <v>6623</v>
      </c>
      <c r="BX424" s="471">
        <v>3314</v>
      </c>
      <c r="BY424" s="471">
        <v>669</v>
      </c>
      <c r="BZ424" s="471">
        <v>985</v>
      </c>
      <c r="CA424" s="471">
        <v>1155</v>
      </c>
      <c r="CB424" s="471">
        <v>274</v>
      </c>
      <c r="CC424" s="471">
        <v>61</v>
      </c>
      <c r="CD424" s="471">
        <v>14</v>
      </c>
      <c r="CE424" s="471">
        <v>7</v>
      </c>
      <c r="CF424" s="496">
        <v>6479</v>
      </c>
      <c r="CG424" s="33"/>
      <c r="CH424" s="33"/>
      <c r="CI424" s="33"/>
      <c r="CJ424" s="110"/>
      <c r="CK424" s="110"/>
      <c r="CL424" s="110"/>
      <c r="CM424" s="110"/>
      <c r="CN424" s="110"/>
      <c r="CO424" s="67"/>
      <c r="CP424" s="67"/>
      <c r="CQ424" s="67"/>
      <c r="CR424" s="67"/>
      <c r="CS424" s="67"/>
      <c r="CT424" s="67"/>
      <c r="CU424" s="67"/>
      <c r="CV424" s="67"/>
      <c r="CW424" s="67"/>
      <c r="CX424" s="67"/>
      <c r="CY424" s="67"/>
      <c r="CZ424" s="67"/>
      <c r="DA424" s="67"/>
      <c r="DB424" s="67"/>
      <c r="DC424" s="67"/>
      <c r="DD424" s="67"/>
      <c r="DE424" s="67"/>
      <c r="DF424" s="67"/>
      <c r="DG424" s="67"/>
      <c r="DH424" s="67"/>
      <c r="DI424" s="67"/>
      <c r="DJ424" s="67"/>
      <c r="DK424" s="67"/>
      <c r="DL424" s="67"/>
      <c r="DM424" s="67"/>
      <c r="DN424" s="67"/>
      <c r="DO424" s="67"/>
      <c r="DP424" s="67"/>
      <c r="DQ424" s="67"/>
      <c r="DR424" s="67"/>
      <c r="DS424" s="67"/>
      <c r="DT424" s="67"/>
      <c r="DU424" s="67"/>
      <c r="DV424" s="67"/>
      <c r="DW424" s="67"/>
      <c r="DX424" s="67"/>
      <c r="DY424" s="67"/>
      <c r="DZ424" s="67"/>
      <c r="EA424" s="67"/>
      <c r="EB424" s="67"/>
      <c r="EC424" s="67"/>
      <c r="ED424" s="67"/>
      <c r="EE424" s="67"/>
      <c r="EF424" s="67"/>
      <c r="EG424" s="67"/>
      <c r="EH424" s="67"/>
      <c r="EI424" s="67"/>
      <c r="EJ424" s="67"/>
      <c r="EK424" s="67"/>
      <c r="EL424" s="67"/>
      <c r="EM424" s="67"/>
      <c r="EN424" s="67"/>
      <c r="EO424" s="67"/>
      <c r="EP424" s="67"/>
      <c r="EQ424" s="67"/>
      <c r="ER424" s="67"/>
      <c r="ES424" s="67"/>
      <c r="ET424" s="67"/>
      <c r="EU424" s="67"/>
      <c r="EV424" s="67"/>
      <c r="EW424" s="67"/>
      <c r="EX424" s="67"/>
      <c r="EY424" s="67"/>
      <c r="EZ424" s="67"/>
      <c r="FA424" s="67"/>
      <c r="FB424" s="67"/>
      <c r="FC424" s="67"/>
      <c r="FD424" s="67"/>
      <c r="FE424" s="67"/>
      <c r="FF424" s="67"/>
      <c r="FG424" s="67"/>
      <c r="FH424" s="67"/>
      <c r="FI424" s="67"/>
      <c r="FJ424" s="67"/>
      <c r="FK424" s="67"/>
      <c r="FL424" s="67"/>
      <c r="FM424" s="67"/>
      <c r="FN424" s="67"/>
      <c r="FO424" s="67"/>
      <c r="FP424" s="67"/>
      <c r="FQ424" s="67"/>
      <c r="FR424" s="67"/>
      <c r="FS424" s="67"/>
      <c r="FT424" s="67"/>
      <c r="FU424" s="67"/>
      <c r="FV424" s="67"/>
      <c r="FW424" s="67"/>
      <c r="FX424" s="67"/>
      <c r="FY424" s="110"/>
      <c r="FZ424" s="110"/>
      <c r="GA424" s="110"/>
      <c r="GB424" s="110"/>
      <c r="GC424" s="110"/>
      <c r="GD424" s="110"/>
      <c r="GE424" s="110"/>
      <c r="GF424" s="110"/>
      <c r="GG424" s="110"/>
      <c r="GH424" s="110"/>
      <c r="GI424" s="110"/>
      <c r="GJ424" s="110"/>
      <c r="GK424" s="110"/>
      <c r="GL424" s="110"/>
      <c r="GM424" s="110"/>
      <c r="GN424" s="110"/>
      <c r="GO424" s="110"/>
      <c r="GP424" s="110"/>
      <c r="GQ424" s="110"/>
      <c r="GR424" s="110"/>
      <c r="GS424" s="110"/>
      <c r="GT424" s="110"/>
      <c r="GU424" s="110"/>
      <c r="GV424" s="110"/>
      <c r="GW424" s="110"/>
      <c r="GX424" s="110"/>
      <c r="GY424" s="110"/>
      <c r="GZ424" s="110"/>
      <c r="HA424" s="110"/>
      <c r="HB424" s="110"/>
      <c r="HC424" s="110"/>
      <c r="HD424" s="110"/>
      <c r="HE424" s="110"/>
      <c r="HF424" s="110"/>
      <c r="HG424" s="110"/>
      <c r="HH424" s="110"/>
      <c r="HI424" s="110"/>
      <c r="HJ424" s="110"/>
      <c r="HK424" s="242"/>
      <c r="HL424" s="242"/>
      <c r="HM424" s="242"/>
      <c r="HN424" s="242"/>
      <c r="HO424" s="242"/>
      <c r="HP424" s="242"/>
      <c r="HQ424" s="242"/>
    </row>
    <row r="425" spans="1:225" x14ac:dyDescent="0.2">
      <c r="A425" s="241" t="s">
        <v>240</v>
      </c>
      <c r="B425" s="476" t="s">
        <v>904</v>
      </c>
      <c r="C425" s="326" t="s">
        <v>782</v>
      </c>
      <c r="D425" s="279" t="s">
        <v>241</v>
      </c>
      <c r="E425" s="228"/>
      <c r="F425" s="471">
        <v>12</v>
      </c>
      <c r="G425" s="495"/>
      <c r="H425" s="471">
        <v>3</v>
      </c>
      <c r="I425" s="471">
        <v>77</v>
      </c>
      <c r="J425" s="471">
        <v>232</v>
      </c>
      <c r="K425" s="471">
        <v>3</v>
      </c>
      <c r="L425" s="471">
        <v>2</v>
      </c>
      <c r="M425" s="471">
        <v>4</v>
      </c>
      <c r="N425" s="471">
        <v>1</v>
      </c>
      <c r="O425" s="471">
        <v>1</v>
      </c>
      <c r="P425" s="471">
        <v>1</v>
      </c>
      <c r="Q425" s="471">
        <v>1</v>
      </c>
      <c r="R425" s="471">
        <v>42</v>
      </c>
      <c r="S425" s="471">
        <v>403</v>
      </c>
      <c r="T425" s="471">
        <v>4</v>
      </c>
      <c r="U425" s="471">
        <v>0</v>
      </c>
      <c r="V425" s="471">
        <v>1</v>
      </c>
      <c r="W425" s="471">
        <v>4</v>
      </c>
      <c r="X425" s="471">
        <v>32</v>
      </c>
      <c r="Y425" s="471">
        <v>208</v>
      </c>
      <c r="Z425" s="471">
        <v>0</v>
      </c>
      <c r="AA425" s="471">
        <v>62</v>
      </c>
      <c r="AB425" s="496">
        <v>1093</v>
      </c>
      <c r="AC425" s="488">
        <v>2</v>
      </c>
      <c r="AD425" s="488">
        <v>2</v>
      </c>
      <c r="AE425" s="471">
        <v>0</v>
      </c>
      <c r="AF425" s="471">
        <v>0</v>
      </c>
      <c r="AG425" s="471">
        <v>0</v>
      </c>
      <c r="AH425" s="471">
        <v>0</v>
      </c>
      <c r="AI425" s="471">
        <v>0</v>
      </c>
      <c r="AJ425" s="471">
        <v>0</v>
      </c>
      <c r="AK425" s="471">
        <v>0</v>
      </c>
      <c r="AL425" s="471">
        <v>1</v>
      </c>
      <c r="AM425" s="496">
        <v>1</v>
      </c>
      <c r="AN425" s="471">
        <v>0</v>
      </c>
      <c r="AO425" s="471">
        <v>0</v>
      </c>
      <c r="AP425" s="471">
        <v>0</v>
      </c>
      <c r="AQ425" s="471">
        <v>0</v>
      </c>
      <c r="AR425" s="471">
        <v>0</v>
      </c>
      <c r="AS425" s="471">
        <v>0</v>
      </c>
      <c r="AT425" s="471">
        <v>0</v>
      </c>
      <c r="AU425" s="471">
        <v>1</v>
      </c>
      <c r="AV425" s="496">
        <v>1</v>
      </c>
      <c r="AW425" s="471">
        <v>11</v>
      </c>
      <c r="AX425" s="471">
        <v>17</v>
      </c>
      <c r="AY425" s="471">
        <v>19</v>
      </c>
      <c r="AZ425" s="471">
        <v>6</v>
      </c>
      <c r="BA425" s="471">
        <v>1</v>
      </c>
      <c r="BB425" s="471">
        <v>1</v>
      </c>
      <c r="BC425" s="471">
        <v>0</v>
      </c>
      <c r="BD425" s="471">
        <v>0</v>
      </c>
      <c r="BE425" s="496">
        <v>55</v>
      </c>
      <c r="BF425" s="471">
        <v>7</v>
      </c>
      <c r="BG425" s="471">
        <v>11</v>
      </c>
      <c r="BH425" s="471">
        <v>17</v>
      </c>
      <c r="BI425" s="471">
        <v>5</v>
      </c>
      <c r="BJ425" s="471">
        <v>1</v>
      </c>
      <c r="BK425" s="471">
        <v>1</v>
      </c>
      <c r="BL425" s="471">
        <v>0</v>
      </c>
      <c r="BM425" s="471">
        <v>0</v>
      </c>
      <c r="BN425" s="496">
        <v>42</v>
      </c>
      <c r="BO425" s="471">
        <v>11</v>
      </c>
      <c r="BP425" s="471">
        <v>17</v>
      </c>
      <c r="BQ425" s="471">
        <v>19</v>
      </c>
      <c r="BR425" s="471">
        <v>6</v>
      </c>
      <c r="BS425" s="471">
        <v>1</v>
      </c>
      <c r="BT425" s="471">
        <v>1</v>
      </c>
      <c r="BU425" s="471">
        <v>0</v>
      </c>
      <c r="BV425" s="471">
        <v>1</v>
      </c>
      <c r="BW425" s="496">
        <v>56</v>
      </c>
      <c r="BX425" s="471">
        <v>7</v>
      </c>
      <c r="BY425" s="471">
        <v>11</v>
      </c>
      <c r="BZ425" s="471">
        <v>17</v>
      </c>
      <c r="CA425" s="471">
        <v>5</v>
      </c>
      <c r="CB425" s="471">
        <v>1</v>
      </c>
      <c r="CC425" s="471">
        <v>1</v>
      </c>
      <c r="CD425" s="471">
        <v>0</v>
      </c>
      <c r="CE425" s="471">
        <v>1</v>
      </c>
      <c r="CF425" s="496">
        <v>43</v>
      </c>
      <c r="CG425" s="33"/>
      <c r="CH425" s="33"/>
      <c r="CI425" s="33"/>
      <c r="CJ425" s="110"/>
      <c r="CK425" s="110"/>
      <c r="CL425" s="110"/>
      <c r="CM425" s="110"/>
      <c r="CN425" s="110"/>
      <c r="CO425" s="67"/>
      <c r="CP425" s="67"/>
      <c r="CQ425" s="67"/>
      <c r="CR425" s="67"/>
      <c r="CS425" s="67"/>
      <c r="CT425" s="67"/>
      <c r="CU425" s="67"/>
      <c r="CV425" s="67"/>
      <c r="CW425" s="67"/>
      <c r="CX425" s="67"/>
      <c r="CY425" s="67"/>
      <c r="CZ425" s="67"/>
      <c r="DA425" s="67"/>
      <c r="DB425" s="67"/>
      <c r="DC425" s="67"/>
      <c r="DD425" s="67"/>
      <c r="DE425" s="67"/>
      <c r="DF425" s="67"/>
      <c r="DG425" s="67"/>
      <c r="DH425" s="67"/>
      <c r="DI425" s="67"/>
      <c r="DJ425" s="67"/>
      <c r="DK425" s="67"/>
      <c r="DL425" s="67"/>
      <c r="DM425" s="67"/>
      <c r="DN425" s="67"/>
      <c r="DO425" s="67"/>
      <c r="DP425" s="67"/>
      <c r="DQ425" s="67"/>
      <c r="DR425" s="67"/>
      <c r="DS425" s="67"/>
      <c r="DT425" s="67"/>
      <c r="DU425" s="67"/>
      <c r="DV425" s="67"/>
      <c r="DW425" s="67"/>
      <c r="DX425" s="67"/>
      <c r="DY425" s="67"/>
      <c r="DZ425" s="67"/>
      <c r="EA425" s="67"/>
      <c r="EB425" s="67"/>
      <c r="EC425" s="67"/>
      <c r="ED425" s="67"/>
      <c r="EE425" s="67"/>
      <c r="EF425" s="67"/>
      <c r="EG425" s="67"/>
      <c r="EH425" s="67"/>
      <c r="EI425" s="67"/>
      <c r="EJ425" s="67"/>
      <c r="EK425" s="67"/>
      <c r="EL425" s="67"/>
      <c r="EM425" s="67"/>
      <c r="EN425" s="67"/>
      <c r="EO425" s="67"/>
      <c r="EP425" s="67"/>
      <c r="EQ425" s="67"/>
      <c r="ER425" s="67"/>
      <c r="ES425" s="67"/>
      <c r="ET425" s="67"/>
      <c r="EU425" s="67"/>
      <c r="EV425" s="67"/>
      <c r="EW425" s="67"/>
      <c r="EX425" s="67"/>
      <c r="EY425" s="67"/>
      <c r="EZ425" s="67"/>
      <c r="FA425" s="67"/>
      <c r="FB425" s="67"/>
      <c r="FC425" s="67"/>
      <c r="FD425" s="67"/>
      <c r="FE425" s="67"/>
      <c r="FF425" s="67"/>
      <c r="FG425" s="67"/>
      <c r="FH425" s="67"/>
      <c r="FI425" s="67"/>
      <c r="FJ425" s="67"/>
      <c r="FK425" s="67"/>
      <c r="FL425" s="67"/>
      <c r="FM425" s="67"/>
      <c r="FN425" s="67"/>
      <c r="FO425" s="67"/>
      <c r="FP425" s="67"/>
      <c r="FQ425" s="67"/>
      <c r="FR425" s="67"/>
      <c r="FS425" s="67"/>
      <c r="FT425" s="67"/>
      <c r="FU425" s="67"/>
      <c r="FV425" s="67"/>
      <c r="FW425" s="67"/>
      <c r="FX425" s="67"/>
      <c r="FY425" s="110"/>
      <c r="FZ425" s="110"/>
      <c r="GA425" s="110"/>
      <c r="GB425" s="110"/>
      <c r="GC425" s="110"/>
      <c r="GD425" s="110"/>
      <c r="GE425" s="110"/>
      <c r="GF425" s="110"/>
      <c r="GG425" s="110"/>
      <c r="GH425" s="110"/>
      <c r="GI425" s="110"/>
      <c r="GJ425" s="110"/>
      <c r="GK425" s="110"/>
      <c r="GL425" s="110"/>
      <c r="GM425" s="110"/>
      <c r="GN425" s="110"/>
      <c r="GO425" s="110"/>
      <c r="GP425" s="110"/>
      <c r="GQ425" s="110"/>
      <c r="GR425" s="110"/>
      <c r="GS425" s="110"/>
      <c r="GT425" s="110"/>
      <c r="GU425" s="110"/>
      <c r="GV425" s="110"/>
      <c r="GW425" s="110"/>
      <c r="GX425" s="110"/>
      <c r="GY425" s="110"/>
      <c r="GZ425" s="110"/>
      <c r="HA425" s="110"/>
      <c r="HB425" s="110"/>
      <c r="HC425" s="110"/>
      <c r="HD425" s="110"/>
      <c r="HE425" s="110"/>
      <c r="HF425" s="110"/>
      <c r="HG425" s="110"/>
      <c r="HH425" s="110"/>
      <c r="HI425" s="110"/>
      <c r="HJ425" s="110"/>
      <c r="HK425" s="242"/>
      <c r="HL425" s="242"/>
      <c r="HM425" s="242"/>
      <c r="HN425" s="242"/>
      <c r="HO425" s="242"/>
      <c r="HP425" s="242"/>
      <c r="HQ425" s="242"/>
    </row>
    <row r="426" spans="1:225" x14ac:dyDescent="0.2">
      <c r="A426" s="241" t="s">
        <v>242</v>
      </c>
      <c r="B426" s="476" t="s">
        <v>905</v>
      </c>
      <c r="C426" s="326" t="s">
        <v>626</v>
      </c>
      <c r="D426" s="279" t="s">
        <v>243</v>
      </c>
      <c r="E426" s="228"/>
      <c r="F426" s="471">
        <v>89</v>
      </c>
      <c r="G426" s="495"/>
      <c r="H426" s="471">
        <v>1</v>
      </c>
      <c r="I426" s="471">
        <v>64</v>
      </c>
      <c r="J426" s="471">
        <v>197</v>
      </c>
      <c r="K426" s="471">
        <v>10</v>
      </c>
      <c r="L426" s="471">
        <v>0</v>
      </c>
      <c r="M426" s="471">
        <v>5</v>
      </c>
      <c r="N426" s="471">
        <v>0</v>
      </c>
      <c r="O426" s="471">
        <v>0</v>
      </c>
      <c r="P426" s="471">
        <v>1</v>
      </c>
      <c r="Q426" s="471">
        <v>0</v>
      </c>
      <c r="R426" s="471">
        <v>27</v>
      </c>
      <c r="S426" s="471">
        <v>0</v>
      </c>
      <c r="T426" s="471">
        <v>22</v>
      </c>
      <c r="U426" s="471">
        <v>0</v>
      </c>
      <c r="V426" s="471">
        <v>46</v>
      </c>
      <c r="W426" s="471">
        <v>23</v>
      </c>
      <c r="X426" s="471">
        <v>21</v>
      </c>
      <c r="Y426" s="471">
        <v>130</v>
      </c>
      <c r="Z426" s="471">
        <v>1</v>
      </c>
      <c r="AA426" s="471">
        <v>71</v>
      </c>
      <c r="AB426" s="496">
        <v>708</v>
      </c>
      <c r="AC426" s="488">
        <v>2</v>
      </c>
      <c r="AD426" s="488">
        <v>2</v>
      </c>
      <c r="AE426" s="471">
        <v>0</v>
      </c>
      <c r="AF426" s="471">
        <v>0</v>
      </c>
      <c r="AG426" s="471">
        <v>0</v>
      </c>
      <c r="AH426" s="471">
        <v>0</v>
      </c>
      <c r="AI426" s="471">
        <v>0</v>
      </c>
      <c r="AJ426" s="471">
        <v>0</v>
      </c>
      <c r="AK426" s="471">
        <v>0</v>
      </c>
      <c r="AL426" s="471">
        <v>0</v>
      </c>
      <c r="AM426" s="496">
        <v>0</v>
      </c>
      <c r="AN426" s="471">
        <v>0</v>
      </c>
      <c r="AO426" s="471">
        <v>0</v>
      </c>
      <c r="AP426" s="471">
        <v>0</v>
      </c>
      <c r="AQ426" s="471">
        <v>0</v>
      </c>
      <c r="AR426" s="471">
        <v>0</v>
      </c>
      <c r="AS426" s="471">
        <v>0</v>
      </c>
      <c r="AT426" s="471">
        <v>0</v>
      </c>
      <c r="AU426" s="471">
        <v>0</v>
      </c>
      <c r="AV426" s="496">
        <v>0</v>
      </c>
      <c r="AW426" s="471">
        <v>18</v>
      </c>
      <c r="AX426" s="471">
        <v>9</v>
      </c>
      <c r="AY426" s="471">
        <v>5</v>
      </c>
      <c r="AZ426" s="471">
        <v>2</v>
      </c>
      <c r="BA426" s="471">
        <v>1</v>
      </c>
      <c r="BB426" s="471">
        <v>0</v>
      </c>
      <c r="BC426" s="471">
        <v>0</v>
      </c>
      <c r="BD426" s="471">
        <v>0</v>
      </c>
      <c r="BE426" s="496">
        <v>35</v>
      </c>
      <c r="BF426" s="471">
        <v>14</v>
      </c>
      <c r="BG426" s="471">
        <v>6</v>
      </c>
      <c r="BH426" s="471">
        <v>4</v>
      </c>
      <c r="BI426" s="471">
        <v>2</v>
      </c>
      <c r="BJ426" s="471">
        <v>1</v>
      </c>
      <c r="BK426" s="471">
        <v>0</v>
      </c>
      <c r="BL426" s="471">
        <v>0</v>
      </c>
      <c r="BM426" s="471">
        <v>0</v>
      </c>
      <c r="BN426" s="496">
        <v>27</v>
      </c>
      <c r="BO426" s="471">
        <v>18</v>
      </c>
      <c r="BP426" s="471">
        <v>9</v>
      </c>
      <c r="BQ426" s="471">
        <v>5</v>
      </c>
      <c r="BR426" s="471">
        <v>2</v>
      </c>
      <c r="BS426" s="471">
        <v>1</v>
      </c>
      <c r="BT426" s="471">
        <v>0</v>
      </c>
      <c r="BU426" s="471">
        <v>0</v>
      </c>
      <c r="BV426" s="471">
        <v>0</v>
      </c>
      <c r="BW426" s="496">
        <v>35</v>
      </c>
      <c r="BX426" s="471">
        <v>14</v>
      </c>
      <c r="BY426" s="471">
        <v>6</v>
      </c>
      <c r="BZ426" s="471">
        <v>4</v>
      </c>
      <c r="CA426" s="471">
        <v>2</v>
      </c>
      <c r="CB426" s="471">
        <v>1</v>
      </c>
      <c r="CC426" s="471">
        <v>0</v>
      </c>
      <c r="CD426" s="471">
        <v>0</v>
      </c>
      <c r="CE426" s="471">
        <v>0</v>
      </c>
      <c r="CF426" s="496">
        <v>27</v>
      </c>
      <c r="CG426" s="33"/>
      <c r="CH426" s="33"/>
      <c r="CI426" s="33"/>
      <c r="CJ426" s="110"/>
      <c r="CK426" s="110"/>
      <c r="CL426" s="110"/>
      <c r="CM426" s="110"/>
      <c r="CN426" s="110"/>
      <c r="CO426" s="67"/>
      <c r="CP426" s="67"/>
      <c r="CQ426" s="67"/>
      <c r="CR426" s="67"/>
      <c r="CS426" s="67"/>
      <c r="CT426" s="67"/>
      <c r="CU426" s="67"/>
      <c r="CV426" s="67"/>
      <c r="CW426" s="67"/>
      <c r="CX426" s="67"/>
      <c r="CY426" s="67"/>
      <c r="CZ426" s="67"/>
      <c r="DA426" s="67"/>
      <c r="DB426" s="67"/>
      <c r="DC426" s="67"/>
      <c r="DD426" s="67"/>
      <c r="DE426" s="67"/>
      <c r="DF426" s="67"/>
      <c r="DG426" s="67"/>
      <c r="DH426" s="67"/>
      <c r="DI426" s="67"/>
      <c r="DJ426" s="67"/>
      <c r="DK426" s="67"/>
      <c r="DL426" s="67"/>
      <c r="DM426" s="67"/>
      <c r="DN426" s="67"/>
      <c r="DO426" s="67"/>
      <c r="DP426" s="67"/>
      <c r="DQ426" s="67"/>
      <c r="DR426" s="67"/>
      <c r="DS426" s="67"/>
      <c r="DT426" s="67"/>
      <c r="DU426" s="67"/>
      <c r="DV426" s="67"/>
      <c r="DW426" s="67"/>
      <c r="DX426" s="67"/>
      <c r="DY426" s="67"/>
      <c r="DZ426" s="67"/>
      <c r="EA426" s="67"/>
      <c r="EB426" s="67"/>
      <c r="EC426" s="67"/>
      <c r="ED426" s="67"/>
      <c r="EE426" s="67"/>
      <c r="EF426" s="67"/>
      <c r="EG426" s="67"/>
      <c r="EH426" s="67"/>
      <c r="EI426" s="67"/>
      <c r="EJ426" s="67"/>
      <c r="EK426" s="67"/>
      <c r="EL426" s="67"/>
      <c r="EM426" s="67"/>
      <c r="EN426" s="67"/>
      <c r="EO426" s="67"/>
      <c r="EP426" s="67"/>
      <c r="EQ426" s="67"/>
      <c r="ER426" s="67"/>
      <c r="ES426" s="67"/>
      <c r="ET426" s="67"/>
      <c r="EU426" s="67"/>
      <c r="EV426" s="67"/>
      <c r="EW426" s="67"/>
      <c r="EX426" s="67"/>
      <c r="EY426" s="67"/>
      <c r="EZ426" s="67"/>
      <c r="FA426" s="67"/>
      <c r="FB426" s="67"/>
      <c r="FC426" s="67"/>
      <c r="FD426" s="67"/>
      <c r="FE426" s="67"/>
      <c r="FF426" s="67"/>
      <c r="FG426" s="67"/>
      <c r="FH426" s="67"/>
      <c r="FI426" s="67"/>
      <c r="FJ426" s="67"/>
      <c r="FK426" s="67"/>
      <c r="FL426" s="67"/>
      <c r="FM426" s="67"/>
      <c r="FN426" s="67"/>
      <c r="FO426" s="67"/>
      <c r="FP426" s="67"/>
      <c r="FQ426" s="67"/>
      <c r="FR426" s="67"/>
      <c r="FS426" s="67"/>
      <c r="FT426" s="67"/>
      <c r="FU426" s="67"/>
      <c r="FV426" s="67"/>
      <c r="FW426" s="67"/>
      <c r="FX426" s="67"/>
      <c r="FY426" s="110"/>
      <c r="FZ426" s="110"/>
      <c r="GA426" s="110"/>
      <c r="GB426" s="110"/>
      <c r="GC426" s="110"/>
      <c r="GD426" s="110"/>
      <c r="GE426" s="110"/>
      <c r="GF426" s="110"/>
      <c r="GG426" s="110"/>
      <c r="GH426" s="110"/>
      <c r="GI426" s="110"/>
      <c r="GJ426" s="110"/>
      <c r="GK426" s="110"/>
      <c r="GL426" s="110"/>
      <c r="GM426" s="110"/>
      <c r="GN426" s="110"/>
      <c r="GO426" s="110"/>
      <c r="GP426" s="110"/>
      <c r="GQ426" s="110"/>
      <c r="GR426" s="110"/>
      <c r="GS426" s="110"/>
      <c r="GT426" s="110"/>
      <c r="GU426" s="110"/>
      <c r="GV426" s="110"/>
      <c r="GW426" s="110"/>
      <c r="GX426" s="110"/>
      <c r="GY426" s="110"/>
      <c r="GZ426" s="110"/>
      <c r="HA426" s="110"/>
      <c r="HB426" s="110"/>
      <c r="HC426" s="110"/>
      <c r="HD426" s="110"/>
      <c r="HE426" s="110"/>
      <c r="HF426" s="110"/>
      <c r="HG426" s="110"/>
      <c r="HH426" s="110"/>
      <c r="HI426" s="110"/>
      <c r="HJ426" s="110"/>
      <c r="HK426" s="242"/>
      <c r="HL426" s="242"/>
      <c r="HM426" s="242"/>
      <c r="HN426" s="242"/>
      <c r="HO426" s="242"/>
      <c r="HP426" s="242"/>
      <c r="HQ426" s="242"/>
    </row>
    <row r="427" spans="1:225" ht="14.25" x14ac:dyDescent="0.2">
      <c r="A427" s="241" t="s">
        <v>244</v>
      </c>
      <c r="B427" s="476" t="s">
        <v>906</v>
      </c>
      <c r="C427" s="326" t="s">
        <v>626</v>
      </c>
      <c r="D427" s="279" t="s">
        <v>907</v>
      </c>
      <c r="E427" s="228"/>
      <c r="F427" s="471">
        <v>5</v>
      </c>
      <c r="G427" s="495"/>
      <c r="H427" s="471">
        <v>6</v>
      </c>
      <c r="I427" s="471">
        <v>78</v>
      </c>
      <c r="J427" s="471">
        <v>292</v>
      </c>
      <c r="K427" s="471">
        <v>3</v>
      </c>
      <c r="L427" s="471">
        <v>7</v>
      </c>
      <c r="M427" s="471">
        <v>1</v>
      </c>
      <c r="N427" s="471">
        <v>1</v>
      </c>
      <c r="O427" s="471">
        <v>0</v>
      </c>
      <c r="P427" s="471">
        <v>3</v>
      </c>
      <c r="Q427" s="471">
        <v>3</v>
      </c>
      <c r="R427" s="471">
        <v>51</v>
      </c>
      <c r="S427" s="471">
        <v>326</v>
      </c>
      <c r="T427" s="471">
        <v>0</v>
      </c>
      <c r="U427" s="471">
        <v>0</v>
      </c>
      <c r="V427" s="471">
        <v>2</v>
      </c>
      <c r="W427" s="471">
        <v>13</v>
      </c>
      <c r="X427" s="471">
        <v>34</v>
      </c>
      <c r="Y427" s="471">
        <v>265</v>
      </c>
      <c r="Z427" s="471">
        <v>1</v>
      </c>
      <c r="AA427" s="471">
        <v>46</v>
      </c>
      <c r="AB427" s="496">
        <v>1137</v>
      </c>
      <c r="AC427" s="488">
        <v>1</v>
      </c>
      <c r="AD427" s="488">
        <v>1</v>
      </c>
      <c r="AE427" s="471">
        <v>0</v>
      </c>
      <c r="AF427" s="471">
        <v>0</v>
      </c>
      <c r="AG427" s="471">
        <v>0</v>
      </c>
      <c r="AH427" s="471">
        <v>0</v>
      </c>
      <c r="AI427" s="471">
        <v>0</v>
      </c>
      <c r="AJ427" s="471">
        <v>1</v>
      </c>
      <c r="AK427" s="471">
        <v>0</v>
      </c>
      <c r="AL427" s="471">
        <v>2</v>
      </c>
      <c r="AM427" s="496">
        <v>3</v>
      </c>
      <c r="AN427" s="471">
        <v>0</v>
      </c>
      <c r="AO427" s="471">
        <v>0</v>
      </c>
      <c r="AP427" s="471">
        <v>0</v>
      </c>
      <c r="AQ427" s="471">
        <v>0</v>
      </c>
      <c r="AR427" s="471">
        <v>0</v>
      </c>
      <c r="AS427" s="471">
        <v>1</v>
      </c>
      <c r="AT427" s="471">
        <v>0</v>
      </c>
      <c r="AU427" s="471">
        <v>2</v>
      </c>
      <c r="AV427" s="496">
        <v>3</v>
      </c>
      <c r="AW427" s="471">
        <v>32</v>
      </c>
      <c r="AX427" s="471">
        <v>24</v>
      </c>
      <c r="AY427" s="471">
        <v>16</v>
      </c>
      <c r="AZ427" s="471">
        <v>6</v>
      </c>
      <c r="BA427" s="471">
        <v>2</v>
      </c>
      <c r="BB427" s="471">
        <v>1</v>
      </c>
      <c r="BC427" s="471">
        <v>0</v>
      </c>
      <c r="BD427" s="471">
        <v>0</v>
      </c>
      <c r="BE427" s="496">
        <v>81</v>
      </c>
      <c r="BF427" s="471">
        <v>18</v>
      </c>
      <c r="BG427" s="471">
        <v>18</v>
      </c>
      <c r="BH427" s="471">
        <v>11</v>
      </c>
      <c r="BI427" s="471">
        <v>1</v>
      </c>
      <c r="BJ427" s="471">
        <v>2</v>
      </c>
      <c r="BK427" s="471">
        <v>1</v>
      </c>
      <c r="BL427" s="471">
        <v>0</v>
      </c>
      <c r="BM427" s="471">
        <v>0</v>
      </c>
      <c r="BN427" s="496">
        <v>51</v>
      </c>
      <c r="BO427" s="471">
        <v>32</v>
      </c>
      <c r="BP427" s="471">
        <v>24</v>
      </c>
      <c r="BQ427" s="471">
        <v>16</v>
      </c>
      <c r="BR427" s="471">
        <v>6</v>
      </c>
      <c r="BS427" s="471">
        <v>2</v>
      </c>
      <c r="BT427" s="471">
        <v>2</v>
      </c>
      <c r="BU427" s="471">
        <v>0</v>
      </c>
      <c r="BV427" s="471">
        <v>2</v>
      </c>
      <c r="BW427" s="496">
        <v>84</v>
      </c>
      <c r="BX427" s="471">
        <v>18</v>
      </c>
      <c r="BY427" s="471">
        <v>18</v>
      </c>
      <c r="BZ427" s="471">
        <v>11</v>
      </c>
      <c r="CA427" s="471">
        <v>1</v>
      </c>
      <c r="CB427" s="471">
        <v>2</v>
      </c>
      <c r="CC427" s="471">
        <v>2</v>
      </c>
      <c r="CD427" s="471">
        <v>0</v>
      </c>
      <c r="CE427" s="471">
        <v>2</v>
      </c>
      <c r="CF427" s="496">
        <v>54</v>
      </c>
      <c r="CG427" s="33"/>
      <c r="CH427" s="33"/>
      <c r="CI427" s="33"/>
      <c r="CJ427" s="110"/>
      <c r="CK427" s="110"/>
      <c r="CL427" s="110"/>
      <c r="CM427" s="110"/>
      <c r="CN427" s="110"/>
      <c r="CO427" s="67"/>
      <c r="CP427" s="67"/>
      <c r="CQ427" s="67"/>
      <c r="CR427" s="67"/>
      <c r="CS427" s="67"/>
      <c r="CT427" s="67"/>
      <c r="CU427" s="67"/>
      <c r="CV427" s="67"/>
      <c r="CW427" s="67"/>
      <c r="CX427" s="67"/>
      <c r="CY427" s="67"/>
      <c r="CZ427" s="67"/>
      <c r="DA427" s="67"/>
      <c r="DB427" s="67"/>
      <c r="DC427" s="67"/>
      <c r="DD427" s="67"/>
      <c r="DE427" s="67"/>
      <c r="DF427" s="67"/>
      <c r="DG427" s="67"/>
      <c r="DH427" s="67"/>
      <c r="DI427" s="67"/>
      <c r="DJ427" s="67"/>
      <c r="DK427" s="67"/>
      <c r="DL427" s="67"/>
      <c r="DM427" s="67"/>
      <c r="DN427" s="67"/>
      <c r="DO427" s="67"/>
      <c r="DP427" s="67"/>
      <c r="DQ427" s="67"/>
      <c r="DR427" s="67"/>
      <c r="DS427" s="67"/>
      <c r="DT427" s="67"/>
      <c r="DU427" s="67"/>
      <c r="DV427" s="67"/>
      <c r="DW427" s="67"/>
      <c r="DX427" s="67"/>
      <c r="DY427" s="67"/>
      <c r="DZ427" s="67"/>
      <c r="EA427" s="67"/>
      <c r="EB427" s="67"/>
      <c r="EC427" s="67"/>
      <c r="ED427" s="67"/>
      <c r="EE427" s="67"/>
      <c r="EF427" s="67"/>
      <c r="EG427" s="67"/>
      <c r="EH427" s="67"/>
      <c r="EI427" s="67"/>
      <c r="EJ427" s="67"/>
      <c r="EK427" s="67"/>
      <c r="EL427" s="67"/>
      <c r="EM427" s="67"/>
      <c r="EN427" s="67"/>
      <c r="EO427" s="67"/>
      <c r="EP427" s="67"/>
      <c r="EQ427" s="67"/>
      <c r="ER427" s="67"/>
      <c r="ES427" s="67"/>
      <c r="ET427" s="67"/>
      <c r="EU427" s="67"/>
      <c r="EV427" s="67"/>
      <c r="EW427" s="67"/>
      <c r="EX427" s="67"/>
      <c r="EY427" s="67"/>
      <c r="EZ427" s="67"/>
      <c r="FA427" s="67"/>
      <c r="FB427" s="67"/>
      <c r="FC427" s="67"/>
      <c r="FD427" s="67"/>
      <c r="FE427" s="67"/>
      <c r="FF427" s="67"/>
      <c r="FG427" s="67"/>
      <c r="FH427" s="67"/>
      <c r="FI427" s="67"/>
      <c r="FJ427" s="67"/>
      <c r="FK427" s="67"/>
      <c r="FL427" s="67"/>
      <c r="FM427" s="67"/>
      <c r="FN427" s="67"/>
      <c r="FO427" s="67"/>
      <c r="FP427" s="67"/>
      <c r="FQ427" s="67"/>
      <c r="FR427" s="67"/>
      <c r="FS427" s="67"/>
      <c r="FT427" s="67"/>
      <c r="FU427" s="67"/>
      <c r="FV427" s="67"/>
      <c r="FW427" s="67"/>
      <c r="FX427" s="67"/>
      <c r="FY427" s="110"/>
      <c r="FZ427" s="110"/>
      <c r="GA427" s="110"/>
      <c r="GB427" s="110"/>
      <c r="GC427" s="110"/>
      <c r="GD427" s="110"/>
      <c r="GE427" s="110"/>
      <c r="GF427" s="110"/>
      <c r="GG427" s="110"/>
      <c r="GH427" s="110"/>
      <c r="GI427" s="110"/>
      <c r="GJ427" s="110"/>
      <c r="GK427" s="110"/>
      <c r="GL427" s="110"/>
      <c r="GM427" s="110"/>
      <c r="GN427" s="110"/>
      <c r="GO427" s="110"/>
      <c r="GP427" s="110"/>
      <c r="GQ427" s="110"/>
      <c r="GR427" s="110"/>
      <c r="GS427" s="110"/>
      <c r="GT427" s="110"/>
      <c r="GU427" s="110"/>
      <c r="GV427" s="110"/>
      <c r="GW427" s="110"/>
      <c r="GX427" s="110"/>
      <c r="GY427" s="110"/>
      <c r="GZ427" s="110"/>
      <c r="HA427" s="110"/>
      <c r="HB427" s="110"/>
      <c r="HC427" s="110"/>
      <c r="HD427" s="110"/>
      <c r="HE427" s="110"/>
      <c r="HF427" s="110"/>
      <c r="HG427" s="110"/>
      <c r="HH427" s="110"/>
      <c r="HI427" s="110"/>
      <c r="HJ427" s="110"/>
      <c r="HK427" s="242"/>
      <c r="HL427" s="242"/>
      <c r="HM427" s="242"/>
      <c r="HN427" s="242"/>
      <c r="HO427" s="242"/>
      <c r="HP427" s="242"/>
      <c r="HQ427" s="242"/>
    </row>
    <row r="428" spans="1:225" x14ac:dyDescent="0.2">
      <c r="A428" s="241" t="s">
        <v>245</v>
      </c>
      <c r="B428" s="476" t="s">
        <v>908</v>
      </c>
      <c r="C428" s="326" t="s">
        <v>801</v>
      </c>
      <c r="D428" s="279" t="s">
        <v>246</v>
      </c>
      <c r="E428" s="228"/>
      <c r="F428" s="471">
        <v>79</v>
      </c>
      <c r="G428" s="495"/>
      <c r="H428" s="471">
        <v>3</v>
      </c>
      <c r="I428" s="471">
        <v>63</v>
      </c>
      <c r="J428" s="471">
        <v>215</v>
      </c>
      <c r="K428" s="471">
        <v>14</v>
      </c>
      <c r="L428" s="471">
        <v>2</v>
      </c>
      <c r="M428" s="471">
        <v>12</v>
      </c>
      <c r="N428" s="471">
        <v>3</v>
      </c>
      <c r="O428" s="471">
        <v>0</v>
      </c>
      <c r="P428" s="471">
        <v>1</v>
      </c>
      <c r="Q428" s="471">
        <v>2</v>
      </c>
      <c r="R428" s="471">
        <v>36</v>
      </c>
      <c r="S428" s="471">
        <v>198</v>
      </c>
      <c r="T428" s="471">
        <v>1</v>
      </c>
      <c r="U428" s="471">
        <v>0</v>
      </c>
      <c r="V428" s="471">
        <v>13</v>
      </c>
      <c r="W428" s="471">
        <v>4</v>
      </c>
      <c r="X428" s="471">
        <v>86</v>
      </c>
      <c r="Y428" s="471">
        <v>123</v>
      </c>
      <c r="Z428" s="471">
        <v>0</v>
      </c>
      <c r="AA428" s="471">
        <v>82</v>
      </c>
      <c r="AB428" s="496">
        <v>937</v>
      </c>
      <c r="AC428" s="488">
        <v>1</v>
      </c>
      <c r="AD428" s="488">
        <v>3</v>
      </c>
      <c r="AE428" s="471">
        <v>0</v>
      </c>
      <c r="AF428" s="471">
        <v>0</v>
      </c>
      <c r="AG428" s="471">
        <v>0</v>
      </c>
      <c r="AH428" s="471">
        <v>1</v>
      </c>
      <c r="AI428" s="471">
        <v>0</v>
      </c>
      <c r="AJ428" s="471">
        <v>0</v>
      </c>
      <c r="AK428" s="471">
        <v>0</v>
      </c>
      <c r="AL428" s="471">
        <v>1</v>
      </c>
      <c r="AM428" s="496">
        <v>2</v>
      </c>
      <c r="AN428" s="471">
        <v>0</v>
      </c>
      <c r="AO428" s="471">
        <v>0</v>
      </c>
      <c r="AP428" s="471">
        <v>0</v>
      </c>
      <c r="AQ428" s="471">
        <v>1</v>
      </c>
      <c r="AR428" s="471">
        <v>0</v>
      </c>
      <c r="AS428" s="471">
        <v>0</v>
      </c>
      <c r="AT428" s="471">
        <v>0</v>
      </c>
      <c r="AU428" s="471">
        <v>1</v>
      </c>
      <c r="AV428" s="496">
        <v>2</v>
      </c>
      <c r="AW428" s="471">
        <v>19</v>
      </c>
      <c r="AX428" s="471">
        <v>23</v>
      </c>
      <c r="AY428" s="471">
        <v>8</v>
      </c>
      <c r="AZ428" s="471">
        <v>5</v>
      </c>
      <c r="BA428" s="471">
        <v>4</v>
      </c>
      <c r="BB428" s="471">
        <v>2</v>
      </c>
      <c r="BC428" s="471">
        <v>0</v>
      </c>
      <c r="BD428" s="471">
        <v>0</v>
      </c>
      <c r="BE428" s="496">
        <v>61</v>
      </c>
      <c r="BF428" s="471">
        <v>12</v>
      </c>
      <c r="BG428" s="471">
        <v>16</v>
      </c>
      <c r="BH428" s="471">
        <v>5</v>
      </c>
      <c r="BI428" s="471">
        <v>3</v>
      </c>
      <c r="BJ428" s="471">
        <v>0</v>
      </c>
      <c r="BK428" s="471">
        <v>0</v>
      </c>
      <c r="BL428" s="471">
        <v>0</v>
      </c>
      <c r="BM428" s="471">
        <v>0</v>
      </c>
      <c r="BN428" s="496">
        <v>36</v>
      </c>
      <c r="BO428" s="471">
        <v>19</v>
      </c>
      <c r="BP428" s="471">
        <v>23</v>
      </c>
      <c r="BQ428" s="471">
        <v>8</v>
      </c>
      <c r="BR428" s="471">
        <v>6</v>
      </c>
      <c r="BS428" s="471">
        <v>4</v>
      </c>
      <c r="BT428" s="471">
        <v>2</v>
      </c>
      <c r="BU428" s="471">
        <v>0</v>
      </c>
      <c r="BV428" s="471">
        <v>1</v>
      </c>
      <c r="BW428" s="496">
        <v>63</v>
      </c>
      <c r="BX428" s="471">
        <v>12</v>
      </c>
      <c r="BY428" s="471">
        <v>16</v>
      </c>
      <c r="BZ428" s="471">
        <v>5</v>
      </c>
      <c r="CA428" s="471">
        <v>4</v>
      </c>
      <c r="CB428" s="471">
        <v>0</v>
      </c>
      <c r="CC428" s="471">
        <v>0</v>
      </c>
      <c r="CD428" s="471">
        <v>0</v>
      </c>
      <c r="CE428" s="471">
        <v>1</v>
      </c>
      <c r="CF428" s="496">
        <v>38</v>
      </c>
      <c r="CG428" s="33"/>
      <c r="CH428" s="33"/>
      <c r="CI428" s="33"/>
      <c r="CJ428" s="110"/>
      <c r="CK428" s="110"/>
      <c r="CL428" s="110"/>
      <c r="CM428" s="110"/>
      <c r="CN428" s="110"/>
      <c r="CO428" s="67"/>
      <c r="CP428" s="67"/>
      <c r="CQ428" s="67"/>
      <c r="CR428" s="67"/>
      <c r="CS428" s="67"/>
      <c r="CT428" s="67"/>
      <c r="CU428" s="67"/>
      <c r="CV428" s="67"/>
      <c r="CW428" s="67"/>
      <c r="CX428" s="67"/>
      <c r="CY428" s="67"/>
      <c r="CZ428" s="67"/>
      <c r="DA428" s="67"/>
      <c r="DB428" s="67"/>
      <c r="DC428" s="67"/>
      <c r="DD428" s="67"/>
      <c r="DE428" s="67"/>
      <c r="DF428" s="67"/>
      <c r="DG428" s="67"/>
      <c r="DH428" s="67"/>
      <c r="DI428" s="67"/>
      <c r="DJ428" s="67"/>
      <c r="DK428" s="67"/>
      <c r="DL428" s="67"/>
      <c r="DM428" s="67"/>
      <c r="DN428" s="67"/>
      <c r="DO428" s="67"/>
      <c r="DP428" s="67"/>
      <c r="DQ428" s="67"/>
      <c r="DR428" s="67"/>
      <c r="DS428" s="67"/>
      <c r="DT428" s="67"/>
      <c r="DU428" s="67"/>
      <c r="DV428" s="67"/>
      <c r="DW428" s="67"/>
      <c r="DX428" s="67"/>
      <c r="DY428" s="67"/>
      <c r="DZ428" s="67"/>
      <c r="EA428" s="67"/>
      <c r="EB428" s="67"/>
      <c r="EC428" s="67"/>
      <c r="ED428" s="67"/>
      <c r="EE428" s="67"/>
      <c r="EF428" s="67"/>
      <c r="EG428" s="67"/>
      <c r="EH428" s="67"/>
      <c r="EI428" s="67"/>
      <c r="EJ428" s="67"/>
      <c r="EK428" s="67"/>
      <c r="EL428" s="67"/>
      <c r="EM428" s="67"/>
      <c r="EN428" s="67"/>
      <c r="EO428" s="67"/>
      <c r="EP428" s="67"/>
      <c r="EQ428" s="67"/>
      <c r="ER428" s="67"/>
      <c r="ES428" s="67"/>
      <c r="ET428" s="67"/>
      <c r="EU428" s="67"/>
      <c r="EV428" s="67"/>
      <c r="EW428" s="67"/>
      <c r="EX428" s="67"/>
      <c r="EY428" s="67"/>
      <c r="EZ428" s="67"/>
      <c r="FA428" s="67"/>
      <c r="FB428" s="67"/>
      <c r="FC428" s="67"/>
      <c r="FD428" s="67"/>
      <c r="FE428" s="67"/>
      <c r="FF428" s="67"/>
      <c r="FG428" s="67"/>
      <c r="FH428" s="67"/>
      <c r="FI428" s="67"/>
      <c r="FJ428" s="67"/>
      <c r="FK428" s="67"/>
      <c r="FL428" s="67"/>
      <c r="FM428" s="67"/>
      <c r="FN428" s="67"/>
      <c r="FO428" s="67"/>
      <c r="FP428" s="67"/>
      <c r="FQ428" s="67"/>
      <c r="FR428" s="67"/>
      <c r="FS428" s="67"/>
      <c r="FT428" s="67"/>
      <c r="FU428" s="67"/>
      <c r="FV428" s="67"/>
      <c r="FW428" s="67"/>
      <c r="FX428" s="67"/>
      <c r="FY428" s="110"/>
      <c r="FZ428" s="110"/>
      <c r="GA428" s="110"/>
      <c r="GB428" s="110"/>
      <c r="GC428" s="110"/>
      <c r="GD428" s="110"/>
      <c r="GE428" s="110"/>
      <c r="GF428" s="110"/>
      <c r="GG428" s="110"/>
      <c r="GH428" s="110"/>
      <c r="GI428" s="110"/>
      <c r="GJ428" s="110"/>
      <c r="GK428" s="110"/>
      <c r="GL428" s="110"/>
      <c r="GM428" s="110"/>
      <c r="GN428" s="110"/>
      <c r="GO428" s="110"/>
      <c r="GP428" s="110"/>
      <c r="GQ428" s="110"/>
      <c r="GR428" s="110"/>
      <c r="GS428" s="110"/>
      <c r="GT428" s="110"/>
      <c r="GU428" s="110"/>
      <c r="GV428" s="110"/>
      <c r="GW428" s="110"/>
      <c r="GX428" s="110"/>
      <c r="GY428" s="110"/>
      <c r="GZ428" s="110"/>
      <c r="HA428" s="110"/>
      <c r="HB428" s="110"/>
      <c r="HC428" s="110"/>
      <c r="HD428" s="110"/>
      <c r="HE428" s="110"/>
      <c r="HF428" s="110"/>
      <c r="HG428" s="110"/>
      <c r="HH428" s="110"/>
      <c r="HI428" s="110"/>
      <c r="HJ428" s="110"/>
      <c r="HK428" s="242"/>
      <c r="HL428" s="242"/>
      <c r="HM428" s="242"/>
      <c r="HN428" s="242"/>
      <c r="HO428" s="242"/>
      <c r="HP428" s="242"/>
      <c r="HQ428" s="242"/>
    </row>
    <row r="429" spans="1:225" x14ac:dyDescent="0.2">
      <c r="A429" s="241" t="s">
        <v>247</v>
      </c>
      <c r="B429" s="476" t="s">
        <v>909</v>
      </c>
      <c r="C429" s="326" t="s">
        <v>784</v>
      </c>
      <c r="D429" s="279" t="s">
        <v>248</v>
      </c>
      <c r="E429" s="228"/>
      <c r="F429" s="471">
        <v>12</v>
      </c>
      <c r="G429" s="495"/>
      <c r="H429" s="471">
        <v>2</v>
      </c>
      <c r="I429" s="471">
        <v>130</v>
      </c>
      <c r="J429" s="471">
        <v>219</v>
      </c>
      <c r="K429" s="471">
        <v>8</v>
      </c>
      <c r="L429" s="471">
        <v>5</v>
      </c>
      <c r="M429" s="471">
        <v>8</v>
      </c>
      <c r="N429" s="471">
        <v>3</v>
      </c>
      <c r="O429" s="471">
        <v>0</v>
      </c>
      <c r="P429" s="471">
        <v>4</v>
      </c>
      <c r="Q429" s="471">
        <v>0</v>
      </c>
      <c r="R429" s="471">
        <v>62</v>
      </c>
      <c r="S429" s="471">
        <v>244</v>
      </c>
      <c r="T429" s="471">
        <v>1</v>
      </c>
      <c r="U429" s="471">
        <v>3</v>
      </c>
      <c r="V429" s="471">
        <v>36</v>
      </c>
      <c r="W429" s="471">
        <v>20</v>
      </c>
      <c r="X429" s="471">
        <v>26</v>
      </c>
      <c r="Y429" s="471">
        <v>178</v>
      </c>
      <c r="Z429" s="471">
        <v>0</v>
      </c>
      <c r="AA429" s="471">
        <v>17</v>
      </c>
      <c r="AB429" s="496">
        <v>978</v>
      </c>
      <c r="AC429" s="488">
        <v>2</v>
      </c>
      <c r="AD429" s="488">
        <v>3</v>
      </c>
      <c r="AE429" s="471">
        <v>0</v>
      </c>
      <c r="AF429" s="471">
        <v>0</v>
      </c>
      <c r="AG429" s="471">
        <v>0</v>
      </c>
      <c r="AH429" s="471">
        <v>0</v>
      </c>
      <c r="AI429" s="471">
        <v>0</v>
      </c>
      <c r="AJ429" s="471">
        <v>0</v>
      </c>
      <c r="AK429" s="471">
        <v>0</v>
      </c>
      <c r="AL429" s="471">
        <v>0</v>
      </c>
      <c r="AM429" s="496">
        <v>0</v>
      </c>
      <c r="AN429" s="471">
        <v>0</v>
      </c>
      <c r="AO429" s="471">
        <v>0</v>
      </c>
      <c r="AP429" s="471">
        <v>0</v>
      </c>
      <c r="AQ429" s="471">
        <v>0</v>
      </c>
      <c r="AR429" s="471">
        <v>0</v>
      </c>
      <c r="AS429" s="471">
        <v>0</v>
      </c>
      <c r="AT429" s="471">
        <v>0</v>
      </c>
      <c r="AU429" s="471">
        <v>0</v>
      </c>
      <c r="AV429" s="496">
        <v>0</v>
      </c>
      <c r="AW429" s="471">
        <v>20</v>
      </c>
      <c r="AX429" s="471">
        <v>27</v>
      </c>
      <c r="AY429" s="471">
        <v>18</v>
      </c>
      <c r="AZ429" s="471">
        <v>7</v>
      </c>
      <c r="BA429" s="471">
        <v>2</v>
      </c>
      <c r="BB429" s="471">
        <v>2</v>
      </c>
      <c r="BC429" s="471">
        <v>0</v>
      </c>
      <c r="BD429" s="471">
        <v>0</v>
      </c>
      <c r="BE429" s="496">
        <v>76</v>
      </c>
      <c r="BF429" s="471">
        <v>16</v>
      </c>
      <c r="BG429" s="471">
        <v>24</v>
      </c>
      <c r="BH429" s="471">
        <v>16</v>
      </c>
      <c r="BI429" s="471">
        <v>3</v>
      </c>
      <c r="BJ429" s="471">
        <v>2</v>
      </c>
      <c r="BK429" s="471">
        <v>1</v>
      </c>
      <c r="BL429" s="471">
        <v>0</v>
      </c>
      <c r="BM429" s="471">
        <v>0</v>
      </c>
      <c r="BN429" s="496">
        <v>62</v>
      </c>
      <c r="BO429" s="471">
        <v>20</v>
      </c>
      <c r="BP429" s="471">
        <v>27</v>
      </c>
      <c r="BQ429" s="471">
        <v>18</v>
      </c>
      <c r="BR429" s="471">
        <v>7</v>
      </c>
      <c r="BS429" s="471">
        <v>2</v>
      </c>
      <c r="BT429" s="471">
        <v>2</v>
      </c>
      <c r="BU429" s="471">
        <v>0</v>
      </c>
      <c r="BV429" s="471">
        <v>0</v>
      </c>
      <c r="BW429" s="496">
        <v>76</v>
      </c>
      <c r="BX429" s="471">
        <v>16</v>
      </c>
      <c r="BY429" s="471">
        <v>24</v>
      </c>
      <c r="BZ429" s="471">
        <v>16</v>
      </c>
      <c r="CA429" s="471">
        <v>3</v>
      </c>
      <c r="CB429" s="471">
        <v>2</v>
      </c>
      <c r="CC429" s="471">
        <v>1</v>
      </c>
      <c r="CD429" s="471">
        <v>0</v>
      </c>
      <c r="CE429" s="471">
        <v>0</v>
      </c>
      <c r="CF429" s="496">
        <v>62</v>
      </c>
      <c r="CG429" s="33"/>
      <c r="CH429" s="33"/>
      <c r="CI429" s="33"/>
      <c r="CJ429" s="110"/>
      <c r="CK429" s="110"/>
      <c r="CL429" s="110"/>
      <c r="CM429" s="110"/>
      <c r="CN429" s="110"/>
      <c r="CO429" s="67"/>
      <c r="CP429" s="67"/>
      <c r="CQ429" s="67"/>
      <c r="CR429" s="67"/>
      <c r="CS429" s="67"/>
      <c r="CT429" s="67"/>
      <c r="CU429" s="67"/>
      <c r="CV429" s="67"/>
      <c r="CW429" s="67"/>
      <c r="CX429" s="67"/>
      <c r="CY429" s="67"/>
      <c r="CZ429" s="67"/>
      <c r="DA429" s="67"/>
      <c r="DB429" s="67"/>
      <c r="DC429" s="67"/>
      <c r="DD429" s="67"/>
      <c r="DE429" s="67"/>
      <c r="DF429" s="67"/>
      <c r="DG429" s="67"/>
      <c r="DH429" s="67"/>
      <c r="DI429" s="67"/>
      <c r="DJ429" s="67"/>
      <c r="DK429" s="67"/>
      <c r="DL429" s="67"/>
      <c r="DM429" s="67"/>
      <c r="DN429" s="67"/>
      <c r="DO429" s="67"/>
      <c r="DP429" s="67"/>
      <c r="DQ429" s="67"/>
      <c r="DR429" s="67"/>
      <c r="DS429" s="67"/>
      <c r="DT429" s="67"/>
      <c r="DU429" s="67"/>
      <c r="DV429" s="67"/>
      <c r="DW429" s="67"/>
      <c r="DX429" s="67"/>
      <c r="DY429" s="67"/>
      <c r="DZ429" s="67"/>
      <c r="EA429" s="67"/>
      <c r="EB429" s="67"/>
      <c r="EC429" s="67"/>
      <c r="ED429" s="67"/>
      <c r="EE429" s="67"/>
      <c r="EF429" s="67"/>
      <c r="EG429" s="67"/>
      <c r="EH429" s="67"/>
      <c r="EI429" s="67"/>
      <c r="EJ429" s="67"/>
      <c r="EK429" s="67"/>
      <c r="EL429" s="67"/>
      <c r="EM429" s="67"/>
      <c r="EN429" s="67"/>
      <c r="EO429" s="67"/>
      <c r="EP429" s="67"/>
      <c r="EQ429" s="67"/>
      <c r="ER429" s="67"/>
      <c r="ES429" s="67"/>
      <c r="ET429" s="67"/>
      <c r="EU429" s="67"/>
      <c r="EV429" s="67"/>
      <c r="EW429" s="67"/>
      <c r="EX429" s="67"/>
      <c r="EY429" s="67"/>
      <c r="EZ429" s="67"/>
      <c r="FA429" s="67"/>
      <c r="FB429" s="67"/>
      <c r="FC429" s="67"/>
      <c r="FD429" s="67"/>
      <c r="FE429" s="67"/>
      <c r="FF429" s="67"/>
      <c r="FG429" s="67"/>
      <c r="FH429" s="67"/>
      <c r="FI429" s="67"/>
      <c r="FJ429" s="67"/>
      <c r="FK429" s="67"/>
      <c r="FL429" s="67"/>
      <c r="FM429" s="67"/>
      <c r="FN429" s="67"/>
      <c r="FO429" s="67"/>
      <c r="FP429" s="67"/>
      <c r="FQ429" s="67"/>
      <c r="FR429" s="67"/>
      <c r="FS429" s="67"/>
      <c r="FT429" s="67"/>
      <c r="FU429" s="67"/>
      <c r="FV429" s="67"/>
      <c r="FW429" s="67"/>
      <c r="FX429" s="67"/>
      <c r="FY429" s="110"/>
      <c r="FZ429" s="110"/>
      <c r="GA429" s="110"/>
      <c r="GB429" s="110"/>
      <c r="GC429" s="110"/>
      <c r="GD429" s="110"/>
      <c r="GE429" s="110"/>
      <c r="GF429" s="110"/>
      <c r="GG429" s="110"/>
      <c r="GH429" s="110"/>
      <c r="GI429" s="110"/>
      <c r="GJ429" s="110"/>
      <c r="GK429" s="110"/>
      <c r="GL429" s="110"/>
      <c r="GM429" s="110"/>
      <c r="GN429" s="110"/>
      <c r="GO429" s="110"/>
      <c r="GP429" s="110"/>
      <c r="GQ429" s="110"/>
      <c r="GR429" s="110"/>
      <c r="GS429" s="110"/>
      <c r="GT429" s="110"/>
      <c r="GU429" s="110"/>
      <c r="GV429" s="110"/>
      <c r="GW429" s="110"/>
      <c r="GX429" s="110"/>
      <c r="GY429" s="110"/>
      <c r="GZ429" s="110"/>
      <c r="HA429" s="110"/>
      <c r="HB429" s="110"/>
      <c r="HC429" s="110"/>
      <c r="HD429" s="110"/>
      <c r="HE429" s="110"/>
      <c r="HF429" s="110"/>
      <c r="HG429" s="110"/>
      <c r="HH429" s="110"/>
      <c r="HI429" s="110"/>
      <c r="HJ429" s="110"/>
      <c r="HK429" s="242"/>
      <c r="HL429" s="242"/>
      <c r="HM429" s="242"/>
      <c r="HN429" s="242"/>
      <c r="HO429" s="242"/>
      <c r="HP429" s="242"/>
      <c r="HQ429" s="242"/>
    </row>
    <row r="430" spans="1:225" x14ac:dyDescent="0.2">
      <c r="A430" s="241" t="s">
        <v>249</v>
      </c>
      <c r="B430" s="476" t="s">
        <v>910</v>
      </c>
      <c r="C430" s="326" t="s">
        <v>870</v>
      </c>
      <c r="D430" s="279" t="s">
        <v>250</v>
      </c>
      <c r="E430" s="228"/>
      <c r="F430" s="471">
        <v>99</v>
      </c>
      <c r="G430" s="495"/>
      <c r="H430" s="471">
        <v>27</v>
      </c>
      <c r="I430" s="471">
        <v>127</v>
      </c>
      <c r="J430" s="471">
        <v>341</v>
      </c>
      <c r="K430" s="471">
        <v>8</v>
      </c>
      <c r="L430" s="471">
        <v>4</v>
      </c>
      <c r="M430" s="471">
        <v>26</v>
      </c>
      <c r="N430" s="471">
        <v>4</v>
      </c>
      <c r="O430" s="471">
        <v>1</v>
      </c>
      <c r="P430" s="471">
        <v>11</v>
      </c>
      <c r="Q430" s="471">
        <v>278</v>
      </c>
      <c r="R430" s="471">
        <v>335</v>
      </c>
      <c r="S430" s="471">
        <v>0</v>
      </c>
      <c r="T430" s="471">
        <v>0</v>
      </c>
      <c r="U430" s="471">
        <v>4</v>
      </c>
      <c r="V430" s="471">
        <v>64</v>
      </c>
      <c r="W430" s="471">
        <v>14</v>
      </c>
      <c r="X430" s="471">
        <v>7</v>
      </c>
      <c r="Y430" s="471">
        <v>377</v>
      </c>
      <c r="Z430" s="471">
        <v>0</v>
      </c>
      <c r="AA430" s="471">
        <v>4</v>
      </c>
      <c r="AB430" s="496">
        <v>1731</v>
      </c>
      <c r="AC430" s="488">
        <v>1</v>
      </c>
      <c r="AD430" s="488">
        <v>1</v>
      </c>
      <c r="AE430" s="471">
        <v>64</v>
      </c>
      <c r="AF430" s="471">
        <v>203</v>
      </c>
      <c r="AG430" s="471">
        <v>4</v>
      </c>
      <c r="AH430" s="471">
        <v>1</v>
      </c>
      <c r="AI430" s="471">
        <v>1</v>
      </c>
      <c r="AJ430" s="471">
        <v>1</v>
      </c>
      <c r="AK430" s="471">
        <v>2</v>
      </c>
      <c r="AL430" s="471">
        <v>1</v>
      </c>
      <c r="AM430" s="496">
        <v>277</v>
      </c>
      <c r="AN430" s="471">
        <v>64</v>
      </c>
      <c r="AO430" s="471">
        <v>203</v>
      </c>
      <c r="AP430" s="471">
        <v>4</v>
      </c>
      <c r="AQ430" s="471">
        <v>1</v>
      </c>
      <c r="AR430" s="471">
        <v>2</v>
      </c>
      <c r="AS430" s="471">
        <v>1</v>
      </c>
      <c r="AT430" s="471">
        <v>2</v>
      </c>
      <c r="AU430" s="471">
        <v>1</v>
      </c>
      <c r="AV430" s="496">
        <v>278</v>
      </c>
      <c r="AW430" s="471">
        <v>315</v>
      </c>
      <c r="AX430" s="471">
        <v>45</v>
      </c>
      <c r="AY430" s="471">
        <v>71</v>
      </c>
      <c r="AZ430" s="471">
        <v>12</v>
      </c>
      <c r="BA430" s="471">
        <v>5</v>
      </c>
      <c r="BB430" s="471">
        <v>0</v>
      </c>
      <c r="BC430" s="471">
        <v>0</v>
      </c>
      <c r="BD430" s="471">
        <v>0</v>
      </c>
      <c r="BE430" s="496">
        <v>448</v>
      </c>
      <c r="BF430" s="471">
        <v>242</v>
      </c>
      <c r="BG430" s="471">
        <v>36</v>
      </c>
      <c r="BH430" s="471">
        <v>48</v>
      </c>
      <c r="BI430" s="471">
        <v>7</v>
      </c>
      <c r="BJ430" s="471">
        <v>1</v>
      </c>
      <c r="BK430" s="471">
        <v>1</v>
      </c>
      <c r="BL430" s="471">
        <v>0</v>
      </c>
      <c r="BM430" s="471">
        <v>0</v>
      </c>
      <c r="BN430" s="496">
        <v>335</v>
      </c>
      <c r="BO430" s="471">
        <v>379</v>
      </c>
      <c r="BP430" s="471">
        <v>248</v>
      </c>
      <c r="BQ430" s="471">
        <v>75</v>
      </c>
      <c r="BR430" s="471">
        <v>13</v>
      </c>
      <c r="BS430" s="471">
        <v>6</v>
      </c>
      <c r="BT430" s="471">
        <v>1</v>
      </c>
      <c r="BU430" s="471">
        <v>2</v>
      </c>
      <c r="BV430" s="471">
        <v>1</v>
      </c>
      <c r="BW430" s="496">
        <v>725</v>
      </c>
      <c r="BX430" s="471">
        <v>306</v>
      </c>
      <c r="BY430" s="471">
        <v>239</v>
      </c>
      <c r="BZ430" s="471">
        <v>52</v>
      </c>
      <c r="CA430" s="471">
        <v>8</v>
      </c>
      <c r="CB430" s="471">
        <v>3</v>
      </c>
      <c r="CC430" s="471">
        <v>2</v>
      </c>
      <c r="CD430" s="471">
        <v>2</v>
      </c>
      <c r="CE430" s="471">
        <v>1</v>
      </c>
      <c r="CF430" s="496">
        <v>613</v>
      </c>
      <c r="CG430" s="33"/>
      <c r="CH430" s="33"/>
      <c r="CI430" s="33"/>
      <c r="CJ430" s="110"/>
      <c r="CK430" s="110"/>
      <c r="CL430" s="110"/>
      <c r="CM430" s="110"/>
      <c r="CN430" s="110"/>
      <c r="CO430" s="67"/>
      <c r="CP430" s="67"/>
      <c r="CQ430" s="67"/>
      <c r="CR430" s="67"/>
      <c r="CS430" s="67"/>
      <c r="CT430" s="67"/>
      <c r="CU430" s="67"/>
      <c r="CV430" s="67"/>
      <c r="CW430" s="67"/>
      <c r="CX430" s="67"/>
      <c r="CY430" s="67"/>
      <c r="CZ430" s="67"/>
      <c r="DA430" s="67"/>
      <c r="DB430" s="67"/>
      <c r="DC430" s="67"/>
      <c r="DD430" s="67"/>
      <c r="DE430" s="67"/>
      <c r="DF430" s="67"/>
      <c r="DG430" s="67"/>
      <c r="DH430" s="67"/>
      <c r="DI430" s="67"/>
      <c r="DJ430" s="67"/>
      <c r="DK430" s="67"/>
      <c r="DL430" s="67"/>
      <c r="DM430" s="67"/>
      <c r="DN430" s="67"/>
      <c r="DO430" s="67"/>
      <c r="DP430" s="67"/>
      <c r="DQ430" s="67"/>
      <c r="DR430" s="67"/>
      <c r="DS430" s="67"/>
      <c r="DT430" s="67"/>
      <c r="DU430" s="67"/>
      <c r="DV430" s="67"/>
      <c r="DW430" s="67"/>
      <c r="DX430" s="67"/>
      <c r="DY430" s="67"/>
      <c r="DZ430" s="67"/>
      <c r="EA430" s="67"/>
      <c r="EB430" s="67"/>
      <c r="EC430" s="67"/>
      <c r="ED430" s="67"/>
      <c r="EE430" s="67"/>
      <c r="EF430" s="67"/>
      <c r="EG430" s="67"/>
      <c r="EH430" s="67"/>
      <c r="EI430" s="67"/>
      <c r="EJ430" s="67"/>
      <c r="EK430" s="67"/>
      <c r="EL430" s="67"/>
      <c r="EM430" s="67"/>
      <c r="EN430" s="67"/>
      <c r="EO430" s="67"/>
      <c r="EP430" s="67"/>
      <c r="EQ430" s="67"/>
      <c r="ER430" s="67"/>
      <c r="ES430" s="67"/>
      <c r="ET430" s="67"/>
      <c r="EU430" s="67"/>
      <c r="EV430" s="67"/>
      <c r="EW430" s="67"/>
      <c r="EX430" s="67"/>
      <c r="EY430" s="67"/>
      <c r="EZ430" s="67"/>
      <c r="FA430" s="67"/>
      <c r="FB430" s="67"/>
      <c r="FC430" s="67"/>
      <c r="FD430" s="67"/>
      <c r="FE430" s="67"/>
      <c r="FF430" s="67"/>
      <c r="FG430" s="67"/>
      <c r="FH430" s="67"/>
      <c r="FI430" s="67"/>
      <c r="FJ430" s="67"/>
      <c r="FK430" s="67"/>
      <c r="FL430" s="67"/>
      <c r="FM430" s="67"/>
      <c r="FN430" s="67"/>
      <c r="FO430" s="67"/>
      <c r="FP430" s="67"/>
      <c r="FQ430" s="67"/>
      <c r="FR430" s="67"/>
      <c r="FS430" s="67"/>
      <c r="FT430" s="67"/>
      <c r="FU430" s="67"/>
      <c r="FV430" s="67"/>
      <c r="FW430" s="67"/>
      <c r="FX430" s="67"/>
      <c r="FY430" s="110"/>
      <c r="FZ430" s="110"/>
      <c r="GA430" s="110"/>
      <c r="GB430" s="110"/>
      <c r="GC430" s="110"/>
      <c r="GD430" s="110"/>
      <c r="GE430" s="110"/>
      <c r="GF430" s="110"/>
      <c r="GG430" s="110"/>
      <c r="GH430" s="110"/>
      <c r="GI430" s="110"/>
      <c r="GJ430" s="110"/>
      <c r="GK430" s="110"/>
      <c r="GL430" s="110"/>
      <c r="GM430" s="110"/>
      <c r="GN430" s="110"/>
      <c r="GO430" s="110"/>
      <c r="GP430" s="110"/>
      <c r="GQ430" s="110"/>
      <c r="GR430" s="110"/>
      <c r="GS430" s="110"/>
      <c r="GT430" s="110"/>
      <c r="GU430" s="110"/>
      <c r="GV430" s="110"/>
      <c r="GW430" s="110"/>
      <c r="GX430" s="110"/>
      <c r="GY430" s="110"/>
      <c r="GZ430" s="110"/>
      <c r="HA430" s="110"/>
      <c r="HB430" s="110"/>
      <c r="HC430" s="110"/>
      <c r="HD430" s="110"/>
      <c r="HE430" s="110"/>
      <c r="HF430" s="110"/>
      <c r="HG430" s="110"/>
      <c r="HH430" s="110"/>
      <c r="HI430" s="110"/>
      <c r="HJ430" s="110"/>
      <c r="HK430" s="242"/>
      <c r="HL430" s="242"/>
      <c r="HM430" s="242"/>
      <c r="HN430" s="242"/>
      <c r="HO430" s="242"/>
      <c r="HP430" s="242"/>
      <c r="HQ430" s="242"/>
    </row>
    <row r="431" spans="1:225" x14ac:dyDescent="0.2">
      <c r="A431" s="241" t="s">
        <v>251</v>
      </c>
      <c r="B431" s="476" t="s">
        <v>911</v>
      </c>
      <c r="C431" s="326" t="s">
        <v>786</v>
      </c>
      <c r="D431" s="279" t="s">
        <v>252</v>
      </c>
      <c r="E431" s="228"/>
      <c r="F431" s="471">
        <v>40</v>
      </c>
      <c r="G431" s="495"/>
      <c r="H431" s="471">
        <v>4</v>
      </c>
      <c r="I431" s="471">
        <v>99</v>
      </c>
      <c r="J431" s="471">
        <v>346</v>
      </c>
      <c r="K431" s="471">
        <v>0</v>
      </c>
      <c r="L431" s="471">
        <v>2</v>
      </c>
      <c r="M431" s="471">
        <v>7</v>
      </c>
      <c r="N431" s="471">
        <v>2</v>
      </c>
      <c r="O431" s="471">
        <v>0</v>
      </c>
      <c r="P431" s="471">
        <v>0</v>
      </c>
      <c r="Q431" s="471">
        <v>0</v>
      </c>
      <c r="R431" s="471">
        <v>110</v>
      </c>
      <c r="S431" s="471">
        <v>21</v>
      </c>
      <c r="T431" s="471">
        <v>1</v>
      </c>
      <c r="U431" s="471">
        <v>0</v>
      </c>
      <c r="V431" s="471">
        <v>0</v>
      </c>
      <c r="W431" s="471">
        <v>10</v>
      </c>
      <c r="X431" s="471">
        <v>20</v>
      </c>
      <c r="Y431" s="471">
        <v>220</v>
      </c>
      <c r="Z431" s="471">
        <v>0</v>
      </c>
      <c r="AA431" s="471">
        <v>22</v>
      </c>
      <c r="AB431" s="496">
        <v>904</v>
      </c>
      <c r="AC431" s="488">
        <v>1</v>
      </c>
      <c r="AD431" s="488">
        <v>1</v>
      </c>
      <c r="AE431" s="471">
        <v>0</v>
      </c>
      <c r="AF431" s="471">
        <v>0</v>
      </c>
      <c r="AG431" s="471">
        <v>0</v>
      </c>
      <c r="AH431" s="471">
        <v>0</v>
      </c>
      <c r="AI431" s="471">
        <v>0</v>
      </c>
      <c r="AJ431" s="471">
        <v>0</v>
      </c>
      <c r="AK431" s="471">
        <v>0</v>
      </c>
      <c r="AL431" s="471">
        <v>0</v>
      </c>
      <c r="AM431" s="496">
        <v>0</v>
      </c>
      <c r="AN431" s="471">
        <v>0</v>
      </c>
      <c r="AO431" s="471">
        <v>0</v>
      </c>
      <c r="AP431" s="471">
        <v>0</v>
      </c>
      <c r="AQ431" s="471">
        <v>0</v>
      </c>
      <c r="AR431" s="471">
        <v>0</v>
      </c>
      <c r="AS431" s="471">
        <v>0</v>
      </c>
      <c r="AT431" s="471">
        <v>0</v>
      </c>
      <c r="AU431" s="471">
        <v>0</v>
      </c>
      <c r="AV431" s="496">
        <v>0</v>
      </c>
      <c r="AW431" s="471">
        <v>89</v>
      </c>
      <c r="AX431" s="471">
        <v>43</v>
      </c>
      <c r="AY431" s="471">
        <v>25</v>
      </c>
      <c r="AZ431" s="471">
        <v>7</v>
      </c>
      <c r="BA431" s="471">
        <v>3</v>
      </c>
      <c r="BB431" s="471">
        <v>1</v>
      </c>
      <c r="BC431" s="471">
        <v>0</v>
      </c>
      <c r="BD431" s="471">
        <v>0</v>
      </c>
      <c r="BE431" s="496">
        <v>168</v>
      </c>
      <c r="BF431" s="471">
        <v>59</v>
      </c>
      <c r="BG431" s="471">
        <v>32</v>
      </c>
      <c r="BH431" s="471">
        <v>13</v>
      </c>
      <c r="BI431" s="471">
        <v>3</v>
      </c>
      <c r="BJ431" s="471">
        <v>2</v>
      </c>
      <c r="BK431" s="471">
        <v>1</v>
      </c>
      <c r="BL431" s="471">
        <v>0</v>
      </c>
      <c r="BM431" s="471">
        <v>0</v>
      </c>
      <c r="BN431" s="496">
        <v>110</v>
      </c>
      <c r="BO431" s="471">
        <v>89</v>
      </c>
      <c r="BP431" s="471">
        <v>43</v>
      </c>
      <c r="BQ431" s="471">
        <v>25</v>
      </c>
      <c r="BR431" s="471">
        <v>7</v>
      </c>
      <c r="BS431" s="471">
        <v>3</v>
      </c>
      <c r="BT431" s="471">
        <v>1</v>
      </c>
      <c r="BU431" s="471">
        <v>0</v>
      </c>
      <c r="BV431" s="471">
        <v>0</v>
      </c>
      <c r="BW431" s="496">
        <v>168</v>
      </c>
      <c r="BX431" s="471">
        <v>59</v>
      </c>
      <c r="BY431" s="471">
        <v>32</v>
      </c>
      <c r="BZ431" s="471">
        <v>13</v>
      </c>
      <c r="CA431" s="471">
        <v>3</v>
      </c>
      <c r="CB431" s="471">
        <v>2</v>
      </c>
      <c r="CC431" s="471">
        <v>1</v>
      </c>
      <c r="CD431" s="471">
        <v>0</v>
      </c>
      <c r="CE431" s="471">
        <v>0</v>
      </c>
      <c r="CF431" s="496">
        <v>110</v>
      </c>
      <c r="CG431" s="33"/>
      <c r="CH431" s="33"/>
      <c r="CI431" s="33"/>
      <c r="CJ431" s="110"/>
      <c r="CK431" s="110"/>
      <c r="CL431" s="110"/>
      <c r="CM431" s="110"/>
      <c r="CN431" s="110"/>
      <c r="CO431" s="67"/>
      <c r="CP431" s="67"/>
      <c r="CQ431" s="67"/>
      <c r="CR431" s="67"/>
      <c r="CS431" s="67"/>
      <c r="CT431" s="67"/>
      <c r="CU431" s="67"/>
      <c r="CV431" s="67"/>
      <c r="CW431" s="67"/>
      <c r="CX431" s="67"/>
      <c r="CY431" s="67"/>
      <c r="CZ431" s="67"/>
      <c r="DA431" s="67"/>
      <c r="DB431" s="67"/>
      <c r="DC431" s="67"/>
      <c r="DD431" s="67"/>
      <c r="DE431" s="67"/>
      <c r="DF431" s="67"/>
      <c r="DG431" s="67"/>
      <c r="DH431" s="67"/>
      <c r="DI431" s="67"/>
      <c r="DJ431" s="67"/>
      <c r="DK431" s="67"/>
      <c r="DL431" s="67"/>
      <c r="DM431" s="67"/>
      <c r="DN431" s="67"/>
      <c r="DO431" s="67"/>
      <c r="DP431" s="67"/>
      <c r="DQ431" s="67"/>
      <c r="DR431" s="67"/>
      <c r="DS431" s="67"/>
      <c r="DT431" s="67"/>
      <c r="DU431" s="67"/>
      <c r="DV431" s="67"/>
      <c r="DW431" s="67"/>
      <c r="DX431" s="67"/>
      <c r="DY431" s="67"/>
      <c r="DZ431" s="67"/>
      <c r="EA431" s="67"/>
      <c r="EB431" s="67"/>
      <c r="EC431" s="67"/>
      <c r="ED431" s="67"/>
      <c r="EE431" s="67"/>
      <c r="EF431" s="67"/>
      <c r="EG431" s="67"/>
      <c r="EH431" s="67"/>
      <c r="EI431" s="67"/>
      <c r="EJ431" s="67"/>
      <c r="EK431" s="67"/>
      <c r="EL431" s="67"/>
      <c r="EM431" s="67"/>
      <c r="EN431" s="67"/>
      <c r="EO431" s="67"/>
      <c r="EP431" s="67"/>
      <c r="EQ431" s="67"/>
      <c r="ER431" s="67"/>
      <c r="ES431" s="67"/>
      <c r="ET431" s="67"/>
      <c r="EU431" s="67"/>
      <c r="EV431" s="67"/>
      <c r="EW431" s="67"/>
      <c r="EX431" s="67"/>
      <c r="EY431" s="67"/>
      <c r="EZ431" s="67"/>
      <c r="FA431" s="67"/>
      <c r="FB431" s="67"/>
      <c r="FC431" s="67"/>
      <c r="FD431" s="67"/>
      <c r="FE431" s="67"/>
      <c r="FF431" s="67"/>
      <c r="FG431" s="67"/>
      <c r="FH431" s="67"/>
      <c r="FI431" s="67"/>
      <c r="FJ431" s="67"/>
      <c r="FK431" s="67"/>
      <c r="FL431" s="67"/>
      <c r="FM431" s="67"/>
      <c r="FN431" s="67"/>
      <c r="FO431" s="67"/>
      <c r="FP431" s="67"/>
      <c r="FQ431" s="67"/>
      <c r="FR431" s="67"/>
      <c r="FS431" s="67"/>
      <c r="FT431" s="67"/>
      <c r="FU431" s="67"/>
      <c r="FV431" s="67"/>
      <c r="FW431" s="67"/>
      <c r="FX431" s="67"/>
      <c r="FY431" s="110"/>
      <c r="FZ431" s="110"/>
      <c r="GA431" s="110"/>
      <c r="GB431" s="110"/>
      <c r="GC431" s="110"/>
      <c r="GD431" s="110"/>
      <c r="GE431" s="110"/>
      <c r="GF431" s="110"/>
      <c r="GG431" s="110"/>
      <c r="GH431" s="110"/>
      <c r="GI431" s="110"/>
      <c r="GJ431" s="110"/>
      <c r="GK431" s="110"/>
      <c r="GL431" s="110"/>
      <c r="GM431" s="110"/>
      <c r="GN431" s="110"/>
      <c r="GO431" s="110"/>
      <c r="GP431" s="110"/>
      <c r="GQ431" s="110"/>
      <c r="GR431" s="110"/>
      <c r="GS431" s="110"/>
      <c r="GT431" s="110"/>
      <c r="GU431" s="110"/>
      <c r="GV431" s="110"/>
      <c r="GW431" s="110"/>
      <c r="GX431" s="110"/>
      <c r="GY431" s="110"/>
      <c r="GZ431" s="110"/>
      <c r="HA431" s="110"/>
      <c r="HB431" s="110"/>
      <c r="HC431" s="110"/>
      <c r="HD431" s="110"/>
      <c r="HE431" s="110"/>
      <c r="HF431" s="110"/>
      <c r="HG431" s="110"/>
      <c r="HH431" s="110"/>
      <c r="HI431" s="110"/>
      <c r="HJ431" s="110"/>
      <c r="HK431" s="242"/>
      <c r="HL431" s="242"/>
      <c r="HM431" s="242"/>
      <c r="HN431" s="242"/>
      <c r="HO431" s="242"/>
      <c r="HP431" s="242"/>
      <c r="HQ431" s="242"/>
    </row>
    <row r="432" spans="1:225" x14ac:dyDescent="0.2">
      <c r="A432" s="241" t="s">
        <v>253</v>
      </c>
      <c r="B432" s="476" t="s">
        <v>912</v>
      </c>
      <c r="C432" s="326" t="s">
        <v>801</v>
      </c>
      <c r="D432" s="279" t="s">
        <v>254</v>
      </c>
      <c r="E432" s="228"/>
      <c r="F432" s="471">
        <v>30</v>
      </c>
      <c r="G432" s="495"/>
      <c r="H432" s="471">
        <v>5</v>
      </c>
      <c r="I432" s="471">
        <v>62</v>
      </c>
      <c r="J432" s="471">
        <v>343</v>
      </c>
      <c r="K432" s="471">
        <v>8</v>
      </c>
      <c r="L432" s="471">
        <v>0</v>
      </c>
      <c r="M432" s="471">
        <v>9</v>
      </c>
      <c r="N432" s="471">
        <v>5</v>
      </c>
      <c r="O432" s="471">
        <v>0</v>
      </c>
      <c r="P432" s="471">
        <v>0</v>
      </c>
      <c r="Q432" s="471">
        <v>196</v>
      </c>
      <c r="R432" s="471">
        <v>275</v>
      </c>
      <c r="S432" s="471">
        <v>40</v>
      </c>
      <c r="T432" s="471">
        <v>12</v>
      </c>
      <c r="U432" s="471">
        <v>0</v>
      </c>
      <c r="V432" s="471">
        <v>28</v>
      </c>
      <c r="W432" s="471">
        <v>41</v>
      </c>
      <c r="X432" s="471">
        <v>13</v>
      </c>
      <c r="Y432" s="471">
        <v>202</v>
      </c>
      <c r="Z432" s="471">
        <v>0</v>
      </c>
      <c r="AA432" s="471">
        <v>19</v>
      </c>
      <c r="AB432" s="496">
        <v>1288</v>
      </c>
      <c r="AC432" s="488">
        <v>1</v>
      </c>
      <c r="AD432" s="488">
        <v>1</v>
      </c>
      <c r="AE432" s="471">
        <v>80</v>
      </c>
      <c r="AF432" s="471">
        <v>18</v>
      </c>
      <c r="AG432" s="471">
        <v>57</v>
      </c>
      <c r="AH432" s="471">
        <v>35</v>
      </c>
      <c r="AI432" s="471">
        <v>3</v>
      </c>
      <c r="AJ432" s="471">
        <v>0</v>
      </c>
      <c r="AK432" s="471">
        <v>3</v>
      </c>
      <c r="AL432" s="471">
        <v>0</v>
      </c>
      <c r="AM432" s="496">
        <v>196</v>
      </c>
      <c r="AN432" s="471">
        <v>80</v>
      </c>
      <c r="AO432" s="471">
        <v>18</v>
      </c>
      <c r="AP432" s="471">
        <v>57</v>
      </c>
      <c r="AQ432" s="471">
        <v>35</v>
      </c>
      <c r="AR432" s="471">
        <v>3</v>
      </c>
      <c r="AS432" s="471">
        <v>0</v>
      </c>
      <c r="AT432" s="471">
        <v>3</v>
      </c>
      <c r="AU432" s="471">
        <v>0</v>
      </c>
      <c r="AV432" s="496">
        <v>196</v>
      </c>
      <c r="AW432" s="471">
        <v>208</v>
      </c>
      <c r="AX432" s="471">
        <v>170</v>
      </c>
      <c r="AY432" s="471">
        <v>61</v>
      </c>
      <c r="AZ432" s="471">
        <v>23</v>
      </c>
      <c r="BA432" s="471">
        <v>11</v>
      </c>
      <c r="BB432" s="471">
        <v>0</v>
      </c>
      <c r="BC432" s="471">
        <v>0</v>
      </c>
      <c r="BD432" s="471">
        <v>0</v>
      </c>
      <c r="BE432" s="496">
        <v>473</v>
      </c>
      <c r="BF432" s="471">
        <v>124</v>
      </c>
      <c r="BG432" s="471">
        <v>101</v>
      </c>
      <c r="BH432" s="471">
        <v>35</v>
      </c>
      <c r="BI432" s="471">
        <v>11</v>
      </c>
      <c r="BJ432" s="471">
        <v>4</v>
      </c>
      <c r="BK432" s="471">
        <v>0</v>
      </c>
      <c r="BL432" s="471">
        <v>0</v>
      </c>
      <c r="BM432" s="471">
        <v>0</v>
      </c>
      <c r="BN432" s="496">
        <v>275</v>
      </c>
      <c r="BO432" s="471">
        <v>288</v>
      </c>
      <c r="BP432" s="471">
        <v>188</v>
      </c>
      <c r="BQ432" s="471">
        <v>118</v>
      </c>
      <c r="BR432" s="471">
        <v>58</v>
      </c>
      <c r="BS432" s="471">
        <v>14</v>
      </c>
      <c r="BT432" s="471">
        <v>0</v>
      </c>
      <c r="BU432" s="471">
        <v>3</v>
      </c>
      <c r="BV432" s="471">
        <v>0</v>
      </c>
      <c r="BW432" s="496">
        <v>669</v>
      </c>
      <c r="BX432" s="471">
        <v>204</v>
      </c>
      <c r="BY432" s="471">
        <v>119</v>
      </c>
      <c r="BZ432" s="471">
        <v>92</v>
      </c>
      <c r="CA432" s="471">
        <v>46</v>
      </c>
      <c r="CB432" s="471">
        <v>7</v>
      </c>
      <c r="CC432" s="471">
        <v>0</v>
      </c>
      <c r="CD432" s="471">
        <v>3</v>
      </c>
      <c r="CE432" s="471">
        <v>0</v>
      </c>
      <c r="CF432" s="496">
        <v>471</v>
      </c>
      <c r="CG432" s="33"/>
      <c r="CH432" s="33"/>
      <c r="CI432" s="33"/>
      <c r="CJ432" s="110"/>
      <c r="CK432" s="110"/>
      <c r="CL432" s="110"/>
      <c r="CM432" s="110"/>
      <c r="CN432" s="110"/>
      <c r="CO432" s="67"/>
      <c r="CP432" s="67"/>
      <c r="CQ432" s="67"/>
      <c r="CR432" s="67"/>
      <c r="CS432" s="67"/>
      <c r="CT432" s="67"/>
      <c r="CU432" s="67"/>
      <c r="CV432" s="67"/>
      <c r="CW432" s="67"/>
      <c r="CX432" s="67"/>
      <c r="CY432" s="67"/>
      <c r="CZ432" s="67"/>
      <c r="DA432" s="67"/>
      <c r="DB432" s="67"/>
      <c r="DC432" s="67"/>
      <c r="DD432" s="67"/>
      <c r="DE432" s="67"/>
      <c r="DF432" s="67"/>
      <c r="DG432" s="67"/>
      <c r="DH432" s="67"/>
      <c r="DI432" s="67"/>
      <c r="DJ432" s="67"/>
      <c r="DK432" s="67"/>
      <c r="DL432" s="67"/>
      <c r="DM432" s="67"/>
      <c r="DN432" s="67"/>
      <c r="DO432" s="67"/>
      <c r="DP432" s="67"/>
      <c r="DQ432" s="67"/>
      <c r="DR432" s="67"/>
      <c r="DS432" s="67"/>
      <c r="DT432" s="67"/>
      <c r="DU432" s="67"/>
      <c r="DV432" s="67"/>
      <c r="DW432" s="67"/>
      <c r="DX432" s="67"/>
      <c r="DY432" s="67"/>
      <c r="DZ432" s="67"/>
      <c r="EA432" s="67"/>
      <c r="EB432" s="67"/>
      <c r="EC432" s="67"/>
      <c r="ED432" s="67"/>
      <c r="EE432" s="67"/>
      <c r="EF432" s="67"/>
      <c r="EG432" s="67"/>
      <c r="EH432" s="67"/>
      <c r="EI432" s="67"/>
      <c r="EJ432" s="67"/>
      <c r="EK432" s="67"/>
      <c r="EL432" s="67"/>
      <c r="EM432" s="67"/>
      <c r="EN432" s="67"/>
      <c r="EO432" s="67"/>
      <c r="EP432" s="67"/>
      <c r="EQ432" s="67"/>
      <c r="ER432" s="67"/>
      <c r="ES432" s="67"/>
      <c r="ET432" s="67"/>
      <c r="EU432" s="67"/>
      <c r="EV432" s="67"/>
      <c r="EW432" s="67"/>
      <c r="EX432" s="67"/>
      <c r="EY432" s="67"/>
      <c r="EZ432" s="67"/>
      <c r="FA432" s="67"/>
      <c r="FB432" s="67"/>
      <c r="FC432" s="67"/>
      <c r="FD432" s="67"/>
      <c r="FE432" s="67"/>
      <c r="FF432" s="67"/>
      <c r="FG432" s="67"/>
      <c r="FH432" s="67"/>
      <c r="FI432" s="67"/>
      <c r="FJ432" s="67"/>
      <c r="FK432" s="67"/>
      <c r="FL432" s="67"/>
      <c r="FM432" s="67"/>
      <c r="FN432" s="67"/>
      <c r="FO432" s="67"/>
      <c r="FP432" s="67"/>
      <c r="FQ432" s="67"/>
      <c r="FR432" s="67"/>
      <c r="FS432" s="67"/>
      <c r="FT432" s="67"/>
      <c r="FU432" s="67"/>
      <c r="FV432" s="67"/>
      <c r="FW432" s="67"/>
      <c r="FX432" s="67"/>
      <c r="FY432" s="110"/>
      <c r="FZ432" s="110"/>
      <c r="GA432" s="110"/>
      <c r="GB432" s="110"/>
      <c r="GC432" s="110"/>
      <c r="GD432" s="110"/>
      <c r="GE432" s="110"/>
      <c r="GF432" s="110"/>
      <c r="GG432" s="110"/>
      <c r="GH432" s="110"/>
      <c r="GI432" s="110"/>
      <c r="GJ432" s="110"/>
      <c r="GK432" s="110"/>
      <c r="GL432" s="110"/>
      <c r="GM432" s="110"/>
      <c r="GN432" s="110"/>
      <c r="GO432" s="110"/>
      <c r="GP432" s="110"/>
      <c r="GQ432" s="110"/>
      <c r="GR432" s="110"/>
      <c r="GS432" s="110"/>
      <c r="GT432" s="110"/>
      <c r="GU432" s="110"/>
      <c r="GV432" s="110"/>
      <c r="GW432" s="110"/>
      <c r="GX432" s="110"/>
      <c r="GY432" s="110"/>
      <c r="GZ432" s="110"/>
      <c r="HA432" s="110"/>
      <c r="HB432" s="110"/>
      <c r="HC432" s="110"/>
      <c r="HD432" s="110"/>
      <c r="HE432" s="110"/>
      <c r="HF432" s="110"/>
      <c r="HG432" s="110"/>
      <c r="HH432" s="110"/>
      <c r="HI432" s="110"/>
      <c r="HJ432" s="110"/>
      <c r="HK432" s="242"/>
      <c r="HL432" s="242"/>
      <c r="HM432" s="242"/>
      <c r="HN432" s="242"/>
      <c r="HO432" s="242"/>
      <c r="HP432" s="242"/>
      <c r="HQ432" s="242"/>
    </row>
    <row r="433" spans="1:225" x14ac:dyDescent="0.2">
      <c r="A433" s="241" t="s">
        <v>255</v>
      </c>
      <c r="B433" s="476" t="s">
        <v>913</v>
      </c>
      <c r="C433" s="326" t="s">
        <v>782</v>
      </c>
      <c r="D433" s="279" t="s">
        <v>256</v>
      </c>
      <c r="E433" s="228"/>
      <c r="F433" s="471">
        <v>14</v>
      </c>
      <c r="G433" s="495"/>
      <c r="H433" s="471">
        <v>1</v>
      </c>
      <c r="I433" s="471">
        <v>61</v>
      </c>
      <c r="J433" s="471">
        <v>199</v>
      </c>
      <c r="K433" s="471">
        <v>1</v>
      </c>
      <c r="L433" s="471">
        <v>2</v>
      </c>
      <c r="M433" s="471">
        <v>9</v>
      </c>
      <c r="N433" s="471">
        <v>3</v>
      </c>
      <c r="O433" s="471">
        <v>0</v>
      </c>
      <c r="P433" s="471">
        <v>5</v>
      </c>
      <c r="Q433" s="471">
        <v>0</v>
      </c>
      <c r="R433" s="471">
        <v>56</v>
      </c>
      <c r="S433" s="471">
        <v>894</v>
      </c>
      <c r="T433" s="471">
        <v>5</v>
      </c>
      <c r="U433" s="471">
        <v>0</v>
      </c>
      <c r="V433" s="471">
        <v>0</v>
      </c>
      <c r="W433" s="471">
        <v>1</v>
      </c>
      <c r="X433" s="471">
        <v>5</v>
      </c>
      <c r="Y433" s="471">
        <v>142</v>
      </c>
      <c r="Z433" s="471">
        <v>0</v>
      </c>
      <c r="AA433" s="471">
        <v>6</v>
      </c>
      <c r="AB433" s="496">
        <v>1404</v>
      </c>
      <c r="AC433" s="488">
        <v>2</v>
      </c>
      <c r="AD433" s="488">
        <v>2</v>
      </c>
      <c r="AE433" s="471">
        <v>0</v>
      </c>
      <c r="AF433" s="471">
        <v>0</v>
      </c>
      <c r="AG433" s="471">
        <v>0</v>
      </c>
      <c r="AH433" s="471">
        <v>0</v>
      </c>
      <c r="AI433" s="471">
        <v>0</v>
      </c>
      <c r="AJ433" s="471">
        <v>0</v>
      </c>
      <c r="AK433" s="471">
        <v>0</v>
      </c>
      <c r="AL433" s="471">
        <v>0</v>
      </c>
      <c r="AM433" s="496">
        <v>0</v>
      </c>
      <c r="AN433" s="471">
        <v>0</v>
      </c>
      <c r="AO433" s="471">
        <v>0</v>
      </c>
      <c r="AP433" s="471">
        <v>0</v>
      </c>
      <c r="AQ433" s="471">
        <v>0</v>
      </c>
      <c r="AR433" s="471">
        <v>0</v>
      </c>
      <c r="AS433" s="471">
        <v>0</v>
      </c>
      <c r="AT433" s="471">
        <v>0</v>
      </c>
      <c r="AU433" s="471">
        <v>0</v>
      </c>
      <c r="AV433" s="496">
        <v>0</v>
      </c>
      <c r="AW433" s="471">
        <v>11</v>
      </c>
      <c r="AX433" s="471">
        <v>38</v>
      </c>
      <c r="AY433" s="471">
        <v>17</v>
      </c>
      <c r="AZ433" s="471">
        <v>7</v>
      </c>
      <c r="BA433" s="471">
        <v>1</v>
      </c>
      <c r="BB433" s="471">
        <v>1</v>
      </c>
      <c r="BC433" s="471">
        <v>0</v>
      </c>
      <c r="BD433" s="471">
        <v>0</v>
      </c>
      <c r="BE433" s="496">
        <v>75</v>
      </c>
      <c r="BF433" s="471">
        <v>6</v>
      </c>
      <c r="BG433" s="471">
        <v>27</v>
      </c>
      <c r="BH433" s="471">
        <v>15</v>
      </c>
      <c r="BI433" s="471">
        <v>8</v>
      </c>
      <c r="BJ433" s="471">
        <v>0</v>
      </c>
      <c r="BK433" s="471">
        <v>0</v>
      </c>
      <c r="BL433" s="471">
        <v>0</v>
      </c>
      <c r="BM433" s="471">
        <v>0</v>
      </c>
      <c r="BN433" s="496">
        <v>56</v>
      </c>
      <c r="BO433" s="471">
        <v>11</v>
      </c>
      <c r="BP433" s="471">
        <v>38</v>
      </c>
      <c r="BQ433" s="471">
        <v>17</v>
      </c>
      <c r="BR433" s="471">
        <v>7</v>
      </c>
      <c r="BS433" s="471">
        <v>1</v>
      </c>
      <c r="BT433" s="471">
        <v>1</v>
      </c>
      <c r="BU433" s="471">
        <v>0</v>
      </c>
      <c r="BV433" s="471">
        <v>0</v>
      </c>
      <c r="BW433" s="496">
        <v>75</v>
      </c>
      <c r="BX433" s="471">
        <v>6</v>
      </c>
      <c r="BY433" s="471">
        <v>27</v>
      </c>
      <c r="BZ433" s="471">
        <v>15</v>
      </c>
      <c r="CA433" s="471">
        <v>8</v>
      </c>
      <c r="CB433" s="471">
        <v>0</v>
      </c>
      <c r="CC433" s="471">
        <v>0</v>
      </c>
      <c r="CD433" s="471">
        <v>0</v>
      </c>
      <c r="CE433" s="471">
        <v>0</v>
      </c>
      <c r="CF433" s="496">
        <v>56</v>
      </c>
      <c r="CG433" s="33"/>
      <c r="CH433" s="33"/>
      <c r="CI433" s="33"/>
      <c r="CJ433" s="110"/>
      <c r="CK433" s="110"/>
      <c r="CL433" s="110"/>
      <c r="CM433" s="110"/>
      <c r="CN433" s="110"/>
      <c r="CO433" s="67"/>
      <c r="CP433" s="67"/>
      <c r="CQ433" s="67"/>
      <c r="CR433" s="67"/>
      <c r="CS433" s="67"/>
      <c r="CT433" s="67"/>
      <c r="CU433" s="67"/>
      <c r="CV433" s="67"/>
      <c r="CW433" s="67"/>
      <c r="CX433" s="67"/>
      <c r="CY433" s="67"/>
      <c r="CZ433" s="67"/>
      <c r="DA433" s="67"/>
      <c r="DB433" s="67"/>
      <c r="DC433" s="67"/>
      <c r="DD433" s="67"/>
      <c r="DE433" s="67"/>
      <c r="DF433" s="67"/>
      <c r="DG433" s="67"/>
      <c r="DH433" s="67"/>
      <c r="DI433" s="67"/>
      <c r="DJ433" s="67"/>
      <c r="DK433" s="67"/>
      <c r="DL433" s="67"/>
      <c r="DM433" s="67"/>
      <c r="DN433" s="67"/>
      <c r="DO433" s="67"/>
      <c r="DP433" s="67"/>
      <c r="DQ433" s="67"/>
      <c r="DR433" s="67"/>
      <c r="DS433" s="67"/>
      <c r="DT433" s="67"/>
      <c r="DU433" s="67"/>
      <c r="DV433" s="67"/>
      <c r="DW433" s="67"/>
      <c r="DX433" s="67"/>
      <c r="DY433" s="67"/>
      <c r="DZ433" s="67"/>
      <c r="EA433" s="67"/>
      <c r="EB433" s="67"/>
      <c r="EC433" s="67"/>
      <c r="ED433" s="67"/>
      <c r="EE433" s="67"/>
      <c r="EF433" s="67"/>
      <c r="EG433" s="67"/>
      <c r="EH433" s="67"/>
      <c r="EI433" s="67"/>
      <c r="EJ433" s="67"/>
      <c r="EK433" s="67"/>
      <c r="EL433" s="67"/>
      <c r="EM433" s="67"/>
      <c r="EN433" s="67"/>
      <c r="EO433" s="67"/>
      <c r="EP433" s="67"/>
      <c r="EQ433" s="67"/>
      <c r="ER433" s="67"/>
      <c r="ES433" s="67"/>
      <c r="ET433" s="67"/>
      <c r="EU433" s="67"/>
      <c r="EV433" s="67"/>
      <c r="EW433" s="67"/>
      <c r="EX433" s="67"/>
      <c r="EY433" s="67"/>
      <c r="EZ433" s="67"/>
      <c r="FA433" s="67"/>
      <c r="FB433" s="67"/>
      <c r="FC433" s="67"/>
      <c r="FD433" s="67"/>
      <c r="FE433" s="67"/>
      <c r="FF433" s="67"/>
      <c r="FG433" s="67"/>
      <c r="FH433" s="67"/>
      <c r="FI433" s="67"/>
      <c r="FJ433" s="67"/>
      <c r="FK433" s="67"/>
      <c r="FL433" s="67"/>
      <c r="FM433" s="67"/>
      <c r="FN433" s="67"/>
      <c r="FO433" s="67"/>
      <c r="FP433" s="67"/>
      <c r="FQ433" s="67"/>
      <c r="FR433" s="67"/>
      <c r="FS433" s="67"/>
      <c r="FT433" s="67"/>
      <c r="FU433" s="67"/>
      <c r="FV433" s="67"/>
      <c r="FW433" s="67"/>
      <c r="FX433" s="67"/>
      <c r="FY433" s="110"/>
      <c r="FZ433" s="110"/>
      <c r="GA433" s="110"/>
      <c r="GB433" s="110"/>
      <c r="GC433" s="110"/>
      <c r="GD433" s="110"/>
      <c r="GE433" s="110"/>
      <c r="GF433" s="110"/>
      <c r="GG433" s="110"/>
      <c r="GH433" s="110"/>
      <c r="GI433" s="110"/>
      <c r="GJ433" s="110"/>
      <c r="GK433" s="110"/>
      <c r="GL433" s="110"/>
      <c r="GM433" s="110"/>
      <c r="GN433" s="110"/>
      <c r="GO433" s="110"/>
      <c r="GP433" s="110"/>
      <c r="GQ433" s="110"/>
      <c r="GR433" s="110"/>
      <c r="GS433" s="110"/>
      <c r="GT433" s="110"/>
      <c r="GU433" s="110"/>
      <c r="GV433" s="110"/>
      <c r="GW433" s="110"/>
      <c r="GX433" s="110"/>
      <c r="GY433" s="110"/>
      <c r="GZ433" s="110"/>
      <c r="HA433" s="110"/>
      <c r="HB433" s="110"/>
      <c r="HC433" s="110"/>
      <c r="HD433" s="110"/>
      <c r="HE433" s="110"/>
      <c r="HF433" s="110"/>
      <c r="HG433" s="110"/>
      <c r="HH433" s="110"/>
      <c r="HI433" s="110"/>
      <c r="HJ433" s="110"/>
      <c r="HK433" s="242"/>
      <c r="HL433" s="242"/>
      <c r="HM433" s="242"/>
      <c r="HN433" s="242"/>
      <c r="HO433" s="242"/>
      <c r="HP433" s="242"/>
      <c r="HQ433" s="242"/>
    </row>
    <row r="434" spans="1:225" x14ac:dyDescent="0.2">
      <c r="A434" s="241" t="s">
        <v>257</v>
      </c>
      <c r="B434" s="476" t="s">
        <v>914</v>
      </c>
      <c r="C434" s="326" t="s">
        <v>782</v>
      </c>
      <c r="D434" s="279" t="s">
        <v>258</v>
      </c>
      <c r="E434" s="228"/>
      <c r="F434" s="471">
        <v>15</v>
      </c>
      <c r="G434" s="495"/>
      <c r="H434" s="471">
        <v>0</v>
      </c>
      <c r="I434" s="471">
        <v>42</v>
      </c>
      <c r="J434" s="471">
        <v>174</v>
      </c>
      <c r="K434" s="471">
        <v>9</v>
      </c>
      <c r="L434" s="471">
        <v>2</v>
      </c>
      <c r="M434" s="471">
        <v>3</v>
      </c>
      <c r="N434" s="471">
        <v>0</v>
      </c>
      <c r="O434" s="471">
        <v>12</v>
      </c>
      <c r="P434" s="471">
        <v>2</v>
      </c>
      <c r="Q434" s="471">
        <v>2</v>
      </c>
      <c r="R434" s="471">
        <v>87</v>
      </c>
      <c r="S434" s="471">
        <v>0</v>
      </c>
      <c r="T434" s="471">
        <v>0</v>
      </c>
      <c r="U434" s="471">
        <v>1</v>
      </c>
      <c r="V434" s="471">
        <v>23</v>
      </c>
      <c r="W434" s="471">
        <v>6</v>
      </c>
      <c r="X434" s="471">
        <v>17</v>
      </c>
      <c r="Y434" s="471">
        <v>117</v>
      </c>
      <c r="Z434" s="471">
        <v>0</v>
      </c>
      <c r="AA434" s="471">
        <v>13</v>
      </c>
      <c r="AB434" s="496">
        <v>525</v>
      </c>
      <c r="AC434" s="488">
        <v>1</v>
      </c>
      <c r="AD434" s="488">
        <v>1</v>
      </c>
      <c r="AE434" s="471">
        <v>2</v>
      </c>
      <c r="AF434" s="471">
        <v>0</v>
      </c>
      <c r="AG434" s="471">
        <v>0</v>
      </c>
      <c r="AH434" s="471">
        <v>0</v>
      </c>
      <c r="AI434" s="471">
        <v>0</v>
      </c>
      <c r="AJ434" s="471">
        <v>0</v>
      </c>
      <c r="AK434" s="471">
        <v>0</v>
      </c>
      <c r="AL434" s="471">
        <v>0</v>
      </c>
      <c r="AM434" s="496">
        <v>2</v>
      </c>
      <c r="AN434" s="471">
        <v>2</v>
      </c>
      <c r="AO434" s="471">
        <v>0</v>
      </c>
      <c r="AP434" s="471">
        <v>0</v>
      </c>
      <c r="AQ434" s="471">
        <v>0</v>
      </c>
      <c r="AR434" s="471">
        <v>0</v>
      </c>
      <c r="AS434" s="471">
        <v>0</v>
      </c>
      <c r="AT434" s="471">
        <v>0</v>
      </c>
      <c r="AU434" s="471">
        <v>0</v>
      </c>
      <c r="AV434" s="496">
        <v>2</v>
      </c>
      <c r="AW434" s="471">
        <v>18</v>
      </c>
      <c r="AX434" s="471">
        <v>40</v>
      </c>
      <c r="AY434" s="471">
        <v>33</v>
      </c>
      <c r="AZ434" s="471">
        <v>15</v>
      </c>
      <c r="BA434" s="471">
        <v>3</v>
      </c>
      <c r="BB434" s="471">
        <v>0</v>
      </c>
      <c r="BC434" s="471">
        <v>1</v>
      </c>
      <c r="BD434" s="471">
        <v>0</v>
      </c>
      <c r="BE434" s="496">
        <v>110</v>
      </c>
      <c r="BF434" s="471">
        <v>11</v>
      </c>
      <c r="BG434" s="471">
        <v>27</v>
      </c>
      <c r="BH434" s="471">
        <v>31</v>
      </c>
      <c r="BI434" s="471">
        <v>13</v>
      </c>
      <c r="BJ434" s="471">
        <v>4</v>
      </c>
      <c r="BK434" s="471">
        <v>0</v>
      </c>
      <c r="BL434" s="471">
        <v>1</v>
      </c>
      <c r="BM434" s="471">
        <v>0</v>
      </c>
      <c r="BN434" s="496">
        <v>87</v>
      </c>
      <c r="BO434" s="471">
        <v>20</v>
      </c>
      <c r="BP434" s="471">
        <v>40</v>
      </c>
      <c r="BQ434" s="471">
        <v>33</v>
      </c>
      <c r="BR434" s="471">
        <v>15</v>
      </c>
      <c r="BS434" s="471">
        <v>3</v>
      </c>
      <c r="BT434" s="471">
        <v>0</v>
      </c>
      <c r="BU434" s="471">
        <v>1</v>
      </c>
      <c r="BV434" s="471">
        <v>0</v>
      </c>
      <c r="BW434" s="496">
        <v>112</v>
      </c>
      <c r="BX434" s="471">
        <v>13</v>
      </c>
      <c r="BY434" s="471">
        <v>27</v>
      </c>
      <c r="BZ434" s="471">
        <v>31</v>
      </c>
      <c r="CA434" s="471">
        <v>13</v>
      </c>
      <c r="CB434" s="471">
        <v>4</v>
      </c>
      <c r="CC434" s="471">
        <v>0</v>
      </c>
      <c r="CD434" s="471">
        <v>1</v>
      </c>
      <c r="CE434" s="471">
        <v>0</v>
      </c>
      <c r="CF434" s="496">
        <v>89</v>
      </c>
      <c r="CG434" s="33"/>
      <c r="CH434" s="33"/>
      <c r="CI434" s="33"/>
      <c r="CJ434" s="110"/>
      <c r="CK434" s="110"/>
      <c r="CL434" s="110"/>
      <c r="CM434" s="110"/>
      <c r="CN434" s="110"/>
      <c r="CO434" s="67"/>
      <c r="CP434" s="67"/>
      <c r="CQ434" s="67"/>
      <c r="CR434" s="67"/>
      <c r="CS434" s="67"/>
      <c r="CT434" s="67"/>
      <c r="CU434" s="67"/>
      <c r="CV434" s="67"/>
      <c r="CW434" s="67"/>
      <c r="CX434" s="67"/>
      <c r="CY434" s="67"/>
      <c r="CZ434" s="67"/>
      <c r="DA434" s="67"/>
      <c r="DB434" s="67"/>
      <c r="DC434" s="67"/>
      <c r="DD434" s="67"/>
      <c r="DE434" s="67"/>
      <c r="DF434" s="67"/>
      <c r="DG434" s="67"/>
      <c r="DH434" s="67"/>
      <c r="DI434" s="67"/>
      <c r="DJ434" s="67"/>
      <c r="DK434" s="67"/>
      <c r="DL434" s="67"/>
      <c r="DM434" s="67"/>
      <c r="DN434" s="67"/>
      <c r="DO434" s="67"/>
      <c r="DP434" s="67"/>
      <c r="DQ434" s="67"/>
      <c r="DR434" s="67"/>
      <c r="DS434" s="67"/>
      <c r="DT434" s="67"/>
      <c r="DU434" s="67"/>
      <c r="DV434" s="67"/>
      <c r="DW434" s="67"/>
      <c r="DX434" s="67"/>
      <c r="DY434" s="67"/>
      <c r="DZ434" s="67"/>
      <c r="EA434" s="67"/>
      <c r="EB434" s="67"/>
      <c r="EC434" s="67"/>
      <c r="ED434" s="67"/>
      <c r="EE434" s="67"/>
      <c r="EF434" s="67"/>
      <c r="EG434" s="67"/>
      <c r="EH434" s="67"/>
      <c r="EI434" s="67"/>
      <c r="EJ434" s="67"/>
      <c r="EK434" s="67"/>
      <c r="EL434" s="67"/>
      <c r="EM434" s="67"/>
      <c r="EN434" s="67"/>
      <c r="EO434" s="67"/>
      <c r="EP434" s="67"/>
      <c r="EQ434" s="67"/>
      <c r="ER434" s="67"/>
      <c r="ES434" s="67"/>
      <c r="ET434" s="67"/>
      <c r="EU434" s="67"/>
      <c r="EV434" s="67"/>
      <c r="EW434" s="67"/>
      <c r="EX434" s="67"/>
      <c r="EY434" s="67"/>
      <c r="EZ434" s="67"/>
      <c r="FA434" s="67"/>
      <c r="FB434" s="67"/>
      <c r="FC434" s="67"/>
      <c r="FD434" s="67"/>
      <c r="FE434" s="67"/>
      <c r="FF434" s="67"/>
      <c r="FG434" s="67"/>
      <c r="FH434" s="67"/>
      <c r="FI434" s="67"/>
      <c r="FJ434" s="67"/>
      <c r="FK434" s="67"/>
      <c r="FL434" s="67"/>
      <c r="FM434" s="67"/>
      <c r="FN434" s="67"/>
      <c r="FO434" s="67"/>
      <c r="FP434" s="67"/>
      <c r="FQ434" s="67"/>
      <c r="FR434" s="67"/>
      <c r="FS434" s="67"/>
      <c r="FT434" s="67"/>
      <c r="FU434" s="67"/>
      <c r="FV434" s="67"/>
      <c r="FW434" s="67"/>
      <c r="FX434" s="67"/>
      <c r="FY434" s="110"/>
      <c r="FZ434" s="110"/>
      <c r="GA434" s="110"/>
      <c r="GB434" s="110"/>
      <c r="GC434" s="110"/>
      <c r="GD434" s="110"/>
      <c r="GE434" s="110"/>
      <c r="GF434" s="110"/>
      <c r="GG434" s="110"/>
      <c r="GH434" s="110"/>
      <c r="GI434" s="110"/>
      <c r="GJ434" s="110"/>
      <c r="GK434" s="110"/>
      <c r="GL434" s="110"/>
      <c r="GM434" s="110"/>
      <c r="GN434" s="110"/>
      <c r="GO434" s="110"/>
      <c r="GP434" s="110"/>
      <c r="GQ434" s="110"/>
      <c r="GR434" s="110"/>
      <c r="GS434" s="110"/>
      <c r="GT434" s="110"/>
      <c r="GU434" s="110"/>
      <c r="GV434" s="110"/>
      <c r="GW434" s="110"/>
      <c r="GX434" s="110"/>
      <c r="GY434" s="110"/>
      <c r="GZ434" s="110"/>
      <c r="HA434" s="110"/>
      <c r="HB434" s="110"/>
      <c r="HC434" s="110"/>
      <c r="HD434" s="110"/>
      <c r="HE434" s="110"/>
      <c r="HF434" s="110"/>
      <c r="HG434" s="110"/>
      <c r="HH434" s="110"/>
      <c r="HI434" s="110"/>
      <c r="HJ434" s="110"/>
      <c r="HK434" s="242"/>
      <c r="HL434" s="242"/>
      <c r="HM434" s="242"/>
      <c r="HN434" s="242"/>
      <c r="HO434" s="242"/>
      <c r="HP434" s="242"/>
      <c r="HQ434" s="242"/>
    </row>
    <row r="435" spans="1:225" x14ac:dyDescent="0.2">
      <c r="A435" s="241" t="s">
        <v>259</v>
      </c>
      <c r="B435" s="476" t="s">
        <v>915</v>
      </c>
      <c r="C435" s="326" t="s">
        <v>626</v>
      </c>
      <c r="D435" s="279" t="s">
        <v>260</v>
      </c>
      <c r="E435" s="228"/>
      <c r="F435" s="471">
        <v>7</v>
      </c>
      <c r="G435" s="495"/>
      <c r="H435" s="471">
        <v>6</v>
      </c>
      <c r="I435" s="471">
        <v>93</v>
      </c>
      <c r="J435" s="471">
        <v>242</v>
      </c>
      <c r="K435" s="471">
        <v>30</v>
      </c>
      <c r="L435" s="471">
        <v>1</v>
      </c>
      <c r="M435" s="471">
        <v>6</v>
      </c>
      <c r="N435" s="471">
        <v>3</v>
      </c>
      <c r="O435" s="471">
        <v>0</v>
      </c>
      <c r="P435" s="471">
        <v>0</v>
      </c>
      <c r="Q435" s="471">
        <v>0</v>
      </c>
      <c r="R435" s="471">
        <v>76</v>
      </c>
      <c r="S435" s="471">
        <v>0</v>
      </c>
      <c r="T435" s="471">
        <v>0</v>
      </c>
      <c r="U435" s="471">
        <v>0</v>
      </c>
      <c r="V435" s="471">
        <v>27</v>
      </c>
      <c r="W435" s="471">
        <v>13</v>
      </c>
      <c r="X435" s="471">
        <v>40</v>
      </c>
      <c r="Y435" s="471">
        <v>107</v>
      </c>
      <c r="Z435" s="471">
        <v>0</v>
      </c>
      <c r="AA435" s="471">
        <v>31</v>
      </c>
      <c r="AB435" s="496">
        <v>682</v>
      </c>
      <c r="AC435" s="488">
        <v>1</v>
      </c>
      <c r="AD435" s="488">
        <v>1</v>
      </c>
      <c r="AE435" s="471">
        <v>0</v>
      </c>
      <c r="AF435" s="471">
        <v>0</v>
      </c>
      <c r="AG435" s="471">
        <v>0</v>
      </c>
      <c r="AH435" s="471">
        <v>0</v>
      </c>
      <c r="AI435" s="471">
        <v>0</v>
      </c>
      <c r="AJ435" s="471">
        <v>0</v>
      </c>
      <c r="AK435" s="471">
        <v>0</v>
      </c>
      <c r="AL435" s="471">
        <v>0</v>
      </c>
      <c r="AM435" s="496">
        <v>0</v>
      </c>
      <c r="AN435" s="471">
        <v>0</v>
      </c>
      <c r="AO435" s="471">
        <v>0</v>
      </c>
      <c r="AP435" s="471">
        <v>0</v>
      </c>
      <c r="AQ435" s="471">
        <v>0</v>
      </c>
      <c r="AR435" s="471">
        <v>0</v>
      </c>
      <c r="AS435" s="471">
        <v>0</v>
      </c>
      <c r="AT435" s="471">
        <v>0</v>
      </c>
      <c r="AU435" s="471">
        <v>0</v>
      </c>
      <c r="AV435" s="496">
        <v>0</v>
      </c>
      <c r="AW435" s="471">
        <v>64</v>
      </c>
      <c r="AX435" s="471">
        <v>27</v>
      </c>
      <c r="AY435" s="471">
        <v>6</v>
      </c>
      <c r="AZ435" s="471">
        <v>4</v>
      </c>
      <c r="BA435" s="471">
        <v>0</v>
      </c>
      <c r="BB435" s="471">
        <v>0</v>
      </c>
      <c r="BC435" s="471">
        <v>0</v>
      </c>
      <c r="BD435" s="471">
        <v>0</v>
      </c>
      <c r="BE435" s="496">
        <v>101</v>
      </c>
      <c r="BF435" s="471">
        <v>52</v>
      </c>
      <c r="BG435" s="471">
        <v>20</v>
      </c>
      <c r="BH435" s="471">
        <v>3</v>
      </c>
      <c r="BI435" s="471">
        <v>1</v>
      </c>
      <c r="BJ435" s="471">
        <v>0</v>
      </c>
      <c r="BK435" s="471">
        <v>0</v>
      </c>
      <c r="BL435" s="471">
        <v>0</v>
      </c>
      <c r="BM435" s="471">
        <v>0</v>
      </c>
      <c r="BN435" s="496">
        <v>76</v>
      </c>
      <c r="BO435" s="471">
        <v>64</v>
      </c>
      <c r="BP435" s="471">
        <v>27</v>
      </c>
      <c r="BQ435" s="471">
        <v>6</v>
      </c>
      <c r="BR435" s="471">
        <v>4</v>
      </c>
      <c r="BS435" s="471">
        <v>0</v>
      </c>
      <c r="BT435" s="471">
        <v>0</v>
      </c>
      <c r="BU435" s="471">
        <v>0</v>
      </c>
      <c r="BV435" s="471">
        <v>0</v>
      </c>
      <c r="BW435" s="496">
        <v>101</v>
      </c>
      <c r="BX435" s="471">
        <v>52</v>
      </c>
      <c r="BY435" s="471">
        <v>20</v>
      </c>
      <c r="BZ435" s="471">
        <v>3</v>
      </c>
      <c r="CA435" s="471">
        <v>1</v>
      </c>
      <c r="CB435" s="471">
        <v>0</v>
      </c>
      <c r="CC435" s="471">
        <v>0</v>
      </c>
      <c r="CD435" s="471">
        <v>0</v>
      </c>
      <c r="CE435" s="471">
        <v>0</v>
      </c>
      <c r="CF435" s="496">
        <v>76</v>
      </c>
      <c r="CG435" s="33"/>
      <c r="CH435" s="33"/>
      <c r="CI435" s="33"/>
      <c r="CJ435" s="110"/>
      <c r="CK435" s="110"/>
      <c r="CL435" s="110"/>
      <c r="CM435" s="110"/>
      <c r="CN435" s="110"/>
      <c r="CO435" s="67"/>
      <c r="CP435" s="67"/>
      <c r="CQ435" s="67"/>
      <c r="CR435" s="67"/>
      <c r="CS435" s="67"/>
      <c r="CT435" s="67"/>
      <c r="CU435" s="67"/>
      <c r="CV435" s="67"/>
      <c r="CW435" s="67"/>
      <c r="CX435" s="67"/>
      <c r="CY435" s="67"/>
      <c r="CZ435" s="67"/>
      <c r="DA435" s="67"/>
      <c r="DB435" s="67"/>
      <c r="DC435" s="67"/>
      <c r="DD435" s="67"/>
      <c r="DE435" s="67"/>
      <c r="DF435" s="67"/>
      <c r="DG435" s="67"/>
      <c r="DH435" s="67"/>
      <c r="DI435" s="67"/>
      <c r="DJ435" s="67"/>
      <c r="DK435" s="67"/>
      <c r="DL435" s="67"/>
      <c r="DM435" s="67"/>
      <c r="DN435" s="67"/>
      <c r="DO435" s="67"/>
      <c r="DP435" s="67"/>
      <c r="DQ435" s="67"/>
      <c r="DR435" s="67"/>
      <c r="DS435" s="67"/>
      <c r="DT435" s="67"/>
      <c r="DU435" s="67"/>
      <c r="DV435" s="67"/>
      <c r="DW435" s="67"/>
      <c r="DX435" s="67"/>
      <c r="DY435" s="67"/>
      <c r="DZ435" s="67"/>
      <c r="EA435" s="67"/>
      <c r="EB435" s="67"/>
      <c r="EC435" s="67"/>
      <c r="ED435" s="67"/>
      <c r="EE435" s="67"/>
      <c r="EF435" s="67"/>
      <c r="EG435" s="67"/>
      <c r="EH435" s="67"/>
      <c r="EI435" s="67"/>
      <c r="EJ435" s="67"/>
      <c r="EK435" s="67"/>
      <c r="EL435" s="67"/>
      <c r="EM435" s="67"/>
      <c r="EN435" s="67"/>
      <c r="EO435" s="67"/>
      <c r="EP435" s="67"/>
      <c r="EQ435" s="67"/>
      <c r="ER435" s="67"/>
      <c r="ES435" s="67"/>
      <c r="ET435" s="67"/>
      <c r="EU435" s="67"/>
      <c r="EV435" s="67"/>
      <c r="EW435" s="67"/>
      <c r="EX435" s="67"/>
      <c r="EY435" s="67"/>
      <c r="EZ435" s="67"/>
      <c r="FA435" s="67"/>
      <c r="FB435" s="67"/>
      <c r="FC435" s="67"/>
      <c r="FD435" s="67"/>
      <c r="FE435" s="67"/>
      <c r="FF435" s="67"/>
      <c r="FG435" s="67"/>
      <c r="FH435" s="67"/>
      <c r="FI435" s="67"/>
      <c r="FJ435" s="67"/>
      <c r="FK435" s="67"/>
      <c r="FL435" s="67"/>
      <c r="FM435" s="67"/>
      <c r="FN435" s="67"/>
      <c r="FO435" s="67"/>
      <c r="FP435" s="67"/>
      <c r="FQ435" s="67"/>
      <c r="FR435" s="67"/>
      <c r="FS435" s="67"/>
      <c r="FT435" s="67"/>
      <c r="FU435" s="67"/>
      <c r="FV435" s="67"/>
      <c r="FW435" s="67"/>
      <c r="FX435" s="67"/>
      <c r="FY435" s="110"/>
      <c r="FZ435" s="110"/>
      <c r="GA435" s="110"/>
      <c r="GB435" s="110"/>
      <c r="GC435" s="110"/>
      <c r="GD435" s="110"/>
      <c r="GE435" s="110"/>
      <c r="GF435" s="110"/>
      <c r="GG435" s="110"/>
      <c r="GH435" s="110"/>
      <c r="GI435" s="110"/>
      <c r="GJ435" s="110"/>
      <c r="GK435" s="110"/>
      <c r="GL435" s="110"/>
      <c r="GM435" s="110"/>
      <c r="GN435" s="110"/>
      <c r="GO435" s="110"/>
      <c r="GP435" s="110"/>
      <c r="GQ435" s="110"/>
      <c r="GR435" s="110"/>
      <c r="GS435" s="110"/>
      <c r="GT435" s="110"/>
      <c r="GU435" s="110"/>
      <c r="GV435" s="110"/>
      <c r="GW435" s="110"/>
      <c r="GX435" s="110"/>
      <c r="GY435" s="110"/>
      <c r="GZ435" s="110"/>
      <c r="HA435" s="110"/>
      <c r="HB435" s="110"/>
      <c r="HC435" s="110"/>
      <c r="HD435" s="110"/>
      <c r="HE435" s="110"/>
      <c r="HF435" s="110"/>
      <c r="HG435" s="110"/>
      <c r="HH435" s="110"/>
      <c r="HI435" s="110"/>
      <c r="HJ435" s="110"/>
      <c r="HK435" s="242"/>
      <c r="HL435" s="242"/>
      <c r="HM435" s="242"/>
      <c r="HN435" s="242"/>
      <c r="HO435" s="242"/>
      <c r="HP435" s="242"/>
      <c r="HQ435" s="242"/>
    </row>
    <row r="436" spans="1:225" x14ac:dyDescent="0.2">
      <c r="A436" s="241" t="s">
        <v>261</v>
      </c>
      <c r="B436" s="476" t="s">
        <v>916</v>
      </c>
      <c r="C436" s="326" t="s">
        <v>640</v>
      </c>
      <c r="D436" s="279" t="s">
        <v>262</v>
      </c>
      <c r="E436" s="228"/>
      <c r="F436" s="471">
        <v>122</v>
      </c>
      <c r="G436" s="495"/>
      <c r="H436" s="471">
        <v>7</v>
      </c>
      <c r="I436" s="471">
        <v>37</v>
      </c>
      <c r="J436" s="471">
        <v>335</v>
      </c>
      <c r="K436" s="471">
        <v>77</v>
      </c>
      <c r="L436" s="471">
        <v>3</v>
      </c>
      <c r="M436" s="471">
        <v>5</v>
      </c>
      <c r="N436" s="471">
        <v>2</v>
      </c>
      <c r="O436" s="471">
        <v>0</v>
      </c>
      <c r="P436" s="471">
        <v>10</v>
      </c>
      <c r="Q436" s="471">
        <v>82</v>
      </c>
      <c r="R436" s="471">
        <v>639</v>
      </c>
      <c r="S436" s="471">
        <v>263</v>
      </c>
      <c r="T436" s="471">
        <v>0</v>
      </c>
      <c r="U436" s="471">
        <v>0</v>
      </c>
      <c r="V436" s="471">
        <v>0</v>
      </c>
      <c r="W436" s="471">
        <v>5</v>
      </c>
      <c r="X436" s="471">
        <v>2</v>
      </c>
      <c r="Y436" s="471">
        <v>505</v>
      </c>
      <c r="Z436" s="471">
        <v>7</v>
      </c>
      <c r="AA436" s="471">
        <v>2</v>
      </c>
      <c r="AB436" s="496">
        <v>2103</v>
      </c>
      <c r="AC436" s="488">
        <v>2</v>
      </c>
      <c r="AD436" s="488">
        <v>2</v>
      </c>
      <c r="AE436" s="471">
        <v>0</v>
      </c>
      <c r="AF436" s="471">
        <v>22</v>
      </c>
      <c r="AG436" s="471">
        <v>1</v>
      </c>
      <c r="AH436" s="471">
        <v>10</v>
      </c>
      <c r="AI436" s="471">
        <v>38</v>
      </c>
      <c r="AJ436" s="471">
        <v>0</v>
      </c>
      <c r="AK436" s="471">
        <v>0</v>
      </c>
      <c r="AL436" s="471">
        <v>11</v>
      </c>
      <c r="AM436" s="496">
        <v>82</v>
      </c>
      <c r="AN436" s="471">
        <v>0</v>
      </c>
      <c r="AO436" s="471">
        <v>22</v>
      </c>
      <c r="AP436" s="471">
        <v>1</v>
      </c>
      <c r="AQ436" s="471">
        <v>10</v>
      </c>
      <c r="AR436" s="471">
        <v>38</v>
      </c>
      <c r="AS436" s="471">
        <v>0</v>
      </c>
      <c r="AT436" s="471">
        <v>0</v>
      </c>
      <c r="AU436" s="471">
        <v>11</v>
      </c>
      <c r="AV436" s="496">
        <v>82</v>
      </c>
      <c r="AW436" s="471">
        <v>401</v>
      </c>
      <c r="AX436" s="471">
        <v>493</v>
      </c>
      <c r="AY436" s="471">
        <v>383</v>
      </c>
      <c r="AZ436" s="471">
        <v>144</v>
      </c>
      <c r="BA436" s="471">
        <v>109</v>
      </c>
      <c r="BB436" s="471">
        <v>19</v>
      </c>
      <c r="BC436" s="471">
        <v>9</v>
      </c>
      <c r="BD436" s="471">
        <v>0</v>
      </c>
      <c r="BE436" s="496">
        <v>1558</v>
      </c>
      <c r="BF436" s="471">
        <v>99</v>
      </c>
      <c r="BG436" s="471">
        <v>140</v>
      </c>
      <c r="BH436" s="471">
        <v>253</v>
      </c>
      <c r="BI436" s="471">
        <v>92</v>
      </c>
      <c r="BJ436" s="471">
        <v>42</v>
      </c>
      <c r="BK436" s="471">
        <v>8</v>
      </c>
      <c r="BL436" s="471">
        <v>5</v>
      </c>
      <c r="BM436" s="471">
        <v>0</v>
      </c>
      <c r="BN436" s="496">
        <v>639</v>
      </c>
      <c r="BO436" s="471">
        <v>401</v>
      </c>
      <c r="BP436" s="471">
        <v>515</v>
      </c>
      <c r="BQ436" s="471">
        <v>384</v>
      </c>
      <c r="BR436" s="471">
        <v>154</v>
      </c>
      <c r="BS436" s="471">
        <v>147</v>
      </c>
      <c r="BT436" s="471">
        <v>19</v>
      </c>
      <c r="BU436" s="471">
        <v>9</v>
      </c>
      <c r="BV436" s="471">
        <v>11</v>
      </c>
      <c r="BW436" s="496">
        <v>1640</v>
      </c>
      <c r="BX436" s="471">
        <v>99</v>
      </c>
      <c r="BY436" s="471">
        <v>162</v>
      </c>
      <c r="BZ436" s="471">
        <v>254</v>
      </c>
      <c r="CA436" s="471">
        <v>102</v>
      </c>
      <c r="CB436" s="471">
        <v>80</v>
      </c>
      <c r="CC436" s="471">
        <v>8</v>
      </c>
      <c r="CD436" s="471">
        <v>5</v>
      </c>
      <c r="CE436" s="471">
        <v>11</v>
      </c>
      <c r="CF436" s="496">
        <v>721</v>
      </c>
      <c r="CG436" s="33"/>
      <c r="CH436" s="33"/>
      <c r="CI436" s="33"/>
      <c r="CJ436" s="110"/>
      <c r="CK436" s="110"/>
      <c r="CL436" s="110"/>
      <c r="CM436" s="110"/>
      <c r="CN436" s="110"/>
      <c r="CO436" s="67"/>
      <c r="CP436" s="67"/>
      <c r="CQ436" s="67"/>
      <c r="CR436" s="67"/>
      <c r="CS436" s="67"/>
      <c r="CT436" s="67"/>
      <c r="CU436" s="67"/>
      <c r="CV436" s="67"/>
      <c r="CW436" s="67"/>
      <c r="CX436" s="67"/>
      <c r="CY436" s="67"/>
      <c r="CZ436" s="67"/>
      <c r="DA436" s="67"/>
      <c r="DB436" s="67"/>
      <c r="DC436" s="67"/>
      <c r="DD436" s="67"/>
      <c r="DE436" s="67"/>
      <c r="DF436" s="67"/>
      <c r="DG436" s="67"/>
      <c r="DH436" s="67"/>
      <c r="DI436" s="67"/>
      <c r="DJ436" s="67"/>
      <c r="DK436" s="67"/>
      <c r="DL436" s="67"/>
      <c r="DM436" s="67"/>
      <c r="DN436" s="67"/>
      <c r="DO436" s="67"/>
      <c r="DP436" s="67"/>
      <c r="DQ436" s="67"/>
      <c r="DR436" s="67"/>
      <c r="DS436" s="67"/>
      <c r="DT436" s="67"/>
      <c r="DU436" s="67"/>
      <c r="DV436" s="67"/>
      <c r="DW436" s="67"/>
      <c r="DX436" s="67"/>
      <c r="DY436" s="67"/>
      <c r="DZ436" s="67"/>
      <c r="EA436" s="67"/>
      <c r="EB436" s="67"/>
      <c r="EC436" s="67"/>
      <c r="ED436" s="67"/>
      <c r="EE436" s="67"/>
      <c r="EF436" s="67"/>
      <c r="EG436" s="67"/>
      <c r="EH436" s="67"/>
      <c r="EI436" s="67"/>
      <c r="EJ436" s="67"/>
      <c r="EK436" s="67"/>
      <c r="EL436" s="67"/>
      <c r="EM436" s="67"/>
      <c r="EN436" s="67"/>
      <c r="EO436" s="67"/>
      <c r="EP436" s="67"/>
      <c r="EQ436" s="67"/>
      <c r="ER436" s="67"/>
      <c r="ES436" s="67"/>
      <c r="ET436" s="67"/>
      <c r="EU436" s="67"/>
      <c r="EV436" s="67"/>
      <c r="EW436" s="67"/>
      <c r="EX436" s="67"/>
      <c r="EY436" s="67"/>
      <c r="EZ436" s="67"/>
      <c r="FA436" s="67"/>
      <c r="FB436" s="67"/>
      <c r="FC436" s="67"/>
      <c r="FD436" s="67"/>
      <c r="FE436" s="67"/>
      <c r="FF436" s="67"/>
      <c r="FG436" s="67"/>
      <c r="FH436" s="67"/>
      <c r="FI436" s="67"/>
      <c r="FJ436" s="67"/>
      <c r="FK436" s="67"/>
      <c r="FL436" s="67"/>
      <c r="FM436" s="67"/>
      <c r="FN436" s="67"/>
      <c r="FO436" s="67"/>
      <c r="FP436" s="67"/>
      <c r="FQ436" s="67"/>
      <c r="FR436" s="67"/>
      <c r="FS436" s="67"/>
      <c r="FT436" s="67"/>
      <c r="FU436" s="67"/>
      <c r="FV436" s="67"/>
      <c r="FW436" s="67"/>
      <c r="FX436" s="67"/>
      <c r="FY436" s="110"/>
      <c r="FZ436" s="110"/>
      <c r="GA436" s="110"/>
      <c r="GB436" s="110"/>
      <c r="GC436" s="110"/>
      <c r="GD436" s="110"/>
      <c r="GE436" s="110"/>
      <c r="GF436" s="110"/>
      <c r="GG436" s="110"/>
      <c r="GH436" s="110"/>
      <c r="GI436" s="110"/>
      <c r="GJ436" s="110"/>
      <c r="GK436" s="110"/>
      <c r="GL436" s="110"/>
      <c r="GM436" s="110"/>
      <c r="GN436" s="110"/>
      <c r="GO436" s="110"/>
      <c r="GP436" s="110"/>
      <c r="GQ436" s="110"/>
      <c r="GR436" s="110"/>
      <c r="GS436" s="110"/>
      <c r="GT436" s="110"/>
      <c r="GU436" s="110"/>
      <c r="GV436" s="110"/>
      <c r="GW436" s="110"/>
      <c r="GX436" s="110"/>
      <c r="GY436" s="110"/>
      <c r="GZ436" s="110"/>
      <c r="HA436" s="110"/>
      <c r="HB436" s="110"/>
      <c r="HC436" s="110"/>
      <c r="HD436" s="110"/>
      <c r="HE436" s="110"/>
      <c r="HF436" s="110"/>
      <c r="HG436" s="110"/>
      <c r="HH436" s="110"/>
      <c r="HI436" s="110"/>
      <c r="HJ436" s="110"/>
      <c r="HK436" s="242"/>
      <c r="HL436" s="242"/>
      <c r="HM436" s="242"/>
      <c r="HN436" s="242"/>
      <c r="HO436" s="242"/>
      <c r="HP436" s="242"/>
      <c r="HQ436" s="242"/>
    </row>
    <row r="437" spans="1:225" x14ac:dyDescent="0.2">
      <c r="A437" s="241" t="s">
        <v>263</v>
      </c>
      <c r="B437" s="476" t="s">
        <v>917</v>
      </c>
      <c r="C437" s="326" t="s">
        <v>782</v>
      </c>
      <c r="D437" s="279" t="s">
        <v>264</v>
      </c>
      <c r="E437" s="228"/>
      <c r="F437" s="471">
        <v>29</v>
      </c>
      <c r="G437" s="495"/>
      <c r="H437" s="471">
        <v>3</v>
      </c>
      <c r="I437" s="471">
        <v>52</v>
      </c>
      <c r="J437" s="471">
        <v>312</v>
      </c>
      <c r="K437" s="471">
        <v>10</v>
      </c>
      <c r="L437" s="471">
        <v>4</v>
      </c>
      <c r="M437" s="471">
        <v>8</v>
      </c>
      <c r="N437" s="471">
        <v>3</v>
      </c>
      <c r="O437" s="471">
        <v>1</v>
      </c>
      <c r="P437" s="471">
        <v>2</v>
      </c>
      <c r="Q437" s="471">
        <v>11</v>
      </c>
      <c r="R437" s="471">
        <v>1705</v>
      </c>
      <c r="S437" s="471">
        <v>433</v>
      </c>
      <c r="T437" s="471">
        <v>1</v>
      </c>
      <c r="U437" s="471">
        <v>0</v>
      </c>
      <c r="V437" s="471">
        <v>9</v>
      </c>
      <c r="W437" s="471">
        <v>20</v>
      </c>
      <c r="X437" s="471">
        <v>25</v>
      </c>
      <c r="Y437" s="471">
        <v>163</v>
      </c>
      <c r="Z437" s="471">
        <v>1</v>
      </c>
      <c r="AA437" s="471">
        <v>5</v>
      </c>
      <c r="AB437" s="496">
        <v>2797</v>
      </c>
      <c r="AC437" s="488">
        <v>1</v>
      </c>
      <c r="AD437" s="488">
        <v>1</v>
      </c>
      <c r="AE437" s="471">
        <v>0</v>
      </c>
      <c r="AF437" s="471">
        <v>0</v>
      </c>
      <c r="AG437" s="471">
        <v>0</v>
      </c>
      <c r="AH437" s="471">
        <v>6</v>
      </c>
      <c r="AI437" s="471">
        <v>1</v>
      </c>
      <c r="AJ437" s="471">
        <v>0</v>
      </c>
      <c r="AK437" s="471">
        <v>0</v>
      </c>
      <c r="AL437" s="471">
        <v>4</v>
      </c>
      <c r="AM437" s="496">
        <v>11</v>
      </c>
      <c r="AN437" s="471">
        <v>0</v>
      </c>
      <c r="AO437" s="471">
        <v>0</v>
      </c>
      <c r="AP437" s="471">
        <v>0</v>
      </c>
      <c r="AQ437" s="471">
        <v>6</v>
      </c>
      <c r="AR437" s="471">
        <v>1</v>
      </c>
      <c r="AS437" s="471">
        <v>0</v>
      </c>
      <c r="AT437" s="471">
        <v>0</v>
      </c>
      <c r="AU437" s="471">
        <v>4</v>
      </c>
      <c r="AV437" s="496">
        <v>11</v>
      </c>
      <c r="AW437" s="471">
        <v>536</v>
      </c>
      <c r="AX437" s="471">
        <v>125</v>
      </c>
      <c r="AY437" s="471">
        <v>466</v>
      </c>
      <c r="AZ437" s="471">
        <v>919</v>
      </c>
      <c r="BA437" s="471">
        <v>288</v>
      </c>
      <c r="BB437" s="471">
        <v>30</v>
      </c>
      <c r="BC437" s="471">
        <v>3</v>
      </c>
      <c r="BD437" s="471">
        <v>25</v>
      </c>
      <c r="BE437" s="496">
        <v>2392</v>
      </c>
      <c r="BF437" s="471">
        <v>539</v>
      </c>
      <c r="BG437" s="471">
        <v>96</v>
      </c>
      <c r="BH437" s="471">
        <v>272</v>
      </c>
      <c r="BI437" s="471">
        <v>549</v>
      </c>
      <c r="BJ437" s="471">
        <v>206</v>
      </c>
      <c r="BK437" s="471">
        <v>17</v>
      </c>
      <c r="BL437" s="471">
        <v>1</v>
      </c>
      <c r="BM437" s="471">
        <v>25</v>
      </c>
      <c r="BN437" s="496">
        <v>1705</v>
      </c>
      <c r="BO437" s="471">
        <v>536</v>
      </c>
      <c r="BP437" s="471">
        <v>125</v>
      </c>
      <c r="BQ437" s="471">
        <v>466</v>
      </c>
      <c r="BR437" s="471">
        <v>925</v>
      </c>
      <c r="BS437" s="471">
        <v>289</v>
      </c>
      <c r="BT437" s="471">
        <v>30</v>
      </c>
      <c r="BU437" s="471">
        <v>3</v>
      </c>
      <c r="BV437" s="471">
        <v>29</v>
      </c>
      <c r="BW437" s="496">
        <v>2403</v>
      </c>
      <c r="BX437" s="471">
        <v>539</v>
      </c>
      <c r="BY437" s="471">
        <v>96</v>
      </c>
      <c r="BZ437" s="471">
        <v>272</v>
      </c>
      <c r="CA437" s="471">
        <v>555</v>
      </c>
      <c r="CB437" s="471">
        <v>207</v>
      </c>
      <c r="CC437" s="471">
        <v>17</v>
      </c>
      <c r="CD437" s="471">
        <v>1</v>
      </c>
      <c r="CE437" s="471">
        <v>29</v>
      </c>
      <c r="CF437" s="496">
        <v>1716</v>
      </c>
      <c r="CG437" s="33"/>
      <c r="CH437" s="33"/>
      <c r="CI437" s="33"/>
      <c r="CJ437" s="110"/>
      <c r="CK437" s="110"/>
      <c r="CL437" s="110"/>
      <c r="CM437" s="110"/>
      <c r="CN437" s="110"/>
      <c r="CO437" s="67"/>
      <c r="CP437" s="67"/>
      <c r="CQ437" s="67"/>
      <c r="CR437" s="67"/>
      <c r="CS437" s="67"/>
      <c r="CT437" s="67"/>
      <c r="CU437" s="67"/>
      <c r="CV437" s="67"/>
      <c r="CW437" s="67"/>
      <c r="CX437" s="67"/>
      <c r="CY437" s="67"/>
      <c r="CZ437" s="67"/>
      <c r="DA437" s="67"/>
      <c r="DB437" s="67"/>
      <c r="DC437" s="67"/>
      <c r="DD437" s="67"/>
      <c r="DE437" s="67"/>
      <c r="DF437" s="67"/>
      <c r="DG437" s="67"/>
      <c r="DH437" s="67"/>
      <c r="DI437" s="67"/>
      <c r="DJ437" s="67"/>
      <c r="DK437" s="67"/>
      <c r="DL437" s="67"/>
      <c r="DM437" s="67"/>
      <c r="DN437" s="67"/>
      <c r="DO437" s="67"/>
      <c r="DP437" s="67"/>
      <c r="DQ437" s="67"/>
      <c r="DR437" s="67"/>
      <c r="DS437" s="67"/>
      <c r="DT437" s="67"/>
      <c r="DU437" s="67"/>
      <c r="DV437" s="67"/>
      <c r="DW437" s="67"/>
      <c r="DX437" s="67"/>
      <c r="DY437" s="67"/>
      <c r="DZ437" s="67"/>
      <c r="EA437" s="67"/>
      <c r="EB437" s="67"/>
      <c r="EC437" s="67"/>
      <c r="ED437" s="67"/>
      <c r="EE437" s="67"/>
      <c r="EF437" s="67"/>
      <c r="EG437" s="67"/>
      <c r="EH437" s="67"/>
      <c r="EI437" s="67"/>
      <c r="EJ437" s="67"/>
      <c r="EK437" s="67"/>
      <c r="EL437" s="67"/>
      <c r="EM437" s="67"/>
      <c r="EN437" s="67"/>
      <c r="EO437" s="67"/>
      <c r="EP437" s="67"/>
      <c r="EQ437" s="67"/>
      <c r="ER437" s="67"/>
      <c r="ES437" s="67"/>
      <c r="ET437" s="67"/>
      <c r="EU437" s="67"/>
      <c r="EV437" s="67"/>
      <c r="EW437" s="67"/>
      <c r="EX437" s="67"/>
      <c r="EY437" s="67"/>
      <c r="EZ437" s="67"/>
      <c r="FA437" s="67"/>
      <c r="FB437" s="67"/>
      <c r="FC437" s="67"/>
      <c r="FD437" s="67"/>
      <c r="FE437" s="67"/>
      <c r="FF437" s="67"/>
      <c r="FG437" s="67"/>
      <c r="FH437" s="67"/>
      <c r="FI437" s="67"/>
      <c r="FJ437" s="67"/>
      <c r="FK437" s="67"/>
      <c r="FL437" s="67"/>
      <c r="FM437" s="67"/>
      <c r="FN437" s="67"/>
      <c r="FO437" s="67"/>
      <c r="FP437" s="67"/>
      <c r="FQ437" s="67"/>
      <c r="FR437" s="67"/>
      <c r="FS437" s="67"/>
      <c r="FT437" s="67"/>
      <c r="FU437" s="67"/>
      <c r="FV437" s="67"/>
      <c r="FW437" s="67"/>
      <c r="FX437" s="67"/>
      <c r="FY437" s="110"/>
      <c r="FZ437" s="110"/>
      <c r="GA437" s="110"/>
      <c r="GB437" s="110"/>
      <c r="GC437" s="110"/>
      <c r="GD437" s="110"/>
      <c r="GE437" s="110"/>
      <c r="GF437" s="110"/>
      <c r="GG437" s="110"/>
      <c r="GH437" s="110"/>
      <c r="GI437" s="110"/>
      <c r="GJ437" s="110"/>
      <c r="GK437" s="110"/>
      <c r="GL437" s="110"/>
      <c r="GM437" s="110"/>
      <c r="GN437" s="110"/>
      <c r="GO437" s="110"/>
      <c r="GP437" s="110"/>
      <c r="GQ437" s="110"/>
      <c r="GR437" s="110"/>
      <c r="GS437" s="110"/>
      <c r="GT437" s="110"/>
      <c r="GU437" s="110"/>
      <c r="GV437" s="110"/>
      <c r="GW437" s="110"/>
      <c r="GX437" s="110"/>
      <c r="GY437" s="110"/>
      <c r="GZ437" s="110"/>
      <c r="HA437" s="110"/>
      <c r="HB437" s="110"/>
      <c r="HC437" s="110"/>
      <c r="HD437" s="110"/>
      <c r="HE437" s="110"/>
      <c r="HF437" s="110"/>
      <c r="HG437" s="110"/>
      <c r="HH437" s="110"/>
      <c r="HI437" s="110"/>
      <c r="HJ437" s="110"/>
      <c r="HK437" s="242"/>
      <c r="HL437" s="242"/>
      <c r="HM437" s="242"/>
      <c r="HN437" s="242"/>
      <c r="HO437" s="242"/>
      <c r="HP437" s="242"/>
      <c r="HQ437" s="242"/>
    </row>
    <row r="438" spans="1:225" x14ac:dyDescent="0.2">
      <c r="A438" s="241" t="s">
        <v>265</v>
      </c>
      <c r="B438" s="476" t="s">
        <v>918</v>
      </c>
      <c r="C438" s="326" t="s">
        <v>640</v>
      </c>
      <c r="D438" s="279" t="s">
        <v>266</v>
      </c>
      <c r="E438" s="228"/>
      <c r="F438" s="471">
        <v>0</v>
      </c>
      <c r="G438" s="495"/>
      <c r="H438" s="471">
        <v>2</v>
      </c>
      <c r="I438" s="471">
        <v>11</v>
      </c>
      <c r="J438" s="471">
        <v>271</v>
      </c>
      <c r="K438" s="471">
        <v>3</v>
      </c>
      <c r="L438" s="471">
        <v>1</v>
      </c>
      <c r="M438" s="471">
        <v>1</v>
      </c>
      <c r="N438" s="471">
        <v>0</v>
      </c>
      <c r="O438" s="471">
        <v>0</v>
      </c>
      <c r="P438" s="471">
        <v>6</v>
      </c>
      <c r="Q438" s="471">
        <v>2333</v>
      </c>
      <c r="R438" s="471">
        <v>254</v>
      </c>
      <c r="S438" s="471">
        <v>0</v>
      </c>
      <c r="T438" s="471">
        <v>0</v>
      </c>
      <c r="U438" s="471">
        <v>0</v>
      </c>
      <c r="V438" s="471">
        <v>1</v>
      </c>
      <c r="W438" s="471">
        <v>0</v>
      </c>
      <c r="X438" s="471">
        <v>1</v>
      </c>
      <c r="Y438" s="471">
        <v>846</v>
      </c>
      <c r="Z438" s="471">
        <v>8</v>
      </c>
      <c r="AA438" s="471">
        <v>0</v>
      </c>
      <c r="AB438" s="496">
        <v>3738</v>
      </c>
      <c r="AC438" s="488">
        <v>1</v>
      </c>
      <c r="AD438" s="488">
        <v>1</v>
      </c>
      <c r="AE438" s="471">
        <v>1777</v>
      </c>
      <c r="AF438" s="471">
        <v>322</v>
      </c>
      <c r="AG438" s="471">
        <v>19</v>
      </c>
      <c r="AH438" s="471">
        <v>125</v>
      </c>
      <c r="AI438" s="471">
        <v>60</v>
      </c>
      <c r="AJ438" s="471">
        <v>27</v>
      </c>
      <c r="AK438" s="471">
        <v>1</v>
      </c>
      <c r="AL438" s="471">
        <v>2</v>
      </c>
      <c r="AM438" s="496">
        <v>2333</v>
      </c>
      <c r="AN438" s="471">
        <v>1777</v>
      </c>
      <c r="AO438" s="471">
        <v>322</v>
      </c>
      <c r="AP438" s="471">
        <v>19</v>
      </c>
      <c r="AQ438" s="471">
        <v>125</v>
      </c>
      <c r="AR438" s="471">
        <v>60</v>
      </c>
      <c r="AS438" s="471">
        <v>27</v>
      </c>
      <c r="AT438" s="471">
        <v>1</v>
      </c>
      <c r="AU438" s="471">
        <v>2</v>
      </c>
      <c r="AV438" s="496">
        <v>2333</v>
      </c>
      <c r="AW438" s="471">
        <v>42</v>
      </c>
      <c r="AX438" s="471">
        <v>117</v>
      </c>
      <c r="AY438" s="471">
        <v>113</v>
      </c>
      <c r="AZ438" s="471">
        <v>94</v>
      </c>
      <c r="BA438" s="471">
        <v>53</v>
      </c>
      <c r="BB438" s="471">
        <v>26</v>
      </c>
      <c r="BC438" s="471">
        <v>5</v>
      </c>
      <c r="BD438" s="471">
        <v>0</v>
      </c>
      <c r="BE438" s="496">
        <v>450</v>
      </c>
      <c r="BF438" s="471">
        <v>16</v>
      </c>
      <c r="BG438" s="471">
        <v>83</v>
      </c>
      <c r="BH438" s="471">
        <v>67</v>
      </c>
      <c r="BI438" s="471">
        <v>41</v>
      </c>
      <c r="BJ438" s="471">
        <v>31</v>
      </c>
      <c r="BK438" s="471">
        <v>15</v>
      </c>
      <c r="BL438" s="471">
        <v>1</v>
      </c>
      <c r="BM438" s="471">
        <v>0</v>
      </c>
      <c r="BN438" s="496">
        <v>254</v>
      </c>
      <c r="BO438" s="471">
        <v>1819</v>
      </c>
      <c r="BP438" s="471">
        <v>439</v>
      </c>
      <c r="BQ438" s="471">
        <v>132</v>
      </c>
      <c r="BR438" s="471">
        <v>219</v>
      </c>
      <c r="BS438" s="471">
        <v>113</v>
      </c>
      <c r="BT438" s="471">
        <v>53</v>
      </c>
      <c r="BU438" s="471">
        <v>6</v>
      </c>
      <c r="BV438" s="471">
        <v>2</v>
      </c>
      <c r="BW438" s="496">
        <v>2783</v>
      </c>
      <c r="BX438" s="471">
        <v>1793</v>
      </c>
      <c r="BY438" s="471">
        <v>405</v>
      </c>
      <c r="BZ438" s="471">
        <v>86</v>
      </c>
      <c r="CA438" s="471">
        <v>166</v>
      </c>
      <c r="CB438" s="471">
        <v>91</v>
      </c>
      <c r="CC438" s="471">
        <v>42</v>
      </c>
      <c r="CD438" s="471">
        <v>2</v>
      </c>
      <c r="CE438" s="471">
        <v>2</v>
      </c>
      <c r="CF438" s="496">
        <v>2587</v>
      </c>
      <c r="CG438" s="33"/>
      <c r="CH438" s="33"/>
      <c r="CI438" s="33"/>
      <c r="CJ438" s="110"/>
      <c r="CK438" s="110"/>
      <c r="CL438" s="110"/>
      <c r="CM438" s="110"/>
      <c r="CN438" s="110"/>
      <c r="CO438" s="67"/>
      <c r="CP438" s="67"/>
      <c r="CQ438" s="67"/>
      <c r="CR438" s="67"/>
      <c r="CS438" s="67"/>
      <c r="CT438" s="67"/>
      <c r="CU438" s="67"/>
      <c r="CV438" s="67"/>
      <c r="CW438" s="67"/>
      <c r="CX438" s="67"/>
      <c r="CY438" s="67"/>
      <c r="CZ438" s="67"/>
      <c r="DA438" s="67"/>
      <c r="DB438" s="67"/>
      <c r="DC438" s="67"/>
      <c r="DD438" s="67"/>
      <c r="DE438" s="67"/>
      <c r="DF438" s="67"/>
      <c r="DG438" s="67"/>
      <c r="DH438" s="67"/>
      <c r="DI438" s="67"/>
      <c r="DJ438" s="67"/>
      <c r="DK438" s="67"/>
      <c r="DL438" s="67"/>
      <c r="DM438" s="67"/>
      <c r="DN438" s="67"/>
      <c r="DO438" s="67"/>
      <c r="DP438" s="67"/>
      <c r="DQ438" s="67"/>
      <c r="DR438" s="67"/>
      <c r="DS438" s="67"/>
      <c r="DT438" s="67"/>
      <c r="DU438" s="67"/>
      <c r="DV438" s="67"/>
      <c r="DW438" s="67"/>
      <c r="DX438" s="67"/>
      <c r="DY438" s="67"/>
      <c r="DZ438" s="67"/>
      <c r="EA438" s="67"/>
      <c r="EB438" s="67"/>
      <c r="EC438" s="67"/>
      <c r="ED438" s="67"/>
      <c r="EE438" s="67"/>
      <c r="EF438" s="67"/>
      <c r="EG438" s="67"/>
      <c r="EH438" s="67"/>
      <c r="EI438" s="67"/>
      <c r="EJ438" s="67"/>
      <c r="EK438" s="67"/>
      <c r="EL438" s="67"/>
      <c r="EM438" s="67"/>
      <c r="EN438" s="67"/>
      <c r="EO438" s="67"/>
      <c r="EP438" s="67"/>
      <c r="EQ438" s="67"/>
      <c r="ER438" s="67"/>
      <c r="ES438" s="67"/>
      <c r="ET438" s="67"/>
      <c r="EU438" s="67"/>
      <c r="EV438" s="67"/>
      <c r="EW438" s="67"/>
      <c r="EX438" s="67"/>
      <c r="EY438" s="67"/>
      <c r="EZ438" s="67"/>
      <c r="FA438" s="67"/>
      <c r="FB438" s="67"/>
      <c r="FC438" s="67"/>
      <c r="FD438" s="67"/>
      <c r="FE438" s="67"/>
      <c r="FF438" s="67"/>
      <c r="FG438" s="67"/>
      <c r="FH438" s="67"/>
      <c r="FI438" s="67"/>
      <c r="FJ438" s="67"/>
      <c r="FK438" s="67"/>
      <c r="FL438" s="67"/>
      <c r="FM438" s="67"/>
      <c r="FN438" s="67"/>
      <c r="FO438" s="67"/>
      <c r="FP438" s="67"/>
      <c r="FQ438" s="67"/>
      <c r="FR438" s="67"/>
      <c r="FS438" s="67"/>
      <c r="FT438" s="67"/>
      <c r="FU438" s="67"/>
      <c r="FV438" s="67"/>
      <c r="FW438" s="67"/>
      <c r="FX438" s="67"/>
      <c r="FY438" s="110"/>
      <c r="FZ438" s="110"/>
      <c r="GA438" s="110"/>
      <c r="GB438" s="110"/>
      <c r="GC438" s="110"/>
      <c r="GD438" s="110"/>
      <c r="GE438" s="110"/>
      <c r="GF438" s="110"/>
      <c r="GG438" s="110"/>
      <c r="GH438" s="110"/>
      <c r="GI438" s="110"/>
      <c r="GJ438" s="110"/>
      <c r="GK438" s="110"/>
      <c r="GL438" s="110"/>
      <c r="GM438" s="110"/>
      <c r="GN438" s="110"/>
      <c r="GO438" s="110"/>
      <c r="GP438" s="110"/>
      <c r="GQ438" s="110"/>
      <c r="GR438" s="110"/>
      <c r="GS438" s="110"/>
      <c r="GT438" s="110"/>
      <c r="GU438" s="110"/>
      <c r="GV438" s="110"/>
      <c r="GW438" s="110"/>
      <c r="GX438" s="110"/>
      <c r="GY438" s="110"/>
      <c r="GZ438" s="110"/>
      <c r="HA438" s="110"/>
      <c r="HB438" s="110"/>
      <c r="HC438" s="110"/>
      <c r="HD438" s="110"/>
      <c r="HE438" s="110"/>
      <c r="HF438" s="110"/>
      <c r="HG438" s="110"/>
      <c r="HH438" s="110"/>
      <c r="HI438" s="110"/>
      <c r="HJ438" s="110"/>
      <c r="HK438" s="242"/>
      <c r="HL438" s="242"/>
      <c r="HM438" s="242"/>
      <c r="HN438" s="242"/>
      <c r="HO438" s="242"/>
      <c r="HP438" s="242"/>
      <c r="HQ438" s="242"/>
    </row>
    <row r="439" spans="1:225" x14ac:dyDescent="0.2">
      <c r="A439" s="241" t="s">
        <v>267</v>
      </c>
      <c r="B439" s="476" t="s">
        <v>919</v>
      </c>
      <c r="C439" s="326" t="s">
        <v>784</v>
      </c>
      <c r="D439" s="279" t="s">
        <v>920</v>
      </c>
      <c r="E439" s="228"/>
      <c r="F439" s="471">
        <v>80</v>
      </c>
      <c r="G439" s="495"/>
      <c r="H439" s="471">
        <v>6</v>
      </c>
      <c r="I439" s="471">
        <v>68</v>
      </c>
      <c r="J439" s="471">
        <v>231</v>
      </c>
      <c r="K439" s="471">
        <v>4</v>
      </c>
      <c r="L439" s="471">
        <v>3</v>
      </c>
      <c r="M439" s="471">
        <v>3</v>
      </c>
      <c r="N439" s="471">
        <v>0</v>
      </c>
      <c r="O439" s="471">
        <v>0</v>
      </c>
      <c r="P439" s="471">
        <v>2</v>
      </c>
      <c r="Q439" s="471">
        <v>0</v>
      </c>
      <c r="R439" s="471">
        <v>110</v>
      </c>
      <c r="S439" s="471">
        <v>0</v>
      </c>
      <c r="T439" s="471">
        <v>0</v>
      </c>
      <c r="U439" s="471">
        <v>1</v>
      </c>
      <c r="V439" s="471">
        <v>39</v>
      </c>
      <c r="W439" s="471">
        <v>34</v>
      </c>
      <c r="X439" s="471">
        <v>1</v>
      </c>
      <c r="Y439" s="471">
        <v>480</v>
      </c>
      <c r="Z439" s="471">
        <v>0</v>
      </c>
      <c r="AA439" s="471">
        <v>6</v>
      </c>
      <c r="AB439" s="496">
        <v>1068</v>
      </c>
      <c r="AC439" s="488">
        <v>1</v>
      </c>
      <c r="AD439" s="488">
        <v>1</v>
      </c>
      <c r="AE439" s="471">
        <v>0</v>
      </c>
      <c r="AF439" s="471">
        <v>0</v>
      </c>
      <c r="AG439" s="471">
        <v>0</v>
      </c>
      <c r="AH439" s="471">
        <v>0</v>
      </c>
      <c r="AI439" s="471">
        <v>0</v>
      </c>
      <c r="AJ439" s="471">
        <v>0</v>
      </c>
      <c r="AK439" s="471">
        <v>0</v>
      </c>
      <c r="AL439" s="471">
        <v>0</v>
      </c>
      <c r="AM439" s="496">
        <v>0</v>
      </c>
      <c r="AN439" s="471">
        <v>0</v>
      </c>
      <c r="AO439" s="471">
        <v>0</v>
      </c>
      <c r="AP439" s="471">
        <v>0</v>
      </c>
      <c r="AQ439" s="471">
        <v>0</v>
      </c>
      <c r="AR439" s="471">
        <v>0</v>
      </c>
      <c r="AS439" s="471">
        <v>0</v>
      </c>
      <c r="AT439" s="471">
        <v>0</v>
      </c>
      <c r="AU439" s="471">
        <v>0</v>
      </c>
      <c r="AV439" s="496">
        <v>0</v>
      </c>
      <c r="AW439" s="471">
        <v>93</v>
      </c>
      <c r="AX439" s="471">
        <v>41</v>
      </c>
      <c r="AY439" s="471">
        <v>10</v>
      </c>
      <c r="AZ439" s="471">
        <v>8</v>
      </c>
      <c r="BA439" s="471">
        <v>1</v>
      </c>
      <c r="BB439" s="471">
        <v>0</v>
      </c>
      <c r="BC439" s="471">
        <v>0</v>
      </c>
      <c r="BD439" s="471">
        <v>0</v>
      </c>
      <c r="BE439" s="496">
        <v>153</v>
      </c>
      <c r="BF439" s="471">
        <v>69</v>
      </c>
      <c r="BG439" s="471">
        <v>28</v>
      </c>
      <c r="BH439" s="471">
        <v>9</v>
      </c>
      <c r="BI439" s="471">
        <v>3</v>
      </c>
      <c r="BJ439" s="471">
        <v>1</v>
      </c>
      <c r="BK439" s="471">
        <v>0</v>
      </c>
      <c r="BL439" s="471">
        <v>0</v>
      </c>
      <c r="BM439" s="471">
        <v>0</v>
      </c>
      <c r="BN439" s="496">
        <v>110</v>
      </c>
      <c r="BO439" s="471">
        <v>93</v>
      </c>
      <c r="BP439" s="471">
        <v>41</v>
      </c>
      <c r="BQ439" s="471">
        <v>10</v>
      </c>
      <c r="BR439" s="471">
        <v>8</v>
      </c>
      <c r="BS439" s="471">
        <v>1</v>
      </c>
      <c r="BT439" s="471">
        <v>0</v>
      </c>
      <c r="BU439" s="471">
        <v>0</v>
      </c>
      <c r="BV439" s="471">
        <v>0</v>
      </c>
      <c r="BW439" s="496">
        <v>153</v>
      </c>
      <c r="BX439" s="471">
        <v>69</v>
      </c>
      <c r="BY439" s="471">
        <v>28</v>
      </c>
      <c r="BZ439" s="471">
        <v>9</v>
      </c>
      <c r="CA439" s="471">
        <v>3</v>
      </c>
      <c r="CB439" s="471">
        <v>1</v>
      </c>
      <c r="CC439" s="471">
        <v>0</v>
      </c>
      <c r="CD439" s="471">
        <v>0</v>
      </c>
      <c r="CE439" s="471">
        <v>0</v>
      </c>
      <c r="CF439" s="496">
        <v>110</v>
      </c>
      <c r="CG439" s="33"/>
      <c r="CH439" s="33"/>
      <c r="CI439" s="33"/>
      <c r="CJ439" s="110"/>
      <c r="CK439" s="110"/>
      <c r="CL439" s="110"/>
      <c r="CM439" s="110"/>
      <c r="CN439" s="110"/>
      <c r="CO439" s="67"/>
      <c r="CP439" s="67"/>
      <c r="CQ439" s="67"/>
      <c r="CR439" s="67"/>
      <c r="CS439" s="67"/>
      <c r="CT439" s="67"/>
      <c r="CU439" s="67"/>
      <c r="CV439" s="67"/>
      <c r="CW439" s="67"/>
      <c r="CX439" s="67"/>
      <c r="CY439" s="67"/>
      <c r="CZ439" s="67"/>
      <c r="DA439" s="67"/>
      <c r="DB439" s="67"/>
      <c r="DC439" s="67"/>
      <c r="DD439" s="67"/>
      <c r="DE439" s="67"/>
      <c r="DF439" s="67"/>
      <c r="DG439" s="67"/>
      <c r="DH439" s="67"/>
      <c r="DI439" s="67"/>
      <c r="DJ439" s="67"/>
      <c r="DK439" s="67"/>
      <c r="DL439" s="67"/>
      <c r="DM439" s="67"/>
      <c r="DN439" s="67"/>
      <c r="DO439" s="67"/>
      <c r="DP439" s="67"/>
      <c r="DQ439" s="67"/>
      <c r="DR439" s="67"/>
      <c r="DS439" s="67"/>
      <c r="DT439" s="67"/>
      <c r="DU439" s="67"/>
      <c r="DV439" s="67"/>
      <c r="DW439" s="67"/>
      <c r="DX439" s="67"/>
      <c r="DY439" s="67"/>
      <c r="DZ439" s="67"/>
      <c r="EA439" s="67"/>
      <c r="EB439" s="67"/>
      <c r="EC439" s="67"/>
      <c r="ED439" s="67"/>
      <c r="EE439" s="67"/>
      <c r="EF439" s="67"/>
      <c r="EG439" s="67"/>
      <c r="EH439" s="67"/>
      <c r="EI439" s="67"/>
      <c r="EJ439" s="67"/>
      <c r="EK439" s="67"/>
      <c r="EL439" s="67"/>
      <c r="EM439" s="67"/>
      <c r="EN439" s="67"/>
      <c r="EO439" s="67"/>
      <c r="EP439" s="67"/>
      <c r="EQ439" s="67"/>
      <c r="ER439" s="67"/>
      <c r="ES439" s="67"/>
      <c r="ET439" s="67"/>
      <c r="EU439" s="67"/>
      <c r="EV439" s="67"/>
      <c r="EW439" s="67"/>
      <c r="EX439" s="67"/>
      <c r="EY439" s="67"/>
      <c r="EZ439" s="67"/>
      <c r="FA439" s="67"/>
      <c r="FB439" s="67"/>
      <c r="FC439" s="67"/>
      <c r="FD439" s="67"/>
      <c r="FE439" s="67"/>
      <c r="FF439" s="67"/>
      <c r="FG439" s="67"/>
      <c r="FH439" s="67"/>
      <c r="FI439" s="67"/>
      <c r="FJ439" s="67"/>
      <c r="FK439" s="67"/>
      <c r="FL439" s="67"/>
      <c r="FM439" s="67"/>
      <c r="FN439" s="67"/>
      <c r="FO439" s="67"/>
      <c r="FP439" s="67"/>
      <c r="FQ439" s="67"/>
      <c r="FR439" s="67"/>
      <c r="FS439" s="67"/>
      <c r="FT439" s="67"/>
      <c r="FU439" s="67"/>
      <c r="FV439" s="67"/>
      <c r="FW439" s="67"/>
      <c r="FX439" s="67"/>
      <c r="FY439" s="110"/>
      <c r="FZ439" s="110"/>
      <c r="GA439" s="110"/>
      <c r="GB439" s="110"/>
      <c r="GC439" s="110"/>
      <c r="GD439" s="110"/>
      <c r="GE439" s="110"/>
      <c r="GF439" s="110"/>
      <c r="GG439" s="110"/>
      <c r="GH439" s="110"/>
      <c r="GI439" s="110"/>
      <c r="GJ439" s="110"/>
      <c r="GK439" s="110"/>
      <c r="GL439" s="110"/>
      <c r="GM439" s="110"/>
      <c r="GN439" s="110"/>
      <c r="GO439" s="110"/>
      <c r="GP439" s="110"/>
      <c r="GQ439" s="110"/>
      <c r="GR439" s="110"/>
      <c r="GS439" s="110"/>
      <c r="GT439" s="110"/>
      <c r="GU439" s="110"/>
      <c r="GV439" s="110"/>
      <c r="GW439" s="110"/>
      <c r="GX439" s="110"/>
      <c r="GY439" s="110"/>
      <c r="GZ439" s="110"/>
      <c r="HA439" s="110"/>
      <c r="HB439" s="110"/>
      <c r="HC439" s="110"/>
      <c r="HD439" s="110"/>
      <c r="HE439" s="110"/>
      <c r="HF439" s="110"/>
      <c r="HG439" s="110"/>
      <c r="HH439" s="110"/>
      <c r="HI439" s="110"/>
      <c r="HJ439" s="110"/>
      <c r="HK439" s="242"/>
      <c r="HL439" s="242"/>
      <c r="HM439" s="242"/>
      <c r="HN439" s="242"/>
      <c r="HO439" s="242"/>
      <c r="HP439" s="242"/>
      <c r="HQ439" s="242"/>
    </row>
    <row r="440" spans="1:225" x14ac:dyDescent="0.2">
      <c r="A440" s="241" t="s">
        <v>268</v>
      </c>
      <c r="B440" s="476" t="s">
        <v>921</v>
      </c>
      <c r="C440" s="326" t="s">
        <v>794</v>
      </c>
      <c r="D440" s="279" t="s">
        <v>269</v>
      </c>
      <c r="E440" s="228"/>
      <c r="F440" s="471">
        <v>117</v>
      </c>
      <c r="G440" s="495"/>
      <c r="H440" s="471">
        <v>3</v>
      </c>
      <c r="I440" s="471">
        <v>75</v>
      </c>
      <c r="J440" s="471">
        <v>202</v>
      </c>
      <c r="K440" s="471">
        <v>2</v>
      </c>
      <c r="L440" s="471">
        <v>3</v>
      </c>
      <c r="M440" s="471">
        <v>14</v>
      </c>
      <c r="N440" s="471">
        <v>0</v>
      </c>
      <c r="O440" s="471">
        <v>0</v>
      </c>
      <c r="P440" s="471">
        <v>2</v>
      </c>
      <c r="Q440" s="471">
        <v>0</v>
      </c>
      <c r="R440" s="471">
        <v>58</v>
      </c>
      <c r="S440" s="471">
        <v>834</v>
      </c>
      <c r="T440" s="471">
        <v>3</v>
      </c>
      <c r="U440" s="471">
        <v>0</v>
      </c>
      <c r="V440" s="471">
        <v>25</v>
      </c>
      <c r="W440" s="471">
        <v>9</v>
      </c>
      <c r="X440" s="471">
        <v>38</v>
      </c>
      <c r="Y440" s="471">
        <v>230</v>
      </c>
      <c r="Z440" s="471">
        <v>0</v>
      </c>
      <c r="AA440" s="471">
        <v>79</v>
      </c>
      <c r="AB440" s="496">
        <v>1694</v>
      </c>
      <c r="AC440" s="488">
        <v>2</v>
      </c>
      <c r="AD440" s="488">
        <v>2</v>
      </c>
      <c r="AE440" s="471">
        <v>0</v>
      </c>
      <c r="AF440" s="471">
        <v>0</v>
      </c>
      <c r="AG440" s="471">
        <v>0</v>
      </c>
      <c r="AH440" s="471">
        <v>0</v>
      </c>
      <c r="AI440" s="471">
        <v>0</v>
      </c>
      <c r="AJ440" s="471">
        <v>0</v>
      </c>
      <c r="AK440" s="471">
        <v>0</v>
      </c>
      <c r="AL440" s="471">
        <v>0</v>
      </c>
      <c r="AM440" s="496">
        <v>0</v>
      </c>
      <c r="AN440" s="471">
        <v>0</v>
      </c>
      <c r="AO440" s="471">
        <v>0</v>
      </c>
      <c r="AP440" s="471">
        <v>0</v>
      </c>
      <c r="AQ440" s="471">
        <v>0</v>
      </c>
      <c r="AR440" s="471">
        <v>0</v>
      </c>
      <c r="AS440" s="471">
        <v>0</v>
      </c>
      <c r="AT440" s="471">
        <v>0</v>
      </c>
      <c r="AU440" s="471">
        <v>0</v>
      </c>
      <c r="AV440" s="496">
        <v>0</v>
      </c>
      <c r="AW440" s="471">
        <v>14</v>
      </c>
      <c r="AX440" s="471">
        <v>28</v>
      </c>
      <c r="AY440" s="471">
        <v>26</v>
      </c>
      <c r="AZ440" s="471">
        <v>3</v>
      </c>
      <c r="BA440" s="471">
        <v>3</v>
      </c>
      <c r="BB440" s="471">
        <v>0</v>
      </c>
      <c r="BC440" s="471">
        <v>1</v>
      </c>
      <c r="BD440" s="471">
        <v>0</v>
      </c>
      <c r="BE440" s="496">
        <v>75</v>
      </c>
      <c r="BF440" s="471">
        <v>10</v>
      </c>
      <c r="BG440" s="471">
        <v>25</v>
      </c>
      <c r="BH440" s="471">
        <v>17</v>
      </c>
      <c r="BI440" s="471">
        <v>3</v>
      </c>
      <c r="BJ440" s="471">
        <v>3</v>
      </c>
      <c r="BK440" s="471">
        <v>0</v>
      </c>
      <c r="BL440" s="471">
        <v>0</v>
      </c>
      <c r="BM440" s="471">
        <v>0</v>
      </c>
      <c r="BN440" s="496">
        <v>58</v>
      </c>
      <c r="BO440" s="471">
        <v>14</v>
      </c>
      <c r="BP440" s="471">
        <v>28</v>
      </c>
      <c r="BQ440" s="471">
        <v>26</v>
      </c>
      <c r="BR440" s="471">
        <v>3</v>
      </c>
      <c r="BS440" s="471">
        <v>3</v>
      </c>
      <c r="BT440" s="471">
        <v>0</v>
      </c>
      <c r="BU440" s="471">
        <v>1</v>
      </c>
      <c r="BV440" s="471">
        <v>0</v>
      </c>
      <c r="BW440" s="496">
        <v>75</v>
      </c>
      <c r="BX440" s="471">
        <v>10</v>
      </c>
      <c r="BY440" s="471">
        <v>25</v>
      </c>
      <c r="BZ440" s="471">
        <v>17</v>
      </c>
      <c r="CA440" s="471">
        <v>3</v>
      </c>
      <c r="CB440" s="471">
        <v>3</v>
      </c>
      <c r="CC440" s="471">
        <v>0</v>
      </c>
      <c r="CD440" s="471">
        <v>0</v>
      </c>
      <c r="CE440" s="471">
        <v>0</v>
      </c>
      <c r="CF440" s="496">
        <v>58</v>
      </c>
      <c r="CG440" s="33"/>
      <c r="CH440" s="33"/>
      <c r="CI440" s="33"/>
      <c r="CJ440" s="110"/>
      <c r="CK440" s="110"/>
      <c r="CL440" s="110"/>
      <c r="CM440" s="110"/>
      <c r="CN440" s="110"/>
      <c r="CO440" s="67"/>
      <c r="CP440" s="67"/>
      <c r="CQ440" s="67"/>
      <c r="CR440" s="67"/>
      <c r="CS440" s="67"/>
      <c r="CT440" s="67"/>
      <c r="CU440" s="67"/>
      <c r="CV440" s="67"/>
      <c r="CW440" s="67"/>
      <c r="CX440" s="67"/>
      <c r="CY440" s="67"/>
      <c r="CZ440" s="67"/>
      <c r="DA440" s="67"/>
      <c r="DB440" s="67"/>
      <c r="DC440" s="67"/>
      <c r="DD440" s="67"/>
      <c r="DE440" s="67"/>
      <c r="DF440" s="67"/>
      <c r="DG440" s="67"/>
      <c r="DH440" s="67"/>
      <c r="DI440" s="67"/>
      <c r="DJ440" s="67"/>
      <c r="DK440" s="67"/>
      <c r="DL440" s="67"/>
      <c r="DM440" s="67"/>
      <c r="DN440" s="67"/>
      <c r="DO440" s="67"/>
      <c r="DP440" s="67"/>
      <c r="DQ440" s="67"/>
      <c r="DR440" s="67"/>
      <c r="DS440" s="67"/>
      <c r="DT440" s="67"/>
      <c r="DU440" s="67"/>
      <c r="DV440" s="67"/>
      <c r="DW440" s="67"/>
      <c r="DX440" s="67"/>
      <c r="DY440" s="67"/>
      <c r="DZ440" s="67"/>
      <c r="EA440" s="67"/>
      <c r="EB440" s="67"/>
      <c r="EC440" s="67"/>
      <c r="ED440" s="67"/>
      <c r="EE440" s="67"/>
      <c r="EF440" s="67"/>
      <c r="EG440" s="67"/>
      <c r="EH440" s="67"/>
      <c r="EI440" s="67"/>
      <c r="EJ440" s="67"/>
      <c r="EK440" s="67"/>
      <c r="EL440" s="67"/>
      <c r="EM440" s="67"/>
      <c r="EN440" s="67"/>
      <c r="EO440" s="67"/>
      <c r="EP440" s="67"/>
      <c r="EQ440" s="67"/>
      <c r="ER440" s="67"/>
      <c r="ES440" s="67"/>
      <c r="ET440" s="67"/>
      <c r="EU440" s="67"/>
      <c r="EV440" s="67"/>
      <c r="EW440" s="67"/>
      <c r="EX440" s="67"/>
      <c r="EY440" s="67"/>
      <c r="EZ440" s="67"/>
      <c r="FA440" s="67"/>
      <c r="FB440" s="67"/>
      <c r="FC440" s="67"/>
      <c r="FD440" s="67"/>
      <c r="FE440" s="67"/>
      <c r="FF440" s="67"/>
      <c r="FG440" s="67"/>
      <c r="FH440" s="67"/>
      <c r="FI440" s="67"/>
      <c r="FJ440" s="67"/>
      <c r="FK440" s="67"/>
      <c r="FL440" s="67"/>
      <c r="FM440" s="67"/>
      <c r="FN440" s="67"/>
      <c r="FO440" s="67"/>
      <c r="FP440" s="67"/>
      <c r="FQ440" s="67"/>
      <c r="FR440" s="67"/>
      <c r="FS440" s="67"/>
      <c r="FT440" s="67"/>
      <c r="FU440" s="67"/>
      <c r="FV440" s="67"/>
      <c r="FW440" s="67"/>
      <c r="FX440" s="67"/>
      <c r="FY440" s="110"/>
      <c r="FZ440" s="110"/>
      <c r="GA440" s="110"/>
      <c r="GB440" s="110"/>
      <c r="GC440" s="110"/>
      <c r="GD440" s="110"/>
      <c r="GE440" s="110"/>
      <c r="GF440" s="110"/>
      <c r="GG440" s="110"/>
      <c r="GH440" s="110"/>
      <c r="GI440" s="110"/>
      <c r="GJ440" s="110"/>
      <c r="GK440" s="110"/>
      <c r="GL440" s="110"/>
      <c r="GM440" s="110"/>
      <c r="GN440" s="110"/>
      <c r="GO440" s="110"/>
      <c r="GP440" s="110"/>
      <c r="GQ440" s="110"/>
      <c r="GR440" s="110"/>
      <c r="GS440" s="110"/>
      <c r="GT440" s="110"/>
      <c r="GU440" s="110"/>
      <c r="GV440" s="110"/>
      <c r="GW440" s="110"/>
      <c r="GX440" s="110"/>
      <c r="GY440" s="110"/>
      <c r="GZ440" s="110"/>
      <c r="HA440" s="110"/>
      <c r="HB440" s="110"/>
      <c r="HC440" s="110"/>
      <c r="HD440" s="110"/>
      <c r="HE440" s="110"/>
      <c r="HF440" s="110"/>
      <c r="HG440" s="110"/>
      <c r="HH440" s="110"/>
      <c r="HI440" s="110"/>
      <c r="HJ440" s="110"/>
      <c r="HK440" s="242"/>
      <c r="HL440" s="242"/>
      <c r="HM440" s="242"/>
      <c r="HN440" s="242"/>
      <c r="HO440" s="242"/>
      <c r="HP440" s="242"/>
      <c r="HQ440" s="242"/>
    </row>
    <row r="441" spans="1:225" x14ac:dyDescent="0.2">
      <c r="A441" s="241" t="s">
        <v>270</v>
      </c>
      <c r="B441" s="476" t="s">
        <v>922</v>
      </c>
      <c r="C441" s="326" t="s">
        <v>640</v>
      </c>
      <c r="D441" s="279" t="s">
        <v>271</v>
      </c>
      <c r="E441" s="228"/>
      <c r="F441" s="471">
        <v>23</v>
      </c>
      <c r="G441" s="495"/>
      <c r="H441" s="471">
        <v>2</v>
      </c>
      <c r="I441" s="471">
        <v>11</v>
      </c>
      <c r="J441" s="471">
        <v>239</v>
      </c>
      <c r="K441" s="471">
        <v>2</v>
      </c>
      <c r="L441" s="471">
        <v>0</v>
      </c>
      <c r="M441" s="471">
        <v>1</v>
      </c>
      <c r="N441" s="471">
        <v>1</v>
      </c>
      <c r="O441" s="471">
        <v>0</v>
      </c>
      <c r="P441" s="471">
        <v>5</v>
      </c>
      <c r="Q441" s="471">
        <v>1493</v>
      </c>
      <c r="R441" s="471">
        <v>1192</v>
      </c>
      <c r="S441" s="471">
        <v>0</v>
      </c>
      <c r="T441" s="471">
        <v>3</v>
      </c>
      <c r="U441" s="471">
        <v>0</v>
      </c>
      <c r="V441" s="471">
        <v>2</v>
      </c>
      <c r="W441" s="471">
        <v>1</v>
      </c>
      <c r="X441" s="471">
        <v>1</v>
      </c>
      <c r="Y441" s="471">
        <v>108</v>
      </c>
      <c r="Z441" s="471">
        <v>201</v>
      </c>
      <c r="AA441" s="471">
        <v>0</v>
      </c>
      <c r="AB441" s="496">
        <v>3285</v>
      </c>
      <c r="AC441" s="488">
        <v>1</v>
      </c>
      <c r="AD441" s="488">
        <v>1</v>
      </c>
      <c r="AE441" s="471">
        <v>549</v>
      </c>
      <c r="AF441" s="471">
        <v>849</v>
      </c>
      <c r="AG441" s="471">
        <v>38</v>
      </c>
      <c r="AH441" s="471">
        <v>18</v>
      </c>
      <c r="AI441" s="471">
        <v>29</v>
      </c>
      <c r="AJ441" s="471">
        <v>12</v>
      </c>
      <c r="AK441" s="471">
        <v>25</v>
      </c>
      <c r="AL441" s="471">
        <v>0</v>
      </c>
      <c r="AM441" s="496">
        <v>1520</v>
      </c>
      <c r="AN441" s="471">
        <v>528</v>
      </c>
      <c r="AO441" s="471">
        <v>847</v>
      </c>
      <c r="AP441" s="471">
        <v>34</v>
      </c>
      <c r="AQ441" s="471">
        <v>18</v>
      </c>
      <c r="AR441" s="471">
        <v>29</v>
      </c>
      <c r="AS441" s="471">
        <v>11</v>
      </c>
      <c r="AT441" s="471">
        <v>25</v>
      </c>
      <c r="AU441" s="471">
        <v>1</v>
      </c>
      <c r="AV441" s="496">
        <v>1493</v>
      </c>
      <c r="AW441" s="471">
        <v>56</v>
      </c>
      <c r="AX441" s="471">
        <v>100</v>
      </c>
      <c r="AY441" s="471">
        <v>228</v>
      </c>
      <c r="AZ441" s="471">
        <v>498</v>
      </c>
      <c r="BA441" s="471">
        <v>364</v>
      </c>
      <c r="BB441" s="471">
        <v>269</v>
      </c>
      <c r="BC441" s="471">
        <v>98</v>
      </c>
      <c r="BD441" s="471">
        <v>8</v>
      </c>
      <c r="BE441" s="496">
        <v>1621</v>
      </c>
      <c r="BF441" s="471">
        <v>39</v>
      </c>
      <c r="BG441" s="471">
        <v>76</v>
      </c>
      <c r="BH441" s="471">
        <v>194</v>
      </c>
      <c r="BI441" s="471">
        <v>366</v>
      </c>
      <c r="BJ441" s="471">
        <v>251</v>
      </c>
      <c r="BK441" s="471">
        <v>192</v>
      </c>
      <c r="BL441" s="471">
        <v>69</v>
      </c>
      <c r="BM441" s="471">
        <v>5</v>
      </c>
      <c r="BN441" s="496">
        <v>1192</v>
      </c>
      <c r="BO441" s="471">
        <v>605</v>
      </c>
      <c r="BP441" s="471">
        <v>949</v>
      </c>
      <c r="BQ441" s="471">
        <v>266</v>
      </c>
      <c r="BR441" s="471">
        <v>516</v>
      </c>
      <c r="BS441" s="471">
        <v>393</v>
      </c>
      <c r="BT441" s="471">
        <v>281</v>
      </c>
      <c r="BU441" s="471">
        <v>123</v>
      </c>
      <c r="BV441" s="471">
        <v>8</v>
      </c>
      <c r="BW441" s="496">
        <v>3141</v>
      </c>
      <c r="BX441" s="471">
        <v>567</v>
      </c>
      <c r="BY441" s="471">
        <v>923</v>
      </c>
      <c r="BZ441" s="471">
        <v>228</v>
      </c>
      <c r="CA441" s="471">
        <v>384</v>
      </c>
      <c r="CB441" s="471">
        <v>280</v>
      </c>
      <c r="CC441" s="471">
        <v>203</v>
      </c>
      <c r="CD441" s="471">
        <v>94</v>
      </c>
      <c r="CE441" s="471">
        <v>6</v>
      </c>
      <c r="CF441" s="496">
        <v>2685</v>
      </c>
      <c r="CG441" s="33"/>
      <c r="CH441" s="33"/>
      <c r="CI441" s="33"/>
      <c r="CJ441" s="110"/>
      <c r="CK441" s="110"/>
      <c r="CL441" s="110"/>
      <c r="CM441" s="110"/>
      <c r="CN441" s="110"/>
      <c r="CO441" s="67"/>
      <c r="CP441" s="67"/>
      <c r="CQ441" s="67"/>
      <c r="CR441" s="67"/>
      <c r="CS441" s="67"/>
      <c r="CT441" s="67"/>
      <c r="CU441" s="67"/>
      <c r="CV441" s="67"/>
      <c r="CW441" s="67"/>
      <c r="CX441" s="67"/>
      <c r="CY441" s="67"/>
      <c r="CZ441" s="67"/>
      <c r="DA441" s="67"/>
      <c r="DB441" s="67"/>
      <c r="DC441" s="67"/>
      <c r="DD441" s="67"/>
      <c r="DE441" s="67"/>
      <c r="DF441" s="67"/>
      <c r="DG441" s="67"/>
      <c r="DH441" s="67"/>
      <c r="DI441" s="67"/>
      <c r="DJ441" s="67"/>
      <c r="DK441" s="67"/>
      <c r="DL441" s="67"/>
      <c r="DM441" s="67"/>
      <c r="DN441" s="67"/>
      <c r="DO441" s="67"/>
      <c r="DP441" s="67"/>
      <c r="DQ441" s="67"/>
      <c r="DR441" s="67"/>
      <c r="DS441" s="67"/>
      <c r="DT441" s="67"/>
      <c r="DU441" s="67"/>
      <c r="DV441" s="67"/>
      <c r="DW441" s="67"/>
      <c r="DX441" s="67"/>
      <c r="DY441" s="67"/>
      <c r="DZ441" s="67"/>
      <c r="EA441" s="67"/>
      <c r="EB441" s="67"/>
      <c r="EC441" s="67"/>
      <c r="ED441" s="67"/>
      <c r="EE441" s="67"/>
      <c r="EF441" s="67"/>
      <c r="EG441" s="67"/>
      <c r="EH441" s="67"/>
      <c r="EI441" s="67"/>
      <c r="EJ441" s="67"/>
      <c r="EK441" s="67"/>
      <c r="EL441" s="67"/>
      <c r="EM441" s="67"/>
      <c r="EN441" s="67"/>
      <c r="EO441" s="67"/>
      <c r="EP441" s="67"/>
      <c r="EQ441" s="67"/>
      <c r="ER441" s="67"/>
      <c r="ES441" s="67"/>
      <c r="ET441" s="67"/>
      <c r="EU441" s="67"/>
      <c r="EV441" s="67"/>
      <c r="EW441" s="67"/>
      <c r="EX441" s="67"/>
      <c r="EY441" s="67"/>
      <c r="EZ441" s="67"/>
      <c r="FA441" s="67"/>
      <c r="FB441" s="67"/>
      <c r="FC441" s="67"/>
      <c r="FD441" s="67"/>
      <c r="FE441" s="67"/>
      <c r="FF441" s="67"/>
      <c r="FG441" s="67"/>
      <c r="FH441" s="67"/>
      <c r="FI441" s="67"/>
      <c r="FJ441" s="67"/>
      <c r="FK441" s="67"/>
      <c r="FL441" s="67"/>
      <c r="FM441" s="67"/>
      <c r="FN441" s="67"/>
      <c r="FO441" s="67"/>
      <c r="FP441" s="67"/>
      <c r="FQ441" s="67"/>
      <c r="FR441" s="67"/>
      <c r="FS441" s="67"/>
      <c r="FT441" s="67"/>
      <c r="FU441" s="67"/>
      <c r="FV441" s="67"/>
      <c r="FW441" s="67"/>
      <c r="FX441" s="67"/>
      <c r="FY441" s="110"/>
      <c r="FZ441" s="110"/>
      <c r="GA441" s="110"/>
      <c r="GB441" s="110"/>
      <c r="GC441" s="110"/>
      <c r="GD441" s="110"/>
      <c r="GE441" s="110"/>
      <c r="GF441" s="110"/>
      <c r="GG441" s="110"/>
      <c r="GH441" s="110"/>
      <c r="GI441" s="110"/>
      <c r="GJ441" s="110"/>
      <c r="GK441" s="110"/>
      <c r="GL441" s="110"/>
      <c r="GM441" s="110"/>
      <c r="GN441" s="110"/>
      <c r="GO441" s="110"/>
      <c r="GP441" s="110"/>
      <c r="GQ441" s="110"/>
      <c r="GR441" s="110"/>
      <c r="GS441" s="110"/>
      <c r="GT441" s="110"/>
      <c r="GU441" s="110"/>
      <c r="GV441" s="110"/>
      <c r="GW441" s="110"/>
      <c r="GX441" s="110"/>
      <c r="GY441" s="110"/>
      <c r="GZ441" s="110"/>
      <c r="HA441" s="110"/>
      <c r="HB441" s="110"/>
      <c r="HC441" s="110"/>
      <c r="HD441" s="110"/>
      <c r="HE441" s="110"/>
      <c r="HF441" s="110"/>
      <c r="HG441" s="110"/>
      <c r="HH441" s="110"/>
      <c r="HI441" s="110"/>
      <c r="HJ441" s="110"/>
      <c r="HK441" s="242"/>
      <c r="HL441" s="242"/>
      <c r="HM441" s="242"/>
      <c r="HN441" s="242"/>
      <c r="HO441" s="242"/>
      <c r="HP441" s="242"/>
      <c r="HQ441" s="242"/>
    </row>
    <row r="442" spans="1:225" x14ac:dyDescent="0.2">
      <c r="A442" s="241" t="s">
        <v>272</v>
      </c>
      <c r="B442" s="476" t="s">
        <v>923</v>
      </c>
      <c r="C442" s="326" t="s">
        <v>786</v>
      </c>
      <c r="D442" s="279" t="s">
        <v>273</v>
      </c>
      <c r="E442" s="228"/>
      <c r="F442" s="471">
        <v>50</v>
      </c>
      <c r="G442" s="495"/>
      <c r="H442" s="471">
        <v>3</v>
      </c>
      <c r="I442" s="471">
        <v>56</v>
      </c>
      <c r="J442" s="471">
        <v>176</v>
      </c>
      <c r="K442" s="471">
        <v>3</v>
      </c>
      <c r="L442" s="471">
        <v>2</v>
      </c>
      <c r="M442" s="471">
        <v>6</v>
      </c>
      <c r="N442" s="471">
        <v>0</v>
      </c>
      <c r="O442" s="471">
        <v>0</v>
      </c>
      <c r="P442" s="471">
        <v>1</v>
      </c>
      <c r="Q442" s="471">
        <v>4</v>
      </c>
      <c r="R442" s="471">
        <v>68</v>
      </c>
      <c r="S442" s="471">
        <v>0</v>
      </c>
      <c r="T442" s="471">
        <v>1</v>
      </c>
      <c r="U442" s="471">
        <v>0</v>
      </c>
      <c r="V442" s="471">
        <v>72</v>
      </c>
      <c r="W442" s="471">
        <v>4</v>
      </c>
      <c r="X442" s="471">
        <v>38</v>
      </c>
      <c r="Y442" s="471">
        <v>134</v>
      </c>
      <c r="Z442" s="471">
        <v>0</v>
      </c>
      <c r="AA442" s="471">
        <v>23</v>
      </c>
      <c r="AB442" s="496">
        <v>641</v>
      </c>
      <c r="AC442" s="488">
        <v>1</v>
      </c>
      <c r="AD442" s="488">
        <v>1</v>
      </c>
      <c r="AE442" s="471">
        <v>2</v>
      </c>
      <c r="AF442" s="471">
        <v>0</v>
      </c>
      <c r="AG442" s="471">
        <v>0</v>
      </c>
      <c r="AH442" s="471">
        <v>1</v>
      </c>
      <c r="AI442" s="471">
        <v>0</v>
      </c>
      <c r="AJ442" s="471">
        <v>1</v>
      </c>
      <c r="AK442" s="471">
        <v>0</v>
      </c>
      <c r="AL442" s="471">
        <v>0</v>
      </c>
      <c r="AM442" s="496">
        <v>4</v>
      </c>
      <c r="AN442" s="471">
        <v>2</v>
      </c>
      <c r="AO442" s="471">
        <v>0</v>
      </c>
      <c r="AP442" s="471">
        <v>0</v>
      </c>
      <c r="AQ442" s="471">
        <v>1</v>
      </c>
      <c r="AR442" s="471">
        <v>0</v>
      </c>
      <c r="AS442" s="471">
        <v>1</v>
      </c>
      <c r="AT442" s="471">
        <v>0</v>
      </c>
      <c r="AU442" s="471">
        <v>0</v>
      </c>
      <c r="AV442" s="496">
        <v>4</v>
      </c>
      <c r="AW442" s="471">
        <v>18</v>
      </c>
      <c r="AX442" s="471">
        <v>27</v>
      </c>
      <c r="AY442" s="471">
        <v>12</v>
      </c>
      <c r="AZ442" s="471">
        <v>5</v>
      </c>
      <c r="BA442" s="471">
        <v>3</v>
      </c>
      <c r="BB442" s="471">
        <v>3</v>
      </c>
      <c r="BC442" s="471">
        <v>3</v>
      </c>
      <c r="BD442" s="471">
        <v>0</v>
      </c>
      <c r="BE442" s="496">
        <v>71</v>
      </c>
      <c r="BF442" s="471">
        <v>16</v>
      </c>
      <c r="BG442" s="471">
        <v>22</v>
      </c>
      <c r="BH442" s="471">
        <v>14</v>
      </c>
      <c r="BI442" s="471">
        <v>7</v>
      </c>
      <c r="BJ442" s="471">
        <v>3</v>
      </c>
      <c r="BK442" s="471">
        <v>3</v>
      </c>
      <c r="BL442" s="471">
        <v>3</v>
      </c>
      <c r="BM442" s="471">
        <v>0</v>
      </c>
      <c r="BN442" s="496">
        <v>68</v>
      </c>
      <c r="BO442" s="471">
        <v>20</v>
      </c>
      <c r="BP442" s="471">
        <v>27</v>
      </c>
      <c r="BQ442" s="471">
        <v>12</v>
      </c>
      <c r="BR442" s="471">
        <v>6</v>
      </c>
      <c r="BS442" s="471">
        <v>3</v>
      </c>
      <c r="BT442" s="471">
        <v>4</v>
      </c>
      <c r="BU442" s="471">
        <v>3</v>
      </c>
      <c r="BV442" s="471">
        <v>0</v>
      </c>
      <c r="BW442" s="496">
        <v>75</v>
      </c>
      <c r="BX442" s="471">
        <v>18</v>
      </c>
      <c r="BY442" s="471">
        <v>22</v>
      </c>
      <c r="BZ442" s="471">
        <v>14</v>
      </c>
      <c r="CA442" s="471">
        <v>8</v>
      </c>
      <c r="CB442" s="471">
        <v>3</v>
      </c>
      <c r="CC442" s="471">
        <v>4</v>
      </c>
      <c r="CD442" s="471">
        <v>3</v>
      </c>
      <c r="CE442" s="471">
        <v>0</v>
      </c>
      <c r="CF442" s="496">
        <v>72</v>
      </c>
      <c r="CG442" s="33"/>
      <c r="CH442" s="33"/>
      <c r="CI442" s="33"/>
      <c r="CJ442" s="110"/>
      <c r="CK442" s="110"/>
      <c r="CL442" s="110"/>
      <c r="CM442" s="110"/>
      <c r="CN442" s="110"/>
      <c r="CO442" s="67"/>
      <c r="CP442" s="67"/>
      <c r="CQ442" s="67"/>
      <c r="CR442" s="67"/>
      <c r="CS442" s="67"/>
      <c r="CT442" s="67"/>
      <c r="CU442" s="67"/>
      <c r="CV442" s="67"/>
      <c r="CW442" s="67"/>
      <c r="CX442" s="67"/>
      <c r="CY442" s="67"/>
      <c r="CZ442" s="67"/>
      <c r="DA442" s="67"/>
      <c r="DB442" s="67"/>
      <c r="DC442" s="67"/>
      <c r="DD442" s="67"/>
      <c r="DE442" s="67"/>
      <c r="DF442" s="67"/>
      <c r="DG442" s="67"/>
      <c r="DH442" s="67"/>
      <c r="DI442" s="67"/>
      <c r="DJ442" s="67"/>
      <c r="DK442" s="67"/>
      <c r="DL442" s="67"/>
      <c r="DM442" s="67"/>
      <c r="DN442" s="67"/>
      <c r="DO442" s="67"/>
      <c r="DP442" s="67"/>
      <c r="DQ442" s="67"/>
      <c r="DR442" s="67"/>
      <c r="DS442" s="67"/>
      <c r="DT442" s="67"/>
      <c r="DU442" s="67"/>
      <c r="DV442" s="67"/>
      <c r="DW442" s="67"/>
      <c r="DX442" s="67"/>
      <c r="DY442" s="67"/>
      <c r="DZ442" s="67"/>
      <c r="EA442" s="67"/>
      <c r="EB442" s="67"/>
      <c r="EC442" s="67"/>
      <c r="ED442" s="67"/>
      <c r="EE442" s="67"/>
      <c r="EF442" s="67"/>
      <c r="EG442" s="67"/>
      <c r="EH442" s="67"/>
      <c r="EI442" s="67"/>
      <c r="EJ442" s="67"/>
      <c r="EK442" s="67"/>
      <c r="EL442" s="67"/>
      <c r="EM442" s="67"/>
      <c r="EN442" s="67"/>
      <c r="EO442" s="67"/>
      <c r="EP442" s="67"/>
      <c r="EQ442" s="67"/>
      <c r="ER442" s="67"/>
      <c r="ES442" s="67"/>
      <c r="ET442" s="67"/>
      <c r="EU442" s="67"/>
      <c r="EV442" s="67"/>
      <c r="EW442" s="67"/>
      <c r="EX442" s="67"/>
      <c r="EY442" s="67"/>
      <c r="EZ442" s="67"/>
      <c r="FA442" s="67"/>
      <c r="FB442" s="67"/>
      <c r="FC442" s="67"/>
      <c r="FD442" s="67"/>
      <c r="FE442" s="67"/>
      <c r="FF442" s="67"/>
      <c r="FG442" s="67"/>
      <c r="FH442" s="67"/>
      <c r="FI442" s="67"/>
      <c r="FJ442" s="67"/>
      <c r="FK442" s="67"/>
      <c r="FL442" s="67"/>
      <c r="FM442" s="67"/>
      <c r="FN442" s="67"/>
      <c r="FO442" s="67"/>
      <c r="FP442" s="67"/>
      <c r="FQ442" s="67"/>
      <c r="FR442" s="67"/>
      <c r="FS442" s="67"/>
      <c r="FT442" s="67"/>
      <c r="FU442" s="67"/>
      <c r="FV442" s="67"/>
      <c r="FW442" s="67"/>
      <c r="FX442" s="67"/>
      <c r="FY442" s="110"/>
      <c r="FZ442" s="110"/>
      <c r="GA442" s="110"/>
      <c r="GB442" s="110"/>
      <c r="GC442" s="110"/>
      <c r="GD442" s="110"/>
      <c r="GE442" s="110"/>
      <c r="GF442" s="110"/>
      <c r="GG442" s="110"/>
      <c r="GH442" s="110"/>
      <c r="GI442" s="110"/>
      <c r="GJ442" s="110"/>
      <c r="GK442" s="110"/>
      <c r="GL442" s="110"/>
      <c r="GM442" s="110"/>
      <c r="GN442" s="110"/>
      <c r="GO442" s="110"/>
      <c r="GP442" s="110"/>
      <c r="GQ442" s="110"/>
      <c r="GR442" s="110"/>
      <c r="GS442" s="110"/>
      <c r="GT442" s="110"/>
      <c r="GU442" s="110"/>
      <c r="GV442" s="110"/>
      <c r="GW442" s="110"/>
      <c r="GX442" s="110"/>
      <c r="GY442" s="110"/>
      <c r="GZ442" s="110"/>
      <c r="HA442" s="110"/>
      <c r="HB442" s="110"/>
      <c r="HC442" s="110"/>
      <c r="HD442" s="110"/>
      <c r="HE442" s="110"/>
      <c r="HF442" s="110"/>
      <c r="HG442" s="110"/>
      <c r="HH442" s="110"/>
      <c r="HI442" s="110"/>
      <c r="HJ442" s="110"/>
      <c r="HK442" s="242"/>
      <c r="HL442" s="242"/>
      <c r="HM442" s="242"/>
      <c r="HN442" s="242"/>
      <c r="HO442" s="242"/>
      <c r="HP442" s="242"/>
      <c r="HQ442" s="242"/>
    </row>
    <row r="443" spans="1:225" x14ac:dyDescent="0.2">
      <c r="A443" s="241" t="s">
        <v>274</v>
      </c>
      <c r="B443" s="476" t="s">
        <v>924</v>
      </c>
      <c r="C443" s="326" t="s">
        <v>640</v>
      </c>
      <c r="D443" s="279" t="s">
        <v>275</v>
      </c>
      <c r="E443" s="228"/>
      <c r="F443" s="471">
        <v>47</v>
      </c>
      <c r="G443" s="495"/>
      <c r="H443" s="471">
        <v>12</v>
      </c>
      <c r="I443" s="471">
        <v>37</v>
      </c>
      <c r="J443" s="471">
        <v>441</v>
      </c>
      <c r="K443" s="471">
        <v>2</v>
      </c>
      <c r="L443" s="471">
        <v>2</v>
      </c>
      <c r="M443" s="471">
        <v>7</v>
      </c>
      <c r="N443" s="471">
        <v>5</v>
      </c>
      <c r="O443" s="471">
        <v>0</v>
      </c>
      <c r="P443" s="471">
        <v>2</v>
      </c>
      <c r="Q443" s="471">
        <v>313</v>
      </c>
      <c r="R443" s="471">
        <v>443</v>
      </c>
      <c r="S443" s="471">
        <v>0</v>
      </c>
      <c r="T443" s="471">
        <v>1</v>
      </c>
      <c r="U443" s="471">
        <v>0</v>
      </c>
      <c r="V443" s="471">
        <v>0</v>
      </c>
      <c r="W443" s="471">
        <v>10</v>
      </c>
      <c r="X443" s="471">
        <v>0</v>
      </c>
      <c r="Y443" s="471">
        <v>390</v>
      </c>
      <c r="Z443" s="471">
        <v>18</v>
      </c>
      <c r="AA443" s="471">
        <v>0</v>
      </c>
      <c r="AB443" s="496">
        <v>1730</v>
      </c>
      <c r="AC443" s="488">
        <v>1</v>
      </c>
      <c r="AD443" s="488">
        <v>1</v>
      </c>
      <c r="AE443" s="471">
        <v>110</v>
      </c>
      <c r="AF443" s="471">
        <v>0</v>
      </c>
      <c r="AG443" s="471">
        <v>52</v>
      </c>
      <c r="AH443" s="471">
        <v>99</v>
      </c>
      <c r="AI443" s="471">
        <v>49</v>
      </c>
      <c r="AJ443" s="471">
        <v>0</v>
      </c>
      <c r="AK443" s="471">
        <v>0</v>
      </c>
      <c r="AL443" s="471">
        <v>2</v>
      </c>
      <c r="AM443" s="496">
        <v>312</v>
      </c>
      <c r="AN443" s="471">
        <v>111</v>
      </c>
      <c r="AO443" s="471">
        <v>0</v>
      </c>
      <c r="AP443" s="471">
        <v>52</v>
      </c>
      <c r="AQ443" s="471">
        <v>99</v>
      </c>
      <c r="AR443" s="471">
        <v>49</v>
      </c>
      <c r="AS443" s="471">
        <v>0</v>
      </c>
      <c r="AT443" s="471">
        <v>0</v>
      </c>
      <c r="AU443" s="471">
        <v>2</v>
      </c>
      <c r="AV443" s="496">
        <v>313</v>
      </c>
      <c r="AW443" s="471">
        <v>83</v>
      </c>
      <c r="AX443" s="471">
        <v>161</v>
      </c>
      <c r="AY443" s="471">
        <v>209</v>
      </c>
      <c r="AZ443" s="471">
        <v>154</v>
      </c>
      <c r="BA443" s="471">
        <v>34</v>
      </c>
      <c r="BB443" s="471">
        <v>9</v>
      </c>
      <c r="BC443" s="471">
        <v>1</v>
      </c>
      <c r="BD443" s="471">
        <v>1</v>
      </c>
      <c r="BE443" s="496">
        <v>652</v>
      </c>
      <c r="BF443" s="471">
        <v>54</v>
      </c>
      <c r="BG443" s="471">
        <v>114</v>
      </c>
      <c r="BH443" s="471">
        <v>144</v>
      </c>
      <c r="BI443" s="471">
        <v>107</v>
      </c>
      <c r="BJ443" s="471">
        <v>16</v>
      </c>
      <c r="BK443" s="471">
        <v>5</v>
      </c>
      <c r="BL443" s="471">
        <v>2</v>
      </c>
      <c r="BM443" s="471">
        <v>1</v>
      </c>
      <c r="BN443" s="496">
        <v>443</v>
      </c>
      <c r="BO443" s="471">
        <v>193</v>
      </c>
      <c r="BP443" s="471">
        <v>161</v>
      </c>
      <c r="BQ443" s="471">
        <v>261</v>
      </c>
      <c r="BR443" s="471">
        <v>253</v>
      </c>
      <c r="BS443" s="471">
        <v>83</v>
      </c>
      <c r="BT443" s="471">
        <v>9</v>
      </c>
      <c r="BU443" s="471">
        <v>1</v>
      </c>
      <c r="BV443" s="471">
        <v>3</v>
      </c>
      <c r="BW443" s="496">
        <v>964</v>
      </c>
      <c r="BX443" s="471">
        <v>165</v>
      </c>
      <c r="BY443" s="471">
        <v>114</v>
      </c>
      <c r="BZ443" s="471">
        <v>196</v>
      </c>
      <c r="CA443" s="471">
        <v>206</v>
      </c>
      <c r="CB443" s="471">
        <v>65</v>
      </c>
      <c r="CC443" s="471">
        <v>5</v>
      </c>
      <c r="CD443" s="471">
        <v>2</v>
      </c>
      <c r="CE443" s="471">
        <v>3</v>
      </c>
      <c r="CF443" s="496">
        <v>756</v>
      </c>
      <c r="CG443" s="33"/>
      <c r="CH443" s="33"/>
      <c r="CI443" s="33"/>
      <c r="CJ443" s="110"/>
      <c r="CK443" s="110"/>
      <c r="CL443" s="110"/>
      <c r="CM443" s="110"/>
      <c r="CN443" s="110"/>
      <c r="CO443" s="67"/>
      <c r="CP443" s="67"/>
      <c r="CQ443" s="67"/>
      <c r="CR443" s="67"/>
      <c r="CS443" s="67"/>
      <c r="CT443" s="67"/>
      <c r="CU443" s="67"/>
      <c r="CV443" s="67"/>
      <c r="CW443" s="67"/>
      <c r="CX443" s="67"/>
      <c r="CY443" s="67"/>
      <c r="CZ443" s="67"/>
      <c r="DA443" s="67"/>
      <c r="DB443" s="67"/>
      <c r="DC443" s="67"/>
      <c r="DD443" s="67"/>
      <c r="DE443" s="67"/>
      <c r="DF443" s="67"/>
      <c r="DG443" s="67"/>
      <c r="DH443" s="67"/>
      <c r="DI443" s="67"/>
      <c r="DJ443" s="67"/>
      <c r="DK443" s="67"/>
      <c r="DL443" s="67"/>
      <c r="DM443" s="67"/>
      <c r="DN443" s="67"/>
      <c r="DO443" s="67"/>
      <c r="DP443" s="67"/>
      <c r="DQ443" s="67"/>
      <c r="DR443" s="67"/>
      <c r="DS443" s="67"/>
      <c r="DT443" s="67"/>
      <c r="DU443" s="67"/>
      <c r="DV443" s="67"/>
      <c r="DW443" s="67"/>
      <c r="DX443" s="67"/>
      <c r="DY443" s="67"/>
      <c r="DZ443" s="67"/>
      <c r="EA443" s="67"/>
      <c r="EB443" s="67"/>
      <c r="EC443" s="67"/>
      <c r="ED443" s="67"/>
      <c r="EE443" s="67"/>
      <c r="EF443" s="67"/>
      <c r="EG443" s="67"/>
      <c r="EH443" s="67"/>
      <c r="EI443" s="67"/>
      <c r="EJ443" s="67"/>
      <c r="EK443" s="67"/>
      <c r="EL443" s="67"/>
      <c r="EM443" s="67"/>
      <c r="EN443" s="67"/>
      <c r="EO443" s="67"/>
      <c r="EP443" s="67"/>
      <c r="EQ443" s="67"/>
      <c r="ER443" s="67"/>
      <c r="ES443" s="67"/>
      <c r="ET443" s="67"/>
      <c r="EU443" s="67"/>
      <c r="EV443" s="67"/>
      <c r="EW443" s="67"/>
      <c r="EX443" s="67"/>
      <c r="EY443" s="67"/>
      <c r="EZ443" s="67"/>
      <c r="FA443" s="67"/>
      <c r="FB443" s="67"/>
      <c r="FC443" s="67"/>
      <c r="FD443" s="67"/>
      <c r="FE443" s="67"/>
      <c r="FF443" s="67"/>
      <c r="FG443" s="67"/>
      <c r="FH443" s="67"/>
      <c r="FI443" s="67"/>
      <c r="FJ443" s="67"/>
      <c r="FK443" s="67"/>
      <c r="FL443" s="67"/>
      <c r="FM443" s="67"/>
      <c r="FN443" s="67"/>
      <c r="FO443" s="67"/>
      <c r="FP443" s="67"/>
      <c r="FQ443" s="67"/>
      <c r="FR443" s="67"/>
      <c r="FS443" s="67"/>
      <c r="FT443" s="67"/>
      <c r="FU443" s="67"/>
      <c r="FV443" s="67"/>
      <c r="FW443" s="67"/>
      <c r="FX443" s="67"/>
      <c r="FY443" s="110"/>
      <c r="FZ443" s="110"/>
      <c r="GA443" s="110"/>
      <c r="GB443" s="110"/>
      <c r="GC443" s="110"/>
      <c r="GD443" s="110"/>
      <c r="GE443" s="110"/>
      <c r="GF443" s="110"/>
      <c r="GG443" s="110"/>
      <c r="GH443" s="110"/>
      <c r="GI443" s="110"/>
      <c r="GJ443" s="110"/>
      <c r="GK443" s="110"/>
      <c r="GL443" s="110"/>
      <c r="GM443" s="110"/>
      <c r="GN443" s="110"/>
      <c r="GO443" s="110"/>
      <c r="GP443" s="110"/>
      <c r="GQ443" s="110"/>
      <c r="GR443" s="110"/>
      <c r="GS443" s="110"/>
      <c r="GT443" s="110"/>
      <c r="GU443" s="110"/>
      <c r="GV443" s="110"/>
      <c r="GW443" s="110"/>
      <c r="GX443" s="110"/>
      <c r="GY443" s="110"/>
      <c r="GZ443" s="110"/>
      <c r="HA443" s="110"/>
      <c r="HB443" s="110"/>
      <c r="HC443" s="110"/>
      <c r="HD443" s="110"/>
      <c r="HE443" s="110"/>
      <c r="HF443" s="110"/>
      <c r="HG443" s="110"/>
      <c r="HH443" s="110"/>
      <c r="HI443" s="110"/>
      <c r="HJ443" s="110"/>
      <c r="HK443" s="242"/>
      <c r="HL443" s="242"/>
      <c r="HM443" s="242"/>
      <c r="HN443" s="242"/>
      <c r="HO443" s="242"/>
      <c r="HP443" s="242"/>
      <c r="HQ443" s="242"/>
    </row>
    <row r="444" spans="1:225" x14ac:dyDescent="0.2">
      <c r="A444" s="241" t="s">
        <v>276</v>
      </c>
      <c r="B444" s="476" t="s">
        <v>925</v>
      </c>
      <c r="C444" s="326" t="s">
        <v>626</v>
      </c>
      <c r="D444" s="279" t="s">
        <v>277</v>
      </c>
      <c r="E444" s="228"/>
      <c r="F444" s="471">
        <v>3</v>
      </c>
      <c r="G444" s="495"/>
      <c r="H444" s="471">
        <v>1</v>
      </c>
      <c r="I444" s="471">
        <v>24</v>
      </c>
      <c r="J444" s="471">
        <v>140</v>
      </c>
      <c r="K444" s="471">
        <v>2</v>
      </c>
      <c r="L444" s="471">
        <v>1</v>
      </c>
      <c r="M444" s="471">
        <v>4</v>
      </c>
      <c r="N444" s="471">
        <v>0</v>
      </c>
      <c r="O444" s="471">
        <v>0</v>
      </c>
      <c r="P444" s="471">
        <v>2</v>
      </c>
      <c r="Q444" s="471">
        <v>4</v>
      </c>
      <c r="R444" s="471">
        <v>120</v>
      </c>
      <c r="S444" s="471">
        <v>0</v>
      </c>
      <c r="T444" s="471">
        <v>0</v>
      </c>
      <c r="U444" s="471">
        <v>0</v>
      </c>
      <c r="V444" s="471">
        <v>4</v>
      </c>
      <c r="W444" s="471">
        <v>25</v>
      </c>
      <c r="X444" s="471">
        <v>1</v>
      </c>
      <c r="Y444" s="471">
        <v>201</v>
      </c>
      <c r="Z444" s="471">
        <v>1</v>
      </c>
      <c r="AA444" s="471">
        <v>7</v>
      </c>
      <c r="AB444" s="496">
        <v>540</v>
      </c>
      <c r="AC444" s="488">
        <v>2</v>
      </c>
      <c r="AD444" s="488">
        <v>2</v>
      </c>
      <c r="AE444" s="471">
        <v>0</v>
      </c>
      <c r="AF444" s="471">
        <v>0</v>
      </c>
      <c r="AG444" s="471">
        <v>2</v>
      </c>
      <c r="AH444" s="471">
        <v>0</v>
      </c>
      <c r="AI444" s="471">
        <v>0</v>
      </c>
      <c r="AJ444" s="471">
        <v>0</v>
      </c>
      <c r="AK444" s="471">
        <v>1</v>
      </c>
      <c r="AL444" s="471">
        <v>1</v>
      </c>
      <c r="AM444" s="496">
        <v>4</v>
      </c>
      <c r="AN444" s="471">
        <v>0</v>
      </c>
      <c r="AO444" s="471">
        <v>0</v>
      </c>
      <c r="AP444" s="471">
        <v>2</v>
      </c>
      <c r="AQ444" s="471">
        <v>0</v>
      </c>
      <c r="AR444" s="471">
        <v>0</v>
      </c>
      <c r="AS444" s="471">
        <v>0</v>
      </c>
      <c r="AT444" s="471">
        <v>1</v>
      </c>
      <c r="AU444" s="471">
        <v>1</v>
      </c>
      <c r="AV444" s="496">
        <v>4</v>
      </c>
      <c r="AW444" s="471">
        <v>15</v>
      </c>
      <c r="AX444" s="471">
        <v>50</v>
      </c>
      <c r="AY444" s="471">
        <v>49</v>
      </c>
      <c r="AZ444" s="471">
        <v>11</v>
      </c>
      <c r="BA444" s="471">
        <v>2</v>
      </c>
      <c r="BB444" s="471">
        <v>2</v>
      </c>
      <c r="BC444" s="471">
        <v>0</v>
      </c>
      <c r="BD444" s="471">
        <v>0</v>
      </c>
      <c r="BE444" s="496">
        <v>129</v>
      </c>
      <c r="BF444" s="471">
        <v>13</v>
      </c>
      <c r="BG444" s="471">
        <v>46</v>
      </c>
      <c r="BH444" s="471">
        <v>45</v>
      </c>
      <c r="BI444" s="471">
        <v>13</v>
      </c>
      <c r="BJ444" s="471">
        <v>2</v>
      </c>
      <c r="BK444" s="471">
        <v>1</v>
      </c>
      <c r="BL444" s="471">
        <v>0</v>
      </c>
      <c r="BM444" s="471">
        <v>0</v>
      </c>
      <c r="BN444" s="496">
        <v>120</v>
      </c>
      <c r="BO444" s="471">
        <v>15</v>
      </c>
      <c r="BP444" s="471">
        <v>50</v>
      </c>
      <c r="BQ444" s="471">
        <v>51</v>
      </c>
      <c r="BR444" s="471">
        <v>11</v>
      </c>
      <c r="BS444" s="471">
        <v>2</v>
      </c>
      <c r="BT444" s="471">
        <v>2</v>
      </c>
      <c r="BU444" s="471">
        <v>1</v>
      </c>
      <c r="BV444" s="471">
        <v>1</v>
      </c>
      <c r="BW444" s="496">
        <v>133</v>
      </c>
      <c r="BX444" s="471">
        <v>13</v>
      </c>
      <c r="BY444" s="471">
        <v>46</v>
      </c>
      <c r="BZ444" s="471">
        <v>47</v>
      </c>
      <c r="CA444" s="471">
        <v>13</v>
      </c>
      <c r="CB444" s="471">
        <v>2</v>
      </c>
      <c r="CC444" s="471">
        <v>1</v>
      </c>
      <c r="CD444" s="471">
        <v>1</v>
      </c>
      <c r="CE444" s="471">
        <v>1</v>
      </c>
      <c r="CF444" s="496">
        <v>124</v>
      </c>
      <c r="CG444" s="33"/>
      <c r="CH444" s="33"/>
      <c r="CI444" s="33"/>
      <c r="CJ444" s="110"/>
      <c r="CK444" s="110"/>
      <c r="CL444" s="110"/>
      <c r="CM444" s="110"/>
      <c r="CN444" s="110"/>
      <c r="CO444" s="67"/>
      <c r="CP444" s="67"/>
      <c r="CQ444" s="67"/>
      <c r="CR444" s="67"/>
      <c r="CS444" s="67"/>
      <c r="CT444" s="67"/>
      <c r="CU444" s="67"/>
      <c r="CV444" s="67"/>
      <c r="CW444" s="67"/>
      <c r="CX444" s="67"/>
      <c r="CY444" s="67"/>
      <c r="CZ444" s="67"/>
      <c r="DA444" s="67"/>
      <c r="DB444" s="67"/>
      <c r="DC444" s="67"/>
      <c r="DD444" s="67"/>
      <c r="DE444" s="67"/>
      <c r="DF444" s="67"/>
      <c r="DG444" s="67"/>
      <c r="DH444" s="67"/>
      <c r="DI444" s="67"/>
      <c r="DJ444" s="67"/>
      <c r="DK444" s="67"/>
      <c r="DL444" s="67"/>
      <c r="DM444" s="67"/>
      <c r="DN444" s="67"/>
      <c r="DO444" s="67"/>
      <c r="DP444" s="67"/>
      <c r="DQ444" s="67"/>
      <c r="DR444" s="67"/>
      <c r="DS444" s="67"/>
      <c r="DT444" s="67"/>
      <c r="DU444" s="67"/>
      <c r="DV444" s="67"/>
      <c r="DW444" s="67"/>
      <c r="DX444" s="67"/>
      <c r="DY444" s="67"/>
      <c r="DZ444" s="67"/>
      <c r="EA444" s="67"/>
      <c r="EB444" s="67"/>
      <c r="EC444" s="67"/>
      <c r="ED444" s="67"/>
      <c r="EE444" s="67"/>
      <c r="EF444" s="67"/>
      <c r="EG444" s="67"/>
      <c r="EH444" s="67"/>
      <c r="EI444" s="67"/>
      <c r="EJ444" s="67"/>
      <c r="EK444" s="67"/>
      <c r="EL444" s="67"/>
      <c r="EM444" s="67"/>
      <c r="EN444" s="67"/>
      <c r="EO444" s="67"/>
      <c r="EP444" s="67"/>
      <c r="EQ444" s="67"/>
      <c r="ER444" s="67"/>
      <c r="ES444" s="67"/>
      <c r="ET444" s="67"/>
      <c r="EU444" s="67"/>
      <c r="EV444" s="67"/>
      <c r="EW444" s="67"/>
      <c r="EX444" s="67"/>
      <c r="EY444" s="67"/>
      <c r="EZ444" s="67"/>
      <c r="FA444" s="67"/>
      <c r="FB444" s="67"/>
      <c r="FC444" s="67"/>
      <c r="FD444" s="67"/>
      <c r="FE444" s="67"/>
      <c r="FF444" s="67"/>
      <c r="FG444" s="67"/>
      <c r="FH444" s="67"/>
      <c r="FI444" s="67"/>
      <c r="FJ444" s="67"/>
      <c r="FK444" s="67"/>
      <c r="FL444" s="67"/>
      <c r="FM444" s="67"/>
      <c r="FN444" s="67"/>
      <c r="FO444" s="67"/>
      <c r="FP444" s="67"/>
      <c r="FQ444" s="67"/>
      <c r="FR444" s="67"/>
      <c r="FS444" s="67"/>
      <c r="FT444" s="67"/>
      <c r="FU444" s="67"/>
      <c r="FV444" s="67"/>
      <c r="FW444" s="67"/>
      <c r="FX444" s="67"/>
      <c r="FY444" s="110"/>
      <c r="FZ444" s="110"/>
      <c r="GA444" s="110"/>
      <c r="GB444" s="110"/>
      <c r="GC444" s="110"/>
      <c r="GD444" s="110"/>
      <c r="GE444" s="110"/>
      <c r="GF444" s="110"/>
      <c r="GG444" s="110"/>
      <c r="GH444" s="110"/>
      <c r="GI444" s="110"/>
      <c r="GJ444" s="110"/>
      <c r="GK444" s="110"/>
      <c r="GL444" s="110"/>
      <c r="GM444" s="110"/>
      <c r="GN444" s="110"/>
      <c r="GO444" s="110"/>
      <c r="GP444" s="110"/>
      <c r="GQ444" s="110"/>
      <c r="GR444" s="110"/>
      <c r="GS444" s="110"/>
      <c r="GT444" s="110"/>
      <c r="GU444" s="110"/>
      <c r="GV444" s="110"/>
      <c r="GW444" s="110"/>
      <c r="GX444" s="110"/>
      <c r="GY444" s="110"/>
      <c r="GZ444" s="110"/>
      <c r="HA444" s="110"/>
      <c r="HB444" s="110"/>
      <c r="HC444" s="110"/>
      <c r="HD444" s="110"/>
      <c r="HE444" s="110"/>
      <c r="HF444" s="110"/>
      <c r="HG444" s="110"/>
      <c r="HH444" s="110"/>
      <c r="HI444" s="110"/>
      <c r="HJ444" s="110"/>
      <c r="HK444" s="242"/>
      <c r="HL444" s="242"/>
      <c r="HM444" s="242"/>
      <c r="HN444" s="242"/>
      <c r="HO444" s="242"/>
      <c r="HP444" s="242"/>
      <c r="HQ444" s="242"/>
    </row>
    <row r="445" spans="1:225" x14ac:dyDescent="0.2">
      <c r="A445" s="241" t="s">
        <v>278</v>
      </c>
      <c r="B445" s="476" t="s">
        <v>926</v>
      </c>
      <c r="C445" s="326" t="s">
        <v>794</v>
      </c>
      <c r="D445" s="279" t="s">
        <v>279</v>
      </c>
      <c r="E445" s="228"/>
      <c r="F445" s="471">
        <v>41</v>
      </c>
      <c r="G445" s="495"/>
      <c r="H445" s="471">
        <v>2</v>
      </c>
      <c r="I445" s="471">
        <v>129</v>
      </c>
      <c r="J445" s="471">
        <v>356</v>
      </c>
      <c r="K445" s="471">
        <v>9</v>
      </c>
      <c r="L445" s="471">
        <v>7</v>
      </c>
      <c r="M445" s="471">
        <v>10</v>
      </c>
      <c r="N445" s="471">
        <v>2</v>
      </c>
      <c r="O445" s="471">
        <v>0</v>
      </c>
      <c r="P445" s="471">
        <v>9</v>
      </c>
      <c r="Q445" s="471">
        <v>8</v>
      </c>
      <c r="R445" s="471">
        <v>60</v>
      </c>
      <c r="S445" s="471">
        <v>595</v>
      </c>
      <c r="T445" s="471">
        <v>451</v>
      </c>
      <c r="U445" s="471">
        <v>1</v>
      </c>
      <c r="V445" s="471">
        <v>35</v>
      </c>
      <c r="W445" s="471">
        <v>7</v>
      </c>
      <c r="X445" s="471">
        <v>62</v>
      </c>
      <c r="Y445" s="471">
        <v>282</v>
      </c>
      <c r="Z445" s="471">
        <v>0</v>
      </c>
      <c r="AA445" s="471">
        <v>39</v>
      </c>
      <c r="AB445" s="496">
        <v>2105</v>
      </c>
      <c r="AC445" s="488">
        <v>1</v>
      </c>
      <c r="AD445" s="488">
        <v>1</v>
      </c>
      <c r="AE445" s="471">
        <v>0</v>
      </c>
      <c r="AF445" s="471">
        <v>0</v>
      </c>
      <c r="AG445" s="471">
        <v>0</v>
      </c>
      <c r="AH445" s="471">
        <v>0</v>
      </c>
      <c r="AI445" s="471">
        <v>0</v>
      </c>
      <c r="AJ445" s="471">
        <v>0</v>
      </c>
      <c r="AK445" s="471">
        <v>0</v>
      </c>
      <c r="AL445" s="471">
        <v>8</v>
      </c>
      <c r="AM445" s="496">
        <v>8</v>
      </c>
      <c r="AN445" s="471">
        <v>0</v>
      </c>
      <c r="AO445" s="471">
        <v>0</v>
      </c>
      <c r="AP445" s="471">
        <v>0</v>
      </c>
      <c r="AQ445" s="471">
        <v>0</v>
      </c>
      <c r="AR445" s="471">
        <v>0</v>
      </c>
      <c r="AS445" s="471">
        <v>0</v>
      </c>
      <c r="AT445" s="471">
        <v>0</v>
      </c>
      <c r="AU445" s="471">
        <v>8</v>
      </c>
      <c r="AV445" s="496">
        <v>8</v>
      </c>
      <c r="AW445" s="471">
        <v>18</v>
      </c>
      <c r="AX445" s="471">
        <v>33</v>
      </c>
      <c r="AY445" s="471">
        <v>18</v>
      </c>
      <c r="AZ445" s="471">
        <v>6</v>
      </c>
      <c r="BA445" s="471">
        <v>3</v>
      </c>
      <c r="BB445" s="471">
        <v>5</v>
      </c>
      <c r="BC445" s="471">
        <v>1</v>
      </c>
      <c r="BD445" s="471">
        <v>0</v>
      </c>
      <c r="BE445" s="496">
        <v>84</v>
      </c>
      <c r="BF445" s="471">
        <v>16</v>
      </c>
      <c r="BG445" s="471">
        <v>24</v>
      </c>
      <c r="BH445" s="471">
        <v>10</v>
      </c>
      <c r="BI445" s="471">
        <v>4</v>
      </c>
      <c r="BJ445" s="471">
        <v>2</v>
      </c>
      <c r="BK445" s="471">
        <v>3</v>
      </c>
      <c r="BL445" s="471">
        <v>1</v>
      </c>
      <c r="BM445" s="471">
        <v>0</v>
      </c>
      <c r="BN445" s="496">
        <v>60</v>
      </c>
      <c r="BO445" s="471">
        <v>18</v>
      </c>
      <c r="BP445" s="471">
        <v>33</v>
      </c>
      <c r="BQ445" s="471">
        <v>18</v>
      </c>
      <c r="BR445" s="471">
        <v>6</v>
      </c>
      <c r="BS445" s="471">
        <v>3</v>
      </c>
      <c r="BT445" s="471">
        <v>5</v>
      </c>
      <c r="BU445" s="471">
        <v>1</v>
      </c>
      <c r="BV445" s="471">
        <v>8</v>
      </c>
      <c r="BW445" s="496">
        <v>92</v>
      </c>
      <c r="BX445" s="471">
        <v>16</v>
      </c>
      <c r="BY445" s="471">
        <v>24</v>
      </c>
      <c r="BZ445" s="471">
        <v>10</v>
      </c>
      <c r="CA445" s="471">
        <v>4</v>
      </c>
      <c r="CB445" s="471">
        <v>2</v>
      </c>
      <c r="CC445" s="471">
        <v>3</v>
      </c>
      <c r="CD445" s="471">
        <v>1</v>
      </c>
      <c r="CE445" s="471">
        <v>8</v>
      </c>
      <c r="CF445" s="496">
        <v>68</v>
      </c>
      <c r="CG445" s="33"/>
      <c r="CH445" s="33"/>
      <c r="CI445" s="33"/>
      <c r="CJ445" s="110"/>
      <c r="CK445" s="110"/>
      <c r="CL445" s="110"/>
      <c r="CM445" s="110"/>
      <c r="CN445" s="110"/>
      <c r="CO445" s="67"/>
      <c r="CP445" s="67"/>
      <c r="CQ445" s="67"/>
      <c r="CR445" s="67"/>
      <c r="CS445" s="67"/>
      <c r="CT445" s="67"/>
      <c r="CU445" s="67"/>
      <c r="CV445" s="67"/>
      <c r="CW445" s="67"/>
      <c r="CX445" s="67"/>
      <c r="CY445" s="67"/>
      <c r="CZ445" s="67"/>
      <c r="DA445" s="67"/>
      <c r="DB445" s="67"/>
      <c r="DC445" s="67"/>
      <c r="DD445" s="67"/>
      <c r="DE445" s="67"/>
      <c r="DF445" s="67"/>
      <c r="DG445" s="67"/>
      <c r="DH445" s="67"/>
      <c r="DI445" s="67"/>
      <c r="DJ445" s="67"/>
      <c r="DK445" s="67"/>
      <c r="DL445" s="67"/>
      <c r="DM445" s="67"/>
      <c r="DN445" s="67"/>
      <c r="DO445" s="67"/>
      <c r="DP445" s="67"/>
      <c r="DQ445" s="67"/>
      <c r="DR445" s="67"/>
      <c r="DS445" s="67"/>
      <c r="DT445" s="67"/>
      <c r="DU445" s="67"/>
      <c r="DV445" s="67"/>
      <c r="DW445" s="67"/>
      <c r="DX445" s="67"/>
      <c r="DY445" s="67"/>
      <c r="DZ445" s="67"/>
      <c r="EA445" s="67"/>
      <c r="EB445" s="67"/>
      <c r="EC445" s="67"/>
      <c r="ED445" s="67"/>
      <c r="EE445" s="67"/>
      <c r="EF445" s="67"/>
      <c r="EG445" s="67"/>
      <c r="EH445" s="67"/>
      <c r="EI445" s="67"/>
      <c r="EJ445" s="67"/>
      <c r="EK445" s="67"/>
      <c r="EL445" s="67"/>
      <c r="EM445" s="67"/>
      <c r="EN445" s="67"/>
      <c r="EO445" s="67"/>
      <c r="EP445" s="67"/>
      <c r="EQ445" s="67"/>
      <c r="ER445" s="67"/>
      <c r="ES445" s="67"/>
      <c r="ET445" s="67"/>
      <c r="EU445" s="67"/>
      <c r="EV445" s="67"/>
      <c r="EW445" s="67"/>
      <c r="EX445" s="67"/>
      <c r="EY445" s="67"/>
      <c r="EZ445" s="67"/>
      <c r="FA445" s="67"/>
      <c r="FB445" s="67"/>
      <c r="FC445" s="67"/>
      <c r="FD445" s="67"/>
      <c r="FE445" s="67"/>
      <c r="FF445" s="67"/>
      <c r="FG445" s="67"/>
      <c r="FH445" s="67"/>
      <c r="FI445" s="67"/>
      <c r="FJ445" s="67"/>
      <c r="FK445" s="67"/>
      <c r="FL445" s="67"/>
      <c r="FM445" s="67"/>
      <c r="FN445" s="67"/>
      <c r="FO445" s="67"/>
      <c r="FP445" s="67"/>
      <c r="FQ445" s="67"/>
      <c r="FR445" s="67"/>
      <c r="FS445" s="67"/>
      <c r="FT445" s="67"/>
      <c r="FU445" s="67"/>
      <c r="FV445" s="67"/>
      <c r="FW445" s="67"/>
      <c r="FX445" s="67"/>
      <c r="FY445" s="110"/>
      <c r="FZ445" s="110"/>
      <c r="GA445" s="110"/>
      <c r="GB445" s="110"/>
      <c r="GC445" s="110"/>
      <c r="GD445" s="110"/>
      <c r="GE445" s="110"/>
      <c r="GF445" s="110"/>
      <c r="GG445" s="110"/>
      <c r="GH445" s="110"/>
      <c r="GI445" s="110"/>
      <c r="GJ445" s="110"/>
      <c r="GK445" s="110"/>
      <c r="GL445" s="110"/>
      <c r="GM445" s="110"/>
      <c r="GN445" s="110"/>
      <c r="GO445" s="110"/>
      <c r="GP445" s="110"/>
      <c r="GQ445" s="110"/>
      <c r="GR445" s="110"/>
      <c r="GS445" s="110"/>
      <c r="GT445" s="110"/>
      <c r="GU445" s="110"/>
      <c r="GV445" s="110"/>
      <c r="GW445" s="110"/>
      <c r="GX445" s="110"/>
      <c r="GY445" s="110"/>
      <c r="GZ445" s="110"/>
      <c r="HA445" s="110"/>
      <c r="HB445" s="110"/>
      <c r="HC445" s="110"/>
      <c r="HD445" s="110"/>
      <c r="HE445" s="110"/>
      <c r="HF445" s="110"/>
      <c r="HG445" s="110"/>
      <c r="HH445" s="110"/>
      <c r="HI445" s="110"/>
      <c r="HJ445" s="110"/>
      <c r="HK445" s="242"/>
      <c r="HL445" s="242"/>
      <c r="HM445" s="242"/>
      <c r="HN445" s="242"/>
      <c r="HO445" s="242"/>
      <c r="HP445" s="242"/>
      <c r="HQ445" s="242"/>
    </row>
    <row r="446" spans="1:225" x14ac:dyDescent="0.2">
      <c r="A446" s="241" t="s">
        <v>280</v>
      </c>
      <c r="B446" s="476" t="s">
        <v>927</v>
      </c>
      <c r="C446" s="326" t="s">
        <v>640</v>
      </c>
      <c r="D446" s="279" t="s">
        <v>281</v>
      </c>
      <c r="E446" s="228"/>
      <c r="F446" s="471">
        <v>24</v>
      </c>
      <c r="G446" s="495"/>
      <c r="H446" s="471">
        <v>1</v>
      </c>
      <c r="I446" s="471">
        <v>52</v>
      </c>
      <c r="J446" s="471">
        <v>435</v>
      </c>
      <c r="K446" s="471">
        <v>2</v>
      </c>
      <c r="L446" s="471">
        <v>5</v>
      </c>
      <c r="M446" s="471">
        <v>12</v>
      </c>
      <c r="N446" s="471">
        <v>2</v>
      </c>
      <c r="O446" s="471">
        <v>1</v>
      </c>
      <c r="P446" s="471">
        <v>4</v>
      </c>
      <c r="Q446" s="471">
        <v>0</v>
      </c>
      <c r="R446" s="471">
        <v>246</v>
      </c>
      <c r="S446" s="471">
        <v>131</v>
      </c>
      <c r="T446" s="471">
        <v>28</v>
      </c>
      <c r="U446" s="471">
        <v>0</v>
      </c>
      <c r="V446" s="471">
        <v>0</v>
      </c>
      <c r="W446" s="471">
        <v>6</v>
      </c>
      <c r="X446" s="471">
        <v>4</v>
      </c>
      <c r="Y446" s="471">
        <v>408</v>
      </c>
      <c r="Z446" s="471">
        <v>19</v>
      </c>
      <c r="AA446" s="471">
        <v>4</v>
      </c>
      <c r="AB446" s="496">
        <v>1384</v>
      </c>
      <c r="AC446" s="488">
        <v>1</v>
      </c>
      <c r="AD446" s="488">
        <v>1</v>
      </c>
      <c r="AE446" s="471">
        <v>0</v>
      </c>
      <c r="AF446" s="471">
        <v>0</v>
      </c>
      <c r="AG446" s="471">
        <v>0</v>
      </c>
      <c r="AH446" s="471">
        <v>0</v>
      </c>
      <c r="AI446" s="471">
        <v>0</v>
      </c>
      <c r="AJ446" s="471">
        <v>0</v>
      </c>
      <c r="AK446" s="471">
        <v>0</v>
      </c>
      <c r="AL446" s="471">
        <v>0</v>
      </c>
      <c r="AM446" s="496">
        <v>0</v>
      </c>
      <c r="AN446" s="471">
        <v>0</v>
      </c>
      <c r="AO446" s="471">
        <v>0</v>
      </c>
      <c r="AP446" s="471">
        <v>0</v>
      </c>
      <c r="AQ446" s="471">
        <v>0</v>
      </c>
      <c r="AR446" s="471">
        <v>0</v>
      </c>
      <c r="AS446" s="471">
        <v>0</v>
      </c>
      <c r="AT446" s="471">
        <v>0</v>
      </c>
      <c r="AU446" s="471">
        <v>0</v>
      </c>
      <c r="AV446" s="496">
        <v>0</v>
      </c>
      <c r="AW446" s="471">
        <v>11</v>
      </c>
      <c r="AX446" s="471">
        <v>46</v>
      </c>
      <c r="AY446" s="471">
        <v>163</v>
      </c>
      <c r="AZ446" s="471">
        <v>66</v>
      </c>
      <c r="BA446" s="471">
        <v>27</v>
      </c>
      <c r="BB446" s="471">
        <v>9</v>
      </c>
      <c r="BC446" s="471">
        <v>3</v>
      </c>
      <c r="BD446" s="471">
        <v>0</v>
      </c>
      <c r="BE446" s="496">
        <v>325</v>
      </c>
      <c r="BF446" s="471">
        <v>9</v>
      </c>
      <c r="BG446" s="471">
        <v>35</v>
      </c>
      <c r="BH446" s="471">
        <v>125</v>
      </c>
      <c r="BI446" s="471">
        <v>44</v>
      </c>
      <c r="BJ446" s="471">
        <v>25</v>
      </c>
      <c r="BK446" s="471">
        <v>7</v>
      </c>
      <c r="BL446" s="471">
        <v>1</v>
      </c>
      <c r="BM446" s="471">
        <v>0</v>
      </c>
      <c r="BN446" s="496">
        <v>246</v>
      </c>
      <c r="BO446" s="471">
        <v>11</v>
      </c>
      <c r="BP446" s="471">
        <v>46</v>
      </c>
      <c r="BQ446" s="471">
        <v>163</v>
      </c>
      <c r="BR446" s="471">
        <v>66</v>
      </c>
      <c r="BS446" s="471">
        <v>27</v>
      </c>
      <c r="BT446" s="471">
        <v>9</v>
      </c>
      <c r="BU446" s="471">
        <v>3</v>
      </c>
      <c r="BV446" s="471">
        <v>0</v>
      </c>
      <c r="BW446" s="496">
        <v>325</v>
      </c>
      <c r="BX446" s="471">
        <v>9</v>
      </c>
      <c r="BY446" s="471">
        <v>35</v>
      </c>
      <c r="BZ446" s="471">
        <v>125</v>
      </c>
      <c r="CA446" s="471">
        <v>44</v>
      </c>
      <c r="CB446" s="471">
        <v>25</v>
      </c>
      <c r="CC446" s="471">
        <v>7</v>
      </c>
      <c r="CD446" s="471">
        <v>1</v>
      </c>
      <c r="CE446" s="471">
        <v>0</v>
      </c>
      <c r="CF446" s="496">
        <v>246</v>
      </c>
      <c r="CG446" s="33"/>
      <c r="CH446" s="33"/>
      <c r="CI446" s="33"/>
      <c r="CJ446" s="110"/>
      <c r="CK446" s="110"/>
      <c r="CL446" s="110"/>
      <c r="CM446" s="110"/>
      <c r="CN446" s="110"/>
      <c r="CO446" s="67"/>
      <c r="CP446" s="67"/>
      <c r="CQ446" s="67"/>
      <c r="CR446" s="67"/>
      <c r="CS446" s="67"/>
      <c r="CT446" s="67"/>
      <c r="CU446" s="67"/>
      <c r="CV446" s="67"/>
      <c r="CW446" s="67"/>
      <c r="CX446" s="67"/>
      <c r="CY446" s="67"/>
      <c r="CZ446" s="67"/>
      <c r="DA446" s="67"/>
      <c r="DB446" s="67"/>
      <c r="DC446" s="67"/>
      <c r="DD446" s="67"/>
      <c r="DE446" s="67"/>
      <c r="DF446" s="67"/>
      <c r="DG446" s="67"/>
      <c r="DH446" s="67"/>
      <c r="DI446" s="67"/>
      <c r="DJ446" s="67"/>
      <c r="DK446" s="67"/>
      <c r="DL446" s="67"/>
      <c r="DM446" s="67"/>
      <c r="DN446" s="67"/>
      <c r="DO446" s="67"/>
      <c r="DP446" s="67"/>
      <c r="DQ446" s="67"/>
      <c r="DR446" s="67"/>
      <c r="DS446" s="67"/>
      <c r="DT446" s="67"/>
      <c r="DU446" s="67"/>
      <c r="DV446" s="67"/>
      <c r="DW446" s="67"/>
      <c r="DX446" s="67"/>
      <c r="DY446" s="67"/>
      <c r="DZ446" s="67"/>
      <c r="EA446" s="67"/>
      <c r="EB446" s="67"/>
      <c r="EC446" s="67"/>
      <c r="ED446" s="67"/>
      <c r="EE446" s="67"/>
      <c r="EF446" s="67"/>
      <c r="EG446" s="67"/>
      <c r="EH446" s="67"/>
      <c r="EI446" s="67"/>
      <c r="EJ446" s="67"/>
      <c r="EK446" s="67"/>
      <c r="EL446" s="67"/>
      <c r="EM446" s="67"/>
      <c r="EN446" s="67"/>
      <c r="EO446" s="67"/>
      <c r="EP446" s="67"/>
      <c r="EQ446" s="67"/>
      <c r="ER446" s="67"/>
      <c r="ES446" s="67"/>
      <c r="ET446" s="67"/>
      <c r="EU446" s="67"/>
      <c r="EV446" s="67"/>
      <c r="EW446" s="67"/>
      <c r="EX446" s="67"/>
      <c r="EY446" s="67"/>
      <c r="EZ446" s="67"/>
      <c r="FA446" s="67"/>
      <c r="FB446" s="67"/>
      <c r="FC446" s="67"/>
      <c r="FD446" s="67"/>
      <c r="FE446" s="67"/>
      <c r="FF446" s="67"/>
      <c r="FG446" s="67"/>
      <c r="FH446" s="67"/>
      <c r="FI446" s="67"/>
      <c r="FJ446" s="67"/>
      <c r="FK446" s="67"/>
      <c r="FL446" s="67"/>
      <c r="FM446" s="67"/>
      <c r="FN446" s="67"/>
      <c r="FO446" s="67"/>
      <c r="FP446" s="67"/>
      <c r="FQ446" s="67"/>
      <c r="FR446" s="67"/>
      <c r="FS446" s="67"/>
      <c r="FT446" s="67"/>
      <c r="FU446" s="67"/>
      <c r="FV446" s="67"/>
      <c r="FW446" s="67"/>
      <c r="FX446" s="67"/>
      <c r="FY446" s="110"/>
      <c r="FZ446" s="110"/>
      <c r="GA446" s="110"/>
      <c r="GB446" s="110"/>
      <c r="GC446" s="110"/>
      <c r="GD446" s="110"/>
      <c r="GE446" s="110"/>
      <c r="GF446" s="110"/>
      <c r="GG446" s="110"/>
      <c r="GH446" s="110"/>
      <c r="GI446" s="110"/>
      <c r="GJ446" s="110"/>
      <c r="GK446" s="110"/>
      <c r="GL446" s="110"/>
      <c r="GM446" s="110"/>
      <c r="GN446" s="110"/>
      <c r="GO446" s="110"/>
      <c r="GP446" s="110"/>
      <c r="GQ446" s="110"/>
      <c r="GR446" s="110"/>
      <c r="GS446" s="110"/>
      <c r="GT446" s="110"/>
      <c r="GU446" s="110"/>
      <c r="GV446" s="110"/>
      <c r="GW446" s="110"/>
      <c r="GX446" s="110"/>
      <c r="GY446" s="110"/>
      <c r="GZ446" s="110"/>
      <c r="HA446" s="110"/>
      <c r="HB446" s="110"/>
      <c r="HC446" s="110"/>
      <c r="HD446" s="110"/>
      <c r="HE446" s="110"/>
      <c r="HF446" s="110"/>
      <c r="HG446" s="110"/>
      <c r="HH446" s="110"/>
      <c r="HI446" s="110"/>
      <c r="HJ446" s="110"/>
      <c r="HK446" s="242"/>
      <c r="HL446" s="242"/>
      <c r="HM446" s="242"/>
      <c r="HN446" s="242"/>
      <c r="HO446" s="242"/>
      <c r="HP446" s="242"/>
      <c r="HQ446" s="242"/>
    </row>
    <row r="447" spans="1:225" x14ac:dyDescent="0.2">
      <c r="A447" s="241" t="s">
        <v>282</v>
      </c>
      <c r="B447" s="476" t="s">
        <v>928</v>
      </c>
      <c r="C447" s="326" t="s">
        <v>782</v>
      </c>
      <c r="D447" s="279" t="s">
        <v>283</v>
      </c>
      <c r="E447" s="228"/>
      <c r="F447" s="471">
        <v>46</v>
      </c>
      <c r="G447" s="495"/>
      <c r="H447" s="471">
        <v>2</v>
      </c>
      <c r="I447" s="471">
        <v>43</v>
      </c>
      <c r="J447" s="471">
        <v>153</v>
      </c>
      <c r="K447" s="471">
        <v>1</v>
      </c>
      <c r="L447" s="471">
        <v>0</v>
      </c>
      <c r="M447" s="471">
        <v>3</v>
      </c>
      <c r="N447" s="471">
        <v>0</v>
      </c>
      <c r="O447" s="471">
        <v>1</v>
      </c>
      <c r="P447" s="471">
        <v>2</v>
      </c>
      <c r="Q447" s="471">
        <v>1</v>
      </c>
      <c r="R447" s="471">
        <v>27</v>
      </c>
      <c r="S447" s="471">
        <v>643</v>
      </c>
      <c r="T447" s="471">
        <v>1</v>
      </c>
      <c r="U447" s="471">
        <v>0</v>
      </c>
      <c r="V447" s="471">
        <v>43</v>
      </c>
      <c r="W447" s="471">
        <v>1</v>
      </c>
      <c r="X447" s="471">
        <v>10</v>
      </c>
      <c r="Y447" s="471">
        <v>87</v>
      </c>
      <c r="Z447" s="471">
        <v>0</v>
      </c>
      <c r="AA447" s="471">
        <v>14</v>
      </c>
      <c r="AB447" s="496">
        <v>1078</v>
      </c>
      <c r="AC447" s="488">
        <v>2</v>
      </c>
      <c r="AD447" s="488">
        <v>2</v>
      </c>
      <c r="AE447" s="471">
        <v>0</v>
      </c>
      <c r="AF447" s="471">
        <v>0</v>
      </c>
      <c r="AG447" s="471">
        <v>0</v>
      </c>
      <c r="AH447" s="471">
        <v>1</v>
      </c>
      <c r="AI447" s="471">
        <v>0</v>
      </c>
      <c r="AJ447" s="471">
        <v>0</v>
      </c>
      <c r="AK447" s="471">
        <v>0</v>
      </c>
      <c r="AL447" s="471">
        <v>0</v>
      </c>
      <c r="AM447" s="496">
        <v>1</v>
      </c>
      <c r="AN447" s="471">
        <v>0</v>
      </c>
      <c r="AO447" s="471">
        <v>0</v>
      </c>
      <c r="AP447" s="471">
        <v>0</v>
      </c>
      <c r="AQ447" s="471">
        <v>1</v>
      </c>
      <c r="AR447" s="471">
        <v>0</v>
      </c>
      <c r="AS447" s="471">
        <v>0</v>
      </c>
      <c r="AT447" s="471">
        <v>0</v>
      </c>
      <c r="AU447" s="471">
        <v>0</v>
      </c>
      <c r="AV447" s="496">
        <v>1</v>
      </c>
      <c r="AW447" s="471">
        <v>2</v>
      </c>
      <c r="AX447" s="471">
        <v>8</v>
      </c>
      <c r="AY447" s="471">
        <v>14</v>
      </c>
      <c r="AZ447" s="471">
        <v>11</v>
      </c>
      <c r="BA447" s="471">
        <v>1</v>
      </c>
      <c r="BB447" s="471">
        <v>0</v>
      </c>
      <c r="BC447" s="471">
        <v>1</v>
      </c>
      <c r="BD447" s="471">
        <v>0</v>
      </c>
      <c r="BE447" s="496">
        <v>37</v>
      </c>
      <c r="BF447" s="471">
        <v>1</v>
      </c>
      <c r="BG447" s="471">
        <v>8</v>
      </c>
      <c r="BH447" s="471">
        <v>10</v>
      </c>
      <c r="BI447" s="471">
        <v>7</v>
      </c>
      <c r="BJ447" s="471">
        <v>0</v>
      </c>
      <c r="BK447" s="471">
        <v>1</v>
      </c>
      <c r="BL447" s="471">
        <v>0</v>
      </c>
      <c r="BM447" s="471">
        <v>0</v>
      </c>
      <c r="BN447" s="496">
        <v>27</v>
      </c>
      <c r="BO447" s="471">
        <v>2</v>
      </c>
      <c r="BP447" s="471">
        <v>8</v>
      </c>
      <c r="BQ447" s="471">
        <v>14</v>
      </c>
      <c r="BR447" s="471">
        <v>12</v>
      </c>
      <c r="BS447" s="471">
        <v>1</v>
      </c>
      <c r="BT447" s="471">
        <v>0</v>
      </c>
      <c r="BU447" s="471">
        <v>1</v>
      </c>
      <c r="BV447" s="471">
        <v>0</v>
      </c>
      <c r="BW447" s="496">
        <v>38</v>
      </c>
      <c r="BX447" s="471">
        <v>1</v>
      </c>
      <c r="BY447" s="471">
        <v>8</v>
      </c>
      <c r="BZ447" s="471">
        <v>10</v>
      </c>
      <c r="CA447" s="471">
        <v>8</v>
      </c>
      <c r="CB447" s="471">
        <v>0</v>
      </c>
      <c r="CC447" s="471">
        <v>1</v>
      </c>
      <c r="CD447" s="471">
        <v>0</v>
      </c>
      <c r="CE447" s="471">
        <v>0</v>
      </c>
      <c r="CF447" s="496">
        <v>28</v>
      </c>
      <c r="CG447" s="33"/>
      <c r="CH447" s="33"/>
      <c r="CI447" s="33"/>
      <c r="CJ447" s="110"/>
      <c r="CK447" s="110"/>
      <c r="CL447" s="110"/>
      <c r="CM447" s="110"/>
      <c r="CN447" s="110"/>
      <c r="CO447" s="67"/>
      <c r="CP447" s="67"/>
      <c r="CQ447" s="67"/>
      <c r="CR447" s="67"/>
      <c r="CS447" s="67"/>
      <c r="CT447" s="67"/>
      <c r="CU447" s="67"/>
      <c r="CV447" s="67"/>
      <c r="CW447" s="67"/>
      <c r="CX447" s="67"/>
      <c r="CY447" s="67"/>
      <c r="CZ447" s="67"/>
      <c r="DA447" s="67"/>
      <c r="DB447" s="67"/>
      <c r="DC447" s="67"/>
      <c r="DD447" s="67"/>
      <c r="DE447" s="67"/>
      <c r="DF447" s="67"/>
      <c r="DG447" s="67"/>
      <c r="DH447" s="67"/>
      <c r="DI447" s="67"/>
      <c r="DJ447" s="67"/>
      <c r="DK447" s="67"/>
      <c r="DL447" s="67"/>
      <c r="DM447" s="67"/>
      <c r="DN447" s="67"/>
      <c r="DO447" s="67"/>
      <c r="DP447" s="67"/>
      <c r="DQ447" s="67"/>
      <c r="DR447" s="67"/>
      <c r="DS447" s="67"/>
      <c r="DT447" s="67"/>
      <c r="DU447" s="67"/>
      <c r="DV447" s="67"/>
      <c r="DW447" s="67"/>
      <c r="DX447" s="67"/>
      <c r="DY447" s="67"/>
      <c r="DZ447" s="67"/>
      <c r="EA447" s="67"/>
      <c r="EB447" s="67"/>
      <c r="EC447" s="67"/>
      <c r="ED447" s="67"/>
      <c r="EE447" s="67"/>
      <c r="EF447" s="67"/>
      <c r="EG447" s="67"/>
      <c r="EH447" s="67"/>
      <c r="EI447" s="67"/>
      <c r="EJ447" s="67"/>
      <c r="EK447" s="67"/>
      <c r="EL447" s="67"/>
      <c r="EM447" s="67"/>
      <c r="EN447" s="67"/>
      <c r="EO447" s="67"/>
      <c r="EP447" s="67"/>
      <c r="EQ447" s="67"/>
      <c r="ER447" s="67"/>
      <c r="ES447" s="67"/>
      <c r="ET447" s="67"/>
      <c r="EU447" s="67"/>
      <c r="EV447" s="67"/>
      <c r="EW447" s="67"/>
      <c r="EX447" s="67"/>
      <c r="EY447" s="67"/>
      <c r="EZ447" s="67"/>
      <c r="FA447" s="67"/>
      <c r="FB447" s="67"/>
      <c r="FC447" s="67"/>
      <c r="FD447" s="67"/>
      <c r="FE447" s="67"/>
      <c r="FF447" s="67"/>
      <c r="FG447" s="67"/>
      <c r="FH447" s="67"/>
      <c r="FI447" s="67"/>
      <c r="FJ447" s="67"/>
      <c r="FK447" s="67"/>
      <c r="FL447" s="67"/>
      <c r="FM447" s="67"/>
      <c r="FN447" s="67"/>
      <c r="FO447" s="67"/>
      <c r="FP447" s="67"/>
      <c r="FQ447" s="67"/>
      <c r="FR447" s="67"/>
      <c r="FS447" s="67"/>
      <c r="FT447" s="67"/>
      <c r="FU447" s="67"/>
      <c r="FV447" s="67"/>
      <c r="FW447" s="67"/>
      <c r="FX447" s="67"/>
      <c r="FY447" s="110"/>
      <c r="FZ447" s="110"/>
      <c r="GA447" s="110"/>
      <c r="GB447" s="110"/>
      <c r="GC447" s="110"/>
      <c r="GD447" s="110"/>
      <c r="GE447" s="110"/>
      <c r="GF447" s="110"/>
      <c r="GG447" s="110"/>
      <c r="GH447" s="110"/>
      <c r="GI447" s="110"/>
      <c r="GJ447" s="110"/>
      <c r="GK447" s="110"/>
      <c r="GL447" s="110"/>
      <c r="GM447" s="110"/>
      <c r="GN447" s="110"/>
      <c r="GO447" s="110"/>
      <c r="GP447" s="110"/>
      <c r="GQ447" s="110"/>
      <c r="GR447" s="110"/>
      <c r="GS447" s="110"/>
      <c r="GT447" s="110"/>
      <c r="GU447" s="110"/>
      <c r="GV447" s="110"/>
      <c r="GW447" s="110"/>
      <c r="GX447" s="110"/>
      <c r="GY447" s="110"/>
      <c r="GZ447" s="110"/>
      <c r="HA447" s="110"/>
      <c r="HB447" s="110"/>
      <c r="HC447" s="110"/>
      <c r="HD447" s="110"/>
      <c r="HE447" s="110"/>
      <c r="HF447" s="110"/>
      <c r="HG447" s="110"/>
      <c r="HH447" s="110"/>
      <c r="HI447" s="110"/>
      <c r="HJ447" s="110"/>
      <c r="HK447" s="242"/>
      <c r="HL447" s="242"/>
      <c r="HM447" s="242"/>
      <c r="HN447" s="242"/>
      <c r="HO447" s="242"/>
      <c r="HP447" s="242"/>
      <c r="HQ447" s="242"/>
    </row>
    <row r="448" spans="1:225" x14ac:dyDescent="0.2">
      <c r="A448" s="241" t="s">
        <v>284</v>
      </c>
      <c r="B448" s="476" t="s">
        <v>929</v>
      </c>
      <c r="C448" s="326" t="s">
        <v>870</v>
      </c>
      <c r="D448" s="279" t="s">
        <v>930</v>
      </c>
      <c r="E448" s="228"/>
      <c r="F448" s="471">
        <v>175</v>
      </c>
      <c r="G448" s="495"/>
      <c r="H448" s="471">
        <v>5</v>
      </c>
      <c r="I448" s="471">
        <v>71</v>
      </c>
      <c r="J448" s="471">
        <v>156</v>
      </c>
      <c r="K448" s="471">
        <v>0</v>
      </c>
      <c r="L448" s="471">
        <v>4</v>
      </c>
      <c r="M448" s="471">
        <v>7</v>
      </c>
      <c r="N448" s="471">
        <v>1</v>
      </c>
      <c r="O448" s="471">
        <v>0</v>
      </c>
      <c r="P448" s="471">
        <v>8</v>
      </c>
      <c r="Q448" s="471">
        <v>63</v>
      </c>
      <c r="R448" s="471">
        <v>163</v>
      </c>
      <c r="S448" s="471">
        <v>0</v>
      </c>
      <c r="T448" s="471">
        <v>0</v>
      </c>
      <c r="U448" s="471">
        <v>8</v>
      </c>
      <c r="V448" s="471">
        <v>1</v>
      </c>
      <c r="W448" s="471">
        <v>12</v>
      </c>
      <c r="X448" s="471">
        <v>7</v>
      </c>
      <c r="Y448" s="471">
        <v>215</v>
      </c>
      <c r="Z448" s="471">
        <v>0</v>
      </c>
      <c r="AA448" s="471">
        <v>2</v>
      </c>
      <c r="AB448" s="496">
        <v>898</v>
      </c>
      <c r="AC448" s="488">
        <v>1</v>
      </c>
      <c r="AD448" s="488">
        <v>1</v>
      </c>
      <c r="AE448" s="471">
        <v>0</v>
      </c>
      <c r="AF448" s="471">
        <v>0</v>
      </c>
      <c r="AG448" s="471">
        <v>0</v>
      </c>
      <c r="AH448" s="471">
        <v>0</v>
      </c>
      <c r="AI448" s="471">
        <v>0</v>
      </c>
      <c r="AJ448" s="471">
        <v>0</v>
      </c>
      <c r="AK448" s="471">
        <v>0</v>
      </c>
      <c r="AL448" s="471">
        <v>0</v>
      </c>
      <c r="AM448" s="496">
        <v>0</v>
      </c>
      <c r="AN448" s="471">
        <v>45</v>
      </c>
      <c r="AO448" s="471">
        <v>10</v>
      </c>
      <c r="AP448" s="471">
        <v>6</v>
      </c>
      <c r="AQ448" s="471">
        <v>0</v>
      </c>
      <c r="AR448" s="471">
        <v>2</v>
      </c>
      <c r="AS448" s="471">
        <v>0</v>
      </c>
      <c r="AT448" s="471">
        <v>0</v>
      </c>
      <c r="AU448" s="471">
        <v>0</v>
      </c>
      <c r="AV448" s="496">
        <v>63</v>
      </c>
      <c r="AW448" s="471">
        <v>0</v>
      </c>
      <c r="AX448" s="471">
        <v>0</v>
      </c>
      <c r="AY448" s="471">
        <v>0</v>
      </c>
      <c r="AZ448" s="471">
        <v>0</v>
      </c>
      <c r="BA448" s="471">
        <v>0</v>
      </c>
      <c r="BB448" s="471">
        <v>0</v>
      </c>
      <c r="BC448" s="471">
        <v>0</v>
      </c>
      <c r="BD448" s="471">
        <v>0</v>
      </c>
      <c r="BE448" s="496">
        <v>0</v>
      </c>
      <c r="BF448" s="471">
        <v>118</v>
      </c>
      <c r="BG448" s="471">
        <v>33</v>
      </c>
      <c r="BH448" s="471">
        <v>5</v>
      </c>
      <c r="BI448" s="471">
        <v>6</v>
      </c>
      <c r="BJ448" s="471">
        <v>0</v>
      </c>
      <c r="BK448" s="471">
        <v>0</v>
      </c>
      <c r="BL448" s="471">
        <v>1</v>
      </c>
      <c r="BM448" s="471">
        <v>0</v>
      </c>
      <c r="BN448" s="496">
        <v>163</v>
      </c>
      <c r="BO448" s="471">
        <v>0</v>
      </c>
      <c r="BP448" s="471">
        <v>0</v>
      </c>
      <c r="BQ448" s="471">
        <v>0</v>
      </c>
      <c r="BR448" s="471">
        <v>0</v>
      </c>
      <c r="BS448" s="471">
        <v>0</v>
      </c>
      <c r="BT448" s="471">
        <v>0</v>
      </c>
      <c r="BU448" s="471">
        <v>0</v>
      </c>
      <c r="BV448" s="471">
        <v>0</v>
      </c>
      <c r="BW448" s="496">
        <v>0</v>
      </c>
      <c r="BX448" s="471">
        <v>163</v>
      </c>
      <c r="BY448" s="471">
        <v>43</v>
      </c>
      <c r="BZ448" s="471">
        <v>11</v>
      </c>
      <c r="CA448" s="471">
        <v>6</v>
      </c>
      <c r="CB448" s="471">
        <v>2</v>
      </c>
      <c r="CC448" s="471">
        <v>0</v>
      </c>
      <c r="CD448" s="471">
        <v>1</v>
      </c>
      <c r="CE448" s="471">
        <v>0</v>
      </c>
      <c r="CF448" s="496">
        <v>226</v>
      </c>
      <c r="CG448" s="33"/>
      <c r="CH448" s="33"/>
      <c r="CI448" s="33"/>
      <c r="CJ448" s="110"/>
      <c r="CK448" s="110"/>
      <c r="CL448" s="110"/>
      <c r="CM448" s="110"/>
      <c r="CN448" s="110"/>
      <c r="CO448" s="67"/>
      <c r="CP448" s="67"/>
      <c r="CQ448" s="67"/>
      <c r="CR448" s="67"/>
      <c r="CS448" s="67"/>
      <c r="CT448" s="67"/>
      <c r="CU448" s="67"/>
      <c r="CV448" s="67"/>
      <c r="CW448" s="67"/>
      <c r="CX448" s="67"/>
      <c r="CY448" s="67"/>
      <c r="CZ448" s="67"/>
      <c r="DA448" s="67"/>
      <c r="DB448" s="67"/>
      <c r="DC448" s="67"/>
      <c r="DD448" s="67"/>
      <c r="DE448" s="67"/>
      <c r="DF448" s="67"/>
      <c r="DG448" s="67"/>
      <c r="DH448" s="67"/>
      <c r="DI448" s="67"/>
      <c r="DJ448" s="67"/>
      <c r="DK448" s="67"/>
      <c r="DL448" s="67"/>
      <c r="DM448" s="67"/>
      <c r="DN448" s="67"/>
      <c r="DO448" s="67"/>
      <c r="DP448" s="67"/>
      <c r="DQ448" s="67"/>
      <c r="DR448" s="67"/>
      <c r="DS448" s="67"/>
      <c r="DT448" s="67"/>
      <c r="DU448" s="67"/>
      <c r="DV448" s="67"/>
      <c r="DW448" s="67"/>
      <c r="DX448" s="67"/>
      <c r="DY448" s="67"/>
      <c r="DZ448" s="67"/>
      <c r="EA448" s="67"/>
      <c r="EB448" s="67"/>
      <c r="EC448" s="67"/>
      <c r="ED448" s="67"/>
      <c r="EE448" s="67"/>
      <c r="EF448" s="67"/>
      <c r="EG448" s="67"/>
      <c r="EH448" s="67"/>
      <c r="EI448" s="67"/>
      <c r="EJ448" s="67"/>
      <c r="EK448" s="67"/>
      <c r="EL448" s="67"/>
      <c r="EM448" s="67"/>
      <c r="EN448" s="67"/>
      <c r="EO448" s="67"/>
      <c r="EP448" s="67"/>
      <c r="EQ448" s="67"/>
      <c r="ER448" s="67"/>
      <c r="ES448" s="67"/>
      <c r="ET448" s="67"/>
      <c r="EU448" s="67"/>
      <c r="EV448" s="67"/>
      <c r="EW448" s="67"/>
      <c r="EX448" s="67"/>
      <c r="EY448" s="67"/>
      <c r="EZ448" s="67"/>
      <c r="FA448" s="67"/>
      <c r="FB448" s="67"/>
      <c r="FC448" s="67"/>
      <c r="FD448" s="67"/>
      <c r="FE448" s="67"/>
      <c r="FF448" s="67"/>
      <c r="FG448" s="67"/>
      <c r="FH448" s="67"/>
      <c r="FI448" s="67"/>
      <c r="FJ448" s="67"/>
      <c r="FK448" s="67"/>
      <c r="FL448" s="67"/>
      <c r="FM448" s="67"/>
      <c r="FN448" s="67"/>
      <c r="FO448" s="67"/>
      <c r="FP448" s="67"/>
      <c r="FQ448" s="67"/>
      <c r="FR448" s="67"/>
      <c r="FS448" s="67"/>
      <c r="FT448" s="67"/>
      <c r="FU448" s="67"/>
      <c r="FV448" s="67"/>
      <c r="FW448" s="67"/>
      <c r="FX448" s="67"/>
      <c r="FY448" s="110"/>
      <c r="FZ448" s="110"/>
      <c r="GA448" s="110"/>
      <c r="GB448" s="110"/>
      <c r="GC448" s="110"/>
      <c r="GD448" s="110"/>
      <c r="GE448" s="110"/>
      <c r="GF448" s="110"/>
      <c r="GG448" s="110"/>
      <c r="GH448" s="110"/>
      <c r="GI448" s="110"/>
      <c r="GJ448" s="110"/>
      <c r="GK448" s="110"/>
      <c r="GL448" s="110"/>
      <c r="GM448" s="110"/>
      <c r="GN448" s="110"/>
      <c r="GO448" s="110"/>
      <c r="GP448" s="110"/>
      <c r="GQ448" s="110"/>
      <c r="GR448" s="110"/>
      <c r="GS448" s="110"/>
      <c r="GT448" s="110"/>
      <c r="GU448" s="110"/>
      <c r="GV448" s="110"/>
      <c r="GW448" s="110"/>
      <c r="GX448" s="110"/>
      <c r="GY448" s="110"/>
      <c r="GZ448" s="110"/>
      <c r="HA448" s="110"/>
      <c r="HB448" s="110"/>
      <c r="HC448" s="110"/>
      <c r="HD448" s="110"/>
      <c r="HE448" s="110"/>
      <c r="HF448" s="110"/>
      <c r="HG448" s="110"/>
      <c r="HH448" s="110"/>
      <c r="HI448" s="110"/>
      <c r="HJ448" s="110"/>
      <c r="HK448" s="242"/>
      <c r="HL448" s="242"/>
      <c r="HM448" s="242"/>
      <c r="HN448" s="242"/>
      <c r="HO448" s="242"/>
      <c r="HP448" s="242"/>
      <c r="HQ448" s="242"/>
    </row>
    <row r="449" spans="1:225" x14ac:dyDescent="0.2">
      <c r="A449" s="241" t="s">
        <v>285</v>
      </c>
      <c r="B449" s="476" t="s">
        <v>931</v>
      </c>
      <c r="C449" s="326" t="s">
        <v>782</v>
      </c>
      <c r="D449" s="279" t="s">
        <v>286</v>
      </c>
      <c r="E449" s="228"/>
      <c r="F449" s="471">
        <v>73</v>
      </c>
      <c r="G449" s="495"/>
      <c r="H449" s="471">
        <v>5</v>
      </c>
      <c r="I449" s="471">
        <v>35</v>
      </c>
      <c r="J449" s="471">
        <v>181</v>
      </c>
      <c r="K449" s="471">
        <v>13</v>
      </c>
      <c r="L449" s="471">
        <v>1</v>
      </c>
      <c r="M449" s="471">
        <v>3</v>
      </c>
      <c r="N449" s="471">
        <v>3</v>
      </c>
      <c r="O449" s="471">
        <v>0</v>
      </c>
      <c r="P449" s="471">
        <v>1</v>
      </c>
      <c r="Q449" s="471">
        <v>9</v>
      </c>
      <c r="R449" s="471">
        <v>71</v>
      </c>
      <c r="S449" s="471">
        <v>0</v>
      </c>
      <c r="T449" s="471">
        <v>0</v>
      </c>
      <c r="U449" s="471">
        <v>1</v>
      </c>
      <c r="V449" s="471">
        <v>0</v>
      </c>
      <c r="W449" s="471">
        <v>8</v>
      </c>
      <c r="X449" s="471">
        <v>12</v>
      </c>
      <c r="Y449" s="471">
        <v>77</v>
      </c>
      <c r="Z449" s="471">
        <v>0</v>
      </c>
      <c r="AA449" s="471">
        <v>15</v>
      </c>
      <c r="AB449" s="496">
        <v>508</v>
      </c>
      <c r="AC449" s="488">
        <v>1</v>
      </c>
      <c r="AD449" s="488">
        <v>1</v>
      </c>
      <c r="AE449" s="471">
        <v>9</v>
      </c>
      <c r="AF449" s="471">
        <v>0</v>
      </c>
      <c r="AG449" s="471">
        <v>0</v>
      </c>
      <c r="AH449" s="471">
        <v>0</v>
      </c>
      <c r="AI449" s="471">
        <v>0</v>
      </c>
      <c r="AJ449" s="471">
        <v>0</v>
      </c>
      <c r="AK449" s="471">
        <v>0</v>
      </c>
      <c r="AL449" s="471">
        <v>0</v>
      </c>
      <c r="AM449" s="496">
        <v>9</v>
      </c>
      <c r="AN449" s="471">
        <v>9</v>
      </c>
      <c r="AO449" s="471">
        <v>0</v>
      </c>
      <c r="AP449" s="471">
        <v>0</v>
      </c>
      <c r="AQ449" s="471">
        <v>0</v>
      </c>
      <c r="AR449" s="471">
        <v>0</v>
      </c>
      <c r="AS449" s="471">
        <v>0</v>
      </c>
      <c r="AT449" s="471">
        <v>0</v>
      </c>
      <c r="AU449" s="471">
        <v>0</v>
      </c>
      <c r="AV449" s="496">
        <v>9</v>
      </c>
      <c r="AW449" s="471">
        <v>66</v>
      </c>
      <c r="AX449" s="471">
        <v>29</v>
      </c>
      <c r="AY449" s="471">
        <v>12</v>
      </c>
      <c r="AZ449" s="471">
        <v>6</v>
      </c>
      <c r="BA449" s="471">
        <v>1</v>
      </c>
      <c r="BB449" s="471">
        <v>0</v>
      </c>
      <c r="BC449" s="471">
        <v>0</v>
      </c>
      <c r="BD449" s="471">
        <v>0</v>
      </c>
      <c r="BE449" s="496">
        <v>114</v>
      </c>
      <c r="BF449" s="471">
        <v>49</v>
      </c>
      <c r="BG449" s="471">
        <v>11</v>
      </c>
      <c r="BH449" s="471">
        <v>6</v>
      </c>
      <c r="BI449" s="471">
        <v>4</v>
      </c>
      <c r="BJ449" s="471">
        <v>1</v>
      </c>
      <c r="BK449" s="471">
        <v>0</v>
      </c>
      <c r="BL449" s="471">
        <v>0</v>
      </c>
      <c r="BM449" s="471">
        <v>0</v>
      </c>
      <c r="BN449" s="496">
        <v>71</v>
      </c>
      <c r="BO449" s="471">
        <v>75</v>
      </c>
      <c r="BP449" s="471">
        <v>29</v>
      </c>
      <c r="BQ449" s="471">
        <v>12</v>
      </c>
      <c r="BR449" s="471">
        <v>6</v>
      </c>
      <c r="BS449" s="471">
        <v>1</v>
      </c>
      <c r="BT449" s="471">
        <v>0</v>
      </c>
      <c r="BU449" s="471">
        <v>0</v>
      </c>
      <c r="BV449" s="471">
        <v>0</v>
      </c>
      <c r="BW449" s="496">
        <v>123</v>
      </c>
      <c r="BX449" s="471">
        <v>58</v>
      </c>
      <c r="BY449" s="471">
        <v>11</v>
      </c>
      <c r="BZ449" s="471">
        <v>6</v>
      </c>
      <c r="CA449" s="471">
        <v>4</v>
      </c>
      <c r="CB449" s="471">
        <v>1</v>
      </c>
      <c r="CC449" s="471">
        <v>0</v>
      </c>
      <c r="CD449" s="471">
        <v>0</v>
      </c>
      <c r="CE449" s="471">
        <v>0</v>
      </c>
      <c r="CF449" s="496">
        <v>80</v>
      </c>
      <c r="CG449" s="33"/>
      <c r="CH449" s="33"/>
      <c r="CI449" s="33"/>
      <c r="CJ449" s="110"/>
      <c r="CK449" s="110"/>
      <c r="CL449" s="110"/>
      <c r="CM449" s="110"/>
      <c r="CN449" s="110"/>
      <c r="CO449" s="67"/>
      <c r="CP449" s="67"/>
      <c r="CQ449" s="67"/>
      <c r="CR449" s="67"/>
      <c r="CS449" s="67"/>
      <c r="CT449" s="67"/>
      <c r="CU449" s="67"/>
      <c r="CV449" s="67"/>
      <c r="CW449" s="67"/>
      <c r="CX449" s="67"/>
      <c r="CY449" s="67"/>
      <c r="CZ449" s="67"/>
      <c r="DA449" s="67"/>
      <c r="DB449" s="67"/>
      <c r="DC449" s="67"/>
      <c r="DD449" s="67"/>
      <c r="DE449" s="67"/>
      <c r="DF449" s="67"/>
      <c r="DG449" s="67"/>
      <c r="DH449" s="67"/>
      <c r="DI449" s="67"/>
      <c r="DJ449" s="67"/>
      <c r="DK449" s="67"/>
      <c r="DL449" s="67"/>
      <c r="DM449" s="67"/>
      <c r="DN449" s="67"/>
      <c r="DO449" s="67"/>
      <c r="DP449" s="67"/>
      <c r="DQ449" s="67"/>
      <c r="DR449" s="67"/>
      <c r="DS449" s="67"/>
      <c r="DT449" s="67"/>
      <c r="DU449" s="67"/>
      <c r="DV449" s="67"/>
      <c r="DW449" s="67"/>
      <c r="DX449" s="67"/>
      <c r="DY449" s="67"/>
      <c r="DZ449" s="67"/>
      <c r="EA449" s="67"/>
      <c r="EB449" s="67"/>
      <c r="EC449" s="67"/>
      <c r="ED449" s="67"/>
      <c r="EE449" s="67"/>
      <c r="EF449" s="67"/>
      <c r="EG449" s="67"/>
      <c r="EH449" s="67"/>
      <c r="EI449" s="67"/>
      <c r="EJ449" s="67"/>
      <c r="EK449" s="67"/>
      <c r="EL449" s="67"/>
      <c r="EM449" s="67"/>
      <c r="EN449" s="67"/>
      <c r="EO449" s="67"/>
      <c r="EP449" s="67"/>
      <c r="EQ449" s="67"/>
      <c r="ER449" s="67"/>
      <c r="ES449" s="67"/>
      <c r="ET449" s="67"/>
      <c r="EU449" s="67"/>
      <c r="EV449" s="67"/>
      <c r="EW449" s="67"/>
      <c r="EX449" s="67"/>
      <c r="EY449" s="67"/>
      <c r="EZ449" s="67"/>
      <c r="FA449" s="67"/>
      <c r="FB449" s="67"/>
      <c r="FC449" s="67"/>
      <c r="FD449" s="67"/>
      <c r="FE449" s="67"/>
      <c r="FF449" s="67"/>
      <c r="FG449" s="67"/>
      <c r="FH449" s="67"/>
      <c r="FI449" s="67"/>
      <c r="FJ449" s="67"/>
      <c r="FK449" s="67"/>
      <c r="FL449" s="67"/>
      <c r="FM449" s="67"/>
      <c r="FN449" s="67"/>
      <c r="FO449" s="67"/>
      <c r="FP449" s="67"/>
      <c r="FQ449" s="67"/>
      <c r="FR449" s="67"/>
      <c r="FS449" s="67"/>
      <c r="FT449" s="67"/>
      <c r="FU449" s="67"/>
      <c r="FV449" s="67"/>
      <c r="FW449" s="67"/>
      <c r="FX449" s="67"/>
      <c r="FY449" s="110"/>
      <c r="FZ449" s="110"/>
      <c r="GA449" s="110"/>
      <c r="GB449" s="110"/>
      <c r="GC449" s="110"/>
      <c r="GD449" s="110"/>
      <c r="GE449" s="110"/>
      <c r="GF449" s="110"/>
      <c r="GG449" s="110"/>
      <c r="GH449" s="110"/>
      <c r="GI449" s="110"/>
      <c r="GJ449" s="110"/>
      <c r="GK449" s="110"/>
      <c r="GL449" s="110"/>
      <c r="GM449" s="110"/>
      <c r="GN449" s="110"/>
      <c r="GO449" s="110"/>
      <c r="GP449" s="110"/>
      <c r="GQ449" s="110"/>
      <c r="GR449" s="110"/>
      <c r="GS449" s="110"/>
      <c r="GT449" s="110"/>
      <c r="GU449" s="110"/>
      <c r="GV449" s="110"/>
      <c r="GW449" s="110"/>
      <c r="GX449" s="110"/>
      <c r="GY449" s="110"/>
      <c r="GZ449" s="110"/>
      <c r="HA449" s="110"/>
      <c r="HB449" s="110"/>
      <c r="HC449" s="110"/>
      <c r="HD449" s="110"/>
      <c r="HE449" s="110"/>
      <c r="HF449" s="110"/>
      <c r="HG449" s="110"/>
      <c r="HH449" s="110"/>
      <c r="HI449" s="110"/>
      <c r="HJ449" s="110"/>
      <c r="HK449" s="242"/>
      <c r="HL449" s="242"/>
      <c r="HM449" s="242"/>
      <c r="HN449" s="242"/>
      <c r="HO449" s="242"/>
      <c r="HP449" s="242"/>
      <c r="HQ449" s="242"/>
    </row>
    <row r="450" spans="1:225" x14ac:dyDescent="0.2">
      <c r="A450" s="241" t="s">
        <v>932</v>
      </c>
      <c r="B450" s="476" t="s">
        <v>933</v>
      </c>
      <c r="C450" s="326" t="s">
        <v>782</v>
      </c>
      <c r="D450" s="279" t="s">
        <v>934</v>
      </c>
      <c r="E450" s="228"/>
      <c r="F450" s="471">
        <v>3</v>
      </c>
      <c r="G450" s="495"/>
      <c r="H450" s="471">
        <v>2</v>
      </c>
      <c r="I450" s="471">
        <v>88</v>
      </c>
      <c r="J450" s="471">
        <v>253</v>
      </c>
      <c r="K450" s="471">
        <v>8</v>
      </c>
      <c r="L450" s="471">
        <v>0</v>
      </c>
      <c r="M450" s="471">
        <v>2</v>
      </c>
      <c r="N450" s="471">
        <v>1</v>
      </c>
      <c r="O450" s="471">
        <v>0</v>
      </c>
      <c r="P450" s="471">
        <v>1</v>
      </c>
      <c r="Q450" s="471">
        <v>0</v>
      </c>
      <c r="R450" s="471">
        <v>46</v>
      </c>
      <c r="S450" s="471">
        <v>49</v>
      </c>
      <c r="T450" s="471">
        <v>4</v>
      </c>
      <c r="U450" s="471">
        <v>0</v>
      </c>
      <c r="V450" s="471">
        <v>2</v>
      </c>
      <c r="W450" s="471">
        <v>5</v>
      </c>
      <c r="X450" s="471">
        <v>8</v>
      </c>
      <c r="Y450" s="471">
        <v>161</v>
      </c>
      <c r="Z450" s="471">
        <v>0</v>
      </c>
      <c r="AA450" s="471">
        <v>30</v>
      </c>
      <c r="AB450" s="496">
        <v>663</v>
      </c>
      <c r="AC450" s="488">
        <v>2</v>
      </c>
      <c r="AD450" s="488">
        <v>2</v>
      </c>
      <c r="AE450" s="471">
        <v>0</v>
      </c>
      <c r="AF450" s="471">
        <v>0</v>
      </c>
      <c r="AG450" s="471">
        <v>0</v>
      </c>
      <c r="AH450" s="471">
        <v>0</v>
      </c>
      <c r="AI450" s="471">
        <v>0</v>
      </c>
      <c r="AJ450" s="471">
        <v>0</v>
      </c>
      <c r="AK450" s="471">
        <v>0</v>
      </c>
      <c r="AL450" s="471">
        <v>0</v>
      </c>
      <c r="AM450" s="496">
        <v>0</v>
      </c>
      <c r="AN450" s="471">
        <v>0</v>
      </c>
      <c r="AO450" s="471">
        <v>0</v>
      </c>
      <c r="AP450" s="471">
        <v>0</v>
      </c>
      <c r="AQ450" s="471">
        <v>0</v>
      </c>
      <c r="AR450" s="471">
        <v>0</v>
      </c>
      <c r="AS450" s="471">
        <v>0</v>
      </c>
      <c r="AT450" s="471">
        <v>0</v>
      </c>
      <c r="AU450" s="471">
        <v>0</v>
      </c>
      <c r="AV450" s="496">
        <v>0</v>
      </c>
      <c r="AW450" s="471">
        <v>19</v>
      </c>
      <c r="AX450" s="471">
        <v>19</v>
      </c>
      <c r="AY450" s="471">
        <v>12</v>
      </c>
      <c r="AZ450" s="471">
        <v>5</v>
      </c>
      <c r="BA450" s="471">
        <v>2</v>
      </c>
      <c r="BB450" s="471">
        <v>0</v>
      </c>
      <c r="BC450" s="471">
        <v>0</v>
      </c>
      <c r="BD450" s="471">
        <v>0</v>
      </c>
      <c r="BE450" s="496">
        <v>57</v>
      </c>
      <c r="BF450" s="471">
        <v>15</v>
      </c>
      <c r="BG450" s="471">
        <v>15</v>
      </c>
      <c r="BH450" s="471">
        <v>12</v>
      </c>
      <c r="BI450" s="471">
        <v>3</v>
      </c>
      <c r="BJ450" s="471">
        <v>1</v>
      </c>
      <c r="BK450" s="471">
        <v>0</v>
      </c>
      <c r="BL450" s="471">
        <v>0</v>
      </c>
      <c r="BM450" s="471">
        <v>0</v>
      </c>
      <c r="BN450" s="496">
        <v>46</v>
      </c>
      <c r="BO450" s="471">
        <v>19</v>
      </c>
      <c r="BP450" s="471">
        <v>19</v>
      </c>
      <c r="BQ450" s="471">
        <v>12</v>
      </c>
      <c r="BR450" s="471">
        <v>5</v>
      </c>
      <c r="BS450" s="471">
        <v>2</v>
      </c>
      <c r="BT450" s="471">
        <v>0</v>
      </c>
      <c r="BU450" s="471">
        <v>0</v>
      </c>
      <c r="BV450" s="471">
        <v>0</v>
      </c>
      <c r="BW450" s="496">
        <v>57</v>
      </c>
      <c r="BX450" s="471">
        <v>15</v>
      </c>
      <c r="BY450" s="471">
        <v>15</v>
      </c>
      <c r="BZ450" s="471">
        <v>12</v>
      </c>
      <c r="CA450" s="471">
        <v>3</v>
      </c>
      <c r="CB450" s="471">
        <v>1</v>
      </c>
      <c r="CC450" s="471">
        <v>0</v>
      </c>
      <c r="CD450" s="471">
        <v>0</v>
      </c>
      <c r="CE450" s="471">
        <v>0</v>
      </c>
      <c r="CF450" s="496">
        <v>46</v>
      </c>
      <c r="CG450" s="33"/>
      <c r="CH450" s="33"/>
      <c r="CI450" s="33"/>
      <c r="CJ450" s="110"/>
      <c r="CK450" s="110"/>
      <c r="CL450" s="110"/>
      <c r="CM450" s="110"/>
      <c r="CN450" s="110"/>
      <c r="CO450" s="67"/>
      <c r="CP450" s="67"/>
      <c r="CQ450" s="67"/>
      <c r="CR450" s="67"/>
      <c r="CS450" s="67"/>
      <c r="CT450" s="67"/>
      <c r="CU450" s="67"/>
      <c r="CV450" s="67"/>
      <c r="CW450" s="67"/>
      <c r="CX450" s="67"/>
      <c r="CY450" s="67"/>
      <c r="CZ450" s="67"/>
      <c r="DA450" s="67"/>
      <c r="DB450" s="67"/>
      <c r="DC450" s="67"/>
      <c r="DD450" s="67"/>
      <c r="DE450" s="67"/>
      <c r="DF450" s="67"/>
      <c r="DG450" s="67"/>
      <c r="DH450" s="67"/>
      <c r="DI450" s="67"/>
      <c r="DJ450" s="67"/>
      <c r="DK450" s="67"/>
      <c r="DL450" s="67"/>
      <c r="DM450" s="67"/>
      <c r="DN450" s="67"/>
      <c r="DO450" s="67"/>
      <c r="DP450" s="67"/>
      <c r="DQ450" s="67"/>
      <c r="DR450" s="67"/>
      <c r="DS450" s="67"/>
      <c r="DT450" s="67"/>
      <c r="DU450" s="67"/>
      <c r="DV450" s="67"/>
      <c r="DW450" s="67"/>
      <c r="DX450" s="67"/>
      <c r="DY450" s="67"/>
      <c r="DZ450" s="67"/>
      <c r="EA450" s="67"/>
      <c r="EB450" s="67"/>
      <c r="EC450" s="67"/>
      <c r="ED450" s="67"/>
      <c r="EE450" s="67"/>
      <c r="EF450" s="67"/>
      <c r="EG450" s="67"/>
      <c r="EH450" s="67"/>
      <c r="EI450" s="67"/>
      <c r="EJ450" s="67"/>
      <c r="EK450" s="67"/>
      <c r="EL450" s="67"/>
      <c r="EM450" s="67"/>
      <c r="EN450" s="67"/>
      <c r="EO450" s="67"/>
      <c r="EP450" s="67"/>
      <c r="EQ450" s="67"/>
      <c r="ER450" s="67"/>
      <c r="ES450" s="67"/>
      <c r="ET450" s="67"/>
      <c r="EU450" s="67"/>
      <c r="EV450" s="67"/>
      <c r="EW450" s="67"/>
      <c r="EX450" s="67"/>
      <c r="EY450" s="67"/>
      <c r="EZ450" s="67"/>
      <c r="FA450" s="67"/>
      <c r="FB450" s="67"/>
      <c r="FC450" s="67"/>
      <c r="FD450" s="67"/>
      <c r="FE450" s="67"/>
      <c r="FF450" s="67"/>
      <c r="FG450" s="67"/>
      <c r="FH450" s="67"/>
      <c r="FI450" s="67"/>
      <c r="FJ450" s="67"/>
      <c r="FK450" s="67"/>
      <c r="FL450" s="67"/>
      <c r="FM450" s="67"/>
      <c r="FN450" s="67"/>
      <c r="FO450" s="67"/>
      <c r="FP450" s="67"/>
      <c r="FQ450" s="67"/>
      <c r="FR450" s="67"/>
      <c r="FS450" s="67"/>
      <c r="FT450" s="67"/>
      <c r="FU450" s="67"/>
      <c r="FV450" s="67"/>
      <c r="FW450" s="67"/>
      <c r="FX450" s="67"/>
      <c r="FY450" s="110"/>
      <c r="FZ450" s="110"/>
      <c r="GA450" s="110"/>
      <c r="GB450" s="110"/>
      <c r="GC450" s="110"/>
      <c r="GD450" s="110"/>
      <c r="GE450" s="110"/>
      <c r="GF450" s="110"/>
      <c r="GG450" s="110"/>
      <c r="GH450" s="110"/>
      <c r="GI450" s="110"/>
      <c r="GJ450" s="110"/>
      <c r="GK450" s="110"/>
      <c r="GL450" s="110"/>
      <c r="GM450" s="110"/>
      <c r="GN450" s="110"/>
      <c r="GO450" s="110"/>
      <c r="GP450" s="110"/>
      <c r="GQ450" s="110"/>
      <c r="GR450" s="110"/>
      <c r="GS450" s="110"/>
      <c r="GT450" s="110"/>
      <c r="GU450" s="110"/>
      <c r="GV450" s="110"/>
      <c r="GW450" s="110"/>
      <c r="GX450" s="110"/>
      <c r="GY450" s="110"/>
      <c r="GZ450" s="110"/>
      <c r="HA450" s="110"/>
      <c r="HB450" s="110"/>
      <c r="HC450" s="110"/>
      <c r="HD450" s="110"/>
      <c r="HE450" s="110"/>
      <c r="HF450" s="110"/>
      <c r="HG450" s="110"/>
      <c r="HH450" s="110"/>
      <c r="HI450" s="110"/>
      <c r="HJ450" s="110"/>
      <c r="HK450" s="242"/>
      <c r="HL450" s="242"/>
      <c r="HM450" s="242"/>
      <c r="HN450" s="242"/>
      <c r="HO450" s="242"/>
      <c r="HP450" s="242"/>
      <c r="HQ450" s="242"/>
    </row>
    <row r="451" spans="1:225" x14ac:dyDescent="0.2">
      <c r="A451" s="241" t="s">
        <v>287</v>
      </c>
      <c r="B451" s="476" t="s">
        <v>935</v>
      </c>
      <c r="C451" s="326" t="s">
        <v>640</v>
      </c>
      <c r="D451" s="279" t="s">
        <v>288</v>
      </c>
      <c r="E451" s="228"/>
      <c r="F451" s="471">
        <v>28</v>
      </c>
      <c r="G451" s="495"/>
      <c r="H451" s="471">
        <v>8</v>
      </c>
      <c r="I451" s="471">
        <v>155</v>
      </c>
      <c r="J451" s="471">
        <v>622</v>
      </c>
      <c r="K451" s="471">
        <v>2</v>
      </c>
      <c r="L451" s="471">
        <v>5</v>
      </c>
      <c r="M451" s="471">
        <v>14</v>
      </c>
      <c r="N451" s="471">
        <v>3</v>
      </c>
      <c r="O451" s="471">
        <v>0</v>
      </c>
      <c r="P451" s="471">
        <v>2</v>
      </c>
      <c r="Q451" s="471">
        <v>0</v>
      </c>
      <c r="R451" s="471">
        <v>242</v>
      </c>
      <c r="S451" s="471">
        <v>0</v>
      </c>
      <c r="T451" s="471">
        <v>0</v>
      </c>
      <c r="U451" s="471">
        <v>1</v>
      </c>
      <c r="V451" s="471">
        <v>2</v>
      </c>
      <c r="W451" s="471">
        <v>18</v>
      </c>
      <c r="X451" s="471">
        <v>19</v>
      </c>
      <c r="Y451" s="471">
        <v>352</v>
      </c>
      <c r="Z451" s="471">
        <v>1</v>
      </c>
      <c r="AA451" s="471">
        <v>43</v>
      </c>
      <c r="AB451" s="496">
        <v>1517</v>
      </c>
      <c r="AC451" s="488">
        <v>1</v>
      </c>
      <c r="AD451" s="488">
        <v>1</v>
      </c>
      <c r="AE451" s="471">
        <v>0</v>
      </c>
      <c r="AF451" s="471">
        <v>0</v>
      </c>
      <c r="AG451" s="471">
        <v>0</v>
      </c>
      <c r="AH451" s="471">
        <v>0</v>
      </c>
      <c r="AI451" s="471">
        <v>0</v>
      </c>
      <c r="AJ451" s="471">
        <v>0</v>
      </c>
      <c r="AK451" s="471">
        <v>0</v>
      </c>
      <c r="AL451" s="471">
        <v>0</v>
      </c>
      <c r="AM451" s="496">
        <v>0</v>
      </c>
      <c r="AN451" s="471">
        <v>0</v>
      </c>
      <c r="AO451" s="471">
        <v>0</v>
      </c>
      <c r="AP451" s="471">
        <v>0</v>
      </c>
      <c r="AQ451" s="471">
        <v>0</v>
      </c>
      <c r="AR451" s="471">
        <v>0</v>
      </c>
      <c r="AS451" s="471">
        <v>0</v>
      </c>
      <c r="AT451" s="471">
        <v>0</v>
      </c>
      <c r="AU451" s="471">
        <v>0</v>
      </c>
      <c r="AV451" s="496">
        <v>0</v>
      </c>
      <c r="AW451" s="471">
        <v>21</v>
      </c>
      <c r="AX451" s="471">
        <v>76</v>
      </c>
      <c r="AY451" s="471">
        <v>112</v>
      </c>
      <c r="AZ451" s="471">
        <v>76</v>
      </c>
      <c r="BA451" s="471">
        <v>16</v>
      </c>
      <c r="BB451" s="471">
        <v>3</v>
      </c>
      <c r="BC451" s="471">
        <v>0</v>
      </c>
      <c r="BD451" s="471">
        <v>0</v>
      </c>
      <c r="BE451" s="496">
        <v>304</v>
      </c>
      <c r="BF451" s="471">
        <v>18</v>
      </c>
      <c r="BG451" s="471">
        <v>55</v>
      </c>
      <c r="BH451" s="471">
        <v>90</v>
      </c>
      <c r="BI451" s="471">
        <v>61</v>
      </c>
      <c r="BJ451" s="471">
        <v>15</v>
      </c>
      <c r="BK451" s="471">
        <v>2</v>
      </c>
      <c r="BL451" s="471">
        <v>1</v>
      </c>
      <c r="BM451" s="471">
        <v>0</v>
      </c>
      <c r="BN451" s="496">
        <v>242</v>
      </c>
      <c r="BO451" s="471">
        <v>21</v>
      </c>
      <c r="BP451" s="471">
        <v>76</v>
      </c>
      <c r="BQ451" s="471">
        <v>112</v>
      </c>
      <c r="BR451" s="471">
        <v>76</v>
      </c>
      <c r="BS451" s="471">
        <v>16</v>
      </c>
      <c r="BT451" s="471">
        <v>3</v>
      </c>
      <c r="BU451" s="471">
        <v>0</v>
      </c>
      <c r="BV451" s="471">
        <v>0</v>
      </c>
      <c r="BW451" s="496">
        <v>304</v>
      </c>
      <c r="BX451" s="471">
        <v>18</v>
      </c>
      <c r="BY451" s="471">
        <v>55</v>
      </c>
      <c r="BZ451" s="471">
        <v>90</v>
      </c>
      <c r="CA451" s="471">
        <v>61</v>
      </c>
      <c r="CB451" s="471">
        <v>15</v>
      </c>
      <c r="CC451" s="471">
        <v>2</v>
      </c>
      <c r="CD451" s="471">
        <v>1</v>
      </c>
      <c r="CE451" s="471">
        <v>0</v>
      </c>
      <c r="CF451" s="496">
        <v>242</v>
      </c>
      <c r="CG451" s="33"/>
      <c r="CH451" s="33"/>
      <c r="CI451" s="33"/>
      <c r="CJ451" s="110"/>
      <c r="CK451" s="110"/>
      <c r="CL451" s="110"/>
      <c r="CM451" s="110"/>
      <c r="CN451" s="110"/>
      <c r="CO451" s="67"/>
      <c r="CP451" s="67"/>
      <c r="CQ451" s="67"/>
      <c r="CR451" s="67"/>
      <c r="CS451" s="67"/>
      <c r="CT451" s="67"/>
      <c r="CU451" s="67"/>
      <c r="CV451" s="67"/>
      <c r="CW451" s="67"/>
      <c r="CX451" s="67"/>
      <c r="CY451" s="67"/>
      <c r="CZ451" s="67"/>
      <c r="DA451" s="67"/>
      <c r="DB451" s="67"/>
      <c r="DC451" s="67"/>
      <c r="DD451" s="67"/>
      <c r="DE451" s="67"/>
      <c r="DF451" s="67"/>
      <c r="DG451" s="67"/>
      <c r="DH451" s="67"/>
      <c r="DI451" s="67"/>
      <c r="DJ451" s="67"/>
      <c r="DK451" s="67"/>
      <c r="DL451" s="67"/>
      <c r="DM451" s="67"/>
      <c r="DN451" s="67"/>
      <c r="DO451" s="67"/>
      <c r="DP451" s="67"/>
      <c r="DQ451" s="67"/>
      <c r="DR451" s="67"/>
      <c r="DS451" s="67"/>
      <c r="DT451" s="67"/>
      <c r="DU451" s="67"/>
      <c r="DV451" s="67"/>
      <c r="DW451" s="67"/>
      <c r="DX451" s="67"/>
      <c r="DY451" s="67"/>
      <c r="DZ451" s="67"/>
      <c r="EA451" s="67"/>
      <c r="EB451" s="67"/>
      <c r="EC451" s="67"/>
      <c r="ED451" s="67"/>
      <c r="EE451" s="67"/>
      <c r="EF451" s="67"/>
      <c r="EG451" s="67"/>
      <c r="EH451" s="67"/>
      <c r="EI451" s="67"/>
      <c r="EJ451" s="67"/>
      <c r="EK451" s="67"/>
      <c r="EL451" s="67"/>
      <c r="EM451" s="67"/>
      <c r="EN451" s="67"/>
      <c r="EO451" s="67"/>
      <c r="EP451" s="67"/>
      <c r="EQ451" s="67"/>
      <c r="ER451" s="67"/>
      <c r="ES451" s="67"/>
      <c r="ET451" s="67"/>
      <c r="EU451" s="67"/>
      <c r="EV451" s="67"/>
      <c r="EW451" s="67"/>
      <c r="EX451" s="67"/>
      <c r="EY451" s="67"/>
      <c r="EZ451" s="67"/>
      <c r="FA451" s="67"/>
      <c r="FB451" s="67"/>
      <c r="FC451" s="67"/>
      <c r="FD451" s="67"/>
      <c r="FE451" s="67"/>
      <c r="FF451" s="67"/>
      <c r="FG451" s="67"/>
      <c r="FH451" s="67"/>
      <c r="FI451" s="67"/>
      <c r="FJ451" s="67"/>
      <c r="FK451" s="67"/>
      <c r="FL451" s="67"/>
      <c r="FM451" s="67"/>
      <c r="FN451" s="67"/>
      <c r="FO451" s="67"/>
      <c r="FP451" s="67"/>
      <c r="FQ451" s="67"/>
      <c r="FR451" s="67"/>
      <c r="FS451" s="67"/>
      <c r="FT451" s="67"/>
      <c r="FU451" s="67"/>
      <c r="FV451" s="67"/>
      <c r="FW451" s="67"/>
      <c r="FX451" s="67"/>
      <c r="FY451" s="110"/>
      <c r="FZ451" s="110"/>
      <c r="GA451" s="110"/>
      <c r="GB451" s="110"/>
      <c r="GC451" s="110"/>
      <c r="GD451" s="110"/>
      <c r="GE451" s="110"/>
      <c r="GF451" s="110"/>
      <c r="GG451" s="110"/>
      <c r="GH451" s="110"/>
      <c r="GI451" s="110"/>
      <c r="GJ451" s="110"/>
      <c r="GK451" s="110"/>
      <c r="GL451" s="110"/>
      <c r="GM451" s="110"/>
      <c r="GN451" s="110"/>
      <c r="GO451" s="110"/>
      <c r="GP451" s="110"/>
      <c r="GQ451" s="110"/>
      <c r="GR451" s="110"/>
      <c r="GS451" s="110"/>
      <c r="GT451" s="110"/>
      <c r="GU451" s="110"/>
      <c r="GV451" s="110"/>
      <c r="GW451" s="110"/>
      <c r="GX451" s="110"/>
      <c r="GY451" s="110"/>
      <c r="GZ451" s="110"/>
      <c r="HA451" s="110"/>
      <c r="HB451" s="110"/>
      <c r="HC451" s="110"/>
      <c r="HD451" s="110"/>
      <c r="HE451" s="110"/>
      <c r="HF451" s="110"/>
      <c r="HG451" s="110"/>
      <c r="HH451" s="110"/>
      <c r="HI451" s="110"/>
      <c r="HJ451" s="110"/>
      <c r="HK451" s="242"/>
      <c r="HL451" s="242"/>
      <c r="HM451" s="242"/>
      <c r="HN451" s="242"/>
      <c r="HO451" s="242"/>
      <c r="HP451" s="242"/>
      <c r="HQ451" s="242"/>
    </row>
    <row r="452" spans="1:225" x14ac:dyDescent="0.2">
      <c r="A452" s="241" t="s">
        <v>289</v>
      </c>
      <c r="B452" s="476" t="s">
        <v>936</v>
      </c>
      <c r="C452" s="326" t="s">
        <v>807</v>
      </c>
      <c r="D452" s="279" t="s">
        <v>937</v>
      </c>
      <c r="E452" s="228"/>
      <c r="F452" s="471">
        <v>179</v>
      </c>
      <c r="G452" s="495"/>
      <c r="H452" s="471">
        <v>9</v>
      </c>
      <c r="I452" s="471">
        <v>148</v>
      </c>
      <c r="J452" s="471">
        <v>461</v>
      </c>
      <c r="K452" s="471">
        <v>41</v>
      </c>
      <c r="L452" s="471">
        <v>4</v>
      </c>
      <c r="M452" s="471">
        <v>16</v>
      </c>
      <c r="N452" s="471">
        <v>4</v>
      </c>
      <c r="O452" s="471">
        <v>0</v>
      </c>
      <c r="P452" s="471">
        <v>5</v>
      </c>
      <c r="Q452" s="471">
        <v>7</v>
      </c>
      <c r="R452" s="471">
        <v>93</v>
      </c>
      <c r="S452" s="471">
        <v>331</v>
      </c>
      <c r="T452" s="471">
        <v>5</v>
      </c>
      <c r="U452" s="471">
        <v>1</v>
      </c>
      <c r="V452" s="471">
        <v>34</v>
      </c>
      <c r="W452" s="471">
        <v>34</v>
      </c>
      <c r="X452" s="471">
        <v>263</v>
      </c>
      <c r="Y452" s="471">
        <v>255</v>
      </c>
      <c r="Z452" s="471">
        <v>0</v>
      </c>
      <c r="AA452" s="471">
        <v>145</v>
      </c>
      <c r="AB452" s="496">
        <v>2035</v>
      </c>
      <c r="AC452" s="488">
        <v>1</v>
      </c>
      <c r="AD452" s="488">
        <v>1</v>
      </c>
      <c r="AE452" s="471">
        <v>0</v>
      </c>
      <c r="AF452" s="471">
        <v>0</v>
      </c>
      <c r="AG452" s="471">
        <v>1</v>
      </c>
      <c r="AH452" s="471">
        <v>0</v>
      </c>
      <c r="AI452" s="471">
        <v>0</v>
      </c>
      <c r="AJ452" s="471">
        <v>0</v>
      </c>
      <c r="AK452" s="471">
        <v>5</v>
      </c>
      <c r="AL452" s="471">
        <v>1</v>
      </c>
      <c r="AM452" s="496">
        <v>7</v>
      </c>
      <c r="AN452" s="471">
        <v>0</v>
      </c>
      <c r="AO452" s="471">
        <v>0</v>
      </c>
      <c r="AP452" s="471">
        <v>1</v>
      </c>
      <c r="AQ452" s="471">
        <v>0</v>
      </c>
      <c r="AR452" s="471">
        <v>0</v>
      </c>
      <c r="AS452" s="471">
        <v>0</v>
      </c>
      <c r="AT452" s="471">
        <v>5</v>
      </c>
      <c r="AU452" s="471">
        <v>1</v>
      </c>
      <c r="AV452" s="496">
        <v>7</v>
      </c>
      <c r="AW452" s="471">
        <v>50</v>
      </c>
      <c r="AX452" s="471">
        <v>52</v>
      </c>
      <c r="AY452" s="471">
        <v>31</v>
      </c>
      <c r="AZ452" s="471">
        <v>12</v>
      </c>
      <c r="BA452" s="471">
        <v>4</v>
      </c>
      <c r="BB452" s="471">
        <v>4</v>
      </c>
      <c r="BC452" s="471">
        <v>0</v>
      </c>
      <c r="BD452" s="471">
        <v>0</v>
      </c>
      <c r="BE452" s="496">
        <v>153</v>
      </c>
      <c r="BF452" s="471">
        <v>29</v>
      </c>
      <c r="BG452" s="471">
        <v>34</v>
      </c>
      <c r="BH452" s="471">
        <v>18</v>
      </c>
      <c r="BI452" s="471">
        <v>7</v>
      </c>
      <c r="BJ452" s="471">
        <v>3</v>
      </c>
      <c r="BK452" s="471">
        <v>2</v>
      </c>
      <c r="BL452" s="471">
        <v>0</v>
      </c>
      <c r="BM452" s="471">
        <v>0</v>
      </c>
      <c r="BN452" s="496">
        <v>93</v>
      </c>
      <c r="BO452" s="471">
        <v>50</v>
      </c>
      <c r="BP452" s="471">
        <v>52</v>
      </c>
      <c r="BQ452" s="471">
        <v>32</v>
      </c>
      <c r="BR452" s="471">
        <v>12</v>
      </c>
      <c r="BS452" s="471">
        <v>4</v>
      </c>
      <c r="BT452" s="471">
        <v>4</v>
      </c>
      <c r="BU452" s="471">
        <v>5</v>
      </c>
      <c r="BV452" s="471">
        <v>1</v>
      </c>
      <c r="BW452" s="496">
        <v>160</v>
      </c>
      <c r="BX452" s="471">
        <v>29</v>
      </c>
      <c r="BY452" s="471">
        <v>34</v>
      </c>
      <c r="BZ452" s="471">
        <v>19</v>
      </c>
      <c r="CA452" s="471">
        <v>7</v>
      </c>
      <c r="CB452" s="471">
        <v>3</v>
      </c>
      <c r="CC452" s="471">
        <v>2</v>
      </c>
      <c r="CD452" s="471">
        <v>5</v>
      </c>
      <c r="CE452" s="471">
        <v>1</v>
      </c>
      <c r="CF452" s="496">
        <v>100</v>
      </c>
      <c r="CG452" s="33"/>
      <c r="CH452" s="33"/>
      <c r="CI452" s="33"/>
      <c r="CJ452" s="110"/>
      <c r="CK452" s="110"/>
      <c r="CL452" s="110"/>
      <c r="CM452" s="110"/>
      <c r="CN452" s="110"/>
      <c r="CO452" s="67"/>
      <c r="CP452" s="67"/>
      <c r="CQ452" s="67"/>
      <c r="CR452" s="67"/>
      <c r="CS452" s="67"/>
      <c r="CT452" s="67"/>
      <c r="CU452" s="67"/>
      <c r="CV452" s="67"/>
      <c r="CW452" s="67"/>
      <c r="CX452" s="67"/>
      <c r="CY452" s="67"/>
      <c r="CZ452" s="67"/>
      <c r="DA452" s="67"/>
      <c r="DB452" s="67"/>
      <c r="DC452" s="67"/>
      <c r="DD452" s="67"/>
      <c r="DE452" s="67"/>
      <c r="DF452" s="67"/>
      <c r="DG452" s="67"/>
      <c r="DH452" s="67"/>
      <c r="DI452" s="67"/>
      <c r="DJ452" s="67"/>
      <c r="DK452" s="67"/>
      <c r="DL452" s="67"/>
      <c r="DM452" s="67"/>
      <c r="DN452" s="67"/>
      <c r="DO452" s="67"/>
      <c r="DP452" s="67"/>
      <c r="DQ452" s="67"/>
      <c r="DR452" s="67"/>
      <c r="DS452" s="67"/>
      <c r="DT452" s="67"/>
      <c r="DU452" s="67"/>
      <c r="DV452" s="67"/>
      <c r="DW452" s="67"/>
      <c r="DX452" s="67"/>
      <c r="DY452" s="67"/>
      <c r="DZ452" s="67"/>
      <c r="EA452" s="67"/>
      <c r="EB452" s="67"/>
      <c r="EC452" s="67"/>
      <c r="ED452" s="67"/>
      <c r="EE452" s="67"/>
      <c r="EF452" s="67"/>
      <c r="EG452" s="67"/>
      <c r="EH452" s="67"/>
      <c r="EI452" s="67"/>
      <c r="EJ452" s="67"/>
      <c r="EK452" s="67"/>
      <c r="EL452" s="67"/>
      <c r="EM452" s="67"/>
      <c r="EN452" s="67"/>
      <c r="EO452" s="67"/>
      <c r="EP452" s="67"/>
      <c r="EQ452" s="67"/>
      <c r="ER452" s="67"/>
      <c r="ES452" s="67"/>
      <c r="ET452" s="67"/>
      <c r="EU452" s="67"/>
      <c r="EV452" s="67"/>
      <c r="EW452" s="67"/>
      <c r="EX452" s="67"/>
      <c r="EY452" s="67"/>
      <c r="EZ452" s="67"/>
      <c r="FA452" s="67"/>
      <c r="FB452" s="67"/>
      <c r="FC452" s="67"/>
      <c r="FD452" s="67"/>
      <c r="FE452" s="67"/>
      <c r="FF452" s="67"/>
      <c r="FG452" s="67"/>
      <c r="FH452" s="67"/>
      <c r="FI452" s="67"/>
      <c r="FJ452" s="67"/>
      <c r="FK452" s="67"/>
      <c r="FL452" s="67"/>
      <c r="FM452" s="67"/>
      <c r="FN452" s="67"/>
      <c r="FO452" s="67"/>
      <c r="FP452" s="67"/>
      <c r="FQ452" s="67"/>
      <c r="FR452" s="67"/>
      <c r="FS452" s="67"/>
      <c r="FT452" s="67"/>
      <c r="FU452" s="67"/>
      <c r="FV452" s="67"/>
      <c r="FW452" s="67"/>
      <c r="FX452" s="67"/>
      <c r="FY452" s="110"/>
      <c r="FZ452" s="110"/>
      <c r="GA452" s="110"/>
      <c r="GB452" s="110"/>
      <c r="GC452" s="110"/>
      <c r="GD452" s="110"/>
      <c r="GE452" s="110"/>
      <c r="GF452" s="110"/>
      <c r="GG452" s="110"/>
      <c r="GH452" s="110"/>
      <c r="GI452" s="110"/>
      <c r="GJ452" s="110"/>
      <c r="GK452" s="110"/>
      <c r="GL452" s="110"/>
      <c r="GM452" s="110"/>
      <c r="GN452" s="110"/>
      <c r="GO452" s="110"/>
      <c r="GP452" s="110"/>
      <c r="GQ452" s="110"/>
      <c r="GR452" s="110"/>
      <c r="GS452" s="110"/>
      <c r="GT452" s="110"/>
      <c r="GU452" s="110"/>
      <c r="GV452" s="110"/>
      <c r="GW452" s="110"/>
      <c r="GX452" s="110"/>
      <c r="GY452" s="110"/>
      <c r="GZ452" s="110"/>
      <c r="HA452" s="110"/>
      <c r="HB452" s="110"/>
      <c r="HC452" s="110"/>
      <c r="HD452" s="110"/>
      <c r="HE452" s="110"/>
      <c r="HF452" s="110"/>
      <c r="HG452" s="110"/>
      <c r="HH452" s="110"/>
      <c r="HI452" s="110"/>
      <c r="HJ452" s="110"/>
      <c r="HK452" s="242"/>
      <c r="HL452" s="242"/>
      <c r="HM452" s="242"/>
      <c r="HN452" s="242"/>
      <c r="HO452" s="242"/>
      <c r="HP452" s="242"/>
      <c r="HQ452" s="242"/>
    </row>
    <row r="453" spans="1:225" x14ac:dyDescent="0.2">
      <c r="A453" s="241" t="s">
        <v>290</v>
      </c>
      <c r="B453" s="476" t="s">
        <v>938</v>
      </c>
      <c r="C453" s="326" t="s">
        <v>626</v>
      </c>
      <c r="D453" s="279" t="s">
        <v>291</v>
      </c>
      <c r="E453" s="228"/>
      <c r="F453" s="471">
        <v>124</v>
      </c>
      <c r="G453" s="495"/>
      <c r="H453" s="471">
        <v>3</v>
      </c>
      <c r="I453" s="471">
        <v>69</v>
      </c>
      <c r="J453" s="471">
        <v>210</v>
      </c>
      <c r="K453" s="471">
        <v>2</v>
      </c>
      <c r="L453" s="471">
        <v>4</v>
      </c>
      <c r="M453" s="471">
        <v>2</v>
      </c>
      <c r="N453" s="471">
        <v>1</v>
      </c>
      <c r="O453" s="471">
        <v>0</v>
      </c>
      <c r="P453" s="471">
        <v>1</v>
      </c>
      <c r="Q453" s="471">
        <v>6</v>
      </c>
      <c r="R453" s="471">
        <v>227</v>
      </c>
      <c r="S453" s="471">
        <v>222</v>
      </c>
      <c r="T453" s="471">
        <v>11</v>
      </c>
      <c r="U453" s="471">
        <v>0</v>
      </c>
      <c r="V453" s="471">
        <v>27</v>
      </c>
      <c r="W453" s="471">
        <v>3</v>
      </c>
      <c r="X453" s="471">
        <v>21</v>
      </c>
      <c r="Y453" s="471">
        <v>96</v>
      </c>
      <c r="Z453" s="471">
        <v>5</v>
      </c>
      <c r="AA453" s="471">
        <v>11</v>
      </c>
      <c r="AB453" s="496">
        <v>1045</v>
      </c>
      <c r="AC453" s="488">
        <v>2</v>
      </c>
      <c r="AD453" s="488">
        <v>2</v>
      </c>
      <c r="AE453" s="471">
        <v>0</v>
      </c>
      <c r="AF453" s="471">
        <v>0</v>
      </c>
      <c r="AG453" s="471">
        <v>0</v>
      </c>
      <c r="AH453" s="471">
        <v>0</v>
      </c>
      <c r="AI453" s="471">
        <v>0</v>
      </c>
      <c r="AJ453" s="471">
        <v>0</v>
      </c>
      <c r="AK453" s="471">
        <v>0</v>
      </c>
      <c r="AL453" s="471">
        <v>6</v>
      </c>
      <c r="AM453" s="496">
        <v>6</v>
      </c>
      <c r="AN453" s="471">
        <v>0</v>
      </c>
      <c r="AO453" s="471">
        <v>0</v>
      </c>
      <c r="AP453" s="471">
        <v>0</v>
      </c>
      <c r="AQ453" s="471">
        <v>0</v>
      </c>
      <c r="AR453" s="471">
        <v>0</v>
      </c>
      <c r="AS453" s="471">
        <v>0</v>
      </c>
      <c r="AT453" s="471">
        <v>0</v>
      </c>
      <c r="AU453" s="471">
        <v>6</v>
      </c>
      <c r="AV453" s="496">
        <v>6</v>
      </c>
      <c r="AW453" s="471">
        <v>7</v>
      </c>
      <c r="AX453" s="471">
        <v>30</v>
      </c>
      <c r="AY453" s="471">
        <v>80</v>
      </c>
      <c r="AZ453" s="471">
        <v>107</v>
      </c>
      <c r="BA453" s="471">
        <v>43</v>
      </c>
      <c r="BB453" s="471">
        <v>18</v>
      </c>
      <c r="BC453" s="471">
        <v>1</v>
      </c>
      <c r="BD453" s="471">
        <v>0</v>
      </c>
      <c r="BE453" s="496">
        <v>286</v>
      </c>
      <c r="BF453" s="471">
        <v>5</v>
      </c>
      <c r="BG453" s="471">
        <v>27</v>
      </c>
      <c r="BH453" s="471">
        <v>66</v>
      </c>
      <c r="BI453" s="471">
        <v>82</v>
      </c>
      <c r="BJ453" s="471">
        <v>35</v>
      </c>
      <c r="BK453" s="471">
        <v>11</v>
      </c>
      <c r="BL453" s="471">
        <v>1</v>
      </c>
      <c r="BM453" s="471">
        <v>0</v>
      </c>
      <c r="BN453" s="496">
        <v>227</v>
      </c>
      <c r="BO453" s="471">
        <v>7</v>
      </c>
      <c r="BP453" s="471">
        <v>30</v>
      </c>
      <c r="BQ453" s="471">
        <v>80</v>
      </c>
      <c r="BR453" s="471">
        <v>107</v>
      </c>
      <c r="BS453" s="471">
        <v>43</v>
      </c>
      <c r="BT453" s="471">
        <v>18</v>
      </c>
      <c r="BU453" s="471">
        <v>1</v>
      </c>
      <c r="BV453" s="471">
        <v>6</v>
      </c>
      <c r="BW453" s="496">
        <v>292</v>
      </c>
      <c r="BX453" s="471">
        <v>5</v>
      </c>
      <c r="BY453" s="471">
        <v>27</v>
      </c>
      <c r="BZ453" s="471">
        <v>66</v>
      </c>
      <c r="CA453" s="471">
        <v>82</v>
      </c>
      <c r="CB453" s="471">
        <v>35</v>
      </c>
      <c r="CC453" s="471">
        <v>11</v>
      </c>
      <c r="CD453" s="471">
        <v>1</v>
      </c>
      <c r="CE453" s="471">
        <v>6</v>
      </c>
      <c r="CF453" s="496">
        <v>233</v>
      </c>
      <c r="CG453" s="33"/>
      <c r="CH453" s="33"/>
      <c r="CI453" s="33"/>
      <c r="CJ453" s="110"/>
      <c r="CK453" s="110"/>
      <c r="CL453" s="110"/>
      <c r="CM453" s="110"/>
      <c r="CN453" s="110"/>
      <c r="CO453" s="67"/>
      <c r="CP453" s="67"/>
      <c r="CQ453" s="67"/>
      <c r="CR453" s="67"/>
      <c r="CS453" s="67"/>
      <c r="CT453" s="67"/>
      <c r="CU453" s="67"/>
      <c r="CV453" s="67"/>
      <c r="CW453" s="67"/>
      <c r="CX453" s="67"/>
      <c r="CY453" s="67"/>
      <c r="CZ453" s="67"/>
      <c r="DA453" s="67"/>
      <c r="DB453" s="67"/>
      <c r="DC453" s="67"/>
      <c r="DD453" s="67"/>
      <c r="DE453" s="67"/>
      <c r="DF453" s="67"/>
      <c r="DG453" s="67"/>
      <c r="DH453" s="67"/>
      <c r="DI453" s="67"/>
      <c r="DJ453" s="67"/>
      <c r="DK453" s="67"/>
      <c r="DL453" s="67"/>
      <c r="DM453" s="67"/>
      <c r="DN453" s="67"/>
      <c r="DO453" s="67"/>
      <c r="DP453" s="67"/>
      <c r="DQ453" s="67"/>
      <c r="DR453" s="67"/>
      <c r="DS453" s="67"/>
      <c r="DT453" s="67"/>
      <c r="DU453" s="67"/>
      <c r="DV453" s="67"/>
      <c r="DW453" s="67"/>
      <c r="DX453" s="67"/>
      <c r="DY453" s="67"/>
      <c r="DZ453" s="67"/>
      <c r="EA453" s="67"/>
      <c r="EB453" s="67"/>
      <c r="EC453" s="67"/>
      <c r="ED453" s="67"/>
      <c r="EE453" s="67"/>
      <c r="EF453" s="67"/>
      <c r="EG453" s="67"/>
      <c r="EH453" s="67"/>
      <c r="EI453" s="67"/>
      <c r="EJ453" s="67"/>
      <c r="EK453" s="67"/>
      <c r="EL453" s="67"/>
      <c r="EM453" s="67"/>
      <c r="EN453" s="67"/>
      <c r="EO453" s="67"/>
      <c r="EP453" s="67"/>
      <c r="EQ453" s="67"/>
      <c r="ER453" s="67"/>
      <c r="ES453" s="67"/>
      <c r="ET453" s="67"/>
      <c r="EU453" s="67"/>
      <c r="EV453" s="67"/>
      <c r="EW453" s="67"/>
      <c r="EX453" s="67"/>
      <c r="EY453" s="67"/>
      <c r="EZ453" s="67"/>
      <c r="FA453" s="67"/>
      <c r="FB453" s="67"/>
      <c r="FC453" s="67"/>
      <c r="FD453" s="67"/>
      <c r="FE453" s="67"/>
      <c r="FF453" s="67"/>
      <c r="FG453" s="67"/>
      <c r="FH453" s="67"/>
      <c r="FI453" s="67"/>
      <c r="FJ453" s="67"/>
      <c r="FK453" s="67"/>
      <c r="FL453" s="67"/>
      <c r="FM453" s="67"/>
      <c r="FN453" s="67"/>
      <c r="FO453" s="67"/>
      <c r="FP453" s="67"/>
      <c r="FQ453" s="67"/>
      <c r="FR453" s="67"/>
      <c r="FS453" s="67"/>
      <c r="FT453" s="67"/>
      <c r="FU453" s="67"/>
      <c r="FV453" s="67"/>
      <c r="FW453" s="67"/>
      <c r="FX453" s="67"/>
      <c r="FY453" s="110"/>
      <c r="FZ453" s="110"/>
      <c r="GA453" s="110"/>
      <c r="GB453" s="110"/>
      <c r="GC453" s="110"/>
      <c r="GD453" s="110"/>
      <c r="GE453" s="110"/>
      <c r="GF453" s="110"/>
      <c r="GG453" s="110"/>
      <c r="GH453" s="110"/>
      <c r="GI453" s="110"/>
      <c r="GJ453" s="110"/>
      <c r="GK453" s="110"/>
      <c r="GL453" s="110"/>
      <c r="GM453" s="110"/>
      <c r="GN453" s="110"/>
      <c r="GO453" s="110"/>
      <c r="GP453" s="110"/>
      <c r="GQ453" s="110"/>
      <c r="GR453" s="110"/>
      <c r="GS453" s="110"/>
      <c r="GT453" s="110"/>
      <c r="GU453" s="110"/>
      <c r="GV453" s="110"/>
      <c r="GW453" s="110"/>
      <c r="GX453" s="110"/>
      <c r="GY453" s="110"/>
      <c r="GZ453" s="110"/>
      <c r="HA453" s="110"/>
      <c r="HB453" s="110"/>
      <c r="HC453" s="110"/>
      <c r="HD453" s="110"/>
      <c r="HE453" s="110"/>
      <c r="HF453" s="110"/>
      <c r="HG453" s="110"/>
      <c r="HH453" s="110"/>
      <c r="HI453" s="110"/>
      <c r="HJ453" s="110"/>
      <c r="HK453" s="242"/>
      <c r="HL453" s="242"/>
      <c r="HM453" s="242"/>
      <c r="HN453" s="242"/>
      <c r="HO453" s="242"/>
      <c r="HP453" s="242"/>
      <c r="HQ453" s="242"/>
    </row>
    <row r="454" spans="1:225" x14ac:dyDescent="0.2">
      <c r="A454" s="241" t="s">
        <v>292</v>
      </c>
      <c r="B454" s="476" t="s">
        <v>939</v>
      </c>
      <c r="C454" s="326" t="s">
        <v>786</v>
      </c>
      <c r="D454" s="279" t="s">
        <v>293</v>
      </c>
      <c r="E454" s="228"/>
      <c r="F454" s="471">
        <v>27</v>
      </c>
      <c r="G454" s="495"/>
      <c r="H454" s="471">
        <v>1</v>
      </c>
      <c r="I454" s="471">
        <v>70</v>
      </c>
      <c r="J454" s="471">
        <v>186</v>
      </c>
      <c r="K454" s="471">
        <v>5</v>
      </c>
      <c r="L454" s="471">
        <v>1</v>
      </c>
      <c r="M454" s="471">
        <v>5</v>
      </c>
      <c r="N454" s="471">
        <v>1</v>
      </c>
      <c r="O454" s="471">
        <v>0</v>
      </c>
      <c r="P454" s="471">
        <v>5</v>
      </c>
      <c r="Q454" s="471">
        <v>46</v>
      </c>
      <c r="R454" s="471">
        <v>37</v>
      </c>
      <c r="S454" s="471">
        <v>0</v>
      </c>
      <c r="T454" s="471">
        <v>1</v>
      </c>
      <c r="U454" s="471">
        <v>0</v>
      </c>
      <c r="V454" s="471">
        <v>3</v>
      </c>
      <c r="W454" s="471">
        <v>16</v>
      </c>
      <c r="X454" s="471">
        <v>24</v>
      </c>
      <c r="Y454" s="471">
        <v>157</v>
      </c>
      <c r="Z454" s="471">
        <v>1</v>
      </c>
      <c r="AA454" s="471">
        <v>6</v>
      </c>
      <c r="AB454" s="496">
        <v>592</v>
      </c>
      <c r="AC454" s="488">
        <v>1</v>
      </c>
      <c r="AD454" s="488">
        <v>3</v>
      </c>
      <c r="AE454" s="471">
        <v>46</v>
      </c>
      <c r="AF454" s="471">
        <v>0</v>
      </c>
      <c r="AG454" s="471">
        <v>0</v>
      </c>
      <c r="AH454" s="471">
        <v>0</v>
      </c>
      <c r="AI454" s="471">
        <v>0</v>
      </c>
      <c r="AJ454" s="471">
        <v>0</v>
      </c>
      <c r="AK454" s="471">
        <v>0</v>
      </c>
      <c r="AL454" s="471">
        <v>0</v>
      </c>
      <c r="AM454" s="496">
        <v>46</v>
      </c>
      <c r="AN454" s="471">
        <v>46</v>
      </c>
      <c r="AO454" s="471">
        <v>0</v>
      </c>
      <c r="AP454" s="471">
        <v>0</v>
      </c>
      <c r="AQ454" s="471">
        <v>0</v>
      </c>
      <c r="AR454" s="471">
        <v>0</v>
      </c>
      <c r="AS454" s="471">
        <v>0</v>
      </c>
      <c r="AT454" s="471">
        <v>0</v>
      </c>
      <c r="AU454" s="471">
        <v>0</v>
      </c>
      <c r="AV454" s="496">
        <v>46</v>
      </c>
      <c r="AW454" s="471">
        <v>32</v>
      </c>
      <c r="AX454" s="471">
        <v>37</v>
      </c>
      <c r="AY454" s="471">
        <v>11</v>
      </c>
      <c r="AZ454" s="471">
        <v>2</v>
      </c>
      <c r="BA454" s="471">
        <v>1</v>
      </c>
      <c r="BB454" s="471">
        <v>0</v>
      </c>
      <c r="BC454" s="471">
        <v>0</v>
      </c>
      <c r="BD454" s="471">
        <v>0</v>
      </c>
      <c r="BE454" s="496">
        <v>83</v>
      </c>
      <c r="BF454" s="471">
        <v>20</v>
      </c>
      <c r="BG454" s="471">
        <v>15</v>
      </c>
      <c r="BH454" s="471">
        <v>2</v>
      </c>
      <c r="BI454" s="471">
        <v>0</v>
      </c>
      <c r="BJ454" s="471">
        <v>0</v>
      </c>
      <c r="BK454" s="471">
        <v>0</v>
      </c>
      <c r="BL454" s="471">
        <v>0</v>
      </c>
      <c r="BM454" s="471">
        <v>0</v>
      </c>
      <c r="BN454" s="496">
        <v>37</v>
      </c>
      <c r="BO454" s="471">
        <v>78</v>
      </c>
      <c r="BP454" s="471">
        <v>37</v>
      </c>
      <c r="BQ454" s="471">
        <v>11</v>
      </c>
      <c r="BR454" s="471">
        <v>2</v>
      </c>
      <c r="BS454" s="471">
        <v>1</v>
      </c>
      <c r="BT454" s="471">
        <v>0</v>
      </c>
      <c r="BU454" s="471">
        <v>0</v>
      </c>
      <c r="BV454" s="471">
        <v>0</v>
      </c>
      <c r="BW454" s="496">
        <v>129</v>
      </c>
      <c r="BX454" s="471">
        <v>66</v>
      </c>
      <c r="BY454" s="471">
        <v>15</v>
      </c>
      <c r="BZ454" s="471">
        <v>2</v>
      </c>
      <c r="CA454" s="471">
        <v>0</v>
      </c>
      <c r="CB454" s="471">
        <v>0</v>
      </c>
      <c r="CC454" s="471">
        <v>0</v>
      </c>
      <c r="CD454" s="471">
        <v>0</v>
      </c>
      <c r="CE454" s="471">
        <v>0</v>
      </c>
      <c r="CF454" s="496">
        <v>83</v>
      </c>
      <c r="CG454" s="33"/>
      <c r="CH454" s="33"/>
      <c r="CI454" s="33"/>
      <c r="CJ454" s="110"/>
      <c r="CK454" s="110"/>
      <c r="CL454" s="110"/>
      <c r="CM454" s="110"/>
      <c r="CN454" s="110"/>
      <c r="CO454" s="67"/>
      <c r="CP454" s="67"/>
      <c r="CQ454" s="67"/>
      <c r="CR454" s="67"/>
      <c r="CS454" s="67"/>
      <c r="CT454" s="67"/>
      <c r="CU454" s="67"/>
      <c r="CV454" s="67"/>
      <c r="CW454" s="67"/>
      <c r="CX454" s="67"/>
      <c r="CY454" s="67"/>
      <c r="CZ454" s="67"/>
      <c r="DA454" s="67"/>
      <c r="DB454" s="67"/>
      <c r="DC454" s="67"/>
      <c r="DD454" s="67"/>
      <c r="DE454" s="67"/>
      <c r="DF454" s="67"/>
      <c r="DG454" s="67"/>
      <c r="DH454" s="67"/>
      <c r="DI454" s="67"/>
      <c r="DJ454" s="67"/>
      <c r="DK454" s="67"/>
      <c r="DL454" s="67"/>
      <c r="DM454" s="67"/>
      <c r="DN454" s="67"/>
      <c r="DO454" s="67"/>
      <c r="DP454" s="67"/>
      <c r="DQ454" s="67"/>
      <c r="DR454" s="67"/>
      <c r="DS454" s="67"/>
      <c r="DT454" s="67"/>
      <c r="DU454" s="67"/>
      <c r="DV454" s="67"/>
      <c r="DW454" s="67"/>
      <c r="DX454" s="67"/>
      <c r="DY454" s="67"/>
      <c r="DZ454" s="67"/>
      <c r="EA454" s="67"/>
      <c r="EB454" s="67"/>
      <c r="EC454" s="67"/>
      <c r="ED454" s="67"/>
      <c r="EE454" s="67"/>
      <c r="EF454" s="67"/>
      <c r="EG454" s="67"/>
      <c r="EH454" s="67"/>
      <c r="EI454" s="67"/>
      <c r="EJ454" s="67"/>
      <c r="EK454" s="67"/>
      <c r="EL454" s="67"/>
      <c r="EM454" s="67"/>
      <c r="EN454" s="67"/>
      <c r="EO454" s="67"/>
      <c r="EP454" s="67"/>
      <c r="EQ454" s="67"/>
      <c r="ER454" s="67"/>
      <c r="ES454" s="67"/>
      <c r="ET454" s="67"/>
      <c r="EU454" s="67"/>
      <c r="EV454" s="67"/>
      <c r="EW454" s="67"/>
      <c r="EX454" s="67"/>
      <c r="EY454" s="67"/>
      <c r="EZ454" s="67"/>
      <c r="FA454" s="67"/>
      <c r="FB454" s="67"/>
      <c r="FC454" s="67"/>
      <c r="FD454" s="67"/>
      <c r="FE454" s="67"/>
      <c r="FF454" s="67"/>
      <c r="FG454" s="67"/>
      <c r="FH454" s="67"/>
      <c r="FI454" s="67"/>
      <c r="FJ454" s="67"/>
      <c r="FK454" s="67"/>
      <c r="FL454" s="67"/>
      <c r="FM454" s="67"/>
      <c r="FN454" s="67"/>
      <c r="FO454" s="67"/>
      <c r="FP454" s="67"/>
      <c r="FQ454" s="67"/>
      <c r="FR454" s="67"/>
      <c r="FS454" s="67"/>
      <c r="FT454" s="67"/>
      <c r="FU454" s="67"/>
      <c r="FV454" s="67"/>
      <c r="FW454" s="67"/>
      <c r="FX454" s="67"/>
      <c r="FY454" s="110"/>
      <c r="FZ454" s="110"/>
      <c r="GA454" s="110"/>
      <c r="GB454" s="110"/>
      <c r="GC454" s="110"/>
      <c r="GD454" s="110"/>
      <c r="GE454" s="110"/>
      <c r="GF454" s="110"/>
      <c r="GG454" s="110"/>
      <c r="GH454" s="110"/>
      <c r="GI454" s="110"/>
      <c r="GJ454" s="110"/>
      <c r="GK454" s="110"/>
      <c r="GL454" s="110"/>
      <c r="GM454" s="110"/>
      <c r="GN454" s="110"/>
      <c r="GO454" s="110"/>
      <c r="GP454" s="110"/>
      <c r="GQ454" s="110"/>
      <c r="GR454" s="110"/>
      <c r="GS454" s="110"/>
      <c r="GT454" s="110"/>
      <c r="GU454" s="110"/>
      <c r="GV454" s="110"/>
      <c r="GW454" s="110"/>
      <c r="GX454" s="110"/>
      <c r="GY454" s="110"/>
      <c r="GZ454" s="110"/>
      <c r="HA454" s="110"/>
      <c r="HB454" s="110"/>
      <c r="HC454" s="110"/>
      <c r="HD454" s="110"/>
      <c r="HE454" s="110"/>
      <c r="HF454" s="110"/>
      <c r="HG454" s="110"/>
      <c r="HH454" s="110"/>
      <c r="HI454" s="110"/>
      <c r="HJ454" s="110"/>
      <c r="HK454" s="242"/>
      <c r="HL454" s="242"/>
      <c r="HM454" s="242"/>
      <c r="HN454" s="242"/>
      <c r="HO454" s="242"/>
      <c r="HP454" s="242"/>
      <c r="HQ454" s="242"/>
    </row>
    <row r="455" spans="1:225" x14ac:dyDescent="0.2">
      <c r="A455" s="241" t="s">
        <v>294</v>
      </c>
      <c r="B455" s="476" t="s">
        <v>940</v>
      </c>
      <c r="C455" s="326" t="s">
        <v>640</v>
      </c>
      <c r="D455" s="279" t="s">
        <v>295</v>
      </c>
      <c r="E455" s="228"/>
      <c r="F455" s="471">
        <v>25</v>
      </c>
      <c r="G455" s="495"/>
      <c r="H455" s="471">
        <v>7</v>
      </c>
      <c r="I455" s="471">
        <v>101</v>
      </c>
      <c r="J455" s="471">
        <v>435</v>
      </c>
      <c r="K455" s="471">
        <v>51</v>
      </c>
      <c r="L455" s="471">
        <v>2</v>
      </c>
      <c r="M455" s="471">
        <v>2</v>
      </c>
      <c r="N455" s="471">
        <v>3</v>
      </c>
      <c r="O455" s="471">
        <v>0</v>
      </c>
      <c r="P455" s="471">
        <v>2</v>
      </c>
      <c r="Q455" s="471">
        <v>592</v>
      </c>
      <c r="R455" s="471">
        <v>341</v>
      </c>
      <c r="S455" s="471">
        <v>684</v>
      </c>
      <c r="T455" s="471">
        <v>108</v>
      </c>
      <c r="U455" s="471">
        <v>0</v>
      </c>
      <c r="V455" s="471">
        <v>19</v>
      </c>
      <c r="W455" s="471">
        <v>13</v>
      </c>
      <c r="X455" s="471">
        <v>12</v>
      </c>
      <c r="Y455" s="471">
        <v>350</v>
      </c>
      <c r="Z455" s="471">
        <v>7</v>
      </c>
      <c r="AA455" s="471">
        <v>4</v>
      </c>
      <c r="AB455" s="496">
        <v>2758</v>
      </c>
      <c r="AC455" s="488">
        <v>2</v>
      </c>
      <c r="AD455" s="488">
        <v>2</v>
      </c>
      <c r="AE455" s="471">
        <v>1</v>
      </c>
      <c r="AF455" s="471">
        <v>112</v>
      </c>
      <c r="AG455" s="471">
        <v>8</v>
      </c>
      <c r="AH455" s="471">
        <v>50</v>
      </c>
      <c r="AI455" s="471">
        <v>107</v>
      </c>
      <c r="AJ455" s="471">
        <v>13</v>
      </c>
      <c r="AK455" s="471">
        <v>300</v>
      </c>
      <c r="AL455" s="471">
        <v>1</v>
      </c>
      <c r="AM455" s="496">
        <v>592</v>
      </c>
      <c r="AN455" s="471">
        <v>1</v>
      </c>
      <c r="AO455" s="471">
        <v>112</v>
      </c>
      <c r="AP455" s="471">
        <v>8</v>
      </c>
      <c r="AQ455" s="471">
        <v>50</v>
      </c>
      <c r="AR455" s="471">
        <v>107</v>
      </c>
      <c r="AS455" s="471">
        <v>13</v>
      </c>
      <c r="AT455" s="471">
        <v>300</v>
      </c>
      <c r="AU455" s="471">
        <v>1</v>
      </c>
      <c r="AV455" s="496">
        <v>592</v>
      </c>
      <c r="AW455" s="471">
        <v>28</v>
      </c>
      <c r="AX455" s="471">
        <v>83</v>
      </c>
      <c r="AY455" s="471">
        <v>242</v>
      </c>
      <c r="AZ455" s="471">
        <v>237</v>
      </c>
      <c r="BA455" s="471">
        <v>80</v>
      </c>
      <c r="BB455" s="471">
        <v>13</v>
      </c>
      <c r="BC455" s="471">
        <v>5</v>
      </c>
      <c r="BD455" s="471">
        <v>0</v>
      </c>
      <c r="BE455" s="496">
        <v>688</v>
      </c>
      <c r="BF455" s="471">
        <v>12</v>
      </c>
      <c r="BG455" s="471">
        <v>52</v>
      </c>
      <c r="BH455" s="471">
        <v>145</v>
      </c>
      <c r="BI455" s="471">
        <v>95</v>
      </c>
      <c r="BJ455" s="471">
        <v>27</v>
      </c>
      <c r="BK455" s="471">
        <v>8</v>
      </c>
      <c r="BL455" s="471">
        <v>2</v>
      </c>
      <c r="BM455" s="471">
        <v>0</v>
      </c>
      <c r="BN455" s="496">
        <v>341</v>
      </c>
      <c r="BO455" s="471">
        <v>29</v>
      </c>
      <c r="BP455" s="471">
        <v>195</v>
      </c>
      <c r="BQ455" s="471">
        <v>250</v>
      </c>
      <c r="BR455" s="471">
        <v>287</v>
      </c>
      <c r="BS455" s="471">
        <v>187</v>
      </c>
      <c r="BT455" s="471">
        <v>26</v>
      </c>
      <c r="BU455" s="471">
        <v>305</v>
      </c>
      <c r="BV455" s="471">
        <v>1</v>
      </c>
      <c r="BW455" s="496">
        <v>1280</v>
      </c>
      <c r="BX455" s="471">
        <v>13</v>
      </c>
      <c r="BY455" s="471">
        <v>164</v>
      </c>
      <c r="BZ455" s="471">
        <v>153</v>
      </c>
      <c r="CA455" s="471">
        <v>145</v>
      </c>
      <c r="CB455" s="471">
        <v>134</v>
      </c>
      <c r="CC455" s="471">
        <v>21</v>
      </c>
      <c r="CD455" s="471">
        <v>302</v>
      </c>
      <c r="CE455" s="471">
        <v>1</v>
      </c>
      <c r="CF455" s="496">
        <v>933</v>
      </c>
      <c r="CG455" s="33"/>
      <c r="CH455" s="33"/>
      <c r="CI455" s="33"/>
      <c r="CJ455" s="110"/>
      <c r="CK455" s="110"/>
      <c r="CL455" s="110"/>
      <c r="CM455" s="110"/>
      <c r="CN455" s="110"/>
      <c r="CO455" s="67"/>
      <c r="CP455" s="67"/>
      <c r="CQ455" s="67"/>
      <c r="CR455" s="67"/>
      <c r="CS455" s="67"/>
      <c r="CT455" s="67"/>
      <c r="CU455" s="67"/>
      <c r="CV455" s="67"/>
      <c r="CW455" s="67"/>
      <c r="CX455" s="67"/>
      <c r="CY455" s="67"/>
      <c r="CZ455" s="67"/>
      <c r="DA455" s="67"/>
      <c r="DB455" s="67"/>
      <c r="DC455" s="67"/>
      <c r="DD455" s="67"/>
      <c r="DE455" s="67"/>
      <c r="DF455" s="67"/>
      <c r="DG455" s="67"/>
      <c r="DH455" s="67"/>
      <c r="DI455" s="67"/>
      <c r="DJ455" s="67"/>
      <c r="DK455" s="67"/>
      <c r="DL455" s="67"/>
      <c r="DM455" s="67"/>
      <c r="DN455" s="67"/>
      <c r="DO455" s="67"/>
      <c r="DP455" s="67"/>
      <c r="DQ455" s="67"/>
      <c r="DR455" s="67"/>
      <c r="DS455" s="67"/>
      <c r="DT455" s="67"/>
      <c r="DU455" s="67"/>
      <c r="DV455" s="67"/>
      <c r="DW455" s="67"/>
      <c r="DX455" s="67"/>
      <c r="DY455" s="67"/>
      <c r="DZ455" s="67"/>
      <c r="EA455" s="67"/>
      <c r="EB455" s="67"/>
      <c r="EC455" s="67"/>
      <c r="ED455" s="67"/>
      <c r="EE455" s="67"/>
      <c r="EF455" s="67"/>
      <c r="EG455" s="67"/>
      <c r="EH455" s="67"/>
      <c r="EI455" s="67"/>
      <c r="EJ455" s="67"/>
      <c r="EK455" s="67"/>
      <c r="EL455" s="67"/>
      <c r="EM455" s="67"/>
      <c r="EN455" s="67"/>
      <c r="EO455" s="67"/>
      <c r="EP455" s="67"/>
      <c r="EQ455" s="67"/>
      <c r="ER455" s="67"/>
      <c r="ES455" s="67"/>
      <c r="ET455" s="67"/>
      <c r="EU455" s="67"/>
      <c r="EV455" s="67"/>
      <c r="EW455" s="67"/>
      <c r="EX455" s="67"/>
      <c r="EY455" s="67"/>
      <c r="EZ455" s="67"/>
      <c r="FA455" s="67"/>
      <c r="FB455" s="67"/>
      <c r="FC455" s="67"/>
      <c r="FD455" s="67"/>
      <c r="FE455" s="67"/>
      <c r="FF455" s="67"/>
      <c r="FG455" s="67"/>
      <c r="FH455" s="67"/>
      <c r="FI455" s="67"/>
      <c r="FJ455" s="67"/>
      <c r="FK455" s="67"/>
      <c r="FL455" s="67"/>
      <c r="FM455" s="67"/>
      <c r="FN455" s="67"/>
      <c r="FO455" s="67"/>
      <c r="FP455" s="67"/>
      <c r="FQ455" s="67"/>
      <c r="FR455" s="67"/>
      <c r="FS455" s="67"/>
      <c r="FT455" s="67"/>
      <c r="FU455" s="67"/>
      <c r="FV455" s="67"/>
      <c r="FW455" s="67"/>
      <c r="FX455" s="67"/>
      <c r="FY455" s="110"/>
      <c r="FZ455" s="110"/>
      <c r="GA455" s="110"/>
      <c r="GB455" s="110"/>
      <c r="GC455" s="110"/>
      <c r="GD455" s="110"/>
      <c r="GE455" s="110"/>
      <c r="GF455" s="110"/>
      <c r="GG455" s="110"/>
      <c r="GH455" s="110"/>
      <c r="GI455" s="110"/>
      <c r="GJ455" s="110"/>
      <c r="GK455" s="110"/>
      <c r="GL455" s="110"/>
      <c r="GM455" s="110"/>
      <c r="GN455" s="110"/>
      <c r="GO455" s="110"/>
      <c r="GP455" s="110"/>
      <c r="GQ455" s="110"/>
      <c r="GR455" s="110"/>
      <c r="GS455" s="110"/>
      <c r="GT455" s="110"/>
      <c r="GU455" s="110"/>
      <c r="GV455" s="110"/>
      <c r="GW455" s="110"/>
      <c r="GX455" s="110"/>
      <c r="GY455" s="110"/>
      <c r="GZ455" s="110"/>
      <c r="HA455" s="110"/>
      <c r="HB455" s="110"/>
      <c r="HC455" s="110"/>
      <c r="HD455" s="110"/>
      <c r="HE455" s="110"/>
      <c r="HF455" s="110"/>
      <c r="HG455" s="110"/>
      <c r="HH455" s="110"/>
      <c r="HI455" s="110"/>
      <c r="HJ455" s="110"/>
      <c r="HK455" s="242"/>
      <c r="HL455" s="242"/>
      <c r="HM455" s="242"/>
      <c r="HN455" s="242"/>
      <c r="HO455" s="242"/>
      <c r="HP455" s="242"/>
      <c r="HQ455" s="242"/>
    </row>
    <row r="456" spans="1:225" x14ac:dyDescent="0.2">
      <c r="A456" s="241" t="s">
        <v>296</v>
      </c>
      <c r="B456" s="476" t="s">
        <v>941</v>
      </c>
      <c r="C456" s="326" t="s">
        <v>786</v>
      </c>
      <c r="D456" s="279" t="s">
        <v>297</v>
      </c>
      <c r="E456" s="228"/>
      <c r="F456" s="471">
        <v>12</v>
      </c>
      <c r="G456" s="495"/>
      <c r="H456" s="471">
        <v>1</v>
      </c>
      <c r="I456" s="471">
        <v>83</v>
      </c>
      <c r="J456" s="471">
        <v>204</v>
      </c>
      <c r="K456" s="471">
        <v>5</v>
      </c>
      <c r="L456" s="471">
        <v>1</v>
      </c>
      <c r="M456" s="471">
        <v>10</v>
      </c>
      <c r="N456" s="471">
        <v>1</v>
      </c>
      <c r="O456" s="471">
        <v>0</v>
      </c>
      <c r="P456" s="471">
        <v>1</v>
      </c>
      <c r="Q456" s="471">
        <v>0</v>
      </c>
      <c r="R456" s="471">
        <v>86</v>
      </c>
      <c r="S456" s="471">
        <v>0</v>
      </c>
      <c r="T456" s="471">
        <v>0</v>
      </c>
      <c r="U456" s="471">
        <v>0</v>
      </c>
      <c r="V456" s="471">
        <v>9</v>
      </c>
      <c r="W456" s="471">
        <v>18</v>
      </c>
      <c r="X456" s="471">
        <v>15</v>
      </c>
      <c r="Y456" s="471">
        <v>185</v>
      </c>
      <c r="Z456" s="471">
        <v>0</v>
      </c>
      <c r="AA456" s="471">
        <v>18</v>
      </c>
      <c r="AB456" s="496">
        <v>649</v>
      </c>
      <c r="AC456" s="488">
        <v>1</v>
      </c>
      <c r="AD456" s="488">
        <v>1</v>
      </c>
      <c r="AE456" s="471">
        <v>0</v>
      </c>
      <c r="AF456" s="471">
        <v>0</v>
      </c>
      <c r="AG456" s="471">
        <v>0</v>
      </c>
      <c r="AH456" s="471">
        <v>0</v>
      </c>
      <c r="AI456" s="471">
        <v>0</v>
      </c>
      <c r="AJ456" s="471">
        <v>0</v>
      </c>
      <c r="AK456" s="471">
        <v>0</v>
      </c>
      <c r="AL456" s="471">
        <v>0</v>
      </c>
      <c r="AM456" s="496">
        <v>0</v>
      </c>
      <c r="AN456" s="471">
        <v>0</v>
      </c>
      <c r="AO456" s="471">
        <v>0</v>
      </c>
      <c r="AP456" s="471">
        <v>0</v>
      </c>
      <c r="AQ456" s="471">
        <v>0</v>
      </c>
      <c r="AR456" s="471">
        <v>0</v>
      </c>
      <c r="AS456" s="471">
        <v>0</v>
      </c>
      <c r="AT456" s="471">
        <v>0</v>
      </c>
      <c r="AU456" s="471">
        <v>0</v>
      </c>
      <c r="AV456" s="496">
        <v>0</v>
      </c>
      <c r="AW456" s="471">
        <v>33</v>
      </c>
      <c r="AX456" s="471">
        <v>52</v>
      </c>
      <c r="AY456" s="471">
        <v>13</v>
      </c>
      <c r="AZ456" s="471">
        <v>1</v>
      </c>
      <c r="BA456" s="471">
        <v>1</v>
      </c>
      <c r="BB456" s="471">
        <v>0</v>
      </c>
      <c r="BC456" s="471">
        <v>1</v>
      </c>
      <c r="BD456" s="471">
        <v>0</v>
      </c>
      <c r="BE456" s="496">
        <v>101</v>
      </c>
      <c r="BF456" s="471">
        <v>30</v>
      </c>
      <c r="BG456" s="471">
        <v>42</v>
      </c>
      <c r="BH456" s="471">
        <v>12</v>
      </c>
      <c r="BI456" s="471">
        <v>0</v>
      </c>
      <c r="BJ456" s="471">
        <v>1</v>
      </c>
      <c r="BK456" s="471">
        <v>0</v>
      </c>
      <c r="BL456" s="471">
        <v>1</v>
      </c>
      <c r="BM456" s="471">
        <v>0</v>
      </c>
      <c r="BN456" s="496">
        <v>86</v>
      </c>
      <c r="BO456" s="471">
        <v>33</v>
      </c>
      <c r="BP456" s="471">
        <v>52</v>
      </c>
      <c r="BQ456" s="471">
        <v>13</v>
      </c>
      <c r="BR456" s="471">
        <v>1</v>
      </c>
      <c r="BS456" s="471">
        <v>1</v>
      </c>
      <c r="BT456" s="471">
        <v>0</v>
      </c>
      <c r="BU456" s="471">
        <v>1</v>
      </c>
      <c r="BV456" s="471">
        <v>0</v>
      </c>
      <c r="BW456" s="496">
        <v>101</v>
      </c>
      <c r="BX456" s="471">
        <v>30</v>
      </c>
      <c r="BY456" s="471">
        <v>42</v>
      </c>
      <c r="BZ456" s="471">
        <v>12</v>
      </c>
      <c r="CA456" s="471">
        <v>0</v>
      </c>
      <c r="CB456" s="471">
        <v>1</v>
      </c>
      <c r="CC456" s="471">
        <v>0</v>
      </c>
      <c r="CD456" s="471">
        <v>1</v>
      </c>
      <c r="CE456" s="471">
        <v>0</v>
      </c>
      <c r="CF456" s="496">
        <v>86</v>
      </c>
      <c r="CG456" s="33"/>
      <c r="CH456" s="33"/>
      <c r="CI456" s="33"/>
      <c r="CJ456" s="110"/>
      <c r="CK456" s="110"/>
      <c r="CL456" s="110"/>
      <c r="CM456" s="110"/>
      <c r="CN456" s="110"/>
      <c r="CO456" s="67"/>
      <c r="CP456" s="67"/>
      <c r="CQ456" s="67"/>
      <c r="CR456" s="67"/>
      <c r="CS456" s="67"/>
      <c r="CT456" s="67"/>
      <c r="CU456" s="67"/>
      <c r="CV456" s="67"/>
      <c r="CW456" s="67"/>
      <c r="CX456" s="67"/>
      <c r="CY456" s="67"/>
      <c r="CZ456" s="67"/>
      <c r="DA456" s="67"/>
      <c r="DB456" s="67"/>
      <c r="DC456" s="67"/>
      <c r="DD456" s="67"/>
      <c r="DE456" s="67"/>
      <c r="DF456" s="67"/>
      <c r="DG456" s="67"/>
      <c r="DH456" s="67"/>
      <c r="DI456" s="67"/>
      <c r="DJ456" s="67"/>
      <c r="DK456" s="67"/>
      <c r="DL456" s="67"/>
      <c r="DM456" s="67"/>
      <c r="DN456" s="67"/>
      <c r="DO456" s="67"/>
      <c r="DP456" s="67"/>
      <c r="DQ456" s="67"/>
      <c r="DR456" s="67"/>
      <c r="DS456" s="67"/>
      <c r="DT456" s="67"/>
      <c r="DU456" s="67"/>
      <c r="DV456" s="67"/>
      <c r="DW456" s="67"/>
      <c r="DX456" s="67"/>
      <c r="DY456" s="67"/>
      <c r="DZ456" s="67"/>
      <c r="EA456" s="67"/>
      <c r="EB456" s="67"/>
      <c r="EC456" s="67"/>
      <c r="ED456" s="67"/>
      <c r="EE456" s="67"/>
      <c r="EF456" s="67"/>
      <c r="EG456" s="67"/>
      <c r="EH456" s="67"/>
      <c r="EI456" s="67"/>
      <c r="EJ456" s="67"/>
      <c r="EK456" s="67"/>
      <c r="EL456" s="67"/>
      <c r="EM456" s="67"/>
      <c r="EN456" s="67"/>
      <c r="EO456" s="67"/>
      <c r="EP456" s="67"/>
      <c r="EQ456" s="67"/>
      <c r="ER456" s="67"/>
      <c r="ES456" s="67"/>
      <c r="ET456" s="67"/>
      <c r="EU456" s="67"/>
      <c r="EV456" s="67"/>
      <c r="EW456" s="67"/>
      <c r="EX456" s="67"/>
      <c r="EY456" s="67"/>
      <c r="EZ456" s="67"/>
      <c r="FA456" s="67"/>
      <c r="FB456" s="67"/>
      <c r="FC456" s="67"/>
      <c r="FD456" s="67"/>
      <c r="FE456" s="67"/>
      <c r="FF456" s="67"/>
      <c r="FG456" s="67"/>
      <c r="FH456" s="67"/>
      <c r="FI456" s="67"/>
      <c r="FJ456" s="67"/>
      <c r="FK456" s="67"/>
      <c r="FL456" s="67"/>
      <c r="FM456" s="67"/>
      <c r="FN456" s="67"/>
      <c r="FO456" s="67"/>
      <c r="FP456" s="67"/>
      <c r="FQ456" s="67"/>
      <c r="FR456" s="67"/>
      <c r="FS456" s="67"/>
      <c r="FT456" s="67"/>
      <c r="FU456" s="67"/>
      <c r="FV456" s="67"/>
      <c r="FW456" s="67"/>
      <c r="FX456" s="67"/>
      <c r="FY456" s="110"/>
      <c r="FZ456" s="110"/>
      <c r="GA456" s="110"/>
      <c r="GB456" s="110"/>
      <c r="GC456" s="110"/>
      <c r="GD456" s="110"/>
      <c r="GE456" s="110"/>
      <c r="GF456" s="110"/>
      <c r="GG456" s="110"/>
      <c r="GH456" s="110"/>
      <c r="GI456" s="110"/>
      <c r="GJ456" s="110"/>
      <c r="GK456" s="110"/>
      <c r="GL456" s="110"/>
      <c r="GM456" s="110"/>
      <c r="GN456" s="110"/>
      <c r="GO456" s="110"/>
      <c r="GP456" s="110"/>
      <c r="GQ456" s="110"/>
      <c r="GR456" s="110"/>
      <c r="GS456" s="110"/>
      <c r="GT456" s="110"/>
      <c r="GU456" s="110"/>
      <c r="GV456" s="110"/>
      <c r="GW456" s="110"/>
      <c r="GX456" s="110"/>
      <c r="GY456" s="110"/>
      <c r="GZ456" s="110"/>
      <c r="HA456" s="110"/>
      <c r="HB456" s="110"/>
      <c r="HC456" s="110"/>
      <c r="HD456" s="110"/>
      <c r="HE456" s="110"/>
      <c r="HF456" s="110"/>
      <c r="HG456" s="110"/>
      <c r="HH456" s="110"/>
      <c r="HI456" s="110"/>
      <c r="HJ456" s="110"/>
      <c r="HK456" s="242"/>
      <c r="HL456" s="242"/>
      <c r="HM456" s="242"/>
      <c r="HN456" s="242"/>
      <c r="HO456" s="242"/>
      <c r="HP456" s="242"/>
      <c r="HQ456" s="242"/>
    </row>
    <row r="457" spans="1:225" x14ac:dyDescent="0.2">
      <c r="A457" s="241" t="s">
        <v>298</v>
      </c>
      <c r="B457" s="476" t="s">
        <v>942</v>
      </c>
      <c r="C457" s="326" t="s">
        <v>782</v>
      </c>
      <c r="D457" s="279" t="s">
        <v>299</v>
      </c>
      <c r="E457" s="228"/>
      <c r="F457" s="471">
        <v>81</v>
      </c>
      <c r="G457" s="495"/>
      <c r="H457" s="471">
        <v>2</v>
      </c>
      <c r="I457" s="471">
        <v>87</v>
      </c>
      <c r="J457" s="471">
        <v>268</v>
      </c>
      <c r="K457" s="471">
        <v>3</v>
      </c>
      <c r="L457" s="471">
        <v>2</v>
      </c>
      <c r="M457" s="471">
        <v>10</v>
      </c>
      <c r="N457" s="471">
        <v>1</v>
      </c>
      <c r="O457" s="471">
        <v>0</v>
      </c>
      <c r="P457" s="471">
        <v>1</v>
      </c>
      <c r="Q457" s="471">
        <v>4</v>
      </c>
      <c r="R457" s="471">
        <v>36</v>
      </c>
      <c r="S457" s="471">
        <v>0</v>
      </c>
      <c r="T457" s="471">
        <v>0</v>
      </c>
      <c r="U457" s="471">
        <v>0</v>
      </c>
      <c r="V457" s="471">
        <v>2</v>
      </c>
      <c r="W457" s="471">
        <v>11</v>
      </c>
      <c r="X457" s="471">
        <v>83</v>
      </c>
      <c r="Y457" s="471">
        <v>147</v>
      </c>
      <c r="Z457" s="471">
        <v>0</v>
      </c>
      <c r="AA457" s="471">
        <v>57</v>
      </c>
      <c r="AB457" s="496">
        <v>795</v>
      </c>
      <c r="AC457" s="488">
        <v>1</v>
      </c>
      <c r="AD457" s="488">
        <v>2</v>
      </c>
      <c r="AE457" s="471">
        <v>0</v>
      </c>
      <c r="AF457" s="471">
        <v>0</v>
      </c>
      <c r="AG457" s="471">
        <v>0</v>
      </c>
      <c r="AH457" s="471">
        <v>0</v>
      </c>
      <c r="AI457" s="471">
        <v>0</v>
      </c>
      <c r="AJ457" s="471">
        <v>0</v>
      </c>
      <c r="AK457" s="471">
        <v>0</v>
      </c>
      <c r="AL457" s="471">
        <v>4</v>
      </c>
      <c r="AM457" s="496">
        <v>4</v>
      </c>
      <c r="AN457" s="471">
        <v>0</v>
      </c>
      <c r="AO457" s="471">
        <v>0</v>
      </c>
      <c r="AP457" s="471">
        <v>0</v>
      </c>
      <c r="AQ457" s="471">
        <v>0</v>
      </c>
      <c r="AR457" s="471">
        <v>0</v>
      </c>
      <c r="AS457" s="471">
        <v>0</v>
      </c>
      <c r="AT457" s="471">
        <v>0</v>
      </c>
      <c r="AU457" s="471">
        <v>4</v>
      </c>
      <c r="AV457" s="496">
        <v>4</v>
      </c>
      <c r="AW457" s="471">
        <v>5</v>
      </c>
      <c r="AX457" s="471">
        <v>12</v>
      </c>
      <c r="AY457" s="471">
        <v>19</v>
      </c>
      <c r="AZ457" s="471">
        <v>7</v>
      </c>
      <c r="BA457" s="471">
        <v>6</v>
      </c>
      <c r="BB457" s="471">
        <v>1</v>
      </c>
      <c r="BC457" s="471">
        <v>2</v>
      </c>
      <c r="BD457" s="471">
        <v>0</v>
      </c>
      <c r="BE457" s="496">
        <v>52</v>
      </c>
      <c r="BF457" s="471">
        <v>2</v>
      </c>
      <c r="BG457" s="471">
        <v>7</v>
      </c>
      <c r="BH457" s="471">
        <v>13</v>
      </c>
      <c r="BI457" s="471">
        <v>7</v>
      </c>
      <c r="BJ457" s="471">
        <v>5</v>
      </c>
      <c r="BK457" s="471">
        <v>1</v>
      </c>
      <c r="BL457" s="471">
        <v>1</v>
      </c>
      <c r="BM457" s="471">
        <v>0</v>
      </c>
      <c r="BN457" s="496">
        <v>36</v>
      </c>
      <c r="BO457" s="471">
        <v>5</v>
      </c>
      <c r="BP457" s="471">
        <v>12</v>
      </c>
      <c r="BQ457" s="471">
        <v>19</v>
      </c>
      <c r="BR457" s="471">
        <v>7</v>
      </c>
      <c r="BS457" s="471">
        <v>6</v>
      </c>
      <c r="BT457" s="471">
        <v>1</v>
      </c>
      <c r="BU457" s="471">
        <v>2</v>
      </c>
      <c r="BV457" s="471">
        <v>4</v>
      </c>
      <c r="BW457" s="496">
        <v>56</v>
      </c>
      <c r="BX457" s="471">
        <v>2</v>
      </c>
      <c r="BY457" s="471">
        <v>7</v>
      </c>
      <c r="BZ457" s="471">
        <v>13</v>
      </c>
      <c r="CA457" s="471">
        <v>7</v>
      </c>
      <c r="CB457" s="471">
        <v>5</v>
      </c>
      <c r="CC457" s="471">
        <v>1</v>
      </c>
      <c r="CD457" s="471">
        <v>1</v>
      </c>
      <c r="CE457" s="471">
        <v>4</v>
      </c>
      <c r="CF457" s="496">
        <v>40</v>
      </c>
      <c r="CG457" s="33"/>
      <c r="CH457" s="33"/>
      <c r="CI457" s="33"/>
      <c r="CJ457" s="110"/>
      <c r="CK457" s="110"/>
      <c r="CL457" s="110"/>
      <c r="CM457" s="110"/>
      <c r="CN457" s="110"/>
      <c r="CO457" s="67"/>
      <c r="CP457" s="67"/>
      <c r="CQ457" s="67"/>
      <c r="CR457" s="67"/>
      <c r="CS457" s="67"/>
      <c r="CT457" s="67"/>
      <c r="CU457" s="67"/>
      <c r="CV457" s="67"/>
      <c r="CW457" s="67"/>
      <c r="CX457" s="67"/>
      <c r="CY457" s="67"/>
      <c r="CZ457" s="67"/>
      <c r="DA457" s="67"/>
      <c r="DB457" s="67"/>
      <c r="DC457" s="67"/>
      <c r="DD457" s="67"/>
      <c r="DE457" s="67"/>
      <c r="DF457" s="67"/>
      <c r="DG457" s="67"/>
      <c r="DH457" s="67"/>
      <c r="DI457" s="67"/>
      <c r="DJ457" s="67"/>
      <c r="DK457" s="67"/>
      <c r="DL457" s="67"/>
      <c r="DM457" s="67"/>
      <c r="DN457" s="67"/>
      <c r="DO457" s="67"/>
      <c r="DP457" s="67"/>
      <c r="DQ457" s="67"/>
      <c r="DR457" s="67"/>
      <c r="DS457" s="67"/>
      <c r="DT457" s="67"/>
      <c r="DU457" s="67"/>
      <c r="DV457" s="67"/>
      <c r="DW457" s="67"/>
      <c r="DX457" s="67"/>
      <c r="DY457" s="67"/>
      <c r="DZ457" s="67"/>
      <c r="EA457" s="67"/>
      <c r="EB457" s="67"/>
      <c r="EC457" s="67"/>
      <c r="ED457" s="67"/>
      <c r="EE457" s="67"/>
      <c r="EF457" s="67"/>
      <c r="EG457" s="67"/>
      <c r="EH457" s="67"/>
      <c r="EI457" s="67"/>
      <c r="EJ457" s="67"/>
      <c r="EK457" s="67"/>
      <c r="EL457" s="67"/>
      <c r="EM457" s="67"/>
      <c r="EN457" s="67"/>
      <c r="EO457" s="67"/>
      <c r="EP457" s="67"/>
      <c r="EQ457" s="67"/>
      <c r="ER457" s="67"/>
      <c r="ES457" s="67"/>
      <c r="ET457" s="67"/>
      <c r="EU457" s="67"/>
      <c r="EV457" s="67"/>
      <c r="EW457" s="67"/>
      <c r="EX457" s="67"/>
      <c r="EY457" s="67"/>
      <c r="EZ457" s="67"/>
      <c r="FA457" s="67"/>
      <c r="FB457" s="67"/>
      <c r="FC457" s="67"/>
      <c r="FD457" s="67"/>
      <c r="FE457" s="67"/>
      <c r="FF457" s="67"/>
      <c r="FG457" s="67"/>
      <c r="FH457" s="67"/>
      <c r="FI457" s="67"/>
      <c r="FJ457" s="67"/>
      <c r="FK457" s="67"/>
      <c r="FL457" s="67"/>
      <c r="FM457" s="67"/>
      <c r="FN457" s="67"/>
      <c r="FO457" s="67"/>
      <c r="FP457" s="67"/>
      <c r="FQ457" s="67"/>
      <c r="FR457" s="67"/>
      <c r="FS457" s="67"/>
      <c r="FT457" s="67"/>
      <c r="FU457" s="67"/>
      <c r="FV457" s="67"/>
      <c r="FW457" s="67"/>
      <c r="FX457" s="67"/>
      <c r="FY457" s="110"/>
      <c r="FZ457" s="110"/>
      <c r="GA457" s="110"/>
      <c r="GB457" s="110"/>
      <c r="GC457" s="110"/>
      <c r="GD457" s="110"/>
      <c r="GE457" s="110"/>
      <c r="GF457" s="110"/>
      <c r="GG457" s="110"/>
      <c r="GH457" s="110"/>
      <c r="GI457" s="110"/>
      <c r="GJ457" s="110"/>
      <c r="GK457" s="110"/>
      <c r="GL457" s="110"/>
      <c r="GM457" s="110"/>
      <c r="GN457" s="110"/>
      <c r="GO457" s="110"/>
      <c r="GP457" s="110"/>
      <c r="GQ457" s="110"/>
      <c r="GR457" s="110"/>
      <c r="GS457" s="110"/>
      <c r="GT457" s="110"/>
      <c r="GU457" s="110"/>
      <c r="GV457" s="110"/>
      <c r="GW457" s="110"/>
      <c r="GX457" s="110"/>
      <c r="GY457" s="110"/>
      <c r="GZ457" s="110"/>
      <c r="HA457" s="110"/>
      <c r="HB457" s="110"/>
      <c r="HC457" s="110"/>
      <c r="HD457" s="110"/>
      <c r="HE457" s="110"/>
      <c r="HF457" s="110"/>
      <c r="HG457" s="110"/>
      <c r="HH457" s="110"/>
      <c r="HI457" s="110"/>
      <c r="HJ457" s="110"/>
      <c r="HK457" s="242"/>
      <c r="HL457" s="242"/>
      <c r="HM457" s="242"/>
      <c r="HN457" s="242"/>
      <c r="HO457" s="242"/>
      <c r="HP457" s="242"/>
      <c r="HQ457" s="242"/>
    </row>
    <row r="458" spans="1:225" x14ac:dyDescent="0.2">
      <c r="A458" s="241" t="s">
        <v>300</v>
      </c>
      <c r="B458" s="476" t="s">
        <v>943</v>
      </c>
      <c r="C458" s="326" t="s">
        <v>640</v>
      </c>
      <c r="D458" s="279" t="s">
        <v>301</v>
      </c>
      <c r="E458" s="228"/>
      <c r="F458" s="471">
        <v>8</v>
      </c>
      <c r="G458" s="495"/>
      <c r="H458" s="471">
        <v>7</v>
      </c>
      <c r="I458" s="471">
        <v>50</v>
      </c>
      <c r="J458" s="471">
        <v>501</v>
      </c>
      <c r="K458" s="471">
        <v>260</v>
      </c>
      <c r="L458" s="471">
        <v>3</v>
      </c>
      <c r="M458" s="471">
        <v>4</v>
      </c>
      <c r="N458" s="471">
        <v>6</v>
      </c>
      <c r="O458" s="471">
        <v>0</v>
      </c>
      <c r="P458" s="471">
        <v>3</v>
      </c>
      <c r="Q458" s="471">
        <v>137</v>
      </c>
      <c r="R458" s="471">
        <v>477</v>
      </c>
      <c r="S458" s="471">
        <v>143</v>
      </c>
      <c r="T458" s="471">
        <v>8</v>
      </c>
      <c r="U458" s="471">
        <v>0</v>
      </c>
      <c r="V458" s="471">
        <v>1</v>
      </c>
      <c r="W458" s="471">
        <v>4</v>
      </c>
      <c r="X458" s="471">
        <v>3</v>
      </c>
      <c r="Y458" s="471">
        <v>216</v>
      </c>
      <c r="Z458" s="471">
        <v>93</v>
      </c>
      <c r="AA458" s="471">
        <v>1</v>
      </c>
      <c r="AB458" s="496">
        <v>1925</v>
      </c>
      <c r="AC458" s="488">
        <v>2</v>
      </c>
      <c r="AD458" s="488">
        <v>2</v>
      </c>
      <c r="AE458" s="471">
        <v>0</v>
      </c>
      <c r="AF458" s="471">
        <v>30</v>
      </c>
      <c r="AG458" s="471">
        <v>0</v>
      </c>
      <c r="AH458" s="471">
        <v>0</v>
      </c>
      <c r="AI458" s="471">
        <v>0</v>
      </c>
      <c r="AJ458" s="471">
        <v>105</v>
      </c>
      <c r="AK458" s="471">
        <v>2</v>
      </c>
      <c r="AL458" s="471">
        <v>0</v>
      </c>
      <c r="AM458" s="496">
        <v>137</v>
      </c>
      <c r="AN458" s="471">
        <v>0</v>
      </c>
      <c r="AO458" s="471">
        <v>30</v>
      </c>
      <c r="AP458" s="471">
        <v>0</v>
      </c>
      <c r="AQ458" s="471">
        <v>0</v>
      </c>
      <c r="AR458" s="471">
        <v>0</v>
      </c>
      <c r="AS458" s="471">
        <v>105</v>
      </c>
      <c r="AT458" s="471">
        <v>2</v>
      </c>
      <c r="AU458" s="471">
        <v>0</v>
      </c>
      <c r="AV458" s="496">
        <v>137</v>
      </c>
      <c r="AW458" s="471">
        <v>22</v>
      </c>
      <c r="AX458" s="471">
        <v>71</v>
      </c>
      <c r="AY458" s="471">
        <v>202</v>
      </c>
      <c r="AZ458" s="471">
        <v>167</v>
      </c>
      <c r="BA458" s="471">
        <v>74</v>
      </c>
      <c r="BB458" s="471">
        <v>17</v>
      </c>
      <c r="BC458" s="471">
        <v>5</v>
      </c>
      <c r="BD458" s="471">
        <v>0</v>
      </c>
      <c r="BE458" s="496">
        <v>558</v>
      </c>
      <c r="BF458" s="471">
        <v>21</v>
      </c>
      <c r="BG458" s="471">
        <v>69</v>
      </c>
      <c r="BH458" s="471">
        <v>174</v>
      </c>
      <c r="BI458" s="471">
        <v>138</v>
      </c>
      <c r="BJ458" s="471">
        <v>55</v>
      </c>
      <c r="BK458" s="471">
        <v>13</v>
      </c>
      <c r="BL458" s="471">
        <v>7</v>
      </c>
      <c r="BM458" s="471">
        <v>0</v>
      </c>
      <c r="BN458" s="496">
        <v>477</v>
      </c>
      <c r="BO458" s="471">
        <v>22</v>
      </c>
      <c r="BP458" s="471">
        <v>101</v>
      </c>
      <c r="BQ458" s="471">
        <v>202</v>
      </c>
      <c r="BR458" s="471">
        <v>167</v>
      </c>
      <c r="BS458" s="471">
        <v>74</v>
      </c>
      <c r="BT458" s="471">
        <v>122</v>
      </c>
      <c r="BU458" s="471">
        <v>7</v>
      </c>
      <c r="BV458" s="471">
        <v>0</v>
      </c>
      <c r="BW458" s="496">
        <v>695</v>
      </c>
      <c r="BX458" s="471">
        <v>21</v>
      </c>
      <c r="BY458" s="471">
        <v>99</v>
      </c>
      <c r="BZ458" s="471">
        <v>174</v>
      </c>
      <c r="CA458" s="471">
        <v>138</v>
      </c>
      <c r="CB458" s="471">
        <v>55</v>
      </c>
      <c r="CC458" s="471">
        <v>118</v>
      </c>
      <c r="CD458" s="471">
        <v>9</v>
      </c>
      <c r="CE458" s="471">
        <v>0</v>
      </c>
      <c r="CF458" s="496">
        <v>614</v>
      </c>
      <c r="CG458" s="33"/>
      <c r="CH458" s="33"/>
      <c r="CI458" s="33"/>
      <c r="CJ458" s="110"/>
      <c r="CK458" s="110"/>
      <c r="CL458" s="110"/>
      <c r="CM458" s="110"/>
      <c r="CN458" s="110"/>
      <c r="CO458" s="67"/>
      <c r="CP458" s="67"/>
      <c r="CQ458" s="67"/>
      <c r="CR458" s="67"/>
      <c r="CS458" s="67"/>
      <c r="CT458" s="67"/>
      <c r="CU458" s="67"/>
      <c r="CV458" s="67"/>
      <c r="CW458" s="67"/>
      <c r="CX458" s="67"/>
      <c r="CY458" s="67"/>
      <c r="CZ458" s="67"/>
      <c r="DA458" s="67"/>
      <c r="DB458" s="67"/>
      <c r="DC458" s="67"/>
      <c r="DD458" s="67"/>
      <c r="DE458" s="67"/>
      <c r="DF458" s="67"/>
      <c r="DG458" s="67"/>
      <c r="DH458" s="67"/>
      <c r="DI458" s="67"/>
      <c r="DJ458" s="67"/>
      <c r="DK458" s="67"/>
      <c r="DL458" s="67"/>
      <c r="DM458" s="67"/>
      <c r="DN458" s="67"/>
      <c r="DO458" s="67"/>
      <c r="DP458" s="67"/>
      <c r="DQ458" s="67"/>
      <c r="DR458" s="67"/>
      <c r="DS458" s="67"/>
      <c r="DT458" s="67"/>
      <c r="DU458" s="67"/>
      <c r="DV458" s="67"/>
      <c r="DW458" s="67"/>
      <c r="DX458" s="67"/>
      <c r="DY458" s="67"/>
      <c r="DZ458" s="67"/>
      <c r="EA458" s="67"/>
      <c r="EB458" s="67"/>
      <c r="EC458" s="67"/>
      <c r="ED458" s="67"/>
      <c r="EE458" s="67"/>
      <c r="EF458" s="67"/>
      <c r="EG458" s="67"/>
      <c r="EH458" s="67"/>
      <c r="EI458" s="67"/>
      <c r="EJ458" s="67"/>
      <c r="EK458" s="67"/>
      <c r="EL458" s="67"/>
      <c r="EM458" s="67"/>
      <c r="EN458" s="67"/>
      <c r="EO458" s="67"/>
      <c r="EP458" s="67"/>
      <c r="EQ458" s="67"/>
      <c r="ER458" s="67"/>
      <c r="ES458" s="67"/>
      <c r="ET458" s="67"/>
      <c r="EU458" s="67"/>
      <c r="EV458" s="67"/>
      <c r="EW458" s="67"/>
      <c r="EX458" s="67"/>
      <c r="EY458" s="67"/>
      <c r="EZ458" s="67"/>
      <c r="FA458" s="67"/>
      <c r="FB458" s="67"/>
      <c r="FC458" s="67"/>
      <c r="FD458" s="67"/>
      <c r="FE458" s="67"/>
      <c r="FF458" s="67"/>
      <c r="FG458" s="67"/>
      <c r="FH458" s="67"/>
      <c r="FI458" s="67"/>
      <c r="FJ458" s="67"/>
      <c r="FK458" s="67"/>
      <c r="FL458" s="67"/>
      <c r="FM458" s="67"/>
      <c r="FN458" s="67"/>
      <c r="FO458" s="67"/>
      <c r="FP458" s="67"/>
      <c r="FQ458" s="67"/>
      <c r="FR458" s="67"/>
      <c r="FS458" s="67"/>
      <c r="FT458" s="67"/>
      <c r="FU458" s="67"/>
      <c r="FV458" s="67"/>
      <c r="FW458" s="67"/>
      <c r="FX458" s="67"/>
      <c r="FY458" s="110"/>
      <c r="FZ458" s="110"/>
      <c r="GA458" s="110"/>
      <c r="GB458" s="110"/>
      <c r="GC458" s="110"/>
      <c r="GD458" s="110"/>
      <c r="GE458" s="110"/>
      <c r="GF458" s="110"/>
      <c r="GG458" s="110"/>
      <c r="GH458" s="110"/>
      <c r="GI458" s="110"/>
      <c r="GJ458" s="110"/>
      <c r="GK458" s="110"/>
      <c r="GL458" s="110"/>
      <c r="GM458" s="110"/>
      <c r="GN458" s="110"/>
      <c r="GO458" s="110"/>
      <c r="GP458" s="110"/>
      <c r="GQ458" s="110"/>
      <c r="GR458" s="110"/>
      <c r="GS458" s="110"/>
      <c r="GT458" s="110"/>
      <c r="GU458" s="110"/>
      <c r="GV458" s="110"/>
      <c r="GW458" s="110"/>
      <c r="GX458" s="110"/>
      <c r="GY458" s="110"/>
      <c r="GZ458" s="110"/>
      <c r="HA458" s="110"/>
      <c r="HB458" s="110"/>
      <c r="HC458" s="110"/>
      <c r="HD458" s="110"/>
      <c r="HE458" s="110"/>
      <c r="HF458" s="110"/>
      <c r="HG458" s="110"/>
      <c r="HH458" s="110"/>
      <c r="HI458" s="110"/>
      <c r="HJ458" s="110"/>
      <c r="HK458" s="242"/>
      <c r="HL458" s="242"/>
      <c r="HM458" s="242"/>
      <c r="HN458" s="242"/>
      <c r="HO458" s="242"/>
      <c r="HP458" s="242"/>
      <c r="HQ458" s="242"/>
    </row>
    <row r="459" spans="1:225" x14ac:dyDescent="0.2">
      <c r="A459" s="241" t="s">
        <v>302</v>
      </c>
      <c r="B459" s="476" t="s">
        <v>944</v>
      </c>
      <c r="C459" s="326" t="s">
        <v>626</v>
      </c>
      <c r="D459" s="279" t="s">
        <v>303</v>
      </c>
      <c r="E459" s="228"/>
      <c r="F459" s="471">
        <v>147</v>
      </c>
      <c r="G459" s="495"/>
      <c r="H459" s="471">
        <v>4</v>
      </c>
      <c r="I459" s="471">
        <v>77</v>
      </c>
      <c r="J459" s="471">
        <v>266</v>
      </c>
      <c r="K459" s="471">
        <v>0</v>
      </c>
      <c r="L459" s="471">
        <v>1</v>
      </c>
      <c r="M459" s="471">
        <v>11</v>
      </c>
      <c r="N459" s="471">
        <v>1</v>
      </c>
      <c r="O459" s="471">
        <v>0</v>
      </c>
      <c r="P459" s="471">
        <v>2</v>
      </c>
      <c r="Q459" s="471">
        <v>0</v>
      </c>
      <c r="R459" s="471">
        <v>100</v>
      </c>
      <c r="S459" s="471">
        <v>349</v>
      </c>
      <c r="T459" s="471">
        <v>846</v>
      </c>
      <c r="U459" s="471">
        <v>0</v>
      </c>
      <c r="V459" s="471">
        <v>10</v>
      </c>
      <c r="W459" s="471">
        <v>2</v>
      </c>
      <c r="X459" s="471">
        <v>33</v>
      </c>
      <c r="Y459" s="471">
        <v>204</v>
      </c>
      <c r="Z459" s="471">
        <v>0</v>
      </c>
      <c r="AA459" s="471">
        <v>77</v>
      </c>
      <c r="AB459" s="496">
        <v>2130</v>
      </c>
      <c r="AC459" s="488">
        <v>1</v>
      </c>
      <c r="AD459" s="488">
        <v>2</v>
      </c>
      <c r="AE459" s="471">
        <v>0</v>
      </c>
      <c r="AF459" s="471">
        <v>0</v>
      </c>
      <c r="AG459" s="471">
        <v>0</v>
      </c>
      <c r="AH459" s="471">
        <v>0</v>
      </c>
      <c r="AI459" s="471">
        <v>0</v>
      </c>
      <c r="AJ459" s="471">
        <v>0</v>
      </c>
      <c r="AK459" s="471">
        <v>0</v>
      </c>
      <c r="AL459" s="471">
        <v>0</v>
      </c>
      <c r="AM459" s="496">
        <v>0</v>
      </c>
      <c r="AN459" s="471">
        <v>0</v>
      </c>
      <c r="AO459" s="471">
        <v>0</v>
      </c>
      <c r="AP459" s="471">
        <v>0</v>
      </c>
      <c r="AQ459" s="471">
        <v>0</v>
      </c>
      <c r="AR459" s="471">
        <v>0</v>
      </c>
      <c r="AS459" s="471">
        <v>0</v>
      </c>
      <c r="AT459" s="471">
        <v>0</v>
      </c>
      <c r="AU459" s="471">
        <v>0</v>
      </c>
      <c r="AV459" s="496">
        <v>0</v>
      </c>
      <c r="AW459" s="471">
        <v>60</v>
      </c>
      <c r="AX459" s="471">
        <v>57</v>
      </c>
      <c r="AY459" s="471">
        <v>21</v>
      </c>
      <c r="AZ459" s="471">
        <v>5</v>
      </c>
      <c r="BA459" s="471">
        <v>3</v>
      </c>
      <c r="BB459" s="471">
        <v>0</v>
      </c>
      <c r="BC459" s="471">
        <v>1</v>
      </c>
      <c r="BD459" s="471">
        <v>0</v>
      </c>
      <c r="BE459" s="496">
        <v>147</v>
      </c>
      <c r="BF459" s="471">
        <v>43</v>
      </c>
      <c r="BG459" s="471">
        <v>43</v>
      </c>
      <c r="BH459" s="471">
        <v>10</v>
      </c>
      <c r="BI459" s="471">
        <v>2</v>
      </c>
      <c r="BJ459" s="471">
        <v>1</v>
      </c>
      <c r="BK459" s="471">
        <v>0</v>
      </c>
      <c r="BL459" s="471">
        <v>1</v>
      </c>
      <c r="BM459" s="471">
        <v>0</v>
      </c>
      <c r="BN459" s="496">
        <v>100</v>
      </c>
      <c r="BO459" s="471">
        <v>60</v>
      </c>
      <c r="BP459" s="471">
        <v>57</v>
      </c>
      <c r="BQ459" s="471">
        <v>21</v>
      </c>
      <c r="BR459" s="471">
        <v>5</v>
      </c>
      <c r="BS459" s="471">
        <v>3</v>
      </c>
      <c r="BT459" s="471">
        <v>0</v>
      </c>
      <c r="BU459" s="471">
        <v>1</v>
      </c>
      <c r="BV459" s="471">
        <v>0</v>
      </c>
      <c r="BW459" s="496">
        <v>147</v>
      </c>
      <c r="BX459" s="471">
        <v>43</v>
      </c>
      <c r="BY459" s="471">
        <v>43</v>
      </c>
      <c r="BZ459" s="471">
        <v>10</v>
      </c>
      <c r="CA459" s="471">
        <v>2</v>
      </c>
      <c r="CB459" s="471">
        <v>1</v>
      </c>
      <c r="CC459" s="471">
        <v>0</v>
      </c>
      <c r="CD459" s="471">
        <v>1</v>
      </c>
      <c r="CE459" s="471">
        <v>0</v>
      </c>
      <c r="CF459" s="496">
        <v>100</v>
      </c>
      <c r="CG459" s="33"/>
      <c r="CH459" s="33"/>
      <c r="CI459" s="33"/>
      <c r="CJ459" s="110"/>
      <c r="CK459" s="110"/>
      <c r="CL459" s="110"/>
      <c r="CM459" s="110"/>
      <c r="CN459" s="110"/>
      <c r="CO459" s="67"/>
      <c r="CP459" s="67"/>
      <c r="CQ459" s="67"/>
      <c r="CR459" s="67"/>
      <c r="CS459" s="67"/>
      <c r="CT459" s="67"/>
      <c r="CU459" s="67"/>
      <c r="CV459" s="67"/>
      <c r="CW459" s="67"/>
      <c r="CX459" s="67"/>
      <c r="CY459" s="67"/>
      <c r="CZ459" s="67"/>
      <c r="DA459" s="67"/>
      <c r="DB459" s="67"/>
      <c r="DC459" s="67"/>
      <c r="DD459" s="67"/>
      <c r="DE459" s="67"/>
      <c r="DF459" s="67"/>
      <c r="DG459" s="67"/>
      <c r="DH459" s="67"/>
      <c r="DI459" s="67"/>
      <c r="DJ459" s="67"/>
      <c r="DK459" s="67"/>
      <c r="DL459" s="67"/>
      <c r="DM459" s="67"/>
      <c r="DN459" s="67"/>
      <c r="DO459" s="67"/>
      <c r="DP459" s="67"/>
      <c r="DQ459" s="67"/>
      <c r="DR459" s="67"/>
      <c r="DS459" s="67"/>
      <c r="DT459" s="67"/>
      <c r="DU459" s="67"/>
      <c r="DV459" s="67"/>
      <c r="DW459" s="67"/>
      <c r="DX459" s="67"/>
      <c r="DY459" s="67"/>
      <c r="DZ459" s="67"/>
      <c r="EA459" s="67"/>
      <c r="EB459" s="67"/>
      <c r="EC459" s="67"/>
      <c r="ED459" s="67"/>
      <c r="EE459" s="67"/>
      <c r="EF459" s="67"/>
      <c r="EG459" s="67"/>
      <c r="EH459" s="67"/>
      <c r="EI459" s="67"/>
      <c r="EJ459" s="67"/>
      <c r="EK459" s="67"/>
      <c r="EL459" s="67"/>
      <c r="EM459" s="67"/>
      <c r="EN459" s="67"/>
      <c r="EO459" s="67"/>
      <c r="EP459" s="67"/>
      <c r="EQ459" s="67"/>
      <c r="ER459" s="67"/>
      <c r="ES459" s="67"/>
      <c r="ET459" s="67"/>
      <c r="EU459" s="67"/>
      <c r="EV459" s="67"/>
      <c r="EW459" s="67"/>
      <c r="EX459" s="67"/>
      <c r="EY459" s="67"/>
      <c r="EZ459" s="67"/>
      <c r="FA459" s="67"/>
      <c r="FB459" s="67"/>
      <c r="FC459" s="67"/>
      <c r="FD459" s="67"/>
      <c r="FE459" s="67"/>
      <c r="FF459" s="67"/>
      <c r="FG459" s="67"/>
      <c r="FH459" s="67"/>
      <c r="FI459" s="67"/>
      <c r="FJ459" s="67"/>
      <c r="FK459" s="67"/>
      <c r="FL459" s="67"/>
      <c r="FM459" s="67"/>
      <c r="FN459" s="67"/>
      <c r="FO459" s="67"/>
      <c r="FP459" s="67"/>
      <c r="FQ459" s="67"/>
      <c r="FR459" s="67"/>
      <c r="FS459" s="67"/>
      <c r="FT459" s="67"/>
      <c r="FU459" s="67"/>
      <c r="FV459" s="67"/>
      <c r="FW459" s="67"/>
      <c r="FX459" s="67"/>
      <c r="FY459" s="110"/>
      <c r="FZ459" s="110"/>
      <c r="GA459" s="110"/>
      <c r="GB459" s="110"/>
      <c r="GC459" s="110"/>
      <c r="GD459" s="110"/>
      <c r="GE459" s="110"/>
      <c r="GF459" s="110"/>
      <c r="GG459" s="110"/>
      <c r="GH459" s="110"/>
      <c r="GI459" s="110"/>
      <c r="GJ459" s="110"/>
      <c r="GK459" s="110"/>
      <c r="GL459" s="110"/>
      <c r="GM459" s="110"/>
      <c r="GN459" s="110"/>
      <c r="GO459" s="110"/>
      <c r="GP459" s="110"/>
      <c r="GQ459" s="110"/>
      <c r="GR459" s="110"/>
      <c r="GS459" s="110"/>
      <c r="GT459" s="110"/>
      <c r="GU459" s="110"/>
      <c r="GV459" s="110"/>
      <c r="GW459" s="110"/>
      <c r="GX459" s="110"/>
      <c r="GY459" s="110"/>
      <c r="GZ459" s="110"/>
      <c r="HA459" s="110"/>
      <c r="HB459" s="110"/>
      <c r="HC459" s="110"/>
      <c r="HD459" s="110"/>
      <c r="HE459" s="110"/>
      <c r="HF459" s="110"/>
      <c r="HG459" s="110"/>
      <c r="HH459" s="110"/>
      <c r="HI459" s="110"/>
      <c r="HJ459" s="110"/>
      <c r="HK459" s="242"/>
      <c r="HL459" s="242"/>
      <c r="HM459" s="242"/>
      <c r="HN459" s="242"/>
      <c r="HO459" s="242"/>
      <c r="HP459" s="242"/>
      <c r="HQ459" s="242"/>
    </row>
    <row r="460" spans="1:225" x14ac:dyDescent="0.2">
      <c r="A460" s="241" t="s">
        <v>304</v>
      </c>
      <c r="B460" s="476" t="s">
        <v>945</v>
      </c>
      <c r="C460" s="326" t="s">
        <v>784</v>
      </c>
      <c r="D460" s="279" t="s">
        <v>305</v>
      </c>
      <c r="E460" s="228"/>
      <c r="F460" s="471">
        <v>65</v>
      </c>
      <c r="G460" s="495"/>
      <c r="H460" s="471">
        <v>7</v>
      </c>
      <c r="I460" s="471">
        <v>56</v>
      </c>
      <c r="J460" s="471">
        <v>183</v>
      </c>
      <c r="K460" s="471">
        <v>18</v>
      </c>
      <c r="L460" s="471">
        <v>1</v>
      </c>
      <c r="M460" s="471">
        <v>8</v>
      </c>
      <c r="N460" s="471">
        <v>2</v>
      </c>
      <c r="O460" s="471">
        <v>0</v>
      </c>
      <c r="P460" s="471">
        <v>5</v>
      </c>
      <c r="Q460" s="471">
        <v>0</v>
      </c>
      <c r="R460" s="471">
        <v>180</v>
      </c>
      <c r="S460" s="471">
        <v>0</v>
      </c>
      <c r="T460" s="471">
        <v>1</v>
      </c>
      <c r="U460" s="471">
        <v>8</v>
      </c>
      <c r="V460" s="471">
        <v>26</v>
      </c>
      <c r="W460" s="471">
        <v>18</v>
      </c>
      <c r="X460" s="471">
        <v>1</v>
      </c>
      <c r="Y460" s="471">
        <v>259</v>
      </c>
      <c r="Z460" s="471">
        <v>0</v>
      </c>
      <c r="AA460" s="471">
        <v>0</v>
      </c>
      <c r="AB460" s="496">
        <v>838</v>
      </c>
      <c r="AC460" s="488">
        <v>1</v>
      </c>
      <c r="AD460" s="488">
        <v>1</v>
      </c>
      <c r="AE460" s="471">
        <v>0</v>
      </c>
      <c r="AF460" s="471">
        <v>0</v>
      </c>
      <c r="AG460" s="471">
        <v>0</v>
      </c>
      <c r="AH460" s="471">
        <v>0</v>
      </c>
      <c r="AI460" s="471">
        <v>0</v>
      </c>
      <c r="AJ460" s="471">
        <v>0</v>
      </c>
      <c r="AK460" s="471">
        <v>0</v>
      </c>
      <c r="AL460" s="471">
        <v>0</v>
      </c>
      <c r="AM460" s="496">
        <v>0</v>
      </c>
      <c r="AN460" s="471">
        <v>0</v>
      </c>
      <c r="AO460" s="471">
        <v>0</v>
      </c>
      <c r="AP460" s="471">
        <v>0</v>
      </c>
      <c r="AQ460" s="471">
        <v>0</v>
      </c>
      <c r="AR460" s="471">
        <v>0</v>
      </c>
      <c r="AS460" s="471">
        <v>0</v>
      </c>
      <c r="AT460" s="471">
        <v>0</v>
      </c>
      <c r="AU460" s="471">
        <v>0</v>
      </c>
      <c r="AV460" s="496">
        <v>0</v>
      </c>
      <c r="AW460" s="471">
        <v>184</v>
      </c>
      <c r="AX460" s="471">
        <v>32</v>
      </c>
      <c r="AY460" s="471">
        <v>12</v>
      </c>
      <c r="AZ460" s="471">
        <v>2</v>
      </c>
      <c r="BA460" s="471">
        <v>0</v>
      </c>
      <c r="BB460" s="471">
        <v>0</v>
      </c>
      <c r="BC460" s="471">
        <v>0</v>
      </c>
      <c r="BD460" s="471">
        <v>0</v>
      </c>
      <c r="BE460" s="496">
        <v>230</v>
      </c>
      <c r="BF460" s="471">
        <v>145</v>
      </c>
      <c r="BG460" s="471">
        <v>24</v>
      </c>
      <c r="BH460" s="471">
        <v>9</v>
      </c>
      <c r="BI460" s="471">
        <v>2</v>
      </c>
      <c r="BJ460" s="471">
        <v>0</v>
      </c>
      <c r="BK460" s="471">
        <v>0</v>
      </c>
      <c r="BL460" s="471">
        <v>0</v>
      </c>
      <c r="BM460" s="471">
        <v>0</v>
      </c>
      <c r="BN460" s="496">
        <v>180</v>
      </c>
      <c r="BO460" s="471">
        <v>184</v>
      </c>
      <c r="BP460" s="471">
        <v>32</v>
      </c>
      <c r="BQ460" s="471">
        <v>12</v>
      </c>
      <c r="BR460" s="471">
        <v>2</v>
      </c>
      <c r="BS460" s="471">
        <v>0</v>
      </c>
      <c r="BT460" s="471">
        <v>0</v>
      </c>
      <c r="BU460" s="471">
        <v>0</v>
      </c>
      <c r="BV460" s="471">
        <v>0</v>
      </c>
      <c r="BW460" s="496">
        <v>230</v>
      </c>
      <c r="BX460" s="471">
        <v>145</v>
      </c>
      <c r="BY460" s="471">
        <v>24</v>
      </c>
      <c r="BZ460" s="471">
        <v>9</v>
      </c>
      <c r="CA460" s="471">
        <v>2</v>
      </c>
      <c r="CB460" s="471">
        <v>0</v>
      </c>
      <c r="CC460" s="471">
        <v>0</v>
      </c>
      <c r="CD460" s="471">
        <v>0</v>
      </c>
      <c r="CE460" s="471">
        <v>0</v>
      </c>
      <c r="CF460" s="496">
        <v>180</v>
      </c>
      <c r="CG460" s="33"/>
      <c r="CH460" s="33"/>
      <c r="CI460" s="33"/>
      <c r="CJ460" s="110"/>
      <c r="CK460" s="110"/>
      <c r="CL460" s="110"/>
      <c r="CM460" s="110"/>
      <c r="CN460" s="110"/>
      <c r="CO460" s="67"/>
      <c r="CP460" s="67"/>
      <c r="CQ460" s="67"/>
      <c r="CR460" s="67"/>
      <c r="CS460" s="67"/>
      <c r="CT460" s="67"/>
      <c r="CU460" s="67"/>
      <c r="CV460" s="67"/>
      <c r="CW460" s="67"/>
      <c r="CX460" s="67"/>
      <c r="CY460" s="67"/>
      <c r="CZ460" s="67"/>
      <c r="DA460" s="67"/>
      <c r="DB460" s="67"/>
      <c r="DC460" s="67"/>
      <c r="DD460" s="67"/>
      <c r="DE460" s="67"/>
      <c r="DF460" s="67"/>
      <c r="DG460" s="67"/>
      <c r="DH460" s="67"/>
      <c r="DI460" s="67"/>
      <c r="DJ460" s="67"/>
      <c r="DK460" s="67"/>
      <c r="DL460" s="67"/>
      <c r="DM460" s="67"/>
      <c r="DN460" s="67"/>
      <c r="DO460" s="67"/>
      <c r="DP460" s="67"/>
      <c r="DQ460" s="67"/>
      <c r="DR460" s="67"/>
      <c r="DS460" s="67"/>
      <c r="DT460" s="67"/>
      <c r="DU460" s="67"/>
      <c r="DV460" s="67"/>
      <c r="DW460" s="67"/>
      <c r="DX460" s="67"/>
      <c r="DY460" s="67"/>
      <c r="DZ460" s="67"/>
      <c r="EA460" s="67"/>
      <c r="EB460" s="67"/>
      <c r="EC460" s="67"/>
      <c r="ED460" s="67"/>
      <c r="EE460" s="67"/>
      <c r="EF460" s="67"/>
      <c r="EG460" s="67"/>
      <c r="EH460" s="67"/>
      <c r="EI460" s="67"/>
      <c r="EJ460" s="67"/>
      <c r="EK460" s="67"/>
      <c r="EL460" s="67"/>
      <c r="EM460" s="67"/>
      <c r="EN460" s="67"/>
      <c r="EO460" s="67"/>
      <c r="EP460" s="67"/>
      <c r="EQ460" s="67"/>
      <c r="ER460" s="67"/>
      <c r="ES460" s="67"/>
      <c r="ET460" s="67"/>
      <c r="EU460" s="67"/>
      <c r="EV460" s="67"/>
      <c r="EW460" s="67"/>
      <c r="EX460" s="67"/>
      <c r="EY460" s="67"/>
      <c r="EZ460" s="67"/>
      <c r="FA460" s="67"/>
      <c r="FB460" s="67"/>
      <c r="FC460" s="67"/>
      <c r="FD460" s="67"/>
      <c r="FE460" s="67"/>
      <c r="FF460" s="67"/>
      <c r="FG460" s="67"/>
      <c r="FH460" s="67"/>
      <c r="FI460" s="67"/>
      <c r="FJ460" s="67"/>
      <c r="FK460" s="67"/>
      <c r="FL460" s="67"/>
      <c r="FM460" s="67"/>
      <c r="FN460" s="67"/>
      <c r="FO460" s="67"/>
      <c r="FP460" s="67"/>
      <c r="FQ460" s="67"/>
      <c r="FR460" s="67"/>
      <c r="FS460" s="67"/>
      <c r="FT460" s="67"/>
      <c r="FU460" s="67"/>
      <c r="FV460" s="67"/>
      <c r="FW460" s="67"/>
      <c r="FX460" s="67"/>
      <c r="FY460" s="110"/>
      <c r="FZ460" s="110"/>
      <c r="GA460" s="110"/>
      <c r="GB460" s="110"/>
      <c r="GC460" s="110"/>
      <c r="GD460" s="110"/>
      <c r="GE460" s="110"/>
      <c r="GF460" s="110"/>
      <c r="GG460" s="110"/>
      <c r="GH460" s="110"/>
      <c r="GI460" s="110"/>
      <c r="GJ460" s="110"/>
      <c r="GK460" s="110"/>
      <c r="GL460" s="110"/>
      <c r="GM460" s="110"/>
      <c r="GN460" s="110"/>
      <c r="GO460" s="110"/>
      <c r="GP460" s="110"/>
      <c r="GQ460" s="110"/>
      <c r="GR460" s="110"/>
      <c r="GS460" s="110"/>
      <c r="GT460" s="110"/>
      <c r="GU460" s="110"/>
      <c r="GV460" s="110"/>
      <c r="GW460" s="110"/>
      <c r="GX460" s="110"/>
      <c r="GY460" s="110"/>
      <c r="GZ460" s="110"/>
      <c r="HA460" s="110"/>
      <c r="HB460" s="110"/>
      <c r="HC460" s="110"/>
      <c r="HD460" s="110"/>
      <c r="HE460" s="110"/>
      <c r="HF460" s="110"/>
      <c r="HG460" s="110"/>
      <c r="HH460" s="110"/>
      <c r="HI460" s="110"/>
      <c r="HJ460" s="110"/>
      <c r="HK460" s="242"/>
      <c r="HL460" s="242"/>
      <c r="HM460" s="242"/>
      <c r="HN460" s="242"/>
      <c r="HO460" s="242"/>
      <c r="HP460" s="242"/>
      <c r="HQ460" s="242"/>
    </row>
    <row r="461" spans="1:225" x14ac:dyDescent="0.2">
      <c r="A461" s="241" t="s">
        <v>306</v>
      </c>
      <c r="B461" s="476" t="s">
        <v>946</v>
      </c>
      <c r="C461" s="326" t="s">
        <v>626</v>
      </c>
      <c r="D461" s="279" t="s">
        <v>307</v>
      </c>
      <c r="E461" s="228"/>
      <c r="F461" s="471">
        <v>94</v>
      </c>
      <c r="G461" s="495"/>
      <c r="H461" s="471">
        <v>2</v>
      </c>
      <c r="I461" s="471">
        <v>65</v>
      </c>
      <c r="J461" s="471">
        <v>244</v>
      </c>
      <c r="K461" s="471">
        <v>26</v>
      </c>
      <c r="L461" s="471">
        <v>1</v>
      </c>
      <c r="M461" s="471">
        <v>9</v>
      </c>
      <c r="N461" s="471">
        <v>5</v>
      </c>
      <c r="O461" s="471">
        <v>0</v>
      </c>
      <c r="P461" s="471">
        <v>4</v>
      </c>
      <c r="Q461" s="471">
        <v>154</v>
      </c>
      <c r="R461" s="471">
        <v>144</v>
      </c>
      <c r="S461" s="471">
        <v>0</v>
      </c>
      <c r="T461" s="471">
        <v>4</v>
      </c>
      <c r="U461" s="471">
        <v>1</v>
      </c>
      <c r="V461" s="471">
        <v>16</v>
      </c>
      <c r="W461" s="471">
        <v>39</v>
      </c>
      <c r="X461" s="471">
        <v>5</v>
      </c>
      <c r="Y461" s="471">
        <v>281</v>
      </c>
      <c r="Z461" s="471">
        <v>0</v>
      </c>
      <c r="AA461" s="471">
        <v>16</v>
      </c>
      <c r="AB461" s="496">
        <v>1110</v>
      </c>
      <c r="AC461" s="488">
        <v>1</v>
      </c>
      <c r="AD461" s="488">
        <v>1</v>
      </c>
      <c r="AE461" s="471">
        <v>49</v>
      </c>
      <c r="AF461" s="471">
        <v>0</v>
      </c>
      <c r="AG461" s="471">
        <v>0</v>
      </c>
      <c r="AH461" s="471">
        <v>32</v>
      </c>
      <c r="AI461" s="471">
        <v>73</v>
      </c>
      <c r="AJ461" s="471">
        <v>0</v>
      </c>
      <c r="AK461" s="471">
        <v>0</v>
      </c>
      <c r="AL461" s="471">
        <v>0</v>
      </c>
      <c r="AM461" s="496">
        <v>154</v>
      </c>
      <c r="AN461" s="471">
        <v>49</v>
      </c>
      <c r="AO461" s="471">
        <v>0</v>
      </c>
      <c r="AP461" s="471">
        <v>0</v>
      </c>
      <c r="AQ461" s="471">
        <v>32</v>
      </c>
      <c r="AR461" s="471">
        <v>73</v>
      </c>
      <c r="AS461" s="471">
        <v>0</v>
      </c>
      <c r="AT461" s="471">
        <v>0</v>
      </c>
      <c r="AU461" s="471">
        <v>0</v>
      </c>
      <c r="AV461" s="496">
        <v>154</v>
      </c>
      <c r="AW461" s="471">
        <v>122</v>
      </c>
      <c r="AX461" s="471">
        <v>109</v>
      </c>
      <c r="AY461" s="471">
        <v>19</v>
      </c>
      <c r="AZ461" s="471">
        <v>7</v>
      </c>
      <c r="BA461" s="471">
        <v>4</v>
      </c>
      <c r="BB461" s="471">
        <v>1</v>
      </c>
      <c r="BC461" s="471">
        <v>3</v>
      </c>
      <c r="BD461" s="471">
        <v>0</v>
      </c>
      <c r="BE461" s="496">
        <v>265</v>
      </c>
      <c r="BF461" s="471">
        <v>71</v>
      </c>
      <c r="BG461" s="471">
        <v>58</v>
      </c>
      <c r="BH461" s="471">
        <v>10</v>
      </c>
      <c r="BI461" s="471">
        <v>2</v>
      </c>
      <c r="BJ461" s="471">
        <v>0</v>
      </c>
      <c r="BK461" s="471">
        <v>1</v>
      </c>
      <c r="BL461" s="471">
        <v>2</v>
      </c>
      <c r="BM461" s="471">
        <v>0</v>
      </c>
      <c r="BN461" s="496">
        <v>144</v>
      </c>
      <c r="BO461" s="471">
        <v>171</v>
      </c>
      <c r="BP461" s="471">
        <v>109</v>
      </c>
      <c r="BQ461" s="471">
        <v>19</v>
      </c>
      <c r="BR461" s="471">
        <v>39</v>
      </c>
      <c r="BS461" s="471">
        <v>77</v>
      </c>
      <c r="BT461" s="471">
        <v>1</v>
      </c>
      <c r="BU461" s="471">
        <v>3</v>
      </c>
      <c r="BV461" s="471">
        <v>0</v>
      </c>
      <c r="BW461" s="496">
        <v>419</v>
      </c>
      <c r="BX461" s="471">
        <v>120</v>
      </c>
      <c r="BY461" s="471">
        <v>58</v>
      </c>
      <c r="BZ461" s="471">
        <v>10</v>
      </c>
      <c r="CA461" s="471">
        <v>34</v>
      </c>
      <c r="CB461" s="471">
        <v>73</v>
      </c>
      <c r="CC461" s="471">
        <v>1</v>
      </c>
      <c r="CD461" s="471">
        <v>2</v>
      </c>
      <c r="CE461" s="471">
        <v>0</v>
      </c>
      <c r="CF461" s="496">
        <v>298</v>
      </c>
      <c r="CG461" s="33"/>
      <c r="CH461" s="33"/>
      <c r="CI461" s="33"/>
      <c r="CJ461" s="110"/>
      <c r="CK461" s="110"/>
      <c r="CL461" s="110"/>
      <c r="CM461" s="110"/>
      <c r="CN461" s="110"/>
      <c r="CO461" s="67"/>
      <c r="CP461" s="67"/>
      <c r="CQ461" s="67"/>
      <c r="CR461" s="67"/>
      <c r="CS461" s="67"/>
      <c r="CT461" s="67"/>
      <c r="CU461" s="67"/>
      <c r="CV461" s="67"/>
      <c r="CW461" s="67"/>
      <c r="CX461" s="67"/>
      <c r="CY461" s="67"/>
      <c r="CZ461" s="67"/>
      <c r="DA461" s="67"/>
      <c r="DB461" s="67"/>
      <c r="DC461" s="67"/>
      <c r="DD461" s="67"/>
      <c r="DE461" s="67"/>
      <c r="DF461" s="67"/>
      <c r="DG461" s="67"/>
      <c r="DH461" s="67"/>
      <c r="DI461" s="67"/>
      <c r="DJ461" s="67"/>
      <c r="DK461" s="67"/>
      <c r="DL461" s="67"/>
      <c r="DM461" s="67"/>
      <c r="DN461" s="67"/>
      <c r="DO461" s="67"/>
      <c r="DP461" s="67"/>
      <c r="DQ461" s="67"/>
      <c r="DR461" s="67"/>
      <c r="DS461" s="67"/>
      <c r="DT461" s="67"/>
      <c r="DU461" s="67"/>
      <c r="DV461" s="67"/>
      <c r="DW461" s="67"/>
      <c r="DX461" s="67"/>
      <c r="DY461" s="67"/>
      <c r="DZ461" s="67"/>
      <c r="EA461" s="67"/>
      <c r="EB461" s="67"/>
      <c r="EC461" s="67"/>
      <c r="ED461" s="67"/>
      <c r="EE461" s="67"/>
      <c r="EF461" s="67"/>
      <c r="EG461" s="67"/>
      <c r="EH461" s="67"/>
      <c r="EI461" s="67"/>
      <c r="EJ461" s="67"/>
      <c r="EK461" s="67"/>
      <c r="EL461" s="67"/>
      <c r="EM461" s="67"/>
      <c r="EN461" s="67"/>
      <c r="EO461" s="67"/>
      <c r="EP461" s="67"/>
      <c r="EQ461" s="67"/>
      <c r="ER461" s="67"/>
      <c r="ES461" s="67"/>
      <c r="ET461" s="67"/>
      <c r="EU461" s="67"/>
      <c r="EV461" s="67"/>
      <c r="EW461" s="67"/>
      <c r="EX461" s="67"/>
      <c r="EY461" s="67"/>
      <c r="EZ461" s="67"/>
      <c r="FA461" s="67"/>
      <c r="FB461" s="67"/>
      <c r="FC461" s="67"/>
      <c r="FD461" s="67"/>
      <c r="FE461" s="67"/>
      <c r="FF461" s="67"/>
      <c r="FG461" s="67"/>
      <c r="FH461" s="67"/>
      <c r="FI461" s="67"/>
      <c r="FJ461" s="67"/>
      <c r="FK461" s="67"/>
      <c r="FL461" s="67"/>
      <c r="FM461" s="67"/>
      <c r="FN461" s="67"/>
      <c r="FO461" s="67"/>
      <c r="FP461" s="67"/>
      <c r="FQ461" s="67"/>
      <c r="FR461" s="67"/>
      <c r="FS461" s="67"/>
      <c r="FT461" s="67"/>
      <c r="FU461" s="67"/>
      <c r="FV461" s="67"/>
      <c r="FW461" s="67"/>
      <c r="FX461" s="67"/>
      <c r="FY461" s="110"/>
      <c r="FZ461" s="110"/>
      <c r="GA461" s="110"/>
      <c r="GB461" s="110"/>
      <c r="GC461" s="110"/>
      <c r="GD461" s="110"/>
      <c r="GE461" s="110"/>
      <c r="GF461" s="110"/>
      <c r="GG461" s="110"/>
      <c r="GH461" s="110"/>
      <c r="GI461" s="110"/>
      <c r="GJ461" s="110"/>
      <c r="GK461" s="110"/>
      <c r="GL461" s="110"/>
      <c r="GM461" s="110"/>
      <c r="GN461" s="110"/>
      <c r="GO461" s="110"/>
      <c r="GP461" s="110"/>
      <c r="GQ461" s="110"/>
      <c r="GR461" s="110"/>
      <c r="GS461" s="110"/>
      <c r="GT461" s="110"/>
      <c r="GU461" s="110"/>
      <c r="GV461" s="110"/>
      <c r="GW461" s="110"/>
      <c r="GX461" s="110"/>
      <c r="GY461" s="110"/>
      <c r="GZ461" s="110"/>
      <c r="HA461" s="110"/>
      <c r="HB461" s="110"/>
      <c r="HC461" s="110"/>
      <c r="HD461" s="110"/>
      <c r="HE461" s="110"/>
      <c r="HF461" s="110"/>
      <c r="HG461" s="110"/>
      <c r="HH461" s="110"/>
      <c r="HI461" s="110"/>
      <c r="HJ461" s="110"/>
      <c r="HK461" s="242"/>
      <c r="HL461" s="242"/>
      <c r="HM461" s="242"/>
      <c r="HN461" s="242"/>
      <c r="HO461" s="242"/>
      <c r="HP461" s="242"/>
      <c r="HQ461" s="242"/>
    </row>
    <row r="462" spans="1:225" x14ac:dyDescent="0.2">
      <c r="A462" s="241" t="s">
        <v>308</v>
      </c>
      <c r="B462" s="476" t="s">
        <v>947</v>
      </c>
      <c r="C462" s="326" t="s">
        <v>782</v>
      </c>
      <c r="D462" s="279" t="s">
        <v>948</v>
      </c>
      <c r="E462" s="228"/>
      <c r="F462" s="471">
        <v>118</v>
      </c>
      <c r="G462" s="495"/>
      <c r="H462" s="471">
        <v>3</v>
      </c>
      <c r="I462" s="471">
        <v>132</v>
      </c>
      <c r="J462" s="471">
        <v>379</v>
      </c>
      <c r="K462" s="471">
        <v>6</v>
      </c>
      <c r="L462" s="471">
        <v>3</v>
      </c>
      <c r="M462" s="471">
        <v>12</v>
      </c>
      <c r="N462" s="471">
        <v>7</v>
      </c>
      <c r="O462" s="471">
        <v>3</v>
      </c>
      <c r="P462" s="471">
        <v>4</v>
      </c>
      <c r="Q462" s="471">
        <v>0</v>
      </c>
      <c r="R462" s="471">
        <v>68</v>
      </c>
      <c r="S462" s="471">
        <v>0</v>
      </c>
      <c r="T462" s="471">
        <v>0</v>
      </c>
      <c r="U462" s="471">
        <v>1</v>
      </c>
      <c r="V462" s="471">
        <v>3</v>
      </c>
      <c r="W462" s="471">
        <v>7</v>
      </c>
      <c r="X462" s="471">
        <v>50</v>
      </c>
      <c r="Y462" s="471">
        <v>199</v>
      </c>
      <c r="Z462" s="471">
        <v>0</v>
      </c>
      <c r="AA462" s="471">
        <v>41</v>
      </c>
      <c r="AB462" s="496">
        <v>1036</v>
      </c>
      <c r="AC462" s="488">
        <v>1</v>
      </c>
      <c r="AD462" s="488">
        <v>1</v>
      </c>
      <c r="AE462" s="471">
        <v>0</v>
      </c>
      <c r="AF462" s="471">
        <v>0</v>
      </c>
      <c r="AG462" s="471">
        <v>0</v>
      </c>
      <c r="AH462" s="471">
        <v>0</v>
      </c>
      <c r="AI462" s="471">
        <v>0</v>
      </c>
      <c r="AJ462" s="471">
        <v>0</v>
      </c>
      <c r="AK462" s="471">
        <v>0</v>
      </c>
      <c r="AL462" s="471">
        <v>0</v>
      </c>
      <c r="AM462" s="496">
        <v>0</v>
      </c>
      <c r="AN462" s="471">
        <v>0</v>
      </c>
      <c r="AO462" s="471">
        <v>0</v>
      </c>
      <c r="AP462" s="471">
        <v>0</v>
      </c>
      <c r="AQ462" s="471">
        <v>0</v>
      </c>
      <c r="AR462" s="471">
        <v>0</v>
      </c>
      <c r="AS462" s="471">
        <v>0</v>
      </c>
      <c r="AT462" s="471">
        <v>0</v>
      </c>
      <c r="AU462" s="471">
        <v>0</v>
      </c>
      <c r="AV462" s="496">
        <v>0</v>
      </c>
      <c r="AW462" s="471">
        <v>25</v>
      </c>
      <c r="AX462" s="471">
        <v>34</v>
      </c>
      <c r="AY462" s="471">
        <v>18</v>
      </c>
      <c r="AZ462" s="471">
        <v>3</v>
      </c>
      <c r="BA462" s="471">
        <v>4</v>
      </c>
      <c r="BB462" s="471">
        <v>3</v>
      </c>
      <c r="BC462" s="471">
        <v>1</v>
      </c>
      <c r="BD462" s="471">
        <v>0</v>
      </c>
      <c r="BE462" s="496">
        <v>88</v>
      </c>
      <c r="BF462" s="471">
        <v>19</v>
      </c>
      <c r="BG462" s="471">
        <v>21</v>
      </c>
      <c r="BH462" s="471">
        <v>15</v>
      </c>
      <c r="BI462" s="471">
        <v>3</v>
      </c>
      <c r="BJ462" s="471">
        <v>5</v>
      </c>
      <c r="BK462" s="471">
        <v>4</v>
      </c>
      <c r="BL462" s="471">
        <v>1</v>
      </c>
      <c r="BM462" s="471">
        <v>0</v>
      </c>
      <c r="BN462" s="496">
        <v>68</v>
      </c>
      <c r="BO462" s="471">
        <v>25</v>
      </c>
      <c r="BP462" s="471">
        <v>34</v>
      </c>
      <c r="BQ462" s="471">
        <v>18</v>
      </c>
      <c r="BR462" s="471">
        <v>3</v>
      </c>
      <c r="BS462" s="471">
        <v>4</v>
      </c>
      <c r="BT462" s="471">
        <v>3</v>
      </c>
      <c r="BU462" s="471">
        <v>1</v>
      </c>
      <c r="BV462" s="471">
        <v>0</v>
      </c>
      <c r="BW462" s="496">
        <v>88</v>
      </c>
      <c r="BX462" s="471">
        <v>19</v>
      </c>
      <c r="BY462" s="471">
        <v>21</v>
      </c>
      <c r="BZ462" s="471">
        <v>15</v>
      </c>
      <c r="CA462" s="471">
        <v>3</v>
      </c>
      <c r="CB462" s="471">
        <v>5</v>
      </c>
      <c r="CC462" s="471">
        <v>4</v>
      </c>
      <c r="CD462" s="471">
        <v>1</v>
      </c>
      <c r="CE462" s="471">
        <v>0</v>
      </c>
      <c r="CF462" s="496">
        <v>68</v>
      </c>
      <c r="CG462" s="33"/>
      <c r="CH462" s="33"/>
      <c r="CI462" s="33"/>
      <c r="CJ462" s="110"/>
      <c r="CK462" s="110"/>
      <c r="CL462" s="110"/>
      <c r="CM462" s="110"/>
      <c r="CN462" s="110"/>
      <c r="CO462" s="67"/>
      <c r="CP462" s="67"/>
      <c r="CQ462" s="67"/>
      <c r="CR462" s="67"/>
      <c r="CS462" s="67"/>
      <c r="CT462" s="67"/>
      <c r="CU462" s="67"/>
      <c r="CV462" s="67"/>
      <c r="CW462" s="67"/>
      <c r="CX462" s="67"/>
      <c r="CY462" s="67"/>
      <c r="CZ462" s="67"/>
      <c r="DA462" s="67"/>
      <c r="DB462" s="67"/>
      <c r="DC462" s="67"/>
      <c r="DD462" s="67"/>
      <c r="DE462" s="67"/>
      <c r="DF462" s="67"/>
      <c r="DG462" s="67"/>
      <c r="DH462" s="67"/>
      <c r="DI462" s="67"/>
      <c r="DJ462" s="67"/>
      <c r="DK462" s="67"/>
      <c r="DL462" s="67"/>
      <c r="DM462" s="67"/>
      <c r="DN462" s="67"/>
      <c r="DO462" s="67"/>
      <c r="DP462" s="67"/>
      <c r="DQ462" s="67"/>
      <c r="DR462" s="67"/>
      <c r="DS462" s="67"/>
      <c r="DT462" s="67"/>
      <c r="DU462" s="67"/>
      <c r="DV462" s="67"/>
      <c r="DW462" s="67"/>
      <c r="DX462" s="67"/>
      <c r="DY462" s="67"/>
      <c r="DZ462" s="67"/>
      <c r="EA462" s="67"/>
      <c r="EB462" s="67"/>
      <c r="EC462" s="67"/>
      <c r="ED462" s="67"/>
      <c r="EE462" s="67"/>
      <c r="EF462" s="67"/>
      <c r="EG462" s="67"/>
      <c r="EH462" s="67"/>
      <c r="EI462" s="67"/>
      <c r="EJ462" s="67"/>
      <c r="EK462" s="67"/>
      <c r="EL462" s="67"/>
      <c r="EM462" s="67"/>
      <c r="EN462" s="67"/>
      <c r="EO462" s="67"/>
      <c r="EP462" s="67"/>
      <c r="EQ462" s="67"/>
      <c r="ER462" s="67"/>
      <c r="ES462" s="67"/>
      <c r="ET462" s="67"/>
      <c r="EU462" s="67"/>
      <c r="EV462" s="67"/>
      <c r="EW462" s="67"/>
      <c r="EX462" s="67"/>
      <c r="EY462" s="67"/>
      <c r="EZ462" s="67"/>
      <c r="FA462" s="67"/>
      <c r="FB462" s="67"/>
      <c r="FC462" s="67"/>
      <c r="FD462" s="67"/>
      <c r="FE462" s="67"/>
      <c r="FF462" s="67"/>
      <c r="FG462" s="67"/>
      <c r="FH462" s="67"/>
      <c r="FI462" s="67"/>
      <c r="FJ462" s="67"/>
      <c r="FK462" s="67"/>
      <c r="FL462" s="67"/>
      <c r="FM462" s="67"/>
      <c r="FN462" s="67"/>
      <c r="FO462" s="67"/>
      <c r="FP462" s="67"/>
      <c r="FQ462" s="67"/>
      <c r="FR462" s="67"/>
      <c r="FS462" s="67"/>
      <c r="FT462" s="67"/>
      <c r="FU462" s="67"/>
      <c r="FV462" s="67"/>
      <c r="FW462" s="67"/>
      <c r="FX462" s="67"/>
      <c r="FY462" s="110"/>
      <c r="FZ462" s="110"/>
      <c r="GA462" s="110"/>
      <c r="GB462" s="110"/>
      <c r="GC462" s="110"/>
      <c r="GD462" s="110"/>
      <c r="GE462" s="110"/>
      <c r="GF462" s="110"/>
      <c r="GG462" s="110"/>
      <c r="GH462" s="110"/>
      <c r="GI462" s="110"/>
      <c r="GJ462" s="110"/>
      <c r="GK462" s="110"/>
      <c r="GL462" s="110"/>
      <c r="GM462" s="110"/>
      <c r="GN462" s="110"/>
      <c r="GO462" s="110"/>
      <c r="GP462" s="110"/>
      <c r="GQ462" s="110"/>
      <c r="GR462" s="110"/>
      <c r="GS462" s="110"/>
      <c r="GT462" s="110"/>
      <c r="GU462" s="110"/>
      <c r="GV462" s="110"/>
      <c r="GW462" s="110"/>
      <c r="GX462" s="110"/>
      <c r="GY462" s="110"/>
      <c r="GZ462" s="110"/>
      <c r="HA462" s="110"/>
      <c r="HB462" s="110"/>
      <c r="HC462" s="110"/>
      <c r="HD462" s="110"/>
      <c r="HE462" s="110"/>
      <c r="HF462" s="110"/>
      <c r="HG462" s="110"/>
      <c r="HH462" s="110"/>
      <c r="HI462" s="110"/>
      <c r="HJ462" s="110"/>
      <c r="HK462" s="242"/>
      <c r="HL462" s="242"/>
      <c r="HM462" s="242"/>
      <c r="HN462" s="242"/>
      <c r="HO462" s="242"/>
      <c r="HP462" s="242"/>
      <c r="HQ462" s="242"/>
    </row>
    <row r="463" spans="1:225" x14ac:dyDescent="0.2">
      <c r="A463" s="241" t="s">
        <v>309</v>
      </c>
      <c r="B463" s="476" t="s">
        <v>949</v>
      </c>
      <c r="C463" s="326" t="s">
        <v>801</v>
      </c>
      <c r="D463" s="279" t="s">
        <v>310</v>
      </c>
      <c r="E463" s="228"/>
      <c r="F463" s="471">
        <v>0</v>
      </c>
      <c r="G463" s="495"/>
      <c r="H463" s="471">
        <v>0</v>
      </c>
      <c r="I463" s="471">
        <v>2</v>
      </c>
      <c r="J463" s="471">
        <v>5</v>
      </c>
      <c r="K463" s="471">
        <v>0</v>
      </c>
      <c r="L463" s="471">
        <v>0</v>
      </c>
      <c r="M463" s="471">
        <v>0</v>
      </c>
      <c r="N463" s="471">
        <v>0</v>
      </c>
      <c r="O463" s="471">
        <v>0</v>
      </c>
      <c r="P463" s="471">
        <v>0</v>
      </c>
      <c r="Q463" s="471">
        <v>0</v>
      </c>
      <c r="R463" s="471">
        <v>1</v>
      </c>
      <c r="S463" s="471">
        <v>0</v>
      </c>
      <c r="T463" s="471">
        <v>0</v>
      </c>
      <c r="U463" s="471">
        <v>0</v>
      </c>
      <c r="V463" s="471">
        <v>0</v>
      </c>
      <c r="W463" s="471">
        <v>1</v>
      </c>
      <c r="X463" s="471">
        <v>3</v>
      </c>
      <c r="Y463" s="471">
        <v>3</v>
      </c>
      <c r="Z463" s="471">
        <v>0</v>
      </c>
      <c r="AA463" s="471">
        <v>2</v>
      </c>
      <c r="AB463" s="496">
        <v>17</v>
      </c>
      <c r="AC463" s="488">
        <v>2</v>
      </c>
      <c r="AD463" s="488">
        <v>2</v>
      </c>
      <c r="AE463" s="471">
        <v>0</v>
      </c>
      <c r="AF463" s="471">
        <v>0</v>
      </c>
      <c r="AG463" s="471">
        <v>0</v>
      </c>
      <c r="AH463" s="471">
        <v>0</v>
      </c>
      <c r="AI463" s="471">
        <v>0</v>
      </c>
      <c r="AJ463" s="471">
        <v>0</v>
      </c>
      <c r="AK463" s="471">
        <v>0</v>
      </c>
      <c r="AL463" s="471">
        <v>0</v>
      </c>
      <c r="AM463" s="496">
        <v>0</v>
      </c>
      <c r="AN463" s="471">
        <v>0</v>
      </c>
      <c r="AO463" s="471">
        <v>0</v>
      </c>
      <c r="AP463" s="471">
        <v>0</v>
      </c>
      <c r="AQ463" s="471">
        <v>0</v>
      </c>
      <c r="AR463" s="471">
        <v>0</v>
      </c>
      <c r="AS463" s="471">
        <v>0</v>
      </c>
      <c r="AT463" s="471">
        <v>0</v>
      </c>
      <c r="AU463" s="471">
        <v>0</v>
      </c>
      <c r="AV463" s="496">
        <v>0</v>
      </c>
      <c r="AW463" s="471">
        <v>0</v>
      </c>
      <c r="AX463" s="471">
        <v>0</v>
      </c>
      <c r="AY463" s="471">
        <v>0</v>
      </c>
      <c r="AZ463" s="471">
        <v>0</v>
      </c>
      <c r="BA463" s="471">
        <v>0</v>
      </c>
      <c r="BB463" s="471">
        <v>0</v>
      </c>
      <c r="BC463" s="471">
        <v>0</v>
      </c>
      <c r="BD463" s="471">
        <v>0</v>
      </c>
      <c r="BE463" s="496">
        <v>0</v>
      </c>
      <c r="BF463" s="471">
        <v>0</v>
      </c>
      <c r="BG463" s="471">
        <v>0</v>
      </c>
      <c r="BH463" s="471">
        <v>0</v>
      </c>
      <c r="BI463" s="471">
        <v>1</v>
      </c>
      <c r="BJ463" s="471">
        <v>0</v>
      </c>
      <c r="BK463" s="471">
        <v>0</v>
      </c>
      <c r="BL463" s="471">
        <v>0</v>
      </c>
      <c r="BM463" s="471">
        <v>0</v>
      </c>
      <c r="BN463" s="496">
        <v>1</v>
      </c>
      <c r="BO463" s="471">
        <v>0</v>
      </c>
      <c r="BP463" s="471">
        <v>0</v>
      </c>
      <c r="BQ463" s="471">
        <v>0</v>
      </c>
      <c r="BR463" s="471">
        <v>0</v>
      </c>
      <c r="BS463" s="471">
        <v>0</v>
      </c>
      <c r="BT463" s="471">
        <v>0</v>
      </c>
      <c r="BU463" s="471">
        <v>0</v>
      </c>
      <c r="BV463" s="471">
        <v>0</v>
      </c>
      <c r="BW463" s="496">
        <v>0</v>
      </c>
      <c r="BX463" s="471">
        <v>0</v>
      </c>
      <c r="BY463" s="471">
        <v>0</v>
      </c>
      <c r="BZ463" s="471">
        <v>0</v>
      </c>
      <c r="CA463" s="471">
        <v>1</v>
      </c>
      <c r="CB463" s="471">
        <v>0</v>
      </c>
      <c r="CC463" s="471">
        <v>0</v>
      </c>
      <c r="CD463" s="471">
        <v>0</v>
      </c>
      <c r="CE463" s="471">
        <v>0</v>
      </c>
      <c r="CF463" s="496">
        <v>1</v>
      </c>
      <c r="CG463" s="33"/>
      <c r="CH463" s="33"/>
      <c r="CI463" s="33"/>
      <c r="CJ463" s="110"/>
      <c r="CK463" s="110"/>
      <c r="CL463" s="110"/>
      <c r="CM463" s="110"/>
      <c r="CN463" s="110"/>
      <c r="CO463" s="67"/>
      <c r="CP463" s="67"/>
      <c r="CQ463" s="67"/>
      <c r="CR463" s="67"/>
      <c r="CS463" s="67"/>
      <c r="CT463" s="67"/>
      <c r="CU463" s="67"/>
      <c r="CV463" s="67"/>
      <c r="CW463" s="67"/>
      <c r="CX463" s="67"/>
      <c r="CY463" s="67"/>
      <c r="CZ463" s="67"/>
      <c r="DA463" s="67"/>
      <c r="DB463" s="67"/>
      <c r="DC463" s="67"/>
      <c r="DD463" s="67"/>
      <c r="DE463" s="67"/>
      <c r="DF463" s="67"/>
      <c r="DG463" s="67"/>
      <c r="DH463" s="67"/>
      <c r="DI463" s="67"/>
      <c r="DJ463" s="67"/>
      <c r="DK463" s="67"/>
      <c r="DL463" s="67"/>
      <c r="DM463" s="67"/>
      <c r="DN463" s="67"/>
      <c r="DO463" s="67"/>
      <c r="DP463" s="67"/>
      <c r="DQ463" s="67"/>
      <c r="DR463" s="67"/>
      <c r="DS463" s="67"/>
      <c r="DT463" s="67"/>
      <c r="DU463" s="67"/>
      <c r="DV463" s="67"/>
      <c r="DW463" s="67"/>
      <c r="DX463" s="67"/>
      <c r="DY463" s="67"/>
      <c r="DZ463" s="67"/>
      <c r="EA463" s="67"/>
      <c r="EB463" s="67"/>
      <c r="EC463" s="67"/>
      <c r="ED463" s="67"/>
      <c r="EE463" s="67"/>
      <c r="EF463" s="67"/>
      <c r="EG463" s="67"/>
      <c r="EH463" s="67"/>
      <c r="EI463" s="67"/>
      <c r="EJ463" s="67"/>
      <c r="EK463" s="67"/>
      <c r="EL463" s="67"/>
      <c r="EM463" s="67"/>
      <c r="EN463" s="67"/>
      <c r="EO463" s="67"/>
      <c r="EP463" s="67"/>
      <c r="EQ463" s="67"/>
      <c r="ER463" s="67"/>
      <c r="ES463" s="67"/>
      <c r="ET463" s="67"/>
      <c r="EU463" s="67"/>
      <c r="EV463" s="67"/>
      <c r="EW463" s="67"/>
      <c r="EX463" s="67"/>
      <c r="EY463" s="67"/>
      <c r="EZ463" s="67"/>
      <c r="FA463" s="67"/>
      <c r="FB463" s="67"/>
      <c r="FC463" s="67"/>
      <c r="FD463" s="67"/>
      <c r="FE463" s="67"/>
      <c r="FF463" s="67"/>
      <c r="FG463" s="67"/>
      <c r="FH463" s="67"/>
      <c r="FI463" s="67"/>
      <c r="FJ463" s="67"/>
      <c r="FK463" s="67"/>
      <c r="FL463" s="67"/>
      <c r="FM463" s="67"/>
      <c r="FN463" s="67"/>
      <c r="FO463" s="67"/>
      <c r="FP463" s="67"/>
      <c r="FQ463" s="67"/>
      <c r="FR463" s="67"/>
      <c r="FS463" s="67"/>
      <c r="FT463" s="67"/>
      <c r="FU463" s="67"/>
      <c r="FV463" s="67"/>
      <c r="FW463" s="67"/>
      <c r="FX463" s="67"/>
      <c r="FY463" s="110"/>
      <c r="FZ463" s="110"/>
      <c r="GA463" s="110"/>
      <c r="GB463" s="110"/>
      <c r="GC463" s="110"/>
      <c r="GD463" s="110"/>
      <c r="GE463" s="110"/>
      <c r="GF463" s="110"/>
      <c r="GG463" s="110"/>
      <c r="GH463" s="110"/>
      <c r="GI463" s="110"/>
      <c r="GJ463" s="110"/>
      <c r="GK463" s="110"/>
      <c r="GL463" s="110"/>
      <c r="GM463" s="110"/>
      <c r="GN463" s="110"/>
      <c r="GO463" s="110"/>
      <c r="GP463" s="110"/>
      <c r="GQ463" s="110"/>
      <c r="GR463" s="110"/>
      <c r="GS463" s="110"/>
      <c r="GT463" s="110"/>
      <c r="GU463" s="110"/>
      <c r="GV463" s="110"/>
      <c r="GW463" s="110"/>
      <c r="GX463" s="110"/>
      <c r="GY463" s="110"/>
      <c r="GZ463" s="110"/>
      <c r="HA463" s="110"/>
      <c r="HB463" s="110"/>
      <c r="HC463" s="110"/>
      <c r="HD463" s="110"/>
      <c r="HE463" s="110"/>
      <c r="HF463" s="110"/>
      <c r="HG463" s="110"/>
      <c r="HH463" s="110"/>
      <c r="HI463" s="110"/>
      <c r="HJ463" s="110"/>
      <c r="HK463" s="242"/>
      <c r="HL463" s="242"/>
      <c r="HM463" s="242"/>
      <c r="HN463" s="242"/>
      <c r="HO463" s="242"/>
      <c r="HP463" s="242"/>
      <c r="HQ463" s="242"/>
    </row>
    <row r="464" spans="1:225" x14ac:dyDescent="0.2">
      <c r="A464" s="241" t="s">
        <v>311</v>
      </c>
      <c r="B464" s="476" t="s">
        <v>950</v>
      </c>
      <c r="C464" s="326" t="s">
        <v>640</v>
      </c>
      <c r="D464" s="279" t="s">
        <v>1253</v>
      </c>
      <c r="E464" s="228"/>
      <c r="F464" s="471">
        <v>140</v>
      </c>
      <c r="G464" s="495"/>
      <c r="H464" s="471">
        <v>16</v>
      </c>
      <c r="I464" s="471">
        <v>28</v>
      </c>
      <c r="J464" s="471">
        <v>351</v>
      </c>
      <c r="K464" s="471">
        <v>7</v>
      </c>
      <c r="L464" s="471">
        <v>3</v>
      </c>
      <c r="M464" s="471">
        <v>1</v>
      </c>
      <c r="N464" s="471">
        <v>2</v>
      </c>
      <c r="O464" s="471">
        <v>1</v>
      </c>
      <c r="P464" s="471">
        <v>2</v>
      </c>
      <c r="Q464" s="471">
        <v>2679</v>
      </c>
      <c r="R464" s="471">
        <v>2129</v>
      </c>
      <c r="S464" s="471">
        <v>0</v>
      </c>
      <c r="T464" s="471">
        <v>6</v>
      </c>
      <c r="U464" s="471">
        <v>1</v>
      </c>
      <c r="V464" s="471">
        <v>2</v>
      </c>
      <c r="W464" s="471">
        <v>7</v>
      </c>
      <c r="X464" s="471">
        <v>0</v>
      </c>
      <c r="Y464" s="471">
        <v>488</v>
      </c>
      <c r="Z464" s="471">
        <v>27</v>
      </c>
      <c r="AA464" s="471">
        <v>0</v>
      </c>
      <c r="AB464" s="496">
        <v>5890</v>
      </c>
      <c r="AC464" s="488">
        <v>1</v>
      </c>
      <c r="AD464" s="488">
        <v>1</v>
      </c>
      <c r="AE464" s="471">
        <v>1821</v>
      </c>
      <c r="AF464" s="471">
        <v>91</v>
      </c>
      <c r="AG464" s="471">
        <v>27</v>
      </c>
      <c r="AH464" s="471">
        <v>331</v>
      </c>
      <c r="AI464" s="471">
        <v>260</v>
      </c>
      <c r="AJ464" s="471">
        <v>147</v>
      </c>
      <c r="AK464" s="471">
        <v>14</v>
      </c>
      <c r="AL464" s="471">
        <v>3</v>
      </c>
      <c r="AM464" s="496">
        <v>2694</v>
      </c>
      <c r="AN464" s="471">
        <v>1808</v>
      </c>
      <c r="AO464" s="471">
        <v>90</v>
      </c>
      <c r="AP464" s="471">
        <v>27</v>
      </c>
      <c r="AQ464" s="471">
        <v>330</v>
      </c>
      <c r="AR464" s="471">
        <v>260</v>
      </c>
      <c r="AS464" s="471">
        <v>146</v>
      </c>
      <c r="AT464" s="471">
        <v>14</v>
      </c>
      <c r="AU464" s="471">
        <v>4</v>
      </c>
      <c r="AV464" s="496">
        <v>2679</v>
      </c>
      <c r="AW464" s="471">
        <v>1075</v>
      </c>
      <c r="AX464" s="471">
        <v>127</v>
      </c>
      <c r="AY464" s="471">
        <v>591</v>
      </c>
      <c r="AZ464" s="471">
        <v>830</v>
      </c>
      <c r="BA464" s="471">
        <v>520</v>
      </c>
      <c r="BB464" s="471">
        <v>332</v>
      </c>
      <c r="BC464" s="471">
        <v>113</v>
      </c>
      <c r="BD464" s="471">
        <v>16</v>
      </c>
      <c r="BE464" s="496">
        <v>3604</v>
      </c>
      <c r="BF464" s="471">
        <v>250</v>
      </c>
      <c r="BG464" s="471">
        <v>94</v>
      </c>
      <c r="BH464" s="471">
        <v>496</v>
      </c>
      <c r="BI464" s="471">
        <v>615</v>
      </c>
      <c r="BJ464" s="471">
        <v>329</v>
      </c>
      <c r="BK464" s="471">
        <v>276</v>
      </c>
      <c r="BL464" s="471">
        <v>54</v>
      </c>
      <c r="BM464" s="471">
        <v>15</v>
      </c>
      <c r="BN464" s="496">
        <v>2129</v>
      </c>
      <c r="BO464" s="471">
        <v>2896</v>
      </c>
      <c r="BP464" s="471">
        <v>218</v>
      </c>
      <c r="BQ464" s="471">
        <v>618</v>
      </c>
      <c r="BR464" s="471">
        <v>1161</v>
      </c>
      <c r="BS464" s="471">
        <v>780</v>
      </c>
      <c r="BT464" s="471">
        <v>479</v>
      </c>
      <c r="BU464" s="471">
        <v>127</v>
      </c>
      <c r="BV464" s="471">
        <v>19</v>
      </c>
      <c r="BW464" s="496">
        <v>6298</v>
      </c>
      <c r="BX464" s="471">
        <v>2058</v>
      </c>
      <c r="BY464" s="471">
        <v>184</v>
      </c>
      <c r="BZ464" s="471">
        <v>523</v>
      </c>
      <c r="CA464" s="471">
        <v>945</v>
      </c>
      <c r="CB464" s="471">
        <v>589</v>
      </c>
      <c r="CC464" s="471">
        <v>422</v>
      </c>
      <c r="CD464" s="471">
        <v>68</v>
      </c>
      <c r="CE464" s="471">
        <v>19</v>
      </c>
      <c r="CF464" s="496">
        <v>4808</v>
      </c>
      <c r="CG464" s="33"/>
      <c r="CH464" s="33"/>
      <c r="CI464" s="33"/>
      <c r="CJ464" s="110"/>
      <c r="CK464" s="110"/>
      <c r="CL464" s="110"/>
      <c r="CM464" s="110"/>
      <c r="CN464" s="110"/>
      <c r="CO464" s="67"/>
      <c r="CP464" s="67"/>
      <c r="CQ464" s="67"/>
      <c r="CR464" s="67"/>
      <c r="CS464" s="67"/>
      <c r="CT464" s="67"/>
      <c r="CU464" s="67"/>
      <c r="CV464" s="67"/>
      <c r="CW464" s="67"/>
      <c r="CX464" s="67"/>
      <c r="CY464" s="67"/>
      <c r="CZ464" s="67"/>
      <c r="DA464" s="67"/>
      <c r="DB464" s="67"/>
      <c r="DC464" s="67"/>
      <c r="DD464" s="67"/>
      <c r="DE464" s="67"/>
      <c r="DF464" s="67"/>
      <c r="DG464" s="67"/>
      <c r="DH464" s="67"/>
      <c r="DI464" s="67"/>
      <c r="DJ464" s="67"/>
      <c r="DK464" s="67"/>
      <c r="DL464" s="67"/>
      <c r="DM464" s="67"/>
      <c r="DN464" s="67"/>
      <c r="DO464" s="67"/>
      <c r="DP464" s="67"/>
      <c r="DQ464" s="67"/>
      <c r="DR464" s="67"/>
      <c r="DS464" s="67"/>
      <c r="DT464" s="67"/>
      <c r="DU464" s="67"/>
      <c r="DV464" s="67"/>
      <c r="DW464" s="67"/>
      <c r="DX464" s="67"/>
      <c r="DY464" s="67"/>
      <c r="DZ464" s="67"/>
      <c r="EA464" s="67"/>
      <c r="EB464" s="67"/>
      <c r="EC464" s="67"/>
      <c r="ED464" s="67"/>
      <c r="EE464" s="67"/>
      <c r="EF464" s="67"/>
      <c r="EG464" s="67"/>
      <c r="EH464" s="67"/>
      <c r="EI464" s="67"/>
      <c r="EJ464" s="67"/>
      <c r="EK464" s="67"/>
      <c r="EL464" s="67"/>
      <c r="EM464" s="67"/>
      <c r="EN464" s="67"/>
      <c r="EO464" s="67"/>
      <c r="EP464" s="67"/>
      <c r="EQ464" s="67"/>
      <c r="ER464" s="67"/>
      <c r="ES464" s="67"/>
      <c r="ET464" s="67"/>
      <c r="EU464" s="67"/>
      <c r="EV464" s="67"/>
      <c r="EW464" s="67"/>
      <c r="EX464" s="67"/>
      <c r="EY464" s="67"/>
      <c r="EZ464" s="67"/>
      <c r="FA464" s="67"/>
      <c r="FB464" s="67"/>
      <c r="FC464" s="67"/>
      <c r="FD464" s="67"/>
      <c r="FE464" s="67"/>
      <c r="FF464" s="67"/>
      <c r="FG464" s="67"/>
      <c r="FH464" s="67"/>
      <c r="FI464" s="67"/>
      <c r="FJ464" s="67"/>
      <c r="FK464" s="67"/>
      <c r="FL464" s="67"/>
      <c r="FM464" s="67"/>
      <c r="FN464" s="67"/>
      <c r="FO464" s="67"/>
      <c r="FP464" s="67"/>
      <c r="FQ464" s="67"/>
      <c r="FR464" s="67"/>
      <c r="FS464" s="67"/>
      <c r="FT464" s="67"/>
      <c r="FU464" s="67"/>
      <c r="FV464" s="67"/>
      <c r="FW464" s="67"/>
      <c r="FX464" s="67"/>
      <c r="FY464" s="110"/>
      <c r="FZ464" s="110"/>
      <c r="GA464" s="110"/>
      <c r="GB464" s="110"/>
      <c r="GC464" s="110"/>
      <c r="GD464" s="110"/>
      <c r="GE464" s="110"/>
      <c r="GF464" s="110"/>
      <c r="GG464" s="110"/>
      <c r="GH464" s="110"/>
      <c r="GI464" s="110"/>
      <c r="GJ464" s="110"/>
      <c r="GK464" s="110"/>
      <c r="GL464" s="110"/>
      <c r="GM464" s="110"/>
      <c r="GN464" s="110"/>
      <c r="GO464" s="110"/>
      <c r="GP464" s="110"/>
      <c r="GQ464" s="110"/>
      <c r="GR464" s="110"/>
      <c r="GS464" s="110"/>
      <c r="GT464" s="110"/>
      <c r="GU464" s="110"/>
      <c r="GV464" s="110"/>
      <c r="GW464" s="110"/>
      <c r="GX464" s="110"/>
      <c r="GY464" s="110"/>
      <c r="GZ464" s="110"/>
      <c r="HA464" s="110"/>
      <c r="HB464" s="110"/>
      <c r="HC464" s="110"/>
      <c r="HD464" s="110"/>
      <c r="HE464" s="110"/>
      <c r="HF464" s="110"/>
      <c r="HG464" s="110"/>
      <c r="HH464" s="110"/>
      <c r="HI464" s="110"/>
      <c r="HJ464" s="110"/>
      <c r="HK464" s="242"/>
      <c r="HL464" s="242"/>
      <c r="HM464" s="242"/>
      <c r="HN464" s="242"/>
      <c r="HO464" s="242"/>
      <c r="HP464" s="242"/>
      <c r="HQ464" s="242"/>
    </row>
    <row r="465" spans="1:225" x14ac:dyDescent="0.2">
      <c r="A465" s="241" t="s">
        <v>313</v>
      </c>
      <c r="B465" s="476" t="s">
        <v>951</v>
      </c>
      <c r="C465" s="326" t="s">
        <v>640</v>
      </c>
      <c r="D465" s="279" t="s">
        <v>314</v>
      </c>
      <c r="E465" s="228"/>
      <c r="F465" s="471">
        <v>26</v>
      </c>
      <c r="G465" s="495"/>
      <c r="H465" s="471">
        <v>11</v>
      </c>
      <c r="I465" s="471">
        <v>32</v>
      </c>
      <c r="J465" s="471">
        <v>264</v>
      </c>
      <c r="K465" s="471">
        <v>5</v>
      </c>
      <c r="L465" s="471">
        <v>2</v>
      </c>
      <c r="M465" s="471">
        <v>1</v>
      </c>
      <c r="N465" s="471">
        <v>2</v>
      </c>
      <c r="O465" s="471">
        <v>0</v>
      </c>
      <c r="P465" s="471">
        <v>5</v>
      </c>
      <c r="Q465" s="471">
        <v>607</v>
      </c>
      <c r="R465" s="471">
        <v>1499</v>
      </c>
      <c r="S465" s="471">
        <v>31</v>
      </c>
      <c r="T465" s="471">
        <v>11</v>
      </c>
      <c r="U465" s="471">
        <v>1</v>
      </c>
      <c r="V465" s="471">
        <v>2</v>
      </c>
      <c r="W465" s="471">
        <v>4</v>
      </c>
      <c r="X465" s="471">
        <v>1</v>
      </c>
      <c r="Y465" s="471">
        <v>142</v>
      </c>
      <c r="Z465" s="471">
        <v>655</v>
      </c>
      <c r="AA465" s="471">
        <v>1</v>
      </c>
      <c r="AB465" s="496">
        <v>3302</v>
      </c>
      <c r="AC465" s="488">
        <v>2</v>
      </c>
      <c r="AD465" s="488">
        <v>2</v>
      </c>
      <c r="AE465" s="471">
        <v>375</v>
      </c>
      <c r="AF465" s="471">
        <v>2</v>
      </c>
      <c r="AG465" s="471">
        <v>0</v>
      </c>
      <c r="AH465" s="471">
        <v>136</v>
      </c>
      <c r="AI465" s="471">
        <v>7</v>
      </c>
      <c r="AJ465" s="471">
        <v>7</v>
      </c>
      <c r="AK465" s="471">
        <v>38</v>
      </c>
      <c r="AL465" s="471">
        <v>47</v>
      </c>
      <c r="AM465" s="496">
        <v>612</v>
      </c>
      <c r="AN465" s="471">
        <v>372</v>
      </c>
      <c r="AO465" s="471">
        <v>2</v>
      </c>
      <c r="AP465" s="471">
        <v>0</v>
      </c>
      <c r="AQ465" s="471">
        <v>136</v>
      </c>
      <c r="AR465" s="471">
        <v>5</v>
      </c>
      <c r="AS465" s="471">
        <v>7</v>
      </c>
      <c r="AT465" s="471">
        <v>38</v>
      </c>
      <c r="AU465" s="471">
        <v>47</v>
      </c>
      <c r="AV465" s="496">
        <v>607</v>
      </c>
      <c r="AW465" s="471">
        <v>90</v>
      </c>
      <c r="AX465" s="471">
        <v>108</v>
      </c>
      <c r="AY465" s="471">
        <v>240</v>
      </c>
      <c r="AZ465" s="471">
        <v>459</v>
      </c>
      <c r="BA465" s="471">
        <v>462</v>
      </c>
      <c r="BB465" s="471">
        <v>526</v>
      </c>
      <c r="BC465" s="471">
        <v>528</v>
      </c>
      <c r="BD465" s="471">
        <v>81</v>
      </c>
      <c r="BE465" s="496">
        <v>2494</v>
      </c>
      <c r="BF465" s="471">
        <v>58</v>
      </c>
      <c r="BG465" s="471">
        <v>65</v>
      </c>
      <c r="BH465" s="471">
        <v>143</v>
      </c>
      <c r="BI465" s="471">
        <v>272</v>
      </c>
      <c r="BJ465" s="471">
        <v>287</v>
      </c>
      <c r="BK465" s="471">
        <v>309</v>
      </c>
      <c r="BL465" s="471">
        <v>309</v>
      </c>
      <c r="BM465" s="471">
        <v>56</v>
      </c>
      <c r="BN465" s="496">
        <v>1499</v>
      </c>
      <c r="BO465" s="471">
        <v>465</v>
      </c>
      <c r="BP465" s="471">
        <v>110</v>
      </c>
      <c r="BQ465" s="471">
        <v>240</v>
      </c>
      <c r="BR465" s="471">
        <v>595</v>
      </c>
      <c r="BS465" s="471">
        <v>469</v>
      </c>
      <c r="BT465" s="471">
        <v>533</v>
      </c>
      <c r="BU465" s="471">
        <v>566</v>
      </c>
      <c r="BV465" s="471">
        <v>128</v>
      </c>
      <c r="BW465" s="496">
        <v>3106</v>
      </c>
      <c r="BX465" s="471">
        <v>430</v>
      </c>
      <c r="BY465" s="471">
        <v>67</v>
      </c>
      <c r="BZ465" s="471">
        <v>143</v>
      </c>
      <c r="CA465" s="471">
        <v>408</v>
      </c>
      <c r="CB465" s="471">
        <v>292</v>
      </c>
      <c r="CC465" s="471">
        <v>316</v>
      </c>
      <c r="CD465" s="471">
        <v>347</v>
      </c>
      <c r="CE465" s="471">
        <v>103</v>
      </c>
      <c r="CF465" s="496">
        <v>2106</v>
      </c>
      <c r="CG465" s="33"/>
      <c r="CH465" s="33"/>
      <c r="CI465" s="33"/>
      <c r="CJ465" s="110"/>
      <c r="CK465" s="110"/>
      <c r="CL465" s="110"/>
      <c r="CM465" s="110"/>
      <c r="CN465" s="110"/>
      <c r="CO465" s="67"/>
      <c r="CP465" s="67"/>
      <c r="CQ465" s="67"/>
      <c r="CR465" s="67"/>
      <c r="CS465" s="67"/>
      <c r="CT465" s="67"/>
      <c r="CU465" s="67"/>
      <c r="CV465" s="67"/>
      <c r="CW465" s="67"/>
      <c r="CX465" s="67"/>
      <c r="CY465" s="67"/>
      <c r="CZ465" s="67"/>
      <c r="DA465" s="67"/>
      <c r="DB465" s="67"/>
      <c r="DC465" s="67"/>
      <c r="DD465" s="67"/>
      <c r="DE465" s="67"/>
      <c r="DF465" s="67"/>
      <c r="DG465" s="67"/>
      <c r="DH465" s="67"/>
      <c r="DI465" s="67"/>
      <c r="DJ465" s="67"/>
      <c r="DK465" s="67"/>
      <c r="DL465" s="67"/>
      <c r="DM465" s="67"/>
      <c r="DN465" s="67"/>
      <c r="DO465" s="67"/>
      <c r="DP465" s="67"/>
      <c r="DQ465" s="67"/>
      <c r="DR465" s="67"/>
      <c r="DS465" s="67"/>
      <c r="DT465" s="67"/>
      <c r="DU465" s="67"/>
      <c r="DV465" s="67"/>
      <c r="DW465" s="67"/>
      <c r="DX465" s="67"/>
      <c r="DY465" s="67"/>
      <c r="DZ465" s="67"/>
      <c r="EA465" s="67"/>
      <c r="EB465" s="67"/>
      <c r="EC465" s="67"/>
      <c r="ED465" s="67"/>
      <c r="EE465" s="67"/>
      <c r="EF465" s="67"/>
      <c r="EG465" s="67"/>
      <c r="EH465" s="67"/>
      <c r="EI465" s="67"/>
      <c r="EJ465" s="67"/>
      <c r="EK465" s="67"/>
      <c r="EL465" s="67"/>
      <c r="EM465" s="67"/>
      <c r="EN465" s="67"/>
      <c r="EO465" s="67"/>
      <c r="EP465" s="67"/>
      <c r="EQ465" s="67"/>
      <c r="ER465" s="67"/>
      <c r="ES465" s="67"/>
      <c r="ET465" s="67"/>
      <c r="EU465" s="67"/>
      <c r="EV465" s="67"/>
      <c r="EW465" s="67"/>
      <c r="EX465" s="67"/>
      <c r="EY465" s="67"/>
      <c r="EZ465" s="67"/>
      <c r="FA465" s="67"/>
      <c r="FB465" s="67"/>
      <c r="FC465" s="67"/>
      <c r="FD465" s="67"/>
      <c r="FE465" s="67"/>
      <c r="FF465" s="67"/>
      <c r="FG465" s="67"/>
      <c r="FH465" s="67"/>
      <c r="FI465" s="67"/>
      <c r="FJ465" s="67"/>
      <c r="FK465" s="67"/>
      <c r="FL465" s="67"/>
      <c r="FM465" s="67"/>
      <c r="FN465" s="67"/>
      <c r="FO465" s="67"/>
      <c r="FP465" s="67"/>
      <c r="FQ465" s="67"/>
      <c r="FR465" s="67"/>
      <c r="FS465" s="67"/>
      <c r="FT465" s="67"/>
      <c r="FU465" s="67"/>
      <c r="FV465" s="67"/>
      <c r="FW465" s="67"/>
      <c r="FX465" s="67"/>
      <c r="FY465" s="110"/>
      <c r="FZ465" s="110"/>
      <c r="GA465" s="110"/>
      <c r="GB465" s="110"/>
      <c r="GC465" s="110"/>
      <c r="GD465" s="110"/>
      <c r="GE465" s="110"/>
      <c r="GF465" s="110"/>
      <c r="GG465" s="110"/>
      <c r="GH465" s="110"/>
      <c r="GI465" s="110"/>
      <c r="GJ465" s="110"/>
      <c r="GK465" s="110"/>
      <c r="GL465" s="110"/>
      <c r="GM465" s="110"/>
      <c r="GN465" s="110"/>
      <c r="GO465" s="110"/>
      <c r="GP465" s="110"/>
      <c r="GQ465" s="110"/>
      <c r="GR465" s="110"/>
      <c r="GS465" s="110"/>
      <c r="GT465" s="110"/>
      <c r="GU465" s="110"/>
      <c r="GV465" s="110"/>
      <c r="GW465" s="110"/>
      <c r="GX465" s="110"/>
      <c r="GY465" s="110"/>
      <c r="GZ465" s="110"/>
      <c r="HA465" s="110"/>
      <c r="HB465" s="110"/>
      <c r="HC465" s="110"/>
      <c r="HD465" s="110"/>
      <c r="HE465" s="110"/>
      <c r="HF465" s="110"/>
      <c r="HG465" s="110"/>
      <c r="HH465" s="110"/>
      <c r="HI465" s="110"/>
      <c r="HJ465" s="110"/>
      <c r="HK465" s="242"/>
      <c r="HL465" s="242"/>
      <c r="HM465" s="242"/>
      <c r="HN465" s="242"/>
      <c r="HO465" s="242"/>
      <c r="HP465" s="242"/>
      <c r="HQ465" s="242"/>
    </row>
    <row r="466" spans="1:225" x14ac:dyDescent="0.2">
      <c r="A466" s="241" t="s">
        <v>315</v>
      </c>
      <c r="B466" s="476" t="s">
        <v>952</v>
      </c>
      <c r="C466" s="326" t="s">
        <v>626</v>
      </c>
      <c r="D466" s="279" t="s">
        <v>953</v>
      </c>
      <c r="E466" s="228"/>
      <c r="F466" s="471">
        <v>121</v>
      </c>
      <c r="G466" s="495"/>
      <c r="H466" s="471">
        <v>6</v>
      </c>
      <c r="I466" s="471">
        <v>137</v>
      </c>
      <c r="J466" s="471">
        <v>426</v>
      </c>
      <c r="K466" s="471">
        <v>85</v>
      </c>
      <c r="L466" s="471">
        <v>7</v>
      </c>
      <c r="M466" s="471">
        <v>11</v>
      </c>
      <c r="N466" s="471">
        <v>3</v>
      </c>
      <c r="O466" s="471">
        <v>4</v>
      </c>
      <c r="P466" s="471">
        <v>7</v>
      </c>
      <c r="Q466" s="471">
        <v>0</v>
      </c>
      <c r="R466" s="471">
        <v>63</v>
      </c>
      <c r="S466" s="471">
        <v>572</v>
      </c>
      <c r="T466" s="471">
        <v>537</v>
      </c>
      <c r="U466" s="471">
        <v>0</v>
      </c>
      <c r="V466" s="471">
        <v>35</v>
      </c>
      <c r="W466" s="471">
        <v>18</v>
      </c>
      <c r="X466" s="471">
        <v>143</v>
      </c>
      <c r="Y466" s="471">
        <v>208</v>
      </c>
      <c r="Z466" s="471">
        <v>0</v>
      </c>
      <c r="AA466" s="471">
        <v>123</v>
      </c>
      <c r="AB466" s="496">
        <v>2506</v>
      </c>
      <c r="AC466" s="488">
        <v>1</v>
      </c>
      <c r="AD466" s="488">
        <v>1</v>
      </c>
      <c r="AE466" s="471">
        <v>0</v>
      </c>
      <c r="AF466" s="471">
        <v>0</v>
      </c>
      <c r="AG466" s="471">
        <v>0</v>
      </c>
      <c r="AH466" s="471">
        <v>0</v>
      </c>
      <c r="AI466" s="471">
        <v>0</v>
      </c>
      <c r="AJ466" s="471">
        <v>0</v>
      </c>
      <c r="AK466" s="471">
        <v>0</v>
      </c>
      <c r="AL466" s="471">
        <v>0</v>
      </c>
      <c r="AM466" s="496">
        <v>0</v>
      </c>
      <c r="AN466" s="471">
        <v>0</v>
      </c>
      <c r="AO466" s="471">
        <v>0</v>
      </c>
      <c r="AP466" s="471">
        <v>0</v>
      </c>
      <c r="AQ466" s="471">
        <v>0</v>
      </c>
      <c r="AR466" s="471">
        <v>0</v>
      </c>
      <c r="AS466" s="471">
        <v>0</v>
      </c>
      <c r="AT466" s="471">
        <v>0</v>
      </c>
      <c r="AU466" s="471">
        <v>0</v>
      </c>
      <c r="AV466" s="496">
        <v>0</v>
      </c>
      <c r="AW466" s="471">
        <v>44</v>
      </c>
      <c r="AX466" s="471">
        <v>19</v>
      </c>
      <c r="AY466" s="471">
        <v>6</v>
      </c>
      <c r="AZ466" s="471">
        <v>9</v>
      </c>
      <c r="BA466" s="471">
        <v>0</v>
      </c>
      <c r="BB466" s="471">
        <v>0</v>
      </c>
      <c r="BC466" s="471">
        <v>2</v>
      </c>
      <c r="BD466" s="471">
        <v>0</v>
      </c>
      <c r="BE466" s="496">
        <v>80</v>
      </c>
      <c r="BF466" s="471">
        <v>37</v>
      </c>
      <c r="BG466" s="471">
        <v>14</v>
      </c>
      <c r="BH466" s="471">
        <v>4</v>
      </c>
      <c r="BI466" s="471">
        <v>6</v>
      </c>
      <c r="BJ466" s="471">
        <v>0</v>
      </c>
      <c r="BK466" s="471">
        <v>0</v>
      </c>
      <c r="BL466" s="471">
        <v>2</v>
      </c>
      <c r="BM466" s="471">
        <v>0</v>
      </c>
      <c r="BN466" s="496">
        <v>63</v>
      </c>
      <c r="BO466" s="471">
        <v>44</v>
      </c>
      <c r="BP466" s="471">
        <v>19</v>
      </c>
      <c r="BQ466" s="471">
        <v>6</v>
      </c>
      <c r="BR466" s="471">
        <v>9</v>
      </c>
      <c r="BS466" s="471">
        <v>0</v>
      </c>
      <c r="BT466" s="471">
        <v>0</v>
      </c>
      <c r="BU466" s="471">
        <v>2</v>
      </c>
      <c r="BV466" s="471">
        <v>0</v>
      </c>
      <c r="BW466" s="496">
        <v>80</v>
      </c>
      <c r="BX466" s="471">
        <v>37</v>
      </c>
      <c r="BY466" s="471">
        <v>14</v>
      </c>
      <c r="BZ466" s="471">
        <v>4</v>
      </c>
      <c r="CA466" s="471">
        <v>6</v>
      </c>
      <c r="CB466" s="471">
        <v>0</v>
      </c>
      <c r="CC466" s="471">
        <v>0</v>
      </c>
      <c r="CD466" s="471">
        <v>2</v>
      </c>
      <c r="CE466" s="471">
        <v>0</v>
      </c>
      <c r="CF466" s="496">
        <v>63</v>
      </c>
      <c r="CG466" s="33"/>
      <c r="CH466" s="33"/>
      <c r="CI466" s="33"/>
      <c r="CJ466" s="110"/>
      <c r="CK466" s="110"/>
      <c r="CL466" s="110"/>
      <c r="CM466" s="110"/>
      <c r="CN466" s="110"/>
      <c r="CO466" s="67"/>
      <c r="CP466" s="67"/>
      <c r="CQ466" s="67"/>
      <c r="CR466" s="67"/>
      <c r="CS466" s="67"/>
      <c r="CT466" s="67"/>
      <c r="CU466" s="67"/>
      <c r="CV466" s="67"/>
      <c r="CW466" s="67"/>
      <c r="CX466" s="67"/>
      <c r="CY466" s="67"/>
      <c r="CZ466" s="67"/>
      <c r="DA466" s="67"/>
      <c r="DB466" s="67"/>
      <c r="DC466" s="67"/>
      <c r="DD466" s="67"/>
      <c r="DE466" s="67"/>
      <c r="DF466" s="67"/>
      <c r="DG466" s="67"/>
      <c r="DH466" s="67"/>
      <c r="DI466" s="67"/>
      <c r="DJ466" s="67"/>
      <c r="DK466" s="67"/>
      <c r="DL466" s="67"/>
      <c r="DM466" s="67"/>
      <c r="DN466" s="67"/>
      <c r="DO466" s="67"/>
      <c r="DP466" s="67"/>
      <c r="DQ466" s="67"/>
      <c r="DR466" s="67"/>
      <c r="DS466" s="67"/>
      <c r="DT466" s="67"/>
      <c r="DU466" s="67"/>
      <c r="DV466" s="67"/>
      <c r="DW466" s="67"/>
      <c r="DX466" s="67"/>
      <c r="DY466" s="67"/>
      <c r="DZ466" s="67"/>
      <c r="EA466" s="67"/>
      <c r="EB466" s="67"/>
      <c r="EC466" s="67"/>
      <c r="ED466" s="67"/>
      <c r="EE466" s="67"/>
      <c r="EF466" s="67"/>
      <c r="EG466" s="67"/>
      <c r="EH466" s="67"/>
      <c r="EI466" s="67"/>
      <c r="EJ466" s="67"/>
      <c r="EK466" s="67"/>
      <c r="EL466" s="67"/>
      <c r="EM466" s="67"/>
      <c r="EN466" s="67"/>
      <c r="EO466" s="67"/>
      <c r="EP466" s="67"/>
      <c r="EQ466" s="67"/>
      <c r="ER466" s="67"/>
      <c r="ES466" s="67"/>
      <c r="ET466" s="67"/>
      <c r="EU466" s="67"/>
      <c r="EV466" s="67"/>
      <c r="EW466" s="67"/>
      <c r="EX466" s="67"/>
      <c r="EY466" s="67"/>
      <c r="EZ466" s="67"/>
      <c r="FA466" s="67"/>
      <c r="FB466" s="67"/>
      <c r="FC466" s="67"/>
      <c r="FD466" s="67"/>
      <c r="FE466" s="67"/>
      <c r="FF466" s="67"/>
      <c r="FG466" s="67"/>
      <c r="FH466" s="67"/>
      <c r="FI466" s="67"/>
      <c r="FJ466" s="67"/>
      <c r="FK466" s="67"/>
      <c r="FL466" s="67"/>
      <c r="FM466" s="67"/>
      <c r="FN466" s="67"/>
      <c r="FO466" s="67"/>
      <c r="FP466" s="67"/>
      <c r="FQ466" s="67"/>
      <c r="FR466" s="67"/>
      <c r="FS466" s="67"/>
      <c r="FT466" s="67"/>
      <c r="FU466" s="67"/>
      <c r="FV466" s="67"/>
      <c r="FW466" s="67"/>
      <c r="FX466" s="67"/>
      <c r="FY466" s="110"/>
      <c r="FZ466" s="110"/>
      <c r="GA466" s="110"/>
      <c r="GB466" s="110"/>
      <c r="GC466" s="110"/>
      <c r="GD466" s="110"/>
      <c r="GE466" s="110"/>
      <c r="GF466" s="110"/>
      <c r="GG466" s="110"/>
      <c r="GH466" s="110"/>
      <c r="GI466" s="110"/>
      <c r="GJ466" s="110"/>
      <c r="GK466" s="110"/>
      <c r="GL466" s="110"/>
      <c r="GM466" s="110"/>
      <c r="GN466" s="110"/>
      <c r="GO466" s="110"/>
      <c r="GP466" s="110"/>
      <c r="GQ466" s="110"/>
      <c r="GR466" s="110"/>
      <c r="GS466" s="110"/>
      <c r="GT466" s="110"/>
      <c r="GU466" s="110"/>
      <c r="GV466" s="110"/>
      <c r="GW466" s="110"/>
      <c r="GX466" s="110"/>
      <c r="GY466" s="110"/>
      <c r="GZ466" s="110"/>
      <c r="HA466" s="110"/>
      <c r="HB466" s="110"/>
      <c r="HC466" s="110"/>
      <c r="HD466" s="110"/>
      <c r="HE466" s="110"/>
      <c r="HF466" s="110"/>
      <c r="HG466" s="110"/>
      <c r="HH466" s="110"/>
      <c r="HI466" s="110"/>
      <c r="HJ466" s="110"/>
      <c r="HK466" s="242"/>
      <c r="HL466" s="242"/>
      <c r="HM466" s="242"/>
      <c r="HN466" s="242"/>
      <c r="HO466" s="242"/>
      <c r="HP466" s="242"/>
      <c r="HQ466" s="242"/>
    </row>
    <row r="467" spans="1:225" x14ac:dyDescent="0.2">
      <c r="A467" s="241" t="s">
        <v>316</v>
      </c>
      <c r="B467" s="476" t="s">
        <v>954</v>
      </c>
      <c r="C467" s="326" t="s">
        <v>794</v>
      </c>
      <c r="D467" s="279" t="s">
        <v>955</v>
      </c>
      <c r="E467" s="228"/>
      <c r="F467" s="471">
        <v>230</v>
      </c>
      <c r="G467" s="495"/>
      <c r="H467" s="471">
        <v>42</v>
      </c>
      <c r="I467" s="471">
        <v>126</v>
      </c>
      <c r="J467" s="471">
        <v>458</v>
      </c>
      <c r="K467" s="471">
        <v>48</v>
      </c>
      <c r="L467" s="471">
        <v>2</v>
      </c>
      <c r="M467" s="471">
        <v>40</v>
      </c>
      <c r="N467" s="471">
        <v>3</v>
      </c>
      <c r="O467" s="471">
        <v>1</v>
      </c>
      <c r="P467" s="471">
        <v>9</v>
      </c>
      <c r="Q467" s="471">
        <v>445</v>
      </c>
      <c r="R467" s="471">
        <v>1769</v>
      </c>
      <c r="S467" s="471">
        <v>0</v>
      </c>
      <c r="T467" s="471">
        <v>0</v>
      </c>
      <c r="U467" s="471">
        <v>9</v>
      </c>
      <c r="V467" s="471">
        <v>0</v>
      </c>
      <c r="W467" s="471">
        <v>45</v>
      </c>
      <c r="X467" s="471">
        <v>1</v>
      </c>
      <c r="Y467" s="471">
        <v>344</v>
      </c>
      <c r="Z467" s="471">
        <v>0</v>
      </c>
      <c r="AA467" s="471">
        <v>4</v>
      </c>
      <c r="AB467" s="496">
        <v>3576</v>
      </c>
      <c r="AC467" s="488">
        <v>2</v>
      </c>
      <c r="AD467" s="488">
        <v>2</v>
      </c>
      <c r="AE467" s="471">
        <v>129</v>
      </c>
      <c r="AF467" s="471">
        <v>289</v>
      </c>
      <c r="AG467" s="471">
        <v>0</v>
      </c>
      <c r="AH467" s="471">
        <v>4</v>
      </c>
      <c r="AI467" s="471">
        <v>0</v>
      </c>
      <c r="AJ467" s="471">
        <v>22</v>
      </c>
      <c r="AK467" s="471">
        <v>0</v>
      </c>
      <c r="AL467" s="471">
        <v>1</v>
      </c>
      <c r="AM467" s="496">
        <v>445</v>
      </c>
      <c r="AN467" s="471">
        <v>129</v>
      </c>
      <c r="AO467" s="471">
        <v>289</v>
      </c>
      <c r="AP467" s="471">
        <v>0</v>
      </c>
      <c r="AQ467" s="471">
        <v>4</v>
      </c>
      <c r="AR467" s="471">
        <v>22</v>
      </c>
      <c r="AS467" s="471">
        <v>0</v>
      </c>
      <c r="AT467" s="471">
        <v>0</v>
      </c>
      <c r="AU467" s="471">
        <v>1</v>
      </c>
      <c r="AV467" s="496">
        <v>445</v>
      </c>
      <c r="AW467" s="471">
        <v>1259</v>
      </c>
      <c r="AX467" s="471">
        <v>418</v>
      </c>
      <c r="AY467" s="471">
        <v>262</v>
      </c>
      <c r="AZ467" s="471">
        <v>62</v>
      </c>
      <c r="BA467" s="471">
        <v>15</v>
      </c>
      <c r="BB467" s="471">
        <v>5</v>
      </c>
      <c r="BC467" s="471">
        <v>1</v>
      </c>
      <c r="BD467" s="471">
        <v>0</v>
      </c>
      <c r="BE467" s="496">
        <v>2022</v>
      </c>
      <c r="BF467" s="471">
        <v>1085</v>
      </c>
      <c r="BG467" s="471">
        <v>369</v>
      </c>
      <c r="BH467" s="471">
        <v>240</v>
      </c>
      <c r="BI467" s="471">
        <v>59</v>
      </c>
      <c r="BJ467" s="471">
        <v>11</v>
      </c>
      <c r="BK467" s="471">
        <v>4</v>
      </c>
      <c r="BL467" s="471">
        <v>1</v>
      </c>
      <c r="BM467" s="471">
        <v>0</v>
      </c>
      <c r="BN467" s="496">
        <v>1769</v>
      </c>
      <c r="BO467" s="471">
        <v>1388</v>
      </c>
      <c r="BP467" s="471">
        <v>707</v>
      </c>
      <c r="BQ467" s="471">
        <v>262</v>
      </c>
      <c r="BR467" s="471">
        <v>66</v>
      </c>
      <c r="BS467" s="471">
        <v>15</v>
      </c>
      <c r="BT467" s="471">
        <v>27</v>
      </c>
      <c r="BU467" s="471">
        <v>1</v>
      </c>
      <c r="BV467" s="471">
        <v>1</v>
      </c>
      <c r="BW467" s="496">
        <v>2467</v>
      </c>
      <c r="BX467" s="471">
        <v>1214</v>
      </c>
      <c r="BY467" s="471">
        <v>658</v>
      </c>
      <c r="BZ467" s="471">
        <v>240</v>
      </c>
      <c r="CA467" s="471">
        <v>63</v>
      </c>
      <c r="CB467" s="471">
        <v>33</v>
      </c>
      <c r="CC467" s="471">
        <v>4</v>
      </c>
      <c r="CD467" s="471">
        <v>1</v>
      </c>
      <c r="CE467" s="471">
        <v>1</v>
      </c>
      <c r="CF467" s="496">
        <v>2214</v>
      </c>
      <c r="CG467" s="33"/>
      <c r="CH467" s="33"/>
      <c r="CI467" s="33"/>
      <c r="CJ467" s="110"/>
      <c r="CK467" s="110"/>
      <c r="CL467" s="110"/>
      <c r="CM467" s="110"/>
      <c r="CN467" s="110"/>
      <c r="CO467" s="67"/>
      <c r="CP467" s="67"/>
      <c r="CQ467" s="67"/>
      <c r="CR467" s="67"/>
      <c r="CS467" s="67"/>
      <c r="CT467" s="67"/>
      <c r="CU467" s="67"/>
      <c r="CV467" s="67"/>
      <c r="CW467" s="67"/>
      <c r="CX467" s="67"/>
      <c r="CY467" s="67"/>
      <c r="CZ467" s="67"/>
      <c r="DA467" s="67"/>
      <c r="DB467" s="67"/>
      <c r="DC467" s="67"/>
      <c r="DD467" s="67"/>
      <c r="DE467" s="67"/>
      <c r="DF467" s="67"/>
      <c r="DG467" s="67"/>
      <c r="DH467" s="67"/>
      <c r="DI467" s="67"/>
      <c r="DJ467" s="67"/>
      <c r="DK467" s="67"/>
      <c r="DL467" s="67"/>
      <c r="DM467" s="67"/>
      <c r="DN467" s="67"/>
      <c r="DO467" s="67"/>
      <c r="DP467" s="67"/>
      <c r="DQ467" s="67"/>
      <c r="DR467" s="67"/>
      <c r="DS467" s="67"/>
      <c r="DT467" s="67"/>
      <c r="DU467" s="67"/>
      <c r="DV467" s="67"/>
      <c r="DW467" s="67"/>
      <c r="DX467" s="67"/>
      <c r="DY467" s="67"/>
      <c r="DZ467" s="67"/>
      <c r="EA467" s="67"/>
      <c r="EB467" s="67"/>
      <c r="EC467" s="67"/>
      <c r="ED467" s="67"/>
      <c r="EE467" s="67"/>
      <c r="EF467" s="67"/>
      <c r="EG467" s="67"/>
      <c r="EH467" s="67"/>
      <c r="EI467" s="67"/>
      <c r="EJ467" s="67"/>
      <c r="EK467" s="67"/>
      <c r="EL467" s="67"/>
      <c r="EM467" s="67"/>
      <c r="EN467" s="67"/>
      <c r="EO467" s="67"/>
      <c r="EP467" s="67"/>
      <c r="EQ467" s="67"/>
      <c r="ER467" s="67"/>
      <c r="ES467" s="67"/>
      <c r="ET467" s="67"/>
      <c r="EU467" s="67"/>
      <c r="EV467" s="67"/>
      <c r="EW467" s="67"/>
      <c r="EX467" s="67"/>
      <c r="EY467" s="67"/>
      <c r="EZ467" s="67"/>
      <c r="FA467" s="67"/>
      <c r="FB467" s="67"/>
      <c r="FC467" s="67"/>
      <c r="FD467" s="67"/>
      <c r="FE467" s="67"/>
      <c r="FF467" s="67"/>
      <c r="FG467" s="67"/>
      <c r="FH467" s="67"/>
      <c r="FI467" s="67"/>
      <c r="FJ467" s="67"/>
      <c r="FK467" s="67"/>
      <c r="FL467" s="67"/>
      <c r="FM467" s="67"/>
      <c r="FN467" s="67"/>
      <c r="FO467" s="67"/>
      <c r="FP467" s="67"/>
      <c r="FQ467" s="67"/>
      <c r="FR467" s="67"/>
      <c r="FS467" s="67"/>
      <c r="FT467" s="67"/>
      <c r="FU467" s="67"/>
      <c r="FV467" s="67"/>
      <c r="FW467" s="67"/>
      <c r="FX467" s="67"/>
      <c r="FY467" s="110"/>
      <c r="FZ467" s="110"/>
      <c r="GA467" s="110"/>
      <c r="GB467" s="110"/>
      <c r="GC467" s="110"/>
      <c r="GD467" s="110"/>
      <c r="GE467" s="110"/>
      <c r="GF467" s="110"/>
      <c r="GG467" s="110"/>
      <c r="GH467" s="110"/>
      <c r="GI467" s="110"/>
      <c r="GJ467" s="110"/>
      <c r="GK467" s="110"/>
      <c r="GL467" s="110"/>
      <c r="GM467" s="110"/>
      <c r="GN467" s="110"/>
      <c r="GO467" s="110"/>
      <c r="GP467" s="110"/>
      <c r="GQ467" s="110"/>
      <c r="GR467" s="110"/>
      <c r="GS467" s="110"/>
      <c r="GT467" s="110"/>
      <c r="GU467" s="110"/>
      <c r="GV467" s="110"/>
      <c r="GW467" s="110"/>
      <c r="GX467" s="110"/>
      <c r="GY467" s="110"/>
      <c r="GZ467" s="110"/>
      <c r="HA467" s="110"/>
      <c r="HB467" s="110"/>
      <c r="HC467" s="110"/>
      <c r="HD467" s="110"/>
      <c r="HE467" s="110"/>
      <c r="HF467" s="110"/>
      <c r="HG467" s="110"/>
      <c r="HH467" s="110"/>
      <c r="HI467" s="110"/>
      <c r="HJ467" s="110"/>
      <c r="HK467" s="242"/>
      <c r="HL467" s="242"/>
      <c r="HM467" s="242"/>
      <c r="HN467" s="242"/>
      <c r="HO467" s="242"/>
      <c r="HP467" s="242"/>
      <c r="HQ467" s="242"/>
    </row>
    <row r="468" spans="1:225" x14ac:dyDescent="0.2">
      <c r="A468" s="241" t="s">
        <v>317</v>
      </c>
      <c r="B468" s="476" t="s">
        <v>956</v>
      </c>
      <c r="C468" s="326" t="s">
        <v>640</v>
      </c>
      <c r="D468" s="279" t="s">
        <v>318</v>
      </c>
      <c r="E468" s="228"/>
      <c r="F468" s="471">
        <v>19</v>
      </c>
      <c r="G468" s="495"/>
      <c r="H468" s="471">
        <v>4</v>
      </c>
      <c r="I468" s="471">
        <v>71</v>
      </c>
      <c r="J468" s="471">
        <v>284</v>
      </c>
      <c r="K468" s="471">
        <v>0</v>
      </c>
      <c r="L468" s="471">
        <v>1</v>
      </c>
      <c r="M468" s="471">
        <v>3</v>
      </c>
      <c r="N468" s="471">
        <v>0</v>
      </c>
      <c r="O468" s="471">
        <v>0</v>
      </c>
      <c r="P468" s="471">
        <v>1</v>
      </c>
      <c r="Q468" s="471">
        <v>302</v>
      </c>
      <c r="R468" s="471">
        <v>714</v>
      </c>
      <c r="S468" s="471">
        <v>197</v>
      </c>
      <c r="T468" s="471">
        <v>2</v>
      </c>
      <c r="U468" s="471">
        <v>0</v>
      </c>
      <c r="V468" s="471">
        <v>3</v>
      </c>
      <c r="W468" s="471">
        <v>3</v>
      </c>
      <c r="X468" s="471">
        <v>14</v>
      </c>
      <c r="Y468" s="471">
        <v>115</v>
      </c>
      <c r="Z468" s="471">
        <v>41</v>
      </c>
      <c r="AA468" s="471">
        <v>5</v>
      </c>
      <c r="AB468" s="496">
        <v>1779</v>
      </c>
      <c r="AC468" s="488">
        <v>2</v>
      </c>
      <c r="AD468" s="488">
        <v>2</v>
      </c>
      <c r="AE468" s="471">
        <v>101</v>
      </c>
      <c r="AF468" s="471">
        <v>6</v>
      </c>
      <c r="AG468" s="471">
        <v>1</v>
      </c>
      <c r="AH468" s="471">
        <v>131</v>
      </c>
      <c r="AI468" s="471">
        <v>19</v>
      </c>
      <c r="AJ468" s="471">
        <v>20</v>
      </c>
      <c r="AK468" s="471">
        <v>21</v>
      </c>
      <c r="AL468" s="471">
        <v>4</v>
      </c>
      <c r="AM468" s="496">
        <v>303</v>
      </c>
      <c r="AN468" s="471">
        <v>101</v>
      </c>
      <c r="AO468" s="471">
        <v>5</v>
      </c>
      <c r="AP468" s="471">
        <v>1</v>
      </c>
      <c r="AQ468" s="471">
        <v>131</v>
      </c>
      <c r="AR468" s="471">
        <v>19</v>
      </c>
      <c r="AS468" s="471">
        <v>20</v>
      </c>
      <c r="AT468" s="471">
        <v>21</v>
      </c>
      <c r="AU468" s="471">
        <v>4</v>
      </c>
      <c r="AV468" s="496">
        <v>302</v>
      </c>
      <c r="AW468" s="471">
        <v>166</v>
      </c>
      <c r="AX468" s="471">
        <v>486</v>
      </c>
      <c r="AY468" s="471">
        <v>325</v>
      </c>
      <c r="AZ468" s="471">
        <v>312</v>
      </c>
      <c r="BA468" s="471">
        <v>177</v>
      </c>
      <c r="BB468" s="471">
        <v>50</v>
      </c>
      <c r="BC468" s="471">
        <v>15</v>
      </c>
      <c r="BD468" s="471">
        <v>0</v>
      </c>
      <c r="BE468" s="496">
        <v>1531</v>
      </c>
      <c r="BF468" s="471">
        <v>11</v>
      </c>
      <c r="BG468" s="471">
        <v>187</v>
      </c>
      <c r="BH468" s="471">
        <v>181</v>
      </c>
      <c r="BI468" s="471">
        <v>192</v>
      </c>
      <c r="BJ468" s="471">
        <v>98</v>
      </c>
      <c r="BK468" s="471">
        <v>32</v>
      </c>
      <c r="BL468" s="471">
        <v>12</v>
      </c>
      <c r="BM468" s="471">
        <v>1</v>
      </c>
      <c r="BN468" s="496">
        <v>714</v>
      </c>
      <c r="BO468" s="471">
        <v>267</v>
      </c>
      <c r="BP468" s="471">
        <v>492</v>
      </c>
      <c r="BQ468" s="471">
        <v>326</v>
      </c>
      <c r="BR468" s="471">
        <v>443</v>
      </c>
      <c r="BS468" s="471">
        <v>196</v>
      </c>
      <c r="BT468" s="471">
        <v>70</v>
      </c>
      <c r="BU468" s="471">
        <v>36</v>
      </c>
      <c r="BV468" s="471">
        <v>4</v>
      </c>
      <c r="BW468" s="496">
        <v>1834</v>
      </c>
      <c r="BX468" s="471">
        <v>112</v>
      </c>
      <c r="BY468" s="471">
        <v>192</v>
      </c>
      <c r="BZ468" s="471">
        <v>182</v>
      </c>
      <c r="CA468" s="471">
        <v>323</v>
      </c>
      <c r="CB468" s="471">
        <v>117</v>
      </c>
      <c r="CC468" s="471">
        <v>52</v>
      </c>
      <c r="CD468" s="471">
        <v>33</v>
      </c>
      <c r="CE468" s="471">
        <v>5</v>
      </c>
      <c r="CF468" s="496">
        <v>1016</v>
      </c>
      <c r="CG468" s="33"/>
      <c r="CH468" s="33"/>
      <c r="CI468" s="33"/>
      <c r="CJ468" s="110"/>
      <c r="CK468" s="110"/>
      <c r="CL468" s="110"/>
      <c r="CM468" s="110"/>
      <c r="CN468" s="110"/>
      <c r="CO468" s="67"/>
      <c r="CP468" s="67"/>
      <c r="CQ468" s="67"/>
      <c r="CR468" s="67"/>
      <c r="CS468" s="67"/>
      <c r="CT468" s="67"/>
      <c r="CU468" s="67"/>
      <c r="CV468" s="67"/>
      <c r="CW468" s="67"/>
      <c r="CX468" s="67"/>
      <c r="CY468" s="67"/>
      <c r="CZ468" s="67"/>
      <c r="DA468" s="67"/>
      <c r="DB468" s="67"/>
      <c r="DC468" s="67"/>
      <c r="DD468" s="67"/>
      <c r="DE468" s="67"/>
      <c r="DF468" s="67"/>
      <c r="DG468" s="67"/>
      <c r="DH468" s="67"/>
      <c r="DI468" s="67"/>
      <c r="DJ468" s="67"/>
      <c r="DK468" s="67"/>
      <c r="DL468" s="67"/>
      <c r="DM468" s="67"/>
      <c r="DN468" s="67"/>
      <c r="DO468" s="67"/>
      <c r="DP468" s="67"/>
      <c r="DQ468" s="67"/>
      <c r="DR468" s="67"/>
      <c r="DS468" s="67"/>
      <c r="DT468" s="67"/>
      <c r="DU468" s="67"/>
      <c r="DV468" s="67"/>
      <c r="DW468" s="67"/>
      <c r="DX468" s="67"/>
      <c r="DY468" s="67"/>
      <c r="DZ468" s="67"/>
      <c r="EA468" s="67"/>
      <c r="EB468" s="67"/>
      <c r="EC468" s="67"/>
      <c r="ED468" s="67"/>
      <c r="EE468" s="67"/>
      <c r="EF468" s="67"/>
      <c r="EG468" s="67"/>
      <c r="EH468" s="67"/>
      <c r="EI468" s="67"/>
      <c r="EJ468" s="67"/>
      <c r="EK468" s="67"/>
      <c r="EL468" s="67"/>
      <c r="EM468" s="67"/>
      <c r="EN468" s="67"/>
      <c r="EO468" s="67"/>
      <c r="EP468" s="67"/>
      <c r="EQ468" s="67"/>
      <c r="ER468" s="67"/>
      <c r="ES468" s="67"/>
      <c r="ET468" s="67"/>
      <c r="EU468" s="67"/>
      <c r="EV468" s="67"/>
      <c r="EW468" s="67"/>
      <c r="EX468" s="67"/>
      <c r="EY468" s="67"/>
      <c r="EZ468" s="67"/>
      <c r="FA468" s="67"/>
      <c r="FB468" s="67"/>
      <c r="FC468" s="67"/>
      <c r="FD468" s="67"/>
      <c r="FE468" s="67"/>
      <c r="FF468" s="67"/>
      <c r="FG468" s="67"/>
      <c r="FH468" s="67"/>
      <c r="FI468" s="67"/>
      <c r="FJ468" s="67"/>
      <c r="FK468" s="67"/>
      <c r="FL468" s="67"/>
      <c r="FM468" s="67"/>
      <c r="FN468" s="67"/>
      <c r="FO468" s="67"/>
      <c r="FP468" s="67"/>
      <c r="FQ468" s="67"/>
      <c r="FR468" s="67"/>
      <c r="FS468" s="67"/>
      <c r="FT468" s="67"/>
      <c r="FU468" s="67"/>
      <c r="FV468" s="67"/>
      <c r="FW468" s="67"/>
      <c r="FX468" s="67"/>
      <c r="FY468" s="110"/>
      <c r="FZ468" s="110"/>
      <c r="GA468" s="110"/>
      <c r="GB468" s="110"/>
      <c r="GC468" s="110"/>
      <c r="GD468" s="110"/>
      <c r="GE468" s="110"/>
      <c r="GF468" s="110"/>
      <c r="GG468" s="110"/>
      <c r="GH468" s="110"/>
      <c r="GI468" s="110"/>
      <c r="GJ468" s="110"/>
      <c r="GK468" s="110"/>
      <c r="GL468" s="110"/>
      <c r="GM468" s="110"/>
      <c r="GN468" s="110"/>
      <c r="GO468" s="110"/>
      <c r="GP468" s="110"/>
      <c r="GQ468" s="110"/>
      <c r="GR468" s="110"/>
      <c r="GS468" s="110"/>
      <c r="GT468" s="110"/>
      <c r="GU468" s="110"/>
      <c r="GV468" s="110"/>
      <c r="GW468" s="110"/>
      <c r="GX468" s="110"/>
      <c r="GY468" s="110"/>
      <c r="GZ468" s="110"/>
      <c r="HA468" s="110"/>
      <c r="HB468" s="110"/>
      <c r="HC468" s="110"/>
      <c r="HD468" s="110"/>
      <c r="HE468" s="110"/>
      <c r="HF468" s="110"/>
      <c r="HG468" s="110"/>
      <c r="HH468" s="110"/>
      <c r="HI468" s="110"/>
      <c r="HJ468" s="110"/>
      <c r="HK468" s="242"/>
      <c r="HL468" s="242"/>
      <c r="HM468" s="242"/>
      <c r="HN468" s="242"/>
      <c r="HO468" s="242"/>
      <c r="HP468" s="242"/>
      <c r="HQ468" s="242"/>
    </row>
    <row r="469" spans="1:225" x14ac:dyDescent="0.2">
      <c r="A469" s="241" t="s">
        <v>319</v>
      </c>
      <c r="B469" s="476" t="s">
        <v>957</v>
      </c>
      <c r="C469" s="326" t="s">
        <v>794</v>
      </c>
      <c r="D469" s="279" t="s">
        <v>320</v>
      </c>
      <c r="E469" s="228"/>
      <c r="F469" s="471">
        <v>21</v>
      </c>
      <c r="G469" s="495"/>
      <c r="H469" s="471">
        <v>6</v>
      </c>
      <c r="I469" s="471">
        <v>218</v>
      </c>
      <c r="J469" s="471">
        <v>748</v>
      </c>
      <c r="K469" s="471">
        <v>692</v>
      </c>
      <c r="L469" s="471">
        <v>3</v>
      </c>
      <c r="M469" s="471">
        <v>28</v>
      </c>
      <c r="N469" s="471">
        <v>7</v>
      </c>
      <c r="O469" s="471">
        <v>9</v>
      </c>
      <c r="P469" s="471">
        <v>19</v>
      </c>
      <c r="Q469" s="471">
        <v>0</v>
      </c>
      <c r="R469" s="471">
        <v>1927</v>
      </c>
      <c r="S469" s="471">
        <v>0</v>
      </c>
      <c r="T469" s="471">
        <v>1</v>
      </c>
      <c r="U469" s="471">
        <v>4</v>
      </c>
      <c r="V469" s="471">
        <v>4</v>
      </c>
      <c r="W469" s="471">
        <v>65</v>
      </c>
      <c r="X469" s="471">
        <v>61</v>
      </c>
      <c r="Y469" s="471">
        <v>478</v>
      </c>
      <c r="Z469" s="471">
        <v>2</v>
      </c>
      <c r="AA469" s="471">
        <v>58</v>
      </c>
      <c r="AB469" s="496">
        <v>4351</v>
      </c>
      <c r="AC469" s="488">
        <v>1</v>
      </c>
      <c r="AD469" s="488">
        <v>1</v>
      </c>
      <c r="AE469" s="471">
        <v>0</v>
      </c>
      <c r="AF469" s="471">
        <v>0</v>
      </c>
      <c r="AG469" s="471">
        <v>0</v>
      </c>
      <c r="AH469" s="471">
        <v>0</v>
      </c>
      <c r="AI469" s="471">
        <v>0</v>
      </c>
      <c r="AJ469" s="471">
        <v>0</v>
      </c>
      <c r="AK469" s="471">
        <v>0</v>
      </c>
      <c r="AL469" s="471">
        <v>0</v>
      </c>
      <c r="AM469" s="496">
        <v>0</v>
      </c>
      <c r="AN469" s="471">
        <v>0</v>
      </c>
      <c r="AO469" s="471">
        <v>0</v>
      </c>
      <c r="AP469" s="471">
        <v>0</v>
      </c>
      <c r="AQ469" s="471">
        <v>0</v>
      </c>
      <c r="AR469" s="471">
        <v>0</v>
      </c>
      <c r="AS469" s="471">
        <v>0</v>
      </c>
      <c r="AT469" s="471">
        <v>0</v>
      </c>
      <c r="AU469" s="471">
        <v>0</v>
      </c>
      <c r="AV469" s="496">
        <v>0</v>
      </c>
      <c r="AW469" s="471">
        <v>1518</v>
      </c>
      <c r="AX469" s="471">
        <v>376</v>
      </c>
      <c r="AY469" s="471">
        <v>365</v>
      </c>
      <c r="AZ469" s="471">
        <v>198</v>
      </c>
      <c r="BA469" s="471">
        <v>21</v>
      </c>
      <c r="BB469" s="471">
        <v>7</v>
      </c>
      <c r="BC469" s="471">
        <v>5</v>
      </c>
      <c r="BD469" s="471">
        <v>1</v>
      </c>
      <c r="BE469" s="496">
        <v>2491</v>
      </c>
      <c r="BF469" s="471">
        <v>1072</v>
      </c>
      <c r="BG469" s="471">
        <v>314</v>
      </c>
      <c r="BH469" s="471">
        <v>322</v>
      </c>
      <c r="BI469" s="471">
        <v>190</v>
      </c>
      <c r="BJ469" s="471">
        <v>19</v>
      </c>
      <c r="BK469" s="471">
        <v>6</v>
      </c>
      <c r="BL469" s="471">
        <v>3</v>
      </c>
      <c r="BM469" s="471">
        <v>1</v>
      </c>
      <c r="BN469" s="496">
        <v>1927</v>
      </c>
      <c r="BO469" s="471">
        <v>1518</v>
      </c>
      <c r="BP469" s="471">
        <v>376</v>
      </c>
      <c r="BQ469" s="471">
        <v>365</v>
      </c>
      <c r="BR469" s="471">
        <v>198</v>
      </c>
      <c r="BS469" s="471">
        <v>21</v>
      </c>
      <c r="BT469" s="471">
        <v>7</v>
      </c>
      <c r="BU469" s="471">
        <v>5</v>
      </c>
      <c r="BV469" s="471">
        <v>1</v>
      </c>
      <c r="BW469" s="496">
        <v>2491</v>
      </c>
      <c r="BX469" s="471">
        <v>1072</v>
      </c>
      <c r="BY469" s="471">
        <v>314</v>
      </c>
      <c r="BZ469" s="471">
        <v>322</v>
      </c>
      <c r="CA469" s="471">
        <v>190</v>
      </c>
      <c r="CB469" s="471">
        <v>19</v>
      </c>
      <c r="CC469" s="471">
        <v>6</v>
      </c>
      <c r="CD469" s="471">
        <v>3</v>
      </c>
      <c r="CE469" s="471">
        <v>1</v>
      </c>
      <c r="CF469" s="496">
        <v>1927</v>
      </c>
      <c r="CG469" s="33"/>
      <c r="CH469" s="33"/>
      <c r="CI469" s="33"/>
      <c r="CJ469" s="110"/>
      <c r="CK469" s="110"/>
      <c r="CL469" s="110"/>
      <c r="CM469" s="110"/>
      <c r="CN469" s="110"/>
      <c r="CO469" s="67"/>
      <c r="CP469" s="67"/>
      <c r="CQ469" s="67"/>
      <c r="CR469" s="67"/>
      <c r="CS469" s="67"/>
      <c r="CT469" s="67"/>
      <c r="CU469" s="67"/>
      <c r="CV469" s="67"/>
      <c r="CW469" s="67"/>
      <c r="CX469" s="67"/>
      <c r="CY469" s="67"/>
      <c r="CZ469" s="67"/>
      <c r="DA469" s="67"/>
      <c r="DB469" s="67"/>
      <c r="DC469" s="67"/>
      <c r="DD469" s="67"/>
      <c r="DE469" s="67"/>
      <c r="DF469" s="67"/>
      <c r="DG469" s="67"/>
      <c r="DH469" s="67"/>
      <c r="DI469" s="67"/>
      <c r="DJ469" s="67"/>
      <c r="DK469" s="67"/>
      <c r="DL469" s="67"/>
      <c r="DM469" s="67"/>
      <c r="DN469" s="67"/>
      <c r="DO469" s="67"/>
      <c r="DP469" s="67"/>
      <c r="DQ469" s="67"/>
      <c r="DR469" s="67"/>
      <c r="DS469" s="67"/>
      <c r="DT469" s="67"/>
      <c r="DU469" s="67"/>
      <c r="DV469" s="67"/>
      <c r="DW469" s="67"/>
      <c r="DX469" s="67"/>
      <c r="DY469" s="67"/>
      <c r="DZ469" s="67"/>
      <c r="EA469" s="67"/>
      <c r="EB469" s="67"/>
      <c r="EC469" s="67"/>
      <c r="ED469" s="67"/>
      <c r="EE469" s="67"/>
      <c r="EF469" s="67"/>
      <c r="EG469" s="67"/>
      <c r="EH469" s="67"/>
      <c r="EI469" s="67"/>
      <c r="EJ469" s="67"/>
      <c r="EK469" s="67"/>
      <c r="EL469" s="67"/>
      <c r="EM469" s="67"/>
      <c r="EN469" s="67"/>
      <c r="EO469" s="67"/>
      <c r="EP469" s="67"/>
      <c r="EQ469" s="67"/>
      <c r="ER469" s="67"/>
      <c r="ES469" s="67"/>
      <c r="ET469" s="67"/>
      <c r="EU469" s="67"/>
      <c r="EV469" s="67"/>
      <c r="EW469" s="67"/>
      <c r="EX469" s="67"/>
      <c r="EY469" s="67"/>
      <c r="EZ469" s="67"/>
      <c r="FA469" s="67"/>
      <c r="FB469" s="67"/>
      <c r="FC469" s="67"/>
      <c r="FD469" s="67"/>
      <c r="FE469" s="67"/>
      <c r="FF469" s="67"/>
      <c r="FG469" s="67"/>
      <c r="FH469" s="67"/>
      <c r="FI469" s="67"/>
      <c r="FJ469" s="67"/>
      <c r="FK469" s="67"/>
      <c r="FL469" s="67"/>
      <c r="FM469" s="67"/>
      <c r="FN469" s="67"/>
      <c r="FO469" s="67"/>
      <c r="FP469" s="67"/>
      <c r="FQ469" s="67"/>
      <c r="FR469" s="67"/>
      <c r="FS469" s="67"/>
      <c r="FT469" s="67"/>
      <c r="FU469" s="67"/>
      <c r="FV469" s="67"/>
      <c r="FW469" s="67"/>
      <c r="FX469" s="67"/>
      <c r="FY469" s="110"/>
      <c r="FZ469" s="110"/>
      <c r="GA469" s="110"/>
      <c r="GB469" s="110"/>
      <c r="GC469" s="110"/>
      <c r="GD469" s="110"/>
      <c r="GE469" s="110"/>
      <c r="GF469" s="110"/>
      <c r="GG469" s="110"/>
      <c r="GH469" s="110"/>
      <c r="GI469" s="110"/>
      <c r="GJ469" s="110"/>
      <c r="GK469" s="110"/>
      <c r="GL469" s="110"/>
      <c r="GM469" s="110"/>
      <c r="GN469" s="110"/>
      <c r="GO469" s="110"/>
      <c r="GP469" s="110"/>
      <c r="GQ469" s="110"/>
      <c r="GR469" s="110"/>
      <c r="GS469" s="110"/>
      <c r="GT469" s="110"/>
      <c r="GU469" s="110"/>
      <c r="GV469" s="110"/>
      <c r="GW469" s="110"/>
      <c r="GX469" s="110"/>
      <c r="GY469" s="110"/>
      <c r="GZ469" s="110"/>
      <c r="HA469" s="110"/>
      <c r="HB469" s="110"/>
      <c r="HC469" s="110"/>
      <c r="HD469" s="110"/>
      <c r="HE469" s="110"/>
      <c r="HF469" s="110"/>
      <c r="HG469" s="110"/>
      <c r="HH469" s="110"/>
      <c r="HI469" s="110"/>
      <c r="HJ469" s="110"/>
      <c r="HK469" s="242"/>
      <c r="HL469" s="242"/>
      <c r="HM469" s="242"/>
      <c r="HN469" s="242"/>
      <c r="HO469" s="242"/>
      <c r="HP469" s="242"/>
      <c r="HQ469" s="242"/>
    </row>
    <row r="470" spans="1:225" x14ac:dyDescent="0.2">
      <c r="A470" s="241" t="s">
        <v>321</v>
      </c>
      <c r="B470" s="476" t="s">
        <v>958</v>
      </c>
      <c r="C470" s="326" t="s">
        <v>784</v>
      </c>
      <c r="D470" s="279" t="s">
        <v>322</v>
      </c>
      <c r="E470" s="228"/>
      <c r="F470" s="471">
        <v>166</v>
      </c>
      <c r="G470" s="495"/>
      <c r="H470" s="471">
        <v>12</v>
      </c>
      <c r="I470" s="471">
        <v>126</v>
      </c>
      <c r="J470" s="471">
        <v>372</v>
      </c>
      <c r="K470" s="471">
        <v>0</v>
      </c>
      <c r="L470" s="471">
        <v>11</v>
      </c>
      <c r="M470" s="471">
        <v>10</v>
      </c>
      <c r="N470" s="471">
        <v>2</v>
      </c>
      <c r="O470" s="471">
        <v>0</v>
      </c>
      <c r="P470" s="471">
        <v>5</v>
      </c>
      <c r="Q470" s="471">
        <v>0</v>
      </c>
      <c r="R470" s="471">
        <v>145</v>
      </c>
      <c r="S470" s="471">
        <v>0</v>
      </c>
      <c r="T470" s="471">
        <v>0</v>
      </c>
      <c r="U470" s="471">
        <v>0</v>
      </c>
      <c r="V470" s="471">
        <v>24</v>
      </c>
      <c r="W470" s="471">
        <v>30</v>
      </c>
      <c r="X470" s="471">
        <v>2</v>
      </c>
      <c r="Y470" s="471">
        <v>593</v>
      </c>
      <c r="Z470" s="471">
        <v>0</v>
      </c>
      <c r="AA470" s="471">
        <v>1</v>
      </c>
      <c r="AB470" s="496">
        <v>1499</v>
      </c>
      <c r="AC470" s="488">
        <v>1</v>
      </c>
      <c r="AD470" s="488">
        <v>1</v>
      </c>
      <c r="AE470" s="471">
        <v>0</v>
      </c>
      <c r="AF470" s="471">
        <v>0</v>
      </c>
      <c r="AG470" s="471">
        <v>0</v>
      </c>
      <c r="AH470" s="471">
        <v>0</v>
      </c>
      <c r="AI470" s="471">
        <v>0</v>
      </c>
      <c r="AJ470" s="471">
        <v>0</v>
      </c>
      <c r="AK470" s="471">
        <v>0</v>
      </c>
      <c r="AL470" s="471">
        <v>0</v>
      </c>
      <c r="AM470" s="496">
        <v>0</v>
      </c>
      <c r="AN470" s="471">
        <v>0</v>
      </c>
      <c r="AO470" s="471">
        <v>0</v>
      </c>
      <c r="AP470" s="471">
        <v>0</v>
      </c>
      <c r="AQ470" s="471">
        <v>0</v>
      </c>
      <c r="AR470" s="471">
        <v>0</v>
      </c>
      <c r="AS470" s="471">
        <v>0</v>
      </c>
      <c r="AT470" s="471">
        <v>0</v>
      </c>
      <c r="AU470" s="471">
        <v>0</v>
      </c>
      <c r="AV470" s="496">
        <v>0</v>
      </c>
      <c r="AW470" s="471">
        <v>100</v>
      </c>
      <c r="AX470" s="471">
        <v>27</v>
      </c>
      <c r="AY470" s="471">
        <v>11</v>
      </c>
      <c r="AZ470" s="471">
        <v>7</v>
      </c>
      <c r="BA470" s="471">
        <v>0</v>
      </c>
      <c r="BB470" s="471">
        <v>0</v>
      </c>
      <c r="BC470" s="471">
        <v>0</v>
      </c>
      <c r="BD470" s="471">
        <v>0</v>
      </c>
      <c r="BE470" s="496">
        <v>145</v>
      </c>
      <c r="BF470" s="471">
        <v>100</v>
      </c>
      <c r="BG470" s="471">
        <v>27</v>
      </c>
      <c r="BH470" s="471">
        <v>11</v>
      </c>
      <c r="BI470" s="471">
        <v>7</v>
      </c>
      <c r="BJ470" s="471">
        <v>0</v>
      </c>
      <c r="BK470" s="471">
        <v>0</v>
      </c>
      <c r="BL470" s="471">
        <v>0</v>
      </c>
      <c r="BM470" s="471">
        <v>0</v>
      </c>
      <c r="BN470" s="496">
        <v>145</v>
      </c>
      <c r="BO470" s="471">
        <v>100</v>
      </c>
      <c r="BP470" s="471">
        <v>27</v>
      </c>
      <c r="BQ470" s="471">
        <v>11</v>
      </c>
      <c r="BR470" s="471">
        <v>7</v>
      </c>
      <c r="BS470" s="471">
        <v>0</v>
      </c>
      <c r="BT470" s="471">
        <v>0</v>
      </c>
      <c r="BU470" s="471">
        <v>0</v>
      </c>
      <c r="BV470" s="471">
        <v>0</v>
      </c>
      <c r="BW470" s="496">
        <v>145</v>
      </c>
      <c r="BX470" s="471">
        <v>100</v>
      </c>
      <c r="BY470" s="471">
        <v>27</v>
      </c>
      <c r="BZ470" s="471">
        <v>11</v>
      </c>
      <c r="CA470" s="471">
        <v>7</v>
      </c>
      <c r="CB470" s="471">
        <v>0</v>
      </c>
      <c r="CC470" s="471">
        <v>0</v>
      </c>
      <c r="CD470" s="471">
        <v>0</v>
      </c>
      <c r="CE470" s="471">
        <v>0</v>
      </c>
      <c r="CF470" s="496">
        <v>145</v>
      </c>
      <c r="CG470" s="33"/>
      <c r="CH470" s="33"/>
      <c r="CI470" s="33"/>
      <c r="CJ470" s="110"/>
      <c r="CK470" s="110"/>
      <c r="CL470" s="110"/>
      <c r="CM470" s="110"/>
      <c r="CN470" s="110"/>
      <c r="CO470" s="67"/>
      <c r="CP470" s="67"/>
      <c r="CQ470" s="67"/>
      <c r="CR470" s="67"/>
      <c r="CS470" s="67"/>
      <c r="CT470" s="67"/>
      <c r="CU470" s="67"/>
      <c r="CV470" s="67"/>
      <c r="CW470" s="67"/>
      <c r="CX470" s="67"/>
      <c r="CY470" s="67"/>
      <c r="CZ470" s="67"/>
      <c r="DA470" s="67"/>
      <c r="DB470" s="67"/>
      <c r="DC470" s="67"/>
      <c r="DD470" s="67"/>
      <c r="DE470" s="67"/>
      <c r="DF470" s="67"/>
      <c r="DG470" s="67"/>
      <c r="DH470" s="67"/>
      <c r="DI470" s="67"/>
      <c r="DJ470" s="67"/>
      <c r="DK470" s="67"/>
      <c r="DL470" s="67"/>
      <c r="DM470" s="67"/>
      <c r="DN470" s="67"/>
      <c r="DO470" s="67"/>
      <c r="DP470" s="67"/>
      <c r="DQ470" s="67"/>
      <c r="DR470" s="67"/>
      <c r="DS470" s="67"/>
      <c r="DT470" s="67"/>
      <c r="DU470" s="67"/>
      <c r="DV470" s="67"/>
      <c r="DW470" s="67"/>
      <c r="DX470" s="67"/>
      <c r="DY470" s="67"/>
      <c r="DZ470" s="67"/>
      <c r="EA470" s="67"/>
      <c r="EB470" s="67"/>
      <c r="EC470" s="67"/>
      <c r="ED470" s="67"/>
      <c r="EE470" s="67"/>
      <c r="EF470" s="67"/>
      <c r="EG470" s="67"/>
      <c r="EH470" s="67"/>
      <c r="EI470" s="67"/>
      <c r="EJ470" s="67"/>
      <c r="EK470" s="67"/>
      <c r="EL470" s="67"/>
      <c r="EM470" s="67"/>
      <c r="EN470" s="67"/>
      <c r="EO470" s="67"/>
      <c r="EP470" s="67"/>
      <c r="EQ470" s="67"/>
      <c r="ER470" s="67"/>
      <c r="ES470" s="67"/>
      <c r="ET470" s="67"/>
      <c r="EU470" s="67"/>
      <c r="EV470" s="67"/>
      <c r="EW470" s="67"/>
      <c r="EX470" s="67"/>
      <c r="EY470" s="67"/>
      <c r="EZ470" s="67"/>
      <c r="FA470" s="67"/>
      <c r="FB470" s="67"/>
      <c r="FC470" s="67"/>
      <c r="FD470" s="67"/>
      <c r="FE470" s="67"/>
      <c r="FF470" s="67"/>
      <c r="FG470" s="67"/>
      <c r="FH470" s="67"/>
      <c r="FI470" s="67"/>
      <c r="FJ470" s="67"/>
      <c r="FK470" s="67"/>
      <c r="FL470" s="67"/>
      <c r="FM470" s="67"/>
      <c r="FN470" s="67"/>
      <c r="FO470" s="67"/>
      <c r="FP470" s="67"/>
      <c r="FQ470" s="67"/>
      <c r="FR470" s="67"/>
      <c r="FS470" s="67"/>
      <c r="FT470" s="67"/>
      <c r="FU470" s="67"/>
      <c r="FV470" s="67"/>
      <c r="FW470" s="67"/>
      <c r="FX470" s="67"/>
      <c r="FY470" s="110"/>
      <c r="FZ470" s="110"/>
      <c r="GA470" s="110"/>
      <c r="GB470" s="110"/>
      <c r="GC470" s="110"/>
      <c r="GD470" s="110"/>
      <c r="GE470" s="110"/>
      <c r="GF470" s="110"/>
      <c r="GG470" s="110"/>
      <c r="GH470" s="110"/>
      <c r="GI470" s="110"/>
      <c r="GJ470" s="110"/>
      <c r="GK470" s="110"/>
      <c r="GL470" s="110"/>
      <c r="GM470" s="110"/>
      <c r="GN470" s="110"/>
      <c r="GO470" s="110"/>
      <c r="GP470" s="110"/>
      <c r="GQ470" s="110"/>
      <c r="GR470" s="110"/>
      <c r="GS470" s="110"/>
      <c r="GT470" s="110"/>
      <c r="GU470" s="110"/>
      <c r="GV470" s="110"/>
      <c r="GW470" s="110"/>
      <c r="GX470" s="110"/>
      <c r="GY470" s="110"/>
      <c r="GZ470" s="110"/>
      <c r="HA470" s="110"/>
      <c r="HB470" s="110"/>
      <c r="HC470" s="110"/>
      <c r="HD470" s="110"/>
      <c r="HE470" s="110"/>
      <c r="HF470" s="110"/>
      <c r="HG470" s="110"/>
      <c r="HH470" s="110"/>
      <c r="HI470" s="110"/>
      <c r="HJ470" s="110"/>
      <c r="HK470" s="242"/>
      <c r="HL470" s="242"/>
      <c r="HM470" s="242"/>
      <c r="HN470" s="242"/>
      <c r="HO470" s="242"/>
      <c r="HP470" s="242"/>
      <c r="HQ470" s="242"/>
    </row>
    <row r="471" spans="1:225" x14ac:dyDescent="0.2">
      <c r="A471" s="241" t="s">
        <v>323</v>
      </c>
      <c r="B471" s="476" t="s">
        <v>959</v>
      </c>
      <c r="C471" s="326" t="s">
        <v>640</v>
      </c>
      <c r="D471" s="279" t="s">
        <v>324</v>
      </c>
      <c r="E471" s="228"/>
      <c r="F471" s="471">
        <v>76</v>
      </c>
      <c r="G471" s="495"/>
      <c r="H471" s="471">
        <v>15</v>
      </c>
      <c r="I471" s="471">
        <v>32</v>
      </c>
      <c r="J471" s="471">
        <v>360</v>
      </c>
      <c r="K471" s="471">
        <v>2</v>
      </c>
      <c r="L471" s="471">
        <v>3</v>
      </c>
      <c r="M471" s="471">
        <v>1</v>
      </c>
      <c r="N471" s="471">
        <v>4</v>
      </c>
      <c r="O471" s="471">
        <v>0</v>
      </c>
      <c r="P471" s="471">
        <v>5</v>
      </c>
      <c r="Q471" s="471">
        <v>1624</v>
      </c>
      <c r="R471" s="471">
        <v>1039</v>
      </c>
      <c r="S471" s="471">
        <v>0</v>
      </c>
      <c r="T471" s="471">
        <v>27</v>
      </c>
      <c r="U471" s="471">
        <v>0</v>
      </c>
      <c r="V471" s="471">
        <v>1</v>
      </c>
      <c r="W471" s="471">
        <v>7</v>
      </c>
      <c r="X471" s="471">
        <v>1</v>
      </c>
      <c r="Y471" s="471">
        <v>471</v>
      </c>
      <c r="Z471" s="471">
        <v>118</v>
      </c>
      <c r="AA471" s="471">
        <v>2</v>
      </c>
      <c r="AB471" s="496">
        <v>3788</v>
      </c>
      <c r="AC471" s="488">
        <v>1</v>
      </c>
      <c r="AD471" s="488">
        <v>1</v>
      </c>
      <c r="AE471" s="471">
        <v>94</v>
      </c>
      <c r="AF471" s="471">
        <v>1084</v>
      </c>
      <c r="AG471" s="471">
        <v>238</v>
      </c>
      <c r="AH471" s="471">
        <v>44</v>
      </c>
      <c r="AI471" s="471">
        <v>108</v>
      </c>
      <c r="AJ471" s="471">
        <v>50</v>
      </c>
      <c r="AK471" s="471">
        <v>4</v>
      </c>
      <c r="AL471" s="471">
        <v>3</v>
      </c>
      <c r="AM471" s="496">
        <v>1625</v>
      </c>
      <c r="AN471" s="471">
        <v>94</v>
      </c>
      <c r="AO471" s="471">
        <v>1084</v>
      </c>
      <c r="AP471" s="471">
        <v>238</v>
      </c>
      <c r="AQ471" s="471">
        <v>43</v>
      </c>
      <c r="AR471" s="471">
        <v>108</v>
      </c>
      <c r="AS471" s="471">
        <v>50</v>
      </c>
      <c r="AT471" s="471">
        <v>4</v>
      </c>
      <c r="AU471" s="471">
        <v>3</v>
      </c>
      <c r="AV471" s="496">
        <v>1624</v>
      </c>
      <c r="AW471" s="471">
        <v>73</v>
      </c>
      <c r="AX471" s="471">
        <v>354</v>
      </c>
      <c r="AY471" s="471">
        <v>379</v>
      </c>
      <c r="AZ471" s="471">
        <v>270</v>
      </c>
      <c r="BA471" s="471">
        <v>250</v>
      </c>
      <c r="BB471" s="471">
        <v>325</v>
      </c>
      <c r="BC471" s="471">
        <v>160</v>
      </c>
      <c r="BD471" s="471">
        <v>39</v>
      </c>
      <c r="BE471" s="496">
        <v>1850</v>
      </c>
      <c r="BF471" s="471">
        <v>44</v>
      </c>
      <c r="BG471" s="471">
        <v>244</v>
      </c>
      <c r="BH471" s="471">
        <v>231</v>
      </c>
      <c r="BI471" s="471">
        <v>135</v>
      </c>
      <c r="BJ471" s="471">
        <v>124</v>
      </c>
      <c r="BK471" s="471">
        <v>169</v>
      </c>
      <c r="BL471" s="471">
        <v>68</v>
      </c>
      <c r="BM471" s="471">
        <v>24</v>
      </c>
      <c r="BN471" s="496">
        <v>1039</v>
      </c>
      <c r="BO471" s="471">
        <v>167</v>
      </c>
      <c r="BP471" s="471">
        <v>1438</v>
      </c>
      <c r="BQ471" s="471">
        <v>617</v>
      </c>
      <c r="BR471" s="471">
        <v>314</v>
      </c>
      <c r="BS471" s="471">
        <v>358</v>
      </c>
      <c r="BT471" s="471">
        <v>375</v>
      </c>
      <c r="BU471" s="471">
        <v>164</v>
      </c>
      <c r="BV471" s="471">
        <v>42</v>
      </c>
      <c r="BW471" s="496">
        <v>3475</v>
      </c>
      <c r="BX471" s="471">
        <v>138</v>
      </c>
      <c r="BY471" s="471">
        <v>1328</v>
      </c>
      <c r="BZ471" s="471">
        <v>469</v>
      </c>
      <c r="CA471" s="471">
        <v>178</v>
      </c>
      <c r="CB471" s="471">
        <v>232</v>
      </c>
      <c r="CC471" s="471">
        <v>219</v>
      </c>
      <c r="CD471" s="471">
        <v>72</v>
      </c>
      <c r="CE471" s="471">
        <v>27</v>
      </c>
      <c r="CF471" s="496">
        <v>2663</v>
      </c>
      <c r="CG471" s="33"/>
      <c r="CH471" s="33"/>
      <c r="CI471" s="33"/>
      <c r="CJ471" s="110"/>
      <c r="CK471" s="110"/>
      <c r="CL471" s="110"/>
      <c r="CM471" s="110"/>
      <c r="CN471" s="110"/>
      <c r="CO471" s="67"/>
      <c r="CP471" s="67"/>
      <c r="CQ471" s="67"/>
      <c r="CR471" s="67"/>
      <c r="CS471" s="67"/>
      <c r="CT471" s="67"/>
      <c r="CU471" s="67"/>
      <c r="CV471" s="67"/>
      <c r="CW471" s="67"/>
      <c r="CX471" s="67"/>
      <c r="CY471" s="67"/>
      <c r="CZ471" s="67"/>
      <c r="DA471" s="67"/>
      <c r="DB471" s="67"/>
      <c r="DC471" s="67"/>
      <c r="DD471" s="67"/>
      <c r="DE471" s="67"/>
      <c r="DF471" s="67"/>
      <c r="DG471" s="67"/>
      <c r="DH471" s="67"/>
      <c r="DI471" s="67"/>
      <c r="DJ471" s="67"/>
      <c r="DK471" s="67"/>
      <c r="DL471" s="67"/>
      <c r="DM471" s="67"/>
      <c r="DN471" s="67"/>
      <c r="DO471" s="67"/>
      <c r="DP471" s="67"/>
      <c r="DQ471" s="67"/>
      <c r="DR471" s="67"/>
      <c r="DS471" s="67"/>
      <c r="DT471" s="67"/>
      <c r="DU471" s="67"/>
      <c r="DV471" s="67"/>
      <c r="DW471" s="67"/>
      <c r="DX471" s="67"/>
      <c r="DY471" s="67"/>
      <c r="DZ471" s="67"/>
      <c r="EA471" s="67"/>
      <c r="EB471" s="67"/>
      <c r="EC471" s="67"/>
      <c r="ED471" s="67"/>
      <c r="EE471" s="67"/>
      <c r="EF471" s="67"/>
      <c r="EG471" s="67"/>
      <c r="EH471" s="67"/>
      <c r="EI471" s="67"/>
      <c r="EJ471" s="67"/>
      <c r="EK471" s="67"/>
      <c r="EL471" s="67"/>
      <c r="EM471" s="67"/>
      <c r="EN471" s="67"/>
      <c r="EO471" s="67"/>
      <c r="EP471" s="67"/>
      <c r="EQ471" s="67"/>
      <c r="ER471" s="67"/>
      <c r="ES471" s="67"/>
      <c r="ET471" s="67"/>
      <c r="EU471" s="67"/>
      <c r="EV471" s="67"/>
      <c r="EW471" s="67"/>
      <c r="EX471" s="67"/>
      <c r="EY471" s="67"/>
      <c r="EZ471" s="67"/>
      <c r="FA471" s="67"/>
      <c r="FB471" s="67"/>
      <c r="FC471" s="67"/>
      <c r="FD471" s="67"/>
      <c r="FE471" s="67"/>
      <c r="FF471" s="67"/>
      <c r="FG471" s="67"/>
      <c r="FH471" s="67"/>
      <c r="FI471" s="67"/>
      <c r="FJ471" s="67"/>
      <c r="FK471" s="67"/>
      <c r="FL471" s="67"/>
      <c r="FM471" s="67"/>
      <c r="FN471" s="67"/>
      <c r="FO471" s="67"/>
      <c r="FP471" s="67"/>
      <c r="FQ471" s="67"/>
      <c r="FR471" s="67"/>
      <c r="FS471" s="67"/>
      <c r="FT471" s="67"/>
      <c r="FU471" s="67"/>
      <c r="FV471" s="67"/>
      <c r="FW471" s="67"/>
      <c r="FX471" s="67"/>
      <c r="FY471" s="110"/>
      <c r="FZ471" s="110"/>
      <c r="GA471" s="110"/>
      <c r="GB471" s="110"/>
      <c r="GC471" s="110"/>
      <c r="GD471" s="110"/>
      <c r="GE471" s="110"/>
      <c r="GF471" s="110"/>
      <c r="GG471" s="110"/>
      <c r="GH471" s="110"/>
      <c r="GI471" s="110"/>
      <c r="GJ471" s="110"/>
      <c r="GK471" s="110"/>
      <c r="GL471" s="110"/>
      <c r="GM471" s="110"/>
      <c r="GN471" s="110"/>
      <c r="GO471" s="110"/>
      <c r="GP471" s="110"/>
      <c r="GQ471" s="110"/>
      <c r="GR471" s="110"/>
      <c r="GS471" s="110"/>
      <c r="GT471" s="110"/>
      <c r="GU471" s="110"/>
      <c r="GV471" s="110"/>
      <c r="GW471" s="110"/>
      <c r="GX471" s="110"/>
      <c r="GY471" s="110"/>
      <c r="GZ471" s="110"/>
      <c r="HA471" s="110"/>
      <c r="HB471" s="110"/>
      <c r="HC471" s="110"/>
      <c r="HD471" s="110"/>
      <c r="HE471" s="110"/>
      <c r="HF471" s="110"/>
      <c r="HG471" s="110"/>
      <c r="HH471" s="110"/>
      <c r="HI471" s="110"/>
      <c r="HJ471" s="110"/>
      <c r="HK471" s="242"/>
      <c r="HL471" s="242"/>
      <c r="HM471" s="242"/>
      <c r="HN471" s="242"/>
      <c r="HO471" s="242"/>
      <c r="HP471" s="242"/>
      <c r="HQ471" s="242"/>
    </row>
    <row r="472" spans="1:225" x14ac:dyDescent="0.2">
      <c r="A472" s="241" t="s">
        <v>325</v>
      </c>
      <c r="B472" s="476" t="s">
        <v>960</v>
      </c>
      <c r="C472" s="326" t="s">
        <v>784</v>
      </c>
      <c r="D472" s="279" t="s">
        <v>326</v>
      </c>
      <c r="E472" s="228"/>
      <c r="F472" s="471">
        <v>41</v>
      </c>
      <c r="G472" s="495"/>
      <c r="H472" s="471">
        <v>11</v>
      </c>
      <c r="I472" s="471">
        <v>140</v>
      </c>
      <c r="J472" s="471">
        <v>341</v>
      </c>
      <c r="K472" s="471">
        <v>31</v>
      </c>
      <c r="L472" s="471">
        <v>4</v>
      </c>
      <c r="M472" s="471">
        <v>11</v>
      </c>
      <c r="N472" s="471">
        <v>2</v>
      </c>
      <c r="O472" s="471">
        <v>1</v>
      </c>
      <c r="P472" s="471">
        <v>6</v>
      </c>
      <c r="Q472" s="471">
        <v>439</v>
      </c>
      <c r="R472" s="471">
        <v>1727</v>
      </c>
      <c r="S472" s="471">
        <v>0</v>
      </c>
      <c r="T472" s="471">
        <v>0</v>
      </c>
      <c r="U472" s="471">
        <v>5</v>
      </c>
      <c r="V472" s="471">
        <v>18</v>
      </c>
      <c r="W472" s="471">
        <v>39</v>
      </c>
      <c r="X472" s="471">
        <v>12</v>
      </c>
      <c r="Y472" s="471">
        <v>242</v>
      </c>
      <c r="Z472" s="471">
        <v>0</v>
      </c>
      <c r="AA472" s="471">
        <v>13</v>
      </c>
      <c r="AB472" s="496">
        <v>3083</v>
      </c>
      <c r="AC472" s="488">
        <v>1</v>
      </c>
      <c r="AD472" s="488">
        <v>1</v>
      </c>
      <c r="AE472" s="471">
        <v>125</v>
      </c>
      <c r="AF472" s="471">
        <v>50</v>
      </c>
      <c r="AG472" s="471">
        <v>227</v>
      </c>
      <c r="AH472" s="471">
        <v>0</v>
      </c>
      <c r="AI472" s="471">
        <v>25</v>
      </c>
      <c r="AJ472" s="471">
        <v>0</v>
      </c>
      <c r="AK472" s="471">
        <v>0</v>
      </c>
      <c r="AL472" s="471">
        <v>12</v>
      </c>
      <c r="AM472" s="496">
        <v>439</v>
      </c>
      <c r="AN472" s="471">
        <v>125</v>
      </c>
      <c r="AO472" s="471">
        <v>50</v>
      </c>
      <c r="AP472" s="471">
        <v>227</v>
      </c>
      <c r="AQ472" s="471">
        <v>0</v>
      </c>
      <c r="AR472" s="471">
        <v>25</v>
      </c>
      <c r="AS472" s="471">
        <v>0</v>
      </c>
      <c r="AT472" s="471">
        <v>0</v>
      </c>
      <c r="AU472" s="471">
        <v>12</v>
      </c>
      <c r="AV472" s="496">
        <v>439</v>
      </c>
      <c r="AW472" s="471">
        <v>1302</v>
      </c>
      <c r="AX472" s="471">
        <v>624</v>
      </c>
      <c r="AY472" s="471">
        <v>236</v>
      </c>
      <c r="AZ472" s="471">
        <v>87</v>
      </c>
      <c r="BA472" s="471">
        <v>49</v>
      </c>
      <c r="BB472" s="471">
        <v>9</v>
      </c>
      <c r="BC472" s="471">
        <v>1</v>
      </c>
      <c r="BD472" s="471">
        <v>0</v>
      </c>
      <c r="BE472" s="496">
        <v>2308</v>
      </c>
      <c r="BF472" s="471">
        <v>939</v>
      </c>
      <c r="BG472" s="471">
        <v>476</v>
      </c>
      <c r="BH472" s="471">
        <v>195</v>
      </c>
      <c r="BI472" s="471">
        <v>58</v>
      </c>
      <c r="BJ472" s="471">
        <v>45</v>
      </c>
      <c r="BK472" s="471">
        <v>13</v>
      </c>
      <c r="BL472" s="471">
        <v>1</v>
      </c>
      <c r="BM472" s="471">
        <v>0</v>
      </c>
      <c r="BN472" s="496">
        <v>1727</v>
      </c>
      <c r="BO472" s="471">
        <v>1427</v>
      </c>
      <c r="BP472" s="471">
        <v>674</v>
      </c>
      <c r="BQ472" s="471">
        <v>463</v>
      </c>
      <c r="BR472" s="471">
        <v>87</v>
      </c>
      <c r="BS472" s="471">
        <v>74</v>
      </c>
      <c r="BT472" s="471">
        <v>9</v>
      </c>
      <c r="BU472" s="471">
        <v>1</v>
      </c>
      <c r="BV472" s="471">
        <v>12</v>
      </c>
      <c r="BW472" s="496">
        <v>2747</v>
      </c>
      <c r="BX472" s="471">
        <v>1064</v>
      </c>
      <c r="BY472" s="471">
        <v>526</v>
      </c>
      <c r="BZ472" s="471">
        <v>422</v>
      </c>
      <c r="CA472" s="471">
        <v>58</v>
      </c>
      <c r="CB472" s="471">
        <v>70</v>
      </c>
      <c r="CC472" s="471">
        <v>13</v>
      </c>
      <c r="CD472" s="471">
        <v>1</v>
      </c>
      <c r="CE472" s="471">
        <v>12</v>
      </c>
      <c r="CF472" s="496">
        <v>2166</v>
      </c>
      <c r="CG472" s="33"/>
      <c r="CH472" s="33"/>
      <c r="CI472" s="33"/>
      <c r="CJ472" s="110"/>
      <c r="CK472" s="110"/>
      <c r="CL472" s="110"/>
      <c r="CM472" s="110"/>
      <c r="CN472" s="110"/>
      <c r="CO472" s="67"/>
      <c r="CP472" s="67"/>
      <c r="CQ472" s="67"/>
      <c r="CR472" s="67"/>
      <c r="CS472" s="67"/>
      <c r="CT472" s="67"/>
      <c r="CU472" s="67"/>
      <c r="CV472" s="67"/>
      <c r="CW472" s="67"/>
      <c r="CX472" s="67"/>
      <c r="CY472" s="67"/>
      <c r="CZ472" s="67"/>
      <c r="DA472" s="67"/>
      <c r="DB472" s="67"/>
      <c r="DC472" s="67"/>
      <c r="DD472" s="67"/>
      <c r="DE472" s="67"/>
      <c r="DF472" s="67"/>
      <c r="DG472" s="67"/>
      <c r="DH472" s="67"/>
      <c r="DI472" s="67"/>
      <c r="DJ472" s="67"/>
      <c r="DK472" s="67"/>
      <c r="DL472" s="67"/>
      <c r="DM472" s="67"/>
      <c r="DN472" s="67"/>
      <c r="DO472" s="67"/>
      <c r="DP472" s="67"/>
      <c r="DQ472" s="67"/>
      <c r="DR472" s="67"/>
      <c r="DS472" s="67"/>
      <c r="DT472" s="67"/>
      <c r="DU472" s="67"/>
      <c r="DV472" s="67"/>
      <c r="DW472" s="67"/>
      <c r="DX472" s="67"/>
      <c r="DY472" s="67"/>
      <c r="DZ472" s="67"/>
      <c r="EA472" s="67"/>
      <c r="EB472" s="67"/>
      <c r="EC472" s="67"/>
      <c r="ED472" s="67"/>
      <c r="EE472" s="67"/>
      <c r="EF472" s="67"/>
      <c r="EG472" s="67"/>
      <c r="EH472" s="67"/>
      <c r="EI472" s="67"/>
      <c r="EJ472" s="67"/>
      <c r="EK472" s="67"/>
      <c r="EL472" s="67"/>
      <c r="EM472" s="67"/>
      <c r="EN472" s="67"/>
      <c r="EO472" s="67"/>
      <c r="EP472" s="67"/>
      <c r="EQ472" s="67"/>
      <c r="ER472" s="67"/>
      <c r="ES472" s="67"/>
      <c r="ET472" s="67"/>
      <c r="EU472" s="67"/>
      <c r="EV472" s="67"/>
      <c r="EW472" s="67"/>
      <c r="EX472" s="67"/>
      <c r="EY472" s="67"/>
      <c r="EZ472" s="67"/>
      <c r="FA472" s="67"/>
      <c r="FB472" s="67"/>
      <c r="FC472" s="67"/>
      <c r="FD472" s="67"/>
      <c r="FE472" s="67"/>
      <c r="FF472" s="67"/>
      <c r="FG472" s="67"/>
      <c r="FH472" s="67"/>
      <c r="FI472" s="67"/>
      <c r="FJ472" s="67"/>
      <c r="FK472" s="67"/>
      <c r="FL472" s="67"/>
      <c r="FM472" s="67"/>
      <c r="FN472" s="67"/>
      <c r="FO472" s="67"/>
      <c r="FP472" s="67"/>
      <c r="FQ472" s="67"/>
      <c r="FR472" s="67"/>
      <c r="FS472" s="67"/>
      <c r="FT472" s="67"/>
      <c r="FU472" s="67"/>
      <c r="FV472" s="67"/>
      <c r="FW472" s="67"/>
      <c r="FX472" s="67"/>
      <c r="FY472" s="110"/>
      <c r="FZ472" s="110"/>
      <c r="GA472" s="110"/>
      <c r="GB472" s="110"/>
      <c r="GC472" s="110"/>
      <c r="GD472" s="110"/>
      <c r="GE472" s="110"/>
      <c r="GF472" s="110"/>
      <c r="GG472" s="110"/>
      <c r="GH472" s="110"/>
      <c r="GI472" s="110"/>
      <c r="GJ472" s="110"/>
      <c r="GK472" s="110"/>
      <c r="GL472" s="110"/>
      <c r="GM472" s="110"/>
      <c r="GN472" s="110"/>
      <c r="GO472" s="110"/>
      <c r="GP472" s="110"/>
      <c r="GQ472" s="110"/>
      <c r="GR472" s="110"/>
      <c r="GS472" s="110"/>
      <c r="GT472" s="110"/>
      <c r="GU472" s="110"/>
      <c r="GV472" s="110"/>
      <c r="GW472" s="110"/>
      <c r="GX472" s="110"/>
      <c r="GY472" s="110"/>
      <c r="GZ472" s="110"/>
      <c r="HA472" s="110"/>
      <c r="HB472" s="110"/>
      <c r="HC472" s="110"/>
      <c r="HD472" s="110"/>
      <c r="HE472" s="110"/>
      <c r="HF472" s="110"/>
      <c r="HG472" s="110"/>
      <c r="HH472" s="110"/>
      <c r="HI472" s="110"/>
      <c r="HJ472" s="110"/>
      <c r="HK472" s="242"/>
      <c r="HL472" s="242"/>
      <c r="HM472" s="242"/>
      <c r="HN472" s="242"/>
      <c r="HO472" s="242"/>
      <c r="HP472" s="242"/>
      <c r="HQ472" s="242"/>
    </row>
    <row r="473" spans="1:225" x14ac:dyDescent="0.2">
      <c r="A473" s="241" t="s">
        <v>327</v>
      </c>
      <c r="B473" s="476" t="s">
        <v>961</v>
      </c>
      <c r="C473" s="326" t="s">
        <v>794</v>
      </c>
      <c r="D473" s="279" t="s">
        <v>328</v>
      </c>
      <c r="E473" s="228"/>
      <c r="F473" s="471">
        <v>29</v>
      </c>
      <c r="G473" s="495"/>
      <c r="H473" s="471">
        <v>30</v>
      </c>
      <c r="I473" s="471">
        <v>337</v>
      </c>
      <c r="J473" s="471">
        <v>1263</v>
      </c>
      <c r="K473" s="471">
        <v>195</v>
      </c>
      <c r="L473" s="471">
        <v>16</v>
      </c>
      <c r="M473" s="471">
        <v>35</v>
      </c>
      <c r="N473" s="471">
        <v>7</v>
      </c>
      <c r="O473" s="471">
        <v>1</v>
      </c>
      <c r="P473" s="471">
        <v>13</v>
      </c>
      <c r="Q473" s="471">
        <v>4474</v>
      </c>
      <c r="R473" s="471">
        <v>11751</v>
      </c>
      <c r="S473" s="471">
        <v>1</v>
      </c>
      <c r="T473" s="471">
        <v>15</v>
      </c>
      <c r="U473" s="471">
        <v>6</v>
      </c>
      <c r="V473" s="471">
        <v>2</v>
      </c>
      <c r="W473" s="471">
        <v>59</v>
      </c>
      <c r="X473" s="471">
        <v>38</v>
      </c>
      <c r="Y473" s="471">
        <v>988</v>
      </c>
      <c r="Z473" s="471">
        <v>1</v>
      </c>
      <c r="AA473" s="471">
        <v>45</v>
      </c>
      <c r="AB473" s="496">
        <v>19306</v>
      </c>
      <c r="AC473" s="488">
        <v>1</v>
      </c>
      <c r="AD473" s="488">
        <v>1</v>
      </c>
      <c r="AE473" s="471">
        <v>1984</v>
      </c>
      <c r="AF473" s="471">
        <v>2333</v>
      </c>
      <c r="AG473" s="471">
        <v>152</v>
      </c>
      <c r="AH473" s="471">
        <v>10</v>
      </c>
      <c r="AI473" s="471">
        <v>12</v>
      </c>
      <c r="AJ473" s="471">
        <v>3</v>
      </c>
      <c r="AK473" s="471">
        <v>8</v>
      </c>
      <c r="AL473" s="471">
        <v>5</v>
      </c>
      <c r="AM473" s="496">
        <v>4507</v>
      </c>
      <c r="AN473" s="471">
        <v>1983</v>
      </c>
      <c r="AO473" s="471">
        <v>2301</v>
      </c>
      <c r="AP473" s="471">
        <v>152</v>
      </c>
      <c r="AQ473" s="471">
        <v>10</v>
      </c>
      <c r="AR473" s="471">
        <v>12</v>
      </c>
      <c r="AS473" s="471">
        <v>3</v>
      </c>
      <c r="AT473" s="471">
        <v>8</v>
      </c>
      <c r="AU473" s="471">
        <v>5</v>
      </c>
      <c r="AV473" s="496">
        <v>4474</v>
      </c>
      <c r="AW473" s="471">
        <v>4801</v>
      </c>
      <c r="AX473" s="471">
        <v>2961</v>
      </c>
      <c r="AY473" s="471">
        <v>1835</v>
      </c>
      <c r="AZ473" s="471">
        <v>934</v>
      </c>
      <c r="BA473" s="471">
        <v>366</v>
      </c>
      <c r="BB473" s="471">
        <v>38</v>
      </c>
      <c r="BC473" s="471">
        <v>11</v>
      </c>
      <c r="BD473" s="471">
        <v>4</v>
      </c>
      <c r="BE473" s="496">
        <v>10950</v>
      </c>
      <c r="BF473" s="471">
        <v>5819</v>
      </c>
      <c r="BG473" s="471">
        <v>3146</v>
      </c>
      <c r="BH473" s="471">
        <v>1638</v>
      </c>
      <c r="BI473" s="471">
        <v>765</v>
      </c>
      <c r="BJ473" s="471">
        <v>334</v>
      </c>
      <c r="BK473" s="471">
        <v>38</v>
      </c>
      <c r="BL473" s="471">
        <v>7</v>
      </c>
      <c r="BM473" s="471">
        <v>4</v>
      </c>
      <c r="BN473" s="496">
        <v>11751</v>
      </c>
      <c r="BO473" s="471">
        <v>6785</v>
      </c>
      <c r="BP473" s="471">
        <v>5294</v>
      </c>
      <c r="BQ473" s="471">
        <v>1987</v>
      </c>
      <c r="BR473" s="471">
        <v>944</v>
      </c>
      <c r="BS473" s="471">
        <v>378</v>
      </c>
      <c r="BT473" s="471">
        <v>41</v>
      </c>
      <c r="BU473" s="471">
        <v>19</v>
      </c>
      <c r="BV473" s="471">
        <v>9</v>
      </c>
      <c r="BW473" s="496">
        <v>15457</v>
      </c>
      <c r="BX473" s="471">
        <v>7802</v>
      </c>
      <c r="BY473" s="471">
        <v>5447</v>
      </c>
      <c r="BZ473" s="471">
        <v>1790</v>
      </c>
      <c r="CA473" s="471">
        <v>775</v>
      </c>
      <c r="CB473" s="471">
        <v>346</v>
      </c>
      <c r="CC473" s="471">
        <v>41</v>
      </c>
      <c r="CD473" s="471">
        <v>15</v>
      </c>
      <c r="CE473" s="471">
        <v>9</v>
      </c>
      <c r="CF473" s="496">
        <v>16225</v>
      </c>
      <c r="CG473" s="33"/>
      <c r="CH473" s="33"/>
      <c r="CI473" s="33"/>
      <c r="CJ473" s="110"/>
      <c r="CK473" s="110"/>
      <c r="CL473" s="110"/>
      <c r="CM473" s="110"/>
      <c r="CN473" s="110"/>
      <c r="CO473" s="67"/>
      <c r="CP473" s="67"/>
      <c r="CQ473" s="67"/>
      <c r="CR473" s="67"/>
      <c r="CS473" s="67"/>
      <c r="CT473" s="67"/>
      <c r="CU473" s="67"/>
      <c r="CV473" s="67"/>
      <c r="CW473" s="67"/>
      <c r="CX473" s="67"/>
      <c r="CY473" s="67"/>
      <c r="CZ473" s="67"/>
      <c r="DA473" s="67"/>
      <c r="DB473" s="67"/>
      <c r="DC473" s="67"/>
      <c r="DD473" s="67"/>
      <c r="DE473" s="67"/>
      <c r="DF473" s="67"/>
      <c r="DG473" s="67"/>
      <c r="DH473" s="67"/>
      <c r="DI473" s="67"/>
      <c r="DJ473" s="67"/>
      <c r="DK473" s="67"/>
      <c r="DL473" s="67"/>
      <c r="DM473" s="67"/>
      <c r="DN473" s="67"/>
      <c r="DO473" s="67"/>
      <c r="DP473" s="67"/>
      <c r="DQ473" s="67"/>
      <c r="DR473" s="67"/>
      <c r="DS473" s="67"/>
      <c r="DT473" s="67"/>
      <c r="DU473" s="67"/>
      <c r="DV473" s="67"/>
      <c r="DW473" s="67"/>
      <c r="DX473" s="67"/>
      <c r="DY473" s="67"/>
      <c r="DZ473" s="67"/>
      <c r="EA473" s="67"/>
      <c r="EB473" s="67"/>
      <c r="EC473" s="67"/>
      <c r="ED473" s="67"/>
      <c r="EE473" s="67"/>
      <c r="EF473" s="67"/>
      <c r="EG473" s="67"/>
      <c r="EH473" s="67"/>
      <c r="EI473" s="67"/>
      <c r="EJ473" s="67"/>
      <c r="EK473" s="67"/>
      <c r="EL473" s="67"/>
      <c r="EM473" s="67"/>
      <c r="EN473" s="67"/>
      <c r="EO473" s="67"/>
      <c r="EP473" s="67"/>
      <c r="EQ473" s="67"/>
      <c r="ER473" s="67"/>
      <c r="ES473" s="67"/>
      <c r="ET473" s="67"/>
      <c r="EU473" s="67"/>
      <c r="EV473" s="67"/>
      <c r="EW473" s="67"/>
      <c r="EX473" s="67"/>
      <c r="EY473" s="67"/>
      <c r="EZ473" s="67"/>
      <c r="FA473" s="67"/>
      <c r="FB473" s="67"/>
      <c r="FC473" s="67"/>
      <c r="FD473" s="67"/>
      <c r="FE473" s="67"/>
      <c r="FF473" s="67"/>
      <c r="FG473" s="67"/>
      <c r="FH473" s="67"/>
      <c r="FI473" s="67"/>
      <c r="FJ473" s="67"/>
      <c r="FK473" s="67"/>
      <c r="FL473" s="67"/>
      <c r="FM473" s="67"/>
      <c r="FN473" s="67"/>
      <c r="FO473" s="67"/>
      <c r="FP473" s="67"/>
      <c r="FQ473" s="67"/>
      <c r="FR473" s="67"/>
      <c r="FS473" s="67"/>
      <c r="FT473" s="67"/>
      <c r="FU473" s="67"/>
      <c r="FV473" s="67"/>
      <c r="FW473" s="67"/>
      <c r="FX473" s="67"/>
      <c r="FY473" s="110"/>
      <c r="FZ473" s="110"/>
      <c r="GA473" s="110"/>
      <c r="GB473" s="110"/>
      <c r="GC473" s="110"/>
      <c r="GD473" s="110"/>
      <c r="GE473" s="110"/>
      <c r="GF473" s="110"/>
      <c r="GG473" s="110"/>
      <c r="GH473" s="110"/>
      <c r="GI473" s="110"/>
      <c r="GJ473" s="110"/>
      <c r="GK473" s="110"/>
      <c r="GL473" s="110"/>
      <c r="GM473" s="110"/>
      <c r="GN473" s="110"/>
      <c r="GO473" s="110"/>
      <c r="GP473" s="110"/>
      <c r="GQ473" s="110"/>
      <c r="GR473" s="110"/>
      <c r="GS473" s="110"/>
      <c r="GT473" s="110"/>
      <c r="GU473" s="110"/>
      <c r="GV473" s="110"/>
      <c r="GW473" s="110"/>
      <c r="GX473" s="110"/>
      <c r="GY473" s="110"/>
      <c r="GZ473" s="110"/>
      <c r="HA473" s="110"/>
      <c r="HB473" s="110"/>
      <c r="HC473" s="110"/>
      <c r="HD473" s="110"/>
      <c r="HE473" s="110"/>
      <c r="HF473" s="110"/>
      <c r="HG473" s="110"/>
      <c r="HH473" s="110"/>
      <c r="HI473" s="110"/>
      <c r="HJ473" s="110"/>
      <c r="HK473" s="242"/>
      <c r="HL473" s="242"/>
      <c r="HM473" s="242"/>
      <c r="HN473" s="242"/>
      <c r="HO473" s="242"/>
      <c r="HP473" s="242"/>
      <c r="HQ473" s="242"/>
    </row>
    <row r="474" spans="1:225" x14ac:dyDescent="0.2">
      <c r="A474" s="241" t="s">
        <v>329</v>
      </c>
      <c r="B474" s="476" t="s">
        <v>962</v>
      </c>
      <c r="C474" s="326" t="s">
        <v>786</v>
      </c>
      <c r="D474" s="279" t="s">
        <v>963</v>
      </c>
      <c r="E474" s="228"/>
      <c r="F474" s="471">
        <v>104</v>
      </c>
      <c r="G474" s="495"/>
      <c r="H474" s="471">
        <v>13</v>
      </c>
      <c r="I474" s="471">
        <v>115</v>
      </c>
      <c r="J474" s="471">
        <v>539</v>
      </c>
      <c r="K474" s="471">
        <v>21</v>
      </c>
      <c r="L474" s="471">
        <v>4</v>
      </c>
      <c r="M474" s="471">
        <v>7</v>
      </c>
      <c r="N474" s="471">
        <v>5</v>
      </c>
      <c r="O474" s="471">
        <v>0</v>
      </c>
      <c r="P474" s="471">
        <v>4</v>
      </c>
      <c r="Q474" s="471">
        <v>2</v>
      </c>
      <c r="R474" s="471">
        <v>10231</v>
      </c>
      <c r="S474" s="471">
        <v>0</v>
      </c>
      <c r="T474" s="471">
        <v>0</v>
      </c>
      <c r="U474" s="471">
        <v>3</v>
      </c>
      <c r="V474" s="471">
        <v>0</v>
      </c>
      <c r="W474" s="471">
        <v>21</v>
      </c>
      <c r="X474" s="471">
        <v>3</v>
      </c>
      <c r="Y474" s="471">
        <v>750</v>
      </c>
      <c r="Z474" s="471">
        <v>0</v>
      </c>
      <c r="AA474" s="471">
        <v>8</v>
      </c>
      <c r="AB474" s="496">
        <v>11830</v>
      </c>
      <c r="AC474" s="488">
        <v>1</v>
      </c>
      <c r="AD474" s="488">
        <v>1</v>
      </c>
      <c r="AE474" s="471">
        <v>0</v>
      </c>
      <c r="AF474" s="471">
        <v>0</v>
      </c>
      <c r="AG474" s="471">
        <v>0</v>
      </c>
      <c r="AH474" s="471">
        <v>1</v>
      </c>
      <c r="AI474" s="471">
        <v>0</v>
      </c>
      <c r="AJ474" s="471">
        <v>0</v>
      </c>
      <c r="AK474" s="471">
        <v>1</v>
      </c>
      <c r="AL474" s="471">
        <v>1</v>
      </c>
      <c r="AM474" s="496">
        <v>3</v>
      </c>
      <c r="AN474" s="471">
        <v>0</v>
      </c>
      <c r="AO474" s="471">
        <v>0</v>
      </c>
      <c r="AP474" s="471">
        <v>0</v>
      </c>
      <c r="AQ474" s="471">
        <v>0</v>
      </c>
      <c r="AR474" s="471">
        <v>0</v>
      </c>
      <c r="AS474" s="471">
        <v>0</v>
      </c>
      <c r="AT474" s="471">
        <v>1</v>
      </c>
      <c r="AU474" s="471">
        <v>1</v>
      </c>
      <c r="AV474" s="496">
        <v>2</v>
      </c>
      <c r="AW474" s="471">
        <v>6976</v>
      </c>
      <c r="AX474" s="471">
        <v>1612</v>
      </c>
      <c r="AY474" s="471">
        <v>1376</v>
      </c>
      <c r="AZ474" s="471">
        <v>790</v>
      </c>
      <c r="BA474" s="471">
        <v>126</v>
      </c>
      <c r="BB474" s="471">
        <v>12</v>
      </c>
      <c r="BC474" s="471">
        <v>2</v>
      </c>
      <c r="BD474" s="471">
        <v>0</v>
      </c>
      <c r="BE474" s="496">
        <v>10894</v>
      </c>
      <c r="BF474" s="471">
        <v>6604</v>
      </c>
      <c r="BG474" s="471">
        <v>1433</v>
      </c>
      <c r="BH474" s="471">
        <v>1312</v>
      </c>
      <c r="BI474" s="471">
        <v>750</v>
      </c>
      <c r="BJ474" s="471">
        <v>118</v>
      </c>
      <c r="BK474" s="471">
        <v>13</v>
      </c>
      <c r="BL474" s="471">
        <v>1</v>
      </c>
      <c r="BM474" s="471">
        <v>0</v>
      </c>
      <c r="BN474" s="496">
        <v>10231</v>
      </c>
      <c r="BO474" s="471">
        <v>6976</v>
      </c>
      <c r="BP474" s="471">
        <v>1612</v>
      </c>
      <c r="BQ474" s="471">
        <v>1376</v>
      </c>
      <c r="BR474" s="471">
        <v>791</v>
      </c>
      <c r="BS474" s="471">
        <v>126</v>
      </c>
      <c r="BT474" s="471">
        <v>12</v>
      </c>
      <c r="BU474" s="471">
        <v>3</v>
      </c>
      <c r="BV474" s="471">
        <v>1</v>
      </c>
      <c r="BW474" s="496">
        <v>10897</v>
      </c>
      <c r="BX474" s="471">
        <v>6604</v>
      </c>
      <c r="BY474" s="471">
        <v>1433</v>
      </c>
      <c r="BZ474" s="471">
        <v>1312</v>
      </c>
      <c r="CA474" s="471">
        <v>750</v>
      </c>
      <c r="CB474" s="471">
        <v>118</v>
      </c>
      <c r="CC474" s="471">
        <v>13</v>
      </c>
      <c r="CD474" s="471">
        <v>2</v>
      </c>
      <c r="CE474" s="471">
        <v>1</v>
      </c>
      <c r="CF474" s="496">
        <v>10233</v>
      </c>
      <c r="CG474" s="33"/>
      <c r="CH474" s="33"/>
      <c r="CI474" s="33"/>
      <c r="CJ474" s="110"/>
      <c r="CK474" s="110"/>
      <c r="CL474" s="110"/>
      <c r="CM474" s="110"/>
      <c r="CN474" s="110"/>
      <c r="CO474" s="67"/>
      <c r="CP474" s="67"/>
      <c r="CQ474" s="67"/>
      <c r="CR474" s="67"/>
      <c r="CS474" s="67"/>
      <c r="CT474" s="67"/>
      <c r="CU474" s="67"/>
      <c r="CV474" s="67"/>
      <c r="CW474" s="67"/>
      <c r="CX474" s="67"/>
      <c r="CY474" s="67"/>
      <c r="CZ474" s="67"/>
      <c r="DA474" s="67"/>
      <c r="DB474" s="67"/>
      <c r="DC474" s="67"/>
      <c r="DD474" s="67"/>
      <c r="DE474" s="67"/>
      <c r="DF474" s="67"/>
      <c r="DG474" s="67"/>
      <c r="DH474" s="67"/>
      <c r="DI474" s="67"/>
      <c r="DJ474" s="67"/>
      <c r="DK474" s="67"/>
      <c r="DL474" s="67"/>
      <c r="DM474" s="67"/>
      <c r="DN474" s="67"/>
      <c r="DO474" s="67"/>
      <c r="DP474" s="67"/>
      <c r="DQ474" s="67"/>
      <c r="DR474" s="67"/>
      <c r="DS474" s="67"/>
      <c r="DT474" s="67"/>
      <c r="DU474" s="67"/>
      <c r="DV474" s="67"/>
      <c r="DW474" s="67"/>
      <c r="DX474" s="67"/>
      <c r="DY474" s="67"/>
      <c r="DZ474" s="67"/>
      <c r="EA474" s="67"/>
      <c r="EB474" s="67"/>
      <c r="EC474" s="67"/>
      <c r="ED474" s="67"/>
      <c r="EE474" s="67"/>
      <c r="EF474" s="67"/>
      <c r="EG474" s="67"/>
      <c r="EH474" s="67"/>
      <c r="EI474" s="67"/>
      <c r="EJ474" s="67"/>
      <c r="EK474" s="67"/>
      <c r="EL474" s="67"/>
      <c r="EM474" s="67"/>
      <c r="EN474" s="67"/>
      <c r="EO474" s="67"/>
      <c r="EP474" s="67"/>
      <c r="EQ474" s="67"/>
      <c r="ER474" s="67"/>
      <c r="ES474" s="67"/>
      <c r="ET474" s="67"/>
      <c r="EU474" s="67"/>
      <c r="EV474" s="67"/>
      <c r="EW474" s="67"/>
      <c r="EX474" s="67"/>
      <c r="EY474" s="67"/>
      <c r="EZ474" s="67"/>
      <c r="FA474" s="67"/>
      <c r="FB474" s="67"/>
      <c r="FC474" s="67"/>
      <c r="FD474" s="67"/>
      <c r="FE474" s="67"/>
      <c r="FF474" s="67"/>
      <c r="FG474" s="67"/>
      <c r="FH474" s="67"/>
      <c r="FI474" s="67"/>
      <c r="FJ474" s="67"/>
      <c r="FK474" s="67"/>
      <c r="FL474" s="67"/>
      <c r="FM474" s="67"/>
      <c r="FN474" s="67"/>
      <c r="FO474" s="67"/>
      <c r="FP474" s="67"/>
      <c r="FQ474" s="67"/>
      <c r="FR474" s="67"/>
      <c r="FS474" s="67"/>
      <c r="FT474" s="67"/>
      <c r="FU474" s="67"/>
      <c r="FV474" s="67"/>
      <c r="FW474" s="67"/>
      <c r="FX474" s="67"/>
      <c r="FY474" s="110"/>
      <c r="FZ474" s="110"/>
      <c r="GA474" s="110"/>
      <c r="GB474" s="110"/>
      <c r="GC474" s="110"/>
      <c r="GD474" s="110"/>
      <c r="GE474" s="110"/>
      <c r="GF474" s="110"/>
      <c r="GG474" s="110"/>
      <c r="GH474" s="110"/>
      <c r="GI474" s="110"/>
      <c r="GJ474" s="110"/>
      <c r="GK474" s="110"/>
      <c r="GL474" s="110"/>
      <c r="GM474" s="110"/>
      <c r="GN474" s="110"/>
      <c r="GO474" s="110"/>
      <c r="GP474" s="110"/>
      <c r="GQ474" s="110"/>
      <c r="GR474" s="110"/>
      <c r="GS474" s="110"/>
      <c r="GT474" s="110"/>
      <c r="GU474" s="110"/>
      <c r="GV474" s="110"/>
      <c r="GW474" s="110"/>
      <c r="GX474" s="110"/>
      <c r="GY474" s="110"/>
      <c r="GZ474" s="110"/>
      <c r="HA474" s="110"/>
      <c r="HB474" s="110"/>
      <c r="HC474" s="110"/>
      <c r="HD474" s="110"/>
      <c r="HE474" s="110"/>
      <c r="HF474" s="110"/>
      <c r="HG474" s="110"/>
      <c r="HH474" s="110"/>
      <c r="HI474" s="110"/>
      <c r="HJ474" s="110"/>
      <c r="HK474" s="242"/>
      <c r="HL474" s="242"/>
      <c r="HM474" s="242"/>
      <c r="HN474" s="242"/>
      <c r="HO474" s="242"/>
      <c r="HP474" s="242"/>
      <c r="HQ474" s="242"/>
    </row>
    <row r="475" spans="1:225" x14ac:dyDescent="0.2">
      <c r="A475" s="241" t="s">
        <v>330</v>
      </c>
      <c r="B475" s="476" t="s">
        <v>964</v>
      </c>
      <c r="C475" s="326" t="s">
        <v>782</v>
      </c>
      <c r="D475" s="279" t="s">
        <v>331</v>
      </c>
      <c r="E475" s="228"/>
      <c r="F475" s="471">
        <v>24</v>
      </c>
      <c r="G475" s="495"/>
      <c r="H475" s="471">
        <v>1</v>
      </c>
      <c r="I475" s="471">
        <v>84</v>
      </c>
      <c r="J475" s="471">
        <v>290</v>
      </c>
      <c r="K475" s="471">
        <v>0</v>
      </c>
      <c r="L475" s="471">
        <v>4</v>
      </c>
      <c r="M475" s="471">
        <v>8</v>
      </c>
      <c r="N475" s="471">
        <v>2</v>
      </c>
      <c r="O475" s="471">
        <v>0</v>
      </c>
      <c r="P475" s="471">
        <v>4</v>
      </c>
      <c r="Q475" s="471">
        <v>11</v>
      </c>
      <c r="R475" s="471">
        <v>97</v>
      </c>
      <c r="S475" s="471">
        <v>0</v>
      </c>
      <c r="T475" s="471">
        <v>0</v>
      </c>
      <c r="U475" s="471">
        <v>0</v>
      </c>
      <c r="V475" s="471">
        <v>4</v>
      </c>
      <c r="W475" s="471">
        <v>6</v>
      </c>
      <c r="X475" s="471">
        <v>12</v>
      </c>
      <c r="Y475" s="471">
        <v>219</v>
      </c>
      <c r="Z475" s="471">
        <v>2</v>
      </c>
      <c r="AA475" s="471">
        <v>25</v>
      </c>
      <c r="AB475" s="496">
        <v>793</v>
      </c>
      <c r="AC475" s="488">
        <v>1</v>
      </c>
      <c r="AD475" s="488">
        <v>1</v>
      </c>
      <c r="AE475" s="471">
        <v>0</v>
      </c>
      <c r="AF475" s="471">
        <v>1</v>
      </c>
      <c r="AG475" s="471">
        <v>0</v>
      </c>
      <c r="AH475" s="471">
        <v>0</v>
      </c>
      <c r="AI475" s="471">
        <v>6</v>
      </c>
      <c r="AJ475" s="471">
        <v>4</v>
      </c>
      <c r="AK475" s="471">
        <v>0</v>
      </c>
      <c r="AL475" s="471">
        <v>1</v>
      </c>
      <c r="AM475" s="496">
        <v>12</v>
      </c>
      <c r="AN475" s="471">
        <v>0</v>
      </c>
      <c r="AO475" s="471">
        <v>1</v>
      </c>
      <c r="AP475" s="471">
        <v>0</v>
      </c>
      <c r="AQ475" s="471">
        <v>0</v>
      </c>
      <c r="AR475" s="471">
        <v>5</v>
      </c>
      <c r="AS475" s="471">
        <v>4</v>
      </c>
      <c r="AT475" s="471">
        <v>0</v>
      </c>
      <c r="AU475" s="471">
        <v>1</v>
      </c>
      <c r="AV475" s="496">
        <v>11</v>
      </c>
      <c r="AW475" s="471">
        <v>24</v>
      </c>
      <c r="AX475" s="471">
        <v>28</v>
      </c>
      <c r="AY475" s="471">
        <v>37</v>
      </c>
      <c r="AZ475" s="471">
        <v>13</v>
      </c>
      <c r="BA475" s="471">
        <v>3</v>
      </c>
      <c r="BB475" s="471">
        <v>3</v>
      </c>
      <c r="BC475" s="471">
        <v>5</v>
      </c>
      <c r="BD475" s="471">
        <v>0</v>
      </c>
      <c r="BE475" s="496">
        <v>113</v>
      </c>
      <c r="BF475" s="471">
        <v>18</v>
      </c>
      <c r="BG475" s="471">
        <v>26</v>
      </c>
      <c r="BH475" s="471">
        <v>30</v>
      </c>
      <c r="BI475" s="471">
        <v>13</v>
      </c>
      <c r="BJ475" s="471">
        <v>3</v>
      </c>
      <c r="BK475" s="471">
        <v>4</v>
      </c>
      <c r="BL475" s="471">
        <v>3</v>
      </c>
      <c r="BM475" s="471">
        <v>0</v>
      </c>
      <c r="BN475" s="496">
        <v>97</v>
      </c>
      <c r="BO475" s="471">
        <v>24</v>
      </c>
      <c r="BP475" s="471">
        <v>29</v>
      </c>
      <c r="BQ475" s="471">
        <v>37</v>
      </c>
      <c r="BR475" s="471">
        <v>13</v>
      </c>
      <c r="BS475" s="471">
        <v>9</v>
      </c>
      <c r="BT475" s="471">
        <v>7</v>
      </c>
      <c r="BU475" s="471">
        <v>5</v>
      </c>
      <c r="BV475" s="471">
        <v>1</v>
      </c>
      <c r="BW475" s="496">
        <v>125</v>
      </c>
      <c r="BX475" s="471">
        <v>18</v>
      </c>
      <c r="BY475" s="471">
        <v>27</v>
      </c>
      <c r="BZ475" s="471">
        <v>30</v>
      </c>
      <c r="CA475" s="471">
        <v>13</v>
      </c>
      <c r="CB475" s="471">
        <v>8</v>
      </c>
      <c r="CC475" s="471">
        <v>8</v>
      </c>
      <c r="CD475" s="471">
        <v>3</v>
      </c>
      <c r="CE475" s="471">
        <v>1</v>
      </c>
      <c r="CF475" s="496">
        <v>108</v>
      </c>
      <c r="CG475" s="33"/>
      <c r="CH475" s="33"/>
      <c r="CI475" s="33"/>
      <c r="CJ475" s="110"/>
      <c r="CK475" s="110"/>
      <c r="CL475" s="110"/>
      <c r="CM475" s="110"/>
      <c r="CN475" s="110"/>
      <c r="CO475" s="67"/>
      <c r="CP475" s="67"/>
      <c r="CQ475" s="67"/>
      <c r="CR475" s="67"/>
      <c r="CS475" s="67"/>
      <c r="CT475" s="67"/>
      <c r="CU475" s="67"/>
      <c r="CV475" s="67"/>
      <c r="CW475" s="67"/>
      <c r="CX475" s="67"/>
      <c r="CY475" s="67"/>
      <c r="CZ475" s="67"/>
      <c r="DA475" s="67"/>
      <c r="DB475" s="67"/>
      <c r="DC475" s="67"/>
      <c r="DD475" s="67"/>
      <c r="DE475" s="67"/>
      <c r="DF475" s="67"/>
      <c r="DG475" s="67"/>
      <c r="DH475" s="67"/>
      <c r="DI475" s="67"/>
      <c r="DJ475" s="67"/>
      <c r="DK475" s="67"/>
      <c r="DL475" s="67"/>
      <c r="DM475" s="67"/>
      <c r="DN475" s="67"/>
      <c r="DO475" s="67"/>
      <c r="DP475" s="67"/>
      <c r="DQ475" s="67"/>
      <c r="DR475" s="67"/>
      <c r="DS475" s="67"/>
      <c r="DT475" s="67"/>
      <c r="DU475" s="67"/>
      <c r="DV475" s="67"/>
      <c r="DW475" s="67"/>
      <c r="DX475" s="67"/>
      <c r="DY475" s="67"/>
      <c r="DZ475" s="67"/>
      <c r="EA475" s="67"/>
      <c r="EB475" s="67"/>
      <c r="EC475" s="67"/>
      <c r="ED475" s="67"/>
      <c r="EE475" s="67"/>
      <c r="EF475" s="67"/>
      <c r="EG475" s="67"/>
      <c r="EH475" s="67"/>
      <c r="EI475" s="67"/>
      <c r="EJ475" s="67"/>
      <c r="EK475" s="67"/>
      <c r="EL475" s="67"/>
      <c r="EM475" s="67"/>
      <c r="EN475" s="67"/>
      <c r="EO475" s="67"/>
      <c r="EP475" s="67"/>
      <c r="EQ475" s="67"/>
      <c r="ER475" s="67"/>
      <c r="ES475" s="67"/>
      <c r="ET475" s="67"/>
      <c r="EU475" s="67"/>
      <c r="EV475" s="67"/>
      <c r="EW475" s="67"/>
      <c r="EX475" s="67"/>
      <c r="EY475" s="67"/>
      <c r="EZ475" s="67"/>
      <c r="FA475" s="67"/>
      <c r="FB475" s="67"/>
      <c r="FC475" s="67"/>
      <c r="FD475" s="67"/>
      <c r="FE475" s="67"/>
      <c r="FF475" s="67"/>
      <c r="FG475" s="67"/>
      <c r="FH475" s="67"/>
      <c r="FI475" s="67"/>
      <c r="FJ475" s="67"/>
      <c r="FK475" s="67"/>
      <c r="FL475" s="67"/>
      <c r="FM475" s="67"/>
      <c r="FN475" s="67"/>
      <c r="FO475" s="67"/>
      <c r="FP475" s="67"/>
      <c r="FQ475" s="67"/>
      <c r="FR475" s="67"/>
      <c r="FS475" s="67"/>
      <c r="FT475" s="67"/>
      <c r="FU475" s="67"/>
      <c r="FV475" s="67"/>
      <c r="FW475" s="67"/>
      <c r="FX475" s="67"/>
      <c r="FY475" s="110"/>
      <c r="FZ475" s="110"/>
      <c r="GA475" s="110"/>
      <c r="GB475" s="110"/>
      <c r="GC475" s="110"/>
      <c r="GD475" s="110"/>
      <c r="GE475" s="110"/>
      <c r="GF475" s="110"/>
      <c r="GG475" s="110"/>
      <c r="GH475" s="110"/>
      <c r="GI475" s="110"/>
      <c r="GJ475" s="110"/>
      <c r="GK475" s="110"/>
      <c r="GL475" s="110"/>
      <c r="GM475" s="110"/>
      <c r="GN475" s="110"/>
      <c r="GO475" s="110"/>
      <c r="GP475" s="110"/>
      <c r="GQ475" s="110"/>
      <c r="GR475" s="110"/>
      <c r="GS475" s="110"/>
      <c r="GT475" s="110"/>
      <c r="GU475" s="110"/>
      <c r="GV475" s="110"/>
      <c r="GW475" s="110"/>
      <c r="GX475" s="110"/>
      <c r="GY475" s="110"/>
      <c r="GZ475" s="110"/>
      <c r="HA475" s="110"/>
      <c r="HB475" s="110"/>
      <c r="HC475" s="110"/>
      <c r="HD475" s="110"/>
      <c r="HE475" s="110"/>
      <c r="HF475" s="110"/>
      <c r="HG475" s="110"/>
      <c r="HH475" s="110"/>
      <c r="HI475" s="110"/>
      <c r="HJ475" s="110"/>
      <c r="HK475" s="242"/>
      <c r="HL475" s="242"/>
      <c r="HM475" s="242"/>
      <c r="HN475" s="242"/>
      <c r="HO475" s="242"/>
      <c r="HP475" s="242"/>
      <c r="HQ475" s="242"/>
    </row>
    <row r="476" spans="1:225" x14ac:dyDescent="0.2">
      <c r="A476" s="241" t="s">
        <v>332</v>
      </c>
      <c r="B476" s="476" t="s">
        <v>965</v>
      </c>
      <c r="C476" s="326" t="s">
        <v>640</v>
      </c>
      <c r="D476" s="279" t="s">
        <v>333</v>
      </c>
      <c r="E476" s="228"/>
      <c r="F476" s="471">
        <v>170</v>
      </c>
      <c r="G476" s="495"/>
      <c r="H476" s="471">
        <v>7</v>
      </c>
      <c r="I476" s="471">
        <v>42</v>
      </c>
      <c r="J476" s="471">
        <v>552</v>
      </c>
      <c r="K476" s="471">
        <v>7</v>
      </c>
      <c r="L476" s="471">
        <v>4</v>
      </c>
      <c r="M476" s="471">
        <v>7</v>
      </c>
      <c r="N476" s="471">
        <v>3</v>
      </c>
      <c r="O476" s="471">
        <v>2</v>
      </c>
      <c r="P476" s="471">
        <v>4</v>
      </c>
      <c r="Q476" s="471">
        <v>569</v>
      </c>
      <c r="R476" s="471">
        <v>945</v>
      </c>
      <c r="S476" s="471">
        <v>0</v>
      </c>
      <c r="T476" s="471">
        <v>0</v>
      </c>
      <c r="U476" s="471">
        <v>0</v>
      </c>
      <c r="V476" s="471">
        <v>0</v>
      </c>
      <c r="W476" s="471">
        <v>22</v>
      </c>
      <c r="X476" s="471">
        <v>3</v>
      </c>
      <c r="Y476" s="471">
        <v>1222</v>
      </c>
      <c r="Z476" s="471">
        <v>11</v>
      </c>
      <c r="AA476" s="471">
        <v>4</v>
      </c>
      <c r="AB476" s="496">
        <v>3574</v>
      </c>
      <c r="AC476" s="488">
        <v>1</v>
      </c>
      <c r="AD476" s="488">
        <v>1</v>
      </c>
      <c r="AE476" s="471">
        <v>400</v>
      </c>
      <c r="AF476" s="471">
        <v>9</v>
      </c>
      <c r="AG476" s="471">
        <v>124</v>
      </c>
      <c r="AH476" s="471">
        <v>26</v>
      </c>
      <c r="AI476" s="471">
        <v>4</v>
      </c>
      <c r="AJ476" s="471">
        <v>0</v>
      </c>
      <c r="AK476" s="471">
        <v>8</v>
      </c>
      <c r="AL476" s="471">
        <v>1</v>
      </c>
      <c r="AM476" s="496">
        <v>572</v>
      </c>
      <c r="AN476" s="471">
        <v>400</v>
      </c>
      <c r="AO476" s="471">
        <v>9</v>
      </c>
      <c r="AP476" s="471">
        <v>122</v>
      </c>
      <c r="AQ476" s="471">
        <v>26</v>
      </c>
      <c r="AR476" s="471">
        <v>3</v>
      </c>
      <c r="AS476" s="471">
        <v>0</v>
      </c>
      <c r="AT476" s="471">
        <v>8</v>
      </c>
      <c r="AU476" s="471">
        <v>1</v>
      </c>
      <c r="AV476" s="496">
        <v>569</v>
      </c>
      <c r="AW476" s="471">
        <v>118</v>
      </c>
      <c r="AX476" s="471">
        <v>544</v>
      </c>
      <c r="AY476" s="471">
        <v>511</v>
      </c>
      <c r="AZ476" s="471">
        <v>191</v>
      </c>
      <c r="BA476" s="471">
        <v>45</v>
      </c>
      <c r="BB476" s="471">
        <v>6</v>
      </c>
      <c r="BC476" s="471">
        <v>3</v>
      </c>
      <c r="BD476" s="471">
        <v>0</v>
      </c>
      <c r="BE476" s="496">
        <v>1418</v>
      </c>
      <c r="BF476" s="471">
        <v>83</v>
      </c>
      <c r="BG476" s="471">
        <v>368</v>
      </c>
      <c r="BH476" s="471">
        <v>372</v>
      </c>
      <c r="BI476" s="471">
        <v>94</v>
      </c>
      <c r="BJ476" s="471">
        <v>22</v>
      </c>
      <c r="BK476" s="471">
        <v>5</v>
      </c>
      <c r="BL476" s="471">
        <v>1</v>
      </c>
      <c r="BM476" s="471">
        <v>0</v>
      </c>
      <c r="BN476" s="496">
        <v>945</v>
      </c>
      <c r="BO476" s="471">
        <v>518</v>
      </c>
      <c r="BP476" s="471">
        <v>553</v>
      </c>
      <c r="BQ476" s="471">
        <v>635</v>
      </c>
      <c r="BR476" s="471">
        <v>217</v>
      </c>
      <c r="BS476" s="471">
        <v>49</v>
      </c>
      <c r="BT476" s="471">
        <v>6</v>
      </c>
      <c r="BU476" s="471">
        <v>11</v>
      </c>
      <c r="BV476" s="471">
        <v>1</v>
      </c>
      <c r="BW476" s="496">
        <v>1990</v>
      </c>
      <c r="BX476" s="471">
        <v>483</v>
      </c>
      <c r="BY476" s="471">
        <v>377</v>
      </c>
      <c r="BZ476" s="471">
        <v>494</v>
      </c>
      <c r="CA476" s="471">
        <v>120</v>
      </c>
      <c r="CB476" s="471">
        <v>25</v>
      </c>
      <c r="CC476" s="471">
        <v>5</v>
      </c>
      <c r="CD476" s="471">
        <v>9</v>
      </c>
      <c r="CE476" s="471">
        <v>1</v>
      </c>
      <c r="CF476" s="496">
        <v>1514</v>
      </c>
      <c r="CG476" s="33"/>
      <c r="CH476" s="33"/>
      <c r="CI476" s="33"/>
      <c r="CJ476" s="110"/>
      <c r="CK476" s="110"/>
      <c r="CL476" s="110"/>
      <c r="CM476" s="110"/>
      <c r="CN476" s="110"/>
      <c r="CO476" s="67"/>
      <c r="CP476" s="67"/>
      <c r="CQ476" s="67"/>
      <c r="CR476" s="67"/>
      <c r="CS476" s="67"/>
      <c r="CT476" s="67"/>
      <c r="CU476" s="67"/>
      <c r="CV476" s="67"/>
      <c r="CW476" s="67"/>
      <c r="CX476" s="67"/>
      <c r="CY476" s="67"/>
      <c r="CZ476" s="67"/>
      <c r="DA476" s="67"/>
      <c r="DB476" s="67"/>
      <c r="DC476" s="67"/>
      <c r="DD476" s="67"/>
      <c r="DE476" s="67"/>
      <c r="DF476" s="67"/>
      <c r="DG476" s="67"/>
      <c r="DH476" s="67"/>
      <c r="DI476" s="67"/>
      <c r="DJ476" s="67"/>
      <c r="DK476" s="67"/>
      <c r="DL476" s="67"/>
      <c r="DM476" s="67"/>
      <c r="DN476" s="67"/>
      <c r="DO476" s="67"/>
      <c r="DP476" s="67"/>
      <c r="DQ476" s="67"/>
      <c r="DR476" s="67"/>
      <c r="DS476" s="67"/>
      <c r="DT476" s="67"/>
      <c r="DU476" s="67"/>
      <c r="DV476" s="67"/>
      <c r="DW476" s="67"/>
      <c r="DX476" s="67"/>
      <c r="DY476" s="67"/>
      <c r="DZ476" s="67"/>
      <c r="EA476" s="67"/>
      <c r="EB476" s="67"/>
      <c r="EC476" s="67"/>
      <c r="ED476" s="67"/>
      <c r="EE476" s="67"/>
      <c r="EF476" s="67"/>
      <c r="EG476" s="67"/>
      <c r="EH476" s="67"/>
      <c r="EI476" s="67"/>
      <c r="EJ476" s="67"/>
      <c r="EK476" s="67"/>
      <c r="EL476" s="67"/>
      <c r="EM476" s="67"/>
      <c r="EN476" s="67"/>
      <c r="EO476" s="67"/>
      <c r="EP476" s="67"/>
      <c r="EQ476" s="67"/>
      <c r="ER476" s="67"/>
      <c r="ES476" s="67"/>
      <c r="ET476" s="67"/>
      <c r="EU476" s="67"/>
      <c r="EV476" s="67"/>
      <c r="EW476" s="67"/>
      <c r="EX476" s="67"/>
      <c r="EY476" s="67"/>
      <c r="EZ476" s="67"/>
      <c r="FA476" s="67"/>
      <c r="FB476" s="67"/>
      <c r="FC476" s="67"/>
      <c r="FD476" s="67"/>
      <c r="FE476" s="67"/>
      <c r="FF476" s="67"/>
      <c r="FG476" s="67"/>
      <c r="FH476" s="67"/>
      <c r="FI476" s="67"/>
      <c r="FJ476" s="67"/>
      <c r="FK476" s="67"/>
      <c r="FL476" s="67"/>
      <c r="FM476" s="67"/>
      <c r="FN476" s="67"/>
      <c r="FO476" s="67"/>
      <c r="FP476" s="67"/>
      <c r="FQ476" s="67"/>
      <c r="FR476" s="67"/>
      <c r="FS476" s="67"/>
      <c r="FT476" s="67"/>
      <c r="FU476" s="67"/>
      <c r="FV476" s="67"/>
      <c r="FW476" s="67"/>
      <c r="FX476" s="67"/>
      <c r="FY476" s="110"/>
      <c r="FZ476" s="110"/>
      <c r="GA476" s="110"/>
      <c r="GB476" s="110"/>
      <c r="GC476" s="110"/>
      <c r="GD476" s="110"/>
      <c r="GE476" s="110"/>
      <c r="GF476" s="110"/>
      <c r="GG476" s="110"/>
      <c r="GH476" s="110"/>
      <c r="GI476" s="110"/>
      <c r="GJ476" s="110"/>
      <c r="GK476" s="110"/>
      <c r="GL476" s="110"/>
      <c r="GM476" s="110"/>
      <c r="GN476" s="110"/>
      <c r="GO476" s="110"/>
      <c r="GP476" s="110"/>
      <c r="GQ476" s="110"/>
      <c r="GR476" s="110"/>
      <c r="GS476" s="110"/>
      <c r="GT476" s="110"/>
      <c r="GU476" s="110"/>
      <c r="GV476" s="110"/>
      <c r="GW476" s="110"/>
      <c r="GX476" s="110"/>
      <c r="GY476" s="110"/>
      <c r="GZ476" s="110"/>
      <c r="HA476" s="110"/>
      <c r="HB476" s="110"/>
      <c r="HC476" s="110"/>
      <c r="HD476" s="110"/>
      <c r="HE476" s="110"/>
      <c r="HF476" s="110"/>
      <c r="HG476" s="110"/>
      <c r="HH476" s="110"/>
      <c r="HI476" s="110"/>
      <c r="HJ476" s="110"/>
      <c r="HK476" s="242"/>
      <c r="HL476" s="242"/>
      <c r="HM476" s="242"/>
      <c r="HN476" s="242"/>
      <c r="HO476" s="242"/>
      <c r="HP476" s="242"/>
      <c r="HQ476" s="242"/>
    </row>
    <row r="477" spans="1:225" x14ac:dyDescent="0.2">
      <c r="A477" s="241" t="s">
        <v>334</v>
      </c>
      <c r="B477" s="476" t="s">
        <v>966</v>
      </c>
      <c r="C477" s="326" t="s">
        <v>807</v>
      </c>
      <c r="D477" s="279" t="s">
        <v>335</v>
      </c>
      <c r="E477" s="228"/>
      <c r="F477" s="471">
        <v>55</v>
      </c>
      <c r="G477" s="495"/>
      <c r="H477" s="471">
        <v>1</v>
      </c>
      <c r="I477" s="471">
        <v>73</v>
      </c>
      <c r="J477" s="471">
        <v>184</v>
      </c>
      <c r="K477" s="471">
        <v>5</v>
      </c>
      <c r="L477" s="471">
        <v>4</v>
      </c>
      <c r="M477" s="471">
        <v>6</v>
      </c>
      <c r="N477" s="471">
        <v>2</v>
      </c>
      <c r="O477" s="471">
        <v>0</v>
      </c>
      <c r="P477" s="471">
        <v>1</v>
      </c>
      <c r="Q477" s="471">
        <v>0</v>
      </c>
      <c r="R477" s="471">
        <v>51</v>
      </c>
      <c r="S477" s="471">
        <v>156</v>
      </c>
      <c r="T477" s="471">
        <v>0</v>
      </c>
      <c r="U477" s="471">
        <v>0</v>
      </c>
      <c r="V477" s="471">
        <v>15</v>
      </c>
      <c r="W477" s="471">
        <v>7</v>
      </c>
      <c r="X477" s="471">
        <v>21</v>
      </c>
      <c r="Y477" s="471">
        <v>139</v>
      </c>
      <c r="Z477" s="471">
        <v>0</v>
      </c>
      <c r="AA477" s="471">
        <v>11</v>
      </c>
      <c r="AB477" s="496">
        <v>731</v>
      </c>
      <c r="AC477" s="488">
        <v>1</v>
      </c>
      <c r="AD477" s="488">
        <v>1</v>
      </c>
      <c r="AE477" s="471">
        <v>0</v>
      </c>
      <c r="AF477" s="471">
        <v>0</v>
      </c>
      <c r="AG477" s="471">
        <v>0</v>
      </c>
      <c r="AH477" s="471">
        <v>0</v>
      </c>
      <c r="AI477" s="471">
        <v>0</v>
      </c>
      <c r="AJ477" s="471">
        <v>0</v>
      </c>
      <c r="AK477" s="471">
        <v>0</v>
      </c>
      <c r="AL477" s="471">
        <v>0</v>
      </c>
      <c r="AM477" s="496">
        <v>0</v>
      </c>
      <c r="AN477" s="471">
        <v>0</v>
      </c>
      <c r="AO477" s="471">
        <v>0</v>
      </c>
      <c r="AP477" s="471">
        <v>0</v>
      </c>
      <c r="AQ477" s="471">
        <v>0</v>
      </c>
      <c r="AR477" s="471">
        <v>0</v>
      </c>
      <c r="AS477" s="471">
        <v>0</v>
      </c>
      <c r="AT477" s="471">
        <v>0</v>
      </c>
      <c r="AU477" s="471">
        <v>0</v>
      </c>
      <c r="AV477" s="496">
        <v>0</v>
      </c>
      <c r="AW477" s="471">
        <v>16</v>
      </c>
      <c r="AX477" s="471">
        <v>25</v>
      </c>
      <c r="AY477" s="471">
        <v>19</v>
      </c>
      <c r="AZ477" s="471">
        <v>3</v>
      </c>
      <c r="BA477" s="471">
        <v>5</v>
      </c>
      <c r="BB477" s="471">
        <v>0</v>
      </c>
      <c r="BC477" s="471">
        <v>0</v>
      </c>
      <c r="BD477" s="471">
        <v>0</v>
      </c>
      <c r="BE477" s="496">
        <v>68</v>
      </c>
      <c r="BF477" s="471">
        <v>12</v>
      </c>
      <c r="BG477" s="471">
        <v>18</v>
      </c>
      <c r="BH477" s="471">
        <v>15</v>
      </c>
      <c r="BI477" s="471">
        <v>3</v>
      </c>
      <c r="BJ477" s="471">
        <v>3</v>
      </c>
      <c r="BK477" s="471">
        <v>0</v>
      </c>
      <c r="BL477" s="471">
        <v>0</v>
      </c>
      <c r="BM477" s="471">
        <v>0</v>
      </c>
      <c r="BN477" s="496">
        <v>51</v>
      </c>
      <c r="BO477" s="471">
        <v>16</v>
      </c>
      <c r="BP477" s="471">
        <v>25</v>
      </c>
      <c r="BQ477" s="471">
        <v>19</v>
      </c>
      <c r="BR477" s="471">
        <v>3</v>
      </c>
      <c r="BS477" s="471">
        <v>5</v>
      </c>
      <c r="BT477" s="471">
        <v>0</v>
      </c>
      <c r="BU477" s="471">
        <v>0</v>
      </c>
      <c r="BV477" s="471">
        <v>0</v>
      </c>
      <c r="BW477" s="496">
        <v>68</v>
      </c>
      <c r="BX477" s="471">
        <v>12</v>
      </c>
      <c r="BY477" s="471">
        <v>18</v>
      </c>
      <c r="BZ477" s="471">
        <v>15</v>
      </c>
      <c r="CA477" s="471">
        <v>3</v>
      </c>
      <c r="CB477" s="471">
        <v>3</v>
      </c>
      <c r="CC477" s="471">
        <v>0</v>
      </c>
      <c r="CD477" s="471">
        <v>0</v>
      </c>
      <c r="CE477" s="471">
        <v>0</v>
      </c>
      <c r="CF477" s="496">
        <v>51</v>
      </c>
      <c r="CG477" s="33"/>
      <c r="CH477" s="33"/>
      <c r="CI477" s="33"/>
      <c r="CJ477" s="110"/>
      <c r="CK477" s="110"/>
      <c r="CL477" s="110"/>
      <c r="CM477" s="110"/>
      <c r="CN477" s="110"/>
      <c r="CO477" s="67"/>
      <c r="CP477" s="67"/>
      <c r="CQ477" s="67"/>
      <c r="CR477" s="67"/>
      <c r="CS477" s="67"/>
      <c r="CT477" s="67"/>
      <c r="CU477" s="67"/>
      <c r="CV477" s="67"/>
      <c r="CW477" s="67"/>
      <c r="CX477" s="67"/>
      <c r="CY477" s="67"/>
      <c r="CZ477" s="67"/>
      <c r="DA477" s="67"/>
      <c r="DB477" s="67"/>
      <c r="DC477" s="67"/>
      <c r="DD477" s="67"/>
      <c r="DE477" s="67"/>
      <c r="DF477" s="67"/>
      <c r="DG477" s="67"/>
      <c r="DH477" s="67"/>
      <c r="DI477" s="67"/>
      <c r="DJ477" s="67"/>
      <c r="DK477" s="67"/>
      <c r="DL477" s="67"/>
      <c r="DM477" s="67"/>
      <c r="DN477" s="67"/>
      <c r="DO477" s="67"/>
      <c r="DP477" s="67"/>
      <c r="DQ477" s="67"/>
      <c r="DR477" s="67"/>
      <c r="DS477" s="67"/>
      <c r="DT477" s="67"/>
      <c r="DU477" s="67"/>
      <c r="DV477" s="67"/>
      <c r="DW477" s="67"/>
      <c r="DX477" s="67"/>
      <c r="DY477" s="67"/>
      <c r="DZ477" s="67"/>
      <c r="EA477" s="67"/>
      <c r="EB477" s="67"/>
      <c r="EC477" s="67"/>
      <c r="ED477" s="67"/>
      <c r="EE477" s="67"/>
      <c r="EF477" s="67"/>
      <c r="EG477" s="67"/>
      <c r="EH477" s="67"/>
      <c r="EI477" s="67"/>
      <c r="EJ477" s="67"/>
      <c r="EK477" s="67"/>
      <c r="EL477" s="67"/>
      <c r="EM477" s="67"/>
      <c r="EN477" s="67"/>
      <c r="EO477" s="67"/>
      <c r="EP477" s="67"/>
      <c r="EQ477" s="67"/>
      <c r="ER477" s="67"/>
      <c r="ES477" s="67"/>
      <c r="ET477" s="67"/>
      <c r="EU477" s="67"/>
      <c r="EV477" s="67"/>
      <c r="EW477" s="67"/>
      <c r="EX477" s="67"/>
      <c r="EY477" s="67"/>
      <c r="EZ477" s="67"/>
      <c r="FA477" s="67"/>
      <c r="FB477" s="67"/>
      <c r="FC477" s="67"/>
      <c r="FD477" s="67"/>
      <c r="FE477" s="67"/>
      <c r="FF477" s="67"/>
      <c r="FG477" s="67"/>
      <c r="FH477" s="67"/>
      <c r="FI477" s="67"/>
      <c r="FJ477" s="67"/>
      <c r="FK477" s="67"/>
      <c r="FL477" s="67"/>
      <c r="FM477" s="67"/>
      <c r="FN477" s="67"/>
      <c r="FO477" s="67"/>
      <c r="FP477" s="67"/>
      <c r="FQ477" s="67"/>
      <c r="FR477" s="67"/>
      <c r="FS477" s="67"/>
      <c r="FT477" s="67"/>
      <c r="FU477" s="67"/>
      <c r="FV477" s="67"/>
      <c r="FW477" s="67"/>
      <c r="FX477" s="67"/>
      <c r="FY477" s="110"/>
      <c r="FZ477" s="110"/>
      <c r="GA477" s="110"/>
      <c r="GB477" s="110"/>
      <c r="GC477" s="110"/>
      <c r="GD477" s="110"/>
      <c r="GE477" s="110"/>
      <c r="GF477" s="110"/>
      <c r="GG477" s="110"/>
      <c r="GH477" s="110"/>
      <c r="GI477" s="110"/>
      <c r="GJ477" s="110"/>
      <c r="GK477" s="110"/>
      <c r="GL477" s="110"/>
      <c r="GM477" s="110"/>
      <c r="GN477" s="110"/>
      <c r="GO477" s="110"/>
      <c r="GP477" s="110"/>
      <c r="GQ477" s="110"/>
      <c r="GR477" s="110"/>
      <c r="GS477" s="110"/>
      <c r="GT477" s="110"/>
      <c r="GU477" s="110"/>
      <c r="GV477" s="110"/>
      <c r="GW477" s="110"/>
      <c r="GX477" s="110"/>
      <c r="GY477" s="110"/>
      <c r="GZ477" s="110"/>
      <c r="HA477" s="110"/>
      <c r="HB477" s="110"/>
      <c r="HC477" s="110"/>
      <c r="HD477" s="110"/>
      <c r="HE477" s="110"/>
      <c r="HF477" s="110"/>
      <c r="HG477" s="110"/>
      <c r="HH477" s="110"/>
      <c r="HI477" s="110"/>
      <c r="HJ477" s="110"/>
      <c r="HK477" s="242"/>
      <c r="HL477" s="242"/>
      <c r="HM477" s="242"/>
      <c r="HN477" s="242"/>
      <c r="HO477" s="242"/>
      <c r="HP477" s="242"/>
      <c r="HQ477" s="242"/>
    </row>
    <row r="478" spans="1:225" x14ac:dyDescent="0.2">
      <c r="A478" s="241" t="s">
        <v>336</v>
      </c>
      <c r="B478" s="476" t="s">
        <v>967</v>
      </c>
      <c r="C478" s="326" t="s">
        <v>786</v>
      </c>
      <c r="D478" s="279" t="s">
        <v>337</v>
      </c>
      <c r="E478" s="228"/>
      <c r="F478" s="471">
        <v>44</v>
      </c>
      <c r="G478" s="495"/>
      <c r="H478" s="471">
        <v>6</v>
      </c>
      <c r="I478" s="471">
        <v>55</v>
      </c>
      <c r="J478" s="471">
        <v>177</v>
      </c>
      <c r="K478" s="471">
        <v>9</v>
      </c>
      <c r="L478" s="471">
        <v>3</v>
      </c>
      <c r="M478" s="471">
        <v>6</v>
      </c>
      <c r="N478" s="471">
        <v>0</v>
      </c>
      <c r="O478" s="471">
        <v>1</v>
      </c>
      <c r="P478" s="471">
        <v>0</v>
      </c>
      <c r="Q478" s="471">
        <v>89</v>
      </c>
      <c r="R478" s="471">
        <v>1974</v>
      </c>
      <c r="S478" s="471">
        <v>69</v>
      </c>
      <c r="T478" s="471">
        <v>51</v>
      </c>
      <c r="U478" s="471">
        <v>0</v>
      </c>
      <c r="V478" s="471">
        <v>15</v>
      </c>
      <c r="W478" s="471">
        <v>7</v>
      </c>
      <c r="X478" s="471">
        <v>8</v>
      </c>
      <c r="Y478" s="471">
        <v>117</v>
      </c>
      <c r="Z478" s="471">
        <v>0</v>
      </c>
      <c r="AA478" s="471">
        <v>7</v>
      </c>
      <c r="AB478" s="496">
        <v>2638</v>
      </c>
      <c r="AC478" s="488">
        <v>1</v>
      </c>
      <c r="AD478" s="488">
        <v>1</v>
      </c>
      <c r="AE478" s="471">
        <v>613</v>
      </c>
      <c r="AF478" s="471">
        <v>101</v>
      </c>
      <c r="AG478" s="471">
        <v>13</v>
      </c>
      <c r="AH478" s="471">
        <v>11</v>
      </c>
      <c r="AI478" s="471">
        <v>282</v>
      </c>
      <c r="AJ478" s="471">
        <v>46</v>
      </c>
      <c r="AK478" s="471">
        <v>2</v>
      </c>
      <c r="AL478" s="471">
        <v>23</v>
      </c>
      <c r="AM478" s="496">
        <v>1091</v>
      </c>
      <c r="AN478" s="471">
        <v>79</v>
      </c>
      <c r="AO478" s="471">
        <v>1</v>
      </c>
      <c r="AP478" s="471">
        <v>1</v>
      </c>
      <c r="AQ478" s="471">
        <v>0</v>
      </c>
      <c r="AR478" s="471">
        <v>1</v>
      </c>
      <c r="AS478" s="471">
        <v>2</v>
      </c>
      <c r="AT478" s="471">
        <v>0</v>
      </c>
      <c r="AU478" s="471">
        <v>5</v>
      </c>
      <c r="AV478" s="496">
        <v>89</v>
      </c>
      <c r="AW478" s="471">
        <v>1468</v>
      </c>
      <c r="AX478" s="471">
        <v>358</v>
      </c>
      <c r="AY478" s="471">
        <v>121</v>
      </c>
      <c r="AZ478" s="471">
        <v>26</v>
      </c>
      <c r="BA478" s="471">
        <v>42</v>
      </c>
      <c r="BB478" s="471">
        <v>2</v>
      </c>
      <c r="BC478" s="471">
        <v>3</v>
      </c>
      <c r="BD478" s="471">
        <v>0</v>
      </c>
      <c r="BE478" s="496">
        <v>2020</v>
      </c>
      <c r="BF478" s="471">
        <v>1417</v>
      </c>
      <c r="BG478" s="471">
        <v>216</v>
      </c>
      <c r="BH478" s="471">
        <v>93</v>
      </c>
      <c r="BI478" s="471">
        <v>35</v>
      </c>
      <c r="BJ478" s="471">
        <v>146</v>
      </c>
      <c r="BK478" s="471">
        <v>48</v>
      </c>
      <c r="BL478" s="471">
        <v>2</v>
      </c>
      <c r="BM478" s="471">
        <v>17</v>
      </c>
      <c r="BN478" s="496">
        <v>1974</v>
      </c>
      <c r="BO478" s="471">
        <v>2081</v>
      </c>
      <c r="BP478" s="471">
        <v>459</v>
      </c>
      <c r="BQ478" s="471">
        <v>134</v>
      </c>
      <c r="BR478" s="471">
        <v>37</v>
      </c>
      <c r="BS478" s="471">
        <v>324</v>
      </c>
      <c r="BT478" s="471">
        <v>48</v>
      </c>
      <c r="BU478" s="471">
        <v>5</v>
      </c>
      <c r="BV478" s="471">
        <v>23</v>
      </c>
      <c r="BW478" s="496">
        <v>3111</v>
      </c>
      <c r="BX478" s="471">
        <v>1496</v>
      </c>
      <c r="BY478" s="471">
        <v>217</v>
      </c>
      <c r="BZ478" s="471">
        <v>94</v>
      </c>
      <c r="CA478" s="471">
        <v>35</v>
      </c>
      <c r="CB478" s="471">
        <v>147</v>
      </c>
      <c r="CC478" s="471">
        <v>50</v>
      </c>
      <c r="CD478" s="471">
        <v>2</v>
      </c>
      <c r="CE478" s="471">
        <v>22</v>
      </c>
      <c r="CF478" s="496">
        <v>2063</v>
      </c>
      <c r="CG478" s="33"/>
      <c r="CH478" s="33"/>
      <c r="CI478" s="33"/>
      <c r="CJ478" s="110"/>
      <c r="CK478" s="110"/>
      <c r="CL478" s="110"/>
      <c r="CM478" s="110"/>
      <c r="CN478" s="110"/>
      <c r="CO478" s="67"/>
      <c r="CP478" s="67"/>
      <c r="CQ478" s="67"/>
      <c r="CR478" s="67"/>
      <c r="CS478" s="67"/>
      <c r="CT478" s="67"/>
      <c r="CU478" s="67"/>
      <c r="CV478" s="67"/>
      <c r="CW478" s="67"/>
      <c r="CX478" s="67"/>
      <c r="CY478" s="67"/>
      <c r="CZ478" s="67"/>
      <c r="DA478" s="67"/>
      <c r="DB478" s="67"/>
      <c r="DC478" s="67"/>
      <c r="DD478" s="67"/>
      <c r="DE478" s="67"/>
      <c r="DF478" s="67"/>
      <c r="DG478" s="67"/>
      <c r="DH478" s="67"/>
      <c r="DI478" s="67"/>
      <c r="DJ478" s="67"/>
      <c r="DK478" s="67"/>
      <c r="DL478" s="67"/>
      <c r="DM478" s="67"/>
      <c r="DN478" s="67"/>
      <c r="DO478" s="67"/>
      <c r="DP478" s="67"/>
      <c r="DQ478" s="67"/>
      <c r="DR478" s="67"/>
      <c r="DS478" s="67"/>
      <c r="DT478" s="67"/>
      <c r="DU478" s="67"/>
      <c r="DV478" s="67"/>
      <c r="DW478" s="67"/>
      <c r="DX478" s="67"/>
      <c r="DY478" s="67"/>
      <c r="DZ478" s="67"/>
      <c r="EA478" s="67"/>
      <c r="EB478" s="67"/>
      <c r="EC478" s="67"/>
      <c r="ED478" s="67"/>
      <c r="EE478" s="67"/>
      <c r="EF478" s="67"/>
      <c r="EG478" s="67"/>
      <c r="EH478" s="67"/>
      <c r="EI478" s="67"/>
      <c r="EJ478" s="67"/>
      <c r="EK478" s="67"/>
      <c r="EL478" s="67"/>
      <c r="EM478" s="67"/>
      <c r="EN478" s="67"/>
      <c r="EO478" s="67"/>
      <c r="EP478" s="67"/>
      <c r="EQ478" s="67"/>
      <c r="ER478" s="67"/>
      <c r="ES478" s="67"/>
      <c r="ET478" s="67"/>
      <c r="EU478" s="67"/>
      <c r="EV478" s="67"/>
      <c r="EW478" s="67"/>
      <c r="EX478" s="67"/>
      <c r="EY478" s="67"/>
      <c r="EZ478" s="67"/>
      <c r="FA478" s="67"/>
      <c r="FB478" s="67"/>
      <c r="FC478" s="67"/>
      <c r="FD478" s="67"/>
      <c r="FE478" s="67"/>
      <c r="FF478" s="67"/>
      <c r="FG478" s="67"/>
      <c r="FH478" s="67"/>
      <c r="FI478" s="67"/>
      <c r="FJ478" s="67"/>
      <c r="FK478" s="67"/>
      <c r="FL478" s="67"/>
      <c r="FM478" s="67"/>
      <c r="FN478" s="67"/>
      <c r="FO478" s="67"/>
      <c r="FP478" s="67"/>
      <c r="FQ478" s="67"/>
      <c r="FR478" s="67"/>
      <c r="FS478" s="67"/>
      <c r="FT478" s="67"/>
      <c r="FU478" s="67"/>
      <c r="FV478" s="67"/>
      <c r="FW478" s="67"/>
      <c r="FX478" s="67"/>
      <c r="FY478" s="110"/>
      <c r="FZ478" s="110"/>
      <c r="GA478" s="110"/>
      <c r="GB478" s="110"/>
      <c r="GC478" s="110"/>
      <c r="GD478" s="110"/>
      <c r="GE478" s="110"/>
      <c r="GF478" s="110"/>
      <c r="GG478" s="110"/>
      <c r="GH478" s="110"/>
      <c r="GI478" s="110"/>
      <c r="GJ478" s="110"/>
      <c r="GK478" s="110"/>
      <c r="GL478" s="110"/>
      <c r="GM478" s="110"/>
      <c r="GN478" s="110"/>
      <c r="GO478" s="110"/>
      <c r="GP478" s="110"/>
      <c r="GQ478" s="110"/>
      <c r="GR478" s="110"/>
      <c r="GS478" s="110"/>
      <c r="GT478" s="110"/>
      <c r="GU478" s="110"/>
      <c r="GV478" s="110"/>
      <c r="GW478" s="110"/>
      <c r="GX478" s="110"/>
      <c r="GY478" s="110"/>
      <c r="GZ478" s="110"/>
      <c r="HA478" s="110"/>
      <c r="HB478" s="110"/>
      <c r="HC478" s="110"/>
      <c r="HD478" s="110"/>
      <c r="HE478" s="110"/>
      <c r="HF478" s="110"/>
      <c r="HG478" s="110"/>
      <c r="HH478" s="110"/>
      <c r="HI478" s="110"/>
      <c r="HJ478" s="110"/>
      <c r="HK478" s="242"/>
      <c r="HL478" s="242"/>
      <c r="HM478" s="242"/>
      <c r="HN478" s="242"/>
      <c r="HO478" s="242"/>
      <c r="HP478" s="242"/>
      <c r="HQ478" s="242"/>
    </row>
    <row r="479" spans="1:225" x14ac:dyDescent="0.2">
      <c r="A479" s="241" t="s">
        <v>338</v>
      </c>
      <c r="B479" s="476" t="s">
        <v>968</v>
      </c>
      <c r="C479" s="326" t="s">
        <v>784</v>
      </c>
      <c r="D479" s="279" t="s">
        <v>339</v>
      </c>
      <c r="E479" s="228"/>
      <c r="F479" s="471">
        <v>673</v>
      </c>
      <c r="G479" s="495"/>
      <c r="H479" s="471">
        <v>19</v>
      </c>
      <c r="I479" s="471">
        <v>240</v>
      </c>
      <c r="J479" s="471">
        <v>1238</v>
      </c>
      <c r="K479" s="471">
        <v>284</v>
      </c>
      <c r="L479" s="471">
        <v>9</v>
      </c>
      <c r="M479" s="471">
        <v>16</v>
      </c>
      <c r="N479" s="471">
        <v>5</v>
      </c>
      <c r="O479" s="471">
        <v>1</v>
      </c>
      <c r="P479" s="471">
        <v>36</v>
      </c>
      <c r="Q479" s="471">
        <v>430</v>
      </c>
      <c r="R479" s="471">
        <v>9761</v>
      </c>
      <c r="S479" s="471">
        <v>0</v>
      </c>
      <c r="T479" s="471">
        <v>0</v>
      </c>
      <c r="U479" s="471">
        <v>51</v>
      </c>
      <c r="V479" s="471">
        <v>0</v>
      </c>
      <c r="W479" s="471">
        <v>135</v>
      </c>
      <c r="X479" s="471">
        <v>1</v>
      </c>
      <c r="Y479" s="471">
        <v>1511</v>
      </c>
      <c r="Z479" s="471">
        <v>0</v>
      </c>
      <c r="AA479" s="471">
        <v>4</v>
      </c>
      <c r="AB479" s="496">
        <v>14414</v>
      </c>
      <c r="AC479" s="488">
        <v>2</v>
      </c>
      <c r="AD479" s="488">
        <v>2</v>
      </c>
      <c r="AE479" s="471">
        <v>47</v>
      </c>
      <c r="AF479" s="471">
        <v>222</v>
      </c>
      <c r="AG479" s="471">
        <v>114</v>
      </c>
      <c r="AH479" s="471">
        <v>50</v>
      </c>
      <c r="AI479" s="471">
        <v>0</v>
      </c>
      <c r="AJ479" s="471">
        <v>0</v>
      </c>
      <c r="AK479" s="471">
        <v>0</v>
      </c>
      <c r="AL479" s="471">
        <v>10</v>
      </c>
      <c r="AM479" s="496">
        <v>443</v>
      </c>
      <c r="AN479" s="471">
        <v>48</v>
      </c>
      <c r="AO479" s="471">
        <v>208</v>
      </c>
      <c r="AP479" s="471">
        <v>114</v>
      </c>
      <c r="AQ479" s="471">
        <v>50</v>
      </c>
      <c r="AR479" s="471">
        <v>0</v>
      </c>
      <c r="AS479" s="471">
        <v>0</v>
      </c>
      <c r="AT479" s="471">
        <v>0</v>
      </c>
      <c r="AU479" s="471">
        <v>10</v>
      </c>
      <c r="AV479" s="496">
        <v>430</v>
      </c>
      <c r="AW479" s="471">
        <v>5681</v>
      </c>
      <c r="AX479" s="471">
        <v>3221</v>
      </c>
      <c r="AY479" s="471">
        <v>828</v>
      </c>
      <c r="AZ479" s="471">
        <v>229</v>
      </c>
      <c r="BA479" s="471">
        <v>32</v>
      </c>
      <c r="BB479" s="471">
        <v>6</v>
      </c>
      <c r="BC479" s="471">
        <v>4</v>
      </c>
      <c r="BD479" s="471">
        <v>0</v>
      </c>
      <c r="BE479" s="496">
        <v>10001</v>
      </c>
      <c r="BF479" s="471">
        <v>5462</v>
      </c>
      <c r="BG479" s="471">
        <v>3273</v>
      </c>
      <c r="BH479" s="471">
        <v>781</v>
      </c>
      <c r="BI479" s="471">
        <v>206</v>
      </c>
      <c r="BJ479" s="471">
        <v>29</v>
      </c>
      <c r="BK479" s="471">
        <v>6</v>
      </c>
      <c r="BL479" s="471">
        <v>4</v>
      </c>
      <c r="BM479" s="471">
        <v>0</v>
      </c>
      <c r="BN479" s="496">
        <v>9761</v>
      </c>
      <c r="BO479" s="471">
        <v>5728</v>
      </c>
      <c r="BP479" s="471">
        <v>3443</v>
      </c>
      <c r="BQ479" s="471">
        <v>942</v>
      </c>
      <c r="BR479" s="471">
        <v>279</v>
      </c>
      <c r="BS479" s="471">
        <v>32</v>
      </c>
      <c r="BT479" s="471">
        <v>6</v>
      </c>
      <c r="BU479" s="471">
        <v>4</v>
      </c>
      <c r="BV479" s="471">
        <v>10</v>
      </c>
      <c r="BW479" s="496">
        <v>10444</v>
      </c>
      <c r="BX479" s="471">
        <v>5510</v>
      </c>
      <c r="BY479" s="471">
        <v>3481</v>
      </c>
      <c r="BZ479" s="471">
        <v>895</v>
      </c>
      <c r="CA479" s="471">
        <v>256</v>
      </c>
      <c r="CB479" s="471">
        <v>29</v>
      </c>
      <c r="CC479" s="471">
        <v>6</v>
      </c>
      <c r="CD479" s="471">
        <v>4</v>
      </c>
      <c r="CE479" s="471">
        <v>10</v>
      </c>
      <c r="CF479" s="496">
        <v>10191</v>
      </c>
      <c r="CG479" s="33"/>
      <c r="CH479" s="33"/>
      <c r="CI479" s="33"/>
      <c r="CJ479" s="110"/>
      <c r="CK479" s="110"/>
      <c r="CL479" s="110"/>
      <c r="CM479" s="110"/>
      <c r="CN479" s="110"/>
      <c r="CO479" s="67"/>
      <c r="CP479" s="67"/>
      <c r="CQ479" s="67"/>
      <c r="CR479" s="67"/>
      <c r="CS479" s="67"/>
      <c r="CT479" s="67"/>
      <c r="CU479" s="67"/>
      <c r="CV479" s="67"/>
      <c r="CW479" s="67"/>
      <c r="CX479" s="67"/>
      <c r="CY479" s="67"/>
      <c r="CZ479" s="67"/>
      <c r="DA479" s="67"/>
      <c r="DB479" s="67"/>
      <c r="DC479" s="67"/>
      <c r="DD479" s="67"/>
      <c r="DE479" s="67"/>
      <c r="DF479" s="67"/>
      <c r="DG479" s="67"/>
      <c r="DH479" s="67"/>
      <c r="DI479" s="67"/>
      <c r="DJ479" s="67"/>
      <c r="DK479" s="67"/>
      <c r="DL479" s="67"/>
      <c r="DM479" s="67"/>
      <c r="DN479" s="67"/>
      <c r="DO479" s="67"/>
      <c r="DP479" s="67"/>
      <c r="DQ479" s="67"/>
      <c r="DR479" s="67"/>
      <c r="DS479" s="67"/>
      <c r="DT479" s="67"/>
      <c r="DU479" s="67"/>
      <c r="DV479" s="67"/>
      <c r="DW479" s="67"/>
      <c r="DX479" s="67"/>
      <c r="DY479" s="67"/>
      <c r="DZ479" s="67"/>
      <c r="EA479" s="67"/>
      <c r="EB479" s="67"/>
      <c r="EC479" s="67"/>
      <c r="ED479" s="67"/>
      <c r="EE479" s="67"/>
      <c r="EF479" s="67"/>
      <c r="EG479" s="67"/>
      <c r="EH479" s="67"/>
      <c r="EI479" s="67"/>
      <c r="EJ479" s="67"/>
      <c r="EK479" s="67"/>
      <c r="EL479" s="67"/>
      <c r="EM479" s="67"/>
      <c r="EN479" s="67"/>
      <c r="EO479" s="67"/>
      <c r="EP479" s="67"/>
      <c r="EQ479" s="67"/>
      <c r="ER479" s="67"/>
      <c r="ES479" s="67"/>
      <c r="ET479" s="67"/>
      <c r="EU479" s="67"/>
      <c r="EV479" s="67"/>
      <c r="EW479" s="67"/>
      <c r="EX479" s="67"/>
      <c r="EY479" s="67"/>
      <c r="EZ479" s="67"/>
      <c r="FA479" s="67"/>
      <c r="FB479" s="67"/>
      <c r="FC479" s="67"/>
      <c r="FD479" s="67"/>
      <c r="FE479" s="67"/>
      <c r="FF479" s="67"/>
      <c r="FG479" s="67"/>
      <c r="FH479" s="67"/>
      <c r="FI479" s="67"/>
      <c r="FJ479" s="67"/>
      <c r="FK479" s="67"/>
      <c r="FL479" s="67"/>
      <c r="FM479" s="67"/>
      <c r="FN479" s="67"/>
      <c r="FO479" s="67"/>
      <c r="FP479" s="67"/>
      <c r="FQ479" s="67"/>
      <c r="FR479" s="67"/>
      <c r="FS479" s="67"/>
      <c r="FT479" s="67"/>
      <c r="FU479" s="67"/>
      <c r="FV479" s="67"/>
      <c r="FW479" s="67"/>
      <c r="FX479" s="67"/>
      <c r="FY479" s="110"/>
      <c r="FZ479" s="110"/>
      <c r="GA479" s="110"/>
      <c r="GB479" s="110"/>
      <c r="GC479" s="110"/>
      <c r="GD479" s="110"/>
      <c r="GE479" s="110"/>
      <c r="GF479" s="110"/>
      <c r="GG479" s="110"/>
      <c r="GH479" s="110"/>
      <c r="GI479" s="110"/>
      <c r="GJ479" s="110"/>
      <c r="GK479" s="110"/>
      <c r="GL479" s="110"/>
      <c r="GM479" s="110"/>
      <c r="GN479" s="110"/>
      <c r="GO479" s="110"/>
      <c r="GP479" s="110"/>
      <c r="GQ479" s="110"/>
      <c r="GR479" s="110"/>
      <c r="GS479" s="110"/>
      <c r="GT479" s="110"/>
      <c r="GU479" s="110"/>
      <c r="GV479" s="110"/>
      <c r="GW479" s="110"/>
      <c r="GX479" s="110"/>
      <c r="GY479" s="110"/>
      <c r="GZ479" s="110"/>
      <c r="HA479" s="110"/>
      <c r="HB479" s="110"/>
      <c r="HC479" s="110"/>
      <c r="HD479" s="110"/>
      <c r="HE479" s="110"/>
      <c r="HF479" s="110"/>
      <c r="HG479" s="110"/>
      <c r="HH479" s="110"/>
      <c r="HI479" s="110"/>
      <c r="HJ479" s="110"/>
      <c r="HK479" s="242"/>
      <c r="HL479" s="242"/>
      <c r="HM479" s="242"/>
      <c r="HN479" s="242"/>
      <c r="HO479" s="242"/>
      <c r="HP479" s="242"/>
      <c r="HQ479" s="242"/>
    </row>
    <row r="480" spans="1:225" x14ac:dyDescent="0.2">
      <c r="A480" s="241" t="s">
        <v>340</v>
      </c>
      <c r="B480" s="476" t="s">
        <v>969</v>
      </c>
      <c r="C480" s="326" t="s">
        <v>626</v>
      </c>
      <c r="D480" s="279" t="s">
        <v>970</v>
      </c>
      <c r="E480" s="228"/>
      <c r="F480" s="471">
        <v>19</v>
      </c>
      <c r="G480" s="495"/>
      <c r="H480" s="471">
        <v>8</v>
      </c>
      <c r="I480" s="471">
        <v>78</v>
      </c>
      <c r="J480" s="471">
        <v>343</v>
      </c>
      <c r="K480" s="471">
        <v>4</v>
      </c>
      <c r="L480" s="471">
        <v>2</v>
      </c>
      <c r="M480" s="471">
        <v>22</v>
      </c>
      <c r="N480" s="471">
        <v>3</v>
      </c>
      <c r="O480" s="471">
        <v>0</v>
      </c>
      <c r="P480" s="471">
        <v>4</v>
      </c>
      <c r="Q480" s="471">
        <v>319</v>
      </c>
      <c r="R480" s="471">
        <v>974</v>
      </c>
      <c r="S480" s="471">
        <v>0</v>
      </c>
      <c r="T480" s="471">
        <v>0</v>
      </c>
      <c r="U480" s="471">
        <v>1</v>
      </c>
      <c r="V480" s="471">
        <v>5</v>
      </c>
      <c r="W480" s="471">
        <v>8</v>
      </c>
      <c r="X480" s="471">
        <v>3</v>
      </c>
      <c r="Y480" s="471">
        <v>186</v>
      </c>
      <c r="Z480" s="471">
        <v>0</v>
      </c>
      <c r="AA480" s="471">
        <v>6</v>
      </c>
      <c r="AB480" s="496">
        <v>1985</v>
      </c>
      <c r="AC480" s="488">
        <v>1</v>
      </c>
      <c r="AD480" s="488">
        <v>1</v>
      </c>
      <c r="AE480" s="471">
        <v>50</v>
      </c>
      <c r="AF480" s="471">
        <v>1</v>
      </c>
      <c r="AG480" s="471">
        <v>268</v>
      </c>
      <c r="AH480" s="471">
        <v>0</v>
      </c>
      <c r="AI480" s="471">
        <v>0</v>
      </c>
      <c r="AJ480" s="471">
        <v>0</v>
      </c>
      <c r="AK480" s="471">
        <v>0</v>
      </c>
      <c r="AL480" s="471">
        <v>0</v>
      </c>
      <c r="AM480" s="496">
        <v>319</v>
      </c>
      <c r="AN480" s="471">
        <v>50</v>
      </c>
      <c r="AO480" s="471">
        <v>1</v>
      </c>
      <c r="AP480" s="471">
        <v>268</v>
      </c>
      <c r="AQ480" s="471">
        <v>0</v>
      </c>
      <c r="AR480" s="471">
        <v>0</v>
      </c>
      <c r="AS480" s="471">
        <v>0</v>
      </c>
      <c r="AT480" s="471">
        <v>0</v>
      </c>
      <c r="AU480" s="471">
        <v>0</v>
      </c>
      <c r="AV480" s="496">
        <v>319</v>
      </c>
      <c r="AW480" s="471">
        <v>771</v>
      </c>
      <c r="AX480" s="471">
        <v>357</v>
      </c>
      <c r="AY480" s="471">
        <v>141</v>
      </c>
      <c r="AZ480" s="471">
        <v>20</v>
      </c>
      <c r="BA480" s="471">
        <v>11</v>
      </c>
      <c r="BB480" s="471">
        <v>0</v>
      </c>
      <c r="BC480" s="471">
        <v>0</v>
      </c>
      <c r="BD480" s="471">
        <v>0</v>
      </c>
      <c r="BE480" s="496">
        <v>1300</v>
      </c>
      <c r="BF480" s="471">
        <v>567</v>
      </c>
      <c r="BG480" s="471">
        <v>277</v>
      </c>
      <c r="BH480" s="471">
        <v>106</v>
      </c>
      <c r="BI480" s="471">
        <v>17</v>
      </c>
      <c r="BJ480" s="471">
        <v>6</v>
      </c>
      <c r="BK480" s="471">
        <v>0</v>
      </c>
      <c r="BL480" s="471">
        <v>1</v>
      </c>
      <c r="BM480" s="471">
        <v>0</v>
      </c>
      <c r="BN480" s="496">
        <v>974</v>
      </c>
      <c r="BO480" s="471">
        <v>821</v>
      </c>
      <c r="BP480" s="471">
        <v>358</v>
      </c>
      <c r="BQ480" s="471">
        <v>409</v>
      </c>
      <c r="BR480" s="471">
        <v>20</v>
      </c>
      <c r="BS480" s="471">
        <v>11</v>
      </c>
      <c r="BT480" s="471">
        <v>0</v>
      </c>
      <c r="BU480" s="471">
        <v>0</v>
      </c>
      <c r="BV480" s="471">
        <v>0</v>
      </c>
      <c r="BW480" s="496">
        <v>1619</v>
      </c>
      <c r="BX480" s="471">
        <v>617</v>
      </c>
      <c r="BY480" s="471">
        <v>278</v>
      </c>
      <c r="BZ480" s="471">
        <v>374</v>
      </c>
      <c r="CA480" s="471">
        <v>17</v>
      </c>
      <c r="CB480" s="471">
        <v>6</v>
      </c>
      <c r="CC480" s="471">
        <v>0</v>
      </c>
      <c r="CD480" s="471">
        <v>1</v>
      </c>
      <c r="CE480" s="471">
        <v>0</v>
      </c>
      <c r="CF480" s="496">
        <v>1293</v>
      </c>
      <c r="CG480" s="33"/>
      <c r="CH480" s="33"/>
      <c r="CI480" s="33"/>
      <c r="CJ480" s="110"/>
      <c r="CK480" s="110"/>
      <c r="CL480" s="110"/>
      <c r="CM480" s="110"/>
      <c r="CN480" s="110"/>
      <c r="CO480" s="67"/>
      <c r="CP480" s="67"/>
      <c r="CQ480" s="67"/>
      <c r="CR480" s="67"/>
      <c r="CS480" s="67"/>
      <c r="CT480" s="67"/>
      <c r="CU480" s="67"/>
      <c r="CV480" s="67"/>
      <c r="CW480" s="67"/>
      <c r="CX480" s="67"/>
      <c r="CY480" s="67"/>
      <c r="CZ480" s="67"/>
      <c r="DA480" s="67"/>
      <c r="DB480" s="67"/>
      <c r="DC480" s="67"/>
      <c r="DD480" s="67"/>
      <c r="DE480" s="67"/>
      <c r="DF480" s="67"/>
      <c r="DG480" s="67"/>
      <c r="DH480" s="67"/>
      <c r="DI480" s="67"/>
      <c r="DJ480" s="67"/>
      <c r="DK480" s="67"/>
      <c r="DL480" s="67"/>
      <c r="DM480" s="67"/>
      <c r="DN480" s="67"/>
      <c r="DO480" s="67"/>
      <c r="DP480" s="67"/>
      <c r="DQ480" s="67"/>
      <c r="DR480" s="67"/>
      <c r="DS480" s="67"/>
      <c r="DT480" s="67"/>
      <c r="DU480" s="67"/>
      <c r="DV480" s="67"/>
      <c r="DW480" s="67"/>
      <c r="DX480" s="67"/>
      <c r="DY480" s="67"/>
      <c r="DZ480" s="67"/>
      <c r="EA480" s="67"/>
      <c r="EB480" s="67"/>
      <c r="EC480" s="67"/>
      <c r="ED480" s="67"/>
      <c r="EE480" s="67"/>
      <c r="EF480" s="67"/>
      <c r="EG480" s="67"/>
      <c r="EH480" s="67"/>
      <c r="EI480" s="67"/>
      <c r="EJ480" s="67"/>
      <c r="EK480" s="67"/>
      <c r="EL480" s="67"/>
      <c r="EM480" s="67"/>
      <c r="EN480" s="67"/>
      <c r="EO480" s="67"/>
      <c r="EP480" s="67"/>
      <c r="EQ480" s="67"/>
      <c r="ER480" s="67"/>
      <c r="ES480" s="67"/>
      <c r="ET480" s="67"/>
      <c r="EU480" s="67"/>
      <c r="EV480" s="67"/>
      <c r="EW480" s="67"/>
      <c r="EX480" s="67"/>
      <c r="EY480" s="67"/>
      <c r="EZ480" s="67"/>
      <c r="FA480" s="67"/>
      <c r="FB480" s="67"/>
      <c r="FC480" s="67"/>
      <c r="FD480" s="67"/>
      <c r="FE480" s="67"/>
      <c r="FF480" s="67"/>
      <c r="FG480" s="67"/>
      <c r="FH480" s="67"/>
      <c r="FI480" s="67"/>
      <c r="FJ480" s="67"/>
      <c r="FK480" s="67"/>
      <c r="FL480" s="67"/>
      <c r="FM480" s="67"/>
      <c r="FN480" s="67"/>
      <c r="FO480" s="67"/>
      <c r="FP480" s="67"/>
      <c r="FQ480" s="67"/>
      <c r="FR480" s="67"/>
      <c r="FS480" s="67"/>
      <c r="FT480" s="67"/>
      <c r="FU480" s="67"/>
      <c r="FV480" s="67"/>
      <c r="FW480" s="67"/>
      <c r="FX480" s="67"/>
      <c r="FY480" s="110"/>
      <c r="FZ480" s="110"/>
      <c r="GA480" s="110"/>
      <c r="GB480" s="110"/>
      <c r="GC480" s="110"/>
      <c r="GD480" s="110"/>
      <c r="GE480" s="110"/>
      <c r="GF480" s="110"/>
      <c r="GG480" s="110"/>
      <c r="GH480" s="110"/>
      <c r="GI480" s="110"/>
      <c r="GJ480" s="110"/>
      <c r="GK480" s="110"/>
      <c r="GL480" s="110"/>
      <c r="GM480" s="110"/>
      <c r="GN480" s="110"/>
      <c r="GO480" s="110"/>
      <c r="GP480" s="110"/>
      <c r="GQ480" s="110"/>
      <c r="GR480" s="110"/>
      <c r="GS480" s="110"/>
      <c r="GT480" s="110"/>
      <c r="GU480" s="110"/>
      <c r="GV480" s="110"/>
      <c r="GW480" s="110"/>
      <c r="GX480" s="110"/>
      <c r="GY480" s="110"/>
      <c r="GZ480" s="110"/>
      <c r="HA480" s="110"/>
      <c r="HB480" s="110"/>
      <c r="HC480" s="110"/>
      <c r="HD480" s="110"/>
      <c r="HE480" s="110"/>
      <c r="HF480" s="110"/>
      <c r="HG480" s="110"/>
      <c r="HH480" s="110"/>
      <c r="HI480" s="110"/>
      <c r="HJ480" s="110"/>
      <c r="HK480" s="242"/>
      <c r="HL480" s="242"/>
      <c r="HM480" s="242"/>
      <c r="HN480" s="242"/>
      <c r="HO480" s="242"/>
      <c r="HP480" s="242"/>
      <c r="HQ480" s="242"/>
    </row>
    <row r="481" spans="1:225" x14ac:dyDescent="0.2">
      <c r="A481" s="241" t="s">
        <v>341</v>
      </c>
      <c r="B481" s="476" t="s">
        <v>971</v>
      </c>
      <c r="C481" s="326" t="s">
        <v>782</v>
      </c>
      <c r="D481" s="279" t="s">
        <v>342</v>
      </c>
      <c r="E481" s="228"/>
      <c r="F481" s="471">
        <v>42</v>
      </c>
      <c r="G481" s="495"/>
      <c r="H481" s="471">
        <v>5</v>
      </c>
      <c r="I481" s="471">
        <v>92</v>
      </c>
      <c r="J481" s="471">
        <v>304</v>
      </c>
      <c r="K481" s="471">
        <v>44</v>
      </c>
      <c r="L481" s="471">
        <v>3</v>
      </c>
      <c r="M481" s="471">
        <v>4</v>
      </c>
      <c r="N481" s="471">
        <v>5</v>
      </c>
      <c r="O481" s="471">
        <v>0</v>
      </c>
      <c r="P481" s="471">
        <v>3</v>
      </c>
      <c r="Q481" s="471">
        <v>0</v>
      </c>
      <c r="R481" s="471">
        <v>145</v>
      </c>
      <c r="S481" s="471">
        <v>196</v>
      </c>
      <c r="T481" s="471">
        <v>0</v>
      </c>
      <c r="U481" s="471">
        <v>1</v>
      </c>
      <c r="V481" s="471">
        <v>67</v>
      </c>
      <c r="W481" s="471">
        <v>1</v>
      </c>
      <c r="X481" s="471">
        <v>46</v>
      </c>
      <c r="Y481" s="471">
        <v>258</v>
      </c>
      <c r="Z481" s="471">
        <v>0</v>
      </c>
      <c r="AA481" s="471">
        <v>81</v>
      </c>
      <c r="AB481" s="496">
        <v>1297</v>
      </c>
      <c r="AC481" s="488">
        <v>1</v>
      </c>
      <c r="AD481" s="488">
        <v>1</v>
      </c>
      <c r="AE481" s="471">
        <v>0</v>
      </c>
      <c r="AF481" s="471">
        <v>0</v>
      </c>
      <c r="AG481" s="471">
        <v>0</v>
      </c>
      <c r="AH481" s="471">
        <v>0</v>
      </c>
      <c r="AI481" s="471">
        <v>0</v>
      </c>
      <c r="AJ481" s="471">
        <v>0</v>
      </c>
      <c r="AK481" s="471">
        <v>0</v>
      </c>
      <c r="AL481" s="471">
        <v>0</v>
      </c>
      <c r="AM481" s="496">
        <v>0</v>
      </c>
      <c r="AN481" s="471">
        <v>0</v>
      </c>
      <c r="AO481" s="471">
        <v>0</v>
      </c>
      <c r="AP481" s="471">
        <v>0</v>
      </c>
      <c r="AQ481" s="471">
        <v>0</v>
      </c>
      <c r="AR481" s="471">
        <v>0</v>
      </c>
      <c r="AS481" s="471">
        <v>0</v>
      </c>
      <c r="AT481" s="471">
        <v>0</v>
      </c>
      <c r="AU481" s="471">
        <v>0</v>
      </c>
      <c r="AV481" s="496">
        <v>0</v>
      </c>
      <c r="AW481" s="471">
        <v>14</v>
      </c>
      <c r="AX481" s="471">
        <v>42</v>
      </c>
      <c r="AY481" s="471">
        <v>81</v>
      </c>
      <c r="AZ481" s="471">
        <v>32</v>
      </c>
      <c r="BA481" s="471">
        <v>9</v>
      </c>
      <c r="BB481" s="471">
        <v>2</v>
      </c>
      <c r="BC481" s="471">
        <v>1</v>
      </c>
      <c r="BD481" s="471">
        <v>0</v>
      </c>
      <c r="BE481" s="496">
        <v>181</v>
      </c>
      <c r="BF481" s="471">
        <v>15</v>
      </c>
      <c r="BG481" s="471">
        <v>29</v>
      </c>
      <c r="BH481" s="471">
        <v>65</v>
      </c>
      <c r="BI481" s="471">
        <v>26</v>
      </c>
      <c r="BJ481" s="471">
        <v>8</v>
      </c>
      <c r="BK481" s="471">
        <v>2</v>
      </c>
      <c r="BL481" s="471">
        <v>0</v>
      </c>
      <c r="BM481" s="471">
        <v>0</v>
      </c>
      <c r="BN481" s="496">
        <v>145</v>
      </c>
      <c r="BO481" s="471">
        <v>14</v>
      </c>
      <c r="BP481" s="471">
        <v>42</v>
      </c>
      <c r="BQ481" s="471">
        <v>81</v>
      </c>
      <c r="BR481" s="471">
        <v>32</v>
      </c>
      <c r="BS481" s="471">
        <v>9</v>
      </c>
      <c r="BT481" s="471">
        <v>2</v>
      </c>
      <c r="BU481" s="471">
        <v>1</v>
      </c>
      <c r="BV481" s="471">
        <v>0</v>
      </c>
      <c r="BW481" s="496">
        <v>181</v>
      </c>
      <c r="BX481" s="471">
        <v>15</v>
      </c>
      <c r="BY481" s="471">
        <v>29</v>
      </c>
      <c r="BZ481" s="471">
        <v>65</v>
      </c>
      <c r="CA481" s="471">
        <v>26</v>
      </c>
      <c r="CB481" s="471">
        <v>8</v>
      </c>
      <c r="CC481" s="471">
        <v>2</v>
      </c>
      <c r="CD481" s="471">
        <v>0</v>
      </c>
      <c r="CE481" s="471">
        <v>0</v>
      </c>
      <c r="CF481" s="496">
        <v>145</v>
      </c>
      <c r="CG481" s="33"/>
      <c r="CH481" s="33"/>
      <c r="CI481" s="33"/>
      <c r="CJ481" s="110"/>
      <c r="CK481" s="110"/>
      <c r="CL481" s="110"/>
      <c r="CM481" s="110"/>
      <c r="CN481" s="110"/>
      <c r="CO481" s="67"/>
      <c r="CP481" s="67"/>
      <c r="CQ481" s="67"/>
      <c r="CR481" s="67"/>
      <c r="CS481" s="67"/>
      <c r="CT481" s="67"/>
      <c r="CU481" s="67"/>
      <c r="CV481" s="67"/>
      <c r="CW481" s="67"/>
      <c r="CX481" s="67"/>
      <c r="CY481" s="67"/>
      <c r="CZ481" s="67"/>
      <c r="DA481" s="67"/>
      <c r="DB481" s="67"/>
      <c r="DC481" s="67"/>
      <c r="DD481" s="67"/>
      <c r="DE481" s="67"/>
      <c r="DF481" s="67"/>
      <c r="DG481" s="67"/>
      <c r="DH481" s="67"/>
      <c r="DI481" s="67"/>
      <c r="DJ481" s="67"/>
      <c r="DK481" s="67"/>
      <c r="DL481" s="67"/>
      <c r="DM481" s="67"/>
      <c r="DN481" s="67"/>
      <c r="DO481" s="67"/>
      <c r="DP481" s="67"/>
      <c r="DQ481" s="67"/>
      <c r="DR481" s="67"/>
      <c r="DS481" s="67"/>
      <c r="DT481" s="67"/>
      <c r="DU481" s="67"/>
      <c r="DV481" s="67"/>
      <c r="DW481" s="67"/>
      <c r="DX481" s="67"/>
      <c r="DY481" s="67"/>
      <c r="DZ481" s="67"/>
      <c r="EA481" s="67"/>
      <c r="EB481" s="67"/>
      <c r="EC481" s="67"/>
      <c r="ED481" s="67"/>
      <c r="EE481" s="67"/>
      <c r="EF481" s="67"/>
      <c r="EG481" s="67"/>
      <c r="EH481" s="67"/>
      <c r="EI481" s="67"/>
      <c r="EJ481" s="67"/>
      <c r="EK481" s="67"/>
      <c r="EL481" s="67"/>
      <c r="EM481" s="67"/>
      <c r="EN481" s="67"/>
      <c r="EO481" s="67"/>
      <c r="EP481" s="67"/>
      <c r="EQ481" s="67"/>
      <c r="ER481" s="67"/>
      <c r="ES481" s="67"/>
      <c r="ET481" s="67"/>
      <c r="EU481" s="67"/>
      <c r="EV481" s="67"/>
      <c r="EW481" s="67"/>
      <c r="EX481" s="67"/>
      <c r="EY481" s="67"/>
      <c r="EZ481" s="67"/>
      <c r="FA481" s="67"/>
      <c r="FB481" s="67"/>
      <c r="FC481" s="67"/>
      <c r="FD481" s="67"/>
      <c r="FE481" s="67"/>
      <c r="FF481" s="67"/>
      <c r="FG481" s="67"/>
      <c r="FH481" s="67"/>
      <c r="FI481" s="67"/>
      <c r="FJ481" s="67"/>
      <c r="FK481" s="67"/>
      <c r="FL481" s="67"/>
      <c r="FM481" s="67"/>
      <c r="FN481" s="67"/>
      <c r="FO481" s="67"/>
      <c r="FP481" s="67"/>
      <c r="FQ481" s="67"/>
      <c r="FR481" s="67"/>
      <c r="FS481" s="67"/>
      <c r="FT481" s="67"/>
      <c r="FU481" s="67"/>
      <c r="FV481" s="67"/>
      <c r="FW481" s="67"/>
      <c r="FX481" s="67"/>
      <c r="FY481" s="110"/>
      <c r="FZ481" s="110"/>
      <c r="GA481" s="110"/>
      <c r="GB481" s="110"/>
      <c r="GC481" s="110"/>
      <c r="GD481" s="110"/>
      <c r="GE481" s="110"/>
      <c r="GF481" s="110"/>
      <c r="GG481" s="110"/>
      <c r="GH481" s="110"/>
      <c r="GI481" s="110"/>
      <c r="GJ481" s="110"/>
      <c r="GK481" s="110"/>
      <c r="GL481" s="110"/>
      <c r="GM481" s="110"/>
      <c r="GN481" s="110"/>
      <c r="GO481" s="110"/>
      <c r="GP481" s="110"/>
      <c r="GQ481" s="110"/>
      <c r="GR481" s="110"/>
      <c r="GS481" s="110"/>
      <c r="GT481" s="110"/>
      <c r="GU481" s="110"/>
      <c r="GV481" s="110"/>
      <c r="GW481" s="110"/>
      <c r="GX481" s="110"/>
      <c r="GY481" s="110"/>
      <c r="GZ481" s="110"/>
      <c r="HA481" s="110"/>
      <c r="HB481" s="110"/>
      <c r="HC481" s="110"/>
      <c r="HD481" s="110"/>
      <c r="HE481" s="110"/>
      <c r="HF481" s="110"/>
      <c r="HG481" s="110"/>
      <c r="HH481" s="110"/>
      <c r="HI481" s="110"/>
      <c r="HJ481" s="110"/>
      <c r="HK481" s="242"/>
      <c r="HL481" s="242"/>
      <c r="HM481" s="242"/>
      <c r="HN481" s="242"/>
      <c r="HO481" s="242"/>
      <c r="HP481" s="242"/>
      <c r="HQ481" s="242"/>
    </row>
    <row r="482" spans="1:225" x14ac:dyDescent="0.2">
      <c r="A482" s="241" t="s">
        <v>343</v>
      </c>
      <c r="B482" s="476" t="s">
        <v>972</v>
      </c>
      <c r="C482" s="326" t="s">
        <v>626</v>
      </c>
      <c r="D482" s="279" t="s">
        <v>344</v>
      </c>
      <c r="E482" s="228"/>
      <c r="F482" s="471">
        <v>37</v>
      </c>
      <c r="G482" s="495"/>
      <c r="H482" s="471">
        <v>2</v>
      </c>
      <c r="I482" s="471">
        <v>40</v>
      </c>
      <c r="J482" s="471">
        <v>104</v>
      </c>
      <c r="K482" s="471">
        <v>3</v>
      </c>
      <c r="L482" s="471">
        <v>2</v>
      </c>
      <c r="M482" s="471">
        <v>4</v>
      </c>
      <c r="N482" s="471">
        <v>1</v>
      </c>
      <c r="O482" s="471">
        <v>0</v>
      </c>
      <c r="P482" s="471">
        <v>0</v>
      </c>
      <c r="Q482" s="471">
        <v>0</v>
      </c>
      <c r="R482" s="471">
        <v>14</v>
      </c>
      <c r="S482" s="471">
        <v>0</v>
      </c>
      <c r="T482" s="471">
        <v>0</v>
      </c>
      <c r="U482" s="471">
        <v>0</v>
      </c>
      <c r="V482" s="471">
        <v>20</v>
      </c>
      <c r="W482" s="471">
        <v>1</v>
      </c>
      <c r="X482" s="471">
        <v>31</v>
      </c>
      <c r="Y482" s="471">
        <v>80</v>
      </c>
      <c r="Z482" s="471">
        <v>0</v>
      </c>
      <c r="AA482" s="471">
        <v>34</v>
      </c>
      <c r="AB482" s="496">
        <v>373</v>
      </c>
      <c r="AC482" s="488">
        <v>1</v>
      </c>
      <c r="AD482" s="488">
        <v>3</v>
      </c>
      <c r="AE482" s="471">
        <v>0</v>
      </c>
      <c r="AF482" s="471">
        <v>0</v>
      </c>
      <c r="AG482" s="471">
        <v>0</v>
      </c>
      <c r="AH482" s="471">
        <v>0</v>
      </c>
      <c r="AI482" s="471">
        <v>0</v>
      </c>
      <c r="AJ482" s="471">
        <v>0</v>
      </c>
      <c r="AK482" s="471">
        <v>0</v>
      </c>
      <c r="AL482" s="471">
        <v>0</v>
      </c>
      <c r="AM482" s="496">
        <v>0</v>
      </c>
      <c r="AN482" s="471">
        <v>0</v>
      </c>
      <c r="AO482" s="471">
        <v>0</v>
      </c>
      <c r="AP482" s="471">
        <v>0</v>
      </c>
      <c r="AQ482" s="471">
        <v>0</v>
      </c>
      <c r="AR482" s="471">
        <v>0</v>
      </c>
      <c r="AS482" s="471">
        <v>0</v>
      </c>
      <c r="AT482" s="471">
        <v>0</v>
      </c>
      <c r="AU482" s="471">
        <v>0</v>
      </c>
      <c r="AV482" s="496">
        <v>0</v>
      </c>
      <c r="AW482" s="471">
        <v>1</v>
      </c>
      <c r="AX482" s="471">
        <v>4</v>
      </c>
      <c r="AY482" s="471">
        <v>5</v>
      </c>
      <c r="AZ482" s="471">
        <v>2</v>
      </c>
      <c r="BA482" s="471">
        <v>0</v>
      </c>
      <c r="BB482" s="471">
        <v>0</v>
      </c>
      <c r="BC482" s="471">
        <v>2</v>
      </c>
      <c r="BD482" s="471">
        <v>0</v>
      </c>
      <c r="BE482" s="496">
        <v>14</v>
      </c>
      <c r="BF482" s="471">
        <v>2</v>
      </c>
      <c r="BG482" s="471">
        <v>5</v>
      </c>
      <c r="BH482" s="471">
        <v>4</v>
      </c>
      <c r="BI482" s="471">
        <v>2</v>
      </c>
      <c r="BJ482" s="471">
        <v>0</v>
      </c>
      <c r="BK482" s="471">
        <v>1</v>
      </c>
      <c r="BL482" s="471">
        <v>0</v>
      </c>
      <c r="BM482" s="471">
        <v>0</v>
      </c>
      <c r="BN482" s="496">
        <v>14</v>
      </c>
      <c r="BO482" s="471">
        <v>1</v>
      </c>
      <c r="BP482" s="471">
        <v>4</v>
      </c>
      <c r="BQ482" s="471">
        <v>5</v>
      </c>
      <c r="BR482" s="471">
        <v>2</v>
      </c>
      <c r="BS482" s="471">
        <v>0</v>
      </c>
      <c r="BT482" s="471">
        <v>0</v>
      </c>
      <c r="BU482" s="471">
        <v>2</v>
      </c>
      <c r="BV482" s="471">
        <v>0</v>
      </c>
      <c r="BW482" s="496">
        <v>14</v>
      </c>
      <c r="BX482" s="471">
        <v>2</v>
      </c>
      <c r="BY482" s="471">
        <v>5</v>
      </c>
      <c r="BZ482" s="471">
        <v>4</v>
      </c>
      <c r="CA482" s="471">
        <v>2</v>
      </c>
      <c r="CB482" s="471">
        <v>0</v>
      </c>
      <c r="CC482" s="471">
        <v>1</v>
      </c>
      <c r="CD482" s="471">
        <v>0</v>
      </c>
      <c r="CE482" s="471">
        <v>0</v>
      </c>
      <c r="CF482" s="496">
        <v>14</v>
      </c>
      <c r="CG482" s="33"/>
      <c r="CH482" s="33"/>
      <c r="CI482" s="33"/>
      <c r="CJ482" s="110"/>
      <c r="CK482" s="110"/>
      <c r="CL482" s="110"/>
      <c r="CM482" s="110"/>
      <c r="CN482" s="110"/>
      <c r="CO482" s="67"/>
      <c r="CP482" s="67"/>
      <c r="CQ482" s="67"/>
      <c r="CR482" s="67"/>
      <c r="CS482" s="67"/>
      <c r="CT482" s="67"/>
      <c r="CU482" s="67"/>
      <c r="CV482" s="67"/>
      <c r="CW482" s="67"/>
      <c r="CX482" s="67"/>
      <c r="CY482" s="67"/>
      <c r="CZ482" s="67"/>
      <c r="DA482" s="67"/>
      <c r="DB482" s="67"/>
      <c r="DC482" s="67"/>
      <c r="DD482" s="67"/>
      <c r="DE482" s="67"/>
      <c r="DF482" s="67"/>
      <c r="DG482" s="67"/>
      <c r="DH482" s="67"/>
      <c r="DI482" s="67"/>
      <c r="DJ482" s="67"/>
      <c r="DK482" s="67"/>
      <c r="DL482" s="67"/>
      <c r="DM482" s="67"/>
      <c r="DN482" s="67"/>
      <c r="DO482" s="67"/>
      <c r="DP482" s="67"/>
      <c r="DQ482" s="67"/>
      <c r="DR482" s="67"/>
      <c r="DS482" s="67"/>
      <c r="DT482" s="67"/>
      <c r="DU482" s="67"/>
      <c r="DV482" s="67"/>
      <c r="DW482" s="67"/>
      <c r="DX482" s="67"/>
      <c r="DY482" s="67"/>
      <c r="DZ482" s="67"/>
      <c r="EA482" s="67"/>
      <c r="EB482" s="67"/>
      <c r="EC482" s="67"/>
      <c r="ED482" s="67"/>
      <c r="EE482" s="67"/>
      <c r="EF482" s="67"/>
      <c r="EG482" s="67"/>
      <c r="EH482" s="67"/>
      <c r="EI482" s="67"/>
      <c r="EJ482" s="67"/>
      <c r="EK482" s="67"/>
      <c r="EL482" s="67"/>
      <c r="EM482" s="67"/>
      <c r="EN482" s="67"/>
      <c r="EO482" s="67"/>
      <c r="EP482" s="67"/>
      <c r="EQ482" s="67"/>
      <c r="ER482" s="67"/>
      <c r="ES482" s="67"/>
      <c r="ET482" s="67"/>
      <c r="EU482" s="67"/>
      <c r="EV482" s="67"/>
      <c r="EW482" s="67"/>
      <c r="EX482" s="67"/>
      <c r="EY482" s="67"/>
      <c r="EZ482" s="67"/>
      <c r="FA482" s="67"/>
      <c r="FB482" s="67"/>
      <c r="FC482" s="67"/>
      <c r="FD482" s="67"/>
      <c r="FE482" s="67"/>
      <c r="FF482" s="67"/>
      <c r="FG482" s="67"/>
      <c r="FH482" s="67"/>
      <c r="FI482" s="67"/>
      <c r="FJ482" s="67"/>
      <c r="FK482" s="67"/>
      <c r="FL482" s="67"/>
      <c r="FM482" s="67"/>
      <c r="FN482" s="67"/>
      <c r="FO482" s="67"/>
      <c r="FP482" s="67"/>
      <c r="FQ482" s="67"/>
      <c r="FR482" s="67"/>
      <c r="FS482" s="67"/>
      <c r="FT482" s="67"/>
      <c r="FU482" s="67"/>
      <c r="FV482" s="67"/>
      <c r="FW482" s="67"/>
      <c r="FX482" s="67"/>
      <c r="FY482" s="110"/>
      <c r="FZ482" s="110"/>
      <c r="GA482" s="110"/>
      <c r="GB482" s="110"/>
      <c r="GC482" s="110"/>
      <c r="GD482" s="110"/>
      <c r="GE482" s="110"/>
      <c r="GF482" s="110"/>
      <c r="GG482" s="110"/>
      <c r="GH482" s="110"/>
      <c r="GI482" s="110"/>
      <c r="GJ482" s="110"/>
      <c r="GK482" s="110"/>
      <c r="GL482" s="110"/>
      <c r="GM482" s="110"/>
      <c r="GN482" s="110"/>
      <c r="GO482" s="110"/>
      <c r="GP482" s="110"/>
      <c r="GQ482" s="110"/>
      <c r="GR482" s="110"/>
      <c r="GS482" s="110"/>
      <c r="GT482" s="110"/>
      <c r="GU482" s="110"/>
      <c r="GV482" s="110"/>
      <c r="GW482" s="110"/>
      <c r="GX482" s="110"/>
      <c r="GY482" s="110"/>
      <c r="GZ482" s="110"/>
      <c r="HA482" s="110"/>
      <c r="HB482" s="110"/>
      <c r="HC482" s="110"/>
      <c r="HD482" s="110"/>
      <c r="HE482" s="110"/>
      <c r="HF482" s="110"/>
      <c r="HG482" s="110"/>
      <c r="HH482" s="110"/>
      <c r="HI482" s="110"/>
      <c r="HJ482" s="110"/>
      <c r="HK482" s="242"/>
      <c r="HL482" s="242"/>
      <c r="HM482" s="242"/>
      <c r="HN482" s="242"/>
      <c r="HO482" s="242"/>
      <c r="HP482" s="242"/>
      <c r="HQ482" s="242"/>
    </row>
    <row r="483" spans="1:225" x14ac:dyDescent="0.2">
      <c r="A483" s="241" t="s">
        <v>345</v>
      </c>
      <c r="B483" s="476" t="s">
        <v>973</v>
      </c>
      <c r="C483" s="326" t="s">
        <v>807</v>
      </c>
      <c r="D483" s="279" t="s">
        <v>346</v>
      </c>
      <c r="E483" s="228"/>
      <c r="F483" s="471">
        <v>79</v>
      </c>
      <c r="G483" s="495"/>
      <c r="H483" s="471">
        <v>2</v>
      </c>
      <c r="I483" s="471">
        <v>69</v>
      </c>
      <c r="J483" s="471">
        <v>196</v>
      </c>
      <c r="K483" s="471">
        <v>3</v>
      </c>
      <c r="L483" s="471">
        <v>1</v>
      </c>
      <c r="M483" s="471">
        <v>6</v>
      </c>
      <c r="N483" s="471">
        <v>3</v>
      </c>
      <c r="O483" s="471">
        <v>1</v>
      </c>
      <c r="P483" s="471">
        <v>1</v>
      </c>
      <c r="Q483" s="471">
        <v>23</v>
      </c>
      <c r="R483" s="471">
        <v>53</v>
      </c>
      <c r="S483" s="471">
        <v>0</v>
      </c>
      <c r="T483" s="471">
        <v>0</v>
      </c>
      <c r="U483" s="471">
        <v>0</v>
      </c>
      <c r="V483" s="471">
        <v>23</v>
      </c>
      <c r="W483" s="471">
        <v>6</v>
      </c>
      <c r="X483" s="471">
        <v>55</v>
      </c>
      <c r="Y483" s="471">
        <v>129</v>
      </c>
      <c r="Z483" s="471">
        <v>0</v>
      </c>
      <c r="AA483" s="471">
        <v>51</v>
      </c>
      <c r="AB483" s="496">
        <v>701</v>
      </c>
      <c r="AC483" s="488">
        <v>1</v>
      </c>
      <c r="AD483" s="488">
        <v>1</v>
      </c>
      <c r="AE483" s="471">
        <v>0</v>
      </c>
      <c r="AF483" s="471">
        <v>0</v>
      </c>
      <c r="AG483" s="471">
        <v>3</v>
      </c>
      <c r="AH483" s="471">
        <v>0</v>
      </c>
      <c r="AI483" s="471">
        <v>0</v>
      </c>
      <c r="AJ483" s="471">
        <v>0</v>
      </c>
      <c r="AK483" s="471">
        <v>17</v>
      </c>
      <c r="AL483" s="471">
        <v>3</v>
      </c>
      <c r="AM483" s="496">
        <v>23</v>
      </c>
      <c r="AN483" s="471">
        <v>0</v>
      </c>
      <c r="AO483" s="471">
        <v>0</v>
      </c>
      <c r="AP483" s="471">
        <v>3</v>
      </c>
      <c r="AQ483" s="471">
        <v>0</v>
      </c>
      <c r="AR483" s="471">
        <v>0</v>
      </c>
      <c r="AS483" s="471">
        <v>0</v>
      </c>
      <c r="AT483" s="471">
        <v>17</v>
      </c>
      <c r="AU483" s="471">
        <v>3</v>
      </c>
      <c r="AV483" s="496">
        <v>23</v>
      </c>
      <c r="AW483" s="471">
        <v>23</v>
      </c>
      <c r="AX483" s="471">
        <v>21</v>
      </c>
      <c r="AY483" s="471">
        <v>18</v>
      </c>
      <c r="AZ483" s="471">
        <v>3</v>
      </c>
      <c r="BA483" s="471">
        <v>6</v>
      </c>
      <c r="BB483" s="471">
        <v>3</v>
      </c>
      <c r="BC483" s="471">
        <v>0</v>
      </c>
      <c r="BD483" s="471">
        <v>0</v>
      </c>
      <c r="BE483" s="496">
        <v>74</v>
      </c>
      <c r="BF483" s="471">
        <v>11</v>
      </c>
      <c r="BG483" s="471">
        <v>16</v>
      </c>
      <c r="BH483" s="471">
        <v>15</v>
      </c>
      <c r="BI483" s="471">
        <v>3</v>
      </c>
      <c r="BJ483" s="471">
        <v>5</v>
      </c>
      <c r="BK483" s="471">
        <v>3</v>
      </c>
      <c r="BL483" s="471">
        <v>0</v>
      </c>
      <c r="BM483" s="471">
        <v>0</v>
      </c>
      <c r="BN483" s="496">
        <v>53</v>
      </c>
      <c r="BO483" s="471">
        <v>23</v>
      </c>
      <c r="BP483" s="471">
        <v>21</v>
      </c>
      <c r="BQ483" s="471">
        <v>21</v>
      </c>
      <c r="BR483" s="471">
        <v>3</v>
      </c>
      <c r="BS483" s="471">
        <v>6</v>
      </c>
      <c r="BT483" s="471">
        <v>3</v>
      </c>
      <c r="BU483" s="471">
        <v>17</v>
      </c>
      <c r="BV483" s="471">
        <v>3</v>
      </c>
      <c r="BW483" s="496">
        <v>97</v>
      </c>
      <c r="BX483" s="471">
        <v>11</v>
      </c>
      <c r="BY483" s="471">
        <v>16</v>
      </c>
      <c r="BZ483" s="471">
        <v>18</v>
      </c>
      <c r="CA483" s="471">
        <v>3</v>
      </c>
      <c r="CB483" s="471">
        <v>5</v>
      </c>
      <c r="CC483" s="471">
        <v>3</v>
      </c>
      <c r="CD483" s="471">
        <v>17</v>
      </c>
      <c r="CE483" s="471">
        <v>3</v>
      </c>
      <c r="CF483" s="496">
        <v>76</v>
      </c>
      <c r="CG483" s="33"/>
      <c r="CH483" s="33"/>
      <c r="CI483" s="33"/>
      <c r="CJ483" s="110"/>
      <c r="CK483" s="110"/>
      <c r="CL483" s="110"/>
      <c r="CM483" s="110"/>
      <c r="CN483" s="110"/>
      <c r="CO483" s="67"/>
      <c r="CP483" s="67"/>
      <c r="CQ483" s="67"/>
      <c r="CR483" s="67"/>
      <c r="CS483" s="67"/>
      <c r="CT483" s="67"/>
      <c r="CU483" s="67"/>
      <c r="CV483" s="67"/>
      <c r="CW483" s="67"/>
      <c r="CX483" s="67"/>
      <c r="CY483" s="67"/>
      <c r="CZ483" s="67"/>
      <c r="DA483" s="67"/>
      <c r="DB483" s="67"/>
      <c r="DC483" s="67"/>
      <c r="DD483" s="67"/>
      <c r="DE483" s="67"/>
      <c r="DF483" s="67"/>
      <c r="DG483" s="67"/>
      <c r="DH483" s="67"/>
      <c r="DI483" s="67"/>
      <c r="DJ483" s="67"/>
      <c r="DK483" s="67"/>
      <c r="DL483" s="67"/>
      <c r="DM483" s="67"/>
      <c r="DN483" s="67"/>
      <c r="DO483" s="67"/>
      <c r="DP483" s="67"/>
      <c r="DQ483" s="67"/>
      <c r="DR483" s="67"/>
      <c r="DS483" s="67"/>
      <c r="DT483" s="67"/>
      <c r="DU483" s="67"/>
      <c r="DV483" s="67"/>
      <c r="DW483" s="67"/>
      <c r="DX483" s="67"/>
      <c r="DY483" s="67"/>
      <c r="DZ483" s="67"/>
      <c r="EA483" s="67"/>
      <c r="EB483" s="67"/>
      <c r="EC483" s="67"/>
      <c r="ED483" s="67"/>
      <c r="EE483" s="67"/>
      <c r="EF483" s="67"/>
      <c r="EG483" s="67"/>
      <c r="EH483" s="67"/>
      <c r="EI483" s="67"/>
      <c r="EJ483" s="67"/>
      <c r="EK483" s="67"/>
      <c r="EL483" s="67"/>
      <c r="EM483" s="67"/>
      <c r="EN483" s="67"/>
      <c r="EO483" s="67"/>
      <c r="EP483" s="67"/>
      <c r="EQ483" s="67"/>
      <c r="ER483" s="67"/>
      <c r="ES483" s="67"/>
      <c r="ET483" s="67"/>
      <c r="EU483" s="67"/>
      <c r="EV483" s="67"/>
      <c r="EW483" s="67"/>
      <c r="EX483" s="67"/>
      <c r="EY483" s="67"/>
      <c r="EZ483" s="67"/>
      <c r="FA483" s="67"/>
      <c r="FB483" s="67"/>
      <c r="FC483" s="67"/>
      <c r="FD483" s="67"/>
      <c r="FE483" s="67"/>
      <c r="FF483" s="67"/>
      <c r="FG483" s="67"/>
      <c r="FH483" s="67"/>
      <c r="FI483" s="67"/>
      <c r="FJ483" s="67"/>
      <c r="FK483" s="67"/>
      <c r="FL483" s="67"/>
      <c r="FM483" s="67"/>
      <c r="FN483" s="67"/>
      <c r="FO483" s="67"/>
      <c r="FP483" s="67"/>
      <c r="FQ483" s="67"/>
      <c r="FR483" s="67"/>
      <c r="FS483" s="67"/>
      <c r="FT483" s="67"/>
      <c r="FU483" s="67"/>
      <c r="FV483" s="67"/>
      <c r="FW483" s="67"/>
      <c r="FX483" s="67"/>
      <c r="FY483" s="110"/>
      <c r="FZ483" s="110"/>
      <c r="GA483" s="110"/>
      <c r="GB483" s="110"/>
      <c r="GC483" s="110"/>
      <c r="GD483" s="110"/>
      <c r="GE483" s="110"/>
      <c r="GF483" s="110"/>
      <c r="GG483" s="110"/>
      <c r="GH483" s="110"/>
      <c r="GI483" s="110"/>
      <c r="GJ483" s="110"/>
      <c r="GK483" s="110"/>
      <c r="GL483" s="110"/>
      <c r="GM483" s="110"/>
      <c r="GN483" s="110"/>
      <c r="GO483" s="110"/>
      <c r="GP483" s="110"/>
      <c r="GQ483" s="110"/>
      <c r="GR483" s="110"/>
      <c r="GS483" s="110"/>
      <c r="GT483" s="110"/>
      <c r="GU483" s="110"/>
      <c r="GV483" s="110"/>
      <c r="GW483" s="110"/>
      <c r="GX483" s="110"/>
      <c r="GY483" s="110"/>
      <c r="GZ483" s="110"/>
      <c r="HA483" s="110"/>
      <c r="HB483" s="110"/>
      <c r="HC483" s="110"/>
      <c r="HD483" s="110"/>
      <c r="HE483" s="110"/>
      <c r="HF483" s="110"/>
      <c r="HG483" s="110"/>
      <c r="HH483" s="110"/>
      <c r="HI483" s="110"/>
      <c r="HJ483" s="110"/>
      <c r="HK483" s="242"/>
      <c r="HL483" s="242"/>
      <c r="HM483" s="242"/>
      <c r="HN483" s="242"/>
      <c r="HO483" s="242"/>
      <c r="HP483" s="242"/>
      <c r="HQ483" s="242"/>
    </row>
    <row r="484" spans="1:225" x14ac:dyDescent="0.2">
      <c r="A484" s="241" t="s">
        <v>347</v>
      </c>
      <c r="B484" s="476" t="s">
        <v>974</v>
      </c>
      <c r="C484" s="326" t="s">
        <v>784</v>
      </c>
      <c r="D484" s="279" t="s">
        <v>348</v>
      </c>
      <c r="E484" s="228"/>
      <c r="F484" s="471">
        <v>593</v>
      </c>
      <c r="G484" s="495"/>
      <c r="H484" s="471">
        <v>28</v>
      </c>
      <c r="I484" s="471">
        <v>141</v>
      </c>
      <c r="J484" s="471">
        <v>1021</v>
      </c>
      <c r="K484" s="471">
        <v>200</v>
      </c>
      <c r="L484" s="471">
        <v>10</v>
      </c>
      <c r="M484" s="471">
        <v>34</v>
      </c>
      <c r="N484" s="471">
        <v>8</v>
      </c>
      <c r="O484" s="471">
        <v>0</v>
      </c>
      <c r="P484" s="471">
        <v>21</v>
      </c>
      <c r="Q484" s="471">
        <v>5648</v>
      </c>
      <c r="R484" s="471">
        <v>1643</v>
      </c>
      <c r="S484" s="471">
        <v>2</v>
      </c>
      <c r="T484" s="471">
        <v>0</v>
      </c>
      <c r="U484" s="471">
        <v>5</v>
      </c>
      <c r="V484" s="471">
        <v>11</v>
      </c>
      <c r="W484" s="471">
        <v>57</v>
      </c>
      <c r="X484" s="471">
        <v>5</v>
      </c>
      <c r="Y484" s="471">
        <v>2283</v>
      </c>
      <c r="Z484" s="471">
        <v>48</v>
      </c>
      <c r="AA484" s="471">
        <v>4</v>
      </c>
      <c r="AB484" s="496">
        <v>11762</v>
      </c>
      <c r="AC484" s="488">
        <v>2</v>
      </c>
      <c r="AD484" s="488">
        <v>2</v>
      </c>
      <c r="AE484" s="471">
        <v>3404</v>
      </c>
      <c r="AF484" s="471">
        <v>892</v>
      </c>
      <c r="AG484" s="471">
        <v>461</v>
      </c>
      <c r="AH484" s="471">
        <v>498</v>
      </c>
      <c r="AI484" s="471">
        <v>163</v>
      </c>
      <c r="AJ484" s="471">
        <v>34</v>
      </c>
      <c r="AK484" s="471">
        <v>6</v>
      </c>
      <c r="AL484" s="471">
        <v>20</v>
      </c>
      <c r="AM484" s="496">
        <v>5478</v>
      </c>
      <c r="AN484" s="471">
        <v>3427</v>
      </c>
      <c r="AO484" s="471">
        <v>872</v>
      </c>
      <c r="AP484" s="471">
        <v>454</v>
      </c>
      <c r="AQ484" s="471">
        <v>596</v>
      </c>
      <c r="AR484" s="471">
        <v>175</v>
      </c>
      <c r="AS484" s="471">
        <v>64</v>
      </c>
      <c r="AT484" s="471">
        <v>40</v>
      </c>
      <c r="AU484" s="471">
        <v>20</v>
      </c>
      <c r="AV484" s="496">
        <v>5648</v>
      </c>
      <c r="AW484" s="471">
        <v>2834</v>
      </c>
      <c r="AX484" s="471">
        <v>2213</v>
      </c>
      <c r="AY484" s="471">
        <v>1695</v>
      </c>
      <c r="AZ484" s="471">
        <v>1177</v>
      </c>
      <c r="BA484" s="471">
        <v>380</v>
      </c>
      <c r="BB484" s="471">
        <v>166</v>
      </c>
      <c r="BC484" s="471">
        <v>18</v>
      </c>
      <c r="BD484" s="471">
        <v>1</v>
      </c>
      <c r="BE484" s="496">
        <v>8484</v>
      </c>
      <c r="BF484" s="471">
        <v>681</v>
      </c>
      <c r="BG484" s="471">
        <v>399</v>
      </c>
      <c r="BH484" s="471">
        <v>253</v>
      </c>
      <c r="BI484" s="471">
        <v>210</v>
      </c>
      <c r="BJ484" s="471">
        <v>76</v>
      </c>
      <c r="BK484" s="471">
        <v>23</v>
      </c>
      <c r="BL484" s="471">
        <v>1</v>
      </c>
      <c r="BM484" s="471">
        <v>0</v>
      </c>
      <c r="BN484" s="496">
        <v>1643</v>
      </c>
      <c r="BO484" s="471">
        <v>6238</v>
      </c>
      <c r="BP484" s="471">
        <v>3105</v>
      </c>
      <c r="BQ484" s="471">
        <v>2156</v>
      </c>
      <c r="BR484" s="471">
        <v>1675</v>
      </c>
      <c r="BS484" s="471">
        <v>543</v>
      </c>
      <c r="BT484" s="471">
        <v>200</v>
      </c>
      <c r="BU484" s="471">
        <v>24</v>
      </c>
      <c r="BV484" s="471">
        <v>21</v>
      </c>
      <c r="BW484" s="496">
        <v>13962</v>
      </c>
      <c r="BX484" s="471">
        <v>4108</v>
      </c>
      <c r="BY484" s="471">
        <v>1271</v>
      </c>
      <c r="BZ484" s="471">
        <v>707</v>
      </c>
      <c r="CA484" s="471">
        <v>806</v>
      </c>
      <c r="CB484" s="471">
        <v>251</v>
      </c>
      <c r="CC484" s="471">
        <v>87</v>
      </c>
      <c r="CD484" s="471">
        <v>41</v>
      </c>
      <c r="CE484" s="471">
        <v>20</v>
      </c>
      <c r="CF484" s="496">
        <v>7291</v>
      </c>
      <c r="CG484" s="33"/>
      <c r="CH484" s="33"/>
      <c r="CI484" s="33"/>
      <c r="CJ484" s="110"/>
      <c r="CK484" s="110"/>
      <c r="CL484" s="110"/>
      <c r="CM484" s="110"/>
      <c r="CN484" s="110"/>
      <c r="CO484" s="67"/>
      <c r="CP484" s="67"/>
      <c r="CQ484" s="67"/>
      <c r="CR484" s="67"/>
      <c r="CS484" s="67"/>
      <c r="CT484" s="67"/>
      <c r="CU484" s="67"/>
      <c r="CV484" s="67"/>
      <c r="CW484" s="67"/>
      <c r="CX484" s="67"/>
      <c r="CY484" s="67"/>
      <c r="CZ484" s="67"/>
      <c r="DA484" s="67"/>
      <c r="DB484" s="67"/>
      <c r="DC484" s="67"/>
      <c r="DD484" s="67"/>
      <c r="DE484" s="67"/>
      <c r="DF484" s="67"/>
      <c r="DG484" s="67"/>
      <c r="DH484" s="67"/>
      <c r="DI484" s="67"/>
      <c r="DJ484" s="67"/>
      <c r="DK484" s="67"/>
      <c r="DL484" s="67"/>
      <c r="DM484" s="67"/>
      <c r="DN484" s="67"/>
      <c r="DO484" s="67"/>
      <c r="DP484" s="67"/>
      <c r="DQ484" s="67"/>
      <c r="DR484" s="67"/>
      <c r="DS484" s="67"/>
      <c r="DT484" s="67"/>
      <c r="DU484" s="67"/>
      <c r="DV484" s="67"/>
      <c r="DW484" s="67"/>
      <c r="DX484" s="67"/>
      <c r="DY484" s="67"/>
      <c r="DZ484" s="67"/>
      <c r="EA484" s="67"/>
      <c r="EB484" s="67"/>
      <c r="EC484" s="67"/>
      <c r="ED484" s="67"/>
      <c r="EE484" s="67"/>
      <c r="EF484" s="67"/>
      <c r="EG484" s="67"/>
      <c r="EH484" s="67"/>
      <c r="EI484" s="67"/>
      <c r="EJ484" s="67"/>
      <c r="EK484" s="67"/>
      <c r="EL484" s="67"/>
      <c r="EM484" s="67"/>
      <c r="EN484" s="67"/>
      <c r="EO484" s="67"/>
      <c r="EP484" s="67"/>
      <c r="EQ484" s="67"/>
      <c r="ER484" s="67"/>
      <c r="ES484" s="67"/>
      <c r="ET484" s="67"/>
      <c r="EU484" s="67"/>
      <c r="EV484" s="67"/>
      <c r="EW484" s="67"/>
      <c r="EX484" s="67"/>
      <c r="EY484" s="67"/>
      <c r="EZ484" s="67"/>
      <c r="FA484" s="67"/>
      <c r="FB484" s="67"/>
      <c r="FC484" s="67"/>
      <c r="FD484" s="67"/>
      <c r="FE484" s="67"/>
      <c r="FF484" s="67"/>
      <c r="FG484" s="67"/>
      <c r="FH484" s="67"/>
      <c r="FI484" s="67"/>
      <c r="FJ484" s="67"/>
      <c r="FK484" s="67"/>
      <c r="FL484" s="67"/>
      <c r="FM484" s="67"/>
      <c r="FN484" s="67"/>
      <c r="FO484" s="67"/>
      <c r="FP484" s="67"/>
      <c r="FQ484" s="67"/>
      <c r="FR484" s="67"/>
      <c r="FS484" s="67"/>
      <c r="FT484" s="67"/>
      <c r="FU484" s="67"/>
      <c r="FV484" s="67"/>
      <c r="FW484" s="67"/>
      <c r="FX484" s="67"/>
      <c r="FY484" s="110"/>
      <c r="FZ484" s="110"/>
      <c r="GA484" s="110"/>
      <c r="GB484" s="110"/>
      <c r="GC484" s="110"/>
      <c r="GD484" s="110"/>
      <c r="GE484" s="110"/>
      <c r="GF484" s="110"/>
      <c r="GG484" s="110"/>
      <c r="GH484" s="110"/>
      <c r="GI484" s="110"/>
      <c r="GJ484" s="110"/>
      <c r="GK484" s="110"/>
      <c r="GL484" s="110"/>
      <c r="GM484" s="110"/>
      <c r="GN484" s="110"/>
      <c r="GO484" s="110"/>
      <c r="GP484" s="110"/>
      <c r="GQ484" s="110"/>
      <c r="GR484" s="110"/>
      <c r="GS484" s="110"/>
      <c r="GT484" s="110"/>
      <c r="GU484" s="110"/>
      <c r="GV484" s="110"/>
      <c r="GW484" s="110"/>
      <c r="GX484" s="110"/>
      <c r="GY484" s="110"/>
      <c r="GZ484" s="110"/>
      <c r="HA484" s="110"/>
      <c r="HB484" s="110"/>
      <c r="HC484" s="110"/>
      <c r="HD484" s="110"/>
      <c r="HE484" s="110"/>
      <c r="HF484" s="110"/>
      <c r="HG484" s="110"/>
      <c r="HH484" s="110"/>
      <c r="HI484" s="110"/>
      <c r="HJ484" s="110"/>
      <c r="HK484" s="242"/>
      <c r="HL484" s="242"/>
      <c r="HM484" s="242"/>
      <c r="HN484" s="242"/>
      <c r="HO484" s="242"/>
      <c r="HP484" s="242"/>
      <c r="HQ484" s="242"/>
    </row>
    <row r="485" spans="1:225" x14ac:dyDescent="0.2">
      <c r="A485" s="241" t="s">
        <v>349</v>
      </c>
      <c r="B485" s="476" t="s">
        <v>975</v>
      </c>
      <c r="C485" s="326" t="s">
        <v>786</v>
      </c>
      <c r="D485" s="279" t="s">
        <v>350</v>
      </c>
      <c r="E485" s="228"/>
      <c r="F485" s="471">
        <v>27</v>
      </c>
      <c r="G485" s="495"/>
      <c r="H485" s="471">
        <v>5</v>
      </c>
      <c r="I485" s="471">
        <v>58</v>
      </c>
      <c r="J485" s="471">
        <v>207</v>
      </c>
      <c r="K485" s="471">
        <v>3</v>
      </c>
      <c r="L485" s="471">
        <v>0</v>
      </c>
      <c r="M485" s="471">
        <v>2</v>
      </c>
      <c r="N485" s="471">
        <v>1</v>
      </c>
      <c r="O485" s="471">
        <v>10</v>
      </c>
      <c r="P485" s="471">
        <v>4</v>
      </c>
      <c r="Q485" s="471">
        <v>1</v>
      </c>
      <c r="R485" s="471">
        <v>67</v>
      </c>
      <c r="S485" s="471">
        <v>0</v>
      </c>
      <c r="T485" s="471">
        <v>0</v>
      </c>
      <c r="U485" s="471">
        <v>1</v>
      </c>
      <c r="V485" s="471">
        <v>4</v>
      </c>
      <c r="W485" s="471">
        <v>15</v>
      </c>
      <c r="X485" s="471">
        <v>2</v>
      </c>
      <c r="Y485" s="471">
        <v>239</v>
      </c>
      <c r="Z485" s="471">
        <v>0</v>
      </c>
      <c r="AA485" s="471">
        <v>11</v>
      </c>
      <c r="AB485" s="496">
        <v>657</v>
      </c>
      <c r="AC485" s="488">
        <v>1</v>
      </c>
      <c r="AD485" s="488">
        <v>3</v>
      </c>
      <c r="AE485" s="471">
        <v>0</v>
      </c>
      <c r="AF485" s="471">
        <v>1</v>
      </c>
      <c r="AG485" s="471">
        <v>0</v>
      </c>
      <c r="AH485" s="471">
        <v>0</v>
      </c>
      <c r="AI485" s="471">
        <v>0</v>
      </c>
      <c r="AJ485" s="471">
        <v>0</v>
      </c>
      <c r="AK485" s="471">
        <v>0</v>
      </c>
      <c r="AL485" s="471">
        <v>0</v>
      </c>
      <c r="AM485" s="496">
        <v>1</v>
      </c>
      <c r="AN485" s="471">
        <v>0</v>
      </c>
      <c r="AO485" s="471">
        <v>1</v>
      </c>
      <c r="AP485" s="471">
        <v>0</v>
      </c>
      <c r="AQ485" s="471">
        <v>0</v>
      </c>
      <c r="AR485" s="471">
        <v>0</v>
      </c>
      <c r="AS485" s="471">
        <v>0</v>
      </c>
      <c r="AT485" s="471">
        <v>0</v>
      </c>
      <c r="AU485" s="471">
        <v>0</v>
      </c>
      <c r="AV485" s="496">
        <v>1</v>
      </c>
      <c r="AW485" s="471">
        <v>69</v>
      </c>
      <c r="AX485" s="471">
        <v>15</v>
      </c>
      <c r="AY485" s="471">
        <v>6</v>
      </c>
      <c r="AZ485" s="471">
        <v>0</v>
      </c>
      <c r="BA485" s="471">
        <v>1</v>
      </c>
      <c r="BB485" s="471">
        <v>0</v>
      </c>
      <c r="BC485" s="471">
        <v>0</v>
      </c>
      <c r="BD485" s="471">
        <v>0</v>
      </c>
      <c r="BE485" s="496">
        <v>91</v>
      </c>
      <c r="BF485" s="471">
        <v>47</v>
      </c>
      <c r="BG485" s="471">
        <v>13</v>
      </c>
      <c r="BH485" s="471">
        <v>7</v>
      </c>
      <c r="BI485" s="471">
        <v>0</v>
      </c>
      <c r="BJ485" s="471">
        <v>0</v>
      </c>
      <c r="BK485" s="471">
        <v>0</v>
      </c>
      <c r="BL485" s="471">
        <v>0</v>
      </c>
      <c r="BM485" s="471">
        <v>0</v>
      </c>
      <c r="BN485" s="496">
        <v>67</v>
      </c>
      <c r="BO485" s="471">
        <v>69</v>
      </c>
      <c r="BP485" s="471">
        <v>16</v>
      </c>
      <c r="BQ485" s="471">
        <v>6</v>
      </c>
      <c r="BR485" s="471">
        <v>0</v>
      </c>
      <c r="BS485" s="471">
        <v>1</v>
      </c>
      <c r="BT485" s="471">
        <v>0</v>
      </c>
      <c r="BU485" s="471">
        <v>0</v>
      </c>
      <c r="BV485" s="471">
        <v>0</v>
      </c>
      <c r="BW485" s="496">
        <v>92</v>
      </c>
      <c r="BX485" s="471">
        <v>47</v>
      </c>
      <c r="BY485" s="471">
        <v>14</v>
      </c>
      <c r="BZ485" s="471">
        <v>7</v>
      </c>
      <c r="CA485" s="471">
        <v>0</v>
      </c>
      <c r="CB485" s="471">
        <v>0</v>
      </c>
      <c r="CC485" s="471">
        <v>0</v>
      </c>
      <c r="CD485" s="471">
        <v>0</v>
      </c>
      <c r="CE485" s="471">
        <v>0</v>
      </c>
      <c r="CF485" s="496">
        <v>68</v>
      </c>
      <c r="CG485" s="33"/>
      <c r="CH485" s="33"/>
      <c r="CI485" s="33"/>
      <c r="CJ485" s="110"/>
      <c r="CK485" s="110"/>
      <c r="CL485" s="110"/>
      <c r="CM485" s="110"/>
      <c r="CN485" s="110"/>
      <c r="CO485" s="67"/>
      <c r="CP485" s="67"/>
      <c r="CQ485" s="67"/>
      <c r="CR485" s="67"/>
      <c r="CS485" s="67"/>
      <c r="CT485" s="67"/>
      <c r="CU485" s="67"/>
      <c r="CV485" s="67"/>
      <c r="CW485" s="67"/>
      <c r="CX485" s="67"/>
      <c r="CY485" s="67"/>
      <c r="CZ485" s="67"/>
      <c r="DA485" s="67"/>
      <c r="DB485" s="67"/>
      <c r="DC485" s="67"/>
      <c r="DD485" s="67"/>
      <c r="DE485" s="67"/>
      <c r="DF485" s="67"/>
      <c r="DG485" s="67"/>
      <c r="DH485" s="67"/>
      <c r="DI485" s="67"/>
      <c r="DJ485" s="67"/>
      <c r="DK485" s="67"/>
      <c r="DL485" s="67"/>
      <c r="DM485" s="67"/>
      <c r="DN485" s="67"/>
      <c r="DO485" s="67"/>
      <c r="DP485" s="67"/>
      <c r="DQ485" s="67"/>
      <c r="DR485" s="67"/>
      <c r="DS485" s="67"/>
      <c r="DT485" s="67"/>
      <c r="DU485" s="67"/>
      <c r="DV485" s="67"/>
      <c r="DW485" s="67"/>
      <c r="DX485" s="67"/>
      <c r="DY485" s="67"/>
      <c r="DZ485" s="67"/>
      <c r="EA485" s="67"/>
      <c r="EB485" s="67"/>
      <c r="EC485" s="67"/>
      <c r="ED485" s="67"/>
      <c r="EE485" s="67"/>
      <c r="EF485" s="67"/>
      <c r="EG485" s="67"/>
      <c r="EH485" s="67"/>
      <c r="EI485" s="67"/>
      <c r="EJ485" s="67"/>
      <c r="EK485" s="67"/>
      <c r="EL485" s="67"/>
      <c r="EM485" s="67"/>
      <c r="EN485" s="67"/>
      <c r="EO485" s="67"/>
      <c r="EP485" s="67"/>
      <c r="EQ485" s="67"/>
      <c r="ER485" s="67"/>
      <c r="ES485" s="67"/>
      <c r="ET485" s="67"/>
      <c r="EU485" s="67"/>
      <c r="EV485" s="67"/>
      <c r="EW485" s="67"/>
      <c r="EX485" s="67"/>
      <c r="EY485" s="67"/>
      <c r="EZ485" s="67"/>
      <c r="FA485" s="67"/>
      <c r="FB485" s="67"/>
      <c r="FC485" s="67"/>
      <c r="FD485" s="67"/>
      <c r="FE485" s="67"/>
      <c r="FF485" s="67"/>
      <c r="FG485" s="67"/>
      <c r="FH485" s="67"/>
      <c r="FI485" s="67"/>
      <c r="FJ485" s="67"/>
      <c r="FK485" s="67"/>
      <c r="FL485" s="67"/>
      <c r="FM485" s="67"/>
      <c r="FN485" s="67"/>
      <c r="FO485" s="67"/>
      <c r="FP485" s="67"/>
      <c r="FQ485" s="67"/>
      <c r="FR485" s="67"/>
      <c r="FS485" s="67"/>
      <c r="FT485" s="67"/>
      <c r="FU485" s="67"/>
      <c r="FV485" s="67"/>
      <c r="FW485" s="67"/>
      <c r="FX485" s="67"/>
      <c r="FY485" s="110"/>
      <c r="FZ485" s="110"/>
      <c r="GA485" s="110"/>
      <c r="GB485" s="110"/>
      <c r="GC485" s="110"/>
      <c r="GD485" s="110"/>
      <c r="GE485" s="110"/>
      <c r="GF485" s="110"/>
      <c r="GG485" s="110"/>
      <c r="GH485" s="110"/>
      <c r="GI485" s="110"/>
      <c r="GJ485" s="110"/>
      <c r="GK485" s="110"/>
      <c r="GL485" s="110"/>
      <c r="GM485" s="110"/>
      <c r="GN485" s="110"/>
      <c r="GO485" s="110"/>
      <c r="GP485" s="110"/>
      <c r="GQ485" s="110"/>
      <c r="GR485" s="110"/>
      <c r="GS485" s="110"/>
      <c r="GT485" s="110"/>
      <c r="GU485" s="110"/>
      <c r="GV485" s="110"/>
      <c r="GW485" s="110"/>
      <c r="GX485" s="110"/>
      <c r="GY485" s="110"/>
      <c r="GZ485" s="110"/>
      <c r="HA485" s="110"/>
      <c r="HB485" s="110"/>
      <c r="HC485" s="110"/>
      <c r="HD485" s="110"/>
      <c r="HE485" s="110"/>
      <c r="HF485" s="110"/>
      <c r="HG485" s="110"/>
      <c r="HH485" s="110"/>
      <c r="HI485" s="110"/>
      <c r="HJ485" s="110"/>
      <c r="HK485" s="242"/>
      <c r="HL485" s="242"/>
      <c r="HM485" s="242"/>
      <c r="HN485" s="242"/>
      <c r="HO485" s="242"/>
      <c r="HP485" s="242"/>
      <c r="HQ485" s="242"/>
    </row>
    <row r="486" spans="1:225" x14ac:dyDescent="0.2">
      <c r="A486" s="241" t="s">
        <v>351</v>
      </c>
      <c r="B486" s="476" t="s">
        <v>976</v>
      </c>
      <c r="C486" s="326" t="s">
        <v>782</v>
      </c>
      <c r="D486" s="279" t="s">
        <v>977</v>
      </c>
      <c r="E486" s="228"/>
      <c r="F486" s="471">
        <v>60</v>
      </c>
      <c r="G486" s="495"/>
      <c r="H486" s="471">
        <v>6</v>
      </c>
      <c r="I486" s="471">
        <v>119</v>
      </c>
      <c r="J486" s="471">
        <v>604</v>
      </c>
      <c r="K486" s="471">
        <v>37</v>
      </c>
      <c r="L486" s="471">
        <v>2</v>
      </c>
      <c r="M486" s="471">
        <v>6</v>
      </c>
      <c r="N486" s="471">
        <v>5</v>
      </c>
      <c r="O486" s="471">
        <v>0</v>
      </c>
      <c r="P486" s="471">
        <v>4</v>
      </c>
      <c r="Q486" s="471">
        <v>312</v>
      </c>
      <c r="R486" s="471">
        <v>379</v>
      </c>
      <c r="S486" s="471">
        <v>362</v>
      </c>
      <c r="T486" s="471">
        <v>0</v>
      </c>
      <c r="U486" s="471">
        <v>0</v>
      </c>
      <c r="V486" s="471">
        <v>49</v>
      </c>
      <c r="W486" s="471">
        <v>12</v>
      </c>
      <c r="X486" s="471">
        <v>17</v>
      </c>
      <c r="Y486" s="471">
        <v>433</v>
      </c>
      <c r="Z486" s="471">
        <v>1</v>
      </c>
      <c r="AA486" s="471">
        <v>38</v>
      </c>
      <c r="AB486" s="496">
        <v>2446</v>
      </c>
      <c r="AC486" s="488">
        <v>1</v>
      </c>
      <c r="AD486" s="488">
        <v>1</v>
      </c>
      <c r="AE486" s="471">
        <v>77</v>
      </c>
      <c r="AF486" s="471">
        <v>4</v>
      </c>
      <c r="AG486" s="471">
        <v>51</v>
      </c>
      <c r="AH486" s="471">
        <v>85</v>
      </c>
      <c r="AI486" s="471">
        <v>92</v>
      </c>
      <c r="AJ486" s="471">
        <v>0</v>
      </c>
      <c r="AK486" s="471">
        <v>0</v>
      </c>
      <c r="AL486" s="471">
        <v>1</v>
      </c>
      <c r="AM486" s="496">
        <v>310</v>
      </c>
      <c r="AN486" s="471">
        <v>77</v>
      </c>
      <c r="AO486" s="471">
        <v>4</v>
      </c>
      <c r="AP486" s="471">
        <v>51</v>
      </c>
      <c r="AQ486" s="471">
        <v>87</v>
      </c>
      <c r="AR486" s="471">
        <v>92</v>
      </c>
      <c r="AS486" s="471">
        <v>0</v>
      </c>
      <c r="AT486" s="471">
        <v>0</v>
      </c>
      <c r="AU486" s="471">
        <v>1</v>
      </c>
      <c r="AV486" s="496">
        <v>312</v>
      </c>
      <c r="AW486" s="471">
        <v>124</v>
      </c>
      <c r="AX486" s="471">
        <v>242</v>
      </c>
      <c r="AY486" s="471">
        <v>113</v>
      </c>
      <c r="AZ486" s="471">
        <v>53</v>
      </c>
      <c r="BA486" s="471">
        <v>19</v>
      </c>
      <c r="BB486" s="471">
        <v>2</v>
      </c>
      <c r="BC486" s="471">
        <v>1</v>
      </c>
      <c r="BD486" s="471">
        <v>2</v>
      </c>
      <c r="BE486" s="496">
        <v>556</v>
      </c>
      <c r="BF486" s="471">
        <v>79</v>
      </c>
      <c r="BG486" s="471">
        <v>158</v>
      </c>
      <c r="BH486" s="471">
        <v>84</v>
      </c>
      <c r="BI486" s="471">
        <v>43</v>
      </c>
      <c r="BJ486" s="471">
        <v>12</v>
      </c>
      <c r="BK486" s="471">
        <v>0</v>
      </c>
      <c r="BL486" s="471">
        <v>1</v>
      </c>
      <c r="BM486" s="471">
        <v>2</v>
      </c>
      <c r="BN486" s="496">
        <v>379</v>
      </c>
      <c r="BO486" s="471">
        <v>201</v>
      </c>
      <c r="BP486" s="471">
        <v>246</v>
      </c>
      <c r="BQ486" s="471">
        <v>164</v>
      </c>
      <c r="BR486" s="471">
        <v>138</v>
      </c>
      <c r="BS486" s="471">
        <v>111</v>
      </c>
      <c r="BT486" s="471">
        <v>2</v>
      </c>
      <c r="BU486" s="471">
        <v>1</v>
      </c>
      <c r="BV486" s="471">
        <v>3</v>
      </c>
      <c r="BW486" s="496">
        <v>866</v>
      </c>
      <c r="BX486" s="471">
        <v>156</v>
      </c>
      <c r="BY486" s="471">
        <v>162</v>
      </c>
      <c r="BZ486" s="471">
        <v>135</v>
      </c>
      <c r="CA486" s="471">
        <v>130</v>
      </c>
      <c r="CB486" s="471">
        <v>104</v>
      </c>
      <c r="CC486" s="471">
        <v>0</v>
      </c>
      <c r="CD486" s="471">
        <v>1</v>
      </c>
      <c r="CE486" s="471">
        <v>3</v>
      </c>
      <c r="CF486" s="496">
        <v>691</v>
      </c>
      <c r="CG486" s="33"/>
      <c r="CH486" s="33"/>
      <c r="CI486" s="33"/>
      <c r="CJ486" s="110"/>
      <c r="CK486" s="110"/>
      <c r="CL486" s="110"/>
      <c r="CM486" s="110"/>
      <c r="CN486" s="110"/>
      <c r="CO486" s="67"/>
      <c r="CP486" s="67"/>
      <c r="CQ486" s="67"/>
      <c r="CR486" s="67"/>
      <c r="CS486" s="67"/>
      <c r="CT486" s="67"/>
      <c r="CU486" s="67"/>
      <c r="CV486" s="67"/>
      <c r="CW486" s="67"/>
      <c r="CX486" s="67"/>
      <c r="CY486" s="67"/>
      <c r="CZ486" s="67"/>
      <c r="DA486" s="67"/>
      <c r="DB486" s="67"/>
      <c r="DC486" s="67"/>
      <c r="DD486" s="67"/>
      <c r="DE486" s="67"/>
      <c r="DF486" s="67"/>
      <c r="DG486" s="67"/>
      <c r="DH486" s="67"/>
      <c r="DI486" s="67"/>
      <c r="DJ486" s="67"/>
      <c r="DK486" s="67"/>
      <c r="DL486" s="67"/>
      <c r="DM486" s="67"/>
      <c r="DN486" s="67"/>
      <c r="DO486" s="67"/>
      <c r="DP486" s="67"/>
      <c r="DQ486" s="67"/>
      <c r="DR486" s="67"/>
      <c r="DS486" s="67"/>
      <c r="DT486" s="67"/>
      <c r="DU486" s="67"/>
      <c r="DV486" s="67"/>
      <c r="DW486" s="67"/>
      <c r="DX486" s="67"/>
      <c r="DY486" s="67"/>
      <c r="DZ486" s="67"/>
      <c r="EA486" s="67"/>
      <c r="EB486" s="67"/>
      <c r="EC486" s="67"/>
      <c r="ED486" s="67"/>
      <c r="EE486" s="67"/>
      <c r="EF486" s="67"/>
      <c r="EG486" s="67"/>
      <c r="EH486" s="67"/>
      <c r="EI486" s="67"/>
      <c r="EJ486" s="67"/>
      <c r="EK486" s="67"/>
      <c r="EL486" s="67"/>
      <c r="EM486" s="67"/>
      <c r="EN486" s="67"/>
      <c r="EO486" s="67"/>
      <c r="EP486" s="67"/>
      <c r="EQ486" s="67"/>
      <c r="ER486" s="67"/>
      <c r="ES486" s="67"/>
      <c r="ET486" s="67"/>
      <c r="EU486" s="67"/>
      <c r="EV486" s="67"/>
      <c r="EW486" s="67"/>
      <c r="EX486" s="67"/>
      <c r="EY486" s="67"/>
      <c r="EZ486" s="67"/>
      <c r="FA486" s="67"/>
      <c r="FB486" s="67"/>
      <c r="FC486" s="67"/>
      <c r="FD486" s="67"/>
      <c r="FE486" s="67"/>
      <c r="FF486" s="67"/>
      <c r="FG486" s="67"/>
      <c r="FH486" s="67"/>
      <c r="FI486" s="67"/>
      <c r="FJ486" s="67"/>
      <c r="FK486" s="67"/>
      <c r="FL486" s="67"/>
      <c r="FM486" s="67"/>
      <c r="FN486" s="67"/>
      <c r="FO486" s="67"/>
      <c r="FP486" s="67"/>
      <c r="FQ486" s="67"/>
      <c r="FR486" s="67"/>
      <c r="FS486" s="67"/>
      <c r="FT486" s="67"/>
      <c r="FU486" s="67"/>
      <c r="FV486" s="67"/>
      <c r="FW486" s="67"/>
      <c r="FX486" s="67"/>
      <c r="FY486" s="110"/>
      <c r="FZ486" s="110"/>
      <c r="GA486" s="110"/>
      <c r="GB486" s="110"/>
      <c r="GC486" s="110"/>
      <c r="GD486" s="110"/>
      <c r="GE486" s="110"/>
      <c r="GF486" s="110"/>
      <c r="GG486" s="110"/>
      <c r="GH486" s="110"/>
      <c r="GI486" s="110"/>
      <c r="GJ486" s="110"/>
      <c r="GK486" s="110"/>
      <c r="GL486" s="110"/>
      <c r="GM486" s="110"/>
      <c r="GN486" s="110"/>
      <c r="GO486" s="110"/>
      <c r="GP486" s="110"/>
      <c r="GQ486" s="110"/>
      <c r="GR486" s="110"/>
      <c r="GS486" s="110"/>
      <c r="GT486" s="110"/>
      <c r="GU486" s="110"/>
      <c r="GV486" s="110"/>
      <c r="GW486" s="110"/>
      <c r="GX486" s="110"/>
      <c r="GY486" s="110"/>
      <c r="GZ486" s="110"/>
      <c r="HA486" s="110"/>
      <c r="HB486" s="110"/>
      <c r="HC486" s="110"/>
      <c r="HD486" s="110"/>
      <c r="HE486" s="110"/>
      <c r="HF486" s="110"/>
      <c r="HG486" s="110"/>
      <c r="HH486" s="110"/>
      <c r="HI486" s="110"/>
      <c r="HJ486" s="110"/>
      <c r="HK486" s="242"/>
      <c r="HL486" s="242"/>
      <c r="HM486" s="242"/>
      <c r="HN486" s="242"/>
      <c r="HO486" s="242"/>
      <c r="HP486" s="242"/>
      <c r="HQ486" s="242"/>
    </row>
    <row r="487" spans="1:225" x14ac:dyDescent="0.2">
      <c r="A487" s="241" t="s">
        <v>352</v>
      </c>
      <c r="B487" s="476" t="s">
        <v>978</v>
      </c>
      <c r="C487" s="326" t="s">
        <v>786</v>
      </c>
      <c r="D487" s="279" t="s">
        <v>353</v>
      </c>
      <c r="E487" s="228"/>
      <c r="F487" s="471">
        <v>10</v>
      </c>
      <c r="G487" s="495"/>
      <c r="H487" s="471">
        <v>1</v>
      </c>
      <c r="I487" s="471">
        <v>32</v>
      </c>
      <c r="J487" s="471">
        <v>120</v>
      </c>
      <c r="K487" s="471">
        <v>11</v>
      </c>
      <c r="L487" s="471">
        <v>0</v>
      </c>
      <c r="M487" s="471">
        <v>4</v>
      </c>
      <c r="N487" s="471">
        <v>0</v>
      </c>
      <c r="O487" s="471">
        <v>0</v>
      </c>
      <c r="P487" s="471">
        <v>1</v>
      </c>
      <c r="Q487" s="471">
        <v>13</v>
      </c>
      <c r="R487" s="471">
        <v>23</v>
      </c>
      <c r="S487" s="471">
        <v>63</v>
      </c>
      <c r="T487" s="471">
        <v>0</v>
      </c>
      <c r="U487" s="471">
        <v>0</v>
      </c>
      <c r="V487" s="471">
        <v>1</v>
      </c>
      <c r="W487" s="471">
        <v>6</v>
      </c>
      <c r="X487" s="471">
        <v>11</v>
      </c>
      <c r="Y487" s="471">
        <v>106</v>
      </c>
      <c r="Z487" s="471">
        <v>0</v>
      </c>
      <c r="AA487" s="471">
        <v>18</v>
      </c>
      <c r="AB487" s="496">
        <v>420</v>
      </c>
      <c r="AC487" s="488">
        <v>2</v>
      </c>
      <c r="AD487" s="488">
        <v>2</v>
      </c>
      <c r="AE487" s="471">
        <v>6</v>
      </c>
      <c r="AF487" s="471">
        <v>0</v>
      </c>
      <c r="AG487" s="471">
        <v>0</v>
      </c>
      <c r="AH487" s="471">
        <v>0</v>
      </c>
      <c r="AI487" s="471">
        <v>2</v>
      </c>
      <c r="AJ487" s="471">
        <v>1</v>
      </c>
      <c r="AK487" s="471">
        <v>3</v>
      </c>
      <c r="AL487" s="471">
        <v>1</v>
      </c>
      <c r="AM487" s="496">
        <v>13</v>
      </c>
      <c r="AN487" s="471">
        <v>6</v>
      </c>
      <c r="AO487" s="471">
        <v>0</v>
      </c>
      <c r="AP487" s="471">
        <v>0</v>
      </c>
      <c r="AQ487" s="471">
        <v>0</v>
      </c>
      <c r="AR487" s="471">
        <v>2</v>
      </c>
      <c r="AS487" s="471">
        <v>1</v>
      </c>
      <c r="AT487" s="471">
        <v>3</v>
      </c>
      <c r="AU487" s="471">
        <v>1</v>
      </c>
      <c r="AV487" s="496">
        <v>13</v>
      </c>
      <c r="AW487" s="471">
        <v>12</v>
      </c>
      <c r="AX487" s="471">
        <v>18</v>
      </c>
      <c r="AY487" s="471">
        <v>5</v>
      </c>
      <c r="AZ487" s="471">
        <v>4</v>
      </c>
      <c r="BA487" s="471">
        <v>0</v>
      </c>
      <c r="BB487" s="471">
        <v>0</v>
      </c>
      <c r="BC487" s="471">
        <v>0</v>
      </c>
      <c r="BD487" s="471">
        <v>0</v>
      </c>
      <c r="BE487" s="496">
        <v>39</v>
      </c>
      <c r="BF487" s="471">
        <v>8</v>
      </c>
      <c r="BG487" s="471">
        <v>11</v>
      </c>
      <c r="BH487" s="471">
        <v>3</v>
      </c>
      <c r="BI487" s="471">
        <v>1</v>
      </c>
      <c r="BJ487" s="471">
        <v>0</v>
      </c>
      <c r="BK487" s="471">
        <v>0</v>
      </c>
      <c r="BL487" s="471">
        <v>0</v>
      </c>
      <c r="BM487" s="471">
        <v>0</v>
      </c>
      <c r="BN487" s="496">
        <v>23</v>
      </c>
      <c r="BO487" s="471">
        <v>18</v>
      </c>
      <c r="BP487" s="471">
        <v>18</v>
      </c>
      <c r="BQ487" s="471">
        <v>5</v>
      </c>
      <c r="BR487" s="471">
        <v>4</v>
      </c>
      <c r="BS487" s="471">
        <v>2</v>
      </c>
      <c r="BT487" s="471">
        <v>1</v>
      </c>
      <c r="BU487" s="471">
        <v>3</v>
      </c>
      <c r="BV487" s="471">
        <v>1</v>
      </c>
      <c r="BW487" s="496">
        <v>52</v>
      </c>
      <c r="BX487" s="471">
        <v>14</v>
      </c>
      <c r="BY487" s="471">
        <v>11</v>
      </c>
      <c r="BZ487" s="471">
        <v>3</v>
      </c>
      <c r="CA487" s="471">
        <v>1</v>
      </c>
      <c r="CB487" s="471">
        <v>2</v>
      </c>
      <c r="CC487" s="471">
        <v>1</v>
      </c>
      <c r="CD487" s="471">
        <v>3</v>
      </c>
      <c r="CE487" s="471">
        <v>1</v>
      </c>
      <c r="CF487" s="496">
        <v>36</v>
      </c>
      <c r="CG487" s="33"/>
      <c r="CH487" s="33"/>
      <c r="CI487" s="33"/>
      <c r="CJ487" s="110"/>
      <c r="CK487" s="110"/>
      <c r="CL487" s="110"/>
      <c r="CM487" s="110"/>
      <c r="CN487" s="110"/>
      <c r="CO487" s="67"/>
      <c r="CP487" s="67"/>
      <c r="CQ487" s="67"/>
      <c r="CR487" s="67"/>
      <c r="CS487" s="67"/>
      <c r="CT487" s="67"/>
      <c r="CU487" s="67"/>
      <c r="CV487" s="67"/>
      <c r="CW487" s="67"/>
      <c r="CX487" s="67"/>
      <c r="CY487" s="67"/>
      <c r="CZ487" s="67"/>
      <c r="DA487" s="67"/>
      <c r="DB487" s="67"/>
      <c r="DC487" s="67"/>
      <c r="DD487" s="67"/>
      <c r="DE487" s="67"/>
      <c r="DF487" s="67"/>
      <c r="DG487" s="67"/>
      <c r="DH487" s="67"/>
      <c r="DI487" s="67"/>
      <c r="DJ487" s="67"/>
      <c r="DK487" s="67"/>
      <c r="DL487" s="67"/>
      <c r="DM487" s="67"/>
      <c r="DN487" s="67"/>
      <c r="DO487" s="67"/>
      <c r="DP487" s="67"/>
      <c r="DQ487" s="67"/>
      <c r="DR487" s="67"/>
      <c r="DS487" s="67"/>
      <c r="DT487" s="67"/>
      <c r="DU487" s="67"/>
      <c r="DV487" s="67"/>
      <c r="DW487" s="67"/>
      <c r="DX487" s="67"/>
      <c r="DY487" s="67"/>
      <c r="DZ487" s="67"/>
      <c r="EA487" s="67"/>
      <c r="EB487" s="67"/>
      <c r="EC487" s="67"/>
      <c r="ED487" s="67"/>
      <c r="EE487" s="67"/>
      <c r="EF487" s="67"/>
      <c r="EG487" s="67"/>
      <c r="EH487" s="67"/>
      <c r="EI487" s="67"/>
      <c r="EJ487" s="67"/>
      <c r="EK487" s="67"/>
      <c r="EL487" s="67"/>
      <c r="EM487" s="67"/>
      <c r="EN487" s="67"/>
      <c r="EO487" s="67"/>
      <c r="EP487" s="67"/>
      <c r="EQ487" s="67"/>
      <c r="ER487" s="67"/>
      <c r="ES487" s="67"/>
      <c r="ET487" s="67"/>
      <c r="EU487" s="67"/>
      <c r="EV487" s="67"/>
      <c r="EW487" s="67"/>
      <c r="EX487" s="67"/>
      <c r="EY487" s="67"/>
      <c r="EZ487" s="67"/>
      <c r="FA487" s="67"/>
      <c r="FB487" s="67"/>
      <c r="FC487" s="67"/>
      <c r="FD487" s="67"/>
      <c r="FE487" s="67"/>
      <c r="FF487" s="67"/>
      <c r="FG487" s="67"/>
      <c r="FH487" s="67"/>
      <c r="FI487" s="67"/>
      <c r="FJ487" s="67"/>
      <c r="FK487" s="67"/>
      <c r="FL487" s="67"/>
      <c r="FM487" s="67"/>
      <c r="FN487" s="67"/>
      <c r="FO487" s="67"/>
      <c r="FP487" s="67"/>
      <c r="FQ487" s="67"/>
      <c r="FR487" s="67"/>
      <c r="FS487" s="67"/>
      <c r="FT487" s="67"/>
      <c r="FU487" s="67"/>
      <c r="FV487" s="67"/>
      <c r="FW487" s="67"/>
      <c r="FX487" s="67"/>
      <c r="FY487" s="110"/>
      <c r="FZ487" s="110"/>
      <c r="GA487" s="110"/>
      <c r="GB487" s="110"/>
      <c r="GC487" s="110"/>
      <c r="GD487" s="110"/>
      <c r="GE487" s="110"/>
      <c r="GF487" s="110"/>
      <c r="GG487" s="110"/>
      <c r="GH487" s="110"/>
      <c r="GI487" s="110"/>
      <c r="GJ487" s="110"/>
      <c r="GK487" s="110"/>
      <c r="GL487" s="110"/>
      <c r="GM487" s="110"/>
      <c r="GN487" s="110"/>
      <c r="GO487" s="110"/>
      <c r="GP487" s="110"/>
      <c r="GQ487" s="110"/>
      <c r="GR487" s="110"/>
      <c r="GS487" s="110"/>
      <c r="GT487" s="110"/>
      <c r="GU487" s="110"/>
      <c r="GV487" s="110"/>
      <c r="GW487" s="110"/>
      <c r="GX487" s="110"/>
      <c r="GY487" s="110"/>
      <c r="GZ487" s="110"/>
      <c r="HA487" s="110"/>
      <c r="HB487" s="110"/>
      <c r="HC487" s="110"/>
      <c r="HD487" s="110"/>
      <c r="HE487" s="110"/>
      <c r="HF487" s="110"/>
      <c r="HG487" s="110"/>
      <c r="HH487" s="110"/>
      <c r="HI487" s="110"/>
      <c r="HJ487" s="110"/>
      <c r="HK487" s="242"/>
      <c r="HL487" s="242"/>
      <c r="HM487" s="242"/>
      <c r="HN487" s="242"/>
      <c r="HO487" s="242"/>
      <c r="HP487" s="242"/>
      <c r="HQ487" s="242"/>
    </row>
    <row r="488" spans="1:225" x14ac:dyDescent="0.2">
      <c r="A488" s="241" t="s">
        <v>354</v>
      </c>
      <c r="B488" s="476" t="s">
        <v>979</v>
      </c>
      <c r="C488" s="326" t="s">
        <v>801</v>
      </c>
      <c r="D488" s="279" t="s">
        <v>355</v>
      </c>
      <c r="E488" s="228"/>
      <c r="F488" s="471">
        <v>1</v>
      </c>
      <c r="G488" s="495"/>
      <c r="H488" s="471">
        <v>1</v>
      </c>
      <c r="I488" s="471">
        <v>76</v>
      </c>
      <c r="J488" s="471">
        <v>220</v>
      </c>
      <c r="K488" s="471">
        <v>10</v>
      </c>
      <c r="L488" s="471">
        <v>0</v>
      </c>
      <c r="M488" s="471">
        <v>4</v>
      </c>
      <c r="N488" s="471">
        <v>3</v>
      </c>
      <c r="O488" s="471">
        <v>2</v>
      </c>
      <c r="P488" s="471">
        <v>0</v>
      </c>
      <c r="Q488" s="471">
        <v>0</v>
      </c>
      <c r="R488" s="471">
        <v>34</v>
      </c>
      <c r="S488" s="471">
        <v>0</v>
      </c>
      <c r="T488" s="471">
        <v>4</v>
      </c>
      <c r="U488" s="471">
        <v>0</v>
      </c>
      <c r="V488" s="471">
        <v>1</v>
      </c>
      <c r="W488" s="471">
        <v>22</v>
      </c>
      <c r="X488" s="471">
        <v>23</v>
      </c>
      <c r="Y488" s="471">
        <v>166</v>
      </c>
      <c r="Z488" s="471">
        <v>0</v>
      </c>
      <c r="AA488" s="471">
        <v>26</v>
      </c>
      <c r="AB488" s="496">
        <v>593</v>
      </c>
      <c r="AC488" s="488">
        <v>2</v>
      </c>
      <c r="AD488" s="488">
        <v>2</v>
      </c>
      <c r="AE488" s="471">
        <v>0</v>
      </c>
      <c r="AF488" s="471">
        <v>0</v>
      </c>
      <c r="AG488" s="471">
        <v>0</v>
      </c>
      <c r="AH488" s="471">
        <v>0</v>
      </c>
      <c r="AI488" s="471">
        <v>0</v>
      </c>
      <c r="AJ488" s="471">
        <v>0</v>
      </c>
      <c r="AK488" s="471">
        <v>0</v>
      </c>
      <c r="AL488" s="471">
        <v>0</v>
      </c>
      <c r="AM488" s="496">
        <v>0</v>
      </c>
      <c r="AN488" s="471">
        <v>0</v>
      </c>
      <c r="AO488" s="471">
        <v>0</v>
      </c>
      <c r="AP488" s="471">
        <v>0</v>
      </c>
      <c r="AQ488" s="471">
        <v>0</v>
      </c>
      <c r="AR488" s="471">
        <v>0</v>
      </c>
      <c r="AS488" s="471">
        <v>0</v>
      </c>
      <c r="AT488" s="471">
        <v>0</v>
      </c>
      <c r="AU488" s="471">
        <v>0</v>
      </c>
      <c r="AV488" s="496">
        <v>0</v>
      </c>
      <c r="AW488" s="471">
        <v>16</v>
      </c>
      <c r="AX488" s="471">
        <v>18</v>
      </c>
      <c r="AY488" s="471">
        <v>16</v>
      </c>
      <c r="AZ488" s="471">
        <v>3</v>
      </c>
      <c r="BA488" s="471">
        <v>1</v>
      </c>
      <c r="BB488" s="471">
        <v>0</v>
      </c>
      <c r="BC488" s="471">
        <v>0</v>
      </c>
      <c r="BD488" s="471">
        <v>0</v>
      </c>
      <c r="BE488" s="496">
        <v>54</v>
      </c>
      <c r="BF488" s="471">
        <v>11</v>
      </c>
      <c r="BG488" s="471">
        <v>10</v>
      </c>
      <c r="BH488" s="471">
        <v>10</v>
      </c>
      <c r="BI488" s="471">
        <v>1</v>
      </c>
      <c r="BJ488" s="471">
        <v>2</v>
      </c>
      <c r="BK488" s="471">
        <v>0</v>
      </c>
      <c r="BL488" s="471">
        <v>0</v>
      </c>
      <c r="BM488" s="471">
        <v>0</v>
      </c>
      <c r="BN488" s="496">
        <v>34</v>
      </c>
      <c r="BO488" s="471">
        <v>16</v>
      </c>
      <c r="BP488" s="471">
        <v>18</v>
      </c>
      <c r="BQ488" s="471">
        <v>16</v>
      </c>
      <c r="BR488" s="471">
        <v>3</v>
      </c>
      <c r="BS488" s="471">
        <v>1</v>
      </c>
      <c r="BT488" s="471">
        <v>0</v>
      </c>
      <c r="BU488" s="471">
        <v>0</v>
      </c>
      <c r="BV488" s="471">
        <v>0</v>
      </c>
      <c r="BW488" s="496">
        <v>54</v>
      </c>
      <c r="BX488" s="471">
        <v>11</v>
      </c>
      <c r="BY488" s="471">
        <v>10</v>
      </c>
      <c r="BZ488" s="471">
        <v>10</v>
      </c>
      <c r="CA488" s="471">
        <v>1</v>
      </c>
      <c r="CB488" s="471">
        <v>2</v>
      </c>
      <c r="CC488" s="471">
        <v>0</v>
      </c>
      <c r="CD488" s="471">
        <v>0</v>
      </c>
      <c r="CE488" s="471">
        <v>0</v>
      </c>
      <c r="CF488" s="496">
        <v>34</v>
      </c>
      <c r="CG488" s="33"/>
      <c r="CH488" s="33"/>
      <c r="CI488" s="33"/>
      <c r="CJ488" s="110"/>
      <c r="CK488" s="110"/>
      <c r="CL488" s="110"/>
      <c r="CM488" s="110"/>
      <c r="CN488" s="110"/>
      <c r="CO488" s="67"/>
      <c r="CP488" s="67"/>
      <c r="CQ488" s="67"/>
      <c r="CR488" s="67"/>
      <c r="CS488" s="67"/>
      <c r="CT488" s="67"/>
      <c r="CU488" s="67"/>
      <c r="CV488" s="67"/>
      <c r="CW488" s="67"/>
      <c r="CX488" s="67"/>
      <c r="CY488" s="67"/>
      <c r="CZ488" s="67"/>
      <c r="DA488" s="67"/>
      <c r="DB488" s="67"/>
      <c r="DC488" s="67"/>
      <c r="DD488" s="67"/>
      <c r="DE488" s="67"/>
      <c r="DF488" s="67"/>
      <c r="DG488" s="67"/>
      <c r="DH488" s="67"/>
      <c r="DI488" s="67"/>
      <c r="DJ488" s="67"/>
      <c r="DK488" s="67"/>
      <c r="DL488" s="67"/>
      <c r="DM488" s="67"/>
      <c r="DN488" s="67"/>
      <c r="DO488" s="67"/>
      <c r="DP488" s="67"/>
      <c r="DQ488" s="67"/>
      <c r="DR488" s="67"/>
      <c r="DS488" s="67"/>
      <c r="DT488" s="67"/>
      <c r="DU488" s="67"/>
      <c r="DV488" s="67"/>
      <c r="DW488" s="67"/>
      <c r="DX488" s="67"/>
      <c r="DY488" s="67"/>
      <c r="DZ488" s="67"/>
      <c r="EA488" s="67"/>
      <c r="EB488" s="67"/>
      <c r="EC488" s="67"/>
      <c r="ED488" s="67"/>
      <c r="EE488" s="67"/>
      <c r="EF488" s="67"/>
      <c r="EG488" s="67"/>
      <c r="EH488" s="67"/>
      <c r="EI488" s="67"/>
      <c r="EJ488" s="67"/>
      <c r="EK488" s="67"/>
      <c r="EL488" s="67"/>
      <c r="EM488" s="67"/>
      <c r="EN488" s="67"/>
      <c r="EO488" s="67"/>
      <c r="EP488" s="67"/>
      <c r="EQ488" s="67"/>
      <c r="ER488" s="67"/>
      <c r="ES488" s="67"/>
      <c r="ET488" s="67"/>
      <c r="EU488" s="67"/>
      <c r="EV488" s="67"/>
      <c r="EW488" s="67"/>
      <c r="EX488" s="67"/>
      <c r="EY488" s="67"/>
      <c r="EZ488" s="67"/>
      <c r="FA488" s="67"/>
      <c r="FB488" s="67"/>
      <c r="FC488" s="67"/>
      <c r="FD488" s="67"/>
      <c r="FE488" s="67"/>
      <c r="FF488" s="67"/>
      <c r="FG488" s="67"/>
      <c r="FH488" s="67"/>
      <c r="FI488" s="67"/>
      <c r="FJ488" s="67"/>
      <c r="FK488" s="67"/>
      <c r="FL488" s="67"/>
      <c r="FM488" s="67"/>
      <c r="FN488" s="67"/>
      <c r="FO488" s="67"/>
      <c r="FP488" s="67"/>
      <c r="FQ488" s="67"/>
      <c r="FR488" s="67"/>
      <c r="FS488" s="67"/>
      <c r="FT488" s="67"/>
      <c r="FU488" s="67"/>
      <c r="FV488" s="67"/>
      <c r="FW488" s="67"/>
      <c r="FX488" s="67"/>
      <c r="FY488" s="110"/>
      <c r="FZ488" s="110"/>
      <c r="GA488" s="110"/>
      <c r="GB488" s="110"/>
      <c r="GC488" s="110"/>
      <c r="GD488" s="110"/>
      <c r="GE488" s="110"/>
      <c r="GF488" s="110"/>
      <c r="GG488" s="110"/>
      <c r="GH488" s="110"/>
      <c r="GI488" s="110"/>
      <c r="GJ488" s="110"/>
      <c r="GK488" s="110"/>
      <c r="GL488" s="110"/>
      <c r="GM488" s="110"/>
      <c r="GN488" s="110"/>
      <c r="GO488" s="110"/>
      <c r="GP488" s="110"/>
      <c r="GQ488" s="110"/>
      <c r="GR488" s="110"/>
      <c r="GS488" s="110"/>
      <c r="GT488" s="110"/>
      <c r="GU488" s="110"/>
      <c r="GV488" s="110"/>
      <c r="GW488" s="110"/>
      <c r="GX488" s="110"/>
      <c r="GY488" s="110"/>
      <c r="GZ488" s="110"/>
      <c r="HA488" s="110"/>
      <c r="HB488" s="110"/>
      <c r="HC488" s="110"/>
      <c r="HD488" s="110"/>
      <c r="HE488" s="110"/>
      <c r="HF488" s="110"/>
      <c r="HG488" s="110"/>
      <c r="HH488" s="110"/>
      <c r="HI488" s="110"/>
      <c r="HJ488" s="110"/>
      <c r="HK488" s="242"/>
      <c r="HL488" s="242"/>
      <c r="HM488" s="242"/>
      <c r="HN488" s="242"/>
      <c r="HO488" s="242"/>
      <c r="HP488" s="242"/>
      <c r="HQ488" s="242"/>
    </row>
    <row r="489" spans="1:225" x14ac:dyDescent="0.2">
      <c r="A489" s="241" t="s">
        <v>356</v>
      </c>
      <c r="B489" s="476" t="s">
        <v>980</v>
      </c>
      <c r="C489" s="326" t="s">
        <v>640</v>
      </c>
      <c r="D489" s="279" t="s">
        <v>357</v>
      </c>
      <c r="E489" s="228"/>
      <c r="F489" s="471">
        <v>46</v>
      </c>
      <c r="G489" s="495"/>
      <c r="H489" s="471">
        <v>7</v>
      </c>
      <c r="I489" s="471">
        <v>42</v>
      </c>
      <c r="J489" s="471">
        <v>338</v>
      </c>
      <c r="K489" s="471">
        <v>1</v>
      </c>
      <c r="L489" s="471">
        <v>0</v>
      </c>
      <c r="M489" s="471">
        <v>6</v>
      </c>
      <c r="N489" s="471">
        <v>2</v>
      </c>
      <c r="O489" s="471">
        <v>0</v>
      </c>
      <c r="P489" s="471">
        <v>6</v>
      </c>
      <c r="Q489" s="471">
        <v>10</v>
      </c>
      <c r="R489" s="471">
        <v>269</v>
      </c>
      <c r="S489" s="471">
        <v>6</v>
      </c>
      <c r="T489" s="471">
        <v>3</v>
      </c>
      <c r="U489" s="471">
        <v>0</v>
      </c>
      <c r="V489" s="471">
        <v>0</v>
      </c>
      <c r="W489" s="471">
        <v>6</v>
      </c>
      <c r="X489" s="471">
        <v>7</v>
      </c>
      <c r="Y489" s="471">
        <v>177</v>
      </c>
      <c r="Z489" s="471">
        <v>66</v>
      </c>
      <c r="AA489" s="471">
        <v>2</v>
      </c>
      <c r="AB489" s="496">
        <v>994</v>
      </c>
      <c r="AC489" s="488">
        <v>1</v>
      </c>
      <c r="AD489" s="488">
        <v>1</v>
      </c>
      <c r="AE489" s="471">
        <v>0</v>
      </c>
      <c r="AF489" s="471">
        <v>0</v>
      </c>
      <c r="AG489" s="471">
        <v>10</v>
      </c>
      <c r="AH489" s="471">
        <v>0</v>
      </c>
      <c r="AI489" s="471">
        <v>0</v>
      </c>
      <c r="AJ489" s="471">
        <v>0</v>
      </c>
      <c r="AK489" s="471">
        <v>0</v>
      </c>
      <c r="AL489" s="471">
        <v>0</v>
      </c>
      <c r="AM489" s="496">
        <v>10</v>
      </c>
      <c r="AN489" s="471">
        <v>0</v>
      </c>
      <c r="AO489" s="471">
        <v>0</v>
      </c>
      <c r="AP489" s="471">
        <v>10</v>
      </c>
      <c r="AQ489" s="471">
        <v>0</v>
      </c>
      <c r="AR489" s="471">
        <v>0</v>
      </c>
      <c r="AS489" s="471">
        <v>0</v>
      </c>
      <c r="AT489" s="471">
        <v>0</v>
      </c>
      <c r="AU489" s="471">
        <v>0</v>
      </c>
      <c r="AV489" s="496">
        <v>10</v>
      </c>
      <c r="AW489" s="471">
        <v>14</v>
      </c>
      <c r="AX489" s="471">
        <v>81</v>
      </c>
      <c r="AY489" s="471">
        <v>145</v>
      </c>
      <c r="AZ489" s="471">
        <v>123</v>
      </c>
      <c r="BA489" s="471">
        <v>50</v>
      </c>
      <c r="BB489" s="471">
        <v>13</v>
      </c>
      <c r="BC489" s="471">
        <v>5</v>
      </c>
      <c r="BD489" s="471">
        <v>2</v>
      </c>
      <c r="BE489" s="496">
        <v>433</v>
      </c>
      <c r="BF489" s="471">
        <v>9</v>
      </c>
      <c r="BG489" s="471">
        <v>57</v>
      </c>
      <c r="BH489" s="471">
        <v>96</v>
      </c>
      <c r="BI489" s="471">
        <v>64</v>
      </c>
      <c r="BJ489" s="471">
        <v>29</v>
      </c>
      <c r="BK489" s="471">
        <v>8</v>
      </c>
      <c r="BL489" s="471">
        <v>4</v>
      </c>
      <c r="BM489" s="471">
        <v>2</v>
      </c>
      <c r="BN489" s="496">
        <v>269</v>
      </c>
      <c r="BO489" s="471">
        <v>14</v>
      </c>
      <c r="BP489" s="471">
        <v>81</v>
      </c>
      <c r="BQ489" s="471">
        <v>155</v>
      </c>
      <c r="BR489" s="471">
        <v>123</v>
      </c>
      <c r="BS489" s="471">
        <v>50</v>
      </c>
      <c r="BT489" s="471">
        <v>13</v>
      </c>
      <c r="BU489" s="471">
        <v>5</v>
      </c>
      <c r="BV489" s="471">
        <v>2</v>
      </c>
      <c r="BW489" s="496">
        <v>443</v>
      </c>
      <c r="BX489" s="471">
        <v>9</v>
      </c>
      <c r="BY489" s="471">
        <v>57</v>
      </c>
      <c r="BZ489" s="471">
        <v>106</v>
      </c>
      <c r="CA489" s="471">
        <v>64</v>
      </c>
      <c r="CB489" s="471">
        <v>29</v>
      </c>
      <c r="CC489" s="471">
        <v>8</v>
      </c>
      <c r="CD489" s="471">
        <v>4</v>
      </c>
      <c r="CE489" s="471">
        <v>2</v>
      </c>
      <c r="CF489" s="496">
        <v>279</v>
      </c>
      <c r="CG489" s="33"/>
      <c r="CH489" s="33"/>
      <c r="CI489" s="33"/>
      <c r="CJ489" s="110"/>
      <c r="CK489" s="110"/>
      <c r="CL489" s="110"/>
      <c r="CM489" s="110"/>
      <c r="CN489" s="110"/>
      <c r="CO489" s="67"/>
      <c r="CP489" s="67"/>
      <c r="CQ489" s="67"/>
      <c r="CR489" s="67"/>
      <c r="CS489" s="67"/>
      <c r="CT489" s="67"/>
      <c r="CU489" s="67"/>
      <c r="CV489" s="67"/>
      <c r="CW489" s="67"/>
      <c r="CX489" s="67"/>
      <c r="CY489" s="67"/>
      <c r="CZ489" s="67"/>
      <c r="DA489" s="67"/>
      <c r="DB489" s="67"/>
      <c r="DC489" s="67"/>
      <c r="DD489" s="67"/>
      <c r="DE489" s="67"/>
      <c r="DF489" s="67"/>
      <c r="DG489" s="67"/>
      <c r="DH489" s="67"/>
      <c r="DI489" s="67"/>
      <c r="DJ489" s="67"/>
      <c r="DK489" s="67"/>
      <c r="DL489" s="67"/>
      <c r="DM489" s="67"/>
      <c r="DN489" s="67"/>
      <c r="DO489" s="67"/>
      <c r="DP489" s="67"/>
      <c r="DQ489" s="67"/>
      <c r="DR489" s="67"/>
      <c r="DS489" s="67"/>
      <c r="DT489" s="67"/>
      <c r="DU489" s="67"/>
      <c r="DV489" s="67"/>
      <c r="DW489" s="67"/>
      <c r="DX489" s="67"/>
      <c r="DY489" s="67"/>
      <c r="DZ489" s="67"/>
      <c r="EA489" s="67"/>
      <c r="EB489" s="67"/>
      <c r="EC489" s="67"/>
      <c r="ED489" s="67"/>
      <c r="EE489" s="67"/>
      <c r="EF489" s="67"/>
      <c r="EG489" s="67"/>
      <c r="EH489" s="67"/>
      <c r="EI489" s="67"/>
      <c r="EJ489" s="67"/>
      <c r="EK489" s="67"/>
      <c r="EL489" s="67"/>
      <c r="EM489" s="67"/>
      <c r="EN489" s="67"/>
      <c r="EO489" s="67"/>
      <c r="EP489" s="67"/>
      <c r="EQ489" s="67"/>
      <c r="ER489" s="67"/>
      <c r="ES489" s="67"/>
      <c r="ET489" s="67"/>
      <c r="EU489" s="67"/>
      <c r="EV489" s="67"/>
      <c r="EW489" s="67"/>
      <c r="EX489" s="67"/>
      <c r="EY489" s="67"/>
      <c r="EZ489" s="67"/>
      <c r="FA489" s="67"/>
      <c r="FB489" s="67"/>
      <c r="FC489" s="67"/>
      <c r="FD489" s="67"/>
      <c r="FE489" s="67"/>
      <c r="FF489" s="67"/>
      <c r="FG489" s="67"/>
      <c r="FH489" s="67"/>
      <c r="FI489" s="67"/>
      <c r="FJ489" s="67"/>
      <c r="FK489" s="67"/>
      <c r="FL489" s="67"/>
      <c r="FM489" s="67"/>
      <c r="FN489" s="67"/>
      <c r="FO489" s="67"/>
      <c r="FP489" s="67"/>
      <c r="FQ489" s="67"/>
      <c r="FR489" s="67"/>
      <c r="FS489" s="67"/>
      <c r="FT489" s="67"/>
      <c r="FU489" s="67"/>
      <c r="FV489" s="67"/>
      <c r="FW489" s="67"/>
      <c r="FX489" s="67"/>
      <c r="FY489" s="110"/>
      <c r="FZ489" s="110"/>
      <c r="GA489" s="110"/>
      <c r="GB489" s="110"/>
      <c r="GC489" s="110"/>
      <c r="GD489" s="110"/>
      <c r="GE489" s="110"/>
      <c r="GF489" s="110"/>
      <c r="GG489" s="110"/>
      <c r="GH489" s="110"/>
      <c r="GI489" s="110"/>
      <c r="GJ489" s="110"/>
      <c r="GK489" s="110"/>
      <c r="GL489" s="110"/>
      <c r="GM489" s="110"/>
      <c r="GN489" s="110"/>
      <c r="GO489" s="110"/>
      <c r="GP489" s="110"/>
      <c r="GQ489" s="110"/>
      <c r="GR489" s="110"/>
      <c r="GS489" s="110"/>
      <c r="GT489" s="110"/>
      <c r="GU489" s="110"/>
      <c r="GV489" s="110"/>
      <c r="GW489" s="110"/>
      <c r="GX489" s="110"/>
      <c r="GY489" s="110"/>
      <c r="GZ489" s="110"/>
      <c r="HA489" s="110"/>
      <c r="HB489" s="110"/>
      <c r="HC489" s="110"/>
      <c r="HD489" s="110"/>
      <c r="HE489" s="110"/>
      <c r="HF489" s="110"/>
      <c r="HG489" s="110"/>
      <c r="HH489" s="110"/>
      <c r="HI489" s="110"/>
      <c r="HJ489" s="110"/>
      <c r="HK489" s="242"/>
      <c r="HL489" s="242"/>
      <c r="HM489" s="242"/>
      <c r="HN489" s="242"/>
      <c r="HO489" s="242"/>
      <c r="HP489" s="242"/>
      <c r="HQ489" s="242"/>
    </row>
    <row r="490" spans="1:225" x14ac:dyDescent="0.2">
      <c r="A490" s="241" t="s">
        <v>358</v>
      </c>
      <c r="B490" s="476" t="s">
        <v>981</v>
      </c>
      <c r="C490" s="326" t="s">
        <v>801</v>
      </c>
      <c r="D490" s="279" t="s">
        <v>359</v>
      </c>
      <c r="E490" s="228"/>
      <c r="F490" s="471">
        <v>1</v>
      </c>
      <c r="G490" s="495"/>
      <c r="H490" s="471">
        <v>2</v>
      </c>
      <c r="I490" s="471">
        <v>43</v>
      </c>
      <c r="J490" s="471">
        <v>172</v>
      </c>
      <c r="K490" s="471">
        <v>21</v>
      </c>
      <c r="L490" s="471">
        <v>0</v>
      </c>
      <c r="M490" s="471">
        <v>3</v>
      </c>
      <c r="N490" s="471">
        <v>1</v>
      </c>
      <c r="O490" s="471">
        <v>0</v>
      </c>
      <c r="P490" s="471">
        <v>4</v>
      </c>
      <c r="Q490" s="471">
        <v>4</v>
      </c>
      <c r="R490" s="471">
        <v>27</v>
      </c>
      <c r="S490" s="471">
        <v>0</v>
      </c>
      <c r="T490" s="471">
        <v>0</v>
      </c>
      <c r="U490" s="471">
        <v>1</v>
      </c>
      <c r="V490" s="471">
        <v>8</v>
      </c>
      <c r="W490" s="471">
        <v>7</v>
      </c>
      <c r="X490" s="471">
        <v>54</v>
      </c>
      <c r="Y490" s="471">
        <v>115</v>
      </c>
      <c r="Z490" s="471">
        <v>0</v>
      </c>
      <c r="AA490" s="471">
        <v>53</v>
      </c>
      <c r="AB490" s="496">
        <v>516</v>
      </c>
      <c r="AC490" s="488">
        <v>2</v>
      </c>
      <c r="AD490" s="488">
        <v>2</v>
      </c>
      <c r="AE490" s="471">
        <v>0</v>
      </c>
      <c r="AF490" s="471">
        <v>0</v>
      </c>
      <c r="AG490" s="471">
        <v>0</v>
      </c>
      <c r="AH490" s="471">
        <v>0</v>
      </c>
      <c r="AI490" s="471">
        <v>0</v>
      </c>
      <c r="AJ490" s="471">
        <v>1</v>
      </c>
      <c r="AK490" s="471">
        <v>3</v>
      </c>
      <c r="AL490" s="471">
        <v>0</v>
      </c>
      <c r="AM490" s="496">
        <v>4</v>
      </c>
      <c r="AN490" s="471">
        <v>0</v>
      </c>
      <c r="AO490" s="471">
        <v>0</v>
      </c>
      <c r="AP490" s="471">
        <v>0</v>
      </c>
      <c r="AQ490" s="471">
        <v>0</v>
      </c>
      <c r="AR490" s="471">
        <v>0</v>
      </c>
      <c r="AS490" s="471">
        <v>1</v>
      </c>
      <c r="AT490" s="471">
        <v>3</v>
      </c>
      <c r="AU490" s="471">
        <v>0</v>
      </c>
      <c r="AV490" s="496">
        <v>4</v>
      </c>
      <c r="AW490" s="471">
        <v>6</v>
      </c>
      <c r="AX490" s="471">
        <v>5</v>
      </c>
      <c r="AY490" s="471">
        <v>9</v>
      </c>
      <c r="AZ490" s="471">
        <v>2</v>
      </c>
      <c r="BA490" s="471">
        <v>0</v>
      </c>
      <c r="BB490" s="471">
        <v>1</v>
      </c>
      <c r="BC490" s="471">
        <v>0</v>
      </c>
      <c r="BD490" s="471">
        <v>0</v>
      </c>
      <c r="BE490" s="496">
        <v>23</v>
      </c>
      <c r="BF490" s="471">
        <v>6</v>
      </c>
      <c r="BG490" s="471">
        <v>6</v>
      </c>
      <c r="BH490" s="471">
        <v>11</v>
      </c>
      <c r="BI490" s="471">
        <v>3</v>
      </c>
      <c r="BJ490" s="471">
        <v>0</v>
      </c>
      <c r="BK490" s="471">
        <v>1</v>
      </c>
      <c r="BL490" s="471">
        <v>0</v>
      </c>
      <c r="BM490" s="471">
        <v>0</v>
      </c>
      <c r="BN490" s="496">
        <v>27</v>
      </c>
      <c r="BO490" s="471">
        <v>6</v>
      </c>
      <c r="BP490" s="471">
        <v>5</v>
      </c>
      <c r="BQ490" s="471">
        <v>9</v>
      </c>
      <c r="BR490" s="471">
        <v>2</v>
      </c>
      <c r="BS490" s="471">
        <v>0</v>
      </c>
      <c r="BT490" s="471">
        <v>2</v>
      </c>
      <c r="BU490" s="471">
        <v>3</v>
      </c>
      <c r="BV490" s="471">
        <v>0</v>
      </c>
      <c r="BW490" s="496">
        <v>27</v>
      </c>
      <c r="BX490" s="471">
        <v>6</v>
      </c>
      <c r="BY490" s="471">
        <v>6</v>
      </c>
      <c r="BZ490" s="471">
        <v>11</v>
      </c>
      <c r="CA490" s="471">
        <v>3</v>
      </c>
      <c r="CB490" s="471">
        <v>0</v>
      </c>
      <c r="CC490" s="471">
        <v>2</v>
      </c>
      <c r="CD490" s="471">
        <v>3</v>
      </c>
      <c r="CE490" s="471">
        <v>0</v>
      </c>
      <c r="CF490" s="496">
        <v>31</v>
      </c>
      <c r="CG490" s="33"/>
      <c r="CH490" s="33"/>
      <c r="CI490" s="33"/>
      <c r="CJ490" s="110"/>
      <c r="CK490" s="110"/>
      <c r="CL490" s="110"/>
      <c r="CM490" s="110"/>
      <c r="CN490" s="110"/>
      <c r="CO490" s="67"/>
      <c r="CP490" s="67"/>
      <c r="CQ490" s="67"/>
      <c r="CR490" s="67"/>
      <c r="CS490" s="67"/>
      <c r="CT490" s="67"/>
      <c r="CU490" s="67"/>
      <c r="CV490" s="67"/>
      <c r="CW490" s="67"/>
      <c r="CX490" s="67"/>
      <c r="CY490" s="67"/>
      <c r="CZ490" s="67"/>
      <c r="DA490" s="67"/>
      <c r="DB490" s="67"/>
      <c r="DC490" s="67"/>
      <c r="DD490" s="67"/>
      <c r="DE490" s="67"/>
      <c r="DF490" s="67"/>
      <c r="DG490" s="67"/>
      <c r="DH490" s="67"/>
      <c r="DI490" s="67"/>
      <c r="DJ490" s="67"/>
      <c r="DK490" s="67"/>
      <c r="DL490" s="67"/>
      <c r="DM490" s="67"/>
      <c r="DN490" s="67"/>
      <c r="DO490" s="67"/>
      <c r="DP490" s="67"/>
      <c r="DQ490" s="67"/>
      <c r="DR490" s="67"/>
      <c r="DS490" s="67"/>
      <c r="DT490" s="67"/>
      <c r="DU490" s="67"/>
      <c r="DV490" s="67"/>
      <c r="DW490" s="67"/>
      <c r="DX490" s="67"/>
      <c r="DY490" s="67"/>
      <c r="DZ490" s="67"/>
      <c r="EA490" s="67"/>
      <c r="EB490" s="67"/>
      <c r="EC490" s="67"/>
      <c r="ED490" s="67"/>
      <c r="EE490" s="67"/>
      <c r="EF490" s="67"/>
      <c r="EG490" s="67"/>
      <c r="EH490" s="67"/>
      <c r="EI490" s="67"/>
      <c r="EJ490" s="67"/>
      <c r="EK490" s="67"/>
      <c r="EL490" s="67"/>
      <c r="EM490" s="67"/>
      <c r="EN490" s="67"/>
      <c r="EO490" s="67"/>
      <c r="EP490" s="67"/>
      <c r="EQ490" s="67"/>
      <c r="ER490" s="67"/>
      <c r="ES490" s="67"/>
      <c r="ET490" s="67"/>
      <c r="EU490" s="67"/>
      <c r="EV490" s="67"/>
      <c r="EW490" s="67"/>
      <c r="EX490" s="67"/>
      <c r="EY490" s="67"/>
      <c r="EZ490" s="67"/>
      <c r="FA490" s="67"/>
      <c r="FB490" s="67"/>
      <c r="FC490" s="67"/>
      <c r="FD490" s="67"/>
      <c r="FE490" s="67"/>
      <c r="FF490" s="67"/>
      <c r="FG490" s="67"/>
      <c r="FH490" s="67"/>
      <c r="FI490" s="67"/>
      <c r="FJ490" s="67"/>
      <c r="FK490" s="67"/>
      <c r="FL490" s="67"/>
      <c r="FM490" s="67"/>
      <c r="FN490" s="67"/>
      <c r="FO490" s="67"/>
      <c r="FP490" s="67"/>
      <c r="FQ490" s="67"/>
      <c r="FR490" s="67"/>
      <c r="FS490" s="67"/>
      <c r="FT490" s="67"/>
      <c r="FU490" s="67"/>
      <c r="FV490" s="67"/>
      <c r="FW490" s="67"/>
      <c r="FX490" s="67"/>
      <c r="FY490" s="110"/>
      <c r="FZ490" s="110"/>
      <c r="GA490" s="110"/>
      <c r="GB490" s="110"/>
      <c r="GC490" s="110"/>
      <c r="GD490" s="110"/>
      <c r="GE490" s="110"/>
      <c r="GF490" s="110"/>
      <c r="GG490" s="110"/>
      <c r="GH490" s="110"/>
      <c r="GI490" s="110"/>
      <c r="GJ490" s="110"/>
      <c r="GK490" s="110"/>
      <c r="GL490" s="110"/>
      <c r="GM490" s="110"/>
      <c r="GN490" s="110"/>
      <c r="GO490" s="110"/>
      <c r="GP490" s="110"/>
      <c r="GQ490" s="110"/>
      <c r="GR490" s="110"/>
      <c r="GS490" s="110"/>
      <c r="GT490" s="110"/>
      <c r="GU490" s="110"/>
      <c r="GV490" s="110"/>
      <c r="GW490" s="110"/>
      <c r="GX490" s="110"/>
      <c r="GY490" s="110"/>
      <c r="GZ490" s="110"/>
      <c r="HA490" s="110"/>
      <c r="HB490" s="110"/>
      <c r="HC490" s="110"/>
      <c r="HD490" s="110"/>
      <c r="HE490" s="110"/>
      <c r="HF490" s="110"/>
      <c r="HG490" s="110"/>
      <c r="HH490" s="110"/>
      <c r="HI490" s="110"/>
      <c r="HJ490" s="110"/>
      <c r="HK490" s="242"/>
      <c r="HL490" s="242"/>
      <c r="HM490" s="242"/>
      <c r="HN490" s="242"/>
      <c r="HO490" s="242"/>
      <c r="HP490" s="242"/>
      <c r="HQ490" s="242"/>
    </row>
    <row r="491" spans="1:225" x14ac:dyDescent="0.2">
      <c r="A491" s="241" t="s">
        <v>360</v>
      </c>
      <c r="B491" s="476" t="s">
        <v>982</v>
      </c>
      <c r="C491" s="326" t="s">
        <v>626</v>
      </c>
      <c r="D491" s="279" t="s">
        <v>361</v>
      </c>
      <c r="E491" s="228"/>
      <c r="F491" s="471">
        <v>29</v>
      </c>
      <c r="G491" s="495"/>
      <c r="H491" s="471">
        <v>5</v>
      </c>
      <c r="I491" s="471">
        <v>50</v>
      </c>
      <c r="J491" s="471">
        <v>222</v>
      </c>
      <c r="K491" s="471">
        <v>1</v>
      </c>
      <c r="L491" s="471">
        <v>1</v>
      </c>
      <c r="M491" s="471">
        <v>1</v>
      </c>
      <c r="N491" s="471">
        <v>3</v>
      </c>
      <c r="O491" s="471">
        <v>2</v>
      </c>
      <c r="P491" s="471">
        <v>0</v>
      </c>
      <c r="Q491" s="471">
        <v>0</v>
      </c>
      <c r="R491" s="471">
        <v>34</v>
      </c>
      <c r="S491" s="471">
        <v>286</v>
      </c>
      <c r="T491" s="471">
        <v>22</v>
      </c>
      <c r="U491" s="471">
        <v>0</v>
      </c>
      <c r="V491" s="471">
        <v>33</v>
      </c>
      <c r="W491" s="471">
        <v>7</v>
      </c>
      <c r="X491" s="471">
        <v>48</v>
      </c>
      <c r="Y491" s="471">
        <v>152</v>
      </c>
      <c r="Z491" s="471">
        <v>0</v>
      </c>
      <c r="AA491" s="471">
        <v>89</v>
      </c>
      <c r="AB491" s="496">
        <v>985</v>
      </c>
      <c r="AC491" s="488">
        <v>1</v>
      </c>
      <c r="AD491" s="488">
        <v>1</v>
      </c>
      <c r="AE491" s="471">
        <v>0</v>
      </c>
      <c r="AF491" s="471">
        <v>0</v>
      </c>
      <c r="AG491" s="471">
        <v>0</v>
      </c>
      <c r="AH491" s="471">
        <v>0</v>
      </c>
      <c r="AI491" s="471">
        <v>0</v>
      </c>
      <c r="AJ491" s="471">
        <v>0</v>
      </c>
      <c r="AK491" s="471">
        <v>0</v>
      </c>
      <c r="AL491" s="471">
        <v>0</v>
      </c>
      <c r="AM491" s="496">
        <v>0</v>
      </c>
      <c r="AN491" s="471">
        <v>0</v>
      </c>
      <c r="AO491" s="471">
        <v>0</v>
      </c>
      <c r="AP491" s="471">
        <v>0</v>
      </c>
      <c r="AQ491" s="471">
        <v>0</v>
      </c>
      <c r="AR491" s="471">
        <v>0</v>
      </c>
      <c r="AS491" s="471">
        <v>0</v>
      </c>
      <c r="AT491" s="471">
        <v>0</v>
      </c>
      <c r="AU491" s="471">
        <v>0</v>
      </c>
      <c r="AV491" s="496">
        <v>0</v>
      </c>
      <c r="AW491" s="471">
        <v>20</v>
      </c>
      <c r="AX491" s="471">
        <v>31</v>
      </c>
      <c r="AY491" s="471">
        <v>10</v>
      </c>
      <c r="AZ491" s="471">
        <v>2</v>
      </c>
      <c r="BA491" s="471">
        <v>2</v>
      </c>
      <c r="BB491" s="471">
        <v>0</v>
      </c>
      <c r="BC491" s="471">
        <v>2</v>
      </c>
      <c r="BD491" s="471">
        <v>0</v>
      </c>
      <c r="BE491" s="496">
        <v>67</v>
      </c>
      <c r="BF491" s="471">
        <v>11</v>
      </c>
      <c r="BG491" s="471">
        <v>15</v>
      </c>
      <c r="BH491" s="471">
        <v>5</v>
      </c>
      <c r="BI491" s="471">
        <v>1</v>
      </c>
      <c r="BJ491" s="471">
        <v>1</v>
      </c>
      <c r="BK491" s="471">
        <v>0</v>
      </c>
      <c r="BL491" s="471">
        <v>1</v>
      </c>
      <c r="BM491" s="471">
        <v>0</v>
      </c>
      <c r="BN491" s="496">
        <v>34</v>
      </c>
      <c r="BO491" s="471">
        <v>20</v>
      </c>
      <c r="BP491" s="471">
        <v>31</v>
      </c>
      <c r="BQ491" s="471">
        <v>10</v>
      </c>
      <c r="BR491" s="471">
        <v>2</v>
      </c>
      <c r="BS491" s="471">
        <v>2</v>
      </c>
      <c r="BT491" s="471">
        <v>0</v>
      </c>
      <c r="BU491" s="471">
        <v>2</v>
      </c>
      <c r="BV491" s="471">
        <v>0</v>
      </c>
      <c r="BW491" s="496">
        <v>67</v>
      </c>
      <c r="BX491" s="471">
        <v>11</v>
      </c>
      <c r="BY491" s="471">
        <v>15</v>
      </c>
      <c r="BZ491" s="471">
        <v>5</v>
      </c>
      <c r="CA491" s="471">
        <v>1</v>
      </c>
      <c r="CB491" s="471">
        <v>1</v>
      </c>
      <c r="CC491" s="471">
        <v>0</v>
      </c>
      <c r="CD491" s="471">
        <v>1</v>
      </c>
      <c r="CE491" s="471">
        <v>0</v>
      </c>
      <c r="CF491" s="496">
        <v>34</v>
      </c>
      <c r="CG491" s="33"/>
      <c r="CH491" s="33"/>
      <c r="CI491" s="33"/>
      <c r="CJ491" s="110"/>
      <c r="CK491" s="110"/>
      <c r="CL491" s="110"/>
      <c r="CM491" s="110"/>
      <c r="CN491" s="110"/>
      <c r="CO491" s="67"/>
      <c r="CP491" s="67"/>
      <c r="CQ491" s="67"/>
      <c r="CR491" s="67"/>
      <c r="CS491" s="67"/>
      <c r="CT491" s="67"/>
      <c r="CU491" s="67"/>
      <c r="CV491" s="67"/>
      <c r="CW491" s="67"/>
      <c r="CX491" s="67"/>
      <c r="CY491" s="67"/>
      <c r="CZ491" s="67"/>
      <c r="DA491" s="67"/>
      <c r="DB491" s="67"/>
      <c r="DC491" s="67"/>
      <c r="DD491" s="67"/>
      <c r="DE491" s="67"/>
      <c r="DF491" s="67"/>
      <c r="DG491" s="67"/>
      <c r="DH491" s="67"/>
      <c r="DI491" s="67"/>
      <c r="DJ491" s="67"/>
      <c r="DK491" s="67"/>
      <c r="DL491" s="67"/>
      <c r="DM491" s="67"/>
      <c r="DN491" s="67"/>
      <c r="DO491" s="67"/>
      <c r="DP491" s="67"/>
      <c r="DQ491" s="67"/>
      <c r="DR491" s="67"/>
      <c r="DS491" s="67"/>
      <c r="DT491" s="67"/>
      <c r="DU491" s="67"/>
      <c r="DV491" s="67"/>
      <c r="DW491" s="67"/>
      <c r="DX491" s="67"/>
      <c r="DY491" s="67"/>
      <c r="DZ491" s="67"/>
      <c r="EA491" s="67"/>
      <c r="EB491" s="67"/>
      <c r="EC491" s="67"/>
      <c r="ED491" s="67"/>
      <c r="EE491" s="67"/>
      <c r="EF491" s="67"/>
      <c r="EG491" s="67"/>
      <c r="EH491" s="67"/>
      <c r="EI491" s="67"/>
      <c r="EJ491" s="67"/>
      <c r="EK491" s="67"/>
      <c r="EL491" s="67"/>
      <c r="EM491" s="67"/>
      <c r="EN491" s="67"/>
      <c r="EO491" s="67"/>
      <c r="EP491" s="67"/>
      <c r="EQ491" s="67"/>
      <c r="ER491" s="67"/>
      <c r="ES491" s="67"/>
      <c r="ET491" s="67"/>
      <c r="EU491" s="67"/>
      <c r="EV491" s="67"/>
      <c r="EW491" s="67"/>
      <c r="EX491" s="67"/>
      <c r="EY491" s="67"/>
      <c r="EZ491" s="67"/>
      <c r="FA491" s="67"/>
      <c r="FB491" s="67"/>
      <c r="FC491" s="67"/>
      <c r="FD491" s="67"/>
      <c r="FE491" s="67"/>
      <c r="FF491" s="67"/>
      <c r="FG491" s="67"/>
      <c r="FH491" s="67"/>
      <c r="FI491" s="67"/>
      <c r="FJ491" s="67"/>
      <c r="FK491" s="67"/>
      <c r="FL491" s="67"/>
      <c r="FM491" s="67"/>
      <c r="FN491" s="67"/>
      <c r="FO491" s="67"/>
      <c r="FP491" s="67"/>
      <c r="FQ491" s="67"/>
      <c r="FR491" s="67"/>
      <c r="FS491" s="67"/>
      <c r="FT491" s="67"/>
      <c r="FU491" s="67"/>
      <c r="FV491" s="67"/>
      <c r="FW491" s="67"/>
      <c r="FX491" s="67"/>
      <c r="FY491" s="110"/>
      <c r="FZ491" s="110"/>
      <c r="GA491" s="110"/>
      <c r="GB491" s="110"/>
      <c r="GC491" s="110"/>
      <c r="GD491" s="110"/>
      <c r="GE491" s="110"/>
      <c r="GF491" s="110"/>
      <c r="GG491" s="110"/>
      <c r="GH491" s="110"/>
      <c r="GI491" s="110"/>
      <c r="GJ491" s="110"/>
      <c r="GK491" s="110"/>
      <c r="GL491" s="110"/>
      <c r="GM491" s="110"/>
      <c r="GN491" s="110"/>
      <c r="GO491" s="110"/>
      <c r="GP491" s="110"/>
      <c r="GQ491" s="110"/>
      <c r="GR491" s="110"/>
      <c r="GS491" s="110"/>
      <c r="GT491" s="110"/>
      <c r="GU491" s="110"/>
      <c r="GV491" s="110"/>
      <c r="GW491" s="110"/>
      <c r="GX491" s="110"/>
      <c r="GY491" s="110"/>
      <c r="GZ491" s="110"/>
      <c r="HA491" s="110"/>
      <c r="HB491" s="110"/>
      <c r="HC491" s="110"/>
      <c r="HD491" s="110"/>
      <c r="HE491" s="110"/>
      <c r="HF491" s="110"/>
      <c r="HG491" s="110"/>
      <c r="HH491" s="110"/>
      <c r="HI491" s="110"/>
      <c r="HJ491" s="110"/>
      <c r="HK491" s="242"/>
      <c r="HL491" s="242"/>
      <c r="HM491" s="242"/>
      <c r="HN491" s="242"/>
      <c r="HO491" s="242"/>
      <c r="HP491" s="242"/>
      <c r="HQ491" s="242"/>
    </row>
    <row r="492" spans="1:225" x14ac:dyDescent="0.2">
      <c r="A492" s="241" t="s">
        <v>362</v>
      </c>
      <c r="B492" s="476" t="s">
        <v>983</v>
      </c>
      <c r="C492" s="326" t="s">
        <v>782</v>
      </c>
      <c r="D492" s="279" t="s">
        <v>363</v>
      </c>
      <c r="E492" s="228"/>
      <c r="F492" s="471">
        <v>87</v>
      </c>
      <c r="G492" s="495"/>
      <c r="H492" s="471">
        <v>1</v>
      </c>
      <c r="I492" s="471">
        <v>103</v>
      </c>
      <c r="J492" s="471">
        <v>284</v>
      </c>
      <c r="K492" s="471">
        <v>2</v>
      </c>
      <c r="L492" s="471">
        <v>2</v>
      </c>
      <c r="M492" s="471">
        <v>2</v>
      </c>
      <c r="N492" s="471">
        <v>1</v>
      </c>
      <c r="O492" s="471">
        <v>0</v>
      </c>
      <c r="P492" s="471">
        <v>1</v>
      </c>
      <c r="Q492" s="471">
        <v>2</v>
      </c>
      <c r="R492" s="471">
        <v>48</v>
      </c>
      <c r="S492" s="471">
        <v>0</v>
      </c>
      <c r="T492" s="471">
        <v>0</v>
      </c>
      <c r="U492" s="471">
        <v>0</v>
      </c>
      <c r="V492" s="471">
        <v>5</v>
      </c>
      <c r="W492" s="471">
        <v>5</v>
      </c>
      <c r="X492" s="471">
        <v>60</v>
      </c>
      <c r="Y492" s="471">
        <v>181</v>
      </c>
      <c r="Z492" s="471">
        <v>1</v>
      </c>
      <c r="AA492" s="471">
        <v>36</v>
      </c>
      <c r="AB492" s="496">
        <v>821</v>
      </c>
      <c r="AC492" s="488">
        <v>2</v>
      </c>
      <c r="AD492" s="488">
        <v>2</v>
      </c>
      <c r="AE492" s="471">
        <v>0</v>
      </c>
      <c r="AF492" s="471">
        <v>0</v>
      </c>
      <c r="AG492" s="471">
        <v>1</v>
      </c>
      <c r="AH492" s="471">
        <v>0</v>
      </c>
      <c r="AI492" s="471">
        <v>0</v>
      </c>
      <c r="AJ492" s="471">
        <v>1</v>
      </c>
      <c r="AK492" s="471">
        <v>0</v>
      </c>
      <c r="AL492" s="471">
        <v>0</v>
      </c>
      <c r="AM492" s="496">
        <v>2</v>
      </c>
      <c r="AN492" s="471">
        <v>0</v>
      </c>
      <c r="AO492" s="471">
        <v>0</v>
      </c>
      <c r="AP492" s="471">
        <v>1</v>
      </c>
      <c r="AQ492" s="471">
        <v>0</v>
      </c>
      <c r="AR492" s="471">
        <v>0</v>
      </c>
      <c r="AS492" s="471">
        <v>1</v>
      </c>
      <c r="AT492" s="471">
        <v>0</v>
      </c>
      <c r="AU492" s="471">
        <v>0</v>
      </c>
      <c r="AV492" s="496">
        <v>2</v>
      </c>
      <c r="AW492" s="471">
        <v>6</v>
      </c>
      <c r="AX492" s="471">
        <v>17</v>
      </c>
      <c r="AY492" s="471">
        <v>24</v>
      </c>
      <c r="AZ492" s="471">
        <v>7</v>
      </c>
      <c r="BA492" s="471">
        <v>4</v>
      </c>
      <c r="BB492" s="471">
        <v>2</v>
      </c>
      <c r="BC492" s="471">
        <v>1</v>
      </c>
      <c r="BD492" s="471">
        <v>0</v>
      </c>
      <c r="BE492" s="496">
        <v>61</v>
      </c>
      <c r="BF492" s="471">
        <v>4</v>
      </c>
      <c r="BG492" s="471">
        <v>14</v>
      </c>
      <c r="BH492" s="471">
        <v>17</v>
      </c>
      <c r="BI492" s="471">
        <v>8</v>
      </c>
      <c r="BJ492" s="471">
        <v>3</v>
      </c>
      <c r="BK492" s="471">
        <v>2</v>
      </c>
      <c r="BL492" s="471">
        <v>0</v>
      </c>
      <c r="BM492" s="471">
        <v>0</v>
      </c>
      <c r="BN492" s="496">
        <v>48</v>
      </c>
      <c r="BO492" s="471">
        <v>6</v>
      </c>
      <c r="BP492" s="471">
        <v>17</v>
      </c>
      <c r="BQ492" s="471">
        <v>25</v>
      </c>
      <c r="BR492" s="471">
        <v>7</v>
      </c>
      <c r="BS492" s="471">
        <v>4</v>
      </c>
      <c r="BT492" s="471">
        <v>3</v>
      </c>
      <c r="BU492" s="471">
        <v>1</v>
      </c>
      <c r="BV492" s="471">
        <v>0</v>
      </c>
      <c r="BW492" s="496">
        <v>63</v>
      </c>
      <c r="BX492" s="471">
        <v>4</v>
      </c>
      <c r="BY492" s="471">
        <v>14</v>
      </c>
      <c r="BZ492" s="471">
        <v>18</v>
      </c>
      <c r="CA492" s="471">
        <v>8</v>
      </c>
      <c r="CB492" s="471">
        <v>3</v>
      </c>
      <c r="CC492" s="471">
        <v>3</v>
      </c>
      <c r="CD492" s="471">
        <v>0</v>
      </c>
      <c r="CE492" s="471">
        <v>0</v>
      </c>
      <c r="CF492" s="496">
        <v>50</v>
      </c>
      <c r="CG492" s="33"/>
      <c r="CH492" s="33"/>
      <c r="CI492" s="33"/>
      <c r="CJ492" s="110"/>
      <c r="CK492" s="110"/>
      <c r="CL492" s="110"/>
      <c r="CM492" s="110"/>
      <c r="CN492" s="110"/>
      <c r="CO492" s="67"/>
      <c r="CP492" s="67"/>
      <c r="CQ492" s="67"/>
      <c r="CR492" s="67"/>
      <c r="CS492" s="67"/>
      <c r="CT492" s="67"/>
      <c r="CU492" s="67"/>
      <c r="CV492" s="67"/>
      <c r="CW492" s="67"/>
      <c r="CX492" s="67"/>
      <c r="CY492" s="67"/>
      <c r="CZ492" s="67"/>
      <c r="DA492" s="67"/>
      <c r="DB492" s="67"/>
      <c r="DC492" s="67"/>
      <c r="DD492" s="67"/>
      <c r="DE492" s="67"/>
      <c r="DF492" s="67"/>
      <c r="DG492" s="67"/>
      <c r="DH492" s="67"/>
      <c r="DI492" s="67"/>
      <c r="DJ492" s="67"/>
      <c r="DK492" s="67"/>
      <c r="DL492" s="67"/>
      <c r="DM492" s="67"/>
      <c r="DN492" s="67"/>
      <c r="DO492" s="67"/>
      <c r="DP492" s="67"/>
      <c r="DQ492" s="67"/>
      <c r="DR492" s="67"/>
      <c r="DS492" s="67"/>
      <c r="DT492" s="67"/>
      <c r="DU492" s="67"/>
      <c r="DV492" s="67"/>
      <c r="DW492" s="67"/>
      <c r="DX492" s="67"/>
      <c r="DY492" s="67"/>
      <c r="DZ492" s="67"/>
      <c r="EA492" s="67"/>
      <c r="EB492" s="67"/>
      <c r="EC492" s="67"/>
      <c r="ED492" s="67"/>
      <c r="EE492" s="67"/>
      <c r="EF492" s="67"/>
      <c r="EG492" s="67"/>
      <c r="EH492" s="67"/>
      <c r="EI492" s="67"/>
      <c r="EJ492" s="67"/>
      <c r="EK492" s="67"/>
      <c r="EL492" s="67"/>
      <c r="EM492" s="67"/>
      <c r="EN492" s="67"/>
      <c r="EO492" s="67"/>
      <c r="EP492" s="67"/>
      <c r="EQ492" s="67"/>
      <c r="ER492" s="67"/>
      <c r="ES492" s="67"/>
      <c r="ET492" s="67"/>
      <c r="EU492" s="67"/>
      <c r="EV492" s="67"/>
      <c r="EW492" s="67"/>
      <c r="EX492" s="67"/>
      <c r="EY492" s="67"/>
      <c r="EZ492" s="67"/>
      <c r="FA492" s="67"/>
      <c r="FB492" s="67"/>
      <c r="FC492" s="67"/>
      <c r="FD492" s="67"/>
      <c r="FE492" s="67"/>
      <c r="FF492" s="67"/>
      <c r="FG492" s="67"/>
      <c r="FH492" s="67"/>
      <c r="FI492" s="67"/>
      <c r="FJ492" s="67"/>
      <c r="FK492" s="67"/>
      <c r="FL492" s="67"/>
      <c r="FM492" s="67"/>
      <c r="FN492" s="67"/>
      <c r="FO492" s="67"/>
      <c r="FP492" s="67"/>
      <c r="FQ492" s="67"/>
      <c r="FR492" s="67"/>
      <c r="FS492" s="67"/>
      <c r="FT492" s="67"/>
      <c r="FU492" s="67"/>
      <c r="FV492" s="67"/>
      <c r="FW492" s="67"/>
      <c r="FX492" s="67"/>
      <c r="FY492" s="110"/>
      <c r="FZ492" s="110"/>
      <c r="GA492" s="110"/>
      <c r="GB492" s="110"/>
      <c r="GC492" s="110"/>
      <c r="GD492" s="110"/>
      <c r="GE492" s="110"/>
      <c r="GF492" s="110"/>
      <c r="GG492" s="110"/>
      <c r="GH492" s="110"/>
      <c r="GI492" s="110"/>
      <c r="GJ492" s="110"/>
      <c r="GK492" s="110"/>
      <c r="GL492" s="110"/>
      <c r="GM492" s="110"/>
      <c r="GN492" s="110"/>
      <c r="GO492" s="110"/>
      <c r="GP492" s="110"/>
      <c r="GQ492" s="110"/>
      <c r="GR492" s="110"/>
      <c r="GS492" s="110"/>
      <c r="GT492" s="110"/>
      <c r="GU492" s="110"/>
      <c r="GV492" s="110"/>
      <c r="GW492" s="110"/>
      <c r="GX492" s="110"/>
      <c r="GY492" s="110"/>
      <c r="GZ492" s="110"/>
      <c r="HA492" s="110"/>
      <c r="HB492" s="110"/>
      <c r="HC492" s="110"/>
      <c r="HD492" s="110"/>
      <c r="HE492" s="110"/>
      <c r="HF492" s="110"/>
      <c r="HG492" s="110"/>
      <c r="HH492" s="110"/>
      <c r="HI492" s="110"/>
      <c r="HJ492" s="110"/>
      <c r="HK492" s="242"/>
      <c r="HL492" s="242"/>
      <c r="HM492" s="242"/>
      <c r="HN492" s="242"/>
      <c r="HO492" s="242"/>
      <c r="HP492" s="242"/>
      <c r="HQ492" s="242"/>
    </row>
    <row r="493" spans="1:225" x14ac:dyDescent="0.2">
      <c r="A493" s="241" t="s">
        <v>364</v>
      </c>
      <c r="B493" s="476" t="s">
        <v>984</v>
      </c>
      <c r="C493" s="326" t="s">
        <v>870</v>
      </c>
      <c r="D493" s="279" t="s">
        <v>985</v>
      </c>
      <c r="E493" s="228"/>
      <c r="F493" s="471">
        <v>307</v>
      </c>
      <c r="G493" s="495"/>
      <c r="H493" s="471">
        <v>7</v>
      </c>
      <c r="I493" s="471">
        <v>118</v>
      </c>
      <c r="J493" s="471">
        <v>281</v>
      </c>
      <c r="K493" s="471">
        <v>38</v>
      </c>
      <c r="L493" s="471">
        <v>0</v>
      </c>
      <c r="M493" s="471">
        <v>3</v>
      </c>
      <c r="N493" s="471">
        <v>2</v>
      </c>
      <c r="O493" s="471">
        <v>0</v>
      </c>
      <c r="P493" s="471">
        <v>12</v>
      </c>
      <c r="Q493" s="471">
        <v>17</v>
      </c>
      <c r="R493" s="471">
        <v>1377</v>
      </c>
      <c r="S493" s="471">
        <v>0</v>
      </c>
      <c r="T493" s="471">
        <v>0</v>
      </c>
      <c r="U493" s="471">
        <v>2</v>
      </c>
      <c r="V493" s="471">
        <v>3</v>
      </c>
      <c r="W493" s="471">
        <v>33</v>
      </c>
      <c r="X493" s="471">
        <v>3</v>
      </c>
      <c r="Y493" s="471">
        <v>230</v>
      </c>
      <c r="Z493" s="471">
        <v>0</v>
      </c>
      <c r="AA493" s="471">
        <v>1</v>
      </c>
      <c r="AB493" s="496">
        <v>2434</v>
      </c>
      <c r="AC493" s="488">
        <v>1</v>
      </c>
      <c r="AD493" s="488">
        <v>1</v>
      </c>
      <c r="AE493" s="471">
        <v>16</v>
      </c>
      <c r="AF493" s="471">
        <v>0</v>
      </c>
      <c r="AG493" s="471">
        <v>0</v>
      </c>
      <c r="AH493" s="471">
        <v>0</v>
      </c>
      <c r="AI493" s="471">
        <v>0</v>
      </c>
      <c r="AJ493" s="471">
        <v>0</v>
      </c>
      <c r="AK493" s="471">
        <v>0</v>
      </c>
      <c r="AL493" s="471">
        <v>1</v>
      </c>
      <c r="AM493" s="496">
        <v>17</v>
      </c>
      <c r="AN493" s="471">
        <v>16</v>
      </c>
      <c r="AO493" s="471">
        <v>0</v>
      </c>
      <c r="AP493" s="471">
        <v>0</v>
      </c>
      <c r="AQ493" s="471">
        <v>0</v>
      </c>
      <c r="AR493" s="471">
        <v>0</v>
      </c>
      <c r="AS493" s="471">
        <v>0</v>
      </c>
      <c r="AT493" s="471">
        <v>0</v>
      </c>
      <c r="AU493" s="471">
        <v>1</v>
      </c>
      <c r="AV493" s="496">
        <v>17</v>
      </c>
      <c r="AW493" s="471">
        <v>895</v>
      </c>
      <c r="AX493" s="471">
        <v>174</v>
      </c>
      <c r="AY493" s="471">
        <v>67</v>
      </c>
      <c r="AZ493" s="471">
        <v>20</v>
      </c>
      <c r="BA493" s="471">
        <v>2</v>
      </c>
      <c r="BB493" s="471">
        <v>2</v>
      </c>
      <c r="BC493" s="471">
        <v>4</v>
      </c>
      <c r="BD493" s="471">
        <v>3</v>
      </c>
      <c r="BE493" s="496">
        <v>1167</v>
      </c>
      <c r="BF493" s="471">
        <v>1053</v>
      </c>
      <c r="BG493" s="471">
        <v>213</v>
      </c>
      <c r="BH493" s="471">
        <v>78</v>
      </c>
      <c r="BI493" s="471">
        <v>22</v>
      </c>
      <c r="BJ493" s="471">
        <v>2</v>
      </c>
      <c r="BK493" s="471">
        <v>2</v>
      </c>
      <c r="BL493" s="471">
        <v>4</v>
      </c>
      <c r="BM493" s="471">
        <v>3</v>
      </c>
      <c r="BN493" s="496">
        <v>1377</v>
      </c>
      <c r="BO493" s="471">
        <v>911</v>
      </c>
      <c r="BP493" s="471">
        <v>174</v>
      </c>
      <c r="BQ493" s="471">
        <v>67</v>
      </c>
      <c r="BR493" s="471">
        <v>20</v>
      </c>
      <c r="BS493" s="471">
        <v>2</v>
      </c>
      <c r="BT493" s="471">
        <v>2</v>
      </c>
      <c r="BU493" s="471">
        <v>4</v>
      </c>
      <c r="BV493" s="471">
        <v>4</v>
      </c>
      <c r="BW493" s="496">
        <v>1184</v>
      </c>
      <c r="BX493" s="471">
        <v>1069</v>
      </c>
      <c r="BY493" s="471">
        <v>213</v>
      </c>
      <c r="BZ493" s="471">
        <v>78</v>
      </c>
      <c r="CA493" s="471">
        <v>22</v>
      </c>
      <c r="CB493" s="471">
        <v>2</v>
      </c>
      <c r="CC493" s="471">
        <v>2</v>
      </c>
      <c r="CD493" s="471">
        <v>4</v>
      </c>
      <c r="CE493" s="471">
        <v>4</v>
      </c>
      <c r="CF493" s="496">
        <v>1394</v>
      </c>
      <c r="CG493" s="33"/>
      <c r="CH493" s="33"/>
      <c r="CI493" s="33"/>
      <c r="CJ493" s="110"/>
      <c r="CK493" s="110"/>
      <c r="CL493" s="110"/>
      <c r="CM493" s="110"/>
      <c r="CN493" s="110"/>
      <c r="CO493" s="67"/>
      <c r="CP493" s="67"/>
      <c r="CQ493" s="67"/>
      <c r="CR493" s="67"/>
      <c r="CS493" s="67"/>
      <c r="CT493" s="67"/>
      <c r="CU493" s="67"/>
      <c r="CV493" s="67"/>
      <c r="CW493" s="67"/>
      <c r="CX493" s="67"/>
      <c r="CY493" s="67"/>
      <c r="CZ493" s="67"/>
      <c r="DA493" s="67"/>
      <c r="DB493" s="67"/>
      <c r="DC493" s="67"/>
      <c r="DD493" s="67"/>
      <c r="DE493" s="67"/>
      <c r="DF493" s="67"/>
      <c r="DG493" s="67"/>
      <c r="DH493" s="67"/>
      <c r="DI493" s="67"/>
      <c r="DJ493" s="67"/>
      <c r="DK493" s="67"/>
      <c r="DL493" s="67"/>
      <c r="DM493" s="67"/>
      <c r="DN493" s="67"/>
      <c r="DO493" s="67"/>
      <c r="DP493" s="67"/>
      <c r="DQ493" s="67"/>
      <c r="DR493" s="67"/>
      <c r="DS493" s="67"/>
      <c r="DT493" s="67"/>
      <c r="DU493" s="67"/>
      <c r="DV493" s="67"/>
      <c r="DW493" s="67"/>
      <c r="DX493" s="67"/>
      <c r="DY493" s="67"/>
      <c r="DZ493" s="67"/>
      <c r="EA493" s="67"/>
      <c r="EB493" s="67"/>
      <c r="EC493" s="67"/>
      <c r="ED493" s="67"/>
      <c r="EE493" s="67"/>
      <c r="EF493" s="67"/>
      <c r="EG493" s="67"/>
      <c r="EH493" s="67"/>
      <c r="EI493" s="67"/>
      <c r="EJ493" s="67"/>
      <c r="EK493" s="67"/>
      <c r="EL493" s="67"/>
      <c r="EM493" s="67"/>
      <c r="EN493" s="67"/>
      <c r="EO493" s="67"/>
      <c r="EP493" s="67"/>
      <c r="EQ493" s="67"/>
      <c r="ER493" s="67"/>
      <c r="ES493" s="67"/>
      <c r="ET493" s="67"/>
      <c r="EU493" s="67"/>
      <c r="EV493" s="67"/>
      <c r="EW493" s="67"/>
      <c r="EX493" s="67"/>
      <c r="EY493" s="67"/>
      <c r="EZ493" s="67"/>
      <c r="FA493" s="67"/>
      <c r="FB493" s="67"/>
      <c r="FC493" s="67"/>
      <c r="FD493" s="67"/>
      <c r="FE493" s="67"/>
      <c r="FF493" s="67"/>
      <c r="FG493" s="67"/>
      <c r="FH493" s="67"/>
      <c r="FI493" s="67"/>
      <c r="FJ493" s="67"/>
      <c r="FK493" s="67"/>
      <c r="FL493" s="67"/>
      <c r="FM493" s="67"/>
      <c r="FN493" s="67"/>
      <c r="FO493" s="67"/>
      <c r="FP493" s="67"/>
      <c r="FQ493" s="67"/>
      <c r="FR493" s="67"/>
      <c r="FS493" s="67"/>
      <c r="FT493" s="67"/>
      <c r="FU493" s="67"/>
      <c r="FV493" s="67"/>
      <c r="FW493" s="67"/>
      <c r="FX493" s="67"/>
      <c r="FY493" s="110"/>
      <c r="FZ493" s="110"/>
      <c r="GA493" s="110"/>
      <c r="GB493" s="110"/>
      <c r="GC493" s="110"/>
      <c r="GD493" s="110"/>
      <c r="GE493" s="110"/>
      <c r="GF493" s="110"/>
      <c r="GG493" s="110"/>
      <c r="GH493" s="110"/>
      <c r="GI493" s="110"/>
      <c r="GJ493" s="110"/>
      <c r="GK493" s="110"/>
      <c r="GL493" s="110"/>
      <c r="GM493" s="110"/>
      <c r="GN493" s="110"/>
      <c r="GO493" s="110"/>
      <c r="GP493" s="110"/>
      <c r="GQ493" s="110"/>
      <c r="GR493" s="110"/>
      <c r="GS493" s="110"/>
      <c r="GT493" s="110"/>
      <c r="GU493" s="110"/>
      <c r="GV493" s="110"/>
      <c r="GW493" s="110"/>
      <c r="GX493" s="110"/>
      <c r="GY493" s="110"/>
      <c r="GZ493" s="110"/>
      <c r="HA493" s="110"/>
      <c r="HB493" s="110"/>
      <c r="HC493" s="110"/>
      <c r="HD493" s="110"/>
      <c r="HE493" s="110"/>
      <c r="HF493" s="110"/>
      <c r="HG493" s="110"/>
      <c r="HH493" s="110"/>
      <c r="HI493" s="110"/>
      <c r="HJ493" s="110"/>
      <c r="HK493" s="242"/>
      <c r="HL493" s="242"/>
      <c r="HM493" s="242"/>
      <c r="HN493" s="242"/>
      <c r="HO493" s="242"/>
      <c r="HP493" s="242"/>
      <c r="HQ493" s="242"/>
    </row>
    <row r="494" spans="1:225" x14ac:dyDescent="0.2">
      <c r="A494" s="241" t="s">
        <v>986</v>
      </c>
      <c r="B494" s="476" t="s">
        <v>987</v>
      </c>
      <c r="C494" s="326" t="s">
        <v>782</v>
      </c>
      <c r="D494" s="279" t="s">
        <v>988</v>
      </c>
      <c r="E494" s="228"/>
      <c r="F494" s="471">
        <v>98</v>
      </c>
      <c r="G494" s="495"/>
      <c r="H494" s="471">
        <v>17</v>
      </c>
      <c r="I494" s="471">
        <v>71</v>
      </c>
      <c r="J494" s="471">
        <v>375</v>
      </c>
      <c r="K494" s="471">
        <v>0</v>
      </c>
      <c r="L494" s="471">
        <v>3</v>
      </c>
      <c r="M494" s="471">
        <v>4</v>
      </c>
      <c r="N494" s="471">
        <v>2</v>
      </c>
      <c r="O494" s="471">
        <v>0</v>
      </c>
      <c r="P494" s="471">
        <v>7</v>
      </c>
      <c r="Q494" s="471">
        <v>0</v>
      </c>
      <c r="R494" s="471">
        <v>525</v>
      </c>
      <c r="S494" s="471">
        <v>0</v>
      </c>
      <c r="T494" s="471">
        <v>13</v>
      </c>
      <c r="U494" s="471">
        <v>1</v>
      </c>
      <c r="V494" s="471">
        <v>0</v>
      </c>
      <c r="W494" s="471">
        <v>11</v>
      </c>
      <c r="X494" s="471">
        <v>30</v>
      </c>
      <c r="Y494" s="471">
        <v>497</v>
      </c>
      <c r="Z494" s="471">
        <v>3</v>
      </c>
      <c r="AA494" s="471">
        <v>33</v>
      </c>
      <c r="AB494" s="496">
        <v>1690</v>
      </c>
      <c r="AC494" s="488">
        <v>2</v>
      </c>
      <c r="AD494" s="488">
        <v>2</v>
      </c>
      <c r="AE494" s="471">
        <v>0</v>
      </c>
      <c r="AF494" s="471">
        <v>0</v>
      </c>
      <c r="AG494" s="471">
        <v>0</v>
      </c>
      <c r="AH494" s="471">
        <v>0</v>
      </c>
      <c r="AI494" s="471">
        <v>0</v>
      </c>
      <c r="AJ494" s="471">
        <v>0</v>
      </c>
      <c r="AK494" s="471">
        <v>0</v>
      </c>
      <c r="AL494" s="471">
        <v>0</v>
      </c>
      <c r="AM494" s="496">
        <v>0</v>
      </c>
      <c r="AN494" s="471">
        <v>0</v>
      </c>
      <c r="AO494" s="471">
        <v>0</v>
      </c>
      <c r="AP494" s="471">
        <v>0</v>
      </c>
      <c r="AQ494" s="471">
        <v>0</v>
      </c>
      <c r="AR494" s="471">
        <v>0</v>
      </c>
      <c r="AS494" s="471">
        <v>0</v>
      </c>
      <c r="AT494" s="471">
        <v>0</v>
      </c>
      <c r="AU494" s="471">
        <v>0</v>
      </c>
      <c r="AV494" s="496">
        <v>0</v>
      </c>
      <c r="AW494" s="471">
        <v>156</v>
      </c>
      <c r="AX494" s="471">
        <v>212</v>
      </c>
      <c r="AY494" s="471">
        <v>110</v>
      </c>
      <c r="AZ494" s="471">
        <v>29</v>
      </c>
      <c r="BA494" s="471">
        <v>9</v>
      </c>
      <c r="BB494" s="471">
        <v>8</v>
      </c>
      <c r="BC494" s="471">
        <v>1</v>
      </c>
      <c r="BD494" s="471">
        <v>0</v>
      </c>
      <c r="BE494" s="496">
        <v>525</v>
      </c>
      <c r="BF494" s="471">
        <v>156</v>
      </c>
      <c r="BG494" s="471">
        <v>212</v>
      </c>
      <c r="BH494" s="471">
        <v>110</v>
      </c>
      <c r="BI494" s="471">
        <v>29</v>
      </c>
      <c r="BJ494" s="471">
        <v>9</v>
      </c>
      <c r="BK494" s="471">
        <v>8</v>
      </c>
      <c r="BL494" s="471">
        <v>1</v>
      </c>
      <c r="BM494" s="471">
        <v>0</v>
      </c>
      <c r="BN494" s="496">
        <v>525</v>
      </c>
      <c r="BO494" s="471">
        <v>156</v>
      </c>
      <c r="BP494" s="471">
        <v>212</v>
      </c>
      <c r="BQ494" s="471">
        <v>110</v>
      </c>
      <c r="BR494" s="471">
        <v>29</v>
      </c>
      <c r="BS494" s="471">
        <v>9</v>
      </c>
      <c r="BT494" s="471">
        <v>8</v>
      </c>
      <c r="BU494" s="471">
        <v>1</v>
      </c>
      <c r="BV494" s="471">
        <v>0</v>
      </c>
      <c r="BW494" s="496">
        <v>525</v>
      </c>
      <c r="BX494" s="471">
        <v>156</v>
      </c>
      <c r="BY494" s="471">
        <v>212</v>
      </c>
      <c r="BZ494" s="471">
        <v>110</v>
      </c>
      <c r="CA494" s="471">
        <v>29</v>
      </c>
      <c r="CB494" s="471">
        <v>9</v>
      </c>
      <c r="CC494" s="471">
        <v>8</v>
      </c>
      <c r="CD494" s="471">
        <v>1</v>
      </c>
      <c r="CE494" s="471">
        <v>0</v>
      </c>
      <c r="CF494" s="496">
        <v>525</v>
      </c>
      <c r="CG494" s="33"/>
      <c r="CH494" s="33"/>
      <c r="CI494" s="33"/>
      <c r="CJ494" s="110"/>
      <c r="CK494" s="110"/>
      <c r="CL494" s="110"/>
      <c r="CM494" s="110"/>
      <c r="CN494" s="110"/>
      <c r="CO494" s="67"/>
      <c r="CP494" s="67"/>
      <c r="CQ494" s="67"/>
      <c r="CR494" s="67"/>
      <c r="CS494" s="67"/>
      <c r="CT494" s="67"/>
      <c r="CU494" s="67"/>
      <c r="CV494" s="67"/>
      <c r="CW494" s="67"/>
      <c r="CX494" s="67"/>
      <c r="CY494" s="67"/>
      <c r="CZ494" s="67"/>
      <c r="DA494" s="67"/>
      <c r="DB494" s="67"/>
      <c r="DC494" s="67"/>
      <c r="DD494" s="67"/>
      <c r="DE494" s="67"/>
      <c r="DF494" s="67"/>
      <c r="DG494" s="67"/>
      <c r="DH494" s="67"/>
      <c r="DI494" s="67"/>
      <c r="DJ494" s="67"/>
      <c r="DK494" s="67"/>
      <c r="DL494" s="67"/>
      <c r="DM494" s="67"/>
      <c r="DN494" s="67"/>
      <c r="DO494" s="67"/>
      <c r="DP494" s="67"/>
      <c r="DQ494" s="67"/>
      <c r="DR494" s="67"/>
      <c r="DS494" s="67"/>
      <c r="DT494" s="67"/>
      <c r="DU494" s="67"/>
      <c r="DV494" s="67"/>
      <c r="DW494" s="67"/>
      <c r="DX494" s="67"/>
      <c r="DY494" s="67"/>
      <c r="DZ494" s="67"/>
      <c r="EA494" s="67"/>
      <c r="EB494" s="67"/>
      <c r="EC494" s="67"/>
      <c r="ED494" s="67"/>
      <c r="EE494" s="67"/>
      <c r="EF494" s="67"/>
      <c r="EG494" s="67"/>
      <c r="EH494" s="67"/>
      <c r="EI494" s="67"/>
      <c r="EJ494" s="67"/>
      <c r="EK494" s="67"/>
      <c r="EL494" s="67"/>
      <c r="EM494" s="67"/>
      <c r="EN494" s="67"/>
      <c r="EO494" s="67"/>
      <c r="EP494" s="67"/>
      <c r="EQ494" s="67"/>
      <c r="ER494" s="67"/>
      <c r="ES494" s="67"/>
      <c r="ET494" s="67"/>
      <c r="EU494" s="67"/>
      <c r="EV494" s="67"/>
      <c r="EW494" s="67"/>
      <c r="EX494" s="67"/>
      <c r="EY494" s="67"/>
      <c r="EZ494" s="67"/>
      <c r="FA494" s="67"/>
      <c r="FB494" s="67"/>
      <c r="FC494" s="67"/>
      <c r="FD494" s="67"/>
      <c r="FE494" s="67"/>
      <c r="FF494" s="67"/>
      <c r="FG494" s="67"/>
      <c r="FH494" s="67"/>
      <c r="FI494" s="67"/>
      <c r="FJ494" s="67"/>
      <c r="FK494" s="67"/>
      <c r="FL494" s="67"/>
      <c r="FM494" s="67"/>
      <c r="FN494" s="67"/>
      <c r="FO494" s="67"/>
      <c r="FP494" s="67"/>
      <c r="FQ494" s="67"/>
      <c r="FR494" s="67"/>
      <c r="FS494" s="67"/>
      <c r="FT494" s="67"/>
      <c r="FU494" s="67"/>
      <c r="FV494" s="67"/>
      <c r="FW494" s="67"/>
      <c r="FX494" s="67"/>
      <c r="FY494" s="110"/>
      <c r="FZ494" s="110"/>
      <c r="GA494" s="110"/>
      <c r="GB494" s="110"/>
      <c r="GC494" s="110"/>
      <c r="GD494" s="110"/>
      <c r="GE494" s="110"/>
      <c r="GF494" s="110"/>
      <c r="GG494" s="110"/>
      <c r="GH494" s="110"/>
      <c r="GI494" s="110"/>
      <c r="GJ494" s="110"/>
      <c r="GK494" s="110"/>
      <c r="GL494" s="110"/>
      <c r="GM494" s="110"/>
      <c r="GN494" s="110"/>
      <c r="GO494" s="110"/>
      <c r="GP494" s="110"/>
      <c r="GQ494" s="110"/>
      <c r="GR494" s="110"/>
      <c r="GS494" s="110"/>
      <c r="GT494" s="110"/>
      <c r="GU494" s="110"/>
      <c r="GV494" s="110"/>
      <c r="GW494" s="110"/>
      <c r="GX494" s="110"/>
      <c r="GY494" s="110"/>
      <c r="GZ494" s="110"/>
      <c r="HA494" s="110"/>
      <c r="HB494" s="110"/>
      <c r="HC494" s="110"/>
      <c r="HD494" s="110"/>
      <c r="HE494" s="110"/>
      <c r="HF494" s="110"/>
      <c r="HG494" s="110"/>
      <c r="HH494" s="110"/>
      <c r="HI494" s="110"/>
      <c r="HJ494" s="110"/>
      <c r="HK494" s="242"/>
      <c r="HL494" s="242"/>
      <c r="HM494" s="242"/>
      <c r="HN494" s="242"/>
      <c r="HO494" s="242"/>
      <c r="HP494" s="242"/>
      <c r="HQ494" s="242"/>
    </row>
    <row r="495" spans="1:225" x14ac:dyDescent="0.2">
      <c r="A495" s="241" t="s">
        <v>365</v>
      </c>
      <c r="B495" s="476" t="s">
        <v>989</v>
      </c>
      <c r="C495" s="326" t="s">
        <v>782</v>
      </c>
      <c r="D495" s="279" t="s">
        <v>366</v>
      </c>
      <c r="E495" s="228"/>
      <c r="F495" s="471">
        <v>9</v>
      </c>
      <c r="G495" s="495"/>
      <c r="H495" s="471">
        <v>0</v>
      </c>
      <c r="I495" s="471">
        <v>73</v>
      </c>
      <c r="J495" s="471">
        <v>288</v>
      </c>
      <c r="K495" s="471">
        <v>3</v>
      </c>
      <c r="L495" s="471">
        <v>2</v>
      </c>
      <c r="M495" s="471">
        <v>6</v>
      </c>
      <c r="N495" s="471">
        <v>2</v>
      </c>
      <c r="O495" s="471">
        <v>1</v>
      </c>
      <c r="P495" s="471">
        <v>1</v>
      </c>
      <c r="Q495" s="471">
        <v>4</v>
      </c>
      <c r="R495" s="471">
        <v>28</v>
      </c>
      <c r="S495" s="471">
        <v>0</v>
      </c>
      <c r="T495" s="471">
        <v>0</v>
      </c>
      <c r="U495" s="471">
        <v>0</v>
      </c>
      <c r="V495" s="471">
        <v>12</v>
      </c>
      <c r="W495" s="471">
        <v>0</v>
      </c>
      <c r="X495" s="471">
        <v>48</v>
      </c>
      <c r="Y495" s="471">
        <v>112</v>
      </c>
      <c r="Z495" s="471">
        <v>1</v>
      </c>
      <c r="AA495" s="471">
        <v>25</v>
      </c>
      <c r="AB495" s="496">
        <v>615</v>
      </c>
      <c r="AC495" s="488">
        <v>1</v>
      </c>
      <c r="AD495" s="488">
        <v>1</v>
      </c>
      <c r="AE495" s="471">
        <v>0</v>
      </c>
      <c r="AF495" s="471">
        <v>0</v>
      </c>
      <c r="AG495" s="471">
        <v>1</v>
      </c>
      <c r="AH495" s="471">
        <v>0</v>
      </c>
      <c r="AI495" s="471">
        <v>0</v>
      </c>
      <c r="AJ495" s="471">
        <v>0</v>
      </c>
      <c r="AK495" s="471">
        <v>1</v>
      </c>
      <c r="AL495" s="471">
        <v>2</v>
      </c>
      <c r="AM495" s="496">
        <v>4</v>
      </c>
      <c r="AN495" s="471">
        <v>0</v>
      </c>
      <c r="AO495" s="471">
        <v>0</v>
      </c>
      <c r="AP495" s="471">
        <v>1</v>
      </c>
      <c r="AQ495" s="471">
        <v>0</v>
      </c>
      <c r="AR495" s="471">
        <v>0</v>
      </c>
      <c r="AS495" s="471">
        <v>0</v>
      </c>
      <c r="AT495" s="471">
        <v>1</v>
      </c>
      <c r="AU495" s="471">
        <v>2</v>
      </c>
      <c r="AV495" s="496">
        <v>4</v>
      </c>
      <c r="AW495" s="471">
        <v>3</v>
      </c>
      <c r="AX495" s="471">
        <v>9</v>
      </c>
      <c r="AY495" s="471">
        <v>5</v>
      </c>
      <c r="AZ495" s="471">
        <v>9</v>
      </c>
      <c r="BA495" s="471">
        <v>2</v>
      </c>
      <c r="BB495" s="471">
        <v>3</v>
      </c>
      <c r="BC495" s="471">
        <v>2</v>
      </c>
      <c r="BD495" s="471">
        <v>0</v>
      </c>
      <c r="BE495" s="496">
        <v>33</v>
      </c>
      <c r="BF495" s="471">
        <v>2</v>
      </c>
      <c r="BG495" s="471">
        <v>8</v>
      </c>
      <c r="BH495" s="471">
        <v>4</v>
      </c>
      <c r="BI495" s="471">
        <v>9</v>
      </c>
      <c r="BJ495" s="471">
        <v>1</v>
      </c>
      <c r="BK495" s="471">
        <v>2</v>
      </c>
      <c r="BL495" s="471">
        <v>2</v>
      </c>
      <c r="BM495" s="471">
        <v>0</v>
      </c>
      <c r="BN495" s="496">
        <v>28</v>
      </c>
      <c r="BO495" s="471">
        <v>3</v>
      </c>
      <c r="BP495" s="471">
        <v>9</v>
      </c>
      <c r="BQ495" s="471">
        <v>6</v>
      </c>
      <c r="BR495" s="471">
        <v>9</v>
      </c>
      <c r="BS495" s="471">
        <v>2</v>
      </c>
      <c r="BT495" s="471">
        <v>3</v>
      </c>
      <c r="BU495" s="471">
        <v>3</v>
      </c>
      <c r="BV495" s="471">
        <v>2</v>
      </c>
      <c r="BW495" s="496">
        <v>37</v>
      </c>
      <c r="BX495" s="471">
        <v>2</v>
      </c>
      <c r="BY495" s="471">
        <v>8</v>
      </c>
      <c r="BZ495" s="471">
        <v>5</v>
      </c>
      <c r="CA495" s="471">
        <v>9</v>
      </c>
      <c r="CB495" s="471">
        <v>1</v>
      </c>
      <c r="CC495" s="471">
        <v>2</v>
      </c>
      <c r="CD495" s="471">
        <v>3</v>
      </c>
      <c r="CE495" s="471">
        <v>2</v>
      </c>
      <c r="CF495" s="496">
        <v>32</v>
      </c>
      <c r="CG495" s="33"/>
      <c r="CH495" s="33"/>
      <c r="CI495" s="33"/>
      <c r="CJ495" s="110"/>
      <c r="CK495" s="110"/>
      <c r="CL495" s="110"/>
      <c r="CM495" s="110"/>
      <c r="CN495" s="110"/>
      <c r="CO495" s="67"/>
      <c r="CP495" s="67"/>
      <c r="CQ495" s="67"/>
      <c r="CR495" s="67"/>
      <c r="CS495" s="67"/>
      <c r="CT495" s="67"/>
      <c r="CU495" s="67"/>
      <c r="CV495" s="67"/>
      <c r="CW495" s="67"/>
      <c r="CX495" s="67"/>
      <c r="CY495" s="67"/>
      <c r="CZ495" s="67"/>
      <c r="DA495" s="67"/>
      <c r="DB495" s="67"/>
      <c r="DC495" s="67"/>
      <c r="DD495" s="67"/>
      <c r="DE495" s="67"/>
      <c r="DF495" s="67"/>
      <c r="DG495" s="67"/>
      <c r="DH495" s="67"/>
      <c r="DI495" s="67"/>
      <c r="DJ495" s="67"/>
      <c r="DK495" s="67"/>
      <c r="DL495" s="67"/>
      <c r="DM495" s="67"/>
      <c r="DN495" s="67"/>
      <c r="DO495" s="67"/>
      <c r="DP495" s="67"/>
      <c r="DQ495" s="67"/>
      <c r="DR495" s="67"/>
      <c r="DS495" s="67"/>
      <c r="DT495" s="67"/>
      <c r="DU495" s="67"/>
      <c r="DV495" s="67"/>
      <c r="DW495" s="67"/>
      <c r="DX495" s="67"/>
      <c r="DY495" s="67"/>
      <c r="DZ495" s="67"/>
      <c r="EA495" s="67"/>
      <c r="EB495" s="67"/>
      <c r="EC495" s="67"/>
      <c r="ED495" s="67"/>
      <c r="EE495" s="67"/>
      <c r="EF495" s="67"/>
      <c r="EG495" s="67"/>
      <c r="EH495" s="67"/>
      <c r="EI495" s="67"/>
      <c r="EJ495" s="67"/>
      <c r="EK495" s="67"/>
      <c r="EL495" s="67"/>
      <c r="EM495" s="67"/>
      <c r="EN495" s="67"/>
      <c r="EO495" s="67"/>
      <c r="EP495" s="67"/>
      <c r="EQ495" s="67"/>
      <c r="ER495" s="67"/>
      <c r="ES495" s="67"/>
      <c r="ET495" s="67"/>
      <c r="EU495" s="67"/>
      <c r="EV495" s="67"/>
      <c r="EW495" s="67"/>
      <c r="EX495" s="67"/>
      <c r="EY495" s="67"/>
      <c r="EZ495" s="67"/>
      <c r="FA495" s="67"/>
      <c r="FB495" s="67"/>
      <c r="FC495" s="67"/>
      <c r="FD495" s="67"/>
      <c r="FE495" s="67"/>
      <c r="FF495" s="67"/>
      <c r="FG495" s="67"/>
      <c r="FH495" s="67"/>
      <c r="FI495" s="67"/>
      <c r="FJ495" s="67"/>
      <c r="FK495" s="67"/>
      <c r="FL495" s="67"/>
      <c r="FM495" s="67"/>
      <c r="FN495" s="67"/>
      <c r="FO495" s="67"/>
      <c r="FP495" s="67"/>
      <c r="FQ495" s="67"/>
      <c r="FR495" s="67"/>
      <c r="FS495" s="67"/>
      <c r="FT495" s="67"/>
      <c r="FU495" s="67"/>
      <c r="FV495" s="67"/>
      <c r="FW495" s="67"/>
      <c r="FX495" s="67"/>
      <c r="FY495" s="110"/>
      <c r="FZ495" s="110"/>
      <c r="GA495" s="110"/>
      <c r="GB495" s="110"/>
      <c r="GC495" s="110"/>
      <c r="GD495" s="110"/>
      <c r="GE495" s="110"/>
      <c r="GF495" s="110"/>
      <c r="GG495" s="110"/>
      <c r="GH495" s="110"/>
      <c r="GI495" s="110"/>
      <c r="GJ495" s="110"/>
      <c r="GK495" s="110"/>
      <c r="GL495" s="110"/>
      <c r="GM495" s="110"/>
      <c r="GN495" s="110"/>
      <c r="GO495" s="110"/>
      <c r="GP495" s="110"/>
      <c r="GQ495" s="110"/>
      <c r="GR495" s="110"/>
      <c r="GS495" s="110"/>
      <c r="GT495" s="110"/>
      <c r="GU495" s="110"/>
      <c r="GV495" s="110"/>
      <c r="GW495" s="110"/>
      <c r="GX495" s="110"/>
      <c r="GY495" s="110"/>
      <c r="GZ495" s="110"/>
      <c r="HA495" s="110"/>
      <c r="HB495" s="110"/>
      <c r="HC495" s="110"/>
      <c r="HD495" s="110"/>
      <c r="HE495" s="110"/>
      <c r="HF495" s="110"/>
      <c r="HG495" s="110"/>
      <c r="HH495" s="110"/>
      <c r="HI495" s="110"/>
      <c r="HJ495" s="110"/>
      <c r="HK495" s="242"/>
      <c r="HL495" s="242"/>
      <c r="HM495" s="242"/>
      <c r="HN495" s="242"/>
      <c r="HO495" s="242"/>
      <c r="HP495" s="242"/>
      <c r="HQ495" s="242"/>
    </row>
    <row r="496" spans="1:225" x14ac:dyDescent="0.2">
      <c r="A496" s="241" t="s">
        <v>367</v>
      </c>
      <c r="B496" s="476" t="s">
        <v>990</v>
      </c>
      <c r="C496" s="326" t="s">
        <v>782</v>
      </c>
      <c r="D496" s="279" t="s">
        <v>368</v>
      </c>
      <c r="E496" s="228"/>
      <c r="F496" s="471">
        <v>9</v>
      </c>
      <c r="G496" s="495"/>
      <c r="H496" s="471">
        <v>2</v>
      </c>
      <c r="I496" s="471">
        <v>186</v>
      </c>
      <c r="J496" s="471">
        <v>377</v>
      </c>
      <c r="K496" s="471">
        <v>2</v>
      </c>
      <c r="L496" s="471">
        <v>2</v>
      </c>
      <c r="M496" s="471">
        <v>15</v>
      </c>
      <c r="N496" s="471">
        <v>2</v>
      </c>
      <c r="O496" s="471">
        <v>0</v>
      </c>
      <c r="P496" s="471">
        <v>1</v>
      </c>
      <c r="Q496" s="471">
        <v>7</v>
      </c>
      <c r="R496" s="471">
        <v>58</v>
      </c>
      <c r="S496" s="471">
        <v>260</v>
      </c>
      <c r="T496" s="471">
        <v>0</v>
      </c>
      <c r="U496" s="471">
        <v>0</v>
      </c>
      <c r="V496" s="471">
        <v>42</v>
      </c>
      <c r="W496" s="471">
        <v>18</v>
      </c>
      <c r="X496" s="471">
        <v>57</v>
      </c>
      <c r="Y496" s="471">
        <v>292</v>
      </c>
      <c r="Z496" s="471">
        <v>0</v>
      </c>
      <c r="AA496" s="471">
        <v>62</v>
      </c>
      <c r="AB496" s="496">
        <v>1392</v>
      </c>
      <c r="AC496" s="488">
        <v>1</v>
      </c>
      <c r="AD496" s="488">
        <v>1</v>
      </c>
      <c r="AE496" s="471">
        <v>2</v>
      </c>
      <c r="AF496" s="471">
        <v>2</v>
      </c>
      <c r="AG496" s="471">
        <v>0</v>
      </c>
      <c r="AH496" s="471">
        <v>0</v>
      </c>
      <c r="AI496" s="471">
        <v>1</v>
      </c>
      <c r="AJ496" s="471">
        <v>1</v>
      </c>
      <c r="AK496" s="471">
        <v>0</v>
      </c>
      <c r="AL496" s="471">
        <v>1</v>
      </c>
      <c r="AM496" s="496">
        <v>7</v>
      </c>
      <c r="AN496" s="471">
        <v>2</v>
      </c>
      <c r="AO496" s="471">
        <v>2</v>
      </c>
      <c r="AP496" s="471">
        <v>0</v>
      </c>
      <c r="AQ496" s="471">
        <v>0</v>
      </c>
      <c r="AR496" s="471">
        <v>1</v>
      </c>
      <c r="AS496" s="471">
        <v>1</v>
      </c>
      <c r="AT496" s="471">
        <v>0</v>
      </c>
      <c r="AU496" s="471">
        <v>1</v>
      </c>
      <c r="AV496" s="496">
        <v>7</v>
      </c>
      <c r="AW496" s="471">
        <v>24</v>
      </c>
      <c r="AX496" s="471">
        <v>20</v>
      </c>
      <c r="AY496" s="471">
        <v>23</v>
      </c>
      <c r="AZ496" s="471">
        <v>11</v>
      </c>
      <c r="BA496" s="471">
        <v>5</v>
      </c>
      <c r="BB496" s="471">
        <v>2</v>
      </c>
      <c r="BC496" s="471">
        <v>3</v>
      </c>
      <c r="BD496" s="471">
        <v>1</v>
      </c>
      <c r="BE496" s="496">
        <v>89</v>
      </c>
      <c r="BF496" s="471">
        <v>14</v>
      </c>
      <c r="BG496" s="471">
        <v>14</v>
      </c>
      <c r="BH496" s="471">
        <v>17</v>
      </c>
      <c r="BI496" s="471">
        <v>9</v>
      </c>
      <c r="BJ496" s="471">
        <v>1</v>
      </c>
      <c r="BK496" s="471">
        <v>1</v>
      </c>
      <c r="BL496" s="471">
        <v>1</v>
      </c>
      <c r="BM496" s="471">
        <v>1</v>
      </c>
      <c r="BN496" s="496">
        <v>58</v>
      </c>
      <c r="BO496" s="471">
        <v>26</v>
      </c>
      <c r="BP496" s="471">
        <v>22</v>
      </c>
      <c r="BQ496" s="471">
        <v>23</v>
      </c>
      <c r="BR496" s="471">
        <v>11</v>
      </c>
      <c r="BS496" s="471">
        <v>6</v>
      </c>
      <c r="BT496" s="471">
        <v>3</v>
      </c>
      <c r="BU496" s="471">
        <v>3</v>
      </c>
      <c r="BV496" s="471">
        <v>2</v>
      </c>
      <c r="BW496" s="496">
        <v>96</v>
      </c>
      <c r="BX496" s="471">
        <v>16</v>
      </c>
      <c r="BY496" s="471">
        <v>16</v>
      </c>
      <c r="BZ496" s="471">
        <v>17</v>
      </c>
      <c r="CA496" s="471">
        <v>9</v>
      </c>
      <c r="CB496" s="471">
        <v>2</v>
      </c>
      <c r="CC496" s="471">
        <v>2</v>
      </c>
      <c r="CD496" s="471">
        <v>1</v>
      </c>
      <c r="CE496" s="471">
        <v>2</v>
      </c>
      <c r="CF496" s="496">
        <v>65</v>
      </c>
      <c r="CG496" s="33"/>
      <c r="CH496" s="33"/>
      <c r="CI496" s="33"/>
      <c r="CJ496" s="110"/>
      <c r="CK496" s="110"/>
      <c r="CL496" s="110"/>
      <c r="CM496" s="110"/>
      <c r="CN496" s="110"/>
      <c r="CO496" s="67"/>
      <c r="CP496" s="67"/>
      <c r="CQ496" s="67"/>
      <c r="CR496" s="67"/>
      <c r="CS496" s="67"/>
      <c r="CT496" s="67"/>
      <c r="CU496" s="67"/>
      <c r="CV496" s="67"/>
      <c r="CW496" s="67"/>
      <c r="CX496" s="67"/>
      <c r="CY496" s="67"/>
      <c r="CZ496" s="67"/>
      <c r="DA496" s="67"/>
      <c r="DB496" s="67"/>
      <c r="DC496" s="67"/>
      <c r="DD496" s="67"/>
      <c r="DE496" s="67"/>
      <c r="DF496" s="67"/>
      <c r="DG496" s="67"/>
      <c r="DH496" s="67"/>
      <c r="DI496" s="67"/>
      <c r="DJ496" s="67"/>
      <c r="DK496" s="67"/>
      <c r="DL496" s="67"/>
      <c r="DM496" s="67"/>
      <c r="DN496" s="67"/>
      <c r="DO496" s="67"/>
      <c r="DP496" s="67"/>
      <c r="DQ496" s="67"/>
      <c r="DR496" s="67"/>
      <c r="DS496" s="67"/>
      <c r="DT496" s="67"/>
      <c r="DU496" s="67"/>
      <c r="DV496" s="67"/>
      <c r="DW496" s="67"/>
      <c r="DX496" s="67"/>
      <c r="DY496" s="67"/>
      <c r="DZ496" s="67"/>
      <c r="EA496" s="67"/>
      <c r="EB496" s="67"/>
      <c r="EC496" s="67"/>
      <c r="ED496" s="67"/>
      <c r="EE496" s="67"/>
      <c r="EF496" s="67"/>
      <c r="EG496" s="67"/>
      <c r="EH496" s="67"/>
      <c r="EI496" s="67"/>
      <c r="EJ496" s="67"/>
      <c r="EK496" s="67"/>
      <c r="EL496" s="67"/>
      <c r="EM496" s="67"/>
      <c r="EN496" s="67"/>
      <c r="EO496" s="67"/>
      <c r="EP496" s="67"/>
      <c r="EQ496" s="67"/>
      <c r="ER496" s="67"/>
      <c r="ES496" s="67"/>
      <c r="ET496" s="67"/>
      <c r="EU496" s="67"/>
      <c r="EV496" s="67"/>
      <c r="EW496" s="67"/>
      <c r="EX496" s="67"/>
      <c r="EY496" s="67"/>
      <c r="EZ496" s="67"/>
      <c r="FA496" s="67"/>
      <c r="FB496" s="67"/>
      <c r="FC496" s="67"/>
      <c r="FD496" s="67"/>
      <c r="FE496" s="67"/>
      <c r="FF496" s="67"/>
      <c r="FG496" s="67"/>
      <c r="FH496" s="67"/>
      <c r="FI496" s="67"/>
      <c r="FJ496" s="67"/>
      <c r="FK496" s="67"/>
      <c r="FL496" s="67"/>
      <c r="FM496" s="67"/>
      <c r="FN496" s="67"/>
      <c r="FO496" s="67"/>
      <c r="FP496" s="67"/>
      <c r="FQ496" s="67"/>
      <c r="FR496" s="67"/>
      <c r="FS496" s="67"/>
      <c r="FT496" s="67"/>
      <c r="FU496" s="67"/>
      <c r="FV496" s="67"/>
      <c r="FW496" s="67"/>
      <c r="FX496" s="67"/>
      <c r="FY496" s="110"/>
      <c r="FZ496" s="110"/>
      <c r="GA496" s="110"/>
      <c r="GB496" s="110"/>
      <c r="GC496" s="110"/>
      <c r="GD496" s="110"/>
      <c r="GE496" s="110"/>
      <c r="GF496" s="110"/>
      <c r="GG496" s="110"/>
      <c r="GH496" s="110"/>
      <c r="GI496" s="110"/>
      <c r="GJ496" s="110"/>
      <c r="GK496" s="110"/>
      <c r="GL496" s="110"/>
      <c r="GM496" s="110"/>
      <c r="GN496" s="110"/>
      <c r="GO496" s="110"/>
      <c r="GP496" s="110"/>
      <c r="GQ496" s="110"/>
      <c r="GR496" s="110"/>
      <c r="GS496" s="110"/>
      <c r="GT496" s="110"/>
      <c r="GU496" s="110"/>
      <c r="GV496" s="110"/>
      <c r="GW496" s="110"/>
      <c r="GX496" s="110"/>
      <c r="GY496" s="110"/>
      <c r="GZ496" s="110"/>
      <c r="HA496" s="110"/>
      <c r="HB496" s="110"/>
      <c r="HC496" s="110"/>
      <c r="HD496" s="110"/>
      <c r="HE496" s="110"/>
      <c r="HF496" s="110"/>
      <c r="HG496" s="110"/>
      <c r="HH496" s="110"/>
      <c r="HI496" s="110"/>
      <c r="HJ496" s="110"/>
      <c r="HK496" s="242"/>
      <c r="HL496" s="242"/>
      <c r="HM496" s="242"/>
      <c r="HN496" s="242"/>
      <c r="HO496" s="242"/>
      <c r="HP496" s="242"/>
      <c r="HQ496" s="242"/>
    </row>
    <row r="497" spans="1:225" x14ac:dyDescent="0.2">
      <c r="A497" s="241" t="s">
        <v>369</v>
      </c>
      <c r="B497" s="476" t="s">
        <v>991</v>
      </c>
      <c r="C497" s="326" t="s">
        <v>786</v>
      </c>
      <c r="D497" s="279" t="s">
        <v>370</v>
      </c>
      <c r="E497" s="228"/>
      <c r="F497" s="471">
        <v>2</v>
      </c>
      <c r="G497" s="495"/>
      <c r="H497" s="471">
        <v>3</v>
      </c>
      <c r="I497" s="471">
        <v>55</v>
      </c>
      <c r="J497" s="471">
        <v>202</v>
      </c>
      <c r="K497" s="471">
        <v>3</v>
      </c>
      <c r="L497" s="471">
        <v>5</v>
      </c>
      <c r="M497" s="471">
        <v>4</v>
      </c>
      <c r="N497" s="471">
        <v>2</v>
      </c>
      <c r="O497" s="471">
        <v>0</v>
      </c>
      <c r="P497" s="471">
        <v>3</v>
      </c>
      <c r="Q497" s="471">
        <v>162</v>
      </c>
      <c r="R497" s="471">
        <v>76</v>
      </c>
      <c r="S497" s="471">
        <v>0</v>
      </c>
      <c r="T497" s="471">
        <v>1</v>
      </c>
      <c r="U497" s="471">
        <v>3</v>
      </c>
      <c r="V497" s="471">
        <v>55</v>
      </c>
      <c r="W497" s="471">
        <v>22</v>
      </c>
      <c r="X497" s="471">
        <v>44</v>
      </c>
      <c r="Y497" s="471">
        <v>342</v>
      </c>
      <c r="Z497" s="471">
        <v>48</v>
      </c>
      <c r="AA497" s="471">
        <v>2</v>
      </c>
      <c r="AB497" s="496">
        <v>1034</v>
      </c>
      <c r="AC497" s="488">
        <v>1</v>
      </c>
      <c r="AD497" s="488">
        <v>1</v>
      </c>
      <c r="AE497" s="471">
        <v>108</v>
      </c>
      <c r="AF497" s="471">
        <v>50</v>
      </c>
      <c r="AG497" s="471">
        <v>0</v>
      </c>
      <c r="AH497" s="471">
        <v>0</v>
      </c>
      <c r="AI497" s="471">
        <v>2</v>
      </c>
      <c r="AJ497" s="471">
        <v>1</v>
      </c>
      <c r="AK497" s="471">
        <v>1</v>
      </c>
      <c r="AL497" s="471">
        <v>0</v>
      </c>
      <c r="AM497" s="496">
        <v>162</v>
      </c>
      <c r="AN497" s="471">
        <v>108</v>
      </c>
      <c r="AO497" s="471">
        <v>50</v>
      </c>
      <c r="AP497" s="471">
        <v>0</v>
      </c>
      <c r="AQ497" s="471">
        <v>0</v>
      </c>
      <c r="AR497" s="471">
        <v>2</v>
      </c>
      <c r="AS497" s="471">
        <v>1</v>
      </c>
      <c r="AT497" s="471">
        <v>1</v>
      </c>
      <c r="AU497" s="471">
        <v>0</v>
      </c>
      <c r="AV497" s="496">
        <v>162</v>
      </c>
      <c r="AW497" s="471">
        <v>93</v>
      </c>
      <c r="AX497" s="471">
        <v>25</v>
      </c>
      <c r="AY497" s="471">
        <v>19</v>
      </c>
      <c r="AZ497" s="471">
        <v>3</v>
      </c>
      <c r="BA497" s="471">
        <v>1</v>
      </c>
      <c r="BB497" s="471">
        <v>1</v>
      </c>
      <c r="BC497" s="471">
        <v>0</v>
      </c>
      <c r="BD497" s="471">
        <v>0</v>
      </c>
      <c r="BE497" s="496">
        <v>142</v>
      </c>
      <c r="BF497" s="471">
        <v>50</v>
      </c>
      <c r="BG497" s="471">
        <v>15</v>
      </c>
      <c r="BH497" s="471">
        <v>9</v>
      </c>
      <c r="BI497" s="471">
        <v>1</v>
      </c>
      <c r="BJ497" s="471">
        <v>1</v>
      </c>
      <c r="BK497" s="471">
        <v>0</v>
      </c>
      <c r="BL497" s="471">
        <v>0</v>
      </c>
      <c r="BM497" s="471">
        <v>0</v>
      </c>
      <c r="BN497" s="496">
        <v>76</v>
      </c>
      <c r="BO497" s="471">
        <v>201</v>
      </c>
      <c r="BP497" s="471">
        <v>75</v>
      </c>
      <c r="BQ497" s="471">
        <v>19</v>
      </c>
      <c r="BR497" s="471">
        <v>3</v>
      </c>
      <c r="BS497" s="471">
        <v>3</v>
      </c>
      <c r="BT497" s="471">
        <v>2</v>
      </c>
      <c r="BU497" s="471">
        <v>1</v>
      </c>
      <c r="BV497" s="471">
        <v>0</v>
      </c>
      <c r="BW497" s="496">
        <v>304</v>
      </c>
      <c r="BX497" s="471">
        <v>158</v>
      </c>
      <c r="BY497" s="471">
        <v>65</v>
      </c>
      <c r="BZ497" s="471">
        <v>9</v>
      </c>
      <c r="CA497" s="471">
        <v>1</v>
      </c>
      <c r="CB497" s="471">
        <v>3</v>
      </c>
      <c r="CC497" s="471">
        <v>1</v>
      </c>
      <c r="CD497" s="471">
        <v>1</v>
      </c>
      <c r="CE497" s="471">
        <v>0</v>
      </c>
      <c r="CF497" s="496">
        <v>238</v>
      </c>
      <c r="CG497" s="33"/>
      <c r="CH497" s="33"/>
      <c r="CI497" s="33"/>
      <c r="CJ497" s="110"/>
      <c r="CK497" s="110"/>
      <c r="CL497" s="110"/>
      <c r="CM497" s="110"/>
      <c r="CN497" s="110"/>
      <c r="CO497" s="67"/>
      <c r="CP497" s="67"/>
      <c r="CQ497" s="67"/>
      <c r="CR497" s="67"/>
      <c r="CS497" s="67"/>
      <c r="CT497" s="67"/>
      <c r="CU497" s="67"/>
      <c r="CV497" s="67"/>
      <c r="CW497" s="67"/>
      <c r="CX497" s="67"/>
      <c r="CY497" s="67"/>
      <c r="CZ497" s="67"/>
      <c r="DA497" s="67"/>
      <c r="DB497" s="67"/>
      <c r="DC497" s="67"/>
      <c r="DD497" s="67"/>
      <c r="DE497" s="67"/>
      <c r="DF497" s="67"/>
      <c r="DG497" s="67"/>
      <c r="DH497" s="67"/>
      <c r="DI497" s="67"/>
      <c r="DJ497" s="67"/>
      <c r="DK497" s="67"/>
      <c r="DL497" s="67"/>
      <c r="DM497" s="67"/>
      <c r="DN497" s="67"/>
      <c r="DO497" s="67"/>
      <c r="DP497" s="67"/>
      <c r="DQ497" s="67"/>
      <c r="DR497" s="67"/>
      <c r="DS497" s="67"/>
      <c r="DT497" s="67"/>
      <c r="DU497" s="67"/>
      <c r="DV497" s="67"/>
      <c r="DW497" s="67"/>
      <c r="DX497" s="67"/>
      <c r="DY497" s="67"/>
      <c r="DZ497" s="67"/>
      <c r="EA497" s="67"/>
      <c r="EB497" s="67"/>
      <c r="EC497" s="67"/>
      <c r="ED497" s="67"/>
      <c r="EE497" s="67"/>
      <c r="EF497" s="67"/>
      <c r="EG497" s="67"/>
      <c r="EH497" s="67"/>
      <c r="EI497" s="67"/>
      <c r="EJ497" s="67"/>
      <c r="EK497" s="67"/>
      <c r="EL497" s="67"/>
      <c r="EM497" s="67"/>
      <c r="EN497" s="67"/>
      <c r="EO497" s="67"/>
      <c r="EP497" s="67"/>
      <c r="EQ497" s="67"/>
      <c r="ER497" s="67"/>
      <c r="ES497" s="67"/>
      <c r="ET497" s="67"/>
      <c r="EU497" s="67"/>
      <c r="EV497" s="67"/>
      <c r="EW497" s="67"/>
      <c r="EX497" s="67"/>
      <c r="EY497" s="67"/>
      <c r="EZ497" s="67"/>
      <c r="FA497" s="67"/>
      <c r="FB497" s="67"/>
      <c r="FC497" s="67"/>
      <c r="FD497" s="67"/>
      <c r="FE497" s="67"/>
      <c r="FF497" s="67"/>
      <c r="FG497" s="67"/>
      <c r="FH497" s="67"/>
      <c r="FI497" s="67"/>
      <c r="FJ497" s="67"/>
      <c r="FK497" s="67"/>
      <c r="FL497" s="67"/>
      <c r="FM497" s="67"/>
      <c r="FN497" s="67"/>
      <c r="FO497" s="67"/>
      <c r="FP497" s="67"/>
      <c r="FQ497" s="67"/>
      <c r="FR497" s="67"/>
      <c r="FS497" s="67"/>
      <c r="FT497" s="67"/>
      <c r="FU497" s="67"/>
      <c r="FV497" s="67"/>
      <c r="FW497" s="67"/>
      <c r="FX497" s="67"/>
      <c r="FY497" s="110"/>
      <c r="FZ497" s="110"/>
      <c r="GA497" s="110"/>
      <c r="GB497" s="110"/>
      <c r="GC497" s="110"/>
      <c r="GD497" s="110"/>
      <c r="GE497" s="110"/>
      <c r="GF497" s="110"/>
      <c r="GG497" s="110"/>
      <c r="GH497" s="110"/>
      <c r="GI497" s="110"/>
      <c r="GJ497" s="110"/>
      <c r="GK497" s="110"/>
      <c r="GL497" s="110"/>
      <c r="GM497" s="110"/>
      <c r="GN497" s="110"/>
      <c r="GO497" s="110"/>
      <c r="GP497" s="110"/>
      <c r="GQ497" s="110"/>
      <c r="GR497" s="110"/>
      <c r="GS497" s="110"/>
      <c r="GT497" s="110"/>
      <c r="GU497" s="110"/>
      <c r="GV497" s="110"/>
      <c r="GW497" s="110"/>
      <c r="GX497" s="110"/>
      <c r="GY497" s="110"/>
      <c r="GZ497" s="110"/>
      <c r="HA497" s="110"/>
      <c r="HB497" s="110"/>
      <c r="HC497" s="110"/>
      <c r="HD497" s="110"/>
      <c r="HE497" s="110"/>
      <c r="HF497" s="110"/>
      <c r="HG497" s="110"/>
      <c r="HH497" s="110"/>
      <c r="HI497" s="110"/>
      <c r="HJ497" s="110"/>
      <c r="HK497" s="242"/>
      <c r="HL497" s="242"/>
      <c r="HM497" s="242"/>
      <c r="HN497" s="242"/>
      <c r="HO497" s="242"/>
      <c r="HP497" s="242"/>
      <c r="HQ497" s="242"/>
    </row>
    <row r="498" spans="1:225" x14ac:dyDescent="0.2">
      <c r="A498" s="241" t="s">
        <v>371</v>
      </c>
      <c r="B498" s="476" t="s">
        <v>992</v>
      </c>
      <c r="C498" s="326" t="s">
        <v>870</v>
      </c>
      <c r="D498" s="279" t="s">
        <v>372</v>
      </c>
      <c r="E498" s="228"/>
      <c r="F498" s="471">
        <v>182</v>
      </c>
      <c r="G498" s="495"/>
      <c r="H498" s="471">
        <v>23</v>
      </c>
      <c r="I498" s="471">
        <v>150</v>
      </c>
      <c r="J498" s="471">
        <v>506</v>
      </c>
      <c r="K498" s="471">
        <v>7</v>
      </c>
      <c r="L498" s="471">
        <v>8</v>
      </c>
      <c r="M498" s="471">
        <v>12</v>
      </c>
      <c r="N498" s="471">
        <v>3</v>
      </c>
      <c r="O498" s="471">
        <v>2</v>
      </c>
      <c r="P498" s="471">
        <v>22</v>
      </c>
      <c r="Q498" s="471">
        <v>2357</v>
      </c>
      <c r="R498" s="471">
        <v>8113</v>
      </c>
      <c r="S498" s="471">
        <v>51</v>
      </c>
      <c r="T498" s="471">
        <v>0</v>
      </c>
      <c r="U498" s="471">
        <v>3</v>
      </c>
      <c r="V498" s="471">
        <v>0</v>
      </c>
      <c r="W498" s="471">
        <v>15</v>
      </c>
      <c r="X498" s="471">
        <v>3</v>
      </c>
      <c r="Y498" s="471">
        <v>748</v>
      </c>
      <c r="Z498" s="471">
        <v>0</v>
      </c>
      <c r="AA498" s="471">
        <v>1</v>
      </c>
      <c r="AB498" s="496">
        <v>12206</v>
      </c>
      <c r="AC498" s="488">
        <v>1</v>
      </c>
      <c r="AD498" s="488">
        <v>1</v>
      </c>
      <c r="AE498" s="471">
        <v>973</v>
      </c>
      <c r="AF498" s="471">
        <v>914</v>
      </c>
      <c r="AG498" s="471">
        <v>448</v>
      </c>
      <c r="AH498" s="471">
        <v>8</v>
      </c>
      <c r="AI498" s="471">
        <v>1</v>
      </c>
      <c r="AJ498" s="471">
        <v>4</v>
      </c>
      <c r="AK498" s="471">
        <v>6</v>
      </c>
      <c r="AL498" s="471">
        <v>3</v>
      </c>
      <c r="AM498" s="496">
        <v>2357</v>
      </c>
      <c r="AN498" s="471">
        <v>973</v>
      </c>
      <c r="AO498" s="471">
        <v>914</v>
      </c>
      <c r="AP498" s="471">
        <v>448</v>
      </c>
      <c r="AQ498" s="471">
        <v>8</v>
      </c>
      <c r="AR498" s="471">
        <v>1</v>
      </c>
      <c r="AS498" s="471">
        <v>4</v>
      </c>
      <c r="AT498" s="471">
        <v>6</v>
      </c>
      <c r="AU498" s="471">
        <v>3</v>
      </c>
      <c r="AV498" s="496">
        <v>2357</v>
      </c>
      <c r="AW498" s="471">
        <v>5388</v>
      </c>
      <c r="AX498" s="471">
        <v>2411</v>
      </c>
      <c r="AY498" s="471">
        <v>1102</v>
      </c>
      <c r="AZ498" s="471">
        <v>647</v>
      </c>
      <c r="BA498" s="471">
        <v>276</v>
      </c>
      <c r="BB498" s="471">
        <v>34</v>
      </c>
      <c r="BC498" s="471">
        <v>6</v>
      </c>
      <c r="BD498" s="471">
        <v>0</v>
      </c>
      <c r="BE498" s="496">
        <v>9864</v>
      </c>
      <c r="BF498" s="471">
        <v>4733</v>
      </c>
      <c r="BG498" s="471">
        <v>1882</v>
      </c>
      <c r="BH498" s="471">
        <v>842</v>
      </c>
      <c r="BI498" s="471">
        <v>423</v>
      </c>
      <c r="BJ498" s="471">
        <v>205</v>
      </c>
      <c r="BK498" s="471">
        <v>26</v>
      </c>
      <c r="BL498" s="471">
        <v>2</v>
      </c>
      <c r="BM498" s="471">
        <v>0</v>
      </c>
      <c r="BN498" s="496">
        <v>8113</v>
      </c>
      <c r="BO498" s="471">
        <v>6361</v>
      </c>
      <c r="BP498" s="471">
        <v>3325</v>
      </c>
      <c r="BQ498" s="471">
        <v>1550</v>
      </c>
      <c r="BR498" s="471">
        <v>655</v>
      </c>
      <c r="BS498" s="471">
        <v>277</v>
      </c>
      <c r="BT498" s="471">
        <v>38</v>
      </c>
      <c r="BU498" s="471">
        <v>12</v>
      </c>
      <c r="BV498" s="471">
        <v>3</v>
      </c>
      <c r="BW498" s="496">
        <v>12221</v>
      </c>
      <c r="BX498" s="471">
        <v>5706</v>
      </c>
      <c r="BY498" s="471">
        <v>2796</v>
      </c>
      <c r="BZ498" s="471">
        <v>1290</v>
      </c>
      <c r="CA498" s="471">
        <v>431</v>
      </c>
      <c r="CB498" s="471">
        <v>206</v>
      </c>
      <c r="CC498" s="471">
        <v>30</v>
      </c>
      <c r="CD498" s="471">
        <v>8</v>
      </c>
      <c r="CE498" s="471">
        <v>3</v>
      </c>
      <c r="CF498" s="496">
        <v>10470</v>
      </c>
      <c r="CG498" s="33"/>
      <c r="CH498" s="33"/>
      <c r="CI498" s="33"/>
      <c r="CJ498" s="110"/>
      <c r="CK498" s="110"/>
      <c r="CL498" s="110"/>
      <c r="CM498" s="110"/>
      <c r="CN498" s="110"/>
      <c r="CO498" s="67"/>
      <c r="CP498" s="67"/>
      <c r="CQ498" s="67"/>
      <c r="CR498" s="67"/>
      <c r="CS498" s="67"/>
      <c r="CT498" s="67"/>
      <c r="CU498" s="67"/>
      <c r="CV498" s="67"/>
      <c r="CW498" s="67"/>
      <c r="CX498" s="67"/>
      <c r="CY498" s="67"/>
      <c r="CZ498" s="67"/>
      <c r="DA498" s="67"/>
      <c r="DB498" s="67"/>
      <c r="DC498" s="67"/>
      <c r="DD498" s="67"/>
      <c r="DE498" s="67"/>
      <c r="DF498" s="67"/>
      <c r="DG498" s="67"/>
      <c r="DH498" s="67"/>
      <c r="DI498" s="67"/>
      <c r="DJ498" s="67"/>
      <c r="DK498" s="67"/>
      <c r="DL498" s="67"/>
      <c r="DM498" s="67"/>
      <c r="DN498" s="67"/>
      <c r="DO498" s="67"/>
      <c r="DP498" s="67"/>
      <c r="DQ498" s="67"/>
      <c r="DR498" s="67"/>
      <c r="DS498" s="67"/>
      <c r="DT498" s="67"/>
      <c r="DU498" s="67"/>
      <c r="DV498" s="67"/>
      <c r="DW498" s="67"/>
      <c r="DX498" s="67"/>
      <c r="DY498" s="67"/>
      <c r="DZ498" s="67"/>
      <c r="EA498" s="67"/>
      <c r="EB498" s="67"/>
      <c r="EC498" s="67"/>
      <c r="ED498" s="67"/>
      <c r="EE498" s="67"/>
      <c r="EF498" s="67"/>
      <c r="EG498" s="67"/>
      <c r="EH498" s="67"/>
      <c r="EI498" s="67"/>
      <c r="EJ498" s="67"/>
      <c r="EK498" s="67"/>
      <c r="EL498" s="67"/>
      <c r="EM498" s="67"/>
      <c r="EN498" s="67"/>
      <c r="EO498" s="67"/>
      <c r="EP498" s="67"/>
      <c r="EQ498" s="67"/>
      <c r="ER498" s="67"/>
      <c r="ES498" s="67"/>
      <c r="ET498" s="67"/>
      <c r="EU498" s="67"/>
      <c r="EV498" s="67"/>
      <c r="EW498" s="67"/>
      <c r="EX498" s="67"/>
      <c r="EY498" s="67"/>
      <c r="EZ498" s="67"/>
      <c r="FA498" s="67"/>
      <c r="FB498" s="67"/>
      <c r="FC498" s="67"/>
      <c r="FD498" s="67"/>
      <c r="FE498" s="67"/>
      <c r="FF498" s="67"/>
      <c r="FG498" s="67"/>
      <c r="FH498" s="67"/>
      <c r="FI498" s="67"/>
      <c r="FJ498" s="67"/>
      <c r="FK498" s="67"/>
      <c r="FL498" s="67"/>
      <c r="FM498" s="67"/>
      <c r="FN498" s="67"/>
      <c r="FO498" s="67"/>
      <c r="FP498" s="67"/>
      <c r="FQ498" s="67"/>
      <c r="FR498" s="67"/>
      <c r="FS498" s="67"/>
      <c r="FT498" s="67"/>
      <c r="FU498" s="67"/>
      <c r="FV498" s="67"/>
      <c r="FW498" s="67"/>
      <c r="FX498" s="67"/>
      <c r="FY498" s="110"/>
      <c r="FZ498" s="110"/>
      <c r="GA498" s="110"/>
      <c r="GB498" s="110"/>
      <c r="GC498" s="110"/>
      <c r="GD498" s="110"/>
      <c r="GE498" s="110"/>
      <c r="GF498" s="110"/>
      <c r="GG498" s="110"/>
      <c r="GH498" s="110"/>
      <c r="GI498" s="110"/>
      <c r="GJ498" s="110"/>
      <c r="GK498" s="110"/>
      <c r="GL498" s="110"/>
      <c r="GM498" s="110"/>
      <c r="GN498" s="110"/>
      <c r="GO498" s="110"/>
      <c r="GP498" s="110"/>
      <c r="GQ498" s="110"/>
      <c r="GR498" s="110"/>
      <c r="GS498" s="110"/>
      <c r="GT498" s="110"/>
      <c r="GU498" s="110"/>
      <c r="GV498" s="110"/>
      <c r="GW498" s="110"/>
      <c r="GX498" s="110"/>
      <c r="GY498" s="110"/>
      <c r="GZ498" s="110"/>
      <c r="HA498" s="110"/>
      <c r="HB498" s="110"/>
      <c r="HC498" s="110"/>
      <c r="HD498" s="110"/>
      <c r="HE498" s="110"/>
      <c r="HF498" s="110"/>
      <c r="HG498" s="110"/>
      <c r="HH498" s="110"/>
      <c r="HI498" s="110"/>
      <c r="HJ498" s="110"/>
      <c r="HK498" s="242"/>
      <c r="HL498" s="242"/>
      <c r="HM498" s="242"/>
      <c r="HN498" s="242"/>
      <c r="HO498" s="242"/>
      <c r="HP498" s="242"/>
      <c r="HQ498" s="242"/>
    </row>
    <row r="499" spans="1:225" x14ac:dyDescent="0.2">
      <c r="A499" s="241" t="s">
        <v>373</v>
      </c>
      <c r="B499" s="476" t="s">
        <v>993</v>
      </c>
      <c r="C499" s="326" t="s">
        <v>807</v>
      </c>
      <c r="D499" s="279" t="s">
        <v>374</v>
      </c>
      <c r="E499" s="228"/>
      <c r="F499" s="471">
        <v>134</v>
      </c>
      <c r="G499" s="495"/>
      <c r="H499" s="471">
        <v>5</v>
      </c>
      <c r="I499" s="471">
        <v>108</v>
      </c>
      <c r="J499" s="471">
        <v>288</v>
      </c>
      <c r="K499" s="471">
        <v>15</v>
      </c>
      <c r="L499" s="471">
        <v>4</v>
      </c>
      <c r="M499" s="471">
        <v>5</v>
      </c>
      <c r="N499" s="471">
        <v>2</v>
      </c>
      <c r="O499" s="471">
        <v>0</v>
      </c>
      <c r="P499" s="471">
        <v>3</v>
      </c>
      <c r="Q499" s="471">
        <v>200</v>
      </c>
      <c r="R499" s="471">
        <v>1012</v>
      </c>
      <c r="S499" s="471">
        <v>0</v>
      </c>
      <c r="T499" s="471">
        <v>0</v>
      </c>
      <c r="U499" s="471">
        <v>5</v>
      </c>
      <c r="V499" s="471">
        <v>20</v>
      </c>
      <c r="W499" s="471">
        <v>39</v>
      </c>
      <c r="X499" s="471">
        <v>12</v>
      </c>
      <c r="Y499" s="471">
        <v>225</v>
      </c>
      <c r="Z499" s="471">
        <v>0</v>
      </c>
      <c r="AA499" s="471">
        <v>27</v>
      </c>
      <c r="AB499" s="496">
        <v>2104</v>
      </c>
      <c r="AC499" s="488">
        <v>2</v>
      </c>
      <c r="AD499" s="488">
        <v>2</v>
      </c>
      <c r="AE499" s="471">
        <v>110</v>
      </c>
      <c r="AF499" s="471">
        <v>21</v>
      </c>
      <c r="AG499" s="471">
        <v>11</v>
      </c>
      <c r="AH499" s="471">
        <v>5</v>
      </c>
      <c r="AI499" s="471">
        <v>19</v>
      </c>
      <c r="AJ499" s="471">
        <v>15</v>
      </c>
      <c r="AK499" s="471">
        <v>9</v>
      </c>
      <c r="AL499" s="471">
        <v>10</v>
      </c>
      <c r="AM499" s="496">
        <v>200</v>
      </c>
      <c r="AN499" s="471">
        <v>110</v>
      </c>
      <c r="AO499" s="471">
        <v>21</v>
      </c>
      <c r="AP499" s="471">
        <v>11</v>
      </c>
      <c r="AQ499" s="471">
        <v>5</v>
      </c>
      <c r="AR499" s="471">
        <v>19</v>
      </c>
      <c r="AS499" s="471">
        <v>15</v>
      </c>
      <c r="AT499" s="471">
        <v>9</v>
      </c>
      <c r="AU499" s="471">
        <v>10</v>
      </c>
      <c r="AV499" s="496">
        <v>200</v>
      </c>
      <c r="AW499" s="471">
        <v>755</v>
      </c>
      <c r="AX499" s="471">
        <v>86</v>
      </c>
      <c r="AY499" s="471">
        <v>94</v>
      </c>
      <c r="AZ499" s="471">
        <v>74</v>
      </c>
      <c r="BA499" s="471">
        <v>20</v>
      </c>
      <c r="BB499" s="471">
        <v>2</v>
      </c>
      <c r="BC499" s="471">
        <v>2</v>
      </c>
      <c r="BD499" s="471">
        <v>0</v>
      </c>
      <c r="BE499" s="496">
        <v>1033</v>
      </c>
      <c r="BF499" s="471">
        <v>734</v>
      </c>
      <c r="BG499" s="471">
        <v>86</v>
      </c>
      <c r="BH499" s="471">
        <v>94</v>
      </c>
      <c r="BI499" s="471">
        <v>74</v>
      </c>
      <c r="BJ499" s="471">
        <v>20</v>
      </c>
      <c r="BK499" s="471">
        <v>2</v>
      </c>
      <c r="BL499" s="471">
        <v>2</v>
      </c>
      <c r="BM499" s="471">
        <v>0</v>
      </c>
      <c r="BN499" s="496">
        <v>1012</v>
      </c>
      <c r="BO499" s="471">
        <v>865</v>
      </c>
      <c r="BP499" s="471">
        <v>107</v>
      </c>
      <c r="BQ499" s="471">
        <v>105</v>
      </c>
      <c r="BR499" s="471">
        <v>79</v>
      </c>
      <c r="BS499" s="471">
        <v>39</v>
      </c>
      <c r="BT499" s="471">
        <v>17</v>
      </c>
      <c r="BU499" s="471">
        <v>11</v>
      </c>
      <c r="BV499" s="471">
        <v>10</v>
      </c>
      <c r="BW499" s="496">
        <v>1233</v>
      </c>
      <c r="BX499" s="471">
        <v>844</v>
      </c>
      <c r="BY499" s="471">
        <v>107</v>
      </c>
      <c r="BZ499" s="471">
        <v>105</v>
      </c>
      <c r="CA499" s="471">
        <v>79</v>
      </c>
      <c r="CB499" s="471">
        <v>39</v>
      </c>
      <c r="CC499" s="471">
        <v>17</v>
      </c>
      <c r="CD499" s="471">
        <v>11</v>
      </c>
      <c r="CE499" s="471">
        <v>10</v>
      </c>
      <c r="CF499" s="496">
        <v>1212</v>
      </c>
      <c r="CG499" s="33"/>
      <c r="CH499" s="33"/>
      <c r="CI499" s="33"/>
      <c r="CJ499" s="110"/>
      <c r="CK499" s="110"/>
      <c r="CL499" s="110"/>
      <c r="CM499" s="110"/>
      <c r="CN499" s="110"/>
      <c r="CO499" s="67"/>
      <c r="CP499" s="67"/>
      <c r="CQ499" s="67"/>
      <c r="CR499" s="67"/>
      <c r="CS499" s="67"/>
      <c r="CT499" s="67"/>
      <c r="CU499" s="67"/>
      <c r="CV499" s="67"/>
      <c r="CW499" s="67"/>
      <c r="CX499" s="67"/>
      <c r="CY499" s="67"/>
      <c r="CZ499" s="67"/>
      <c r="DA499" s="67"/>
      <c r="DB499" s="67"/>
      <c r="DC499" s="67"/>
      <c r="DD499" s="67"/>
      <c r="DE499" s="67"/>
      <c r="DF499" s="67"/>
      <c r="DG499" s="67"/>
      <c r="DH499" s="67"/>
      <c r="DI499" s="67"/>
      <c r="DJ499" s="67"/>
      <c r="DK499" s="67"/>
      <c r="DL499" s="67"/>
      <c r="DM499" s="67"/>
      <c r="DN499" s="67"/>
      <c r="DO499" s="67"/>
      <c r="DP499" s="67"/>
      <c r="DQ499" s="67"/>
      <c r="DR499" s="67"/>
      <c r="DS499" s="67"/>
      <c r="DT499" s="67"/>
      <c r="DU499" s="67"/>
      <c r="DV499" s="67"/>
      <c r="DW499" s="67"/>
      <c r="DX499" s="67"/>
      <c r="DY499" s="67"/>
      <c r="DZ499" s="67"/>
      <c r="EA499" s="67"/>
      <c r="EB499" s="67"/>
      <c r="EC499" s="67"/>
      <c r="ED499" s="67"/>
      <c r="EE499" s="67"/>
      <c r="EF499" s="67"/>
      <c r="EG499" s="67"/>
      <c r="EH499" s="67"/>
      <c r="EI499" s="67"/>
      <c r="EJ499" s="67"/>
      <c r="EK499" s="67"/>
      <c r="EL499" s="67"/>
      <c r="EM499" s="67"/>
      <c r="EN499" s="67"/>
      <c r="EO499" s="67"/>
      <c r="EP499" s="67"/>
      <c r="EQ499" s="67"/>
      <c r="ER499" s="67"/>
      <c r="ES499" s="67"/>
      <c r="ET499" s="67"/>
      <c r="EU499" s="67"/>
      <c r="EV499" s="67"/>
      <c r="EW499" s="67"/>
      <c r="EX499" s="67"/>
      <c r="EY499" s="67"/>
      <c r="EZ499" s="67"/>
      <c r="FA499" s="67"/>
      <c r="FB499" s="67"/>
      <c r="FC499" s="67"/>
      <c r="FD499" s="67"/>
      <c r="FE499" s="67"/>
      <c r="FF499" s="67"/>
      <c r="FG499" s="67"/>
      <c r="FH499" s="67"/>
      <c r="FI499" s="67"/>
      <c r="FJ499" s="67"/>
      <c r="FK499" s="67"/>
      <c r="FL499" s="67"/>
      <c r="FM499" s="67"/>
      <c r="FN499" s="67"/>
      <c r="FO499" s="67"/>
      <c r="FP499" s="67"/>
      <c r="FQ499" s="67"/>
      <c r="FR499" s="67"/>
      <c r="FS499" s="67"/>
      <c r="FT499" s="67"/>
      <c r="FU499" s="67"/>
      <c r="FV499" s="67"/>
      <c r="FW499" s="67"/>
      <c r="FX499" s="67"/>
      <c r="FY499" s="110"/>
      <c r="FZ499" s="110"/>
      <c r="GA499" s="110"/>
      <c r="GB499" s="110"/>
      <c r="GC499" s="110"/>
      <c r="GD499" s="110"/>
      <c r="GE499" s="110"/>
      <c r="GF499" s="110"/>
      <c r="GG499" s="110"/>
      <c r="GH499" s="110"/>
      <c r="GI499" s="110"/>
      <c r="GJ499" s="110"/>
      <c r="GK499" s="110"/>
      <c r="GL499" s="110"/>
      <c r="GM499" s="110"/>
      <c r="GN499" s="110"/>
      <c r="GO499" s="110"/>
      <c r="GP499" s="110"/>
      <c r="GQ499" s="110"/>
      <c r="GR499" s="110"/>
      <c r="GS499" s="110"/>
      <c r="GT499" s="110"/>
      <c r="GU499" s="110"/>
      <c r="GV499" s="110"/>
      <c r="GW499" s="110"/>
      <c r="GX499" s="110"/>
      <c r="GY499" s="110"/>
      <c r="GZ499" s="110"/>
      <c r="HA499" s="110"/>
      <c r="HB499" s="110"/>
      <c r="HC499" s="110"/>
      <c r="HD499" s="110"/>
      <c r="HE499" s="110"/>
      <c r="HF499" s="110"/>
      <c r="HG499" s="110"/>
      <c r="HH499" s="110"/>
      <c r="HI499" s="110"/>
      <c r="HJ499" s="110"/>
      <c r="HK499" s="242"/>
      <c r="HL499" s="242"/>
      <c r="HM499" s="242"/>
      <c r="HN499" s="242"/>
      <c r="HO499" s="242"/>
      <c r="HP499" s="242"/>
      <c r="HQ499" s="242"/>
    </row>
    <row r="500" spans="1:225" x14ac:dyDescent="0.2">
      <c r="A500" s="241" t="s">
        <v>375</v>
      </c>
      <c r="B500" s="476" t="s">
        <v>994</v>
      </c>
      <c r="C500" s="326" t="s">
        <v>640</v>
      </c>
      <c r="D500" s="279" t="s">
        <v>376</v>
      </c>
      <c r="E500" s="228"/>
      <c r="F500" s="471">
        <v>25</v>
      </c>
      <c r="G500" s="495"/>
      <c r="H500" s="471">
        <v>4</v>
      </c>
      <c r="I500" s="471">
        <v>22</v>
      </c>
      <c r="J500" s="471">
        <v>612</v>
      </c>
      <c r="K500" s="471">
        <v>16</v>
      </c>
      <c r="L500" s="471">
        <v>4</v>
      </c>
      <c r="M500" s="471">
        <v>5</v>
      </c>
      <c r="N500" s="471">
        <v>0</v>
      </c>
      <c r="O500" s="471">
        <v>0</v>
      </c>
      <c r="P500" s="471">
        <v>7</v>
      </c>
      <c r="Q500" s="471">
        <v>617</v>
      </c>
      <c r="R500" s="471">
        <v>839</v>
      </c>
      <c r="S500" s="471">
        <v>0</v>
      </c>
      <c r="T500" s="471">
        <v>0</v>
      </c>
      <c r="U500" s="471">
        <v>4</v>
      </c>
      <c r="V500" s="471">
        <v>1</v>
      </c>
      <c r="W500" s="471">
        <v>5</v>
      </c>
      <c r="X500" s="471">
        <v>0</v>
      </c>
      <c r="Y500" s="471">
        <v>646</v>
      </c>
      <c r="Z500" s="471">
        <v>24</v>
      </c>
      <c r="AA500" s="471">
        <v>0</v>
      </c>
      <c r="AB500" s="496">
        <v>2831</v>
      </c>
      <c r="AC500" s="488">
        <v>1</v>
      </c>
      <c r="AD500" s="488">
        <v>1</v>
      </c>
      <c r="AE500" s="471">
        <v>272</v>
      </c>
      <c r="AF500" s="471">
        <v>4</v>
      </c>
      <c r="AG500" s="471">
        <v>98</v>
      </c>
      <c r="AH500" s="471">
        <v>243</v>
      </c>
      <c r="AI500" s="471">
        <v>75</v>
      </c>
      <c r="AJ500" s="471">
        <v>0</v>
      </c>
      <c r="AK500" s="471">
        <v>0</v>
      </c>
      <c r="AL500" s="471">
        <v>0</v>
      </c>
      <c r="AM500" s="496">
        <v>692</v>
      </c>
      <c r="AN500" s="471">
        <v>264</v>
      </c>
      <c r="AO500" s="471">
        <v>0</v>
      </c>
      <c r="AP500" s="471">
        <v>37</v>
      </c>
      <c r="AQ500" s="471">
        <v>241</v>
      </c>
      <c r="AR500" s="471">
        <v>75</v>
      </c>
      <c r="AS500" s="471">
        <v>0</v>
      </c>
      <c r="AT500" s="471">
        <v>0</v>
      </c>
      <c r="AU500" s="471">
        <v>0</v>
      </c>
      <c r="AV500" s="496">
        <v>617</v>
      </c>
      <c r="AW500" s="471">
        <v>59</v>
      </c>
      <c r="AX500" s="471">
        <v>309</v>
      </c>
      <c r="AY500" s="471">
        <v>416</v>
      </c>
      <c r="AZ500" s="471">
        <v>309</v>
      </c>
      <c r="BA500" s="471">
        <v>71</v>
      </c>
      <c r="BB500" s="471">
        <v>16</v>
      </c>
      <c r="BC500" s="471">
        <v>0</v>
      </c>
      <c r="BD500" s="471">
        <v>0</v>
      </c>
      <c r="BE500" s="496">
        <v>1180</v>
      </c>
      <c r="BF500" s="471">
        <v>34</v>
      </c>
      <c r="BG500" s="471">
        <v>215</v>
      </c>
      <c r="BH500" s="471">
        <v>319</v>
      </c>
      <c r="BI500" s="471">
        <v>213</v>
      </c>
      <c r="BJ500" s="471">
        <v>42</v>
      </c>
      <c r="BK500" s="471">
        <v>14</v>
      </c>
      <c r="BL500" s="471">
        <v>2</v>
      </c>
      <c r="BM500" s="471">
        <v>0</v>
      </c>
      <c r="BN500" s="496">
        <v>839</v>
      </c>
      <c r="BO500" s="471">
        <v>331</v>
      </c>
      <c r="BP500" s="471">
        <v>313</v>
      </c>
      <c r="BQ500" s="471">
        <v>514</v>
      </c>
      <c r="BR500" s="471">
        <v>552</v>
      </c>
      <c r="BS500" s="471">
        <v>146</v>
      </c>
      <c r="BT500" s="471">
        <v>16</v>
      </c>
      <c r="BU500" s="471">
        <v>0</v>
      </c>
      <c r="BV500" s="471">
        <v>0</v>
      </c>
      <c r="BW500" s="496">
        <v>1872</v>
      </c>
      <c r="BX500" s="471">
        <v>298</v>
      </c>
      <c r="BY500" s="471">
        <v>215</v>
      </c>
      <c r="BZ500" s="471">
        <v>356</v>
      </c>
      <c r="CA500" s="471">
        <v>454</v>
      </c>
      <c r="CB500" s="471">
        <v>117</v>
      </c>
      <c r="CC500" s="471">
        <v>14</v>
      </c>
      <c r="CD500" s="471">
        <v>2</v>
      </c>
      <c r="CE500" s="471">
        <v>0</v>
      </c>
      <c r="CF500" s="496">
        <v>1456</v>
      </c>
      <c r="CG500" s="33"/>
      <c r="CH500" s="33"/>
      <c r="CI500" s="33"/>
      <c r="CJ500" s="110"/>
      <c r="CK500" s="110"/>
      <c r="CL500" s="110"/>
      <c r="CM500" s="110"/>
      <c r="CN500" s="110"/>
      <c r="CO500" s="67"/>
      <c r="CP500" s="67"/>
      <c r="CQ500" s="67"/>
      <c r="CR500" s="67"/>
      <c r="CS500" s="67"/>
      <c r="CT500" s="67"/>
      <c r="CU500" s="67"/>
      <c r="CV500" s="67"/>
      <c r="CW500" s="67"/>
      <c r="CX500" s="67"/>
      <c r="CY500" s="67"/>
      <c r="CZ500" s="67"/>
      <c r="DA500" s="67"/>
      <c r="DB500" s="67"/>
      <c r="DC500" s="67"/>
      <c r="DD500" s="67"/>
      <c r="DE500" s="67"/>
      <c r="DF500" s="67"/>
      <c r="DG500" s="67"/>
      <c r="DH500" s="67"/>
      <c r="DI500" s="67"/>
      <c r="DJ500" s="67"/>
      <c r="DK500" s="67"/>
      <c r="DL500" s="67"/>
      <c r="DM500" s="67"/>
      <c r="DN500" s="67"/>
      <c r="DO500" s="67"/>
      <c r="DP500" s="67"/>
      <c r="DQ500" s="67"/>
      <c r="DR500" s="67"/>
      <c r="DS500" s="67"/>
      <c r="DT500" s="67"/>
      <c r="DU500" s="67"/>
      <c r="DV500" s="67"/>
      <c r="DW500" s="67"/>
      <c r="DX500" s="67"/>
      <c r="DY500" s="67"/>
      <c r="DZ500" s="67"/>
      <c r="EA500" s="67"/>
      <c r="EB500" s="67"/>
      <c r="EC500" s="67"/>
      <c r="ED500" s="67"/>
      <c r="EE500" s="67"/>
      <c r="EF500" s="67"/>
      <c r="EG500" s="67"/>
      <c r="EH500" s="67"/>
      <c r="EI500" s="67"/>
      <c r="EJ500" s="67"/>
      <c r="EK500" s="67"/>
      <c r="EL500" s="67"/>
      <c r="EM500" s="67"/>
      <c r="EN500" s="67"/>
      <c r="EO500" s="67"/>
      <c r="EP500" s="67"/>
      <c r="EQ500" s="67"/>
      <c r="ER500" s="67"/>
      <c r="ES500" s="67"/>
      <c r="ET500" s="67"/>
      <c r="EU500" s="67"/>
      <c r="EV500" s="67"/>
      <c r="EW500" s="67"/>
      <c r="EX500" s="67"/>
      <c r="EY500" s="67"/>
      <c r="EZ500" s="67"/>
      <c r="FA500" s="67"/>
      <c r="FB500" s="67"/>
      <c r="FC500" s="67"/>
      <c r="FD500" s="67"/>
      <c r="FE500" s="67"/>
      <c r="FF500" s="67"/>
      <c r="FG500" s="67"/>
      <c r="FH500" s="67"/>
      <c r="FI500" s="67"/>
      <c r="FJ500" s="67"/>
      <c r="FK500" s="67"/>
      <c r="FL500" s="67"/>
      <c r="FM500" s="67"/>
      <c r="FN500" s="67"/>
      <c r="FO500" s="67"/>
      <c r="FP500" s="67"/>
      <c r="FQ500" s="67"/>
      <c r="FR500" s="67"/>
      <c r="FS500" s="67"/>
      <c r="FT500" s="67"/>
      <c r="FU500" s="67"/>
      <c r="FV500" s="67"/>
      <c r="FW500" s="67"/>
      <c r="FX500" s="67"/>
      <c r="FY500" s="110"/>
      <c r="FZ500" s="110"/>
      <c r="GA500" s="110"/>
      <c r="GB500" s="110"/>
      <c r="GC500" s="110"/>
      <c r="GD500" s="110"/>
      <c r="GE500" s="110"/>
      <c r="GF500" s="110"/>
      <c r="GG500" s="110"/>
      <c r="GH500" s="110"/>
      <c r="GI500" s="110"/>
      <c r="GJ500" s="110"/>
      <c r="GK500" s="110"/>
      <c r="GL500" s="110"/>
      <c r="GM500" s="110"/>
      <c r="GN500" s="110"/>
      <c r="GO500" s="110"/>
      <c r="GP500" s="110"/>
      <c r="GQ500" s="110"/>
      <c r="GR500" s="110"/>
      <c r="GS500" s="110"/>
      <c r="GT500" s="110"/>
      <c r="GU500" s="110"/>
      <c r="GV500" s="110"/>
      <c r="GW500" s="110"/>
      <c r="GX500" s="110"/>
      <c r="GY500" s="110"/>
      <c r="GZ500" s="110"/>
      <c r="HA500" s="110"/>
      <c r="HB500" s="110"/>
      <c r="HC500" s="110"/>
      <c r="HD500" s="110"/>
      <c r="HE500" s="110"/>
      <c r="HF500" s="110"/>
      <c r="HG500" s="110"/>
      <c r="HH500" s="110"/>
      <c r="HI500" s="110"/>
      <c r="HJ500" s="110"/>
      <c r="HK500" s="242"/>
      <c r="HL500" s="242"/>
      <c r="HM500" s="242"/>
      <c r="HN500" s="242"/>
      <c r="HO500" s="242"/>
      <c r="HP500" s="242"/>
      <c r="HQ500" s="242"/>
    </row>
    <row r="501" spans="1:225" x14ac:dyDescent="0.2">
      <c r="A501" s="241" t="s">
        <v>377</v>
      </c>
      <c r="B501" s="476" t="s">
        <v>995</v>
      </c>
      <c r="C501" s="326" t="s">
        <v>801</v>
      </c>
      <c r="D501" s="279" t="s">
        <v>378</v>
      </c>
      <c r="E501" s="228"/>
      <c r="F501" s="471">
        <v>1</v>
      </c>
      <c r="G501" s="495"/>
      <c r="H501" s="471">
        <v>2</v>
      </c>
      <c r="I501" s="471">
        <v>61</v>
      </c>
      <c r="J501" s="471">
        <v>183</v>
      </c>
      <c r="K501" s="471">
        <v>40</v>
      </c>
      <c r="L501" s="471">
        <v>3</v>
      </c>
      <c r="M501" s="471">
        <v>9</v>
      </c>
      <c r="N501" s="471">
        <v>5</v>
      </c>
      <c r="O501" s="471">
        <v>1</v>
      </c>
      <c r="P501" s="471">
        <v>0</v>
      </c>
      <c r="Q501" s="471">
        <v>3</v>
      </c>
      <c r="R501" s="471">
        <v>51</v>
      </c>
      <c r="S501" s="471">
        <v>261</v>
      </c>
      <c r="T501" s="471">
        <v>0</v>
      </c>
      <c r="U501" s="471">
        <v>0</v>
      </c>
      <c r="V501" s="471">
        <v>3</v>
      </c>
      <c r="W501" s="471">
        <v>13</v>
      </c>
      <c r="X501" s="471">
        <v>48</v>
      </c>
      <c r="Y501" s="471">
        <v>144</v>
      </c>
      <c r="Z501" s="471">
        <v>0</v>
      </c>
      <c r="AA501" s="471">
        <v>82</v>
      </c>
      <c r="AB501" s="496">
        <v>910</v>
      </c>
      <c r="AC501" s="488">
        <v>2</v>
      </c>
      <c r="AD501" s="488">
        <v>2</v>
      </c>
      <c r="AE501" s="471">
        <v>0</v>
      </c>
      <c r="AF501" s="471">
        <v>0</v>
      </c>
      <c r="AG501" s="471">
        <v>0</v>
      </c>
      <c r="AH501" s="471">
        <v>0</v>
      </c>
      <c r="AI501" s="471">
        <v>0</v>
      </c>
      <c r="AJ501" s="471">
        <v>0</v>
      </c>
      <c r="AK501" s="471">
        <v>1</v>
      </c>
      <c r="AL501" s="471">
        <v>2</v>
      </c>
      <c r="AM501" s="496">
        <v>3</v>
      </c>
      <c r="AN501" s="471">
        <v>0</v>
      </c>
      <c r="AO501" s="471">
        <v>0</v>
      </c>
      <c r="AP501" s="471">
        <v>0</v>
      </c>
      <c r="AQ501" s="471">
        <v>0</v>
      </c>
      <c r="AR501" s="471">
        <v>0</v>
      </c>
      <c r="AS501" s="471">
        <v>0</v>
      </c>
      <c r="AT501" s="471">
        <v>1</v>
      </c>
      <c r="AU501" s="471">
        <v>2</v>
      </c>
      <c r="AV501" s="496">
        <v>3</v>
      </c>
      <c r="AW501" s="471">
        <v>25</v>
      </c>
      <c r="AX501" s="471">
        <v>33</v>
      </c>
      <c r="AY501" s="471">
        <v>14</v>
      </c>
      <c r="AZ501" s="471">
        <v>4</v>
      </c>
      <c r="BA501" s="471">
        <v>0</v>
      </c>
      <c r="BB501" s="471">
        <v>2</v>
      </c>
      <c r="BC501" s="471">
        <v>0</v>
      </c>
      <c r="BD501" s="471">
        <v>0</v>
      </c>
      <c r="BE501" s="496">
        <v>78</v>
      </c>
      <c r="BF501" s="471">
        <v>17</v>
      </c>
      <c r="BG501" s="471">
        <v>24</v>
      </c>
      <c r="BH501" s="471">
        <v>9</v>
      </c>
      <c r="BI501" s="471">
        <v>0</v>
      </c>
      <c r="BJ501" s="471">
        <v>0</v>
      </c>
      <c r="BK501" s="471">
        <v>1</v>
      </c>
      <c r="BL501" s="471">
        <v>0</v>
      </c>
      <c r="BM501" s="471">
        <v>0</v>
      </c>
      <c r="BN501" s="496">
        <v>51</v>
      </c>
      <c r="BO501" s="471">
        <v>25</v>
      </c>
      <c r="BP501" s="471">
        <v>33</v>
      </c>
      <c r="BQ501" s="471">
        <v>14</v>
      </c>
      <c r="BR501" s="471">
        <v>4</v>
      </c>
      <c r="BS501" s="471">
        <v>0</v>
      </c>
      <c r="BT501" s="471">
        <v>2</v>
      </c>
      <c r="BU501" s="471">
        <v>1</v>
      </c>
      <c r="BV501" s="471">
        <v>2</v>
      </c>
      <c r="BW501" s="496">
        <v>81</v>
      </c>
      <c r="BX501" s="471">
        <v>17</v>
      </c>
      <c r="BY501" s="471">
        <v>24</v>
      </c>
      <c r="BZ501" s="471">
        <v>9</v>
      </c>
      <c r="CA501" s="471">
        <v>0</v>
      </c>
      <c r="CB501" s="471">
        <v>0</v>
      </c>
      <c r="CC501" s="471">
        <v>1</v>
      </c>
      <c r="CD501" s="471">
        <v>1</v>
      </c>
      <c r="CE501" s="471">
        <v>2</v>
      </c>
      <c r="CF501" s="496">
        <v>54</v>
      </c>
      <c r="CG501" s="33"/>
      <c r="CH501" s="33"/>
      <c r="CI501" s="33"/>
      <c r="CJ501" s="110"/>
      <c r="CK501" s="110"/>
      <c r="CL501" s="110"/>
      <c r="CM501" s="110"/>
      <c r="CN501" s="110"/>
      <c r="CO501" s="67"/>
      <c r="CP501" s="67"/>
      <c r="CQ501" s="67"/>
      <c r="CR501" s="67"/>
      <c r="CS501" s="67"/>
      <c r="CT501" s="67"/>
      <c r="CU501" s="67"/>
      <c r="CV501" s="67"/>
      <c r="CW501" s="67"/>
      <c r="CX501" s="67"/>
      <c r="CY501" s="67"/>
      <c r="CZ501" s="67"/>
      <c r="DA501" s="67"/>
      <c r="DB501" s="67"/>
      <c r="DC501" s="67"/>
      <c r="DD501" s="67"/>
      <c r="DE501" s="67"/>
      <c r="DF501" s="67"/>
      <c r="DG501" s="67"/>
      <c r="DH501" s="67"/>
      <c r="DI501" s="67"/>
      <c r="DJ501" s="67"/>
      <c r="DK501" s="67"/>
      <c r="DL501" s="67"/>
      <c r="DM501" s="67"/>
      <c r="DN501" s="67"/>
      <c r="DO501" s="67"/>
      <c r="DP501" s="67"/>
      <c r="DQ501" s="67"/>
      <c r="DR501" s="67"/>
      <c r="DS501" s="67"/>
      <c r="DT501" s="67"/>
      <c r="DU501" s="67"/>
      <c r="DV501" s="67"/>
      <c r="DW501" s="67"/>
      <c r="DX501" s="67"/>
      <c r="DY501" s="67"/>
      <c r="DZ501" s="67"/>
      <c r="EA501" s="67"/>
      <c r="EB501" s="67"/>
      <c r="EC501" s="67"/>
      <c r="ED501" s="67"/>
      <c r="EE501" s="67"/>
      <c r="EF501" s="67"/>
      <c r="EG501" s="67"/>
      <c r="EH501" s="67"/>
      <c r="EI501" s="67"/>
      <c r="EJ501" s="67"/>
      <c r="EK501" s="67"/>
      <c r="EL501" s="67"/>
      <c r="EM501" s="67"/>
      <c r="EN501" s="67"/>
      <c r="EO501" s="67"/>
      <c r="EP501" s="67"/>
      <c r="EQ501" s="67"/>
      <c r="ER501" s="67"/>
      <c r="ES501" s="67"/>
      <c r="ET501" s="67"/>
      <c r="EU501" s="67"/>
      <c r="EV501" s="67"/>
      <c r="EW501" s="67"/>
      <c r="EX501" s="67"/>
      <c r="EY501" s="67"/>
      <c r="EZ501" s="67"/>
      <c r="FA501" s="67"/>
      <c r="FB501" s="67"/>
      <c r="FC501" s="67"/>
      <c r="FD501" s="67"/>
      <c r="FE501" s="67"/>
      <c r="FF501" s="67"/>
      <c r="FG501" s="67"/>
      <c r="FH501" s="67"/>
      <c r="FI501" s="67"/>
      <c r="FJ501" s="67"/>
      <c r="FK501" s="67"/>
      <c r="FL501" s="67"/>
      <c r="FM501" s="67"/>
      <c r="FN501" s="67"/>
      <c r="FO501" s="67"/>
      <c r="FP501" s="67"/>
      <c r="FQ501" s="67"/>
      <c r="FR501" s="67"/>
      <c r="FS501" s="67"/>
      <c r="FT501" s="67"/>
      <c r="FU501" s="67"/>
      <c r="FV501" s="67"/>
      <c r="FW501" s="67"/>
      <c r="FX501" s="67"/>
      <c r="FY501" s="110"/>
      <c r="FZ501" s="110"/>
      <c r="GA501" s="110"/>
      <c r="GB501" s="110"/>
      <c r="GC501" s="110"/>
      <c r="GD501" s="110"/>
      <c r="GE501" s="110"/>
      <c r="GF501" s="110"/>
      <c r="GG501" s="110"/>
      <c r="GH501" s="110"/>
      <c r="GI501" s="110"/>
      <c r="GJ501" s="110"/>
      <c r="GK501" s="110"/>
      <c r="GL501" s="110"/>
      <c r="GM501" s="110"/>
      <c r="GN501" s="110"/>
      <c r="GO501" s="110"/>
      <c r="GP501" s="110"/>
      <c r="GQ501" s="110"/>
      <c r="GR501" s="110"/>
      <c r="GS501" s="110"/>
      <c r="GT501" s="110"/>
      <c r="GU501" s="110"/>
      <c r="GV501" s="110"/>
      <c r="GW501" s="110"/>
      <c r="GX501" s="110"/>
      <c r="GY501" s="110"/>
      <c r="GZ501" s="110"/>
      <c r="HA501" s="110"/>
      <c r="HB501" s="110"/>
      <c r="HC501" s="110"/>
      <c r="HD501" s="110"/>
      <c r="HE501" s="110"/>
      <c r="HF501" s="110"/>
      <c r="HG501" s="110"/>
      <c r="HH501" s="110"/>
      <c r="HI501" s="110"/>
      <c r="HJ501" s="110"/>
      <c r="HK501" s="242"/>
      <c r="HL501" s="242"/>
      <c r="HM501" s="242"/>
      <c r="HN501" s="242"/>
      <c r="HO501" s="242"/>
      <c r="HP501" s="242"/>
      <c r="HQ501" s="242"/>
    </row>
    <row r="502" spans="1:225" x14ac:dyDescent="0.2">
      <c r="A502" s="241" t="s">
        <v>379</v>
      </c>
      <c r="B502" s="476" t="s">
        <v>996</v>
      </c>
      <c r="C502" s="326" t="s">
        <v>786</v>
      </c>
      <c r="D502" s="279" t="s">
        <v>380</v>
      </c>
      <c r="E502" s="228"/>
      <c r="F502" s="471">
        <v>3</v>
      </c>
      <c r="G502" s="495"/>
      <c r="H502" s="471">
        <v>2</v>
      </c>
      <c r="I502" s="471">
        <v>89</v>
      </c>
      <c r="J502" s="471">
        <v>231</v>
      </c>
      <c r="K502" s="471">
        <v>1</v>
      </c>
      <c r="L502" s="471">
        <v>2</v>
      </c>
      <c r="M502" s="471">
        <v>2</v>
      </c>
      <c r="N502" s="471">
        <v>2</v>
      </c>
      <c r="O502" s="471">
        <v>1</v>
      </c>
      <c r="P502" s="471">
        <v>0</v>
      </c>
      <c r="Q502" s="471">
        <v>0</v>
      </c>
      <c r="R502" s="471">
        <v>36</v>
      </c>
      <c r="S502" s="471">
        <v>0</v>
      </c>
      <c r="T502" s="471">
        <v>0</v>
      </c>
      <c r="U502" s="471">
        <v>1</v>
      </c>
      <c r="V502" s="471">
        <v>6</v>
      </c>
      <c r="W502" s="471">
        <v>5</v>
      </c>
      <c r="X502" s="471">
        <v>12</v>
      </c>
      <c r="Y502" s="471">
        <v>162</v>
      </c>
      <c r="Z502" s="471">
        <v>0</v>
      </c>
      <c r="AA502" s="471">
        <v>17</v>
      </c>
      <c r="AB502" s="496">
        <v>572</v>
      </c>
      <c r="AC502" s="488">
        <v>1</v>
      </c>
      <c r="AD502" s="488">
        <v>1</v>
      </c>
      <c r="AE502" s="471">
        <v>0</v>
      </c>
      <c r="AF502" s="471">
        <v>0</v>
      </c>
      <c r="AG502" s="471">
        <v>0</v>
      </c>
      <c r="AH502" s="471">
        <v>0</v>
      </c>
      <c r="AI502" s="471">
        <v>0</v>
      </c>
      <c r="AJ502" s="471">
        <v>0</v>
      </c>
      <c r="AK502" s="471">
        <v>0</v>
      </c>
      <c r="AL502" s="471">
        <v>0</v>
      </c>
      <c r="AM502" s="496">
        <v>0</v>
      </c>
      <c r="AN502" s="471">
        <v>0</v>
      </c>
      <c r="AO502" s="471">
        <v>0</v>
      </c>
      <c r="AP502" s="471">
        <v>0</v>
      </c>
      <c r="AQ502" s="471">
        <v>0</v>
      </c>
      <c r="AR502" s="471">
        <v>0</v>
      </c>
      <c r="AS502" s="471">
        <v>0</v>
      </c>
      <c r="AT502" s="471">
        <v>0</v>
      </c>
      <c r="AU502" s="471">
        <v>0</v>
      </c>
      <c r="AV502" s="496">
        <v>0</v>
      </c>
      <c r="AW502" s="471">
        <v>34</v>
      </c>
      <c r="AX502" s="471">
        <v>9</v>
      </c>
      <c r="AY502" s="471">
        <v>3</v>
      </c>
      <c r="AZ502" s="471">
        <v>0</v>
      </c>
      <c r="BA502" s="471">
        <v>0</v>
      </c>
      <c r="BB502" s="471">
        <v>2</v>
      </c>
      <c r="BC502" s="471">
        <v>1</v>
      </c>
      <c r="BD502" s="471">
        <v>0</v>
      </c>
      <c r="BE502" s="496">
        <v>49</v>
      </c>
      <c r="BF502" s="471">
        <v>27</v>
      </c>
      <c r="BG502" s="471">
        <v>8</v>
      </c>
      <c r="BH502" s="471">
        <v>0</v>
      </c>
      <c r="BI502" s="471">
        <v>0</v>
      </c>
      <c r="BJ502" s="471">
        <v>0</v>
      </c>
      <c r="BK502" s="471">
        <v>1</v>
      </c>
      <c r="BL502" s="471">
        <v>0</v>
      </c>
      <c r="BM502" s="471">
        <v>0</v>
      </c>
      <c r="BN502" s="496">
        <v>36</v>
      </c>
      <c r="BO502" s="471">
        <v>34</v>
      </c>
      <c r="BP502" s="471">
        <v>9</v>
      </c>
      <c r="BQ502" s="471">
        <v>3</v>
      </c>
      <c r="BR502" s="471">
        <v>0</v>
      </c>
      <c r="BS502" s="471">
        <v>0</v>
      </c>
      <c r="BT502" s="471">
        <v>2</v>
      </c>
      <c r="BU502" s="471">
        <v>1</v>
      </c>
      <c r="BV502" s="471">
        <v>0</v>
      </c>
      <c r="BW502" s="496">
        <v>49</v>
      </c>
      <c r="BX502" s="471">
        <v>27</v>
      </c>
      <c r="BY502" s="471">
        <v>8</v>
      </c>
      <c r="BZ502" s="471">
        <v>0</v>
      </c>
      <c r="CA502" s="471">
        <v>0</v>
      </c>
      <c r="CB502" s="471">
        <v>0</v>
      </c>
      <c r="CC502" s="471">
        <v>1</v>
      </c>
      <c r="CD502" s="471">
        <v>0</v>
      </c>
      <c r="CE502" s="471">
        <v>0</v>
      </c>
      <c r="CF502" s="496">
        <v>36</v>
      </c>
      <c r="CG502" s="33"/>
      <c r="CH502" s="33"/>
      <c r="CI502" s="33"/>
      <c r="CJ502" s="110"/>
      <c r="CK502" s="110"/>
      <c r="CL502" s="110"/>
      <c r="CM502" s="110"/>
      <c r="CN502" s="110"/>
      <c r="CO502" s="67"/>
      <c r="CP502" s="67"/>
      <c r="CQ502" s="67"/>
      <c r="CR502" s="67"/>
      <c r="CS502" s="67"/>
      <c r="CT502" s="67"/>
      <c r="CU502" s="67"/>
      <c r="CV502" s="67"/>
      <c r="CW502" s="67"/>
      <c r="CX502" s="67"/>
      <c r="CY502" s="67"/>
      <c r="CZ502" s="67"/>
      <c r="DA502" s="67"/>
      <c r="DB502" s="67"/>
      <c r="DC502" s="67"/>
      <c r="DD502" s="67"/>
      <c r="DE502" s="67"/>
      <c r="DF502" s="67"/>
      <c r="DG502" s="67"/>
      <c r="DH502" s="67"/>
      <c r="DI502" s="67"/>
      <c r="DJ502" s="67"/>
      <c r="DK502" s="67"/>
      <c r="DL502" s="67"/>
      <c r="DM502" s="67"/>
      <c r="DN502" s="67"/>
      <c r="DO502" s="67"/>
      <c r="DP502" s="67"/>
      <c r="DQ502" s="67"/>
      <c r="DR502" s="67"/>
      <c r="DS502" s="67"/>
      <c r="DT502" s="67"/>
      <c r="DU502" s="67"/>
      <c r="DV502" s="67"/>
      <c r="DW502" s="67"/>
      <c r="DX502" s="67"/>
      <c r="DY502" s="67"/>
      <c r="DZ502" s="67"/>
      <c r="EA502" s="67"/>
      <c r="EB502" s="67"/>
      <c r="EC502" s="67"/>
      <c r="ED502" s="67"/>
      <c r="EE502" s="67"/>
      <c r="EF502" s="67"/>
      <c r="EG502" s="67"/>
      <c r="EH502" s="67"/>
      <c r="EI502" s="67"/>
      <c r="EJ502" s="67"/>
      <c r="EK502" s="67"/>
      <c r="EL502" s="67"/>
      <c r="EM502" s="67"/>
      <c r="EN502" s="67"/>
      <c r="EO502" s="67"/>
      <c r="EP502" s="67"/>
      <c r="EQ502" s="67"/>
      <c r="ER502" s="67"/>
      <c r="ES502" s="67"/>
      <c r="ET502" s="67"/>
      <c r="EU502" s="67"/>
      <c r="EV502" s="67"/>
      <c r="EW502" s="67"/>
      <c r="EX502" s="67"/>
      <c r="EY502" s="67"/>
      <c r="EZ502" s="67"/>
      <c r="FA502" s="67"/>
      <c r="FB502" s="67"/>
      <c r="FC502" s="67"/>
      <c r="FD502" s="67"/>
      <c r="FE502" s="67"/>
      <c r="FF502" s="67"/>
      <c r="FG502" s="67"/>
      <c r="FH502" s="67"/>
      <c r="FI502" s="67"/>
      <c r="FJ502" s="67"/>
      <c r="FK502" s="67"/>
      <c r="FL502" s="67"/>
      <c r="FM502" s="67"/>
      <c r="FN502" s="67"/>
      <c r="FO502" s="67"/>
      <c r="FP502" s="67"/>
      <c r="FQ502" s="67"/>
      <c r="FR502" s="67"/>
      <c r="FS502" s="67"/>
      <c r="FT502" s="67"/>
      <c r="FU502" s="67"/>
      <c r="FV502" s="67"/>
      <c r="FW502" s="67"/>
      <c r="FX502" s="67"/>
      <c r="FY502" s="110"/>
      <c r="FZ502" s="110"/>
      <c r="GA502" s="110"/>
      <c r="GB502" s="110"/>
      <c r="GC502" s="110"/>
      <c r="GD502" s="110"/>
      <c r="GE502" s="110"/>
      <c r="GF502" s="110"/>
      <c r="GG502" s="110"/>
      <c r="GH502" s="110"/>
      <c r="GI502" s="110"/>
      <c r="GJ502" s="110"/>
      <c r="GK502" s="110"/>
      <c r="GL502" s="110"/>
      <c r="GM502" s="110"/>
      <c r="GN502" s="110"/>
      <c r="GO502" s="110"/>
      <c r="GP502" s="110"/>
      <c r="GQ502" s="110"/>
      <c r="GR502" s="110"/>
      <c r="GS502" s="110"/>
      <c r="GT502" s="110"/>
      <c r="GU502" s="110"/>
      <c r="GV502" s="110"/>
      <c r="GW502" s="110"/>
      <c r="GX502" s="110"/>
      <c r="GY502" s="110"/>
      <c r="GZ502" s="110"/>
      <c r="HA502" s="110"/>
      <c r="HB502" s="110"/>
      <c r="HC502" s="110"/>
      <c r="HD502" s="110"/>
      <c r="HE502" s="110"/>
      <c r="HF502" s="110"/>
      <c r="HG502" s="110"/>
      <c r="HH502" s="110"/>
      <c r="HI502" s="110"/>
      <c r="HJ502" s="110"/>
      <c r="HK502" s="242"/>
      <c r="HL502" s="242"/>
      <c r="HM502" s="242"/>
      <c r="HN502" s="242"/>
      <c r="HO502" s="242"/>
      <c r="HP502" s="242"/>
      <c r="HQ502" s="242"/>
    </row>
    <row r="503" spans="1:225" x14ac:dyDescent="0.2">
      <c r="A503" s="241" t="s">
        <v>381</v>
      </c>
      <c r="B503" s="476" t="s">
        <v>997</v>
      </c>
      <c r="C503" s="326" t="s">
        <v>794</v>
      </c>
      <c r="D503" s="279" t="s">
        <v>998</v>
      </c>
      <c r="E503" s="228"/>
      <c r="F503" s="471">
        <v>184</v>
      </c>
      <c r="G503" s="495"/>
      <c r="H503" s="471">
        <v>4</v>
      </c>
      <c r="I503" s="471">
        <v>116</v>
      </c>
      <c r="J503" s="471">
        <v>302</v>
      </c>
      <c r="K503" s="471">
        <v>39</v>
      </c>
      <c r="L503" s="471">
        <v>3</v>
      </c>
      <c r="M503" s="471">
        <v>16</v>
      </c>
      <c r="N503" s="471">
        <v>5</v>
      </c>
      <c r="O503" s="471">
        <v>0</v>
      </c>
      <c r="P503" s="471">
        <v>10</v>
      </c>
      <c r="Q503" s="471">
        <v>14</v>
      </c>
      <c r="R503" s="471">
        <v>145</v>
      </c>
      <c r="S503" s="471">
        <v>0</v>
      </c>
      <c r="T503" s="471">
        <v>0</v>
      </c>
      <c r="U503" s="471">
        <v>1</v>
      </c>
      <c r="V503" s="471">
        <v>3</v>
      </c>
      <c r="W503" s="471">
        <v>31</v>
      </c>
      <c r="X503" s="471">
        <v>23</v>
      </c>
      <c r="Y503" s="471">
        <v>269</v>
      </c>
      <c r="Z503" s="471">
        <v>0</v>
      </c>
      <c r="AA503" s="471">
        <v>19</v>
      </c>
      <c r="AB503" s="496">
        <v>1184</v>
      </c>
      <c r="AC503" s="488">
        <v>1</v>
      </c>
      <c r="AD503" s="488">
        <v>1</v>
      </c>
      <c r="AE503" s="471">
        <v>5</v>
      </c>
      <c r="AF503" s="471">
        <v>0</v>
      </c>
      <c r="AG503" s="471">
        <v>0</v>
      </c>
      <c r="AH503" s="471">
        <v>1</v>
      </c>
      <c r="AI503" s="471">
        <v>1</v>
      </c>
      <c r="AJ503" s="471">
        <v>1</v>
      </c>
      <c r="AK503" s="471">
        <v>3</v>
      </c>
      <c r="AL503" s="471">
        <v>3</v>
      </c>
      <c r="AM503" s="496">
        <v>14</v>
      </c>
      <c r="AN503" s="471">
        <v>5</v>
      </c>
      <c r="AO503" s="471">
        <v>0</v>
      </c>
      <c r="AP503" s="471">
        <v>0</v>
      </c>
      <c r="AQ503" s="471">
        <v>1</v>
      </c>
      <c r="AR503" s="471">
        <v>1</v>
      </c>
      <c r="AS503" s="471">
        <v>1</v>
      </c>
      <c r="AT503" s="471">
        <v>3</v>
      </c>
      <c r="AU503" s="471">
        <v>3</v>
      </c>
      <c r="AV503" s="496">
        <v>14</v>
      </c>
      <c r="AW503" s="471">
        <v>159</v>
      </c>
      <c r="AX503" s="471">
        <v>39</v>
      </c>
      <c r="AY503" s="471">
        <v>8</v>
      </c>
      <c r="AZ503" s="471">
        <v>4</v>
      </c>
      <c r="BA503" s="471">
        <v>2</v>
      </c>
      <c r="BB503" s="471">
        <v>0</v>
      </c>
      <c r="BC503" s="471">
        <v>1</v>
      </c>
      <c r="BD503" s="471">
        <v>0</v>
      </c>
      <c r="BE503" s="496">
        <v>213</v>
      </c>
      <c r="BF503" s="471">
        <v>106</v>
      </c>
      <c r="BG503" s="471">
        <v>30</v>
      </c>
      <c r="BH503" s="471">
        <v>5</v>
      </c>
      <c r="BI503" s="471">
        <v>1</v>
      </c>
      <c r="BJ503" s="471">
        <v>2</v>
      </c>
      <c r="BK503" s="471">
        <v>0</v>
      </c>
      <c r="BL503" s="471">
        <v>1</v>
      </c>
      <c r="BM503" s="471">
        <v>0</v>
      </c>
      <c r="BN503" s="496">
        <v>145</v>
      </c>
      <c r="BO503" s="471">
        <v>164</v>
      </c>
      <c r="BP503" s="471">
        <v>39</v>
      </c>
      <c r="BQ503" s="471">
        <v>8</v>
      </c>
      <c r="BR503" s="471">
        <v>5</v>
      </c>
      <c r="BS503" s="471">
        <v>3</v>
      </c>
      <c r="BT503" s="471">
        <v>1</v>
      </c>
      <c r="BU503" s="471">
        <v>4</v>
      </c>
      <c r="BV503" s="471">
        <v>3</v>
      </c>
      <c r="BW503" s="496">
        <v>227</v>
      </c>
      <c r="BX503" s="471">
        <v>111</v>
      </c>
      <c r="BY503" s="471">
        <v>30</v>
      </c>
      <c r="BZ503" s="471">
        <v>5</v>
      </c>
      <c r="CA503" s="471">
        <v>2</v>
      </c>
      <c r="CB503" s="471">
        <v>3</v>
      </c>
      <c r="CC503" s="471">
        <v>1</v>
      </c>
      <c r="CD503" s="471">
        <v>4</v>
      </c>
      <c r="CE503" s="471">
        <v>3</v>
      </c>
      <c r="CF503" s="496">
        <v>159</v>
      </c>
      <c r="CG503" s="33"/>
      <c r="CH503" s="33"/>
      <c r="CI503" s="33"/>
      <c r="CJ503" s="110"/>
      <c r="CK503" s="110"/>
      <c r="CL503" s="110"/>
      <c r="CM503" s="110"/>
      <c r="CN503" s="110"/>
      <c r="CO503" s="67"/>
      <c r="CP503" s="67"/>
      <c r="CQ503" s="67"/>
      <c r="CR503" s="67"/>
      <c r="CS503" s="67"/>
      <c r="CT503" s="67"/>
      <c r="CU503" s="67"/>
      <c r="CV503" s="67"/>
      <c r="CW503" s="67"/>
      <c r="CX503" s="67"/>
      <c r="CY503" s="67"/>
      <c r="CZ503" s="67"/>
      <c r="DA503" s="67"/>
      <c r="DB503" s="67"/>
      <c r="DC503" s="67"/>
      <c r="DD503" s="67"/>
      <c r="DE503" s="67"/>
      <c r="DF503" s="67"/>
      <c r="DG503" s="67"/>
      <c r="DH503" s="67"/>
      <c r="DI503" s="67"/>
      <c r="DJ503" s="67"/>
      <c r="DK503" s="67"/>
      <c r="DL503" s="67"/>
      <c r="DM503" s="67"/>
      <c r="DN503" s="67"/>
      <c r="DO503" s="67"/>
      <c r="DP503" s="67"/>
      <c r="DQ503" s="67"/>
      <c r="DR503" s="67"/>
      <c r="DS503" s="67"/>
      <c r="DT503" s="67"/>
      <c r="DU503" s="67"/>
      <c r="DV503" s="67"/>
      <c r="DW503" s="67"/>
      <c r="DX503" s="67"/>
      <c r="DY503" s="67"/>
      <c r="DZ503" s="67"/>
      <c r="EA503" s="67"/>
      <c r="EB503" s="67"/>
      <c r="EC503" s="67"/>
      <c r="ED503" s="67"/>
      <c r="EE503" s="67"/>
      <c r="EF503" s="67"/>
      <c r="EG503" s="67"/>
      <c r="EH503" s="67"/>
      <c r="EI503" s="67"/>
      <c r="EJ503" s="67"/>
      <c r="EK503" s="67"/>
      <c r="EL503" s="67"/>
      <c r="EM503" s="67"/>
      <c r="EN503" s="67"/>
      <c r="EO503" s="67"/>
      <c r="EP503" s="67"/>
      <c r="EQ503" s="67"/>
      <c r="ER503" s="67"/>
      <c r="ES503" s="67"/>
      <c r="ET503" s="67"/>
      <c r="EU503" s="67"/>
      <c r="EV503" s="67"/>
      <c r="EW503" s="67"/>
      <c r="EX503" s="67"/>
      <c r="EY503" s="67"/>
      <c r="EZ503" s="67"/>
      <c r="FA503" s="67"/>
      <c r="FB503" s="67"/>
      <c r="FC503" s="67"/>
      <c r="FD503" s="67"/>
      <c r="FE503" s="67"/>
      <c r="FF503" s="67"/>
      <c r="FG503" s="67"/>
      <c r="FH503" s="67"/>
      <c r="FI503" s="67"/>
      <c r="FJ503" s="67"/>
      <c r="FK503" s="67"/>
      <c r="FL503" s="67"/>
      <c r="FM503" s="67"/>
      <c r="FN503" s="67"/>
      <c r="FO503" s="67"/>
      <c r="FP503" s="67"/>
      <c r="FQ503" s="67"/>
      <c r="FR503" s="67"/>
      <c r="FS503" s="67"/>
      <c r="FT503" s="67"/>
      <c r="FU503" s="67"/>
      <c r="FV503" s="67"/>
      <c r="FW503" s="67"/>
      <c r="FX503" s="67"/>
      <c r="FY503" s="110"/>
      <c r="FZ503" s="110"/>
      <c r="GA503" s="110"/>
      <c r="GB503" s="110"/>
      <c r="GC503" s="110"/>
      <c r="GD503" s="110"/>
      <c r="GE503" s="110"/>
      <c r="GF503" s="110"/>
      <c r="GG503" s="110"/>
      <c r="GH503" s="110"/>
      <c r="GI503" s="110"/>
      <c r="GJ503" s="110"/>
      <c r="GK503" s="110"/>
      <c r="GL503" s="110"/>
      <c r="GM503" s="110"/>
      <c r="GN503" s="110"/>
      <c r="GO503" s="110"/>
      <c r="GP503" s="110"/>
      <c r="GQ503" s="110"/>
      <c r="GR503" s="110"/>
      <c r="GS503" s="110"/>
      <c r="GT503" s="110"/>
      <c r="GU503" s="110"/>
      <c r="GV503" s="110"/>
      <c r="GW503" s="110"/>
      <c r="GX503" s="110"/>
      <c r="GY503" s="110"/>
      <c r="GZ503" s="110"/>
      <c r="HA503" s="110"/>
      <c r="HB503" s="110"/>
      <c r="HC503" s="110"/>
      <c r="HD503" s="110"/>
      <c r="HE503" s="110"/>
      <c r="HF503" s="110"/>
      <c r="HG503" s="110"/>
      <c r="HH503" s="110"/>
      <c r="HI503" s="110"/>
      <c r="HJ503" s="110"/>
      <c r="HK503" s="242"/>
      <c r="HL503" s="242"/>
      <c r="HM503" s="242"/>
      <c r="HN503" s="242"/>
      <c r="HO503" s="242"/>
      <c r="HP503" s="242"/>
      <c r="HQ503" s="242"/>
    </row>
    <row r="504" spans="1:225" x14ac:dyDescent="0.2">
      <c r="A504" s="241" t="s">
        <v>382</v>
      </c>
      <c r="B504" s="476" t="s">
        <v>999</v>
      </c>
      <c r="C504" s="326" t="s">
        <v>626</v>
      </c>
      <c r="D504" s="279" t="s">
        <v>383</v>
      </c>
      <c r="E504" s="228"/>
      <c r="F504" s="471">
        <v>112</v>
      </c>
      <c r="G504" s="495"/>
      <c r="H504" s="471">
        <v>2</v>
      </c>
      <c r="I504" s="471">
        <v>79</v>
      </c>
      <c r="J504" s="471">
        <v>255</v>
      </c>
      <c r="K504" s="471">
        <v>0</v>
      </c>
      <c r="L504" s="471">
        <v>0</v>
      </c>
      <c r="M504" s="471">
        <v>5</v>
      </c>
      <c r="N504" s="471">
        <v>0</v>
      </c>
      <c r="O504" s="471">
        <v>0</v>
      </c>
      <c r="P504" s="471">
        <v>0</v>
      </c>
      <c r="Q504" s="471">
        <v>2</v>
      </c>
      <c r="R504" s="471">
        <v>106</v>
      </c>
      <c r="S504" s="471">
        <v>0</v>
      </c>
      <c r="T504" s="471">
        <v>2</v>
      </c>
      <c r="U504" s="471">
        <v>0</v>
      </c>
      <c r="V504" s="471">
        <v>0</v>
      </c>
      <c r="W504" s="471">
        <v>5</v>
      </c>
      <c r="X504" s="471">
        <v>39</v>
      </c>
      <c r="Y504" s="471">
        <v>127</v>
      </c>
      <c r="Z504" s="471">
        <v>0</v>
      </c>
      <c r="AA504" s="471">
        <v>14</v>
      </c>
      <c r="AB504" s="496">
        <v>748</v>
      </c>
      <c r="AC504" s="488">
        <v>1</v>
      </c>
      <c r="AD504" s="488">
        <v>2</v>
      </c>
      <c r="AE504" s="471">
        <v>0</v>
      </c>
      <c r="AF504" s="471">
        <v>0</v>
      </c>
      <c r="AG504" s="471">
        <v>0</v>
      </c>
      <c r="AH504" s="471">
        <v>2</v>
      </c>
      <c r="AI504" s="471">
        <v>0</v>
      </c>
      <c r="AJ504" s="471">
        <v>0</v>
      </c>
      <c r="AK504" s="471">
        <v>0</v>
      </c>
      <c r="AL504" s="471">
        <v>0</v>
      </c>
      <c r="AM504" s="496">
        <v>2</v>
      </c>
      <c r="AN504" s="471">
        <v>0</v>
      </c>
      <c r="AO504" s="471">
        <v>0</v>
      </c>
      <c r="AP504" s="471">
        <v>0</v>
      </c>
      <c r="AQ504" s="471">
        <v>2</v>
      </c>
      <c r="AR504" s="471">
        <v>0</v>
      </c>
      <c r="AS504" s="471">
        <v>0</v>
      </c>
      <c r="AT504" s="471">
        <v>0</v>
      </c>
      <c r="AU504" s="471">
        <v>0</v>
      </c>
      <c r="AV504" s="496">
        <v>2</v>
      </c>
      <c r="AW504" s="471">
        <v>13</v>
      </c>
      <c r="AX504" s="471">
        <v>74</v>
      </c>
      <c r="AY504" s="471">
        <v>59</v>
      </c>
      <c r="AZ504" s="471">
        <v>7</v>
      </c>
      <c r="BA504" s="471">
        <v>2</v>
      </c>
      <c r="BB504" s="471">
        <v>1</v>
      </c>
      <c r="BC504" s="471">
        <v>0</v>
      </c>
      <c r="BD504" s="471">
        <v>0</v>
      </c>
      <c r="BE504" s="496">
        <v>156</v>
      </c>
      <c r="BF504" s="471">
        <v>8</v>
      </c>
      <c r="BG504" s="471">
        <v>52</v>
      </c>
      <c r="BH504" s="471">
        <v>38</v>
      </c>
      <c r="BI504" s="471">
        <v>5</v>
      </c>
      <c r="BJ504" s="471">
        <v>1</v>
      </c>
      <c r="BK504" s="471">
        <v>2</v>
      </c>
      <c r="BL504" s="471">
        <v>0</v>
      </c>
      <c r="BM504" s="471">
        <v>0</v>
      </c>
      <c r="BN504" s="496">
        <v>106</v>
      </c>
      <c r="BO504" s="471">
        <v>13</v>
      </c>
      <c r="BP504" s="471">
        <v>74</v>
      </c>
      <c r="BQ504" s="471">
        <v>59</v>
      </c>
      <c r="BR504" s="471">
        <v>9</v>
      </c>
      <c r="BS504" s="471">
        <v>2</v>
      </c>
      <c r="BT504" s="471">
        <v>1</v>
      </c>
      <c r="BU504" s="471">
        <v>0</v>
      </c>
      <c r="BV504" s="471">
        <v>0</v>
      </c>
      <c r="BW504" s="496">
        <v>158</v>
      </c>
      <c r="BX504" s="471">
        <v>8</v>
      </c>
      <c r="BY504" s="471">
        <v>52</v>
      </c>
      <c r="BZ504" s="471">
        <v>38</v>
      </c>
      <c r="CA504" s="471">
        <v>7</v>
      </c>
      <c r="CB504" s="471">
        <v>1</v>
      </c>
      <c r="CC504" s="471">
        <v>2</v>
      </c>
      <c r="CD504" s="471">
        <v>0</v>
      </c>
      <c r="CE504" s="471">
        <v>0</v>
      </c>
      <c r="CF504" s="496">
        <v>108</v>
      </c>
      <c r="CG504" s="33"/>
      <c r="CH504" s="33"/>
      <c r="CI504" s="33"/>
      <c r="CJ504" s="110"/>
      <c r="CK504" s="110"/>
      <c r="CL504" s="110"/>
      <c r="CM504" s="110"/>
      <c r="CN504" s="110"/>
      <c r="CO504" s="67"/>
      <c r="CP504" s="67"/>
      <c r="CQ504" s="67"/>
      <c r="CR504" s="67"/>
      <c r="CS504" s="67"/>
      <c r="CT504" s="67"/>
      <c r="CU504" s="67"/>
      <c r="CV504" s="67"/>
      <c r="CW504" s="67"/>
      <c r="CX504" s="67"/>
      <c r="CY504" s="67"/>
      <c r="CZ504" s="67"/>
      <c r="DA504" s="67"/>
      <c r="DB504" s="67"/>
      <c r="DC504" s="67"/>
      <c r="DD504" s="67"/>
      <c r="DE504" s="67"/>
      <c r="DF504" s="67"/>
      <c r="DG504" s="67"/>
      <c r="DH504" s="67"/>
      <c r="DI504" s="67"/>
      <c r="DJ504" s="67"/>
      <c r="DK504" s="67"/>
      <c r="DL504" s="67"/>
      <c r="DM504" s="67"/>
      <c r="DN504" s="67"/>
      <c r="DO504" s="67"/>
      <c r="DP504" s="67"/>
      <c r="DQ504" s="67"/>
      <c r="DR504" s="67"/>
      <c r="DS504" s="67"/>
      <c r="DT504" s="67"/>
      <c r="DU504" s="67"/>
      <c r="DV504" s="67"/>
      <c r="DW504" s="67"/>
      <c r="DX504" s="67"/>
      <c r="DY504" s="67"/>
      <c r="DZ504" s="67"/>
      <c r="EA504" s="67"/>
      <c r="EB504" s="67"/>
      <c r="EC504" s="67"/>
      <c r="ED504" s="67"/>
      <c r="EE504" s="67"/>
      <c r="EF504" s="67"/>
      <c r="EG504" s="67"/>
      <c r="EH504" s="67"/>
      <c r="EI504" s="67"/>
      <c r="EJ504" s="67"/>
      <c r="EK504" s="67"/>
      <c r="EL504" s="67"/>
      <c r="EM504" s="67"/>
      <c r="EN504" s="67"/>
      <c r="EO504" s="67"/>
      <c r="EP504" s="67"/>
      <c r="EQ504" s="67"/>
      <c r="ER504" s="67"/>
      <c r="ES504" s="67"/>
      <c r="ET504" s="67"/>
      <c r="EU504" s="67"/>
      <c r="EV504" s="67"/>
      <c r="EW504" s="67"/>
      <c r="EX504" s="67"/>
      <c r="EY504" s="67"/>
      <c r="EZ504" s="67"/>
      <c r="FA504" s="67"/>
      <c r="FB504" s="67"/>
      <c r="FC504" s="67"/>
      <c r="FD504" s="67"/>
      <c r="FE504" s="67"/>
      <c r="FF504" s="67"/>
      <c r="FG504" s="67"/>
      <c r="FH504" s="67"/>
      <c r="FI504" s="67"/>
      <c r="FJ504" s="67"/>
      <c r="FK504" s="67"/>
      <c r="FL504" s="67"/>
      <c r="FM504" s="67"/>
      <c r="FN504" s="67"/>
      <c r="FO504" s="67"/>
      <c r="FP504" s="67"/>
      <c r="FQ504" s="67"/>
      <c r="FR504" s="67"/>
      <c r="FS504" s="67"/>
      <c r="FT504" s="67"/>
      <c r="FU504" s="67"/>
      <c r="FV504" s="67"/>
      <c r="FW504" s="67"/>
      <c r="FX504" s="67"/>
      <c r="FY504" s="110"/>
      <c r="FZ504" s="110"/>
      <c r="GA504" s="110"/>
      <c r="GB504" s="110"/>
      <c r="GC504" s="110"/>
      <c r="GD504" s="110"/>
      <c r="GE504" s="110"/>
      <c r="GF504" s="110"/>
      <c r="GG504" s="110"/>
      <c r="GH504" s="110"/>
      <c r="GI504" s="110"/>
      <c r="GJ504" s="110"/>
      <c r="GK504" s="110"/>
      <c r="GL504" s="110"/>
      <c r="GM504" s="110"/>
      <c r="GN504" s="110"/>
      <c r="GO504" s="110"/>
      <c r="GP504" s="110"/>
      <c r="GQ504" s="110"/>
      <c r="GR504" s="110"/>
      <c r="GS504" s="110"/>
      <c r="GT504" s="110"/>
      <c r="GU504" s="110"/>
      <c r="GV504" s="110"/>
      <c r="GW504" s="110"/>
      <c r="GX504" s="110"/>
      <c r="GY504" s="110"/>
      <c r="GZ504" s="110"/>
      <c r="HA504" s="110"/>
      <c r="HB504" s="110"/>
      <c r="HC504" s="110"/>
      <c r="HD504" s="110"/>
      <c r="HE504" s="110"/>
      <c r="HF504" s="110"/>
      <c r="HG504" s="110"/>
      <c r="HH504" s="110"/>
      <c r="HI504" s="110"/>
      <c r="HJ504" s="110"/>
      <c r="HK504" s="242"/>
      <c r="HL504" s="242"/>
      <c r="HM504" s="242"/>
      <c r="HN504" s="242"/>
      <c r="HO504" s="242"/>
      <c r="HP504" s="242"/>
      <c r="HQ504" s="242"/>
    </row>
    <row r="505" spans="1:225" x14ac:dyDescent="0.2">
      <c r="A505" s="241" t="s">
        <v>384</v>
      </c>
      <c r="B505" s="476" t="s">
        <v>1000</v>
      </c>
      <c r="C505" s="326" t="s">
        <v>786</v>
      </c>
      <c r="D505" s="279" t="s">
        <v>385</v>
      </c>
      <c r="E505" s="228"/>
      <c r="F505" s="471">
        <v>18</v>
      </c>
      <c r="G505" s="495"/>
      <c r="H505" s="471">
        <v>2</v>
      </c>
      <c r="I505" s="471">
        <v>74</v>
      </c>
      <c r="J505" s="471">
        <v>260</v>
      </c>
      <c r="K505" s="471">
        <v>1</v>
      </c>
      <c r="L505" s="471">
        <v>2</v>
      </c>
      <c r="M505" s="471">
        <v>4</v>
      </c>
      <c r="N505" s="471">
        <v>2</v>
      </c>
      <c r="O505" s="471">
        <v>0</v>
      </c>
      <c r="P505" s="471">
        <v>2</v>
      </c>
      <c r="Q505" s="471">
        <v>0</v>
      </c>
      <c r="R505" s="471">
        <v>56</v>
      </c>
      <c r="S505" s="471">
        <v>1122</v>
      </c>
      <c r="T505" s="471">
        <v>37</v>
      </c>
      <c r="U505" s="471">
        <v>0</v>
      </c>
      <c r="V505" s="471">
        <v>30</v>
      </c>
      <c r="W505" s="471">
        <v>9</v>
      </c>
      <c r="X505" s="471">
        <v>85</v>
      </c>
      <c r="Y505" s="471">
        <v>113</v>
      </c>
      <c r="Z505" s="471">
        <v>0</v>
      </c>
      <c r="AA505" s="471">
        <v>47</v>
      </c>
      <c r="AB505" s="496">
        <v>1864</v>
      </c>
      <c r="AC505" s="488">
        <v>1</v>
      </c>
      <c r="AD505" s="488">
        <v>1</v>
      </c>
      <c r="AE505" s="471">
        <v>0</v>
      </c>
      <c r="AF505" s="471">
        <v>0</v>
      </c>
      <c r="AG505" s="471">
        <v>0</v>
      </c>
      <c r="AH505" s="471">
        <v>0</v>
      </c>
      <c r="AI505" s="471">
        <v>0</v>
      </c>
      <c r="AJ505" s="471">
        <v>0</v>
      </c>
      <c r="AK505" s="471">
        <v>0</v>
      </c>
      <c r="AL505" s="471">
        <v>0</v>
      </c>
      <c r="AM505" s="496">
        <v>0</v>
      </c>
      <c r="AN505" s="471">
        <v>0</v>
      </c>
      <c r="AO505" s="471">
        <v>0</v>
      </c>
      <c r="AP505" s="471">
        <v>0</v>
      </c>
      <c r="AQ505" s="471">
        <v>0</v>
      </c>
      <c r="AR505" s="471">
        <v>0</v>
      </c>
      <c r="AS505" s="471">
        <v>0</v>
      </c>
      <c r="AT505" s="471">
        <v>0</v>
      </c>
      <c r="AU505" s="471">
        <v>0</v>
      </c>
      <c r="AV505" s="496">
        <v>0</v>
      </c>
      <c r="AW505" s="471">
        <v>33</v>
      </c>
      <c r="AX505" s="471">
        <v>25</v>
      </c>
      <c r="AY505" s="471">
        <v>7</v>
      </c>
      <c r="AZ505" s="471">
        <v>5</v>
      </c>
      <c r="BA505" s="471">
        <v>3</v>
      </c>
      <c r="BB505" s="471">
        <v>0</v>
      </c>
      <c r="BC505" s="471">
        <v>0</v>
      </c>
      <c r="BD505" s="471">
        <v>0</v>
      </c>
      <c r="BE505" s="496">
        <v>73</v>
      </c>
      <c r="BF505" s="471">
        <v>19</v>
      </c>
      <c r="BG505" s="471">
        <v>19</v>
      </c>
      <c r="BH505" s="471">
        <v>9</v>
      </c>
      <c r="BI505" s="471">
        <v>5</v>
      </c>
      <c r="BJ505" s="471">
        <v>4</v>
      </c>
      <c r="BK505" s="471">
        <v>0</v>
      </c>
      <c r="BL505" s="471">
        <v>0</v>
      </c>
      <c r="BM505" s="471">
        <v>0</v>
      </c>
      <c r="BN505" s="496">
        <v>56</v>
      </c>
      <c r="BO505" s="471">
        <v>33</v>
      </c>
      <c r="BP505" s="471">
        <v>25</v>
      </c>
      <c r="BQ505" s="471">
        <v>7</v>
      </c>
      <c r="BR505" s="471">
        <v>5</v>
      </c>
      <c r="BS505" s="471">
        <v>3</v>
      </c>
      <c r="BT505" s="471">
        <v>0</v>
      </c>
      <c r="BU505" s="471">
        <v>0</v>
      </c>
      <c r="BV505" s="471">
        <v>0</v>
      </c>
      <c r="BW505" s="496">
        <v>73</v>
      </c>
      <c r="BX505" s="471">
        <v>19</v>
      </c>
      <c r="BY505" s="471">
        <v>19</v>
      </c>
      <c r="BZ505" s="471">
        <v>9</v>
      </c>
      <c r="CA505" s="471">
        <v>5</v>
      </c>
      <c r="CB505" s="471">
        <v>4</v>
      </c>
      <c r="CC505" s="471">
        <v>0</v>
      </c>
      <c r="CD505" s="471">
        <v>0</v>
      </c>
      <c r="CE505" s="471">
        <v>0</v>
      </c>
      <c r="CF505" s="496">
        <v>56</v>
      </c>
      <c r="CG505" s="33"/>
      <c r="CH505" s="33"/>
      <c r="CI505" s="33"/>
      <c r="CJ505" s="110"/>
      <c r="CK505" s="110"/>
      <c r="CL505" s="110"/>
      <c r="CM505" s="110"/>
      <c r="CN505" s="110"/>
      <c r="CO505" s="67"/>
      <c r="CP505" s="67"/>
      <c r="CQ505" s="67"/>
      <c r="CR505" s="67"/>
      <c r="CS505" s="67"/>
      <c r="CT505" s="67"/>
      <c r="CU505" s="67"/>
      <c r="CV505" s="67"/>
      <c r="CW505" s="67"/>
      <c r="CX505" s="67"/>
      <c r="CY505" s="67"/>
      <c r="CZ505" s="67"/>
      <c r="DA505" s="67"/>
      <c r="DB505" s="67"/>
      <c r="DC505" s="67"/>
      <c r="DD505" s="67"/>
      <c r="DE505" s="67"/>
      <c r="DF505" s="67"/>
      <c r="DG505" s="67"/>
      <c r="DH505" s="67"/>
      <c r="DI505" s="67"/>
      <c r="DJ505" s="67"/>
      <c r="DK505" s="67"/>
      <c r="DL505" s="67"/>
      <c r="DM505" s="67"/>
      <c r="DN505" s="67"/>
      <c r="DO505" s="67"/>
      <c r="DP505" s="67"/>
      <c r="DQ505" s="67"/>
      <c r="DR505" s="67"/>
      <c r="DS505" s="67"/>
      <c r="DT505" s="67"/>
      <c r="DU505" s="67"/>
      <c r="DV505" s="67"/>
      <c r="DW505" s="67"/>
      <c r="DX505" s="67"/>
      <c r="DY505" s="67"/>
      <c r="DZ505" s="67"/>
      <c r="EA505" s="67"/>
      <c r="EB505" s="67"/>
      <c r="EC505" s="67"/>
      <c r="ED505" s="67"/>
      <c r="EE505" s="67"/>
      <c r="EF505" s="67"/>
      <c r="EG505" s="67"/>
      <c r="EH505" s="67"/>
      <c r="EI505" s="67"/>
      <c r="EJ505" s="67"/>
      <c r="EK505" s="67"/>
      <c r="EL505" s="67"/>
      <c r="EM505" s="67"/>
      <c r="EN505" s="67"/>
      <c r="EO505" s="67"/>
      <c r="EP505" s="67"/>
      <c r="EQ505" s="67"/>
      <c r="ER505" s="67"/>
      <c r="ES505" s="67"/>
      <c r="ET505" s="67"/>
      <c r="EU505" s="67"/>
      <c r="EV505" s="67"/>
      <c r="EW505" s="67"/>
      <c r="EX505" s="67"/>
      <c r="EY505" s="67"/>
      <c r="EZ505" s="67"/>
      <c r="FA505" s="67"/>
      <c r="FB505" s="67"/>
      <c r="FC505" s="67"/>
      <c r="FD505" s="67"/>
      <c r="FE505" s="67"/>
      <c r="FF505" s="67"/>
      <c r="FG505" s="67"/>
      <c r="FH505" s="67"/>
      <c r="FI505" s="67"/>
      <c r="FJ505" s="67"/>
      <c r="FK505" s="67"/>
      <c r="FL505" s="67"/>
      <c r="FM505" s="67"/>
      <c r="FN505" s="67"/>
      <c r="FO505" s="67"/>
      <c r="FP505" s="67"/>
      <c r="FQ505" s="67"/>
      <c r="FR505" s="67"/>
      <c r="FS505" s="67"/>
      <c r="FT505" s="67"/>
      <c r="FU505" s="67"/>
      <c r="FV505" s="67"/>
      <c r="FW505" s="67"/>
      <c r="FX505" s="67"/>
      <c r="FY505" s="110"/>
      <c r="FZ505" s="110"/>
      <c r="GA505" s="110"/>
      <c r="GB505" s="110"/>
      <c r="GC505" s="110"/>
      <c r="GD505" s="110"/>
      <c r="GE505" s="110"/>
      <c r="GF505" s="110"/>
      <c r="GG505" s="110"/>
      <c r="GH505" s="110"/>
      <c r="GI505" s="110"/>
      <c r="GJ505" s="110"/>
      <c r="GK505" s="110"/>
      <c r="GL505" s="110"/>
      <c r="GM505" s="110"/>
      <c r="GN505" s="110"/>
      <c r="GO505" s="110"/>
      <c r="GP505" s="110"/>
      <c r="GQ505" s="110"/>
      <c r="GR505" s="110"/>
      <c r="GS505" s="110"/>
      <c r="GT505" s="110"/>
      <c r="GU505" s="110"/>
      <c r="GV505" s="110"/>
      <c r="GW505" s="110"/>
      <c r="GX505" s="110"/>
      <c r="GY505" s="110"/>
      <c r="GZ505" s="110"/>
      <c r="HA505" s="110"/>
      <c r="HB505" s="110"/>
      <c r="HC505" s="110"/>
      <c r="HD505" s="110"/>
      <c r="HE505" s="110"/>
      <c r="HF505" s="110"/>
      <c r="HG505" s="110"/>
      <c r="HH505" s="110"/>
      <c r="HI505" s="110"/>
      <c r="HJ505" s="110"/>
      <c r="HK505" s="242"/>
      <c r="HL505" s="242"/>
      <c r="HM505" s="242"/>
      <c r="HN505" s="242"/>
      <c r="HO505" s="242"/>
      <c r="HP505" s="242"/>
      <c r="HQ505" s="242"/>
    </row>
    <row r="506" spans="1:225" x14ac:dyDescent="0.2">
      <c r="A506" s="241" t="s">
        <v>386</v>
      </c>
      <c r="B506" s="476" t="s">
        <v>1001</v>
      </c>
      <c r="C506" s="326" t="s">
        <v>794</v>
      </c>
      <c r="D506" s="279" t="s">
        <v>1002</v>
      </c>
      <c r="E506" s="228"/>
      <c r="F506" s="471">
        <v>187</v>
      </c>
      <c r="G506" s="495"/>
      <c r="H506" s="471">
        <v>2</v>
      </c>
      <c r="I506" s="471">
        <v>104</v>
      </c>
      <c r="J506" s="471">
        <v>279</v>
      </c>
      <c r="K506" s="471">
        <v>5</v>
      </c>
      <c r="L506" s="471">
        <v>2</v>
      </c>
      <c r="M506" s="471">
        <v>18</v>
      </c>
      <c r="N506" s="471">
        <v>2</v>
      </c>
      <c r="O506" s="471">
        <v>0</v>
      </c>
      <c r="P506" s="471">
        <v>5</v>
      </c>
      <c r="Q506" s="471">
        <v>0</v>
      </c>
      <c r="R506" s="471">
        <v>159</v>
      </c>
      <c r="S506" s="471">
        <v>11</v>
      </c>
      <c r="T506" s="471">
        <v>0</v>
      </c>
      <c r="U506" s="471">
        <v>9</v>
      </c>
      <c r="V506" s="471">
        <v>83</v>
      </c>
      <c r="W506" s="471">
        <v>11</v>
      </c>
      <c r="X506" s="471">
        <v>86</v>
      </c>
      <c r="Y506" s="471">
        <v>268</v>
      </c>
      <c r="Z506" s="471">
        <v>0</v>
      </c>
      <c r="AA506" s="471">
        <v>63</v>
      </c>
      <c r="AB506" s="496">
        <v>1294</v>
      </c>
      <c r="AC506" s="488">
        <v>1</v>
      </c>
      <c r="AD506" s="488">
        <v>1</v>
      </c>
      <c r="AE506" s="471">
        <v>0</v>
      </c>
      <c r="AF506" s="471">
        <v>0</v>
      </c>
      <c r="AG506" s="471">
        <v>0</v>
      </c>
      <c r="AH506" s="471">
        <v>0</v>
      </c>
      <c r="AI506" s="471">
        <v>0</v>
      </c>
      <c r="AJ506" s="471">
        <v>0</v>
      </c>
      <c r="AK506" s="471">
        <v>0</v>
      </c>
      <c r="AL506" s="471">
        <v>0</v>
      </c>
      <c r="AM506" s="496">
        <v>0</v>
      </c>
      <c r="AN506" s="471">
        <v>0</v>
      </c>
      <c r="AO506" s="471">
        <v>0</v>
      </c>
      <c r="AP506" s="471">
        <v>0</v>
      </c>
      <c r="AQ506" s="471">
        <v>0</v>
      </c>
      <c r="AR506" s="471">
        <v>0</v>
      </c>
      <c r="AS506" s="471">
        <v>0</v>
      </c>
      <c r="AT506" s="471">
        <v>0</v>
      </c>
      <c r="AU506" s="471">
        <v>0</v>
      </c>
      <c r="AV506" s="496">
        <v>0</v>
      </c>
      <c r="AW506" s="471">
        <v>209</v>
      </c>
      <c r="AX506" s="471">
        <v>100</v>
      </c>
      <c r="AY506" s="471">
        <v>21</v>
      </c>
      <c r="AZ506" s="471">
        <v>8</v>
      </c>
      <c r="BA506" s="471">
        <v>4</v>
      </c>
      <c r="BB506" s="471">
        <v>0</v>
      </c>
      <c r="BC506" s="471">
        <v>1</v>
      </c>
      <c r="BD506" s="471">
        <v>0</v>
      </c>
      <c r="BE506" s="496">
        <v>343</v>
      </c>
      <c r="BF506" s="471">
        <v>91</v>
      </c>
      <c r="BG506" s="471">
        <v>39</v>
      </c>
      <c r="BH506" s="471">
        <v>17</v>
      </c>
      <c r="BI506" s="471">
        <v>9</v>
      </c>
      <c r="BJ506" s="471">
        <v>2</v>
      </c>
      <c r="BK506" s="471">
        <v>0</v>
      </c>
      <c r="BL506" s="471">
        <v>1</v>
      </c>
      <c r="BM506" s="471">
        <v>0</v>
      </c>
      <c r="BN506" s="496">
        <v>159</v>
      </c>
      <c r="BO506" s="471">
        <v>209</v>
      </c>
      <c r="BP506" s="471">
        <v>100</v>
      </c>
      <c r="BQ506" s="471">
        <v>21</v>
      </c>
      <c r="BR506" s="471">
        <v>8</v>
      </c>
      <c r="BS506" s="471">
        <v>4</v>
      </c>
      <c r="BT506" s="471">
        <v>0</v>
      </c>
      <c r="BU506" s="471">
        <v>1</v>
      </c>
      <c r="BV506" s="471">
        <v>0</v>
      </c>
      <c r="BW506" s="496">
        <v>343</v>
      </c>
      <c r="BX506" s="471">
        <v>91</v>
      </c>
      <c r="BY506" s="471">
        <v>39</v>
      </c>
      <c r="BZ506" s="471">
        <v>17</v>
      </c>
      <c r="CA506" s="471">
        <v>9</v>
      </c>
      <c r="CB506" s="471">
        <v>2</v>
      </c>
      <c r="CC506" s="471">
        <v>0</v>
      </c>
      <c r="CD506" s="471">
        <v>1</v>
      </c>
      <c r="CE506" s="471">
        <v>0</v>
      </c>
      <c r="CF506" s="496">
        <v>159</v>
      </c>
      <c r="CG506" s="33"/>
      <c r="CH506" s="33"/>
      <c r="CI506" s="33"/>
      <c r="CJ506" s="110"/>
      <c r="CK506" s="110"/>
      <c r="CL506" s="110"/>
      <c r="CM506" s="110"/>
      <c r="CN506" s="110"/>
      <c r="CO506" s="67"/>
      <c r="CP506" s="67"/>
      <c r="CQ506" s="67"/>
      <c r="CR506" s="67"/>
      <c r="CS506" s="67"/>
      <c r="CT506" s="67"/>
      <c r="CU506" s="67"/>
      <c r="CV506" s="67"/>
      <c r="CW506" s="67"/>
      <c r="CX506" s="67"/>
      <c r="CY506" s="67"/>
      <c r="CZ506" s="67"/>
      <c r="DA506" s="67"/>
      <c r="DB506" s="67"/>
      <c r="DC506" s="67"/>
      <c r="DD506" s="67"/>
      <c r="DE506" s="67"/>
      <c r="DF506" s="67"/>
      <c r="DG506" s="67"/>
      <c r="DH506" s="67"/>
      <c r="DI506" s="67"/>
      <c r="DJ506" s="67"/>
      <c r="DK506" s="67"/>
      <c r="DL506" s="67"/>
      <c r="DM506" s="67"/>
      <c r="DN506" s="67"/>
      <c r="DO506" s="67"/>
      <c r="DP506" s="67"/>
      <c r="DQ506" s="67"/>
      <c r="DR506" s="67"/>
      <c r="DS506" s="67"/>
      <c r="DT506" s="67"/>
      <c r="DU506" s="67"/>
      <c r="DV506" s="67"/>
      <c r="DW506" s="67"/>
      <c r="DX506" s="67"/>
      <c r="DY506" s="67"/>
      <c r="DZ506" s="67"/>
      <c r="EA506" s="67"/>
      <c r="EB506" s="67"/>
      <c r="EC506" s="67"/>
      <c r="ED506" s="67"/>
      <c r="EE506" s="67"/>
      <c r="EF506" s="67"/>
      <c r="EG506" s="67"/>
      <c r="EH506" s="67"/>
      <c r="EI506" s="67"/>
      <c r="EJ506" s="67"/>
      <c r="EK506" s="67"/>
      <c r="EL506" s="67"/>
      <c r="EM506" s="67"/>
      <c r="EN506" s="67"/>
      <c r="EO506" s="67"/>
      <c r="EP506" s="67"/>
      <c r="EQ506" s="67"/>
      <c r="ER506" s="67"/>
      <c r="ES506" s="67"/>
      <c r="ET506" s="67"/>
      <c r="EU506" s="67"/>
      <c r="EV506" s="67"/>
      <c r="EW506" s="67"/>
      <c r="EX506" s="67"/>
      <c r="EY506" s="67"/>
      <c r="EZ506" s="67"/>
      <c r="FA506" s="67"/>
      <c r="FB506" s="67"/>
      <c r="FC506" s="67"/>
      <c r="FD506" s="67"/>
      <c r="FE506" s="67"/>
      <c r="FF506" s="67"/>
      <c r="FG506" s="67"/>
      <c r="FH506" s="67"/>
      <c r="FI506" s="67"/>
      <c r="FJ506" s="67"/>
      <c r="FK506" s="67"/>
      <c r="FL506" s="67"/>
      <c r="FM506" s="67"/>
      <c r="FN506" s="67"/>
      <c r="FO506" s="67"/>
      <c r="FP506" s="67"/>
      <c r="FQ506" s="67"/>
      <c r="FR506" s="67"/>
      <c r="FS506" s="67"/>
      <c r="FT506" s="67"/>
      <c r="FU506" s="67"/>
      <c r="FV506" s="67"/>
      <c r="FW506" s="67"/>
      <c r="FX506" s="67"/>
      <c r="FY506" s="110"/>
      <c r="FZ506" s="110"/>
      <c r="GA506" s="110"/>
      <c r="GB506" s="110"/>
      <c r="GC506" s="110"/>
      <c r="GD506" s="110"/>
      <c r="GE506" s="110"/>
      <c r="GF506" s="110"/>
      <c r="GG506" s="110"/>
      <c r="GH506" s="110"/>
      <c r="GI506" s="110"/>
      <c r="GJ506" s="110"/>
      <c r="GK506" s="110"/>
      <c r="GL506" s="110"/>
      <c r="GM506" s="110"/>
      <c r="GN506" s="110"/>
      <c r="GO506" s="110"/>
      <c r="GP506" s="110"/>
      <c r="GQ506" s="110"/>
      <c r="GR506" s="110"/>
      <c r="GS506" s="110"/>
      <c r="GT506" s="110"/>
      <c r="GU506" s="110"/>
      <c r="GV506" s="110"/>
      <c r="GW506" s="110"/>
      <c r="GX506" s="110"/>
      <c r="GY506" s="110"/>
      <c r="GZ506" s="110"/>
      <c r="HA506" s="110"/>
      <c r="HB506" s="110"/>
      <c r="HC506" s="110"/>
      <c r="HD506" s="110"/>
      <c r="HE506" s="110"/>
      <c r="HF506" s="110"/>
      <c r="HG506" s="110"/>
      <c r="HH506" s="110"/>
      <c r="HI506" s="110"/>
      <c r="HJ506" s="110"/>
      <c r="HK506" s="242"/>
      <c r="HL506" s="242"/>
      <c r="HM506" s="242"/>
      <c r="HN506" s="242"/>
      <c r="HO506" s="242"/>
      <c r="HP506" s="242"/>
      <c r="HQ506" s="242"/>
    </row>
    <row r="507" spans="1:225" x14ac:dyDescent="0.2">
      <c r="A507" s="241" t="s">
        <v>387</v>
      </c>
      <c r="B507" s="476" t="s">
        <v>1003</v>
      </c>
      <c r="C507" s="326" t="s">
        <v>626</v>
      </c>
      <c r="D507" s="279" t="s">
        <v>388</v>
      </c>
      <c r="E507" s="228"/>
      <c r="F507" s="471">
        <v>22</v>
      </c>
      <c r="G507" s="495"/>
      <c r="H507" s="471">
        <v>5</v>
      </c>
      <c r="I507" s="471">
        <v>113</v>
      </c>
      <c r="J507" s="471">
        <v>334</v>
      </c>
      <c r="K507" s="471">
        <v>19</v>
      </c>
      <c r="L507" s="471">
        <v>4</v>
      </c>
      <c r="M507" s="471">
        <v>3</v>
      </c>
      <c r="N507" s="471">
        <v>2</v>
      </c>
      <c r="O507" s="471">
        <v>0</v>
      </c>
      <c r="P507" s="471">
        <v>0</v>
      </c>
      <c r="Q507" s="471">
        <v>0</v>
      </c>
      <c r="R507" s="471">
        <v>22</v>
      </c>
      <c r="S507" s="471">
        <v>0</v>
      </c>
      <c r="T507" s="471">
        <v>0</v>
      </c>
      <c r="U507" s="471">
        <v>3</v>
      </c>
      <c r="V507" s="471">
        <v>2</v>
      </c>
      <c r="W507" s="471">
        <v>12</v>
      </c>
      <c r="X507" s="471">
        <v>253</v>
      </c>
      <c r="Y507" s="471">
        <v>135</v>
      </c>
      <c r="Z507" s="471">
        <v>0</v>
      </c>
      <c r="AA507" s="471">
        <v>81</v>
      </c>
      <c r="AB507" s="496">
        <v>1010</v>
      </c>
      <c r="AC507" s="488">
        <v>1</v>
      </c>
      <c r="AD507" s="488">
        <v>1</v>
      </c>
      <c r="AE507" s="471">
        <v>0</v>
      </c>
      <c r="AF507" s="471">
        <v>0</v>
      </c>
      <c r="AG507" s="471">
        <v>0</v>
      </c>
      <c r="AH507" s="471">
        <v>0</v>
      </c>
      <c r="AI507" s="471">
        <v>0</v>
      </c>
      <c r="AJ507" s="471">
        <v>0</v>
      </c>
      <c r="AK507" s="471">
        <v>0</v>
      </c>
      <c r="AL507" s="471">
        <v>0</v>
      </c>
      <c r="AM507" s="496">
        <v>0</v>
      </c>
      <c r="AN507" s="471">
        <v>0</v>
      </c>
      <c r="AO507" s="471">
        <v>0</v>
      </c>
      <c r="AP507" s="471">
        <v>0</v>
      </c>
      <c r="AQ507" s="471">
        <v>0</v>
      </c>
      <c r="AR507" s="471">
        <v>0</v>
      </c>
      <c r="AS507" s="471">
        <v>0</v>
      </c>
      <c r="AT507" s="471">
        <v>0</v>
      </c>
      <c r="AU507" s="471">
        <v>0</v>
      </c>
      <c r="AV507" s="496">
        <v>0</v>
      </c>
      <c r="AW507" s="471">
        <v>13</v>
      </c>
      <c r="AX507" s="471">
        <v>12</v>
      </c>
      <c r="AY507" s="471">
        <v>5</v>
      </c>
      <c r="AZ507" s="471">
        <v>1</v>
      </c>
      <c r="BA507" s="471">
        <v>1</v>
      </c>
      <c r="BB507" s="471">
        <v>0</v>
      </c>
      <c r="BC507" s="471">
        <v>0</v>
      </c>
      <c r="BD507" s="471">
        <v>0</v>
      </c>
      <c r="BE507" s="496">
        <v>32</v>
      </c>
      <c r="BF507" s="471">
        <v>8</v>
      </c>
      <c r="BG507" s="471">
        <v>11</v>
      </c>
      <c r="BH507" s="471">
        <v>2</v>
      </c>
      <c r="BI507" s="471">
        <v>1</v>
      </c>
      <c r="BJ507" s="471">
        <v>0</v>
      </c>
      <c r="BK507" s="471">
        <v>0</v>
      </c>
      <c r="BL507" s="471">
        <v>0</v>
      </c>
      <c r="BM507" s="471">
        <v>0</v>
      </c>
      <c r="BN507" s="496">
        <v>22</v>
      </c>
      <c r="BO507" s="471">
        <v>13</v>
      </c>
      <c r="BP507" s="471">
        <v>12</v>
      </c>
      <c r="BQ507" s="471">
        <v>5</v>
      </c>
      <c r="BR507" s="471">
        <v>1</v>
      </c>
      <c r="BS507" s="471">
        <v>1</v>
      </c>
      <c r="BT507" s="471">
        <v>0</v>
      </c>
      <c r="BU507" s="471">
        <v>0</v>
      </c>
      <c r="BV507" s="471">
        <v>0</v>
      </c>
      <c r="BW507" s="496">
        <v>32</v>
      </c>
      <c r="BX507" s="471">
        <v>8</v>
      </c>
      <c r="BY507" s="471">
        <v>11</v>
      </c>
      <c r="BZ507" s="471">
        <v>2</v>
      </c>
      <c r="CA507" s="471">
        <v>1</v>
      </c>
      <c r="CB507" s="471">
        <v>0</v>
      </c>
      <c r="CC507" s="471">
        <v>0</v>
      </c>
      <c r="CD507" s="471">
        <v>0</v>
      </c>
      <c r="CE507" s="471">
        <v>0</v>
      </c>
      <c r="CF507" s="496">
        <v>22</v>
      </c>
      <c r="CG507" s="33"/>
      <c r="CH507" s="33"/>
      <c r="CI507" s="33"/>
      <c r="CJ507" s="110"/>
      <c r="CK507" s="110"/>
      <c r="CL507" s="110"/>
      <c r="CM507" s="110"/>
      <c r="CN507" s="110"/>
      <c r="CO507" s="67"/>
      <c r="CP507" s="67"/>
      <c r="CQ507" s="67"/>
      <c r="CR507" s="67"/>
      <c r="CS507" s="67"/>
      <c r="CT507" s="67"/>
      <c r="CU507" s="67"/>
      <c r="CV507" s="67"/>
      <c r="CW507" s="67"/>
      <c r="CX507" s="67"/>
      <c r="CY507" s="67"/>
      <c r="CZ507" s="67"/>
      <c r="DA507" s="67"/>
      <c r="DB507" s="67"/>
      <c r="DC507" s="67"/>
      <c r="DD507" s="67"/>
      <c r="DE507" s="67"/>
      <c r="DF507" s="67"/>
      <c r="DG507" s="67"/>
      <c r="DH507" s="67"/>
      <c r="DI507" s="67"/>
      <c r="DJ507" s="67"/>
      <c r="DK507" s="67"/>
      <c r="DL507" s="67"/>
      <c r="DM507" s="67"/>
      <c r="DN507" s="67"/>
      <c r="DO507" s="67"/>
      <c r="DP507" s="67"/>
      <c r="DQ507" s="67"/>
      <c r="DR507" s="67"/>
      <c r="DS507" s="67"/>
      <c r="DT507" s="67"/>
      <c r="DU507" s="67"/>
      <c r="DV507" s="67"/>
      <c r="DW507" s="67"/>
      <c r="DX507" s="67"/>
      <c r="DY507" s="67"/>
      <c r="DZ507" s="67"/>
      <c r="EA507" s="67"/>
      <c r="EB507" s="67"/>
      <c r="EC507" s="67"/>
      <c r="ED507" s="67"/>
      <c r="EE507" s="67"/>
      <c r="EF507" s="67"/>
      <c r="EG507" s="67"/>
      <c r="EH507" s="67"/>
      <c r="EI507" s="67"/>
      <c r="EJ507" s="67"/>
      <c r="EK507" s="67"/>
      <c r="EL507" s="67"/>
      <c r="EM507" s="67"/>
      <c r="EN507" s="67"/>
      <c r="EO507" s="67"/>
      <c r="EP507" s="67"/>
      <c r="EQ507" s="67"/>
      <c r="ER507" s="67"/>
      <c r="ES507" s="67"/>
      <c r="ET507" s="67"/>
      <c r="EU507" s="67"/>
      <c r="EV507" s="67"/>
      <c r="EW507" s="67"/>
      <c r="EX507" s="67"/>
      <c r="EY507" s="67"/>
      <c r="EZ507" s="67"/>
      <c r="FA507" s="67"/>
      <c r="FB507" s="67"/>
      <c r="FC507" s="67"/>
      <c r="FD507" s="67"/>
      <c r="FE507" s="67"/>
      <c r="FF507" s="67"/>
      <c r="FG507" s="67"/>
      <c r="FH507" s="67"/>
      <c r="FI507" s="67"/>
      <c r="FJ507" s="67"/>
      <c r="FK507" s="67"/>
      <c r="FL507" s="67"/>
      <c r="FM507" s="67"/>
      <c r="FN507" s="67"/>
      <c r="FO507" s="67"/>
      <c r="FP507" s="67"/>
      <c r="FQ507" s="67"/>
      <c r="FR507" s="67"/>
      <c r="FS507" s="67"/>
      <c r="FT507" s="67"/>
      <c r="FU507" s="67"/>
      <c r="FV507" s="67"/>
      <c r="FW507" s="67"/>
      <c r="FX507" s="67"/>
      <c r="FY507" s="110"/>
      <c r="FZ507" s="110"/>
      <c r="GA507" s="110"/>
      <c r="GB507" s="110"/>
      <c r="GC507" s="110"/>
      <c r="GD507" s="110"/>
      <c r="GE507" s="110"/>
      <c r="GF507" s="110"/>
      <c r="GG507" s="110"/>
      <c r="GH507" s="110"/>
      <c r="GI507" s="110"/>
      <c r="GJ507" s="110"/>
      <c r="GK507" s="110"/>
      <c r="GL507" s="110"/>
      <c r="GM507" s="110"/>
      <c r="GN507" s="110"/>
      <c r="GO507" s="110"/>
      <c r="GP507" s="110"/>
      <c r="GQ507" s="110"/>
      <c r="GR507" s="110"/>
      <c r="GS507" s="110"/>
      <c r="GT507" s="110"/>
      <c r="GU507" s="110"/>
      <c r="GV507" s="110"/>
      <c r="GW507" s="110"/>
      <c r="GX507" s="110"/>
      <c r="GY507" s="110"/>
      <c r="GZ507" s="110"/>
      <c r="HA507" s="110"/>
      <c r="HB507" s="110"/>
      <c r="HC507" s="110"/>
      <c r="HD507" s="110"/>
      <c r="HE507" s="110"/>
      <c r="HF507" s="110"/>
      <c r="HG507" s="110"/>
      <c r="HH507" s="110"/>
      <c r="HI507" s="110"/>
      <c r="HJ507" s="110"/>
      <c r="HK507" s="242"/>
      <c r="HL507" s="242"/>
      <c r="HM507" s="242"/>
      <c r="HN507" s="242"/>
      <c r="HO507" s="242"/>
      <c r="HP507" s="242"/>
      <c r="HQ507" s="242"/>
    </row>
    <row r="508" spans="1:225" x14ac:dyDescent="0.2">
      <c r="A508" s="241" t="s">
        <v>389</v>
      </c>
      <c r="B508" s="476" t="s">
        <v>1004</v>
      </c>
      <c r="C508" s="326" t="s">
        <v>786</v>
      </c>
      <c r="D508" s="279" t="s">
        <v>390</v>
      </c>
      <c r="E508" s="228"/>
      <c r="F508" s="471">
        <v>171</v>
      </c>
      <c r="G508" s="495"/>
      <c r="H508" s="471">
        <v>8</v>
      </c>
      <c r="I508" s="471">
        <v>203</v>
      </c>
      <c r="J508" s="471">
        <v>563</v>
      </c>
      <c r="K508" s="471">
        <v>14</v>
      </c>
      <c r="L508" s="471">
        <v>4</v>
      </c>
      <c r="M508" s="471">
        <v>26</v>
      </c>
      <c r="N508" s="471">
        <v>5</v>
      </c>
      <c r="O508" s="471">
        <v>13</v>
      </c>
      <c r="P508" s="471">
        <v>7</v>
      </c>
      <c r="Q508" s="471">
        <v>0</v>
      </c>
      <c r="R508" s="471">
        <v>203</v>
      </c>
      <c r="S508" s="471">
        <v>1</v>
      </c>
      <c r="T508" s="471">
        <v>270</v>
      </c>
      <c r="U508" s="471">
        <v>0</v>
      </c>
      <c r="V508" s="471">
        <v>46</v>
      </c>
      <c r="W508" s="471">
        <v>27</v>
      </c>
      <c r="X508" s="471">
        <v>72</v>
      </c>
      <c r="Y508" s="471">
        <v>701</v>
      </c>
      <c r="Z508" s="471">
        <v>1</v>
      </c>
      <c r="AA508" s="471">
        <v>78</v>
      </c>
      <c r="AB508" s="496">
        <v>2413</v>
      </c>
      <c r="AC508" s="488">
        <v>1</v>
      </c>
      <c r="AD508" s="488">
        <v>1</v>
      </c>
      <c r="AE508" s="471">
        <v>0</v>
      </c>
      <c r="AF508" s="471">
        <v>0</v>
      </c>
      <c r="AG508" s="471">
        <v>0</v>
      </c>
      <c r="AH508" s="471">
        <v>0</v>
      </c>
      <c r="AI508" s="471">
        <v>0</v>
      </c>
      <c r="AJ508" s="471">
        <v>0</v>
      </c>
      <c r="AK508" s="471">
        <v>0</v>
      </c>
      <c r="AL508" s="471">
        <v>0</v>
      </c>
      <c r="AM508" s="496">
        <v>0</v>
      </c>
      <c r="AN508" s="471">
        <v>0</v>
      </c>
      <c r="AO508" s="471">
        <v>0</v>
      </c>
      <c r="AP508" s="471">
        <v>0</v>
      </c>
      <c r="AQ508" s="471">
        <v>0</v>
      </c>
      <c r="AR508" s="471">
        <v>0</v>
      </c>
      <c r="AS508" s="471">
        <v>0</v>
      </c>
      <c r="AT508" s="471">
        <v>0</v>
      </c>
      <c r="AU508" s="471">
        <v>0</v>
      </c>
      <c r="AV508" s="496">
        <v>0</v>
      </c>
      <c r="AW508" s="471">
        <v>165</v>
      </c>
      <c r="AX508" s="471">
        <v>102</v>
      </c>
      <c r="AY508" s="471">
        <v>47</v>
      </c>
      <c r="AZ508" s="471">
        <v>10</v>
      </c>
      <c r="BA508" s="471">
        <v>6</v>
      </c>
      <c r="BB508" s="471">
        <v>2</v>
      </c>
      <c r="BC508" s="471">
        <v>0</v>
      </c>
      <c r="BD508" s="471">
        <v>0</v>
      </c>
      <c r="BE508" s="496">
        <v>332</v>
      </c>
      <c r="BF508" s="471">
        <v>105</v>
      </c>
      <c r="BG508" s="471">
        <v>63</v>
      </c>
      <c r="BH508" s="471">
        <v>26</v>
      </c>
      <c r="BI508" s="471">
        <v>8</v>
      </c>
      <c r="BJ508" s="471">
        <v>1</v>
      </c>
      <c r="BK508" s="471">
        <v>0</v>
      </c>
      <c r="BL508" s="471">
        <v>0</v>
      </c>
      <c r="BM508" s="471">
        <v>0</v>
      </c>
      <c r="BN508" s="496">
        <v>203</v>
      </c>
      <c r="BO508" s="471">
        <v>165</v>
      </c>
      <c r="BP508" s="471">
        <v>102</v>
      </c>
      <c r="BQ508" s="471">
        <v>47</v>
      </c>
      <c r="BR508" s="471">
        <v>10</v>
      </c>
      <c r="BS508" s="471">
        <v>6</v>
      </c>
      <c r="BT508" s="471">
        <v>2</v>
      </c>
      <c r="BU508" s="471">
        <v>0</v>
      </c>
      <c r="BV508" s="471">
        <v>0</v>
      </c>
      <c r="BW508" s="496">
        <v>332</v>
      </c>
      <c r="BX508" s="471">
        <v>105</v>
      </c>
      <c r="BY508" s="471">
        <v>63</v>
      </c>
      <c r="BZ508" s="471">
        <v>26</v>
      </c>
      <c r="CA508" s="471">
        <v>8</v>
      </c>
      <c r="CB508" s="471">
        <v>1</v>
      </c>
      <c r="CC508" s="471">
        <v>0</v>
      </c>
      <c r="CD508" s="471">
        <v>0</v>
      </c>
      <c r="CE508" s="471">
        <v>0</v>
      </c>
      <c r="CF508" s="496">
        <v>203</v>
      </c>
      <c r="CG508" s="33"/>
      <c r="CH508" s="33"/>
      <c r="CI508" s="33"/>
      <c r="CJ508" s="110"/>
      <c r="CK508" s="110"/>
      <c r="CL508" s="110"/>
      <c r="CM508" s="110"/>
      <c r="CN508" s="110"/>
      <c r="CO508" s="67"/>
      <c r="CP508" s="67"/>
      <c r="CQ508" s="67"/>
      <c r="CR508" s="67"/>
      <c r="CS508" s="67"/>
      <c r="CT508" s="67"/>
      <c r="CU508" s="67"/>
      <c r="CV508" s="67"/>
      <c r="CW508" s="67"/>
      <c r="CX508" s="67"/>
      <c r="CY508" s="67"/>
      <c r="CZ508" s="67"/>
      <c r="DA508" s="67"/>
      <c r="DB508" s="67"/>
      <c r="DC508" s="67"/>
      <c r="DD508" s="67"/>
      <c r="DE508" s="67"/>
      <c r="DF508" s="67"/>
      <c r="DG508" s="67"/>
      <c r="DH508" s="67"/>
      <c r="DI508" s="67"/>
      <c r="DJ508" s="67"/>
      <c r="DK508" s="67"/>
      <c r="DL508" s="67"/>
      <c r="DM508" s="67"/>
      <c r="DN508" s="67"/>
      <c r="DO508" s="67"/>
      <c r="DP508" s="67"/>
      <c r="DQ508" s="67"/>
      <c r="DR508" s="67"/>
      <c r="DS508" s="67"/>
      <c r="DT508" s="67"/>
      <c r="DU508" s="67"/>
      <c r="DV508" s="67"/>
      <c r="DW508" s="67"/>
      <c r="DX508" s="67"/>
      <c r="DY508" s="67"/>
      <c r="DZ508" s="67"/>
      <c r="EA508" s="67"/>
      <c r="EB508" s="67"/>
      <c r="EC508" s="67"/>
      <c r="ED508" s="67"/>
      <c r="EE508" s="67"/>
      <c r="EF508" s="67"/>
      <c r="EG508" s="67"/>
      <c r="EH508" s="67"/>
      <c r="EI508" s="67"/>
      <c r="EJ508" s="67"/>
      <c r="EK508" s="67"/>
      <c r="EL508" s="67"/>
      <c r="EM508" s="67"/>
      <c r="EN508" s="67"/>
      <c r="EO508" s="67"/>
      <c r="EP508" s="67"/>
      <c r="EQ508" s="67"/>
      <c r="ER508" s="67"/>
      <c r="ES508" s="67"/>
      <c r="ET508" s="67"/>
      <c r="EU508" s="67"/>
      <c r="EV508" s="67"/>
      <c r="EW508" s="67"/>
      <c r="EX508" s="67"/>
      <c r="EY508" s="67"/>
      <c r="EZ508" s="67"/>
      <c r="FA508" s="67"/>
      <c r="FB508" s="67"/>
      <c r="FC508" s="67"/>
      <c r="FD508" s="67"/>
      <c r="FE508" s="67"/>
      <c r="FF508" s="67"/>
      <c r="FG508" s="67"/>
      <c r="FH508" s="67"/>
      <c r="FI508" s="67"/>
      <c r="FJ508" s="67"/>
      <c r="FK508" s="67"/>
      <c r="FL508" s="67"/>
      <c r="FM508" s="67"/>
      <c r="FN508" s="67"/>
      <c r="FO508" s="67"/>
      <c r="FP508" s="67"/>
      <c r="FQ508" s="67"/>
      <c r="FR508" s="67"/>
      <c r="FS508" s="67"/>
      <c r="FT508" s="67"/>
      <c r="FU508" s="67"/>
      <c r="FV508" s="67"/>
      <c r="FW508" s="67"/>
      <c r="FX508" s="67"/>
      <c r="FY508" s="110"/>
      <c r="FZ508" s="110"/>
      <c r="GA508" s="110"/>
      <c r="GB508" s="110"/>
      <c r="GC508" s="110"/>
      <c r="GD508" s="110"/>
      <c r="GE508" s="110"/>
      <c r="GF508" s="110"/>
      <c r="GG508" s="110"/>
      <c r="GH508" s="110"/>
      <c r="GI508" s="110"/>
      <c r="GJ508" s="110"/>
      <c r="GK508" s="110"/>
      <c r="GL508" s="110"/>
      <c r="GM508" s="110"/>
      <c r="GN508" s="110"/>
      <c r="GO508" s="110"/>
      <c r="GP508" s="110"/>
      <c r="GQ508" s="110"/>
      <c r="GR508" s="110"/>
      <c r="GS508" s="110"/>
      <c r="GT508" s="110"/>
      <c r="GU508" s="110"/>
      <c r="GV508" s="110"/>
      <c r="GW508" s="110"/>
      <c r="GX508" s="110"/>
      <c r="GY508" s="110"/>
      <c r="GZ508" s="110"/>
      <c r="HA508" s="110"/>
      <c r="HB508" s="110"/>
      <c r="HC508" s="110"/>
      <c r="HD508" s="110"/>
      <c r="HE508" s="110"/>
      <c r="HF508" s="110"/>
      <c r="HG508" s="110"/>
      <c r="HH508" s="110"/>
      <c r="HI508" s="110"/>
      <c r="HJ508" s="110"/>
      <c r="HK508" s="242"/>
      <c r="HL508" s="242"/>
      <c r="HM508" s="242"/>
      <c r="HN508" s="242"/>
      <c r="HO508" s="242"/>
      <c r="HP508" s="242"/>
      <c r="HQ508" s="242"/>
    </row>
    <row r="509" spans="1:225" x14ac:dyDescent="0.2">
      <c r="A509" s="241" t="s">
        <v>391</v>
      </c>
      <c r="B509" s="476" t="s">
        <v>1005</v>
      </c>
      <c r="C509" s="326" t="s">
        <v>801</v>
      </c>
      <c r="D509" s="279" t="s">
        <v>1006</v>
      </c>
      <c r="E509" s="228"/>
      <c r="F509" s="471">
        <v>141</v>
      </c>
      <c r="G509" s="495"/>
      <c r="H509" s="471">
        <v>3</v>
      </c>
      <c r="I509" s="471">
        <v>199</v>
      </c>
      <c r="J509" s="471">
        <v>595</v>
      </c>
      <c r="K509" s="471">
        <v>12</v>
      </c>
      <c r="L509" s="471">
        <v>6</v>
      </c>
      <c r="M509" s="471">
        <v>11</v>
      </c>
      <c r="N509" s="471">
        <v>3</v>
      </c>
      <c r="O509" s="471">
        <v>1</v>
      </c>
      <c r="P509" s="471">
        <v>4</v>
      </c>
      <c r="Q509" s="471">
        <v>18</v>
      </c>
      <c r="R509" s="471">
        <v>211</v>
      </c>
      <c r="S509" s="471">
        <v>29</v>
      </c>
      <c r="T509" s="471">
        <v>2</v>
      </c>
      <c r="U509" s="471">
        <v>0</v>
      </c>
      <c r="V509" s="471">
        <v>4</v>
      </c>
      <c r="W509" s="471">
        <v>5</v>
      </c>
      <c r="X509" s="471">
        <v>26</v>
      </c>
      <c r="Y509" s="471">
        <v>316</v>
      </c>
      <c r="Z509" s="471">
        <v>0</v>
      </c>
      <c r="AA509" s="471">
        <v>41</v>
      </c>
      <c r="AB509" s="496">
        <v>1627</v>
      </c>
      <c r="AC509" s="488">
        <v>1</v>
      </c>
      <c r="AD509" s="488">
        <v>1</v>
      </c>
      <c r="AE509" s="471">
        <v>1</v>
      </c>
      <c r="AF509" s="471">
        <v>1</v>
      </c>
      <c r="AG509" s="471">
        <v>8</v>
      </c>
      <c r="AH509" s="471">
        <v>1</v>
      </c>
      <c r="AI509" s="471">
        <v>2</v>
      </c>
      <c r="AJ509" s="471">
        <v>1</v>
      </c>
      <c r="AK509" s="471">
        <v>1</v>
      </c>
      <c r="AL509" s="471">
        <v>1</v>
      </c>
      <c r="AM509" s="496">
        <v>16</v>
      </c>
      <c r="AN509" s="471">
        <v>2</v>
      </c>
      <c r="AO509" s="471">
        <v>1</v>
      </c>
      <c r="AP509" s="471">
        <v>8</v>
      </c>
      <c r="AQ509" s="471">
        <v>1</v>
      </c>
      <c r="AR509" s="471">
        <v>2</v>
      </c>
      <c r="AS509" s="471">
        <v>1</v>
      </c>
      <c r="AT509" s="471">
        <v>2</v>
      </c>
      <c r="AU509" s="471">
        <v>1</v>
      </c>
      <c r="AV509" s="496">
        <v>18</v>
      </c>
      <c r="AW509" s="471">
        <v>74</v>
      </c>
      <c r="AX509" s="471">
        <v>92</v>
      </c>
      <c r="AY509" s="471">
        <v>42</v>
      </c>
      <c r="AZ509" s="471">
        <v>36</v>
      </c>
      <c r="BA509" s="471">
        <v>25</v>
      </c>
      <c r="BB509" s="471">
        <v>13</v>
      </c>
      <c r="BC509" s="471">
        <v>1</v>
      </c>
      <c r="BD509" s="471">
        <v>0</v>
      </c>
      <c r="BE509" s="496">
        <v>283</v>
      </c>
      <c r="BF509" s="471">
        <v>58</v>
      </c>
      <c r="BG509" s="471">
        <v>70</v>
      </c>
      <c r="BH509" s="471">
        <v>35</v>
      </c>
      <c r="BI509" s="471">
        <v>22</v>
      </c>
      <c r="BJ509" s="471">
        <v>19</v>
      </c>
      <c r="BK509" s="471">
        <v>6</v>
      </c>
      <c r="BL509" s="471">
        <v>1</v>
      </c>
      <c r="BM509" s="471">
        <v>0</v>
      </c>
      <c r="BN509" s="496">
        <v>211</v>
      </c>
      <c r="BO509" s="471">
        <v>75</v>
      </c>
      <c r="BP509" s="471">
        <v>93</v>
      </c>
      <c r="BQ509" s="471">
        <v>50</v>
      </c>
      <c r="BR509" s="471">
        <v>37</v>
      </c>
      <c r="BS509" s="471">
        <v>27</v>
      </c>
      <c r="BT509" s="471">
        <v>14</v>
      </c>
      <c r="BU509" s="471">
        <v>2</v>
      </c>
      <c r="BV509" s="471">
        <v>1</v>
      </c>
      <c r="BW509" s="496">
        <v>299</v>
      </c>
      <c r="BX509" s="471">
        <v>60</v>
      </c>
      <c r="BY509" s="471">
        <v>71</v>
      </c>
      <c r="BZ509" s="471">
        <v>43</v>
      </c>
      <c r="CA509" s="471">
        <v>23</v>
      </c>
      <c r="CB509" s="471">
        <v>21</v>
      </c>
      <c r="CC509" s="471">
        <v>7</v>
      </c>
      <c r="CD509" s="471">
        <v>3</v>
      </c>
      <c r="CE509" s="471">
        <v>1</v>
      </c>
      <c r="CF509" s="496">
        <v>229</v>
      </c>
      <c r="CG509" s="33"/>
      <c r="CH509" s="33"/>
      <c r="CI509" s="33"/>
      <c r="CJ509" s="110"/>
      <c r="CK509" s="110"/>
      <c r="CL509" s="110"/>
      <c r="CM509" s="110"/>
      <c r="CN509" s="110"/>
      <c r="CO509" s="67"/>
      <c r="CP509" s="67"/>
      <c r="CQ509" s="67"/>
      <c r="CR509" s="67"/>
      <c r="CS509" s="67"/>
      <c r="CT509" s="67"/>
      <c r="CU509" s="67"/>
      <c r="CV509" s="67"/>
      <c r="CW509" s="67"/>
      <c r="CX509" s="67"/>
      <c r="CY509" s="67"/>
      <c r="CZ509" s="67"/>
      <c r="DA509" s="67"/>
      <c r="DB509" s="67"/>
      <c r="DC509" s="67"/>
      <c r="DD509" s="67"/>
      <c r="DE509" s="67"/>
      <c r="DF509" s="67"/>
      <c r="DG509" s="67"/>
      <c r="DH509" s="67"/>
      <c r="DI509" s="67"/>
      <c r="DJ509" s="67"/>
      <c r="DK509" s="67"/>
      <c r="DL509" s="67"/>
      <c r="DM509" s="67"/>
      <c r="DN509" s="67"/>
      <c r="DO509" s="67"/>
      <c r="DP509" s="67"/>
      <c r="DQ509" s="67"/>
      <c r="DR509" s="67"/>
      <c r="DS509" s="67"/>
      <c r="DT509" s="67"/>
      <c r="DU509" s="67"/>
      <c r="DV509" s="67"/>
      <c r="DW509" s="67"/>
      <c r="DX509" s="67"/>
      <c r="DY509" s="67"/>
      <c r="DZ509" s="67"/>
      <c r="EA509" s="67"/>
      <c r="EB509" s="67"/>
      <c r="EC509" s="67"/>
      <c r="ED509" s="67"/>
      <c r="EE509" s="67"/>
      <c r="EF509" s="67"/>
      <c r="EG509" s="67"/>
      <c r="EH509" s="67"/>
      <c r="EI509" s="67"/>
      <c r="EJ509" s="67"/>
      <c r="EK509" s="67"/>
      <c r="EL509" s="67"/>
      <c r="EM509" s="67"/>
      <c r="EN509" s="67"/>
      <c r="EO509" s="67"/>
      <c r="EP509" s="67"/>
      <c r="EQ509" s="67"/>
      <c r="ER509" s="67"/>
      <c r="ES509" s="67"/>
      <c r="ET509" s="67"/>
      <c r="EU509" s="67"/>
      <c r="EV509" s="67"/>
      <c r="EW509" s="67"/>
      <c r="EX509" s="67"/>
      <c r="EY509" s="67"/>
      <c r="EZ509" s="67"/>
      <c r="FA509" s="67"/>
      <c r="FB509" s="67"/>
      <c r="FC509" s="67"/>
      <c r="FD509" s="67"/>
      <c r="FE509" s="67"/>
      <c r="FF509" s="67"/>
      <c r="FG509" s="67"/>
      <c r="FH509" s="67"/>
      <c r="FI509" s="67"/>
      <c r="FJ509" s="67"/>
      <c r="FK509" s="67"/>
      <c r="FL509" s="67"/>
      <c r="FM509" s="67"/>
      <c r="FN509" s="67"/>
      <c r="FO509" s="67"/>
      <c r="FP509" s="67"/>
      <c r="FQ509" s="67"/>
      <c r="FR509" s="67"/>
      <c r="FS509" s="67"/>
      <c r="FT509" s="67"/>
      <c r="FU509" s="67"/>
      <c r="FV509" s="67"/>
      <c r="FW509" s="67"/>
      <c r="FX509" s="67"/>
      <c r="FY509" s="110"/>
      <c r="FZ509" s="110"/>
      <c r="GA509" s="110"/>
      <c r="GB509" s="110"/>
      <c r="GC509" s="110"/>
      <c r="GD509" s="110"/>
      <c r="GE509" s="110"/>
      <c r="GF509" s="110"/>
      <c r="GG509" s="110"/>
      <c r="GH509" s="110"/>
      <c r="GI509" s="110"/>
      <c r="GJ509" s="110"/>
      <c r="GK509" s="110"/>
      <c r="GL509" s="110"/>
      <c r="GM509" s="110"/>
      <c r="GN509" s="110"/>
      <c r="GO509" s="110"/>
      <c r="GP509" s="110"/>
      <c r="GQ509" s="110"/>
      <c r="GR509" s="110"/>
      <c r="GS509" s="110"/>
      <c r="GT509" s="110"/>
      <c r="GU509" s="110"/>
      <c r="GV509" s="110"/>
      <c r="GW509" s="110"/>
      <c r="GX509" s="110"/>
      <c r="GY509" s="110"/>
      <c r="GZ509" s="110"/>
      <c r="HA509" s="110"/>
      <c r="HB509" s="110"/>
      <c r="HC509" s="110"/>
      <c r="HD509" s="110"/>
      <c r="HE509" s="110"/>
      <c r="HF509" s="110"/>
      <c r="HG509" s="110"/>
      <c r="HH509" s="110"/>
      <c r="HI509" s="110"/>
      <c r="HJ509" s="110"/>
      <c r="HK509" s="242"/>
      <c r="HL509" s="242"/>
      <c r="HM509" s="242"/>
      <c r="HN509" s="242"/>
      <c r="HO509" s="242"/>
      <c r="HP509" s="242"/>
      <c r="HQ509" s="242"/>
    </row>
    <row r="510" spans="1:225" x14ac:dyDescent="0.2">
      <c r="A510" s="241" t="s">
        <v>392</v>
      </c>
      <c r="B510" s="476" t="s">
        <v>1007</v>
      </c>
      <c r="C510" s="326" t="s">
        <v>870</v>
      </c>
      <c r="D510" s="279" t="s">
        <v>393</v>
      </c>
      <c r="E510" s="228"/>
      <c r="F510" s="471">
        <v>107</v>
      </c>
      <c r="G510" s="495"/>
      <c r="H510" s="471">
        <v>8</v>
      </c>
      <c r="I510" s="471">
        <v>167</v>
      </c>
      <c r="J510" s="471">
        <v>505</v>
      </c>
      <c r="K510" s="471">
        <v>12</v>
      </c>
      <c r="L510" s="471">
        <v>7</v>
      </c>
      <c r="M510" s="471">
        <v>8</v>
      </c>
      <c r="N510" s="471">
        <v>3</v>
      </c>
      <c r="O510" s="471">
        <v>1</v>
      </c>
      <c r="P510" s="471">
        <v>17</v>
      </c>
      <c r="Q510" s="471">
        <v>0</v>
      </c>
      <c r="R510" s="471">
        <v>175</v>
      </c>
      <c r="S510" s="471">
        <v>55</v>
      </c>
      <c r="T510" s="471">
        <v>1</v>
      </c>
      <c r="U510" s="471">
        <v>5</v>
      </c>
      <c r="V510" s="471">
        <v>0</v>
      </c>
      <c r="W510" s="471">
        <v>16</v>
      </c>
      <c r="X510" s="471">
        <v>2</v>
      </c>
      <c r="Y510" s="471">
        <v>563</v>
      </c>
      <c r="Z510" s="471">
        <v>0</v>
      </c>
      <c r="AA510" s="471">
        <v>2</v>
      </c>
      <c r="AB510" s="496">
        <v>1654</v>
      </c>
      <c r="AC510" s="488">
        <v>1</v>
      </c>
      <c r="AD510" s="488">
        <v>1</v>
      </c>
      <c r="AE510" s="471">
        <v>0</v>
      </c>
      <c r="AF510" s="471">
        <v>0</v>
      </c>
      <c r="AG510" s="471">
        <v>0</v>
      </c>
      <c r="AH510" s="471">
        <v>0</v>
      </c>
      <c r="AI510" s="471">
        <v>0</v>
      </c>
      <c r="AJ510" s="471">
        <v>0</v>
      </c>
      <c r="AK510" s="471">
        <v>0</v>
      </c>
      <c r="AL510" s="471">
        <v>0</v>
      </c>
      <c r="AM510" s="496">
        <v>0</v>
      </c>
      <c r="AN510" s="471">
        <v>0</v>
      </c>
      <c r="AO510" s="471">
        <v>0</v>
      </c>
      <c r="AP510" s="471">
        <v>0</v>
      </c>
      <c r="AQ510" s="471">
        <v>0</v>
      </c>
      <c r="AR510" s="471">
        <v>0</v>
      </c>
      <c r="AS510" s="471">
        <v>0</v>
      </c>
      <c r="AT510" s="471">
        <v>0</v>
      </c>
      <c r="AU510" s="471">
        <v>0</v>
      </c>
      <c r="AV510" s="496">
        <v>0</v>
      </c>
      <c r="AW510" s="471">
        <v>190</v>
      </c>
      <c r="AX510" s="471">
        <v>42</v>
      </c>
      <c r="AY510" s="471">
        <v>26</v>
      </c>
      <c r="AZ510" s="471">
        <v>6</v>
      </c>
      <c r="BA510" s="471">
        <v>2</v>
      </c>
      <c r="BB510" s="471">
        <v>0</v>
      </c>
      <c r="BC510" s="471">
        <v>0</v>
      </c>
      <c r="BD510" s="471">
        <v>1</v>
      </c>
      <c r="BE510" s="496">
        <v>267</v>
      </c>
      <c r="BF510" s="471">
        <v>127</v>
      </c>
      <c r="BG510" s="471">
        <v>30</v>
      </c>
      <c r="BH510" s="471">
        <v>16</v>
      </c>
      <c r="BI510" s="471">
        <v>2</v>
      </c>
      <c r="BJ510" s="471">
        <v>0</v>
      </c>
      <c r="BK510" s="471">
        <v>0</v>
      </c>
      <c r="BL510" s="471">
        <v>0</v>
      </c>
      <c r="BM510" s="471">
        <v>0</v>
      </c>
      <c r="BN510" s="496">
        <v>175</v>
      </c>
      <c r="BO510" s="471">
        <v>190</v>
      </c>
      <c r="BP510" s="471">
        <v>42</v>
      </c>
      <c r="BQ510" s="471">
        <v>26</v>
      </c>
      <c r="BR510" s="471">
        <v>6</v>
      </c>
      <c r="BS510" s="471">
        <v>2</v>
      </c>
      <c r="BT510" s="471">
        <v>0</v>
      </c>
      <c r="BU510" s="471">
        <v>0</v>
      </c>
      <c r="BV510" s="471">
        <v>1</v>
      </c>
      <c r="BW510" s="496">
        <v>267</v>
      </c>
      <c r="BX510" s="471">
        <v>127</v>
      </c>
      <c r="BY510" s="471">
        <v>30</v>
      </c>
      <c r="BZ510" s="471">
        <v>16</v>
      </c>
      <c r="CA510" s="471">
        <v>2</v>
      </c>
      <c r="CB510" s="471">
        <v>0</v>
      </c>
      <c r="CC510" s="471">
        <v>0</v>
      </c>
      <c r="CD510" s="471">
        <v>0</v>
      </c>
      <c r="CE510" s="471">
        <v>0</v>
      </c>
      <c r="CF510" s="496">
        <v>175</v>
      </c>
      <c r="CG510" s="33"/>
      <c r="CH510" s="33"/>
      <c r="CI510" s="33"/>
      <c r="CJ510" s="110"/>
      <c r="CK510" s="110"/>
      <c r="CL510" s="110"/>
      <c r="CM510" s="110"/>
      <c r="CN510" s="110"/>
      <c r="CO510" s="67"/>
      <c r="CP510" s="67"/>
      <c r="CQ510" s="67"/>
      <c r="CR510" s="67"/>
      <c r="CS510" s="67"/>
      <c r="CT510" s="67"/>
      <c r="CU510" s="67"/>
      <c r="CV510" s="67"/>
      <c r="CW510" s="67"/>
      <c r="CX510" s="67"/>
      <c r="CY510" s="67"/>
      <c r="CZ510" s="67"/>
      <c r="DA510" s="67"/>
      <c r="DB510" s="67"/>
      <c r="DC510" s="67"/>
      <c r="DD510" s="67"/>
      <c r="DE510" s="67"/>
      <c r="DF510" s="67"/>
      <c r="DG510" s="67"/>
      <c r="DH510" s="67"/>
      <c r="DI510" s="67"/>
      <c r="DJ510" s="67"/>
      <c r="DK510" s="67"/>
      <c r="DL510" s="67"/>
      <c r="DM510" s="67"/>
      <c r="DN510" s="67"/>
      <c r="DO510" s="67"/>
      <c r="DP510" s="67"/>
      <c r="DQ510" s="67"/>
      <c r="DR510" s="67"/>
      <c r="DS510" s="67"/>
      <c r="DT510" s="67"/>
      <c r="DU510" s="67"/>
      <c r="DV510" s="67"/>
      <c r="DW510" s="67"/>
      <c r="DX510" s="67"/>
      <c r="DY510" s="67"/>
      <c r="DZ510" s="67"/>
      <c r="EA510" s="67"/>
      <c r="EB510" s="67"/>
      <c r="EC510" s="67"/>
      <c r="ED510" s="67"/>
      <c r="EE510" s="67"/>
      <c r="EF510" s="67"/>
      <c r="EG510" s="67"/>
      <c r="EH510" s="67"/>
      <c r="EI510" s="67"/>
      <c r="EJ510" s="67"/>
      <c r="EK510" s="67"/>
      <c r="EL510" s="67"/>
      <c r="EM510" s="67"/>
      <c r="EN510" s="67"/>
      <c r="EO510" s="67"/>
      <c r="EP510" s="67"/>
      <c r="EQ510" s="67"/>
      <c r="ER510" s="67"/>
      <c r="ES510" s="67"/>
      <c r="ET510" s="67"/>
      <c r="EU510" s="67"/>
      <c r="EV510" s="67"/>
      <c r="EW510" s="67"/>
      <c r="EX510" s="67"/>
      <c r="EY510" s="67"/>
      <c r="EZ510" s="67"/>
      <c r="FA510" s="67"/>
      <c r="FB510" s="67"/>
      <c r="FC510" s="67"/>
      <c r="FD510" s="67"/>
      <c r="FE510" s="67"/>
      <c r="FF510" s="67"/>
      <c r="FG510" s="67"/>
      <c r="FH510" s="67"/>
      <c r="FI510" s="67"/>
      <c r="FJ510" s="67"/>
      <c r="FK510" s="67"/>
      <c r="FL510" s="67"/>
      <c r="FM510" s="67"/>
      <c r="FN510" s="67"/>
      <c r="FO510" s="67"/>
      <c r="FP510" s="67"/>
      <c r="FQ510" s="67"/>
      <c r="FR510" s="67"/>
      <c r="FS510" s="67"/>
      <c r="FT510" s="67"/>
      <c r="FU510" s="67"/>
      <c r="FV510" s="67"/>
      <c r="FW510" s="67"/>
      <c r="FX510" s="67"/>
      <c r="FY510" s="110"/>
      <c r="FZ510" s="110"/>
      <c r="GA510" s="110"/>
      <c r="GB510" s="110"/>
      <c r="GC510" s="110"/>
      <c r="GD510" s="110"/>
      <c r="GE510" s="110"/>
      <c r="GF510" s="110"/>
      <c r="GG510" s="110"/>
      <c r="GH510" s="110"/>
      <c r="GI510" s="110"/>
      <c r="GJ510" s="110"/>
      <c r="GK510" s="110"/>
      <c r="GL510" s="110"/>
      <c r="GM510" s="110"/>
      <c r="GN510" s="110"/>
      <c r="GO510" s="110"/>
      <c r="GP510" s="110"/>
      <c r="GQ510" s="110"/>
      <c r="GR510" s="110"/>
      <c r="GS510" s="110"/>
      <c r="GT510" s="110"/>
      <c r="GU510" s="110"/>
      <c r="GV510" s="110"/>
      <c r="GW510" s="110"/>
      <c r="GX510" s="110"/>
      <c r="GY510" s="110"/>
      <c r="GZ510" s="110"/>
      <c r="HA510" s="110"/>
      <c r="HB510" s="110"/>
      <c r="HC510" s="110"/>
      <c r="HD510" s="110"/>
      <c r="HE510" s="110"/>
      <c r="HF510" s="110"/>
      <c r="HG510" s="110"/>
      <c r="HH510" s="110"/>
      <c r="HI510" s="110"/>
      <c r="HJ510" s="110"/>
      <c r="HK510" s="242"/>
      <c r="HL510" s="242"/>
      <c r="HM510" s="242"/>
      <c r="HN510" s="242"/>
      <c r="HO510" s="242"/>
      <c r="HP510" s="242"/>
      <c r="HQ510" s="242"/>
    </row>
    <row r="511" spans="1:225" x14ac:dyDescent="0.2">
      <c r="A511" s="241" t="s">
        <v>394</v>
      </c>
      <c r="B511" s="476" t="s">
        <v>1008</v>
      </c>
      <c r="C511" s="326" t="s">
        <v>807</v>
      </c>
      <c r="D511" s="279" t="s">
        <v>395</v>
      </c>
      <c r="E511" s="228"/>
      <c r="F511" s="471">
        <v>26</v>
      </c>
      <c r="G511" s="495"/>
      <c r="H511" s="471">
        <v>1</v>
      </c>
      <c r="I511" s="471">
        <v>31</v>
      </c>
      <c r="J511" s="471">
        <v>172</v>
      </c>
      <c r="K511" s="471">
        <v>9</v>
      </c>
      <c r="L511" s="471">
        <v>0</v>
      </c>
      <c r="M511" s="471">
        <v>5</v>
      </c>
      <c r="N511" s="471">
        <v>1</v>
      </c>
      <c r="O511" s="471">
        <v>1</v>
      </c>
      <c r="P511" s="471">
        <v>0</v>
      </c>
      <c r="Q511" s="471">
        <v>0</v>
      </c>
      <c r="R511" s="471">
        <v>69</v>
      </c>
      <c r="S511" s="471">
        <v>0</v>
      </c>
      <c r="T511" s="471">
        <v>0</v>
      </c>
      <c r="U511" s="471">
        <v>0</v>
      </c>
      <c r="V511" s="471">
        <v>10</v>
      </c>
      <c r="W511" s="471">
        <v>6</v>
      </c>
      <c r="X511" s="471">
        <v>9</v>
      </c>
      <c r="Y511" s="471">
        <v>75</v>
      </c>
      <c r="Z511" s="471">
        <v>0</v>
      </c>
      <c r="AA511" s="471">
        <v>18</v>
      </c>
      <c r="AB511" s="496">
        <v>433</v>
      </c>
      <c r="AC511" s="488">
        <v>2</v>
      </c>
      <c r="AD511" s="488">
        <v>3</v>
      </c>
      <c r="AE511" s="471">
        <v>0</v>
      </c>
      <c r="AF511" s="471">
        <v>0</v>
      </c>
      <c r="AG511" s="471">
        <v>0</v>
      </c>
      <c r="AH511" s="471">
        <v>0</v>
      </c>
      <c r="AI511" s="471">
        <v>0</v>
      </c>
      <c r="AJ511" s="471">
        <v>0</v>
      </c>
      <c r="AK511" s="471">
        <v>0</v>
      </c>
      <c r="AL511" s="471">
        <v>0</v>
      </c>
      <c r="AM511" s="496">
        <v>0</v>
      </c>
      <c r="AN511" s="471">
        <v>0</v>
      </c>
      <c r="AO511" s="471">
        <v>0</v>
      </c>
      <c r="AP511" s="471">
        <v>0</v>
      </c>
      <c r="AQ511" s="471">
        <v>0</v>
      </c>
      <c r="AR511" s="471">
        <v>0</v>
      </c>
      <c r="AS511" s="471">
        <v>0</v>
      </c>
      <c r="AT511" s="471">
        <v>0</v>
      </c>
      <c r="AU511" s="471">
        <v>0</v>
      </c>
      <c r="AV511" s="496">
        <v>0</v>
      </c>
      <c r="AW511" s="471">
        <v>30</v>
      </c>
      <c r="AX511" s="471">
        <v>23</v>
      </c>
      <c r="AY511" s="471">
        <v>8</v>
      </c>
      <c r="AZ511" s="471">
        <v>1</v>
      </c>
      <c r="BA511" s="471">
        <v>1</v>
      </c>
      <c r="BB511" s="471">
        <v>1</v>
      </c>
      <c r="BC511" s="471">
        <v>1</v>
      </c>
      <c r="BD511" s="471">
        <v>1</v>
      </c>
      <c r="BE511" s="496">
        <v>66</v>
      </c>
      <c r="BF511" s="471">
        <v>32</v>
      </c>
      <c r="BG511" s="471">
        <v>23</v>
      </c>
      <c r="BH511" s="471">
        <v>9</v>
      </c>
      <c r="BI511" s="471">
        <v>2</v>
      </c>
      <c r="BJ511" s="471">
        <v>1</v>
      </c>
      <c r="BK511" s="471">
        <v>1</v>
      </c>
      <c r="BL511" s="471">
        <v>1</v>
      </c>
      <c r="BM511" s="471">
        <v>0</v>
      </c>
      <c r="BN511" s="496">
        <v>69</v>
      </c>
      <c r="BO511" s="471">
        <v>30</v>
      </c>
      <c r="BP511" s="471">
        <v>23</v>
      </c>
      <c r="BQ511" s="471">
        <v>8</v>
      </c>
      <c r="BR511" s="471">
        <v>1</v>
      </c>
      <c r="BS511" s="471">
        <v>1</v>
      </c>
      <c r="BT511" s="471">
        <v>1</v>
      </c>
      <c r="BU511" s="471">
        <v>1</v>
      </c>
      <c r="BV511" s="471">
        <v>1</v>
      </c>
      <c r="BW511" s="496">
        <v>66</v>
      </c>
      <c r="BX511" s="471">
        <v>32</v>
      </c>
      <c r="BY511" s="471">
        <v>23</v>
      </c>
      <c r="BZ511" s="471">
        <v>9</v>
      </c>
      <c r="CA511" s="471">
        <v>2</v>
      </c>
      <c r="CB511" s="471">
        <v>1</v>
      </c>
      <c r="CC511" s="471">
        <v>1</v>
      </c>
      <c r="CD511" s="471">
        <v>1</v>
      </c>
      <c r="CE511" s="471">
        <v>0</v>
      </c>
      <c r="CF511" s="496">
        <v>69</v>
      </c>
      <c r="CG511" s="33"/>
      <c r="CH511" s="33"/>
      <c r="CI511" s="33"/>
      <c r="CJ511" s="110"/>
      <c r="CK511" s="110"/>
      <c r="CL511" s="110"/>
      <c r="CM511" s="110"/>
      <c r="CN511" s="110"/>
      <c r="CO511" s="67"/>
      <c r="CP511" s="67"/>
      <c r="CQ511" s="67"/>
      <c r="CR511" s="67"/>
      <c r="CS511" s="67"/>
      <c r="CT511" s="67"/>
      <c r="CU511" s="67"/>
      <c r="CV511" s="67"/>
      <c r="CW511" s="67"/>
      <c r="CX511" s="67"/>
      <c r="CY511" s="67"/>
      <c r="CZ511" s="67"/>
      <c r="DA511" s="67"/>
      <c r="DB511" s="67"/>
      <c r="DC511" s="67"/>
      <c r="DD511" s="67"/>
      <c r="DE511" s="67"/>
      <c r="DF511" s="67"/>
      <c r="DG511" s="67"/>
      <c r="DH511" s="67"/>
      <c r="DI511" s="67"/>
      <c r="DJ511" s="67"/>
      <c r="DK511" s="67"/>
      <c r="DL511" s="67"/>
      <c r="DM511" s="67"/>
      <c r="DN511" s="67"/>
      <c r="DO511" s="67"/>
      <c r="DP511" s="67"/>
      <c r="DQ511" s="67"/>
      <c r="DR511" s="67"/>
      <c r="DS511" s="67"/>
      <c r="DT511" s="67"/>
      <c r="DU511" s="67"/>
      <c r="DV511" s="67"/>
      <c r="DW511" s="67"/>
      <c r="DX511" s="67"/>
      <c r="DY511" s="67"/>
      <c r="DZ511" s="67"/>
      <c r="EA511" s="67"/>
      <c r="EB511" s="67"/>
      <c r="EC511" s="67"/>
      <c r="ED511" s="67"/>
      <c r="EE511" s="67"/>
      <c r="EF511" s="67"/>
      <c r="EG511" s="67"/>
      <c r="EH511" s="67"/>
      <c r="EI511" s="67"/>
      <c r="EJ511" s="67"/>
      <c r="EK511" s="67"/>
      <c r="EL511" s="67"/>
      <c r="EM511" s="67"/>
      <c r="EN511" s="67"/>
      <c r="EO511" s="67"/>
      <c r="EP511" s="67"/>
      <c r="EQ511" s="67"/>
      <c r="ER511" s="67"/>
      <c r="ES511" s="67"/>
      <c r="ET511" s="67"/>
      <c r="EU511" s="67"/>
      <c r="EV511" s="67"/>
      <c r="EW511" s="67"/>
      <c r="EX511" s="67"/>
      <c r="EY511" s="67"/>
      <c r="EZ511" s="67"/>
      <c r="FA511" s="67"/>
      <c r="FB511" s="67"/>
      <c r="FC511" s="67"/>
      <c r="FD511" s="67"/>
      <c r="FE511" s="67"/>
      <c r="FF511" s="67"/>
      <c r="FG511" s="67"/>
      <c r="FH511" s="67"/>
      <c r="FI511" s="67"/>
      <c r="FJ511" s="67"/>
      <c r="FK511" s="67"/>
      <c r="FL511" s="67"/>
      <c r="FM511" s="67"/>
      <c r="FN511" s="67"/>
      <c r="FO511" s="67"/>
      <c r="FP511" s="67"/>
      <c r="FQ511" s="67"/>
      <c r="FR511" s="67"/>
      <c r="FS511" s="67"/>
      <c r="FT511" s="67"/>
      <c r="FU511" s="67"/>
      <c r="FV511" s="67"/>
      <c r="FW511" s="67"/>
      <c r="FX511" s="67"/>
      <c r="FY511" s="110"/>
      <c r="FZ511" s="110"/>
      <c r="GA511" s="110"/>
      <c r="GB511" s="110"/>
      <c r="GC511" s="110"/>
      <c r="GD511" s="110"/>
      <c r="GE511" s="110"/>
      <c r="GF511" s="110"/>
      <c r="GG511" s="110"/>
      <c r="GH511" s="110"/>
      <c r="GI511" s="110"/>
      <c r="GJ511" s="110"/>
      <c r="GK511" s="110"/>
      <c r="GL511" s="110"/>
      <c r="GM511" s="110"/>
      <c r="GN511" s="110"/>
      <c r="GO511" s="110"/>
      <c r="GP511" s="110"/>
      <c r="GQ511" s="110"/>
      <c r="GR511" s="110"/>
      <c r="GS511" s="110"/>
      <c r="GT511" s="110"/>
      <c r="GU511" s="110"/>
      <c r="GV511" s="110"/>
      <c r="GW511" s="110"/>
      <c r="GX511" s="110"/>
      <c r="GY511" s="110"/>
      <c r="GZ511" s="110"/>
      <c r="HA511" s="110"/>
      <c r="HB511" s="110"/>
      <c r="HC511" s="110"/>
      <c r="HD511" s="110"/>
      <c r="HE511" s="110"/>
      <c r="HF511" s="110"/>
      <c r="HG511" s="110"/>
      <c r="HH511" s="110"/>
      <c r="HI511" s="110"/>
      <c r="HJ511" s="110"/>
      <c r="HK511" s="242"/>
      <c r="HL511" s="242"/>
      <c r="HM511" s="242"/>
      <c r="HN511" s="242"/>
      <c r="HO511" s="242"/>
      <c r="HP511" s="242"/>
      <c r="HQ511" s="242"/>
    </row>
    <row r="512" spans="1:225" x14ac:dyDescent="0.2">
      <c r="A512" s="241" t="s">
        <v>396</v>
      </c>
      <c r="B512" s="476" t="s">
        <v>1009</v>
      </c>
      <c r="C512" s="326" t="s">
        <v>786</v>
      </c>
      <c r="D512" s="279" t="s">
        <v>397</v>
      </c>
      <c r="E512" s="228"/>
      <c r="F512" s="471">
        <v>31</v>
      </c>
      <c r="G512" s="495"/>
      <c r="H512" s="471">
        <v>4</v>
      </c>
      <c r="I512" s="471">
        <v>65</v>
      </c>
      <c r="J512" s="471">
        <v>192</v>
      </c>
      <c r="K512" s="471">
        <v>2</v>
      </c>
      <c r="L512" s="471">
        <v>2</v>
      </c>
      <c r="M512" s="471">
        <v>6</v>
      </c>
      <c r="N512" s="471">
        <v>5</v>
      </c>
      <c r="O512" s="471">
        <v>0</v>
      </c>
      <c r="P512" s="471">
        <v>2</v>
      </c>
      <c r="Q512" s="471">
        <v>1</v>
      </c>
      <c r="R512" s="471">
        <v>232</v>
      </c>
      <c r="S512" s="471">
        <v>0</v>
      </c>
      <c r="T512" s="471">
        <v>0</v>
      </c>
      <c r="U512" s="471">
        <v>0</v>
      </c>
      <c r="V512" s="471">
        <v>23</v>
      </c>
      <c r="W512" s="471">
        <v>9</v>
      </c>
      <c r="X512" s="471">
        <v>20</v>
      </c>
      <c r="Y512" s="471">
        <v>148</v>
      </c>
      <c r="Z512" s="471">
        <v>0</v>
      </c>
      <c r="AA512" s="471">
        <v>22</v>
      </c>
      <c r="AB512" s="496">
        <v>764</v>
      </c>
      <c r="AC512" s="488">
        <v>1</v>
      </c>
      <c r="AD512" s="488">
        <v>1</v>
      </c>
      <c r="AE512" s="471">
        <v>0</v>
      </c>
      <c r="AF512" s="471">
        <v>0</v>
      </c>
      <c r="AG512" s="471">
        <v>0</v>
      </c>
      <c r="AH512" s="471">
        <v>0</v>
      </c>
      <c r="AI512" s="471">
        <v>0</v>
      </c>
      <c r="AJ512" s="471">
        <v>0</v>
      </c>
      <c r="AK512" s="471">
        <v>0</v>
      </c>
      <c r="AL512" s="471">
        <v>0</v>
      </c>
      <c r="AM512" s="496">
        <v>0</v>
      </c>
      <c r="AN512" s="471">
        <v>0</v>
      </c>
      <c r="AO512" s="471">
        <v>0</v>
      </c>
      <c r="AP512" s="471">
        <v>0</v>
      </c>
      <c r="AQ512" s="471">
        <v>0</v>
      </c>
      <c r="AR512" s="471">
        <v>1</v>
      </c>
      <c r="AS512" s="471">
        <v>0</v>
      </c>
      <c r="AT512" s="471">
        <v>0</v>
      </c>
      <c r="AU512" s="471">
        <v>0</v>
      </c>
      <c r="AV512" s="496">
        <v>1</v>
      </c>
      <c r="AW512" s="471">
        <v>44</v>
      </c>
      <c r="AX512" s="471">
        <v>105</v>
      </c>
      <c r="AY512" s="471">
        <v>40</v>
      </c>
      <c r="AZ512" s="471">
        <v>44</v>
      </c>
      <c r="BA512" s="471">
        <v>21</v>
      </c>
      <c r="BB512" s="471">
        <v>3</v>
      </c>
      <c r="BC512" s="471">
        <v>0</v>
      </c>
      <c r="BD512" s="471">
        <v>0</v>
      </c>
      <c r="BE512" s="496">
        <v>257</v>
      </c>
      <c r="BF512" s="471">
        <v>42</v>
      </c>
      <c r="BG512" s="471">
        <v>99</v>
      </c>
      <c r="BH512" s="471">
        <v>35</v>
      </c>
      <c r="BI512" s="471">
        <v>34</v>
      </c>
      <c r="BJ512" s="471">
        <v>18</v>
      </c>
      <c r="BK512" s="471">
        <v>4</v>
      </c>
      <c r="BL512" s="471">
        <v>0</v>
      </c>
      <c r="BM512" s="471">
        <v>0</v>
      </c>
      <c r="BN512" s="496">
        <v>232</v>
      </c>
      <c r="BO512" s="471">
        <v>44</v>
      </c>
      <c r="BP512" s="471">
        <v>105</v>
      </c>
      <c r="BQ512" s="471">
        <v>40</v>
      </c>
      <c r="BR512" s="471">
        <v>44</v>
      </c>
      <c r="BS512" s="471">
        <v>21</v>
      </c>
      <c r="BT512" s="471">
        <v>3</v>
      </c>
      <c r="BU512" s="471">
        <v>0</v>
      </c>
      <c r="BV512" s="471">
        <v>0</v>
      </c>
      <c r="BW512" s="496">
        <v>257</v>
      </c>
      <c r="BX512" s="471">
        <v>42</v>
      </c>
      <c r="BY512" s="471">
        <v>99</v>
      </c>
      <c r="BZ512" s="471">
        <v>35</v>
      </c>
      <c r="CA512" s="471">
        <v>34</v>
      </c>
      <c r="CB512" s="471">
        <v>19</v>
      </c>
      <c r="CC512" s="471">
        <v>4</v>
      </c>
      <c r="CD512" s="471">
        <v>0</v>
      </c>
      <c r="CE512" s="471">
        <v>0</v>
      </c>
      <c r="CF512" s="496">
        <v>233</v>
      </c>
      <c r="CG512" s="33"/>
      <c r="CH512" s="33"/>
      <c r="CI512" s="33"/>
      <c r="CJ512" s="110"/>
      <c r="CK512" s="110"/>
      <c r="CL512" s="110"/>
      <c r="CM512" s="110"/>
      <c r="CN512" s="110"/>
      <c r="CO512" s="67"/>
      <c r="CP512" s="67"/>
      <c r="CQ512" s="67"/>
      <c r="CR512" s="67"/>
      <c r="CS512" s="67"/>
      <c r="CT512" s="67"/>
      <c r="CU512" s="67"/>
      <c r="CV512" s="67"/>
      <c r="CW512" s="67"/>
      <c r="CX512" s="67"/>
      <c r="CY512" s="67"/>
      <c r="CZ512" s="67"/>
      <c r="DA512" s="67"/>
      <c r="DB512" s="67"/>
      <c r="DC512" s="67"/>
      <c r="DD512" s="67"/>
      <c r="DE512" s="67"/>
      <c r="DF512" s="67"/>
      <c r="DG512" s="67"/>
      <c r="DH512" s="67"/>
      <c r="DI512" s="67"/>
      <c r="DJ512" s="67"/>
      <c r="DK512" s="67"/>
      <c r="DL512" s="67"/>
      <c r="DM512" s="67"/>
      <c r="DN512" s="67"/>
      <c r="DO512" s="67"/>
      <c r="DP512" s="67"/>
      <c r="DQ512" s="67"/>
      <c r="DR512" s="67"/>
      <c r="DS512" s="67"/>
      <c r="DT512" s="67"/>
      <c r="DU512" s="67"/>
      <c r="DV512" s="67"/>
      <c r="DW512" s="67"/>
      <c r="DX512" s="67"/>
      <c r="DY512" s="67"/>
      <c r="DZ512" s="67"/>
      <c r="EA512" s="67"/>
      <c r="EB512" s="67"/>
      <c r="EC512" s="67"/>
      <c r="ED512" s="67"/>
      <c r="EE512" s="67"/>
      <c r="EF512" s="67"/>
      <c r="EG512" s="67"/>
      <c r="EH512" s="67"/>
      <c r="EI512" s="67"/>
      <c r="EJ512" s="67"/>
      <c r="EK512" s="67"/>
      <c r="EL512" s="67"/>
      <c r="EM512" s="67"/>
      <c r="EN512" s="67"/>
      <c r="EO512" s="67"/>
      <c r="EP512" s="67"/>
      <c r="EQ512" s="67"/>
      <c r="ER512" s="67"/>
      <c r="ES512" s="67"/>
      <c r="ET512" s="67"/>
      <c r="EU512" s="67"/>
      <c r="EV512" s="67"/>
      <c r="EW512" s="67"/>
      <c r="EX512" s="67"/>
      <c r="EY512" s="67"/>
      <c r="EZ512" s="67"/>
      <c r="FA512" s="67"/>
      <c r="FB512" s="67"/>
      <c r="FC512" s="67"/>
      <c r="FD512" s="67"/>
      <c r="FE512" s="67"/>
      <c r="FF512" s="67"/>
      <c r="FG512" s="67"/>
      <c r="FH512" s="67"/>
      <c r="FI512" s="67"/>
      <c r="FJ512" s="67"/>
      <c r="FK512" s="67"/>
      <c r="FL512" s="67"/>
      <c r="FM512" s="67"/>
      <c r="FN512" s="67"/>
      <c r="FO512" s="67"/>
      <c r="FP512" s="67"/>
      <c r="FQ512" s="67"/>
      <c r="FR512" s="67"/>
      <c r="FS512" s="67"/>
      <c r="FT512" s="67"/>
      <c r="FU512" s="67"/>
      <c r="FV512" s="67"/>
      <c r="FW512" s="67"/>
      <c r="FX512" s="67"/>
      <c r="FY512" s="110"/>
      <c r="FZ512" s="110"/>
      <c r="GA512" s="110"/>
      <c r="GB512" s="110"/>
      <c r="GC512" s="110"/>
      <c r="GD512" s="110"/>
      <c r="GE512" s="110"/>
      <c r="GF512" s="110"/>
      <c r="GG512" s="110"/>
      <c r="GH512" s="110"/>
      <c r="GI512" s="110"/>
      <c r="GJ512" s="110"/>
      <c r="GK512" s="110"/>
      <c r="GL512" s="110"/>
      <c r="GM512" s="110"/>
      <c r="GN512" s="110"/>
      <c r="GO512" s="110"/>
      <c r="GP512" s="110"/>
      <c r="GQ512" s="110"/>
      <c r="GR512" s="110"/>
      <c r="GS512" s="110"/>
      <c r="GT512" s="110"/>
      <c r="GU512" s="110"/>
      <c r="GV512" s="110"/>
      <c r="GW512" s="110"/>
      <c r="GX512" s="110"/>
      <c r="GY512" s="110"/>
      <c r="GZ512" s="110"/>
      <c r="HA512" s="110"/>
      <c r="HB512" s="110"/>
      <c r="HC512" s="110"/>
      <c r="HD512" s="110"/>
      <c r="HE512" s="110"/>
      <c r="HF512" s="110"/>
      <c r="HG512" s="110"/>
      <c r="HH512" s="110"/>
      <c r="HI512" s="110"/>
      <c r="HJ512" s="110"/>
      <c r="HK512" s="242"/>
      <c r="HL512" s="242"/>
      <c r="HM512" s="242"/>
      <c r="HN512" s="242"/>
      <c r="HO512" s="242"/>
      <c r="HP512" s="242"/>
      <c r="HQ512" s="242"/>
    </row>
    <row r="513" spans="1:225" x14ac:dyDescent="0.2">
      <c r="A513" s="241" t="s">
        <v>398</v>
      </c>
      <c r="B513" s="476" t="s">
        <v>1010</v>
      </c>
      <c r="C513" s="326" t="s">
        <v>870</v>
      </c>
      <c r="D513" s="279" t="s">
        <v>1011</v>
      </c>
      <c r="E513" s="228"/>
      <c r="F513" s="471">
        <v>260</v>
      </c>
      <c r="G513" s="495"/>
      <c r="H513" s="471">
        <v>6</v>
      </c>
      <c r="I513" s="471">
        <v>258</v>
      </c>
      <c r="J513" s="471">
        <v>707</v>
      </c>
      <c r="K513" s="471">
        <v>17</v>
      </c>
      <c r="L513" s="471">
        <v>10</v>
      </c>
      <c r="M513" s="471">
        <v>19</v>
      </c>
      <c r="N513" s="471">
        <v>5</v>
      </c>
      <c r="O513" s="471">
        <v>2</v>
      </c>
      <c r="P513" s="471">
        <v>9</v>
      </c>
      <c r="Q513" s="471">
        <v>10</v>
      </c>
      <c r="R513" s="471">
        <v>141</v>
      </c>
      <c r="S513" s="471">
        <v>237</v>
      </c>
      <c r="T513" s="471">
        <v>1</v>
      </c>
      <c r="U513" s="471">
        <v>5</v>
      </c>
      <c r="V513" s="471">
        <v>20</v>
      </c>
      <c r="W513" s="471">
        <v>33</v>
      </c>
      <c r="X513" s="471">
        <v>36</v>
      </c>
      <c r="Y513" s="471">
        <v>753</v>
      </c>
      <c r="Z513" s="471">
        <v>0</v>
      </c>
      <c r="AA513" s="471">
        <v>48</v>
      </c>
      <c r="AB513" s="496">
        <v>2577</v>
      </c>
      <c r="AC513" s="488">
        <v>1</v>
      </c>
      <c r="AD513" s="488">
        <v>1</v>
      </c>
      <c r="AE513" s="471">
        <v>2</v>
      </c>
      <c r="AF513" s="471">
        <v>0</v>
      </c>
      <c r="AG513" s="471">
        <v>0</v>
      </c>
      <c r="AH513" s="471">
        <v>2</v>
      </c>
      <c r="AI513" s="471">
        <v>1</v>
      </c>
      <c r="AJ513" s="471">
        <v>1</v>
      </c>
      <c r="AK513" s="471">
        <v>0</v>
      </c>
      <c r="AL513" s="471">
        <v>4</v>
      </c>
      <c r="AM513" s="496">
        <v>10</v>
      </c>
      <c r="AN513" s="471">
        <v>2</v>
      </c>
      <c r="AO513" s="471">
        <v>0</v>
      </c>
      <c r="AP513" s="471">
        <v>0</v>
      </c>
      <c r="AQ513" s="471">
        <v>2</v>
      </c>
      <c r="AR513" s="471">
        <v>1</v>
      </c>
      <c r="AS513" s="471">
        <v>1</v>
      </c>
      <c r="AT513" s="471">
        <v>0</v>
      </c>
      <c r="AU513" s="471">
        <v>4</v>
      </c>
      <c r="AV513" s="496">
        <v>10</v>
      </c>
      <c r="AW513" s="471">
        <v>146</v>
      </c>
      <c r="AX513" s="471">
        <v>37</v>
      </c>
      <c r="AY513" s="471">
        <v>21</v>
      </c>
      <c r="AZ513" s="471">
        <v>7</v>
      </c>
      <c r="BA513" s="471">
        <v>5</v>
      </c>
      <c r="BB513" s="471">
        <v>1</v>
      </c>
      <c r="BC513" s="471">
        <v>0</v>
      </c>
      <c r="BD513" s="471">
        <v>0</v>
      </c>
      <c r="BE513" s="496">
        <v>217</v>
      </c>
      <c r="BF513" s="471">
        <v>92</v>
      </c>
      <c r="BG513" s="471">
        <v>29</v>
      </c>
      <c r="BH513" s="471">
        <v>14</v>
      </c>
      <c r="BI513" s="471">
        <v>4</v>
      </c>
      <c r="BJ513" s="471">
        <v>2</v>
      </c>
      <c r="BK513" s="471">
        <v>0</v>
      </c>
      <c r="BL513" s="471">
        <v>0</v>
      </c>
      <c r="BM513" s="471">
        <v>0</v>
      </c>
      <c r="BN513" s="496">
        <v>141</v>
      </c>
      <c r="BO513" s="471">
        <v>148</v>
      </c>
      <c r="BP513" s="471">
        <v>37</v>
      </c>
      <c r="BQ513" s="471">
        <v>21</v>
      </c>
      <c r="BR513" s="471">
        <v>9</v>
      </c>
      <c r="BS513" s="471">
        <v>6</v>
      </c>
      <c r="BT513" s="471">
        <v>2</v>
      </c>
      <c r="BU513" s="471">
        <v>0</v>
      </c>
      <c r="BV513" s="471">
        <v>4</v>
      </c>
      <c r="BW513" s="496">
        <v>227</v>
      </c>
      <c r="BX513" s="471">
        <v>94</v>
      </c>
      <c r="BY513" s="471">
        <v>29</v>
      </c>
      <c r="BZ513" s="471">
        <v>14</v>
      </c>
      <c r="CA513" s="471">
        <v>6</v>
      </c>
      <c r="CB513" s="471">
        <v>3</v>
      </c>
      <c r="CC513" s="471">
        <v>1</v>
      </c>
      <c r="CD513" s="471">
        <v>0</v>
      </c>
      <c r="CE513" s="471">
        <v>4</v>
      </c>
      <c r="CF513" s="496">
        <v>151</v>
      </c>
      <c r="CG513" s="33"/>
      <c r="CH513" s="33"/>
      <c r="CI513" s="33"/>
      <c r="CJ513" s="110"/>
      <c r="CK513" s="110"/>
      <c r="CL513" s="110"/>
      <c r="CM513" s="110"/>
      <c r="CN513" s="110"/>
      <c r="CO513" s="67"/>
      <c r="CP513" s="67"/>
      <c r="CQ513" s="67"/>
      <c r="CR513" s="67"/>
      <c r="CS513" s="67"/>
      <c r="CT513" s="67"/>
      <c r="CU513" s="67"/>
      <c r="CV513" s="67"/>
      <c r="CW513" s="67"/>
      <c r="CX513" s="67"/>
      <c r="CY513" s="67"/>
      <c r="CZ513" s="67"/>
      <c r="DA513" s="67"/>
      <c r="DB513" s="67"/>
      <c r="DC513" s="67"/>
      <c r="DD513" s="67"/>
      <c r="DE513" s="67"/>
      <c r="DF513" s="67"/>
      <c r="DG513" s="67"/>
      <c r="DH513" s="67"/>
      <c r="DI513" s="67"/>
      <c r="DJ513" s="67"/>
      <c r="DK513" s="67"/>
      <c r="DL513" s="67"/>
      <c r="DM513" s="67"/>
      <c r="DN513" s="67"/>
      <c r="DO513" s="67"/>
      <c r="DP513" s="67"/>
      <c r="DQ513" s="67"/>
      <c r="DR513" s="67"/>
      <c r="DS513" s="67"/>
      <c r="DT513" s="67"/>
      <c r="DU513" s="67"/>
      <c r="DV513" s="67"/>
      <c r="DW513" s="67"/>
      <c r="DX513" s="67"/>
      <c r="DY513" s="67"/>
      <c r="DZ513" s="67"/>
      <c r="EA513" s="67"/>
      <c r="EB513" s="67"/>
      <c r="EC513" s="67"/>
      <c r="ED513" s="67"/>
      <c r="EE513" s="67"/>
      <c r="EF513" s="67"/>
      <c r="EG513" s="67"/>
      <c r="EH513" s="67"/>
      <c r="EI513" s="67"/>
      <c r="EJ513" s="67"/>
      <c r="EK513" s="67"/>
      <c r="EL513" s="67"/>
      <c r="EM513" s="67"/>
      <c r="EN513" s="67"/>
      <c r="EO513" s="67"/>
      <c r="EP513" s="67"/>
      <c r="EQ513" s="67"/>
      <c r="ER513" s="67"/>
      <c r="ES513" s="67"/>
      <c r="ET513" s="67"/>
      <c r="EU513" s="67"/>
      <c r="EV513" s="67"/>
      <c r="EW513" s="67"/>
      <c r="EX513" s="67"/>
      <c r="EY513" s="67"/>
      <c r="EZ513" s="67"/>
      <c r="FA513" s="67"/>
      <c r="FB513" s="67"/>
      <c r="FC513" s="67"/>
      <c r="FD513" s="67"/>
      <c r="FE513" s="67"/>
      <c r="FF513" s="67"/>
      <c r="FG513" s="67"/>
      <c r="FH513" s="67"/>
      <c r="FI513" s="67"/>
      <c r="FJ513" s="67"/>
      <c r="FK513" s="67"/>
      <c r="FL513" s="67"/>
      <c r="FM513" s="67"/>
      <c r="FN513" s="67"/>
      <c r="FO513" s="67"/>
      <c r="FP513" s="67"/>
      <c r="FQ513" s="67"/>
      <c r="FR513" s="67"/>
      <c r="FS513" s="67"/>
      <c r="FT513" s="67"/>
      <c r="FU513" s="67"/>
      <c r="FV513" s="67"/>
      <c r="FW513" s="67"/>
      <c r="FX513" s="67"/>
      <c r="FY513" s="110"/>
      <c r="FZ513" s="110"/>
      <c r="GA513" s="110"/>
      <c r="GB513" s="110"/>
      <c r="GC513" s="110"/>
      <c r="GD513" s="110"/>
      <c r="GE513" s="110"/>
      <c r="GF513" s="110"/>
      <c r="GG513" s="110"/>
      <c r="GH513" s="110"/>
      <c r="GI513" s="110"/>
      <c r="GJ513" s="110"/>
      <c r="GK513" s="110"/>
      <c r="GL513" s="110"/>
      <c r="GM513" s="110"/>
      <c r="GN513" s="110"/>
      <c r="GO513" s="110"/>
      <c r="GP513" s="110"/>
      <c r="GQ513" s="110"/>
      <c r="GR513" s="110"/>
      <c r="GS513" s="110"/>
      <c r="GT513" s="110"/>
      <c r="GU513" s="110"/>
      <c r="GV513" s="110"/>
      <c r="GW513" s="110"/>
      <c r="GX513" s="110"/>
      <c r="GY513" s="110"/>
      <c r="GZ513" s="110"/>
      <c r="HA513" s="110"/>
      <c r="HB513" s="110"/>
      <c r="HC513" s="110"/>
      <c r="HD513" s="110"/>
      <c r="HE513" s="110"/>
      <c r="HF513" s="110"/>
      <c r="HG513" s="110"/>
      <c r="HH513" s="110"/>
      <c r="HI513" s="110"/>
      <c r="HJ513" s="110"/>
      <c r="HK513" s="242"/>
      <c r="HL513" s="242"/>
      <c r="HM513" s="242"/>
      <c r="HN513" s="242"/>
      <c r="HO513" s="242"/>
      <c r="HP513" s="242"/>
      <c r="HQ513" s="242"/>
    </row>
    <row r="514" spans="1:225" x14ac:dyDescent="0.2">
      <c r="A514" s="241" t="s">
        <v>399</v>
      </c>
      <c r="B514" s="476" t="s">
        <v>1012</v>
      </c>
      <c r="C514" s="326" t="s">
        <v>626</v>
      </c>
      <c r="D514" s="279" t="s">
        <v>400</v>
      </c>
      <c r="E514" s="228"/>
      <c r="F514" s="471">
        <v>73</v>
      </c>
      <c r="G514" s="495"/>
      <c r="H514" s="471">
        <v>9</v>
      </c>
      <c r="I514" s="471">
        <v>75</v>
      </c>
      <c r="J514" s="471">
        <v>248</v>
      </c>
      <c r="K514" s="471">
        <v>4</v>
      </c>
      <c r="L514" s="471">
        <v>0</v>
      </c>
      <c r="M514" s="471">
        <v>7</v>
      </c>
      <c r="N514" s="471">
        <v>4</v>
      </c>
      <c r="O514" s="471">
        <v>0</v>
      </c>
      <c r="P514" s="471">
        <v>5</v>
      </c>
      <c r="Q514" s="471">
        <v>32</v>
      </c>
      <c r="R514" s="471">
        <v>2058</v>
      </c>
      <c r="S514" s="471">
        <v>0</v>
      </c>
      <c r="T514" s="471">
        <v>2</v>
      </c>
      <c r="U514" s="471">
        <v>0</v>
      </c>
      <c r="V514" s="471">
        <v>42</v>
      </c>
      <c r="W514" s="471">
        <v>17</v>
      </c>
      <c r="X514" s="471">
        <v>12</v>
      </c>
      <c r="Y514" s="471">
        <v>120</v>
      </c>
      <c r="Z514" s="471">
        <v>2</v>
      </c>
      <c r="AA514" s="471">
        <v>8</v>
      </c>
      <c r="AB514" s="496">
        <v>2718</v>
      </c>
      <c r="AC514" s="488">
        <v>1</v>
      </c>
      <c r="AD514" s="488">
        <v>1</v>
      </c>
      <c r="AE514" s="471">
        <v>22</v>
      </c>
      <c r="AF514" s="471">
        <v>0</v>
      </c>
      <c r="AG514" s="471">
        <v>0</v>
      </c>
      <c r="AH514" s="471">
        <v>0</v>
      </c>
      <c r="AI514" s="471">
        <v>0</v>
      </c>
      <c r="AJ514" s="471">
        <v>0</v>
      </c>
      <c r="AK514" s="471">
        <v>0</v>
      </c>
      <c r="AL514" s="471">
        <v>10</v>
      </c>
      <c r="AM514" s="496">
        <v>32</v>
      </c>
      <c r="AN514" s="471">
        <v>22</v>
      </c>
      <c r="AO514" s="471">
        <v>0</v>
      </c>
      <c r="AP514" s="471">
        <v>0</v>
      </c>
      <c r="AQ514" s="471">
        <v>0</v>
      </c>
      <c r="AR514" s="471">
        <v>0</v>
      </c>
      <c r="AS514" s="471">
        <v>0</v>
      </c>
      <c r="AT514" s="471">
        <v>0</v>
      </c>
      <c r="AU514" s="471">
        <v>10</v>
      </c>
      <c r="AV514" s="496">
        <v>32</v>
      </c>
      <c r="AW514" s="471">
        <v>1046</v>
      </c>
      <c r="AX514" s="471">
        <v>1203</v>
      </c>
      <c r="AY514" s="471">
        <v>436</v>
      </c>
      <c r="AZ514" s="471">
        <v>245</v>
      </c>
      <c r="BA514" s="471">
        <v>112</v>
      </c>
      <c r="BB514" s="471">
        <v>23</v>
      </c>
      <c r="BC514" s="471">
        <v>2</v>
      </c>
      <c r="BD514" s="471">
        <v>0</v>
      </c>
      <c r="BE514" s="496">
        <v>3067</v>
      </c>
      <c r="BF514" s="471">
        <v>756</v>
      </c>
      <c r="BG514" s="471">
        <v>755</v>
      </c>
      <c r="BH514" s="471">
        <v>299</v>
      </c>
      <c r="BI514" s="471">
        <v>176</v>
      </c>
      <c r="BJ514" s="471">
        <v>55</v>
      </c>
      <c r="BK514" s="471">
        <v>16</v>
      </c>
      <c r="BL514" s="471">
        <v>1</v>
      </c>
      <c r="BM514" s="471">
        <v>0</v>
      </c>
      <c r="BN514" s="496">
        <v>2058</v>
      </c>
      <c r="BO514" s="471">
        <v>1068</v>
      </c>
      <c r="BP514" s="471">
        <v>1203</v>
      </c>
      <c r="BQ514" s="471">
        <v>436</v>
      </c>
      <c r="BR514" s="471">
        <v>245</v>
      </c>
      <c r="BS514" s="471">
        <v>112</v>
      </c>
      <c r="BT514" s="471">
        <v>23</v>
      </c>
      <c r="BU514" s="471">
        <v>2</v>
      </c>
      <c r="BV514" s="471">
        <v>10</v>
      </c>
      <c r="BW514" s="496">
        <v>3099</v>
      </c>
      <c r="BX514" s="471">
        <v>778</v>
      </c>
      <c r="BY514" s="471">
        <v>755</v>
      </c>
      <c r="BZ514" s="471">
        <v>299</v>
      </c>
      <c r="CA514" s="471">
        <v>176</v>
      </c>
      <c r="CB514" s="471">
        <v>55</v>
      </c>
      <c r="CC514" s="471">
        <v>16</v>
      </c>
      <c r="CD514" s="471">
        <v>1</v>
      </c>
      <c r="CE514" s="471">
        <v>10</v>
      </c>
      <c r="CF514" s="496">
        <v>2090</v>
      </c>
      <c r="CG514" s="33"/>
      <c r="CH514" s="33"/>
      <c r="CI514" s="33"/>
      <c r="CJ514" s="110"/>
      <c r="CK514" s="110"/>
      <c r="CL514" s="110"/>
      <c r="CM514" s="110"/>
      <c r="CN514" s="110"/>
      <c r="CO514" s="67"/>
      <c r="CP514" s="67"/>
      <c r="CQ514" s="67"/>
      <c r="CR514" s="67"/>
      <c r="CS514" s="67"/>
      <c r="CT514" s="67"/>
      <c r="CU514" s="67"/>
      <c r="CV514" s="67"/>
      <c r="CW514" s="67"/>
      <c r="CX514" s="67"/>
      <c r="CY514" s="67"/>
      <c r="CZ514" s="67"/>
      <c r="DA514" s="67"/>
      <c r="DB514" s="67"/>
      <c r="DC514" s="67"/>
      <c r="DD514" s="67"/>
      <c r="DE514" s="67"/>
      <c r="DF514" s="67"/>
      <c r="DG514" s="67"/>
      <c r="DH514" s="67"/>
      <c r="DI514" s="67"/>
      <c r="DJ514" s="67"/>
      <c r="DK514" s="67"/>
      <c r="DL514" s="67"/>
      <c r="DM514" s="67"/>
      <c r="DN514" s="67"/>
      <c r="DO514" s="67"/>
      <c r="DP514" s="67"/>
      <c r="DQ514" s="67"/>
      <c r="DR514" s="67"/>
      <c r="DS514" s="67"/>
      <c r="DT514" s="67"/>
      <c r="DU514" s="67"/>
      <c r="DV514" s="67"/>
      <c r="DW514" s="67"/>
      <c r="DX514" s="67"/>
      <c r="DY514" s="67"/>
      <c r="DZ514" s="67"/>
      <c r="EA514" s="67"/>
      <c r="EB514" s="67"/>
      <c r="EC514" s="67"/>
      <c r="ED514" s="67"/>
      <c r="EE514" s="67"/>
      <c r="EF514" s="67"/>
      <c r="EG514" s="67"/>
      <c r="EH514" s="67"/>
      <c r="EI514" s="67"/>
      <c r="EJ514" s="67"/>
      <c r="EK514" s="67"/>
      <c r="EL514" s="67"/>
      <c r="EM514" s="67"/>
      <c r="EN514" s="67"/>
      <c r="EO514" s="67"/>
      <c r="EP514" s="67"/>
      <c r="EQ514" s="67"/>
      <c r="ER514" s="67"/>
      <c r="ES514" s="67"/>
      <c r="ET514" s="67"/>
      <c r="EU514" s="67"/>
      <c r="EV514" s="67"/>
      <c r="EW514" s="67"/>
      <c r="EX514" s="67"/>
      <c r="EY514" s="67"/>
      <c r="EZ514" s="67"/>
      <c r="FA514" s="67"/>
      <c r="FB514" s="67"/>
      <c r="FC514" s="67"/>
      <c r="FD514" s="67"/>
      <c r="FE514" s="67"/>
      <c r="FF514" s="67"/>
      <c r="FG514" s="67"/>
      <c r="FH514" s="67"/>
      <c r="FI514" s="67"/>
      <c r="FJ514" s="67"/>
      <c r="FK514" s="67"/>
      <c r="FL514" s="67"/>
      <c r="FM514" s="67"/>
      <c r="FN514" s="67"/>
      <c r="FO514" s="67"/>
      <c r="FP514" s="67"/>
      <c r="FQ514" s="67"/>
      <c r="FR514" s="67"/>
      <c r="FS514" s="67"/>
      <c r="FT514" s="67"/>
      <c r="FU514" s="67"/>
      <c r="FV514" s="67"/>
      <c r="FW514" s="67"/>
      <c r="FX514" s="67"/>
      <c r="FY514" s="110"/>
      <c r="FZ514" s="110"/>
      <c r="GA514" s="110"/>
      <c r="GB514" s="110"/>
      <c r="GC514" s="110"/>
      <c r="GD514" s="110"/>
      <c r="GE514" s="110"/>
      <c r="GF514" s="110"/>
      <c r="GG514" s="110"/>
      <c r="GH514" s="110"/>
      <c r="GI514" s="110"/>
      <c r="GJ514" s="110"/>
      <c r="GK514" s="110"/>
      <c r="GL514" s="110"/>
      <c r="GM514" s="110"/>
      <c r="GN514" s="110"/>
      <c r="GO514" s="110"/>
      <c r="GP514" s="110"/>
      <c r="GQ514" s="110"/>
      <c r="GR514" s="110"/>
      <c r="GS514" s="110"/>
      <c r="GT514" s="110"/>
      <c r="GU514" s="110"/>
      <c r="GV514" s="110"/>
      <c r="GW514" s="110"/>
      <c r="GX514" s="110"/>
      <c r="GY514" s="110"/>
      <c r="GZ514" s="110"/>
      <c r="HA514" s="110"/>
      <c r="HB514" s="110"/>
      <c r="HC514" s="110"/>
      <c r="HD514" s="110"/>
      <c r="HE514" s="110"/>
      <c r="HF514" s="110"/>
      <c r="HG514" s="110"/>
      <c r="HH514" s="110"/>
      <c r="HI514" s="110"/>
      <c r="HJ514" s="110"/>
      <c r="HK514" s="242"/>
      <c r="HL514" s="242"/>
      <c r="HM514" s="242"/>
      <c r="HN514" s="242"/>
      <c r="HO514" s="242"/>
      <c r="HP514" s="242"/>
      <c r="HQ514" s="242"/>
    </row>
    <row r="515" spans="1:225" x14ac:dyDescent="0.2">
      <c r="A515" s="241" t="s">
        <v>401</v>
      </c>
      <c r="B515" s="476" t="s">
        <v>1013</v>
      </c>
      <c r="C515" s="326" t="s">
        <v>786</v>
      </c>
      <c r="D515" s="279" t="s">
        <v>1014</v>
      </c>
      <c r="E515" s="228"/>
      <c r="F515" s="471">
        <v>189</v>
      </c>
      <c r="G515" s="495"/>
      <c r="H515" s="471">
        <v>23</v>
      </c>
      <c r="I515" s="471">
        <v>139</v>
      </c>
      <c r="J515" s="471">
        <v>458</v>
      </c>
      <c r="K515" s="471">
        <v>34</v>
      </c>
      <c r="L515" s="471">
        <v>12</v>
      </c>
      <c r="M515" s="471">
        <v>7</v>
      </c>
      <c r="N515" s="471">
        <v>6</v>
      </c>
      <c r="O515" s="471">
        <v>3</v>
      </c>
      <c r="P515" s="471">
        <v>14</v>
      </c>
      <c r="Q515" s="471">
        <v>2236</v>
      </c>
      <c r="R515" s="471">
        <v>13186</v>
      </c>
      <c r="S515" s="471">
        <v>0</v>
      </c>
      <c r="T515" s="471">
        <v>0</v>
      </c>
      <c r="U515" s="471">
        <v>3</v>
      </c>
      <c r="V515" s="471">
        <v>3</v>
      </c>
      <c r="W515" s="471">
        <v>90</v>
      </c>
      <c r="X515" s="471">
        <v>8</v>
      </c>
      <c r="Y515" s="471">
        <v>884</v>
      </c>
      <c r="Z515" s="471">
        <v>1</v>
      </c>
      <c r="AA515" s="471">
        <v>10</v>
      </c>
      <c r="AB515" s="496">
        <v>17306</v>
      </c>
      <c r="AC515" s="488">
        <v>1</v>
      </c>
      <c r="AD515" s="488">
        <v>1</v>
      </c>
      <c r="AE515" s="471">
        <v>1015</v>
      </c>
      <c r="AF515" s="471">
        <v>275</v>
      </c>
      <c r="AG515" s="471">
        <v>747</v>
      </c>
      <c r="AH515" s="471">
        <v>134</v>
      </c>
      <c r="AI515" s="471">
        <v>46</v>
      </c>
      <c r="AJ515" s="471">
        <v>0</v>
      </c>
      <c r="AK515" s="471">
        <v>4</v>
      </c>
      <c r="AL515" s="471">
        <v>15</v>
      </c>
      <c r="AM515" s="496">
        <v>2236</v>
      </c>
      <c r="AN515" s="471">
        <v>1015</v>
      </c>
      <c r="AO515" s="471">
        <v>275</v>
      </c>
      <c r="AP515" s="471">
        <v>747</v>
      </c>
      <c r="AQ515" s="471">
        <v>134</v>
      </c>
      <c r="AR515" s="471">
        <v>46</v>
      </c>
      <c r="AS515" s="471">
        <v>0</v>
      </c>
      <c r="AT515" s="471">
        <v>4</v>
      </c>
      <c r="AU515" s="471">
        <v>15</v>
      </c>
      <c r="AV515" s="496">
        <v>2236</v>
      </c>
      <c r="AW515" s="471">
        <v>6016</v>
      </c>
      <c r="AX515" s="471">
        <v>5236</v>
      </c>
      <c r="AY515" s="471">
        <v>1923</v>
      </c>
      <c r="AZ515" s="471">
        <v>1082</v>
      </c>
      <c r="BA515" s="471">
        <v>174</v>
      </c>
      <c r="BB515" s="471">
        <v>34</v>
      </c>
      <c r="BC515" s="471">
        <v>10</v>
      </c>
      <c r="BD515" s="471">
        <v>2</v>
      </c>
      <c r="BE515" s="496">
        <v>14477</v>
      </c>
      <c r="BF515" s="471">
        <v>5511</v>
      </c>
      <c r="BG515" s="471">
        <v>4920</v>
      </c>
      <c r="BH515" s="471">
        <v>1688</v>
      </c>
      <c r="BI515" s="471">
        <v>866</v>
      </c>
      <c r="BJ515" s="471">
        <v>159</v>
      </c>
      <c r="BK515" s="471">
        <v>31</v>
      </c>
      <c r="BL515" s="471">
        <v>9</v>
      </c>
      <c r="BM515" s="471">
        <v>2</v>
      </c>
      <c r="BN515" s="496">
        <v>13186</v>
      </c>
      <c r="BO515" s="471">
        <v>7031</v>
      </c>
      <c r="BP515" s="471">
        <v>5511</v>
      </c>
      <c r="BQ515" s="471">
        <v>2670</v>
      </c>
      <c r="BR515" s="471">
        <v>1216</v>
      </c>
      <c r="BS515" s="471">
        <v>220</v>
      </c>
      <c r="BT515" s="471">
        <v>34</v>
      </c>
      <c r="BU515" s="471">
        <v>14</v>
      </c>
      <c r="BV515" s="471">
        <v>17</v>
      </c>
      <c r="BW515" s="496">
        <v>16713</v>
      </c>
      <c r="BX515" s="471">
        <v>6526</v>
      </c>
      <c r="BY515" s="471">
        <v>5195</v>
      </c>
      <c r="BZ515" s="471">
        <v>2435</v>
      </c>
      <c r="CA515" s="471">
        <v>1000</v>
      </c>
      <c r="CB515" s="471">
        <v>205</v>
      </c>
      <c r="CC515" s="471">
        <v>31</v>
      </c>
      <c r="CD515" s="471">
        <v>13</v>
      </c>
      <c r="CE515" s="471">
        <v>17</v>
      </c>
      <c r="CF515" s="496">
        <v>15422</v>
      </c>
      <c r="CG515" s="33"/>
      <c r="CH515" s="33"/>
      <c r="CI515" s="33"/>
      <c r="CJ515" s="110"/>
      <c r="CK515" s="110"/>
      <c r="CL515" s="110"/>
      <c r="CM515" s="110"/>
      <c r="CN515" s="110"/>
      <c r="CO515" s="67"/>
      <c r="CP515" s="67"/>
      <c r="CQ515" s="67"/>
      <c r="CR515" s="67"/>
      <c r="CS515" s="67"/>
      <c r="CT515" s="67"/>
      <c r="CU515" s="67"/>
      <c r="CV515" s="67"/>
      <c r="CW515" s="67"/>
      <c r="CX515" s="67"/>
      <c r="CY515" s="67"/>
      <c r="CZ515" s="67"/>
      <c r="DA515" s="67"/>
      <c r="DB515" s="67"/>
      <c r="DC515" s="67"/>
      <c r="DD515" s="67"/>
      <c r="DE515" s="67"/>
      <c r="DF515" s="67"/>
      <c r="DG515" s="67"/>
      <c r="DH515" s="67"/>
      <c r="DI515" s="67"/>
      <c r="DJ515" s="67"/>
      <c r="DK515" s="67"/>
      <c r="DL515" s="67"/>
      <c r="DM515" s="67"/>
      <c r="DN515" s="67"/>
      <c r="DO515" s="67"/>
      <c r="DP515" s="67"/>
      <c r="DQ515" s="67"/>
      <c r="DR515" s="67"/>
      <c r="DS515" s="67"/>
      <c r="DT515" s="67"/>
      <c r="DU515" s="67"/>
      <c r="DV515" s="67"/>
      <c r="DW515" s="67"/>
      <c r="DX515" s="67"/>
      <c r="DY515" s="67"/>
      <c r="DZ515" s="67"/>
      <c r="EA515" s="67"/>
      <c r="EB515" s="67"/>
      <c r="EC515" s="67"/>
      <c r="ED515" s="67"/>
      <c r="EE515" s="67"/>
      <c r="EF515" s="67"/>
      <c r="EG515" s="67"/>
      <c r="EH515" s="67"/>
      <c r="EI515" s="67"/>
      <c r="EJ515" s="67"/>
      <c r="EK515" s="67"/>
      <c r="EL515" s="67"/>
      <c r="EM515" s="67"/>
      <c r="EN515" s="67"/>
      <c r="EO515" s="67"/>
      <c r="EP515" s="67"/>
      <c r="EQ515" s="67"/>
      <c r="ER515" s="67"/>
      <c r="ES515" s="67"/>
      <c r="ET515" s="67"/>
      <c r="EU515" s="67"/>
      <c r="EV515" s="67"/>
      <c r="EW515" s="67"/>
      <c r="EX515" s="67"/>
      <c r="EY515" s="67"/>
      <c r="EZ515" s="67"/>
      <c r="FA515" s="67"/>
      <c r="FB515" s="67"/>
      <c r="FC515" s="67"/>
      <c r="FD515" s="67"/>
      <c r="FE515" s="67"/>
      <c r="FF515" s="67"/>
      <c r="FG515" s="67"/>
      <c r="FH515" s="67"/>
      <c r="FI515" s="67"/>
      <c r="FJ515" s="67"/>
      <c r="FK515" s="67"/>
      <c r="FL515" s="67"/>
      <c r="FM515" s="67"/>
      <c r="FN515" s="67"/>
      <c r="FO515" s="67"/>
      <c r="FP515" s="67"/>
      <c r="FQ515" s="67"/>
      <c r="FR515" s="67"/>
      <c r="FS515" s="67"/>
      <c r="FT515" s="67"/>
      <c r="FU515" s="67"/>
      <c r="FV515" s="67"/>
      <c r="FW515" s="67"/>
      <c r="FX515" s="67"/>
      <c r="FY515" s="110"/>
      <c r="FZ515" s="110"/>
      <c r="GA515" s="110"/>
      <c r="GB515" s="110"/>
      <c r="GC515" s="110"/>
      <c r="GD515" s="110"/>
      <c r="GE515" s="110"/>
      <c r="GF515" s="110"/>
      <c r="GG515" s="110"/>
      <c r="GH515" s="110"/>
      <c r="GI515" s="110"/>
      <c r="GJ515" s="110"/>
      <c r="GK515" s="110"/>
      <c r="GL515" s="110"/>
      <c r="GM515" s="110"/>
      <c r="GN515" s="110"/>
      <c r="GO515" s="110"/>
      <c r="GP515" s="110"/>
      <c r="GQ515" s="110"/>
      <c r="GR515" s="110"/>
      <c r="GS515" s="110"/>
      <c r="GT515" s="110"/>
      <c r="GU515" s="110"/>
      <c r="GV515" s="110"/>
      <c r="GW515" s="110"/>
      <c r="GX515" s="110"/>
      <c r="GY515" s="110"/>
      <c r="GZ515" s="110"/>
      <c r="HA515" s="110"/>
      <c r="HB515" s="110"/>
      <c r="HC515" s="110"/>
      <c r="HD515" s="110"/>
      <c r="HE515" s="110"/>
      <c r="HF515" s="110"/>
      <c r="HG515" s="110"/>
      <c r="HH515" s="110"/>
      <c r="HI515" s="110"/>
      <c r="HJ515" s="110"/>
      <c r="HK515" s="242"/>
      <c r="HL515" s="242"/>
      <c r="HM515" s="242"/>
      <c r="HN515" s="242"/>
      <c r="HO515" s="242"/>
      <c r="HP515" s="242"/>
      <c r="HQ515" s="242"/>
    </row>
    <row r="516" spans="1:225" x14ac:dyDescent="0.2">
      <c r="A516" s="241" t="s">
        <v>402</v>
      </c>
      <c r="B516" s="476" t="s">
        <v>1015</v>
      </c>
      <c r="C516" s="326" t="s">
        <v>807</v>
      </c>
      <c r="D516" s="279" t="s">
        <v>403</v>
      </c>
      <c r="E516" s="228"/>
      <c r="F516" s="471">
        <v>42</v>
      </c>
      <c r="G516" s="495"/>
      <c r="H516" s="471">
        <v>3</v>
      </c>
      <c r="I516" s="471">
        <v>77</v>
      </c>
      <c r="J516" s="471">
        <v>257</v>
      </c>
      <c r="K516" s="471">
        <v>1</v>
      </c>
      <c r="L516" s="471">
        <v>0</v>
      </c>
      <c r="M516" s="471">
        <v>4</v>
      </c>
      <c r="N516" s="471">
        <v>4</v>
      </c>
      <c r="O516" s="471">
        <v>3</v>
      </c>
      <c r="P516" s="471">
        <v>13</v>
      </c>
      <c r="Q516" s="471">
        <v>0</v>
      </c>
      <c r="R516" s="471">
        <v>124</v>
      </c>
      <c r="S516" s="471">
        <v>35</v>
      </c>
      <c r="T516" s="471">
        <v>0</v>
      </c>
      <c r="U516" s="471">
        <v>3</v>
      </c>
      <c r="V516" s="471">
        <v>26</v>
      </c>
      <c r="W516" s="471">
        <v>13</v>
      </c>
      <c r="X516" s="471">
        <v>8</v>
      </c>
      <c r="Y516" s="471">
        <v>253</v>
      </c>
      <c r="Z516" s="471">
        <v>0</v>
      </c>
      <c r="AA516" s="471">
        <v>8</v>
      </c>
      <c r="AB516" s="496">
        <v>874</v>
      </c>
      <c r="AC516" s="488">
        <v>2</v>
      </c>
      <c r="AD516" s="488">
        <v>1</v>
      </c>
      <c r="AE516" s="471">
        <v>0</v>
      </c>
      <c r="AF516" s="471">
        <v>0</v>
      </c>
      <c r="AG516" s="471">
        <v>0</v>
      </c>
      <c r="AH516" s="471">
        <v>0</v>
      </c>
      <c r="AI516" s="471">
        <v>0</v>
      </c>
      <c r="AJ516" s="471">
        <v>0</v>
      </c>
      <c r="AK516" s="471">
        <v>0</v>
      </c>
      <c r="AL516" s="471">
        <v>0</v>
      </c>
      <c r="AM516" s="496">
        <v>0</v>
      </c>
      <c r="AN516" s="471">
        <v>0</v>
      </c>
      <c r="AO516" s="471">
        <v>0</v>
      </c>
      <c r="AP516" s="471">
        <v>0</v>
      </c>
      <c r="AQ516" s="471">
        <v>0</v>
      </c>
      <c r="AR516" s="471">
        <v>0</v>
      </c>
      <c r="AS516" s="471">
        <v>0</v>
      </c>
      <c r="AT516" s="471">
        <v>0</v>
      </c>
      <c r="AU516" s="471">
        <v>0</v>
      </c>
      <c r="AV516" s="496">
        <v>0</v>
      </c>
      <c r="AW516" s="471">
        <v>84</v>
      </c>
      <c r="AX516" s="471">
        <v>41</v>
      </c>
      <c r="AY516" s="471">
        <v>15</v>
      </c>
      <c r="AZ516" s="471">
        <v>4</v>
      </c>
      <c r="BA516" s="471">
        <v>0</v>
      </c>
      <c r="BB516" s="471">
        <v>0</v>
      </c>
      <c r="BC516" s="471">
        <v>0</v>
      </c>
      <c r="BD516" s="471">
        <v>0</v>
      </c>
      <c r="BE516" s="496">
        <v>144</v>
      </c>
      <c r="BF516" s="471">
        <v>68</v>
      </c>
      <c r="BG516" s="471">
        <v>37</v>
      </c>
      <c r="BH516" s="471">
        <v>15</v>
      </c>
      <c r="BI516" s="471">
        <v>4</v>
      </c>
      <c r="BJ516" s="471">
        <v>0</v>
      </c>
      <c r="BK516" s="471">
        <v>0</v>
      </c>
      <c r="BL516" s="471">
        <v>0</v>
      </c>
      <c r="BM516" s="471">
        <v>0</v>
      </c>
      <c r="BN516" s="496">
        <v>124</v>
      </c>
      <c r="BO516" s="471">
        <v>84</v>
      </c>
      <c r="BP516" s="471">
        <v>41</v>
      </c>
      <c r="BQ516" s="471">
        <v>15</v>
      </c>
      <c r="BR516" s="471">
        <v>4</v>
      </c>
      <c r="BS516" s="471">
        <v>0</v>
      </c>
      <c r="BT516" s="471">
        <v>0</v>
      </c>
      <c r="BU516" s="471">
        <v>0</v>
      </c>
      <c r="BV516" s="471">
        <v>0</v>
      </c>
      <c r="BW516" s="496">
        <v>144</v>
      </c>
      <c r="BX516" s="471">
        <v>68</v>
      </c>
      <c r="BY516" s="471">
        <v>37</v>
      </c>
      <c r="BZ516" s="471">
        <v>15</v>
      </c>
      <c r="CA516" s="471">
        <v>4</v>
      </c>
      <c r="CB516" s="471">
        <v>0</v>
      </c>
      <c r="CC516" s="471">
        <v>0</v>
      </c>
      <c r="CD516" s="471">
        <v>0</v>
      </c>
      <c r="CE516" s="471">
        <v>0</v>
      </c>
      <c r="CF516" s="496">
        <v>124</v>
      </c>
      <c r="CG516" s="33"/>
      <c r="CH516" s="33"/>
      <c r="CI516" s="33"/>
      <c r="CJ516" s="110"/>
      <c r="CK516" s="110"/>
      <c r="CL516" s="110"/>
      <c r="CM516" s="110"/>
      <c r="CN516" s="110"/>
      <c r="CO516" s="67"/>
      <c r="CP516" s="67"/>
      <c r="CQ516" s="67"/>
      <c r="CR516" s="67"/>
      <c r="CS516" s="67"/>
      <c r="CT516" s="67"/>
      <c r="CU516" s="67"/>
      <c r="CV516" s="67"/>
      <c r="CW516" s="67"/>
      <c r="CX516" s="67"/>
      <c r="CY516" s="67"/>
      <c r="CZ516" s="67"/>
      <c r="DA516" s="67"/>
      <c r="DB516" s="67"/>
      <c r="DC516" s="67"/>
      <c r="DD516" s="67"/>
      <c r="DE516" s="67"/>
      <c r="DF516" s="67"/>
      <c r="DG516" s="67"/>
      <c r="DH516" s="67"/>
      <c r="DI516" s="67"/>
      <c r="DJ516" s="67"/>
      <c r="DK516" s="67"/>
      <c r="DL516" s="67"/>
      <c r="DM516" s="67"/>
      <c r="DN516" s="67"/>
      <c r="DO516" s="67"/>
      <c r="DP516" s="67"/>
      <c r="DQ516" s="67"/>
      <c r="DR516" s="67"/>
      <c r="DS516" s="67"/>
      <c r="DT516" s="67"/>
      <c r="DU516" s="67"/>
      <c r="DV516" s="67"/>
      <c r="DW516" s="67"/>
      <c r="DX516" s="67"/>
      <c r="DY516" s="67"/>
      <c r="DZ516" s="67"/>
      <c r="EA516" s="67"/>
      <c r="EB516" s="67"/>
      <c r="EC516" s="67"/>
      <c r="ED516" s="67"/>
      <c r="EE516" s="67"/>
      <c r="EF516" s="67"/>
      <c r="EG516" s="67"/>
      <c r="EH516" s="67"/>
      <c r="EI516" s="67"/>
      <c r="EJ516" s="67"/>
      <c r="EK516" s="67"/>
      <c r="EL516" s="67"/>
      <c r="EM516" s="67"/>
      <c r="EN516" s="67"/>
      <c r="EO516" s="67"/>
      <c r="EP516" s="67"/>
      <c r="EQ516" s="67"/>
      <c r="ER516" s="67"/>
      <c r="ES516" s="67"/>
      <c r="ET516" s="67"/>
      <c r="EU516" s="67"/>
      <c r="EV516" s="67"/>
      <c r="EW516" s="67"/>
      <c r="EX516" s="67"/>
      <c r="EY516" s="67"/>
      <c r="EZ516" s="67"/>
      <c r="FA516" s="67"/>
      <c r="FB516" s="67"/>
      <c r="FC516" s="67"/>
      <c r="FD516" s="67"/>
      <c r="FE516" s="67"/>
      <c r="FF516" s="67"/>
      <c r="FG516" s="67"/>
      <c r="FH516" s="67"/>
      <c r="FI516" s="67"/>
      <c r="FJ516" s="67"/>
      <c r="FK516" s="67"/>
      <c r="FL516" s="67"/>
      <c r="FM516" s="67"/>
      <c r="FN516" s="67"/>
      <c r="FO516" s="67"/>
      <c r="FP516" s="67"/>
      <c r="FQ516" s="67"/>
      <c r="FR516" s="67"/>
      <c r="FS516" s="67"/>
      <c r="FT516" s="67"/>
      <c r="FU516" s="67"/>
      <c r="FV516" s="67"/>
      <c r="FW516" s="67"/>
      <c r="FX516" s="67"/>
      <c r="FY516" s="110"/>
      <c r="FZ516" s="110"/>
      <c r="GA516" s="110"/>
      <c r="GB516" s="110"/>
      <c r="GC516" s="110"/>
      <c r="GD516" s="110"/>
      <c r="GE516" s="110"/>
      <c r="GF516" s="110"/>
      <c r="GG516" s="110"/>
      <c r="GH516" s="110"/>
      <c r="GI516" s="110"/>
      <c r="GJ516" s="110"/>
      <c r="GK516" s="110"/>
      <c r="GL516" s="110"/>
      <c r="GM516" s="110"/>
      <c r="GN516" s="110"/>
      <c r="GO516" s="110"/>
      <c r="GP516" s="110"/>
      <c r="GQ516" s="110"/>
      <c r="GR516" s="110"/>
      <c r="GS516" s="110"/>
      <c r="GT516" s="110"/>
      <c r="GU516" s="110"/>
      <c r="GV516" s="110"/>
      <c r="GW516" s="110"/>
      <c r="GX516" s="110"/>
      <c r="GY516" s="110"/>
      <c r="GZ516" s="110"/>
      <c r="HA516" s="110"/>
      <c r="HB516" s="110"/>
      <c r="HC516" s="110"/>
      <c r="HD516" s="110"/>
      <c r="HE516" s="110"/>
      <c r="HF516" s="110"/>
      <c r="HG516" s="110"/>
      <c r="HH516" s="110"/>
      <c r="HI516" s="110"/>
      <c r="HJ516" s="110"/>
      <c r="HK516" s="242"/>
      <c r="HL516" s="242"/>
      <c r="HM516" s="242"/>
      <c r="HN516" s="242"/>
      <c r="HO516" s="242"/>
      <c r="HP516" s="242"/>
      <c r="HQ516" s="242"/>
    </row>
    <row r="517" spans="1:225" x14ac:dyDescent="0.2">
      <c r="A517" s="241" t="s">
        <v>404</v>
      </c>
      <c r="B517" s="476" t="s">
        <v>1016</v>
      </c>
      <c r="C517" s="326" t="s">
        <v>786</v>
      </c>
      <c r="D517" s="279" t="s">
        <v>405</v>
      </c>
      <c r="E517" s="228"/>
      <c r="F517" s="471">
        <v>3</v>
      </c>
      <c r="G517" s="495"/>
      <c r="H517" s="471">
        <v>1</v>
      </c>
      <c r="I517" s="471">
        <v>58</v>
      </c>
      <c r="J517" s="471">
        <v>193</v>
      </c>
      <c r="K517" s="471">
        <v>4</v>
      </c>
      <c r="L517" s="471">
        <v>0</v>
      </c>
      <c r="M517" s="471">
        <v>3</v>
      </c>
      <c r="N517" s="471">
        <v>0</v>
      </c>
      <c r="O517" s="471">
        <v>0</v>
      </c>
      <c r="P517" s="471">
        <v>0</v>
      </c>
      <c r="Q517" s="471">
        <v>93</v>
      </c>
      <c r="R517" s="471">
        <v>54</v>
      </c>
      <c r="S517" s="471">
        <v>2</v>
      </c>
      <c r="T517" s="471">
        <v>1</v>
      </c>
      <c r="U517" s="471">
        <v>0</v>
      </c>
      <c r="V517" s="471">
        <v>0</v>
      </c>
      <c r="W517" s="471">
        <v>7</v>
      </c>
      <c r="X517" s="471">
        <v>5</v>
      </c>
      <c r="Y517" s="471">
        <v>104</v>
      </c>
      <c r="Z517" s="471">
        <v>0</v>
      </c>
      <c r="AA517" s="471">
        <v>4</v>
      </c>
      <c r="AB517" s="496">
        <v>532</v>
      </c>
      <c r="AC517" s="488">
        <v>2</v>
      </c>
      <c r="AD517" s="488">
        <v>2</v>
      </c>
      <c r="AE517" s="471">
        <v>0</v>
      </c>
      <c r="AF517" s="471">
        <v>0</v>
      </c>
      <c r="AG517" s="471">
        <v>0</v>
      </c>
      <c r="AH517" s="471">
        <v>0</v>
      </c>
      <c r="AI517" s="471">
        <v>0</v>
      </c>
      <c r="AJ517" s="471">
        <v>0</v>
      </c>
      <c r="AK517" s="471">
        <v>0</v>
      </c>
      <c r="AL517" s="471">
        <v>0</v>
      </c>
      <c r="AM517" s="496">
        <v>0</v>
      </c>
      <c r="AN517" s="471">
        <v>14</v>
      </c>
      <c r="AO517" s="471">
        <v>2</v>
      </c>
      <c r="AP517" s="471">
        <v>2</v>
      </c>
      <c r="AQ517" s="471">
        <v>0</v>
      </c>
      <c r="AR517" s="471">
        <v>2</v>
      </c>
      <c r="AS517" s="471">
        <v>64</v>
      </c>
      <c r="AT517" s="471">
        <v>3</v>
      </c>
      <c r="AU517" s="471">
        <v>6</v>
      </c>
      <c r="AV517" s="496">
        <v>93</v>
      </c>
      <c r="AW517" s="471">
        <v>0</v>
      </c>
      <c r="AX517" s="471">
        <v>0</v>
      </c>
      <c r="AY517" s="471">
        <v>0</v>
      </c>
      <c r="AZ517" s="471">
        <v>0</v>
      </c>
      <c r="BA517" s="471">
        <v>0</v>
      </c>
      <c r="BB517" s="471">
        <v>0</v>
      </c>
      <c r="BC517" s="471">
        <v>0</v>
      </c>
      <c r="BD517" s="471">
        <v>0</v>
      </c>
      <c r="BE517" s="496">
        <v>0</v>
      </c>
      <c r="BF517" s="471">
        <v>15</v>
      </c>
      <c r="BG517" s="471">
        <v>22</v>
      </c>
      <c r="BH517" s="471">
        <v>8</v>
      </c>
      <c r="BI517" s="471">
        <v>5</v>
      </c>
      <c r="BJ517" s="471">
        <v>4</v>
      </c>
      <c r="BK517" s="471">
        <v>0</v>
      </c>
      <c r="BL517" s="471">
        <v>0</v>
      </c>
      <c r="BM517" s="471">
        <v>0</v>
      </c>
      <c r="BN517" s="496">
        <v>54</v>
      </c>
      <c r="BO517" s="471">
        <v>0</v>
      </c>
      <c r="BP517" s="471">
        <v>0</v>
      </c>
      <c r="BQ517" s="471">
        <v>0</v>
      </c>
      <c r="BR517" s="471">
        <v>0</v>
      </c>
      <c r="BS517" s="471">
        <v>0</v>
      </c>
      <c r="BT517" s="471">
        <v>0</v>
      </c>
      <c r="BU517" s="471">
        <v>0</v>
      </c>
      <c r="BV517" s="471">
        <v>0</v>
      </c>
      <c r="BW517" s="496">
        <v>0</v>
      </c>
      <c r="BX517" s="471">
        <v>29</v>
      </c>
      <c r="BY517" s="471">
        <v>24</v>
      </c>
      <c r="BZ517" s="471">
        <v>10</v>
      </c>
      <c r="CA517" s="471">
        <v>5</v>
      </c>
      <c r="CB517" s="471">
        <v>6</v>
      </c>
      <c r="CC517" s="471">
        <v>64</v>
      </c>
      <c r="CD517" s="471">
        <v>3</v>
      </c>
      <c r="CE517" s="471">
        <v>6</v>
      </c>
      <c r="CF517" s="496">
        <v>147</v>
      </c>
      <c r="CG517" s="33"/>
      <c r="CH517" s="33"/>
      <c r="CI517" s="33"/>
      <c r="CJ517" s="110"/>
      <c r="CK517" s="110"/>
      <c r="CL517" s="110"/>
      <c r="CM517" s="110"/>
      <c r="CN517" s="110"/>
      <c r="CO517" s="67"/>
      <c r="CP517" s="67"/>
      <c r="CQ517" s="67"/>
      <c r="CR517" s="67"/>
      <c r="CS517" s="67"/>
      <c r="CT517" s="67"/>
      <c r="CU517" s="67"/>
      <c r="CV517" s="67"/>
      <c r="CW517" s="67"/>
      <c r="CX517" s="67"/>
      <c r="CY517" s="67"/>
      <c r="CZ517" s="67"/>
      <c r="DA517" s="67"/>
      <c r="DB517" s="67"/>
      <c r="DC517" s="67"/>
      <c r="DD517" s="67"/>
      <c r="DE517" s="67"/>
      <c r="DF517" s="67"/>
      <c r="DG517" s="67"/>
      <c r="DH517" s="67"/>
      <c r="DI517" s="67"/>
      <c r="DJ517" s="67"/>
      <c r="DK517" s="67"/>
      <c r="DL517" s="67"/>
      <c r="DM517" s="67"/>
      <c r="DN517" s="67"/>
      <c r="DO517" s="67"/>
      <c r="DP517" s="67"/>
      <c r="DQ517" s="67"/>
      <c r="DR517" s="67"/>
      <c r="DS517" s="67"/>
      <c r="DT517" s="67"/>
      <c r="DU517" s="67"/>
      <c r="DV517" s="67"/>
      <c r="DW517" s="67"/>
      <c r="DX517" s="67"/>
      <c r="DY517" s="67"/>
      <c r="DZ517" s="67"/>
      <c r="EA517" s="67"/>
      <c r="EB517" s="67"/>
      <c r="EC517" s="67"/>
      <c r="ED517" s="67"/>
      <c r="EE517" s="67"/>
      <c r="EF517" s="67"/>
      <c r="EG517" s="67"/>
      <c r="EH517" s="67"/>
      <c r="EI517" s="67"/>
      <c r="EJ517" s="67"/>
      <c r="EK517" s="67"/>
      <c r="EL517" s="67"/>
      <c r="EM517" s="67"/>
      <c r="EN517" s="67"/>
      <c r="EO517" s="67"/>
      <c r="EP517" s="67"/>
      <c r="EQ517" s="67"/>
      <c r="ER517" s="67"/>
      <c r="ES517" s="67"/>
      <c r="ET517" s="67"/>
      <c r="EU517" s="67"/>
      <c r="EV517" s="67"/>
      <c r="EW517" s="67"/>
      <c r="EX517" s="67"/>
      <c r="EY517" s="67"/>
      <c r="EZ517" s="67"/>
      <c r="FA517" s="67"/>
      <c r="FB517" s="67"/>
      <c r="FC517" s="67"/>
      <c r="FD517" s="67"/>
      <c r="FE517" s="67"/>
      <c r="FF517" s="67"/>
      <c r="FG517" s="67"/>
      <c r="FH517" s="67"/>
      <c r="FI517" s="67"/>
      <c r="FJ517" s="67"/>
      <c r="FK517" s="67"/>
      <c r="FL517" s="67"/>
      <c r="FM517" s="67"/>
      <c r="FN517" s="67"/>
      <c r="FO517" s="67"/>
      <c r="FP517" s="67"/>
      <c r="FQ517" s="67"/>
      <c r="FR517" s="67"/>
      <c r="FS517" s="67"/>
      <c r="FT517" s="67"/>
      <c r="FU517" s="67"/>
      <c r="FV517" s="67"/>
      <c r="FW517" s="67"/>
      <c r="FX517" s="67"/>
      <c r="FY517" s="110"/>
      <c r="FZ517" s="110"/>
      <c r="GA517" s="110"/>
      <c r="GB517" s="110"/>
      <c r="GC517" s="110"/>
      <c r="GD517" s="110"/>
      <c r="GE517" s="110"/>
      <c r="GF517" s="110"/>
      <c r="GG517" s="110"/>
      <c r="GH517" s="110"/>
      <c r="GI517" s="110"/>
      <c r="GJ517" s="110"/>
      <c r="GK517" s="110"/>
      <c r="GL517" s="110"/>
      <c r="GM517" s="110"/>
      <c r="GN517" s="110"/>
      <c r="GO517" s="110"/>
      <c r="GP517" s="110"/>
      <c r="GQ517" s="110"/>
      <c r="GR517" s="110"/>
      <c r="GS517" s="110"/>
      <c r="GT517" s="110"/>
      <c r="GU517" s="110"/>
      <c r="GV517" s="110"/>
      <c r="GW517" s="110"/>
      <c r="GX517" s="110"/>
      <c r="GY517" s="110"/>
      <c r="GZ517" s="110"/>
      <c r="HA517" s="110"/>
      <c r="HB517" s="110"/>
      <c r="HC517" s="110"/>
      <c r="HD517" s="110"/>
      <c r="HE517" s="110"/>
      <c r="HF517" s="110"/>
      <c r="HG517" s="110"/>
      <c r="HH517" s="110"/>
      <c r="HI517" s="110"/>
      <c r="HJ517" s="110"/>
      <c r="HK517" s="242"/>
      <c r="HL517" s="242"/>
      <c r="HM517" s="242"/>
      <c r="HN517" s="242"/>
      <c r="HO517" s="242"/>
      <c r="HP517" s="242"/>
      <c r="HQ517" s="242"/>
    </row>
    <row r="518" spans="1:225" x14ac:dyDescent="0.2">
      <c r="A518" s="241" t="s">
        <v>406</v>
      </c>
      <c r="B518" s="476" t="s">
        <v>1017</v>
      </c>
      <c r="C518" s="326" t="s">
        <v>784</v>
      </c>
      <c r="D518" s="279" t="s">
        <v>407</v>
      </c>
      <c r="E518" s="228"/>
      <c r="F518" s="471">
        <v>164</v>
      </c>
      <c r="G518" s="495"/>
      <c r="H518" s="471">
        <v>8</v>
      </c>
      <c r="I518" s="471">
        <v>120</v>
      </c>
      <c r="J518" s="471">
        <v>481</v>
      </c>
      <c r="K518" s="471">
        <v>43</v>
      </c>
      <c r="L518" s="471">
        <v>5</v>
      </c>
      <c r="M518" s="471">
        <v>10</v>
      </c>
      <c r="N518" s="471">
        <v>4</v>
      </c>
      <c r="O518" s="471">
        <v>0</v>
      </c>
      <c r="P518" s="471">
        <v>6</v>
      </c>
      <c r="Q518" s="471">
        <v>0</v>
      </c>
      <c r="R518" s="471">
        <v>321</v>
      </c>
      <c r="S518" s="471">
        <v>0</v>
      </c>
      <c r="T518" s="471">
        <v>0</v>
      </c>
      <c r="U518" s="471">
        <v>2</v>
      </c>
      <c r="V518" s="471">
        <v>12</v>
      </c>
      <c r="W518" s="471">
        <v>26</v>
      </c>
      <c r="X518" s="471">
        <v>15</v>
      </c>
      <c r="Y518" s="471">
        <v>804</v>
      </c>
      <c r="Z518" s="471">
        <v>0</v>
      </c>
      <c r="AA518" s="471">
        <v>14</v>
      </c>
      <c r="AB518" s="496">
        <v>2035</v>
      </c>
      <c r="AC518" s="488">
        <v>1</v>
      </c>
      <c r="AD518" s="488">
        <v>1</v>
      </c>
      <c r="AE518" s="471">
        <v>0</v>
      </c>
      <c r="AF518" s="471">
        <v>0</v>
      </c>
      <c r="AG518" s="471">
        <v>0</v>
      </c>
      <c r="AH518" s="471">
        <v>0</v>
      </c>
      <c r="AI518" s="471">
        <v>0</v>
      </c>
      <c r="AJ518" s="471">
        <v>0</v>
      </c>
      <c r="AK518" s="471">
        <v>0</v>
      </c>
      <c r="AL518" s="471">
        <v>0</v>
      </c>
      <c r="AM518" s="496">
        <v>0</v>
      </c>
      <c r="AN518" s="471">
        <v>0</v>
      </c>
      <c r="AO518" s="471">
        <v>0</v>
      </c>
      <c r="AP518" s="471">
        <v>0</v>
      </c>
      <c r="AQ518" s="471">
        <v>0</v>
      </c>
      <c r="AR518" s="471">
        <v>0</v>
      </c>
      <c r="AS518" s="471">
        <v>0</v>
      </c>
      <c r="AT518" s="471">
        <v>0</v>
      </c>
      <c r="AU518" s="471">
        <v>0</v>
      </c>
      <c r="AV518" s="496">
        <v>0</v>
      </c>
      <c r="AW518" s="471">
        <v>216</v>
      </c>
      <c r="AX518" s="471">
        <v>46</v>
      </c>
      <c r="AY518" s="471">
        <v>24</v>
      </c>
      <c r="AZ518" s="471">
        <v>6</v>
      </c>
      <c r="BA518" s="471">
        <v>2</v>
      </c>
      <c r="BB518" s="471">
        <v>0</v>
      </c>
      <c r="BC518" s="471">
        <v>0</v>
      </c>
      <c r="BD518" s="471">
        <v>0</v>
      </c>
      <c r="BE518" s="496">
        <v>294</v>
      </c>
      <c r="BF518" s="471">
        <v>229</v>
      </c>
      <c r="BG518" s="471">
        <v>52</v>
      </c>
      <c r="BH518" s="471">
        <v>29</v>
      </c>
      <c r="BI518" s="471">
        <v>8</v>
      </c>
      <c r="BJ518" s="471">
        <v>3</v>
      </c>
      <c r="BK518" s="471">
        <v>0</v>
      </c>
      <c r="BL518" s="471">
        <v>0</v>
      </c>
      <c r="BM518" s="471">
        <v>0</v>
      </c>
      <c r="BN518" s="496">
        <v>321</v>
      </c>
      <c r="BO518" s="471">
        <v>216</v>
      </c>
      <c r="BP518" s="471">
        <v>46</v>
      </c>
      <c r="BQ518" s="471">
        <v>24</v>
      </c>
      <c r="BR518" s="471">
        <v>6</v>
      </c>
      <c r="BS518" s="471">
        <v>2</v>
      </c>
      <c r="BT518" s="471">
        <v>0</v>
      </c>
      <c r="BU518" s="471">
        <v>0</v>
      </c>
      <c r="BV518" s="471">
        <v>0</v>
      </c>
      <c r="BW518" s="496">
        <v>294</v>
      </c>
      <c r="BX518" s="471">
        <v>229</v>
      </c>
      <c r="BY518" s="471">
        <v>52</v>
      </c>
      <c r="BZ518" s="471">
        <v>29</v>
      </c>
      <c r="CA518" s="471">
        <v>8</v>
      </c>
      <c r="CB518" s="471">
        <v>3</v>
      </c>
      <c r="CC518" s="471">
        <v>0</v>
      </c>
      <c r="CD518" s="471">
        <v>0</v>
      </c>
      <c r="CE518" s="471">
        <v>0</v>
      </c>
      <c r="CF518" s="496">
        <v>321</v>
      </c>
      <c r="CG518" s="33"/>
      <c r="CH518" s="33"/>
      <c r="CI518" s="33"/>
      <c r="CJ518" s="110"/>
      <c r="CK518" s="110"/>
      <c r="CL518" s="110"/>
      <c r="CM518" s="110"/>
      <c r="CN518" s="110"/>
      <c r="CO518" s="67"/>
      <c r="CP518" s="67"/>
      <c r="CQ518" s="67"/>
      <c r="CR518" s="67"/>
      <c r="CS518" s="67"/>
      <c r="CT518" s="67"/>
      <c r="CU518" s="67"/>
      <c r="CV518" s="67"/>
      <c r="CW518" s="67"/>
      <c r="CX518" s="67"/>
      <c r="CY518" s="67"/>
      <c r="CZ518" s="67"/>
      <c r="DA518" s="67"/>
      <c r="DB518" s="67"/>
      <c r="DC518" s="67"/>
      <c r="DD518" s="67"/>
      <c r="DE518" s="67"/>
      <c r="DF518" s="67"/>
      <c r="DG518" s="67"/>
      <c r="DH518" s="67"/>
      <c r="DI518" s="67"/>
      <c r="DJ518" s="67"/>
      <c r="DK518" s="67"/>
      <c r="DL518" s="67"/>
      <c r="DM518" s="67"/>
      <c r="DN518" s="67"/>
      <c r="DO518" s="67"/>
      <c r="DP518" s="67"/>
      <c r="DQ518" s="67"/>
      <c r="DR518" s="67"/>
      <c r="DS518" s="67"/>
      <c r="DT518" s="67"/>
      <c r="DU518" s="67"/>
      <c r="DV518" s="67"/>
      <c r="DW518" s="67"/>
      <c r="DX518" s="67"/>
      <c r="DY518" s="67"/>
      <c r="DZ518" s="67"/>
      <c r="EA518" s="67"/>
      <c r="EB518" s="67"/>
      <c r="EC518" s="67"/>
      <c r="ED518" s="67"/>
      <c r="EE518" s="67"/>
      <c r="EF518" s="67"/>
      <c r="EG518" s="67"/>
      <c r="EH518" s="67"/>
      <c r="EI518" s="67"/>
      <c r="EJ518" s="67"/>
      <c r="EK518" s="67"/>
      <c r="EL518" s="67"/>
      <c r="EM518" s="67"/>
      <c r="EN518" s="67"/>
      <c r="EO518" s="67"/>
      <c r="EP518" s="67"/>
      <c r="EQ518" s="67"/>
      <c r="ER518" s="67"/>
      <c r="ES518" s="67"/>
      <c r="ET518" s="67"/>
      <c r="EU518" s="67"/>
      <c r="EV518" s="67"/>
      <c r="EW518" s="67"/>
      <c r="EX518" s="67"/>
      <c r="EY518" s="67"/>
      <c r="EZ518" s="67"/>
      <c r="FA518" s="67"/>
      <c r="FB518" s="67"/>
      <c r="FC518" s="67"/>
      <c r="FD518" s="67"/>
      <c r="FE518" s="67"/>
      <c r="FF518" s="67"/>
      <c r="FG518" s="67"/>
      <c r="FH518" s="67"/>
      <c r="FI518" s="67"/>
      <c r="FJ518" s="67"/>
      <c r="FK518" s="67"/>
      <c r="FL518" s="67"/>
      <c r="FM518" s="67"/>
      <c r="FN518" s="67"/>
      <c r="FO518" s="67"/>
      <c r="FP518" s="67"/>
      <c r="FQ518" s="67"/>
      <c r="FR518" s="67"/>
      <c r="FS518" s="67"/>
      <c r="FT518" s="67"/>
      <c r="FU518" s="67"/>
      <c r="FV518" s="67"/>
      <c r="FW518" s="67"/>
      <c r="FX518" s="67"/>
      <c r="FY518" s="110"/>
      <c r="FZ518" s="110"/>
      <c r="GA518" s="110"/>
      <c r="GB518" s="110"/>
      <c r="GC518" s="110"/>
      <c r="GD518" s="110"/>
      <c r="GE518" s="110"/>
      <c r="GF518" s="110"/>
      <c r="GG518" s="110"/>
      <c r="GH518" s="110"/>
      <c r="GI518" s="110"/>
      <c r="GJ518" s="110"/>
      <c r="GK518" s="110"/>
      <c r="GL518" s="110"/>
      <c r="GM518" s="110"/>
      <c r="GN518" s="110"/>
      <c r="GO518" s="110"/>
      <c r="GP518" s="110"/>
      <c r="GQ518" s="110"/>
      <c r="GR518" s="110"/>
      <c r="GS518" s="110"/>
      <c r="GT518" s="110"/>
      <c r="GU518" s="110"/>
      <c r="GV518" s="110"/>
      <c r="GW518" s="110"/>
      <c r="GX518" s="110"/>
      <c r="GY518" s="110"/>
      <c r="GZ518" s="110"/>
      <c r="HA518" s="110"/>
      <c r="HB518" s="110"/>
      <c r="HC518" s="110"/>
      <c r="HD518" s="110"/>
      <c r="HE518" s="110"/>
      <c r="HF518" s="110"/>
      <c r="HG518" s="110"/>
      <c r="HH518" s="110"/>
      <c r="HI518" s="110"/>
      <c r="HJ518" s="110"/>
      <c r="HK518" s="242"/>
      <c r="HL518" s="242"/>
      <c r="HM518" s="242"/>
      <c r="HN518" s="242"/>
      <c r="HO518" s="242"/>
      <c r="HP518" s="242"/>
      <c r="HQ518" s="242"/>
    </row>
    <row r="519" spans="1:225" x14ac:dyDescent="0.2">
      <c r="A519" s="241" t="s">
        <v>408</v>
      </c>
      <c r="B519" s="476" t="s">
        <v>1018</v>
      </c>
      <c r="C519" s="326" t="s">
        <v>782</v>
      </c>
      <c r="D519" s="279" t="s">
        <v>409</v>
      </c>
      <c r="E519" s="228"/>
      <c r="F519" s="471">
        <v>28</v>
      </c>
      <c r="G519" s="495"/>
      <c r="H519" s="471">
        <v>6</v>
      </c>
      <c r="I519" s="471">
        <v>58</v>
      </c>
      <c r="J519" s="471">
        <v>228</v>
      </c>
      <c r="K519" s="471">
        <v>5</v>
      </c>
      <c r="L519" s="471">
        <v>1</v>
      </c>
      <c r="M519" s="471">
        <v>7</v>
      </c>
      <c r="N519" s="471">
        <v>3</v>
      </c>
      <c r="O519" s="471">
        <v>0</v>
      </c>
      <c r="P519" s="471">
        <v>0</v>
      </c>
      <c r="Q519" s="471">
        <v>2404</v>
      </c>
      <c r="R519" s="471">
        <v>2165</v>
      </c>
      <c r="S519" s="471">
        <v>0</v>
      </c>
      <c r="T519" s="471">
        <v>19</v>
      </c>
      <c r="U519" s="471">
        <v>0</v>
      </c>
      <c r="V519" s="471">
        <v>4</v>
      </c>
      <c r="W519" s="471">
        <v>29</v>
      </c>
      <c r="X519" s="471">
        <v>21</v>
      </c>
      <c r="Y519" s="471">
        <v>119</v>
      </c>
      <c r="Z519" s="471">
        <v>27</v>
      </c>
      <c r="AA519" s="471">
        <v>11</v>
      </c>
      <c r="AB519" s="496">
        <v>5135</v>
      </c>
      <c r="AC519" s="488">
        <v>2</v>
      </c>
      <c r="AD519" s="488">
        <v>2</v>
      </c>
      <c r="AE519" s="471">
        <v>268</v>
      </c>
      <c r="AF519" s="471">
        <v>158</v>
      </c>
      <c r="AG519" s="471">
        <v>309</v>
      </c>
      <c r="AH519" s="471">
        <v>558</v>
      </c>
      <c r="AI519" s="471">
        <v>641</v>
      </c>
      <c r="AJ519" s="471">
        <v>150</v>
      </c>
      <c r="AK519" s="471">
        <v>180</v>
      </c>
      <c r="AL519" s="471">
        <v>197</v>
      </c>
      <c r="AM519" s="496">
        <v>2461</v>
      </c>
      <c r="AN519" s="471">
        <v>264</v>
      </c>
      <c r="AO519" s="471">
        <v>158</v>
      </c>
      <c r="AP519" s="471">
        <v>309</v>
      </c>
      <c r="AQ519" s="471">
        <v>560</v>
      </c>
      <c r="AR519" s="471">
        <v>596</v>
      </c>
      <c r="AS519" s="471">
        <v>138</v>
      </c>
      <c r="AT519" s="471">
        <v>180</v>
      </c>
      <c r="AU519" s="471">
        <v>199</v>
      </c>
      <c r="AV519" s="496">
        <v>2404</v>
      </c>
      <c r="AW519" s="471">
        <v>379</v>
      </c>
      <c r="AX519" s="471">
        <v>671</v>
      </c>
      <c r="AY519" s="471">
        <v>796</v>
      </c>
      <c r="AZ519" s="471">
        <v>1169</v>
      </c>
      <c r="BA519" s="471">
        <v>631</v>
      </c>
      <c r="BB519" s="471">
        <v>148</v>
      </c>
      <c r="BC519" s="471">
        <v>38</v>
      </c>
      <c r="BD519" s="471">
        <v>2</v>
      </c>
      <c r="BE519" s="496">
        <v>3834</v>
      </c>
      <c r="BF519" s="471">
        <v>283</v>
      </c>
      <c r="BG519" s="471">
        <v>367</v>
      </c>
      <c r="BH519" s="471">
        <v>479</v>
      </c>
      <c r="BI519" s="471">
        <v>573</v>
      </c>
      <c r="BJ519" s="471">
        <v>357</v>
      </c>
      <c r="BK519" s="471">
        <v>81</v>
      </c>
      <c r="BL519" s="471">
        <v>23</v>
      </c>
      <c r="BM519" s="471">
        <v>2</v>
      </c>
      <c r="BN519" s="496">
        <v>2165</v>
      </c>
      <c r="BO519" s="471">
        <v>647</v>
      </c>
      <c r="BP519" s="471">
        <v>829</v>
      </c>
      <c r="BQ519" s="471">
        <v>1105</v>
      </c>
      <c r="BR519" s="471">
        <v>1727</v>
      </c>
      <c r="BS519" s="471">
        <v>1272</v>
      </c>
      <c r="BT519" s="471">
        <v>298</v>
      </c>
      <c r="BU519" s="471">
        <v>218</v>
      </c>
      <c r="BV519" s="471">
        <v>199</v>
      </c>
      <c r="BW519" s="496">
        <v>6295</v>
      </c>
      <c r="BX519" s="471">
        <v>547</v>
      </c>
      <c r="BY519" s="471">
        <v>525</v>
      </c>
      <c r="BZ519" s="471">
        <v>788</v>
      </c>
      <c r="CA519" s="471">
        <v>1133</v>
      </c>
      <c r="CB519" s="471">
        <v>953</v>
      </c>
      <c r="CC519" s="471">
        <v>219</v>
      </c>
      <c r="CD519" s="471">
        <v>203</v>
      </c>
      <c r="CE519" s="471">
        <v>201</v>
      </c>
      <c r="CF519" s="496">
        <v>4569</v>
      </c>
      <c r="CG519" s="33"/>
      <c r="CH519" s="33"/>
      <c r="CI519" s="33"/>
      <c r="CJ519" s="110"/>
      <c r="CK519" s="110"/>
      <c r="CL519" s="110"/>
      <c r="CM519" s="110"/>
      <c r="CN519" s="110"/>
      <c r="CO519" s="67"/>
      <c r="CP519" s="67"/>
      <c r="CQ519" s="67"/>
      <c r="CR519" s="67"/>
      <c r="CS519" s="67"/>
      <c r="CT519" s="67"/>
      <c r="CU519" s="67"/>
      <c r="CV519" s="67"/>
      <c r="CW519" s="67"/>
      <c r="CX519" s="67"/>
      <c r="CY519" s="67"/>
      <c r="CZ519" s="67"/>
      <c r="DA519" s="67"/>
      <c r="DB519" s="67"/>
      <c r="DC519" s="67"/>
      <c r="DD519" s="67"/>
      <c r="DE519" s="67"/>
      <c r="DF519" s="67"/>
      <c r="DG519" s="67"/>
      <c r="DH519" s="67"/>
      <c r="DI519" s="67"/>
      <c r="DJ519" s="67"/>
      <c r="DK519" s="67"/>
      <c r="DL519" s="67"/>
      <c r="DM519" s="67"/>
      <c r="DN519" s="67"/>
      <c r="DO519" s="67"/>
      <c r="DP519" s="67"/>
      <c r="DQ519" s="67"/>
      <c r="DR519" s="67"/>
      <c r="DS519" s="67"/>
      <c r="DT519" s="67"/>
      <c r="DU519" s="67"/>
      <c r="DV519" s="67"/>
      <c r="DW519" s="67"/>
      <c r="DX519" s="67"/>
      <c r="DY519" s="67"/>
      <c r="DZ519" s="67"/>
      <c r="EA519" s="67"/>
      <c r="EB519" s="67"/>
      <c r="EC519" s="67"/>
      <c r="ED519" s="67"/>
      <c r="EE519" s="67"/>
      <c r="EF519" s="67"/>
      <c r="EG519" s="67"/>
      <c r="EH519" s="67"/>
      <c r="EI519" s="67"/>
      <c r="EJ519" s="67"/>
      <c r="EK519" s="67"/>
      <c r="EL519" s="67"/>
      <c r="EM519" s="67"/>
      <c r="EN519" s="67"/>
      <c r="EO519" s="67"/>
      <c r="EP519" s="67"/>
      <c r="EQ519" s="67"/>
      <c r="ER519" s="67"/>
      <c r="ES519" s="67"/>
      <c r="ET519" s="67"/>
      <c r="EU519" s="67"/>
      <c r="EV519" s="67"/>
      <c r="EW519" s="67"/>
      <c r="EX519" s="67"/>
      <c r="EY519" s="67"/>
      <c r="EZ519" s="67"/>
      <c r="FA519" s="67"/>
      <c r="FB519" s="67"/>
      <c r="FC519" s="67"/>
      <c r="FD519" s="67"/>
      <c r="FE519" s="67"/>
      <c r="FF519" s="67"/>
      <c r="FG519" s="67"/>
      <c r="FH519" s="67"/>
      <c r="FI519" s="67"/>
      <c r="FJ519" s="67"/>
      <c r="FK519" s="67"/>
      <c r="FL519" s="67"/>
      <c r="FM519" s="67"/>
      <c r="FN519" s="67"/>
      <c r="FO519" s="67"/>
      <c r="FP519" s="67"/>
      <c r="FQ519" s="67"/>
      <c r="FR519" s="67"/>
      <c r="FS519" s="67"/>
      <c r="FT519" s="67"/>
      <c r="FU519" s="67"/>
      <c r="FV519" s="67"/>
      <c r="FW519" s="67"/>
      <c r="FX519" s="67"/>
      <c r="FY519" s="110"/>
      <c r="FZ519" s="110"/>
      <c r="GA519" s="110"/>
      <c r="GB519" s="110"/>
      <c r="GC519" s="110"/>
      <c r="GD519" s="110"/>
      <c r="GE519" s="110"/>
      <c r="GF519" s="110"/>
      <c r="GG519" s="110"/>
      <c r="GH519" s="110"/>
      <c r="GI519" s="110"/>
      <c r="GJ519" s="110"/>
      <c r="GK519" s="110"/>
      <c r="GL519" s="110"/>
      <c r="GM519" s="110"/>
      <c r="GN519" s="110"/>
      <c r="GO519" s="110"/>
      <c r="GP519" s="110"/>
      <c r="GQ519" s="110"/>
      <c r="GR519" s="110"/>
      <c r="GS519" s="110"/>
      <c r="GT519" s="110"/>
      <c r="GU519" s="110"/>
      <c r="GV519" s="110"/>
      <c r="GW519" s="110"/>
      <c r="GX519" s="110"/>
      <c r="GY519" s="110"/>
      <c r="GZ519" s="110"/>
      <c r="HA519" s="110"/>
      <c r="HB519" s="110"/>
      <c r="HC519" s="110"/>
      <c r="HD519" s="110"/>
      <c r="HE519" s="110"/>
      <c r="HF519" s="110"/>
      <c r="HG519" s="110"/>
      <c r="HH519" s="110"/>
      <c r="HI519" s="110"/>
      <c r="HJ519" s="110"/>
      <c r="HK519" s="242"/>
      <c r="HL519" s="242"/>
      <c r="HM519" s="242"/>
      <c r="HN519" s="242"/>
      <c r="HO519" s="242"/>
      <c r="HP519" s="242"/>
      <c r="HQ519" s="242"/>
    </row>
    <row r="520" spans="1:225" x14ac:dyDescent="0.2">
      <c r="A520" s="241" t="s">
        <v>410</v>
      </c>
      <c r="B520" s="476" t="s">
        <v>1019</v>
      </c>
      <c r="C520" s="326" t="s">
        <v>784</v>
      </c>
      <c r="D520" s="279" t="s">
        <v>411</v>
      </c>
      <c r="E520" s="228"/>
      <c r="F520" s="471">
        <v>61</v>
      </c>
      <c r="G520" s="495"/>
      <c r="H520" s="471">
        <v>2</v>
      </c>
      <c r="I520" s="471">
        <v>70</v>
      </c>
      <c r="J520" s="471">
        <v>189</v>
      </c>
      <c r="K520" s="471">
        <v>4</v>
      </c>
      <c r="L520" s="471">
        <v>3</v>
      </c>
      <c r="M520" s="471">
        <v>7</v>
      </c>
      <c r="N520" s="471">
        <v>3</v>
      </c>
      <c r="O520" s="471">
        <v>0</v>
      </c>
      <c r="P520" s="471">
        <v>6</v>
      </c>
      <c r="Q520" s="471">
        <v>0</v>
      </c>
      <c r="R520" s="471">
        <v>66</v>
      </c>
      <c r="S520" s="471">
        <v>0</v>
      </c>
      <c r="T520" s="471">
        <v>0</v>
      </c>
      <c r="U520" s="471">
        <v>3</v>
      </c>
      <c r="V520" s="471">
        <v>0</v>
      </c>
      <c r="W520" s="471">
        <v>17</v>
      </c>
      <c r="X520" s="471">
        <v>13</v>
      </c>
      <c r="Y520" s="471">
        <v>265</v>
      </c>
      <c r="Z520" s="471">
        <v>0</v>
      </c>
      <c r="AA520" s="471">
        <v>7</v>
      </c>
      <c r="AB520" s="496">
        <v>716</v>
      </c>
      <c r="AC520" s="488">
        <v>2</v>
      </c>
      <c r="AD520" s="488">
        <v>2</v>
      </c>
      <c r="AE520" s="471">
        <v>0</v>
      </c>
      <c r="AF520" s="471">
        <v>0</v>
      </c>
      <c r="AG520" s="471">
        <v>0</v>
      </c>
      <c r="AH520" s="471">
        <v>0</v>
      </c>
      <c r="AI520" s="471">
        <v>0</v>
      </c>
      <c r="AJ520" s="471">
        <v>0</v>
      </c>
      <c r="AK520" s="471">
        <v>0</v>
      </c>
      <c r="AL520" s="471">
        <v>0</v>
      </c>
      <c r="AM520" s="496">
        <v>0</v>
      </c>
      <c r="AN520" s="471">
        <v>0</v>
      </c>
      <c r="AO520" s="471">
        <v>0</v>
      </c>
      <c r="AP520" s="471">
        <v>0</v>
      </c>
      <c r="AQ520" s="471">
        <v>0</v>
      </c>
      <c r="AR520" s="471">
        <v>0</v>
      </c>
      <c r="AS520" s="471">
        <v>0</v>
      </c>
      <c r="AT520" s="471">
        <v>0</v>
      </c>
      <c r="AU520" s="471">
        <v>0</v>
      </c>
      <c r="AV520" s="496">
        <v>0</v>
      </c>
      <c r="AW520" s="471">
        <v>86</v>
      </c>
      <c r="AX520" s="471">
        <v>10</v>
      </c>
      <c r="AY520" s="471">
        <v>5</v>
      </c>
      <c r="AZ520" s="471">
        <v>1</v>
      </c>
      <c r="BA520" s="471">
        <v>0</v>
      </c>
      <c r="BB520" s="471">
        <v>0</v>
      </c>
      <c r="BC520" s="471">
        <v>0</v>
      </c>
      <c r="BD520" s="471">
        <v>0</v>
      </c>
      <c r="BE520" s="496">
        <v>102</v>
      </c>
      <c r="BF520" s="471">
        <v>55</v>
      </c>
      <c r="BG520" s="471">
        <v>8</v>
      </c>
      <c r="BH520" s="471">
        <v>2</v>
      </c>
      <c r="BI520" s="471">
        <v>1</v>
      </c>
      <c r="BJ520" s="471">
        <v>0</v>
      </c>
      <c r="BK520" s="471">
        <v>0</v>
      </c>
      <c r="BL520" s="471">
        <v>0</v>
      </c>
      <c r="BM520" s="471">
        <v>0</v>
      </c>
      <c r="BN520" s="496">
        <v>66</v>
      </c>
      <c r="BO520" s="471">
        <v>86</v>
      </c>
      <c r="BP520" s="471">
        <v>10</v>
      </c>
      <c r="BQ520" s="471">
        <v>5</v>
      </c>
      <c r="BR520" s="471">
        <v>1</v>
      </c>
      <c r="BS520" s="471">
        <v>0</v>
      </c>
      <c r="BT520" s="471">
        <v>0</v>
      </c>
      <c r="BU520" s="471">
        <v>0</v>
      </c>
      <c r="BV520" s="471">
        <v>0</v>
      </c>
      <c r="BW520" s="496">
        <v>102</v>
      </c>
      <c r="BX520" s="471">
        <v>55</v>
      </c>
      <c r="BY520" s="471">
        <v>8</v>
      </c>
      <c r="BZ520" s="471">
        <v>2</v>
      </c>
      <c r="CA520" s="471">
        <v>1</v>
      </c>
      <c r="CB520" s="471">
        <v>0</v>
      </c>
      <c r="CC520" s="471">
        <v>0</v>
      </c>
      <c r="CD520" s="471">
        <v>0</v>
      </c>
      <c r="CE520" s="471">
        <v>0</v>
      </c>
      <c r="CF520" s="496">
        <v>66</v>
      </c>
      <c r="CG520" s="33"/>
      <c r="CH520" s="33"/>
      <c r="CI520" s="33"/>
      <c r="CJ520" s="110"/>
      <c r="CK520" s="110"/>
      <c r="CL520" s="110"/>
      <c r="CM520" s="110"/>
      <c r="CN520" s="110"/>
      <c r="CO520" s="67"/>
      <c r="CP520" s="67"/>
      <c r="CQ520" s="67"/>
      <c r="CR520" s="67"/>
      <c r="CS520" s="67"/>
      <c r="CT520" s="67"/>
      <c r="CU520" s="67"/>
      <c r="CV520" s="67"/>
      <c r="CW520" s="67"/>
      <c r="CX520" s="67"/>
      <c r="CY520" s="67"/>
      <c r="CZ520" s="67"/>
      <c r="DA520" s="67"/>
      <c r="DB520" s="67"/>
      <c r="DC520" s="67"/>
      <c r="DD520" s="67"/>
      <c r="DE520" s="67"/>
      <c r="DF520" s="67"/>
      <c r="DG520" s="67"/>
      <c r="DH520" s="67"/>
      <c r="DI520" s="67"/>
      <c r="DJ520" s="67"/>
      <c r="DK520" s="67"/>
      <c r="DL520" s="67"/>
      <c r="DM520" s="67"/>
      <c r="DN520" s="67"/>
      <c r="DO520" s="67"/>
      <c r="DP520" s="67"/>
      <c r="DQ520" s="67"/>
      <c r="DR520" s="67"/>
      <c r="DS520" s="67"/>
      <c r="DT520" s="67"/>
      <c r="DU520" s="67"/>
      <c r="DV520" s="67"/>
      <c r="DW520" s="67"/>
      <c r="DX520" s="67"/>
      <c r="DY520" s="67"/>
      <c r="DZ520" s="67"/>
      <c r="EA520" s="67"/>
      <c r="EB520" s="67"/>
      <c r="EC520" s="67"/>
      <c r="ED520" s="67"/>
      <c r="EE520" s="67"/>
      <c r="EF520" s="67"/>
      <c r="EG520" s="67"/>
      <c r="EH520" s="67"/>
      <c r="EI520" s="67"/>
      <c r="EJ520" s="67"/>
      <c r="EK520" s="67"/>
      <c r="EL520" s="67"/>
      <c r="EM520" s="67"/>
      <c r="EN520" s="67"/>
      <c r="EO520" s="67"/>
      <c r="EP520" s="67"/>
      <c r="EQ520" s="67"/>
      <c r="ER520" s="67"/>
      <c r="ES520" s="67"/>
      <c r="ET520" s="67"/>
      <c r="EU520" s="67"/>
      <c r="EV520" s="67"/>
      <c r="EW520" s="67"/>
      <c r="EX520" s="67"/>
      <c r="EY520" s="67"/>
      <c r="EZ520" s="67"/>
      <c r="FA520" s="67"/>
      <c r="FB520" s="67"/>
      <c r="FC520" s="67"/>
      <c r="FD520" s="67"/>
      <c r="FE520" s="67"/>
      <c r="FF520" s="67"/>
      <c r="FG520" s="67"/>
      <c r="FH520" s="67"/>
      <c r="FI520" s="67"/>
      <c r="FJ520" s="67"/>
      <c r="FK520" s="67"/>
      <c r="FL520" s="67"/>
      <c r="FM520" s="67"/>
      <c r="FN520" s="67"/>
      <c r="FO520" s="67"/>
      <c r="FP520" s="67"/>
      <c r="FQ520" s="67"/>
      <c r="FR520" s="67"/>
      <c r="FS520" s="67"/>
      <c r="FT520" s="67"/>
      <c r="FU520" s="67"/>
      <c r="FV520" s="67"/>
      <c r="FW520" s="67"/>
      <c r="FX520" s="67"/>
      <c r="FY520" s="110"/>
      <c r="FZ520" s="110"/>
      <c r="GA520" s="110"/>
      <c r="GB520" s="110"/>
      <c r="GC520" s="110"/>
      <c r="GD520" s="110"/>
      <c r="GE520" s="110"/>
      <c r="GF520" s="110"/>
      <c r="GG520" s="110"/>
      <c r="GH520" s="110"/>
      <c r="GI520" s="110"/>
      <c r="GJ520" s="110"/>
      <c r="GK520" s="110"/>
      <c r="GL520" s="110"/>
      <c r="GM520" s="110"/>
      <c r="GN520" s="110"/>
      <c r="GO520" s="110"/>
      <c r="GP520" s="110"/>
      <c r="GQ520" s="110"/>
      <c r="GR520" s="110"/>
      <c r="GS520" s="110"/>
      <c r="GT520" s="110"/>
      <c r="GU520" s="110"/>
      <c r="GV520" s="110"/>
      <c r="GW520" s="110"/>
      <c r="GX520" s="110"/>
      <c r="GY520" s="110"/>
      <c r="GZ520" s="110"/>
      <c r="HA520" s="110"/>
      <c r="HB520" s="110"/>
      <c r="HC520" s="110"/>
      <c r="HD520" s="110"/>
      <c r="HE520" s="110"/>
      <c r="HF520" s="110"/>
      <c r="HG520" s="110"/>
      <c r="HH520" s="110"/>
      <c r="HI520" s="110"/>
      <c r="HJ520" s="110"/>
      <c r="HK520" s="242"/>
      <c r="HL520" s="242"/>
      <c r="HM520" s="242"/>
      <c r="HN520" s="242"/>
      <c r="HO520" s="242"/>
      <c r="HP520" s="242"/>
      <c r="HQ520" s="242"/>
    </row>
    <row r="521" spans="1:225" x14ac:dyDescent="0.2">
      <c r="A521" s="241" t="s">
        <v>412</v>
      </c>
      <c r="B521" s="476" t="s">
        <v>1020</v>
      </c>
      <c r="C521" s="326" t="s">
        <v>626</v>
      </c>
      <c r="D521" s="279" t="s">
        <v>1021</v>
      </c>
      <c r="E521" s="228"/>
      <c r="F521" s="471">
        <v>196</v>
      </c>
      <c r="G521" s="495"/>
      <c r="H521" s="471">
        <v>5</v>
      </c>
      <c r="I521" s="471">
        <v>56</v>
      </c>
      <c r="J521" s="471">
        <v>262</v>
      </c>
      <c r="K521" s="471">
        <v>49</v>
      </c>
      <c r="L521" s="471">
        <v>5</v>
      </c>
      <c r="M521" s="471">
        <v>12</v>
      </c>
      <c r="N521" s="471">
        <v>4</v>
      </c>
      <c r="O521" s="471">
        <v>0</v>
      </c>
      <c r="P521" s="471">
        <v>3</v>
      </c>
      <c r="Q521" s="471">
        <v>5</v>
      </c>
      <c r="R521" s="471">
        <v>154</v>
      </c>
      <c r="S521" s="471">
        <v>427</v>
      </c>
      <c r="T521" s="471">
        <v>179</v>
      </c>
      <c r="U521" s="471">
        <v>0</v>
      </c>
      <c r="V521" s="471">
        <v>10</v>
      </c>
      <c r="W521" s="471">
        <v>49</v>
      </c>
      <c r="X521" s="471">
        <v>14</v>
      </c>
      <c r="Y521" s="471">
        <v>515</v>
      </c>
      <c r="Z521" s="471">
        <v>1</v>
      </c>
      <c r="AA521" s="471">
        <v>9</v>
      </c>
      <c r="AB521" s="496">
        <v>1955</v>
      </c>
      <c r="AC521" s="488">
        <v>2</v>
      </c>
      <c r="AD521" s="488">
        <v>2</v>
      </c>
      <c r="AE521" s="471">
        <v>0</v>
      </c>
      <c r="AF521" s="471">
        <v>0</v>
      </c>
      <c r="AG521" s="471">
        <v>0</v>
      </c>
      <c r="AH521" s="471">
        <v>5</v>
      </c>
      <c r="AI521" s="471">
        <v>0</v>
      </c>
      <c r="AJ521" s="471">
        <v>0</v>
      </c>
      <c r="AK521" s="471">
        <v>0</v>
      </c>
      <c r="AL521" s="471">
        <v>0</v>
      </c>
      <c r="AM521" s="496">
        <v>5</v>
      </c>
      <c r="AN521" s="471">
        <v>0</v>
      </c>
      <c r="AO521" s="471">
        <v>0</v>
      </c>
      <c r="AP521" s="471">
        <v>0</v>
      </c>
      <c r="AQ521" s="471">
        <v>5</v>
      </c>
      <c r="AR521" s="471">
        <v>0</v>
      </c>
      <c r="AS521" s="471">
        <v>0</v>
      </c>
      <c r="AT521" s="471">
        <v>0</v>
      </c>
      <c r="AU521" s="471">
        <v>0</v>
      </c>
      <c r="AV521" s="496">
        <v>5</v>
      </c>
      <c r="AW521" s="471">
        <v>95</v>
      </c>
      <c r="AX521" s="471">
        <v>30</v>
      </c>
      <c r="AY521" s="471">
        <v>14</v>
      </c>
      <c r="AZ521" s="471">
        <v>8</v>
      </c>
      <c r="BA521" s="471">
        <v>5</v>
      </c>
      <c r="BB521" s="471">
        <v>0</v>
      </c>
      <c r="BC521" s="471">
        <v>1</v>
      </c>
      <c r="BD521" s="471">
        <v>0</v>
      </c>
      <c r="BE521" s="496">
        <v>153</v>
      </c>
      <c r="BF521" s="471">
        <v>99</v>
      </c>
      <c r="BG521" s="471">
        <v>36</v>
      </c>
      <c r="BH521" s="471">
        <v>10</v>
      </c>
      <c r="BI521" s="471">
        <v>6</v>
      </c>
      <c r="BJ521" s="471">
        <v>3</v>
      </c>
      <c r="BK521" s="471">
        <v>0</v>
      </c>
      <c r="BL521" s="471">
        <v>0</v>
      </c>
      <c r="BM521" s="471">
        <v>0</v>
      </c>
      <c r="BN521" s="496">
        <v>154</v>
      </c>
      <c r="BO521" s="471">
        <v>95</v>
      </c>
      <c r="BP521" s="471">
        <v>30</v>
      </c>
      <c r="BQ521" s="471">
        <v>14</v>
      </c>
      <c r="BR521" s="471">
        <v>13</v>
      </c>
      <c r="BS521" s="471">
        <v>5</v>
      </c>
      <c r="BT521" s="471">
        <v>0</v>
      </c>
      <c r="BU521" s="471">
        <v>1</v>
      </c>
      <c r="BV521" s="471">
        <v>0</v>
      </c>
      <c r="BW521" s="496">
        <v>158</v>
      </c>
      <c r="BX521" s="471">
        <v>99</v>
      </c>
      <c r="BY521" s="471">
        <v>36</v>
      </c>
      <c r="BZ521" s="471">
        <v>10</v>
      </c>
      <c r="CA521" s="471">
        <v>11</v>
      </c>
      <c r="CB521" s="471">
        <v>3</v>
      </c>
      <c r="CC521" s="471">
        <v>0</v>
      </c>
      <c r="CD521" s="471">
        <v>0</v>
      </c>
      <c r="CE521" s="471">
        <v>0</v>
      </c>
      <c r="CF521" s="496">
        <v>159</v>
      </c>
      <c r="CG521" s="33"/>
      <c r="CH521" s="33"/>
      <c r="CI521" s="33"/>
      <c r="CJ521" s="110"/>
      <c r="CK521" s="110"/>
      <c r="CL521" s="110"/>
      <c r="CM521" s="110"/>
      <c r="CN521" s="110"/>
      <c r="CO521" s="67"/>
      <c r="CP521" s="67"/>
      <c r="CQ521" s="67"/>
      <c r="CR521" s="67"/>
      <c r="CS521" s="67"/>
      <c r="CT521" s="67"/>
      <c r="CU521" s="67"/>
      <c r="CV521" s="67"/>
      <c r="CW521" s="67"/>
      <c r="CX521" s="67"/>
      <c r="CY521" s="67"/>
      <c r="CZ521" s="67"/>
      <c r="DA521" s="67"/>
      <c r="DB521" s="67"/>
      <c r="DC521" s="67"/>
      <c r="DD521" s="67"/>
      <c r="DE521" s="67"/>
      <c r="DF521" s="67"/>
      <c r="DG521" s="67"/>
      <c r="DH521" s="67"/>
      <c r="DI521" s="67"/>
      <c r="DJ521" s="67"/>
      <c r="DK521" s="67"/>
      <c r="DL521" s="67"/>
      <c r="DM521" s="67"/>
      <c r="DN521" s="67"/>
      <c r="DO521" s="67"/>
      <c r="DP521" s="67"/>
      <c r="DQ521" s="67"/>
      <c r="DR521" s="67"/>
      <c r="DS521" s="67"/>
      <c r="DT521" s="67"/>
      <c r="DU521" s="67"/>
      <c r="DV521" s="67"/>
      <c r="DW521" s="67"/>
      <c r="DX521" s="67"/>
      <c r="DY521" s="67"/>
      <c r="DZ521" s="67"/>
      <c r="EA521" s="67"/>
      <c r="EB521" s="67"/>
      <c r="EC521" s="67"/>
      <c r="ED521" s="67"/>
      <c r="EE521" s="67"/>
      <c r="EF521" s="67"/>
      <c r="EG521" s="67"/>
      <c r="EH521" s="67"/>
      <c r="EI521" s="67"/>
      <c r="EJ521" s="67"/>
      <c r="EK521" s="67"/>
      <c r="EL521" s="67"/>
      <c r="EM521" s="67"/>
      <c r="EN521" s="67"/>
      <c r="EO521" s="67"/>
      <c r="EP521" s="67"/>
      <c r="EQ521" s="67"/>
      <c r="ER521" s="67"/>
      <c r="ES521" s="67"/>
      <c r="ET521" s="67"/>
      <c r="EU521" s="67"/>
      <c r="EV521" s="67"/>
      <c r="EW521" s="67"/>
      <c r="EX521" s="67"/>
      <c r="EY521" s="67"/>
      <c r="EZ521" s="67"/>
      <c r="FA521" s="67"/>
      <c r="FB521" s="67"/>
      <c r="FC521" s="67"/>
      <c r="FD521" s="67"/>
      <c r="FE521" s="67"/>
      <c r="FF521" s="67"/>
      <c r="FG521" s="67"/>
      <c r="FH521" s="67"/>
      <c r="FI521" s="67"/>
      <c r="FJ521" s="67"/>
      <c r="FK521" s="67"/>
      <c r="FL521" s="67"/>
      <c r="FM521" s="67"/>
      <c r="FN521" s="67"/>
      <c r="FO521" s="67"/>
      <c r="FP521" s="67"/>
      <c r="FQ521" s="67"/>
      <c r="FR521" s="67"/>
      <c r="FS521" s="67"/>
      <c r="FT521" s="67"/>
      <c r="FU521" s="67"/>
      <c r="FV521" s="67"/>
      <c r="FW521" s="67"/>
      <c r="FX521" s="67"/>
      <c r="FY521" s="110"/>
      <c r="FZ521" s="110"/>
      <c r="GA521" s="110"/>
      <c r="GB521" s="110"/>
      <c r="GC521" s="110"/>
      <c r="GD521" s="110"/>
      <c r="GE521" s="110"/>
      <c r="GF521" s="110"/>
      <c r="GG521" s="110"/>
      <c r="GH521" s="110"/>
      <c r="GI521" s="110"/>
      <c r="GJ521" s="110"/>
      <c r="GK521" s="110"/>
      <c r="GL521" s="110"/>
      <c r="GM521" s="110"/>
      <c r="GN521" s="110"/>
      <c r="GO521" s="110"/>
      <c r="GP521" s="110"/>
      <c r="GQ521" s="110"/>
      <c r="GR521" s="110"/>
      <c r="GS521" s="110"/>
      <c r="GT521" s="110"/>
      <c r="GU521" s="110"/>
      <c r="GV521" s="110"/>
      <c r="GW521" s="110"/>
      <c r="GX521" s="110"/>
      <c r="GY521" s="110"/>
      <c r="GZ521" s="110"/>
      <c r="HA521" s="110"/>
      <c r="HB521" s="110"/>
      <c r="HC521" s="110"/>
      <c r="HD521" s="110"/>
      <c r="HE521" s="110"/>
      <c r="HF521" s="110"/>
      <c r="HG521" s="110"/>
      <c r="HH521" s="110"/>
      <c r="HI521" s="110"/>
      <c r="HJ521" s="110"/>
      <c r="HK521" s="242"/>
      <c r="HL521" s="242"/>
      <c r="HM521" s="242"/>
      <c r="HN521" s="242"/>
      <c r="HO521" s="242"/>
      <c r="HP521" s="242"/>
      <c r="HQ521" s="242"/>
    </row>
    <row r="522" spans="1:225" x14ac:dyDescent="0.2">
      <c r="A522" s="241" t="s">
        <v>413</v>
      </c>
      <c r="B522" s="476" t="s">
        <v>1022</v>
      </c>
      <c r="C522" s="326" t="s">
        <v>801</v>
      </c>
      <c r="D522" s="279" t="s">
        <v>1023</v>
      </c>
      <c r="E522" s="228"/>
      <c r="F522" s="471">
        <v>197</v>
      </c>
      <c r="G522" s="495"/>
      <c r="H522" s="471">
        <v>9</v>
      </c>
      <c r="I522" s="471">
        <v>150</v>
      </c>
      <c r="J522" s="471">
        <v>502</v>
      </c>
      <c r="K522" s="471">
        <v>101</v>
      </c>
      <c r="L522" s="471">
        <v>3</v>
      </c>
      <c r="M522" s="471">
        <v>11</v>
      </c>
      <c r="N522" s="471">
        <v>4</v>
      </c>
      <c r="O522" s="471">
        <v>0</v>
      </c>
      <c r="P522" s="471">
        <v>1</v>
      </c>
      <c r="Q522" s="471">
        <v>219</v>
      </c>
      <c r="R522" s="471">
        <v>3605</v>
      </c>
      <c r="S522" s="471">
        <v>1059</v>
      </c>
      <c r="T522" s="471">
        <v>23</v>
      </c>
      <c r="U522" s="471">
        <v>0</v>
      </c>
      <c r="V522" s="471">
        <v>3</v>
      </c>
      <c r="W522" s="471">
        <v>24</v>
      </c>
      <c r="X522" s="471">
        <v>36</v>
      </c>
      <c r="Y522" s="471">
        <v>690</v>
      </c>
      <c r="Z522" s="471">
        <v>0</v>
      </c>
      <c r="AA522" s="471">
        <v>45</v>
      </c>
      <c r="AB522" s="496">
        <v>6682</v>
      </c>
      <c r="AC522" s="488">
        <v>1</v>
      </c>
      <c r="AD522" s="488">
        <v>1</v>
      </c>
      <c r="AE522" s="471">
        <v>19</v>
      </c>
      <c r="AF522" s="471">
        <v>11</v>
      </c>
      <c r="AG522" s="471">
        <v>1</v>
      </c>
      <c r="AH522" s="471">
        <v>162</v>
      </c>
      <c r="AI522" s="471">
        <v>0</v>
      </c>
      <c r="AJ522" s="471">
        <v>0</v>
      </c>
      <c r="AK522" s="471">
        <v>16</v>
      </c>
      <c r="AL522" s="471">
        <v>10</v>
      </c>
      <c r="AM522" s="496">
        <v>219</v>
      </c>
      <c r="AN522" s="471">
        <v>19</v>
      </c>
      <c r="AO522" s="471">
        <v>11</v>
      </c>
      <c r="AP522" s="471">
        <v>1</v>
      </c>
      <c r="AQ522" s="471">
        <v>162</v>
      </c>
      <c r="AR522" s="471">
        <v>0</v>
      </c>
      <c r="AS522" s="471">
        <v>0</v>
      </c>
      <c r="AT522" s="471">
        <v>16</v>
      </c>
      <c r="AU522" s="471">
        <v>10</v>
      </c>
      <c r="AV522" s="496">
        <v>219</v>
      </c>
      <c r="AW522" s="471">
        <v>2155</v>
      </c>
      <c r="AX522" s="471">
        <v>745</v>
      </c>
      <c r="AY522" s="471">
        <v>366</v>
      </c>
      <c r="AZ522" s="471">
        <v>359</v>
      </c>
      <c r="BA522" s="471">
        <v>93</v>
      </c>
      <c r="BB522" s="471">
        <v>9</v>
      </c>
      <c r="BC522" s="471">
        <v>4</v>
      </c>
      <c r="BD522" s="471">
        <v>4</v>
      </c>
      <c r="BE522" s="496">
        <v>3735</v>
      </c>
      <c r="BF522" s="471">
        <v>2073</v>
      </c>
      <c r="BG522" s="471">
        <v>710</v>
      </c>
      <c r="BH522" s="471">
        <v>350</v>
      </c>
      <c r="BI522" s="471">
        <v>364</v>
      </c>
      <c r="BJ522" s="471">
        <v>91</v>
      </c>
      <c r="BK522" s="471">
        <v>8</v>
      </c>
      <c r="BL522" s="471">
        <v>5</v>
      </c>
      <c r="BM522" s="471">
        <v>4</v>
      </c>
      <c r="BN522" s="496">
        <v>3605</v>
      </c>
      <c r="BO522" s="471">
        <v>2174</v>
      </c>
      <c r="BP522" s="471">
        <v>756</v>
      </c>
      <c r="BQ522" s="471">
        <v>367</v>
      </c>
      <c r="BR522" s="471">
        <v>521</v>
      </c>
      <c r="BS522" s="471">
        <v>93</v>
      </c>
      <c r="BT522" s="471">
        <v>9</v>
      </c>
      <c r="BU522" s="471">
        <v>20</v>
      </c>
      <c r="BV522" s="471">
        <v>14</v>
      </c>
      <c r="BW522" s="496">
        <v>3954</v>
      </c>
      <c r="BX522" s="471">
        <v>2092</v>
      </c>
      <c r="BY522" s="471">
        <v>721</v>
      </c>
      <c r="BZ522" s="471">
        <v>351</v>
      </c>
      <c r="CA522" s="471">
        <v>526</v>
      </c>
      <c r="CB522" s="471">
        <v>91</v>
      </c>
      <c r="CC522" s="471">
        <v>8</v>
      </c>
      <c r="CD522" s="471">
        <v>21</v>
      </c>
      <c r="CE522" s="471">
        <v>14</v>
      </c>
      <c r="CF522" s="496">
        <v>3824</v>
      </c>
      <c r="CG522" s="33"/>
      <c r="CH522" s="33"/>
      <c r="CI522" s="33"/>
      <c r="CJ522" s="110"/>
      <c r="CK522" s="110"/>
      <c r="CL522" s="110"/>
      <c r="CM522" s="110"/>
      <c r="CN522" s="110"/>
      <c r="CO522" s="67"/>
      <c r="CP522" s="67"/>
      <c r="CQ522" s="67"/>
      <c r="CR522" s="67"/>
      <c r="CS522" s="67"/>
      <c r="CT522" s="67"/>
      <c r="CU522" s="67"/>
      <c r="CV522" s="67"/>
      <c r="CW522" s="67"/>
      <c r="CX522" s="67"/>
      <c r="CY522" s="67"/>
      <c r="CZ522" s="67"/>
      <c r="DA522" s="67"/>
      <c r="DB522" s="67"/>
      <c r="DC522" s="67"/>
      <c r="DD522" s="67"/>
      <c r="DE522" s="67"/>
      <c r="DF522" s="67"/>
      <c r="DG522" s="67"/>
      <c r="DH522" s="67"/>
      <c r="DI522" s="67"/>
      <c r="DJ522" s="67"/>
      <c r="DK522" s="67"/>
      <c r="DL522" s="67"/>
      <c r="DM522" s="67"/>
      <c r="DN522" s="67"/>
      <c r="DO522" s="67"/>
      <c r="DP522" s="67"/>
      <c r="DQ522" s="67"/>
      <c r="DR522" s="67"/>
      <c r="DS522" s="67"/>
      <c r="DT522" s="67"/>
      <c r="DU522" s="67"/>
      <c r="DV522" s="67"/>
      <c r="DW522" s="67"/>
      <c r="DX522" s="67"/>
      <c r="DY522" s="67"/>
      <c r="DZ522" s="67"/>
      <c r="EA522" s="67"/>
      <c r="EB522" s="67"/>
      <c r="EC522" s="67"/>
      <c r="ED522" s="67"/>
      <c r="EE522" s="67"/>
      <c r="EF522" s="67"/>
      <c r="EG522" s="67"/>
      <c r="EH522" s="67"/>
      <c r="EI522" s="67"/>
      <c r="EJ522" s="67"/>
      <c r="EK522" s="67"/>
      <c r="EL522" s="67"/>
      <c r="EM522" s="67"/>
      <c r="EN522" s="67"/>
      <c r="EO522" s="67"/>
      <c r="EP522" s="67"/>
      <c r="EQ522" s="67"/>
      <c r="ER522" s="67"/>
      <c r="ES522" s="67"/>
      <c r="ET522" s="67"/>
      <c r="EU522" s="67"/>
      <c r="EV522" s="67"/>
      <c r="EW522" s="67"/>
      <c r="EX522" s="67"/>
      <c r="EY522" s="67"/>
      <c r="EZ522" s="67"/>
      <c r="FA522" s="67"/>
      <c r="FB522" s="67"/>
      <c r="FC522" s="67"/>
      <c r="FD522" s="67"/>
      <c r="FE522" s="67"/>
      <c r="FF522" s="67"/>
      <c r="FG522" s="67"/>
      <c r="FH522" s="67"/>
      <c r="FI522" s="67"/>
      <c r="FJ522" s="67"/>
      <c r="FK522" s="67"/>
      <c r="FL522" s="67"/>
      <c r="FM522" s="67"/>
      <c r="FN522" s="67"/>
      <c r="FO522" s="67"/>
      <c r="FP522" s="67"/>
      <c r="FQ522" s="67"/>
      <c r="FR522" s="67"/>
      <c r="FS522" s="67"/>
      <c r="FT522" s="67"/>
      <c r="FU522" s="67"/>
      <c r="FV522" s="67"/>
      <c r="FW522" s="67"/>
      <c r="FX522" s="67"/>
      <c r="FY522" s="110"/>
      <c r="FZ522" s="110"/>
      <c r="GA522" s="110"/>
      <c r="GB522" s="110"/>
      <c r="GC522" s="110"/>
      <c r="GD522" s="110"/>
      <c r="GE522" s="110"/>
      <c r="GF522" s="110"/>
      <c r="GG522" s="110"/>
      <c r="GH522" s="110"/>
      <c r="GI522" s="110"/>
      <c r="GJ522" s="110"/>
      <c r="GK522" s="110"/>
      <c r="GL522" s="110"/>
      <c r="GM522" s="110"/>
      <c r="GN522" s="110"/>
      <c r="GO522" s="110"/>
      <c r="GP522" s="110"/>
      <c r="GQ522" s="110"/>
      <c r="GR522" s="110"/>
      <c r="GS522" s="110"/>
      <c r="GT522" s="110"/>
      <c r="GU522" s="110"/>
      <c r="GV522" s="110"/>
      <c r="GW522" s="110"/>
      <c r="GX522" s="110"/>
      <c r="GY522" s="110"/>
      <c r="GZ522" s="110"/>
      <c r="HA522" s="110"/>
      <c r="HB522" s="110"/>
      <c r="HC522" s="110"/>
      <c r="HD522" s="110"/>
      <c r="HE522" s="110"/>
      <c r="HF522" s="110"/>
      <c r="HG522" s="110"/>
      <c r="HH522" s="110"/>
      <c r="HI522" s="110"/>
      <c r="HJ522" s="110"/>
      <c r="HK522" s="242"/>
      <c r="HL522" s="242"/>
      <c r="HM522" s="242"/>
      <c r="HN522" s="242"/>
      <c r="HO522" s="242"/>
      <c r="HP522" s="242"/>
      <c r="HQ522" s="242"/>
    </row>
    <row r="523" spans="1:225" x14ac:dyDescent="0.2">
      <c r="A523" s="241" t="s">
        <v>414</v>
      </c>
      <c r="B523" s="476" t="s">
        <v>1024</v>
      </c>
      <c r="C523" s="326" t="s">
        <v>782</v>
      </c>
      <c r="D523" s="279" t="s">
        <v>1025</v>
      </c>
      <c r="E523" s="228"/>
      <c r="F523" s="471">
        <v>10</v>
      </c>
      <c r="G523" s="495"/>
      <c r="H523" s="471">
        <v>14</v>
      </c>
      <c r="I523" s="471">
        <v>64</v>
      </c>
      <c r="J523" s="471">
        <v>435</v>
      </c>
      <c r="K523" s="471">
        <v>278</v>
      </c>
      <c r="L523" s="471">
        <v>1</v>
      </c>
      <c r="M523" s="471">
        <v>13</v>
      </c>
      <c r="N523" s="471">
        <v>0</v>
      </c>
      <c r="O523" s="471">
        <v>0</v>
      </c>
      <c r="P523" s="471">
        <v>4</v>
      </c>
      <c r="Q523" s="471">
        <v>738</v>
      </c>
      <c r="R523" s="471">
        <v>2477</v>
      </c>
      <c r="S523" s="471">
        <v>752</v>
      </c>
      <c r="T523" s="471">
        <v>21</v>
      </c>
      <c r="U523" s="471">
        <v>0</v>
      </c>
      <c r="V523" s="471">
        <v>1</v>
      </c>
      <c r="W523" s="471">
        <v>9</v>
      </c>
      <c r="X523" s="471">
        <v>8</v>
      </c>
      <c r="Y523" s="471">
        <v>222</v>
      </c>
      <c r="Z523" s="471">
        <v>0</v>
      </c>
      <c r="AA523" s="471">
        <v>7</v>
      </c>
      <c r="AB523" s="496">
        <v>5054</v>
      </c>
      <c r="AC523" s="488">
        <v>2</v>
      </c>
      <c r="AD523" s="488">
        <v>2</v>
      </c>
      <c r="AE523" s="471">
        <v>224</v>
      </c>
      <c r="AF523" s="471">
        <v>48</v>
      </c>
      <c r="AG523" s="471">
        <v>433</v>
      </c>
      <c r="AH523" s="471">
        <v>30</v>
      </c>
      <c r="AI523" s="471">
        <v>1</v>
      </c>
      <c r="AJ523" s="471">
        <v>0</v>
      </c>
      <c r="AK523" s="471">
        <v>0</v>
      </c>
      <c r="AL523" s="471">
        <v>2</v>
      </c>
      <c r="AM523" s="496">
        <v>738</v>
      </c>
      <c r="AN523" s="471">
        <v>224</v>
      </c>
      <c r="AO523" s="471">
        <v>48</v>
      </c>
      <c r="AP523" s="471">
        <v>433</v>
      </c>
      <c r="AQ523" s="471">
        <v>30</v>
      </c>
      <c r="AR523" s="471">
        <v>1</v>
      </c>
      <c r="AS523" s="471">
        <v>0</v>
      </c>
      <c r="AT523" s="471">
        <v>0</v>
      </c>
      <c r="AU523" s="471">
        <v>2</v>
      </c>
      <c r="AV523" s="496">
        <v>738</v>
      </c>
      <c r="AW523" s="471">
        <v>1663</v>
      </c>
      <c r="AX523" s="471">
        <v>1332</v>
      </c>
      <c r="AY523" s="471">
        <v>425</v>
      </c>
      <c r="AZ523" s="471">
        <v>180</v>
      </c>
      <c r="BA523" s="471">
        <v>105</v>
      </c>
      <c r="BB523" s="471">
        <v>18</v>
      </c>
      <c r="BC523" s="471">
        <v>5</v>
      </c>
      <c r="BD523" s="471">
        <v>1</v>
      </c>
      <c r="BE523" s="496">
        <v>3729</v>
      </c>
      <c r="BF523" s="471">
        <v>1200</v>
      </c>
      <c r="BG523" s="471">
        <v>821</v>
      </c>
      <c r="BH523" s="471">
        <v>251</v>
      </c>
      <c r="BI523" s="471">
        <v>124</v>
      </c>
      <c r="BJ523" s="471">
        <v>70</v>
      </c>
      <c r="BK523" s="471">
        <v>10</v>
      </c>
      <c r="BL523" s="471">
        <v>1</v>
      </c>
      <c r="BM523" s="471">
        <v>0</v>
      </c>
      <c r="BN523" s="496">
        <v>2477</v>
      </c>
      <c r="BO523" s="471">
        <v>1887</v>
      </c>
      <c r="BP523" s="471">
        <v>1380</v>
      </c>
      <c r="BQ523" s="471">
        <v>858</v>
      </c>
      <c r="BR523" s="471">
        <v>210</v>
      </c>
      <c r="BS523" s="471">
        <v>106</v>
      </c>
      <c r="BT523" s="471">
        <v>18</v>
      </c>
      <c r="BU523" s="471">
        <v>5</v>
      </c>
      <c r="BV523" s="471">
        <v>3</v>
      </c>
      <c r="BW523" s="496">
        <v>4467</v>
      </c>
      <c r="BX523" s="471">
        <v>1424</v>
      </c>
      <c r="BY523" s="471">
        <v>869</v>
      </c>
      <c r="BZ523" s="471">
        <v>684</v>
      </c>
      <c r="CA523" s="471">
        <v>154</v>
      </c>
      <c r="CB523" s="471">
        <v>71</v>
      </c>
      <c r="CC523" s="471">
        <v>10</v>
      </c>
      <c r="CD523" s="471">
        <v>1</v>
      </c>
      <c r="CE523" s="471">
        <v>2</v>
      </c>
      <c r="CF523" s="496">
        <v>3215</v>
      </c>
      <c r="CG523" s="33"/>
      <c r="CH523" s="33"/>
      <c r="CI523" s="33"/>
      <c r="CJ523" s="110"/>
      <c r="CK523" s="110"/>
      <c r="CL523" s="110"/>
      <c r="CM523" s="110"/>
      <c r="CN523" s="110"/>
      <c r="CO523" s="67"/>
      <c r="CP523" s="67"/>
      <c r="CQ523" s="67"/>
      <c r="CR523" s="67"/>
      <c r="CS523" s="67"/>
      <c r="CT523" s="67"/>
      <c r="CU523" s="67"/>
      <c r="CV523" s="67"/>
      <c r="CW523" s="67"/>
      <c r="CX523" s="67"/>
      <c r="CY523" s="67"/>
      <c r="CZ523" s="67"/>
      <c r="DA523" s="67"/>
      <c r="DB523" s="67"/>
      <c r="DC523" s="67"/>
      <c r="DD523" s="67"/>
      <c r="DE523" s="67"/>
      <c r="DF523" s="67"/>
      <c r="DG523" s="67"/>
      <c r="DH523" s="67"/>
      <c r="DI523" s="67"/>
      <c r="DJ523" s="67"/>
      <c r="DK523" s="67"/>
      <c r="DL523" s="67"/>
      <c r="DM523" s="67"/>
      <c r="DN523" s="67"/>
      <c r="DO523" s="67"/>
      <c r="DP523" s="67"/>
      <c r="DQ523" s="67"/>
      <c r="DR523" s="67"/>
      <c r="DS523" s="67"/>
      <c r="DT523" s="67"/>
      <c r="DU523" s="67"/>
      <c r="DV523" s="67"/>
      <c r="DW523" s="67"/>
      <c r="DX523" s="67"/>
      <c r="DY523" s="67"/>
      <c r="DZ523" s="67"/>
      <c r="EA523" s="67"/>
      <c r="EB523" s="67"/>
      <c r="EC523" s="67"/>
      <c r="ED523" s="67"/>
      <c r="EE523" s="67"/>
      <c r="EF523" s="67"/>
      <c r="EG523" s="67"/>
      <c r="EH523" s="67"/>
      <c r="EI523" s="67"/>
      <c r="EJ523" s="67"/>
      <c r="EK523" s="67"/>
      <c r="EL523" s="67"/>
      <c r="EM523" s="67"/>
      <c r="EN523" s="67"/>
      <c r="EO523" s="67"/>
      <c r="EP523" s="67"/>
      <c r="EQ523" s="67"/>
      <c r="ER523" s="67"/>
      <c r="ES523" s="67"/>
      <c r="ET523" s="67"/>
      <c r="EU523" s="67"/>
      <c r="EV523" s="67"/>
      <c r="EW523" s="67"/>
      <c r="EX523" s="67"/>
      <c r="EY523" s="67"/>
      <c r="EZ523" s="67"/>
      <c r="FA523" s="67"/>
      <c r="FB523" s="67"/>
      <c r="FC523" s="67"/>
      <c r="FD523" s="67"/>
      <c r="FE523" s="67"/>
      <c r="FF523" s="67"/>
      <c r="FG523" s="67"/>
      <c r="FH523" s="67"/>
      <c r="FI523" s="67"/>
      <c r="FJ523" s="67"/>
      <c r="FK523" s="67"/>
      <c r="FL523" s="67"/>
      <c r="FM523" s="67"/>
      <c r="FN523" s="67"/>
      <c r="FO523" s="67"/>
      <c r="FP523" s="67"/>
      <c r="FQ523" s="67"/>
      <c r="FR523" s="67"/>
      <c r="FS523" s="67"/>
      <c r="FT523" s="67"/>
      <c r="FU523" s="67"/>
      <c r="FV523" s="67"/>
      <c r="FW523" s="67"/>
      <c r="FX523" s="67"/>
      <c r="FY523" s="110"/>
      <c r="FZ523" s="110"/>
      <c r="GA523" s="110"/>
      <c r="GB523" s="110"/>
      <c r="GC523" s="110"/>
      <c r="GD523" s="110"/>
      <c r="GE523" s="110"/>
      <c r="GF523" s="110"/>
      <c r="GG523" s="110"/>
      <c r="GH523" s="110"/>
      <c r="GI523" s="110"/>
      <c r="GJ523" s="110"/>
      <c r="GK523" s="110"/>
      <c r="GL523" s="110"/>
      <c r="GM523" s="110"/>
      <c r="GN523" s="110"/>
      <c r="GO523" s="110"/>
      <c r="GP523" s="110"/>
      <c r="GQ523" s="110"/>
      <c r="GR523" s="110"/>
      <c r="GS523" s="110"/>
      <c r="GT523" s="110"/>
      <c r="GU523" s="110"/>
      <c r="GV523" s="110"/>
      <c r="GW523" s="110"/>
      <c r="GX523" s="110"/>
      <c r="GY523" s="110"/>
      <c r="GZ523" s="110"/>
      <c r="HA523" s="110"/>
      <c r="HB523" s="110"/>
      <c r="HC523" s="110"/>
      <c r="HD523" s="110"/>
      <c r="HE523" s="110"/>
      <c r="HF523" s="110"/>
      <c r="HG523" s="110"/>
      <c r="HH523" s="110"/>
      <c r="HI523" s="110"/>
      <c r="HJ523" s="110"/>
      <c r="HK523" s="242"/>
      <c r="HL523" s="242"/>
      <c r="HM523" s="242"/>
      <c r="HN523" s="242"/>
      <c r="HO523" s="242"/>
      <c r="HP523" s="242"/>
      <c r="HQ523" s="242"/>
    </row>
    <row r="524" spans="1:225" x14ac:dyDescent="0.2">
      <c r="A524" s="241" t="s">
        <v>415</v>
      </c>
      <c r="B524" s="476" t="s">
        <v>1026</v>
      </c>
      <c r="C524" s="326" t="s">
        <v>784</v>
      </c>
      <c r="D524" s="279" t="s">
        <v>416</v>
      </c>
      <c r="E524" s="228"/>
      <c r="F524" s="471">
        <v>157</v>
      </c>
      <c r="G524" s="495"/>
      <c r="H524" s="471">
        <v>3</v>
      </c>
      <c r="I524" s="471">
        <v>117</v>
      </c>
      <c r="J524" s="471">
        <v>280</v>
      </c>
      <c r="K524" s="471">
        <v>15</v>
      </c>
      <c r="L524" s="471">
        <v>2</v>
      </c>
      <c r="M524" s="471">
        <v>12</v>
      </c>
      <c r="N524" s="471">
        <v>4</v>
      </c>
      <c r="O524" s="471">
        <v>0</v>
      </c>
      <c r="P524" s="471">
        <v>9</v>
      </c>
      <c r="Q524" s="471">
        <v>291</v>
      </c>
      <c r="R524" s="471">
        <v>1684</v>
      </c>
      <c r="S524" s="471">
        <v>55</v>
      </c>
      <c r="T524" s="471">
        <v>8</v>
      </c>
      <c r="U524" s="471">
        <v>0</v>
      </c>
      <c r="V524" s="471">
        <v>2</v>
      </c>
      <c r="W524" s="471">
        <v>39</v>
      </c>
      <c r="X524" s="471">
        <v>8</v>
      </c>
      <c r="Y524" s="471">
        <v>412</v>
      </c>
      <c r="Z524" s="471">
        <v>0</v>
      </c>
      <c r="AA524" s="471">
        <v>17</v>
      </c>
      <c r="AB524" s="496">
        <v>3115</v>
      </c>
      <c r="AC524" s="488">
        <v>1</v>
      </c>
      <c r="AD524" s="488">
        <v>1</v>
      </c>
      <c r="AE524" s="471">
        <v>59</v>
      </c>
      <c r="AF524" s="471">
        <v>122</v>
      </c>
      <c r="AG524" s="471">
        <v>62</v>
      </c>
      <c r="AH524" s="471">
        <v>49</v>
      </c>
      <c r="AI524" s="471">
        <v>0</v>
      </c>
      <c r="AJ524" s="471">
        <v>0</v>
      </c>
      <c r="AK524" s="471">
        <v>0</v>
      </c>
      <c r="AL524" s="471">
        <v>0</v>
      </c>
      <c r="AM524" s="496">
        <v>292</v>
      </c>
      <c r="AN524" s="471">
        <v>59</v>
      </c>
      <c r="AO524" s="471">
        <v>122</v>
      </c>
      <c r="AP524" s="471">
        <v>61</v>
      </c>
      <c r="AQ524" s="471">
        <v>49</v>
      </c>
      <c r="AR524" s="471">
        <v>0</v>
      </c>
      <c r="AS524" s="471">
        <v>0</v>
      </c>
      <c r="AT524" s="471">
        <v>0</v>
      </c>
      <c r="AU524" s="471">
        <v>0</v>
      </c>
      <c r="AV524" s="496">
        <v>291</v>
      </c>
      <c r="AW524" s="471">
        <v>1245</v>
      </c>
      <c r="AX524" s="471">
        <v>345</v>
      </c>
      <c r="AY524" s="471">
        <v>189</v>
      </c>
      <c r="AZ524" s="471">
        <v>34</v>
      </c>
      <c r="BA524" s="471">
        <v>11</v>
      </c>
      <c r="BB524" s="471">
        <v>3</v>
      </c>
      <c r="BC524" s="471">
        <v>2</v>
      </c>
      <c r="BD524" s="471">
        <v>0</v>
      </c>
      <c r="BE524" s="496">
        <v>1829</v>
      </c>
      <c r="BF524" s="471">
        <v>1114</v>
      </c>
      <c r="BG524" s="471">
        <v>330</v>
      </c>
      <c r="BH524" s="471">
        <v>189</v>
      </c>
      <c r="BI524" s="471">
        <v>37</v>
      </c>
      <c r="BJ524" s="471">
        <v>11</v>
      </c>
      <c r="BK524" s="471">
        <v>2</v>
      </c>
      <c r="BL524" s="471">
        <v>1</v>
      </c>
      <c r="BM524" s="471">
        <v>0</v>
      </c>
      <c r="BN524" s="496">
        <v>1684</v>
      </c>
      <c r="BO524" s="471">
        <v>1304</v>
      </c>
      <c r="BP524" s="471">
        <v>467</v>
      </c>
      <c r="BQ524" s="471">
        <v>251</v>
      </c>
      <c r="BR524" s="471">
        <v>83</v>
      </c>
      <c r="BS524" s="471">
        <v>11</v>
      </c>
      <c r="BT524" s="471">
        <v>3</v>
      </c>
      <c r="BU524" s="471">
        <v>2</v>
      </c>
      <c r="BV524" s="471">
        <v>0</v>
      </c>
      <c r="BW524" s="496">
        <v>2121</v>
      </c>
      <c r="BX524" s="471">
        <v>1173</v>
      </c>
      <c r="BY524" s="471">
        <v>452</v>
      </c>
      <c r="BZ524" s="471">
        <v>250</v>
      </c>
      <c r="CA524" s="471">
        <v>86</v>
      </c>
      <c r="CB524" s="471">
        <v>11</v>
      </c>
      <c r="CC524" s="471">
        <v>2</v>
      </c>
      <c r="CD524" s="471">
        <v>1</v>
      </c>
      <c r="CE524" s="471">
        <v>0</v>
      </c>
      <c r="CF524" s="496">
        <v>1975</v>
      </c>
      <c r="CG524" s="33"/>
      <c r="CH524" s="33"/>
      <c r="CI524" s="33"/>
      <c r="CJ524" s="110"/>
      <c r="CK524" s="110"/>
      <c r="CL524" s="110"/>
      <c r="CM524" s="110"/>
      <c r="CN524" s="110"/>
      <c r="CO524" s="67"/>
      <c r="CP524" s="67"/>
      <c r="CQ524" s="67"/>
      <c r="CR524" s="67"/>
      <c r="CS524" s="67"/>
      <c r="CT524" s="67"/>
      <c r="CU524" s="67"/>
      <c r="CV524" s="67"/>
      <c r="CW524" s="67"/>
      <c r="CX524" s="67"/>
      <c r="CY524" s="67"/>
      <c r="CZ524" s="67"/>
      <c r="DA524" s="67"/>
      <c r="DB524" s="67"/>
      <c r="DC524" s="67"/>
      <c r="DD524" s="67"/>
      <c r="DE524" s="67"/>
      <c r="DF524" s="67"/>
      <c r="DG524" s="67"/>
      <c r="DH524" s="67"/>
      <c r="DI524" s="67"/>
      <c r="DJ524" s="67"/>
      <c r="DK524" s="67"/>
      <c r="DL524" s="67"/>
      <c r="DM524" s="67"/>
      <c r="DN524" s="67"/>
      <c r="DO524" s="67"/>
      <c r="DP524" s="67"/>
      <c r="DQ524" s="67"/>
      <c r="DR524" s="67"/>
      <c r="DS524" s="67"/>
      <c r="DT524" s="67"/>
      <c r="DU524" s="67"/>
      <c r="DV524" s="67"/>
      <c r="DW524" s="67"/>
      <c r="DX524" s="67"/>
      <c r="DY524" s="67"/>
      <c r="DZ524" s="67"/>
      <c r="EA524" s="67"/>
      <c r="EB524" s="67"/>
      <c r="EC524" s="67"/>
      <c r="ED524" s="67"/>
      <c r="EE524" s="67"/>
      <c r="EF524" s="67"/>
      <c r="EG524" s="67"/>
      <c r="EH524" s="67"/>
      <c r="EI524" s="67"/>
      <c r="EJ524" s="67"/>
      <c r="EK524" s="67"/>
      <c r="EL524" s="67"/>
      <c r="EM524" s="67"/>
      <c r="EN524" s="67"/>
      <c r="EO524" s="67"/>
      <c r="EP524" s="67"/>
      <c r="EQ524" s="67"/>
      <c r="ER524" s="67"/>
      <c r="ES524" s="67"/>
      <c r="ET524" s="67"/>
      <c r="EU524" s="67"/>
      <c r="EV524" s="67"/>
      <c r="EW524" s="67"/>
      <c r="EX524" s="67"/>
      <c r="EY524" s="67"/>
      <c r="EZ524" s="67"/>
      <c r="FA524" s="67"/>
      <c r="FB524" s="67"/>
      <c r="FC524" s="67"/>
      <c r="FD524" s="67"/>
      <c r="FE524" s="67"/>
      <c r="FF524" s="67"/>
      <c r="FG524" s="67"/>
      <c r="FH524" s="67"/>
      <c r="FI524" s="67"/>
      <c r="FJ524" s="67"/>
      <c r="FK524" s="67"/>
      <c r="FL524" s="67"/>
      <c r="FM524" s="67"/>
      <c r="FN524" s="67"/>
      <c r="FO524" s="67"/>
      <c r="FP524" s="67"/>
      <c r="FQ524" s="67"/>
      <c r="FR524" s="67"/>
      <c r="FS524" s="67"/>
      <c r="FT524" s="67"/>
      <c r="FU524" s="67"/>
      <c r="FV524" s="67"/>
      <c r="FW524" s="67"/>
      <c r="FX524" s="67"/>
      <c r="FY524" s="110"/>
      <c r="FZ524" s="110"/>
      <c r="GA524" s="110"/>
      <c r="GB524" s="110"/>
      <c r="GC524" s="110"/>
      <c r="GD524" s="110"/>
      <c r="GE524" s="110"/>
      <c r="GF524" s="110"/>
      <c r="GG524" s="110"/>
      <c r="GH524" s="110"/>
      <c r="GI524" s="110"/>
      <c r="GJ524" s="110"/>
      <c r="GK524" s="110"/>
      <c r="GL524" s="110"/>
      <c r="GM524" s="110"/>
      <c r="GN524" s="110"/>
      <c r="GO524" s="110"/>
      <c r="GP524" s="110"/>
      <c r="GQ524" s="110"/>
      <c r="GR524" s="110"/>
      <c r="GS524" s="110"/>
      <c r="GT524" s="110"/>
      <c r="GU524" s="110"/>
      <c r="GV524" s="110"/>
      <c r="GW524" s="110"/>
      <c r="GX524" s="110"/>
      <c r="GY524" s="110"/>
      <c r="GZ524" s="110"/>
      <c r="HA524" s="110"/>
      <c r="HB524" s="110"/>
      <c r="HC524" s="110"/>
      <c r="HD524" s="110"/>
      <c r="HE524" s="110"/>
      <c r="HF524" s="110"/>
      <c r="HG524" s="110"/>
      <c r="HH524" s="110"/>
      <c r="HI524" s="110"/>
      <c r="HJ524" s="110"/>
      <c r="HK524" s="242"/>
      <c r="HL524" s="242"/>
      <c r="HM524" s="242"/>
      <c r="HN524" s="242"/>
      <c r="HO524" s="242"/>
      <c r="HP524" s="242"/>
      <c r="HQ524" s="242"/>
    </row>
    <row r="525" spans="1:225" x14ac:dyDescent="0.2">
      <c r="A525" s="241" t="s">
        <v>417</v>
      </c>
      <c r="B525" s="476" t="s">
        <v>1027</v>
      </c>
      <c r="C525" s="326" t="s">
        <v>782</v>
      </c>
      <c r="D525" s="279" t="s">
        <v>1028</v>
      </c>
      <c r="E525" s="228"/>
      <c r="F525" s="471">
        <v>85</v>
      </c>
      <c r="G525" s="495"/>
      <c r="H525" s="471">
        <v>11</v>
      </c>
      <c r="I525" s="471">
        <v>70</v>
      </c>
      <c r="J525" s="471">
        <v>279</v>
      </c>
      <c r="K525" s="471">
        <v>5</v>
      </c>
      <c r="L525" s="471">
        <v>4</v>
      </c>
      <c r="M525" s="471">
        <v>7</v>
      </c>
      <c r="N525" s="471">
        <v>1</v>
      </c>
      <c r="O525" s="471">
        <v>0</v>
      </c>
      <c r="P525" s="471">
        <v>3</v>
      </c>
      <c r="Q525" s="471">
        <v>527</v>
      </c>
      <c r="R525" s="471">
        <v>1253</v>
      </c>
      <c r="S525" s="471">
        <v>0</v>
      </c>
      <c r="T525" s="471">
        <v>2</v>
      </c>
      <c r="U525" s="471">
        <v>0</v>
      </c>
      <c r="V525" s="471">
        <v>1</v>
      </c>
      <c r="W525" s="471">
        <v>8</v>
      </c>
      <c r="X525" s="471">
        <v>6</v>
      </c>
      <c r="Y525" s="471">
        <v>235</v>
      </c>
      <c r="Z525" s="471">
        <v>1</v>
      </c>
      <c r="AA525" s="471">
        <v>10</v>
      </c>
      <c r="AB525" s="496">
        <v>2508</v>
      </c>
      <c r="AC525" s="488">
        <v>1</v>
      </c>
      <c r="AD525" s="488">
        <v>1</v>
      </c>
      <c r="AE525" s="471">
        <v>107</v>
      </c>
      <c r="AF525" s="471">
        <v>18</v>
      </c>
      <c r="AG525" s="471">
        <v>36</v>
      </c>
      <c r="AH525" s="471">
        <v>332</v>
      </c>
      <c r="AI525" s="471">
        <v>10</v>
      </c>
      <c r="AJ525" s="471">
        <v>20</v>
      </c>
      <c r="AK525" s="471">
        <v>1</v>
      </c>
      <c r="AL525" s="471">
        <v>4</v>
      </c>
      <c r="AM525" s="496">
        <v>528</v>
      </c>
      <c r="AN525" s="471">
        <v>107</v>
      </c>
      <c r="AO525" s="471">
        <v>18</v>
      </c>
      <c r="AP525" s="471">
        <v>36</v>
      </c>
      <c r="AQ525" s="471">
        <v>331</v>
      </c>
      <c r="AR525" s="471">
        <v>10</v>
      </c>
      <c r="AS525" s="471">
        <v>20</v>
      </c>
      <c r="AT525" s="471">
        <v>1</v>
      </c>
      <c r="AU525" s="471">
        <v>4</v>
      </c>
      <c r="AV525" s="496">
        <v>527</v>
      </c>
      <c r="AW525" s="471">
        <v>519</v>
      </c>
      <c r="AX525" s="471">
        <v>268</v>
      </c>
      <c r="AY525" s="471">
        <v>594</v>
      </c>
      <c r="AZ525" s="471">
        <v>144</v>
      </c>
      <c r="BA525" s="471">
        <v>35</v>
      </c>
      <c r="BB525" s="471">
        <v>13</v>
      </c>
      <c r="BC525" s="471">
        <v>6</v>
      </c>
      <c r="BD525" s="471">
        <v>0</v>
      </c>
      <c r="BE525" s="496">
        <v>1579</v>
      </c>
      <c r="BF525" s="471">
        <v>125</v>
      </c>
      <c r="BG525" s="471">
        <v>214</v>
      </c>
      <c r="BH525" s="471">
        <v>716</v>
      </c>
      <c r="BI525" s="471">
        <v>128</v>
      </c>
      <c r="BJ525" s="471">
        <v>38</v>
      </c>
      <c r="BK525" s="471">
        <v>24</v>
      </c>
      <c r="BL525" s="471">
        <v>8</v>
      </c>
      <c r="BM525" s="471">
        <v>0</v>
      </c>
      <c r="BN525" s="496">
        <v>1253</v>
      </c>
      <c r="BO525" s="471">
        <v>626</v>
      </c>
      <c r="BP525" s="471">
        <v>286</v>
      </c>
      <c r="BQ525" s="471">
        <v>630</v>
      </c>
      <c r="BR525" s="471">
        <v>476</v>
      </c>
      <c r="BS525" s="471">
        <v>45</v>
      </c>
      <c r="BT525" s="471">
        <v>33</v>
      </c>
      <c r="BU525" s="471">
        <v>7</v>
      </c>
      <c r="BV525" s="471">
        <v>4</v>
      </c>
      <c r="BW525" s="496">
        <v>2107</v>
      </c>
      <c r="BX525" s="471">
        <v>232</v>
      </c>
      <c r="BY525" s="471">
        <v>232</v>
      </c>
      <c r="BZ525" s="471">
        <v>752</v>
      </c>
      <c r="CA525" s="471">
        <v>459</v>
      </c>
      <c r="CB525" s="471">
        <v>48</v>
      </c>
      <c r="CC525" s="471">
        <v>44</v>
      </c>
      <c r="CD525" s="471">
        <v>9</v>
      </c>
      <c r="CE525" s="471">
        <v>4</v>
      </c>
      <c r="CF525" s="496">
        <v>1780</v>
      </c>
      <c r="CG525" s="33"/>
      <c r="CH525" s="33"/>
      <c r="CI525" s="33"/>
      <c r="CJ525" s="110"/>
      <c r="CK525" s="110"/>
      <c r="CL525" s="110"/>
      <c r="CM525" s="110"/>
      <c r="CN525" s="110"/>
      <c r="CO525" s="67"/>
      <c r="CP525" s="67"/>
      <c r="CQ525" s="67"/>
      <c r="CR525" s="67"/>
      <c r="CS525" s="67"/>
      <c r="CT525" s="67"/>
      <c r="CU525" s="67"/>
      <c r="CV525" s="67"/>
      <c r="CW525" s="67"/>
      <c r="CX525" s="67"/>
      <c r="CY525" s="67"/>
      <c r="CZ525" s="67"/>
      <c r="DA525" s="67"/>
      <c r="DB525" s="67"/>
      <c r="DC525" s="67"/>
      <c r="DD525" s="67"/>
      <c r="DE525" s="67"/>
      <c r="DF525" s="67"/>
      <c r="DG525" s="67"/>
      <c r="DH525" s="67"/>
      <c r="DI525" s="67"/>
      <c r="DJ525" s="67"/>
      <c r="DK525" s="67"/>
      <c r="DL525" s="67"/>
      <c r="DM525" s="67"/>
      <c r="DN525" s="67"/>
      <c r="DO525" s="67"/>
      <c r="DP525" s="67"/>
      <c r="DQ525" s="67"/>
      <c r="DR525" s="67"/>
      <c r="DS525" s="67"/>
      <c r="DT525" s="67"/>
      <c r="DU525" s="67"/>
      <c r="DV525" s="67"/>
      <c r="DW525" s="67"/>
      <c r="DX525" s="67"/>
      <c r="DY525" s="67"/>
      <c r="DZ525" s="67"/>
      <c r="EA525" s="67"/>
      <c r="EB525" s="67"/>
      <c r="EC525" s="67"/>
      <c r="ED525" s="67"/>
      <c r="EE525" s="67"/>
      <c r="EF525" s="67"/>
      <c r="EG525" s="67"/>
      <c r="EH525" s="67"/>
      <c r="EI525" s="67"/>
      <c r="EJ525" s="67"/>
      <c r="EK525" s="67"/>
      <c r="EL525" s="67"/>
      <c r="EM525" s="67"/>
      <c r="EN525" s="67"/>
      <c r="EO525" s="67"/>
      <c r="EP525" s="67"/>
      <c r="EQ525" s="67"/>
      <c r="ER525" s="67"/>
      <c r="ES525" s="67"/>
      <c r="ET525" s="67"/>
      <c r="EU525" s="67"/>
      <c r="EV525" s="67"/>
      <c r="EW525" s="67"/>
      <c r="EX525" s="67"/>
      <c r="EY525" s="67"/>
      <c r="EZ525" s="67"/>
      <c r="FA525" s="67"/>
      <c r="FB525" s="67"/>
      <c r="FC525" s="67"/>
      <c r="FD525" s="67"/>
      <c r="FE525" s="67"/>
      <c r="FF525" s="67"/>
      <c r="FG525" s="67"/>
      <c r="FH525" s="67"/>
      <c r="FI525" s="67"/>
      <c r="FJ525" s="67"/>
      <c r="FK525" s="67"/>
      <c r="FL525" s="67"/>
      <c r="FM525" s="67"/>
      <c r="FN525" s="67"/>
      <c r="FO525" s="67"/>
      <c r="FP525" s="67"/>
      <c r="FQ525" s="67"/>
      <c r="FR525" s="67"/>
      <c r="FS525" s="67"/>
      <c r="FT525" s="67"/>
      <c r="FU525" s="67"/>
      <c r="FV525" s="67"/>
      <c r="FW525" s="67"/>
      <c r="FX525" s="67"/>
      <c r="FY525" s="110"/>
      <c r="FZ525" s="110"/>
      <c r="GA525" s="110"/>
      <c r="GB525" s="110"/>
      <c r="GC525" s="110"/>
      <c r="GD525" s="110"/>
      <c r="GE525" s="110"/>
      <c r="GF525" s="110"/>
      <c r="GG525" s="110"/>
      <c r="GH525" s="110"/>
      <c r="GI525" s="110"/>
      <c r="GJ525" s="110"/>
      <c r="GK525" s="110"/>
      <c r="GL525" s="110"/>
      <c r="GM525" s="110"/>
      <c r="GN525" s="110"/>
      <c r="GO525" s="110"/>
      <c r="GP525" s="110"/>
      <c r="GQ525" s="110"/>
      <c r="GR525" s="110"/>
      <c r="GS525" s="110"/>
      <c r="GT525" s="110"/>
      <c r="GU525" s="110"/>
      <c r="GV525" s="110"/>
      <c r="GW525" s="110"/>
      <c r="GX525" s="110"/>
      <c r="GY525" s="110"/>
      <c r="GZ525" s="110"/>
      <c r="HA525" s="110"/>
      <c r="HB525" s="110"/>
      <c r="HC525" s="110"/>
      <c r="HD525" s="110"/>
      <c r="HE525" s="110"/>
      <c r="HF525" s="110"/>
      <c r="HG525" s="110"/>
      <c r="HH525" s="110"/>
      <c r="HI525" s="110"/>
      <c r="HJ525" s="110"/>
      <c r="HK525" s="242"/>
      <c r="HL525" s="242"/>
      <c r="HM525" s="242"/>
      <c r="HN525" s="242"/>
      <c r="HO525" s="242"/>
      <c r="HP525" s="242"/>
      <c r="HQ525" s="242"/>
    </row>
    <row r="526" spans="1:225" x14ac:dyDescent="0.2">
      <c r="A526" s="241" t="s">
        <v>418</v>
      </c>
      <c r="B526" s="476" t="s">
        <v>1029</v>
      </c>
      <c r="C526" s="326" t="s">
        <v>640</v>
      </c>
      <c r="D526" s="279" t="s">
        <v>419</v>
      </c>
      <c r="E526" s="228"/>
      <c r="F526" s="471">
        <v>68</v>
      </c>
      <c r="G526" s="495"/>
      <c r="H526" s="471">
        <v>2</v>
      </c>
      <c r="I526" s="471">
        <v>88</v>
      </c>
      <c r="J526" s="471">
        <v>484</v>
      </c>
      <c r="K526" s="471">
        <v>4</v>
      </c>
      <c r="L526" s="471">
        <v>4</v>
      </c>
      <c r="M526" s="471">
        <v>3</v>
      </c>
      <c r="N526" s="471">
        <v>1</v>
      </c>
      <c r="O526" s="471">
        <v>0</v>
      </c>
      <c r="P526" s="471">
        <v>3</v>
      </c>
      <c r="Q526" s="471">
        <v>0</v>
      </c>
      <c r="R526" s="471">
        <v>225</v>
      </c>
      <c r="S526" s="471">
        <v>0</v>
      </c>
      <c r="T526" s="471">
        <v>0</v>
      </c>
      <c r="U526" s="471">
        <v>0</v>
      </c>
      <c r="V526" s="471">
        <v>0</v>
      </c>
      <c r="W526" s="471">
        <v>17</v>
      </c>
      <c r="X526" s="471">
        <v>5</v>
      </c>
      <c r="Y526" s="471">
        <v>454</v>
      </c>
      <c r="Z526" s="471">
        <v>5</v>
      </c>
      <c r="AA526" s="471">
        <v>3</v>
      </c>
      <c r="AB526" s="496">
        <v>1366</v>
      </c>
      <c r="AC526" s="488">
        <v>1</v>
      </c>
      <c r="AD526" s="488">
        <v>1</v>
      </c>
      <c r="AE526" s="471">
        <v>0</v>
      </c>
      <c r="AF526" s="471">
        <v>0</v>
      </c>
      <c r="AG526" s="471">
        <v>0</v>
      </c>
      <c r="AH526" s="471">
        <v>0</v>
      </c>
      <c r="AI526" s="471">
        <v>0</v>
      </c>
      <c r="AJ526" s="471">
        <v>0</v>
      </c>
      <c r="AK526" s="471">
        <v>0</v>
      </c>
      <c r="AL526" s="471">
        <v>0</v>
      </c>
      <c r="AM526" s="496">
        <v>0</v>
      </c>
      <c r="AN526" s="471">
        <v>0</v>
      </c>
      <c r="AO526" s="471">
        <v>0</v>
      </c>
      <c r="AP526" s="471">
        <v>0</v>
      </c>
      <c r="AQ526" s="471">
        <v>0</v>
      </c>
      <c r="AR526" s="471">
        <v>0</v>
      </c>
      <c r="AS526" s="471">
        <v>0</v>
      </c>
      <c r="AT526" s="471">
        <v>0</v>
      </c>
      <c r="AU526" s="471">
        <v>0</v>
      </c>
      <c r="AV526" s="496">
        <v>0</v>
      </c>
      <c r="AW526" s="471">
        <v>33</v>
      </c>
      <c r="AX526" s="471">
        <v>154</v>
      </c>
      <c r="AY526" s="471">
        <v>183</v>
      </c>
      <c r="AZ526" s="471">
        <v>61</v>
      </c>
      <c r="BA526" s="471">
        <v>29</v>
      </c>
      <c r="BB526" s="471">
        <v>5</v>
      </c>
      <c r="BC526" s="471">
        <v>1</v>
      </c>
      <c r="BD526" s="471">
        <v>0</v>
      </c>
      <c r="BE526" s="496">
        <v>466</v>
      </c>
      <c r="BF526" s="471">
        <v>13</v>
      </c>
      <c r="BG526" s="471">
        <v>76</v>
      </c>
      <c r="BH526" s="471">
        <v>91</v>
      </c>
      <c r="BI526" s="471">
        <v>28</v>
      </c>
      <c r="BJ526" s="471">
        <v>14</v>
      </c>
      <c r="BK526" s="471">
        <v>2</v>
      </c>
      <c r="BL526" s="471">
        <v>1</v>
      </c>
      <c r="BM526" s="471">
        <v>0</v>
      </c>
      <c r="BN526" s="496">
        <v>225</v>
      </c>
      <c r="BO526" s="471">
        <v>33</v>
      </c>
      <c r="BP526" s="471">
        <v>154</v>
      </c>
      <c r="BQ526" s="471">
        <v>183</v>
      </c>
      <c r="BR526" s="471">
        <v>61</v>
      </c>
      <c r="BS526" s="471">
        <v>29</v>
      </c>
      <c r="BT526" s="471">
        <v>5</v>
      </c>
      <c r="BU526" s="471">
        <v>1</v>
      </c>
      <c r="BV526" s="471">
        <v>0</v>
      </c>
      <c r="BW526" s="496">
        <v>466</v>
      </c>
      <c r="BX526" s="471">
        <v>13</v>
      </c>
      <c r="BY526" s="471">
        <v>76</v>
      </c>
      <c r="BZ526" s="471">
        <v>91</v>
      </c>
      <c r="CA526" s="471">
        <v>28</v>
      </c>
      <c r="CB526" s="471">
        <v>14</v>
      </c>
      <c r="CC526" s="471">
        <v>2</v>
      </c>
      <c r="CD526" s="471">
        <v>1</v>
      </c>
      <c r="CE526" s="471">
        <v>0</v>
      </c>
      <c r="CF526" s="496">
        <v>225</v>
      </c>
      <c r="CG526" s="33"/>
      <c r="CH526" s="33"/>
      <c r="CI526" s="33"/>
      <c r="CJ526" s="110"/>
      <c r="CK526" s="110"/>
      <c r="CL526" s="110"/>
      <c r="CM526" s="110"/>
      <c r="CN526" s="110"/>
      <c r="CO526" s="67"/>
      <c r="CP526" s="67"/>
      <c r="CQ526" s="67"/>
      <c r="CR526" s="67"/>
      <c r="CS526" s="67"/>
      <c r="CT526" s="67"/>
      <c r="CU526" s="67"/>
      <c r="CV526" s="67"/>
      <c r="CW526" s="67"/>
      <c r="CX526" s="67"/>
      <c r="CY526" s="67"/>
      <c r="CZ526" s="67"/>
      <c r="DA526" s="67"/>
      <c r="DB526" s="67"/>
      <c r="DC526" s="67"/>
      <c r="DD526" s="67"/>
      <c r="DE526" s="67"/>
      <c r="DF526" s="67"/>
      <c r="DG526" s="67"/>
      <c r="DH526" s="67"/>
      <c r="DI526" s="67"/>
      <c r="DJ526" s="67"/>
      <c r="DK526" s="67"/>
      <c r="DL526" s="67"/>
      <c r="DM526" s="67"/>
      <c r="DN526" s="67"/>
      <c r="DO526" s="67"/>
      <c r="DP526" s="67"/>
      <c r="DQ526" s="67"/>
      <c r="DR526" s="67"/>
      <c r="DS526" s="67"/>
      <c r="DT526" s="67"/>
      <c r="DU526" s="67"/>
      <c r="DV526" s="67"/>
      <c r="DW526" s="67"/>
      <c r="DX526" s="67"/>
      <c r="DY526" s="67"/>
      <c r="DZ526" s="67"/>
      <c r="EA526" s="67"/>
      <c r="EB526" s="67"/>
      <c r="EC526" s="67"/>
      <c r="ED526" s="67"/>
      <c r="EE526" s="67"/>
      <c r="EF526" s="67"/>
      <c r="EG526" s="67"/>
      <c r="EH526" s="67"/>
      <c r="EI526" s="67"/>
      <c r="EJ526" s="67"/>
      <c r="EK526" s="67"/>
      <c r="EL526" s="67"/>
      <c r="EM526" s="67"/>
      <c r="EN526" s="67"/>
      <c r="EO526" s="67"/>
      <c r="EP526" s="67"/>
      <c r="EQ526" s="67"/>
      <c r="ER526" s="67"/>
      <c r="ES526" s="67"/>
      <c r="ET526" s="67"/>
      <c r="EU526" s="67"/>
      <c r="EV526" s="67"/>
      <c r="EW526" s="67"/>
      <c r="EX526" s="67"/>
      <c r="EY526" s="67"/>
      <c r="EZ526" s="67"/>
      <c r="FA526" s="67"/>
      <c r="FB526" s="67"/>
      <c r="FC526" s="67"/>
      <c r="FD526" s="67"/>
      <c r="FE526" s="67"/>
      <c r="FF526" s="67"/>
      <c r="FG526" s="67"/>
      <c r="FH526" s="67"/>
      <c r="FI526" s="67"/>
      <c r="FJ526" s="67"/>
      <c r="FK526" s="67"/>
      <c r="FL526" s="67"/>
      <c r="FM526" s="67"/>
      <c r="FN526" s="67"/>
      <c r="FO526" s="67"/>
      <c r="FP526" s="67"/>
      <c r="FQ526" s="67"/>
      <c r="FR526" s="67"/>
      <c r="FS526" s="67"/>
      <c r="FT526" s="67"/>
      <c r="FU526" s="67"/>
      <c r="FV526" s="67"/>
      <c r="FW526" s="67"/>
      <c r="FX526" s="67"/>
      <c r="FY526" s="110"/>
      <c r="FZ526" s="110"/>
      <c r="GA526" s="110"/>
      <c r="GB526" s="110"/>
      <c r="GC526" s="110"/>
      <c r="GD526" s="110"/>
      <c r="GE526" s="110"/>
      <c r="GF526" s="110"/>
      <c r="GG526" s="110"/>
      <c r="GH526" s="110"/>
      <c r="GI526" s="110"/>
      <c r="GJ526" s="110"/>
      <c r="GK526" s="110"/>
      <c r="GL526" s="110"/>
      <c r="GM526" s="110"/>
      <c r="GN526" s="110"/>
      <c r="GO526" s="110"/>
      <c r="GP526" s="110"/>
      <c r="GQ526" s="110"/>
      <c r="GR526" s="110"/>
      <c r="GS526" s="110"/>
      <c r="GT526" s="110"/>
      <c r="GU526" s="110"/>
      <c r="GV526" s="110"/>
      <c r="GW526" s="110"/>
      <c r="GX526" s="110"/>
      <c r="GY526" s="110"/>
      <c r="GZ526" s="110"/>
      <c r="HA526" s="110"/>
      <c r="HB526" s="110"/>
      <c r="HC526" s="110"/>
      <c r="HD526" s="110"/>
      <c r="HE526" s="110"/>
      <c r="HF526" s="110"/>
      <c r="HG526" s="110"/>
      <c r="HH526" s="110"/>
      <c r="HI526" s="110"/>
      <c r="HJ526" s="110"/>
      <c r="HK526" s="242"/>
      <c r="HL526" s="242"/>
      <c r="HM526" s="242"/>
      <c r="HN526" s="242"/>
      <c r="HO526" s="242"/>
      <c r="HP526" s="242"/>
      <c r="HQ526" s="242"/>
    </row>
    <row r="527" spans="1:225" x14ac:dyDescent="0.2">
      <c r="A527" s="241" t="s">
        <v>420</v>
      </c>
      <c r="B527" s="476" t="s">
        <v>1030</v>
      </c>
      <c r="C527" s="326" t="s">
        <v>870</v>
      </c>
      <c r="D527" s="279" t="s">
        <v>1031</v>
      </c>
      <c r="E527" s="228"/>
      <c r="F527" s="471">
        <v>261</v>
      </c>
      <c r="G527" s="495"/>
      <c r="H527" s="471">
        <v>5</v>
      </c>
      <c r="I527" s="471">
        <v>114</v>
      </c>
      <c r="J527" s="471">
        <v>367</v>
      </c>
      <c r="K527" s="471">
        <v>0</v>
      </c>
      <c r="L527" s="471">
        <v>3</v>
      </c>
      <c r="M527" s="471">
        <v>15</v>
      </c>
      <c r="N527" s="471">
        <v>2</v>
      </c>
      <c r="O527" s="471">
        <v>0</v>
      </c>
      <c r="P527" s="471">
        <v>12</v>
      </c>
      <c r="Q527" s="471">
        <v>0</v>
      </c>
      <c r="R527" s="471">
        <v>169</v>
      </c>
      <c r="S527" s="471">
        <v>0</v>
      </c>
      <c r="T527" s="471">
        <v>0</v>
      </c>
      <c r="U527" s="471">
        <v>12</v>
      </c>
      <c r="V527" s="471">
        <v>8</v>
      </c>
      <c r="W527" s="471">
        <v>19</v>
      </c>
      <c r="X527" s="471">
        <v>6</v>
      </c>
      <c r="Y527" s="471">
        <v>340</v>
      </c>
      <c r="Z527" s="471">
        <v>0</v>
      </c>
      <c r="AA527" s="471">
        <v>7</v>
      </c>
      <c r="AB527" s="496">
        <v>1340</v>
      </c>
      <c r="AC527" s="488">
        <v>2</v>
      </c>
      <c r="AD527" s="488">
        <v>2</v>
      </c>
      <c r="AE527" s="471">
        <v>0</v>
      </c>
      <c r="AF527" s="471">
        <v>0</v>
      </c>
      <c r="AG527" s="471">
        <v>0</v>
      </c>
      <c r="AH527" s="471">
        <v>0</v>
      </c>
      <c r="AI527" s="471">
        <v>0</v>
      </c>
      <c r="AJ527" s="471">
        <v>0</v>
      </c>
      <c r="AK527" s="471">
        <v>0</v>
      </c>
      <c r="AL527" s="471">
        <v>0</v>
      </c>
      <c r="AM527" s="496">
        <v>0</v>
      </c>
      <c r="AN527" s="471">
        <v>0</v>
      </c>
      <c r="AO527" s="471">
        <v>0</v>
      </c>
      <c r="AP527" s="471">
        <v>0</v>
      </c>
      <c r="AQ527" s="471">
        <v>0</v>
      </c>
      <c r="AR527" s="471">
        <v>0</v>
      </c>
      <c r="AS527" s="471">
        <v>0</v>
      </c>
      <c r="AT527" s="471">
        <v>0</v>
      </c>
      <c r="AU527" s="471">
        <v>0</v>
      </c>
      <c r="AV527" s="496">
        <v>0</v>
      </c>
      <c r="AW527" s="471">
        <v>104</v>
      </c>
      <c r="AX527" s="471">
        <v>49</v>
      </c>
      <c r="AY527" s="471">
        <v>27</v>
      </c>
      <c r="AZ527" s="471">
        <v>7</v>
      </c>
      <c r="BA527" s="471">
        <v>2</v>
      </c>
      <c r="BB527" s="471">
        <v>1</v>
      </c>
      <c r="BC527" s="471">
        <v>0</v>
      </c>
      <c r="BD527" s="471">
        <v>0</v>
      </c>
      <c r="BE527" s="496">
        <v>190</v>
      </c>
      <c r="BF527" s="471">
        <v>93</v>
      </c>
      <c r="BG527" s="471">
        <v>40</v>
      </c>
      <c r="BH527" s="471">
        <v>29</v>
      </c>
      <c r="BI527" s="471">
        <v>6</v>
      </c>
      <c r="BJ527" s="471">
        <v>1</v>
      </c>
      <c r="BK527" s="471">
        <v>0</v>
      </c>
      <c r="BL527" s="471">
        <v>0</v>
      </c>
      <c r="BM527" s="471">
        <v>0</v>
      </c>
      <c r="BN527" s="496">
        <v>169</v>
      </c>
      <c r="BO527" s="471">
        <v>104</v>
      </c>
      <c r="BP527" s="471">
        <v>49</v>
      </c>
      <c r="BQ527" s="471">
        <v>27</v>
      </c>
      <c r="BR527" s="471">
        <v>7</v>
      </c>
      <c r="BS527" s="471">
        <v>2</v>
      </c>
      <c r="BT527" s="471">
        <v>1</v>
      </c>
      <c r="BU527" s="471">
        <v>0</v>
      </c>
      <c r="BV527" s="471">
        <v>0</v>
      </c>
      <c r="BW527" s="496">
        <v>190</v>
      </c>
      <c r="BX527" s="471">
        <v>93</v>
      </c>
      <c r="BY527" s="471">
        <v>40</v>
      </c>
      <c r="BZ527" s="471">
        <v>29</v>
      </c>
      <c r="CA527" s="471">
        <v>6</v>
      </c>
      <c r="CB527" s="471">
        <v>1</v>
      </c>
      <c r="CC527" s="471">
        <v>0</v>
      </c>
      <c r="CD527" s="471">
        <v>0</v>
      </c>
      <c r="CE527" s="471">
        <v>0</v>
      </c>
      <c r="CF527" s="496">
        <v>169</v>
      </c>
      <c r="CG527" s="33"/>
      <c r="CH527" s="33"/>
      <c r="CI527" s="33"/>
      <c r="CJ527" s="110"/>
      <c r="CK527" s="110"/>
      <c r="CL527" s="110"/>
      <c r="CM527" s="110"/>
      <c r="CN527" s="110"/>
      <c r="CO527" s="67"/>
      <c r="CP527" s="67"/>
      <c r="CQ527" s="67"/>
      <c r="CR527" s="67"/>
      <c r="CS527" s="67"/>
      <c r="CT527" s="67"/>
      <c r="CU527" s="67"/>
      <c r="CV527" s="67"/>
      <c r="CW527" s="67"/>
      <c r="CX527" s="67"/>
      <c r="CY527" s="67"/>
      <c r="CZ527" s="67"/>
      <c r="DA527" s="67"/>
      <c r="DB527" s="67"/>
      <c r="DC527" s="67"/>
      <c r="DD527" s="67"/>
      <c r="DE527" s="67"/>
      <c r="DF527" s="67"/>
      <c r="DG527" s="67"/>
      <c r="DH527" s="67"/>
      <c r="DI527" s="67"/>
      <c r="DJ527" s="67"/>
      <c r="DK527" s="67"/>
      <c r="DL527" s="67"/>
      <c r="DM527" s="67"/>
      <c r="DN527" s="67"/>
      <c r="DO527" s="67"/>
      <c r="DP527" s="67"/>
      <c r="DQ527" s="67"/>
      <c r="DR527" s="67"/>
      <c r="DS527" s="67"/>
      <c r="DT527" s="67"/>
      <c r="DU527" s="67"/>
      <c r="DV527" s="67"/>
      <c r="DW527" s="67"/>
      <c r="DX527" s="67"/>
      <c r="DY527" s="67"/>
      <c r="DZ527" s="67"/>
      <c r="EA527" s="67"/>
      <c r="EB527" s="67"/>
      <c r="EC527" s="67"/>
      <c r="ED527" s="67"/>
      <c r="EE527" s="67"/>
      <c r="EF527" s="67"/>
      <c r="EG527" s="67"/>
      <c r="EH527" s="67"/>
      <c r="EI527" s="67"/>
      <c r="EJ527" s="67"/>
      <c r="EK527" s="67"/>
      <c r="EL527" s="67"/>
      <c r="EM527" s="67"/>
      <c r="EN527" s="67"/>
      <c r="EO527" s="67"/>
      <c r="EP527" s="67"/>
      <c r="EQ527" s="67"/>
      <c r="ER527" s="67"/>
      <c r="ES527" s="67"/>
      <c r="ET527" s="67"/>
      <c r="EU527" s="67"/>
      <c r="EV527" s="67"/>
      <c r="EW527" s="67"/>
      <c r="EX527" s="67"/>
      <c r="EY527" s="67"/>
      <c r="EZ527" s="67"/>
      <c r="FA527" s="67"/>
      <c r="FB527" s="67"/>
      <c r="FC527" s="67"/>
      <c r="FD527" s="67"/>
      <c r="FE527" s="67"/>
      <c r="FF527" s="67"/>
      <c r="FG527" s="67"/>
      <c r="FH527" s="67"/>
      <c r="FI527" s="67"/>
      <c r="FJ527" s="67"/>
      <c r="FK527" s="67"/>
      <c r="FL527" s="67"/>
      <c r="FM527" s="67"/>
      <c r="FN527" s="67"/>
      <c r="FO527" s="67"/>
      <c r="FP527" s="67"/>
      <c r="FQ527" s="67"/>
      <c r="FR527" s="67"/>
      <c r="FS527" s="67"/>
      <c r="FT527" s="67"/>
      <c r="FU527" s="67"/>
      <c r="FV527" s="67"/>
      <c r="FW527" s="67"/>
      <c r="FX527" s="67"/>
      <c r="FY527" s="110"/>
      <c r="FZ527" s="110"/>
      <c r="GA527" s="110"/>
      <c r="GB527" s="110"/>
      <c r="GC527" s="110"/>
      <c r="GD527" s="110"/>
      <c r="GE527" s="110"/>
      <c r="GF527" s="110"/>
      <c r="GG527" s="110"/>
      <c r="GH527" s="110"/>
      <c r="GI527" s="110"/>
      <c r="GJ527" s="110"/>
      <c r="GK527" s="110"/>
      <c r="GL527" s="110"/>
      <c r="GM527" s="110"/>
      <c r="GN527" s="110"/>
      <c r="GO527" s="110"/>
      <c r="GP527" s="110"/>
      <c r="GQ527" s="110"/>
      <c r="GR527" s="110"/>
      <c r="GS527" s="110"/>
      <c r="GT527" s="110"/>
      <c r="GU527" s="110"/>
      <c r="GV527" s="110"/>
      <c r="GW527" s="110"/>
      <c r="GX527" s="110"/>
      <c r="GY527" s="110"/>
      <c r="GZ527" s="110"/>
      <c r="HA527" s="110"/>
      <c r="HB527" s="110"/>
      <c r="HC527" s="110"/>
      <c r="HD527" s="110"/>
      <c r="HE527" s="110"/>
      <c r="HF527" s="110"/>
      <c r="HG527" s="110"/>
      <c r="HH527" s="110"/>
      <c r="HI527" s="110"/>
      <c r="HJ527" s="110"/>
      <c r="HK527" s="242"/>
      <c r="HL527" s="242"/>
      <c r="HM527" s="242"/>
      <c r="HN527" s="242"/>
      <c r="HO527" s="242"/>
      <c r="HP527" s="242"/>
      <c r="HQ527" s="242"/>
    </row>
    <row r="528" spans="1:225" x14ac:dyDescent="0.2">
      <c r="A528" s="241" t="s">
        <v>421</v>
      </c>
      <c r="B528" s="476" t="s">
        <v>1032</v>
      </c>
      <c r="C528" s="326" t="s">
        <v>807</v>
      </c>
      <c r="D528" s="279" t="s">
        <v>422</v>
      </c>
      <c r="E528" s="228"/>
      <c r="F528" s="471">
        <v>10</v>
      </c>
      <c r="G528" s="495"/>
      <c r="H528" s="471">
        <v>7</v>
      </c>
      <c r="I528" s="471">
        <v>40</v>
      </c>
      <c r="J528" s="471">
        <v>141</v>
      </c>
      <c r="K528" s="471">
        <v>3</v>
      </c>
      <c r="L528" s="471">
        <v>2</v>
      </c>
      <c r="M528" s="471">
        <v>12</v>
      </c>
      <c r="N528" s="471">
        <v>1</v>
      </c>
      <c r="O528" s="471">
        <v>0</v>
      </c>
      <c r="P528" s="471">
        <v>1</v>
      </c>
      <c r="Q528" s="471">
        <v>0</v>
      </c>
      <c r="R528" s="471">
        <v>55</v>
      </c>
      <c r="S528" s="471">
        <v>0</v>
      </c>
      <c r="T528" s="471">
        <v>0</v>
      </c>
      <c r="U528" s="471">
        <v>0</v>
      </c>
      <c r="V528" s="471">
        <v>12</v>
      </c>
      <c r="W528" s="471">
        <v>8</v>
      </c>
      <c r="X528" s="471">
        <v>4</v>
      </c>
      <c r="Y528" s="471">
        <v>117</v>
      </c>
      <c r="Z528" s="471">
        <v>0</v>
      </c>
      <c r="AA528" s="471">
        <v>3</v>
      </c>
      <c r="AB528" s="496">
        <v>416</v>
      </c>
      <c r="AC528" s="488">
        <v>2</v>
      </c>
      <c r="AD528" s="488">
        <v>2</v>
      </c>
      <c r="AE528" s="471">
        <v>0</v>
      </c>
      <c r="AF528" s="471">
        <v>0</v>
      </c>
      <c r="AG528" s="471">
        <v>0</v>
      </c>
      <c r="AH528" s="471">
        <v>0</v>
      </c>
      <c r="AI528" s="471">
        <v>0</v>
      </c>
      <c r="AJ528" s="471">
        <v>0</v>
      </c>
      <c r="AK528" s="471">
        <v>0</v>
      </c>
      <c r="AL528" s="471">
        <v>0</v>
      </c>
      <c r="AM528" s="496">
        <v>0</v>
      </c>
      <c r="AN528" s="471">
        <v>0</v>
      </c>
      <c r="AO528" s="471">
        <v>0</v>
      </c>
      <c r="AP528" s="471">
        <v>0</v>
      </c>
      <c r="AQ528" s="471">
        <v>0</v>
      </c>
      <c r="AR528" s="471">
        <v>0</v>
      </c>
      <c r="AS528" s="471">
        <v>0</v>
      </c>
      <c r="AT528" s="471">
        <v>0</v>
      </c>
      <c r="AU528" s="471">
        <v>0</v>
      </c>
      <c r="AV528" s="496">
        <v>0</v>
      </c>
      <c r="AW528" s="471">
        <v>20</v>
      </c>
      <c r="AX528" s="471">
        <v>33</v>
      </c>
      <c r="AY528" s="471">
        <v>8</v>
      </c>
      <c r="AZ528" s="471">
        <v>0</v>
      </c>
      <c r="BA528" s="471">
        <v>0</v>
      </c>
      <c r="BB528" s="471">
        <v>0</v>
      </c>
      <c r="BC528" s="471">
        <v>0</v>
      </c>
      <c r="BD528" s="471">
        <v>0</v>
      </c>
      <c r="BE528" s="496">
        <v>61</v>
      </c>
      <c r="BF528" s="471">
        <v>20</v>
      </c>
      <c r="BG528" s="471">
        <v>29</v>
      </c>
      <c r="BH528" s="471">
        <v>5</v>
      </c>
      <c r="BI528" s="471">
        <v>0</v>
      </c>
      <c r="BJ528" s="471">
        <v>1</v>
      </c>
      <c r="BK528" s="471">
        <v>0</v>
      </c>
      <c r="BL528" s="471">
        <v>0</v>
      </c>
      <c r="BM528" s="471">
        <v>0</v>
      </c>
      <c r="BN528" s="496">
        <v>55</v>
      </c>
      <c r="BO528" s="471">
        <v>20</v>
      </c>
      <c r="BP528" s="471">
        <v>33</v>
      </c>
      <c r="BQ528" s="471">
        <v>8</v>
      </c>
      <c r="BR528" s="471">
        <v>0</v>
      </c>
      <c r="BS528" s="471">
        <v>0</v>
      </c>
      <c r="BT528" s="471">
        <v>0</v>
      </c>
      <c r="BU528" s="471">
        <v>0</v>
      </c>
      <c r="BV528" s="471">
        <v>0</v>
      </c>
      <c r="BW528" s="496">
        <v>61</v>
      </c>
      <c r="BX528" s="471">
        <v>20</v>
      </c>
      <c r="BY528" s="471">
        <v>29</v>
      </c>
      <c r="BZ528" s="471">
        <v>5</v>
      </c>
      <c r="CA528" s="471">
        <v>0</v>
      </c>
      <c r="CB528" s="471">
        <v>1</v>
      </c>
      <c r="CC528" s="471">
        <v>0</v>
      </c>
      <c r="CD528" s="471">
        <v>0</v>
      </c>
      <c r="CE528" s="471">
        <v>0</v>
      </c>
      <c r="CF528" s="496">
        <v>55</v>
      </c>
      <c r="CG528" s="33"/>
      <c r="CH528" s="33"/>
      <c r="CI528" s="33"/>
      <c r="CJ528" s="110"/>
      <c r="CK528" s="110"/>
      <c r="CL528" s="110"/>
      <c r="CM528" s="110"/>
      <c r="CN528" s="110"/>
      <c r="CO528" s="67"/>
      <c r="CP528" s="67"/>
      <c r="CQ528" s="67"/>
      <c r="CR528" s="67"/>
      <c r="CS528" s="67"/>
      <c r="CT528" s="67"/>
      <c r="CU528" s="67"/>
      <c r="CV528" s="67"/>
      <c r="CW528" s="67"/>
      <c r="CX528" s="67"/>
      <c r="CY528" s="67"/>
      <c r="CZ528" s="67"/>
      <c r="DA528" s="67"/>
      <c r="DB528" s="67"/>
      <c r="DC528" s="67"/>
      <c r="DD528" s="67"/>
      <c r="DE528" s="67"/>
      <c r="DF528" s="67"/>
      <c r="DG528" s="67"/>
      <c r="DH528" s="67"/>
      <c r="DI528" s="67"/>
      <c r="DJ528" s="67"/>
      <c r="DK528" s="67"/>
      <c r="DL528" s="67"/>
      <c r="DM528" s="67"/>
      <c r="DN528" s="67"/>
      <c r="DO528" s="67"/>
      <c r="DP528" s="67"/>
      <c r="DQ528" s="67"/>
      <c r="DR528" s="67"/>
      <c r="DS528" s="67"/>
      <c r="DT528" s="67"/>
      <c r="DU528" s="67"/>
      <c r="DV528" s="67"/>
      <c r="DW528" s="67"/>
      <c r="DX528" s="67"/>
      <c r="DY528" s="67"/>
      <c r="DZ528" s="67"/>
      <c r="EA528" s="67"/>
      <c r="EB528" s="67"/>
      <c r="EC528" s="67"/>
      <c r="ED528" s="67"/>
      <c r="EE528" s="67"/>
      <c r="EF528" s="67"/>
      <c r="EG528" s="67"/>
      <c r="EH528" s="67"/>
      <c r="EI528" s="67"/>
      <c r="EJ528" s="67"/>
      <c r="EK528" s="67"/>
      <c r="EL528" s="67"/>
      <c r="EM528" s="67"/>
      <c r="EN528" s="67"/>
      <c r="EO528" s="67"/>
      <c r="EP528" s="67"/>
      <c r="EQ528" s="67"/>
      <c r="ER528" s="67"/>
      <c r="ES528" s="67"/>
      <c r="ET528" s="67"/>
      <c r="EU528" s="67"/>
      <c r="EV528" s="67"/>
      <c r="EW528" s="67"/>
      <c r="EX528" s="67"/>
      <c r="EY528" s="67"/>
      <c r="EZ528" s="67"/>
      <c r="FA528" s="67"/>
      <c r="FB528" s="67"/>
      <c r="FC528" s="67"/>
      <c r="FD528" s="67"/>
      <c r="FE528" s="67"/>
      <c r="FF528" s="67"/>
      <c r="FG528" s="67"/>
      <c r="FH528" s="67"/>
      <c r="FI528" s="67"/>
      <c r="FJ528" s="67"/>
      <c r="FK528" s="67"/>
      <c r="FL528" s="67"/>
      <c r="FM528" s="67"/>
      <c r="FN528" s="67"/>
      <c r="FO528" s="67"/>
      <c r="FP528" s="67"/>
      <c r="FQ528" s="67"/>
      <c r="FR528" s="67"/>
      <c r="FS528" s="67"/>
      <c r="FT528" s="67"/>
      <c r="FU528" s="67"/>
      <c r="FV528" s="67"/>
      <c r="FW528" s="67"/>
      <c r="FX528" s="67"/>
      <c r="FY528" s="110"/>
      <c r="FZ528" s="110"/>
      <c r="GA528" s="110"/>
      <c r="GB528" s="110"/>
      <c r="GC528" s="110"/>
      <c r="GD528" s="110"/>
      <c r="GE528" s="110"/>
      <c r="GF528" s="110"/>
      <c r="GG528" s="110"/>
      <c r="GH528" s="110"/>
      <c r="GI528" s="110"/>
      <c r="GJ528" s="110"/>
      <c r="GK528" s="110"/>
      <c r="GL528" s="110"/>
      <c r="GM528" s="110"/>
      <c r="GN528" s="110"/>
      <c r="GO528" s="110"/>
      <c r="GP528" s="110"/>
      <c r="GQ528" s="110"/>
      <c r="GR528" s="110"/>
      <c r="GS528" s="110"/>
      <c r="GT528" s="110"/>
      <c r="GU528" s="110"/>
      <c r="GV528" s="110"/>
      <c r="GW528" s="110"/>
      <c r="GX528" s="110"/>
      <c r="GY528" s="110"/>
      <c r="GZ528" s="110"/>
      <c r="HA528" s="110"/>
      <c r="HB528" s="110"/>
      <c r="HC528" s="110"/>
      <c r="HD528" s="110"/>
      <c r="HE528" s="110"/>
      <c r="HF528" s="110"/>
      <c r="HG528" s="110"/>
      <c r="HH528" s="110"/>
      <c r="HI528" s="110"/>
      <c r="HJ528" s="110"/>
      <c r="HK528" s="242"/>
      <c r="HL528" s="242"/>
      <c r="HM528" s="242"/>
      <c r="HN528" s="242"/>
      <c r="HO528" s="242"/>
      <c r="HP528" s="242"/>
      <c r="HQ528" s="242"/>
    </row>
    <row r="529" spans="1:225" x14ac:dyDescent="0.2">
      <c r="A529" s="241" t="s">
        <v>423</v>
      </c>
      <c r="B529" s="476" t="s">
        <v>1033</v>
      </c>
      <c r="C529" s="326" t="s">
        <v>782</v>
      </c>
      <c r="D529" s="279" t="s">
        <v>424</v>
      </c>
      <c r="E529" s="228"/>
      <c r="F529" s="471">
        <v>25</v>
      </c>
      <c r="G529" s="495"/>
      <c r="H529" s="471">
        <v>2</v>
      </c>
      <c r="I529" s="471">
        <v>113</v>
      </c>
      <c r="J529" s="471">
        <v>282</v>
      </c>
      <c r="K529" s="471">
        <v>4</v>
      </c>
      <c r="L529" s="471">
        <v>4</v>
      </c>
      <c r="M529" s="471">
        <v>4</v>
      </c>
      <c r="N529" s="471">
        <v>0</v>
      </c>
      <c r="O529" s="471">
        <v>0</v>
      </c>
      <c r="P529" s="471">
        <v>3</v>
      </c>
      <c r="Q529" s="471">
        <v>0</v>
      </c>
      <c r="R529" s="471">
        <v>43</v>
      </c>
      <c r="S529" s="471">
        <v>0</v>
      </c>
      <c r="T529" s="471">
        <v>0</v>
      </c>
      <c r="U529" s="471">
        <v>0</v>
      </c>
      <c r="V529" s="471">
        <v>9</v>
      </c>
      <c r="W529" s="471">
        <v>24</v>
      </c>
      <c r="X529" s="471">
        <v>40</v>
      </c>
      <c r="Y529" s="471">
        <v>185</v>
      </c>
      <c r="Z529" s="471">
        <v>1</v>
      </c>
      <c r="AA529" s="471">
        <v>27</v>
      </c>
      <c r="AB529" s="496">
        <v>766</v>
      </c>
      <c r="AC529" s="488">
        <v>1</v>
      </c>
      <c r="AD529" s="488">
        <v>1</v>
      </c>
      <c r="AE529" s="471">
        <v>0</v>
      </c>
      <c r="AF529" s="471">
        <v>0</v>
      </c>
      <c r="AG529" s="471">
        <v>0</v>
      </c>
      <c r="AH529" s="471">
        <v>0</v>
      </c>
      <c r="AI529" s="471">
        <v>0</v>
      </c>
      <c r="AJ529" s="471">
        <v>0</v>
      </c>
      <c r="AK529" s="471">
        <v>0</v>
      </c>
      <c r="AL529" s="471">
        <v>0</v>
      </c>
      <c r="AM529" s="496">
        <v>0</v>
      </c>
      <c r="AN529" s="471">
        <v>0</v>
      </c>
      <c r="AO529" s="471">
        <v>0</v>
      </c>
      <c r="AP529" s="471">
        <v>0</v>
      </c>
      <c r="AQ529" s="471">
        <v>0</v>
      </c>
      <c r="AR529" s="471">
        <v>0</v>
      </c>
      <c r="AS529" s="471">
        <v>0</v>
      </c>
      <c r="AT529" s="471">
        <v>0</v>
      </c>
      <c r="AU529" s="471">
        <v>0</v>
      </c>
      <c r="AV529" s="496">
        <v>0</v>
      </c>
      <c r="AW529" s="471">
        <v>0</v>
      </c>
      <c r="AX529" s="471">
        <v>6</v>
      </c>
      <c r="AY529" s="471">
        <v>21</v>
      </c>
      <c r="AZ529" s="471">
        <v>8</v>
      </c>
      <c r="BA529" s="471">
        <v>4</v>
      </c>
      <c r="BB529" s="471">
        <v>2</v>
      </c>
      <c r="BC529" s="471">
        <v>1</v>
      </c>
      <c r="BD529" s="471">
        <v>0</v>
      </c>
      <c r="BE529" s="496">
        <v>42</v>
      </c>
      <c r="BF529" s="471">
        <v>0</v>
      </c>
      <c r="BG529" s="471">
        <v>6</v>
      </c>
      <c r="BH529" s="471">
        <v>21</v>
      </c>
      <c r="BI529" s="471">
        <v>8</v>
      </c>
      <c r="BJ529" s="471">
        <v>5</v>
      </c>
      <c r="BK529" s="471">
        <v>2</v>
      </c>
      <c r="BL529" s="471">
        <v>1</v>
      </c>
      <c r="BM529" s="471">
        <v>0</v>
      </c>
      <c r="BN529" s="496">
        <v>43</v>
      </c>
      <c r="BO529" s="471">
        <v>0</v>
      </c>
      <c r="BP529" s="471">
        <v>6</v>
      </c>
      <c r="BQ529" s="471">
        <v>21</v>
      </c>
      <c r="BR529" s="471">
        <v>8</v>
      </c>
      <c r="BS529" s="471">
        <v>4</v>
      </c>
      <c r="BT529" s="471">
        <v>2</v>
      </c>
      <c r="BU529" s="471">
        <v>1</v>
      </c>
      <c r="BV529" s="471">
        <v>0</v>
      </c>
      <c r="BW529" s="496">
        <v>42</v>
      </c>
      <c r="BX529" s="471">
        <v>0</v>
      </c>
      <c r="BY529" s="471">
        <v>6</v>
      </c>
      <c r="BZ529" s="471">
        <v>21</v>
      </c>
      <c r="CA529" s="471">
        <v>8</v>
      </c>
      <c r="CB529" s="471">
        <v>5</v>
      </c>
      <c r="CC529" s="471">
        <v>2</v>
      </c>
      <c r="CD529" s="471">
        <v>1</v>
      </c>
      <c r="CE529" s="471">
        <v>0</v>
      </c>
      <c r="CF529" s="496">
        <v>43</v>
      </c>
      <c r="CG529" s="33"/>
      <c r="CH529" s="33"/>
      <c r="CI529" s="33"/>
      <c r="CJ529" s="110"/>
      <c r="CK529" s="110"/>
      <c r="CL529" s="110"/>
      <c r="CM529" s="110"/>
      <c r="CN529" s="110"/>
      <c r="CO529" s="67"/>
      <c r="CP529" s="67"/>
      <c r="CQ529" s="67"/>
      <c r="CR529" s="67"/>
      <c r="CS529" s="67"/>
      <c r="CT529" s="67"/>
      <c r="CU529" s="67"/>
      <c r="CV529" s="67"/>
      <c r="CW529" s="67"/>
      <c r="CX529" s="67"/>
      <c r="CY529" s="67"/>
      <c r="CZ529" s="67"/>
      <c r="DA529" s="67"/>
      <c r="DB529" s="67"/>
      <c r="DC529" s="67"/>
      <c r="DD529" s="67"/>
      <c r="DE529" s="67"/>
      <c r="DF529" s="67"/>
      <c r="DG529" s="67"/>
      <c r="DH529" s="67"/>
      <c r="DI529" s="67"/>
      <c r="DJ529" s="67"/>
      <c r="DK529" s="67"/>
      <c r="DL529" s="67"/>
      <c r="DM529" s="67"/>
      <c r="DN529" s="67"/>
      <c r="DO529" s="67"/>
      <c r="DP529" s="67"/>
      <c r="DQ529" s="67"/>
      <c r="DR529" s="67"/>
      <c r="DS529" s="67"/>
      <c r="DT529" s="67"/>
      <c r="DU529" s="67"/>
      <c r="DV529" s="67"/>
      <c r="DW529" s="67"/>
      <c r="DX529" s="67"/>
      <c r="DY529" s="67"/>
      <c r="DZ529" s="67"/>
      <c r="EA529" s="67"/>
      <c r="EB529" s="67"/>
      <c r="EC529" s="67"/>
      <c r="ED529" s="67"/>
      <c r="EE529" s="67"/>
      <c r="EF529" s="67"/>
      <c r="EG529" s="67"/>
      <c r="EH529" s="67"/>
      <c r="EI529" s="67"/>
      <c r="EJ529" s="67"/>
      <c r="EK529" s="67"/>
      <c r="EL529" s="67"/>
      <c r="EM529" s="67"/>
      <c r="EN529" s="67"/>
      <c r="EO529" s="67"/>
      <c r="EP529" s="67"/>
      <c r="EQ529" s="67"/>
      <c r="ER529" s="67"/>
      <c r="ES529" s="67"/>
      <c r="ET529" s="67"/>
      <c r="EU529" s="67"/>
      <c r="EV529" s="67"/>
      <c r="EW529" s="67"/>
      <c r="EX529" s="67"/>
      <c r="EY529" s="67"/>
      <c r="EZ529" s="67"/>
      <c r="FA529" s="67"/>
      <c r="FB529" s="67"/>
      <c r="FC529" s="67"/>
      <c r="FD529" s="67"/>
      <c r="FE529" s="67"/>
      <c r="FF529" s="67"/>
      <c r="FG529" s="67"/>
      <c r="FH529" s="67"/>
      <c r="FI529" s="67"/>
      <c r="FJ529" s="67"/>
      <c r="FK529" s="67"/>
      <c r="FL529" s="67"/>
      <c r="FM529" s="67"/>
      <c r="FN529" s="67"/>
      <c r="FO529" s="67"/>
      <c r="FP529" s="67"/>
      <c r="FQ529" s="67"/>
      <c r="FR529" s="67"/>
      <c r="FS529" s="67"/>
      <c r="FT529" s="67"/>
      <c r="FU529" s="67"/>
      <c r="FV529" s="67"/>
      <c r="FW529" s="67"/>
      <c r="FX529" s="67"/>
      <c r="FY529" s="110"/>
      <c r="FZ529" s="110"/>
      <c r="GA529" s="110"/>
      <c r="GB529" s="110"/>
      <c r="GC529" s="110"/>
      <c r="GD529" s="110"/>
      <c r="GE529" s="110"/>
      <c r="GF529" s="110"/>
      <c r="GG529" s="110"/>
      <c r="GH529" s="110"/>
      <c r="GI529" s="110"/>
      <c r="GJ529" s="110"/>
      <c r="GK529" s="110"/>
      <c r="GL529" s="110"/>
      <c r="GM529" s="110"/>
      <c r="GN529" s="110"/>
      <c r="GO529" s="110"/>
      <c r="GP529" s="110"/>
      <c r="GQ529" s="110"/>
      <c r="GR529" s="110"/>
      <c r="GS529" s="110"/>
      <c r="GT529" s="110"/>
      <c r="GU529" s="110"/>
      <c r="GV529" s="110"/>
      <c r="GW529" s="110"/>
      <c r="GX529" s="110"/>
      <c r="GY529" s="110"/>
      <c r="GZ529" s="110"/>
      <c r="HA529" s="110"/>
      <c r="HB529" s="110"/>
      <c r="HC529" s="110"/>
      <c r="HD529" s="110"/>
      <c r="HE529" s="110"/>
      <c r="HF529" s="110"/>
      <c r="HG529" s="110"/>
      <c r="HH529" s="110"/>
      <c r="HI529" s="110"/>
      <c r="HJ529" s="110"/>
      <c r="HK529" s="242"/>
      <c r="HL529" s="242"/>
      <c r="HM529" s="242"/>
      <c r="HN529" s="242"/>
      <c r="HO529" s="242"/>
      <c r="HP529" s="242"/>
      <c r="HQ529" s="242"/>
    </row>
    <row r="530" spans="1:225" x14ac:dyDescent="0.2">
      <c r="A530" s="241" t="s">
        <v>425</v>
      </c>
      <c r="B530" s="476" t="s">
        <v>1034</v>
      </c>
      <c r="C530" s="326" t="s">
        <v>784</v>
      </c>
      <c r="D530" s="279" t="s">
        <v>426</v>
      </c>
      <c r="E530" s="228"/>
      <c r="F530" s="471">
        <v>0</v>
      </c>
      <c r="G530" s="495"/>
      <c r="H530" s="471">
        <v>0</v>
      </c>
      <c r="I530" s="471">
        <v>57</v>
      </c>
      <c r="J530" s="471">
        <v>126</v>
      </c>
      <c r="K530" s="471">
        <v>0</v>
      </c>
      <c r="L530" s="471">
        <v>2</v>
      </c>
      <c r="M530" s="471">
        <v>4</v>
      </c>
      <c r="N530" s="471">
        <v>0</v>
      </c>
      <c r="O530" s="471">
        <v>0</v>
      </c>
      <c r="P530" s="471">
        <v>1</v>
      </c>
      <c r="Q530" s="471">
        <v>0</v>
      </c>
      <c r="R530" s="471">
        <v>60</v>
      </c>
      <c r="S530" s="471">
        <v>0</v>
      </c>
      <c r="T530" s="471">
        <v>1</v>
      </c>
      <c r="U530" s="471">
        <v>0</v>
      </c>
      <c r="V530" s="471">
        <v>0</v>
      </c>
      <c r="W530" s="471">
        <v>15</v>
      </c>
      <c r="X530" s="471">
        <v>41</v>
      </c>
      <c r="Y530" s="471">
        <v>94</v>
      </c>
      <c r="Z530" s="471">
        <v>0</v>
      </c>
      <c r="AA530" s="471">
        <v>26</v>
      </c>
      <c r="AB530" s="496">
        <v>427</v>
      </c>
      <c r="AC530" s="488">
        <v>2</v>
      </c>
      <c r="AD530" s="488">
        <v>2</v>
      </c>
      <c r="AE530" s="471">
        <v>0</v>
      </c>
      <c r="AF530" s="471">
        <v>0</v>
      </c>
      <c r="AG530" s="471">
        <v>0</v>
      </c>
      <c r="AH530" s="471">
        <v>0</v>
      </c>
      <c r="AI530" s="471">
        <v>0</v>
      </c>
      <c r="AJ530" s="471">
        <v>0</v>
      </c>
      <c r="AK530" s="471">
        <v>0</v>
      </c>
      <c r="AL530" s="471">
        <v>0</v>
      </c>
      <c r="AM530" s="496">
        <v>0</v>
      </c>
      <c r="AN530" s="471">
        <v>0</v>
      </c>
      <c r="AO530" s="471">
        <v>0</v>
      </c>
      <c r="AP530" s="471">
        <v>0</v>
      </c>
      <c r="AQ530" s="471">
        <v>0</v>
      </c>
      <c r="AR530" s="471">
        <v>0</v>
      </c>
      <c r="AS530" s="471">
        <v>0</v>
      </c>
      <c r="AT530" s="471">
        <v>0</v>
      </c>
      <c r="AU530" s="471">
        <v>0</v>
      </c>
      <c r="AV530" s="496">
        <v>0</v>
      </c>
      <c r="AW530" s="471">
        <v>19</v>
      </c>
      <c r="AX530" s="471">
        <v>24</v>
      </c>
      <c r="AY530" s="471">
        <v>9</v>
      </c>
      <c r="AZ530" s="471">
        <v>6</v>
      </c>
      <c r="BA530" s="471">
        <v>6</v>
      </c>
      <c r="BB530" s="471">
        <v>0</v>
      </c>
      <c r="BC530" s="471">
        <v>0</v>
      </c>
      <c r="BD530" s="471">
        <v>0</v>
      </c>
      <c r="BE530" s="496">
        <v>64</v>
      </c>
      <c r="BF530" s="471">
        <v>21</v>
      </c>
      <c r="BG530" s="471">
        <v>18</v>
      </c>
      <c r="BH530" s="471">
        <v>10</v>
      </c>
      <c r="BI530" s="471">
        <v>7</v>
      </c>
      <c r="BJ530" s="471">
        <v>3</v>
      </c>
      <c r="BK530" s="471">
        <v>1</v>
      </c>
      <c r="BL530" s="471">
        <v>0</v>
      </c>
      <c r="BM530" s="471">
        <v>0</v>
      </c>
      <c r="BN530" s="496">
        <v>60</v>
      </c>
      <c r="BO530" s="471">
        <v>19</v>
      </c>
      <c r="BP530" s="471">
        <v>24</v>
      </c>
      <c r="BQ530" s="471">
        <v>9</v>
      </c>
      <c r="BR530" s="471">
        <v>6</v>
      </c>
      <c r="BS530" s="471">
        <v>6</v>
      </c>
      <c r="BT530" s="471">
        <v>0</v>
      </c>
      <c r="BU530" s="471">
        <v>0</v>
      </c>
      <c r="BV530" s="471">
        <v>0</v>
      </c>
      <c r="BW530" s="496">
        <v>64</v>
      </c>
      <c r="BX530" s="471">
        <v>21</v>
      </c>
      <c r="BY530" s="471">
        <v>18</v>
      </c>
      <c r="BZ530" s="471">
        <v>10</v>
      </c>
      <c r="CA530" s="471">
        <v>7</v>
      </c>
      <c r="CB530" s="471">
        <v>3</v>
      </c>
      <c r="CC530" s="471">
        <v>1</v>
      </c>
      <c r="CD530" s="471">
        <v>0</v>
      </c>
      <c r="CE530" s="471">
        <v>0</v>
      </c>
      <c r="CF530" s="496">
        <v>60</v>
      </c>
      <c r="CG530" s="33"/>
      <c r="CH530" s="33"/>
      <c r="CI530" s="33"/>
      <c r="CJ530" s="110"/>
      <c r="CK530" s="110"/>
      <c r="CL530" s="110"/>
      <c r="CM530" s="110"/>
      <c r="CN530" s="110"/>
      <c r="CO530" s="67"/>
      <c r="CP530" s="67"/>
      <c r="CQ530" s="67"/>
      <c r="CR530" s="67"/>
      <c r="CS530" s="67"/>
      <c r="CT530" s="67"/>
      <c r="CU530" s="67"/>
      <c r="CV530" s="67"/>
      <c r="CW530" s="67"/>
      <c r="CX530" s="67"/>
      <c r="CY530" s="67"/>
      <c r="CZ530" s="67"/>
      <c r="DA530" s="67"/>
      <c r="DB530" s="67"/>
      <c r="DC530" s="67"/>
      <c r="DD530" s="67"/>
      <c r="DE530" s="67"/>
      <c r="DF530" s="67"/>
      <c r="DG530" s="67"/>
      <c r="DH530" s="67"/>
      <c r="DI530" s="67"/>
      <c r="DJ530" s="67"/>
      <c r="DK530" s="67"/>
      <c r="DL530" s="67"/>
      <c r="DM530" s="67"/>
      <c r="DN530" s="67"/>
      <c r="DO530" s="67"/>
      <c r="DP530" s="67"/>
      <c r="DQ530" s="67"/>
      <c r="DR530" s="67"/>
      <c r="DS530" s="67"/>
      <c r="DT530" s="67"/>
      <c r="DU530" s="67"/>
      <c r="DV530" s="67"/>
      <c r="DW530" s="67"/>
      <c r="DX530" s="67"/>
      <c r="DY530" s="67"/>
      <c r="DZ530" s="67"/>
      <c r="EA530" s="67"/>
      <c r="EB530" s="67"/>
      <c r="EC530" s="67"/>
      <c r="ED530" s="67"/>
      <c r="EE530" s="67"/>
      <c r="EF530" s="67"/>
      <c r="EG530" s="67"/>
      <c r="EH530" s="67"/>
      <c r="EI530" s="67"/>
      <c r="EJ530" s="67"/>
      <c r="EK530" s="67"/>
      <c r="EL530" s="67"/>
      <c r="EM530" s="67"/>
      <c r="EN530" s="67"/>
      <c r="EO530" s="67"/>
      <c r="EP530" s="67"/>
      <c r="EQ530" s="67"/>
      <c r="ER530" s="67"/>
      <c r="ES530" s="67"/>
      <c r="ET530" s="67"/>
      <c r="EU530" s="67"/>
      <c r="EV530" s="67"/>
      <c r="EW530" s="67"/>
      <c r="EX530" s="67"/>
      <c r="EY530" s="67"/>
      <c r="EZ530" s="67"/>
      <c r="FA530" s="67"/>
      <c r="FB530" s="67"/>
      <c r="FC530" s="67"/>
      <c r="FD530" s="67"/>
      <c r="FE530" s="67"/>
      <c r="FF530" s="67"/>
      <c r="FG530" s="67"/>
      <c r="FH530" s="67"/>
      <c r="FI530" s="67"/>
      <c r="FJ530" s="67"/>
      <c r="FK530" s="67"/>
      <c r="FL530" s="67"/>
      <c r="FM530" s="67"/>
      <c r="FN530" s="67"/>
      <c r="FO530" s="67"/>
      <c r="FP530" s="67"/>
      <c r="FQ530" s="67"/>
      <c r="FR530" s="67"/>
      <c r="FS530" s="67"/>
      <c r="FT530" s="67"/>
      <c r="FU530" s="67"/>
      <c r="FV530" s="67"/>
      <c r="FW530" s="67"/>
      <c r="FX530" s="67"/>
      <c r="FY530" s="110"/>
      <c r="FZ530" s="110"/>
      <c r="GA530" s="110"/>
      <c r="GB530" s="110"/>
      <c r="GC530" s="110"/>
      <c r="GD530" s="110"/>
      <c r="GE530" s="110"/>
      <c r="GF530" s="110"/>
      <c r="GG530" s="110"/>
      <c r="GH530" s="110"/>
      <c r="GI530" s="110"/>
      <c r="GJ530" s="110"/>
      <c r="GK530" s="110"/>
      <c r="GL530" s="110"/>
      <c r="GM530" s="110"/>
      <c r="GN530" s="110"/>
      <c r="GO530" s="110"/>
      <c r="GP530" s="110"/>
      <c r="GQ530" s="110"/>
      <c r="GR530" s="110"/>
      <c r="GS530" s="110"/>
      <c r="GT530" s="110"/>
      <c r="GU530" s="110"/>
      <c r="GV530" s="110"/>
      <c r="GW530" s="110"/>
      <c r="GX530" s="110"/>
      <c r="GY530" s="110"/>
      <c r="GZ530" s="110"/>
      <c r="HA530" s="110"/>
      <c r="HB530" s="110"/>
      <c r="HC530" s="110"/>
      <c r="HD530" s="110"/>
      <c r="HE530" s="110"/>
      <c r="HF530" s="110"/>
      <c r="HG530" s="110"/>
      <c r="HH530" s="110"/>
      <c r="HI530" s="110"/>
      <c r="HJ530" s="110"/>
      <c r="HK530" s="242"/>
      <c r="HL530" s="242"/>
      <c r="HM530" s="242"/>
      <c r="HN530" s="242"/>
      <c r="HO530" s="242"/>
      <c r="HP530" s="242"/>
      <c r="HQ530" s="242"/>
    </row>
    <row r="531" spans="1:225" x14ac:dyDescent="0.2">
      <c r="A531" s="241" t="s">
        <v>427</v>
      </c>
      <c r="B531" s="476" t="s">
        <v>1035</v>
      </c>
      <c r="C531" s="326" t="s">
        <v>640</v>
      </c>
      <c r="D531" s="279" t="s">
        <v>428</v>
      </c>
      <c r="E531" s="228"/>
      <c r="F531" s="471">
        <v>67</v>
      </c>
      <c r="G531" s="495"/>
      <c r="H531" s="471">
        <v>3</v>
      </c>
      <c r="I531" s="471">
        <v>55</v>
      </c>
      <c r="J531" s="471">
        <v>375</v>
      </c>
      <c r="K531" s="471">
        <v>5</v>
      </c>
      <c r="L531" s="471">
        <v>2</v>
      </c>
      <c r="M531" s="471">
        <v>2</v>
      </c>
      <c r="N531" s="471">
        <v>1</v>
      </c>
      <c r="O531" s="471">
        <v>1</v>
      </c>
      <c r="P531" s="471">
        <v>2</v>
      </c>
      <c r="Q531" s="471">
        <v>34</v>
      </c>
      <c r="R531" s="471">
        <v>221</v>
      </c>
      <c r="S531" s="471">
        <v>44</v>
      </c>
      <c r="T531" s="471">
        <v>3</v>
      </c>
      <c r="U531" s="471">
        <v>0</v>
      </c>
      <c r="V531" s="471">
        <v>7</v>
      </c>
      <c r="W531" s="471">
        <v>1</v>
      </c>
      <c r="X531" s="471">
        <v>4</v>
      </c>
      <c r="Y531" s="471">
        <v>197</v>
      </c>
      <c r="Z531" s="471">
        <v>41</v>
      </c>
      <c r="AA531" s="471">
        <v>0</v>
      </c>
      <c r="AB531" s="496">
        <v>1065</v>
      </c>
      <c r="AC531" s="488">
        <v>2</v>
      </c>
      <c r="AD531" s="488">
        <v>2</v>
      </c>
      <c r="AE531" s="471">
        <v>0</v>
      </c>
      <c r="AF531" s="471">
        <v>0</v>
      </c>
      <c r="AG531" s="471">
        <v>1</v>
      </c>
      <c r="AH531" s="471">
        <v>12</v>
      </c>
      <c r="AI531" s="471">
        <v>10</v>
      </c>
      <c r="AJ531" s="471">
        <v>0</v>
      </c>
      <c r="AK531" s="471">
        <v>1</v>
      </c>
      <c r="AL531" s="471">
        <v>10</v>
      </c>
      <c r="AM531" s="496">
        <v>34</v>
      </c>
      <c r="AN531" s="471">
        <v>0</v>
      </c>
      <c r="AO531" s="471">
        <v>0</v>
      </c>
      <c r="AP531" s="471">
        <v>1</v>
      </c>
      <c r="AQ531" s="471">
        <v>12</v>
      </c>
      <c r="AR531" s="471">
        <v>10</v>
      </c>
      <c r="AS531" s="471">
        <v>0</v>
      </c>
      <c r="AT531" s="471">
        <v>1</v>
      </c>
      <c r="AU531" s="471">
        <v>10</v>
      </c>
      <c r="AV531" s="496">
        <v>34</v>
      </c>
      <c r="AW531" s="471">
        <v>5</v>
      </c>
      <c r="AX531" s="471">
        <v>25</v>
      </c>
      <c r="AY531" s="471">
        <v>123</v>
      </c>
      <c r="AZ531" s="471">
        <v>109</v>
      </c>
      <c r="BA531" s="471">
        <v>87</v>
      </c>
      <c r="BB531" s="471">
        <v>17</v>
      </c>
      <c r="BC531" s="471">
        <v>10</v>
      </c>
      <c r="BD531" s="471">
        <v>3</v>
      </c>
      <c r="BE531" s="496">
        <v>379</v>
      </c>
      <c r="BF531" s="471">
        <v>4</v>
      </c>
      <c r="BG531" s="471">
        <v>13</v>
      </c>
      <c r="BH531" s="471">
        <v>75</v>
      </c>
      <c r="BI531" s="471">
        <v>68</v>
      </c>
      <c r="BJ531" s="471">
        <v>42</v>
      </c>
      <c r="BK531" s="471">
        <v>11</v>
      </c>
      <c r="BL531" s="471">
        <v>6</v>
      </c>
      <c r="BM531" s="471">
        <v>2</v>
      </c>
      <c r="BN531" s="496">
        <v>221</v>
      </c>
      <c r="BO531" s="471">
        <v>5</v>
      </c>
      <c r="BP531" s="471">
        <v>25</v>
      </c>
      <c r="BQ531" s="471">
        <v>124</v>
      </c>
      <c r="BR531" s="471">
        <v>121</v>
      </c>
      <c r="BS531" s="471">
        <v>97</v>
      </c>
      <c r="BT531" s="471">
        <v>17</v>
      </c>
      <c r="BU531" s="471">
        <v>11</v>
      </c>
      <c r="BV531" s="471">
        <v>13</v>
      </c>
      <c r="BW531" s="496">
        <v>413</v>
      </c>
      <c r="BX531" s="471">
        <v>4</v>
      </c>
      <c r="BY531" s="471">
        <v>13</v>
      </c>
      <c r="BZ531" s="471">
        <v>76</v>
      </c>
      <c r="CA531" s="471">
        <v>80</v>
      </c>
      <c r="CB531" s="471">
        <v>52</v>
      </c>
      <c r="CC531" s="471">
        <v>11</v>
      </c>
      <c r="CD531" s="471">
        <v>7</v>
      </c>
      <c r="CE531" s="471">
        <v>12</v>
      </c>
      <c r="CF531" s="496">
        <v>255</v>
      </c>
      <c r="CG531" s="33"/>
      <c r="CH531" s="33"/>
      <c r="CI531" s="33"/>
      <c r="CJ531" s="110"/>
      <c r="CK531" s="110"/>
      <c r="CL531" s="110"/>
      <c r="CM531" s="110"/>
      <c r="CN531" s="110"/>
      <c r="CO531" s="67"/>
      <c r="CP531" s="67"/>
      <c r="CQ531" s="67"/>
      <c r="CR531" s="67"/>
      <c r="CS531" s="67"/>
      <c r="CT531" s="67"/>
      <c r="CU531" s="67"/>
      <c r="CV531" s="67"/>
      <c r="CW531" s="67"/>
      <c r="CX531" s="67"/>
      <c r="CY531" s="67"/>
      <c r="CZ531" s="67"/>
      <c r="DA531" s="67"/>
      <c r="DB531" s="67"/>
      <c r="DC531" s="67"/>
      <c r="DD531" s="67"/>
      <c r="DE531" s="67"/>
      <c r="DF531" s="67"/>
      <c r="DG531" s="67"/>
      <c r="DH531" s="67"/>
      <c r="DI531" s="67"/>
      <c r="DJ531" s="67"/>
      <c r="DK531" s="67"/>
      <c r="DL531" s="67"/>
      <c r="DM531" s="67"/>
      <c r="DN531" s="67"/>
      <c r="DO531" s="67"/>
      <c r="DP531" s="67"/>
      <c r="DQ531" s="67"/>
      <c r="DR531" s="67"/>
      <c r="DS531" s="67"/>
      <c r="DT531" s="67"/>
      <c r="DU531" s="67"/>
      <c r="DV531" s="67"/>
      <c r="DW531" s="67"/>
      <c r="DX531" s="67"/>
      <c r="DY531" s="67"/>
      <c r="DZ531" s="67"/>
      <c r="EA531" s="67"/>
      <c r="EB531" s="67"/>
      <c r="EC531" s="67"/>
      <c r="ED531" s="67"/>
      <c r="EE531" s="67"/>
      <c r="EF531" s="67"/>
      <c r="EG531" s="67"/>
      <c r="EH531" s="67"/>
      <c r="EI531" s="67"/>
      <c r="EJ531" s="67"/>
      <c r="EK531" s="67"/>
      <c r="EL531" s="67"/>
      <c r="EM531" s="67"/>
      <c r="EN531" s="67"/>
      <c r="EO531" s="67"/>
      <c r="EP531" s="67"/>
      <c r="EQ531" s="67"/>
      <c r="ER531" s="67"/>
      <c r="ES531" s="67"/>
      <c r="ET531" s="67"/>
      <c r="EU531" s="67"/>
      <c r="EV531" s="67"/>
      <c r="EW531" s="67"/>
      <c r="EX531" s="67"/>
      <c r="EY531" s="67"/>
      <c r="EZ531" s="67"/>
      <c r="FA531" s="67"/>
      <c r="FB531" s="67"/>
      <c r="FC531" s="67"/>
      <c r="FD531" s="67"/>
      <c r="FE531" s="67"/>
      <c r="FF531" s="67"/>
      <c r="FG531" s="67"/>
      <c r="FH531" s="67"/>
      <c r="FI531" s="67"/>
      <c r="FJ531" s="67"/>
      <c r="FK531" s="67"/>
      <c r="FL531" s="67"/>
      <c r="FM531" s="67"/>
      <c r="FN531" s="67"/>
      <c r="FO531" s="67"/>
      <c r="FP531" s="67"/>
      <c r="FQ531" s="67"/>
      <c r="FR531" s="67"/>
      <c r="FS531" s="67"/>
      <c r="FT531" s="67"/>
      <c r="FU531" s="67"/>
      <c r="FV531" s="67"/>
      <c r="FW531" s="67"/>
      <c r="FX531" s="67"/>
      <c r="FY531" s="110"/>
      <c r="FZ531" s="110"/>
      <c r="GA531" s="110"/>
      <c r="GB531" s="110"/>
      <c r="GC531" s="110"/>
      <c r="GD531" s="110"/>
      <c r="GE531" s="110"/>
      <c r="GF531" s="110"/>
      <c r="GG531" s="110"/>
      <c r="GH531" s="110"/>
      <c r="GI531" s="110"/>
      <c r="GJ531" s="110"/>
      <c r="GK531" s="110"/>
      <c r="GL531" s="110"/>
      <c r="GM531" s="110"/>
      <c r="GN531" s="110"/>
      <c r="GO531" s="110"/>
      <c r="GP531" s="110"/>
      <c r="GQ531" s="110"/>
      <c r="GR531" s="110"/>
      <c r="GS531" s="110"/>
      <c r="GT531" s="110"/>
      <c r="GU531" s="110"/>
      <c r="GV531" s="110"/>
      <c r="GW531" s="110"/>
      <c r="GX531" s="110"/>
      <c r="GY531" s="110"/>
      <c r="GZ531" s="110"/>
      <c r="HA531" s="110"/>
      <c r="HB531" s="110"/>
      <c r="HC531" s="110"/>
      <c r="HD531" s="110"/>
      <c r="HE531" s="110"/>
      <c r="HF531" s="110"/>
      <c r="HG531" s="110"/>
      <c r="HH531" s="110"/>
      <c r="HI531" s="110"/>
      <c r="HJ531" s="110"/>
      <c r="HK531" s="242"/>
      <c r="HL531" s="242"/>
      <c r="HM531" s="242"/>
      <c r="HN531" s="242"/>
      <c r="HO531" s="242"/>
      <c r="HP531" s="242"/>
      <c r="HQ531" s="242"/>
    </row>
    <row r="532" spans="1:225" x14ac:dyDescent="0.2">
      <c r="A532" s="241" t="s">
        <v>429</v>
      </c>
      <c r="B532" s="476" t="s">
        <v>1036</v>
      </c>
      <c r="C532" s="326" t="s">
        <v>794</v>
      </c>
      <c r="D532" s="279" t="s">
        <v>430</v>
      </c>
      <c r="E532" s="228"/>
      <c r="F532" s="471">
        <v>26</v>
      </c>
      <c r="G532" s="495"/>
      <c r="H532" s="471">
        <v>0</v>
      </c>
      <c r="I532" s="471">
        <v>26</v>
      </c>
      <c r="J532" s="471">
        <v>70</v>
      </c>
      <c r="K532" s="471">
        <v>1</v>
      </c>
      <c r="L532" s="471">
        <v>1</v>
      </c>
      <c r="M532" s="471">
        <v>6</v>
      </c>
      <c r="N532" s="471">
        <v>1</v>
      </c>
      <c r="O532" s="471">
        <v>0</v>
      </c>
      <c r="P532" s="471">
        <v>0</v>
      </c>
      <c r="Q532" s="471">
        <v>0</v>
      </c>
      <c r="R532" s="471">
        <v>15</v>
      </c>
      <c r="S532" s="471">
        <v>2023</v>
      </c>
      <c r="T532" s="471">
        <v>0</v>
      </c>
      <c r="U532" s="471">
        <v>0</v>
      </c>
      <c r="V532" s="471">
        <v>15</v>
      </c>
      <c r="W532" s="471">
        <v>4</v>
      </c>
      <c r="X532" s="471">
        <v>30</v>
      </c>
      <c r="Y532" s="471">
        <v>68</v>
      </c>
      <c r="Z532" s="471">
        <v>0</v>
      </c>
      <c r="AA532" s="471">
        <v>24</v>
      </c>
      <c r="AB532" s="496">
        <v>2310</v>
      </c>
      <c r="AC532" s="488">
        <v>1</v>
      </c>
      <c r="AD532" s="488">
        <v>1</v>
      </c>
      <c r="AE532" s="471">
        <v>0</v>
      </c>
      <c r="AF532" s="471">
        <v>0</v>
      </c>
      <c r="AG532" s="471">
        <v>0</v>
      </c>
      <c r="AH532" s="471">
        <v>0</v>
      </c>
      <c r="AI532" s="471">
        <v>0</v>
      </c>
      <c r="AJ532" s="471">
        <v>0</v>
      </c>
      <c r="AK532" s="471">
        <v>0</v>
      </c>
      <c r="AL532" s="471">
        <v>0</v>
      </c>
      <c r="AM532" s="496">
        <v>0</v>
      </c>
      <c r="AN532" s="471">
        <v>0</v>
      </c>
      <c r="AO532" s="471">
        <v>0</v>
      </c>
      <c r="AP532" s="471">
        <v>0</v>
      </c>
      <c r="AQ532" s="471">
        <v>0</v>
      </c>
      <c r="AR532" s="471">
        <v>0</v>
      </c>
      <c r="AS532" s="471">
        <v>0</v>
      </c>
      <c r="AT532" s="471">
        <v>0</v>
      </c>
      <c r="AU532" s="471">
        <v>0</v>
      </c>
      <c r="AV532" s="496">
        <v>0</v>
      </c>
      <c r="AW532" s="471">
        <v>8</v>
      </c>
      <c r="AX532" s="471">
        <v>2</v>
      </c>
      <c r="AY532" s="471">
        <v>2</v>
      </c>
      <c r="AZ532" s="471">
        <v>1</v>
      </c>
      <c r="BA532" s="471">
        <v>1</v>
      </c>
      <c r="BB532" s="471">
        <v>0</v>
      </c>
      <c r="BC532" s="471">
        <v>0</v>
      </c>
      <c r="BD532" s="471">
        <v>0</v>
      </c>
      <c r="BE532" s="496">
        <v>14</v>
      </c>
      <c r="BF532" s="471">
        <v>8</v>
      </c>
      <c r="BG532" s="471">
        <v>2</v>
      </c>
      <c r="BH532" s="471">
        <v>2</v>
      </c>
      <c r="BI532" s="471">
        <v>2</v>
      </c>
      <c r="BJ532" s="471">
        <v>1</v>
      </c>
      <c r="BK532" s="471">
        <v>0</v>
      </c>
      <c r="BL532" s="471">
        <v>0</v>
      </c>
      <c r="BM532" s="471">
        <v>0</v>
      </c>
      <c r="BN532" s="496">
        <v>15</v>
      </c>
      <c r="BO532" s="471">
        <v>8</v>
      </c>
      <c r="BP532" s="471">
        <v>2</v>
      </c>
      <c r="BQ532" s="471">
        <v>2</v>
      </c>
      <c r="BR532" s="471">
        <v>1</v>
      </c>
      <c r="BS532" s="471">
        <v>1</v>
      </c>
      <c r="BT532" s="471">
        <v>0</v>
      </c>
      <c r="BU532" s="471">
        <v>0</v>
      </c>
      <c r="BV532" s="471">
        <v>0</v>
      </c>
      <c r="BW532" s="496">
        <v>14</v>
      </c>
      <c r="BX532" s="471">
        <v>8</v>
      </c>
      <c r="BY532" s="471">
        <v>2</v>
      </c>
      <c r="BZ532" s="471">
        <v>2</v>
      </c>
      <c r="CA532" s="471">
        <v>2</v>
      </c>
      <c r="CB532" s="471">
        <v>1</v>
      </c>
      <c r="CC532" s="471">
        <v>0</v>
      </c>
      <c r="CD532" s="471">
        <v>0</v>
      </c>
      <c r="CE532" s="471">
        <v>0</v>
      </c>
      <c r="CF532" s="496">
        <v>15</v>
      </c>
      <c r="CG532" s="33"/>
      <c r="CH532" s="33"/>
      <c r="CI532" s="33"/>
      <c r="CJ532" s="110"/>
      <c r="CK532" s="110"/>
      <c r="CL532" s="110"/>
      <c r="CM532" s="110"/>
      <c r="CN532" s="110"/>
      <c r="CO532" s="67"/>
      <c r="CP532" s="67"/>
      <c r="CQ532" s="67"/>
      <c r="CR532" s="67"/>
      <c r="CS532" s="67"/>
      <c r="CT532" s="67"/>
      <c r="CU532" s="67"/>
      <c r="CV532" s="67"/>
      <c r="CW532" s="67"/>
      <c r="CX532" s="67"/>
      <c r="CY532" s="67"/>
      <c r="CZ532" s="67"/>
      <c r="DA532" s="67"/>
      <c r="DB532" s="67"/>
      <c r="DC532" s="67"/>
      <c r="DD532" s="67"/>
      <c r="DE532" s="67"/>
      <c r="DF532" s="67"/>
      <c r="DG532" s="67"/>
      <c r="DH532" s="67"/>
      <c r="DI532" s="67"/>
      <c r="DJ532" s="67"/>
      <c r="DK532" s="67"/>
      <c r="DL532" s="67"/>
      <c r="DM532" s="67"/>
      <c r="DN532" s="67"/>
      <c r="DO532" s="67"/>
      <c r="DP532" s="67"/>
      <c r="DQ532" s="67"/>
      <c r="DR532" s="67"/>
      <c r="DS532" s="67"/>
      <c r="DT532" s="67"/>
      <c r="DU532" s="67"/>
      <c r="DV532" s="67"/>
      <c r="DW532" s="67"/>
      <c r="DX532" s="67"/>
      <c r="DY532" s="67"/>
      <c r="DZ532" s="67"/>
      <c r="EA532" s="67"/>
      <c r="EB532" s="67"/>
      <c r="EC532" s="67"/>
      <c r="ED532" s="67"/>
      <c r="EE532" s="67"/>
      <c r="EF532" s="67"/>
      <c r="EG532" s="67"/>
      <c r="EH532" s="67"/>
      <c r="EI532" s="67"/>
      <c r="EJ532" s="67"/>
      <c r="EK532" s="67"/>
      <c r="EL532" s="67"/>
      <c r="EM532" s="67"/>
      <c r="EN532" s="67"/>
      <c r="EO532" s="67"/>
      <c r="EP532" s="67"/>
      <c r="EQ532" s="67"/>
      <c r="ER532" s="67"/>
      <c r="ES532" s="67"/>
      <c r="ET532" s="67"/>
      <c r="EU532" s="67"/>
      <c r="EV532" s="67"/>
      <c r="EW532" s="67"/>
      <c r="EX532" s="67"/>
      <c r="EY532" s="67"/>
      <c r="EZ532" s="67"/>
      <c r="FA532" s="67"/>
      <c r="FB532" s="67"/>
      <c r="FC532" s="67"/>
      <c r="FD532" s="67"/>
      <c r="FE532" s="67"/>
      <c r="FF532" s="67"/>
      <c r="FG532" s="67"/>
      <c r="FH532" s="67"/>
      <c r="FI532" s="67"/>
      <c r="FJ532" s="67"/>
      <c r="FK532" s="67"/>
      <c r="FL532" s="67"/>
      <c r="FM532" s="67"/>
      <c r="FN532" s="67"/>
      <c r="FO532" s="67"/>
      <c r="FP532" s="67"/>
      <c r="FQ532" s="67"/>
      <c r="FR532" s="67"/>
      <c r="FS532" s="67"/>
      <c r="FT532" s="67"/>
      <c r="FU532" s="67"/>
      <c r="FV532" s="67"/>
      <c r="FW532" s="67"/>
      <c r="FX532" s="67"/>
      <c r="FY532" s="110"/>
      <c r="FZ532" s="110"/>
      <c r="GA532" s="110"/>
      <c r="GB532" s="110"/>
      <c r="GC532" s="110"/>
      <c r="GD532" s="110"/>
      <c r="GE532" s="110"/>
      <c r="GF532" s="110"/>
      <c r="GG532" s="110"/>
      <c r="GH532" s="110"/>
      <c r="GI532" s="110"/>
      <c r="GJ532" s="110"/>
      <c r="GK532" s="110"/>
      <c r="GL532" s="110"/>
      <c r="GM532" s="110"/>
      <c r="GN532" s="110"/>
      <c r="GO532" s="110"/>
      <c r="GP532" s="110"/>
      <c r="GQ532" s="110"/>
      <c r="GR532" s="110"/>
      <c r="GS532" s="110"/>
      <c r="GT532" s="110"/>
      <c r="GU532" s="110"/>
      <c r="GV532" s="110"/>
      <c r="GW532" s="110"/>
      <c r="GX532" s="110"/>
      <c r="GY532" s="110"/>
      <c r="GZ532" s="110"/>
      <c r="HA532" s="110"/>
      <c r="HB532" s="110"/>
      <c r="HC532" s="110"/>
      <c r="HD532" s="110"/>
      <c r="HE532" s="110"/>
      <c r="HF532" s="110"/>
      <c r="HG532" s="110"/>
      <c r="HH532" s="110"/>
      <c r="HI532" s="110"/>
      <c r="HJ532" s="110"/>
      <c r="HK532" s="242"/>
      <c r="HL532" s="242"/>
      <c r="HM532" s="242"/>
      <c r="HN532" s="242"/>
      <c r="HO532" s="242"/>
      <c r="HP532" s="242"/>
      <c r="HQ532" s="242"/>
    </row>
    <row r="533" spans="1:225" x14ac:dyDescent="0.2">
      <c r="A533" s="241" t="s">
        <v>431</v>
      </c>
      <c r="B533" s="476" t="s">
        <v>1037</v>
      </c>
      <c r="C533" s="326" t="s">
        <v>784</v>
      </c>
      <c r="D533" s="279" t="s">
        <v>432</v>
      </c>
      <c r="E533" s="228"/>
      <c r="F533" s="471">
        <v>327</v>
      </c>
      <c r="G533" s="495"/>
      <c r="H533" s="471">
        <v>13</v>
      </c>
      <c r="I533" s="471">
        <v>111</v>
      </c>
      <c r="J533" s="471">
        <v>428</v>
      </c>
      <c r="K533" s="471">
        <v>8</v>
      </c>
      <c r="L533" s="471">
        <v>6</v>
      </c>
      <c r="M533" s="471">
        <v>8</v>
      </c>
      <c r="N533" s="471">
        <v>2</v>
      </c>
      <c r="O533" s="471">
        <v>0</v>
      </c>
      <c r="P533" s="471">
        <v>14</v>
      </c>
      <c r="Q533" s="471">
        <v>0</v>
      </c>
      <c r="R533" s="471">
        <v>272</v>
      </c>
      <c r="S533" s="471">
        <v>0</v>
      </c>
      <c r="T533" s="471">
        <v>0</v>
      </c>
      <c r="U533" s="471">
        <v>2</v>
      </c>
      <c r="V533" s="471">
        <v>1</v>
      </c>
      <c r="W533" s="471">
        <v>64</v>
      </c>
      <c r="X533" s="471">
        <v>4</v>
      </c>
      <c r="Y533" s="471">
        <v>633</v>
      </c>
      <c r="Z533" s="471">
        <v>0</v>
      </c>
      <c r="AA533" s="471">
        <v>1</v>
      </c>
      <c r="AB533" s="496">
        <v>1894</v>
      </c>
      <c r="AC533" s="488">
        <v>1</v>
      </c>
      <c r="AD533" s="488">
        <v>1</v>
      </c>
      <c r="AE533" s="471">
        <v>0</v>
      </c>
      <c r="AF533" s="471">
        <v>0</v>
      </c>
      <c r="AG533" s="471">
        <v>0</v>
      </c>
      <c r="AH533" s="471">
        <v>0</v>
      </c>
      <c r="AI533" s="471">
        <v>0</v>
      </c>
      <c r="AJ533" s="471">
        <v>1</v>
      </c>
      <c r="AK533" s="471">
        <v>0</v>
      </c>
      <c r="AL533" s="471">
        <v>0</v>
      </c>
      <c r="AM533" s="496">
        <v>1</v>
      </c>
      <c r="AN533" s="471">
        <v>0</v>
      </c>
      <c r="AO533" s="471">
        <v>0</v>
      </c>
      <c r="AP533" s="471">
        <v>0</v>
      </c>
      <c r="AQ533" s="471">
        <v>0</v>
      </c>
      <c r="AR533" s="471">
        <v>0</v>
      </c>
      <c r="AS533" s="471">
        <v>0</v>
      </c>
      <c r="AT533" s="471">
        <v>0</v>
      </c>
      <c r="AU533" s="471">
        <v>0</v>
      </c>
      <c r="AV533" s="496">
        <v>0</v>
      </c>
      <c r="AW533" s="471">
        <v>269</v>
      </c>
      <c r="AX533" s="471">
        <v>62</v>
      </c>
      <c r="AY533" s="471">
        <v>30</v>
      </c>
      <c r="AZ533" s="471">
        <v>13</v>
      </c>
      <c r="BA533" s="471">
        <v>1</v>
      </c>
      <c r="BB533" s="471">
        <v>1</v>
      </c>
      <c r="BC533" s="471">
        <v>0</v>
      </c>
      <c r="BD533" s="471">
        <v>0</v>
      </c>
      <c r="BE533" s="496">
        <v>376</v>
      </c>
      <c r="BF533" s="471">
        <v>204</v>
      </c>
      <c r="BG533" s="471">
        <v>34</v>
      </c>
      <c r="BH533" s="471">
        <v>22</v>
      </c>
      <c r="BI533" s="471">
        <v>9</v>
      </c>
      <c r="BJ533" s="471">
        <v>3</v>
      </c>
      <c r="BK533" s="471">
        <v>0</v>
      </c>
      <c r="BL533" s="471">
        <v>0</v>
      </c>
      <c r="BM533" s="471">
        <v>0</v>
      </c>
      <c r="BN533" s="496">
        <v>272</v>
      </c>
      <c r="BO533" s="471">
        <v>269</v>
      </c>
      <c r="BP533" s="471">
        <v>62</v>
      </c>
      <c r="BQ533" s="471">
        <v>30</v>
      </c>
      <c r="BR533" s="471">
        <v>13</v>
      </c>
      <c r="BS533" s="471">
        <v>1</v>
      </c>
      <c r="BT533" s="471">
        <v>2</v>
      </c>
      <c r="BU533" s="471">
        <v>0</v>
      </c>
      <c r="BV533" s="471">
        <v>0</v>
      </c>
      <c r="BW533" s="496">
        <v>377</v>
      </c>
      <c r="BX533" s="471">
        <v>204</v>
      </c>
      <c r="BY533" s="471">
        <v>34</v>
      </c>
      <c r="BZ533" s="471">
        <v>22</v>
      </c>
      <c r="CA533" s="471">
        <v>9</v>
      </c>
      <c r="CB533" s="471">
        <v>3</v>
      </c>
      <c r="CC533" s="471">
        <v>0</v>
      </c>
      <c r="CD533" s="471">
        <v>0</v>
      </c>
      <c r="CE533" s="471">
        <v>0</v>
      </c>
      <c r="CF533" s="496">
        <v>272</v>
      </c>
      <c r="CG533" s="33"/>
      <c r="CH533" s="33"/>
      <c r="CI533" s="33"/>
      <c r="CJ533" s="110"/>
      <c r="CK533" s="110"/>
      <c r="CL533" s="110"/>
      <c r="CM533" s="110"/>
      <c r="CN533" s="110"/>
      <c r="CO533" s="67"/>
      <c r="CP533" s="67"/>
      <c r="CQ533" s="67"/>
      <c r="CR533" s="67"/>
      <c r="CS533" s="67"/>
      <c r="CT533" s="67"/>
      <c r="CU533" s="67"/>
      <c r="CV533" s="67"/>
      <c r="CW533" s="67"/>
      <c r="CX533" s="67"/>
      <c r="CY533" s="67"/>
      <c r="CZ533" s="67"/>
      <c r="DA533" s="67"/>
      <c r="DB533" s="67"/>
      <c r="DC533" s="67"/>
      <c r="DD533" s="67"/>
      <c r="DE533" s="67"/>
      <c r="DF533" s="67"/>
      <c r="DG533" s="67"/>
      <c r="DH533" s="67"/>
      <c r="DI533" s="67"/>
      <c r="DJ533" s="67"/>
      <c r="DK533" s="67"/>
      <c r="DL533" s="67"/>
      <c r="DM533" s="67"/>
      <c r="DN533" s="67"/>
      <c r="DO533" s="67"/>
      <c r="DP533" s="67"/>
      <c r="DQ533" s="67"/>
      <c r="DR533" s="67"/>
      <c r="DS533" s="67"/>
      <c r="DT533" s="67"/>
      <c r="DU533" s="67"/>
      <c r="DV533" s="67"/>
      <c r="DW533" s="67"/>
      <c r="DX533" s="67"/>
      <c r="DY533" s="67"/>
      <c r="DZ533" s="67"/>
      <c r="EA533" s="67"/>
      <c r="EB533" s="67"/>
      <c r="EC533" s="67"/>
      <c r="ED533" s="67"/>
      <c r="EE533" s="67"/>
      <c r="EF533" s="67"/>
      <c r="EG533" s="67"/>
      <c r="EH533" s="67"/>
      <c r="EI533" s="67"/>
      <c r="EJ533" s="67"/>
      <c r="EK533" s="67"/>
      <c r="EL533" s="67"/>
      <c r="EM533" s="67"/>
      <c r="EN533" s="67"/>
      <c r="EO533" s="67"/>
      <c r="EP533" s="67"/>
      <c r="EQ533" s="67"/>
      <c r="ER533" s="67"/>
      <c r="ES533" s="67"/>
      <c r="ET533" s="67"/>
      <c r="EU533" s="67"/>
      <c r="EV533" s="67"/>
      <c r="EW533" s="67"/>
      <c r="EX533" s="67"/>
      <c r="EY533" s="67"/>
      <c r="EZ533" s="67"/>
      <c r="FA533" s="67"/>
      <c r="FB533" s="67"/>
      <c r="FC533" s="67"/>
      <c r="FD533" s="67"/>
      <c r="FE533" s="67"/>
      <c r="FF533" s="67"/>
      <c r="FG533" s="67"/>
      <c r="FH533" s="67"/>
      <c r="FI533" s="67"/>
      <c r="FJ533" s="67"/>
      <c r="FK533" s="67"/>
      <c r="FL533" s="67"/>
      <c r="FM533" s="67"/>
      <c r="FN533" s="67"/>
      <c r="FO533" s="67"/>
      <c r="FP533" s="67"/>
      <c r="FQ533" s="67"/>
      <c r="FR533" s="67"/>
      <c r="FS533" s="67"/>
      <c r="FT533" s="67"/>
      <c r="FU533" s="67"/>
      <c r="FV533" s="67"/>
      <c r="FW533" s="67"/>
      <c r="FX533" s="67"/>
      <c r="FY533" s="110"/>
      <c r="FZ533" s="110"/>
      <c r="GA533" s="110"/>
      <c r="GB533" s="110"/>
      <c r="GC533" s="110"/>
      <c r="GD533" s="110"/>
      <c r="GE533" s="110"/>
      <c r="GF533" s="110"/>
      <c r="GG533" s="110"/>
      <c r="GH533" s="110"/>
      <c r="GI533" s="110"/>
      <c r="GJ533" s="110"/>
      <c r="GK533" s="110"/>
      <c r="GL533" s="110"/>
      <c r="GM533" s="110"/>
      <c r="GN533" s="110"/>
      <c r="GO533" s="110"/>
      <c r="GP533" s="110"/>
      <c r="GQ533" s="110"/>
      <c r="GR533" s="110"/>
      <c r="GS533" s="110"/>
      <c r="GT533" s="110"/>
      <c r="GU533" s="110"/>
      <c r="GV533" s="110"/>
      <c r="GW533" s="110"/>
      <c r="GX533" s="110"/>
      <c r="GY533" s="110"/>
      <c r="GZ533" s="110"/>
      <c r="HA533" s="110"/>
      <c r="HB533" s="110"/>
      <c r="HC533" s="110"/>
      <c r="HD533" s="110"/>
      <c r="HE533" s="110"/>
      <c r="HF533" s="110"/>
      <c r="HG533" s="110"/>
      <c r="HH533" s="110"/>
      <c r="HI533" s="110"/>
      <c r="HJ533" s="110"/>
      <c r="HK533" s="242"/>
      <c r="HL533" s="242"/>
      <c r="HM533" s="242"/>
      <c r="HN533" s="242"/>
      <c r="HO533" s="242"/>
      <c r="HP533" s="242"/>
      <c r="HQ533" s="242"/>
    </row>
    <row r="534" spans="1:225" x14ac:dyDescent="0.2">
      <c r="A534" s="241" t="s">
        <v>433</v>
      </c>
      <c r="B534" s="476" t="s">
        <v>1038</v>
      </c>
      <c r="C534" s="326" t="s">
        <v>626</v>
      </c>
      <c r="D534" s="279" t="s">
        <v>434</v>
      </c>
      <c r="E534" s="228"/>
      <c r="F534" s="471">
        <v>65</v>
      </c>
      <c r="G534" s="495"/>
      <c r="H534" s="471">
        <v>3</v>
      </c>
      <c r="I534" s="471">
        <v>67</v>
      </c>
      <c r="J534" s="471">
        <v>235</v>
      </c>
      <c r="K534" s="471">
        <v>0</v>
      </c>
      <c r="L534" s="471">
        <v>2</v>
      </c>
      <c r="M534" s="471">
        <v>6</v>
      </c>
      <c r="N534" s="471">
        <v>0</v>
      </c>
      <c r="O534" s="471">
        <v>0</v>
      </c>
      <c r="P534" s="471">
        <v>1</v>
      </c>
      <c r="Q534" s="471">
        <v>0</v>
      </c>
      <c r="R534" s="471">
        <v>25</v>
      </c>
      <c r="S534" s="471">
        <v>0</v>
      </c>
      <c r="T534" s="471">
        <v>0</v>
      </c>
      <c r="U534" s="471">
        <v>0</v>
      </c>
      <c r="V534" s="471">
        <v>15</v>
      </c>
      <c r="W534" s="471">
        <v>1</v>
      </c>
      <c r="X534" s="471">
        <v>24</v>
      </c>
      <c r="Y534" s="471">
        <v>122</v>
      </c>
      <c r="Z534" s="471">
        <v>0</v>
      </c>
      <c r="AA534" s="471">
        <v>23</v>
      </c>
      <c r="AB534" s="496">
        <v>589</v>
      </c>
      <c r="AC534" s="488">
        <v>1</v>
      </c>
      <c r="AD534" s="488">
        <v>1</v>
      </c>
      <c r="AE534" s="471">
        <v>0</v>
      </c>
      <c r="AF534" s="471">
        <v>0</v>
      </c>
      <c r="AG534" s="471">
        <v>0</v>
      </c>
      <c r="AH534" s="471">
        <v>0</v>
      </c>
      <c r="AI534" s="471">
        <v>0</v>
      </c>
      <c r="AJ534" s="471">
        <v>0</v>
      </c>
      <c r="AK534" s="471">
        <v>0</v>
      </c>
      <c r="AL534" s="471">
        <v>0</v>
      </c>
      <c r="AM534" s="496">
        <v>0</v>
      </c>
      <c r="AN534" s="471">
        <v>0</v>
      </c>
      <c r="AO534" s="471">
        <v>0</v>
      </c>
      <c r="AP534" s="471">
        <v>0</v>
      </c>
      <c r="AQ534" s="471">
        <v>0</v>
      </c>
      <c r="AR534" s="471">
        <v>0</v>
      </c>
      <c r="AS534" s="471">
        <v>0</v>
      </c>
      <c r="AT534" s="471">
        <v>0</v>
      </c>
      <c r="AU534" s="471">
        <v>0</v>
      </c>
      <c r="AV534" s="496">
        <v>0</v>
      </c>
      <c r="AW534" s="471">
        <v>3</v>
      </c>
      <c r="AX534" s="471">
        <v>6</v>
      </c>
      <c r="AY534" s="471">
        <v>9</v>
      </c>
      <c r="AZ534" s="471">
        <v>6</v>
      </c>
      <c r="BA534" s="471">
        <v>1</v>
      </c>
      <c r="BB534" s="471">
        <v>0</v>
      </c>
      <c r="BC534" s="471">
        <v>0</v>
      </c>
      <c r="BD534" s="471">
        <v>0</v>
      </c>
      <c r="BE534" s="496">
        <v>25</v>
      </c>
      <c r="BF534" s="471">
        <v>3</v>
      </c>
      <c r="BG534" s="471">
        <v>6</v>
      </c>
      <c r="BH534" s="471">
        <v>9</v>
      </c>
      <c r="BI534" s="471">
        <v>6</v>
      </c>
      <c r="BJ534" s="471">
        <v>1</v>
      </c>
      <c r="BK534" s="471">
        <v>0</v>
      </c>
      <c r="BL534" s="471">
        <v>0</v>
      </c>
      <c r="BM534" s="471">
        <v>0</v>
      </c>
      <c r="BN534" s="496">
        <v>25</v>
      </c>
      <c r="BO534" s="471">
        <v>3</v>
      </c>
      <c r="BP534" s="471">
        <v>6</v>
      </c>
      <c r="BQ534" s="471">
        <v>9</v>
      </c>
      <c r="BR534" s="471">
        <v>6</v>
      </c>
      <c r="BS534" s="471">
        <v>1</v>
      </c>
      <c r="BT534" s="471">
        <v>0</v>
      </c>
      <c r="BU534" s="471">
        <v>0</v>
      </c>
      <c r="BV534" s="471">
        <v>0</v>
      </c>
      <c r="BW534" s="496">
        <v>25</v>
      </c>
      <c r="BX534" s="471">
        <v>3</v>
      </c>
      <c r="BY534" s="471">
        <v>6</v>
      </c>
      <c r="BZ534" s="471">
        <v>9</v>
      </c>
      <c r="CA534" s="471">
        <v>6</v>
      </c>
      <c r="CB534" s="471">
        <v>1</v>
      </c>
      <c r="CC534" s="471">
        <v>0</v>
      </c>
      <c r="CD534" s="471">
        <v>0</v>
      </c>
      <c r="CE534" s="471">
        <v>0</v>
      </c>
      <c r="CF534" s="496">
        <v>25</v>
      </c>
      <c r="CG534" s="33"/>
      <c r="CH534" s="33"/>
      <c r="CI534" s="33"/>
      <c r="CJ534" s="110"/>
      <c r="CK534" s="110"/>
      <c r="CL534" s="110"/>
      <c r="CM534" s="110"/>
      <c r="CN534" s="110"/>
      <c r="CO534" s="67"/>
      <c r="CP534" s="67"/>
      <c r="CQ534" s="67"/>
      <c r="CR534" s="67"/>
      <c r="CS534" s="67"/>
      <c r="CT534" s="67"/>
      <c r="CU534" s="67"/>
      <c r="CV534" s="67"/>
      <c r="CW534" s="67"/>
      <c r="CX534" s="67"/>
      <c r="CY534" s="67"/>
      <c r="CZ534" s="67"/>
      <c r="DA534" s="67"/>
      <c r="DB534" s="67"/>
      <c r="DC534" s="67"/>
      <c r="DD534" s="67"/>
      <c r="DE534" s="67"/>
      <c r="DF534" s="67"/>
      <c r="DG534" s="67"/>
      <c r="DH534" s="67"/>
      <c r="DI534" s="67"/>
      <c r="DJ534" s="67"/>
      <c r="DK534" s="67"/>
      <c r="DL534" s="67"/>
      <c r="DM534" s="67"/>
      <c r="DN534" s="67"/>
      <c r="DO534" s="67"/>
      <c r="DP534" s="67"/>
      <c r="DQ534" s="67"/>
      <c r="DR534" s="67"/>
      <c r="DS534" s="67"/>
      <c r="DT534" s="67"/>
      <c r="DU534" s="67"/>
      <c r="DV534" s="67"/>
      <c r="DW534" s="67"/>
      <c r="DX534" s="67"/>
      <c r="DY534" s="67"/>
      <c r="DZ534" s="67"/>
      <c r="EA534" s="67"/>
      <c r="EB534" s="67"/>
      <c r="EC534" s="67"/>
      <c r="ED534" s="67"/>
      <c r="EE534" s="67"/>
      <c r="EF534" s="67"/>
      <c r="EG534" s="67"/>
      <c r="EH534" s="67"/>
      <c r="EI534" s="67"/>
      <c r="EJ534" s="67"/>
      <c r="EK534" s="67"/>
      <c r="EL534" s="67"/>
      <c r="EM534" s="67"/>
      <c r="EN534" s="67"/>
      <c r="EO534" s="67"/>
      <c r="EP534" s="67"/>
      <c r="EQ534" s="67"/>
      <c r="ER534" s="67"/>
      <c r="ES534" s="67"/>
      <c r="ET534" s="67"/>
      <c r="EU534" s="67"/>
      <c r="EV534" s="67"/>
      <c r="EW534" s="67"/>
      <c r="EX534" s="67"/>
      <c r="EY534" s="67"/>
      <c r="EZ534" s="67"/>
      <c r="FA534" s="67"/>
      <c r="FB534" s="67"/>
      <c r="FC534" s="67"/>
      <c r="FD534" s="67"/>
      <c r="FE534" s="67"/>
      <c r="FF534" s="67"/>
      <c r="FG534" s="67"/>
      <c r="FH534" s="67"/>
      <c r="FI534" s="67"/>
      <c r="FJ534" s="67"/>
      <c r="FK534" s="67"/>
      <c r="FL534" s="67"/>
      <c r="FM534" s="67"/>
      <c r="FN534" s="67"/>
      <c r="FO534" s="67"/>
      <c r="FP534" s="67"/>
      <c r="FQ534" s="67"/>
      <c r="FR534" s="67"/>
      <c r="FS534" s="67"/>
      <c r="FT534" s="67"/>
      <c r="FU534" s="67"/>
      <c r="FV534" s="67"/>
      <c r="FW534" s="67"/>
      <c r="FX534" s="67"/>
      <c r="FY534" s="110"/>
      <c r="FZ534" s="110"/>
      <c r="GA534" s="110"/>
      <c r="GB534" s="110"/>
      <c r="GC534" s="110"/>
      <c r="GD534" s="110"/>
      <c r="GE534" s="110"/>
      <c r="GF534" s="110"/>
      <c r="GG534" s="110"/>
      <c r="GH534" s="110"/>
      <c r="GI534" s="110"/>
      <c r="GJ534" s="110"/>
      <c r="GK534" s="110"/>
      <c r="GL534" s="110"/>
      <c r="GM534" s="110"/>
      <c r="GN534" s="110"/>
      <c r="GO534" s="110"/>
      <c r="GP534" s="110"/>
      <c r="GQ534" s="110"/>
      <c r="GR534" s="110"/>
      <c r="GS534" s="110"/>
      <c r="GT534" s="110"/>
      <c r="GU534" s="110"/>
      <c r="GV534" s="110"/>
      <c r="GW534" s="110"/>
      <c r="GX534" s="110"/>
      <c r="GY534" s="110"/>
      <c r="GZ534" s="110"/>
      <c r="HA534" s="110"/>
      <c r="HB534" s="110"/>
      <c r="HC534" s="110"/>
      <c r="HD534" s="110"/>
      <c r="HE534" s="110"/>
      <c r="HF534" s="110"/>
      <c r="HG534" s="110"/>
      <c r="HH534" s="110"/>
      <c r="HI534" s="110"/>
      <c r="HJ534" s="110"/>
      <c r="HK534" s="242"/>
      <c r="HL534" s="242"/>
      <c r="HM534" s="242"/>
      <c r="HN534" s="242"/>
      <c r="HO534" s="242"/>
      <c r="HP534" s="242"/>
      <c r="HQ534" s="242"/>
    </row>
    <row r="535" spans="1:225" x14ac:dyDescent="0.2">
      <c r="A535" s="241" t="s">
        <v>435</v>
      </c>
      <c r="B535" s="476" t="s">
        <v>1039</v>
      </c>
      <c r="C535" s="326" t="s">
        <v>784</v>
      </c>
      <c r="D535" s="279" t="s">
        <v>436</v>
      </c>
      <c r="E535" s="228"/>
      <c r="F535" s="471">
        <v>60</v>
      </c>
      <c r="G535" s="495"/>
      <c r="H535" s="471">
        <v>2</v>
      </c>
      <c r="I535" s="471">
        <v>40</v>
      </c>
      <c r="J535" s="471">
        <v>101</v>
      </c>
      <c r="K535" s="471">
        <v>10</v>
      </c>
      <c r="L535" s="471">
        <v>4</v>
      </c>
      <c r="M535" s="471">
        <v>5</v>
      </c>
      <c r="N535" s="471">
        <v>0</v>
      </c>
      <c r="O535" s="471">
        <v>0</v>
      </c>
      <c r="P535" s="471">
        <v>7</v>
      </c>
      <c r="Q535" s="471">
        <v>0</v>
      </c>
      <c r="R535" s="471">
        <v>70</v>
      </c>
      <c r="S535" s="471">
        <v>0</v>
      </c>
      <c r="T535" s="471">
        <v>0</v>
      </c>
      <c r="U535" s="471">
        <v>0</v>
      </c>
      <c r="V535" s="471">
        <v>0</v>
      </c>
      <c r="W535" s="471">
        <v>38</v>
      </c>
      <c r="X535" s="471">
        <v>6</v>
      </c>
      <c r="Y535" s="471">
        <v>139</v>
      </c>
      <c r="Z535" s="471">
        <v>0</v>
      </c>
      <c r="AA535" s="471">
        <v>4</v>
      </c>
      <c r="AB535" s="496">
        <v>486</v>
      </c>
      <c r="AC535" s="488">
        <v>2</v>
      </c>
      <c r="AD535" s="488">
        <v>2</v>
      </c>
      <c r="AE535" s="471">
        <v>0</v>
      </c>
      <c r="AF535" s="471">
        <v>0</v>
      </c>
      <c r="AG535" s="471">
        <v>0</v>
      </c>
      <c r="AH535" s="471">
        <v>0</v>
      </c>
      <c r="AI535" s="471">
        <v>0</v>
      </c>
      <c r="AJ535" s="471">
        <v>0</v>
      </c>
      <c r="AK535" s="471">
        <v>0</v>
      </c>
      <c r="AL535" s="471">
        <v>0</v>
      </c>
      <c r="AM535" s="496">
        <v>0</v>
      </c>
      <c r="AN535" s="471">
        <v>0</v>
      </c>
      <c r="AO535" s="471">
        <v>0</v>
      </c>
      <c r="AP535" s="471">
        <v>0</v>
      </c>
      <c r="AQ535" s="471">
        <v>0</v>
      </c>
      <c r="AR535" s="471">
        <v>0</v>
      </c>
      <c r="AS535" s="471">
        <v>0</v>
      </c>
      <c r="AT535" s="471">
        <v>0</v>
      </c>
      <c r="AU535" s="471">
        <v>0</v>
      </c>
      <c r="AV535" s="496">
        <v>0</v>
      </c>
      <c r="AW535" s="471">
        <v>56</v>
      </c>
      <c r="AX535" s="471">
        <v>7</v>
      </c>
      <c r="AY535" s="471">
        <v>7</v>
      </c>
      <c r="AZ535" s="471">
        <v>3</v>
      </c>
      <c r="BA535" s="471">
        <v>0</v>
      </c>
      <c r="BB535" s="471">
        <v>0</v>
      </c>
      <c r="BC535" s="471">
        <v>0</v>
      </c>
      <c r="BD535" s="471">
        <v>0</v>
      </c>
      <c r="BE535" s="496">
        <v>73</v>
      </c>
      <c r="BF535" s="471">
        <v>53</v>
      </c>
      <c r="BG535" s="471">
        <v>7</v>
      </c>
      <c r="BH535" s="471">
        <v>6</v>
      </c>
      <c r="BI535" s="471">
        <v>4</v>
      </c>
      <c r="BJ535" s="471">
        <v>0</v>
      </c>
      <c r="BK535" s="471">
        <v>0</v>
      </c>
      <c r="BL535" s="471">
        <v>0</v>
      </c>
      <c r="BM535" s="471">
        <v>0</v>
      </c>
      <c r="BN535" s="496">
        <v>70</v>
      </c>
      <c r="BO535" s="471">
        <v>56</v>
      </c>
      <c r="BP535" s="471">
        <v>7</v>
      </c>
      <c r="BQ535" s="471">
        <v>7</v>
      </c>
      <c r="BR535" s="471">
        <v>3</v>
      </c>
      <c r="BS535" s="471">
        <v>0</v>
      </c>
      <c r="BT535" s="471">
        <v>0</v>
      </c>
      <c r="BU535" s="471">
        <v>0</v>
      </c>
      <c r="BV535" s="471">
        <v>0</v>
      </c>
      <c r="BW535" s="496">
        <v>73</v>
      </c>
      <c r="BX535" s="471">
        <v>53</v>
      </c>
      <c r="BY535" s="471">
        <v>7</v>
      </c>
      <c r="BZ535" s="471">
        <v>6</v>
      </c>
      <c r="CA535" s="471">
        <v>4</v>
      </c>
      <c r="CB535" s="471">
        <v>0</v>
      </c>
      <c r="CC535" s="471">
        <v>0</v>
      </c>
      <c r="CD535" s="471">
        <v>0</v>
      </c>
      <c r="CE535" s="471">
        <v>0</v>
      </c>
      <c r="CF535" s="496">
        <v>70</v>
      </c>
      <c r="CG535" s="33"/>
      <c r="CH535" s="33"/>
      <c r="CI535" s="33"/>
      <c r="CJ535" s="110"/>
      <c r="CK535" s="110"/>
      <c r="CL535" s="110"/>
      <c r="CM535" s="110"/>
      <c r="CN535" s="110"/>
      <c r="CO535" s="67"/>
      <c r="CP535" s="67"/>
      <c r="CQ535" s="67"/>
      <c r="CR535" s="67"/>
      <c r="CS535" s="67"/>
      <c r="CT535" s="67"/>
      <c r="CU535" s="67"/>
      <c r="CV535" s="67"/>
      <c r="CW535" s="67"/>
      <c r="CX535" s="67"/>
      <c r="CY535" s="67"/>
      <c r="CZ535" s="67"/>
      <c r="DA535" s="67"/>
      <c r="DB535" s="67"/>
      <c r="DC535" s="67"/>
      <c r="DD535" s="67"/>
      <c r="DE535" s="67"/>
      <c r="DF535" s="67"/>
      <c r="DG535" s="67"/>
      <c r="DH535" s="67"/>
      <c r="DI535" s="67"/>
      <c r="DJ535" s="67"/>
      <c r="DK535" s="67"/>
      <c r="DL535" s="67"/>
      <c r="DM535" s="67"/>
      <c r="DN535" s="67"/>
      <c r="DO535" s="67"/>
      <c r="DP535" s="67"/>
      <c r="DQ535" s="67"/>
      <c r="DR535" s="67"/>
      <c r="DS535" s="67"/>
      <c r="DT535" s="67"/>
      <c r="DU535" s="67"/>
      <c r="DV535" s="67"/>
      <c r="DW535" s="67"/>
      <c r="DX535" s="67"/>
      <c r="DY535" s="67"/>
      <c r="DZ535" s="67"/>
      <c r="EA535" s="67"/>
      <c r="EB535" s="67"/>
      <c r="EC535" s="67"/>
      <c r="ED535" s="67"/>
      <c r="EE535" s="67"/>
      <c r="EF535" s="67"/>
      <c r="EG535" s="67"/>
      <c r="EH535" s="67"/>
      <c r="EI535" s="67"/>
      <c r="EJ535" s="67"/>
      <c r="EK535" s="67"/>
      <c r="EL535" s="67"/>
      <c r="EM535" s="67"/>
      <c r="EN535" s="67"/>
      <c r="EO535" s="67"/>
      <c r="EP535" s="67"/>
      <c r="EQ535" s="67"/>
      <c r="ER535" s="67"/>
      <c r="ES535" s="67"/>
      <c r="ET535" s="67"/>
      <c r="EU535" s="67"/>
      <c r="EV535" s="67"/>
      <c r="EW535" s="67"/>
      <c r="EX535" s="67"/>
      <c r="EY535" s="67"/>
      <c r="EZ535" s="67"/>
      <c r="FA535" s="67"/>
      <c r="FB535" s="67"/>
      <c r="FC535" s="67"/>
      <c r="FD535" s="67"/>
      <c r="FE535" s="67"/>
      <c r="FF535" s="67"/>
      <c r="FG535" s="67"/>
      <c r="FH535" s="67"/>
      <c r="FI535" s="67"/>
      <c r="FJ535" s="67"/>
      <c r="FK535" s="67"/>
      <c r="FL535" s="67"/>
      <c r="FM535" s="67"/>
      <c r="FN535" s="67"/>
      <c r="FO535" s="67"/>
      <c r="FP535" s="67"/>
      <c r="FQ535" s="67"/>
      <c r="FR535" s="67"/>
      <c r="FS535" s="67"/>
      <c r="FT535" s="67"/>
      <c r="FU535" s="67"/>
      <c r="FV535" s="67"/>
      <c r="FW535" s="67"/>
      <c r="FX535" s="67"/>
      <c r="FY535" s="110"/>
      <c r="FZ535" s="110"/>
      <c r="GA535" s="110"/>
      <c r="GB535" s="110"/>
      <c r="GC535" s="110"/>
      <c r="GD535" s="110"/>
      <c r="GE535" s="110"/>
      <c r="GF535" s="110"/>
      <c r="GG535" s="110"/>
      <c r="GH535" s="110"/>
      <c r="GI535" s="110"/>
      <c r="GJ535" s="110"/>
      <c r="GK535" s="110"/>
      <c r="GL535" s="110"/>
      <c r="GM535" s="110"/>
      <c r="GN535" s="110"/>
      <c r="GO535" s="110"/>
      <c r="GP535" s="110"/>
      <c r="GQ535" s="110"/>
      <c r="GR535" s="110"/>
      <c r="GS535" s="110"/>
      <c r="GT535" s="110"/>
      <c r="GU535" s="110"/>
      <c r="GV535" s="110"/>
      <c r="GW535" s="110"/>
      <c r="GX535" s="110"/>
      <c r="GY535" s="110"/>
      <c r="GZ535" s="110"/>
      <c r="HA535" s="110"/>
      <c r="HB535" s="110"/>
      <c r="HC535" s="110"/>
      <c r="HD535" s="110"/>
      <c r="HE535" s="110"/>
      <c r="HF535" s="110"/>
      <c r="HG535" s="110"/>
      <c r="HH535" s="110"/>
      <c r="HI535" s="110"/>
      <c r="HJ535" s="110"/>
      <c r="HK535" s="242"/>
      <c r="HL535" s="242"/>
      <c r="HM535" s="242"/>
      <c r="HN535" s="242"/>
      <c r="HO535" s="242"/>
      <c r="HP535" s="242"/>
      <c r="HQ535" s="242"/>
    </row>
    <row r="536" spans="1:225" x14ac:dyDescent="0.2">
      <c r="A536" s="241" t="s">
        <v>437</v>
      </c>
      <c r="B536" s="476" t="s">
        <v>1040</v>
      </c>
      <c r="C536" s="326" t="s">
        <v>782</v>
      </c>
      <c r="D536" s="279" t="s">
        <v>438</v>
      </c>
      <c r="E536" s="228"/>
      <c r="F536" s="471">
        <v>65</v>
      </c>
      <c r="G536" s="495"/>
      <c r="H536" s="471">
        <v>2</v>
      </c>
      <c r="I536" s="471">
        <v>104</v>
      </c>
      <c r="J536" s="471">
        <v>302</v>
      </c>
      <c r="K536" s="471">
        <v>30</v>
      </c>
      <c r="L536" s="471">
        <v>3</v>
      </c>
      <c r="M536" s="471">
        <v>8</v>
      </c>
      <c r="N536" s="471">
        <v>2</v>
      </c>
      <c r="O536" s="471">
        <v>0</v>
      </c>
      <c r="P536" s="471">
        <v>0</v>
      </c>
      <c r="Q536" s="471">
        <v>3</v>
      </c>
      <c r="R536" s="471">
        <v>34</v>
      </c>
      <c r="S536" s="471">
        <v>0</v>
      </c>
      <c r="T536" s="471">
        <v>0</v>
      </c>
      <c r="U536" s="471">
        <v>0</v>
      </c>
      <c r="V536" s="471">
        <v>0</v>
      </c>
      <c r="W536" s="471">
        <v>5</v>
      </c>
      <c r="X536" s="471">
        <v>59</v>
      </c>
      <c r="Y536" s="471">
        <v>146</v>
      </c>
      <c r="Z536" s="471">
        <v>1</v>
      </c>
      <c r="AA536" s="471">
        <v>54</v>
      </c>
      <c r="AB536" s="496">
        <v>818</v>
      </c>
      <c r="AC536" s="488">
        <v>2</v>
      </c>
      <c r="AD536" s="488">
        <v>2</v>
      </c>
      <c r="AE536" s="471">
        <v>0</v>
      </c>
      <c r="AF536" s="471">
        <v>0</v>
      </c>
      <c r="AG536" s="471">
        <v>0</v>
      </c>
      <c r="AH536" s="471">
        <v>0</v>
      </c>
      <c r="AI536" s="471">
        <v>0</v>
      </c>
      <c r="AJ536" s="471">
        <v>2</v>
      </c>
      <c r="AK536" s="471">
        <v>0</v>
      </c>
      <c r="AL536" s="471">
        <v>1</v>
      </c>
      <c r="AM536" s="496">
        <v>3</v>
      </c>
      <c r="AN536" s="471">
        <v>0</v>
      </c>
      <c r="AO536" s="471">
        <v>0</v>
      </c>
      <c r="AP536" s="471">
        <v>0</v>
      </c>
      <c r="AQ536" s="471">
        <v>0</v>
      </c>
      <c r="AR536" s="471">
        <v>0</v>
      </c>
      <c r="AS536" s="471">
        <v>2</v>
      </c>
      <c r="AT536" s="471">
        <v>1</v>
      </c>
      <c r="AU536" s="471">
        <v>0</v>
      </c>
      <c r="AV536" s="496">
        <v>3</v>
      </c>
      <c r="AW536" s="471">
        <v>15</v>
      </c>
      <c r="AX536" s="471">
        <v>9</v>
      </c>
      <c r="AY536" s="471">
        <v>11</v>
      </c>
      <c r="AZ536" s="471">
        <v>5</v>
      </c>
      <c r="BA536" s="471">
        <v>2</v>
      </c>
      <c r="BB536" s="471">
        <v>0</v>
      </c>
      <c r="BC536" s="471">
        <v>3</v>
      </c>
      <c r="BD536" s="471">
        <v>1</v>
      </c>
      <c r="BE536" s="496">
        <v>46</v>
      </c>
      <c r="BF536" s="471">
        <v>10</v>
      </c>
      <c r="BG536" s="471">
        <v>6</v>
      </c>
      <c r="BH536" s="471">
        <v>11</v>
      </c>
      <c r="BI536" s="471">
        <v>2</v>
      </c>
      <c r="BJ536" s="471">
        <v>1</v>
      </c>
      <c r="BK536" s="471">
        <v>0</v>
      </c>
      <c r="BL536" s="471">
        <v>3</v>
      </c>
      <c r="BM536" s="471">
        <v>1</v>
      </c>
      <c r="BN536" s="496">
        <v>34</v>
      </c>
      <c r="BO536" s="471">
        <v>15</v>
      </c>
      <c r="BP536" s="471">
        <v>9</v>
      </c>
      <c r="BQ536" s="471">
        <v>11</v>
      </c>
      <c r="BR536" s="471">
        <v>5</v>
      </c>
      <c r="BS536" s="471">
        <v>2</v>
      </c>
      <c r="BT536" s="471">
        <v>2</v>
      </c>
      <c r="BU536" s="471">
        <v>3</v>
      </c>
      <c r="BV536" s="471">
        <v>2</v>
      </c>
      <c r="BW536" s="496">
        <v>49</v>
      </c>
      <c r="BX536" s="471">
        <v>10</v>
      </c>
      <c r="BY536" s="471">
        <v>6</v>
      </c>
      <c r="BZ536" s="471">
        <v>11</v>
      </c>
      <c r="CA536" s="471">
        <v>2</v>
      </c>
      <c r="CB536" s="471">
        <v>1</v>
      </c>
      <c r="CC536" s="471">
        <v>2</v>
      </c>
      <c r="CD536" s="471">
        <v>4</v>
      </c>
      <c r="CE536" s="471">
        <v>1</v>
      </c>
      <c r="CF536" s="496">
        <v>37</v>
      </c>
      <c r="CG536" s="33"/>
      <c r="CH536" s="33"/>
      <c r="CI536" s="33"/>
      <c r="CJ536" s="110"/>
      <c r="CK536" s="110"/>
      <c r="CL536" s="110"/>
      <c r="CM536" s="110"/>
      <c r="CN536" s="110"/>
      <c r="CO536" s="67"/>
      <c r="CP536" s="67"/>
      <c r="CQ536" s="67"/>
      <c r="CR536" s="67"/>
      <c r="CS536" s="67"/>
      <c r="CT536" s="67"/>
      <c r="CU536" s="67"/>
      <c r="CV536" s="67"/>
      <c r="CW536" s="67"/>
      <c r="CX536" s="67"/>
      <c r="CY536" s="67"/>
      <c r="CZ536" s="67"/>
      <c r="DA536" s="67"/>
      <c r="DB536" s="67"/>
      <c r="DC536" s="67"/>
      <c r="DD536" s="67"/>
      <c r="DE536" s="67"/>
      <c r="DF536" s="67"/>
      <c r="DG536" s="67"/>
      <c r="DH536" s="67"/>
      <c r="DI536" s="67"/>
      <c r="DJ536" s="67"/>
      <c r="DK536" s="67"/>
      <c r="DL536" s="67"/>
      <c r="DM536" s="67"/>
      <c r="DN536" s="67"/>
      <c r="DO536" s="67"/>
      <c r="DP536" s="67"/>
      <c r="DQ536" s="67"/>
      <c r="DR536" s="67"/>
      <c r="DS536" s="67"/>
      <c r="DT536" s="67"/>
      <c r="DU536" s="67"/>
      <c r="DV536" s="67"/>
      <c r="DW536" s="67"/>
      <c r="DX536" s="67"/>
      <c r="DY536" s="67"/>
      <c r="DZ536" s="67"/>
      <c r="EA536" s="67"/>
      <c r="EB536" s="67"/>
      <c r="EC536" s="67"/>
      <c r="ED536" s="67"/>
      <c r="EE536" s="67"/>
      <c r="EF536" s="67"/>
      <c r="EG536" s="67"/>
      <c r="EH536" s="67"/>
      <c r="EI536" s="67"/>
      <c r="EJ536" s="67"/>
      <c r="EK536" s="67"/>
      <c r="EL536" s="67"/>
      <c r="EM536" s="67"/>
      <c r="EN536" s="67"/>
      <c r="EO536" s="67"/>
      <c r="EP536" s="67"/>
      <c r="EQ536" s="67"/>
      <c r="ER536" s="67"/>
      <c r="ES536" s="67"/>
      <c r="ET536" s="67"/>
      <c r="EU536" s="67"/>
      <c r="EV536" s="67"/>
      <c r="EW536" s="67"/>
      <c r="EX536" s="67"/>
      <c r="EY536" s="67"/>
      <c r="EZ536" s="67"/>
      <c r="FA536" s="67"/>
      <c r="FB536" s="67"/>
      <c r="FC536" s="67"/>
      <c r="FD536" s="67"/>
      <c r="FE536" s="67"/>
      <c r="FF536" s="67"/>
      <c r="FG536" s="67"/>
      <c r="FH536" s="67"/>
      <c r="FI536" s="67"/>
      <c r="FJ536" s="67"/>
      <c r="FK536" s="67"/>
      <c r="FL536" s="67"/>
      <c r="FM536" s="67"/>
      <c r="FN536" s="67"/>
      <c r="FO536" s="67"/>
      <c r="FP536" s="67"/>
      <c r="FQ536" s="67"/>
      <c r="FR536" s="67"/>
      <c r="FS536" s="67"/>
      <c r="FT536" s="67"/>
      <c r="FU536" s="67"/>
      <c r="FV536" s="67"/>
      <c r="FW536" s="67"/>
      <c r="FX536" s="67"/>
      <c r="FY536" s="110"/>
      <c r="FZ536" s="110"/>
      <c r="GA536" s="110"/>
      <c r="GB536" s="110"/>
      <c r="GC536" s="110"/>
      <c r="GD536" s="110"/>
      <c r="GE536" s="110"/>
      <c r="GF536" s="110"/>
      <c r="GG536" s="110"/>
      <c r="GH536" s="110"/>
      <c r="GI536" s="110"/>
      <c r="GJ536" s="110"/>
      <c r="GK536" s="110"/>
      <c r="GL536" s="110"/>
      <c r="GM536" s="110"/>
      <c r="GN536" s="110"/>
      <c r="GO536" s="110"/>
      <c r="GP536" s="110"/>
      <c r="GQ536" s="110"/>
      <c r="GR536" s="110"/>
      <c r="GS536" s="110"/>
      <c r="GT536" s="110"/>
      <c r="GU536" s="110"/>
      <c r="GV536" s="110"/>
      <c r="GW536" s="110"/>
      <c r="GX536" s="110"/>
      <c r="GY536" s="110"/>
      <c r="GZ536" s="110"/>
      <c r="HA536" s="110"/>
      <c r="HB536" s="110"/>
      <c r="HC536" s="110"/>
      <c r="HD536" s="110"/>
      <c r="HE536" s="110"/>
      <c r="HF536" s="110"/>
      <c r="HG536" s="110"/>
      <c r="HH536" s="110"/>
      <c r="HI536" s="110"/>
      <c r="HJ536" s="110"/>
      <c r="HK536" s="242"/>
      <c r="HL536" s="242"/>
      <c r="HM536" s="242"/>
      <c r="HN536" s="242"/>
      <c r="HO536" s="242"/>
      <c r="HP536" s="242"/>
      <c r="HQ536" s="242"/>
    </row>
    <row r="537" spans="1:225" x14ac:dyDescent="0.2">
      <c r="A537" s="241" t="s">
        <v>439</v>
      </c>
      <c r="B537" s="476" t="s">
        <v>1041</v>
      </c>
      <c r="C537" s="326" t="s">
        <v>794</v>
      </c>
      <c r="D537" s="279" t="s">
        <v>440</v>
      </c>
      <c r="E537" s="228"/>
      <c r="F537" s="471">
        <v>17</v>
      </c>
      <c r="G537" s="495"/>
      <c r="H537" s="471">
        <v>14</v>
      </c>
      <c r="I537" s="471">
        <v>101</v>
      </c>
      <c r="J537" s="471">
        <v>436</v>
      </c>
      <c r="K537" s="471">
        <v>26</v>
      </c>
      <c r="L537" s="471">
        <v>4</v>
      </c>
      <c r="M537" s="471">
        <v>8</v>
      </c>
      <c r="N537" s="471">
        <v>0</v>
      </c>
      <c r="O537" s="471">
        <v>0</v>
      </c>
      <c r="P537" s="471">
        <v>10</v>
      </c>
      <c r="Q537" s="471">
        <v>0</v>
      </c>
      <c r="R537" s="471">
        <v>162</v>
      </c>
      <c r="S537" s="471">
        <v>0</v>
      </c>
      <c r="T537" s="471">
        <v>0</v>
      </c>
      <c r="U537" s="471">
        <v>0</v>
      </c>
      <c r="V537" s="471">
        <v>0</v>
      </c>
      <c r="W537" s="471">
        <v>30</v>
      </c>
      <c r="X537" s="471">
        <v>60</v>
      </c>
      <c r="Y537" s="471">
        <v>634</v>
      </c>
      <c r="Z537" s="471">
        <v>0</v>
      </c>
      <c r="AA537" s="471">
        <v>77</v>
      </c>
      <c r="AB537" s="496">
        <v>1579</v>
      </c>
      <c r="AC537" s="488">
        <v>1</v>
      </c>
      <c r="AD537" s="488">
        <v>1</v>
      </c>
      <c r="AE537" s="471">
        <v>0</v>
      </c>
      <c r="AF537" s="471">
        <v>0</v>
      </c>
      <c r="AG537" s="471">
        <v>0</v>
      </c>
      <c r="AH537" s="471">
        <v>0</v>
      </c>
      <c r="AI537" s="471">
        <v>0</v>
      </c>
      <c r="AJ537" s="471">
        <v>0</v>
      </c>
      <c r="AK537" s="471">
        <v>0</v>
      </c>
      <c r="AL537" s="471">
        <v>0</v>
      </c>
      <c r="AM537" s="496">
        <v>0</v>
      </c>
      <c r="AN537" s="471">
        <v>0</v>
      </c>
      <c r="AO537" s="471">
        <v>0</v>
      </c>
      <c r="AP537" s="471">
        <v>0</v>
      </c>
      <c r="AQ537" s="471">
        <v>0</v>
      </c>
      <c r="AR537" s="471">
        <v>0</v>
      </c>
      <c r="AS537" s="471">
        <v>0</v>
      </c>
      <c r="AT537" s="471">
        <v>0</v>
      </c>
      <c r="AU537" s="471">
        <v>0</v>
      </c>
      <c r="AV537" s="496">
        <v>0</v>
      </c>
      <c r="AW537" s="471">
        <v>167</v>
      </c>
      <c r="AX537" s="471">
        <v>23</v>
      </c>
      <c r="AY537" s="471">
        <v>11</v>
      </c>
      <c r="AZ537" s="471">
        <v>6</v>
      </c>
      <c r="BA537" s="471">
        <v>1</v>
      </c>
      <c r="BB537" s="471">
        <v>1</v>
      </c>
      <c r="BC537" s="471">
        <v>0</v>
      </c>
      <c r="BD537" s="471">
        <v>0</v>
      </c>
      <c r="BE537" s="496">
        <v>209</v>
      </c>
      <c r="BF537" s="471">
        <v>128</v>
      </c>
      <c r="BG537" s="471">
        <v>22</v>
      </c>
      <c r="BH537" s="471">
        <v>9</v>
      </c>
      <c r="BI537" s="471">
        <v>2</v>
      </c>
      <c r="BJ537" s="471">
        <v>0</v>
      </c>
      <c r="BK537" s="471">
        <v>1</v>
      </c>
      <c r="BL537" s="471">
        <v>0</v>
      </c>
      <c r="BM537" s="471">
        <v>0</v>
      </c>
      <c r="BN537" s="496">
        <v>162</v>
      </c>
      <c r="BO537" s="471">
        <v>167</v>
      </c>
      <c r="BP537" s="471">
        <v>23</v>
      </c>
      <c r="BQ537" s="471">
        <v>11</v>
      </c>
      <c r="BR537" s="471">
        <v>6</v>
      </c>
      <c r="BS537" s="471">
        <v>1</v>
      </c>
      <c r="BT537" s="471">
        <v>1</v>
      </c>
      <c r="BU537" s="471">
        <v>0</v>
      </c>
      <c r="BV537" s="471">
        <v>0</v>
      </c>
      <c r="BW537" s="496">
        <v>209</v>
      </c>
      <c r="BX537" s="471">
        <v>128</v>
      </c>
      <c r="BY537" s="471">
        <v>22</v>
      </c>
      <c r="BZ537" s="471">
        <v>9</v>
      </c>
      <c r="CA537" s="471">
        <v>2</v>
      </c>
      <c r="CB537" s="471">
        <v>0</v>
      </c>
      <c r="CC537" s="471">
        <v>1</v>
      </c>
      <c r="CD537" s="471">
        <v>0</v>
      </c>
      <c r="CE537" s="471">
        <v>0</v>
      </c>
      <c r="CF537" s="496">
        <v>162</v>
      </c>
      <c r="CG537" s="33"/>
      <c r="CH537" s="33"/>
      <c r="CI537" s="33"/>
      <c r="CJ537" s="110"/>
      <c r="CK537" s="110"/>
      <c r="CL537" s="110"/>
      <c r="CM537" s="110"/>
      <c r="CN537" s="110"/>
      <c r="CO537" s="67"/>
      <c r="CP537" s="67"/>
      <c r="CQ537" s="67"/>
      <c r="CR537" s="67"/>
      <c r="CS537" s="67"/>
      <c r="CT537" s="67"/>
      <c r="CU537" s="67"/>
      <c r="CV537" s="67"/>
      <c r="CW537" s="67"/>
      <c r="CX537" s="67"/>
      <c r="CY537" s="67"/>
      <c r="CZ537" s="67"/>
      <c r="DA537" s="67"/>
      <c r="DB537" s="67"/>
      <c r="DC537" s="67"/>
      <c r="DD537" s="67"/>
      <c r="DE537" s="67"/>
      <c r="DF537" s="67"/>
      <c r="DG537" s="67"/>
      <c r="DH537" s="67"/>
      <c r="DI537" s="67"/>
      <c r="DJ537" s="67"/>
      <c r="DK537" s="67"/>
      <c r="DL537" s="67"/>
      <c r="DM537" s="67"/>
      <c r="DN537" s="67"/>
      <c r="DO537" s="67"/>
      <c r="DP537" s="67"/>
      <c r="DQ537" s="67"/>
      <c r="DR537" s="67"/>
      <c r="DS537" s="67"/>
      <c r="DT537" s="67"/>
      <c r="DU537" s="67"/>
      <c r="DV537" s="67"/>
      <c r="DW537" s="67"/>
      <c r="DX537" s="67"/>
      <c r="DY537" s="67"/>
      <c r="DZ537" s="67"/>
      <c r="EA537" s="67"/>
      <c r="EB537" s="67"/>
      <c r="EC537" s="67"/>
      <c r="ED537" s="67"/>
      <c r="EE537" s="67"/>
      <c r="EF537" s="67"/>
      <c r="EG537" s="67"/>
      <c r="EH537" s="67"/>
      <c r="EI537" s="67"/>
      <c r="EJ537" s="67"/>
      <c r="EK537" s="67"/>
      <c r="EL537" s="67"/>
      <c r="EM537" s="67"/>
      <c r="EN537" s="67"/>
      <c r="EO537" s="67"/>
      <c r="EP537" s="67"/>
      <c r="EQ537" s="67"/>
      <c r="ER537" s="67"/>
      <c r="ES537" s="67"/>
      <c r="ET537" s="67"/>
      <c r="EU537" s="67"/>
      <c r="EV537" s="67"/>
      <c r="EW537" s="67"/>
      <c r="EX537" s="67"/>
      <c r="EY537" s="67"/>
      <c r="EZ537" s="67"/>
      <c r="FA537" s="67"/>
      <c r="FB537" s="67"/>
      <c r="FC537" s="67"/>
      <c r="FD537" s="67"/>
      <c r="FE537" s="67"/>
      <c r="FF537" s="67"/>
      <c r="FG537" s="67"/>
      <c r="FH537" s="67"/>
      <c r="FI537" s="67"/>
      <c r="FJ537" s="67"/>
      <c r="FK537" s="67"/>
      <c r="FL537" s="67"/>
      <c r="FM537" s="67"/>
      <c r="FN537" s="67"/>
      <c r="FO537" s="67"/>
      <c r="FP537" s="67"/>
      <c r="FQ537" s="67"/>
      <c r="FR537" s="67"/>
      <c r="FS537" s="67"/>
      <c r="FT537" s="67"/>
      <c r="FU537" s="67"/>
      <c r="FV537" s="67"/>
      <c r="FW537" s="67"/>
      <c r="FX537" s="67"/>
      <c r="FY537" s="110"/>
      <c r="FZ537" s="110"/>
      <c r="GA537" s="110"/>
      <c r="GB537" s="110"/>
      <c r="GC537" s="110"/>
      <c r="GD537" s="110"/>
      <c r="GE537" s="110"/>
      <c r="GF537" s="110"/>
      <c r="GG537" s="110"/>
      <c r="GH537" s="110"/>
      <c r="GI537" s="110"/>
      <c r="GJ537" s="110"/>
      <c r="GK537" s="110"/>
      <c r="GL537" s="110"/>
      <c r="GM537" s="110"/>
      <c r="GN537" s="110"/>
      <c r="GO537" s="110"/>
      <c r="GP537" s="110"/>
      <c r="GQ537" s="110"/>
      <c r="GR537" s="110"/>
      <c r="GS537" s="110"/>
      <c r="GT537" s="110"/>
      <c r="GU537" s="110"/>
      <c r="GV537" s="110"/>
      <c r="GW537" s="110"/>
      <c r="GX537" s="110"/>
      <c r="GY537" s="110"/>
      <c r="GZ537" s="110"/>
      <c r="HA537" s="110"/>
      <c r="HB537" s="110"/>
      <c r="HC537" s="110"/>
      <c r="HD537" s="110"/>
      <c r="HE537" s="110"/>
      <c r="HF537" s="110"/>
      <c r="HG537" s="110"/>
      <c r="HH537" s="110"/>
      <c r="HI537" s="110"/>
      <c r="HJ537" s="110"/>
      <c r="HK537" s="242"/>
      <c r="HL537" s="242"/>
      <c r="HM537" s="242"/>
      <c r="HN537" s="242"/>
      <c r="HO537" s="242"/>
      <c r="HP537" s="242"/>
      <c r="HQ537" s="242"/>
    </row>
    <row r="538" spans="1:225" x14ac:dyDescent="0.2">
      <c r="A538" s="241" t="s">
        <v>441</v>
      </c>
      <c r="B538" s="476" t="s">
        <v>1042</v>
      </c>
      <c r="C538" s="326" t="s">
        <v>807</v>
      </c>
      <c r="D538" s="279" t="s">
        <v>442</v>
      </c>
      <c r="E538" s="228"/>
      <c r="F538" s="471">
        <v>46</v>
      </c>
      <c r="G538" s="495"/>
      <c r="H538" s="471">
        <v>1</v>
      </c>
      <c r="I538" s="471">
        <v>80</v>
      </c>
      <c r="J538" s="471">
        <v>201</v>
      </c>
      <c r="K538" s="471">
        <v>0</v>
      </c>
      <c r="L538" s="471">
        <v>3</v>
      </c>
      <c r="M538" s="471">
        <v>5</v>
      </c>
      <c r="N538" s="471">
        <v>0</v>
      </c>
      <c r="O538" s="471">
        <v>0</v>
      </c>
      <c r="P538" s="471">
        <v>1</v>
      </c>
      <c r="Q538" s="471">
        <v>14</v>
      </c>
      <c r="R538" s="471">
        <v>97</v>
      </c>
      <c r="S538" s="471">
        <v>189</v>
      </c>
      <c r="T538" s="471">
        <v>0</v>
      </c>
      <c r="U538" s="471">
        <v>0</v>
      </c>
      <c r="V538" s="471">
        <v>36</v>
      </c>
      <c r="W538" s="471">
        <v>2</v>
      </c>
      <c r="X538" s="471">
        <v>25</v>
      </c>
      <c r="Y538" s="471">
        <v>165</v>
      </c>
      <c r="Z538" s="471">
        <v>0</v>
      </c>
      <c r="AA538" s="471">
        <v>24</v>
      </c>
      <c r="AB538" s="496">
        <v>889</v>
      </c>
      <c r="AC538" s="488">
        <v>2</v>
      </c>
      <c r="AD538" s="488">
        <v>2</v>
      </c>
      <c r="AE538" s="471">
        <v>0</v>
      </c>
      <c r="AF538" s="471">
        <v>0</v>
      </c>
      <c r="AG538" s="471">
        <v>0</v>
      </c>
      <c r="AH538" s="471">
        <v>0</v>
      </c>
      <c r="AI538" s="471">
        <v>1</v>
      </c>
      <c r="AJ538" s="471">
        <v>0</v>
      </c>
      <c r="AK538" s="471">
        <v>0</v>
      </c>
      <c r="AL538" s="471">
        <v>12</v>
      </c>
      <c r="AM538" s="496">
        <v>13</v>
      </c>
      <c r="AN538" s="471">
        <v>0</v>
      </c>
      <c r="AO538" s="471">
        <v>0</v>
      </c>
      <c r="AP538" s="471">
        <v>0</v>
      </c>
      <c r="AQ538" s="471">
        <v>0</v>
      </c>
      <c r="AR538" s="471">
        <v>1</v>
      </c>
      <c r="AS538" s="471">
        <v>0</v>
      </c>
      <c r="AT538" s="471">
        <v>0</v>
      </c>
      <c r="AU538" s="471">
        <v>13</v>
      </c>
      <c r="AV538" s="496">
        <v>14</v>
      </c>
      <c r="AW538" s="471">
        <v>39</v>
      </c>
      <c r="AX538" s="471">
        <v>43</v>
      </c>
      <c r="AY538" s="471">
        <v>22</v>
      </c>
      <c r="AZ538" s="471">
        <v>6</v>
      </c>
      <c r="BA538" s="471">
        <v>4</v>
      </c>
      <c r="BB538" s="471">
        <v>1</v>
      </c>
      <c r="BC538" s="471">
        <v>0</v>
      </c>
      <c r="BD538" s="471">
        <v>0</v>
      </c>
      <c r="BE538" s="496">
        <v>115</v>
      </c>
      <c r="BF538" s="471">
        <v>29</v>
      </c>
      <c r="BG538" s="471">
        <v>34</v>
      </c>
      <c r="BH538" s="471">
        <v>23</v>
      </c>
      <c r="BI538" s="471">
        <v>6</v>
      </c>
      <c r="BJ538" s="471">
        <v>3</v>
      </c>
      <c r="BK538" s="471">
        <v>1</v>
      </c>
      <c r="BL538" s="471">
        <v>1</v>
      </c>
      <c r="BM538" s="471">
        <v>0</v>
      </c>
      <c r="BN538" s="496">
        <v>97</v>
      </c>
      <c r="BO538" s="471">
        <v>39</v>
      </c>
      <c r="BP538" s="471">
        <v>43</v>
      </c>
      <c r="BQ538" s="471">
        <v>22</v>
      </c>
      <c r="BR538" s="471">
        <v>6</v>
      </c>
      <c r="BS538" s="471">
        <v>5</v>
      </c>
      <c r="BT538" s="471">
        <v>1</v>
      </c>
      <c r="BU538" s="471">
        <v>0</v>
      </c>
      <c r="BV538" s="471">
        <v>12</v>
      </c>
      <c r="BW538" s="496">
        <v>128</v>
      </c>
      <c r="BX538" s="471">
        <v>29</v>
      </c>
      <c r="BY538" s="471">
        <v>34</v>
      </c>
      <c r="BZ538" s="471">
        <v>23</v>
      </c>
      <c r="CA538" s="471">
        <v>6</v>
      </c>
      <c r="CB538" s="471">
        <v>4</v>
      </c>
      <c r="CC538" s="471">
        <v>1</v>
      </c>
      <c r="CD538" s="471">
        <v>1</v>
      </c>
      <c r="CE538" s="471">
        <v>13</v>
      </c>
      <c r="CF538" s="496">
        <v>111</v>
      </c>
      <c r="CG538" s="33"/>
      <c r="CH538" s="33"/>
      <c r="CI538" s="33"/>
      <c r="CJ538" s="110"/>
      <c r="CK538" s="110"/>
      <c r="CL538" s="110"/>
      <c r="CM538" s="110"/>
      <c r="CN538" s="110"/>
      <c r="CO538" s="67"/>
      <c r="CP538" s="67"/>
      <c r="CQ538" s="67"/>
      <c r="CR538" s="67"/>
      <c r="CS538" s="67"/>
      <c r="CT538" s="67"/>
      <c r="CU538" s="67"/>
      <c r="CV538" s="67"/>
      <c r="CW538" s="67"/>
      <c r="CX538" s="67"/>
      <c r="CY538" s="67"/>
      <c r="CZ538" s="67"/>
      <c r="DA538" s="67"/>
      <c r="DB538" s="67"/>
      <c r="DC538" s="67"/>
      <c r="DD538" s="67"/>
      <c r="DE538" s="67"/>
      <c r="DF538" s="67"/>
      <c r="DG538" s="67"/>
      <c r="DH538" s="67"/>
      <c r="DI538" s="67"/>
      <c r="DJ538" s="67"/>
      <c r="DK538" s="67"/>
      <c r="DL538" s="67"/>
      <c r="DM538" s="67"/>
      <c r="DN538" s="67"/>
      <c r="DO538" s="67"/>
      <c r="DP538" s="67"/>
      <c r="DQ538" s="67"/>
      <c r="DR538" s="67"/>
      <c r="DS538" s="67"/>
      <c r="DT538" s="67"/>
      <c r="DU538" s="67"/>
      <c r="DV538" s="67"/>
      <c r="DW538" s="67"/>
      <c r="DX538" s="67"/>
      <c r="DY538" s="67"/>
      <c r="DZ538" s="67"/>
      <c r="EA538" s="67"/>
      <c r="EB538" s="67"/>
      <c r="EC538" s="67"/>
      <c r="ED538" s="67"/>
      <c r="EE538" s="67"/>
      <c r="EF538" s="67"/>
      <c r="EG538" s="67"/>
      <c r="EH538" s="67"/>
      <c r="EI538" s="67"/>
      <c r="EJ538" s="67"/>
      <c r="EK538" s="67"/>
      <c r="EL538" s="67"/>
      <c r="EM538" s="67"/>
      <c r="EN538" s="67"/>
      <c r="EO538" s="67"/>
      <c r="EP538" s="67"/>
      <c r="EQ538" s="67"/>
      <c r="ER538" s="67"/>
      <c r="ES538" s="67"/>
      <c r="ET538" s="67"/>
      <c r="EU538" s="67"/>
      <c r="EV538" s="67"/>
      <c r="EW538" s="67"/>
      <c r="EX538" s="67"/>
      <c r="EY538" s="67"/>
      <c r="EZ538" s="67"/>
      <c r="FA538" s="67"/>
      <c r="FB538" s="67"/>
      <c r="FC538" s="67"/>
      <c r="FD538" s="67"/>
      <c r="FE538" s="67"/>
      <c r="FF538" s="67"/>
      <c r="FG538" s="67"/>
      <c r="FH538" s="67"/>
      <c r="FI538" s="67"/>
      <c r="FJ538" s="67"/>
      <c r="FK538" s="67"/>
      <c r="FL538" s="67"/>
      <c r="FM538" s="67"/>
      <c r="FN538" s="67"/>
      <c r="FO538" s="67"/>
      <c r="FP538" s="67"/>
      <c r="FQ538" s="67"/>
      <c r="FR538" s="67"/>
      <c r="FS538" s="67"/>
      <c r="FT538" s="67"/>
      <c r="FU538" s="67"/>
      <c r="FV538" s="67"/>
      <c r="FW538" s="67"/>
      <c r="FX538" s="67"/>
      <c r="FY538" s="110"/>
      <c r="FZ538" s="110"/>
      <c r="GA538" s="110"/>
      <c r="GB538" s="110"/>
      <c r="GC538" s="110"/>
      <c r="GD538" s="110"/>
      <c r="GE538" s="110"/>
      <c r="GF538" s="110"/>
      <c r="GG538" s="110"/>
      <c r="GH538" s="110"/>
      <c r="GI538" s="110"/>
      <c r="GJ538" s="110"/>
      <c r="GK538" s="110"/>
      <c r="GL538" s="110"/>
      <c r="GM538" s="110"/>
      <c r="GN538" s="110"/>
      <c r="GO538" s="110"/>
      <c r="GP538" s="110"/>
      <c r="GQ538" s="110"/>
      <c r="GR538" s="110"/>
      <c r="GS538" s="110"/>
      <c r="GT538" s="110"/>
      <c r="GU538" s="110"/>
      <c r="GV538" s="110"/>
      <c r="GW538" s="110"/>
      <c r="GX538" s="110"/>
      <c r="GY538" s="110"/>
      <c r="GZ538" s="110"/>
      <c r="HA538" s="110"/>
      <c r="HB538" s="110"/>
      <c r="HC538" s="110"/>
      <c r="HD538" s="110"/>
      <c r="HE538" s="110"/>
      <c r="HF538" s="110"/>
      <c r="HG538" s="110"/>
      <c r="HH538" s="110"/>
      <c r="HI538" s="110"/>
      <c r="HJ538" s="110"/>
      <c r="HK538" s="242"/>
      <c r="HL538" s="242"/>
      <c r="HM538" s="242"/>
      <c r="HN538" s="242"/>
      <c r="HO538" s="242"/>
      <c r="HP538" s="242"/>
      <c r="HQ538" s="242"/>
    </row>
    <row r="539" spans="1:225" x14ac:dyDescent="0.2">
      <c r="A539" s="241" t="s">
        <v>443</v>
      </c>
      <c r="B539" s="476" t="s">
        <v>1043</v>
      </c>
      <c r="C539" s="326" t="s">
        <v>782</v>
      </c>
      <c r="D539" s="279" t="s">
        <v>444</v>
      </c>
      <c r="E539" s="228"/>
      <c r="F539" s="471">
        <v>23</v>
      </c>
      <c r="G539" s="495"/>
      <c r="H539" s="471">
        <v>2</v>
      </c>
      <c r="I539" s="471">
        <v>67</v>
      </c>
      <c r="J539" s="471">
        <v>196</v>
      </c>
      <c r="K539" s="471">
        <v>4</v>
      </c>
      <c r="L539" s="471">
        <v>2</v>
      </c>
      <c r="M539" s="471">
        <v>7</v>
      </c>
      <c r="N539" s="471">
        <v>1</v>
      </c>
      <c r="O539" s="471">
        <v>0</v>
      </c>
      <c r="P539" s="471">
        <v>0</v>
      </c>
      <c r="Q539" s="471">
        <v>704</v>
      </c>
      <c r="R539" s="471">
        <v>706</v>
      </c>
      <c r="S539" s="471">
        <v>49</v>
      </c>
      <c r="T539" s="471">
        <v>2</v>
      </c>
      <c r="U539" s="471">
        <v>0</v>
      </c>
      <c r="V539" s="471">
        <v>10</v>
      </c>
      <c r="W539" s="471">
        <v>0</v>
      </c>
      <c r="X539" s="471">
        <v>46</v>
      </c>
      <c r="Y539" s="471">
        <v>110</v>
      </c>
      <c r="Z539" s="471">
        <v>5</v>
      </c>
      <c r="AA539" s="471">
        <v>15</v>
      </c>
      <c r="AB539" s="496">
        <v>1949</v>
      </c>
      <c r="AC539" s="488">
        <v>1</v>
      </c>
      <c r="AD539" s="488">
        <v>1</v>
      </c>
      <c r="AE539" s="471">
        <v>472</v>
      </c>
      <c r="AF539" s="471">
        <v>22</v>
      </c>
      <c r="AG539" s="471">
        <v>19</v>
      </c>
      <c r="AH539" s="471">
        <v>38</v>
      </c>
      <c r="AI539" s="471">
        <v>11</v>
      </c>
      <c r="AJ539" s="471">
        <v>62</v>
      </c>
      <c r="AK539" s="471">
        <v>59</v>
      </c>
      <c r="AL539" s="471">
        <v>21</v>
      </c>
      <c r="AM539" s="496">
        <v>704</v>
      </c>
      <c r="AN539" s="471">
        <v>472</v>
      </c>
      <c r="AO539" s="471">
        <v>22</v>
      </c>
      <c r="AP539" s="471">
        <v>19</v>
      </c>
      <c r="AQ539" s="471">
        <v>38</v>
      </c>
      <c r="AR539" s="471">
        <v>11</v>
      </c>
      <c r="AS539" s="471">
        <v>62</v>
      </c>
      <c r="AT539" s="471">
        <v>59</v>
      </c>
      <c r="AU539" s="471">
        <v>21</v>
      </c>
      <c r="AV539" s="496">
        <v>704</v>
      </c>
      <c r="AW539" s="471">
        <v>11</v>
      </c>
      <c r="AX539" s="471">
        <v>33</v>
      </c>
      <c r="AY539" s="471">
        <v>227</v>
      </c>
      <c r="AZ539" s="471">
        <v>461</v>
      </c>
      <c r="BA539" s="471">
        <v>206</v>
      </c>
      <c r="BB539" s="471">
        <v>57</v>
      </c>
      <c r="BC539" s="471">
        <v>6</v>
      </c>
      <c r="BD539" s="471">
        <v>0</v>
      </c>
      <c r="BE539" s="496">
        <v>1001</v>
      </c>
      <c r="BF539" s="471">
        <v>7</v>
      </c>
      <c r="BG539" s="471">
        <v>20</v>
      </c>
      <c r="BH539" s="471">
        <v>136</v>
      </c>
      <c r="BI539" s="471">
        <v>340</v>
      </c>
      <c r="BJ539" s="471">
        <v>150</v>
      </c>
      <c r="BK539" s="471">
        <v>50</v>
      </c>
      <c r="BL539" s="471">
        <v>3</v>
      </c>
      <c r="BM539" s="471">
        <v>0</v>
      </c>
      <c r="BN539" s="496">
        <v>706</v>
      </c>
      <c r="BO539" s="471">
        <v>483</v>
      </c>
      <c r="BP539" s="471">
        <v>55</v>
      </c>
      <c r="BQ539" s="471">
        <v>246</v>
      </c>
      <c r="BR539" s="471">
        <v>499</v>
      </c>
      <c r="BS539" s="471">
        <v>217</v>
      </c>
      <c r="BT539" s="471">
        <v>119</v>
      </c>
      <c r="BU539" s="471">
        <v>65</v>
      </c>
      <c r="BV539" s="471">
        <v>21</v>
      </c>
      <c r="BW539" s="496">
        <v>1705</v>
      </c>
      <c r="BX539" s="471">
        <v>479</v>
      </c>
      <c r="BY539" s="471">
        <v>42</v>
      </c>
      <c r="BZ539" s="471">
        <v>155</v>
      </c>
      <c r="CA539" s="471">
        <v>378</v>
      </c>
      <c r="CB539" s="471">
        <v>161</v>
      </c>
      <c r="CC539" s="471">
        <v>112</v>
      </c>
      <c r="CD539" s="471">
        <v>62</v>
      </c>
      <c r="CE539" s="471">
        <v>21</v>
      </c>
      <c r="CF539" s="496">
        <v>1410</v>
      </c>
      <c r="CG539" s="33"/>
      <c r="CH539" s="33"/>
      <c r="CI539" s="33"/>
      <c r="CJ539" s="110"/>
      <c r="CK539" s="110"/>
      <c r="CL539" s="110"/>
      <c r="CM539" s="110"/>
      <c r="CN539" s="110"/>
      <c r="CO539" s="67"/>
      <c r="CP539" s="67"/>
      <c r="CQ539" s="67"/>
      <c r="CR539" s="67"/>
      <c r="CS539" s="67"/>
      <c r="CT539" s="67"/>
      <c r="CU539" s="67"/>
      <c r="CV539" s="67"/>
      <c r="CW539" s="67"/>
      <c r="CX539" s="67"/>
      <c r="CY539" s="67"/>
      <c r="CZ539" s="67"/>
      <c r="DA539" s="67"/>
      <c r="DB539" s="67"/>
      <c r="DC539" s="67"/>
      <c r="DD539" s="67"/>
      <c r="DE539" s="67"/>
      <c r="DF539" s="67"/>
      <c r="DG539" s="67"/>
      <c r="DH539" s="67"/>
      <c r="DI539" s="67"/>
      <c r="DJ539" s="67"/>
      <c r="DK539" s="67"/>
      <c r="DL539" s="67"/>
      <c r="DM539" s="67"/>
      <c r="DN539" s="67"/>
      <c r="DO539" s="67"/>
      <c r="DP539" s="67"/>
      <c r="DQ539" s="67"/>
      <c r="DR539" s="67"/>
      <c r="DS539" s="67"/>
      <c r="DT539" s="67"/>
      <c r="DU539" s="67"/>
      <c r="DV539" s="67"/>
      <c r="DW539" s="67"/>
      <c r="DX539" s="67"/>
      <c r="DY539" s="67"/>
      <c r="DZ539" s="67"/>
      <c r="EA539" s="67"/>
      <c r="EB539" s="67"/>
      <c r="EC539" s="67"/>
      <c r="ED539" s="67"/>
      <c r="EE539" s="67"/>
      <c r="EF539" s="67"/>
      <c r="EG539" s="67"/>
      <c r="EH539" s="67"/>
      <c r="EI539" s="67"/>
      <c r="EJ539" s="67"/>
      <c r="EK539" s="67"/>
      <c r="EL539" s="67"/>
      <c r="EM539" s="67"/>
      <c r="EN539" s="67"/>
      <c r="EO539" s="67"/>
      <c r="EP539" s="67"/>
      <c r="EQ539" s="67"/>
      <c r="ER539" s="67"/>
      <c r="ES539" s="67"/>
      <c r="ET539" s="67"/>
      <c r="EU539" s="67"/>
      <c r="EV539" s="67"/>
      <c r="EW539" s="67"/>
      <c r="EX539" s="67"/>
      <c r="EY539" s="67"/>
      <c r="EZ539" s="67"/>
      <c r="FA539" s="67"/>
      <c r="FB539" s="67"/>
      <c r="FC539" s="67"/>
      <c r="FD539" s="67"/>
      <c r="FE539" s="67"/>
      <c r="FF539" s="67"/>
      <c r="FG539" s="67"/>
      <c r="FH539" s="67"/>
      <c r="FI539" s="67"/>
      <c r="FJ539" s="67"/>
      <c r="FK539" s="67"/>
      <c r="FL539" s="67"/>
      <c r="FM539" s="67"/>
      <c r="FN539" s="67"/>
      <c r="FO539" s="67"/>
      <c r="FP539" s="67"/>
      <c r="FQ539" s="67"/>
      <c r="FR539" s="67"/>
      <c r="FS539" s="67"/>
      <c r="FT539" s="67"/>
      <c r="FU539" s="67"/>
      <c r="FV539" s="67"/>
      <c r="FW539" s="67"/>
      <c r="FX539" s="67"/>
      <c r="FY539" s="110"/>
      <c r="FZ539" s="110"/>
      <c r="GA539" s="110"/>
      <c r="GB539" s="110"/>
      <c r="GC539" s="110"/>
      <c r="GD539" s="110"/>
      <c r="GE539" s="110"/>
      <c r="GF539" s="110"/>
      <c r="GG539" s="110"/>
      <c r="GH539" s="110"/>
      <c r="GI539" s="110"/>
      <c r="GJ539" s="110"/>
      <c r="GK539" s="110"/>
      <c r="GL539" s="110"/>
      <c r="GM539" s="110"/>
      <c r="GN539" s="110"/>
      <c r="GO539" s="110"/>
      <c r="GP539" s="110"/>
      <c r="GQ539" s="110"/>
      <c r="GR539" s="110"/>
      <c r="GS539" s="110"/>
      <c r="GT539" s="110"/>
      <c r="GU539" s="110"/>
      <c r="GV539" s="110"/>
      <c r="GW539" s="110"/>
      <c r="GX539" s="110"/>
      <c r="GY539" s="110"/>
      <c r="GZ539" s="110"/>
      <c r="HA539" s="110"/>
      <c r="HB539" s="110"/>
      <c r="HC539" s="110"/>
      <c r="HD539" s="110"/>
      <c r="HE539" s="110"/>
      <c r="HF539" s="110"/>
      <c r="HG539" s="110"/>
      <c r="HH539" s="110"/>
      <c r="HI539" s="110"/>
      <c r="HJ539" s="110"/>
      <c r="HK539" s="242"/>
      <c r="HL539" s="242"/>
      <c r="HM539" s="242"/>
      <c r="HN539" s="242"/>
      <c r="HO539" s="242"/>
      <c r="HP539" s="242"/>
      <c r="HQ539" s="242"/>
    </row>
    <row r="540" spans="1:225" x14ac:dyDescent="0.2">
      <c r="A540" s="241" t="s">
        <v>445</v>
      </c>
      <c r="B540" s="476" t="s">
        <v>1044</v>
      </c>
      <c r="C540" s="326" t="s">
        <v>786</v>
      </c>
      <c r="D540" s="279" t="s">
        <v>446</v>
      </c>
      <c r="E540" s="228"/>
      <c r="F540" s="471">
        <v>47</v>
      </c>
      <c r="G540" s="495"/>
      <c r="H540" s="471">
        <v>2</v>
      </c>
      <c r="I540" s="471">
        <v>93</v>
      </c>
      <c r="J540" s="471">
        <v>276</v>
      </c>
      <c r="K540" s="471">
        <v>4</v>
      </c>
      <c r="L540" s="471">
        <v>4</v>
      </c>
      <c r="M540" s="471">
        <v>6</v>
      </c>
      <c r="N540" s="471">
        <v>2</v>
      </c>
      <c r="O540" s="471">
        <v>0</v>
      </c>
      <c r="P540" s="471">
        <v>1</v>
      </c>
      <c r="Q540" s="471">
        <v>129</v>
      </c>
      <c r="R540" s="471">
        <v>232</v>
      </c>
      <c r="S540" s="471">
        <v>0</v>
      </c>
      <c r="T540" s="471">
        <v>1</v>
      </c>
      <c r="U540" s="471">
        <v>0</v>
      </c>
      <c r="V540" s="471">
        <v>12</v>
      </c>
      <c r="W540" s="471">
        <v>8</v>
      </c>
      <c r="X540" s="471">
        <v>37</v>
      </c>
      <c r="Y540" s="471">
        <v>220</v>
      </c>
      <c r="Z540" s="471">
        <v>0</v>
      </c>
      <c r="AA540" s="471">
        <v>25</v>
      </c>
      <c r="AB540" s="496">
        <v>1099</v>
      </c>
      <c r="AC540" s="488">
        <v>1</v>
      </c>
      <c r="AD540" s="488">
        <v>1</v>
      </c>
      <c r="AE540" s="471">
        <v>22</v>
      </c>
      <c r="AF540" s="471">
        <v>94</v>
      </c>
      <c r="AG540" s="471">
        <v>4</v>
      </c>
      <c r="AH540" s="471">
        <v>0</v>
      </c>
      <c r="AI540" s="471">
        <v>0</v>
      </c>
      <c r="AJ540" s="471">
        <v>1</v>
      </c>
      <c r="AK540" s="471">
        <v>2</v>
      </c>
      <c r="AL540" s="471">
        <v>6</v>
      </c>
      <c r="AM540" s="496">
        <v>129</v>
      </c>
      <c r="AN540" s="471">
        <v>22</v>
      </c>
      <c r="AO540" s="471">
        <v>94</v>
      </c>
      <c r="AP540" s="471">
        <v>4</v>
      </c>
      <c r="AQ540" s="471">
        <v>0</v>
      </c>
      <c r="AR540" s="471">
        <v>0</v>
      </c>
      <c r="AS540" s="471">
        <v>1</v>
      </c>
      <c r="AT540" s="471">
        <v>2</v>
      </c>
      <c r="AU540" s="471">
        <v>6</v>
      </c>
      <c r="AV540" s="496">
        <v>129</v>
      </c>
      <c r="AW540" s="471">
        <v>141</v>
      </c>
      <c r="AX540" s="471">
        <v>175</v>
      </c>
      <c r="AY540" s="471">
        <v>105</v>
      </c>
      <c r="AZ540" s="471">
        <v>67</v>
      </c>
      <c r="BA540" s="471">
        <v>14</v>
      </c>
      <c r="BB540" s="471">
        <v>2</v>
      </c>
      <c r="BC540" s="471">
        <v>1</v>
      </c>
      <c r="BD540" s="471">
        <v>0</v>
      </c>
      <c r="BE540" s="496">
        <v>505</v>
      </c>
      <c r="BF540" s="471">
        <v>63</v>
      </c>
      <c r="BG540" s="471">
        <v>84</v>
      </c>
      <c r="BH540" s="471">
        <v>52</v>
      </c>
      <c r="BI540" s="471">
        <v>22</v>
      </c>
      <c r="BJ540" s="471">
        <v>9</v>
      </c>
      <c r="BK540" s="471">
        <v>1</v>
      </c>
      <c r="BL540" s="471">
        <v>1</v>
      </c>
      <c r="BM540" s="471">
        <v>0</v>
      </c>
      <c r="BN540" s="496">
        <v>232</v>
      </c>
      <c r="BO540" s="471">
        <v>163</v>
      </c>
      <c r="BP540" s="471">
        <v>269</v>
      </c>
      <c r="BQ540" s="471">
        <v>109</v>
      </c>
      <c r="BR540" s="471">
        <v>67</v>
      </c>
      <c r="BS540" s="471">
        <v>14</v>
      </c>
      <c r="BT540" s="471">
        <v>3</v>
      </c>
      <c r="BU540" s="471">
        <v>3</v>
      </c>
      <c r="BV540" s="471">
        <v>6</v>
      </c>
      <c r="BW540" s="496">
        <v>634</v>
      </c>
      <c r="BX540" s="471">
        <v>85</v>
      </c>
      <c r="BY540" s="471">
        <v>178</v>
      </c>
      <c r="BZ540" s="471">
        <v>56</v>
      </c>
      <c r="CA540" s="471">
        <v>22</v>
      </c>
      <c r="CB540" s="471">
        <v>9</v>
      </c>
      <c r="CC540" s="471">
        <v>2</v>
      </c>
      <c r="CD540" s="471">
        <v>3</v>
      </c>
      <c r="CE540" s="471">
        <v>6</v>
      </c>
      <c r="CF540" s="496">
        <v>361</v>
      </c>
      <c r="CG540" s="33"/>
      <c r="CH540" s="33"/>
      <c r="CI540" s="33"/>
      <c r="CJ540" s="110"/>
      <c r="CK540" s="110"/>
      <c r="CL540" s="110"/>
      <c r="CM540" s="110"/>
      <c r="CN540" s="110"/>
      <c r="CO540" s="67"/>
      <c r="CP540" s="67"/>
      <c r="CQ540" s="67"/>
      <c r="CR540" s="67"/>
      <c r="CS540" s="67"/>
      <c r="CT540" s="67"/>
      <c r="CU540" s="67"/>
      <c r="CV540" s="67"/>
      <c r="CW540" s="67"/>
      <c r="CX540" s="67"/>
      <c r="CY540" s="67"/>
      <c r="CZ540" s="67"/>
      <c r="DA540" s="67"/>
      <c r="DB540" s="67"/>
      <c r="DC540" s="67"/>
      <c r="DD540" s="67"/>
      <c r="DE540" s="67"/>
      <c r="DF540" s="67"/>
      <c r="DG540" s="67"/>
      <c r="DH540" s="67"/>
      <c r="DI540" s="67"/>
      <c r="DJ540" s="67"/>
      <c r="DK540" s="67"/>
      <c r="DL540" s="67"/>
      <c r="DM540" s="67"/>
      <c r="DN540" s="67"/>
      <c r="DO540" s="67"/>
      <c r="DP540" s="67"/>
      <c r="DQ540" s="67"/>
      <c r="DR540" s="67"/>
      <c r="DS540" s="67"/>
      <c r="DT540" s="67"/>
      <c r="DU540" s="67"/>
      <c r="DV540" s="67"/>
      <c r="DW540" s="67"/>
      <c r="DX540" s="67"/>
      <c r="DY540" s="67"/>
      <c r="DZ540" s="67"/>
      <c r="EA540" s="67"/>
      <c r="EB540" s="67"/>
      <c r="EC540" s="67"/>
      <c r="ED540" s="67"/>
      <c r="EE540" s="67"/>
      <c r="EF540" s="67"/>
      <c r="EG540" s="67"/>
      <c r="EH540" s="67"/>
      <c r="EI540" s="67"/>
      <c r="EJ540" s="67"/>
      <c r="EK540" s="67"/>
      <c r="EL540" s="67"/>
      <c r="EM540" s="67"/>
      <c r="EN540" s="67"/>
      <c r="EO540" s="67"/>
      <c r="EP540" s="67"/>
      <c r="EQ540" s="67"/>
      <c r="ER540" s="67"/>
      <c r="ES540" s="67"/>
      <c r="ET540" s="67"/>
      <c r="EU540" s="67"/>
      <c r="EV540" s="67"/>
      <c r="EW540" s="67"/>
      <c r="EX540" s="67"/>
      <c r="EY540" s="67"/>
      <c r="EZ540" s="67"/>
      <c r="FA540" s="67"/>
      <c r="FB540" s="67"/>
      <c r="FC540" s="67"/>
      <c r="FD540" s="67"/>
      <c r="FE540" s="67"/>
      <c r="FF540" s="67"/>
      <c r="FG540" s="67"/>
      <c r="FH540" s="67"/>
      <c r="FI540" s="67"/>
      <c r="FJ540" s="67"/>
      <c r="FK540" s="67"/>
      <c r="FL540" s="67"/>
      <c r="FM540" s="67"/>
      <c r="FN540" s="67"/>
      <c r="FO540" s="67"/>
      <c r="FP540" s="67"/>
      <c r="FQ540" s="67"/>
      <c r="FR540" s="67"/>
      <c r="FS540" s="67"/>
      <c r="FT540" s="67"/>
      <c r="FU540" s="67"/>
      <c r="FV540" s="67"/>
      <c r="FW540" s="67"/>
      <c r="FX540" s="67"/>
      <c r="FY540" s="110"/>
      <c r="FZ540" s="110"/>
      <c r="GA540" s="110"/>
      <c r="GB540" s="110"/>
      <c r="GC540" s="110"/>
      <c r="GD540" s="110"/>
      <c r="GE540" s="110"/>
      <c r="GF540" s="110"/>
      <c r="GG540" s="110"/>
      <c r="GH540" s="110"/>
      <c r="GI540" s="110"/>
      <c r="GJ540" s="110"/>
      <c r="GK540" s="110"/>
      <c r="GL540" s="110"/>
      <c r="GM540" s="110"/>
      <c r="GN540" s="110"/>
      <c r="GO540" s="110"/>
      <c r="GP540" s="110"/>
      <c r="GQ540" s="110"/>
      <c r="GR540" s="110"/>
      <c r="GS540" s="110"/>
      <c r="GT540" s="110"/>
      <c r="GU540" s="110"/>
      <c r="GV540" s="110"/>
      <c r="GW540" s="110"/>
      <c r="GX540" s="110"/>
      <c r="GY540" s="110"/>
      <c r="GZ540" s="110"/>
      <c r="HA540" s="110"/>
      <c r="HB540" s="110"/>
      <c r="HC540" s="110"/>
      <c r="HD540" s="110"/>
      <c r="HE540" s="110"/>
      <c r="HF540" s="110"/>
      <c r="HG540" s="110"/>
      <c r="HH540" s="110"/>
      <c r="HI540" s="110"/>
      <c r="HJ540" s="110"/>
      <c r="HK540" s="242"/>
      <c r="HL540" s="242"/>
      <c r="HM540" s="242"/>
      <c r="HN540" s="242"/>
      <c r="HO540" s="242"/>
      <c r="HP540" s="242"/>
      <c r="HQ540" s="242"/>
    </row>
    <row r="541" spans="1:225" x14ac:dyDescent="0.2">
      <c r="A541" s="241" t="s">
        <v>447</v>
      </c>
      <c r="B541" s="476" t="s">
        <v>1045</v>
      </c>
      <c r="C541" s="326" t="s">
        <v>782</v>
      </c>
      <c r="D541" s="279" t="s">
        <v>448</v>
      </c>
      <c r="E541" s="228"/>
      <c r="F541" s="471">
        <v>74</v>
      </c>
      <c r="G541" s="495"/>
      <c r="H541" s="471">
        <v>4</v>
      </c>
      <c r="I541" s="471">
        <v>49</v>
      </c>
      <c r="J541" s="471">
        <v>138</v>
      </c>
      <c r="K541" s="471">
        <v>37</v>
      </c>
      <c r="L541" s="471">
        <v>1</v>
      </c>
      <c r="M541" s="471">
        <v>8</v>
      </c>
      <c r="N541" s="471">
        <v>1</v>
      </c>
      <c r="O541" s="471">
        <v>1</v>
      </c>
      <c r="P541" s="471">
        <v>2</v>
      </c>
      <c r="Q541" s="471">
        <v>0</v>
      </c>
      <c r="R541" s="471">
        <v>72</v>
      </c>
      <c r="S541" s="471">
        <v>1988</v>
      </c>
      <c r="T541" s="471">
        <v>0</v>
      </c>
      <c r="U541" s="471">
        <v>0</v>
      </c>
      <c r="V541" s="471">
        <v>6</v>
      </c>
      <c r="W541" s="471">
        <v>2</v>
      </c>
      <c r="X541" s="471">
        <v>2</v>
      </c>
      <c r="Y541" s="471">
        <v>124</v>
      </c>
      <c r="Z541" s="471">
        <v>13</v>
      </c>
      <c r="AA541" s="471">
        <v>0</v>
      </c>
      <c r="AB541" s="496">
        <v>2522</v>
      </c>
      <c r="AC541" s="488">
        <v>2</v>
      </c>
      <c r="AD541" s="488">
        <v>2</v>
      </c>
      <c r="AE541" s="471">
        <v>0</v>
      </c>
      <c r="AF541" s="471">
        <v>0</v>
      </c>
      <c r="AG541" s="471">
        <v>0</v>
      </c>
      <c r="AH541" s="471">
        <v>0</v>
      </c>
      <c r="AI541" s="471">
        <v>0</v>
      </c>
      <c r="AJ541" s="471">
        <v>0</v>
      </c>
      <c r="AK541" s="471">
        <v>0</v>
      </c>
      <c r="AL541" s="471">
        <v>0</v>
      </c>
      <c r="AM541" s="496">
        <v>0</v>
      </c>
      <c r="AN541" s="471">
        <v>0</v>
      </c>
      <c r="AO541" s="471">
        <v>0</v>
      </c>
      <c r="AP541" s="471">
        <v>0</v>
      </c>
      <c r="AQ541" s="471">
        <v>0</v>
      </c>
      <c r="AR541" s="471">
        <v>0</v>
      </c>
      <c r="AS541" s="471">
        <v>0</v>
      </c>
      <c r="AT541" s="471">
        <v>0</v>
      </c>
      <c r="AU541" s="471">
        <v>0</v>
      </c>
      <c r="AV541" s="496">
        <v>0</v>
      </c>
      <c r="AW541" s="471">
        <v>9</v>
      </c>
      <c r="AX541" s="471">
        <v>40</v>
      </c>
      <c r="AY541" s="471">
        <v>26</v>
      </c>
      <c r="AZ541" s="471">
        <v>12</v>
      </c>
      <c r="BA541" s="471">
        <v>0</v>
      </c>
      <c r="BB541" s="471">
        <v>0</v>
      </c>
      <c r="BC541" s="471">
        <v>0</v>
      </c>
      <c r="BD541" s="471">
        <v>0</v>
      </c>
      <c r="BE541" s="496">
        <v>87</v>
      </c>
      <c r="BF541" s="471">
        <v>9</v>
      </c>
      <c r="BG541" s="471">
        <v>37</v>
      </c>
      <c r="BH541" s="471">
        <v>20</v>
      </c>
      <c r="BI541" s="471">
        <v>6</v>
      </c>
      <c r="BJ541" s="471">
        <v>0</v>
      </c>
      <c r="BK541" s="471">
        <v>0</v>
      </c>
      <c r="BL541" s="471">
        <v>0</v>
      </c>
      <c r="BM541" s="471">
        <v>0</v>
      </c>
      <c r="BN541" s="496">
        <v>72</v>
      </c>
      <c r="BO541" s="471">
        <v>9</v>
      </c>
      <c r="BP541" s="471">
        <v>40</v>
      </c>
      <c r="BQ541" s="471">
        <v>26</v>
      </c>
      <c r="BR541" s="471">
        <v>12</v>
      </c>
      <c r="BS541" s="471">
        <v>0</v>
      </c>
      <c r="BT541" s="471">
        <v>0</v>
      </c>
      <c r="BU541" s="471">
        <v>0</v>
      </c>
      <c r="BV541" s="471">
        <v>0</v>
      </c>
      <c r="BW541" s="496">
        <v>87</v>
      </c>
      <c r="BX541" s="471">
        <v>9</v>
      </c>
      <c r="BY541" s="471">
        <v>37</v>
      </c>
      <c r="BZ541" s="471">
        <v>20</v>
      </c>
      <c r="CA541" s="471">
        <v>6</v>
      </c>
      <c r="CB541" s="471">
        <v>0</v>
      </c>
      <c r="CC541" s="471">
        <v>0</v>
      </c>
      <c r="CD541" s="471">
        <v>0</v>
      </c>
      <c r="CE541" s="471">
        <v>0</v>
      </c>
      <c r="CF541" s="496">
        <v>72</v>
      </c>
      <c r="CG541" s="33"/>
      <c r="CH541" s="33"/>
      <c r="CI541" s="33"/>
      <c r="CJ541" s="110"/>
      <c r="CK541" s="110"/>
      <c r="CL541" s="110"/>
      <c r="CM541" s="110"/>
      <c r="CN541" s="110"/>
      <c r="CO541" s="67"/>
      <c r="CP541" s="67"/>
      <c r="CQ541" s="67"/>
      <c r="CR541" s="67"/>
      <c r="CS541" s="67"/>
      <c r="CT541" s="67"/>
      <c r="CU541" s="67"/>
      <c r="CV541" s="67"/>
      <c r="CW541" s="67"/>
      <c r="CX541" s="67"/>
      <c r="CY541" s="67"/>
      <c r="CZ541" s="67"/>
      <c r="DA541" s="67"/>
      <c r="DB541" s="67"/>
      <c r="DC541" s="67"/>
      <c r="DD541" s="67"/>
      <c r="DE541" s="67"/>
      <c r="DF541" s="67"/>
      <c r="DG541" s="67"/>
      <c r="DH541" s="67"/>
      <c r="DI541" s="67"/>
      <c r="DJ541" s="67"/>
      <c r="DK541" s="67"/>
      <c r="DL541" s="67"/>
      <c r="DM541" s="67"/>
      <c r="DN541" s="67"/>
      <c r="DO541" s="67"/>
      <c r="DP541" s="67"/>
      <c r="DQ541" s="67"/>
      <c r="DR541" s="67"/>
      <c r="DS541" s="67"/>
      <c r="DT541" s="67"/>
      <c r="DU541" s="67"/>
      <c r="DV541" s="67"/>
      <c r="DW541" s="67"/>
      <c r="DX541" s="67"/>
      <c r="DY541" s="67"/>
      <c r="DZ541" s="67"/>
      <c r="EA541" s="67"/>
      <c r="EB541" s="67"/>
      <c r="EC541" s="67"/>
      <c r="ED541" s="67"/>
      <c r="EE541" s="67"/>
      <c r="EF541" s="67"/>
      <c r="EG541" s="67"/>
      <c r="EH541" s="67"/>
      <c r="EI541" s="67"/>
      <c r="EJ541" s="67"/>
      <c r="EK541" s="67"/>
      <c r="EL541" s="67"/>
      <c r="EM541" s="67"/>
      <c r="EN541" s="67"/>
      <c r="EO541" s="67"/>
      <c r="EP541" s="67"/>
      <c r="EQ541" s="67"/>
      <c r="ER541" s="67"/>
      <c r="ES541" s="67"/>
      <c r="ET541" s="67"/>
      <c r="EU541" s="67"/>
      <c r="EV541" s="67"/>
      <c r="EW541" s="67"/>
      <c r="EX541" s="67"/>
      <c r="EY541" s="67"/>
      <c r="EZ541" s="67"/>
      <c r="FA541" s="67"/>
      <c r="FB541" s="67"/>
      <c r="FC541" s="67"/>
      <c r="FD541" s="67"/>
      <c r="FE541" s="67"/>
      <c r="FF541" s="67"/>
      <c r="FG541" s="67"/>
      <c r="FH541" s="67"/>
      <c r="FI541" s="67"/>
      <c r="FJ541" s="67"/>
      <c r="FK541" s="67"/>
      <c r="FL541" s="67"/>
      <c r="FM541" s="67"/>
      <c r="FN541" s="67"/>
      <c r="FO541" s="67"/>
      <c r="FP541" s="67"/>
      <c r="FQ541" s="67"/>
      <c r="FR541" s="67"/>
      <c r="FS541" s="67"/>
      <c r="FT541" s="67"/>
      <c r="FU541" s="67"/>
      <c r="FV541" s="67"/>
      <c r="FW541" s="67"/>
      <c r="FX541" s="67"/>
      <c r="FY541" s="110"/>
      <c r="FZ541" s="110"/>
      <c r="GA541" s="110"/>
      <c r="GB541" s="110"/>
      <c r="GC541" s="110"/>
      <c r="GD541" s="110"/>
      <c r="GE541" s="110"/>
      <c r="GF541" s="110"/>
      <c r="GG541" s="110"/>
      <c r="GH541" s="110"/>
      <c r="GI541" s="110"/>
      <c r="GJ541" s="110"/>
      <c r="GK541" s="110"/>
      <c r="GL541" s="110"/>
      <c r="GM541" s="110"/>
      <c r="GN541" s="110"/>
      <c r="GO541" s="110"/>
      <c r="GP541" s="110"/>
      <c r="GQ541" s="110"/>
      <c r="GR541" s="110"/>
      <c r="GS541" s="110"/>
      <c r="GT541" s="110"/>
      <c r="GU541" s="110"/>
      <c r="GV541" s="110"/>
      <c r="GW541" s="110"/>
      <c r="GX541" s="110"/>
      <c r="GY541" s="110"/>
      <c r="GZ541" s="110"/>
      <c r="HA541" s="110"/>
      <c r="HB541" s="110"/>
      <c r="HC541" s="110"/>
      <c r="HD541" s="110"/>
      <c r="HE541" s="110"/>
      <c r="HF541" s="110"/>
      <c r="HG541" s="110"/>
      <c r="HH541" s="110"/>
      <c r="HI541" s="110"/>
      <c r="HJ541" s="110"/>
      <c r="HK541" s="242"/>
      <c r="HL541" s="242"/>
      <c r="HM541" s="242"/>
      <c r="HN541" s="242"/>
      <c r="HO541" s="242"/>
      <c r="HP541" s="242"/>
      <c r="HQ541" s="242"/>
    </row>
    <row r="542" spans="1:225" x14ac:dyDescent="0.2">
      <c r="A542" s="241" t="s">
        <v>449</v>
      </c>
      <c r="B542" s="476" t="s">
        <v>1046</v>
      </c>
      <c r="C542" s="326" t="s">
        <v>786</v>
      </c>
      <c r="D542" s="279" t="s">
        <v>1047</v>
      </c>
      <c r="E542" s="228"/>
      <c r="F542" s="471">
        <v>32</v>
      </c>
      <c r="G542" s="495"/>
      <c r="H542" s="471">
        <v>1</v>
      </c>
      <c r="I542" s="471">
        <v>33</v>
      </c>
      <c r="J542" s="471">
        <v>127</v>
      </c>
      <c r="K542" s="471">
        <v>4</v>
      </c>
      <c r="L542" s="471">
        <v>1</v>
      </c>
      <c r="M542" s="471">
        <v>4</v>
      </c>
      <c r="N542" s="471">
        <v>0</v>
      </c>
      <c r="O542" s="471">
        <v>0</v>
      </c>
      <c r="P542" s="471">
        <v>2</v>
      </c>
      <c r="Q542" s="471">
        <v>0</v>
      </c>
      <c r="R542" s="471">
        <v>32</v>
      </c>
      <c r="S542" s="471">
        <v>594</v>
      </c>
      <c r="T542" s="471">
        <v>1</v>
      </c>
      <c r="U542" s="471">
        <v>0</v>
      </c>
      <c r="V542" s="471">
        <v>10</v>
      </c>
      <c r="W542" s="471">
        <v>0</v>
      </c>
      <c r="X542" s="471">
        <v>7</v>
      </c>
      <c r="Y542" s="471">
        <v>47</v>
      </c>
      <c r="Z542" s="471">
        <v>0</v>
      </c>
      <c r="AA542" s="471">
        <v>12</v>
      </c>
      <c r="AB542" s="496">
        <v>907</v>
      </c>
      <c r="AC542" s="488">
        <v>1</v>
      </c>
      <c r="AD542" s="488">
        <v>1</v>
      </c>
      <c r="AE542" s="471">
        <v>0</v>
      </c>
      <c r="AF542" s="471">
        <v>0</v>
      </c>
      <c r="AG542" s="471">
        <v>0</v>
      </c>
      <c r="AH542" s="471">
        <v>0</v>
      </c>
      <c r="AI542" s="471">
        <v>0</v>
      </c>
      <c r="AJ542" s="471">
        <v>0</v>
      </c>
      <c r="AK542" s="471">
        <v>0</v>
      </c>
      <c r="AL542" s="471">
        <v>0</v>
      </c>
      <c r="AM542" s="496">
        <v>0</v>
      </c>
      <c r="AN542" s="471">
        <v>0</v>
      </c>
      <c r="AO542" s="471">
        <v>0</v>
      </c>
      <c r="AP542" s="471">
        <v>0</v>
      </c>
      <c r="AQ542" s="471">
        <v>0</v>
      </c>
      <c r="AR542" s="471">
        <v>0</v>
      </c>
      <c r="AS542" s="471">
        <v>0</v>
      </c>
      <c r="AT542" s="471">
        <v>0</v>
      </c>
      <c r="AU542" s="471">
        <v>0</v>
      </c>
      <c r="AV542" s="496">
        <v>0</v>
      </c>
      <c r="AW542" s="471">
        <v>11</v>
      </c>
      <c r="AX542" s="471">
        <v>15</v>
      </c>
      <c r="AY542" s="471">
        <v>2</v>
      </c>
      <c r="AZ542" s="471">
        <v>1</v>
      </c>
      <c r="BA542" s="471">
        <v>0</v>
      </c>
      <c r="BB542" s="471">
        <v>1</v>
      </c>
      <c r="BC542" s="471">
        <v>1</v>
      </c>
      <c r="BD542" s="471">
        <v>3</v>
      </c>
      <c r="BE542" s="496">
        <v>34</v>
      </c>
      <c r="BF542" s="471">
        <v>10</v>
      </c>
      <c r="BG542" s="471">
        <v>15</v>
      </c>
      <c r="BH542" s="471">
        <v>1</v>
      </c>
      <c r="BI542" s="471">
        <v>1</v>
      </c>
      <c r="BJ542" s="471">
        <v>0</v>
      </c>
      <c r="BK542" s="471">
        <v>1</v>
      </c>
      <c r="BL542" s="471">
        <v>1</v>
      </c>
      <c r="BM542" s="471">
        <v>3</v>
      </c>
      <c r="BN542" s="496">
        <v>32</v>
      </c>
      <c r="BO542" s="471">
        <v>11</v>
      </c>
      <c r="BP542" s="471">
        <v>15</v>
      </c>
      <c r="BQ542" s="471">
        <v>2</v>
      </c>
      <c r="BR542" s="471">
        <v>1</v>
      </c>
      <c r="BS542" s="471">
        <v>0</v>
      </c>
      <c r="BT542" s="471">
        <v>1</v>
      </c>
      <c r="BU542" s="471">
        <v>1</v>
      </c>
      <c r="BV542" s="471">
        <v>3</v>
      </c>
      <c r="BW542" s="496">
        <v>34</v>
      </c>
      <c r="BX542" s="471">
        <v>10</v>
      </c>
      <c r="BY542" s="471">
        <v>15</v>
      </c>
      <c r="BZ542" s="471">
        <v>1</v>
      </c>
      <c r="CA542" s="471">
        <v>1</v>
      </c>
      <c r="CB542" s="471">
        <v>0</v>
      </c>
      <c r="CC542" s="471">
        <v>1</v>
      </c>
      <c r="CD542" s="471">
        <v>1</v>
      </c>
      <c r="CE542" s="471">
        <v>3</v>
      </c>
      <c r="CF542" s="496">
        <v>32</v>
      </c>
      <c r="CG542" s="33"/>
      <c r="CH542" s="33"/>
      <c r="CI542" s="33"/>
      <c r="CJ542" s="110"/>
      <c r="CK542" s="110"/>
      <c r="CL542" s="110"/>
      <c r="CM542" s="110"/>
      <c r="CN542" s="110"/>
      <c r="CO542" s="67"/>
      <c r="CP542" s="67"/>
      <c r="CQ542" s="67"/>
      <c r="CR542" s="67"/>
      <c r="CS542" s="67"/>
      <c r="CT542" s="67"/>
      <c r="CU542" s="67"/>
      <c r="CV542" s="67"/>
      <c r="CW542" s="67"/>
      <c r="CX542" s="67"/>
      <c r="CY542" s="67"/>
      <c r="CZ542" s="67"/>
      <c r="DA542" s="67"/>
      <c r="DB542" s="67"/>
      <c r="DC542" s="67"/>
      <c r="DD542" s="67"/>
      <c r="DE542" s="67"/>
      <c r="DF542" s="67"/>
      <c r="DG542" s="67"/>
      <c r="DH542" s="67"/>
      <c r="DI542" s="67"/>
      <c r="DJ542" s="67"/>
      <c r="DK542" s="67"/>
      <c r="DL542" s="67"/>
      <c r="DM542" s="67"/>
      <c r="DN542" s="67"/>
      <c r="DO542" s="67"/>
      <c r="DP542" s="67"/>
      <c r="DQ542" s="67"/>
      <c r="DR542" s="67"/>
      <c r="DS542" s="67"/>
      <c r="DT542" s="67"/>
      <c r="DU542" s="67"/>
      <c r="DV542" s="67"/>
      <c r="DW542" s="67"/>
      <c r="DX542" s="67"/>
      <c r="DY542" s="67"/>
      <c r="DZ542" s="67"/>
      <c r="EA542" s="67"/>
      <c r="EB542" s="67"/>
      <c r="EC542" s="67"/>
      <c r="ED542" s="67"/>
      <c r="EE542" s="67"/>
      <c r="EF542" s="67"/>
      <c r="EG542" s="67"/>
      <c r="EH542" s="67"/>
      <c r="EI542" s="67"/>
      <c r="EJ542" s="67"/>
      <c r="EK542" s="67"/>
      <c r="EL542" s="67"/>
      <c r="EM542" s="67"/>
      <c r="EN542" s="67"/>
      <c r="EO542" s="67"/>
      <c r="EP542" s="67"/>
      <c r="EQ542" s="67"/>
      <c r="ER542" s="67"/>
      <c r="ES542" s="67"/>
      <c r="ET542" s="67"/>
      <c r="EU542" s="67"/>
      <c r="EV542" s="67"/>
      <c r="EW542" s="67"/>
      <c r="EX542" s="67"/>
      <c r="EY542" s="67"/>
      <c r="EZ542" s="67"/>
      <c r="FA542" s="67"/>
      <c r="FB542" s="67"/>
      <c r="FC542" s="67"/>
      <c r="FD542" s="67"/>
      <c r="FE542" s="67"/>
      <c r="FF542" s="67"/>
      <c r="FG542" s="67"/>
      <c r="FH542" s="67"/>
      <c r="FI542" s="67"/>
      <c r="FJ542" s="67"/>
      <c r="FK542" s="67"/>
      <c r="FL542" s="67"/>
      <c r="FM542" s="67"/>
      <c r="FN542" s="67"/>
      <c r="FO542" s="67"/>
      <c r="FP542" s="67"/>
      <c r="FQ542" s="67"/>
      <c r="FR542" s="67"/>
      <c r="FS542" s="67"/>
      <c r="FT542" s="67"/>
      <c r="FU542" s="67"/>
      <c r="FV542" s="67"/>
      <c r="FW542" s="67"/>
      <c r="FX542" s="67"/>
      <c r="FY542" s="110"/>
      <c r="FZ542" s="110"/>
      <c r="GA542" s="110"/>
      <c r="GB542" s="110"/>
      <c r="GC542" s="110"/>
      <c r="GD542" s="110"/>
      <c r="GE542" s="110"/>
      <c r="GF542" s="110"/>
      <c r="GG542" s="110"/>
      <c r="GH542" s="110"/>
      <c r="GI542" s="110"/>
      <c r="GJ542" s="110"/>
      <c r="GK542" s="110"/>
      <c r="GL542" s="110"/>
      <c r="GM542" s="110"/>
      <c r="GN542" s="110"/>
      <c r="GO542" s="110"/>
      <c r="GP542" s="110"/>
      <c r="GQ542" s="110"/>
      <c r="GR542" s="110"/>
      <c r="GS542" s="110"/>
      <c r="GT542" s="110"/>
      <c r="GU542" s="110"/>
      <c r="GV542" s="110"/>
      <c r="GW542" s="110"/>
      <c r="GX542" s="110"/>
      <c r="GY542" s="110"/>
      <c r="GZ542" s="110"/>
      <c r="HA542" s="110"/>
      <c r="HB542" s="110"/>
      <c r="HC542" s="110"/>
      <c r="HD542" s="110"/>
      <c r="HE542" s="110"/>
      <c r="HF542" s="110"/>
      <c r="HG542" s="110"/>
      <c r="HH542" s="110"/>
      <c r="HI542" s="110"/>
      <c r="HJ542" s="110"/>
      <c r="HK542" s="242"/>
      <c r="HL542" s="242"/>
      <c r="HM542" s="242"/>
      <c r="HN542" s="242"/>
      <c r="HO542" s="242"/>
      <c r="HP542" s="242"/>
      <c r="HQ542" s="242"/>
    </row>
    <row r="543" spans="1:225" x14ac:dyDescent="0.2">
      <c r="A543" s="241" t="s">
        <v>450</v>
      </c>
      <c r="B543" s="476" t="s">
        <v>1048</v>
      </c>
      <c r="C543" s="326" t="s">
        <v>794</v>
      </c>
      <c r="D543" s="279" t="s">
        <v>451</v>
      </c>
      <c r="E543" s="228"/>
      <c r="F543" s="471">
        <v>69</v>
      </c>
      <c r="G543" s="495"/>
      <c r="H543" s="471">
        <v>1</v>
      </c>
      <c r="I543" s="471">
        <v>45</v>
      </c>
      <c r="J543" s="471">
        <v>145</v>
      </c>
      <c r="K543" s="471">
        <v>1</v>
      </c>
      <c r="L543" s="471">
        <v>7</v>
      </c>
      <c r="M543" s="471">
        <v>6</v>
      </c>
      <c r="N543" s="471">
        <v>2</v>
      </c>
      <c r="O543" s="471">
        <v>0</v>
      </c>
      <c r="P543" s="471">
        <v>1</v>
      </c>
      <c r="Q543" s="471">
        <v>1</v>
      </c>
      <c r="R543" s="471">
        <v>21</v>
      </c>
      <c r="S543" s="471">
        <v>1</v>
      </c>
      <c r="T543" s="471">
        <v>0</v>
      </c>
      <c r="U543" s="471">
        <v>0</v>
      </c>
      <c r="V543" s="471">
        <v>9</v>
      </c>
      <c r="W543" s="471">
        <v>1</v>
      </c>
      <c r="X543" s="471">
        <v>35</v>
      </c>
      <c r="Y543" s="471">
        <v>65</v>
      </c>
      <c r="Z543" s="471">
        <v>0</v>
      </c>
      <c r="AA543" s="471">
        <v>22</v>
      </c>
      <c r="AB543" s="496">
        <v>432</v>
      </c>
      <c r="AC543" s="488">
        <v>1</v>
      </c>
      <c r="AD543" s="488">
        <v>1</v>
      </c>
      <c r="AE543" s="471">
        <v>0</v>
      </c>
      <c r="AF543" s="471">
        <v>0</v>
      </c>
      <c r="AG543" s="471">
        <v>0</v>
      </c>
      <c r="AH543" s="471">
        <v>0</v>
      </c>
      <c r="AI543" s="471">
        <v>0</v>
      </c>
      <c r="AJ543" s="471">
        <v>0</v>
      </c>
      <c r="AK543" s="471">
        <v>0</v>
      </c>
      <c r="AL543" s="471">
        <v>1</v>
      </c>
      <c r="AM543" s="496">
        <v>1</v>
      </c>
      <c r="AN543" s="471">
        <v>0</v>
      </c>
      <c r="AO543" s="471">
        <v>0</v>
      </c>
      <c r="AP543" s="471">
        <v>0</v>
      </c>
      <c r="AQ543" s="471">
        <v>0</v>
      </c>
      <c r="AR543" s="471">
        <v>0</v>
      </c>
      <c r="AS543" s="471">
        <v>0</v>
      </c>
      <c r="AT543" s="471">
        <v>0</v>
      </c>
      <c r="AU543" s="471">
        <v>1</v>
      </c>
      <c r="AV543" s="496">
        <v>1</v>
      </c>
      <c r="AW543" s="471">
        <v>5</v>
      </c>
      <c r="AX543" s="471">
        <v>12</v>
      </c>
      <c r="AY543" s="471">
        <v>7</v>
      </c>
      <c r="AZ543" s="471">
        <v>3</v>
      </c>
      <c r="BA543" s="471">
        <v>0</v>
      </c>
      <c r="BB543" s="471">
        <v>0</v>
      </c>
      <c r="BC543" s="471">
        <v>0</v>
      </c>
      <c r="BD543" s="471">
        <v>0</v>
      </c>
      <c r="BE543" s="496">
        <v>27</v>
      </c>
      <c r="BF543" s="471">
        <v>3</v>
      </c>
      <c r="BG543" s="471">
        <v>8</v>
      </c>
      <c r="BH543" s="471">
        <v>5</v>
      </c>
      <c r="BI543" s="471">
        <v>3</v>
      </c>
      <c r="BJ543" s="471">
        <v>1</v>
      </c>
      <c r="BK543" s="471">
        <v>1</v>
      </c>
      <c r="BL543" s="471">
        <v>0</v>
      </c>
      <c r="BM543" s="471">
        <v>0</v>
      </c>
      <c r="BN543" s="496">
        <v>21</v>
      </c>
      <c r="BO543" s="471">
        <v>5</v>
      </c>
      <c r="BP543" s="471">
        <v>12</v>
      </c>
      <c r="BQ543" s="471">
        <v>7</v>
      </c>
      <c r="BR543" s="471">
        <v>3</v>
      </c>
      <c r="BS543" s="471">
        <v>0</v>
      </c>
      <c r="BT543" s="471">
        <v>0</v>
      </c>
      <c r="BU543" s="471">
        <v>0</v>
      </c>
      <c r="BV543" s="471">
        <v>1</v>
      </c>
      <c r="BW543" s="496">
        <v>28</v>
      </c>
      <c r="BX543" s="471">
        <v>3</v>
      </c>
      <c r="BY543" s="471">
        <v>8</v>
      </c>
      <c r="BZ543" s="471">
        <v>5</v>
      </c>
      <c r="CA543" s="471">
        <v>3</v>
      </c>
      <c r="CB543" s="471">
        <v>1</v>
      </c>
      <c r="CC543" s="471">
        <v>1</v>
      </c>
      <c r="CD543" s="471">
        <v>0</v>
      </c>
      <c r="CE543" s="471">
        <v>1</v>
      </c>
      <c r="CF543" s="496">
        <v>22</v>
      </c>
      <c r="CG543" s="33"/>
      <c r="CH543" s="33"/>
      <c r="CI543" s="33"/>
      <c r="CJ543" s="110"/>
      <c r="CK543" s="110"/>
      <c r="CL543" s="110"/>
      <c r="CM543" s="110"/>
      <c r="CN543" s="110"/>
      <c r="CO543" s="67"/>
      <c r="CP543" s="67"/>
      <c r="CQ543" s="67"/>
      <c r="CR543" s="67"/>
      <c r="CS543" s="67"/>
      <c r="CT543" s="67"/>
      <c r="CU543" s="67"/>
      <c r="CV543" s="67"/>
      <c r="CW543" s="67"/>
      <c r="CX543" s="67"/>
      <c r="CY543" s="67"/>
      <c r="CZ543" s="67"/>
      <c r="DA543" s="67"/>
      <c r="DB543" s="67"/>
      <c r="DC543" s="67"/>
      <c r="DD543" s="67"/>
      <c r="DE543" s="67"/>
      <c r="DF543" s="67"/>
      <c r="DG543" s="67"/>
      <c r="DH543" s="67"/>
      <c r="DI543" s="67"/>
      <c r="DJ543" s="67"/>
      <c r="DK543" s="67"/>
      <c r="DL543" s="67"/>
      <c r="DM543" s="67"/>
      <c r="DN543" s="67"/>
      <c r="DO543" s="67"/>
      <c r="DP543" s="67"/>
      <c r="DQ543" s="67"/>
      <c r="DR543" s="67"/>
      <c r="DS543" s="67"/>
      <c r="DT543" s="67"/>
      <c r="DU543" s="67"/>
      <c r="DV543" s="67"/>
      <c r="DW543" s="67"/>
      <c r="DX543" s="67"/>
      <c r="DY543" s="67"/>
      <c r="DZ543" s="67"/>
      <c r="EA543" s="67"/>
      <c r="EB543" s="67"/>
      <c r="EC543" s="67"/>
      <c r="ED543" s="67"/>
      <c r="EE543" s="67"/>
      <c r="EF543" s="67"/>
      <c r="EG543" s="67"/>
      <c r="EH543" s="67"/>
      <c r="EI543" s="67"/>
      <c r="EJ543" s="67"/>
      <c r="EK543" s="67"/>
      <c r="EL543" s="67"/>
      <c r="EM543" s="67"/>
      <c r="EN543" s="67"/>
      <c r="EO543" s="67"/>
      <c r="EP543" s="67"/>
      <c r="EQ543" s="67"/>
      <c r="ER543" s="67"/>
      <c r="ES543" s="67"/>
      <c r="ET543" s="67"/>
      <c r="EU543" s="67"/>
      <c r="EV543" s="67"/>
      <c r="EW543" s="67"/>
      <c r="EX543" s="67"/>
      <c r="EY543" s="67"/>
      <c r="EZ543" s="67"/>
      <c r="FA543" s="67"/>
      <c r="FB543" s="67"/>
      <c r="FC543" s="67"/>
      <c r="FD543" s="67"/>
      <c r="FE543" s="67"/>
      <c r="FF543" s="67"/>
      <c r="FG543" s="67"/>
      <c r="FH543" s="67"/>
      <c r="FI543" s="67"/>
      <c r="FJ543" s="67"/>
      <c r="FK543" s="67"/>
      <c r="FL543" s="67"/>
      <c r="FM543" s="67"/>
      <c r="FN543" s="67"/>
      <c r="FO543" s="67"/>
      <c r="FP543" s="67"/>
      <c r="FQ543" s="67"/>
      <c r="FR543" s="67"/>
      <c r="FS543" s="67"/>
      <c r="FT543" s="67"/>
      <c r="FU543" s="67"/>
      <c r="FV543" s="67"/>
      <c r="FW543" s="67"/>
      <c r="FX543" s="67"/>
      <c r="FY543" s="110"/>
      <c r="FZ543" s="110"/>
      <c r="GA543" s="110"/>
      <c r="GB543" s="110"/>
      <c r="GC543" s="110"/>
      <c r="GD543" s="110"/>
      <c r="GE543" s="110"/>
      <c r="GF543" s="110"/>
      <c r="GG543" s="110"/>
      <c r="GH543" s="110"/>
      <c r="GI543" s="110"/>
      <c r="GJ543" s="110"/>
      <c r="GK543" s="110"/>
      <c r="GL543" s="110"/>
      <c r="GM543" s="110"/>
      <c r="GN543" s="110"/>
      <c r="GO543" s="110"/>
      <c r="GP543" s="110"/>
      <c r="GQ543" s="110"/>
      <c r="GR543" s="110"/>
      <c r="GS543" s="110"/>
      <c r="GT543" s="110"/>
      <c r="GU543" s="110"/>
      <c r="GV543" s="110"/>
      <c r="GW543" s="110"/>
      <c r="GX543" s="110"/>
      <c r="GY543" s="110"/>
      <c r="GZ543" s="110"/>
      <c r="HA543" s="110"/>
      <c r="HB543" s="110"/>
      <c r="HC543" s="110"/>
      <c r="HD543" s="110"/>
      <c r="HE543" s="110"/>
      <c r="HF543" s="110"/>
      <c r="HG543" s="110"/>
      <c r="HH543" s="110"/>
      <c r="HI543" s="110"/>
      <c r="HJ543" s="110"/>
      <c r="HK543" s="242"/>
      <c r="HL543" s="242"/>
      <c r="HM543" s="242"/>
      <c r="HN543" s="242"/>
      <c r="HO543" s="242"/>
      <c r="HP543" s="242"/>
      <c r="HQ543" s="242"/>
    </row>
    <row r="544" spans="1:225" x14ac:dyDescent="0.2">
      <c r="A544" s="241" t="s">
        <v>452</v>
      </c>
      <c r="B544" s="476" t="s">
        <v>1049</v>
      </c>
      <c r="C544" s="326" t="s">
        <v>784</v>
      </c>
      <c r="D544" s="279" t="s">
        <v>453</v>
      </c>
      <c r="E544" s="228"/>
      <c r="F544" s="471">
        <v>294</v>
      </c>
      <c r="G544" s="495"/>
      <c r="H544" s="471">
        <v>8</v>
      </c>
      <c r="I544" s="471">
        <v>96</v>
      </c>
      <c r="J544" s="471">
        <v>326</v>
      </c>
      <c r="K544" s="471">
        <v>62</v>
      </c>
      <c r="L544" s="471">
        <v>9</v>
      </c>
      <c r="M544" s="471">
        <v>14</v>
      </c>
      <c r="N544" s="471">
        <v>2</v>
      </c>
      <c r="O544" s="471">
        <v>0</v>
      </c>
      <c r="P544" s="471">
        <v>7</v>
      </c>
      <c r="Q544" s="471">
        <v>583</v>
      </c>
      <c r="R544" s="471">
        <v>1594</v>
      </c>
      <c r="S544" s="471">
        <v>0</v>
      </c>
      <c r="T544" s="471">
        <v>0</v>
      </c>
      <c r="U544" s="471">
        <v>34</v>
      </c>
      <c r="V544" s="471">
        <v>34</v>
      </c>
      <c r="W544" s="471">
        <v>28</v>
      </c>
      <c r="X544" s="471">
        <v>5</v>
      </c>
      <c r="Y544" s="471">
        <v>658</v>
      </c>
      <c r="Z544" s="471">
        <v>15</v>
      </c>
      <c r="AA544" s="471">
        <v>3</v>
      </c>
      <c r="AB544" s="496">
        <v>3772</v>
      </c>
      <c r="AC544" s="488">
        <v>1</v>
      </c>
      <c r="AD544" s="488">
        <v>1</v>
      </c>
      <c r="AE544" s="471">
        <v>224</v>
      </c>
      <c r="AF544" s="471">
        <v>13</v>
      </c>
      <c r="AG544" s="471">
        <v>214</v>
      </c>
      <c r="AH544" s="471">
        <v>104</v>
      </c>
      <c r="AI544" s="471">
        <v>20</v>
      </c>
      <c r="AJ544" s="471">
        <v>0</v>
      </c>
      <c r="AK544" s="471">
        <v>2</v>
      </c>
      <c r="AL544" s="471">
        <v>6</v>
      </c>
      <c r="AM544" s="496">
        <v>583</v>
      </c>
      <c r="AN544" s="471">
        <v>225</v>
      </c>
      <c r="AO544" s="471">
        <v>13</v>
      </c>
      <c r="AP544" s="471">
        <v>214</v>
      </c>
      <c r="AQ544" s="471">
        <v>104</v>
      </c>
      <c r="AR544" s="471">
        <v>20</v>
      </c>
      <c r="AS544" s="471">
        <v>0</v>
      </c>
      <c r="AT544" s="471">
        <v>1</v>
      </c>
      <c r="AU544" s="471">
        <v>6</v>
      </c>
      <c r="AV544" s="496">
        <v>583</v>
      </c>
      <c r="AW544" s="471">
        <v>1067</v>
      </c>
      <c r="AX544" s="471">
        <v>586</v>
      </c>
      <c r="AY544" s="471">
        <v>336</v>
      </c>
      <c r="AZ544" s="471">
        <v>219</v>
      </c>
      <c r="BA544" s="471">
        <v>22</v>
      </c>
      <c r="BB544" s="471">
        <v>2</v>
      </c>
      <c r="BC544" s="471">
        <v>1</v>
      </c>
      <c r="BD544" s="471">
        <v>0</v>
      </c>
      <c r="BE544" s="496">
        <v>2233</v>
      </c>
      <c r="BF544" s="471">
        <v>781</v>
      </c>
      <c r="BG544" s="471">
        <v>440</v>
      </c>
      <c r="BH544" s="471">
        <v>214</v>
      </c>
      <c r="BI544" s="471">
        <v>144</v>
      </c>
      <c r="BJ544" s="471">
        <v>14</v>
      </c>
      <c r="BK544" s="471">
        <v>0</v>
      </c>
      <c r="BL544" s="471">
        <v>1</v>
      </c>
      <c r="BM544" s="471">
        <v>0</v>
      </c>
      <c r="BN544" s="496">
        <v>1594</v>
      </c>
      <c r="BO544" s="471">
        <v>1291</v>
      </c>
      <c r="BP544" s="471">
        <v>599</v>
      </c>
      <c r="BQ544" s="471">
        <v>550</v>
      </c>
      <c r="BR544" s="471">
        <v>323</v>
      </c>
      <c r="BS544" s="471">
        <v>42</v>
      </c>
      <c r="BT544" s="471">
        <v>2</v>
      </c>
      <c r="BU544" s="471">
        <v>3</v>
      </c>
      <c r="BV544" s="471">
        <v>6</v>
      </c>
      <c r="BW544" s="496">
        <v>2816</v>
      </c>
      <c r="BX544" s="471">
        <v>1006</v>
      </c>
      <c r="BY544" s="471">
        <v>453</v>
      </c>
      <c r="BZ544" s="471">
        <v>428</v>
      </c>
      <c r="CA544" s="471">
        <v>248</v>
      </c>
      <c r="CB544" s="471">
        <v>34</v>
      </c>
      <c r="CC544" s="471">
        <v>0</v>
      </c>
      <c r="CD544" s="471">
        <v>2</v>
      </c>
      <c r="CE544" s="471">
        <v>6</v>
      </c>
      <c r="CF544" s="496">
        <v>2177</v>
      </c>
      <c r="CG544" s="33"/>
      <c r="CH544" s="33"/>
      <c r="CI544" s="33"/>
      <c r="CJ544" s="110"/>
      <c r="CK544" s="110"/>
      <c r="CL544" s="110"/>
      <c r="CM544" s="110"/>
      <c r="CN544" s="110"/>
      <c r="CO544" s="67"/>
      <c r="CP544" s="67"/>
      <c r="CQ544" s="67"/>
      <c r="CR544" s="67"/>
      <c r="CS544" s="67"/>
      <c r="CT544" s="67"/>
      <c r="CU544" s="67"/>
      <c r="CV544" s="67"/>
      <c r="CW544" s="67"/>
      <c r="CX544" s="67"/>
      <c r="CY544" s="67"/>
      <c r="CZ544" s="67"/>
      <c r="DA544" s="67"/>
      <c r="DB544" s="67"/>
      <c r="DC544" s="67"/>
      <c r="DD544" s="67"/>
      <c r="DE544" s="67"/>
      <c r="DF544" s="67"/>
      <c r="DG544" s="67"/>
      <c r="DH544" s="67"/>
      <c r="DI544" s="67"/>
      <c r="DJ544" s="67"/>
      <c r="DK544" s="67"/>
      <c r="DL544" s="67"/>
      <c r="DM544" s="67"/>
      <c r="DN544" s="67"/>
      <c r="DO544" s="67"/>
      <c r="DP544" s="67"/>
      <c r="DQ544" s="67"/>
      <c r="DR544" s="67"/>
      <c r="DS544" s="67"/>
      <c r="DT544" s="67"/>
      <c r="DU544" s="67"/>
      <c r="DV544" s="67"/>
      <c r="DW544" s="67"/>
      <c r="DX544" s="67"/>
      <c r="DY544" s="67"/>
      <c r="DZ544" s="67"/>
      <c r="EA544" s="67"/>
      <c r="EB544" s="67"/>
      <c r="EC544" s="67"/>
      <c r="ED544" s="67"/>
      <c r="EE544" s="67"/>
      <c r="EF544" s="67"/>
      <c r="EG544" s="67"/>
      <c r="EH544" s="67"/>
      <c r="EI544" s="67"/>
      <c r="EJ544" s="67"/>
      <c r="EK544" s="67"/>
      <c r="EL544" s="67"/>
      <c r="EM544" s="67"/>
      <c r="EN544" s="67"/>
      <c r="EO544" s="67"/>
      <c r="EP544" s="67"/>
      <c r="EQ544" s="67"/>
      <c r="ER544" s="67"/>
      <c r="ES544" s="67"/>
      <c r="ET544" s="67"/>
      <c r="EU544" s="67"/>
      <c r="EV544" s="67"/>
      <c r="EW544" s="67"/>
      <c r="EX544" s="67"/>
      <c r="EY544" s="67"/>
      <c r="EZ544" s="67"/>
      <c r="FA544" s="67"/>
      <c r="FB544" s="67"/>
      <c r="FC544" s="67"/>
      <c r="FD544" s="67"/>
      <c r="FE544" s="67"/>
      <c r="FF544" s="67"/>
      <c r="FG544" s="67"/>
      <c r="FH544" s="67"/>
      <c r="FI544" s="67"/>
      <c r="FJ544" s="67"/>
      <c r="FK544" s="67"/>
      <c r="FL544" s="67"/>
      <c r="FM544" s="67"/>
      <c r="FN544" s="67"/>
      <c r="FO544" s="67"/>
      <c r="FP544" s="67"/>
      <c r="FQ544" s="67"/>
      <c r="FR544" s="67"/>
      <c r="FS544" s="67"/>
      <c r="FT544" s="67"/>
      <c r="FU544" s="67"/>
      <c r="FV544" s="67"/>
      <c r="FW544" s="67"/>
      <c r="FX544" s="67"/>
      <c r="FY544" s="110"/>
      <c r="FZ544" s="110"/>
      <c r="GA544" s="110"/>
      <c r="GB544" s="110"/>
      <c r="GC544" s="110"/>
      <c r="GD544" s="110"/>
      <c r="GE544" s="110"/>
      <c r="GF544" s="110"/>
      <c r="GG544" s="110"/>
      <c r="GH544" s="110"/>
      <c r="GI544" s="110"/>
      <c r="GJ544" s="110"/>
      <c r="GK544" s="110"/>
      <c r="GL544" s="110"/>
      <c r="GM544" s="110"/>
      <c r="GN544" s="110"/>
      <c r="GO544" s="110"/>
      <c r="GP544" s="110"/>
      <c r="GQ544" s="110"/>
      <c r="GR544" s="110"/>
      <c r="GS544" s="110"/>
      <c r="GT544" s="110"/>
      <c r="GU544" s="110"/>
      <c r="GV544" s="110"/>
      <c r="GW544" s="110"/>
      <c r="GX544" s="110"/>
      <c r="GY544" s="110"/>
      <c r="GZ544" s="110"/>
      <c r="HA544" s="110"/>
      <c r="HB544" s="110"/>
      <c r="HC544" s="110"/>
      <c r="HD544" s="110"/>
      <c r="HE544" s="110"/>
      <c r="HF544" s="110"/>
      <c r="HG544" s="110"/>
      <c r="HH544" s="110"/>
      <c r="HI544" s="110"/>
      <c r="HJ544" s="110"/>
      <c r="HK544" s="242"/>
      <c r="HL544" s="242"/>
      <c r="HM544" s="242"/>
      <c r="HN544" s="242"/>
      <c r="HO544" s="242"/>
      <c r="HP544" s="242"/>
      <c r="HQ544" s="242"/>
    </row>
    <row r="545" spans="1:225" x14ac:dyDescent="0.2">
      <c r="A545" s="241" t="s">
        <v>454</v>
      </c>
      <c r="B545" s="476" t="s">
        <v>1050</v>
      </c>
      <c r="C545" s="326" t="s">
        <v>807</v>
      </c>
      <c r="D545" s="279" t="s">
        <v>455</v>
      </c>
      <c r="E545" s="228"/>
      <c r="F545" s="471">
        <v>56</v>
      </c>
      <c r="G545" s="495"/>
      <c r="H545" s="471">
        <v>10</v>
      </c>
      <c r="I545" s="471">
        <v>130</v>
      </c>
      <c r="J545" s="471">
        <v>572</v>
      </c>
      <c r="K545" s="471">
        <v>42</v>
      </c>
      <c r="L545" s="471">
        <v>12</v>
      </c>
      <c r="M545" s="471">
        <v>28</v>
      </c>
      <c r="N545" s="471">
        <v>4</v>
      </c>
      <c r="O545" s="471">
        <v>0</v>
      </c>
      <c r="P545" s="471">
        <v>12</v>
      </c>
      <c r="Q545" s="471">
        <v>0</v>
      </c>
      <c r="R545" s="471">
        <v>492</v>
      </c>
      <c r="S545" s="471">
        <v>0</v>
      </c>
      <c r="T545" s="471">
        <v>1</v>
      </c>
      <c r="U545" s="471">
        <v>0</v>
      </c>
      <c r="V545" s="471">
        <v>36</v>
      </c>
      <c r="W545" s="471">
        <v>42</v>
      </c>
      <c r="X545" s="471">
        <v>4</v>
      </c>
      <c r="Y545" s="471">
        <v>409</v>
      </c>
      <c r="Z545" s="471">
        <v>0</v>
      </c>
      <c r="AA545" s="471">
        <v>4</v>
      </c>
      <c r="AB545" s="496">
        <v>1854</v>
      </c>
      <c r="AC545" s="488">
        <v>1</v>
      </c>
      <c r="AD545" s="488">
        <v>1</v>
      </c>
      <c r="AE545" s="471">
        <v>0</v>
      </c>
      <c r="AF545" s="471">
        <v>0</v>
      </c>
      <c r="AG545" s="471">
        <v>0</v>
      </c>
      <c r="AH545" s="471">
        <v>0</v>
      </c>
      <c r="AI545" s="471">
        <v>0</v>
      </c>
      <c r="AJ545" s="471">
        <v>0</v>
      </c>
      <c r="AK545" s="471">
        <v>0</v>
      </c>
      <c r="AL545" s="471">
        <v>0</v>
      </c>
      <c r="AM545" s="496">
        <v>0</v>
      </c>
      <c r="AN545" s="471">
        <v>0</v>
      </c>
      <c r="AO545" s="471">
        <v>0</v>
      </c>
      <c r="AP545" s="471">
        <v>0</v>
      </c>
      <c r="AQ545" s="471">
        <v>0</v>
      </c>
      <c r="AR545" s="471">
        <v>0</v>
      </c>
      <c r="AS545" s="471">
        <v>0</v>
      </c>
      <c r="AT545" s="471">
        <v>0</v>
      </c>
      <c r="AU545" s="471">
        <v>0</v>
      </c>
      <c r="AV545" s="496">
        <v>0</v>
      </c>
      <c r="AW545" s="471">
        <v>316</v>
      </c>
      <c r="AX545" s="471">
        <v>179</v>
      </c>
      <c r="AY545" s="471">
        <v>69</v>
      </c>
      <c r="AZ545" s="471">
        <v>13</v>
      </c>
      <c r="BA545" s="471">
        <v>5</v>
      </c>
      <c r="BB545" s="471">
        <v>0</v>
      </c>
      <c r="BC545" s="471">
        <v>0</v>
      </c>
      <c r="BD545" s="471">
        <v>0</v>
      </c>
      <c r="BE545" s="496">
        <v>582</v>
      </c>
      <c r="BF545" s="471">
        <v>276</v>
      </c>
      <c r="BG545" s="471">
        <v>141</v>
      </c>
      <c r="BH545" s="471">
        <v>57</v>
      </c>
      <c r="BI545" s="471">
        <v>14</v>
      </c>
      <c r="BJ545" s="471">
        <v>4</v>
      </c>
      <c r="BK545" s="471">
        <v>0</v>
      </c>
      <c r="BL545" s="471">
        <v>0</v>
      </c>
      <c r="BM545" s="471">
        <v>0</v>
      </c>
      <c r="BN545" s="496">
        <v>492</v>
      </c>
      <c r="BO545" s="471">
        <v>316</v>
      </c>
      <c r="BP545" s="471">
        <v>179</v>
      </c>
      <c r="BQ545" s="471">
        <v>69</v>
      </c>
      <c r="BR545" s="471">
        <v>13</v>
      </c>
      <c r="BS545" s="471">
        <v>5</v>
      </c>
      <c r="BT545" s="471">
        <v>0</v>
      </c>
      <c r="BU545" s="471">
        <v>0</v>
      </c>
      <c r="BV545" s="471">
        <v>0</v>
      </c>
      <c r="BW545" s="496">
        <v>582</v>
      </c>
      <c r="BX545" s="471">
        <v>276</v>
      </c>
      <c r="BY545" s="471">
        <v>141</v>
      </c>
      <c r="BZ545" s="471">
        <v>57</v>
      </c>
      <c r="CA545" s="471">
        <v>14</v>
      </c>
      <c r="CB545" s="471">
        <v>4</v>
      </c>
      <c r="CC545" s="471">
        <v>0</v>
      </c>
      <c r="CD545" s="471">
        <v>0</v>
      </c>
      <c r="CE545" s="471">
        <v>0</v>
      </c>
      <c r="CF545" s="496">
        <v>492</v>
      </c>
      <c r="CG545" s="33"/>
      <c r="CH545" s="33"/>
      <c r="CI545" s="33"/>
      <c r="CJ545" s="110"/>
      <c r="CK545" s="110"/>
      <c r="CL545" s="110"/>
      <c r="CM545" s="110"/>
      <c r="CN545" s="110"/>
      <c r="CO545" s="67"/>
      <c r="CP545" s="67"/>
      <c r="CQ545" s="67"/>
      <c r="CR545" s="67"/>
      <c r="CS545" s="67"/>
      <c r="CT545" s="67"/>
      <c r="CU545" s="67"/>
      <c r="CV545" s="67"/>
      <c r="CW545" s="67"/>
      <c r="CX545" s="67"/>
      <c r="CY545" s="67"/>
      <c r="CZ545" s="67"/>
      <c r="DA545" s="67"/>
      <c r="DB545" s="67"/>
      <c r="DC545" s="67"/>
      <c r="DD545" s="67"/>
      <c r="DE545" s="67"/>
      <c r="DF545" s="67"/>
      <c r="DG545" s="67"/>
      <c r="DH545" s="67"/>
      <c r="DI545" s="67"/>
      <c r="DJ545" s="67"/>
      <c r="DK545" s="67"/>
      <c r="DL545" s="67"/>
      <c r="DM545" s="67"/>
      <c r="DN545" s="67"/>
      <c r="DO545" s="67"/>
      <c r="DP545" s="67"/>
      <c r="DQ545" s="67"/>
      <c r="DR545" s="67"/>
      <c r="DS545" s="67"/>
      <c r="DT545" s="67"/>
      <c r="DU545" s="67"/>
      <c r="DV545" s="67"/>
      <c r="DW545" s="67"/>
      <c r="DX545" s="67"/>
      <c r="DY545" s="67"/>
      <c r="DZ545" s="67"/>
      <c r="EA545" s="67"/>
      <c r="EB545" s="67"/>
      <c r="EC545" s="67"/>
      <c r="ED545" s="67"/>
      <c r="EE545" s="67"/>
      <c r="EF545" s="67"/>
      <c r="EG545" s="67"/>
      <c r="EH545" s="67"/>
      <c r="EI545" s="67"/>
      <c r="EJ545" s="67"/>
      <c r="EK545" s="67"/>
      <c r="EL545" s="67"/>
      <c r="EM545" s="67"/>
      <c r="EN545" s="67"/>
      <c r="EO545" s="67"/>
      <c r="EP545" s="67"/>
      <c r="EQ545" s="67"/>
      <c r="ER545" s="67"/>
      <c r="ES545" s="67"/>
      <c r="ET545" s="67"/>
      <c r="EU545" s="67"/>
      <c r="EV545" s="67"/>
      <c r="EW545" s="67"/>
      <c r="EX545" s="67"/>
      <c r="EY545" s="67"/>
      <c r="EZ545" s="67"/>
      <c r="FA545" s="67"/>
      <c r="FB545" s="67"/>
      <c r="FC545" s="67"/>
      <c r="FD545" s="67"/>
      <c r="FE545" s="67"/>
      <c r="FF545" s="67"/>
      <c r="FG545" s="67"/>
      <c r="FH545" s="67"/>
      <c r="FI545" s="67"/>
      <c r="FJ545" s="67"/>
      <c r="FK545" s="67"/>
      <c r="FL545" s="67"/>
      <c r="FM545" s="67"/>
      <c r="FN545" s="67"/>
      <c r="FO545" s="67"/>
      <c r="FP545" s="67"/>
      <c r="FQ545" s="67"/>
      <c r="FR545" s="67"/>
      <c r="FS545" s="67"/>
      <c r="FT545" s="67"/>
      <c r="FU545" s="67"/>
      <c r="FV545" s="67"/>
      <c r="FW545" s="67"/>
      <c r="FX545" s="67"/>
      <c r="FY545" s="110"/>
      <c r="FZ545" s="110"/>
      <c r="GA545" s="110"/>
      <c r="GB545" s="110"/>
      <c r="GC545" s="110"/>
      <c r="GD545" s="110"/>
      <c r="GE545" s="110"/>
      <c r="GF545" s="110"/>
      <c r="GG545" s="110"/>
      <c r="GH545" s="110"/>
      <c r="GI545" s="110"/>
      <c r="GJ545" s="110"/>
      <c r="GK545" s="110"/>
      <c r="GL545" s="110"/>
      <c r="GM545" s="110"/>
      <c r="GN545" s="110"/>
      <c r="GO545" s="110"/>
      <c r="GP545" s="110"/>
      <c r="GQ545" s="110"/>
      <c r="GR545" s="110"/>
      <c r="GS545" s="110"/>
      <c r="GT545" s="110"/>
      <c r="GU545" s="110"/>
      <c r="GV545" s="110"/>
      <c r="GW545" s="110"/>
      <c r="GX545" s="110"/>
      <c r="GY545" s="110"/>
      <c r="GZ545" s="110"/>
      <c r="HA545" s="110"/>
      <c r="HB545" s="110"/>
      <c r="HC545" s="110"/>
      <c r="HD545" s="110"/>
      <c r="HE545" s="110"/>
      <c r="HF545" s="110"/>
      <c r="HG545" s="110"/>
      <c r="HH545" s="110"/>
      <c r="HI545" s="110"/>
      <c r="HJ545" s="110"/>
      <c r="HK545" s="242"/>
      <c r="HL545" s="242"/>
      <c r="HM545" s="242"/>
      <c r="HN545" s="242"/>
      <c r="HO545" s="242"/>
      <c r="HP545" s="242"/>
      <c r="HQ545" s="242"/>
    </row>
    <row r="546" spans="1:225" x14ac:dyDescent="0.2">
      <c r="A546" s="241" t="s">
        <v>456</v>
      </c>
      <c r="B546" s="476" t="s">
        <v>1051</v>
      </c>
      <c r="C546" s="326" t="s">
        <v>794</v>
      </c>
      <c r="D546" s="279" t="s">
        <v>457</v>
      </c>
      <c r="E546" s="228"/>
      <c r="F546" s="471">
        <v>140</v>
      </c>
      <c r="G546" s="495"/>
      <c r="H546" s="471">
        <v>14</v>
      </c>
      <c r="I546" s="471">
        <v>123</v>
      </c>
      <c r="J546" s="471">
        <v>274</v>
      </c>
      <c r="K546" s="471">
        <v>63</v>
      </c>
      <c r="L546" s="471">
        <v>3</v>
      </c>
      <c r="M546" s="471">
        <v>13</v>
      </c>
      <c r="N546" s="471">
        <v>2</v>
      </c>
      <c r="O546" s="471">
        <v>0</v>
      </c>
      <c r="P546" s="471">
        <v>7</v>
      </c>
      <c r="Q546" s="471">
        <v>1</v>
      </c>
      <c r="R546" s="471">
        <v>115</v>
      </c>
      <c r="S546" s="471">
        <v>27</v>
      </c>
      <c r="T546" s="471">
        <v>0</v>
      </c>
      <c r="U546" s="471">
        <v>5</v>
      </c>
      <c r="V546" s="471">
        <v>0</v>
      </c>
      <c r="W546" s="471">
        <v>13</v>
      </c>
      <c r="X546" s="471">
        <v>15</v>
      </c>
      <c r="Y546" s="471">
        <v>210</v>
      </c>
      <c r="Z546" s="471">
        <v>0</v>
      </c>
      <c r="AA546" s="471">
        <v>20</v>
      </c>
      <c r="AB546" s="496">
        <v>1045</v>
      </c>
      <c r="AC546" s="488">
        <v>1</v>
      </c>
      <c r="AD546" s="488">
        <v>1</v>
      </c>
      <c r="AE546" s="471">
        <v>0</v>
      </c>
      <c r="AF546" s="471">
        <v>0</v>
      </c>
      <c r="AG546" s="471">
        <v>0</v>
      </c>
      <c r="AH546" s="471">
        <v>0</v>
      </c>
      <c r="AI546" s="471">
        <v>0</v>
      </c>
      <c r="AJ546" s="471">
        <v>0</v>
      </c>
      <c r="AK546" s="471">
        <v>1</v>
      </c>
      <c r="AL546" s="471">
        <v>0</v>
      </c>
      <c r="AM546" s="496">
        <v>1</v>
      </c>
      <c r="AN546" s="471">
        <v>0</v>
      </c>
      <c r="AO546" s="471">
        <v>0</v>
      </c>
      <c r="AP546" s="471">
        <v>0</v>
      </c>
      <c r="AQ546" s="471">
        <v>0</v>
      </c>
      <c r="AR546" s="471">
        <v>0</v>
      </c>
      <c r="AS546" s="471">
        <v>0</v>
      </c>
      <c r="AT546" s="471">
        <v>1</v>
      </c>
      <c r="AU546" s="471">
        <v>0</v>
      </c>
      <c r="AV546" s="496">
        <v>1</v>
      </c>
      <c r="AW546" s="471">
        <v>72</v>
      </c>
      <c r="AX546" s="471">
        <v>54</v>
      </c>
      <c r="AY546" s="471">
        <v>24</v>
      </c>
      <c r="AZ546" s="471">
        <v>7</v>
      </c>
      <c r="BA546" s="471">
        <v>4</v>
      </c>
      <c r="BB546" s="471">
        <v>0</v>
      </c>
      <c r="BC546" s="471">
        <v>1</v>
      </c>
      <c r="BD546" s="471">
        <v>0</v>
      </c>
      <c r="BE546" s="496">
        <v>162</v>
      </c>
      <c r="BF546" s="471">
        <v>53</v>
      </c>
      <c r="BG546" s="471">
        <v>41</v>
      </c>
      <c r="BH546" s="471">
        <v>17</v>
      </c>
      <c r="BI546" s="471">
        <v>2</v>
      </c>
      <c r="BJ546" s="471">
        <v>1</v>
      </c>
      <c r="BK546" s="471">
        <v>0</v>
      </c>
      <c r="BL546" s="471">
        <v>1</v>
      </c>
      <c r="BM546" s="471">
        <v>0</v>
      </c>
      <c r="BN546" s="496">
        <v>115</v>
      </c>
      <c r="BO546" s="471">
        <v>72</v>
      </c>
      <c r="BP546" s="471">
        <v>54</v>
      </c>
      <c r="BQ546" s="471">
        <v>24</v>
      </c>
      <c r="BR546" s="471">
        <v>7</v>
      </c>
      <c r="BS546" s="471">
        <v>4</v>
      </c>
      <c r="BT546" s="471">
        <v>0</v>
      </c>
      <c r="BU546" s="471">
        <v>2</v>
      </c>
      <c r="BV546" s="471">
        <v>0</v>
      </c>
      <c r="BW546" s="496">
        <v>163</v>
      </c>
      <c r="BX546" s="471">
        <v>53</v>
      </c>
      <c r="BY546" s="471">
        <v>41</v>
      </c>
      <c r="BZ546" s="471">
        <v>17</v>
      </c>
      <c r="CA546" s="471">
        <v>2</v>
      </c>
      <c r="CB546" s="471">
        <v>1</v>
      </c>
      <c r="CC546" s="471">
        <v>0</v>
      </c>
      <c r="CD546" s="471">
        <v>2</v>
      </c>
      <c r="CE546" s="471">
        <v>0</v>
      </c>
      <c r="CF546" s="496">
        <v>116</v>
      </c>
      <c r="CG546" s="33"/>
      <c r="CH546" s="33"/>
      <c r="CI546" s="33"/>
      <c r="CJ546" s="110"/>
      <c r="CK546" s="110"/>
      <c r="CL546" s="110"/>
      <c r="CM546" s="110"/>
      <c r="CN546" s="110"/>
      <c r="CO546" s="67"/>
      <c r="CP546" s="67"/>
      <c r="CQ546" s="67"/>
      <c r="CR546" s="67"/>
      <c r="CS546" s="67"/>
      <c r="CT546" s="67"/>
      <c r="CU546" s="67"/>
      <c r="CV546" s="67"/>
      <c r="CW546" s="67"/>
      <c r="CX546" s="67"/>
      <c r="CY546" s="67"/>
      <c r="CZ546" s="67"/>
      <c r="DA546" s="67"/>
      <c r="DB546" s="67"/>
      <c r="DC546" s="67"/>
      <c r="DD546" s="67"/>
      <c r="DE546" s="67"/>
      <c r="DF546" s="67"/>
      <c r="DG546" s="67"/>
      <c r="DH546" s="67"/>
      <c r="DI546" s="67"/>
      <c r="DJ546" s="67"/>
      <c r="DK546" s="67"/>
      <c r="DL546" s="67"/>
      <c r="DM546" s="67"/>
      <c r="DN546" s="67"/>
      <c r="DO546" s="67"/>
      <c r="DP546" s="67"/>
      <c r="DQ546" s="67"/>
      <c r="DR546" s="67"/>
      <c r="DS546" s="67"/>
      <c r="DT546" s="67"/>
      <c r="DU546" s="67"/>
      <c r="DV546" s="67"/>
      <c r="DW546" s="67"/>
      <c r="DX546" s="67"/>
      <c r="DY546" s="67"/>
      <c r="DZ546" s="67"/>
      <c r="EA546" s="67"/>
      <c r="EB546" s="67"/>
      <c r="EC546" s="67"/>
      <c r="ED546" s="67"/>
      <c r="EE546" s="67"/>
      <c r="EF546" s="67"/>
      <c r="EG546" s="67"/>
      <c r="EH546" s="67"/>
      <c r="EI546" s="67"/>
      <c r="EJ546" s="67"/>
      <c r="EK546" s="67"/>
      <c r="EL546" s="67"/>
      <c r="EM546" s="67"/>
      <c r="EN546" s="67"/>
      <c r="EO546" s="67"/>
      <c r="EP546" s="67"/>
      <c r="EQ546" s="67"/>
      <c r="ER546" s="67"/>
      <c r="ES546" s="67"/>
      <c r="ET546" s="67"/>
      <c r="EU546" s="67"/>
      <c r="EV546" s="67"/>
      <c r="EW546" s="67"/>
      <c r="EX546" s="67"/>
      <c r="EY546" s="67"/>
      <c r="EZ546" s="67"/>
      <c r="FA546" s="67"/>
      <c r="FB546" s="67"/>
      <c r="FC546" s="67"/>
      <c r="FD546" s="67"/>
      <c r="FE546" s="67"/>
      <c r="FF546" s="67"/>
      <c r="FG546" s="67"/>
      <c r="FH546" s="67"/>
      <c r="FI546" s="67"/>
      <c r="FJ546" s="67"/>
      <c r="FK546" s="67"/>
      <c r="FL546" s="67"/>
      <c r="FM546" s="67"/>
      <c r="FN546" s="67"/>
      <c r="FO546" s="67"/>
      <c r="FP546" s="67"/>
      <c r="FQ546" s="67"/>
      <c r="FR546" s="67"/>
      <c r="FS546" s="67"/>
      <c r="FT546" s="67"/>
      <c r="FU546" s="67"/>
      <c r="FV546" s="67"/>
      <c r="FW546" s="67"/>
      <c r="FX546" s="67"/>
      <c r="FY546" s="110"/>
      <c r="FZ546" s="110"/>
      <c r="GA546" s="110"/>
      <c r="GB546" s="110"/>
      <c r="GC546" s="110"/>
      <c r="GD546" s="110"/>
      <c r="GE546" s="110"/>
      <c r="GF546" s="110"/>
      <c r="GG546" s="110"/>
      <c r="GH546" s="110"/>
      <c r="GI546" s="110"/>
      <c r="GJ546" s="110"/>
      <c r="GK546" s="110"/>
      <c r="GL546" s="110"/>
      <c r="GM546" s="110"/>
      <c r="GN546" s="110"/>
      <c r="GO546" s="110"/>
      <c r="GP546" s="110"/>
      <c r="GQ546" s="110"/>
      <c r="GR546" s="110"/>
      <c r="GS546" s="110"/>
      <c r="GT546" s="110"/>
      <c r="GU546" s="110"/>
      <c r="GV546" s="110"/>
      <c r="GW546" s="110"/>
      <c r="GX546" s="110"/>
      <c r="GY546" s="110"/>
      <c r="GZ546" s="110"/>
      <c r="HA546" s="110"/>
      <c r="HB546" s="110"/>
      <c r="HC546" s="110"/>
      <c r="HD546" s="110"/>
      <c r="HE546" s="110"/>
      <c r="HF546" s="110"/>
      <c r="HG546" s="110"/>
      <c r="HH546" s="110"/>
      <c r="HI546" s="110"/>
      <c r="HJ546" s="110"/>
      <c r="HK546" s="242"/>
      <c r="HL546" s="242"/>
      <c r="HM546" s="242"/>
      <c r="HN546" s="242"/>
      <c r="HO546" s="242"/>
      <c r="HP546" s="242"/>
      <c r="HQ546" s="242"/>
    </row>
    <row r="547" spans="1:225" x14ac:dyDescent="0.2">
      <c r="A547" s="241" t="s">
        <v>458</v>
      </c>
      <c r="B547" s="476" t="s">
        <v>1052</v>
      </c>
      <c r="C547" s="326" t="s">
        <v>801</v>
      </c>
      <c r="D547" s="279" t="s">
        <v>459</v>
      </c>
      <c r="E547" s="228"/>
      <c r="F547" s="471">
        <v>3</v>
      </c>
      <c r="G547" s="495"/>
      <c r="H547" s="471">
        <v>1</v>
      </c>
      <c r="I547" s="471">
        <v>90</v>
      </c>
      <c r="J547" s="471">
        <v>225</v>
      </c>
      <c r="K547" s="471">
        <v>6</v>
      </c>
      <c r="L547" s="471">
        <v>1</v>
      </c>
      <c r="M547" s="471">
        <v>11</v>
      </c>
      <c r="N547" s="471">
        <v>2</v>
      </c>
      <c r="O547" s="471">
        <v>0</v>
      </c>
      <c r="P547" s="471">
        <v>0</v>
      </c>
      <c r="Q547" s="471">
        <v>13</v>
      </c>
      <c r="R547" s="471">
        <v>47</v>
      </c>
      <c r="S547" s="471">
        <v>0</v>
      </c>
      <c r="T547" s="471">
        <v>0</v>
      </c>
      <c r="U547" s="471">
        <v>5</v>
      </c>
      <c r="V547" s="471">
        <v>15</v>
      </c>
      <c r="W547" s="471">
        <v>20</v>
      </c>
      <c r="X547" s="471">
        <v>42</v>
      </c>
      <c r="Y547" s="471">
        <v>174</v>
      </c>
      <c r="Z547" s="471">
        <v>0</v>
      </c>
      <c r="AA547" s="471">
        <v>78</v>
      </c>
      <c r="AB547" s="496">
        <v>733</v>
      </c>
      <c r="AC547" s="488">
        <v>1</v>
      </c>
      <c r="AD547" s="488">
        <v>1</v>
      </c>
      <c r="AE547" s="471">
        <v>2</v>
      </c>
      <c r="AF547" s="471">
        <v>1</v>
      </c>
      <c r="AG547" s="471">
        <v>0</v>
      </c>
      <c r="AH547" s="471">
        <v>5</v>
      </c>
      <c r="AI547" s="471">
        <v>0</v>
      </c>
      <c r="AJ547" s="471">
        <v>3</v>
      </c>
      <c r="AK547" s="471">
        <v>1</v>
      </c>
      <c r="AL547" s="471">
        <v>1</v>
      </c>
      <c r="AM547" s="496">
        <v>13</v>
      </c>
      <c r="AN547" s="471">
        <v>2</v>
      </c>
      <c r="AO547" s="471">
        <v>1</v>
      </c>
      <c r="AP547" s="471">
        <v>0</v>
      </c>
      <c r="AQ547" s="471">
        <v>5</v>
      </c>
      <c r="AR547" s="471">
        <v>0</v>
      </c>
      <c r="AS547" s="471">
        <v>3</v>
      </c>
      <c r="AT547" s="471">
        <v>1</v>
      </c>
      <c r="AU547" s="471">
        <v>1</v>
      </c>
      <c r="AV547" s="496">
        <v>13</v>
      </c>
      <c r="AW547" s="471">
        <v>21</v>
      </c>
      <c r="AX547" s="471">
        <v>24</v>
      </c>
      <c r="AY547" s="471">
        <v>15</v>
      </c>
      <c r="AZ547" s="471">
        <v>6</v>
      </c>
      <c r="BA547" s="471">
        <v>4</v>
      </c>
      <c r="BB547" s="471">
        <v>1</v>
      </c>
      <c r="BC547" s="471">
        <v>0</v>
      </c>
      <c r="BD547" s="471">
        <v>1</v>
      </c>
      <c r="BE547" s="496">
        <v>72</v>
      </c>
      <c r="BF547" s="471">
        <v>12</v>
      </c>
      <c r="BG547" s="471">
        <v>23</v>
      </c>
      <c r="BH547" s="471">
        <v>6</v>
      </c>
      <c r="BI547" s="471">
        <v>2</v>
      </c>
      <c r="BJ547" s="471">
        <v>3</v>
      </c>
      <c r="BK547" s="471">
        <v>0</v>
      </c>
      <c r="BL547" s="471">
        <v>0</v>
      </c>
      <c r="BM547" s="471">
        <v>1</v>
      </c>
      <c r="BN547" s="496">
        <v>47</v>
      </c>
      <c r="BO547" s="471">
        <v>23</v>
      </c>
      <c r="BP547" s="471">
        <v>25</v>
      </c>
      <c r="BQ547" s="471">
        <v>15</v>
      </c>
      <c r="BR547" s="471">
        <v>11</v>
      </c>
      <c r="BS547" s="471">
        <v>4</v>
      </c>
      <c r="BT547" s="471">
        <v>4</v>
      </c>
      <c r="BU547" s="471">
        <v>1</v>
      </c>
      <c r="BV547" s="471">
        <v>2</v>
      </c>
      <c r="BW547" s="496">
        <v>85</v>
      </c>
      <c r="BX547" s="471">
        <v>14</v>
      </c>
      <c r="BY547" s="471">
        <v>24</v>
      </c>
      <c r="BZ547" s="471">
        <v>6</v>
      </c>
      <c r="CA547" s="471">
        <v>7</v>
      </c>
      <c r="CB547" s="471">
        <v>3</v>
      </c>
      <c r="CC547" s="471">
        <v>3</v>
      </c>
      <c r="CD547" s="471">
        <v>1</v>
      </c>
      <c r="CE547" s="471">
        <v>2</v>
      </c>
      <c r="CF547" s="496">
        <v>60</v>
      </c>
      <c r="CG547" s="33"/>
      <c r="CH547" s="33"/>
      <c r="CI547" s="33"/>
      <c r="CJ547" s="110"/>
      <c r="CK547" s="110"/>
      <c r="CL547" s="110"/>
      <c r="CM547" s="110"/>
      <c r="CN547" s="110"/>
      <c r="CO547" s="67"/>
      <c r="CP547" s="67"/>
      <c r="CQ547" s="67"/>
      <c r="CR547" s="67"/>
      <c r="CS547" s="67"/>
      <c r="CT547" s="67"/>
      <c r="CU547" s="67"/>
      <c r="CV547" s="67"/>
      <c r="CW547" s="67"/>
      <c r="CX547" s="67"/>
      <c r="CY547" s="67"/>
      <c r="CZ547" s="67"/>
      <c r="DA547" s="67"/>
      <c r="DB547" s="67"/>
      <c r="DC547" s="67"/>
      <c r="DD547" s="67"/>
      <c r="DE547" s="67"/>
      <c r="DF547" s="67"/>
      <c r="DG547" s="67"/>
      <c r="DH547" s="67"/>
      <c r="DI547" s="67"/>
      <c r="DJ547" s="67"/>
      <c r="DK547" s="67"/>
      <c r="DL547" s="67"/>
      <c r="DM547" s="67"/>
      <c r="DN547" s="67"/>
      <c r="DO547" s="67"/>
      <c r="DP547" s="67"/>
      <c r="DQ547" s="67"/>
      <c r="DR547" s="67"/>
      <c r="DS547" s="67"/>
      <c r="DT547" s="67"/>
      <c r="DU547" s="67"/>
      <c r="DV547" s="67"/>
      <c r="DW547" s="67"/>
      <c r="DX547" s="67"/>
      <c r="DY547" s="67"/>
      <c r="DZ547" s="67"/>
      <c r="EA547" s="67"/>
      <c r="EB547" s="67"/>
      <c r="EC547" s="67"/>
      <c r="ED547" s="67"/>
      <c r="EE547" s="67"/>
      <c r="EF547" s="67"/>
      <c r="EG547" s="67"/>
      <c r="EH547" s="67"/>
      <c r="EI547" s="67"/>
      <c r="EJ547" s="67"/>
      <c r="EK547" s="67"/>
      <c r="EL547" s="67"/>
      <c r="EM547" s="67"/>
      <c r="EN547" s="67"/>
      <c r="EO547" s="67"/>
      <c r="EP547" s="67"/>
      <c r="EQ547" s="67"/>
      <c r="ER547" s="67"/>
      <c r="ES547" s="67"/>
      <c r="ET547" s="67"/>
      <c r="EU547" s="67"/>
      <c r="EV547" s="67"/>
      <c r="EW547" s="67"/>
      <c r="EX547" s="67"/>
      <c r="EY547" s="67"/>
      <c r="EZ547" s="67"/>
      <c r="FA547" s="67"/>
      <c r="FB547" s="67"/>
      <c r="FC547" s="67"/>
      <c r="FD547" s="67"/>
      <c r="FE547" s="67"/>
      <c r="FF547" s="67"/>
      <c r="FG547" s="67"/>
      <c r="FH547" s="67"/>
      <c r="FI547" s="67"/>
      <c r="FJ547" s="67"/>
      <c r="FK547" s="67"/>
      <c r="FL547" s="67"/>
      <c r="FM547" s="67"/>
      <c r="FN547" s="67"/>
      <c r="FO547" s="67"/>
      <c r="FP547" s="67"/>
      <c r="FQ547" s="67"/>
      <c r="FR547" s="67"/>
      <c r="FS547" s="67"/>
      <c r="FT547" s="67"/>
      <c r="FU547" s="67"/>
      <c r="FV547" s="67"/>
      <c r="FW547" s="67"/>
      <c r="FX547" s="67"/>
      <c r="FY547" s="110"/>
      <c r="FZ547" s="110"/>
      <c r="GA547" s="110"/>
      <c r="GB547" s="110"/>
      <c r="GC547" s="110"/>
      <c r="GD547" s="110"/>
      <c r="GE547" s="110"/>
      <c r="GF547" s="110"/>
      <c r="GG547" s="110"/>
      <c r="GH547" s="110"/>
      <c r="GI547" s="110"/>
      <c r="GJ547" s="110"/>
      <c r="GK547" s="110"/>
      <c r="GL547" s="110"/>
      <c r="GM547" s="110"/>
      <c r="GN547" s="110"/>
      <c r="GO547" s="110"/>
      <c r="GP547" s="110"/>
      <c r="GQ547" s="110"/>
      <c r="GR547" s="110"/>
      <c r="GS547" s="110"/>
      <c r="GT547" s="110"/>
      <c r="GU547" s="110"/>
      <c r="GV547" s="110"/>
      <c r="GW547" s="110"/>
      <c r="GX547" s="110"/>
      <c r="GY547" s="110"/>
      <c r="GZ547" s="110"/>
      <c r="HA547" s="110"/>
      <c r="HB547" s="110"/>
      <c r="HC547" s="110"/>
      <c r="HD547" s="110"/>
      <c r="HE547" s="110"/>
      <c r="HF547" s="110"/>
      <c r="HG547" s="110"/>
      <c r="HH547" s="110"/>
      <c r="HI547" s="110"/>
      <c r="HJ547" s="110"/>
      <c r="HK547" s="242"/>
      <c r="HL547" s="242"/>
      <c r="HM547" s="242"/>
      <c r="HN547" s="242"/>
      <c r="HO547" s="242"/>
      <c r="HP547" s="242"/>
      <c r="HQ547" s="242"/>
    </row>
    <row r="548" spans="1:225" x14ac:dyDescent="0.2">
      <c r="A548" s="241" t="s">
        <v>460</v>
      </c>
      <c r="B548" s="476" t="s">
        <v>1053</v>
      </c>
      <c r="C548" s="326" t="s">
        <v>784</v>
      </c>
      <c r="D548" s="279" t="s">
        <v>461</v>
      </c>
      <c r="E548" s="228"/>
      <c r="F548" s="471">
        <v>25</v>
      </c>
      <c r="G548" s="495"/>
      <c r="H548" s="471">
        <v>19</v>
      </c>
      <c r="I548" s="471">
        <v>319</v>
      </c>
      <c r="J548" s="471">
        <v>1029</v>
      </c>
      <c r="K548" s="471">
        <v>40</v>
      </c>
      <c r="L548" s="471">
        <v>8</v>
      </c>
      <c r="M548" s="471">
        <v>30</v>
      </c>
      <c r="N548" s="471">
        <v>10</v>
      </c>
      <c r="O548" s="471">
        <v>0</v>
      </c>
      <c r="P548" s="471">
        <v>22</v>
      </c>
      <c r="Q548" s="471">
        <v>8</v>
      </c>
      <c r="R548" s="471">
        <v>279</v>
      </c>
      <c r="S548" s="471">
        <v>6</v>
      </c>
      <c r="T548" s="471">
        <v>0</v>
      </c>
      <c r="U548" s="471">
        <v>22</v>
      </c>
      <c r="V548" s="471">
        <v>2</v>
      </c>
      <c r="W548" s="471">
        <v>33</v>
      </c>
      <c r="X548" s="471">
        <v>27</v>
      </c>
      <c r="Y548" s="471">
        <v>832</v>
      </c>
      <c r="Z548" s="471">
        <v>0</v>
      </c>
      <c r="AA548" s="471">
        <v>15</v>
      </c>
      <c r="AB548" s="496">
        <v>2726</v>
      </c>
      <c r="AC548" s="488">
        <v>2</v>
      </c>
      <c r="AD548" s="488">
        <v>2</v>
      </c>
      <c r="AE548" s="471">
        <v>0</v>
      </c>
      <c r="AF548" s="471">
        <v>0</v>
      </c>
      <c r="AG548" s="471">
        <v>4</v>
      </c>
      <c r="AH548" s="471">
        <v>0</v>
      </c>
      <c r="AI548" s="471">
        <v>1</v>
      </c>
      <c r="AJ548" s="471">
        <v>2</v>
      </c>
      <c r="AK548" s="471">
        <v>1</v>
      </c>
      <c r="AL548" s="471">
        <v>0</v>
      </c>
      <c r="AM548" s="496">
        <v>8</v>
      </c>
      <c r="AN548" s="471">
        <v>0</v>
      </c>
      <c r="AO548" s="471">
        <v>0</v>
      </c>
      <c r="AP548" s="471">
        <v>4</v>
      </c>
      <c r="AQ548" s="471">
        <v>0</v>
      </c>
      <c r="AR548" s="471">
        <v>1</v>
      </c>
      <c r="AS548" s="471">
        <v>2</v>
      </c>
      <c r="AT548" s="471">
        <v>1</v>
      </c>
      <c r="AU548" s="471">
        <v>0</v>
      </c>
      <c r="AV548" s="496">
        <v>8</v>
      </c>
      <c r="AW548" s="471">
        <v>177</v>
      </c>
      <c r="AX548" s="471">
        <v>83</v>
      </c>
      <c r="AY548" s="471">
        <v>39</v>
      </c>
      <c r="AZ548" s="471">
        <v>10</v>
      </c>
      <c r="BA548" s="471">
        <v>7</v>
      </c>
      <c r="BB548" s="471">
        <v>8</v>
      </c>
      <c r="BC548" s="471">
        <v>2</v>
      </c>
      <c r="BD548" s="471">
        <v>0</v>
      </c>
      <c r="BE548" s="496">
        <v>326</v>
      </c>
      <c r="BF548" s="471">
        <v>144</v>
      </c>
      <c r="BG548" s="471">
        <v>72</v>
      </c>
      <c r="BH548" s="471">
        <v>38</v>
      </c>
      <c r="BI548" s="471">
        <v>10</v>
      </c>
      <c r="BJ548" s="471">
        <v>5</v>
      </c>
      <c r="BK548" s="471">
        <v>8</v>
      </c>
      <c r="BL548" s="471">
        <v>2</v>
      </c>
      <c r="BM548" s="471">
        <v>0</v>
      </c>
      <c r="BN548" s="496">
        <v>279</v>
      </c>
      <c r="BO548" s="471">
        <v>177</v>
      </c>
      <c r="BP548" s="471">
        <v>83</v>
      </c>
      <c r="BQ548" s="471">
        <v>43</v>
      </c>
      <c r="BR548" s="471">
        <v>10</v>
      </c>
      <c r="BS548" s="471">
        <v>8</v>
      </c>
      <c r="BT548" s="471">
        <v>10</v>
      </c>
      <c r="BU548" s="471">
        <v>3</v>
      </c>
      <c r="BV548" s="471">
        <v>0</v>
      </c>
      <c r="BW548" s="496">
        <v>334</v>
      </c>
      <c r="BX548" s="471">
        <v>144</v>
      </c>
      <c r="BY548" s="471">
        <v>72</v>
      </c>
      <c r="BZ548" s="471">
        <v>42</v>
      </c>
      <c r="CA548" s="471">
        <v>10</v>
      </c>
      <c r="CB548" s="471">
        <v>6</v>
      </c>
      <c r="CC548" s="471">
        <v>10</v>
      </c>
      <c r="CD548" s="471">
        <v>3</v>
      </c>
      <c r="CE548" s="471">
        <v>0</v>
      </c>
      <c r="CF548" s="496">
        <v>287</v>
      </c>
      <c r="CG548" s="33"/>
      <c r="CH548" s="33"/>
      <c r="CI548" s="33"/>
      <c r="CJ548" s="110"/>
      <c r="CK548" s="110"/>
      <c r="CL548" s="110"/>
      <c r="CM548" s="110"/>
      <c r="CN548" s="110"/>
      <c r="CO548" s="67"/>
      <c r="CP548" s="67"/>
      <c r="CQ548" s="67"/>
      <c r="CR548" s="67"/>
      <c r="CS548" s="67"/>
      <c r="CT548" s="67"/>
      <c r="CU548" s="67"/>
      <c r="CV548" s="67"/>
      <c r="CW548" s="67"/>
      <c r="CX548" s="67"/>
      <c r="CY548" s="67"/>
      <c r="CZ548" s="67"/>
      <c r="DA548" s="67"/>
      <c r="DB548" s="67"/>
      <c r="DC548" s="67"/>
      <c r="DD548" s="67"/>
      <c r="DE548" s="67"/>
      <c r="DF548" s="67"/>
      <c r="DG548" s="67"/>
      <c r="DH548" s="67"/>
      <c r="DI548" s="67"/>
      <c r="DJ548" s="67"/>
      <c r="DK548" s="67"/>
      <c r="DL548" s="67"/>
      <c r="DM548" s="67"/>
      <c r="DN548" s="67"/>
      <c r="DO548" s="67"/>
      <c r="DP548" s="67"/>
      <c r="DQ548" s="67"/>
      <c r="DR548" s="67"/>
      <c r="DS548" s="67"/>
      <c r="DT548" s="67"/>
      <c r="DU548" s="67"/>
      <c r="DV548" s="67"/>
      <c r="DW548" s="67"/>
      <c r="DX548" s="67"/>
      <c r="DY548" s="67"/>
      <c r="DZ548" s="67"/>
      <c r="EA548" s="67"/>
      <c r="EB548" s="67"/>
      <c r="EC548" s="67"/>
      <c r="ED548" s="67"/>
      <c r="EE548" s="67"/>
      <c r="EF548" s="67"/>
      <c r="EG548" s="67"/>
      <c r="EH548" s="67"/>
      <c r="EI548" s="67"/>
      <c r="EJ548" s="67"/>
      <c r="EK548" s="67"/>
      <c r="EL548" s="67"/>
      <c r="EM548" s="67"/>
      <c r="EN548" s="67"/>
      <c r="EO548" s="67"/>
      <c r="EP548" s="67"/>
      <c r="EQ548" s="67"/>
      <c r="ER548" s="67"/>
      <c r="ES548" s="67"/>
      <c r="ET548" s="67"/>
      <c r="EU548" s="67"/>
      <c r="EV548" s="67"/>
      <c r="EW548" s="67"/>
      <c r="EX548" s="67"/>
      <c r="EY548" s="67"/>
      <c r="EZ548" s="67"/>
      <c r="FA548" s="67"/>
      <c r="FB548" s="67"/>
      <c r="FC548" s="67"/>
      <c r="FD548" s="67"/>
      <c r="FE548" s="67"/>
      <c r="FF548" s="67"/>
      <c r="FG548" s="67"/>
      <c r="FH548" s="67"/>
      <c r="FI548" s="67"/>
      <c r="FJ548" s="67"/>
      <c r="FK548" s="67"/>
      <c r="FL548" s="67"/>
      <c r="FM548" s="67"/>
      <c r="FN548" s="67"/>
      <c r="FO548" s="67"/>
      <c r="FP548" s="67"/>
      <c r="FQ548" s="67"/>
      <c r="FR548" s="67"/>
      <c r="FS548" s="67"/>
      <c r="FT548" s="67"/>
      <c r="FU548" s="67"/>
      <c r="FV548" s="67"/>
      <c r="FW548" s="67"/>
      <c r="FX548" s="67"/>
      <c r="FY548" s="110"/>
      <c r="FZ548" s="110"/>
      <c r="GA548" s="110"/>
      <c r="GB548" s="110"/>
      <c r="GC548" s="110"/>
      <c r="GD548" s="110"/>
      <c r="GE548" s="110"/>
      <c r="GF548" s="110"/>
      <c r="GG548" s="110"/>
      <c r="GH548" s="110"/>
      <c r="GI548" s="110"/>
      <c r="GJ548" s="110"/>
      <c r="GK548" s="110"/>
      <c r="GL548" s="110"/>
      <c r="GM548" s="110"/>
      <c r="GN548" s="110"/>
      <c r="GO548" s="110"/>
      <c r="GP548" s="110"/>
      <c r="GQ548" s="110"/>
      <c r="GR548" s="110"/>
      <c r="GS548" s="110"/>
      <c r="GT548" s="110"/>
      <c r="GU548" s="110"/>
      <c r="GV548" s="110"/>
      <c r="GW548" s="110"/>
      <c r="GX548" s="110"/>
      <c r="GY548" s="110"/>
      <c r="GZ548" s="110"/>
      <c r="HA548" s="110"/>
      <c r="HB548" s="110"/>
      <c r="HC548" s="110"/>
      <c r="HD548" s="110"/>
      <c r="HE548" s="110"/>
      <c r="HF548" s="110"/>
      <c r="HG548" s="110"/>
      <c r="HH548" s="110"/>
      <c r="HI548" s="110"/>
      <c r="HJ548" s="110"/>
      <c r="HK548" s="242"/>
      <c r="HL548" s="242"/>
      <c r="HM548" s="242"/>
      <c r="HN548" s="242"/>
      <c r="HO548" s="242"/>
      <c r="HP548" s="242"/>
      <c r="HQ548" s="242"/>
    </row>
    <row r="549" spans="1:225" x14ac:dyDescent="0.2">
      <c r="A549" s="241" t="s">
        <v>462</v>
      </c>
      <c r="B549" s="476" t="s">
        <v>1054</v>
      </c>
      <c r="C549" s="326" t="s">
        <v>794</v>
      </c>
      <c r="D549" s="279" t="s">
        <v>463</v>
      </c>
      <c r="E549" s="228"/>
      <c r="F549" s="471">
        <v>22</v>
      </c>
      <c r="G549" s="495"/>
      <c r="H549" s="471">
        <v>3</v>
      </c>
      <c r="I549" s="471">
        <v>32</v>
      </c>
      <c r="J549" s="471">
        <v>153</v>
      </c>
      <c r="K549" s="471">
        <v>4</v>
      </c>
      <c r="L549" s="471">
        <v>5</v>
      </c>
      <c r="M549" s="471">
        <v>3</v>
      </c>
      <c r="N549" s="471">
        <v>0</v>
      </c>
      <c r="O549" s="471">
        <v>17</v>
      </c>
      <c r="P549" s="471">
        <v>2</v>
      </c>
      <c r="Q549" s="471">
        <v>1</v>
      </c>
      <c r="R549" s="471">
        <v>26</v>
      </c>
      <c r="S549" s="471">
        <v>0</v>
      </c>
      <c r="T549" s="471">
        <v>0</v>
      </c>
      <c r="U549" s="471">
        <v>0</v>
      </c>
      <c r="V549" s="471">
        <v>12</v>
      </c>
      <c r="W549" s="471">
        <v>12</v>
      </c>
      <c r="X549" s="471">
        <v>62</v>
      </c>
      <c r="Y549" s="471">
        <v>84</v>
      </c>
      <c r="Z549" s="471">
        <v>0</v>
      </c>
      <c r="AA549" s="471">
        <v>55</v>
      </c>
      <c r="AB549" s="496">
        <v>493</v>
      </c>
      <c r="AC549" s="488">
        <v>2</v>
      </c>
      <c r="AD549" s="488">
        <v>2</v>
      </c>
      <c r="AE549" s="471">
        <v>0</v>
      </c>
      <c r="AF549" s="471">
        <v>0</v>
      </c>
      <c r="AG549" s="471">
        <v>0</v>
      </c>
      <c r="AH549" s="471">
        <v>0</v>
      </c>
      <c r="AI549" s="471">
        <v>0</v>
      </c>
      <c r="AJ549" s="471">
        <v>1</v>
      </c>
      <c r="AK549" s="471">
        <v>0</v>
      </c>
      <c r="AL549" s="471">
        <v>0</v>
      </c>
      <c r="AM549" s="496">
        <v>1</v>
      </c>
      <c r="AN549" s="471">
        <v>0</v>
      </c>
      <c r="AO549" s="471">
        <v>0</v>
      </c>
      <c r="AP549" s="471">
        <v>0</v>
      </c>
      <c r="AQ549" s="471">
        <v>0</v>
      </c>
      <c r="AR549" s="471">
        <v>0</v>
      </c>
      <c r="AS549" s="471">
        <v>1</v>
      </c>
      <c r="AT549" s="471">
        <v>0</v>
      </c>
      <c r="AU549" s="471">
        <v>0</v>
      </c>
      <c r="AV549" s="496">
        <v>1</v>
      </c>
      <c r="AW549" s="471">
        <v>5</v>
      </c>
      <c r="AX549" s="471">
        <v>13</v>
      </c>
      <c r="AY549" s="471">
        <v>17</v>
      </c>
      <c r="AZ549" s="471">
        <v>2</v>
      </c>
      <c r="BA549" s="471">
        <v>1</v>
      </c>
      <c r="BB549" s="471">
        <v>1</v>
      </c>
      <c r="BC549" s="471">
        <v>0</v>
      </c>
      <c r="BD549" s="471">
        <v>0</v>
      </c>
      <c r="BE549" s="496">
        <v>39</v>
      </c>
      <c r="BF549" s="471">
        <v>6</v>
      </c>
      <c r="BG549" s="471">
        <v>7</v>
      </c>
      <c r="BH549" s="471">
        <v>9</v>
      </c>
      <c r="BI549" s="471">
        <v>2</v>
      </c>
      <c r="BJ549" s="471">
        <v>1</v>
      </c>
      <c r="BK549" s="471">
        <v>1</v>
      </c>
      <c r="BL549" s="471">
        <v>0</v>
      </c>
      <c r="BM549" s="471">
        <v>0</v>
      </c>
      <c r="BN549" s="496">
        <v>26</v>
      </c>
      <c r="BO549" s="471">
        <v>5</v>
      </c>
      <c r="BP549" s="471">
        <v>13</v>
      </c>
      <c r="BQ549" s="471">
        <v>17</v>
      </c>
      <c r="BR549" s="471">
        <v>2</v>
      </c>
      <c r="BS549" s="471">
        <v>1</v>
      </c>
      <c r="BT549" s="471">
        <v>2</v>
      </c>
      <c r="BU549" s="471">
        <v>0</v>
      </c>
      <c r="BV549" s="471">
        <v>0</v>
      </c>
      <c r="BW549" s="496">
        <v>40</v>
      </c>
      <c r="BX549" s="471">
        <v>6</v>
      </c>
      <c r="BY549" s="471">
        <v>7</v>
      </c>
      <c r="BZ549" s="471">
        <v>9</v>
      </c>
      <c r="CA549" s="471">
        <v>2</v>
      </c>
      <c r="CB549" s="471">
        <v>1</v>
      </c>
      <c r="CC549" s="471">
        <v>2</v>
      </c>
      <c r="CD549" s="471">
        <v>0</v>
      </c>
      <c r="CE549" s="471">
        <v>0</v>
      </c>
      <c r="CF549" s="496">
        <v>27</v>
      </c>
      <c r="CG549" s="33"/>
      <c r="CH549" s="33"/>
      <c r="CI549" s="33"/>
      <c r="CJ549" s="110"/>
      <c r="CK549" s="110"/>
      <c r="CL549" s="110"/>
      <c r="CM549" s="110"/>
      <c r="CN549" s="110"/>
      <c r="CO549" s="67"/>
      <c r="CP549" s="67"/>
      <c r="CQ549" s="67"/>
      <c r="CR549" s="67"/>
      <c r="CS549" s="67"/>
      <c r="CT549" s="67"/>
      <c r="CU549" s="67"/>
      <c r="CV549" s="67"/>
      <c r="CW549" s="67"/>
      <c r="CX549" s="67"/>
      <c r="CY549" s="67"/>
      <c r="CZ549" s="67"/>
      <c r="DA549" s="67"/>
      <c r="DB549" s="67"/>
      <c r="DC549" s="67"/>
      <c r="DD549" s="67"/>
      <c r="DE549" s="67"/>
      <c r="DF549" s="67"/>
      <c r="DG549" s="67"/>
      <c r="DH549" s="67"/>
      <c r="DI549" s="67"/>
      <c r="DJ549" s="67"/>
      <c r="DK549" s="67"/>
      <c r="DL549" s="67"/>
      <c r="DM549" s="67"/>
      <c r="DN549" s="67"/>
      <c r="DO549" s="67"/>
      <c r="DP549" s="67"/>
      <c r="DQ549" s="67"/>
      <c r="DR549" s="67"/>
      <c r="DS549" s="67"/>
      <c r="DT549" s="67"/>
      <c r="DU549" s="67"/>
      <c r="DV549" s="67"/>
      <c r="DW549" s="67"/>
      <c r="DX549" s="67"/>
      <c r="DY549" s="67"/>
      <c r="DZ549" s="67"/>
      <c r="EA549" s="67"/>
      <c r="EB549" s="67"/>
      <c r="EC549" s="67"/>
      <c r="ED549" s="67"/>
      <c r="EE549" s="67"/>
      <c r="EF549" s="67"/>
      <c r="EG549" s="67"/>
      <c r="EH549" s="67"/>
      <c r="EI549" s="67"/>
      <c r="EJ549" s="67"/>
      <c r="EK549" s="67"/>
      <c r="EL549" s="67"/>
      <c r="EM549" s="67"/>
      <c r="EN549" s="67"/>
      <c r="EO549" s="67"/>
      <c r="EP549" s="67"/>
      <c r="EQ549" s="67"/>
      <c r="ER549" s="67"/>
      <c r="ES549" s="67"/>
      <c r="ET549" s="67"/>
      <c r="EU549" s="67"/>
      <c r="EV549" s="67"/>
      <c r="EW549" s="67"/>
      <c r="EX549" s="67"/>
      <c r="EY549" s="67"/>
      <c r="EZ549" s="67"/>
      <c r="FA549" s="67"/>
      <c r="FB549" s="67"/>
      <c r="FC549" s="67"/>
      <c r="FD549" s="67"/>
      <c r="FE549" s="67"/>
      <c r="FF549" s="67"/>
      <c r="FG549" s="67"/>
      <c r="FH549" s="67"/>
      <c r="FI549" s="67"/>
      <c r="FJ549" s="67"/>
      <c r="FK549" s="67"/>
      <c r="FL549" s="67"/>
      <c r="FM549" s="67"/>
      <c r="FN549" s="67"/>
      <c r="FO549" s="67"/>
      <c r="FP549" s="67"/>
      <c r="FQ549" s="67"/>
      <c r="FR549" s="67"/>
      <c r="FS549" s="67"/>
      <c r="FT549" s="67"/>
      <c r="FU549" s="67"/>
      <c r="FV549" s="67"/>
      <c r="FW549" s="67"/>
      <c r="FX549" s="67"/>
      <c r="FY549" s="110"/>
      <c r="FZ549" s="110"/>
      <c r="GA549" s="110"/>
      <c r="GB549" s="110"/>
      <c r="GC549" s="110"/>
      <c r="GD549" s="110"/>
      <c r="GE549" s="110"/>
      <c r="GF549" s="110"/>
      <c r="GG549" s="110"/>
      <c r="GH549" s="110"/>
      <c r="GI549" s="110"/>
      <c r="GJ549" s="110"/>
      <c r="GK549" s="110"/>
      <c r="GL549" s="110"/>
      <c r="GM549" s="110"/>
      <c r="GN549" s="110"/>
      <c r="GO549" s="110"/>
      <c r="GP549" s="110"/>
      <c r="GQ549" s="110"/>
      <c r="GR549" s="110"/>
      <c r="GS549" s="110"/>
      <c r="GT549" s="110"/>
      <c r="GU549" s="110"/>
      <c r="GV549" s="110"/>
      <c r="GW549" s="110"/>
      <c r="GX549" s="110"/>
      <c r="GY549" s="110"/>
      <c r="GZ549" s="110"/>
      <c r="HA549" s="110"/>
      <c r="HB549" s="110"/>
      <c r="HC549" s="110"/>
      <c r="HD549" s="110"/>
      <c r="HE549" s="110"/>
      <c r="HF549" s="110"/>
      <c r="HG549" s="110"/>
      <c r="HH549" s="110"/>
      <c r="HI549" s="110"/>
      <c r="HJ549" s="110"/>
      <c r="HK549" s="242"/>
      <c r="HL549" s="242"/>
      <c r="HM549" s="242"/>
      <c r="HN549" s="242"/>
      <c r="HO549" s="242"/>
      <c r="HP549" s="242"/>
      <c r="HQ549" s="242"/>
    </row>
    <row r="550" spans="1:225" x14ac:dyDescent="0.2">
      <c r="A550" s="241" t="s">
        <v>464</v>
      </c>
      <c r="B550" s="476" t="s">
        <v>1055</v>
      </c>
      <c r="C550" s="326" t="s">
        <v>782</v>
      </c>
      <c r="D550" s="279" t="s">
        <v>465</v>
      </c>
      <c r="E550" s="228"/>
      <c r="F550" s="471">
        <v>2</v>
      </c>
      <c r="G550" s="495"/>
      <c r="H550" s="471">
        <v>2</v>
      </c>
      <c r="I550" s="471">
        <v>72</v>
      </c>
      <c r="J550" s="471">
        <v>276</v>
      </c>
      <c r="K550" s="471">
        <v>8</v>
      </c>
      <c r="L550" s="471">
        <v>3</v>
      </c>
      <c r="M550" s="471">
        <v>7</v>
      </c>
      <c r="N550" s="471">
        <v>2</v>
      </c>
      <c r="O550" s="471">
        <v>0</v>
      </c>
      <c r="P550" s="471">
        <v>1</v>
      </c>
      <c r="Q550" s="471">
        <v>3</v>
      </c>
      <c r="R550" s="471">
        <v>23</v>
      </c>
      <c r="S550" s="471">
        <v>3</v>
      </c>
      <c r="T550" s="471">
        <v>0</v>
      </c>
      <c r="U550" s="471">
        <v>0</v>
      </c>
      <c r="V550" s="471">
        <v>50</v>
      </c>
      <c r="W550" s="471">
        <v>5</v>
      </c>
      <c r="X550" s="471">
        <v>39</v>
      </c>
      <c r="Y550" s="471">
        <v>211</v>
      </c>
      <c r="Z550" s="471">
        <v>0</v>
      </c>
      <c r="AA550" s="471">
        <v>53</v>
      </c>
      <c r="AB550" s="496">
        <v>760</v>
      </c>
      <c r="AC550" s="488">
        <v>1</v>
      </c>
      <c r="AD550" s="488">
        <v>2</v>
      </c>
      <c r="AE550" s="471">
        <v>1</v>
      </c>
      <c r="AF550" s="471">
        <v>0</v>
      </c>
      <c r="AG550" s="471">
        <v>1</v>
      </c>
      <c r="AH550" s="471">
        <v>0</v>
      </c>
      <c r="AI550" s="471">
        <v>0</v>
      </c>
      <c r="AJ550" s="471">
        <v>0</v>
      </c>
      <c r="AK550" s="471">
        <v>0</v>
      </c>
      <c r="AL550" s="471">
        <v>1</v>
      </c>
      <c r="AM550" s="496">
        <v>3</v>
      </c>
      <c r="AN550" s="471">
        <v>1</v>
      </c>
      <c r="AO550" s="471">
        <v>0</v>
      </c>
      <c r="AP550" s="471">
        <v>1</v>
      </c>
      <c r="AQ550" s="471">
        <v>0</v>
      </c>
      <c r="AR550" s="471">
        <v>0</v>
      </c>
      <c r="AS550" s="471">
        <v>0</v>
      </c>
      <c r="AT550" s="471">
        <v>0</v>
      </c>
      <c r="AU550" s="471">
        <v>1</v>
      </c>
      <c r="AV550" s="496">
        <v>3</v>
      </c>
      <c r="AW550" s="471">
        <v>4</v>
      </c>
      <c r="AX550" s="471">
        <v>3</v>
      </c>
      <c r="AY550" s="471">
        <v>13</v>
      </c>
      <c r="AZ550" s="471">
        <v>7</v>
      </c>
      <c r="BA550" s="471">
        <v>3</v>
      </c>
      <c r="BB550" s="471">
        <v>3</v>
      </c>
      <c r="BC550" s="471">
        <v>2</v>
      </c>
      <c r="BD550" s="471">
        <v>0</v>
      </c>
      <c r="BE550" s="496">
        <v>35</v>
      </c>
      <c r="BF550" s="471">
        <v>1</v>
      </c>
      <c r="BG550" s="471">
        <v>3</v>
      </c>
      <c r="BH550" s="471">
        <v>10</v>
      </c>
      <c r="BI550" s="471">
        <v>5</v>
      </c>
      <c r="BJ550" s="471">
        <v>1</v>
      </c>
      <c r="BK550" s="471">
        <v>2</v>
      </c>
      <c r="BL550" s="471">
        <v>1</v>
      </c>
      <c r="BM550" s="471">
        <v>0</v>
      </c>
      <c r="BN550" s="496">
        <v>23</v>
      </c>
      <c r="BO550" s="471">
        <v>5</v>
      </c>
      <c r="BP550" s="471">
        <v>3</v>
      </c>
      <c r="BQ550" s="471">
        <v>14</v>
      </c>
      <c r="BR550" s="471">
        <v>7</v>
      </c>
      <c r="BS550" s="471">
        <v>3</v>
      </c>
      <c r="BT550" s="471">
        <v>3</v>
      </c>
      <c r="BU550" s="471">
        <v>2</v>
      </c>
      <c r="BV550" s="471">
        <v>1</v>
      </c>
      <c r="BW550" s="496">
        <v>38</v>
      </c>
      <c r="BX550" s="471">
        <v>2</v>
      </c>
      <c r="BY550" s="471">
        <v>3</v>
      </c>
      <c r="BZ550" s="471">
        <v>11</v>
      </c>
      <c r="CA550" s="471">
        <v>5</v>
      </c>
      <c r="CB550" s="471">
        <v>1</v>
      </c>
      <c r="CC550" s="471">
        <v>2</v>
      </c>
      <c r="CD550" s="471">
        <v>1</v>
      </c>
      <c r="CE550" s="471">
        <v>1</v>
      </c>
      <c r="CF550" s="496">
        <v>26</v>
      </c>
      <c r="CG550" s="33"/>
      <c r="CH550" s="33"/>
      <c r="CI550" s="33"/>
      <c r="CJ550" s="110"/>
      <c r="CK550" s="110"/>
      <c r="CL550" s="110"/>
      <c r="CM550" s="110"/>
      <c r="CN550" s="110"/>
      <c r="CO550" s="67"/>
      <c r="CP550" s="67"/>
      <c r="CQ550" s="67"/>
      <c r="CR550" s="67"/>
      <c r="CS550" s="67"/>
      <c r="CT550" s="67"/>
      <c r="CU550" s="67"/>
      <c r="CV550" s="67"/>
      <c r="CW550" s="67"/>
      <c r="CX550" s="67"/>
      <c r="CY550" s="67"/>
      <c r="CZ550" s="67"/>
      <c r="DA550" s="67"/>
      <c r="DB550" s="67"/>
      <c r="DC550" s="67"/>
      <c r="DD550" s="67"/>
      <c r="DE550" s="67"/>
      <c r="DF550" s="67"/>
      <c r="DG550" s="67"/>
      <c r="DH550" s="67"/>
      <c r="DI550" s="67"/>
      <c r="DJ550" s="67"/>
      <c r="DK550" s="67"/>
      <c r="DL550" s="67"/>
      <c r="DM550" s="67"/>
      <c r="DN550" s="67"/>
      <c r="DO550" s="67"/>
      <c r="DP550" s="67"/>
      <c r="DQ550" s="67"/>
      <c r="DR550" s="67"/>
      <c r="DS550" s="67"/>
      <c r="DT550" s="67"/>
      <c r="DU550" s="67"/>
      <c r="DV550" s="67"/>
      <c r="DW550" s="67"/>
      <c r="DX550" s="67"/>
      <c r="DY550" s="67"/>
      <c r="DZ550" s="67"/>
      <c r="EA550" s="67"/>
      <c r="EB550" s="67"/>
      <c r="EC550" s="67"/>
      <c r="ED550" s="67"/>
      <c r="EE550" s="67"/>
      <c r="EF550" s="67"/>
      <c r="EG550" s="67"/>
      <c r="EH550" s="67"/>
      <c r="EI550" s="67"/>
      <c r="EJ550" s="67"/>
      <c r="EK550" s="67"/>
      <c r="EL550" s="67"/>
      <c r="EM550" s="67"/>
      <c r="EN550" s="67"/>
      <c r="EO550" s="67"/>
      <c r="EP550" s="67"/>
      <c r="EQ550" s="67"/>
      <c r="ER550" s="67"/>
      <c r="ES550" s="67"/>
      <c r="ET550" s="67"/>
      <c r="EU550" s="67"/>
      <c r="EV550" s="67"/>
      <c r="EW550" s="67"/>
      <c r="EX550" s="67"/>
      <c r="EY550" s="67"/>
      <c r="EZ550" s="67"/>
      <c r="FA550" s="67"/>
      <c r="FB550" s="67"/>
      <c r="FC550" s="67"/>
      <c r="FD550" s="67"/>
      <c r="FE550" s="67"/>
      <c r="FF550" s="67"/>
      <c r="FG550" s="67"/>
      <c r="FH550" s="67"/>
      <c r="FI550" s="67"/>
      <c r="FJ550" s="67"/>
      <c r="FK550" s="67"/>
      <c r="FL550" s="67"/>
      <c r="FM550" s="67"/>
      <c r="FN550" s="67"/>
      <c r="FO550" s="67"/>
      <c r="FP550" s="67"/>
      <c r="FQ550" s="67"/>
      <c r="FR550" s="67"/>
      <c r="FS550" s="67"/>
      <c r="FT550" s="67"/>
      <c r="FU550" s="67"/>
      <c r="FV550" s="67"/>
      <c r="FW550" s="67"/>
      <c r="FX550" s="67"/>
      <c r="FY550" s="110"/>
      <c r="FZ550" s="110"/>
      <c r="GA550" s="110"/>
      <c r="GB550" s="110"/>
      <c r="GC550" s="110"/>
      <c r="GD550" s="110"/>
      <c r="GE550" s="110"/>
      <c r="GF550" s="110"/>
      <c r="GG550" s="110"/>
      <c r="GH550" s="110"/>
      <c r="GI550" s="110"/>
      <c r="GJ550" s="110"/>
      <c r="GK550" s="110"/>
      <c r="GL550" s="110"/>
      <c r="GM550" s="110"/>
      <c r="GN550" s="110"/>
      <c r="GO550" s="110"/>
      <c r="GP550" s="110"/>
      <c r="GQ550" s="110"/>
      <c r="GR550" s="110"/>
      <c r="GS550" s="110"/>
      <c r="GT550" s="110"/>
      <c r="GU550" s="110"/>
      <c r="GV550" s="110"/>
      <c r="GW550" s="110"/>
      <c r="GX550" s="110"/>
      <c r="GY550" s="110"/>
      <c r="GZ550" s="110"/>
      <c r="HA550" s="110"/>
      <c r="HB550" s="110"/>
      <c r="HC550" s="110"/>
      <c r="HD550" s="110"/>
      <c r="HE550" s="110"/>
      <c r="HF550" s="110"/>
      <c r="HG550" s="110"/>
      <c r="HH550" s="110"/>
      <c r="HI550" s="110"/>
      <c r="HJ550" s="110"/>
      <c r="HK550" s="242"/>
      <c r="HL550" s="242"/>
      <c r="HM550" s="242"/>
      <c r="HN550" s="242"/>
      <c r="HO550" s="242"/>
      <c r="HP550" s="242"/>
      <c r="HQ550" s="242"/>
    </row>
    <row r="551" spans="1:225" x14ac:dyDescent="0.2">
      <c r="A551" s="241" t="s">
        <v>466</v>
      </c>
      <c r="B551" s="476" t="s">
        <v>1056</v>
      </c>
      <c r="C551" s="326" t="s">
        <v>794</v>
      </c>
      <c r="D551" s="279" t="s">
        <v>467</v>
      </c>
      <c r="E551" s="228"/>
      <c r="F551" s="471">
        <v>218</v>
      </c>
      <c r="G551" s="495"/>
      <c r="H551" s="471">
        <v>15</v>
      </c>
      <c r="I551" s="471">
        <v>236</v>
      </c>
      <c r="J551" s="471">
        <v>1456</v>
      </c>
      <c r="K551" s="471">
        <v>23</v>
      </c>
      <c r="L551" s="471">
        <v>9</v>
      </c>
      <c r="M551" s="471">
        <v>13</v>
      </c>
      <c r="N551" s="471">
        <v>3</v>
      </c>
      <c r="O551" s="471">
        <v>1</v>
      </c>
      <c r="P551" s="471">
        <v>11</v>
      </c>
      <c r="Q551" s="471">
        <v>6770</v>
      </c>
      <c r="R551" s="471">
        <v>5560</v>
      </c>
      <c r="S551" s="471">
        <v>3</v>
      </c>
      <c r="T551" s="471">
        <v>0</v>
      </c>
      <c r="U551" s="471">
        <v>4</v>
      </c>
      <c r="V551" s="471">
        <v>0</v>
      </c>
      <c r="W551" s="471">
        <v>60</v>
      </c>
      <c r="X551" s="471">
        <v>20</v>
      </c>
      <c r="Y551" s="471">
        <v>1428</v>
      </c>
      <c r="Z551" s="471">
        <v>0</v>
      </c>
      <c r="AA551" s="471">
        <v>49</v>
      </c>
      <c r="AB551" s="496">
        <v>15879</v>
      </c>
      <c r="AC551" s="488">
        <v>2</v>
      </c>
      <c r="AD551" s="488">
        <v>2</v>
      </c>
      <c r="AE551" s="471">
        <v>4972</v>
      </c>
      <c r="AF551" s="471">
        <v>137</v>
      </c>
      <c r="AG551" s="471">
        <v>787</v>
      </c>
      <c r="AH551" s="471">
        <v>694</v>
      </c>
      <c r="AI551" s="471">
        <v>164</v>
      </c>
      <c r="AJ551" s="471">
        <v>7</v>
      </c>
      <c r="AK551" s="471">
        <v>5</v>
      </c>
      <c r="AL551" s="471">
        <v>5</v>
      </c>
      <c r="AM551" s="496">
        <v>6771</v>
      </c>
      <c r="AN551" s="471">
        <v>4971</v>
      </c>
      <c r="AO551" s="471">
        <v>137</v>
      </c>
      <c r="AP551" s="471">
        <v>787</v>
      </c>
      <c r="AQ551" s="471">
        <v>694</v>
      </c>
      <c r="AR551" s="471">
        <v>164</v>
      </c>
      <c r="AS551" s="471">
        <v>7</v>
      </c>
      <c r="AT551" s="471">
        <v>5</v>
      </c>
      <c r="AU551" s="471">
        <v>5</v>
      </c>
      <c r="AV551" s="496">
        <v>6770</v>
      </c>
      <c r="AW551" s="471">
        <v>3669</v>
      </c>
      <c r="AX551" s="471">
        <v>1611</v>
      </c>
      <c r="AY551" s="471">
        <v>1605</v>
      </c>
      <c r="AZ551" s="471">
        <v>434</v>
      </c>
      <c r="BA551" s="471">
        <v>67</v>
      </c>
      <c r="BB551" s="471">
        <v>14</v>
      </c>
      <c r="BC551" s="471">
        <v>3</v>
      </c>
      <c r="BD551" s="471">
        <v>0</v>
      </c>
      <c r="BE551" s="496">
        <v>7403</v>
      </c>
      <c r="BF551" s="471">
        <v>2635</v>
      </c>
      <c r="BG551" s="471">
        <v>1152</v>
      </c>
      <c r="BH551" s="471">
        <v>1345</v>
      </c>
      <c r="BI551" s="471">
        <v>367</v>
      </c>
      <c r="BJ551" s="471">
        <v>46</v>
      </c>
      <c r="BK551" s="471">
        <v>13</v>
      </c>
      <c r="BL551" s="471">
        <v>2</v>
      </c>
      <c r="BM551" s="471">
        <v>0</v>
      </c>
      <c r="BN551" s="496">
        <v>5560</v>
      </c>
      <c r="BO551" s="471">
        <v>8641</v>
      </c>
      <c r="BP551" s="471">
        <v>1748</v>
      </c>
      <c r="BQ551" s="471">
        <v>2392</v>
      </c>
      <c r="BR551" s="471">
        <v>1128</v>
      </c>
      <c r="BS551" s="471">
        <v>231</v>
      </c>
      <c r="BT551" s="471">
        <v>21</v>
      </c>
      <c r="BU551" s="471">
        <v>8</v>
      </c>
      <c r="BV551" s="471">
        <v>5</v>
      </c>
      <c r="BW551" s="496">
        <v>14174</v>
      </c>
      <c r="BX551" s="471">
        <v>7606</v>
      </c>
      <c r="BY551" s="471">
        <v>1289</v>
      </c>
      <c r="BZ551" s="471">
        <v>2132</v>
      </c>
      <c r="CA551" s="471">
        <v>1061</v>
      </c>
      <c r="CB551" s="471">
        <v>210</v>
      </c>
      <c r="CC551" s="471">
        <v>20</v>
      </c>
      <c r="CD551" s="471">
        <v>7</v>
      </c>
      <c r="CE551" s="471">
        <v>5</v>
      </c>
      <c r="CF551" s="496">
        <v>12330</v>
      </c>
      <c r="CG551" s="33"/>
      <c r="CH551" s="33"/>
      <c r="CI551" s="33"/>
      <c r="CJ551" s="110"/>
      <c r="CK551" s="110"/>
      <c r="CL551" s="110"/>
      <c r="CM551" s="110"/>
      <c r="CN551" s="110"/>
      <c r="CO551" s="67"/>
      <c r="CP551" s="67"/>
      <c r="CQ551" s="67"/>
      <c r="CR551" s="67"/>
      <c r="CS551" s="67"/>
      <c r="CT551" s="67"/>
      <c r="CU551" s="67"/>
      <c r="CV551" s="67"/>
      <c r="CW551" s="67"/>
      <c r="CX551" s="67"/>
      <c r="CY551" s="67"/>
      <c r="CZ551" s="67"/>
      <c r="DA551" s="67"/>
      <c r="DB551" s="67"/>
      <c r="DC551" s="67"/>
      <c r="DD551" s="67"/>
      <c r="DE551" s="67"/>
      <c r="DF551" s="67"/>
      <c r="DG551" s="67"/>
      <c r="DH551" s="67"/>
      <c r="DI551" s="67"/>
      <c r="DJ551" s="67"/>
      <c r="DK551" s="67"/>
      <c r="DL551" s="67"/>
      <c r="DM551" s="67"/>
      <c r="DN551" s="67"/>
      <c r="DO551" s="67"/>
      <c r="DP551" s="67"/>
      <c r="DQ551" s="67"/>
      <c r="DR551" s="67"/>
      <c r="DS551" s="67"/>
      <c r="DT551" s="67"/>
      <c r="DU551" s="67"/>
      <c r="DV551" s="67"/>
      <c r="DW551" s="67"/>
      <c r="DX551" s="67"/>
      <c r="DY551" s="67"/>
      <c r="DZ551" s="67"/>
      <c r="EA551" s="67"/>
      <c r="EB551" s="67"/>
      <c r="EC551" s="67"/>
      <c r="ED551" s="67"/>
      <c r="EE551" s="67"/>
      <c r="EF551" s="67"/>
      <c r="EG551" s="67"/>
      <c r="EH551" s="67"/>
      <c r="EI551" s="67"/>
      <c r="EJ551" s="67"/>
      <c r="EK551" s="67"/>
      <c r="EL551" s="67"/>
      <c r="EM551" s="67"/>
      <c r="EN551" s="67"/>
      <c r="EO551" s="67"/>
      <c r="EP551" s="67"/>
      <c r="EQ551" s="67"/>
      <c r="ER551" s="67"/>
      <c r="ES551" s="67"/>
      <c r="ET551" s="67"/>
      <c r="EU551" s="67"/>
      <c r="EV551" s="67"/>
      <c r="EW551" s="67"/>
      <c r="EX551" s="67"/>
      <c r="EY551" s="67"/>
      <c r="EZ551" s="67"/>
      <c r="FA551" s="67"/>
      <c r="FB551" s="67"/>
      <c r="FC551" s="67"/>
      <c r="FD551" s="67"/>
      <c r="FE551" s="67"/>
      <c r="FF551" s="67"/>
      <c r="FG551" s="67"/>
      <c r="FH551" s="67"/>
      <c r="FI551" s="67"/>
      <c r="FJ551" s="67"/>
      <c r="FK551" s="67"/>
      <c r="FL551" s="67"/>
      <c r="FM551" s="67"/>
      <c r="FN551" s="67"/>
      <c r="FO551" s="67"/>
      <c r="FP551" s="67"/>
      <c r="FQ551" s="67"/>
      <c r="FR551" s="67"/>
      <c r="FS551" s="67"/>
      <c r="FT551" s="67"/>
      <c r="FU551" s="67"/>
      <c r="FV551" s="67"/>
      <c r="FW551" s="67"/>
      <c r="FX551" s="67"/>
      <c r="FY551" s="110"/>
      <c r="FZ551" s="110"/>
      <c r="GA551" s="110"/>
      <c r="GB551" s="110"/>
      <c r="GC551" s="110"/>
      <c r="GD551" s="110"/>
      <c r="GE551" s="110"/>
      <c r="GF551" s="110"/>
      <c r="GG551" s="110"/>
      <c r="GH551" s="110"/>
      <c r="GI551" s="110"/>
      <c r="GJ551" s="110"/>
      <c r="GK551" s="110"/>
      <c r="GL551" s="110"/>
      <c r="GM551" s="110"/>
      <c r="GN551" s="110"/>
      <c r="GO551" s="110"/>
      <c r="GP551" s="110"/>
      <c r="GQ551" s="110"/>
      <c r="GR551" s="110"/>
      <c r="GS551" s="110"/>
      <c r="GT551" s="110"/>
      <c r="GU551" s="110"/>
      <c r="GV551" s="110"/>
      <c r="GW551" s="110"/>
      <c r="GX551" s="110"/>
      <c r="GY551" s="110"/>
      <c r="GZ551" s="110"/>
      <c r="HA551" s="110"/>
      <c r="HB551" s="110"/>
      <c r="HC551" s="110"/>
      <c r="HD551" s="110"/>
      <c r="HE551" s="110"/>
      <c r="HF551" s="110"/>
      <c r="HG551" s="110"/>
      <c r="HH551" s="110"/>
      <c r="HI551" s="110"/>
      <c r="HJ551" s="110"/>
      <c r="HK551" s="242"/>
      <c r="HL551" s="242"/>
      <c r="HM551" s="242"/>
      <c r="HN551" s="242"/>
      <c r="HO551" s="242"/>
      <c r="HP551" s="242"/>
      <c r="HQ551" s="242"/>
    </row>
    <row r="552" spans="1:225" x14ac:dyDescent="0.2">
      <c r="A552" s="241" t="s">
        <v>468</v>
      </c>
      <c r="B552" s="476" t="s">
        <v>1057</v>
      </c>
      <c r="C552" s="326" t="s">
        <v>807</v>
      </c>
      <c r="D552" s="279" t="s">
        <v>1058</v>
      </c>
      <c r="E552" s="228"/>
      <c r="F552" s="471">
        <v>198</v>
      </c>
      <c r="G552" s="495"/>
      <c r="H552" s="471">
        <v>7</v>
      </c>
      <c r="I552" s="471">
        <v>273</v>
      </c>
      <c r="J552" s="471">
        <v>661</v>
      </c>
      <c r="K552" s="471">
        <v>23</v>
      </c>
      <c r="L552" s="471">
        <v>7</v>
      </c>
      <c r="M552" s="471">
        <v>38</v>
      </c>
      <c r="N552" s="471">
        <v>10</v>
      </c>
      <c r="O552" s="471">
        <v>0</v>
      </c>
      <c r="P552" s="471">
        <v>5</v>
      </c>
      <c r="Q552" s="471">
        <v>57</v>
      </c>
      <c r="R552" s="471">
        <v>158</v>
      </c>
      <c r="S552" s="471">
        <v>718</v>
      </c>
      <c r="T552" s="471">
        <v>0</v>
      </c>
      <c r="U552" s="471">
        <v>1</v>
      </c>
      <c r="V552" s="471">
        <v>43</v>
      </c>
      <c r="W552" s="471">
        <v>94</v>
      </c>
      <c r="X552" s="471">
        <v>109</v>
      </c>
      <c r="Y552" s="471">
        <v>455</v>
      </c>
      <c r="Z552" s="471">
        <v>0</v>
      </c>
      <c r="AA552" s="471">
        <v>130</v>
      </c>
      <c r="AB552" s="496">
        <v>2987</v>
      </c>
      <c r="AC552" s="488">
        <v>1</v>
      </c>
      <c r="AD552" s="488">
        <v>1</v>
      </c>
      <c r="AE552" s="471">
        <v>32</v>
      </c>
      <c r="AF552" s="471">
        <v>1</v>
      </c>
      <c r="AG552" s="471">
        <v>17</v>
      </c>
      <c r="AH552" s="471">
        <v>2</v>
      </c>
      <c r="AI552" s="471">
        <v>0</v>
      </c>
      <c r="AJ552" s="471">
        <v>0</v>
      </c>
      <c r="AK552" s="471">
        <v>0</v>
      </c>
      <c r="AL552" s="471">
        <v>5</v>
      </c>
      <c r="AM552" s="496">
        <v>57</v>
      </c>
      <c r="AN552" s="471">
        <v>32</v>
      </c>
      <c r="AO552" s="471">
        <v>1</v>
      </c>
      <c r="AP552" s="471">
        <v>17</v>
      </c>
      <c r="AQ552" s="471">
        <v>2</v>
      </c>
      <c r="AR552" s="471">
        <v>0</v>
      </c>
      <c r="AS552" s="471">
        <v>0</v>
      </c>
      <c r="AT552" s="471">
        <v>0</v>
      </c>
      <c r="AU552" s="471">
        <v>5</v>
      </c>
      <c r="AV552" s="496">
        <v>57</v>
      </c>
      <c r="AW552" s="471">
        <v>83</v>
      </c>
      <c r="AX552" s="471">
        <v>87</v>
      </c>
      <c r="AY552" s="471">
        <v>31</v>
      </c>
      <c r="AZ552" s="471">
        <v>17</v>
      </c>
      <c r="BA552" s="471">
        <v>7</v>
      </c>
      <c r="BB552" s="471">
        <v>5</v>
      </c>
      <c r="BC552" s="471">
        <v>3</v>
      </c>
      <c r="BD552" s="471">
        <v>1</v>
      </c>
      <c r="BE552" s="496">
        <v>234</v>
      </c>
      <c r="BF552" s="471">
        <v>47</v>
      </c>
      <c r="BG552" s="471">
        <v>66</v>
      </c>
      <c r="BH552" s="471">
        <v>23</v>
      </c>
      <c r="BI552" s="471">
        <v>9</v>
      </c>
      <c r="BJ552" s="471">
        <v>5</v>
      </c>
      <c r="BK552" s="471">
        <v>4</v>
      </c>
      <c r="BL552" s="471">
        <v>3</v>
      </c>
      <c r="BM552" s="471">
        <v>1</v>
      </c>
      <c r="BN552" s="496">
        <v>158</v>
      </c>
      <c r="BO552" s="471">
        <v>115</v>
      </c>
      <c r="BP552" s="471">
        <v>88</v>
      </c>
      <c r="BQ552" s="471">
        <v>48</v>
      </c>
      <c r="BR552" s="471">
        <v>19</v>
      </c>
      <c r="BS552" s="471">
        <v>7</v>
      </c>
      <c r="BT552" s="471">
        <v>5</v>
      </c>
      <c r="BU552" s="471">
        <v>3</v>
      </c>
      <c r="BV552" s="471">
        <v>6</v>
      </c>
      <c r="BW552" s="496">
        <v>291</v>
      </c>
      <c r="BX552" s="471">
        <v>79</v>
      </c>
      <c r="BY552" s="471">
        <v>67</v>
      </c>
      <c r="BZ552" s="471">
        <v>40</v>
      </c>
      <c r="CA552" s="471">
        <v>11</v>
      </c>
      <c r="CB552" s="471">
        <v>5</v>
      </c>
      <c r="CC552" s="471">
        <v>4</v>
      </c>
      <c r="CD552" s="471">
        <v>3</v>
      </c>
      <c r="CE552" s="471">
        <v>6</v>
      </c>
      <c r="CF552" s="496">
        <v>215</v>
      </c>
      <c r="CG552" s="33"/>
      <c r="CH552" s="33"/>
      <c r="CI552" s="33"/>
      <c r="CJ552" s="110"/>
      <c r="CK552" s="110"/>
      <c r="CL552" s="110"/>
      <c r="CM552" s="110"/>
      <c r="CN552" s="110"/>
      <c r="CO552" s="67"/>
      <c r="CP552" s="67"/>
      <c r="CQ552" s="67"/>
      <c r="CR552" s="67"/>
      <c r="CS552" s="67"/>
      <c r="CT552" s="67"/>
      <c r="CU552" s="67"/>
      <c r="CV552" s="67"/>
      <c r="CW552" s="67"/>
      <c r="CX552" s="67"/>
      <c r="CY552" s="67"/>
      <c r="CZ552" s="67"/>
      <c r="DA552" s="67"/>
      <c r="DB552" s="67"/>
      <c r="DC552" s="67"/>
      <c r="DD552" s="67"/>
      <c r="DE552" s="67"/>
      <c r="DF552" s="67"/>
      <c r="DG552" s="67"/>
      <c r="DH552" s="67"/>
      <c r="DI552" s="67"/>
      <c r="DJ552" s="67"/>
      <c r="DK552" s="67"/>
      <c r="DL552" s="67"/>
      <c r="DM552" s="67"/>
      <c r="DN552" s="67"/>
      <c r="DO552" s="67"/>
      <c r="DP552" s="67"/>
      <c r="DQ552" s="67"/>
      <c r="DR552" s="67"/>
      <c r="DS552" s="67"/>
      <c r="DT552" s="67"/>
      <c r="DU552" s="67"/>
      <c r="DV552" s="67"/>
      <c r="DW552" s="67"/>
      <c r="DX552" s="67"/>
      <c r="DY552" s="67"/>
      <c r="DZ552" s="67"/>
      <c r="EA552" s="67"/>
      <c r="EB552" s="67"/>
      <c r="EC552" s="67"/>
      <c r="ED552" s="67"/>
      <c r="EE552" s="67"/>
      <c r="EF552" s="67"/>
      <c r="EG552" s="67"/>
      <c r="EH552" s="67"/>
      <c r="EI552" s="67"/>
      <c r="EJ552" s="67"/>
      <c r="EK552" s="67"/>
      <c r="EL552" s="67"/>
      <c r="EM552" s="67"/>
      <c r="EN552" s="67"/>
      <c r="EO552" s="67"/>
      <c r="EP552" s="67"/>
      <c r="EQ552" s="67"/>
      <c r="ER552" s="67"/>
      <c r="ES552" s="67"/>
      <c r="ET552" s="67"/>
      <c r="EU552" s="67"/>
      <c r="EV552" s="67"/>
      <c r="EW552" s="67"/>
      <c r="EX552" s="67"/>
      <c r="EY552" s="67"/>
      <c r="EZ552" s="67"/>
      <c r="FA552" s="67"/>
      <c r="FB552" s="67"/>
      <c r="FC552" s="67"/>
      <c r="FD552" s="67"/>
      <c r="FE552" s="67"/>
      <c r="FF552" s="67"/>
      <c r="FG552" s="67"/>
      <c r="FH552" s="67"/>
      <c r="FI552" s="67"/>
      <c r="FJ552" s="67"/>
      <c r="FK552" s="67"/>
      <c r="FL552" s="67"/>
      <c r="FM552" s="67"/>
      <c r="FN552" s="67"/>
      <c r="FO552" s="67"/>
      <c r="FP552" s="67"/>
      <c r="FQ552" s="67"/>
      <c r="FR552" s="67"/>
      <c r="FS552" s="67"/>
      <c r="FT552" s="67"/>
      <c r="FU552" s="67"/>
      <c r="FV552" s="67"/>
      <c r="FW552" s="67"/>
      <c r="FX552" s="67"/>
      <c r="FY552" s="110"/>
      <c r="FZ552" s="110"/>
      <c r="GA552" s="110"/>
      <c r="GB552" s="110"/>
      <c r="GC552" s="110"/>
      <c r="GD552" s="110"/>
      <c r="GE552" s="110"/>
      <c r="GF552" s="110"/>
      <c r="GG552" s="110"/>
      <c r="GH552" s="110"/>
      <c r="GI552" s="110"/>
      <c r="GJ552" s="110"/>
      <c r="GK552" s="110"/>
      <c r="GL552" s="110"/>
      <c r="GM552" s="110"/>
      <c r="GN552" s="110"/>
      <c r="GO552" s="110"/>
      <c r="GP552" s="110"/>
      <c r="GQ552" s="110"/>
      <c r="GR552" s="110"/>
      <c r="GS552" s="110"/>
      <c r="GT552" s="110"/>
      <c r="GU552" s="110"/>
      <c r="GV552" s="110"/>
      <c r="GW552" s="110"/>
      <c r="GX552" s="110"/>
      <c r="GY552" s="110"/>
      <c r="GZ552" s="110"/>
      <c r="HA552" s="110"/>
      <c r="HB552" s="110"/>
      <c r="HC552" s="110"/>
      <c r="HD552" s="110"/>
      <c r="HE552" s="110"/>
      <c r="HF552" s="110"/>
      <c r="HG552" s="110"/>
      <c r="HH552" s="110"/>
      <c r="HI552" s="110"/>
      <c r="HJ552" s="110"/>
      <c r="HK552" s="242"/>
      <c r="HL552" s="242"/>
      <c r="HM552" s="242"/>
      <c r="HN552" s="242"/>
      <c r="HO552" s="242"/>
      <c r="HP552" s="242"/>
      <c r="HQ552" s="242"/>
    </row>
    <row r="553" spans="1:225" x14ac:dyDescent="0.2">
      <c r="A553" s="241" t="s">
        <v>469</v>
      </c>
      <c r="B553" s="476" t="s">
        <v>1059</v>
      </c>
      <c r="C553" s="326" t="s">
        <v>782</v>
      </c>
      <c r="D553" s="279" t="s">
        <v>1060</v>
      </c>
      <c r="E553" s="228"/>
      <c r="F553" s="471">
        <v>21</v>
      </c>
      <c r="G553" s="495"/>
      <c r="H553" s="471">
        <v>4</v>
      </c>
      <c r="I553" s="471">
        <v>32</v>
      </c>
      <c r="J553" s="471">
        <v>182</v>
      </c>
      <c r="K553" s="471">
        <v>21</v>
      </c>
      <c r="L553" s="471">
        <v>1</v>
      </c>
      <c r="M553" s="471">
        <v>7</v>
      </c>
      <c r="N553" s="471">
        <v>2</v>
      </c>
      <c r="O553" s="471">
        <v>0</v>
      </c>
      <c r="P553" s="471">
        <v>2</v>
      </c>
      <c r="Q553" s="471">
        <v>0</v>
      </c>
      <c r="R553" s="471">
        <v>182</v>
      </c>
      <c r="S553" s="471">
        <v>0</v>
      </c>
      <c r="T553" s="471">
        <v>0</v>
      </c>
      <c r="U553" s="471">
        <v>0</v>
      </c>
      <c r="V553" s="471">
        <v>6</v>
      </c>
      <c r="W553" s="471">
        <v>1</v>
      </c>
      <c r="X553" s="471">
        <v>10</v>
      </c>
      <c r="Y553" s="471">
        <v>265</v>
      </c>
      <c r="Z553" s="471">
        <v>3</v>
      </c>
      <c r="AA553" s="471">
        <v>6</v>
      </c>
      <c r="AB553" s="496">
        <v>745</v>
      </c>
      <c r="AC553" s="488">
        <v>1</v>
      </c>
      <c r="AD553" s="488">
        <v>1</v>
      </c>
      <c r="AE553" s="471">
        <v>0</v>
      </c>
      <c r="AF553" s="471">
        <v>0</v>
      </c>
      <c r="AG553" s="471">
        <v>0</v>
      </c>
      <c r="AH553" s="471">
        <v>0</v>
      </c>
      <c r="AI553" s="471">
        <v>0</v>
      </c>
      <c r="AJ553" s="471">
        <v>0</v>
      </c>
      <c r="AK553" s="471">
        <v>0</v>
      </c>
      <c r="AL553" s="471">
        <v>0</v>
      </c>
      <c r="AM553" s="496">
        <v>0</v>
      </c>
      <c r="AN553" s="471">
        <v>0</v>
      </c>
      <c r="AO553" s="471">
        <v>0</v>
      </c>
      <c r="AP553" s="471">
        <v>0</v>
      </c>
      <c r="AQ553" s="471">
        <v>0</v>
      </c>
      <c r="AR553" s="471">
        <v>0</v>
      </c>
      <c r="AS553" s="471">
        <v>0</v>
      </c>
      <c r="AT553" s="471">
        <v>0</v>
      </c>
      <c r="AU553" s="471">
        <v>0</v>
      </c>
      <c r="AV553" s="496">
        <v>0</v>
      </c>
      <c r="AW553" s="471">
        <v>10</v>
      </c>
      <c r="AX553" s="471">
        <v>47</v>
      </c>
      <c r="AY553" s="471">
        <v>106</v>
      </c>
      <c r="AZ553" s="471">
        <v>26</v>
      </c>
      <c r="BA553" s="471">
        <v>4</v>
      </c>
      <c r="BB553" s="471">
        <v>0</v>
      </c>
      <c r="BC553" s="471">
        <v>0</v>
      </c>
      <c r="BD553" s="471">
        <v>0</v>
      </c>
      <c r="BE553" s="496">
        <v>193</v>
      </c>
      <c r="BF553" s="471">
        <v>8</v>
      </c>
      <c r="BG553" s="471">
        <v>48</v>
      </c>
      <c r="BH553" s="471">
        <v>99</v>
      </c>
      <c r="BI553" s="471">
        <v>24</v>
      </c>
      <c r="BJ553" s="471">
        <v>3</v>
      </c>
      <c r="BK553" s="471">
        <v>0</v>
      </c>
      <c r="BL553" s="471">
        <v>0</v>
      </c>
      <c r="BM553" s="471">
        <v>0</v>
      </c>
      <c r="BN553" s="496">
        <v>182</v>
      </c>
      <c r="BO553" s="471">
        <v>10</v>
      </c>
      <c r="BP553" s="471">
        <v>47</v>
      </c>
      <c r="BQ553" s="471">
        <v>106</v>
      </c>
      <c r="BR553" s="471">
        <v>26</v>
      </c>
      <c r="BS553" s="471">
        <v>4</v>
      </c>
      <c r="BT553" s="471">
        <v>0</v>
      </c>
      <c r="BU553" s="471">
        <v>0</v>
      </c>
      <c r="BV553" s="471">
        <v>0</v>
      </c>
      <c r="BW553" s="496">
        <v>193</v>
      </c>
      <c r="BX553" s="471">
        <v>8</v>
      </c>
      <c r="BY553" s="471">
        <v>48</v>
      </c>
      <c r="BZ553" s="471">
        <v>99</v>
      </c>
      <c r="CA553" s="471">
        <v>24</v>
      </c>
      <c r="CB553" s="471">
        <v>3</v>
      </c>
      <c r="CC553" s="471">
        <v>0</v>
      </c>
      <c r="CD553" s="471">
        <v>0</v>
      </c>
      <c r="CE553" s="471">
        <v>0</v>
      </c>
      <c r="CF553" s="496">
        <v>182</v>
      </c>
      <c r="CG553" s="33"/>
      <c r="CH553" s="33"/>
      <c r="CI553" s="33"/>
      <c r="CJ553" s="110"/>
      <c r="CK553" s="110"/>
      <c r="CL553" s="110"/>
      <c r="CM553" s="110"/>
      <c r="CN553" s="110"/>
      <c r="CO553" s="67"/>
      <c r="CP553" s="67"/>
      <c r="CQ553" s="67"/>
      <c r="CR553" s="67"/>
      <c r="CS553" s="67"/>
      <c r="CT553" s="67"/>
      <c r="CU553" s="67"/>
      <c r="CV553" s="67"/>
      <c r="CW553" s="67"/>
      <c r="CX553" s="67"/>
      <c r="CY553" s="67"/>
      <c r="CZ553" s="67"/>
      <c r="DA553" s="67"/>
      <c r="DB553" s="67"/>
      <c r="DC553" s="67"/>
      <c r="DD553" s="67"/>
      <c r="DE553" s="67"/>
      <c r="DF553" s="67"/>
      <c r="DG553" s="67"/>
      <c r="DH553" s="67"/>
      <c r="DI553" s="67"/>
      <c r="DJ553" s="67"/>
      <c r="DK553" s="67"/>
      <c r="DL553" s="67"/>
      <c r="DM553" s="67"/>
      <c r="DN553" s="67"/>
      <c r="DO553" s="67"/>
      <c r="DP553" s="67"/>
      <c r="DQ553" s="67"/>
      <c r="DR553" s="67"/>
      <c r="DS553" s="67"/>
      <c r="DT553" s="67"/>
      <c r="DU553" s="67"/>
      <c r="DV553" s="67"/>
      <c r="DW553" s="67"/>
      <c r="DX553" s="67"/>
      <c r="DY553" s="67"/>
      <c r="DZ553" s="67"/>
      <c r="EA553" s="67"/>
      <c r="EB553" s="67"/>
      <c r="EC553" s="67"/>
      <c r="ED553" s="67"/>
      <c r="EE553" s="67"/>
      <c r="EF553" s="67"/>
      <c r="EG553" s="67"/>
      <c r="EH553" s="67"/>
      <c r="EI553" s="67"/>
      <c r="EJ553" s="67"/>
      <c r="EK553" s="67"/>
      <c r="EL553" s="67"/>
      <c r="EM553" s="67"/>
      <c r="EN553" s="67"/>
      <c r="EO553" s="67"/>
      <c r="EP553" s="67"/>
      <c r="EQ553" s="67"/>
      <c r="ER553" s="67"/>
      <c r="ES553" s="67"/>
      <c r="ET553" s="67"/>
      <c r="EU553" s="67"/>
      <c r="EV553" s="67"/>
      <c r="EW553" s="67"/>
      <c r="EX553" s="67"/>
      <c r="EY553" s="67"/>
      <c r="EZ553" s="67"/>
      <c r="FA553" s="67"/>
      <c r="FB553" s="67"/>
      <c r="FC553" s="67"/>
      <c r="FD553" s="67"/>
      <c r="FE553" s="67"/>
      <c r="FF553" s="67"/>
      <c r="FG553" s="67"/>
      <c r="FH553" s="67"/>
      <c r="FI553" s="67"/>
      <c r="FJ553" s="67"/>
      <c r="FK553" s="67"/>
      <c r="FL553" s="67"/>
      <c r="FM553" s="67"/>
      <c r="FN553" s="67"/>
      <c r="FO553" s="67"/>
      <c r="FP553" s="67"/>
      <c r="FQ553" s="67"/>
      <c r="FR553" s="67"/>
      <c r="FS553" s="67"/>
      <c r="FT553" s="67"/>
      <c r="FU553" s="67"/>
      <c r="FV553" s="67"/>
      <c r="FW553" s="67"/>
      <c r="FX553" s="67"/>
      <c r="FY553" s="110"/>
      <c r="FZ553" s="110"/>
      <c r="GA553" s="110"/>
      <c r="GB553" s="110"/>
      <c r="GC553" s="110"/>
      <c r="GD553" s="110"/>
      <c r="GE553" s="110"/>
      <c r="GF553" s="110"/>
      <c r="GG553" s="110"/>
      <c r="GH553" s="110"/>
      <c r="GI553" s="110"/>
      <c r="GJ553" s="110"/>
      <c r="GK553" s="110"/>
      <c r="GL553" s="110"/>
      <c r="GM553" s="110"/>
      <c r="GN553" s="110"/>
      <c r="GO553" s="110"/>
      <c r="GP553" s="110"/>
      <c r="GQ553" s="110"/>
      <c r="GR553" s="110"/>
      <c r="GS553" s="110"/>
      <c r="GT553" s="110"/>
      <c r="GU553" s="110"/>
      <c r="GV553" s="110"/>
      <c r="GW553" s="110"/>
      <c r="GX553" s="110"/>
      <c r="GY553" s="110"/>
      <c r="GZ553" s="110"/>
      <c r="HA553" s="110"/>
      <c r="HB553" s="110"/>
      <c r="HC553" s="110"/>
      <c r="HD553" s="110"/>
      <c r="HE553" s="110"/>
      <c r="HF553" s="110"/>
      <c r="HG553" s="110"/>
      <c r="HH553" s="110"/>
      <c r="HI553" s="110"/>
      <c r="HJ553" s="110"/>
      <c r="HK553" s="242"/>
      <c r="HL553" s="242"/>
      <c r="HM553" s="242"/>
      <c r="HN553" s="242"/>
      <c r="HO553" s="242"/>
      <c r="HP553" s="242"/>
      <c r="HQ553" s="242"/>
    </row>
    <row r="554" spans="1:225" x14ac:dyDescent="0.2">
      <c r="A554" s="241" t="s">
        <v>470</v>
      </c>
      <c r="B554" s="476" t="s">
        <v>1061</v>
      </c>
      <c r="C554" s="326" t="s">
        <v>807</v>
      </c>
      <c r="D554" s="279" t="s">
        <v>471</v>
      </c>
      <c r="E554" s="228"/>
      <c r="F554" s="471">
        <v>19</v>
      </c>
      <c r="G554" s="495"/>
      <c r="H554" s="471">
        <v>4</v>
      </c>
      <c r="I554" s="471">
        <v>162</v>
      </c>
      <c r="J554" s="471">
        <v>580</v>
      </c>
      <c r="K554" s="471">
        <v>4</v>
      </c>
      <c r="L554" s="471">
        <v>1</v>
      </c>
      <c r="M554" s="471">
        <v>16</v>
      </c>
      <c r="N554" s="471">
        <v>5</v>
      </c>
      <c r="O554" s="471">
        <v>2</v>
      </c>
      <c r="P554" s="471">
        <v>5</v>
      </c>
      <c r="Q554" s="471">
        <v>0</v>
      </c>
      <c r="R554" s="471">
        <v>109</v>
      </c>
      <c r="S554" s="471">
        <v>0</v>
      </c>
      <c r="T554" s="471">
        <v>3</v>
      </c>
      <c r="U554" s="471">
        <v>0</v>
      </c>
      <c r="V554" s="471">
        <v>2</v>
      </c>
      <c r="W554" s="471">
        <v>6</v>
      </c>
      <c r="X554" s="471">
        <v>30</v>
      </c>
      <c r="Y554" s="471">
        <v>461</v>
      </c>
      <c r="Z554" s="471">
        <v>2</v>
      </c>
      <c r="AA554" s="471">
        <v>23</v>
      </c>
      <c r="AB554" s="496">
        <v>1434</v>
      </c>
      <c r="AC554" s="488">
        <v>1</v>
      </c>
      <c r="AD554" s="488">
        <v>1</v>
      </c>
      <c r="AE554" s="471">
        <v>0</v>
      </c>
      <c r="AF554" s="471">
        <v>0</v>
      </c>
      <c r="AG554" s="471">
        <v>0</v>
      </c>
      <c r="AH554" s="471">
        <v>0</v>
      </c>
      <c r="AI554" s="471">
        <v>0</v>
      </c>
      <c r="AJ554" s="471">
        <v>0</v>
      </c>
      <c r="AK554" s="471">
        <v>0</v>
      </c>
      <c r="AL554" s="471">
        <v>0</v>
      </c>
      <c r="AM554" s="496">
        <v>0</v>
      </c>
      <c r="AN554" s="471">
        <v>0</v>
      </c>
      <c r="AO554" s="471">
        <v>0</v>
      </c>
      <c r="AP554" s="471">
        <v>0</v>
      </c>
      <c r="AQ554" s="471">
        <v>0</v>
      </c>
      <c r="AR554" s="471">
        <v>0</v>
      </c>
      <c r="AS554" s="471">
        <v>0</v>
      </c>
      <c r="AT554" s="471">
        <v>0</v>
      </c>
      <c r="AU554" s="471">
        <v>0</v>
      </c>
      <c r="AV554" s="496">
        <v>0</v>
      </c>
      <c r="AW554" s="471">
        <v>53</v>
      </c>
      <c r="AX554" s="471">
        <v>34</v>
      </c>
      <c r="AY554" s="471">
        <v>34</v>
      </c>
      <c r="AZ554" s="471">
        <v>13</v>
      </c>
      <c r="BA554" s="471">
        <v>10</v>
      </c>
      <c r="BB554" s="471">
        <v>4</v>
      </c>
      <c r="BC554" s="471">
        <v>1</v>
      </c>
      <c r="BD554" s="471">
        <v>0</v>
      </c>
      <c r="BE554" s="496">
        <v>149</v>
      </c>
      <c r="BF554" s="471">
        <v>39</v>
      </c>
      <c r="BG554" s="471">
        <v>28</v>
      </c>
      <c r="BH554" s="471">
        <v>27</v>
      </c>
      <c r="BI554" s="471">
        <v>5</v>
      </c>
      <c r="BJ554" s="471">
        <v>5</v>
      </c>
      <c r="BK554" s="471">
        <v>3</v>
      </c>
      <c r="BL554" s="471">
        <v>2</v>
      </c>
      <c r="BM554" s="471">
        <v>0</v>
      </c>
      <c r="BN554" s="496">
        <v>109</v>
      </c>
      <c r="BO554" s="471">
        <v>53</v>
      </c>
      <c r="BP554" s="471">
        <v>34</v>
      </c>
      <c r="BQ554" s="471">
        <v>34</v>
      </c>
      <c r="BR554" s="471">
        <v>13</v>
      </c>
      <c r="BS554" s="471">
        <v>10</v>
      </c>
      <c r="BT554" s="471">
        <v>4</v>
      </c>
      <c r="BU554" s="471">
        <v>1</v>
      </c>
      <c r="BV554" s="471">
        <v>0</v>
      </c>
      <c r="BW554" s="496">
        <v>149</v>
      </c>
      <c r="BX554" s="471">
        <v>39</v>
      </c>
      <c r="BY554" s="471">
        <v>28</v>
      </c>
      <c r="BZ554" s="471">
        <v>27</v>
      </c>
      <c r="CA554" s="471">
        <v>5</v>
      </c>
      <c r="CB554" s="471">
        <v>5</v>
      </c>
      <c r="CC554" s="471">
        <v>3</v>
      </c>
      <c r="CD554" s="471">
        <v>2</v>
      </c>
      <c r="CE554" s="471">
        <v>0</v>
      </c>
      <c r="CF554" s="496">
        <v>109</v>
      </c>
      <c r="CG554" s="33"/>
      <c r="CH554" s="33"/>
      <c r="CI554" s="33"/>
      <c r="CJ554" s="110"/>
      <c r="CK554" s="110"/>
      <c r="CL554" s="110"/>
      <c r="CM554" s="110"/>
      <c r="CN554" s="110"/>
      <c r="CO554" s="67"/>
      <c r="CP554" s="67"/>
      <c r="CQ554" s="67"/>
      <c r="CR554" s="67"/>
      <c r="CS554" s="67"/>
      <c r="CT554" s="67"/>
      <c r="CU554" s="67"/>
      <c r="CV554" s="67"/>
      <c r="CW554" s="67"/>
      <c r="CX554" s="67"/>
      <c r="CY554" s="67"/>
      <c r="CZ554" s="67"/>
      <c r="DA554" s="67"/>
      <c r="DB554" s="67"/>
      <c r="DC554" s="67"/>
      <c r="DD554" s="67"/>
      <c r="DE554" s="67"/>
      <c r="DF554" s="67"/>
      <c r="DG554" s="67"/>
      <c r="DH554" s="67"/>
      <c r="DI554" s="67"/>
      <c r="DJ554" s="67"/>
      <c r="DK554" s="67"/>
      <c r="DL554" s="67"/>
      <c r="DM554" s="67"/>
      <c r="DN554" s="67"/>
      <c r="DO554" s="67"/>
      <c r="DP554" s="67"/>
      <c r="DQ554" s="67"/>
      <c r="DR554" s="67"/>
      <c r="DS554" s="67"/>
      <c r="DT554" s="67"/>
      <c r="DU554" s="67"/>
      <c r="DV554" s="67"/>
      <c r="DW554" s="67"/>
      <c r="DX554" s="67"/>
      <c r="DY554" s="67"/>
      <c r="DZ554" s="67"/>
      <c r="EA554" s="67"/>
      <c r="EB554" s="67"/>
      <c r="EC554" s="67"/>
      <c r="ED554" s="67"/>
      <c r="EE554" s="67"/>
      <c r="EF554" s="67"/>
      <c r="EG554" s="67"/>
      <c r="EH554" s="67"/>
      <c r="EI554" s="67"/>
      <c r="EJ554" s="67"/>
      <c r="EK554" s="67"/>
      <c r="EL554" s="67"/>
      <c r="EM554" s="67"/>
      <c r="EN554" s="67"/>
      <c r="EO554" s="67"/>
      <c r="EP554" s="67"/>
      <c r="EQ554" s="67"/>
      <c r="ER554" s="67"/>
      <c r="ES554" s="67"/>
      <c r="ET554" s="67"/>
      <c r="EU554" s="67"/>
      <c r="EV554" s="67"/>
      <c r="EW554" s="67"/>
      <c r="EX554" s="67"/>
      <c r="EY554" s="67"/>
      <c r="EZ554" s="67"/>
      <c r="FA554" s="67"/>
      <c r="FB554" s="67"/>
      <c r="FC554" s="67"/>
      <c r="FD554" s="67"/>
      <c r="FE554" s="67"/>
      <c r="FF554" s="67"/>
      <c r="FG554" s="67"/>
      <c r="FH554" s="67"/>
      <c r="FI554" s="67"/>
      <c r="FJ554" s="67"/>
      <c r="FK554" s="67"/>
      <c r="FL554" s="67"/>
      <c r="FM554" s="67"/>
      <c r="FN554" s="67"/>
      <c r="FO554" s="67"/>
      <c r="FP554" s="67"/>
      <c r="FQ554" s="67"/>
      <c r="FR554" s="67"/>
      <c r="FS554" s="67"/>
      <c r="FT554" s="67"/>
      <c r="FU554" s="67"/>
      <c r="FV554" s="67"/>
      <c r="FW554" s="67"/>
      <c r="FX554" s="67"/>
      <c r="FY554" s="110"/>
      <c r="FZ554" s="110"/>
      <c r="GA554" s="110"/>
      <c r="GB554" s="110"/>
      <c r="GC554" s="110"/>
      <c r="GD554" s="110"/>
      <c r="GE554" s="110"/>
      <c r="GF554" s="110"/>
      <c r="GG554" s="110"/>
      <c r="GH554" s="110"/>
      <c r="GI554" s="110"/>
      <c r="GJ554" s="110"/>
      <c r="GK554" s="110"/>
      <c r="GL554" s="110"/>
      <c r="GM554" s="110"/>
      <c r="GN554" s="110"/>
      <c r="GO554" s="110"/>
      <c r="GP554" s="110"/>
      <c r="GQ554" s="110"/>
      <c r="GR554" s="110"/>
      <c r="GS554" s="110"/>
      <c r="GT554" s="110"/>
      <c r="GU554" s="110"/>
      <c r="GV554" s="110"/>
      <c r="GW554" s="110"/>
      <c r="GX554" s="110"/>
      <c r="GY554" s="110"/>
      <c r="GZ554" s="110"/>
      <c r="HA554" s="110"/>
      <c r="HB554" s="110"/>
      <c r="HC554" s="110"/>
      <c r="HD554" s="110"/>
      <c r="HE554" s="110"/>
      <c r="HF554" s="110"/>
      <c r="HG554" s="110"/>
      <c r="HH554" s="110"/>
      <c r="HI554" s="110"/>
      <c r="HJ554" s="110"/>
      <c r="HK554" s="242"/>
      <c r="HL554" s="242"/>
      <c r="HM554" s="242"/>
      <c r="HN554" s="242"/>
      <c r="HO554" s="242"/>
      <c r="HP554" s="242"/>
      <c r="HQ554" s="242"/>
    </row>
    <row r="555" spans="1:225" x14ac:dyDescent="0.2">
      <c r="A555" s="241" t="s">
        <v>472</v>
      </c>
      <c r="B555" s="476" t="s">
        <v>1062</v>
      </c>
      <c r="C555" s="326" t="s">
        <v>801</v>
      </c>
      <c r="D555" s="279" t="s">
        <v>1063</v>
      </c>
      <c r="E555" s="228"/>
      <c r="F555" s="471">
        <v>33</v>
      </c>
      <c r="G555" s="495"/>
      <c r="H555" s="471">
        <v>2</v>
      </c>
      <c r="I555" s="471">
        <v>117</v>
      </c>
      <c r="J555" s="471">
        <v>369</v>
      </c>
      <c r="K555" s="471">
        <v>6</v>
      </c>
      <c r="L555" s="471">
        <v>4</v>
      </c>
      <c r="M555" s="471">
        <v>11</v>
      </c>
      <c r="N555" s="471">
        <v>3</v>
      </c>
      <c r="O555" s="471">
        <v>0</v>
      </c>
      <c r="P555" s="471">
        <v>4</v>
      </c>
      <c r="Q555" s="471">
        <v>42</v>
      </c>
      <c r="R555" s="471">
        <v>52</v>
      </c>
      <c r="S555" s="471">
        <v>104</v>
      </c>
      <c r="T555" s="471">
        <v>1</v>
      </c>
      <c r="U555" s="471">
        <v>0</v>
      </c>
      <c r="V555" s="471">
        <v>32</v>
      </c>
      <c r="W555" s="471">
        <v>40</v>
      </c>
      <c r="X555" s="471">
        <v>74</v>
      </c>
      <c r="Y555" s="471">
        <v>351</v>
      </c>
      <c r="Z555" s="471">
        <v>2</v>
      </c>
      <c r="AA555" s="471">
        <v>64</v>
      </c>
      <c r="AB555" s="496">
        <v>1311</v>
      </c>
      <c r="AC555" s="488">
        <v>2</v>
      </c>
      <c r="AD555" s="488">
        <v>2</v>
      </c>
      <c r="AE555" s="471">
        <v>3</v>
      </c>
      <c r="AF555" s="471">
        <v>0</v>
      </c>
      <c r="AG555" s="471">
        <v>21</v>
      </c>
      <c r="AH555" s="471">
        <v>1</v>
      </c>
      <c r="AI555" s="471">
        <v>2</v>
      </c>
      <c r="AJ555" s="471">
        <v>0</v>
      </c>
      <c r="AK555" s="471">
        <v>10</v>
      </c>
      <c r="AL555" s="471">
        <v>5</v>
      </c>
      <c r="AM555" s="496">
        <v>42</v>
      </c>
      <c r="AN555" s="471">
        <v>3</v>
      </c>
      <c r="AO555" s="471">
        <v>0</v>
      </c>
      <c r="AP555" s="471">
        <v>21</v>
      </c>
      <c r="AQ555" s="471">
        <v>1</v>
      </c>
      <c r="AR555" s="471">
        <v>2</v>
      </c>
      <c r="AS555" s="471">
        <v>0</v>
      </c>
      <c r="AT555" s="471">
        <v>10</v>
      </c>
      <c r="AU555" s="471">
        <v>5</v>
      </c>
      <c r="AV555" s="496">
        <v>42</v>
      </c>
      <c r="AW555" s="471">
        <v>31</v>
      </c>
      <c r="AX555" s="471">
        <v>47</v>
      </c>
      <c r="AY555" s="471">
        <v>17</v>
      </c>
      <c r="AZ555" s="471">
        <v>7</v>
      </c>
      <c r="BA555" s="471">
        <v>1</v>
      </c>
      <c r="BB555" s="471">
        <v>2</v>
      </c>
      <c r="BC555" s="471">
        <v>1</v>
      </c>
      <c r="BD555" s="471">
        <v>0</v>
      </c>
      <c r="BE555" s="496">
        <v>106</v>
      </c>
      <c r="BF555" s="471">
        <v>17</v>
      </c>
      <c r="BG555" s="471">
        <v>19</v>
      </c>
      <c r="BH555" s="471">
        <v>8</v>
      </c>
      <c r="BI555" s="471">
        <v>3</v>
      </c>
      <c r="BJ555" s="471">
        <v>1</v>
      </c>
      <c r="BK555" s="471">
        <v>3</v>
      </c>
      <c r="BL555" s="471">
        <v>1</v>
      </c>
      <c r="BM555" s="471">
        <v>0</v>
      </c>
      <c r="BN555" s="496">
        <v>52</v>
      </c>
      <c r="BO555" s="471">
        <v>34</v>
      </c>
      <c r="BP555" s="471">
        <v>47</v>
      </c>
      <c r="BQ555" s="471">
        <v>38</v>
      </c>
      <c r="BR555" s="471">
        <v>8</v>
      </c>
      <c r="BS555" s="471">
        <v>3</v>
      </c>
      <c r="BT555" s="471">
        <v>2</v>
      </c>
      <c r="BU555" s="471">
        <v>11</v>
      </c>
      <c r="BV555" s="471">
        <v>5</v>
      </c>
      <c r="BW555" s="496">
        <v>148</v>
      </c>
      <c r="BX555" s="471">
        <v>20</v>
      </c>
      <c r="BY555" s="471">
        <v>19</v>
      </c>
      <c r="BZ555" s="471">
        <v>29</v>
      </c>
      <c r="CA555" s="471">
        <v>4</v>
      </c>
      <c r="CB555" s="471">
        <v>3</v>
      </c>
      <c r="CC555" s="471">
        <v>3</v>
      </c>
      <c r="CD555" s="471">
        <v>11</v>
      </c>
      <c r="CE555" s="471">
        <v>5</v>
      </c>
      <c r="CF555" s="496">
        <v>94</v>
      </c>
      <c r="CG555" s="33"/>
      <c r="CH555" s="33"/>
      <c r="CI555" s="33"/>
      <c r="CJ555" s="110"/>
      <c r="CK555" s="110"/>
      <c r="CL555" s="110"/>
      <c r="CM555" s="110"/>
      <c r="CN555" s="110"/>
      <c r="CO555" s="67"/>
      <c r="CP555" s="67"/>
      <c r="CQ555" s="67"/>
      <c r="CR555" s="67"/>
      <c r="CS555" s="67"/>
      <c r="CT555" s="67"/>
      <c r="CU555" s="67"/>
      <c r="CV555" s="67"/>
      <c r="CW555" s="67"/>
      <c r="CX555" s="67"/>
      <c r="CY555" s="67"/>
      <c r="CZ555" s="67"/>
      <c r="DA555" s="67"/>
      <c r="DB555" s="67"/>
      <c r="DC555" s="67"/>
      <c r="DD555" s="67"/>
      <c r="DE555" s="67"/>
      <c r="DF555" s="67"/>
      <c r="DG555" s="67"/>
      <c r="DH555" s="67"/>
      <c r="DI555" s="67"/>
      <c r="DJ555" s="67"/>
      <c r="DK555" s="67"/>
      <c r="DL555" s="67"/>
      <c r="DM555" s="67"/>
      <c r="DN555" s="67"/>
      <c r="DO555" s="67"/>
      <c r="DP555" s="67"/>
      <c r="DQ555" s="67"/>
      <c r="DR555" s="67"/>
      <c r="DS555" s="67"/>
      <c r="DT555" s="67"/>
      <c r="DU555" s="67"/>
      <c r="DV555" s="67"/>
      <c r="DW555" s="67"/>
      <c r="DX555" s="67"/>
      <c r="DY555" s="67"/>
      <c r="DZ555" s="67"/>
      <c r="EA555" s="67"/>
      <c r="EB555" s="67"/>
      <c r="EC555" s="67"/>
      <c r="ED555" s="67"/>
      <c r="EE555" s="67"/>
      <c r="EF555" s="67"/>
      <c r="EG555" s="67"/>
      <c r="EH555" s="67"/>
      <c r="EI555" s="67"/>
      <c r="EJ555" s="67"/>
      <c r="EK555" s="67"/>
      <c r="EL555" s="67"/>
      <c r="EM555" s="67"/>
      <c r="EN555" s="67"/>
      <c r="EO555" s="67"/>
      <c r="EP555" s="67"/>
      <c r="EQ555" s="67"/>
      <c r="ER555" s="67"/>
      <c r="ES555" s="67"/>
      <c r="ET555" s="67"/>
      <c r="EU555" s="67"/>
      <c r="EV555" s="67"/>
      <c r="EW555" s="67"/>
      <c r="EX555" s="67"/>
      <c r="EY555" s="67"/>
      <c r="EZ555" s="67"/>
      <c r="FA555" s="67"/>
      <c r="FB555" s="67"/>
      <c r="FC555" s="67"/>
      <c r="FD555" s="67"/>
      <c r="FE555" s="67"/>
      <c r="FF555" s="67"/>
      <c r="FG555" s="67"/>
      <c r="FH555" s="67"/>
      <c r="FI555" s="67"/>
      <c r="FJ555" s="67"/>
      <c r="FK555" s="67"/>
      <c r="FL555" s="67"/>
      <c r="FM555" s="67"/>
      <c r="FN555" s="67"/>
      <c r="FO555" s="67"/>
      <c r="FP555" s="67"/>
      <c r="FQ555" s="67"/>
      <c r="FR555" s="67"/>
      <c r="FS555" s="67"/>
      <c r="FT555" s="67"/>
      <c r="FU555" s="67"/>
      <c r="FV555" s="67"/>
      <c r="FW555" s="67"/>
      <c r="FX555" s="67"/>
      <c r="FY555" s="110"/>
      <c r="FZ555" s="110"/>
      <c r="GA555" s="110"/>
      <c r="GB555" s="110"/>
      <c r="GC555" s="110"/>
      <c r="GD555" s="110"/>
      <c r="GE555" s="110"/>
      <c r="GF555" s="110"/>
      <c r="GG555" s="110"/>
      <c r="GH555" s="110"/>
      <c r="GI555" s="110"/>
      <c r="GJ555" s="110"/>
      <c r="GK555" s="110"/>
      <c r="GL555" s="110"/>
      <c r="GM555" s="110"/>
      <c r="GN555" s="110"/>
      <c r="GO555" s="110"/>
      <c r="GP555" s="110"/>
      <c r="GQ555" s="110"/>
      <c r="GR555" s="110"/>
      <c r="GS555" s="110"/>
      <c r="GT555" s="110"/>
      <c r="GU555" s="110"/>
      <c r="GV555" s="110"/>
      <c r="GW555" s="110"/>
      <c r="GX555" s="110"/>
      <c r="GY555" s="110"/>
      <c r="GZ555" s="110"/>
      <c r="HA555" s="110"/>
      <c r="HB555" s="110"/>
      <c r="HC555" s="110"/>
      <c r="HD555" s="110"/>
      <c r="HE555" s="110"/>
      <c r="HF555" s="110"/>
      <c r="HG555" s="110"/>
      <c r="HH555" s="110"/>
      <c r="HI555" s="110"/>
      <c r="HJ555" s="110"/>
      <c r="HK555" s="242"/>
      <c r="HL555" s="242"/>
      <c r="HM555" s="242"/>
      <c r="HN555" s="242"/>
      <c r="HO555" s="242"/>
      <c r="HP555" s="242"/>
      <c r="HQ555" s="242"/>
    </row>
    <row r="556" spans="1:225" x14ac:dyDescent="0.2">
      <c r="A556" s="241" t="s">
        <v>473</v>
      </c>
      <c r="B556" s="476" t="s">
        <v>1064</v>
      </c>
      <c r="C556" s="326" t="s">
        <v>626</v>
      </c>
      <c r="D556" s="279" t="s">
        <v>474</v>
      </c>
      <c r="E556" s="228"/>
      <c r="F556" s="471">
        <v>19</v>
      </c>
      <c r="G556" s="495"/>
      <c r="H556" s="471">
        <v>5</v>
      </c>
      <c r="I556" s="471">
        <v>75</v>
      </c>
      <c r="J556" s="471">
        <v>252</v>
      </c>
      <c r="K556" s="471">
        <v>6</v>
      </c>
      <c r="L556" s="471">
        <v>0</v>
      </c>
      <c r="M556" s="471">
        <v>12</v>
      </c>
      <c r="N556" s="471">
        <v>3</v>
      </c>
      <c r="O556" s="471">
        <v>1</v>
      </c>
      <c r="P556" s="471">
        <v>3</v>
      </c>
      <c r="Q556" s="471">
        <v>2</v>
      </c>
      <c r="R556" s="471">
        <v>121</v>
      </c>
      <c r="S556" s="471">
        <v>155</v>
      </c>
      <c r="T556" s="471">
        <v>136</v>
      </c>
      <c r="U556" s="471">
        <v>0</v>
      </c>
      <c r="V556" s="471">
        <v>159</v>
      </c>
      <c r="W556" s="471">
        <v>1</v>
      </c>
      <c r="X556" s="471">
        <v>42</v>
      </c>
      <c r="Y556" s="471">
        <v>170</v>
      </c>
      <c r="Z556" s="471">
        <v>3</v>
      </c>
      <c r="AA556" s="471">
        <v>55</v>
      </c>
      <c r="AB556" s="496">
        <v>1220</v>
      </c>
      <c r="AC556" s="488">
        <v>2</v>
      </c>
      <c r="AD556" s="488">
        <v>2</v>
      </c>
      <c r="AE556" s="471">
        <v>0</v>
      </c>
      <c r="AF556" s="471">
        <v>0</v>
      </c>
      <c r="AG556" s="471">
        <v>1</v>
      </c>
      <c r="AH556" s="471">
        <v>0</v>
      </c>
      <c r="AI556" s="471">
        <v>0</v>
      </c>
      <c r="AJ556" s="471">
        <v>0</v>
      </c>
      <c r="AK556" s="471">
        <v>1</v>
      </c>
      <c r="AL556" s="471">
        <v>0</v>
      </c>
      <c r="AM556" s="496">
        <v>2</v>
      </c>
      <c r="AN556" s="471">
        <v>0</v>
      </c>
      <c r="AO556" s="471">
        <v>0</v>
      </c>
      <c r="AP556" s="471">
        <v>1</v>
      </c>
      <c r="AQ556" s="471">
        <v>0</v>
      </c>
      <c r="AR556" s="471">
        <v>0</v>
      </c>
      <c r="AS556" s="471">
        <v>0</v>
      </c>
      <c r="AT556" s="471">
        <v>1</v>
      </c>
      <c r="AU556" s="471">
        <v>0</v>
      </c>
      <c r="AV556" s="496">
        <v>2</v>
      </c>
      <c r="AW556" s="471">
        <v>15</v>
      </c>
      <c r="AX556" s="471">
        <v>32</v>
      </c>
      <c r="AY556" s="471">
        <v>57</v>
      </c>
      <c r="AZ556" s="471">
        <v>32</v>
      </c>
      <c r="BA556" s="471">
        <v>5</v>
      </c>
      <c r="BB556" s="471">
        <v>7</v>
      </c>
      <c r="BC556" s="471">
        <v>2</v>
      </c>
      <c r="BD556" s="471">
        <v>0</v>
      </c>
      <c r="BE556" s="496">
        <v>150</v>
      </c>
      <c r="BF556" s="471">
        <v>10</v>
      </c>
      <c r="BG556" s="471">
        <v>25</v>
      </c>
      <c r="BH556" s="471">
        <v>49</v>
      </c>
      <c r="BI556" s="471">
        <v>26</v>
      </c>
      <c r="BJ556" s="471">
        <v>5</v>
      </c>
      <c r="BK556" s="471">
        <v>5</v>
      </c>
      <c r="BL556" s="471">
        <v>1</v>
      </c>
      <c r="BM556" s="471">
        <v>0</v>
      </c>
      <c r="BN556" s="496">
        <v>121</v>
      </c>
      <c r="BO556" s="471">
        <v>15</v>
      </c>
      <c r="BP556" s="471">
        <v>32</v>
      </c>
      <c r="BQ556" s="471">
        <v>58</v>
      </c>
      <c r="BR556" s="471">
        <v>32</v>
      </c>
      <c r="BS556" s="471">
        <v>5</v>
      </c>
      <c r="BT556" s="471">
        <v>7</v>
      </c>
      <c r="BU556" s="471">
        <v>3</v>
      </c>
      <c r="BV556" s="471">
        <v>0</v>
      </c>
      <c r="BW556" s="496">
        <v>152</v>
      </c>
      <c r="BX556" s="471">
        <v>10</v>
      </c>
      <c r="BY556" s="471">
        <v>25</v>
      </c>
      <c r="BZ556" s="471">
        <v>50</v>
      </c>
      <c r="CA556" s="471">
        <v>26</v>
      </c>
      <c r="CB556" s="471">
        <v>5</v>
      </c>
      <c r="CC556" s="471">
        <v>5</v>
      </c>
      <c r="CD556" s="471">
        <v>2</v>
      </c>
      <c r="CE556" s="471">
        <v>0</v>
      </c>
      <c r="CF556" s="496">
        <v>123</v>
      </c>
      <c r="CG556" s="33"/>
      <c r="CH556" s="33"/>
      <c r="CI556" s="33"/>
      <c r="CJ556" s="110"/>
      <c r="CK556" s="110"/>
      <c r="CL556" s="110"/>
      <c r="CM556" s="110"/>
      <c r="CN556" s="110"/>
      <c r="CO556" s="67"/>
      <c r="CP556" s="67"/>
      <c r="CQ556" s="67"/>
      <c r="CR556" s="67"/>
      <c r="CS556" s="67"/>
      <c r="CT556" s="67"/>
      <c r="CU556" s="67"/>
      <c r="CV556" s="67"/>
      <c r="CW556" s="67"/>
      <c r="CX556" s="67"/>
      <c r="CY556" s="67"/>
      <c r="CZ556" s="67"/>
      <c r="DA556" s="67"/>
      <c r="DB556" s="67"/>
      <c r="DC556" s="67"/>
      <c r="DD556" s="67"/>
      <c r="DE556" s="67"/>
      <c r="DF556" s="67"/>
      <c r="DG556" s="67"/>
      <c r="DH556" s="67"/>
      <c r="DI556" s="67"/>
      <c r="DJ556" s="67"/>
      <c r="DK556" s="67"/>
      <c r="DL556" s="67"/>
      <c r="DM556" s="67"/>
      <c r="DN556" s="67"/>
      <c r="DO556" s="67"/>
      <c r="DP556" s="67"/>
      <c r="DQ556" s="67"/>
      <c r="DR556" s="67"/>
      <c r="DS556" s="67"/>
      <c r="DT556" s="67"/>
      <c r="DU556" s="67"/>
      <c r="DV556" s="67"/>
      <c r="DW556" s="67"/>
      <c r="DX556" s="67"/>
      <c r="DY556" s="67"/>
      <c r="DZ556" s="67"/>
      <c r="EA556" s="67"/>
      <c r="EB556" s="67"/>
      <c r="EC556" s="67"/>
      <c r="ED556" s="67"/>
      <c r="EE556" s="67"/>
      <c r="EF556" s="67"/>
      <c r="EG556" s="67"/>
      <c r="EH556" s="67"/>
      <c r="EI556" s="67"/>
      <c r="EJ556" s="67"/>
      <c r="EK556" s="67"/>
      <c r="EL556" s="67"/>
      <c r="EM556" s="67"/>
      <c r="EN556" s="67"/>
      <c r="EO556" s="67"/>
      <c r="EP556" s="67"/>
      <c r="EQ556" s="67"/>
      <c r="ER556" s="67"/>
      <c r="ES556" s="67"/>
      <c r="ET556" s="67"/>
      <c r="EU556" s="67"/>
      <c r="EV556" s="67"/>
      <c r="EW556" s="67"/>
      <c r="EX556" s="67"/>
      <c r="EY556" s="67"/>
      <c r="EZ556" s="67"/>
      <c r="FA556" s="67"/>
      <c r="FB556" s="67"/>
      <c r="FC556" s="67"/>
      <c r="FD556" s="67"/>
      <c r="FE556" s="67"/>
      <c r="FF556" s="67"/>
      <c r="FG556" s="67"/>
      <c r="FH556" s="67"/>
      <c r="FI556" s="67"/>
      <c r="FJ556" s="67"/>
      <c r="FK556" s="67"/>
      <c r="FL556" s="67"/>
      <c r="FM556" s="67"/>
      <c r="FN556" s="67"/>
      <c r="FO556" s="67"/>
      <c r="FP556" s="67"/>
      <c r="FQ556" s="67"/>
      <c r="FR556" s="67"/>
      <c r="FS556" s="67"/>
      <c r="FT556" s="67"/>
      <c r="FU556" s="67"/>
      <c r="FV556" s="67"/>
      <c r="FW556" s="67"/>
      <c r="FX556" s="67"/>
      <c r="FY556" s="110"/>
      <c r="FZ556" s="110"/>
      <c r="GA556" s="110"/>
      <c r="GB556" s="110"/>
      <c r="GC556" s="110"/>
      <c r="GD556" s="110"/>
      <c r="GE556" s="110"/>
      <c r="GF556" s="110"/>
      <c r="GG556" s="110"/>
      <c r="GH556" s="110"/>
      <c r="GI556" s="110"/>
      <c r="GJ556" s="110"/>
      <c r="GK556" s="110"/>
      <c r="GL556" s="110"/>
      <c r="GM556" s="110"/>
      <c r="GN556" s="110"/>
      <c r="GO556" s="110"/>
      <c r="GP556" s="110"/>
      <c r="GQ556" s="110"/>
      <c r="GR556" s="110"/>
      <c r="GS556" s="110"/>
      <c r="GT556" s="110"/>
      <c r="GU556" s="110"/>
      <c r="GV556" s="110"/>
      <c r="GW556" s="110"/>
      <c r="GX556" s="110"/>
      <c r="GY556" s="110"/>
      <c r="GZ556" s="110"/>
      <c r="HA556" s="110"/>
      <c r="HB556" s="110"/>
      <c r="HC556" s="110"/>
      <c r="HD556" s="110"/>
      <c r="HE556" s="110"/>
      <c r="HF556" s="110"/>
      <c r="HG556" s="110"/>
      <c r="HH556" s="110"/>
      <c r="HI556" s="110"/>
      <c r="HJ556" s="110"/>
      <c r="HK556" s="242"/>
      <c r="HL556" s="242"/>
      <c r="HM556" s="242"/>
      <c r="HN556" s="242"/>
      <c r="HO556" s="242"/>
      <c r="HP556" s="242"/>
      <c r="HQ556" s="242"/>
    </row>
    <row r="557" spans="1:225" x14ac:dyDescent="0.2">
      <c r="A557" s="241" t="s">
        <v>475</v>
      </c>
      <c r="B557" s="476" t="s">
        <v>1065</v>
      </c>
      <c r="C557" s="326" t="s">
        <v>786</v>
      </c>
      <c r="D557" s="279" t="s">
        <v>476</v>
      </c>
      <c r="E557" s="228"/>
      <c r="F557" s="471">
        <v>25</v>
      </c>
      <c r="G557" s="495"/>
      <c r="H557" s="471">
        <v>1</v>
      </c>
      <c r="I557" s="471">
        <v>75</v>
      </c>
      <c r="J557" s="471">
        <v>172</v>
      </c>
      <c r="K557" s="471">
        <v>15</v>
      </c>
      <c r="L557" s="471">
        <v>3</v>
      </c>
      <c r="M557" s="471">
        <v>3</v>
      </c>
      <c r="N557" s="471">
        <v>2</v>
      </c>
      <c r="O557" s="471">
        <v>0</v>
      </c>
      <c r="P557" s="471">
        <v>2</v>
      </c>
      <c r="Q557" s="471">
        <v>84</v>
      </c>
      <c r="R557" s="471">
        <v>0</v>
      </c>
      <c r="S557" s="471">
        <v>0</v>
      </c>
      <c r="T557" s="471">
        <v>0</v>
      </c>
      <c r="U557" s="471">
        <v>0</v>
      </c>
      <c r="V557" s="471">
        <v>28</v>
      </c>
      <c r="W557" s="471">
        <v>15</v>
      </c>
      <c r="X557" s="471">
        <v>22</v>
      </c>
      <c r="Y557" s="471">
        <v>90</v>
      </c>
      <c r="Z557" s="471">
        <v>0</v>
      </c>
      <c r="AA557" s="471">
        <v>24</v>
      </c>
      <c r="AB557" s="496">
        <v>561</v>
      </c>
      <c r="AC557" s="488">
        <v>1</v>
      </c>
      <c r="AD557" s="488">
        <v>1</v>
      </c>
      <c r="AE557" s="471">
        <v>22</v>
      </c>
      <c r="AF557" s="471">
        <v>39</v>
      </c>
      <c r="AG557" s="471">
        <v>20</v>
      </c>
      <c r="AH557" s="471">
        <v>8</v>
      </c>
      <c r="AI557" s="471">
        <v>3</v>
      </c>
      <c r="AJ557" s="471">
        <v>2</v>
      </c>
      <c r="AK557" s="471">
        <v>1</v>
      </c>
      <c r="AL557" s="471">
        <v>9</v>
      </c>
      <c r="AM557" s="496">
        <v>104</v>
      </c>
      <c r="AN557" s="471">
        <v>19</v>
      </c>
      <c r="AO557" s="471">
        <v>30</v>
      </c>
      <c r="AP557" s="471">
        <v>17</v>
      </c>
      <c r="AQ557" s="471">
        <v>5</v>
      </c>
      <c r="AR557" s="471">
        <v>3</v>
      </c>
      <c r="AS557" s="471">
        <v>1</v>
      </c>
      <c r="AT557" s="471">
        <v>0</v>
      </c>
      <c r="AU557" s="471">
        <v>9</v>
      </c>
      <c r="AV557" s="496">
        <v>84</v>
      </c>
      <c r="AW557" s="471">
        <v>0</v>
      </c>
      <c r="AX557" s="471">
        <v>0</v>
      </c>
      <c r="AY557" s="471">
        <v>0</v>
      </c>
      <c r="AZ557" s="471">
        <v>0</v>
      </c>
      <c r="BA557" s="471">
        <v>0</v>
      </c>
      <c r="BB557" s="471">
        <v>0</v>
      </c>
      <c r="BC557" s="471">
        <v>0</v>
      </c>
      <c r="BD557" s="471">
        <v>0</v>
      </c>
      <c r="BE557" s="496">
        <v>0</v>
      </c>
      <c r="BF557" s="471">
        <v>0</v>
      </c>
      <c r="BG557" s="471">
        <v>0</v>
      </c>
      <c r="BH557" s="471">
        <v>0</v>
      </c>
      <c r="BI557" s="471">
        <v>0</v>
      </c>
      <c r="BJ557" s="471">
        <v>0</v>
      </c>
      <c r="BK557" s="471">
        <v>0</v>
      </c>
      <c r="BL557" s="471">
        <v>0</v>
      </c>
      <c r="BM557" s="471">
        <v>0</v>
      </c>
      <c r="BN557" s="496">
        <v>0</v>
      </c>
      <c r="BO557" s="471">
        <v>22</v>
      </c>
      <c r="BP557" s="471">
        <v>39</v>
      </c>
      <c r="BQ557" s="471">
        <v>20</v>
      </c>
      <c r="BR557" s="471">
        <v>8</v>
      </c>
      <c r="BS557" s="471">
        <v>3</v>
      </c>
      <c r="BT557" s="471">
        <v>2</v>
      </c>
      <c r="BU557" s="471">
        <v>1</v>
      </c>
      <c r="BV557" s="471">
        <v>9</v>
      </c>
      <c r="BW557" s="496">
        <v>104</v>
      </c>
      <c r="BX557" s="471">
        <v>19</v>
      </c>
      <c r="BY557" s="471">
        <v>30</v>
      </c>
      <c r="BZ557" s="471">
        <v>17</v>
      </c>
      <c r="CA557" s="471">
        <v>5</v>
      </c>
      <c r="CB557" s="471">
        <v>3</v>
      </c>
      <c r="CC557" s="471">
        <v>1</v>
      </c>
      <c r="CD557" s="471">
        <v>0</v>
      </c>
      <c r="CE557" s="471">
        <v>9</v>
      </c>
      <c r="CF557" s="496">
        <v>84</v>
      </c>
      <c r="CG557" s="33"/>
      <c r="CH557" s="33"/>
      <c r="CI557" s="33"/>
      <c r="CJ557" s="110"/>
      <c r="CK557" s="110"/>
      <c r="CL557" s="110"/>
      <c r="CM557" s="110"/>
      <c r="CN557" s="110"/>
      <c r="CO557" s="67"/>
      <c r="CP557" s="67"/>
      <c r="CQ557" s="67"/>
      <c r="CR557" s="67"/>
      <c r="CS557" s="67"/>
      <c r="CT557" s="67"/>
      <c r="CU557" s="67"/>
      <c r="CV557" s="67"/>
      <c r="CW557" s="67"/>
      <c r="CX557" s="67"/>
      <c r="CY557" s="67"/>
      <c r="CZ557" s="67"/>
      <c r="DA557" s="67"/>
      <c r="DB557" s="67"/>
      <c r="DC557" s="67"/>
      <c r="DD557" s="67"/>
      <c r="DE557" s="67"/>
      <c r="DF557" s="67"/>
      <c r="DG557" s="67"/>
      <c r="DH557" s="67"/>
      <c r="DI557" s="67"/>
      <c r="DJ557" s="67"/>
      <c r="DK557" s="67"/>
      <c r="DL557" s="67"/>
      <c r="DM557" s="67"/>
      <c r="DN557" s="67"/>
      <c r="DO557" s="67"/>
      <c r="DP557" s="67"/>
      <c r="DQ557" s="67"/>
      <c r="DR557" s="67"/>
      <c r="DS557" s="67"/>
      <c r="DT557" s="67"/>
      <c r="DU557" s="67"/>
      <c r="DV557" s="67"/>
      <c r="DW557" s="67"/>
      <c r="DX557" s="67"/>
      <c r="DY557" s="67"/>
      <c r="DZ557" s="67"/>
      <c r="EA557" s="67"/>
      <c r="EB557" s="67"/>
      <c r="EC557" s="67"/>
      <c r="ED557" s="67"/>
      <c r="EE557" s="67"/>
      <c r="EF557" s="67"/>
      <c r="EG557" s="67"/>
      <c r="EH557" s="67"/>
      <c r="EI557" s="67"/>
      <c r="EJ557" s="67"/>
      <c r="EK557" s="67"/>
      <c r="EL557" s="67"/>
      <c r="EM557" s="67"/>
      <c r="EN557" s="67"/>
      <c r="EO557" s="67"/>
      <c r="EP557" s="67"/>
      <c r="EQ557" s="67"/>
      <c r="ER557" s="67"/>
      <c r="ES557" s="67"/>
      <c r="ET557" s="67"/>
      <c r="EU557" s="67"/>
      <c r="EV557" s="67"/>
      <c r="EW557" s="67"/>
      <c r="EX557" s="67"/>
      <c r="EY557" s="67"/>
      <c r="EZ557" s="67"/>
      <c r="FA557" s="67"/>
      <c r="FB557" s="67"/>
      <c r="FC557" s="67"/>
      <c r="FD557" s="67"/>
      <c r="FE557" s="67"/>
      <c r="FF557" s="67"/>
      <c r="FG557" s="67"/>
      <c r="FH557" s="67"/>
      <c r="FI557" s="67"/>
      <c r="FJ557" s="67"/>
      <c r="FK557" s="67"/>
      <c r="FL557" s="67"/>
      <c r="FM557" s="67"/>
      <c r="FN557" s="67"/>
      <c r="FO557" s="67"/>
      <c r="FP557" s="67"/>
      <c r="FQ557" s="67"/>
      <c r="FR557" s="67"/>
      <c r="FS557" s="67"/>
      <c r="FT557" s="67"/>
      <c r="FU557" s="67"/>
      <c r="FV557" s="67"/>
      <c r="FW557" s="67"/>
      <c r="FX557" s="67"/>
      <c r="FY557" s="110"/>
      <c r="FZ557" s="110"/>
      <c r="GA557" s="110"/>
      <c r="GB557" s="110"/>
      <c r="GC557" s="110"/>
      <c r="GD557" s="110"/>
      <c r="GE557" s="110"/>
      <c r="GF557" s="110"/>
      <c r="GG557" s="110"/>
      <c r="GH557" s="110"/>
      <c r="GI557" s="110"/>
      <c r="GJ557" s="110"/>
      <c r="GK557" s="110"/>
      <c r="GL557" s="110"/>
      <c r="GM557" s="110"/>
      <c r="GN557" s="110"/>
      <c r="GO557" s="110"/>
      <c r="GP557" s="110"/>
      <c r="GQ557" s="110"/>
      <c r="GR557" s="110"/>
      <c r="GS557" s="110"/>
      <c r="GT557" s="110"/>
      <c r="GU557" s="110"/>
      <c r="GV557" s="110"/>
      <c r="GW557" s="110"/>
      <c r="GX557" s="110"/>
      <c r="GY557" s="110"/>
      <c r="GZ557" s="110"/>
      <c r="HA557" s="110"/>
      <c r="HB557" s="110"/>
      <c r="HC557" s="110"/>
      <c r="HD557" s="110"/>
      <c r="HE557" s="110"/>
      <c r="HF557" s="110"/>
      <c r="HG557" s="110"/>
      <c r="HH557" s="110"/>
      <c r="HI557" s="110"/>
      <c r="HJ557" s="110"/>
      <c r="HK557" s="242"/>
      <c r="HL557" s="242"/>
      <c r="HM557" s="242"/>
      <c r="HN557" s="242"/>
      <c r="HO557" s="242"/>
      <c r="HP557" s="242"/>
      <c r="HQ557" s="242"/>
    </row>
    <row r="558" spans="1:225" x14ac:dyDescent="0.2">
      <c r="A558" s="241" t="s">
        <v>477</v>
      </c>
      <c r="B558" s="476" t="s">
        <v>1066</v>
      </c>
      <c r="C558" s="326" t="s">
        <v>801</v>
      </c>
      <c r="D558" s="279" t="s">
        <v>1067</v>
      </c>
      <c r="E558" s="228"/>
      <c r="F558" s="471">
        <v>152</v>
      </c>
      <c r="G558" s="495"/>
      <c r="H558" s="471">
        <v>5</v>
      </c>
      <c r="I558" s="471">
        <v>182</v>
      </c>
      <c r="J558" s="471">
        <v>548</v>
      </c>
      <c r="K558" s="471">
        <v>2</v>
      </c>
      <c r="L558" s="471">
        <v>1</v>
      </c>
      <c r="M558" s="471">
        <v>17</v>
      </c>
      <c r="N558" s="471">
        <v>8</v>
      </c>
      <c r="O558" s="471">
        <v>0</v>
      </c>
      <c r="P558" s="471">
        <v>0</v>
      </c>
      <c r="Q558" s="471">
        <v>489</v>
      </c>
      <c r="R558" s="471">
        <v>530</v>
      </c>
      <c r="S558" s="471">
        <v>207</v>
      </c>
      <c r="T558" s="471">
        <v>7</v>
      </c>
      <c r="U558" s="471">
        <v>1</v>
      </c>
      <c r="V558" s="471">
        <v>17</v>
      </c>
      <c r="W558" s="471">
        <v>14</v>
      </c>
      <c r="X558" s="471">
        <v>15</v>
      </c>
      <c r="Y558" s="471">
        <v>464</v>
      </c>
      <c r="Z558" s="471">
        <v>0</v>
      </c>
      <c r="AA558" s="471">
        <v>75</v>
      </c>
      <c r="AB558" s="496">
        <v>2734</v>
      </c>
      <c r="AC558" s="488">
        <v>1</v>
      </c>
      <c r="AD558" s="488">
        <v>1</v>
      </c>
      <c r="AE558" s="471">
        <v>23</v>
      </c>
      <c r="AF558" s="471">
        <v>0</v>
      </c>
      <c r="AG558" s="471">
        <v>0</v>
      </c>
      <c r="AH558" s="471">
        <v>355</v>
      </c>
      <c r="AI558" s="471">
        <v>15</v>
      </c>
      <c r="AJ558" s="471">
        <v>55</v>
      </c>
      <c r="AK558" s="471">
        <v>41</v>
      </c>
      <c r="AL558" s="471">
        <v>0</v>
      </c>
      <c r="AM558" s="496">
        <v>489</v>
      </c>
      <c r="AN558" s="471">
        <v>23</v>
      </c>
      <c r="AO558" s="471">
        <v>0</v>
      </c>
      <c r="AP558" s="471">
        <v>0</v>
      </c>
      <c r="AQ558" s="471">
        <v>355</v>
      </c>
      <c r="AR558" s="471">
        <v>15</v>
      </c>
      <c r="AS558" s="471">
        <v>55</v>
      </c>
      <c r="AT558" s="471">
        <v>41</v>
      </c>
      <c r="AU558" s="471">
        <v>0</v>
      </c>
      <c r="AV558" s="496">
        <v>489</v>
      </c>
      <c r="AW558" s="471">
        <v>93</v>
      </c>
      <c r="AX558" s="471">
        <v>285</v>
      </c>
      <c r="AY558" s="471">
        <v>165</v>
      </c>
      <c r="AZ558" s="471">
        <v>121</v>
      </c>
      <c r="BA558" s="471">
        <v>93</v>
      </c>
      <c r="BB558" s="471">
        <v>13</v>
      </c>
      <c r="BC558" s="471">
        <v>0</v>
      </c>
      <c r="BD558" s="471">
        <v>0</v>
      </c>
      <c r="BE558" s="496">
        <v>770</v>
      </c>
      <c r="BF558" s="471">
        <v>65</v>
      </c>
      <c r="BG558" s="471">
        <v>193</v>
      </c>
      <c r="BH558" s="471">
        <v>103</v>
      </c>
      <c r="BI558" s="471">
        <v>90</v>
      </c>
      <c r="BJ558" s="471">
        <v>77</v>
      </c>
      <c r="BK558" s="471">
        <v>2</v>
      </c>
      <c r="BL558" s="471">
        <v>0</v>
      </c>
      <c r="BM558" s="471">
        <v>0</v>
      </c>
      <c r="BN558" s="496">
        <v>530</v>
      </c>
      <c r="BO558" s="471">
        <v>116</v>
      </c>
      <c r="BP558" s="471">
        <v>285</v>
      </c>
      <c r="BQ558" s="471">
        <v>165</v>
      </c>
      <c r="BR558" s="471">
        <v>476</v>
      </c>
      <c r="BS558" s="471">
        <v>108</v>
      </c>
      <c r="BT558" s="471">
        <v>68</v>
      </c>
      <c r="BU558" s="471">
        <v>41</v>
      </c>
      <c r="BV558" s="471">
        <v>0</v>
      </c>
      <c r="BW558" s="496">
        <v>1259</v>
      </c>
      <c r="BX558" s="471">
        <v>88</v>
      </c>
      <c r="BY558" s="471">
        <v>193</v>
      </c>
      <c r="BZ558" s="471">
        <v>103</v>
      </c>
      <c r="CA558" s="471">
        <v>445</v>
      </c>
      <c r="CB558" s="471">
        <v>92</v>
      </c>
      <c r="CC558" s="471">
        <v>57</v>
      </c>
      <c r="CD558" s="471">
        <v>41</v>
      </c>
      <c r="CE558" s="471">
        <v>0</v>
      </c>
      <c r="CF558" s="496">
        <v>1019</v>
      </c>
      <c r="CG558" s="33"/>
      <c r="CH558" s="33"/>
      <c r="CI558" s="33"/>
      <c r="CJ558" s="110"/>
      <c r="CK558" s="110"/>
      <c r="CL558" s="110"/>
      <c r="CM558" s="110"/>
      <c r="CN558" s="110"/>
      <c r="CO558" s="67"/>
      <c r="CP558" s="67"/>
      <c r="CQ558" s="67"/>
      <c r="CR558" s="67"/>
      <c r="CS558" s="67"/>
      <c r="CT558" s="67"/>
      <c r="CU558" s="67"/>
      <c r="CV558" s="67"/>
      <c r="CW558" s="67"/>
      <c r="CX558" s="67"/>
      <c r="CY558" s="67"/>
      <c r="CZ558" s="67"/>
      <c r="DA558" s="67"/>
      <c r="DB558" s="67"/>
      <c r="DC558" s="67"/>
      <c r="DD558" s="67"/>
      <c r="DE558" s="67"/>
      <c r="DF558" s="67"/>
      <c r="DG558" s="67"/>
      <c r="DH558" s="67"/>
      <c r="DI558" s="67"/>
      <c r="DJ558" s="67"/>
      <c r="DK558" s="67"/>
      <c r="DL558" s="67"/>
      <c r="DM558" s="67"/>
      <c r="DN558" s="67"/>
      <c r="DO558" s="67"/>
      <c r="DP558" s="67"/>
      <c r="DQ558" s="67"/>
      <c r="DR558" s="67"/>
      <c r="DS558" s="67"/>
      <c r="DT558" s="67"/>
      <c r="DU558" s="67"/>
      <c r="DV558" s="67"/>
      <c r="DW558" s="67"/>
      <c r="DX558" s="67"/>
      <c r="DY558" s="67"/>
      <c r="DZ558" s="67"/>
      <c r="EA558" s="67"/>
      <c r="EB558" s="67"/>
      <c r="EC558" s="67"/>
      <c r="ED558" s="67"/>
      <c r="EE558" s="67"/>
      <c r="EF558" s="67"/>
      <c r="EG558" s="67"/>
      <c r="EH558" s="67"/>
      <c r="EI558" s="67"/>
      <c r="EJ558" s="67"/>
      <c r="EK558" s="67"/>
      <c r="EL558" s="67"/>
      <c r="EM558" s="67"/>
      <c r="EN558" s="67"/>
      <c r="EO558" s="67"/>
      <c r="EP558" s="67"/>
      <c r="EQ558" s="67"/>
      <c r="ER558" s="67"/>
      <c r="ES558" s="67"/>
      <c r="ET558" s="67"/>
      <c r="EU558" s="67"/>
      <c r="EV558" s="67"/>
      <c r="EW558" s="67"/>
      <c r="EX558" s="67"/>
      <c r="EY558" s="67"/>
      <c r="EZ558" s="67"/>
      <c r="FA558" s="67"/>
      <c r="FB558" s="67"/>
      <c r="FC558" s="67"/>
      <c r="FD558" s="67"/>
      <c r="FE558" s="67"/>
      <c r="FF558" s="67"/>
      <c r="FG558" s="67"/>
      <c r="FH558" s="67"/>
      <c r="FI558" s="67"/>
      <c r="FJ558" s="67"/>
      <c r="FK558" s="67"/>
      <c r="FL558" s="67"/>
      <c r="FM558" s="67"/>
      <c r="FN558" s="67"/>
      <c r="FO558" s="67"/>
      <c r="FP558" s="67"/>
      <c r="FQ558" s="67"/>
      <c r="FR558" s="67"/>
      <c r="FS558" s="67"/>
      <c r="FT558" s="67"/>
      <c r="FU558" s="67"/>
      <c r="FV558" s="67"/>
      <c r="FW558" s="67"/>
      <c r="FX558" s="67"/>
      <c r="FY558" s="110"/>
      <c r="FZ558" s="110"/>
      <c r="GA558" s="110"/>
      <c r="GB558" s="110"/>
      <c r="GC558" s="110"/>
      <c r="GD558" s="110"/>
      <c r="GE558" s="110"/>
      <c r="GF558" s="110"/>
      <c r="GG558" s="110"/>
      <c r="GH558" s="110"/>
      <c r="GI558" s="110"/>
      <c r="GJ558" s="110"/>
      <c r="GK558" s="110"/>
      <c r="GL558" s="110"/>
      <c r="GM558" s="110"/>
      <c r="GN558" s="110"/>
      <c r="GO558" s="110"/>
      <c r="GP558" s="110"/>
      <c r="GQ558" s="110"/>
      <c r="GR558" s="110"/>
      <c r="GS558" s="110"/>
      <c r="GT558" s="110"/>
      <c r="GU558" s="110"/>
      <c r="GV558" s="110"/>
      <c r="GW558" s="110"/>
      <c r="GX558" s="110"/>
      <c r="GY558" s="110"/>
      <c r="GZ558" s="110"/>
      <c r="HA558" s="110"/>
      <c r="HB558" s="110"/>
      <c r="HC558" s="110"/>
      <c r="HD558" s="110"/>
      <c r="HE558" s="110"/>
      <c r="HF558" s="110"/>
      <c r="HG558" s="110"/>
      <c r="HH558" s="110"/>
      <c r="HI558" s="110"/>
      <c r="HJ558" s="110"/>
      <c r="HK558" s="242"/>
      <c r="HL558" s="242"/>
      <c r="HM558" s="242"/>
      <c r="HN558" s="242"/>
      <c r="HO558" s="242"/>
      <c r="HP558" s="242"/>
      <c r="HQ558" s="242"/>
    </row>
    <row r="559" spans="1:225" x14ac:dyDescent="0.2">
      <c r="A559" s="241" t="s">
        <v>478</v>
      </c>
      <c r="B559" s="476" t="s">
        <v>1068</v>
      </c>
      <c r="C559" s="326" t="s">
        <v>801</v>
      </c>
      <c r="D559" s="279" t="s">
        <v>479</v>
      </c>
      <c r="E559" s="228"/>
      <c r="F559" s="471">
        <v>38</v>
      </c>
      <c r="G559" s="495"/>
      <c r="H559" s="471">
        <v>1</v>
      </c>
      <c r="I559" s="471">
        <v>71</v>
      </c>
      <c r="J559" s="471">
        <v>205</v>
      </c>
      <c r="K559" s="471">
        <v>21</v>
      </c>
      <c r="L559" s="471">
        <v>2</v>
      </c>
      <c r="M559" s="471">
        <v>5</v>
      </c>
      <c r="N559" s="471">
        <v>2</v>
      </c>
      <c r="O559" s="471">
        <v>0</v>
      </c>
      <c r="P559" s="471">
        <v>3</v>
      </c>
      <c r="Q559" s="471">
        <v>7</v>
      </c>
      <c r="R559" s="471">
        <v>48</v>
      </c>
      <c r="S559" s="471">
        <v>63</v>
      </c>
      <c r="T559" s="471">
        <v>2</v>
      </c>
      <c r="U559" s="471">
        <v>0</v>
      </c>
      <c r="V559" s="471">
        <v>2</v>
      </c>
      <c r="W559" s="471">
        <v>3</v>
      </c>
      <c r="X559" s="471">
        <v>26</v>
      </c>
      <c r="Y559" s="471">
        <v>198</v>
      </c>
      <c r="Z559" s="471">
        <v>0</v>
      </c>
      <c r="AA559" s="471">
        <v>34</v>
      </c>
      <c r="AB559" s="496">
        <v>731</v>
      </c>
      <c r="AC559" s="488">
        <v>2</v>
      </c>
      <c r="AD559" s="488">
        <v>2</v>
      </c>
      <c r="AE559" s="471">
        <v>0</v>
      </c>
      <c r="AF559" s="471">
        <v>0</v>
      </c>
      <c r="AG559" s="471">
        <v>0</v>
      </c>
      <c r="AH559" s="471">
        <v>7</v>
      </c>
      <c r="AI559" s="471">
        <v>0</v>
      </c>
      <c r="AJ559" s="471">
        <v>0</v>
      </c>
      <c r="AK559" s="471">
        <v>0</v>
      </c>
      <c r="AL559" s="471">
        <v>0</v>
      </c>
      <c r="AM559" s="496">
        <v>7</v>
      </c>
      <c r="AN559" s="471">
        <v>0</v>
      </c>
      <c r="AO559" s="471">
        <v>0</v>
      </c>
      <c r="AP559" s="471">
        <v>0</v>
      </c>
      <c r="AQ559" s="471">
        <v>7</v>
      </c>
      <c r="AR559" s="471">
        <v>0</v>
      </c>
      <c r="AS559" s="471">
        <v>0</v>
      </c>
      <c r="AT559" s="471">
        <v>0</v>
      </c>
      <c r="AU559" s="471">
        <v>0</v>
      </c>
      <c r="AV559" s="496">
        <v>7</v>
      </c>
      <c r="AW559" s="471">
        <v>9</v>
      </c>
      <c r="AX559" s="471">
        <v>23</v>
      </c>
      <c r="AY559" s="471">
        <v>8</v>
      </c>
      <c r="AZ559" s="471">
        <v>4</v>
      </c>
      <c r="BA559" s="471">
        <v>2</v>
      </c>
      <c r="BB559" s="471">
        <v>0</v>
      </c>
      <c r="BC559" s="471">
        <v>0</v>
      </c>
      <c r="BD559" s="471">
        <v>0</v>
      </c>
      <c r="BE559" s="496">
        <v>46</v>
      </c>
      <c r="BF559" s="471">
        <v>9</v>
      </c>
      <c r="BG559" s="471">
        <v>25</v>
      </c>
      <c r="BH559" s="471">
        <v>7</v>
      </c>
      <c r="BI559" s="471">
        <v>5</v>
      </c>
      <c r="BJ559" s="471">
        <v>2</v>
      </c>
      <c r="BK559" s="471">
        <v>0</v>
      </c>
      <c r="BL559" s="471">
        <v>0</v>
      </c>
      <c r="BM559" s="471">
        <v>0</v>
      </c>
      <c r="BN559" s="496">
        <v>48</v>
      </c>
      <c r="BO559" s="471">
        <v>9</v>
      </c>
      <c r="BP559" s="471">
        <v>23</v>
      </c>
      <c r="BQ559" s="471">
        <v>8</v>
      </c>
      <c r="BR559" s="471">
        <v>11</v>
      </c>
      <c r="BS559" s="471">
        <v>2</v>
      </c>
      <c r="BT559" s="471">
        <v>0</v>
      </c>
      <c r="BU559" s="471">
        <v>0</v>
      </c>
      <c r="BV559" s="471">
        <v>0</v>
      </c>
      <c r="BW559" s="496">
        <v>53</v>
      </c>
      <c r="BX559" s="471">
        <v>9</v>
      </c>
      <c r="BY559" s="471">
        <v>25</v>
      </c>
      <c r="BZ559" s="471">
        <v>7</v>
      </c>
      <c r="CA559" s="471">
        <v>12</v>
      </c>
      <c r="CB559" s="471">
        <v>2</v>
      </c>
      <c r="CC559" s="471">
        <v>0</v>
      </c>
      <c r="CD559" s="471">
        <v>0</v>
      </c>
      <c r="CE559" s="471">
        <v>0</v>
      </c>
      <c r="CF559" s="496">
        <v>55</v>
      </c>
      <c r="CG559" s="33"/>
      <c r="CH559" s="33"/>
      <c r="CI559" s="33"/>
      <c r="CJ559" s="110"/>
      <c r="CK559" s="110"/>
      <c r="CL559" s="110"/>
      <c r="CM559" s="110"/>
      <c r="CN559" s="110"/>
      <c r="CO559" s="67"/>
      <c r="CP559" s="67"/>
      <c r="CQ559" s="67"/>
      <c r="CR559" s="67"/>
      <c r="CS559" s="67"/>
      <c r="CT559" s="67"/>
      <c r="CU559" s="67"/>
      <c r="CV559" s="67"/>
      <c r="CW559" s="67"/>
      <c r="CX559" s="67"/>
      <c r="CY559" s="67"/>
      <c r="CZ559" s="67"/>
      <c r="DA559" s="67"/>
      <c r="DB559" s="67"/>
      <c r="DC559" s="67"/>
      <c r="DD559" s="67"/>
      <c r="DE559" s="67"/>
      <c r="DF559" s="67"/>
      <c r="DG559" s="67"/>
      <c r="DH559" s="67"/>
      <c r="DI559" s="67"/>
      <c r="DJ559" s="67"/>
      <c r="DK559" s="67"/>
      <c r="DL559" s="67"/>
      <c r="DM559" s="67"/>
      <c r="DN559" s="67"/>
      <c r="DO559" s="67"/>
      <c r="DP559" s="67"/>
      <c r="DQ559" s="67"/>
      <c r="DR559" s="67"/>
      <c r="DS559" s="67"/>
      <c r="DT559" s="67"/>
      <c r="DU559" s="67"/>
      <c r="DV559" s="67"/>
      <c r="DW559" s="67"/>
      <c r="DX559" s="67"/>
      <c r="DY559" s="67"/>
      <c r="DZ559" s="67"/>
      <c r="EA559" s="67"/>
      <c r="EB559" s="67"/>
      <c r="EC559" s="67"/>
      <c r="ED559" s="67"/>
      <c r="EE559" s="67"/>
      <c r="EF559" s="67"/>
      <c r="EG559" s="67"/>
      <c r="EH559" s="67"/>
      <c r="EI559" s="67"/>
      <c r="EJ559" s="67"/>
      <c r="EK559" s="67"/>
      <c r="EL559" s="67"/>
      <c r="EM559" s="67"/>
      <c r="EN559" s="67"/>
      <c r="EO559" s="67"/>
      <c r="EP559" s="67"/>
      <c r="EQ559" s="67"/>
      <c r="ER559" s="67"/>
      <c r="ES559" s="67"/>
      <c r="ET559" s="67"/>
      <c r="EU559" s="67"/>
      <c r="EV559" s="67"/>
      <c r="EW559" s="67"/>
      <c r="EX559" s="67"/>
      <c r="EY559" s="67"/>
      <c r="EZ559" s="67"/>
      <c r="FA559" s="67"/>
      <c r="FB559" s="67"/>
      <c r="FC559" s="67"/>
      <c r="FD559" s="67"/>
      <c r="FE559" s="67"/>
      <c r="FF559" s="67"/>
      <c r="FG559" s="67"/>
      <c r="FH559" s="67"/>
      <c r="FI559" s="67"/>
      <c r="FJ559" s="67"/>
      <c r="FK559" s="67"/>
      <c r="FL559" s="67"/>
      <c r="FM559" s="67"/>
      <c r="FN559" s="67"/>
      <c r="FO559" s="67"/>
      <c r="FP559" s="67"/>
      <c r="FQ559" s="67"/>
      <c r="FR559" s="67"/>
      <c r="FS559" s="67"/>
      <c r="FT559" s="67"/>
      <c r="FU559" s="67"/>
      <c r="FV559" s="67"/>
      <c r="FW559" s="67"/>
      <c r="FX559" s="67"/>
      <c r="FY559" s="110"/>
      <c r="FZ559" s="110"/>
      <c r="GA559" s="110"/>
      <c r="GB559" s="110"/>
      <c r="GC559" s="110"/>
      <c r="GD559" s="110"/>
      <c r="GE559" s="110"/>
      <c r="GF559" s="110"/>
      <c r="GG559" s="110"/>
      <c r="GH559" s="110"/>
      <c r="GI559" s="110"/>
      <c r="GJ559" s="110"/>
      <c r="GK559" s="110"/>
      <c r="GL559" s="110"/>
      <c r="GM559" s="110"/>
      <c r="GN559" s="110"/>
      <c r="GO559" s="110"/>
      <c r="GP559" s="110"/>
      <c r="GQ559" s="110"/>
      <c r="GR559" s="110"/>
      <c r="GS559" s="110"/>
      <c r="GT559" s="110"/>
      <c r="GU559" s="110"/>
      <c r="GV559" s="110"/>
      <c r="GW559" s="110"/>
      <c r="GX559" s="110"/>
      <c r="GY559" s="110"/>
      <c r="GZ559" s="110"/>
      <c r="HA559" s="110"/>
      <c r="HB559" s="110"/>
      <c r="HC559" s="110"/>
      <c r="HD559" s="110"/>
      <c r="HE559" s="110"/>
      <c r="HF559" s="110"/>
      <c r="HG559" s="110"/>
      <c r="HH559" s="110"/>
      <c r="HI559" s="110"/>
      <c r="HJ559" s="110"/>
      <c r="HK559" s="242"/>
      <c r="HL559" s="242"/>
      <c r="HM559" s="242"/>
      <c r="HN559" s="242"/>
      <c r="HO559" s="242"/>
      <c r="HP559" s="242"/>
      <c r="HQ559" s="242"/>
    </row>
    <row r="560" spans="1:225" x14ac:dyDescent="0.2">
      <c r="A560" s="241" t="s">
        <v>480</v>
      </c>
      <c r="B560" s="476" t="s">
        <v>1069</v>
      </c>
      <c r="C560" s="326" t="s">
        <v>786</v>
      </c>
      <c r="D560" s="279" t="s">
        <v>481</v>
      </c>
      <c r="E560" s="228"/>
      <c r="F560" s="471">
        <v>10</v>
      </c>
      <c r="G560" s="495"/>
      <c r="H560" s="471">
        <v>3</v>
      </c>
      <c r="I560" s="471">
        <v>67</v>
      </c>
      <c r="J560" s="471">
        <v>193</v>
      </c>
      <c r="K560" s="471">
        <v>16</v>
      </c>
      <c r="L560" s="471">
        <v>1</v>
      </c>
      <c r="M560" s="471">
        <v>7</v>
      </c>
      <c r="N560" s="471">
        <v>1</v>
      </c>
      <c r="O560" s="471">
        <v>0</v>
      </c>
      <c r="P560" s="471">
        <v>1</v>
      </c>
      <c r="Q560" s="471">
        <v>0</v>
      </c>
      <c r="R560" s="471">
        <v>22</v>
      </c>
      <c r="S560" s="471">
        <v>0</v>
      </c>
      <c r="T560" s="471">
        <v>1</v>
      </c>
      <c r="U560" s="471">
        <v>2</v>
      </c>
      <c r="V560" s="471">
        <v>21</v>
      </c>
      <c r="W560" s="471">
        <v>15</v>
      </c>
      <c r="X560" s="471">
        <v>33</v>
      </c>
      <c r="Y560" s="471">
        <v>99</v>
      </c>
      <c r="Z560" s="471">
        <v>0</v>
      </c>
      <c r="AA560" s="471">
        <v>49</v>
      </c>
      <c r="AB560" s="496">
        <v>541</v>
      </c>
      <c r="AC560" s="488">
        <v>2</v>
      </c>
      <c r="AD560" s="488">
        <v>2</v>
      </c>
      <c r="AE560" s="471">
        <v>0</v>
      </c>
      <c r="AF560" s="471">
        <v>0</v>
      </c>
      <c r="AG560" s="471">
        <v>0</v>
      </c>
      <c r="AH560" s="471">
        <v>0</v>
      </c>
      <c r="AI560" s="471">
        <v>0</v>
      </c>
      <c r="AJ560" s="471">
        <v>0</v>
      </c>
      <c r="AK560" s="471">
        <v>0</v>
      </c>
      <c r="AL560" s="471">
        <v>0</v>
      </c>
      <c r="AM560" s="496">
        <v>0</v>
      </c>
      <c r="AN560" s="471">
        <v>0</v>
      </c>
      <c r="AO560" s="471">
        <v>0</v>
      </c>
      <c r="AP560" s="471">
        <v>0</v>
      </c>
      <c r="AQ560" s="471">
        <v>0</v>
      </c>
      <c r="AR560" s="471">
        <v>0</v>
      </c>
      <c r="AS560" s="471">
        <v>0</v>
      </c>
      <c r="AT560" s="471">
        <v>0</v>
      </c>
      <c r="AU560" s="471">
        <v>0</v>
      </c>
      <c r="AV560" s="496">
        <v>0</v>
      </c>
      <c r="AW560" s="471">
        <v>12</v>
      </c>
      <c r="AX560" s="471">
        <v>4</v>
      </c>
      <c r="AY560" s="471">
        <v>5</v>
      </c>
      <c r="AZ560" s="471">
        <v>1</v>
      </c>
      <c r="BA560" s="471">
        <v>1</v>
      </c>
      <c r="BB560" s="471">
        <v>0</v>
      </c>
      <c r="BC560" s="471">
        <v>0</v>
      </c>
      <c r="BD560" s="471">
        <v>0</v>
      </c>
      <c r="BE560" s="496">
        <v>23</v>
      </c>
      <c r="BF560" s="471">
        <v>12</v>
      </c>
      <c r="BG560" s="471">
        <v>4</v>
      </c>
      <c r="BH560" s="471">
        <v>4</v>
      </c>
      <c r="BI560" s="471">
        <v>1</v>
      </c>
      <c r="BJ560" s="471">
        <v>1</v>
      </c>
      <c r="BK560" s="471">
        <v>0</v>
      </c>
      <c r="BL560" s="471">
        <v>0</v>
      </c>
      <c r="BM560" s="471">
        <v>0</v>
      </c>
      <c r="BN560" s="496">
        <v>22</v>
      </c>
      <c r="BO560" s="471">
        <v>12</v>
      </c>
      <c r="BP560" s="471">
        <v>4</v>
      </c>
      <c r="BQ560" s="471">
        <v>5</v>
      </c>
      <c r="BR560" s="471">
        <v>1</v>
      </c>
      <c r="BS560" s="471">
        <v>1</v>
      </c>
      <c r="BT560" s="471">
        <v>0</v>
      </c>
      <c r="BU560" s="471">
        <v>0</v>
      </c>
      <c r="BV560" s="471">
        <v>0</v>
      </c>
      <c r="BW560" s="496">
        <v>23</v>
      </c>
      <c r="BX560" s="471">
        <v>12</v>
      </c>
      <c r="BY560" s="471">
        <v>4</v>
      </c>
      <c r="BZ560" s="471">
        <v>4</v>
      </c>
      <c r="CA560" s="471">
        <v>1</v>
      </c>
      <c r="CB560" s="471">
        <v>1</v>
      </c>
      <c r="CC560" s="471">
        <v>0</v>
      </c>
      <c r="CD560" s="471">
        <v>0</v>
      </c>
      <c r="CE560" s="471">
        <v>0</v>
      </c>
      <c r="CF560" s="496">
        <v>22</v>
      </c>
      <c r="CG560" s="33"/>
      <c r="CH560" s="33"/>
      <c r="CI560" s="33"/>
      <c r="CJ560" s="110"/>
      <c r="CK560" s="110"/>
      <c r="CL560" s="110"/>
      <c r="CM560" s="110"/>
      <c r="CN560" s="110"/>
      <c r="CO560" s="67"/>
      <c r="CP560" s="67"/>
      <c r="CQ560" s="67"/>
      <c r="CR560" s="67"/>
      <c r="CS560" s="67"/>
      <c r="CT560" s="67"/>
      <c r="CU560" s="67"/>
      <c r="CV560" s="67"/>
      <c r="CW560" s="67"/>
      <c r="CX560" s="67"/>
      <c r="CY560" s="67"/>
      <c r="CZ560" s="67"/>
      <c r="DA560" s="67"/>
      <c r="DB560" s="67"/>
      <c r="DC560" s="67"/>
      <c r="DD560" s="67"/>
      <c r="DE560" s="67"/>
      <c r="DF560" s="67"/>
      <c r="DG560" s="67"/>
      <c r="DH560" s="67"/>
      <c r="DI560" s="67"/>
      <c r="DJ560" s="67"/>
      <c r="DK560" s="67"/>
      <c r="DL560" s="67"/>
      <c r="DM560" s="67"/>
      <c r="DN560" s="67"/>
      <c r="DO560" s="67"/>
      <c r="DP560" s="67"/>
      <c r="DQ560" s="67"/>
      <c r="DR560" s="67"/>
      <c r="DS560" s="67"/>
      <c r="DT560" s="67"/>
      <c r="DU560" s="67"/>
      <c r="DV560" s="67"/>
      <c r="DW560" s="67"/>
      <c r="DX560" s="67"/>
      <c r="DY560" s="67"/>
      <c r="DZ560" s="67"/>
      <c r="EA560" s="67"/>
      <c r="EB560" s="67"/>
      <c r="EC560" s="67"/>
      <c r="ED560" s="67"/>
      <c r="EE560" s="67"/>
      <c r="EF560" s="67"/>
      <c r="EG560" s="67"/>
      <c r="EH560" s="67"/>
      <c r="EI560" s="67"/>
      <c r="EJ560" s="67"/>
      <c r="EK560" s="67"/>
      <c r="EL560" s="67"/>
      <c r="EM560" s="67"/>
      <c r="EN560" s="67"/>
      <c r="EO560" s="67"/>
      <c r="EP560" s="67"/>
      <c r="EQ560" s="67"/>
      <c r="ER560" s="67"/>
      <c r="ES560" s="67"/>
      <c r="ET560" s="67"/>
      <c r="EU560" s="67"/>
      <c r="EV560" s="67"/>
      <c r="EW560" s="67"/>
      <c r="EX560" s="67"/>
      <c r="EY560" s="67"/>
      <c r="EZ560" s="67"/>
      <c r="FA560" s="67"/>
      <c r="FB560" s="67"/>
      <c r="FC560" s="67"/>
      <c r="FD560" s="67"/>
      <c r="FE560" s="67"/>
      <c r="FF560" s="67"/>
      <c r="FG560" s="67"/>
      <c r="FH560" s="67"/>
      <c r="FI560" s="67"/>
      <c r="FJ560" s="67"/>
      <c r="FK560" s="67"/>
      <c r="FL560" s="67"/>
      <c r="FM560" s="67"/>
      <c r="FN560" s="67"/>
      <c r="FO560" s="67"/>
      <c r="FP560" s="67"/>
      <c r="FQ560" s="67"/>
      <c r="FR560" s="67"/>
      <c r="FS560" s="67"/>
      <c r="FT560" s="67"/>
      <c r="FU560" s="67"/>
      <c r="FV560" s="67"/>
      <c r="FW560" s="67"/>
      <c r="FX560" s="67"/>
      <c r="FY560" s="110"/>
      <c r="FZ560" s="110"/>
      <c r="GA560" s="110"/>
      <c r="GB560" s="110"/>
      <c r="GC560" s="110"/>
      <c r="GD560" s="110"/>
      <c r="GE560" s="110"/>
      <c r="GF560" s="110"/>
      <c r="GG560" s="110"/>
      <c r="GH560" s="110"/>
      <c r="GI560" s="110"/>
      <c r="GJ560" s="110"/>
      <c r="GK560" s="110"/>
      <c r="GL560" s="110"/>
      <c r="GM560" s="110"/>
      <c r="GN560" s="110"/>
      <c r="GO560" s="110"/>
      <c r="GP560" s="110"/>
      <c r="GQ560" s="110"/>
      <c r="GR560" s="110"/>
      <c r="GS560" s="110"/>
      <c r="GT560" s="110"/>
      <c r="GU560" s="110"/>
      <c r="GV560" s="110"/>
      <c r="GW560" s="110"/>
      <c r="GX560" s="110"/>
      <c r="GY560" s="110"/>
      <c r="GZ560" s="110"/>
      <c r="HA560" s="110"/>
      <c r="HB560" s="110"/>
      <c r="HC560" s="110"/>
      <c r="HD560" s="110"/>
      <c r="HE560" s="110"/>
      <c r="HF560" s="110"/>
      <c r="HG560" s="110"/>
      <c r="HH560" s="110"/>
      <c r="HI560" s="110"/>
      <c r="HJ560" s="110"/>
      <c r="HK560" s="242"/>
      <c r="HL560" s="242"/>
      <c r="HM560" s="242"/>
      <c r="HN560" s="242"/>
      <c r="HO560" s="242"/>
      <c r="HP560" s="242"/>
      <c r="HQ560" s="242"/>
    </row>
    <row r="561" spans="1:225" x14ac:dyDescent="0.2">
      <c r="A561" s="241" t="s">
        <v>482</v>
      </c>
      <c r="B561" s="476" t="s">
        <v>1070</v>
      </c>
      <c r="C561" s="326" t="s">
        <v>786</v>
      </c>
      <c r="D561" s="279" t="s">
        <v>483</v>
      </c>
      <c r="E561" s="228"/>
      <c r="F561" s="471">
        <v>42</v>
      </c>
      <c r="G561" s="495"/>
      <c r="H561" s="471">
        <v>3</v>
      </c>
      <c r="I561" s="471">
        <v>91</v>
      </c>
      <c r="J561" s="471">
        <v>230</v>
      </c>
      <c r="K561" s="471">
        <v>0</v>
      </c>
      <c r="L561" s="471">
        <v>5</v>
      </c>
      <c r="M561" s="471">
        <v>5</v>
      </c>
      <c r="N561" s="471">
        <v>3</v>
      </c>
      <c r="O561" s="471">
        <v>2</v>
      </c>
      <c r="P561" s="471">
        <v>4</v>
      </c>
      <c r="Q561" s="471">
        <v>11</v>
      </c>
      <c r="R561" s="471">
        <v>72</v>
      </c>
      <c r="S561" s="471">
        <v>74</v>
      </c>
      <c r="T561" s="471">
        <v>23</v>
      </c>
      <c r="U561" s="471">
        <v>1</v>
      </c>
      <c r="V561" s="471">
        <v>45</v>
      </c>
      <c r="W561" s="471">
        <v>11</v>
      </c>
      <c r="X561" s="471">
        <v>25</v>
      </c>
      <c r="Y561" s="471">
        <v>200</v>
      </c>
      <c r="Z561" s="471">
        <v>0</v>
      </c>
      <c r="AA561" s="471">
        <v>49</v>
      </c>
      <c r="AB561" s="496">
        <v>896</v>
      </c>
      <c r="AC561" s="488">
        <v>1</v>
      </c>
      <c r="AD561" s="488">
        <v>1</v>
      </c>
      <c r="AE561" s="471">
        <v>2</v>
      </c>
      <c r="AF561" s="471">
        <v>1</v>
      </c>
      <c r="AG561" s="471">
        <v>0</v>
      </c>
      <c r="AH561" s="471">
        <v>1</v>
      </c>
      <c r="AI561" s="471">
        <v>1</v>
      </c>
      <c r="AJ561" s="471">
        <v>2</v>
      </c>
      <c r="AK561" s="471">
        <v>0</v>
      </c>
      <c r="AL561" s="471">
        <v>4</v>
      </c>
      <c r="AM561" s="496">
        <v>11</v>
      </c>
      <c r="AN561" s="471">
        <v>2</v>
      </c>
      <c r="AO561" s="471">
        <v>1</v>
      </c>
      <c r="AP561" s="471">
        <v>0</v>
      </c>
      <c r="AQ561" s="471">
        <v>1</v>
      </c>
      <c r="AR561" s="471">
        <v>1</v>
      </c>
      <c r="AS561" s="471">
        <v>2</v>
      </c>
      <c r="AT561" s="471">
        <v>0</v>
      </c>
      <c r="AU561" s="471">
        <v>4</v>
      </c>
      <c r="AV561" s="496">
        <v>11</v>
      </c>
      <c r="AW561" s="471">
        <v>45</v>
      </c>
      <c r="AX561" s="471">
        <v>18</v>
      </c>
      <c r="AY561" s="471">
        <v>6</v>
      </c>
      <c r="AZ561" s="471">
        <v>1</v>
      </c>
      <c r="BA561" s="471">
        <v>1</v>
      </c>
      <c r="BB561" s="471">
        <v>1</v>
      </c>
      <c r="BC561" s="471">
        <v>0</v>
      </c>
      <c r="BD561" s="471">
        <v>0</v>
      </c>
      <c r="BE561" s="496">
        <v>72</v>
      </c>
      <c r="BF561" s="471">
        <v>45</v>
      </c>
      <c r="BG561" s="471">
        <v>18</v>
      </c>
      <c r="BH561" s="471">
        <v>6</v>
      </c>
      <c r="BI561" s="471">
        <v>1</v>
      </c>
      <c r="BJ561" s="471">
        <v>1</v>
      </c>
      <c r="BK561" s="471">
        <v>1</v>
      </c>
      <c r="BL561" s="471">
        <v>0</v>
      </c>
      <c r="BM561" s="471">
        <v>0</v>
      </c>
      <c r="BN561" s="496">
        <v>72</v>
      </c>
      <c r="BO561" s="471">
        <v>47</v>
      </c>
      <c r="BP561" s="471">
        <v>19</v>
      </c>
      <c r="BQ561" s="471">
        <v>6</v>
      </c>
      <c r="BR561" s="471">
        <v>2</v>
      </c>
      <c r="BS561" s="471">
        <v>2</v>
      </c>
      <c r="BT561" s="471">
        <v>3</v>
      </c>
      <c r="BU561" s="471">
        <v>0</v>
      </c>
      <c r="BV561" s="471">
        <v>4</v>
      </c>
      <c r="BW561" s="496">
        <v>83</v>
      </c>
      <c r="BX561" s="471">
        <v>47</v>
      </c>
      <c r="BY561" s="471">
        <v>19</v>
      </c>
      <c r="BZ561" s="471">
        <v>6</v>
      </c>
      <c r="CA561" s="471">
        <v>2</v>
      </c>
      <c r="CB561" s="471">
        <v>2</v>
      </c>
      <c r="CC561" s="471">
        <v>3</v>
      </c>
      <c r="CD561" s="471">
        <v>0</v>
      </c>
      <c r="CE561" s="471">
        <v>4</v>
      </c>
      <c r="CF561" s="496">
        <v>83</v>
      </c>
      <c r="CG561" s="33"/>
      <c r="CH561" s="33"/>
      <c r="CI561" s="33"/>
      <c r="CJ561" s="110"/>
      <c r="CK561" s="110"/>
      <c r="CL561" s="110"/>
      <c r="CM561" s="110"/>
      <c r="CN561" s="110"/>
      <c r="CO561" s="67"/>
      <c r="CP561" s="67"/>
      <c r="CQ561" s="67"/>
      <c r="CR561" s="67"/>
      <c r="CS561" s="67"/>
      <c r="CT561" s="67"/>
      <c r="CU561" s="67"/>
      <c r="CV561" s="67"/>
      <c r="CW561" s="67"/>
      <c r="CX561" s="67"/>
      <c r="CY561" s="67"/>
      <c r="CZ561" s="67"/>
      <c r="DA561" s="67"/>
      <c r="DB561" s="67"/>
      <c r="DC561" s="67"/>
      <c r="DD561" s="67"/>
      <c r="DE561" s="67"/>
      <c r="DF561" s="67"/>
      <c r="DG561" s="67"/>
      <c r="DH561" s="67"/>
      <c r="DI561" s="67"/>
      <c r="DJ561" s="67"/>
      <c r="DK561" s="67"/>
      <c r="DL561" s="67"/>
      <c r="DM561" s="67"/>
      <c r="DN561" s="67"/>
      <c r="DO561" s="67"/>
      <c r="DP561" s="67"/>
      <c r="DQ561" s="67"/>
      <c r="DR561" s="67"/>
      <c r="DS561" s="67"/>
      <c r="DT561" s="67"/>
      <c r="DU561" s="67"/>
      <c r="DV561" s="67"/>
      <c r="DW561" s="67"/>
      <c r="DX561" s="67"/>
      <c r="DY561" s="67"/>
      <c r="DZ561" s="67"/>
      <c r="EA561" s="67"/>
      <c r="EB561" s="67"/>
      <c r="EC561" s="67"/>
      <c r="ED561" s="67"/>
      <c r="EE561" s="67"/>
      <c r="EF561" s="67"/>
      <c r="EG561" s="67"/>
      <c r="EH561" s="67"/>
      <c r="EI561" s="67"/>
      <c r="EJ561" s="67"/>
      <c r="EK561" s="67"/>
      <c r="EL561" s="67"/>
      <c r="EM561" s="67"/>
      <c r="EN561" s="67"/>
      <c r="EO561" s="67"/>
      <c r="EP561" s="67"/>
      <c r="EQ561" s="67"/>
      <c r="ER561" s="67"/>
      <c r="ES561" s="67"/>
      <c r="ET561" s="67"/>
      <c r="EU561" s="67"/>
      <c r="EV561" s="67"/>
      <c r="EW561" s="67"/>
      <c r="EX561" s="67"/>
      <c r="EY561" s="67"/>
      <c r="EZ561" s="67"/>
      <c r="FA561" s="67"/>
      <c r="FB561" s="67"/>
      <c r="FC561" s="67"/>
      <c r="FD561" s="67"/>
      <c r="FE561" s="67"/>
      <c r="FF561" s="67"/>
      <c r="FG561" s="67"/>
      <c r="FH561" s="67"/>
      <c r="FI561" s="67"/>
      <c r="FJ561" s="67"/>
      <c r="FK561" s="67"/>
      <c r="FL561" s="67"/>
      <c r="FM561" s="67"/>
      <c r="FN561" s="67"/>
      <c r="FO561" s="67"/>
      <c r="FP561" s="67"/>
      <c r="FQ561" s="67"/>
      <c r="FR561" s="67"/>
      <c r="FS561" s="67"/>
      <c r="FT561" s="67"/>
      <c r="FU561" s="67"/>
      <c r="FV561" s="67"/>
      <c r="FW561" s="67"/>
      <c r="FX561" s="67"/>
      <c r="FY561" s="110"/>
      <c r="FZ561" s="110"/>
      <c r="GA561" s="110"/>
      <c r="GB561" s="110"/>
      <c r="GC561" s="110"/>
      <c r="GD561" s="110"/>
      <c r="GE561" s="110"/>
      <c r="GF561" s="110"/>
      <c r="GG561" s="110"/>
      <c r="GH561" s="110"/>
      <c r="GI561" s="110"/>
      <c r="GJ561" s="110"/>
      <c r="GK561" s="110"/>
      <c r="GL561" s="110"/>
      <c r="GM561" s="110"/>
      <c r="GN561" s="110"/>
      <c r="GO561" s="110"/>
      <c r="GP561" s="110"/>
      <c r="GQ561" s="110"/>
      <c r="GR561" s="110"/>
      <c r="GS561" s="110"/>
      <c r="GT561" s="110"/>
      <c r="GU561" s="110"/>
      <c r="GV561" s="110"/>
      <c r="GW561" s="110"/>
      <c r="GX561" s="110"/>
      <c r="GY561" s="110"/>
      <c r="GZ561" s="110"/>
      <c r="HA561" s="110"/>
      <c r="HB561" s="110"/>
      <c r="HC561" s="110"/>
      <c r="HD561" s="110"/>
      <c r="HE561" s="110"/>
      <c r="HF561" s="110"/>
      <c r="HG561" s="110"/>
      <c r="HH561" s="110"/>
      <c r="HI561" s="110"/>
      <c r="HJ561" s="110"/>
      <c r="HK561" s="242"/>
      <c r="HL561" s="242"/>
      <c r="HM561" s="242"/>
      <c r="HN561" s="242"/>
      <c r="HO561" s="242"/>
      <c r="HP561" s="242"/>
      <c r="HQ561" s="242"/>
    </row>
    <row r="562" spans="1:225" x14ac:dyDescent="0.2">
      <c r="A562" s="241" t="s">
        <v>484</v>
      </c>
      <c r="B562" s="476" t="s">
        <v>1071</v>
      </c>
      <c r="C562" s="326" t="s">
        <v>784</v>
      </c>
      <c r="D562" s="279" t="s">
        <v>485</v>
      </c>
      <c r="E562" s="228"/>
      <c r="F562" s="471">
        <v>65</v>
      </c>
      <c r="G562" s="495"/>
      <c r="H562" s="471">
        <v>7</v>
      </c>
      <c r="I562" s="471">
        <v>119</v>
      </c>
      <c r="J562" s="471">
        <v>329</v>
      </c>
      <c r="K562" s="471">
        <v>6</v>
      </c>
      <c r="L562" s="471">
        <v>2</v>
      </c>
      <c r="M562" s="471">
        <v>16</v>
      </c>
      <c r="N562" s="471">
        <v>3</v>
      </c>
      <c r="O562" s="471">
        <v>0</v>
      </c>
      <c r="P562" s="471">
        <v>1</v>
      </c>
      <c r="Q562" s="471">
        <v>44</v>
      </c>
      <c r="R562" s="471">
        <v>58</v>
      </c>
      <c r="S562" s="471">
        <v>0</v>
      </c>
      <c r="T562" s="471">
        <v>26</v>
      </c>
      <c r="U562" s="471">
        <v>0</v>
      </c>
      <c r="V562" s="471">
        <v>3</v>
      </c>
      <c r="W562" s="471">
        <v>30</v>
      </c>
      <c r="X562" s="471">
        <v>23</v>
      </c>
      <c r="Y562" s="471">
        <v>248</v>
      </c>
      <c r="Z562" s="471">
        <v>0</v>
      </c>
      <c r="AA562" s="471">
        <v>29</v>
      </c>
      <c r="AB562" s="496">
        <v>1009</v>
      </c>
      <c r="AC562" s="488">
        <v>1</v>
      </c>
      <c r="AD562" s="488">
        <v>1</v>
      </c>
      <c r="AE562" s="471">
        <v>2</v>
      </c>
      <c r="AF562" s="471">
        <v>13</v>
      </c>
      <c r="AG562" s="471">
        <v>2</v>
      </c>
      <c r="AH562" s="471">
        <v>8</v>
      </c>
      <c r="AI562" s="471">
        <v>7</v>
      </c>
      <c r="AJ562" s="471">
        <v>5</v>
      </c>
      <c r="AK562" s="471">
        <v>4</v>
      </c>
      <c r="AL562" s="471">
        <v>3</v>
      </c>
      <c r="AM562" s="496">
        <v>44</v>
      </c>
      <c r="AN562" s="471">
        <v>2</v>
      </c>
      <c r="AO562" s="471">
        <v>13</v>
      </c>
      <c r="AP562" s="471">
        <v>2</v>
      </c>
      <c r="AQ562" s="471">
        <v>8</v>
      </c>
      <c r="AR562" s="471">
        <v>7</v>
      </c>
      <c r="AS562" s="471">
        <v>5</v>
      </c>
      <c r="AT562" s="471">
        <v>4</v>
      </c>
      <c r="AU562" s="471">
        <v>3</v>
      </c>
      <c r="AV562" s="496">
        <v>44</v>
      </c>
      <c r="AW562" s="471">
        <v>29</v>
      </c>
      <c r="AX562" s="471">
        <v>21</v>
      </c>
      <c r="AY562" s="471">
        <v>18</v>
      </c>
      <c r="AZ562" s="471">
        <v>12</v>
      </c>
      <c r="BA562" s="471">
        <v>6</v>
      </c>
      <c r="BB562" s="471">
        <v>2</v>
      </c>
      <c r="BC562" s="471">
        <v>0</v>
      </c>
      <c r="BD562" s="471">
        <v>0</v>
      </c>
      <c r="BE562" s="496">
        <v>88</v>
      </c>
      <c r="BF562" s="471">
        <v>15</v>
      </c>
      <c r="BG562" s="471">
        <v>13</v>
      </c>
      <c r="BH562" s="471">
        <v>14</v>
      </c>
      <c r="BI562" s="471">
        <v>9</v>
      </c>
      <c r="BJ562" s="471">
        <v>5</v>
      </c>
      <c r="BK562" s="471">
        <v>2</v>
      </c>
      <c r="BL562" s="471">
        <v>0</v>
      </c>
      <c r="BM562" s="471">
        <v>0</v>
      </c>
      <c r="BN562" s="496">
        <v>58</v>
      </c>
      <c r="BO562" s="471">
        <v>31</v>
      </c>
      <c r="BP562" s="471">
        <v>34</v>
      </c>
      <c r="BQ562" s="471">
        <v>20</v>
      </c>
      <c r="BR562" s="471">
        <v>20</v>
      </c>
      <c r="BS562" s="471">
        <v>13</v>
      </c>
      <c r="BT562" s="471">
        <v>7</v>
      </c>
      <c r="BU562" s="471">
        <v>4</v>
      </c>
      <c r="BV562" s="471">
        <v>3</v>
      </c>
      <c r="BW562" s="496">
        <v>132</v>
      </c>
      <c r="BX562" s="471">
        <v>17</v>
      </c>
      <c r="BY562" s="471">
        <v>26</v>
      </c>
      <c r="BZ562" s="471">
        <v>16</v>
      </c>
      <c r="CA562" s="471">
        <v>17</v>
      </c>
      <c r="CB562" s="471">
        <v>12</v>
      </c>
      <c r="CC562" s="471">
        <v>7</v>
      </c>
      <c r="CD562" s="471">
        <v>4</v>
      </c>
      <c r="CE562" s="471">
        <v>3</v>
      </c>
      <c r="CF562" s="496">
        <v>102</v>
      </c>
      <c r="CG562" s="33"/>
      <c r="CH562" s="33"/>
      <c r="CI562" s="33"/>
      <c r="CJ562" s="110"/>
      <c r="CK562" s="110"/>
      <c r="CL562" s="110"/>
      <c r="CM562" s="110"/>
      <c r="CN562" s="110"/>
      <c r="CO562" s="67"/>
      <c r="CP562" s="67"/>
      <c r="CQ562" s="67"/>
      <c r="CR562" s="67"/>
      <c r="CS562" s="67"/>
      <c r="CT562" s="67"/>
      <c r="CU562" s="67"/>
      <c r="CV562" s="67"/>
      <c r="CW562" s="67"/>
      <c r="CX562" s="67"/>
      <c r="CY562" s="67"/>
      <c r="CZ562" s="67"/>
      <c r="DA562" s="67"/>
      <c r="DB562" s="67"/>
      <c r="DC562" s="67"/>
      <c r="DD562" s="67"/>
      <c r="DE562" s="67"/>
      <c r="DF562" s="67"/>
      <c r="DG562" s="67"/>
      <c r="DH562" s="67"/>
      <c r="DI562" s="67"/>
      <c r="DJ562" s="67"/>
      <c r="DK562" s="67"/>
      <c r="DL562" s="67"/>
      <c r="DM562" s="67"/>
      <c r="DN562" s="67"/>
      <c r="DO562" s="67"/>
      <c r="DP562" s="67"/>
      <c r="DQ562" s="67"/>
      <c r="DR562" s="67"/>
      <c r="DS562" s="67"/>
      <c r="DT562" s="67"/>
      <c r="DU562" s="67"/>
      <c r="DV562" s="67"/>
      <c r="DW562" s="67"/>
      <c r="DX562" s="67"/>
      <c r="DY562" s="67"/>
      <c r="DZ562" s="67"/>
      <c r="EA562" s="67"/>
      <c r="EB562" s="67"/>
      <c r="EC562" s="67"/>
      <c r="ED562" s="67"/>
      <c r="EE562" s="67"/>
      <c r="EF562" s="67"/>
      <c r="EG562" s="67"/>
      <c r="EH562" s="67"/>
      <c r="EI562" s="67"/>
      <c r="EJ562" s="67"/>
      <c r="EK562" s="67"/>
      <c r="EL562" s="67"/>
      <c r="EM562" s="67"/>
      <c r="EN562" s="67"/>
      <c r="EO562" s="67"/>
      <c r="EP562" s="67"/>
      <c r="EQ562" s="67"/>
      <c r="ER562" s="67"/>
      <c r="ES562" s="67"/>
      <c r="ET562" s="67"/>
      <c r="EU562" s="67"/>
      <c r="EV562" s="67"/>
      <c r="EW562" s="67"/>
      <c r="EX562" s="67"/>
      <c r="EY562" s="67"/>
      <c r="EZ562" s="67"/>
      <c r="FA562" s="67"/>
      <c r="FB562" s="67"/>
      <c r="FC562" s="67"/>
      <c r="FD562" s="67"/>
      <c r="FE562" s="67"/>
      <c r="FF562" s="67"/>
      <c r="FG562" s="67"/>
      <c r="FH562" s="67"/>
      <c r="FI562" s="67"/>
      <c r="FJ562" s="67"/>
      <c r="FK562" s="67"/>
      <c r="FL562" s="67"/>
      <c r="FM562" s="67"/>
      <c r="FN562" s="67"/>
      <c r="FO562" s="67"/>
      <c r="FP562" s="67"/>
      <c r="FQ562" s="67"/>
      <c r="FR562" s="67"/>
      <c r="FS562" s="67"/>
      <c r="FT562" s="67"/>
      <c r="FU562" s="67"/>
      <c r="FV562" s="67"/>
      <c r="FW562" s="67"/>
      <c r="FX562" s="67"/>
      <c r="FY562" s="110"/>
      <c r="FZ562" s="110"/>
      <c r="GA562" s="110"/>
      <c r="GB562" s="110"/>
      <c r="GC562" s="110"/>
      <c r="GD562" s="110"/>
      <c r="GE562" s="110"/>
      <c r="GF562" s="110"/>
      <c r="GG562" s="110"/>
      <c r="GH562" s="110"/>
      <c r="GI562" s="110"/>
      <c r="GJ562" s="110"/>
      <c r="GK562" s="110"/>
      <c r="GL562" s="110"/>
      <c r="GM562" s="110"/>
      <c r="GN562" s="110"/>
      <c r="GO562" s="110"/>
      <c r="GP562" s="110"/>
      <c r="GQ562" s="110"/>
      <c r="GR562" s="110"/>
      <c r="GS562" s="110"/>
      <c r="GT562" s="110"/>
      <c r="GU562" s="110"/>
      <c r="GV562" s="110"/>
      <c r="GW562" s="110"/>
      <c r="GX562" s="110"/>
      <c r="GY562" s="110"/>
      <c r="GZ562" s="110"/>
      <c r="HA562" s="110"/>
      <c r="HB562" s="110"/>
      <c r="HC562" s="110"/>
      <c r="HD562" s="110"/>
      <c r="HE562" s="110"/>
      <c r="HF562" s="110"/>
      <c r="HG562" s="110"/>
      <c r="HH562" s="110"/>
      <c r="HI562" s="110"/>
      <c r="HJ562" s="110"/>
      <c r="HK562" s="242"/>
      <c r="HL562" s="242"/>
      <c r="HM562" s="242"/>
      <c r="HN562" s="242"/>
      <c r="HO562" s="242"/>
      <c r="HP562" s="242"/>
      <c r="HQ562" s="242"/>
    </row>
    <row r="563" spans="1:225" x14ac:dyDescent="0.2">
      <c r="A563" s="241" t="s">
        <v>486</v>
      </c>
      <c r="B563" s="476" t="s">
        <v>1072</v>
      </c>
      <c r="C563" s="326" t="s">
        <v>626</v>
      </c>
      <c r="D563" s="279" t="s">
        <v>487</v>
      </c>
      <c r="E563" s="228"/>
      <c r="F563" s="471">
        <v>112</v>
      </c>
      <c r="G563" s="495"/>
      <c r="H563" s="471">
        <v>1</v>
      </c>
      <c r="I563" s="471">
        <v>99</v>
      </c>
      <c r="J563" s="471">
        <v>282</v>
      </c>
      <c r="K563" s="471">
        <v>6</v>
      </c>
      <c r="L563" s="471">
        <v>1</v>
      </c>
      <c r="M563" s="471">
        <v>7</v>
      </c>
      <c r="N563" s="471">
        <v>4</v>
      </c>
      <c r="O563" s="471">
        <v>0</v>
      </c>
      <c r="P563" s="471">
        <v>0</v>
      </c>
      <c r="Q563" s="471">
        <v>3</v>
      </c>
      <c r="R563" s="471">
        <v>84</v>
      </c>
      <c r="S563" s="471">
        <v>0</v>
      </c>
      <c r="T563" s="471">
        <v>13</v>
      </c>
      <c r="U563" s="471">
        <v>0</v>
      </c>
      <c r="V563" s="471">
        <v>21</v>
      </c>
      <c r="W563" s="471">
        <v>11</v>
      </c>
      <c r="X563" s="471">
        <v>146</v>
      </c>
      <c r="Y563" s="471">
        <v>184</v>
      </c>
      <c r="Z563" s="471">
        <v>0</v>
      </c>
      <c r="AA563" s="471">
        <v>139</v>
      </c>
      <c r="AB563" s="496">
        <v>1113</v>
      </c>
      <c r="AC563" s="488">
        <v>2</v>
      </c>
      <c r="AD563" s="488">
        <v>2</v>
      </c>
      <c r="AE563" s="471">
        <v>0</v>
      </c>
      <c r="AF563" s="471">
        <v>0</v>
      </c>
      <c r="AG563" s="471">
        <v>0</v>
      </c>
      <c r="AH563" s="471">
        <v>1</v>
      </c>
      <c r="AI563" s="471">
        <v>0</v>
      </c>
      <c r="AJ563" s="471">
        <v>0</v>
      </c>
      <c r="AK563" s="471">
        <v>2</v>
      </c>
      <c r="AL563" s="471">
        <v>0</v>
      </c>
      <c r="AM563" s="496">
        <v>3</v>
      </c>
      <c r="AN563" s="471">
        <v>0</v>
      </c>
      <c r="AO563" s="471">
        <v>0</v>
      </c>
      <c r="AP563" s="471">
        <v>0</v>
      </c>
      <c r="AQ563" s="471">
        <v>1</v>
      </c>
      <c r="AR563" s="471">
        <v>0</v>
      </c>
      <c r="AS563" s="471">
        <v>0</v>
      </c>
      <c r="AT563" s="471">
        <v>2</v>
      </c>
      <c r="AU563" s="471">
        <v>0</v>
      </c>
      <c r="AV563" s="496">
        <v>3</v>
      </c>
      <c r="AW563" s="471">
        <v>26</v>
      </c>
      <c r="AX563" s="471">
        <v>45</v>
      </c>
      <c r="AY563" s="471">
        <v>32</v>
      </c>
      <c r="AZ563" s="471">
        <v>15</v>
      </c>
      <c r="BA563" s="471">
        <v>8</v>
      </c>
      <c r="BB563" s="471">
        <v>0</v>
      </c>
      <c r="BC563" s="471">
        <v>0</v>
      </c>
      <c r="BD563" s="471">
        <v>0</v>
      </c>
      <c r="BE563" s="496">
        <v>126</v>
      </c>
      <c r="BF563" s="471">
        <v>13</v>
      </c>
      <c r="BG563" s="471">
        <v>32</v>
      </c>
      <c r="BH563" s="471">
        <v>21</v>
      </c>
      <c r="BI563" s="471">
        <v>13</v>
      </c>
      <c r="BJ563" s="471">
        <v>5</v>
      </c>
      <c r="BK563" s="471">
        <v>0</v>
      </c>
      <c r="BL563" s="471">
        <v>0</v>
      </c>
      <c r="BM563" s="471">
        <v>0</v>
      </c>
      <c r="BN563" s="496">
        <v>84</v>
      </c>
      <c r="BO563" s="471">
        <v>26</v>
      </c>
      <c r="BP563" s="471">
        <v>45</v>
      </c>
      <c r="BQ563" s="471">
        <v>32</v>
      </c>
      <c r="BR563" s="471">
        <v>16</v>
      </c>
      <c r="BS563" s="471">
        <v>8</v>
      </c>
      <c r="BT563" s="471">
        <v>0</v>
      </c>
      <c r="BU563" s="471">
        <v>2</v>
      </c>
      <c r="BV563" s="471">
        <v>0</v>
      </c>
      <c r="BW563" s="496">
        <v>129</v>
      </c>
      <c r="BX563" s="471">
        <v>13</v>
      </c>
      <c r="BY563" s="471">
        <v>32</v>
      </c>
      <c r="BZ563" s="471">
        <v>21</v>
      </c>
      <c r="CA563" s="471">
        <v>14</v>
      </c>
      <c r="CB563" s="471">
        <v>5</v>
      </c>
      <c r="CC563" s="471">
        <v>0</v>
      </c>
      <c r="CD563" s="471">
        <v>2</v>
      </c>
      <c r="CE563" s="471">
        <v>0</v>
      </c>
      <c r="CF563" s="496">
        <v>87</v>
      </c>
      <c r="CG563" s="33"/>
      <c r="CH563" s="33"/>
      <c r="CI563" s="33"/>
      <c r="CJ563" s="110"/>
      <c r="CK563" s="110"/>
      <c r="CL563" s="110"/>
      <c r="CM563" s="110"/>
      <c r="CN563" s="110"/>
      <c r="CO563" s="67"/>
      <c r="CP563" s="67"/>
      <c r="CQ563" s="67"/>
      <c r="CR563" s="67"/>
      <c r="CS563" s="67"/>
      <c r="CT563" s="67"/>
      <c r="CU563" s="67"/>
      <c r="CV563" s="67"/>
      <c r="CW563" s="67"/>
      <c r="CX563" s="67"/>
      <c r="CY563" s="67"/>
      <c r="CZ563" s="67"/>
      <c r="DA563" s="67"/>
      <c r="DB563" s="67"/>
      <c r="DC563" s="67"/>
      <c r="DD563" s="67"/>
      <c r="DE563" s="67"/>
      <c r="DF563" s="67"/>
      <c r="DG563" s="67"/>
      <c r="DH563" s="67"/>
      <c r="DI563" s="67"/>
      <c r="DJ563" s="67"/>
      <c r="DK563" s="67"/>
      <c r="DL563" s="67"/>
      <c r="DM563" s="67"/>
      <c r="DN563" s="67"/>
      <c r="DO563" s="67"/>
      <c r="DP563" s="67"/>
      <c r="DQ563" s="67"/>
      <c r="DR563" s="67"/>
      <c r="DS563" s="67"/>
      <c r="DT563" s="67"/>
      <c r="DU563" s="67"/>
      <c r="DV563" s="67"/>
      <c r="DW563" s="67"/>
      <c r="DX563" s="67"/>
      <c r="DY563" s="67"/>
      <c r="DZ563" s="67"/>
      <c r="EA563" s="67"/>
      <c r="EB563" s="67"/>
      <c r="EC563" s="67"/>
      <c r="ED563" s="67"/>
      <c r="EE563" s="67"/>
      <c r="EF563" s="67"/>
      <c r="EG563" s="67"/>
      <c r="EH563" s="67"/>
      <c r="EI563" s="67"/>
      <c r="EJ563" s="67"/>
      <c r="EK563" s="67"/>
      <c r="EL563" s="67"/>
      <c r="EM563" s="67"/>
      <c r="EN563" s="67"/>
      <c r="EO563" s="67"/>
      <c r="EP563" s="67"/>
      <c r="EQ563" s="67"/>
      <c r="ER563" s="67"/>
      <c r="ES563" s="67"/>
      <c r="ET563" s="67"/>
      <c r="EU563" s="67"/>
      <c r="EV563" s="67"/>
      <c r="EW563" s="67"/>
      <c r="EX563" s="67"/>
      <c r="EY563" s="67"/>
      <c r="EZ563" s="67"/>
      <c r="FA563" s="67"/>
      <c r="FB563" s="67"/>
      <c r="FC563" s="67"/>
      <c r="FD563" s="67"/>
      <c r="FE563" s="67"/>
      <c r="FF563" s="67"/>
      <c r="FG563" s="67"/>
      <c r="FH563" s="67"/>
      <c r="FI563" s="67"/>
      <c r="FJ563" s="67"/>
      <c r="FK563" s="67"/>
      <c r="FL563" s="67"/>
      <c r="FM563" s="67"/>
      <c r="FN563" s="67"/>
      <c r="FO563" s="67"/>
      <c r="FP563" s="67"/>
      <c r="FQ563" s="67"/>
      <c r="FR563" s="67"/>
      <c r="FS563" s="67"/>
      <c r="FT563" s="67"/>
      <c r="FU563" s="67"/>
      <c r="FV563" s="67"/>
      <c r="FW563" s="67"/>
      <c r="FX563" s="67"/>
      <c r="FY563" s="110"/>
      <c r="FZ563" s="110"/>
      <c r="GA563" s="110"/>
      <c r="GB563" s="110"/>
      <c r="GC563" s="110"/>
      <c r="GD563" s="110"/>
      <c r="GE563" s="110"/>
      <c r="GF563" s="110"/>
      <c r="GG563" s="110"/>
      <c r="GH563" s="110"/>
      <c r="GI563" s="110"/>
      <c r="GJ563" s="110"/>
      <c r="GK563" s="110"/>
      <c r="GL563" s="110"/>
      <c r="GM563" s="110"/>
      <c r="GN563" s="110"/>
      <c r="GO563" s="110"/>
      <c r="GP563" s="110"/>
      <c r="GQ563" s="110"/>
      <c r="GR563" s="110"/>
      <c r="GS563" s="110"/>
      <c r="GT563" s="110"/>
      <c r="GU563" s="110"/>
      <c r="GV563" s="110"/>
      <c r="GW563" s="110"/>
      <c r="GX563" s="110"/>
      <c r="GY563" s="110"/>
      <c r="GZ563" s="110"/>
      <c r="HA563" s="110"/>
      <c r="HB563" s="110"/>
      <c r="HC563" s="110"/>
      <c r="HD563" s="110"/>
      <c r="HE563" s="110"/>
      <c r="HF563" s="110"/>
      <c r="HG563" s="110"/>
      <c r="HH563" s="110"/>
      <c r="HI563" s="110"/>
      <c r="HJ563" s="110"/>
      <c r="HK563" s="242"/>
      <c r="HL563" s="242"/>
      <c r="HM563" s="242"/>
      <c r="HN563" s="242"/>
      <c r="HO563" s="242"/>
      <c r="HP563" s="242"/>
      <c r="HQ563" s="242"/>
    </row>
    <row r="564" spans="1:225" x14ac:dyDescent="0.2">
      <c r="A564" s="241" t="s">
        <v>488</v>
      </c>
      <c r="B564" s="476" t="s">
        <v>1073</v>
      </c>
      <c r="C564" s="326" t="s">
        <v>782</v>
      </c>
      <c r="D564" s="279" t="s">
        <v>489</v>
      </c>
      <c r="E564" s="228"/>
      <c r="F564" s="471">
        <v>38</v>
      </c>
      <c r="G564" s="495"/>
      <c r="H564" s="471">
        <v>1</v>
      </c>
      <c r="I564" s="471">
        <v>79</v>
      </c>
      <c r="J564" s="471">
        <v>290</v>
      </c>
      <c r="K564" s="471">
        <v>2</v>
      </c>
      <c r="L564" s="471">
        <v>2</v>
      </c>
      <c r="M564" s="471">
        <v>5</v>
      </c>
      <c r="N564" s="471">
        <v>2</v>
      </c>
      <c r="O564" s="471">
        <v>0</v>
      </c>
      <c r="P564" s="471">
        <v>1</v>
      </c>
      <c r="Q564" s="471">
        <v>23</v>
      </c>
      <c r="R564" s="471">
        <v>51</v>
      </c>
      <c r="S564" s="471">
        <v>766</v>
      </c>
      <c r="T564" s="471">
        <v>7</v>
      </c>
      <c r="U564" s="471">
        <v>0</v>
      </c>
      <c r="V564" s="471">
        <v>15</v>
      </c>
      <c r="W564" s="471">
        <v>5</v>
      </c>
      <c r="X564" s="471">
        <v>28</v>
      </c>
      <c r="Y564" s="471">
        <v>126</v>
      </c>
      <c r="Z564" s="471">
        <v>0</v>
      </c>
      <c r="AA564" s="471">
        <v>16</v>
      </c>
      <c r="AB564" s="496">
        <v>1457</v>
      </c>
      <c r="AC564" s="488">
        <v>2</v>
      </c>
      <c r="AD564" s="488">
        <v>1</v>
      </c>
      <c r="AE564" s="471">
        <v>8</v>
      </c>
      <c r="AF564" s="471">
        <v>8</v>
      </c>
      <c r="AG564" s="471">
        <v>5</v>
      </c>
      <c r="AH564" s="471">
        <v>4</v>
      </c>
      <c r="AI564" s="471">
        <v>1</v>
      </c>
      <c r="AJ564" s="471">
        <v>0</v>
      </c>
      <c r="AK564" s="471">
        <v>1</v>
      </c>
      <c r="AL564" s="471">
        <v>0</v>
      </c>
      <c r="AM564" s="496">
        <v>27</v>
      </c>
      <c r="AN564" s="471">
        <v>8</v>
      </c>
      <c r="AO564" s="471">
        <v>8</v>
      </c>
      <c r="AP564" s="471">
        <v>2</v>
      </c>
      <c r="AQ564" s="471">
        <v>3</v>
      </c>
      <c r="AR564" s="471">
        <v>1</v>
      </c>
      <c r="AS564" s="471">
        <v>0</v>
      </c>
      <c r="AT564" s="471">
        <v>1</v>
      </c>
      <c r="AU564" s="471">
        <v>0</v>
      </c>
      <c r="AV564" s="496">
        <v>23</v>
      </c>
      <c r="AW564" s="471">
        <v>7</v>
      </c>
      <c r="AX564" s="471">
        <v>21</v>
      </c>
      <c r="AY564" s="471">
        <v>20</v>
      </c>
      <c r="AZ564" s="471">
        <v>12</v>
      </c>
      <c r="BA564" s="471">
        <v>2</v>
      </c>
      <c r="BB564" s="471">
        <v>0</v>
      </c>
      <c r="BC564" s="471">
        <v>1</v>
      </c>
      <c r="BD564" s="471">
        <v>0</v>
      </c>
      <c r="BE564" s="496">
        <v>63</v>
      </c>
      <c r="BF564" s="471">
        <v>3</v>
      </c>
      <c r="BG564" s="471">
        <v>21</v>
      </c>
      <c r="BH564" s="471">
        <v>13</v>
      </c>
      <c r="BI564" s="471">
        <v>10</v>
      </c>
      <c r="BJ564" s="471">
        <v>3</v>
      </c>
      <c r="BK564" s="471">
        <v>1</v>
      </c>
      <c r="BL564" s="471">
        <v>0</v>
      </c>
      <c r="BM564" s="471">
        <v>0</v>
      </c>
      <c r="BN564" s="496">
        <v>51</v>
      </c>
      <c r="BO564" s="471">
        <v>15</v>
      </c>
      <c r="BP564" s="471">
        <v>29</v>
      </c>
      <c r="BQ564" s="471">
        <v>25</v>
      </c>
      <c r="BR564" s="471">
        <v>16</v>
      </c>
      <c r="BS564" s="471">
        <v>3</v>
      </c>
      <c r="BT564" s="471">
        <v>0</v>
      </c>
      <c r="BU564" s="471">
        <v>2</v>
      </c>
      <c r="BV564" s="471">
        <v>0</v>
      </c>
      <c r="BW564" s="496">
        <v>90</v>
      </c>
      <c r="BX564" s="471">
        <v>11</v>
      </c>
      <c r="BY564" s="471">
        <v>29</v>
      </c>
      <c r="BZ564" s="471">
        <v>15</v>
      </c>
      <c r="CA564" s="471">
        <v>13</v>
      </c>
      <c r="CB564" s="471">
        <v>4</v>
      </c>
      <c r="CC564" s="471">
        <v>1</v>
      </c>
      <c r="CD564" s="471">
        <v>1</v>
      </c>
      <c r="CE564" s="471">
        <v>0</v>
      </c>
      <c r="CF564" s="496">
        <v>74</v>
      </c>
      <c r="CG564" s="33"/>
      <c r="CH564" s="33"/>
      <c r="CI564" s="33"/>
      <c r="CJ564" s="110"/>
      <c r="CK564" s="110"/>
      <c r="CL564" s="110"/>
      <c r="CM564" s="110"/>
      <c r="CN564" s="110"/>
      <c r="CO564" s="67"/>
      <c r="CP564" s="67"/>
      <c r="CQ564" s="67"/>
      <c r="CR564" s="67"/>
      <c r="CS564" s="67"/>
      <c r="CT564" s="67"/>
      <c r="CU564" s="67"/>
      <c r="CV564" s="67"/>
      <c r="CW564" s="67"/>
      <c r="CX564" s="67"/>
      <c r="CY564" s="67"/>
      <c r="CZ564" s="67"/>
      <c r="DA564" s="67"/>
      <c r="DB564" s="67"/>
      <c r="DC564" s="67"/>
      <c r="DD564" s="67"/>
      <c r="DE564" s="67"/>
      <c r="DF564" s="67"/>
      <c r="DG564" s="67"/>
      <c r="DH564" s="67"/>
      <c r="DI564" s="67"/>
      <c r="DJ564" s="67"/>
      <c r="DK564" s="67"/>
      <c r="DL564" s="67"/>
      <c r="DM564" s="67"/>
      <c r="DN564" s="67"/>
      <c r="DO564" s="67"/>
      <c r="DP564" s="67"/>
      <c r="DQ564" s="67"/>
      <c r="DR564" s="67"/>
      <c r="DS564" s="67"/>
      <c r="DT564" s="67"/>
      <c r="DU564" s="67"/>
      <c r="DV564" s="67"/>
      <c r="DW564" s="67"/>
      <c r="DX564" s="67"/>
      <c r="DY564" s="67"/>
      <c r="DZ564" s="67"/>
      <c r="EA564" s="67"/>
      <c r="EB564" s="67"/>
      <c r="EC564" s="67"/>
      <c r="ED564" s="67"/>
      <c r="EE564" s="67"/>
      <c r="EF564" s="67"/>
      <c r="EG564" s="67"/>
      <c r="EH564" s="67"/>
      <c r="EI564" s="67"/>
      <c r="EJ564" s="67"/>
      <c r="EK564" s="67"/>
      <c r="EL564" s="67"/>
      <c r="EM564" s="67"/>
      <c r="EN564" s="67"/>
      <c r="EO564" s="67"/>
      <c r="EP564" s="67"/>
      <c r="EQ564" s="67"/>
      <c r="ER564" s="67"/>
      <c r="ES564" s="67"/>
      <c r="ET564" s="67"/>
      <c r="EU564" s="67"/>
      <c r="EV564" s="67"/>
      <c r="EW564" s="67"/>
      <c r="EX564" s="67"/>
      <c r="EY564" s="67"/>
      <c r="EZ564" s="67"/>
      <c r="FA564" s="67"/>
      <c r="FB564" s="67"/>
      <c r="FC564" s="67"/>
      <c r="FD564" s="67"/>
      <c r="FE564" s="67"/>
      <c r="FF564" s="67"/>
      <c r="FG564" s="67"/>
      <c r="FH564" s="67"/>
      <c r="FI564" s="67"/>
      <c r="FJ564" s="67"/>
      <c r="FK564" s="67"/>
      <c r="FL564" s="67"/>
      <c r="FM564" s="67"/>
      <c r="FN564" s="67"/>
      <c r="FO564" s="67"/>
      <c r="FP564" s="67"/>
      <c r="FQ564" s="67"/>
      <c r="FR564" s="67"/>
      <c r="FS564" s="67"/>
      <c r="FT564" s="67"/>
      <c r="FU564" s="67"/>
      <c r="FV564" s="67"/>
      <c r="FW564" s="67"/>
      <c r="FX564" s="67"/>
      <c r="FY564" s="110"/>
      <c r="FZ564" s="110"/>
      <c r="GA564" s="110"/>
      <c r="GB564" s="110"/>
      <c r="GC564" s="110"/>
      <c r="GD564" s="110"/>
      <c r="GE564" s="110"/>
      <c r="GF564" s="110"/>
      <c r="GG564" s="110"/>
      <c r="GH564" s="110"/>
      <c r="GI564" s="110"/>
      <c r="GJ564" s="110"/>
      <c r="GK564" s="110"/>
      <c r="GL564" s="110"/>
      <c r="GM564" s="110"/>
      <c r="GN564" s="110"/>
      <c r="GO564" s="110"/>
      <c r="GP564" s="110"/>
      <c r="GQ564" s="110"/>
      <c r="GR564" s="110"/>
      <c r="GS564" s="110"/>
      <c r="GT564" s="110"/>
      <c r="GU564" s="110"/>
      <c r="GV564" s="110"/>
      <c r="GW564" s="110"/>
      <c r="GX564" s="110"/>
      <c r="GY564" s="110"/>
      <c r="GZ564" s="110"/>
      <c r="HA564" s="110"/>
      <c r="HB564" s="110"/>
      <c r="HC564" s="110"/>
      <c r="HD564" s="110"/>
      <c r="HE564" s="110"/>
      <c r="HF564" s="110"/>
      <c r="HG564" s="110"/>
      <c r="HH564" s="110"/>
      <c r="HI564" s="110"/>
      <c r="HJ564" s="110"/>
      <c r="HK564" s="242"/>
      <c r="HL564" s="242"/>
      <c r="HM564" s="242"/>
      <c r="HN564" s="242"/>
      <c r="HO564" s="242"/>
      <c r="HP564" s="242"/>
      <c r="HQ564" s="242"/>
    </row>
    <row r="565" spans="1:225" x14ac:dyDescent="0.2">
      <c r="A565" s="241" t="s">
        <v>490</v>
      </c>
      <c r="B565" s="476" t="s">
        <v>1074</v>
      </c>
      <c r="C565" s="326" t="s">
        <v>784</v>
      </c>
      <c r="D565" s="279" t="s">
        <v>491</v>
      </c>
      <c r="E565" s="228"/>
      <c r="F565" s="471">
        <v>31</v>
      </c>
      <c r="G565" s="495"/>
      <c r="H565" s="471">
        <v>0</v>
      </c>
      <c r="I565" s="471">
        <v>98</v>
      </c>
      <c r="J565" s="471">
        <v>293</v>
      </c>
      <c r="K565" s="471">
        <v>1</v>
      </c>
      <c r="L565" s="471">
        <v>4</v>
      </c>
      <c r="M565" s="471">
        <v>12</v>
      </c>
      <c r="N565" s="471">
        <v>3</v>
      </c>
      <c r="O565" s="471">
        <v>0</v>
      </c>
      <c r="P565" s="471">
        <v>4</v>
      </c>
      <c r="Q565" s="471">
        <v>0</v>
      </c>
      <c r="R565" s="471">
        <v>88</v>
      </c>
      <c r="S565" s="471">
        <v>1</v>
      </c>
      <c r="T565" s="471">
        <v>3</v>
      </c>
      <c r="U565" s="471">
        <v>0</v>
      </c>
      <c r="V565" s="471">
        <v>11</v>
      </c>
      <c r="W565" s="471">
        <v>16</v>
      </c>
      <c r="X565" s="471">
        <v>6</v>
      </c>
      <c r="Y565" s="471">
        <v>262</v>
      </c>
      <c r="Z565" s="471">
        <v>0</v>
      </c>
      <c r="AA565" s="471">
        <v>15</v>
      </c>
      <c r="AB565" s="496">
        <v>848</v>
      </c>
      <c r="AC565" s="488">
        <v>2</v>
      </c>
      <c r="AD565" s="488">
        <v>2</v>
      </c>
      <c r="AE565" s="471">
        <v>0</v>
      </c>
      <c r="AF565" s="471">
        <v>0</v>
      </c>
      <c r="AG565" s="471">
        <v>0</v>
      </c>
      <c r="AH565" s="471">
        <v>0</v>
      </c>
      <c r="AI565" s="471">
        <v>0</v>
      </c>
      <c r="AJ565" s="471">
        <v>0</v>
      </c>
      <c r="AK565" s="471">
        <v>0</v>
      </c>
      <c r="AL565" s="471">
        <v>0</v>
      </c>
      <c r="AM565" s="496">
        <v>0</v>
      </c>
      <c r="AN565" s="471">
        <v>0</v>
      </c>
      <c r="AO565" s="471">
        <v>0</v>
      </c>
      <c r="AP565" s="471">
        <v>0</v>
      </c>
      <c r="AQ565" s="471">
        <v>0</v>
      </c>
      <c r="AR565" s="471">
        <v>0</v>
      </c>
      <c r="AS565" s="471">
        <v>0</v>
      </c>
      <c r="AT565" s="471">
        <v>0</v>
      </c>
      <c r="AU565" s="471">
        <v>0</v>
      </c>
      <c r="AV565" s="496">
        <v>0</v>
      </c>
      <c r="AW565" s="471">
        <v>53</v>
      </c>
      <c r="AX565" s="471">
        <v>50</v>
      </c>
      <c r="AY565" s="471">
        <v>12</v>
      </c>
      <c r="AZ565" s="471">
        <v>5</v>
      </c>
      <c r="BA565" s="471">
        <v>2</v>
      </c>
      <c r="BB565" s="471">
        <v>0</v>
      </c>
      <c r="BC565" s="471">
        <v>0</v>
      </c>
      <c r="BD565" s="471">
        <v>0</v>
      </c>
      <c r="BE565" s="496">
        <v>122</v>
      </c>
      <c r="BF565" s="471">
        <v>41</v>
      </c>
      <c r="BG565" s="471">
        <v>37</v>
      </c>
      <c r="BH565" s="471">
        <v>5</v>
      </c>
      <c r="BI565" s="471">
        <v>5</v>
      </c>
      <c r="BJ565" s="471">
        <v>0</v>
      </c>
      <c r="BK565" s="471">
        <v>0</v>
      </c>
      <c r="BL565" s="471">
        <v>0</v>
      </c>
      <c r="BM565" s="471">
        <v>0</v>
      </c>
      <c r="BN565" s="496">
        <v>88</v>
      </c>
      <c r="BO565" s="471">
        <v>53</v>
      </c>
      <c r="BP565" s="471">
        <v>50</v>
      </c>
      <c r="BQ565" s="471">
        <v>12</v>
      </c>
      <c r="BR565" s="471">
        <v>5</v>
      </c>
      <c r="BS565" s="471">
        <v>2</v>
      </c>
      <c r="BT565" s="471">
        <v>0</v>
      </c>
      <c r="BU565" s="471">
        <v>0</v>
      </c>
      <c r="BV565" s="471">
        <v>0</v>
      </c>
      <c r="BW565" s="496">
        <v>122</v>
      </c>
      <c r="BX565" s="471">
        <v>41</v>
      </c>
      <c r="BY565" s="471">
        <v>37</v>
      </c>
      <c r="BZ565" s="471">
        <v>5</v>
      </c>
      <c r="CA565" s="471">
        <v>5</v>
      </c>
      <c r="CB565" s="471">
        <v>0</v>
      </c>
      <c r="CC565" s="471">
        <v>0</v>
      </c>
      <c r="CD565" s="471">
        <v>0</v>
      </c>
      <c r="CE565" s="471">
        <v>0</v>
      </c>
      <c r="CF565" s="496">
        <v>88</v>
      </c>
      <c r="CG565" s="33"/>
      <c r="CH565" s="33"/>
      <c r="CI565" s="33"/>
      <c r="CJ565" s="110"/>
      <c r="CK565" s="110"/>
      <c r="CL565" s="110"/>
      <c r="CM565" s="110"/>
      <c r="CN565" s="110"/>
      <c r="CO565" s="67"/>
      <c r="CP565" s="67"/>
      <c r="CQ565" s="67"/>
      <c r="CR565" s="67"/>
      <c r="CS565" s="67"/>
      <c r="CT565" s="67"/>
      <c r="CU565" s="67"/>
      <c r="CV565" s="67"/>
      <c r="CW565" s="67"/>
      <c r="CX565" s="67"/>
      <c r="CY565" s="67"/>
      <c r="CZ565" s="67"/>
      <c r="DA565" s="67"/>
      <c r="DB565" s="67"/>
      <c r="DC565" s="67"/>
      <c r="DD565" s="67"/>
      <c r="DE565" s="67"/>
      <c r="DF565" s="67"/>
      <c r="DG565" s="67"/>
      <c r="DH565" s="67"/>
      <c r="DI565" s="67"/>
      <c r="DJ565" s="67"/>
      <c r="DK565" s="67"/>
      <c r="DL565" s="67"/>
      <c r="DM565" s="67"/>
      <c r="DN565" s="67"/>
      <c r="DO565" s="67"/>
      <c r="DP565" s="67"/>
      <c r="DQ565" s="67"/>
      <c r="DR565" s="67"/>
      <c r="DS565" s="67"/>
      <c r="DT565" s="67"/>
      <c r="DU565" s="67"/>
      <c r="DV565" s="67"/>
      <c r="DW565" s="67"/>
      <c r="DX565" s="67"/>
      <c r="DY565" s="67"/>
      <c r="DZ565" s="67"/>
      <c r="EA565" s="67"/>
      <c r="EB565" s="67"/>
      <c r="EC565" s="67"/>
      <c r="ED565" s="67"/>
      <c r="EE565" s="67"/>
      <c r="EF565" s="67"/>
      <c r="EG565" s="67"/>
      <c r="EH565" s="67"/>
      <c r="EI565" s="67"/>
      <c r="EJ565" s="67"/>
      <c r="EK565" s="67"/>
      <c r="EL565" s="67"/>
      <c r="EM565" s="67"/>
      <c r="EN565" s="67"/>
      <c r="EO565" s="67"/>
      <c r="EP565" s="67"/>
      <c r="EQ565" s="67"/>
      <c r="ER565" s="67"/>
      <c r="ES565" s="67"/>
      <c r="ET565" s="67"/>
      <c r="EU565" s="67"/>
      <c r="EV565" s="67"/>
      <c r="EW565" s="67"/>
      <c r="EX565" s="67"/>
      <c r="EY565" s="67"/>
      <c r="EZ565" s="67"/>
      <c r="FA565" s="67"/>
      <c r="FB565" s="67"/>
      <c r="FC565" s="67"/>
      <c r="FD565" s="67"/>
      <c r="FE565" s="67"/>
      <c r="FF565" s="67"/>
      <c r="FG565" s="67"/>
      <c r="FH565" s="67"/>
      <c r="FI565" s="67"/>
      <c r="FJ565" s="67"/>
      <c r="FK565" s="67"/>
      <c r="FL565" s="67"/>
      <c r="FM565" s="67"/>
      <c r="FN565" s="67"/>
      <c r="FO565" s="67"/>
      <c r="FP565" s="67"/>
      <c r="FQ565" s="67"/>
      <c r="FR565" s="67"/>
      <c r="FS565" s="67"/>
      <c r="FT565" s="67"/>
      <c r="FU565" s="67"/>
      <c r="FV565" s="67"/>
      <c r="FW565" s="67"/>
      <c r="FX565" s="67"/>
      <c r="FY565" s="110"/>
      <c r="FZ565" s="110"/>
      <c r="GA565" s="110"/>
      <c r="GB565" s="110"/>
      <c r="GC565" s="110"/>
      <c r="GD565" s="110"/>
      <c r="GE565" s="110"/>
      <c r="GF565" s="110"/>
      <c r="GG565" s="110"/>
      <c r="GH565" s="110"/>
      <c r="GI565" s="110"/>
      <c r="GJ565" s="110"/>
      <c r="GK565" s="110"/>
      <c r="GL565" s="110"/>
      <c r="GM565" s="110"/>
      <c r="GN565" s="110"/>
      <c r="GO565" s="110"/>
      <c r="GP565" s="110"/>
      <c r="GQ565" s="110"/>
      <c r="GR565" s="110"/>
      <c r="GS565" s="110"/>
      <c r="GT565" s="110"/>
      <c r="GU565" s="110"/>
      <c r="GV565" s="110"/>
      <c r="GW565" s="110"/>
      <c r="GX565" s="110"/>
      <c r="GY565" s="110"/>
      <c r="GZ565" s="110"/>
      <c r="HA565" s="110"/>
      <c r="HB565" s="110"/>
      <c r="HC565" s="110"/>
      <c r="HD565" s="110"/>
      <c r="HE565" s="110"/>
      <c r="HF565" s="110"/>
      <c r="HG565" s="110"/>
      <c r="HH565" s="110"/>
      <c r="HI565" s="110"/>
      <c r="HJ565" s="110"/>
      <c r="HK565" s="242"/>
      <c r="HL565" s="242"/>
      <c r="HM565" s="242"/>
      <c r="HN565" s="242"/>
      <c r="HO565" s="242"/>
      <c r="HP565" s="242"/>
      <c r="HQ565" s="242"/>
    </row>
    <row r="566" spans="1:225" x14ac:dyDescent="0.2">
      <c r="A566" s="241" t="s">
        <v>492</v>
      </c>
      <c r="B566" s="476" t="s">
        <v>1075</v>
      </c>
      <c r="C566" s="326" t="s">
        <v>801</v>
      </c>
      <c r="D566" s="279" t="s">
        <v>493</v>
      </c>
      <c r="E566" s="228"/>
      <c r="F566" s="471">
        <v>197</v>
      </c>
      <c r="G566" s="495"/>
      <c r="H566" s="471">
        <v>4</v>
      </c>
      <c r="I566" s="471">
        <v>103</v>
      </c>
      <c r="J566" s="471">
        <v>413</v>
      </c>
      <c r="K566" s="471">
        <v>8</v>
      </c>
      <c r="L566" s="471">
        <v>6</v>
      </c>
      <c r="M566" s="471">
        <v>4</v>
      </c>
      <c r="N566" s="471">
        <v>3</v>
      </c>
      <c r="O566" s="471">
        <v>26</v>
      </c>
      <c r="P566" s="471">
        <v>3</v>
      </c>
      <c r="Q566" s="471">
        <v>13</v>
      </c>
      <c r="R566" s="471">
        <v>57</v>
      </c>
      <c r="S566" s="471">
        <v>518</v>
      </c>
      <c r="T566" s="471">
        <v>16</v>
      </c>
      <c r="U566" s="471">
        <v>0</v>
      </c>
      <c r="V566" s="471">
        <v>20</v>
      </c>
      <c r="W566" s="471">
        <v>12</v>
      </c>
      <c r="X566" s="471">
        <v>40</v>
      </c>
      <c r="Y566" s="471">
        <v>322</v>
      </c>
      <c r="Z566" s="471">
        <v>0</v>
      </c>
      <c r="AA566" s="471">
        <v>68</v>
      </c>
      <c r="AB566" s="496">
        <v>1833</v>
      </c>
      <c r="AC566" s="488">
        <v>1</v>
      </c>
      <c r="AD566" s="488">
        <v>1</v>
      </c>
      <c r="AE566" s="471">
        <v>0</v>
      </c>
      <c r="AF566" s="471">
        <v>1</v>
      </c>
      <c r="AG566" s="471">
        <v>4</v>
      </c>
      <c r="AH566" s="471">
        <v>0</v>
      </c>
      <c r="AI566" s="471">
        <v>0</v>
      </c>
      <c r="AJ566" s="471">
        <v>1</v>
      </c>
      <c r="AK566" s="471">
        <v>4</v>
      </c>
      <c r="AL566" s="471">
        <v>3</v>
      </c>
      <c r="AM566" s="496">
        <v>13</v>
      </c>
      <c r="AN566" s="471">
        <v>0</v>
      </c>
      <c r="AO566" s="471">
        <v>1</v>
      </c>
      <c r="AP566" s="471">
        <v>4</v>
      </c>
      <c r="AQ566" s="471">
        <v>0</v>
      </c>
      <c r="AR566" s="471">
        <v>0</v>
      </c>
      <c r="AS566" s="471">
        <v>1</v>
      </c>
      <c r="AT566" s="471">
        <v>4</v>
      </c>
      <c r="AU566" s="471">
        <v>3</v>
      </c>
      <c r="AV566" s="496">
        <v>13</v>
      </c>
      <c r="AW566" s="471">
        <v>21</v>
      </c>
      <c r="AX566" s="471">
        <v>27</v>
      </c>
      <c r="AY566" s="471">
        <v>11</v>
      </c>
      <c r="AZ566" s="471">
        <v>5</v>
      </c>
      <c r="BA566" s="471">
        <v>2</v>
      </c>
      <c r="BB566" s="471">
        <v>1</v>
      </c>
      <c r="BC566" s="471">
        <v>0</v>
      </c>
      <c r="BD566" s="471">
        <v>0</v>
      </c>
      <c r="BE566" s="496">
        <v>67</v>
      </c>
      <c r="BF566" s="471">
        <v>15</v>
      </c>
      <c r="BG566" s="471">
        <v>25</v>
      </c>
      <c r="BH566" s="471">
        <v>11</v>
      </c>
      <c r="BI566" s="471">
        <v>4</v>
      </c>
      <c r="BJ566" s="471">
        <v>1</v>
      </c>
      <c r="BK566" s="471">
        <v>1</v>
      </c>
      <c r="BL566" s="471">
        <v>0</v>
      </c>
      <c r="BM566" s="471">
        <v>0</v>
      </c>
      <c r="BN566" s="496">
        <v>57</v>
      </c>
      <c r="BO566" s="471">
        <v>21</v>
      </c>
      <c r="BP566" s="471">
        <v>28</v>
      </c>
      <c r="BQ566" s="471">
        <v>15</v>
      </c>
      <c r="BR566" s="471">
        <v>5</v>
      </c>
      <c r="BS566" s="471">
        <v>2</v>
      </c>
      <c r="BT566" s="471">
        <v>2</v>
      </c>
      <c r="BU566" s="471">
        <v>4</v>
      </c>
      <c r="BV566" s="471">
        <v>3</v>
      </c>
      <c r="BW566" s="496">
        <v>80</v>
      </c>
      <c r="BX566" s="471">
        <v>15</v>
      </c>
      <c r="BY566" s="471">
        <v>26</v>
      </c>
      <c r="BZ566" s="471">
        <v>15</v>
      </c>
      <c r="CA566" s="471">
        <v>4</v>
      </c>
      <c r="CB566" s="471">
        <v>1</v>
      </c>
      <c r="CC566" s="471">
        <v>2</v>
      </c>
      <c r="CD566" s="471">
        <v>4</v>
      </c>
      <c r="CE566" s="471">
        <v>3</v>
      </c>
      <c r="CF566" s="496">
        <v>70</v>
      </c>
      <c r="CG566" s="33"/>
      <c r="CH566" s="33"/>
      <c r="CI566" s="33"/>
      <c r="CJ566" s="110"/>
      <c r="CK566" s="110"/>
      <c r="CL566" s="110"/>
      <c r="CM566" s="110"/>
      <c r="CN566" s="110"/>
      <c r="CO566" s="67"/>
      <c r="CP566" s="67"/>
      <c r="CQ566" s="67"/>
      <c r="CR566" s="67"/>
      <c r="CS566" s="67"/>
      <c r="CT566" s="67"/>
      <c r="CU566" s="67"/>
      <c r="CV566" s="67"/>
      <c r="CW566" s="67"/>
      <c r="CX566" s="67"/>
      <c r="CY566" s="67"/>
      <c r="CZ566" s="67"/>
      <c r="DA566" s="67"/>
      <c r="DB566" s="67"/>
      <c r="DC566" s="67"/>
      <c r="DD566" s="67"/>
      <c r="DE566" s="67"/>
      <c r="DF566" s="67"/>
      <c r="DG566" s="67"/>
      <c r="DH566" s="67"/>
      <c r="DI566" s="67"/>
      <c r="DJ566" s="67"/>
      <c r="DK566" s="67"/>
      <c r="DL566" s="67"/>
      <c r="DM566" s="67"/>
      <c r="DN566" s="67"/>
      <c r="DO566" s="67"/>
      <c r="DP566" s="67"/>
      <c r="DQ566" s="67"/>
      <c r="DR566" s="67"/>
      <c r="DS566" s="67"/>
      <c r="DT566" s="67"/>
      <c r="DU566" s="67"/>
      <c r="DV566" s="67"/>
      <c r="DW566" s="67"/>
      <c r="DX566" s="67"/>
      <c r="DY566" s="67"/>
      <c r="DZ566" s="67"/>
      <c r="EA566" s="67"/>
      <c r="EB566" s="67"/>
      <c r="EC566" s="67"/>
      <c r="ED566" s="67"/>
      <c r="EE566" s="67"/>
      <c r="EF566" s="67"/>
      <c r="EG566" s="67"/>
      <c r="EH566" s="67"/>
      <c r="EI566" s="67"/>
      <c r="EJ566" s="67"/>
      <c r="EK566" s="67"/>
      <c r="EL566" s="67"/>
      <c r="EM566" s="67"/>
      <c r="EN566" s="67"/>
      <c r="EO566" s="67"/>
      <c r="EP566" s="67"/>
      <c r="EQ566" s="67"/>
      <c r="ER566" s="67"/>
      <c r="ES566" s="67"/>
      <c r="ET566" s="67"/>
      <c r="EU566" s="67"/>
      <c r="EV566" s="67"/>
      <c r="EW566" s="67"/>
      <c r="EX566" s="67"/>
      <c r="EY566" s="67"/>
      <c r="EZ566" s="67"/>
      <c r="FA566" s="67"/>
      <c r="FB566" s="67"/>
      <c r="FC566" s="67"/>
      <c r="FD566" s="67"/>
      <c r="FE566" s="67"/>
      <c r="FF566" s="67"/>
      <c r="FG566" s="67"/>
      <c r="FH566" s="67"/>
      <c r="FI566" s="67"/>
      <c r="FJ566" s="67"/>
      <c r="FK566" s="67"/>
      <c r="FL566" s="67"/>
      <c r="FM566" s="67"/>
      <c r="FN566" s="67"/>
      <c r="FO566" s="67"/>
      <c r="FP566" s="67"/>
      <c r="FQ566" s="67"/>
      <c r="FR566" s="67"/>
      <c r="FS566" s="67"/>
      <c r="FT566" s="67"/>
      <c r="FU566" s="67"/>
      <c r="FV566" s="67"/>
      <c r="FW566" s="67"/>
      <c r="FX566" s="67"/>
      <c r="FY566" s="110"/>
      <c r="FZ566" s="110"/>
      <c r="GA566" s="110"/>
      <c r="GB566" s="110"/>
      <c r="GC566" s="110"/>
      <c r="GD566" s="110"/>
      <c r="GE566" s="110"/>
      <c r="GF566" s="110"/>
      <c r="GG566" s="110"/>
      <c r="GH566" s="110"/>
      <c r="GI566" s="110"/>
      <c r="GJ566" s="110"/>
      <c r="GK566" s="110"/>
      <c r="GL566" s="110"/>
      <c r="GM566" s="110"/>
      <c r="GN566" s="110"/>
      <c r="GO566" s="110"/>
      <c r="GP566" s="110"/>
      <c r="GQ566" s="110"/>
      <c r="GR566" s="110"/>
      <c r="GS566" s="110"/>
      <c r="GT566" s="110"/>
      <c r="GU566" s="110"/>
      <c r="GV566" s="110"/>
      <c r="GW566" s="110"/>
      <c r="GX566" s="110"/>
      <c r="GY566" s="110"/>
      <c r="GZ566" s="110"/>
      <c r="HA566" s="110"/>
      <c r="HB566" s="110"/>
      <c r="HC566" s="110"/>
      <c r="HD566" s="110"/>
      <c r="HE566" s="110"/>
      <c r="HF566" s="110"/>
      <c r="HG566" s="110"/>
      <c r="HH566" s="110"/>
      <c r="HI566" s="110"/>
      <c r="HJ566" s="110"/>
      <c r="HK566" s="242"/>
      <c r="HL566" s="242"/>
      <c r="HM566" s="242"/>
      <c r="HN566" s="242"/>
      <c r="HO566" s="242"/>
      <c r="HP566" s="242"/>
      <c r="HQ566" s="242"/>
    </row>
    <row r="567" spans="1:225" x14ac:dyDescent="0.2">
      <c r="A567" s="241" t="s">
        <v>494</v>
      </c>
      <c r="B567" s="476" t="s">
        <v>1076</v>
      </c>
      <c r="C567" s="326" t="s">
        <v>807</v>
      </c>
      <c r="D567" s="279" t="s">
        <v>495</v>
      </c>
      <c r="E567" s="228"/>
      <c r="F567" s="471">
        <v>85</v>
      </c>
      <c r="G567" s="495"/>
      <c r="H567" s="471">
        <v>2</v>
      </c>
      <c r="I567" s="471">
        <v>82</v>
      </c>
      <c r="J567" s="471">
        <v>217</v>
      </c>
      <c r="K567" s="471">
        <v>4</v>
      </c>
      <c r="L567" s="471">
        <v>5</v>
      </c>
      <c r="M567" s="471">
        <v>8</v>
      </c>
      <c r="N567" s="471">
        <v>1</v>
      </c>
      <c r="O567" s="471">
        <v>0</v>
      </c>
      <c r="P567" s="471">
        <v>3</v>
      </c>
      <c r="Q567" s="471">
        <v>0</v>
      </c>
      <c r="R567" s="471">
        <v>54</v>
      </c>
      <c r="S567" s="471">
        <v>0</v>
      </c>
      <c r="T567" s="471">
        <v>0</v>
      </c>
      <c r="U567" s="471">
        <v>1</v>
      </c>
      <c r="V567" s="471">
        <v>122</v>
      </c>
      <c r="W567" s="471">
        <v>30</v>
      </c>
      <c r="X567" s="471">
        <v>21</v>
      </c>
      <c r="Y567" s="471">
        <v>139</v>
      </c>
      <c r="Z567" s="471">
        <v>0</v>
      </c>
      <c r="AA567" s="471">
        <v>13</v>
      </c>
      <c r="AB567" s="496">
        <v>787</v>
      </c>
      <c r="AC567" s="488">
        <v>1</v>
      </c>
      <c r="AD567" s="488">
        <v>1</v>
      </c>
      <c r="AE567" s="471">
        <v>0</v>
      </c>
      <c r="AF567" s="471">
        <v>0</v>
      </c>
      <c r="AG567" s="471">
        <v>0</v>
      </c>
      <c r="AH567" s="471">
        <v>0</v>
      </c>
      <c r="AI567" s="471">
        <v>0</v>
      </c>
      <c r="AJ567" s="471">
        <v>0</v>
      </c>
      <c r="AK567" s="471">
        <v>0</v>
      </c>
      <c r="AL567" s="471">
        <v>0</v>
      </c>
      <c r="AM567" s="496">
        <v>0</v>
      </c>
      <c r="AN567" s="471">
        <v>0</v>
      </c>
      <c r="AO567" s="471">
        <v>0</v>
      </c>
      <c r="AP567" s="471">
        <v>0</v>
      </c>
      <c r="AQ567" s="471">
        <v>0</v>
      </c>
      <c r="AR567" s="471">
        <v>0</v>
      </c>
      <c r="AS567" s="471">
        <v>0</v>
      </c>
      <c r="AT567" s="471">
        <v>0</v>
      </c>
      <c r="AU567" s="471">
        <v>0</v>
      </c>
      <c r="AV567" s="496">
        <v>0</v>
      </c>
      <c r="AW567" s="471">
        <v>23</v>
      </c>
      <c r="AX567" s="471">
        <v>22</v>
      </c>
      <c r="AY567" s="471">
        <v>13</v>
      </c>
      <c r="AZ567" s="471">
        <v>4</v>
      </c>
      <c r="BA567" s="471">
        <v>2</v>
      </c>
      <c r="BB567" s="471">
        <v>1</v>
      </c>
      <c r="BC567" s="471">
        <v>0</v>
      </c>
      <c r="BD567" s="471">
        <v>0</v>
      </c>
      <c r="BE567" s="496">
        <v>65</v>
      </c>
      <c r="BF567" s="471">
        <v>21</v>
      </c>
      <c r="BG567" s="471">
        <v>19</v>
      </c>
      <c r="BH567" s="471">
        <v>9</v>
      </c>
      <c r="BI567" s="471">
        <v>2</v>
      </c>
      <c r="BJ567" s="471">
        <v>1</v>
      </c>
      <c r="BK567" s="471">
        <v>2</v>
      </c>
      <c r="BL567" s="471">
        <v>0</v>
      </c>
      <c r="BM567" s="471">
        <v>0</v>
      </c>
      <c r="BN567" s="496">
        <v>54</v>
      </c>
      <c r="BO567" s="471">
        <v>23</v>
      </c>
      <c r="BP567" s="471">
        <v>22</v>
      </c>
      <c r="BQ567" s="471">
        <v>13</v>
      </c>
      <c r="BR567" s="471">
        <v>4</v>
      </c>
      <c r="BS567" s="471">
        <v>2</v>
      </c>
      <c r="BT567" s="471">
        <v>1</v>
      </c>
      <c r="BU567" s="471">
        <v>0</v>
      </c>
      <c r="BV567" s="471">
        <v>0</v>
      </c>
      <c r="BW567" s="496">
        <v>65</v>
      </c>
      <c r="BX567" s="471">
        <v>21</v>
      </c>
      <c r="BY567" s="471">
        <v>19</v>
      </c>
      <c r="BZ567" s="471">
        <v>9</v>
      </c>
      <c r="CA567" s="471">
        <v>2</v>
      </c>
      <c r="CB567" s="471">
        <v>1</v>
      </c>
      <c r="CC567" s="471">
        <v>2</v>
      </c>
      <c r="CD567" s="471">
        <v>0</v>
      </c>
      <c r="CE567" s="471">
        <v>0</v>
      </c>
      <c r="CF567" s="496">
        <v>54</v>
      </c>
      <c r="CG567" s="33"/>
      <c r="CH567" s="33"/>
      <c r="CI567" s="33"/>
      <c r="CJ567" s="110"/>
      <c r="CK567" s="110"/>
      <c r="CL567" s="110"/>
      <c r="CM567" s="110"/>
      <c r="CN567" s="110"/>
      <c r="CO567" s="67"/>
      <c r="CP567" s="67"/>
      <c r="CQ567" s="67"/>
      <c r="CR567" s="67"/>
      <c r="CS567" s="67"/>
      <c r="CT567" s="67"/>
      <c r="CU567" s="67"/>
      <c r="CV567" s="67"/>
      <c r="CW567" s="67"/>
      <c r="CX567" s="67"/>
      <c r="CY567" s="67"/>
      <c r="CZ567" s="67"/>
      <c r="DA567" s="67"/>
      <c r="DB567" s="67"/>
      <c r="DC567" s="67"/>
      <c r="DD567" s="67"/>
      <c r="DE567" s="67"/>
      <c r="DF567" s="67"/>
      <c r="DG567" s="67"/>
      <c r="DH567" s="67"/>
      <c r="DI567" s="67"/>
      <c r="DJ567" s="67"/>
      <c r="DK567" s="67"/>
      <c r="DL567" s="67"/>
      <c r="DM567" s="67"/>
      <c r="DN567" s="67"/>
      <c r="DO567" s="67"/>
      <c r="DP567" s="67"/>
      <c r="DQ567" s="67"/>
      <c r="DR567" s="67"/>
      <c r="DS567" s="67"/>
      <c r="DT567" s="67"/>
      <c r="DU567" s="67"/>
      <c r="DV567" s="67"/>
      <c r="DW567" s="67"/>
      <c r="DX567" s="67"/>
      <c r="DY567" s="67"/>
      <c r="DZ567" s="67"/>
      <c r="EA567" s="67"/>
      <c r="EB567" s="67"/>
      <c r="EC567" s="67"/>
      <c r="ED567" s="67"/>
      <c r="EE567" s="67"/>
      <c r="EF567" s="67"/>
      <c r="EG567" s="67"/>
      <c r="EH567" s="67"/>
      <c r="EI567" s="67"/>
      <c r="EJ567" s="67"/>
      <c r="EK567" s="67"/>
      <c r="EL567" s="67"/>
      <c r="EM567" s="67"/>
      <c r="EN567" s="67"/>
      <c r="EO567" s="67"/>
      <c r="EP567" s="67"/>
      <c r="EQ567" s="67"/>
      <c r="ER567" s="67"/>
      <c r="ES567" s="67"/>
      <c r="ET567" s="67"/>
      <c r="EU567" s="67"/>
      <c r="EV567" s="67"/>
      <c r="EW567" s="67"/>
      <c r="EX567" s="67"/>
      <c r="EY567" s="67"/>
      <c r="EZ567" s="67"/>
      <c r="FA567" s="67"/>
      <c r="FB567" s="67"/>
      <c r="FC567" s="67"/>
      <c r="FD567" s="67"/>
      <c r="FE567" s="67"/>
      <c r="FF567" s="67"/>
      <c r="FG567" s="67"/>
      <c r="FH567" s="67"/>
      <c r="FI567" s="67"/>
      <c r="FJ567" s="67"/>
      <c r="FK567" s="67"/>
      <c r="FL567" s="67"/>
      <c r="FM567" s="67"/>
      <c r="FN567" s="67"/>
      <c r="FO567" s="67"/>
      <c r="FP567" s="67"/>
      <c r="FQ567" s="67"/>
      <c r="FR567" s="67"/>
      <c r="FS567" s="67"/>
      <c r="FT567" s="67"/>
      <c r="FU567" s="67"/>
      <c r="FV567" s="67"/>
      <c r="FW567" s="67"/>
      <c r="FX567" s="67"/>
      <c r="FY567" s="110"/>
      <c r="FZ567" s="110"/>
      <c r="GA567" s="110"/>
      <c r="GB567" s="110"/>
      <c r="GC567" s="110"/>
      <c r="GD567" s="110"/>
      <c r="GE567" s="110"/>
      <c r="GF567" s="110"/>
      <c r="GG567" s="110"/>
      <c r="GH567" s="110"/>
      <c r="GI567" s="110"/>
      <c r="GJ567" s="110"/>
      <c r="GK567" s="110"/>
      <c r="GL567" s="110"/>
      <c r="GM567" s="110"/>
      <c r="GN567" s="110"/>
      <c r="GO567" s="110"/>
      <c r="GP567" s="110"/>
      <c r="GQ567" s="110"/>
      <c r="GR567" s="110"/>
      <c r="GS567" s="110"/>
      <c r="GT567" s="110"/>
      <c r="GU567" s="110"/>
      <c r="GV567" s="110"/>
      <c r="GW567" s="110"/>
      <c r="GX567" s="110"/>
      <c r="GY567" s="110"/>
      <c r="GZ567" s="110"/>
      <c r="HA567" s="110"/>
      <c r="HB567" s="110"/>
      <c r="HC567" s="110"/>
      <c r="HD567" s="110"/>
      <c r="HE567" s="110"/>
      <c r="HF567" s="110"/>
      <c r="HG567" s="110"/>
      <c r="HH567" s="110"/>
      <c r="HI567" s="110"/>
      <c r="HJ567" s="110"/>
      <c r="HK567" s="242"/>
      <c r="HL567" s="242"/>
      <c r="HM567" s="242"/>
      <c r="HN567" s="242"/>
      <c r="HO567" s="242"/>
      <c r="HP567" s="242"/>
      <c r="HQ567" s="242"/>
    </row>
    <row r="568" spans="1:225" x14ac:dyDescent="0.2">
      <c r="A568" s="241" t="s">
        <v>496</v>
      </c>
      <c r="B568" s="476" t="s">
        <v>1077</v>
      </c>
      <c r="C568" s="326" t="s">
        <v>870</v>
      </c>
      <c r="D568" s="279" t="s">
        <v>497</v>
      </c>
      <c r="E568" s="228"/>
      <c r="F568" s="471">
        <v>76</v>
      </c>
      <c r="G568" s="495"/>
      <c r="H568" s="471">
        <v>12</v>
      </c>
      <c r="I568" s="471">
        <v>132</v>
      </c>
      <c r="J568" s="471">
        <v>325</v>
      </c>
      <c r="K568" s="471">
        <v>13</v>
      </c>
      <c r="L568" s="471">
        <v>5</v>
      </c>
      <c r="M568" s="471">
        <v>7</v>
      </c>
      <c r="N568" s="471">
        <v>1</v>
      </c>
      <c r="O568" s="471">
        <v>0</v>
      </c>
      <c r="P568" s="471">
        <v>13</v>
      </c>
      <c r="Q568" s="471">
        <v>1</v>
      </c>
      <c r="R568" s="471">
        <v>282</v>
      </c>
      <c r="S568" s="471">
        <v>0</v>
      </c>
      <c r="T568" s="471">
        <v>0</v>
      </c>
      <c r="U568" s="471">
        <v>0</v>
      </c>
      <c r="V568" s="471">
        <v>0</v>
      </c>
      <c r="W568" s="471">
        <v>4</v>
      </c>
      <c r="X568" s="471">
        <v>2</v>
      </c>
      <c r="Y568" s="471">
        <v>228</v>
      </c>
      <c r="Z568" s="471">
        <v>0</v>
      </c>
      <c r="AA568" s="471">
        <v>2</v>
      </c>
      <c r="AB568" s="496">
        <v>1103</v>
      </c>
      <c r="AC568" s="488">
        <v>2</v>
      </c>
      <c r="AD568" s="488">
        <v>2</v>
      </c>
      <c r="AE568" s="471">
        <v>0</v>
      </c>
      <c r="AF568" s="471">
        <v>0</v>
      </c>
      <c r="AG568" s="471">
        <v>0</v>
      </c>
      <c r="AH568" s="471">
        <v>0</v>
      </c>
      <c r="AI568" s="471">
        <v>0</v>
      </c>
      <c r="AJ568" s="471">
        <v>0</v>
      </c>
      <c r="AK568" s="471">
        <v>0</v>
      </c>
      <c r="AL568" s="471">
        <v>1</v>
      </c>
      <c r="AM568" s="496">
        <v>1</v>
      </c>
      <c r="AN568" s="471">
        <v>0</v>
      </c>
      <c r="AO568" s="471">
        <v>0</v>
      </c>
      <c r="AP568" s="471">
        <v>0</v>
      </c>
      <c r="AQ568" s="471">
        <v>0</v>
      </c>
      <c r="AR568" s="471">
        <v>0</v>
      </c>
      <c r="AS568" s="471">
        <v>0</v>
      </c>
      <c r="AT568" s="471">
        <v>0</v>
      </c>
      <c r="AU568" s="471">
        <v>1</v>
      </c>
      <c r="AV568" s="496">
        <v>1</v>
      </c>
      <c r="AW568" s="471">
        <v>294</v>
      </c>
      <c r="AX568" s="471">
        <v>37</v>
      </c>
      <c r="AY568" s="471">
        <v>14</v>
      </c>
      <c r="AZ568" s="471">
        <v>1</v>
      </c>
      <c r="BA568" s="471">
        <v>0</v>
      </c>
      <c r="BB568" s="471">
        <v>0</v>
      </c>
      <c r="BC568" s="471">
        <v>0</v>
      </c>
      <c r="BD568" s="471">
        <v>0</v>
      </c>
      <c r="BE568" s="496">
        <v>346</v>
      </c>
      <c r="BF568" s="471">
        <v>246</v>
      </c>
      <c r="BG568" s="471">
        <v>22</v>
      </c>
      <c r="BH568" s="471">
        <v>12</v>
      </c>
      <c r="BI568" s="471">
        <v>2</v>
      </c>
      <c r="BJ568" s="471">
        <v>0</v>
      </c>
      <c r="BK568" s="471">
        <v>0</v>
      </c>
      <c r="BL568" s="471">
        <v>0</v>
      </c>
      <c r="BM568" s="471">
        <v>0</v>
      </c>
      <c r="BN568" s="496">
        <v>282</v>
      </c>
      <c r="BO568" s="471">
        <v>294</v>
      </c>
      <c r="BP568" s="471">
        <v>37</v>
      </c>
      <c r="BQ568" s="471">
        <v>14</v>
      </c>
      <c r="BR568" s="471">
        <v>1</v>
      </c>
      <c r="BS568" s="471">
        <v>0</v>
      </c>
      <c r="BT568" s="471">
        <v>0</v>
      </c>
      <c r="BU568" s="471">
        <v>0</v>
      </c>
      <c r="BV568" s="471">
        <v>1</v>
      </c>
      <c r="BW568" s="496">
        <v>347</v>
      </c>
      <c r="BX568" s="471">
        <v>246</v>
      </c>
      <c r="BY568" s="471">
        <v>22</v>
      </c>
      <c r="BZ568" s="471">
        <v>12</v>
      </c>
      <c r="CA568" s="471">
        <v>2</v>
      </c>
      <c r="CB568" s="471">
        <v>0</v>
      </c>
      <c r="CC568" s="471">
        <v>0</v>
      </c>
      <c r="CD568" s="471">
        <v>0</v>
      </c>
      <c r="CE568" s="471">
        <v>1</v>
      </c>
      <c r="CF568" s="496">
        <v>283</v>
      </c>
      <c r="CG568" s="33"/>
      <c r="CH568" s="33"/>
      <c r="CI568" s="33"/>
      <c r="CJ568" s="110"/>
      <c r="CK568" s="110"/>
      <c r="CL568" s="110"/>
      <c r="CM568" s="110"/>
      <c r="CN568" s="110"/>
      <c r="CO568" s="67"/>
      <c r="CP568" s="67"/>
      <c r="CQ568" s="67"/>
      <c r="CR568" s="67"/>
      <c r="CS568" s="67"/>
      <c r="CT568" s="67"/>
      <c r="CU568" s="67"/>
      <c r="CV568" s="67"/>
      <c r="CW568" s="67"/>
      <c r="CX568" s="67"/>
      <c r="CY568" s="67"/>
      <c r="CZ568" s="67"/>
      <c r="DA568" s="67"/>
      <c r="DB568" s="67"/>
      <c r="DC568" s="67"/>
      <c r="DD568" s="67"/>
      <c r="DE568" s="67"/>
      <c r="DF568" s="67"/>
      <c r="DG568" s="67"/>
      <c r="DH568" s="67"/>
      <c r="DI568" s="67"/>
      <c r="DJ568" s="67"/>
      <c r="DK568" s="67"/>
      <c r="DL568" s="67"/>
      <c r="DM568" s="67"/>
      <c r="DN568" s="67"/>
      <c r="DO568" s="67"/>
      <c r="DP568" s="67"/>
      <c r="DQ568" s="67"/>
      <c r="DR568" s="67"/>
      <c r="DS568" s="67"/>
      <c r="DT568" s="67"/>
      <c r="DU568" s="67"/>
      <c r="DV568" s="67"/>
      <c r="DW568" s="67"/>
      <c r="DX568" s="67"/>
      <c r="DY568" s="67"/>
      <c r="DZ568" s="67"/>
      <c r="EA568" s="67"/>
      <c r="EB568" s="67"/>
      <c r="EC568" s="67"/>
      <c r="ED568" s="67"/>
      <c r="EE568" s="67"/>
      <c r="EF568" s="67"/>
      <c r="EG568" s="67"/>
      <c r="EH568" s="67"/>
      <c r="EI568" s="67"/>
      <c r="EJ568" s="67"/>
      <c r="EK568" s="67"/>
      <c r="EL568" s="67"/>
      <c r="EM568" s="67"/>
      <c r="EN568" s="67"/>
      <c r="EO568" s="67"/>
      <c r="EP568" s="67"/>
      <c r="EQ568" s="67"/>
      <c r="ER568" s="67"/>
      <c r="ES568" s="67"/>
      <c r="ET568" s="67"/>
      <c r="EU568" s="67"/>
      <c r="EV568" s="67"/>
      <c r="EW568" s="67"/>
      <c r="EX568" s="67"/>
      <c r="EY568" s="67"/>
      <c r="EZ568" s="67"/>
      <c r="FA568" s="67"/>
      <c r="FB568" s="67"/>
      <c r="FC568" s="67"/>
      <c r="FD568" s="67"/>
      <c r="FE568" s="67"/>
      <c r="FF568" s="67"/>
      <c r="FG568" s="67"/>
      <c r="FH568" s="67"/>
      <c r="FI568" s="67"/>
      <c r="FJ568" s="67"/>
      <c r="FK568" s="67"/>
      <c r="FL568" s="67"/>
      <c r="FM568" s="67"/>
      <c r="FN568" s="67"/>
      <c r="FO568" s="67"/>
      <c r="FP568" s="67"/>
      <c r="FQ568" s="67"/>
      <c r="FR568" s="67"/>
      <c r="FS568" s="67"/>
      <c r="FT568" s="67"/>
      <c r="FU568" s="67"/>
      <c r="FV568" s="67"/>
      <c r="FW568" s="67"/>
      <c r="FX568" s="67"/>
      <c r="FY568" s="110"/>
      <c r="FZ568" s="110"/>
      <c r="GA568" s="110"/>
      <c r="GB568" s="110"/>
      <c r="GC568" s="110"/>
      <c r="GD568" s="110"/>
      <c r="GE568" s="110"/>
      <c r="GF568" s="110"/>
      <c r="GG568" s="110"/>
      <c r="GH568" s="110"/>
      <c r="GI568" s="110"/>
      <c r="GJ568" s="110"/>
      <c r="GK568" s="110"/>
      <c r="GL568" s="110"/>
      <c r="GM568" s="110"/>
      <c r="GN568" s="110"/>
      <c r="GO568" s="110"/>
      <c r="GP568" s="110"/>
      <c r="GQ568" s="110"/>
      <c r="GR568" s="110"/>
      <c r="GS568" s="110"/>
      <c r="GT568" s="110"/>
      <c r="GU568" s="110"/>
      <c r="GV568" s="110"/>
      <c r="GW568" s="110"/>
      <c r="GX568" s="110"/>
      <c r="GY568" s="110"/>
      <c r="GZ568" s="110"/>
      <c r="HA568" s="110"/>
      <c r="HB568" s="110"/>
      <c r="HC568" s="110"/>
      <c r="HD568" s="110"/>
      <c r="HE568" s="110"/>
      <c r="HF568" s="110"/>
      <c r="HG568" s="110"/>
      <c r="HH568" s="110"/>
      <c r="HI568" s="110"/>
      <c r="HJ568" s="110"/>
      <c r="HK568" s="242"/>
      <c r="HL568" s="242"/>
      <c r="HM568" s="242"/>
      <c r="HN568" s="242"/>
      <c r="HO568" s="242"/>
      <c r="HP568" s="242"/>
      <c r="HQ568" s="242"/>
    </row>
    <row r="569" spans="1:225" x14ac:dyDescent="0.2">
      <c r="A569" s="241" t="s">
        <v>498</v>
      </c>
      <c r="B569" s="476" t="s">
        <v>1078</v>
      </c>
      <c r="C569" s="326" t="s">
        <v>782</v>
      </c>
      <c r="D569" s="279" t="s">
        <v>1079</v>
      </c>
      <c r="E569" s="228"/>
      <c r="F569" s="471">
        <v>70</v>
      </c>
      <c r="G569" s="495"/>
      <c r="H569" s="471">
        <v>12</v>
      </c>
      <c r="I569" s="471">
        <v>127</v>
      </c>
      <c r="J569" s="471">
        <v>465</v>
      </c>
      <c r="K569" s="471">
        <v>175</v>
      </c>
      <c r="L569" s="471">
        <v>2</v>
      </c>
      <c r="M569" s="471">
        <v>12</v>
      </c>
      <c r="N569" s="471">
        <v>2</v>
      </c>
      <c r="O569" s="471">
        <v>0</v>
      </c>
      <c r="P569" s="471">
        <v>5</v>
      </c>
      <c r="Q569" s="471">
        <v>31</v>
      </c>
      <c r="R569" s="471">
        <v>5151</v>
      </c>
      <c r="S569" s="471">
        <v>0</v>
      </c>
      <c r="T569" s="471">
        <v>1</v>
      </c>
      <c r="U569" s="471">
        <v>0</v>
      </c>
      <c r="V569" s="471">
        <v>0</v>
      </c>
      <c r="W569" s="471">
        <v>41</v>
      </c>
      <c r="X569" s="471">
        <v>4</v>
      </c>
      <c r="Y569" s="471">
        <v>515</v>
      </c>
      <c r="Z569" s="471">
        <v>0</v>
      </c>
      <c r="AA569" s="471">
        <v>13</v>
      </c>
      <c r="AB569" s="496">
        <v>6626</v>
      </c>
      <c r="AC569" s="488">
        <v>1</v>
      </c>
      <c r="AD569" s="488">
        <v>1</v>
      </c>
      <c r="AE569" s="471">
        <v>0</v>
      </c>
      <c r="AF569" s="471">
        <v>0</v>
      </c>
      <c r="AG569" s="471">
        <v>3</v>
      </c>
      <c r="AH569" s="471">
        <v>0</v>
      </c>
      <c r="AI569" s="471">
        <v>1</v>
      </c>
      <c r="AJ569" s="471">
        <v>0</v>
      </c>
      <c r="AK569" s="471">
        <v>8</v>
      </c>
      <c r="AL569" s="471">
        <v>22</v>
      </c>
      <c r="AM569" s="496">
        <v>34</v>
      </c>
      <c r="AN569" s="471">
        <v>0</v>
      </c>
      <c r="AO569" s="471">
        <v>0</v>
      </c>
      <c r="AP569" s="471">
        <v>2</v>
      </c>
      <c r="AQ569" s="471">
        <v>0</v>
      </c>
      <c r="AR569" s="471">
        <v>1</v>
      </c>
      <c r="AS569" s="471">
        <v>0</v>
      </c>
      <c r="AT569" s="471">
        <v>7</v>
      </c>
      <c r="AU569" s="471">
        <v>21</v>
      </c>
      <c r="AV569" s="496">
        <v>31</v>
      </c>
      <c r="AW569" s="471">
        <v>2419</v>
      </c>
      <c r="AX569" s="471">
        <v>1386</v>
      </c>
      <c r="AY569" s="471">
        <v>1552</v>
      </c>
      <c r="AZ569" s="471">
        <v>562</v>
      </c>
      <c r="BA569" s="471">
        <v>178</v>
      </c>
      <c r="BB569" s="471">
        <v>33</v>
      </c>
      <c r="BC569" s="471">
        <v>6</v>
      </c>
      <c r="BD569" s="471">
        <v>0</v>
      </c>
      <c r="BE569" s="496">
        <v>6136</v>
      </c>
      <c r="BF569" s="471">
        <v>2346</v>
      </c>
      <c r="BG569" s="471">
        <v>1103</v>
      </c>
      <c r="BH569" s="471">
        <v>1141</v>
      </c>
      <c r="BI569" s="471">
        <v>362</v>
      </c>
      <c r="BJ569" s="471">
        <v>163</v>
      </c>
      <c r="BK569" s="471">
        <v>31</v>
      </c>
      <c r="BL569" s="471">
        <v>5</v>
      </c>
      <c r="BM569" s="471">
        <v>0</v>
      </c>
      <c r="BN569" s="496">
        <v>5151</v>
      </c>
      <c r="BO569" s="471">
        <v>2419</v>
      </c>
      <c r="BP569" s="471">
        <v>1386</v>
      </c>
      <c r="BQ569" s="471">
        <v>1555</v>
      </c>
      <c r="BR569" s="471">
        <v>562</v>
      </c>
      <c r="BS569" s="471">
        <v>179</v>
      </c>
      <c r="BT569" s="471">
        <v>33</v>
      </c>
      <c r="BU569" s="471">
        <v>14</v>
      </c>
      <c r="BV569" s="471">
        <v>22</v>
      </c>
      <c r="BW569" s="496">
        <v>6170</v>
      </c>
      <c r="BX569" s="471">
        <v>2346</v>
      </c>
      <c r="BY569" s="471">
        <v>1103</v>
      </c>
      <c r="BZ569" s="471">
        <v>1143</v>
      </c>
      <c r="CA569" s="471">
        <v>362</v>
      </c>
      <c r="CB569" s="471">
        <v>164</v>
      </c>
      <c r="CC569" s="471">
        <v>31</v>
      </c>
      <c r="CD569" s="471">
        <v>12</v>
      </c>
      <c r="CE569" s="471">
        <v>21</v>
      </c>
      <c r="CF569" s="496">
        <v>5182</v>
      </c>
      <c r="CG569" s="33"/>
      <c r="CH569" s="33"/>
      <c r="CI569" s="33"/>
      <c r="CJ569" s="110"/>
      <c r="CK569" s="110"/>
      <c r="CL569" s="110"/>
      <c r="CM569" s="110"/>
      <c r="CN569" s="110"/>
      <c r="CO569" s="67"/>
      <c r="CP569" s="67"/>
      <c r="CQ569" s="67"/>
      <c r="CR569" s="67"/>
      <c r="CS569" s="67"/>
      <c r="CT569" s="67"/>
      <c r="CU569" s="67"/>
      <c r="CV569" s="67"/>
      <c r="CW569" s="67"/>
      <c r="CX569" s="67"/>
      <c r="CY569" s="67"/>
      <c r="CZ569" s="67"/>
      <c r="DA569" s="67"/>
      <c r="DB569" s="67"/>
      <c r="DC569" s="67"/>
      <c r="DD569" s="67"/>
      <c r="DE569" s="67"/>
      <c r="DF569" s="67"/>
      <c r="DG569" s="67"/>
      <c r="DH569" s="67"/>
      <c r="DI569" s="67"/>
      <c r="DJ569" s="67"/>
      <c r="DK569" s="67"/>
      <c r="DL569" s="67"/>
      <c r="DM569" s="67"/>
      <c r="DN569" s="67"/>
      <c r="DO569" s="67"/>
      <c r="DP569" s="67"/>
      <c r="DQ569" s="67"/>
      <c r="DR569" s="67"/>
      <c r="DS569" s="67"/>
      <c r="DT569" s="67"/>
      <c r="DU569" s="67"/>
      <c r="DV569" s="67"/>
      <c r="DW569" s="67"/>
      <c r="DX569" s="67"/>
      <c r="DY569" s="67"/>
      <c r="DZ569" s="67"/>
      <c r="EA569" s="67"/>
      <c r="EB569" s="67"/>
      <c r="EC569" s="67"/>
      <c r="ED569" s="67"/>
      <c r="EE569" s="67"/>
      <c r="EF569" s="67"/>
      <c r="EG569" s="67"/>
      <c r="EH569" s="67"/>
      <c r="EI569" s="67"/>
      <c r="EJ569" s="67"/>
      <c r="EK569" s="67"/>
      <c r="EL569" s="67"/>
      <c r="EM569" s="67"/>
      <c r="EN569" s="67"/>
      <c r="EO569" s="67"/>
      <c r="EP569" s="67"/>
      <c r="EQ569" s="67"/>
      <c r="ER569" s="67"/>
      <c r="ES569" s="67"/>
      <c r="ET569" s="67"/>
      <c r="EU569" s="67"/>
      <c r="EV569" s="67"/>
      <c r="EW569" s="67"/>
      <c r="EX569" s="67"/>
      <c r="EY569" s="67"/>
      <c r="EZ569" s="67"/>
      <c r="FA569" s="67"/>
      <c r="FB569" s="67"/>
      <c r="FC569" s="67"/>
      <c r="FD569" s="67"/>
      <c r="FE569" s="67"/>
      <c r="FF569" s="67"/>
      <c r="FG569" s="67"/>
      <c r="FH569" s="67"/>
      <c r="FI569" s="67"/>
      <c r="FJ569" s="67"/>
      <c r="FK569" s="67"/>
      <c r="FL569" s="67"/>
      <c r="FM569" s="67"/>
      <c r="FN569" s="67"/>
      <c r="FO569" s="67"/>
      <c r="FP569" s="67"/>
      <c r="FQ569" s="67"/>
      <c r="FR569" s="67"/>
      <c r="FS569" s="67"/>
      <c r="FT569" s="67"/>
      <c r="FU569" s="67"/>
      <c r="FV569" s="67"/>
      <c r="FW569" s="67"/>
      <c r="FX569" s="67"/>
      <c r="FY569" s="110"/>
      <c r="FZ569" s="110"/>
      <c r="GA569" s="110"/>
      <c r="GB569" s="110"/>
      <c r="GC569" s="110"/>
      <c r="GD569" s="110"/>
      <c r="GE569" s="110"/>
      <c r="GF569" s="110"/>
      <c r="GG569" s="110"/>
      <c r="GH569" s="110"/>
      <c r="GI569" s="110"/>
      <c r="GJ569" s="110"/>
      <c r="GK569" s="110"/>
      <c r="GL569" s="110"/>
      <c r="GM569" s="110"/>
      <c r="GN569" s="110"/>
      <c r="GO569" s="110"/>
      <c r="GP569" s="110"/>
      <c r="GQ569" s="110"/>
      <c r="GR569" s="110"/>
      <c r="GS569" s="110"/>
      <c r="GT569" s="110"/>
      <c r="GU569" s="110"/>
      <c r="GV569" s="110"/>
      <c r="GW569" s="110"/>
      <c r="GX569" s="110"/>
      <c r="GY569" s="110"/>
      <c r="GZ569" s="110"/>
      <c r="HA569" s="110"/>
      <c r="HB569" s="110"/>
      <c r="HC569" s="110"/>
      <c r="HD569" s="110"/>
      <c r="HE569" s="110"/>
      <c r="HF569" s="110"/>
      <c r="HG569" s="110"/>
      <c r="HH569" s="110"/>
      <c r="HI569" s="110"/>
      <c r="HJ569" s="110"/>
      <c r="HK569" s="242"/>
      <c r="HL569" s="242"/>
      <c r="HM569" s="242"/>
      <c r="HN569" s="242"/>
      <c r="HO569" s="242"/>
      <c r="HP569" s="242"/>
      <c r="HQ569" s="242"/>
    </row>
    <row r="570" spans="1:225" x14ac:dyDescent="0.2">
      <c r="A570" s="241" t="s">
        <v>1080</v>
      </c>
      <c r="B570" s="476" t="s">
        <v>1081</v>
      </c>
      <c r="C570" s="326" t="s">
        <v>626</v>
      </c>
      <c r="D570" s="279" t="s">
        <v>1082</v>
      </c>
      <c r="E570" s="228"/>
      <c r="F570" s="471">
        <v>23</v>
      </c>
      <c r="G570" s="495"/>
      <c r="H570" s="471">
        <v>7</v>
      </c>
      <c r="I570" s="471">
        <v>93</v>
      </c>
      <c r="J570" s="471">
        <v>412</v>
      </c>
      <c r="K570" s="471">
        <v>4</v>
      </c>
      <c r="L570" s="471">
        <v>2</v>
      </c>
      <c r="M570" s="471">
        <v>6</v>
      </c>
      <c r="N570" s="471">
        <v>1</v>
      </c>
      <c r="O570" s="471">
        <v>1</v>
      </c>
      <c r="P570" s="471">
        <v>4</v>
      </c>
      <c r="Q570" s="471">
        <v>79</v>
      </c>
      <c r="R570" s="471">
        <v>200</v>
      </c>
      <c r="S570" s="471">
        <v>0</v>
      </c>
      <c r="T570" s="471">
        <v>0</v>
      </c>
      <c r="U570" s="471">
        <v>3</v>
      </c>
      <c r="V570" s="471">
        <v>0</v>
      </c>
      <c r="W570" s="471">
        <v>10</v>
      </c>
      <c r="X570" s="471">
        <v>5</v>
      </c>
      <c r="Y570" s="471">
        <v>572</v>
      </c>
      <c r="Z570" s="471">
        <v>0</v>
      </c>
      <c r="AA570" s="471">
        <v>8</v>
      </c>
      <c r="AB570" s="496">
        <v>1430</v>
      </c>
      <c r="AC570" s="488">
        <v>1</v>
      </c>
      <c r="AD570" s="488">
        <v>1</v>
      </c>
      <c r="AE570" s="471">
        <v>18</v>
      </c>
      <c r="AF570" s="471">
        <v>0</v>
      </c>
      <c r="AG570" s="471">
        <v>6</v>
      </c>
      <c r="AH570" s="471">
        <v>55</v>
      </c>
      <c r="AI570" s="471">
        <v>0</v>
      </c>
      <c r="AJ570" s="471">
        <v>0</v>
      </c>
      <c r="AK570" s="471">
        <v>0</v>
      </c>
      <c r="AL570" s="471">
        <v>0</v>
      </c>
      <c r="AM570" s="496">
        <v>79</v>
      </c>
      <c r="AN570" s="471">
        <v>18</v>
      </c>
      <c r="AO570" s="471">
        <v>0</v>
      </c>
      <c r="AP570" s="471">
        <v>6</v>
      </c>
      <c r="AQ570" s="471">
        <v>55</v>
      </c>
      <c r="AR570" s="471">
        <v>0</v>
      </c>
      <c r="AS570" s="471">
        <v>0</v>
      </c>
      <c r="AT570" s="471">
        <v>0</v>
      </c>
      <c r="AU570" s="471">
        <v>0</v>
      </c>
      <c r="AV570" s="496">
        <v>79</v>
      </c>
      <c r="AW570" s="471">
        <v>126</v>
      </c>
      <c r="AX570" s="471">
        <v>85</v>
      </c>
      <c r="AY570" s="471">
        <v>64</v>
      </c>
      <c r="AZ570" s="471">
        <v>8</v>
      </c>
      <c r="BA570" s="471">
        <v>3</v>
      </c>
      <c r="BB570" s="471">
        <v>1</v>
      </c>
      <c r="BC570" s="471">
        <v>0</v>
      </c>
      <c r="BD570" s="471">
        <v>0</v>
      </c>
      <c r="BE570" s="496">
        <v>287</v>
      </c>
      <c r="BF570" s="471">
        <v>97</v>
      </c>
      <c r="BG570" s="471">
        <v>63</v>
      </c>
      <c r="BH570" s="471">
        <v>33</v>
      </c>
      <c r="BI570" s="471">
        <v>6</v>
      </c>
      <c r="BJ570" s="471">
        <v>0</v>
      </c>
      <c r="BK570" s="471">
        <v>1</v>
      </c>
      <c r="BL570" s="471">
        <v>0</v>
      </c>
      <c r="BM570" s="471">
        <v>0</v>
      </c>
      <c r="BN570" s="496">
        <v>200</v>
      </c>
      <c r="BO570" s="471">
        <v>144</v>
      </c>
      <c r="BP570" s="471">
        <v>85</v>
      </c>
      <c r="BQ570" s="471">
        <v>70</v>
      </c>
      <c r="BR570" s="471">
        <v>63</v>
      </c>
      <c r="BS570" s="471">
        <v>3</v>
      </c>
      <c r="BT570" s="471">
        <v>1</v>
      </c>
      <c r="BU570" s="471">
        <v>0</v>
      </c>
      <c r="BV570" s="471">
        <v>0</v>
      </c>
      <c r="BW570" s="496">
        <v>366</v>
      </c>
      <c r="BX570" s="471">
        <v>115</v>
      </c>
      <c r="BY570" s="471">
        <v>63</v>
      </c>
      <c r="BZ570" s="471">
        <v>39</v>
      </c>
      <c r="CA570" s="471">
        <v>61</v>
      </c>
      <c r="CB570" s="471">
        <v>0</v>
      </c>
      <c r="CC570" s="471">
        <v>1</v>
      </c>
      <c r="CD570" s="471">
        <v>0</v>
      </c>
      <c r="CE570" s="471">
        <v>0</v>
      </c>
      <c r="CF570" s="496">
        <v>279</v>
      </c>
      <c r="CG570" s="33"/>
      <c r="CH570" s="33"/>
      <c r="CI570" s="33"/>
      <c r="CJ570" s="110"/>
      <c r="CK570" s="110"/>
      <c r="CL570" s="110"/>
      <c r="CM570" s="110"/>
      <c r="CN570" s="110"/>
      <c r="CO570" s="67"/>
      <c r="CP570" s="67"/>
      <c r="CQ570" s="67"/>
      <c r="CR570" s="67"/>
      <c r="CS570" s="67"/>
      <c r="CT570" s="67"/>
      <c r="CU570" s="67"/>
      <c r="CV570" s="67"/>
      <c r="CW570" s="67"/>
      <c r="CX570" s="67"/>
      <c r="CY570" s="67"/>
      <c r="CZ570" s="67"/>
      <c r="DA570" s="67"/>
      <c r="DB570" s="67"/>
      <c r="DC570" s="67"/>
      <c r="DD570" s="67"/>
      <c r="DE570" s="67"/>
      <c r="DF570" s="67"/>
      <c r="DG570" s="67"/>
      <c r="DH570" s="67"/>
      <c r="DI570" s="67"/>
      <c r="DJ570" s="67"/>
      <c r="DK570" s="67"/>
      <c r="DL570" s="67"/>
      <c r="DM570" s="67"/>
      <c r="DN570" s="67"/>
      <c r="DO570" s="67"/>
      <c r="DP570" s="67"/>
      <c r="DQ570" s="67"/>
      <c r="DR570" s="67"/>
      <c r="DS570" s="67"/>
      <c r="DT570" s="67"/>
      <c r="DU570" s="67"/>
      <c r="DV570" s="67"/>
      <c r="DW570" s="67"/>
      <c r="DX570" s="67"/>
      <c r="DY570" s="67"/>
      <c r="DZ570" s="67"/>
      <c r="EA570" s="67"/>
      <c r="EB570" s="67"/>
      <c r="EC570" s="67"/>
      <c r="ED570" s="67"/>
      <c r="EE570" s="67"/>
      <c r="EF570" s="67"/>
      <c r="EG570" s="67"/>
      <c r="EH570" s="67"/>
      <c r="EI570" s="67"/>
      <c r="EJ570" s="67"/>
      <c r="EK570" s="67"/>
      <c r="EL570" s="67"/>
      <c r="EM570" s="67"/>
      <c r="EN570" s="67"/>
      <c r="EO570" s="67"/>
      <c r="EP570" s="67"/>
      <c r="EQ570" s="67"/>
      <c r="ER570" s="67"/>
      <c r="ES570" s="67"/>
      <c r="ET570" s="67"/>
      <c r="EU570" s="67"/>
      <c r="EV570" s="67"/>
      <c r="EW570" s="67"/>
      <c r="EX570" s="67"/>
      <c r="EY570" s="67"/>
      <c r="EZ570" s="67"/>
      <c r="FA570" s="67"/>
      <c r="FB570" s="67"/>
      <c r="FC570" s="67"/>
      <c r="FD570" s="67"/>
      <c r="FE570" s="67"/>
      <c r="FF570" s="67"/>
      <c r="FG570" s="67"/>
      <c r="FH570" s="67"/>
      <c r="FI570" s="67"/>
      <c r="FJ570" s="67"/>
      <c r="FK570" s="67"/>
      <c r="FL570" s="67"/>
      <c r="FM570" s="67"/>
      <c r="FN570" s="67"/>
      <c r="FO570" s="67"/>
      <c r="FP570" s="67"/>
      <c r="FQ570" s="67"/>
      <c r="FR570" s="67"/>
      <c r="FS570" s="67"/>
      <c r="FT570" s="67"/>
      <c r="FU570" s="67"/>
      <c r="FV570" s="67"/>
      <c r="FW570" s="67"/>
      <c r="FX570" s="67"/>
      <c r="FY570" s="110"/>
      <c r="FZ570" s="110"/>
      <c r="GA570" s="110"/>
      <c r="GB570" s="110"/>
      <c r="GC570" s="110"/>
      <c r="GD570" s="110"/>
      <c r="GE570" s="110"/>
      <c r="GF570" s="110"/>
      <c r="GG570" s="110"/>
      <c r="GH570" s="110"/>
      <c r="GI570" s="110"/>
      <c r="GJ570" s="110"/>
      <c r="GK570" s="110"/>
      <c r="GL570" s="110"/>
      <c r="GM570" s="110"/>
      <c r="GN570" s="110"/>
      <c r="GO570" s="110"/>
      <c r="GP570" s="110"/>
      <c r="GQ570" s="110"/>
      <c r="GR570" s="110"/>
      <c r="GS570" s="110"/>
      <c r="GT570" s="110"/>
      <c r="GU570" s="110"/>
      <c r="GV570" s="110"/>
      <c r="GW570" s="110"/>
      <c r="GX570" s="110"/>
      <c r="GY570" s="110"/>
      <c r="GZ570" s="110"/>
      <c r="HA570" s="110"/>
      <c r="HB570" s="110"/>
      <c r="HC570" s="110"/>
      <c r="HD570" s="110"/>
      <c r="HE570" s="110"/>
      <c r="HF570" s="110"/>
      <c r="HG570" s="110"/>
      <c r="HH570" s="110"/>
      <c r="HI570" s="110"/>
      <c r="HJ570" s="110"/>
      <c r="HK570" s="242"/>
      <c r="HL570" s="242"/>
      <c r="HM570" s="242"/>
      <c r="HN570" s="242"/>
      <c r="HO570" s="242"/>
      <c r="HP570" s="242"/>
      <c r="HQ570" s="242"/>
    </row>
    <row r="571" spans="1:225" x14ac:dyDescent="0.2">
      <c r="A571" s="241" t="s">
        <v>499</v>
      </c>
      <c r="B571" s="476" t="s">
        <v>1083</v>
      </c>
      <c r="C571" s="326" t="s">
        <v>640</v>
      </c>
      <c r="D571" s="279" t="s">
        <v>500</v>
      </c>
      <c r="E571" s="228"/>
      <c r="F571" s="471">
        <v>83</v>
      </c>
      <c r="G571" s="495"/>
      <c r="H571" s="471">
        <v>9</v>
      </c>
      <c r="I571" s="471">
        <v>31</v>
      </c>
      <c r="J571" s="471">
        <v>363</v>
      </c>
      <c r="K571" s="471">
        <v>54</v>
      </c>
      <c r="L571" s="471">
        <v>6</v>
      </c>
      <c r="M571" s="471">
        <v>5</v>
      </c>
      <c r="N571" s="471">
        <v>2</v>
      </c>
      <c r="O571" s="471">
        <v>0</v>
      </c>
      <c r="P571" s="471">
        <v>6</v>
      </c>
      <c r="Q571" s="471">
        <v>1331</v>
      </c>
      <c r="R571" s="471">
        <v>2281</v>
      </c>
      <c r="S571" s="471">
        <v>0</v>
      </c>
      <c r="T571" s="471">
        <v>0</v>
      </c>
      <c r="U571" s="471">
        <v>1</v>
      </c>
      <c r="V571" s="471">
        <v>2</v>
      </c>
      <c r="W571" s="471">
        <v>0</v>
      </c>
      <c r="X571" s="471">
        <v>1</v>
      </c>
      <c r="Y571" s="471">
        <v>650</v>
      </c>
      <c r="Z571" s="471">
        <v>37</v>
      </c>
      <c r="AA571" s="471">
        <v>3</v>
      </c>
      <c r="AB571" s="496">
        <v>4865</v>
      </c>
      <c r="AC571" s="488">
        <v>1</v>
      </c>
      <c r="AD571" s="488">
        <v>1</v>
      </c>
      <c r="AE571" s="471">
        <v>121</v>
      </c>
      <c r="AF571" s="471">
        <v>605</v>
      </c>
      <c r="AG571" s="471">
        <v>102</v>
      </c>
      <c r="AH571" s="471">
        <v>157</v>
      </c>
      <c r="AI571" s="471">
        <v>154</v>
      </c>
      <c r="AJ571" s="471">
        <v>180</v>
      </c>
      <c r="AK571" s="471">
        <v>5</v>
      </c>
      <c r="AL571" s="471">
        <v>7</v>
      </c>
      <c r="AM571" s="496">
        <v>1331</v>
      </c>
      <c r="AN571" s="471">
        <v>121</v>
      </c>
      <c r="AO571" s="471">
        <v>605</v>
      </c>
      <c r="AP571" s="471">
        <v>102</v>
      </c>
      <c r="AQ571" s="471">
        <v>157</v>
      </c>
      <c r="AR571" s="471">
        <v>154</v>
      </c>
      <c r="AS571" s="471">
        <v>180</v>
      </c>
      <c r="AT571" s="471">
        <v>5</v>
      </c>
      <c r="AU571" s="471">
        <v>7</v>
      </c>
      <c r="AV571" s="496">
        <v>1331</v>
      </c>
      <c r="AW571" s="471">
        <v>140</v>
      </c>
      <c r="AX571" s="471">
        <v>956</v>
      </c>
      <c r="AY571" s="471">
        <v>655</v>
      </c>
      <c r="AZ571" s="471">
        <v>600</v>
      </c>
      <c r="BA571" s="471">
        <v>674</v>
      </c>
      <c r="BB571" s="471">
        <v>186</v>
      </c>
      <c r="BC571" s="471">
        <v>63</v>
      </c>
      <c r="BD571" s="471">
        <v>11</v>
      </c>
      <c r="BE571" s="496">
        <v>3285</v>
      </c>
      <c r="BF571" s="471">
        <v>106</v>
      </c>
      <c r="BG571" s="471">
        <v>755</v>
      </c>
      <c r="BH571" s="471">
        <v>479</v>
      </c>
      <c r="BI571" s="471">
        <v>371</v>
      </c>
      <c r="BJ571" s="471">
        <v>443</v>
      </c>
      <c r="BK571" s="471">
        <v>102</v>
      </c>
      <c r="BL571" s="471">
        <v>23</v>
      </c>
      <c r="BM571" s="471">
        <v>2</v>
      </c>
      <c r="BN571" s="496">
        <v>2281</v>
      </c>
      <c r="BO571" s="471">
        <v>261</v>
      </c>
      <c r="BP571" s="471">
        <v>1561</v>
      </c>
      <c r="BQ571" s="471">
        <v>757</v>
      </c>
      <c r="BR571" s="471">
        <v>757</v>
      </c>
      <c r="BS571" s="471">
        <v>828</v>
      </c>
      <c r="BT571" s="471">
        <v>366</v>
      </c>
      <c r="BU571" s="471">
        <v>68</v>
      </c>
      <c r="BV571" s="471">
        <v>18</v>
      </c>
      <c r="BW571" s="496">
        <v>4616</v>
      </c>
      <c r="BX571" s="471">
        <v>227</v>
      </c>
      <c r="BY571" s="471">
        <v>1360</v>
      </c>
      <c r="BZ571" s="471">
        <v>581</v>
      </c>
      <c r="CA571" s="471">
        <v>528</v>
      </c>
      <c r="CB571" s="471">
        <v>597</v>
      </c>
      <c r="CC571" s="471">
        <v>282</v>
      </c>
      <c r="CD571" s="471">
        <v>28</v>
      </c>
      <c r="CE571" s="471">
        <v>9</v>
      </c>
      <c r="CF571" s="496">
        <v>3612</v>
      </c>
      <c r="CG571" s="33"/>
      <c r="CH571" s="33"/>
      <c r="CI571" s="33"/>
      <c r="CJ571" s="110"/>
      <c r="CK571" s="110"/>
      <c r="CL571" s="110"/>
      <c r="CM571" s="110"/>
      <c r="CN571" s="110"/>
      <c r="CO571" s="67"/>
      <c r="CP571" s="67"/>
      <c r="CQ571" s="67"/>
      <c r="CR571" s="67"/>
      <c r="CS571" s="67"/>
      <c r="CT571" s="67"/>
      <c r="CU571" s="67"/>
      <c r="CV571" s="67"/>
      <c r="CW571" s="67"/>
      <c r="CX571" s="67"/>
      <c r="CY571" s="67"/>
      <c r="CZ571" s="67"/>
      <c r="DA571" s="67"/>
      <c r="DB571" s="67"/>
      <c r="DC571" s="67"/>
      <c r="DD571" s="67"/>
      <c r="DE571" s="67"/>
      <c r="DF571" s="67"/>
      <c r="DG571" s="67"/>
      <c r="DH571" s="67"/>
      <c r="DI571" s="67"/>
      <c r="DJ571" s="67"/>
      <c r="DK571" s="67"/>
      <c r="DL571" s="67"/>
      <c r="DM571" s="67"/>
      <c r="DN571" s="67"/>
      <c r="DO571" s="67"/>
      <c r="DP571" s="67"/>
      <c r="DQ571" s="67"/>
      <c r="DR571" s="67"/>
      <c r="DS571" s="67"/>
      <c r="DT571" s="67"/>
      <c r="DU571" s="67"/>
      <c r="DV571" s="67"/>
      <c r="DW571" s="67"/>
      <c r="DX571" s="67"/>
      <c r="DY571" s="67"/>
      <c r="DZ571" s="67"/>
      <c r="EA571" s="67"/>
      <c r="EB571" s="67"/>
      <c r="EC571" s="67"/>
      <c r="ED571" s="67"/>
      <c r="EE571" s="67"/>
      <c r="EF571" s="67"/>
      <c r="EG571" s="67"/>
      <c r="EH571" s="67"/>
      <c r="EI571" s="67"/>
      <c r="EJ571" s="67"/>
      <c r="EK571" s="67"/>
      <c r="EL571" s="67"/>
      <c r="EM571" s="67"/>
      <c r="EN571" s="67"/>
      <c r="EO571" s="67"/>
      <c r="EP571" s="67"/>
      <c r="EQ571" s="67"/>
      <c r="ER571" s="67"/>
      <c r="ES571" s="67"/>
      <c r="ET571" s="67"/>
      <c r="EU571" s="67"/>
      <c r="EV571" s="67"/>
      <c r="EW571" s="67"/>
      <c r="EX571" s="67"/>
      <c r="EY571" s="67"/>
      <c r="EZ571" s="67"/>
      <c r="FA571" s="67"/>
      <c r="FB571" s="67"/>
      <c r="FC571" s="67"/>
      <c r="FD571" s="67"/>
      <c r="FE571" s="67"/>
      <c r="FF571" s="67"/>
      <c r="FG571" s="67"/>
      <c r="FH571" s="67"/>
      <c r="FI571" s="67"/>
      <c r="FJ571" s="67"/>
      <c r="FK571" s="67"/>
      <c r="FL571" s="67"/>
      <c r="FM571" s="67"/>
      <c r="FN571" s="67"/>
      <c r="FO571" s="67"/>
      <c r="FP571" s="67"/>
      <c r="FQ571" s="67"/>
      <c r="FR571" s="67"/>
      <c r="FS571" s="67"/>
      <c r="FT571" s="67"/>
      <c r="FU571" s="67"/>
      <c r="FV571" s="67"/>
      <c r="FW571" s="67"/>
      <c r="FX571" s="67"/>
      <c r="FY571" s="110"/>
      <c r="FZ571" s="110"/>
      <c r="GA571" s="110"/>
      <c r="GB571" s="110"/>
      <c r="GC571" s="110"/>
      <c r="GD571" s="110"/>
      <c r="GE571" s="110"/>
      <c r="GF571" s="110"/>
      <c r="GG571" s="110"/>
      <c r="GH571" s="110"/>
      <c r="GI571" s="110"/>
      <c r="GJ571" s="110"/>
      <c r="GK571" s="110"/>
      <c r="GL571" s="110"/>
      <c r="GM571" s="110"/>
      <c r="GN571" s="110"/>
      <c r="GO571" s="110"/>
      <c r="GP571" s="110"/>
      <c r="GQ571" s="110"/>
      <c r="GR571" s="110"/>
      <c r="GS571" s="110"/>
      <c r="GT571" s="110"/>
      <c r="GU571" s="110"/>
      <c r="GV571" s="110"/>
      <c r="GW571" s="110"/>
      <c r="GX571" s="110"/>
      <c r="GY571" s="110"/>
      <c r="GZ571" s="110"/>
      <c r="HA571" s="110"/>
      <c r="HB571" s="110"/>
      <c r="HC571" s="110"/>
      <c r="HD571" s="110"/>
      <c r="HE571" s="110"/>
      <c r="HF571" s="110"/>
      <c r="HG571" s="110"/>
      <c r="HH571" s="110"/>
      <c r="HI571" s="110"/>
      <c r="HJ571" s="110"/>
      <c r="HK571" s="242"/>
      <c r="HL571" s="242"/>
      <c r="HM571" s="242"/>
      <c r="HN571" s="242"/>
      <c r="HO571" s="242"/>
      <c r="HP571" s="242"/>
      <c r="HQ571" s="242"/>
    </row>
    <row r="572" spans="1:225" x14ac:dyDescent="0.2">
      <c r="A572" s="241" t="s">
        <v>501</v>
      </c>
      <c r="B572" s="476" t="s">
        <v>1084</v>
      </c>
      <c r="C572" s="326" t="s">
        <v>782</v>
      </c>
      <c r="D572" s="279" t="s">
        <v>502</v>
      </c>
      <c r="E572" s="228"/>
      <c r="F572" s="471">
        <v>65</v>
      </c>
      <c r="G572" s="495"/>
      <c r="H572" s="471">
        <v>2</v>
      </c>
      <c r="I572" s="471">
        <v>59</v>
      </c>
      <c r="J572" s="471">
        <v>229</v>
      </c>
      <c r="K572" s="471">
        <v>6</v>
      </c>
      <c r="L572" s="471">
        <v>0</v>
      </c>
      <c r="M572" s="471">
        <v>7</v>
      </c>
      <c r="N572" s="471">
        <v>3</v>
      </c>
      <c r="O572" s="471">
        <v>0</v>
      </c>
      <c r="P572" s="471">
        <v>2</v>
      </c>
      <c r="Q572" s="471">
        <v>0</v>
      </c>
      <c r="R572" s="471">
        <v>89</v>
      </c>
      <c r="S572" s="471">
        <v>25</v>
      </c>
      <c r="T572" s="471">
        <v>0</v>
      </c>
      <c r="U572" s="471">
        <v>0</v>
      </c>
      <c r="V572" s="471">
        <v>1</v>
      </c>
      <c r="W572" s="471">
        <v>0</v>
      </c>
      <c r="X572" s="471">
        <v>4</v>
      </c>
      <c r="Y572" s="471">
        <v>225</v>
      </c>
      <c r="Z572" s="471">
        <v>1</v>
      </c>
      <c r="AA572" s="471">
        <v>4</v>
      </c>
      <c r="AB572" s="496">
        <v>722</v>
      </c>
      <c r="AC572" s="488">
        <v>2</v>
      </c>
      <c r="AD572" s="488">
        <v>2</v>
      </c>
      <c r="AE572" s="471">
        <v>0</v>
      </c>
      <c r="AF572" s="471">
        <v>0</v>
      </c>
      <c r="AG572" s="471">
        <v>0</v>
      </c>
      <c r="AH572" s="471">
        <v>0</v>
      </c>
      <c r="AI572" s="471">
        <v>0</v>
      </c>
      <c r="AJ572" s="471">
        <v>0</v>
      </c>
      <c r="AK572" s="471">
        <v>0</v>
      </c>
      <c r="AL572" s="471">
        <v>0</v>
      </c>
      <c r="AM572" s="496">
        <v>0</v>
      </c>
      <c r="AN572" s="471">
        <v>0</v>
      </c>
      <c r="AO572" s="471">
        <v>0</v>
      </c>
      <c r="AP572" s="471">
        <v>0</v>
      </c>
      <c r="AQ572" s="471">
        <v>0</v>
      </c>
      <c r="AR572" s="471">
        <v>0</v>
      </c>
      <c r="AS572" s="471">
        <v>0</v>
      </c>
      <c r="AT572" s="471">
        <v>0</v>
      </c>
      <c r="AU572" s="471">
        <v>0</v>
      </c>
      <c r="AV572" s="496">
        <v>0</v>
      </c>
      <c r="AW572" s="471">
        <v>1</v>
      </c>
      <c r="AX572" s="471">
        <v>13</v>
      </c>
      <c r="AY572" s="471">
        <v>54</v>
      </c>
      <c r="AZ572" s="471">
        <v>37</v>
      </c>
      <c r="BA572" s="471">
        <v>11</v>
      </c>
      <c r="BB572" s="471">
        <v>4</v>
      </c>
      <c r="BC572" s="471">
        <v>0</v>
      </c>
      <c r="BD572" s="471">
        <v>0</v>
      </c>
      <c r="BE572" s="496">
        <v>120</v>
      </c>
      <c r="BF572" s="471">
        <v>1</v>
      </c>
      <c r="BG572" s="471">
        <v>12</v>
      </c>
      <c r="BH572" s="471">
        <v>43</v>
      </c>
      <c r="BI572" s="471">
        <v>24</v>
      </c>
      <c r="BJ572" s="471">
        <v>6</v>
      </c>
      <c r="BK572" s="471">
        <v>3</v>
      </c>
      <c r="BL572" s="471">
        <v>0</v>
      </c>
      <c r="BM572" s="471">
        <v>0</v>
      </c>
      <c r="BN572" s="496">
        <v>89</v>
      </c>
      <c r="BO572" s="471">
        <v>1</v>
      </c>
      <c r="BP572" s="471">
        <v>13</v>
      </c>
      <c r="BQ572" s="471">
        <v>54</v>
      </c>
      <c r="BR572" s="471">
        <v>37</v>
      </c>
      <c r="BS572" s="471">
        <v>11</v>
      </c>
      <c r="BT572" s="471">
        <v>4</v>
      </c>
      <c r="BU572" s="471">
        <v>0</v>
      </c>
      <c r="BV572" s="471">
        <v>0</v>
      </c>
      <c r="BW572" s="496">
        <v>120</v>
      </c>
      <c r="BX572" s="471">
        <v>1</v>
      </c>
      <c r="BY572" s="471">
        <v>12</v>
      </c>
      <c r="BZ572" s="471">
        <v>43</v>
      </c>
      <c r="CA572" s="471">
        <v>24</v>
      </c>
      <c r="CB572" s="471">
        <v>6</v>
      </c>
      <c r="CC572" s="471">
        <v>3</v>
      </c>
      <c r="CD572" s="471">
        <v>0</v>
      </c>
      <c r="CE572" s="471">
        <v>0</v>
      </c>
      <c r="CF572" s="496">
        <v>89</v>
      </c>
      <c r="CG572" s="33"/>
      <c r="CH572" s="33"/>
      <c r="CI572" s="33"/>
      <c r="CJ572" s="110"/>
      <c r="CK572" s="110"/>
      <c r="CL572" s="110"/>
      <c r="CM572" s="110"/>
      <c r="CN572" s="110"/>
      <c r="CO572" s="67"/>
      <c r="CP572" s="67"/>
      <c r="CQ572" s="67"/>
      <c r="CR572" s="67"/>
      <c r="CS572" s="67"/>
      <c r="CT572" s="67"/>
      <c r="CU572" s="67"/>
      <c r="CV572" s="67"/>
      <c r="CW572" s="67"/>
      <c r="CX572" s="67"/>
      <c r="CY572" s="67"/>
      <c r="CZ572" s="67"/>
      <c r="DA572" s="67"/>
      <c r="DB572" s="67"/>
      <c r="DC572" s="67"/>
      <c r="DD572" s="67"/>
      <c r="DE572" s="67"/>
      <c r="DF572" s="67"/>
      <c r="DG572" s="67"/>
      <c r="DH572" s="67"/>
      <c r="DI572" s="67"/>
      <c r="DJ572" s="67"/>
      <c r="DK572" s="67"/>
      <c r="DL572" s="67"/>
      <c r="DM572" s="67"/>
      <c r="DN572" s="67"/>
      <c r="DO572" s="67"/>
      <c r="DP572" s="67"/>
      <c r="DQ572" s="67"/>
      <c r="DR572" s="67"/>
      <c r="DS572" s="67"/>
      <c r="DT572" s="67"/>
      <c r="DU572" s="67"/>
      <c r="DV572" s="67"/>
      <c r="DW572" s="67"/>
      <c r="DX572" s="67"/>
      <c r="DY572" s="67"/>
      <c r="DZ572" s="67"/>
      <c r="EA572" s="67"/>
      <c r="EB572" s="67"/>
      <c r="EC572" s="67"/>
      <c r="ED572" s="67"/>
      <c r="EE572" s="67"/>
      <c r="EF572" s="67"/>
      <c r="EG572" s="67"/>
      <c r="EH572" s="67"/>
      <c r="EI572" s="67"/>
      <c r="EJ572" s="67"/>
      <c r="EK572" s="67"/>
      <c r="EL572" s="67"/>
      <c r="EM572" s="67"/>
      <c r="EN572" s="67"/>
      <c r="EO572" s="67"/>
      <c r="EP572" s="67"/>
      <c r="EQ572" s="67"/>
      <c r="ER572" s="67"/>
      <c r="ES572" s="67"/>
      <c r="ET572" s="67"/>
      <c r="EU572" s="67"/>
      <c r="EV572" s="67"/>
      <c r="EW572" s="67"/>
      <c r="EX572" s="67"/>
      <c r="EY572" s="67"/>
      <c r="EZ572" s="67"/>
      <c r="FA572" s="67"/>
      <c r="FB572" s="67"/>
      <c r="FC572" s="67"/>
      <c r="FD572" s="67"/>
      <c r="FE572" s="67"/>
      <c r="FF572" s="67"/>
      <c r="FG572" s="67"/>
      <c r="FH572" s="67"/>
      <c r="FI572" s="67"/>
      <c r="FJ572" s="67"/>
      <c r="FK572" s="67"/>
      <c r="FL572" s="67"/>
      <c r="FM572" s="67"/>
      <c r="FN572" s="67"/>
      <c r="FO572" s="67"/>
      <c r="FP572" s="67"/>
      <c r="FQ572" s="67"/>
      <c r="FR572" s="67"/>
      <c r="FS572" s="67"/>
      <c r="FT572" s="67"/>
      <c r="FU572" s="67"/>
      <c r="FV572" s="67"/>
      <c r="FW572" s="67"/>
      <c r="FX572" s="67"/>
      <c r="FY572" s="110"/>
      <c r="FZ572" s="110"/>
      <c r="GA572" s="110"/>
      <c r="GB572" s="110"/>
      <c r="GC572" s="110"/>
      <c r="GD572" s="110"/>
      <c r="GE572" s="110"/>
      <c r="GF572" s="110"/>
      <c r="GG572" s="110"/>
      <c r="GH572" s="110"/>
      <c r="GI572" s="110"/>
      <c r="GJ572" s="110"/>
      <c r="GK572" s="110"/>
      <c r="GL572" s="110"/>
      <c r="GM572" s="110"/>
      <c r="GN572" s="110"/>
      <c r="GO572" s="110"/>
      <c r="GP572" s="110"/>
      <c r="GQ572" s="110"/>
      <c r="GR572" s="110"/>
      <c r="GS572" s="110"/>
      <c r="GT572" s="110"/>
      <c r="GU572" s="110"/>
      <c r="GV572" s="110"/>
      <c r="GW572" s="110"/>
      <c r="GX572" s="110"/>
      <c r="GY572" s="110"/>
      <c r="GZ572" s="110"/>
      <c r="HA572" s="110"/>
      <c r="HB572" s="110"/>
      <c r="HC572" s="110"/>
      <c r="HD572" s="110"/>
      <c r="HE572" s="110"/>
      <c r="HF572" s="110"/>
      <c r="HG572" s="110"/>
      <c r="HH572" s="110"/>
      <c r="HI572" s="110"/>
      <c r="HJ572" s="110"/>
      <c r="HK572" s="242"/>
      <c r="HL572" s="242"/>
      <c r="HM572" s="242"/>
      <c r="HN572" s="242"/>
      <c r="HO572" s="242"/>
      <c r="HP572" s="242"/>
      <c r="HQ572" s="242"/>
    </row>
    <row r="573" spans="1:225" x14ac:dyDescent="0.2">
      <c r="A573" s="241" t="s">
        <v>503</v>
      </c>
      <c r="B573" s="476" t="s">
        <v>1085</v>
      </c>
      <c r="C573" s="326" t="s">
        <v>626</v>
      </c>
      <c r="D573" s="279" t="s">
        <v>504</v>
      </c>
      <c r="E573" s="228"/>
      <c r="F573" s="471">
        <v>22</v>
      </c>
      <c r="G573" s="495"/>
      <c r="H573" s="471">
        <v>3</v>
      </c>
      <c r="I573" s="471">
        <v>100</v>
      </c>
      <c r="J573" s="471">
        <v>356</v>
      </c>
      <c r="K573" s="471">
        <v>1</v>
      </c>
      <c r="L573" s="471">
        <v>0</v>
      </c>
      <c r="M573" s="471">
        <v>1</v>
      </c>
      <c r="N573" s="471">
        <v>0</v>
      </c>
      <c r="O573" s="471">
        <v>0</v>
      </c>
      <c r="P573" s="471">
        <v>2</v>
      </c>
      <c r="Q573" s="471">
        <v>0</v>
      </c>
      <c r="R573" s="471">
        <v>86</v>
      </c>
      <c r="S573" s="471">
        <v>0</v>
      </c>
      <c r="T573" s="471">
        <v>2</v>
      </c>
      <c r="U573" s="471">
        <v>0</v>
      </c>
      <c r="V573" s="471">
        <v>3</v>
      </c>
      <c r="W573" s="471">
        <v>10</v>
      </c>
      <c r="X573" s="471">
        <v>21</v>
      </c>
      <c r="Y573" s="471">
        <v>143</v>
      </c>
      <c r="Z573" s="471">
        <v>0</v>
      </c>
      <c r="AA573" s="471">
        <v>9</v>
      </c>
      <c r="AB573" s="496">
        <v>759</v>
      </c>
      <c r="AC573" s="488">
        <v>1</v>
      </c>
      <c r="AD573" s="488">
        <v>1</v>
      </c>
      <c r="AE573" s="471">
        <v>0</v>
      </c>
      <c r="AF573" s="471">
        <v>0</v>
      </c>
      <c r="AG573" s="471">
        <v>0</v>
      </c>
      <c r="AH573" s="471">
        <v>0</v>
      </c>
      <c r="AI573" s="471">
        <v>0</v>
      </c>
      <c r="AJ573" s="471">
        <v>0</v>
      </c>
      <c r="AK573" s="471">
        <v>0</v>
      </c>
      <c r="AL573" s="471">
        <v>0</v>
      </c>
      <c r="AM573" s="496">
        <v>0</v>
      </c>
      <c r="AN573" s="471">
        <v>0</v>
      </c>
      <c r="AO573" s="471">
        <v>0</v>
      </c>
      <c r="AP573" s="471">
        <v>0</v>
      </c>
      <c r="AQ573" s="471">
        <v>0</v>
      </c>
      <c r="AR573" s="471">
        <v>0</v>
      </c>
      <c r="AS573" s="471">
        <v>0</v>
      </c>
      <c r="AT573" s="471">
        <v>0</v>
      </c>
      <c r="AU573" s="471">
        <v>0</v>
      </c>
      <c r="AV573" s="496">
        <v>0</v>
      </c>
      <c r="AW573" s="471">
        <v>2</v>
      </c>
      <c r="AX573" s="471">
        <v>8</v>
      </c>
      <c r="AY573" s="471">
        <v>30</v>
      </c>
      <c r="AZ573" s="471">
        <v>20</v>
      </c>
      <c r="BA573" s="471">
        <v>3</v>
      </c>
      <c r="BB573" s="471">
        <v>4</v>
      </c>
      <c r="BC573" s="471">
        <v>1</v>
      </c>
      <c r="BD573" s="471">
        <v>1</v>
      </c>
      <c r="BE573" s="496">
        <v>69</v>
      </c>
      <c r="BF573" s="471">
        <v>2</v>
      </c>
      <c r="BG573" s="471">
        <v>11</v>
      </c>
      <c r="BH573" s="471">
        <v>38</v>
      </c>
      <c r="BI573" s="471">
        <v>25</v>
      </c>
      <c r="BJ573" s="471">
        <v>4</v>
      </c>
      <c r="BK573" s="471">
        <v>4</v>
      </c>
      <c r="BL573" s="471">
        <v>1</v>
      </c>
      <c r="BM573" s="471">
        <v>1</v>
      </c>
      <c r="BN573" s="496">
        <v>86</v>
      </c>
      <c r="BO573" s="471">
        <v>2</v>
      </c>
      <c r="BP573" s="471">
        <v>8</v>
      </c>
      <c r="BQ573" s="471">
        <v>30</v>
      </c>
      <c r="BR573" s="471">
        <v>20</v>
      </c>
      <c r="BS573" s="471">
        <v>3</v>
      </c>
      <c r="BT573" s="471">
        <v>4</v>
      </c>
      <c r="BU573" s="471">
        <v>1</v>
      </c>
      <c r="BV573" s="471">
        <v>1</v>
      </c>
      <c r="BW573" s="496">
        <v>69</v>
      </c>
      <c r="BX573" s="471">
        <v>2</v>
      </c>
      <c r="BY573" s="471">
        <v>11</v>
      </c>
      <c r="BZ573" s="471">
        <v>38</v>
      </c>
      <c r="CA573" s="471">
        <v>25</v>
      </c>
      <c r="CB573" s="471">
        <v>4</v>
      </c>
      <c r="CC573" s="471">
        <v>4</v>
      </c>
      <c r="CD573" s="471">
        <v>1</v>
      </c>
      <c r="CE573" s="471">
        <v>1</v>
      </c>
      <c r="CF573" s="496">
        <v>86</v>
      </c>
      <c r="CG573" s="33"/>
      <c r="CH573" s="33"/>
      <c r="CI573" s="33"/>
      <c r="CJ573" s="110"/>
      <c r="CK573" s="110"/>
      <c r="CL573" s="110"/>
      <c r="CM573" s="110"/>
      <c r="CN573" s="110"/>
      <c r="CO573" s="67"/>
      <c r="CP573" s="67"/>
      <c r="CQ573" s="67"/>
      <c r="CR573" s="67"/>
      <c r="CS573" s="67"/>
      <c r="CT573" s="67"/>
      <c r="CU573" s="67"/>
      <c r="CV573" s="67"/>
      <c r="CW573" s="67"/>
      <c r="CX573" s="67"/>
      <c r="CY573" s="67"/>
      <c r="CZ573" s="67"/>
      <c r="DA573" s="67"/>
      <c r="DB573" s="67"/>
      <c r="DC573" s="67"/>
      <c r="DD573" s="67"/>
      <c r="DE573" s="67"/>
      <c r="DF573" s="67"/>
      <c r="DG573" s="67"/>
      <c r="DH573" s="67"/>
      <c r="DI573" s="67"/>
      <c r="DJ573" s="67"/>
      <c r="DK573" s="67"/>
      <c r="DL573" s="67"/>
      <c r="DM573" s="67"/>
      <c r="DN573" s="67"/>
      <c r="DO573" s="67"/>
      <c r="DP573" s="67"/>
      <c r="DQ573" s="67"/>
      <c r="DR573" s="67"/>
      <c r="DS573" s="67"/>
      <c r="DT573" s="67"/>
      <c r="DU573" s="67"/>
      <c r="DV573" s="67"/>
      <c r="DW573" s="67"/>
      <c r="DX573" s="67"/>
      <c r="DY573" s="67"/>
      <c r="DZ573" s="67"/>
      <c r="EA573" s="67"/>
      <c r="EB573" s="67"/>
      <c r="EC573" s="67"/>
      <c r="ED573" s="67"/>
      <c r="EE573" s="67"/>
      <c r="EF573" s="67"/>
      <c r="EG573" s="67"/>
      <c r="EH573" s="67"/>
      <c r="EI573" s="67"/>
      <c r="EJ573" s="67"/>
      <c r="EK573" s="67"/>
      <c r="EL573" s="67"/>
      <c r="EM573" s="67"/>
      <c r="EN573" s="67"/>
      <c r="EO573" s="67"/>
      <c r="EP573" s="67"/>
      <c r="EQ573" s="67"/>
      <c r="ER573" s="67"/>
      <c r="ES573" s="67"/>
      <c r="ET573" s="67"/>
      <c r="EU573" s="67"/>
      <c r="EV573" s="67"/>
      <c r="EW573" s="67"/>
      <c r="EX573" s="67"/>
      <c r="EY573" s="67"/>
      <c r="EZ573" s="67"/>
      <c r="FA573" s="67"/>
      <c r="FB573" s="67"/>
      <c r="FC573" s="67"/>
      <c r="FD573" s="67"/>
      <c r="FE573" s="67"/>
      <c r="FF573" s="67"/>
      <c r="FG573" s="67"/>
      <c r="FH573" s="67"/>
      <c r="FI573" s="67"/>
      <c r="FJ573" s="67"/>
      <c r="FK573" s="67"/>
      <c r="FL573" s="67"/>
      <c r="FM573" s="67"/>
      <c r="FN573" s="67"/>
      <c r="FO573" s="67"/>
      <c r="FP573" s="67"/>
      <c r="FQ573" s="67"/>
      <c r="FR573" s="67"/>
      <c r="FS573" s="67"/>
      <c r="FT573" s="67"/>
      <c r="FU573" s="67"/>
      <c r="FV573" s="67"/>
      <c r="FW573" s="67"/>
      <c r="FX573" s="67"/>
      <c r="FY573" s="110"/>
      <c r="FZ573" s="110"/>
      <c r="GA573" s="110"/>
      <c r="GB573" s="110"/>
      <c r="GC573" s="110"/>
      <c r="GD573" s="110"/>
      <c r="GE573" s="110"/>
      <c r="GF573" s="110"/>
      <c r="GG573" s="110"/>
      <c r="GH573" s="110"/>
      <c r="GI573" s="110"/>
      <c r="GJ573" s="110"/>
      <c r="GK573" s="110"/>
      <c r="GL573" s="110"/>
      <c r="GM573" s="110"/>
      <c r="GN573" s="110"/>
      <c r="GO573" s="110"/>
      <c r="GP573" s="110"/>
      <c r="GQ573" s="110"/>
      <c r="GR573" s="110"/>
      <c r="GS573" s="110"/>
      <c r="GT573" s="110"/>
      <c r="GU573" s="110"/>
      <c r="GV573" s="110"/>
      <c r="GW573" s="110"/>
      <c r="GX573" s="110"/>
      <c r="GY573" s="110"/>
      <c r="GZ573" s="110"/>
      <c r="HA573" s="110"/>
      <c r="HB573" s="110"/>
      <c r="HC573" s="110"/>
      <c r="HD573" s="110"/>
      <c r="HE573" s="110"/>
      <c r="HF573" s="110"/>
      <c r="HG573" s="110"/>
      <c r="HH573" s="110"/>
      <c r="HI573" s="110"/>
      <c r="HJ573" s="110"/>
      <c r="HK573" s="242"/>
      <c r="HL573" s="242"/>
      <c r="HM573" s="242"/>
      <c r="HN573" s="242"/>
      <c r="HO573" s="242"/>
      <c r="HP573" s="242"/>
      <c r="HQ573" s="242"/>
    </row>
    <row r="574" spans="1:225" x14ac:dyDescent="0.2">
      <c r="A574" s="241" t="s">
        <v>505</v>
      </c>
      <c r="B574" s="476" t="s">
        <v>1086</v>
      </c>
      <c r="C574" s="326" t="s">
        <v>784</v>
      </c>
      <c r="D574" s="279" t="s">
        <v>506</v>
      </c>
      <c r="E574" s="228"/>
      <c r="F574" s="471">
        <v>329</v>
      </c>
      <c r="G574" s="495"/>
      <c r="H574" s="471">
        <v>1</v>
      </c>
      <c r="I574" s="471">
        <v>147</v>
      </c>
      <c r="J574" s="471">
        <v>431</v>
      </c>
      <c r="K574" s="471">
        <v>8</v>
      </c>
      <c r="L574" s="471">
        <v>7</v>
      </c>
      <c r="M574" s="471">
        <v>14</v>
      </c>
      <c r="N574" s="471">
        <v>3</v>
      </c>
      <c r="O574" s="471">
        <v>0</v>
      </c>
      <c r="P574" s="471">
        <v>8</v>
      </c>
      <c r="Q574" s="471">
        <v>0</v>
      </c>
      <c r="R574" s="471">
        <v>110</v>
      </c>
      <c r="S574" s="471">
        <v>0</v>
      </c>
      <c r="T574" s="471">
        <v>0</v>
      </c>
      <c r="U574" s="471">
        <v>0</v>
      </c>
      <c r="V574" s="471">
        <v>46</v>
      </c>
      <c r="W574" s="471">
        <v>43</v>
      </c>
      <c r="X574" s="471">
        <v>6</v>
      </c>
      <c r="Y574" s="471">
        <v>690</v>
      </c>
      <c r="Z574" s="471">
        <v>0</v>
      </c>
      <c r="AA574" s="471">
        <v>8</v>
      </c>
      <c r="AB574" s="496">
        <v>1851</v>
      </c>
      <c r="AC574" s="488">
        <v>1</v>
      </c>
      <c r="AD574" s="488">
        <v>1</v>
      </c>
      <c r="AE574" s="471">
        <v>0</v>
      </c>
      <c r="AF574" s="471">
        <v>0</v>
      </c>
      <c r="AG574" s="471">
        <v>0</v>
      </c>
      <c r="AH574" s="471">
        <v>0</v>
      </c>
      <c r="AI574" s="471">
        <v>0</v>
      </c>
      <c r="AJ574" s="471">
        <v>0</v>
      </c>
      <c r="AK574" s="471">
        <v>0</v>
      </c>
      <c r="AL574" s="471">
        <v>0</v>
      </c>
      <c r="AM574" s="496">
        <v>0</v>
      </c>
      <c r="AN574" s="471">
        <v>0</v>
      </c>
      <c r="AO574" s="471">
        <v>0</v>
      </c>
      <c r="AP574" s="471">
        <v>0</v>
      </c>
      <c r="AQ574" s="471">
        <v>0</v>
      </c>
      <c r="AR574" s="471">
        <v>0</v>
      </c>
      <c r="AS574" s="471">
        <v>0</v>
      </c>
      <c r="AT574" s="471">
        <v>0</v>
      </c>
      <c r="AU574" s="471">
        <v>0</v>
      </c>
      <c r="AV574" s="496">
        <v>0</v>
      </c>
      <c r="AW574" s="471">
        <v>102</v>
      </c>
      <c r="AX574" s="471">
        <v>40</v>
      </c>
      <c r="AY574" s="471">
        <v>16</v>
      </c>
      <c r="AZ574" s="471">
        <v>6</v>
      </c>
      <c r="BA574" s="471">
        <v>2</v>
      </c>
      <c r="BB574" s="471">
        <v>1</v>
      </c>
      <c r="BC574" s="471">
        <v>0</v>
      </c>
      <c r="BD574" s="471">
        <v>0</v>
      </c>
      <c r="BE574" s="496">
        <v>167</v>
      </c>
      <c r="BF574" s="471">
        <v>64</v>
      </c>
      <c r="BG574" s="471">
        <v>25</v>
      </c>
      <c r="BH574" s="471">
        <v>14</v>
      </c>
      <c r="BI574" s="471">
        <v>5</v>
      </c>
      <c r="BJ574" s="471">
        <v>1</v>
      </c>
      <c r="BK574" s="471">
        <v>1</v>
      </c>
      <c r="BL574" s="471">
        <v>0</v>
      </c>
      <c r="BM574" s="471">
        <v>0</v>
      </c>
      <c r="BN574" s="496">
        <v>110</v>
      </c>
      <c r="BO574" s="471">
        <v>102</v>
      </c>
      <c r="BP574" s="471">
        <v>40</v>
      </c>
      <c r="BQ574" s="471">
        <v>16</v>
      </c>
      <c r="BR574" s="471">
        <v>6</v>
      </c>
      <c r="BS574" s="471">
        <v>2</v>
      </c>
      <c r="BT574" s="471">
        <v>1</v>
      </c>
      <c r="BU574" s="471">
        <v>0</v>
      </c>
      <c r="BV574" s="471">
        <v>0</v>
      </c>
      <c r="BW574" s="496">
        <v>167</v>
      </c>
      <c r="BX574" s="471">
        <v>64</v>
      </c>
      <c r="BY574" s="471">
        <v>25</v>
      </c>
      <c r="BZ574" s="471">
        <v>14</v>
      </c>
      <c r="CA574" s="471">
        <v>5</v>
      </c>
      <c r="CB574" s="471">
        <v>1</v>
      </c>
      <c r="CC574" s="471">
        <v>1</v>
      </c>
      <c r="CD574" s="471">
        <v>0</v>
      </c>
      <c r="CE574" s="471">
        <v>0</v>
      </c>
      <c r="CF574" s="496">
        <v>110</v>
      </c>
      <c r="CG574" s="33"/>
      <c r="CH574" s="33"/>
      <c r="CI574" s="33"/>
      <c r="CJ574" s="110"/>
      <c r="CK574" s="110"/>
      <c r="CL574" s="110"/>
      <c r="CM574" s="110"/>
      <c r="CN574" s="110"/>
      <c r="CO574" s="67"/>
      <c r="CP574" s="67"/>
      <c r="CQ574" s="67"/>
      <c r="CR574" s="67"/>
      <c r="CS574" s="67"/>
      <c r="CT574" s="67"/>
      <c r="CU574" s="67"/>
      <c r="CV574" s="67"/>
      <c r="CW574" s="67"/>
      <c r="CX574" s="67"/>
      <c r="CY574" s="67"/>
      <c r="CZ574" s="67"/>
      <c r="DA574" s="67"/>
      <c r="DB574" s="67"/>
      <c r="DC574" s="67"/>
      <c r="DD574" s="67"/>
      <c r="DE574" s="67"/>
      <c r="DF574" s="67"/>
      <c r="DG574" s="67"/>
      <c r="DH574" s="67"/>
      <c r="DI574" s="67"/>
      <c r="DJ574" s="67"/>
      <c r="DK574" s="67"/>
      <c r="DL574" s="67"/>
      <c r="DM574" s="67"/>
      <c r="DN574" s="67"/>
      <c r="DO574" s="67"/>
      <c r="DP574" s="67"/>
      <c r="DQ574" s="67"/>
      <c r="DR574" s="67"/>
      <c r="DS574" s="67"/>
      <c r="DT574" s="67"/>
      <c r="DU574" s="67"/>
      <c r="DV574" s="67"/>
      <c r="DW574" s="67"/>
      <c r="DX574" s="67"/>
      <c r="DY574" s="67"/>
      <c r="DZ574" s="67"/>
      <c r="EA574" s="67"/>
      <c r="EB574" s="67"/>
      <c r="EC574" s="67"/>
      <c r="ED574" s="67"/>
      <c r="EE574" s="67"/>
      <c r="EF574" s="67"/>
      <c r="EG574" s="67"/>
      <c r="EH574" s="67"/>
      <c r="EI574" s="67"/>
      <c r="EJ574" s="67"/>
      <c r="EK574" s="67"/>
      <c r="EL574" s="67"/>
      <c r="EM574" s="67"/>
      <c r="EN574" s="67"/>
      <c r="EO574" s="67"/>
      <c r="EP574" s="67"/>
      <c r="EQ574" s="67"/>
      <c r="ER574" s="67"/>
      <c r="ES574" s="67"/>
      <c r="ET574" s="67"/>
      <c r="EU574" s="67"/>
      <c r="EV574" s="67"/>
      <c r="EW574" s="67"/>
      <c r="EX574" s="67"/>
      <c r="EY574" s="67"/>
      <c r="EZ574" s="67"/>
      <c r="FA574" s="67"/>
      <c r="FB574" s="67"/>
      <c r="FC574" s="67"/>
      <c r="FD574" s="67"/>
      <c r="FE574" s="67"/>
      <c r="FF574" s="67"/>
      <c r="FG574" s="67"/>
      <c r="FH574" s="67"/>
      <c r="FI574" s="67"/>
      <c r="FJ574" s="67"/>
      <c r="FK574" s="67"/>
      <c r="FL574" s="67"/>
      <c r="FM574" s="67"/>
      <c r="FN574" s="67"/>
      <c r="FO574" s="67"/>
      <c r="FP574" s="67"/>
      <c r="FQ574" s="67"/>
      <c r="FR574" s="67"/>
      <c r="FS574" s="67"/>
      <c r="FT574" s="67"/>
      <c r="FU574" s="67"/>
      <c r="FV574" s="67"/>
      <c r="FW574" s="67"/>
      <c r="FX574" s="67"/>
      <c r="FY574" s="110"/>
      <c r="FZ574" s="110"/>
      <c r="GA574" s="110"/>
      <c r="GB574" s="110"/>
      <c r="GC574" s="110"/>
      <c r="GD574" s="110"/>
      <c r="GE574" s="110"/>
      <c r="GF574" s="110"/>
      <c r="GG574" s="110"/>
      <c r="GH574" s="110"/>
      <c r="GI574" s="110"/>
      <c r="GJ574" s="110"/>
      <c r="GK574" s="110"/>
      <c r="GL574" s="110"/>
      <c r="GM574" s="110"/>
      <c r="GN574" s="110"/>
      <c r="GO574" s="110"/>
      <c r="GP574" s="110"/>
      <c r="GQ574" s="110"/>
      <c r="GR574" s="110"/>
      <c r="GS574" s="110"/>
      <c r="GT574" s="110"/>
      <c r="GU574" s="110"/>
      <c r="GV574" s="110"/>
      <c r="GW574" s="110"/>
      <c r="GX574" s="110"/>
      <c r="GY574" s="110"/>
      <c r="GZ574" s="110"/>
      <c r="HA574" s="110"/>
      <c r="HB574" s="110"/>
      <c r="HC574" s="110"/>
      <c r="HD574" s="110"/>
      <c r="HE574" s="110"/>
      <c r="HF574" s="110"/>
      <c r="HG574" s="110"/>
      <c r="HH574" s="110"/>
      <c r="HI574" s="110"/>
      <c r="HJ574" s="110"/>
      <c r="HK574" s="242"/>
      <c r="HL574" s="242"/>
      <c r="HM574" s="242"/>
      <c r="HN574" s="242"/>
      <c r="HO574" s="242"/>
      <c r="HP574" s="242"/>
      <c r="HQ574" s="242"/>
    </row>
    <row r="575" spans="1:225" x14ac:dyDescent="0.2">
      <c r="A575" s="241" t="s">
        <v>507</v>
      </c>
      <c r="B575" s="476" t="s">
        <v>1087</v>
      </c>
      <c r="C575" s="326" t="s">
        <v>807</v>
      </c>
      <c r="D575" s="279" t="s">
        <v>508</v>
      </c>
      <c r="E575" s="228"/>
      <c r="F575" s="471">
        <v>126</v>
      </c>
      <c r="G575" s="495"/>
      <c r="H575" s="471">
        <v>9</v>
      </c>
      <c r="I575" s="471">
        <v>117</v>
      </c>
      <c r="J575" s="471">
        <v>300</v>
      </c>
      <c r="K575" s="471">
        <v>5</v>
      </c>
      <c r="L575" s="471">
        <v>3</v>
      </c>
      <c r="M575" s="471">
        <v>13</v>
      </c>
      <c r="N575" s="471">
        <v>2</v>
      </c>
      <c r="O575" s="471">
        <v>0</v>
      </c>
      <c r="P575" s="471">
        <v>0</v>
      </c>
      <c r="Q575" s="471">
        <v>1</v>
      </c>
      <c r="R575" s="471">
        <v>129</v>
      </c>
      <c r="S575" s="471">
        <v>518</v>
      </c>
      <c r="T575" s="471">
        <v>0</v>
      </c>
      <c r="U575" s="471">
        <v>0</v>
      </c>
      <c r="V575" s="471">
        <v>11</v>
      </c>
      <c r="W575" s="471">
        <v>31</v>
      </c>
      <c r="X575" s="471">
        <v>16</v>
      </c>
      <c r="Y575" s="471">
        <v>291</v>
      </c>
      <c r="Z575" s="471">
        <v>0</v>
      </c>
      <c r="AA575" s="471">
        <v>33</v>
      </c>
      <c r="AB575" s="496">
        <v>1605</v>
      </c>
      <c r="AC575" s="488">
        <v>2</v>
      </c>
      <c r="AD575" s="488">
        <v>2</v>
      </c>
      <c r="AE575" s="471">
        <v>0</v>
      </c>
      <c r="AF575" s="471">
        <v>1</v>
      </c>
      <c r="AG575" s="471">
        <v>0</v>
      </c>
      <c r="AH575" s="471">
        <v>0</v>
      </c>
      <c r="AI575" s="471">
        <v>0</v>
      </c>
      <c r="AJ575" s="471">
        <v>0</v>
      </c>
      <c r="AK575" s="471">
        <v>1</v>
      </c>
      <c r="AL575" s="471">
        <v>0</v>
      </c>
      <c r="AM575" s="496">
        <v>2</v>
      </c>
      <c r="AN575" s="471">
        <v>0</v>
      </c>
      <c r="AO575" s="471">
        <v>0</v>
      </c>
      <c r="AP575" s="471">
        <v>0</v>
      </c>
      <c r="AQ575" s="471">
        <v>0</v>
      </c>
      <c r="AR575" s="471">
        <v>0</v>
      </c>
      <c r="AS575" s="471">
        <v>0</v>
      </c>
      <c r="AT575" s="471">
        <v>1</v>
      </c>
      <c r="AU575" s="471">
        <v>0</v>
      </c>
      <c r="AV575" s="496">
        <v>1</v>
      </c>
      <c r="AW575" s="471">
        <v>63</v>
      </c>
      <c r="AX575" s="471">
        <v>63</v>
      </c>
      <c r="AY575" s="471">
        <v>32</v>
      </c>
      <c r="AZ575" s="471">
        <v>7</v>
      </c>
      <c r="BA575" s="471">
        <v>2</v>
      </c>
      <c r="BB575" s="471">
        <v>4</v>
      </c>
      <c r="BC575" s="471">
        <v>0</v>
      </c>
      <c r="BD575" s="471">
        <v>1</v>
      </c>
      <c r="BE575" s="496">
        <v>172</v>
      </c>
      <c r="BF575" s="471">
        <v>54</v>
      </c>
      <c r="BG575" s="471">
        <v>45</v>
      </c>
      <c r="BH575" s="471">
        <v>18</v>
      </c>
      <c r="BI575" s="471">
        <v>6</v>
      </c>
      <c r="BJ575" s="471">
        <v>1</v>
      </c>
      <c r="BK575" s="471">
        <v>4</v>
      </c>
      <c r="BL575" s="471">
        <v>0</v>
      </c>
      <c r="BM575" s="471">
        <v>1</v>
      </c>
      <c r="BN575" s="496">
        <v>129</v>
      </c>
      <c r="BO575" s="471">
        <v>63</v>
      </c>
      <c r="BP575" s="471">
        <v>64</v>
      </c>
      <c r="BQ575" s="471">
        <v>32</v>
      </c>
      <c r="BR575" s="471">
        <v>7</v>
      </c>
      <c r="BS575" s="471">
        <v>2</v>
      </c>
      <c r="BT575" s="471">
        <v>4</v>
      </c>
      <c r="BU575" s="471">
        <v>1</v>
      </c>
      <c r="BV575" s="471">
        <v>1</v>
      </c>
      <c r="BW575" s="496">
        <v>174</v>
      </c>
      <c r="BX575" s="471">
        <v>54</v>
      </c>
      <c r="BY575" s="471">
        <v>45</v>
      </c>
      <c r="BZ575" s="471">
        <v>18</v>
      </c>
      <c r="CA575" s="471">
        <v>6</v>
      </c>
      <c r="CB575" s="471">
        <v>1</v>
      </c>
      <c r="CC575" s="471">
        <v>4</v>
      </c>
      <c r="CD575" s="471">
        <v>1</v>
      </c>
      <c r="CE575" s="471">
        <v>1</v>
      </c>
      <c r="CF575" s="496">
        <v>130</v>
      </c>
      <c r="CG575" s="33"/>
      <c r="CH575" s="33"/>
      <c r="CI575" s="33"/>
      <c r="CJ575" s="110"/>
      <c r="CK575" s="110"/>
      <c r="CL575" s="110"/>
      <c r="CM575" s="110"/>
      <c r="CN575" s="110"/>
      <c r="CO575" s="67"/>
      <c r="CP575" s="67"/>
      <c r="CQ575" s="67"/>
      <c r="CR575" s="67"/>
      <c r="CS575" s="67"/>
      <c r="CT575" s="67"/>
      <c r="CU575" s="67"/>
      <c r="CV575" s="67"/>
      <c r="CW575" s="67"/>
      <c r="CX575" s="67"/>
      <c r="CY575" s="67"/>
      <c r="CZ575" s="67"/>
      <c r="DA575" s="67"/>
      <c r="DB575" s="67"/>
      <c r="DC575" s="67"/>
      <c r="DD575" s="67"/>
      <c r="DE575" s="67"/>
      <c r="DF575" s="67"/>
      <c r="DG575" s="67"/>
      <c r="DH575" s="67"/>
      <c r="DI575" s="67"/>
      <c r="DJ575" s="67"/>
      <c r="DK575" s="67"/>
      <c r="DL575" s="67"/>
      <c r="DM575" s="67"/>
      <c r="DN575" s="67"/>
      <c r="DO575" s="67"/>
      <c r="DP575" s="67"/>
      <c r="DQ575" s="67"/>
      <c r="DR575" s="67"/>
      <c r="DS575" s="67"/>
      <c r="DT575" s="67"/>
      <c r="DU575" s="67"/>
      <c r="DV575" s="67"/>
      <c r="DW575" s="67"/>
      <c r="DX575" s="67"/>
      <c r="DY575" s="67"/>
      <c r="DZ575" s="67"/>
      <c r="EA575" s="67"/>
      <c r="EB575" s="67"/>
      <c r="EC575" s="67"/>
      <c r="ED575" s="67"/>
      <c r="EE575" s="67"/>
      <c r="EF575" s="67"/>
      <c r="EG575" s="67"/>
      <c r="EH575" s="67"/>
      <c r="EI575" s="67"/>
      <c r="EJ575" s="67"/>
      <c r="EK575" s="67"/>
      <c r="EL575" s="67"/>
      <c r="EM575" s="67"/>
      <c r="EN575" s="67"/>
      <c r="EO575" s="67"/>
      <c r="EP575" s="67"/>
      <c r="EQ575" s="67"/>
      <c r="ER575" s="67"/>
      <c r="ES575" s="67"/>
      <c r="ET575" s="67"/>
      <c r="EU575" s="67"/>
      <c r="EV575" s="67"/>
      <c r="EW575" s="67"/>
      <c r="EX575" s="67"/>
      <c r="EY575" s="67"/>
      <c r="EZ575" s="67"/>
      <c r="FA575" s="67"/>
      <c r="FB575" s="67"/>
      <c r="FC575" s="67"/>
      <c r="FD575" s="67"/>
      <c r="FE575" s="67"/>
      <c r="FF575" s="67"/>
      <c r="FG575" s="67"/>
      <c r="FH575" s="67"/>
      <c r="FI575" s="67"/>
      <c r="FJ575" s="67"/>
      <c r="FK575" s="67"/>
      <c r="FL575" s="67"/>
      <c r="FM575" s="67"/>
      <c r="FN575" s="67"/>
      <c r="FO575" s="67"/>
      <c r="FP575" s="67"/>
      <c r="FQ575" s="67"/>
      <c r="FR575" s="67"/>
      <c r="FS575" s="67"/>
      <c r="FT575" s="67"/>
      <c r="FU575" s="67"/>
      <c r="FV575" s="67"/>
      <c r="FW575" s="67"/>
      <c r="FX575" s="67"/>
      <c r="FY575" s="110"/>
      <c r="FZ575" s="110"/>
      <c r="GA575" s="110"/>
      <c r="GB575" s="110"/>
      <c r="GC575" s="110"/>
      <c r="GD575" s="110"/>
      <c r="GE575" s="110"/>
      <c r="GF575" s="110"/>
      <c r="GG575" s="110"/>
      <c r="GH575" s="110"/>
      <c r="GI575" s="110"/>
      <c r="GJ575" s="110"/>
      <c r="GK575" s="110"/>
      <c r="GL575" s="110"/>
      <c r="GM575" s="110"/>
      <c r="GN575" s="110"/>
      <c r="GO575" s="110"/>
      <c r="GP575" s="110"/>
      <c r="GQ575" s="110"/>
      <c r="GR575" s="110"/>
      <c r="GS575" s="110"/>
      <c r="GT575" s="110"/>
      <c r="GU575" s="110"/>
      <c r="GV575" s="110"/>
      <c r="GW575" s="110"/>
      <c r="GX575" s="110"/>
      <c r="GY575" s="110"/>
      <c r="GZ575" s="110"/>
      <c r="HA575" s="110"/>
      <c r="HB575" s="110"/>
      <c r="HC575" s="110"/>
      <c r="HD575" s="110"/>
      <c r="HE575" s="110"/>
      <c r="HF575" s="110"/>
      <c r="HG575" s="110"/>
      <c r="HH575" s="110"/>
      <c r="HI575" s="110"/>
      <c r="HJ575" s="110"/>
      <c r="HK575" s="242"/>
      <c r="HL575" s="242"/>
      <c r="HM575" s="242"/>
      <c r="HN575" s="242"/>
      <c r="HO575" s="242"/>
      <c r="HP575" s="242"/>
      <c r="HQ575" s="242"/>
    </row>
    <row r="576" spans="1:225" x14ac:dyDescent="0.2">
      <c r="A576" s="241" t="s">
        <v>509</v>
      </c>
      <c r="B576" s="476" t="s">
        <v>1088</v>
      </c>
      <c r="C576" s="326" t="s">
        <v>807</v>
      </c>
      <c r="D576" s="279" t="s">
        <v>510</v>
      </c>
      <c r="E576" s="228"/>
      <c r="F576" s="471">
        <v>41</v>
      </c>
      <c r="G576" s="495"/>
      <c r="H576" s="471">
        <v>2</v>
      </c>
      <c r="I576" s="471">
        <v>101</v>
      </c>
      <c r="J576" s="471">
        <v>248</v>
      </c>
      <c r="K576" s="471">
        <v>11</v>
      </c>
      <c r="L576" s="471">
        <v>6</v>
      </c>
      <c r="M576" s="471">
        <v>5</v>
      </c>
      <c r="N576" s="471">
        <v>3</v>
      </c>
      <c r="O576" s="471">
        <v>1</v>
      </c>
      <c r="P576" s="471">
        <v>3</v>
      </c>
      <c r="Q576" s="471">
        <v>0</v>
      </c>
      <c r="R576" s="471">
        <v>45</v>
      </c>
      <c r="S576" s="471">
        <v>2</v>
      </c>
      <c r="T576" s="471">
        <v>0</v>
      </c>
      <c r="U576" s="471">
        <v>1</v>
      </c>
      <c r="V576" s="471">
        <v>2</v>
      </c>
      <c r="W576" s="471">
        <v>29</v>
      </c>
      <c r="X576" s="471">
        <v>38</v>
      </c>
      <c r="Y576" s="471">
        <v>202</v>
      </c>
      <c r="Z576" s="471">
        <v>0</v>
      </c>
      <c r="AA576" s="471">
        <v>24</v>
      </c>
      <c r="AB576" s="496">
        <v>764</v>
      </c>
      <c r="AC576" s="488">
        <v>1</v>
      </c>
      <c r="AD576" s="488">
        <v>3</v>
      </c>
      <c r="AE576" s="471">
        <v>0</v>
      </c>
      <c r="AF576" s="471">
        <v>0</v>
      </c>
      <c r="AG576" s="471">
        <v>0</v>
      </c>
      <c r="AH576" s="471">
        <v>0</v>
      </c>
      <c r="AI576" s="471">
        <v>0</v>
      </c>
      <c r="AJ576" s="471">
        <v>0</v>
      </c>
      <c r="AK576" s="471">
        <v>0</v>
      </c>
      <c r="AL576" s="471">
        <v>0</v>
      </c>
      <c r="AM576" s="496">
        <v>0</v>
      </c>
      <c r="AN576" s="471">
        <v>0</v>
      </c>
      <c r="AO576" s="471">
        <v>0</v>
      </c>
      <c r="AP576" s="471">
        <v>0</v>
      </c>
      <c r="AQ576" s="471">
        <v>0</v>
      </c>
      <c r="AR576" s="471">
        <v>0</v>
      </c>
      <c r="AS576" s="471">
        <v>0</v>
      </c>
      <c r="AT576" s="471">
        <v>0</v>
      </c>
      <c r="AU576" s="471">
        <v>0</v>
      </c>
      <c r="AV576" s="496">
        <v>0</v>
      </c>
      <c r="AW576" s="471">
        <v>32</v>
      </c>
      <c r="AX576" s="471">
        <v>18</v>
      </c>
      <c r="AY576" s="471">
        <v>12</v>
      </c>
      <c r="AZ576" s="471">
        <v>4</v>
      </c>
      <c r="BA576" s="471">
        <v>3</v>
      </c>
      <c r="BB576" s="471">
        <v>2</v>
      </c>
      <c r="BC576" s="471">
        <v>0</v>
      </c>
      <c r="BD576" s="471">
        <v>0</v>
      </c>
      <c r="BE576" s="496">
        <v>71</v>
      </c>
      <c r="BF576" s="471">
        <v>24</v>
      </c>
      <c r="BG576" s="471">
        <v>9</v>
      </c>
      <c r="BH576" s="471">
        <v>7</v>
      </c>
      <c r="BI576" s="471">
        <v>1</v>
      </c>
      <c r="BJ576" s="471">
        <v>3</v>
      </c>
      <c r="BK576" s="471">
        <v>1</v>
      </c>
      <c r="BL576" s="471">
        <v>0</v>
      </c>
      <c r="BM576" s="471">
        <v>0</v>
      </c>
      <c r="BN576" s="496">
        <v>45</v>
      </c>
      <c r="BO576" s="471">
        <v>32</v>
      </c>
      <c r="BP576" s="471">
        <v>18</v>
      </c>
      <c r="BQ576" s="471">
        <v>12</v>
      </c>
      <c r="BR576" s="471">
        <v>4</v>
      </c>
      <c r="BS576" s="471">
        <v>3</v>
      </c>
      <c r="BT576" s="471">
        <v>2</v>
      </c>
      <c r="BU576" s="471">
        <v>0</v>
      </c>
      <c r="BV576" s="471">
        <v>0</v>
      </c>
      <c r="BW576" s="496">
        <v>71</v>
      </c>
      <c r="BX576" s="471">
        <v>24</v>
      </c>
      <c r="BY576" s="471">
        <v>9</v>
      </c>
      <c r="BZ576" s="471">
        <v>7</v>
      </c>
      <c r="CA576" s="471">
        <v>1</v>
      </c>
      <c r="CB576" s="471">
        <v>3</v>
      </c>
      <c r="CC576" s="471">
        <v>1</v>
      </c>
      <c r="CD576" s="471">
        <v>0</v>
      </c>
      <c r="CE576" s="471">
        <v>0</v>
      </c>
      <c r="CF576" s="496">
        <v>45</v>
      </c>
      <c r="CG576" s="33"/>
      <c r="CH576" s="33"/>
      <c r="CI576" s="33"/>
      <c r="CJ576" s="110"/>
      <c r="CK576" s="110"/>
      <c r="CL576" s="110"/>
      <c r="CM576" s="110"/>
      <c r="CN576" s="110"/>
      <c r="CO576" s="67"/>
      <c r="CP576" s="67"/>
      <c r="CQ576" s="67"/>
      <c r="CR576" s="67"/>
      <c r="CS576" s="67"/>
      <c r="CT576" s="67"/>
      <c r="CU576" s="67"/>
      <c r="CV576" s="67"/>
      <c r="CW576" s="67"/>
      <c r="CX576" s="67"/>
      <c r="CY576" s="67"/>
      <c r="CZ576" s="67"/>
      <c r="DA576" s="67"/>
      <c r="DB576" s="67"/>
      <c r="DC576" s="67"/>
      <c r="DD576" s="67"/>
      <c r="DE576" s="67"/>
      <c r="DF576" s="67"/>
      <c r="DG576" s="67"/>
      <c r="DH576" s="67"/>
      <c r="DI576" s="67"/>
      <c r="DJ576" s="67"/>
      <c r="DK576" s="67"/>
      <c r="DL576" s="67"/>
      <c r="DM576" s="67"/>
      <c r="DN576" s="67"/>
      <c r="DO576" s="67"/>
      <c r="DP576" s="67"/>
      <c r="DQ576" s="67"/>
      <c r="DR576" s="67"/>
      <c r="DS576" s="67"/>
      <c r="DT576" s="67"/>
      <c r="DU576" s="67"/>
      <c r="DV576" s="67"/>
      <c r="DW576" s="67"/>
      <c r="DX576" s="67"/>
      <c r="DY576" s="67"/>
      <c r="DZ576" s="67"/>
      <c r="EA576" s="67"/>
      <c r="EB576" s="67"/>
      <c r="EC576" s="67"/>
      <c r="ED576" s="67"/>
      <c r="EE576" s="67"/>
      <c r="EF576" s="67"/>
      <c r="EG576" s="67"/>
      <c r="EH576" s="67"/>
      <c r="EI576" s="67"/>
      <c r="EJ576" s="67"/>
      <c r="EK576" s="67"/>
      <c r="EL576" s="67"/>
      <c r="EM576" s="67"/>
      <c r="EN576" s="67"/>
      <c r="EO576" s="67"/>
      <c r="EP576" s="67"/>
      <c r="EQ576" s="67"/>
      <c r="ER576" s="67"/>
      <c r="ES576" s="67"/>
      <c r="ET576" s="67"/>
      <c r="EU576" s="67"/>
      <c r="EV576" s="67"/>
      <c r="EW576" s="67"/>
      <c r="EX576" s="67"/>
      <c r="EY576" s="67"/>
      <c r="EZ576" s="67"/>
      <c r="FA576" s="67"/>
      <c r="FB576" s="67"/>
      <c r="FC576" s="67"/>
      <c r="FD576" s="67"/>
      <c r="FE576" s="67"/>
      <c r="FF576" s="67"/>
      <c r="FG576" s="67"/>
      <c r="FH576" s="67"/>
      <c r="FI576" s="67"/>
      <c r="FJ576" s="67"/>
      <c r="FK576" s="67"/>
      <c r="FL576" s="67"/>
      <c r="FM576" s="67"/>
      <c r="FN576" s="67"/>
      <c r="FO576" s="67"/>
      <c r="FP576" s="67"/>
      <c r="FQ576" s="67"/>
      <c r="FR576" s="67"/>
      <c r="FS576" s="67"/>
      <c r="FT576" s="67"/>
      <c r="FU576" s="67"/>
      <c r="FV576" s="67"/>
      <c r="FW576" s="67"/>
      <c r="FX576" s="67"/>
      <c r="FY576" s="110"/>
      <c r="FZ576" s="110"/>
      <c r="GA576" s="110"/>
      <c r="GB576" s="110"/>
      <c r="GC576" s="110"/>
      <c r="GD576" s="110"/>
      <c r="GE576" s="110"/>
      <c r="GF576" s="110"/>
      <c r="GG576" s="110"/>
      <c r="GH576" s="110"/>
      <c r="GI576" s="110"/>
      <c r="GJ576" s="110"/>
      <c r="GK576" s="110"/>
      <c r="GL576" s="110"/>
      <c r="GM576" s="110"/>
      <c r="GN576" s="110"/>
      <c r="GO576" s="110"/>
      <c r="GP576" s="110"/>
      <c r="GQ576" s="110"/>
      <c r="GR576" s="110"/>
      <c r="GS576" s="110"/>
      <c r="GT576" s="110"/>
      <c r="GU576" s="110"/>
      <c r="GV576" s="110"/>
      <c r="GW576" s="110"/>
      <c r="GX576" s="110"/>
      <c r="GY576" s="110"/>
      <c r="GZ576" s="110"/>
      <c r="HA576" s="110"/>
      <c r="HB576" s="110"/>
      <c r="HC576" s="110"/>
      <c r="HD576" s="110"/>
      <c r="HE576" s="110"/>
      <c r="HF576" s="110"/>
      <c r="HG576" s="110"/>
      <c r="HH576" s="110"/>
      <c r="HI576" s="110"/>
      <c r="HJ576" s="110"/>
      <c r="HK576" s="242"/>
      <c r="HL576" s="242"/>
      <c r="HM576" s="242"/>
      <c r="HN576" s="242"/>
      <c r="HO576" s="242"/>
      <c r="HP576" s="242"/>
      <c r="HQ576" s="242"/>
    </row>
    <row r="577" spans="1:225" x14ac:dyDescent="0.2">
      <c r="A577" s="241" t="s">
        <v>511</v>
      </c>
      <c r="B577" s="476" t="s">
        <v>1089</v>
      </c>
      <c r="C577" s="326" t="s">
        <v>626</v>
      </c>
      <c r="D577" s="279" t="s">
        <v>512</v>
      </c>
      <c r="E577" s="228"/>
      <c r="F577" s="471">
        <v>5</v>
      </c>
      <c r="G577" s="495"/>
      <c r="H577" s="471">
        <v>2</v>
      </c>
      <c r="I577" s="471">
        <v>26</v>
      </c>
      <c r="J577" s="471">
        <v>154</v>
      </c>
      <c r="K577" s="471">
        <v>0</v>
      </c>
      <c r="L577" s="471">
        <v>0</v>
      </c>
      <c r="M577" s="471">
        <v>4</v>
      </c>
      <c r="N577" s="471">
        <v>1</v>
      </c>
      <c r="O577" s="471">
        <v>0</v>
      </c>
      <c r="P577" s="471">
        <v>2</v>
      </c>
      <c r="Q577" s="471">
        <v>0</v>
      </c>
      <c r="R577" s="471">
        <v>98</v>
      </c>
      <c r="S577" s="471">
        <v>0</v>
      </c>
      <c r="T577" s="471">
        <v>1</v>
      </c>
      <c r="U577" s="471">
        <v>0</v>
      </c>
      <c r="V577" s="471">
        <v>0</v>
      </c>
      <c r="W577" s="471">
        <v>13</v>
      </c>
      <c r="X577" s="471">
        <v>1</v>
      </c>
      <c r="Y577" s="471">
        <v>161</v>
      </c>
      <c r="Z577" s="471">
        <v>0</v>
      </c>
      <c r="AA577" s="471">
        <v>8</v>
      </c>
      <c r="AB577" s="496">
        <v>476</v>
      </c>
      <c r="AC577" s="488">
        <v>1</v>
      </c>
      <c r="AD577" s="488">
        <v>1</v>
      </c>
      <c r="AE577" s="471">
        <v>0</v>
      </c>
      <c r="AF577" s="471">
        <v>0</v>
      </c>
      <c r="AG577" s="471">
        <v>0</v>
      </c>
      <c r="AH577" s="471">
        <v>0</v>
      </c>
      <c r="AI577" s="471">
        <v>0</v>
      </c>
      <c r="AJ577" s="471">
        <v>0</v>
      </c>
      <c r="AK577" s="471">
        <v>0</v>
      </c>
      <c r="AL577" s="471">
        <v>0</v>
      </c>
      <c r="AM577" s="496">
        <v>0</v>
      </c>
      <c r="AN577" s="471">
        <v>0</v>
      </c>
      <c r="AO577" s="471">
        <v>0</v>
      </c>
      <c r="AP577" s="471">
        <v>0</v>
      </c>
      <c r="AQ577" s="471">
        <v>0</v>
      </c>
      <c r="AR577" s="471">
        <v>0</v>
      </c>
      <c r="AS577" s="471">
        <v>0</v>
      </c>
      <c r="AT577" s="471">
        <v>0</v>
      </c>
      <c r="AU577" s="471">
        <v>0</v>
      </c>
      <c r="AV577" s="496">
        <v>0</v>
      </c>
      <c r="AW577" s="471">
        <v>13</v>
      </c>
      <c r="AX577" s="471">
        <v>34</v>
      </c>
      <c r="AY577" s="471">
        <v>65</v>
      </c>
      <c r="AZ577" s="471">
        <v>12</v>
      </c>
      <c r="BA577" s="471">
        <v>4</v>
      </c>
      <c r="BB577" s="471">
        <v>0</v>
      </c>
      <c r="BC577" s="471">
        <v>0</v>
      </c>
      <c r="BD577" s="471">
        <v>0</v>
      </c>
      <c r="BE577" s="496">
        <v>128</v>
      </c>
      <c r="BF577" s="471">
        <v>10</v>
      </c>
      <c r="BG577" s="471">
        <v>20</v>
      </c>
      <c r="BH577" s="471">
        <v>56</v>
      </c>
      <c r="BI577" s="471">
        <v>9</v>
      </c>
      <c r="BJ577" s="471">
        <v>3</v>
      </c>
      <c r="BK577" s="471">
        <v>0</v>
      </c>
      <c r="BL577" s="471">
        <v>0</v>
      </c>
      <c r="BM577" s="471">
        <v>0</v>
      </c>
      <c r="BN577" s="496">
        <v>98</v>
      </c>
      <c r="BO577" s="471">
        <v>13</v>
      </c>
      <c r="BP577" s="471">
        <v>34</v>
      </c>
      <c r="BQ577" s="471">
        <v>65</v>
      </c>
      <c r="BR577" s="471">
        <v>12</v>
      </c>
      <c r="BS577" s="471">
        <v>4</v>
      </c>
      <c r="BT577" s="471">
        <v>0</v>
      </c>
      <c r="BU577" s="471">
        <v>0</v>
      </c>
      <c r="BV577" s="471">
        <v>0</v>
      </c>
      <c r="BW577" s="496">
        <v>128</v>
      </c>
      <c r="BX577" s="471">
        <v>10</v>
      </c>
      <c r="BY577" s="471">
        <v>20</v>
      </c>
      <c r="BZ577" s="471">
        <v>56</v>
      </c>
      <c r="CA577" s="471">
        <v>9</v>
      </c>
      <c r="CB577" s="471">
        <v>3</v>
      </c>
      <c r="CC577" s="471">
        <v>0</v>
      </c>
      <c r="CD577" s="471">
        <v>0</v>
      </c>
      <c r="CE577" s="471">
        <v>0</v>
      </c>
      <c r="CF577" s="496">
        <v>98</v>
      </c>
      <c r="CG577" s="33"/>
      <c r="CH577" s="33"/>
      <c r="CI577" s="33"/>
      <c r="CJ577" s="110"/>
      <c r="CK577" s="110"/>
      <c r="CL577" s="110"/>
      <c r="CM577" s="110"/>
      <c r="CN577" s="110"/>
      <c r="CO577" s="67"/>
      <c r="CP577" s="67"/>
      <c r="CQ577" s="67"/>
      <c r="CR577" s="67"/>
      <c r="CS577" s="67"/>
      <c r="CT577" s="67"/>
      <c r="CU577" s="67"/>
      <c r="CV577" s="67"/>
      <c r="CW577" s="67"/>
      <c r="CX577" s="67"/>
      <c r="CY577" s="67"/>
      <c r="CZ577" s="67"/>
      <c r="DA577" s="67"/>
      <c r="DB577" s="67"/>
      <c r="DC577" s="67"/>
      <c r="DD577" s="67"/>
      <c r="DE577" s="67"/>
      <c r="DF577" s="67"/>
      <c r="DG577" s="67"/>
      <c r="DH577" s="67"/>
      <c r="DI577" s="67"/>
      <c r="DJ577" s="67"/>
      <c r="DK577" s="67"/>
      <c r="DL577" s="67"/>
      <c r="DM577" s="67"/>
      <c r="DN577" s="67"/>
      <c r="DO577" s="67"/>
      <c r="DP577" s="67"/>
      <c r="DQ577" s="67"/>
      <c r="DR577" s="67"/>
      <c r="DS577" s="67"/>
      <c r="DT577" s="67"/>
      <c r="DU577" s="67"/>
      <c r="DV577" s="67"/>
      <c r="DW577" s="67"/>
      <c r="DX577" s="67"/>
      <c r="DY577" s="67"/>
      <c r="DZ577" s="67"/>
      <c r="EA577" s="67"/>
      <c r="EB577" s="67"/>
      <c r="EC577" s="67"/>
      <c r="ED577" s="67"/>
      <c r="EE577" s="67"/>
      <c r="EF577" s="67"/>
      <c r="EG577" s="67"/>
      <c r="EH577" s="67"/>
      <c r="EI577" s="67"/>
      <c r="EJ577" s="67"/>
      <c r="EK577" s="67"/>
      <c r="EL577" s="67"/>
      <c r="EM577" s="67"/>
      <c r="EN577" s="67"/>
      <c r="EO577" s="67"/>
      <c r="EP577" s="67"/>
      <c r="EQ577" s="67"/>
      <c r="ER577" s="67"/>
      <c r="ES577" s="67"/>
      <c r="ET577" s="67"/>
      <c r="EU577" s="67"/>
      <c r="EV577" s="67"/>
      <c r="EW577" s="67"/>
      <c r="EX577" s="67"/>
      <c r="EY577" s="67"/>
      <c r="EZ577" s="67"/>
      <c r="FA577" s="67"/>
      <c r="FB577" s="67"/>
      <c r="FC577" s="67"/>
      <c r="FD577" s="67"/>
      <c r="FE577" s="67"/>
      <c r="FF577" s="67"/>
      <c r="FG577" s="67"/>
      <c r="FH577" s="67"/>
      <c r="FI577" s="67"/>
      <c r="FJ577" s="67"/>
      <c r="FK577" s="67"/>
      <c r="FL577" s="67"/>
      <c r="FM577" s="67"/>
      <c r="FN577" s="67"/>
      <c r="FO577" s="67"/>
      <c r="FP577" s="67"/>
      <c r="FQ577" s="67"/>
      <c r="FR577" s="67"/>
      <c r="FS577" s="67"/>
      <c r="FT577" s="67"/>
      <c r="FU577" s="67"/>
      <c r="FV577" s="67"/>
      <c r="FW577" s="67"/>
      <c r="FX577" s="67"/>
      <c r="FY577" s="110"/>
      <c r="FZ577" s="110"/>
      <c r="GA577" s="110"/>
      <c r="GB577" s="110"/>
      <c r="GC577" s="110"/>
      <c r="GD577" s="110"/>
      <c r="GE577" s="110"/>
      <c r="GF577" s="110"/>
      <c r="GG577" s="110"/>
      <c r="GH577" s="110"/>
      <c r="GI577" s="110"/>
      <c r="GJ577" s="110"/>
      <c r="GK577" s="110"/>
      <c r="GL577" s="110"/>
      <c r="GM577" s="110"/>
      <c r="GN577" s="110"/>
      <c r="GO577" s="110"/>
      <c r="GP577" s="110"/>
      <c r="GQ577" s="110"/>
      <c r="GR577" s="110"/>
      <c r="GS577" s="110"/>
      <c r="GT577" s="110"/>
      <c r="GU577" s="110"/>
      <c r="GV577" s="110"/>
      <c r="GW577" s="110"/>
      <c r="GX577" s="110"/>
      <c r="GY577" s="110"/>
      <c r="GZ577" s="110"/>
      <c r="HA577" s="110"/>
      <c r="HB577" s="110"/>
      <c r="HC577" s="110"/>
      <c r="HD577" s="110"/>
      <c r="HE577" s="110"/>
      <c r="HF577" s="110"/>
      <c r="HG577" s="110"/>
      <c r="HH577" s="110"/>
      <c r="HI577" s="110"/>
      <c r="HJ577" s="110"/>
      <c r="HK577" s="242"/>
      <c r="HL577" s="242"/>
      <c r="HM577" s="242"/>
      <c r="HN577" s="242"/>
      <c r="HO577" s="242"/>
      <c r="HP577" s="242"/>
      <c r="HQ577" s="242"/>
    </row>
    <row r="578" spans="1:225" x14ac:dyDescent="0.2">
      <c r="A578" s="241" t="s">
        <v>513</v>
      </c>
      <c r="B578" s="476" t="s">
        <v>1090</v>
      </c>
      <c r="C578" s="326" t="s">
        <v>784</v>
      </c>
      <c r="D578" s="279" t="s">
        <v>514</v>
      </c>
      <c r="E578" s="228"/>
      <c r="F578" s="471">
        <v>67</v>
      </c>
      <c r="G578" s="495"/>
      <c r="H578" s="471">
        <v>16</v>
      </c>
      <c r="I578" s="471">
        <v>237</v>
      </c>
      <c r="J578" s="471">
        <v>639</v>
      </c>
      <c r="K578" s="471">
        <v>96</v>
      </c>
      <c r="L578" s="471">
        <v>5</v>
      </c>
      <c r="M578" s="471">
        <v>23</v>
      </c>
      <c r="N578" s="471">
        <v>6</v>
      </c>
      <c r="O578" s="471">
        <v>0</v>
      </c>
      <c r="P578" s="471">
        <v>7</v>
      </c>
      <c r="Q578" s="471">
        <v>0</v>
      </c>
      <c r="R578" s="471">
        <v>236</v>
      </c>
      <c r="S578" s="471">
        <v>0</v>
      </c>
      <c r="T578" s="471">
        <v>0</v>
      </c>
      <c r="U578" s="471">
        <v>0</v>
      </c>
      <c r="V578" s="471">
        <v>0</v>
      </c>
      <c r="W578" s="471">
        <v>44</v>
      </c>
      <c r="X578" s="471">
        <v>27</v>
      </c>
      <c r="Y578" s="471">
        <v>732</v>
      </c>
      <c r="Z578" s="471">
        <v>10</v>
      </c>
      <c r="AA578" s="471">
        <v>15</v>
      </c>
      <c r="AB578" s="496">
        <v>2160</v>
      </c>
      <c r="AC578" s="488">
        <v>1</v>
      </c>
      <c r="AD578" s="488">
        <v>1</v>
      </c>
      <c r="AE578" s="471">
        <v>0</v>
      </c>
      <c r="AF578" s="471">
        <v>0</v>
      </c>
      <c r="AG578" s="471">
        <v>0</v>
      </c>
      <c r="AH578" s="471">
        <v>0</v>
      </c>
      <c r="AI578" s="471">
        <v>0</v>
      </c>
      <c r="AJ578" s="471">
        <v>0</v>
      </c>
      <c r="AK578" s="471">
        <v>0</v>
      </c>
      <c r="AL578" s="471">
        <v>0</v>
      </c>
      <c r="AM578" s="496">
        <v>0</v>
      </c>
      <c r="AN578" s="471">
        <v>0</v>
      </c>
      <c r="AO578" s="471">
        <v>0</v>
      </c>
      <c r="AP578" s="471">
        <v>0</v>
      </c>
      <c r="AQ578" s="471">
        <v>0</v>
      </c>
      <c r="AR578" s="471">
        <v>0</v>
      </c>
      <c r="AS578" s="471">
        <v>0</v>
      </c>
      <c r="AT578" s="471">
        <v>0</v>
      </c>
      <c r="AU578" s="471">
        <v>0</v>
      </c>
      <c r="AV578" s="496">
        <v>0</v>
      </c>
      <c r="AW578" s="471">
        <v>125</v>
      </c>
      <c r="AX578" s="471">
        <v>101</v>
      </c>
      <c r="AY578" s="471">
        <v>43</v>
      </c>
      <c r="AZ578" s="471">
        <v>11</v>
      </c>
      <c r="BA578" s="471">
        <v>6</v>
      </c>
      <c r="BB578" s="471">
        <v>3</v>
      </c>
      <c r="BC578" s="471">
        <v>21</v>
      </c>
      <c r="BD578" s="471">
        <v>0</v>
      </c>
      <c r="BE578" s="496">
        <v>310</v>
      </c>
      <c r="BF578" s="471">
        <v>99</v>
      </c>
      <c r="BG578" s="471">
        <v>68</v>
      </c>
      <c r="BH578" s="471">
        <v>33</v>
      </c>
      <c r="BI578" s="471">
        <v>10</v>
      </c>
      <c r="BJ578" s="471">
        <v>6</v>
      </c>
      <c r="BK578" s="471">
        <v>2</v>
      </c>
      <c r="BL578" s="471">
        <v>18</v>
      </c>
      <c r="BM578" s="471">
        <v>0</v>
      </c>
      <c r="BN578" s="496">
        <v>236</v>
      </c>
      <c r="BO578" s="471">
        <v>125</v>
      </c>
      <c r="BP578" s="471">
        <v>101</v>
      </c>
      <c r="BQ578" s="471">
        <v>43</v>
      </c>
      <c r="BR578" s="471">
        <v>11</v>
      </c>
      <c r="BS578" s="471">
        <v>6</v>
      </c>
      <c r="BT578" s="471">
        <v>3</v>
      </c>
      <c r="BU578" s="471">
        <v>21</v>
      </c>
      <c r="BV578" s="471">
        <v>0</v>
      </c>
      <c r="BW578" s="496">
        <v>310</v>
      </c>
      <c r="BX578" s="471">
        <v>99</v>
      </c>
      <c r="BY578" s="471">
        <v>68</v>
      </c>
      <c r="BZ578" s="471">
        <v>33</v>
      </c>
      <c r="CA578" s="471">
        <v>10</v>
      </c>
      <c r="CB578" s="471">
        <v>6</v>
      </c>
      <c r="CC578" s="471">
        <v>2</v>
      </c>
      <c r="CD578" s="471">
        <v>18</v>
      </c>
      <c r="CE578" s="471">
        <v>0</v>
      </c>
      <c r="CF578" s="496">
        <v>236</v>
      </c>
      <c r="CG578" s="33"/>
      <c r="CH578" s="33"/>
      <c r="CI578" s="33"/>
      <c r="CJ578" s="110"/>
      <c r="CK578" s="110"/>
      <c r="CL578" s="110"/>
      <c r="CM578" s="110"/>
      <c r="CN578" s="110"/>
      <c r="CO578" s="67"/>
      <c r="CP578" s="67"/>
      <c r="CQ578" s="67"/>
      <c r="CR578" s="67"/>
      <c r="CS578" s="67"/>
      <c r="CT578" s="67"/>
      <c r="CU578" s="67"/>
      <c r="CV578" s="67"/>
      <c r="CW578" s="67"/>
      <c r="CX578" s="67"/>
      <c r="CY578" s="67"/>
      <c r="CZ578" s="67"/>
      <c r="DA578" s="67"/>
      <c r="DB578" s="67"/>
      <c r="DC578" s="67"/>
      <c r="DD578" s="67"/>
      <c r="DE578" s="67"/>
      <c r="DF578" s="67"/>
      <c r="DG578" s="67"/>
      <c r="DH578" s="67"/>
      <c r="DI578" s="67"/>
      <c r="DJ578" s="67"/>
      <c r="DK578" s="67"/>
      <c r="DL578" s="67"/>
      <c r="DM578" s="67"/>
      <c r="DN578" s="67"/>
      <c r="DO578" s="67"/>
      <c r="DP578" s="67"/>
      <c r="DQ578" s="67"/>
      <c r="DR578" s="67"/>
      <c r="DS578" s="67"/>
      <c r="DT578" s="67"/>
      <c r="DU578" s="67"/>
      <c r="DV578" s="67"/>
      <c r="DW578" s="67"/>
      <c r="DX578" s="67"/>
      <c r="DY578" s="67"/>
      <c r="DZ578" s="67"/>
      <c r="EA578" s="67"/>
      <c r="EB578" s="67"/>
      <c r="EC578" s="67"/>
      <c r="ED578" s="67"/>
      <c r="EE578" s="67"/>
      <c r="EF578" s="67"/>
      <c r="EG578" s="67"/>
      <c r="EH578" s="67"/>
      <c r="EI578" s="67"/>
      <c r="EJ578" s="67"/>
      <c r="EK578" s="67"/>
      <c r="EL578" s="67"/>
      <c r="EM578" s="67"/>
      <c r="EN578" s="67"/>
      <c r="EO578" s="67"/>
      <c r="EP578" s="67"/>
      <c r="EQ578" s="67"/>
      <c r="ER578" s="67"/>
      <c r="ES578" s="67"/>
      <c r="ET578" s="67"/>
      <c r="EU578" s="67"/>
      <c r="EV578" s="67"/>
      <c r="EW578" s="67"/>
      <c r="EX578" s="67"/>
      <c r="EY578" s="67"/>
      <c r="EZ578" s="67"/>
      <c r="FA578" s="67"/>
      <c r="FB578" s="67"/>
      <c r="FC578" s="67"/>
      <c r="FD578" s="67"/>
      <c r="FE578" s="67"/>
      <c r="FF578" s="67"/>
      <c r="FG578" s="67"/>
      <c r="FH578" s="67"/>
      <c r="FI578" s="67"/>
      <c r="FJ578" s="67"/>
      <c r="FK578" s="67"/>
      <c r="FL578" s="67"/>
      <c r="FM578" s="67"/>
      <c r="FN578" s="67"/>
      <c r="FO578" s="67"/>
      <c r="FP578" s="67"/>
      <c r="FQ578" s="67"/>
      <c r="FR578" s="67"/>
      <c r="FS578" s="67"/>
      <c r="FT578" s="67"/>
      <c r="FU578" s="67"/>
      <c r="FV578" s="67"/>
      <c r="FW578" s="67"/>
      <c r="FX578" s="67"/>
      <c r="FY578" s="110"/>
      <c r="FZ578" s="110"/>
      <c r="GA578" s="110"/>
      <c r="GB578" s="110"/>
      <c r="GC578" s="110"/>
      <c r="GD578" s="110"/>
      <c r="GE578" s="110"/>
      <c r="GF578" s="110"/>
      <c r="GG578" s="110"/>
      <c r="GH578" s="110"/>
      <c r="GI578" s="110"/>
      <c r="GJ578" s="110"/>
      <c r="GK578" s="110"/>
      <c r="GL578" s="110"/>
      <c r="GM578" s="110"/>
      <c r="GN578" s="110"/>
      <c r="GO578" s="110"/>
      <c r="GP578" s="110"/>
      <c r="GQ578" s="110"/>
      <c r="GR578" s="110"/>
      <c r="GS578" s="110"/>
      <c r="GT578" s="110"/>
      <c r="GU578" s="110"/>
      <c r="GV578" s="110"/>
      <c r="GW578" s="110"/>
      <c r="GX578" s="110"/>
      <c r="GY578" s="110"/>
      <c r="GZ578" s="110"/>
      <c r="HA578" s="110"/>
      <c r="HB578" s="110"/>
      <c r="HC578" s="110"/>
      <c r="HD578" s="110"/>
      <c r="HE578" s="110"/>
      <c r="HF578" s="110"/>
      <c r="HG578" s="110"/>
      <c r="HH578" s="110"/>
      <c r="HI578" s="110"/>
      <c r="HJ578" s="110"/>
      <c r="HK578" s="242"/>
      <c r="HL578" s="242"/>
      <c r="HM578" s="242"/>
      <c r="HN578" s="242"/>
      <c r="HO578" s="242"/>
      <c r="HP578" s="242"/>
      <c r="HQ578" s="242"/>
    </row>
    <row r="579" spans="1:225" x14ac:dyDescent="0.2">
      <c r="A579" s="241" t="s">
        <v>515</v>
      </c>
      <c r="B579" s="476" t="s">
        <v>1091</v>
      </c>
      <c r="C579" s="326" t="s">
        <v>870</v>
      </c>
      <c r="D579" s="279" t="s">
        <v>1092</v>
      </c>
      <c r="E579" s="228"/>
      <c r="F579" s="471">
        <v>308</v>
      </c>
      <c r="G579" s="495"/>
      <c r="H579" s="471">
        <v>8</v>
      </c>
      <c r="I579" s="471">
        <v>107</v>
      </c>
      <c r="J579" s="471">
        <v>357</v>
      </c>
      <c r="K579" s="471">
        <v>3</v>
      </c>
      <c r="L579" s="471">
        <v>10</v>
      </c>
      <c r="M579" s="471">
        <v>13</v>
      </c>
      <c r="N579" s="471">
        <v>2</v>
      </c>
      <c r="O579" s="471">
        <v>1</v>
      </c>
      <c r="P579" s="471">
        <v>11</v>
      </c>
      <c r="Q579" s="471">
        <v>158</v>
      </c>
      <c r="R579" s="471">
        <v>364</v>
      </c>
      <c r="S579" s="471">
        <v>0</v>
      </c>
      <c r="T579" s="471">
        <v>0</v>
      </c>
      <c r="U579" s="471">
        <v>3</v>
      </c>
      <c r="V579" s="471">
        <v>19</v>
      </c>
      <c r="W579" s="471">
        <v>30</v>
      </c>
      <c r="X579" s="471">
        <v>6</v>
      </c>
      <c r="Y579" s="471">
        <v>368</v>
      </c>
      <c r="Z579" s="471">
        <v>0</v>
      </c>
      <c r="AA579" s="471">
        <v>11</v>
      </c>
      <c r="AB579" s="496">
        <v>1779</v>
      </c>
      <c r="AC579" s="488">
        <v>1</v>
      </c>
      <c r="AD579" s="488">
        <v>1</v>
      </c>
      <c r="AE579" s="471">
        <v>2</v>
      </c>
      <c r="AF579" s="471">
        <v>6</v>
      </c>
      <c r="AG579" s="471">
        <v>24</v>
      </c>
      <c r="AH579" s="471">
        <v>117</v>
      </c>
      <c r="AI579" s="471">
        <v>9</v>
      </c>
      <c r="AJ579" s="471">
        <v>0</v>
      </c>
      <c r="AK579" s="471">
        <v>0</v>
      </c>
      <c r="AL579" s="471">
        <v>0</v>
      </c>
      <c r="AM579" s="496">
        <v>158</v>
      </c>
      <c r="AN579" s="471">
        <v>2</v>
      </c>
      <c r="AO579" s="471">
        <v>6</v>
      </c>
      <c r="AP579" s="471">
        <v>24</v>
      </c>
      <c r="AQ579" s="471">
        <v>117</v>
      </c>
      <c r="AR579" s="471">
        <v>9</v>
      </c>
      <c r="AS579" s="471">
        <v>0</v>
      </c>
      <c r="AT579" s="471">
        <v>0</v>
      </c>
      <c r="AU579" s="471">
        <v>0</v>
      </c>
      <c r="AV579" s="496">
        <v>158</v>
      </c>
      <c r="AW579" s="471">
        <v>204</v>
      </c>
      <c r="AX579" s="471">
        <v>100</v>
      </c>
      <c r="AY579" s="471">
        <v>62</v>
      </c>
      <c r="AZ579" s="471">
        <v>17</v>
      </c>
      <c r="BA579" s="471">
        <v>4</v>
      </c>
      <c r="BB579" s="471">
        <v>2</v>
      </c>
      <c r="BC579" s="471">
        <v>0</v>
      </c>
      <c r="BD579" s="471">
        <v>0</v>
      </c>
      <c r="BE579" s="496">
        <v>389</v>
      </c>
      <c r="BF579" s="471">
        <v>197</v>
      </c>
      <c r="BG579" s="471">
        <v>101</v>
      </c>
      <c r="BH579" s="471">
        <v>47</v>
      </c>
      <c r="BI579" s="471">
        <v>13</v>
      </c>
      <c r="BJ579" s="471">
        <v>5</v>
      </c>
      <c r="BK579" s="471">
        <v>0</v>
      </c>
      <c r="BL579" s="471">
        <v>1</v>
      </c>
      <c r="BM579" s="471">
        <v>0</v>
      </c>
      <c r="BN579" s="496">
        <v>364</v>
      </c>
      <c r="BO579" s="471">
        <v>206</v>
      </c>
      <c r="BP579" s="471">
        <v>106</v>
      </c>
      <c r="BQ579" s="471">
        <v>86</v>
      </c>
      <c r="BR579" s="471">
        <v>134</v>
      </c>
      <c r="BS579" s="471">
        <v>13</v>
      </c>
      <c r="BT579" s="471">
        <v>2</v>
      </c>
      <c r="BU579" s="471">
        <v>0</v>
      </c>
      <c r="BV579" s="471">
        <v>0</v>
      </c>
      <c r="BW579" s="496">
        <v>547</v>
      </c>
      <c r="BX579" s="471">
        <v>199</v>
      </c>
      <c r="BY579" s="471">
        <v>107</v>
      </c>
      <c r="BZ579" s="471">
        <v>71</v>
      </c>
      <c r="CA579" s="471">
        <v>130</v>
      </c>
      <c r="CB579" s="471">
        <v>14</v>
      </c>
      <c r="CC579" s="471">
        <v>0</v>
      </c>
      <c r="CD579" s="471">
        <v>1</v>
      </c>
      <c r="CE579" s="471">
        <v>0</v>
      </c>
      <c r="CF579" s="496">
        <v>522</v>
      </c>
      <c r="CG579" s="33"/>
      <c r="CH579" s="33"/>
      <c r="CI579" s="33"/>
      <c r="CJ579" s="110"/>
      <c r="CK579" s="110"/>
      <c r="CL579" s="110"/>
      <c r="CM579" s="110"/>
      <c r="CN579" s="110"/>
      <c r="CO579" s="67"/>
      <c r="CP579" s="67"/>
      <c r="CQ579" s="67"/>
      <c r="CR579" s="67"/>
      <c r="CS579" s="67"/>
      <c r="CT579" s="67"/>
      <c r="CU579" s="67"/>
      <c r="CV579" s="67"/>
      <c r="CW579" s="67"/>
      <c r="CX579" s="67"/>
      <c r="CY579" s="67"/>
      <c r="CZ579" s="67"/>
      <c r="DA579" s="67"/>
      <c r="DB579" s="67"/>
      <c r="DC579" s="67"/>
      <c r="DD579" s="67"/>
      <c r="DE579" s="67"/>
      <c r="DF579" s="67"/>
      <c r="DG579" s="67"/>
      <c r="DH579" s="67"/>
      <c r="DI579" s="67"/>
      <c r="DJ579" s="67"/>
      <c r="DK579" s="67"/>
      <c r="DL579" s="67"/>
      <c r="DM579" s="67"/>
      <c r="DN579" s="67"/>
      <c r="DO579" s="67"/>
      <c r="DP579" s="67"/>
      <c r="DQ579" s="67"/>
      <c r="DR579" s="67"/>
      <c r="DS579" s="67"/>
      <c r="DT579" s="67"/>
      <c r="DU579" s="67"/>
      <c r="DV579" s="67"/>
      <c r="DW579" s="67"/>
      <c r="DX579" s="67"/>
      <c r="DY579" s="67"/>
      <c r="DZ579" s="67"/>
      <c r="EA579" s="67"/>
      <c r="EB579" s="67"/>
      <c r="EC579" s="67"/>
      <c r="ED579" s="67"/>
      <c r="EE579" s="67"/>
      <c r="EF579" s="67"/>
      <c r="EG579" s="67"/>
      <c r="EH579" s="67"/>
      <c r="EI579" s="67"/>
      <c r="EJ579" s="67"/>
      <c r="EK579" s="67"/>
      <c r="EL579" s="67"/>
      <c r="EM579" s="67"/>
      <c r="EN579" s="67"/>
      <c r="EO579" s="67"/>
      <c r="EP579" s="67"/>
      <c r="EQ579" s="67"/>
      <c r="ER579" s="67"/>
      <c r="ES579" s="67"/>
      <c r="ET579" s="67"/>
      <c r="EU579" s="67"/>
      <c r="EV579" s="67"/>
      <c r="EW579" s="67"/>
      <c r="EX579" s="67"/>
      <c r="EY579" s="67"/>
      <c r="EZ579" s="67"/>
      <c r="FA579" s="67"/>
      <c r="FB579" s="67"/>
      <c r="FC579" s="67"/>
      <c r="FD579" s="67"/>
      <c r="FE579" s="67"/>
      <c r="FF579" s="67"/>
      <c r="FG579" s="67"/>
      <c r="FH579" s="67"/>
      <c r="FI579" s="67"/>
      <c r="FJ579" s="67"/>
      <c r="FK579" s="67"/>
      <c r="FL579" s="67"/>
      <c r="FM579" s="67"/>
      <c r="FN579" s="67"/>
      <c r="FO579" s="67"/>
      <c r="FP579" s="67"/>
      <c r="FQ579" s="67"/>
      <c r="FR579" s="67"/>
      <c r="FS579" s="67"/>
      <c r="FT579" s="67"/>
      <c r="FU579" s="67"/>
      <c r="FV579" s="67"/>
      <c r="FW579" s="67"/>
      <c r="FX579" s="67"/>
      <c r="FY579" s="110"/>
      <c r="FZ579" s="110"/>
      <c r="GA579" s="110"/>
      <c r="GB579" s="110"/>
      <c r="GC579" s="110"/>
      <c r="GD579" s="110"/>
      <c r="GE579" s="110"/>
      <c r="GF579" s="110"/>
      <c r="GG579" s="110"/>
      <c r="GH579" s="110"/>
      <c r="GI579" s="110"/>
      <c r="GJ579" s="110"/>
      <c r="GK579" s="110"/>
      <c r="GL579" s="110"/>
      <c r="GM579" s="110"/>
      <c r="GN579" s="110"/>
      <c r="GO579" s="110"/>
      <c r="GP579" s="110"/>
      <c r="GQ579" s="110"/>
      <c r="GR579" s="110"/>
      <c r="GS579" s="110"/>
      <c r="GT579" s="110"/>
      <c r="GU579" s="110"/>
      <c r="GV579" s="110"/>
      <c r="GW579" s="110"/>
      <c r="GX579" s="110"/>
      <c r="GY579" s="110"/>
      <c r="GZ579" s="110"/>
      <c r="HA579" s="110"/>
      <c r="HB579" s="110"/>
      <c r="HC579" s="110"/>
      <c r="HD579" s="110"/>
      <c r="HE579" s="110"/>
      <c r="HF579" s="110"/>
      <c r="HG579" s="110"/>
      <c r="HH579" s="110"/>
      <c r="HI579" s="110"/>
      <c r="HJ579" s="110"/>
      <c r="HK579" s="242"/>
      <c r="HL579" s="242"/>
      <c r="HM579" s="242"/>
      <c r="HN579" s="242"/>
      <c r="HO579" s="242"/>
      <c r="HP579" s="242"/>
      <c r="HQ579" s="242"/>
    </row>
    <row r="580" spans="1:225" x14ac:dyDescent="0.2">
      <c r="A580" s="241" t="s">
        <v>516</v>
      </c>
      <c r="B580" s="476" t="s">
        <v>1093</v>
      </c>
      <c r="C580" s="326" t="s">
        <v>807</v>
      </c>
      <c r="D580" s="279" t="s">
        <v>1094</v>
      </c>
      <c r="E580" s="228"/>
      <c r="F580" s="471">
        <v>156</v>
      </c>
      <c r="G580" s="495"/>
      <c r="H580" s="471">
        <v>13</v>
      </c>
      <c r="I580" s="471">
        <v>161</v>
      </c>
      <c r="J580" s="471">
        <v>451</v>
      </c>
      <c r="K580" s="471">
        <v>50</v>
      </c>
      <c r="L580" s="471">
        <v>4</v>
      </c>
      <c r="M580" s="471">
        <v>13</v>
      </c>
      <c r="N580" s="471">
        <v>6</v>
      </c>
      <c r="O580" s="471">
        <v>0</v>
      </c>
      <c r="P580" s="471">
        <v>10</v>
      </c>
      <c r="Q580" s="471">
        <v>205</v>
      </c>
      <c r="R580" s="471">
        <v>754</v>
      </c>
      <c r="S580" s="471">
        <v>0</v>
      </c>
      <c r="T580" s="471">
        <v>0</v>
      </c>
      <c r="U580" s="471">
        <v>2</v>
      </c>
      <c r="V580" s="471">
        <v>13</v>
      </c>
      <c r="W580" s="471">
        <v>64</v>
      </c>
      <c r="X580" s="471">
        <v>4</v>
      </c>
      <c r="Y580" s="471">
        <v>389</v>
      </c>
      <c r="Z580" s="471">
        <v>0</v>
      </c>
      <c r="AA580" s="471">
        <v>9</v>
      </c>
      <c r="AB580" s="496">
        <v>2304</v>
      </c>
      <c r="AC580" s="488">
        <v>1</v>
      </c>
      <c r="AD580" s="488">
        <v>1</v>
      </c>
      <c r="AE580" s="471">
        <v>121</v>
      </c>
      <c r="AF580" s="471">
        <v>32</v>
      </c>
      <c r="AG580" s="471">
        <v>47</v>
      </c>
      <c r="AH580" s="471">
        <v>0</v>
      </c>
      <c r="AI580" s="471">
        <v>0</v>
      </c>
      <c r="AJ580" s="471">
        <v>0</v>
      </c>
      <c r="AK580" s="471">
        <v>0</v>
      </c>
      <c r="AL580" s="471">
        <v>6</v>
      </c>
      <c r="AM580" s="496">
        <v>206</v>
      </c>
      <c r="AN580" s="471">
        <v>120</v>
      </c>
      <c r="AO580" s="471">
        <v>32</v>
      </c>
      <c r="AP580" s="471">
        <v>47</v>
      </c>
      <c r="AQ580" s="471">
        <v>0</v>
      </c>
      <c r="AR580" s="471">
        <v>0</v>
      </c>
      <c r="AS580" s="471">
        <v>0</v>
      </c>
      <c r="AT580" s="471">
        <v>0</v>
      </c>
      <c r="AU580" s="471">
        <v>6</v>
      </c>
      <c r="AV580" s="496">
        <v>205</v>
      </c>
      <c r="AW580" s="471">
        <v>1439</v>
      </c>
      <c r="AX580" s="471">
        <v>122</v>
      </c>
      <c r="AY580" s="471">
        <v>79</v>
      </c>
      <c r="AZ580" s="471">
        <v>2</v>
      </c>
      <c r="BA580" s="471">
        <v>2</v>
      </c>
      <c r="BB580" s="471">
        <v>1</v>
      </c>
      <c r="BC580" s="471">
        <v>2</v>
      </c>
      <c r="BD580" s="471">
        <v>1</v>
      </c>
      <c r="BE580" s="496">
        <v>1648</v>
      </c>
      <c r="BF580" s="471">
        <v>621</v>
      </c>
      <c r="BG580" s="471">
        <v>80</v>
      </c>
      <c r="BH580" s="471">
        <v>49</v>
      </c>
      <c r="BI580" s="471">
        <v>0</v>
      </c>
      <c r="BJ580" s="471">
        <v>2</v>
      </c>
      <c r="BK580" s="471">
        <v>1</v>
      </c>
      <c r="BL580" s="471">
        <v>1</v>
      </c>
      <c r="BM580" s="471">
        <v>0</v>
      </c>
      <c r="BN580" s="496">
        <v>754</v>
      </c>
      <c r="BO580" s="471">
        <v>1560</v>
      </c>
      <c r="BP580" s="471">
        <v>154</v>
      </c>
      <c r="BQ580" s="471">
        <v>126</v>
      </c>
      <c r="BR580" s="471">
        <v>2</v>
      </c>
      <c r="BS580" s="471">
        <v>2</v>
      </c>
      <c r="BT580" s="471">
        <v>1</v>
      </c>
      <c r="BU580" s="471">
        <v>2</v>
      </c>
      <c r="BV580" s="471">
        <v>7</v>
      </c>
      <c r="BW580" s="496">
        <v>1854</v>
      </c>
      <c r="BX580" s="471">
        <v>741</v>
      </c>
      <c r="BY580" s="471">
        <v>112</v>
      </c>
      <c r="BZ580" s="471">
        <v>96</v>
      </c>
      <c r="CA580" s="471">
        <v>0</v>
      </c>
      <c r="CB580" s="471">
        <v>2</v>
      </c>
      <c r="CC580" s="471">
        <v>1</v>
      </c>
      <c r="CD580" s="471">
        <v>1</v>
      </c>
      <c r="CE580" s="471">
        <v>6</v>
      </c>
      <c r="CF580" s="496">
        <v>959</v>
      </c>
      <c r="CG580" s="33"/>
      <c r="CH580" s="33"/>
      <c r="CI580" s="33"/>
      <c r="CJ580" s="110"/>
      <c r="CK580" s="110"/>
      <c r="CL580" s="110"/>
      <c r="CM580" s="110"/>
      <c r="CN580" s="110"/>
      <c r="CO580" s="67"/>
      <c r="CP580" s="67"/>
      <c r="CQ580" s="67"/>
      <c r="CR580" s="67"/>
      <c r="CS580" s="67"/>
      <c r="CT580" s="67"/>
      <c r="CU580" s="67"/>
      <c r="CV580" s="67"/>
      <c r="CW580" s="67"/>
      <c r="CX580" s="67"/>
      <c r="CY580" s="67"/>
      <c r="CZ580" s="67"/>
      <c r="DA580" s="67"/>
      <c r="DB580" s="67"/>
      <c r="DC580" s="67"/>
      <c r="DD580" s="67"/>
      <c r="DE580" s="67"/>
      <c r="DF580" s="67"/>
      <c r="DG580" s="67"/>
      <c r="DH580" s="67"/>
      <c r="DI580" s="67"/>
      <c r="DJ580" s="67"/>
      <c r="DK580" s="67"/>
      <c r="DL580" s="67"/>
      <c r="DM580" s="67"/>
      <c r="DN580" s="67"/>
      <c r="DO580" s="67"/>
      <c r="DP580" s="67"/>
      <c r="DQ580" s="67"/>
      <c r="DR580" s="67"/>
      <c r="DS580" s="67"/>
      <c r="DT580" s="67"/>
      <c r="DU580" s="67"/>
      <c r="DV580" s="67"/>
      <c r="DW580" s="67"/>
      <c r="DX580" s="67"/>
      <c r="DY580" s="67"/>
      <c r="DZ580" s="67"/>
      <c r="EA580" s="67"/>
      <c r="EB580" s="67"/>
      <c r="EC580" s="67"/>
      <c r="ED580" s="67"/>
      <c r="EE580" s="67"/>
      <c r="EF580" s="67"/>
      <c r="EG580" s="67"/>
      <c r="EH580" s="67"/>
      <c r="EI580" s="67"/>
      <c r="EJ580" s="67"/>
      <c r="EK580" s="67"/>
      <c r="EL580" s="67"/>
      <c r="EM580" s="67"/>
      <c r="EN580" s="67"/>
      <c r="EO580" s="67"/>
      <c r="EP580" s="67"/>
      <c r="EQ580" s="67"/>
      <c r="ER580" s="67"/>
      <c r="ES580" s="67"/>
      <c r="ET580" s="67"/>
      <c r="EU580" s="67"/>
      <c r="EV580" s="67"/>
      <c r="EW580" s="67"/>
      <c r="EX580" s="67"/>
      <c r="EY580" s="67"/>
      <c r="EZ580" s="67"/>
      <c r="FA580" s="67"/>
      <c r="FB580" s="67"/>
      <c r="FC580" s="67"/>
      <c r="FD580" s="67"/>
      <c r="FE580" s="67"/>
      <c r="FF580" s="67"/>
      <c r="FG580" s="67"/>
      <c r="FH580" s="67"/>
      <c r="FI580" s="67"/>
      <c r="FJ580" s="67"/>
      <c r="FK580" s="67"/>
      <c r="FL580" s="67"/>
      <c r="FM580" s="67"/>
      <c r="FN580" s="67"/>
      <c r="FO580" s="67"/>
      <c r="FP580" s="67"/>
      <c r="FQ580" s="67"/>
      <c r="FR580" s="67"/>
      <c r="FS580" s="67"/>
      <c r="FT580" s="67"/>
      <c r="FU580" s="67"/>
      <c r="FV580" s="67"/>
      <c r="FW580" s="67"/>
      <c r="FX580" s="67"/>
      <c r="FY580" s="110"/>
      <c r="FZ580" s="110"/>
      <c r="GA580" s="110"/>
      <c r="GB580" s="110"/>
      <c r="GC580" s="110"/>
      <c r="GD580" s="110"/>
      <c r="GE580" s="110"/>
      <c r="GF580" s="110"/>
      <c r="GG580" s="110"/>
      <c r="GH580" s="110"/>
      <c r="GI580" s="110"/>
      <c r="GJ580" s="110"/>
      <c r="GK580" s="110"/>
      <c r="GL580" s="110"/>
      <c r="GM580" s="110"/>
      <c r="GN580" s="110"/>
      <c r="GO580" s="110"/>
      <c r="GP580" s="110"/>
      <c r="GQ580" s="110"/>
      <c r="GR580" s="110"/>
      <c r="GS580" s="110"/>
      <c r="GT580" s="110"/>
      <c r="GU580" s="110"/>
      <c r="GV580" s="110"/>
      <c r="GW580" s="110"/>
      <c r="GX580" s="110"/>
      <c r="GY580" s="110"/>
      <c r="GZ580" s="110"/>
      <c r="HA580" s="110"/>
      <c r="HB580" s="110"/>
      <c r="HC580" s="110"/>
      <c r="HD580" s="110"/>
      <c r="HE580" s="110"/>
      <c r="HF580" s="110"/>
      <c r="HG580" s="110"/>
      <c r="HH580" s="110"/>
      <c r="HI580" s="110"/>
      <c r="HJ580" s="110"/>
      <c r="HK580" s="242"/>
      <c r="HL580" s="242"/>
      <c r="HM580" s="242"/>
      <c r="HN580" s="242"/>
      <c r="HO580" s="242"/>
      <c r="HP580" s="242"/>
      <c r="HQ580" s="242"/>
    </row>
    <row r="581" spans="1:225" x14ac:dyDescent="0.2">
      <c r="A581" s="241" t="s">
        <v>517</v>
      </c>
      <c r="B581" s="476" t="s">
        <v>1095</v>
      </c>
      <c r="C581" s="326" t="s">
        <v>807</v>
      </c>
      <c r="D581" s="279" t="s">
        <v>518</v>
      </c>
      <c r="E581" s="228"/>
      <c r="F581" s="471">
        <v>161</v>
      </c>
      <c r="G581" s="495"/>
      <c r="H581" s="471">
        <v>2</v>
      </c>
      <c r="I581" s="471">
        <v>80</v>
      </c>
      <c r="J581" s="471">
        <v>260</v>
      </c>
      <c r="K581" s="471">
        <v>8</v>
      </c>
      <c r="L581" s="471">
        <v>1</v>
      </c>
      <c r="M581" s="471">
        <v>8</v>
      </c>
      <c r="N581" s="471">
        <v>1</v>
      </c>
      <c r="O581" s="471">
        <v>0</v>
      </c>
      <c r="P581" s="471">
        <v>1</v>
      </c>
      <c r="Q581" s="471">
        <v>2</v>
      </c>
      <c r="R581" s="471">
        <v>53</v>
      </c>
      <c r="S581" s="471">
        <v>111</v>
      </c>
      <c r="T581" s="471">
        <v>2</v>
      </c>
      <c r="U581" s="471">
        <v>0</v>
      </c>
      <c r="V581" s="471">
        <v>21</v>
      </c>
      <c r="W581" s="471">
        <v>4</v>
      </c>
      <c r="X581" s="471">
        <v>52</v>
      </c>
      <c r="Y581" s="471">
        <v>218</v>
      </c>
      <c r="Z581" s="471">
        <v>0</v>
      </c>
      <c r="AA581" s="471">
        <v>25</v>
      </c>
      <c r="AB581" s="496">
        <v>1010</v>
      </c>
      <c r="AC581" s="488">
        <v>1</v>
      </c>
      <c r="AD581" s="488">
        <v>3</v>
      </c>
      <c r="AE581" s="471">
        <v>0</v>
      </c>
      <c r="AF581" s="471">
        <v>0</v>
      </c>
      <c r="AG581" s="471">
        <v>0</v>
      </c>
      <c r="AH581" s="471">
        <v>0</v>
      </c>
      <c r="AI581" s="471">
        <v>0</v>
      </c>
      <c r="AJ581" s="471">
        <v>0</v>
      </c>
      <c r="AK581" s="471">
        <v>0</v>
      </c>
      <c r="AL581" s="471">
        <v>2</v>
      </c>
      <c r="AM581" s="496">
        <v>2</v>
      </c>
      <c r="AN581" s="471">
        <v>0</v>
      </c>
      <c r="AO581" s="471">
        <v>0</v>
      </c>
      <c r="AP581" s="471">
        <v>0</v>
      </c>
      <c r="AQ581" s="471">
        <v>0</v>
      </c>
      <c r="AR581" s="471">
        <v>0</v>
      </c>
      <c r="AS581" s="471">
        <v>0</v>
      </c>
      <c r="AT581" s="471">
        <v>0</v>
      </c>
      <c r="AU581" s="471">
        <v>2</v>
      </c>
      <c r="AV581" s="496">
        <v>2</v>
      </c>
      <c r="AW581" s="471">
        <v>9</v>
      </c>
      <c r="AX581" s="471">
        <v>18</v>
      </c>
      <c r="AY581" s="471">
        <v>25</v>
      </c>
      <c r="AZ581" s="471">
        <v>11</v>
      </c>
      <c r="BA581" s="471">
        <v>8</v>
      </c>
      <c r="BB581" s="471">
        <v>3</v>
      </c>
      <c r="BC581" s="471">
        <v>3</v>
      </c>
      <c r="BD581" s="471">
        <v>0</v>
      </c>
      <c r="BE581" s="496">
        <v>77</v>
      </c>
      <c r="BF581" s="471">
        <v>7</v>
      </c>
      <c r="BG581" s="471">
        <v>8</v>
      </c>
      <c r="BH581" s="471">
        <v>22</v>
      </c>
      <c r="BI581" s="471">
        <v>11</v>
      </c>
      <c r="BJ581" s="471">
        <v>5</v>
      </c>
      <c r="BK581" s="471">
        <v>0</v>
      </c>
      <c r="BL581" s="471">
        <v>0</v>
      </c>
      <c r="BM581" s="471">
        <v>0</v>
      </c>
      <c r="BN581" s="496">
        <v>53</v>
      </c>
      <c r="BO581" s="471">
        <v>9</v>
      </c>
      <c r="BP581" s="471">
        <v>18</v>
      </c>
      <c r="BQ581" s="471">
        <v>25</v>
      </c>
      <c r="BR581" s="471">
        <v>11</v>
      </c>
      <c r="BS581" s="471">
        <v>8</v>
      </c>
      <c r="BT581" s="471">
        <v>3</v>
      </c>
      <c r="BU581" s="471">
        <v>3</v>
      </c>
      <c r="BV581" s="471">
        <v>2</v>
      </c>
      <c r="BW581" s="496">
        <v>79</v>
      </c>
      <c r="BX581" s="471">
        <v>7</v>
      </c>
      <c r="BY581" s="471">
        <v>8</v>
      </c>
      <c r="BZ581" s="471">
        <v>22</v>
      </c>
      <c r="CA581" s="471">
        <v>11</v>
      </c>
      <c r="CB581" s="471">
        <v>5</v>
      </c>
      <c r="CC581" s="471">
        <v>0</v>
      </c>
      <c r="CD581" s="471">
        <v>0</v>
      </c>
      <c r="CE581" s="471">
        <v>2</v>
      </c>
      <c r="CF581" s="496">
        <v>55</v>
      </c>
      <c r="CG581" s="33"/>
      <c r="CH581" s="33"/>
      <c r="CI581" s="33"/>
      <c r="CJ581" s="110"/>
      <c r="CK581" s="110"/>
      <c r="CL581" s="110"/>
      <c r="CM581" s="110"/>
      <c r="CN581" s="110"/>
      <c r="CO581" s="67"/>
      <c r="CP581" s="67"/>
      <c r="CQ581" s="67"/>
      <c r="CR581" s="67"/>
      <c r="CS581" s="67"/>
      <c r="CT581" s="67"/>
      <c r="CU581" s="67"/>
      <c r="CV581" s="67"/>
      <c r="CW581" s="67"/>
      <c r="CX581" s="67"/>
      <c r="CY581" s="67"/>
      <c r="CZ581" s="67"/>
      <c r="DA581" s="67"/>
      <c r="DB581" s="67"/>
      <c r="DC581" s="67"/>
      <c r="DD581" s="67"/>
      <c r="DE581" s="67"/>
      <c r="DF581" s="67"/>
      <c r="DG581" s="67"/>
      <c r="DH581" s="67"/>
      <c r="DI581" s="67"/>
      <c r="DJ581" s="67"/>
      <c r="DK581" s="67"/>
      <c r="DL581" s="67"/>
      <c r="DM581" s="67"/>
      <c r="DN581" s="67"/>
      <c r="DO581" s="67"/>
      <c r="DP581" s="67"/>
      <c r="DQ581" s="67"/>
      <c r="DR581" s="67"/>
      <c r="DS581" s="67"/>
      <c r="DT581" s="67"/>
      <c r="DU581" s="67"/>
      <c r="DV581" s="67"/>
      <c r="DW581" s="67"/>
      <c r="DX581" s="67"/>
      <c r="DY581" s="67"/>
      <c r="DZ581" s="67"/>
      <c r="EA581" s="67"/>
      <c r="EB581" s="67"/>
      <c r="EC581" s="67"/>
      <c r="ED581" s="67"/>
      <c r="EE581" s="67"/>
      <c r="EF581" s="67"/>
      <c r="EG581" s="67"/>
      <c r="EH581" s="67"/>
      <c r="EI581" s="67"/>
      <c r="EJ581" s="67"/>
      <c r="EK581" s="67"/>
      <c r="EL581" s="67"/>
      <c r="EM581" s="67"/>
      <c r="EN581" s="67"/>
      <c r="EO581" s="67"/>
      <c r="EP581" s="67"/>
      <c r="EQ581" s="67"/>
      <c r="ER581" s="67"/>
      <c r="ES581" s="67"/>
      <c r="ET581" s="67"/>
      <c r="EU581" s="67"/>
      <c r="EV581" s="67"/>
      <c r="EW581" s="67"/>
      <c r="EX581" s="67"/>
      <c r="EY581" s="67"/>
      <c r="EZ581" s="67"/>
      <c r="FA581" s="67"/>
      <c r="FB581" s="67"/>
      <c r="FC581" s="67"/>
      <c r="FD581" s="67"/>
      <c r="FE581" s="67"/>
      <c r="FF581" s="67"/>
      <c r="FG581" s="67"/>
      <c r="FH581" s="67"/>
      <c r="FI581" s="67"/>
      <c r="FJ581" s="67"/>
      <c r="FK581" s="67"/>
      <c r="FL581" s="67"/>
      <c r="FM581" s="67"/>
      <c r="FN581" s="67"/>
      <c r="FO581" s="67"/>
      <c r="FP581" s="67"/>
      <c r="FQ581" s="67"/>
      <c r="FR581" s="67"/>
      <c r="FS581" s="67"/>
      <c r="FT581" s="67"/>
      <c r="FU581" s="67"/>
      <c r="FV581" s="67"/>
      <c r="FW581" s="67"/>
      <c r="FX581" s="67"/>
      <c r="FY581" s="110"/>
      <c r="FZ581" s="110"/>
      <c r="GA581" s="110"/>
      <c r="GB581" s="110"/>
      <c r="GC581" s="110"/>
      <c r="GD581" s="110"/>
      <c r="GE581" s="110"/>
      <c r="GF581" s="110"/>
      <c r="GG581" s="110"/>
      <c r="GH581" s="110"/>
      <c r="GI581" s="110"/>
      <c r="GJ581" s="110"/>
      <c r="GK581" s="110"/>
      <c r="GL581" s="110"/>
      <c r="GM581" s="110"/>
      <c r="GN581" s="110"/>
      <c r="GO581" s="110"/>
      <c r="GP581" s="110"/>
      <c r="GQ581" s="110"/>
      <c r="GR581" s="110"/>
      <c r="GS581" s="110"/>
      <c r="GT581" s="110"/>
      <c r="GU581" s="110"/>
      <c r="GV581" s="110"/>
      <c r="GW581" s="110"/>
      <c r="GX581" s="110"/>
      <c r="GY581" s="110"/>
      <c r="GZ581" s="110"/>
      <c r="HA581" s="110"/>
      <c r="HB581" s="110"/>
      <c r="HC581" s="110"/>
      <c r="HD581" s="110"/>
      <c r="HE581" s="110"/>
      <c r="HF581" s="110"/>
      <c r="HG581" s="110"/>
      <c r="HH581" s="110"/>
      <c r="HI581" s="110"/>
      <c r="HJ581" s="110"/>
      <c r="HK581" s="242"/>
      <c r="HL581" s="242"/>
      <c r="HM581" s="242"/>
      <c r="HN581" s="242"/>
      <c r="HO581" s="242"/>
      <c r="HP581" s="242"/>
      <c r="HQ581" s="242"/>
    </row>
    <row r="582" spans="1:225" x14ac:dyDescent="0.2">
      <c r="A582" s="241" t="s">
        <v>519</v>
      </c>
      <c r="B582" s="476" t="s">
        <v>1096</v>
      </c>
      <c r="C582" s="326" t="s">
        <v>801</v>
      </c>
      <c r="D582" s="279" t="s">
        <v>520</v>
      </c>
      <c r="E582" s="228"/>
      <c r="F582" s="471">
        <v>6</v>
      </c>
      <c r="G582" s="495"/>
      <c r="H582" s="471">
        <v>3</v>
      </c>
      <c r="I582" s="471">
        <v>61</v>
      </c>
      <c r="J582" s="471">
        <v>258</v>
      </c>
      <c r="K582" s="471">
        <v>2</v>
      </c>
      <c r="L582" s="471">
        <v>5</v>
      </c>
      <c r="M582" s="471">
        <v>4</v>
      </c>
      <c r="N582" s="471">
        <v>3</v>
      </c>
      <c r="O582" s="471">
        <v>0</v>
      </c>
      <c r="P582" s="471">
        <v>1</v>
      </c>
      <c r="Q582" s="471">
        <v>18</v>
      </c>
      <c r="R582" s="471">
        <v>49</v>
      </c>
      <c r="S582" s="471">
        <v>0</v>
      </c>
      <c r="T582" s="471">
        <v>3</v>
      </c>
      <c r="U582" s="471">
        <v>1</v>
      </c>
      <c r="V582" s="471">
        <v>1</v>
      </c>
      <c r="W582" s="471">
        <v>5</v>
      </c>
      <c r="X582" s="471">
        <v>18</v>
      </c>
      <c r="Y582" s="471">
        <v>172</v>
      </c>
      <c r="Z582" s="471">
        <v>0</v>
      </c>
      <c r="AA582" s="471">
        <v>29</v>
      </c>
      <c r="AB582" s="496">
        <v>639</v>
      </c>
      <c r="AC582" s="488">
        <v>2</v>
      </c>
      <c r="AD582" s="488">
        <v>2</v>
      </c>
      <c r="AE582" s="471">
        <v>3</v>
      </c>
      <c r="AF582" s="471">
        <v>3</v>
      </c>
      <c r="AG582" s="471">
        <v>3</v>
      </c>
      <c r="AH582" s="471">
        <v>0</v>
      </c>
      <c r="AI582" s="471">
        <v>2</v>
      </c>
      <c r="AJ582" s="471">
        <v>1</v>
      </c>
      <c r="AK582" s="471">
        <v>4</v>
      </c>
      <c r="AL582" s="471">
        <v>2</v>
      </c>
      <c r="AM582" s="496">
        <v>18</v>
      </c>
      <c r="AN582" s="471">
        <v>3</v>
      </c>
      <c r="AO582" s="471">
        <v>3</v>
      </c>
      <c r="AP582" s="471">
        <v>3</v>
      </c>
      <c r="AQ582" s="471">
        <v>0</v>
      </c>
      <c r="AR582" s="471">
        <v>2</v>
      </c>
      <c r="AS582" s="471">
        <v>1</v>
      </c>
      <c r="AT582" s="471">
        <v>4</v>
      </c>
      <c r="AU582" s="471">
        <v>2</v>
      </c>
      <c r="AV582" s="496">
        <v>18</v>
      </c>
      <c r="AW582" s="471">
        <v>19</v>
      </c>
      <c r="AX582" s="471">
        <v>22</v>
      </c>
      <c r="AY582" s="471">
        <v>14</v>
      </c>
      <c r="AZ582" s="471">
        <v>3</v>
      </c>
      <c r="BA582" s="471">
        <v>3</v>
      </c>
      <c r="BB582" s="471">
        <v>4</v>
      </c>
      <c r="BC582" s="471">
        <v>0</v>
      </c>
      <c r="BD582" s="471">
        <v>0</v>
      </c>
      <c r="BE582" s="496">
        <v>65</v>
      </c>
      <c r="BF582" s="471">
        <v>15</v>
      </c>
      <c r="BG582" s="471">
        <v>15</v>
      </c>
      <c r="BH582" s="471">
        <v>9</v>
      </c>
      <c r="BI582" s="471">
        <v>3</v>
      </c>
      <c r="BJ582" s="471">
        <v>4</v>
      </c>
      <c r="BK582" s="471">
        <v>3</v>
      </c>
      <c r="BL582" s="471">
        <v>0</v>
      </c>
      <c r="BM582" s="471">
        <v>0</v>
      </c>
      <c r="BN582" s="496">
        <v>49</v>
      </c>
      <c r="BO582" s="471">
        <v>22</v>
      </c>
      <c r="BP582" s="471">
        <v>25</v>
      </c>
      <c r="BQ582" s="471">
        <v>17</v>
      </c>
      <c r="BR582" s="471">
        <v>3</v>
      </c>
      <c r="BS582" s="471">
        <v>5</v>
      </c>
      <c r="BT582" s="471">
        <v>5</v>
      </c>
      <c r="BU582" s="471">
        <v>4</v>
      </c>
      <c r="BV582" s="471">
        <v>2</v>
      </c>
      <c r="BW582" s="496">
        <v>83</v>
      </c>
      <c r="BX582" s="471">
        <v>18</v>
      </c>
      <c r="BY582" s="471">
        <v>18</v>
      </c>
      <c r="BZ582" s="471">
        <v>12</v>
      </c>
      <c r="CA582" s="471">
        <v>3</v>
      </c>
      <c r="CB582" s="471">
        <v>6</v>
      </c>
      <c r="CC582" s="471">
        <v>4</v>
      </c>
      <c r="CD582" s="471">
        <v>4</v>
      </c>
      <c r="CE582" s="471">
        <v>2</v>
      </c>
      <c r="CF582" s="496">
        <v>67</v>
      </c>
      <c r="CG582" s="33"/>
      <c r="CH582" s="33"/>
      <c r="CI582" s="33"/>
      <c r="CJ582" s="110"/>
      <c r="CK582" s="110"/>
      <c r="CL582" s="110"/>
      <c r="CM582" s="110"/>
      <c r="CN582" s="110"/>
      <c r="CO582" s="67"/>
      <c r="CP582" s="67"/>
      <c r="CQ582" s="67"/>
      <c r="CR582" s="67"/>
      <c r="CS582" s="67"/>
      <c r="CT582" s="67"/>
      <c r="CU582" s="67"/>
      <c r="CV582" s="67"/>
      <c r="CW582" s="67"/>
      <c r="CX582" s="67"/>
      <c r="CY582" s="67"/>
      <c r="CZ582" s="67"/>
      <c r="DA582" s="67"/>
      <c r="DB582" s="67"/>
      <c r="DC582" s="67"/>
      <c r="DD582" s="67"/>
      <c r="DE582" s="67"/>
      <c r="DF582" s="67"/>
      <c r="DG582" s="67"/>
      <c r="DH582" s="67"/>
      <c r="DI582" s="67"/>
      <c r="DJ582" s="67"/>
      <c r="DK582" s="67"/>
      <c r="DL582" s="67"/>
      <c r="DM582" s="67"/>
      <c r="DN582" s="67"/>
      <c r="DO582" s="67"/>
      <c r="DP582" s="67"/>
      <c r="DQ582" s="67"/>
      <c r="DR582" s="67"/>
      <c r="DS582" s="67"/>
      <c r="DT582" s="67"/>
      <c r="DU582" s="67"/>
      <c r="DV582" s="67"/>
      <c r="DW582" s="67"/>
      <c r="DX582" s="67"/>
      <c r="DY582" s="67"/>
      <c r="DZ582" s="67"/>
      <c r="EA582" s="67"/>
      <c r="EB582" s="67"/>
      <c r="EC582" s="67"/>
      <c r="ED582" s="67"/>
      <c r="EE582" s="67"/>
      <c r="EF582" s="67"/>
      <c r="EG582" s="67"/>
      <c r="EH582" s="67"/>
      <c r="EI582" s="67"/>
      <c r="EJ582" s="67"/>
      <c r="EK582" s="67"/>
      <c r="EL582" s="67"/>
      <c r="EM582" s="67"/>
      <c r="EN582" s="67"/>
      <c r="EO582" s="67"/>
      <c r="EP582" s="67"/>
      <c r="EQ582" s="67"/>
      <c r="ER582" s="67"/>
      <c r="ES582" s="67"/>
      <c r="ET582" s="67"/>
      <c r="EU582" s="67"/>
      <c r="EV582" s="67"/>
      <c r="EW582" s="67"/>
      <c r="EX582" s="67"/>
      <c r="EY582" s="67"/>
      <c r="EZ582" s="67"/>
      <c r="FA582" s="67"/>
      <c r="FB582" s="67"/>
      <c r="FC582" s="67"/>
      <c r="FD582" s="67"/>
      <c r="FE582" s="67"/>
      <c r="FF582" s="67"/>
      <c r="FG582" s="67"/>
      <c r="FH582" s="67"/>
      <c r="FI582" s="67"/>
      <c r="FJ582" s="67"/>
      <c r="FK582" s="67"/>
      <c r="FL582" s="67"/>
      <c r="FM582" s="67"/>
      <c r="FN582" s="67"/>
      <c r="FO582" s="67"/>
      <c r="FP582" s="67"/>
      <c r="FQ582" s="67"/>
      <c r="FR582" s="67"/>
      <c r="FS582" s="67"/>
      <c r="FT582" s="67"/>
      <c r="FU582" s="67"/>
      <c r="FV582" s="67"/>
      <c r="FW582" s="67"/>
      <c r="FX582" s="67"/>
      <c r="FY582" s="110"/>
      <c r="FZ582" s="110"/>
      <c r="GA582" s="110"/>
      <c r="GB582" s="110"/>
      <c r="GC582" s="110"/>
      <c r="GD582" s="110"/>
      <c r="GE582" s="110"/>
      <c r="GF582" s="110"/>
      <c r="GG582" s="110"/>
      <c r="GH582" s="110"/>
      <c r="GI582" s="110"/>
      <c r="GJ582" s="110"/>
      <c r="GK582" s="110"/>
      <c r="GL582" s="110"/>
      <c r="GM582" s="110"/>
      <c r="GN582" s="110"/>
      <c r="GO582" s="110"/>
      <c r="GP582" s="110"/>
      <c r="GQ582" s="110"/>
      <c r="GR582" s="110"/>
      <c r="GS582" s="110"/>
      <c r="GT582" s="110"/>
      <c r="GU582" s="110"/>
      <c r="GV582" s="110"/>
      <c r="GW582" s="110"/>
      <c r="GX582" s="110"/>
      <c r="GY582" s="110"/>
      <c r="GZ582" s="110"/>
      <c r="HA582" s="110"/>
      <c r="HB582" s="110"/>
      <c r="HC582" s="110"/>
      <c r="HD582" s="110"/>
      <c r="HE582" s="110"/>
      <c r="HF582" s="110"/>
      <c r="HG582" s="110"/>
      <c r="HH582" s="110"/>
      <c r="HI582" s="110"/>
      <c r="HJ582" s="110"/>
      <c r="HK582" s="242"/>
      <c r="HL582" s="242"/>
      <c r="HM582" s="242"/>
      <c r="HN582" s="242"/>
      <c r="HO582" s="242"/>
      <c r="HP582" s="242"/>
      <c r="HQ582" s="242"/>
    </row>
    <row r="583" spans="1:225" x14ac:dyDescent="0.2">
      <c r="A583" s="241" t="s">
        <v>521</v>
      </c>
      <c r="B583" s="476" t="s">
        <v>1097</v>
      </c>
      <c r="C583" s="326" t="s">
        <v>870</v>
      </c>
      <c r="D583" s="279" t="s">
        <v>522</v>
      </c>
      <c r="E583" s="228"/>
      <c r="F583" s="471">
        <v>546</v>
      </c>
      <c r="G583" s="495"/>
      <c r="H583" s="471">
        <v>6</v>
      </c>
      <c r="I583" s="471">
        <v>163</v>
      </c>
      <c r="J583" s="471">
        <v>545</v>
      </c>
      <c r="K583" s="471">
        <v>4</v>
      </c>
      <c r="L583" s="471">
        <v>2</v>
      </c>
      <c r="M583" s="471">
        <v>11</v>
      </c>
      <c r="N583" s="471">
        <v>2</v>
      </c>
      <c r="O583" s="471">
        <v>0</v>
      </c>
      <c r="P583" s="471">
        <v>28</v>
      </c>
      <c r="Q583" s="471">
        <v>301</v>
      </c>
      <c r="R583" s="471">
        <v>1381</v>
      </c>
      <c r="S583" s="471">
        <v>0</v>
      </c>
      <c r="T583" s="471">
        <v>0</v>
      </c>
      <c r="U583" s="471">
        <v>21</v>
      </c>
      <c r="V583" s="471">
        <v>33</v>
      </c>
      <c r="W583" s="471">
        <v>28</v>
      </c>
      <c r="X583" s="471">
        <v>6</v>
      </c>
      <c r="Y583" s="471">
        <v>456</v>
      </c>
      <c r="Z583" s="471">
        <v>0</v>
      </c>
      <c r="AA583" s="471">
        <v>5</v>
      </c>
      <c r="AB583" s="496">
        <v>3538</v>
      </c>
      <c r="AC583" s="488">
        <v>1</v>
      </c>
      <c r="AD583" s="488">
        <v>1</v>
      </c>
      <c r="AE583" s="471">
        <v>65</v>
      </c>
      <c r="AF583" s="471">
        <v>19</v>
      </c>
      <c r="AG583" s="471">
        <v>182</v>
      </c>
      <c r="AH583" s="471">
        <v>34</v>
      </c>
      <c r="AI583" s="471">
        <v>0</v>
      </c>
      <c r="AJ583" s="471">
        <v>0</v>
      </c>
      <c r="AK583" s="471">
        <v>0</v>
      </c>
      <c r="AL583" s="471">
        <v>1</v>
      </c>
      <c r="AM583" s="496">
        <v>301</v>
      </c>
      <c r="AN583" s="471">
        <v>65</v>
      </c>
      <c r="AO583" s="471">
        <v>19</v>
      </c>
      <c r="AP583" s="471">
        <v>182</v>
      </c>
      <c r="AQ583" s="471">
        <v>34</v>
      </c>
      <c r="AR583" s="471">
        <v>0</v>
      </c>
      <c r="AS583" s="471">
        <v>0</v>
      </c>
      <c r="AT583" s="471">
        <v>0</v>
      </c>
      <c r="AU583" s="471">
        <v>1</v>
      </c>
      <c r="AV583" s="496">
        <v>301</v>
      </c>
      <c r="AW583" s="471">
        <v>1023</v>
      </c>
      <c r="AX583" s="471">
        <v>202</v>
      </c>
      <c r="AY583" s="471">
        <v>203</v>
      </c>
      <c r="AZ583" s="471">
        <v>105</v>
      </c>
      <c r="BA583" s="471">
        <v>14</v>
      </c>
      <c r="BB583" s="471">
        <v>5</v>
      </c>
      <c r="BC583" s="471">
        <v>1</v>
      </c>
      <c r="BD583" s="471">
        <v>0</v>
      </c>
      <c r="BE583" s="496">
        <v>1553</v>
      </c>
      <c r="BF583" s="471">
        <v>912</v>
      </c>
      <c r="BG583" s="471">
        <v>172</v>
      </c>
      <c r="BH583" s="471">
        <v>190</v>
      </c>
      <c r="BI583" s="471">
        <v>90</v>
      </c>
      <c r="BJ583" s="471">
        <v>11</v>
      </c>
      <c r="BK583" s="471">
        <v>5</v>
      </c>
      <c r="BL583" s="471">
        <v>1</v>
      </c>
      <c r="BM583" s="471">
        <v>0</v>
      </c>
      <c r="BN583" s="496">
        <v>1381</v>
      </c>
      <c r="BO583" s="471">
        <v>1088</v>
      </c>
      <c r="BP583" s="471">
        <v>221</v>
      </c>
      <c r="BQ583" s="471">
        <v>385</v>
      </c>
      <c r="BR583" s="471">
        <v>139</v>
      </c>
      <c r="BS583" s="471">
        <v>14</v>
      </c>
      <c r="BT583" s="471">
        <v>5</v>
      </c>
      <c r="BU583" s="471">
        <v>1</v>
      </c>
      <c r="BV583" s="471">
        <v>1</v>
      </c>
      <c r="BW583" s="496">
        <v>1854</v>
      </c>
      <c r="BX583" s="471">
        <v>977</v>
      </c>
      <c r="BY583" s="471">
        <v>191</v>
      </c>
      <c r="BZ583" s="471">
        <v>372</v>
      </c>
      <c r="CA583" s="471">
        <v>124</v>
      </c>
      <c r="CB583" s="471">
        <v>11</v>
      </c>
      <c r="CC583" s="471">
        <v>5</v>
      </c>
      <c r="CD583" s="471">
        <v>1</v>
      </c>
      <c r="CE583" s="471">
        <v>1</v>
      </c>
      <c r="CF583" s="496">
        <v>1682</v>
      </c>
      <c r="CG583" s="33"/>
      <c r="CH583" s="33"/>
      <c r="CI583" s="33"/>
      <c r="CJ583" s="110"/>
      <c r="CK583" s="110"/>
      <c r="CL583" s="110"/>
      <c r="CM583" s="110"/>
      <c r="CN583" s="110"/>
      <c r="CO583" s="67"/>
      <c r="CP583" s="67"/>
      <c r="CQ583" s="67"/>
      <c r="CR583" s="67"/>
      <c r="CS583" s="67"/>
      <c r="CT583" s="67"/>
      <c r="CU583" s="67"/>
      <c r="CV583" s="67"/>
      <c r="CW583" s="67"/>
      <c r="CX583" s="67"/>
      <c r="CY583" s="67"/>
      <c r="CZ583" s="67"/>
      <c r="DA583" s="67"/>
      <c r="DB583" s="67"/>
      <c r="DC583" s="67"/>
      <c r="DD583" s="67"/>
      <c r="DE583" s="67"/>
      <c r="DF583" s="67"/>
      <c r="DG583" s="67"/>
      <c r="DH583" s="67"/>
      <c r="DI583" s="67"/>
      <c r="DJ583" s="67"/>
      <c r="DK583" s="67"/>
      <c r="DL583" s="67"/>
      <c r="DM583" s="67"/>
      <c r="DN583" s="67"/>
      <c r="DO583" s="67"/>
      <c r="DP583" s="67"/>
      <c r="DQ583" s="67"/>
      <c r="DR583" s="67"/>
      <c r="DS583" s="67"/>
      <c r="DT583" s="67"/>
      <c r="DU583" s="67"/>
      <c r="DV583" s="67"/>
      <c r="DW583" s="67"/>
      <c r="DX583" s="67"/>
      <c r="DY583" s="67"/>
      <c r="DZ583" s="67"/>
      <c r="EA583" s="67"/>
      <c r="EB583" s="67"/>
      <c r="EC583" s="67"/>
      <c r="ED583" s="67"/>
      <c r="EE583" s="67"/>
      <c r="EF583" s="67"/>
      <c r="EG583" s="67"/>
      <c r="EH583" s="67"/>
      <c r="EI583" s="67"/>
      <c r="EJ583" s="67"/>
      <c r="EK583" s="67"/>
      <c r="EL583" s="67"/>
      <c r="EM583" s="67"/>
      <c r="EN583" s="67"/>
      <c r="EO583" s="67"/>
      <c r="EP583" s="67"/>
      <c r="EQ583" s="67"/>
      <c r="ER583" s="67"/>
      <c r="ES583" s="67"/>
      <c r="ET583" s="67"/>
      <c r="EU583" s="67"/>
      <c r="EV583" s="67"/>
      <c r="EW583" s="67"/>
      <c r="EX583" s="67"/>
      <c r="EY583" s="67"/>
      <c r="EZ583" s="67"/>
      <c r="FA583" s="67"/>
      <c r="FB583" s="67"/>
      <c r="FC583" s="67"/>
      <c r="FD583" s="67"/>
      <c r="FE583" s="67"/>
      <c r="FF583" s="67"/>
      <c r="FG583" s="67"/>
      <c r="FH583" s="67"/>
      <c r="FI583" s="67"/>
      <c r="FJ583" s="67"/>
      <c r="FK583" s="67"/>
      <c r="FL583" s="67"/>
      <c r="FM583" s="67"/>
      <c r="FN583" s="67"/>
      <c r="FO583" s="67"/>
      <c r="FP583" s="67"/>
      <c r="FQ583" s="67"/>
      <c r="FR583" s="67"/>
      <c r="FS583" s="67"/>
      <c r="FT583" s="67"/>
      <c r="FU583" s="67"/>
      <c r="FV583" s="67"/>
      <c r="FW583" s="67"/>
      <c r="FX583" s="67"/>
      <c r="FY583" s="110"/>
      <c r="FZ583" s="110"/>
      <c r="GA583" s="110"/>
      <c r="GB583" s="110"/>
      <c r="GC583" s="110"/>
      <c r="GD583" s="110"/>
      <c r="GE583" s="110"/>
      <c r="GF583" s="110"/>
      <c r="GG583" s="110"/>
      <c r="GH583" s="110"/>
      <c r="GI583" s="110"/>
      <c r="GJ583" s="110"/>
      <c r="GK583" s="110"/>
      <c r="GL583" s="110"/>
      <c r="GM583" s="110"/>
      <c r="GN583" s="110"/>
      <c r="GO583" s="110"/>
      <c r="GP583" s="110"/>
      <c r="GQ583" s="110"/>
      <c r="GR583" s="110"/>
      <c r="GS583" s="110"/>
      <c r="GT583" s="110"/>
      <c r="GU583" s="110"/>
      <c r="GV583" s="110"/>
      <c r="GW583" s="110"/>
      <c r="GX583" s="110"/>
      <c r="GY583" s="110"/>
      <c r="GZ583" s="110"/>
      <c r="HA583" s="110"/>
      <c r="HB583" s="110"/>
      <c r="HC583" s="110"/>
      <c r="HD583" s="110"/>
      <c r="HE583" s="110"/>
      <c r="HF583" s="110"/>
      <c r="HG583" s="110"/>
      <c r="HH583" s="110"/>
      <c r="HI583" s="110"/>
      <c r="HJ583" s="110"/>
      <c r="HK583" s="242"/>
      <c r="HL583" s="242"/>
      <c r="HM583" s="242"/>
      <c r="HN583" s="242"/>
      <c r="HO583" s="242"/>
      <c r="HP583" s="242"/>
      <c r="HQ583" s="242"/>
    </row>
    <row r="584" spans="1:225" x14ac:dyDescent="0.2">
      <c r="A584" s="241" t="s">
        <v>523</v>
      </c>
      <c r="B584" s="476" t="s">
        <v>1098</v>
      </c>
      <c r="C584" s="326" t="s">
        <v>782</v>
      </c>
      <c r="D584" s="279" t="s">
        <v>524</v>
      </c>
      <c r="E584" s="228"/>
      <c r="F584" s="471">
        <v>49</v>
      </c>
      <c r="G584" s="495"/>
      <c r="H584" s="471">
        <v>4</v>
      </c>
      <c r="I584" s="471">
        <v>43</v>
      </c>
      <c r="J584" s="471">
        <v>121</v>
      </c>
      <c r="K584" s="471">
        <v>2</v>
      </c>
      <c r="L584" s="471">
        <v>2</v>
      </c>
      <c r="M584" s="471">
        <v>5</v>
      </c>
      <c r="N584" s="471">
        <v>3</v>
      </c>
      <c r="O584" s="471">
        <v>0</v>
      </c>
      <c r="P584" s="471">
        <v>2</v>
      </c>
      <c r="Q584" s="471">
        <v>6</v>
      </c>
      <c r="R584" s="471">
        <v>41</v>
      </c>
      <c r="S584" s="471">
        <v>445</v>
      </c>
      <c r="T584" s="471">
        <v>4</v>
      </c>
      <c r="U584" s="471">
        <v>0</v>
      </c>
      <c r="V584" s="471">
        <v>2</v>
      </c>
      <c r="W584" s="471">
        <v>0</v>
      </c>
      <c r="X584" s="471">
        <v>21</v>
      </c>
      <c r="Y584" s="471">
        <v>113</v>
      </c>
      <c r="Z584" s="471">
        <v>0</v>
      </c>
      <c r="AA584" s="471">
        <v>36</v>
      </c>
      <c r="AB584" s="496">
        <v>899</v>
      </c>
      <c r="AC584" s="488">
        <v>1</v>
      </c>
      <c r="AD584" s="488">
        <v>1</v>
      </c>
      <c r="AE584" s="471">
        <v>0</v>
      </c>
      <c r="AF584" s="471">
        <v>0</v>
      </c>
      <c r="AG584" s="471">
        <v>0</v>
      </c>
      <c r="AH584" s="471">
        <v>5</v>
      </c>
      <c r="AI584" s="471">
        <v>0</v>
      </c>
      <c r="AJ584" s="471">
        <v>0</v>
      </c>
      <c r="AK584" s="471">
        <v>0</v>
      </c>
      <c r="AL584" s="471">
        <v>1</v>
      </c>
      <c r="AM584" s="496">
        <v>6</v>
      </c>
      <c r="AN584" s="471">
        <v>0</v>
      </c>
      <c r="AO584" s="471">
        <v>0</v>
      </c>
      <c r="AP584" s="471">
        <v>0</v>
      </c>
      <c r="AQ584" s="471">
        <v>5</v>
      </c>
      <c r="AR584" s="471">
        <v>0</v>
      </c>
      <c r="AS584" s="471">
        <v>0</v>
      </c>
      <c r="AT584" s="471">
        <v>0</v>
      </c>
      <c r="AU584" s="471">
        <v>1</v>
      </c>
      <c r="AV584" s="496">
        <v>6</v>
      </c>
      <c r="AW584" s="471">
        <v>4</v>
      </c>
      <c r="AX584" s="471">
        <v>7</v>
      </c>
      <c r="AY584" s="471">
        <v>11</v>
      </c>
      <c r="AZ584" s="471">
        <v>6</v>
      </c>
      <c r="BA584" s="471">
        <v>0</v>
      </c>
      <c r="BB584" s="471">
        <v>0</v>
      </c>
      <c r="BC584" s="471">
        <v>2</v>
      </c>
      <c r="BD584" s="471">
        <v>0</v>
      </c>
      <c r="BE584" s="496">
        <v>30</v>
      </c>
      <c r="BF584" s="471">
        <v>4</v>
      </c>
      <c r="BG584" s="471">
        <v>11</v>
      </c>
      <c r="BH584" s="471">
        <v>18</v>
      </c>
      <c r="BI584" s="471">
        <v>6</v>
      </c>
      <c r="BJ584" s="471">
        <v>0</v>
      </c>
      <c r="BK584" s="471">
        <v>0</v>
      </c>
      <c r="BL584" s="471">
        <v>2</v>
      </c>
      <c r="BM584" s="471">
        <v>0</v>
      </c>
      <c r="BN584" s="496">
        <v>41</v>
      </c>
      <c r="BO584" s="471">
        <v>4</v>
      </c>
      <c r="BP584" s="471">
        <v>7</v>
      </c>
      <c r="BQ584" s="471">
        <v>11</v>
      </c>
      <c r="BR584" s="471">
        <v>11</v>
      </c>
      <c r="BS584" s="471">
        <v>0</v>
      </c>
      <c r="BT584" s="471">
        <v>0</v>
      </c>
      <c r="BU584" s="471">
        <v>2</v>
      </c>
      <c r="BV584" s="471">
        <v>1</v>
      </c>
      <c r="BW584" s="496">
        <v>36</v>
      </c>
      <c r="BX584" s="471">
        <v>4</v>
      </c>
      <c r="BY584" s="471">
        <v>11</v>
      </c>
      <c r="BZ584" s="471">
        <v>18</v>
      </c>
      <c r="CA584" s="471">
        <v>11</v>
      </c>
      <c r="CB584" s="471">
        <v>0</v>
      </c>
      <c r="CC584" s="471">
        <v>0</v>
      </c>
      <c r="CD584" s="471">
        <v>2</v>
      </c>
      <c r="CE584" s="471">
        <v>1</v>
      </c>
      <c r="CF584" s="496">
        <v>47</v>
      </c>
      <c r="CG584" s="33"/>
      <c r="CH584" s="33"/>
      <c r="CI584" s="33"/>
      <c r="CJ584" s="110"/>
      <c r="CK584" s="110"/>
      <c r="CL584" s="110"/>
      <c r="CM584" s="110"/>
      <c r="CN584" s="110"/>
      <c r="CO584" s="67"/>
      <c r="CP584" s="67"/>
      <c r="CQ584" s="67"/>
      <c r="CR584" s="67"/>
      <c r="CS584" s="67"/>
      <c r="CT584" s="67"/>
      <c r="CU584" s="67"/>
      <c r="CV584" s="67"/>
      <c r="CW584" s="67"/>
      <c r="CX584" s="67"/>
      <c r="CY584" s="67"/>
      <c r="CZ584" s="67"/>
      <c r="DA584" s="67"/>
      <c r="DB584" s="67"/>
      <c r="DC584" s="67"/>
      <c r="DD584" s="67"/>
      <c r="DE584" s="67"/>
      <c r="DF584" s="67"/>
      <c r="DG584" s="67"/>
      <c r="DH584" s="67"/>
      <c r="DI584" s="67"/>
      <c r="DJ584" s="67"/>
      <c r="DK584" s="67"/>
      <c r="DL584" s="67"/>
      <c r="DM584" s="67"/>
      <c r="DN584" s="67"/>
      <c r="DO584" s="67"/>
      <c r="DP584" s="67"/>
      <c r="DQ584" s="67"/>
      <c r="DR584" s="67"/>
      <c r="DS584" s="67"/>
      <c r="DT584" s="67"/>
      <c r="DU584" s="67"/>
      <c r="DV584" s="67"/>
      <c r="DW584" s="67"/>
      <c r="DX584" s="67"/>
      <c r="DY584" s="67"/>
      <c r="DZ584" s="67"/>
      <c r="EA584" s="67"/>
      <c r="EB584" s="67"/>
      <c r="EC584" s="67"/>
      <c r="ED584" s="67"/>
      <c r="EE584" s="67"/>
      <c r="EF584" s="67"/>
      <c r="EG584" s="67"/>
      <c r="EH584" s="67"/>
      <c r="EI584" s="67"/>
      <c r="EJ584" s="67"/>
      <c r="EK584" s="67"/>
      <c r="EL584" s="67"/>
      <c r="EM584" s="67"/>
      <c r="EN584" s="67"/>
      <c r="EO584" s="67"/>
      <c r="EP584" s="67"/>
      <c r="EQ584" s="67"/>
      <c r="ER584" s="67"/>
      <c r="ES584" s="67"/>
      <c r="ET584" s="67"/>
      <c r="EU584" s="67"/>
      <c r="EV584" s="67"/>
      <c r="EW584" s="67"/>
      <c r="EX584" s="67"/>
      <c r="EY584" s="67"/>
      <c r="EZ584" s="67"/>
      <c r="FA584" s="67"/>
      <c r="FB584" s="67"/>
      <c r="FC584" s="67"/>
      <c r="FD584" s="67"/>
      <c r="FE584" s="67"/>
      <c r="FF584" s="67"/>
      <c r="FG584" s="67"/>
      <c r="FH584" s="67"/>
      <c r="FI584" s="67"/>
      <c r="FJ584" s="67"/>
      <c r="FK584" s="67"/>
      <c r="FL584" s="67"/>
      <c r="FM584" s="67"/>
      <c r="FN584" s="67"/>
      <c r="FO584" s="67"/>
      <c r="FP584" s="67"/>
      <c r="FQ584" s="67"/>
      <c r="FR584" s="67"/>
      <c r="FS584" s="67"/>
      <c r="FT584" s="67"/>
      <c r="FU584" s="67"/>
      <c r="FV584" s="67"/>
      <c r="FW584" s="67"/>
      <c r="FX584" s="67"/>
      <c r="FY584" s="110"/>
      <c r="FZ584" s="110"/>
      <c r="GA584" s="110"/>
      <c r="GB584" s="110"/>
      <c r="GC584" s="110"/>
      <c r="GD584" s="110"/>
      <c r="GE584" s="110"/>
      <c r="GF584" s="110"/>
      <c r="GG584" s="110"/>
      <c r="GH584" s="110"/>
      <c r="GI584" s="110"/>
      <c r="GJ584" s="110"/>
      <c r="GK584" s="110"/>
      <c r="GL584" s="110"/>
      <c r="GM584" s="110"/>
      <c r="GN584" s="110"/>
      <c r="GO584" s="110"/>
      <c r="GP584" s="110"/>
      <c r="GQ584" s="110"/>
      <c r="GR584" s="110"/>
      <c r="GS584" s="110"/>
      <c r="GT584" s="110"/>
      <c r="GU584" s="110"/>
      <c r="GV584" s="110"/>
      <c r="GW584" s="110"/>
      <c r="GX584" s="110"/>
      <c r="GY584" s="110"/>
      <c r="GZ584" s="110"/>
      <c r="HA584" s="110"/>
      <c r="HB584" s="110"/>
      <c r="HC584" s="110"/>
      <c r="HD584" s="110"/>
      <c r="HE584" s="110"/>
      <c r="HF584" s="110"/>
      <c r="HG584" s="110"/>
      <c r="HH584" s="110"/>
      <c r="HI584" s="110"/>
      <c r="HJ584" s="110"/>
      <c r="HK584" s="242"/>
      <c r="HL584" s="242"/>
      <c r="HM584" s="242"/>
      <c r="HN584" s="242"/>
      <c r="HO584" s="242"/>
      <c r="HP584" s="242"/>
      <c r="HQ584" s="242"/>
    </row>
    <row r="585" spans="1:225" x14ac:dyDescent="0.2">
      <c r="A585" s="241" t="s">
        <v>525</v>
      </c>
      <c r="B585" s="476" t="s">
        <v>1099</v>
      </c>
      <c r="C585" s="326" t="s">
        <v>640</v>
      </c>
      <c r="D585" s="279" t="s">
        <v>526</v>
      </c>
      <c r="E585" s="228"/>
      <c r="F585" s="471">
        <v>58</v>
      </c>
      <c r="G585" s="495"/>
      <c r="H585" s="471">
        <v>5</v>
      </c>
      <c r="I585" s="471">
        <v>80</v>
      </c>
      <c r="J585" s="471">
        <v>462</v>
      </c>
      <c r="K585" s="471">
        <v>5</v>
      </c>
      <c r="L585" s="471">
        <v>3</v>
      </c>
      <c r="M585" s="471">
        <v>8</v>
      </c>
      <c r="N585" s="471">
        <v>6</v>
      </c>
      <c r="O585" s="471">
        <v>0</v>
      </c>
      <c r="P585" s="471">
        <v>0</v>
      </c>
      <c r="Q585" s="471">
        <v>0</v>
      </c>
      <c r="R585" s="471">
        <v>125</v>
      </c>
      <c r="S585" s="471">
        <v>0</v>
      </c>
      <c r="T585" s="471">
        <v>0</v>
      </c>
      <c r="U585" s="471">
        <v>3</v>
      </c>
      <c r="V585" s="471">
        <v>0</v>
      </c>
      <c r="W585" s="471">
        <v>1</v>
      </c>
      <c r="X585" s="471">
        <v>3</v>
      </c>
      <c r="Y585" s="471">
        <v>367</v>
      </c>
      <c r="Z585" s="471">
        <v>2</v>
      </c>
      <c r="AA585" s="471">
        <v>7</v>
      </c>
      <c r="AB585" s="496">
        <v>1135</v>
      </c>
      <c r="AC585" s="488">
        <v>2</v>
      </c>
      <c r="AD585" s="488">
        <v>2</v>
      </c>
      <c r="AE585" s="471">
        <v>0</v>
      </c>
      <c r="AF585" s="471">
        <v>0</v>
      </c>
      <c r="AG585" s="471">
        <v>0</v>
      </c>
      <c r="AH585" s="471">
        <v>0</v>
      </c>
      <c r="AI585" s="471">
        <v>0</v>
      </c>
      <c r="AJ585" s="471">
        <v>0</v>
      </c>
      <c r="AK585" s="471">
        <v>0</v>
      </c>
      <c r="AL585" s="471">
        <v>0</v>
      </c>
      <c r="AM585" s="496">
        <v>0</v>
      </c>
      <c r="AN585" s="471">
        <v>0</v>
      </c>
      <c r="AO585" s="471">
        <v>0</v>
      </c>
      <c r="AP585" s="471">
        <v>0</v>
      </c>
      <c r="AQ585" s="471">
        <v>0</v>
      </c>
      <c r="AR585" s="471">
        <v>0</v>
      </c>
      <c r="AS585" s="471">
        <v>0</v>
      </c>
      <c r="AT585" s="471">
        <v>0</v>
      </c>
      <c r="AU585" s="471">
        <v>0</v>
      </c>
      <c r="AV585" s="496">
        <v>0</v>
      </c>
      <c r="AW585" s="471">
        <v>5</v>
      </c>
      <c r="AX585" s="471">
        <v>45</v>
      </c>
      <c r="AY585" s="471">
        <v>109</v>
      </c>
      <c r="AZ585" s="471">
        <v>34</v>
      </c>
      <c r="BA585" s="471">
        <v>6</v>
      </c>
      <c r="BB585" s="471">
        <v>1</v>
      </c>
      <c r="BC585" s="471">
        <v>2</v>
      </c>
      <c r="BD585" s="471">
        <v>0</v>
      </c>
      <c r="BE585" s="496">
        <v>202</v>
      </c>
      <c r="BF585" s="471">
        <v>3</v>
      </c>
      <c r="BG585" s="471">
        <v>24</v>
      </c>
      <c r="BH585" s="471">
        <v>70</v>
      </c>
      <c r="BI585" s="471">
        <v>23</v>
      </c>
      <c r="BJ585" s="471">
        <v>4</v>
      </c>
      <c r="BK585" s="471">
        <v>0</v>
      </c>
      <c r="BL585" s="471">
        <v>1</v>
      </c>
      <c r="BM585" s="471">
        <v>0</v>
      </c>
      <c r="BN585" s="496">
        <v>125</v>
      </c>
      <c r="BO585" s="471">
        <v>5</v>
      </c>
      <c r="BP585" s="471">
        <v>45</v>
      </c>
      <c r="BQ585" s="471">
        <v>109</v>
      </c>
      <c r="BR585" s="471">
        <v>34</v>
      </c>
      <c r="BS585" s="471">
        <v>6</v>
      </c>
      <c r="BT585" s="471">
        <v>1</v>
      </c>
      <c r="BU585" s="471">
        <v>2</v>
      </c>
      <c r="BV585" s="471">
        <v>0</v>
      </c>
      <c r="BW585" s="496">
        <v>202</v>
      </c>
      <c r="BX585" s="471">
        <v>3</v>
      </c>
      <c r="BY585" s="471">
        <v>24</v>
      </c>
      <c r="BZ585" s="471">
        <v>70</v>
      </c>
      <c r="CA585" s="471">
        <v>23</v>
      </c>
      <c r="CB585" s="471">
        <v>4</v>
      </c>
      <c r="CC585" s="471">
        <v>0</v>
      </c>
      <c r="CD585" s="471">
        <v>1</v>
      </c>
      <c r="CE585" s="471">
        <v>0</v>
      </c>
      <c r="CF585" s="496">
        <v>125</v>
      </c>
      <c r="CG585" s="33"/>
      <c r="CH585" s="33"/>
      <c r="CI585" s="33"/>
      <c r="CJ585" s="110"/>
      <c r="CK585" s="110"/>
      <c r="CL585" s="110"/>
      <c r="CM585" s="110"/>
      <c r="CN585" s="110"/>
      <c r="CO585" s="67"/>
      <c r="CP585" s="67"/>
      <c r="CQ585" s="67"/>
      <c r="CR585" s="67"/>
      <c r="CS585" s="67"/>
      <c r="CT585" s="67"/>
      <c r="CU585" s="67"/>
      <c r="CV585" s="67"/>
      <c r="CW585" s="67"/>
      <c r="CX585" s="67"/>
      <c r="CY585" s="67"/>
      <c r="CZ585" s="67"/>
      <c r="DA585" s="67"/>
      <c r="DB585" s="67"/>
      <c r="DC585" s="67"/>
      <c r="DD585" s="67"/>
      <c r="DE585" s="67"/>
      <c r="DF585" s="67"/>
      <c r="DG585" s="67"/>
      <c r="DH585" s="67"/>
      <c r="DI585" s="67"/>
      <c r="DJ585" s="67"/>
      <c r="DK585" s="67"/>
      <c r="DL585" s="67"/>
      <c r="DM585" s="67"/>
      <c r="DN585" s="67"/>
      <c r="DO585" s="67"/>
      <c r="DP585" s="67"/>
      <c r="DQ585" s="67"/>
      <c r="DR585" s="67"/>
      <c r="DS585" s="67"/>
      <c r="DT585" s="67"/>
      <c r="DU585" s="67"/>
      <c r="DV585" s="67"/>
      <c r="DW585" s="67"/>
      <c r="DX585" s="67"/>
      <c r="DY585" s="67"/>
      <c r="DZ585" s="67"/>
      <c r="EA585" s="67"/>
      <c r="EB585" s="67"/>
      <c r="EC585" s="67"/>
      <c r="ED585" s="67"/>
      <c r="EE585" s="67"/>
      <c r="EF585" s="67"/>
      <c r="EG585" s="67"/>
      <c r="EH585" s="67"/>
      <c r="EI585" s="67"/>
      <c r="EJ585" s="67"/>
      <c r="EK585" s="67"/>
      <c r="EL585" s="67"/>
      <c r="EM585" s="67"/>
      <c r="EN585" s="67"/>
      <c r="EO585" s="67"/>
      <c r="EP585" s="67"/>
      <c r="EQ585" s="67"/>
      <c r="ER585" s="67"/>
      <c r="ES585" s="67"/>
      <c r="ET585" s="67"/>
      <c r="EU585" s="67"/>
      <c r="EV585" s="67"/>
      <c r="EW585" s="67"/>
      <c r="EX585" s="67"/>
      <c r="EY585" s="67"/>
      <c r="EZ585" s="67"/>
      <c r="FA585" s="67"/>
      <c r="FB585" s="67"/>
      <c r="FC585" s="67"/>
      <c r="FD585" s="67"/>
      <c r="FE585" s="67"/>
      <c r="FF585" s="67"/>
      <c r="FG585" s="67"/>
      <c r="FH585" s="67"/>
      <c r="FI585" s="67"/>
      <c r="FJ585" s="67"/>
      <c r="FK585" s="67"/>
      <c r="FL585" s="67"/>
      <c r="FM585" s="67"/>
      <c r="FN585" s="67"/>
      <c r="FO585" s="67"/>
      <c r="FP585" s="67"/>
      <c r="FQ585" s="67"/>
      <c r="FR585" s="67"/>
      <c r="FS585" s="67"/>
      <c r="FT585" s="67"/>
      <c r="FU585" s="67"/>
      <c r="FV585" s="67"/>
      <c r="FW585" s="67"/>
      <c r="FX585" s="67"/>
      <c r="FY585" s="110"/>
      <c r="FZ585" s="110"/>
      <c r="GA585" s="110"/>
      <c r="GB585" s="110"/>
      <c r="GC585" s="110"/>
      <c r="GD585" s="110"/>
      <c r="GE585" s="110"/>
      <c r="GF585" s="110"/>
      <c r="GG585" s="110"/>
      <c r="GH585" s="110"/>
      <c r="GI585" s="110"/>
      <c r="GJ585" s="110"/>
      <c r="GK585" s="110"/>
      <c r="GL585" s="110"/>
      <c r="GM585" s="110"/>
      <c r="GN585" s="110"/>
      <c r="GO585" s="110"/>
      <c r="GP585" s="110"/>
      <c r="GQ585" s="110"/>
      <c r="GR585" s="110"/>
      <c r="GS585" s="110"/>
      <c r="GT585" s="110"/>
      <c r="GU585" s="110"/>
      <c r="GV585" s="110"/>
      <c r="GW585" s="110"/>
      <c r="GX585" s="110"/>
      <c r="GY585" s="110"/>
      <c r="GZ585" s="110"/>
      <c r="HA585" s="110"/>
      <c r="HB585" s="110"/>
      <c r="HC585" s="110"/>
      <c r="HD585" s="110"/>
      <c r="HE585" s="110"/>
      <c r="HF585" s="110"/>
      <c r="HG585" s="110"/>
      <c r="HH585" s="110"/>
      <c r="HI585" s="110"/>
      <c r="HJ585" s="110"/>
      <c r="HK585" s="242"/>
      <c r="HL585" s="242"/>
      <c r="HM585" s="242"/>
      <c r="HN585" s="242"/>
      <c r="HO585" s="242"/>
      <c r="HP585" s="242"/>
      <c r="HQ585" s="242"/>
    </row>
    <row r="586" spans="1:225" x14ac:dyDescent="0.2">
      <c r="A586" s="241" t="s">
        <v>527</v>
      </c>
      <c r="B586" s="476" t="s">
        <v>1100</v>
      </c>
      <c r="C586" s="326" t="s">
        <v>782</v>
      </c>
      <c r="D586" s="279" t="s">
        <v>528</v>
      </c>
      <c r="E586" s="228"/>
      <c r="F586" s="471">
        <v>80</v>
      </c>
      <c r="G586" s="495"/>
      <c r="H586" s="471">
        <v>5</v>
      </c>
      <c r="I586" s="471">
        <v>83</v>
      </c>
      <c r="J586" s="471">
        <v>297</v>
      </c>
      <c r="K586" s="471">
        <v>4</v>
      </c>
      <c r="L586" s="471">
        <v>5</v>
      </c>
      <c r="M586" s="471">
        <v>12</v>
      </c>
      <c r="N586" s="471">
        <v>0</v>
      </c>
      <c r="O586" s="471">
        <v>0</v>
      </c>
      <c r="P586" s="471">
        <v>119</v>
      </c>
      <c r="Q586" s="471">
        <v>0</v>
      </c>
      <c r="R586" s="471">
        <v>75</v>
      </c>
      <c r="S586" s="471">
        <v>0</v>
      </c>
      <c r="T586" s="471">
        <v>0</v>
      </c>
      <c r="U586" s="471">
        <v>1</v>
      </c>
      <c r="V586" s="471">
        <v>82</v>
      </c>
      <c r="W586" s="471">
        <v>15</v>
      </c>
      <c r="X586" s="471">
        <v>26</v>
      </c>
      <c r="Y586" s="471">
        <v>143</v>
      </c>
      <c r="Z586" s="471">
        <v>0</v>
      </c>
      <c r="AA586" s="471">
        <v>23</v>
      </c>
      <c r="AB586" s="496">
        <v>970</v>
      </c>
      <c r="AC586" s="488">
        <v>1</v>
      </c>
      <c r="AD586" s="488">
        <v>1</v>
      </c>
      <c r="AE586" s="471">
        <v>0</v>
      </c>
      <c r="AF586" s="471">
        <v>0</v>
      </c>
      <c r="AG586" s="471">
        <v>0</v>
      </c>
      <c r="AH586" s="471">
        <v>0</v>
      </c>
      <c r="AI586" s="471">
        <v>0</v>
      </c>
      <c r="AJ586" s="471">
        <v>0</v>
      </c>
      <c r="AK586" s="471">
        <v>0</v>
      </c>
      <c r="AL586" s="471">
        <v>0</v>
      </c>
      <c r="AM586" s="496">
        <v>0</v>
      </c>
      <c r="AN586" s="471">
        <v>0</v>
      </c>
      <c r="AO586" s="471">
        <v>0</v>
      </c>
      <c r="AP586" s="471">
        <v>0</v>
      </c>
      <c r="AQ586" s="471">
        <v>0</v>
      </c>
      <c r="AR586" s="471">
        <v>0</v>
      </c>
      <c r="AS586" s="471">
        <v>0</v>
      </c>
      <c r="AT586" s="471">
        <v>0</v>
      </c>
      <c r="AU586" s="471">
        <v>0</v>
      </c>
      <c r="AV586" s="496">
        <v>0</v>
      </c>
      <c r="AW586" s="471">
        <v>24</v>
      </c>
      <c r="AX586" s="471">
        <v>31</v>
      </c>
      <c r="AY586" s="471">
        <v>25</v>
      </c>
      <c r="AZ586" s="471">
        <v>13</v>
      </c>
      <c r="BA586" s="471">
        <v>4</v>
      </c>
      <c r="BB586" s="471">
        <v>2</v>
      </c>
      <c r="BC586" s="471">
        <v>0</v>
      </c>
      <c r="BD586" s="471">
        <v>0</v>
      </c>
      <c r="BE586" s="496">
        <v>99</v>
      </c>
      <c r="BF586" s="471">
        <v>19</v>
      </c>
      <c r="BG586" s="471">
        <v>24</v>
      </c>
      <c r="BH586" s="471">
        <v>20</v>
      </c>
      <c r="BI586" s="471">
        <v>8</v>
      </c>
      <c r="BJ586" s="471">
        <v>4</v>
      </c>
      <c r="BK586" s="471">
        <v>0</v>
      </c>
      <c r="BL586" s="471">
        <v>0</v>
      </c>
      <c r="BM586" s="471">
        <v>0</v>
      </c>
      <c r="BN586" s="496">
        <v>75</v>
      </c>
      <c r="BO586" s="471">
        <v>24</v>
      </c>
      <c r="BP586" s="471">
        <v>31</v>
      </c>
      <c r="BQ586" s="471">
        <v>25</v>
      </c>
      <c r="BR586" s="471">
        <v>13</v>
      </c>
      <c r="BS586" s="471">
        <v>4</v>
      </c>
      <c r="BT586" s="471">
        <v>2</v>
      </c>
      <c r="BU586" s="471">
        <v>0</v>
      </c>
      <c r="BV586" s="471">
        <v>0</v>
      </c>
      <c r="BW586" s="496">
        <v>99</v>
      </c>
      <c r="BX586" s="471">
        <v>19</v>
      </c>
      <c r="BY586" s="471">
        <v>24</v>
      </c>
      <c r="BZ586" s="471">
        <v>20</v>
      </c>
      <c r="CA586" s="471">
        <v>8</v>
      </c>
      <c r="CB586" s="471">
        <v>4</v>
      </c>
      <c r="CC586" s="471">
        <v>0</v>
      </c>
      <c r="CD586" s="471">
        <v>0</v>
      </c>
      <c r="CE586" s="471">
        <v>0</v>
      </c>
      <c r="CF586" s="496">
        <v>75</v>
      </c>
      <c r="CG586" s="33"/>
      <c r="CH586" s="33"/>
      <c r="CI586" s="33"/>
      <c r="CJ586" s="110"/>
      <c r="CK586" s="110"/>
      <c r="CL586" s="110"/>
      <c r="CM586" s="110"/>
      <c r="CN586" s="110"/>
      <c r="CO586" s="67"/>
      <c r="CP586" s="67"/>
      <c r="CQ586" s="67"/>
      <c r="CR586" s="67"/>
      <c r="CS586" s="67"/>
      <c r="CT586" s="67"/>
      <c r="CU586" s="67"/>
      <c r="CV586" s="67"/>
      <c r="CW586" s="67"/>
      <c r="CX586" s="67"/>
      <c r="CY586" s="67"/>
      <c r="CZ586" s="67"/>
      <c r="DA586" s="67"/>
      <c r="DB586" s="67"/>
      <c r="DC586" s="67"/>
      <c r="DD586" s="67"/>
      <c r="DE586" s="67"/>
      <c r="DF586" s="67"/>
      <c r="DG586" s="67"/>
      <c r="DH586" s="67"/>
      <c r="DI586" s="67"/>
      <c r="DJ586" s="67"/>
      <c r="DK586" s="67"/>
      <c r="DL586" s="67"/>
      <c r="DM586" s="67"/>
      <c r="DN586" s="67"/>
      <c r="DO586" s="67"/>
      <c r="DP586" s="67"/>
      <c r="DQ586" s="67"/>
      <c r="DR586" s="67"/>
      <c r="DS586" s="67"/>
      <c r="DT586" s="67"/>
      <c r="DU586" s="67"/>
      <c r="DV586" s="67"/>
      <c r="DW586" s="67"/>
      <c r="DX586" s="67"/>
      <c r="DY586" s="67"/>
      <c r="DZ586" s="67"/>
      <c r="EA586" s="67"/>
      <c r="EB586" s="67"/>
      <c r="EC586" s="67"/>
      <c r="ED586" s="67"/>
      <c r="EE586" s="67"/>
      <c r="EF586" s="67"/>
      <c r="EG586" s="67"/>
      <c r="EH586" s="67"/>
      <c r="EI586" s="67"/>
      <c r="EJ586" s="67"/>
      <c r="EK586" s="67"/>
      <c r="EL586" s="67"/>
      <c r="EM586" s="67"/>
      <c r="EN586" s="67"/>
      <c r="EO586" s="67"/>
      <c r="EP586" s="67"/>
      <c r="EQ586" s="67"/>
      <c r="ER586" s="67"/>
      <c r="ES586" s="67"/>
      <c r="ET586" s="67"/>
      <c r="EU586" s="67"/>
      <c r="EV586" s="67"/>
      <c r="EW586" s="67"/>
      <c r="EX586" s="67"/>
      <c r="EY586" s="67"/>
      <c r="EZ586" s="67"/>
      <c r="FA586" s="67"/>
      <c r="FB586" s="67"/>
      <c r="FC586" s="67"/>
      <c r="FD586" s="67"/>
      <c r="FE586" s="67"/>
      <c r="FF586" s="67"/>
      <c r="FG586" s="67"/>
      <c r="FH586" s="67"/>
      <c r="FI586" s="67"/>
      <c r="FJ586" s="67"/>
      <c r="FK586" s="67"/>
      <c r="FL586" s="67"/>
      <c r="FM586" s="67"/>
      <c r="FN586" s="67"/>
      <c r="FO586" s="67"/>
      <c r="FP586" s="67"/>
      <c r="FQ586" s="67"/>
      <c r="FR586" s="67"/>
      <c r="FS586" s="67"/>
      <c r="FT586" s="67"/>
      <c r="FU586" s="67"/>
      <c r="FV586" s="67"/>
      <c r="FW586" s="67"/>
      <c r="FX586" s="67"/>
      <c r="FY586" s="110"/>
      <c r="FZ586" s="110"/>
      <c r="GA586" s="110"/>
      <c r="GB586" s="110"/>
      <c r="GC586" s="110"/>
      <c r="GD586" s="110"/>
      <c r="GE586" s="110"/>
      <c r="GF586" s="110"/>
      <c r="GG586" s="110"/>
      <c r="GH586" s="110"/>
      <c r="GI586" s="110"/>
      <c r="GJ586" s="110"/>
      <c r="GK586" s="110"/>
      <c r="GL586" s="110"/>
      <c r="GM586" s="110"/>
      <c r="GN586" s="110"/>
      <c r="GO586" s="110"/>
      <c r="GP586" s="110"/>
      <c r="GQ586" s="110"/>
      <c r="GR586" s="110"/>
      <c r="GS586" s="110"/>
      <c r="GT586" s="110"/>
      <c r="GU586" s="110"/>
      <c r="GV586" s="110"/>
      <c r="GW586" s="110"/>
      <c r="GX586" s="110"/>
      <c r="GY586" s="110"/>
      <c r="GZ586" s="110"/>
      <c r="HA586" s="110"/>
      <c r="HB586" s="110"/>
      <c r="HC586" s="110"/>
      <c r="HD586" s="110"/>
      <c r="HE586" s="110"/>
      <c r="HF586" s="110"/>
      <c r="HG586" s="110"/>
      <c r="HH586" s="110"/>
      <c r="HI586" s="110"/>
      <c r="HJ586" s="110"/>
      <c r="HK586" s="242"/>
      <c r="HL586" s="242"/>
      <c r="HM586" s="242"/>
      <c r="HN586" s="242"/>
      <c r="HO586" s="242"/>
      <c r="HP586" s="242"/>
      <c r="HQ586" s="242"/>
    </row>
    <row r="587" spans="1:225" x14ac:dyDescent="0.2">
      <c r="A587" s="241" t="s">
        <v>529</v>
      </c>
      <c r="B587" s="476" t="s">
        <v>1101</v>
      </c>
      <c r="C587" s="326" t="s">
        <v>801</v>
      </c>
      <c r="D587" s="279" t="s">
        <v>1102</v>
      </c>
      <c r="E587" s="228"/>
      <c r="F587" s="471">
        <v>52</v>
      </c>
      <c r="G587" s="495"/>
      <c r="H587" s="471">
        <v>11</v>
      </c>
      <c r="I587" s="471">
        <v>89</v>
      </c>
      <c r="J587" s="471">
        <v>343</v>
      </c>
      <c r="K587" s="471">
        <v>7</v>
      </c>
      <c r="L587" s="471">
        <v>3</v>
      </c>
      <c r="M587" s="471">
        <v>6</v>
      </c>
      <c r="N587" s="471">
        <v>3</v>
      </c>
      <c r="O587" s="471">
        <v>2</v>
      </c>
      <c r="P587" s="471">
        <v>5</v>
      </c>
      <c r="Q587" s="471">
        <v>43</v>
      </c>
      <c r="R587" s="471">
        <v>165</v>
      </c>
      <c r="S587" s="471">
        <v>97</v>
      </c>
      <c r="T587" s="471">
        <v>18</v>
      </c>
      <c r="U587" s="471">
        <v>0</v>
      </c>
      <c r="V587" s="471">
        <v>9</v>
      </c>
      <c r="W587" s="471">
        <v>11</v>
      </c>
      <c r="X587" s="471">
        <v>1</v>
      </c>
      <c r="Y587" s="471">
        <v>183</v>
      </c>
      <c r="Z587" s="471">
        <v>0</v>
      </c>
      <c r="AA587" s="471">
        <v>7</v>
      </c>
      <c r="AB587" s="496">
        <v>1055</v>
      </c>
      <c r="AC587" s="488">
        <v>1</v>
      </c>
      <c r="AD587" s="488">
        <v>1</v>
      </c>
      <c r="AE587" s="471">
        <v>43</v>
      </c>
      <c r="AF587" s="471">
        <v>0</v>
      </c>
      <c r="AG587" s="471">
        <v>0</v>
      </c>
      <c r="AH587" s="471">
        <v>1</v>
      </c>
      <c r="AI587" s="471">
        <v>0</v>
      </c>
      <c r="AJ587" s="471">
        <v>0</v>
      </c>
      <c r="AK587" s="471">
        <v>0</v>
      </c>
      <c r="AL587" s="471">
        <v>0</v>
      </c>
      <c r="AM587" s="496">
        <v>44</v>
      </c>
      <c r="AN587" s="471">
        <v>43</v>
      </c>
      <c r="AO587" s="471">
        <v>0</v>
      </c>
      <c r="AP587" s="471">
        <v>0</v>
      </c>
      <c r="AQ587" s="471">
        <v>0</v>
      </c>
      <c r="AR587" s="471">
        <v>0</v>
      </c>
      <c r="AS587" s="471">
        <v>0</v>
      </c>
      <c r="AT587" s="471">
        <v>0</v>
      </c>
      <c r="AU587" s="471">
        <v>0</v>
      </c>
      <c r="AV587" s="496">
        <v>43</v>
      </c>
      <c r="AW587" s="471">
        <v>45</v>
      </c>
      <c r="AX587" s="471">
        <v>90</v>
      </c>
      <c r="AY587" s="471">
        <v>50</v>
      </c>
      <c r="AZ587" s="471">
        <v>30</v>
      </c>
      <c r="BA587" s="471">
        <v>5</v>
      </c>
      <c r="BB587" s="471">
        <v>0</v>
      </c>
      <c r="BC587" s="471">
        <v>0</v>
      </c>
      <c r="BD587" s="471">
        <v>0</v>
      </c>
      <c r="BE587" s="496">
        <v>220</v>
      </c>
      <c r="BF587" s="471">
        <v>32</v>
      </c>
      <c r="BG587" s="471">
        <v>62</v>
      </c>
      <c r="BH587" s="471">
        <v>42</v>
      </c>
      <c r="BI587" s="471">
        <v>25</v>
      </c>
      <c r="BJ587" s="471">
        <v>4</v>
      </c>
      <c r="BK587" s="471">
        <v>0</v>
      </c>
      <c r="BL587" s="471">
        <v>0</v>
      </c>
      <c r="BM587" s="471">
        <v>0</v>
      </c>
      <c r="BN587" s="496">
        <v>165</v>
      </c>
      <c r="BO587" s="471">
        <v>88</v>
      </c>
      <c r="BP587" s="471">
        <v>90</v>
      </c>
      <c r="BQ587" s="471">
        <v>50</v>
      </c>
      <c r="BR587" s="471">
        <v>31</v>
      </c>
      <c r="BS587" s="471">
        <v>5</v>
      </c>
      <c r="BT587" s="471">
        <v>0</v>
      </c>
      <c r="BU587" s="471">
        <v>0</v>
      </c>
      <c r="BV587" s="471">
        <v>0</v>
      </c>
      <c r="BW587" s="496">
        <v>264</v>
      </c>
      <c r="BX587" s="471">
        <v>75</v>
      </c>
      <c r="BY587" s="471">
        <v>62</v>
      </c>
      <c r="BZ587" s="471">
        <v>42</v>
      </c>
      <c r="CA587" s="471">
        <v>25</v>
      </c>
      <c r="CB587" s="471">
        <v>4</v>
      </c>
      <c r="CC587" s="471">
        <v>0</v>
      </c>
      <c r="CD587" s="471">
        <v>0</v>
      </c>
      <c r="CE587" s="471">
        <v>0</v>
      </c>
      <c r="CF587" s="496">
        <v>208</v>
      </c>
      <c r="CG587" s="33"/>
      <c r="CH587" s="33"/>
      <c r="CI587" s="33"/>
      <c r="CJ587" s="110"/>
      <c r="CK587" s="110"/>
      <c r="CL587" s="110"/>
      <c r="CM587" s="110"/>
      <c r="CN587" s="110"/>
      <c r="CO587" s="67"/>
      <c r="CP587" s="67"/>
      <c r="CQ587" s="67"/>
      <c r="CR587" s="67"/>
      <c r="CS587" s="67"/>
      <c r="CT587" s="67"/>
      <c r="CU587" s="67"/>
      <c r="CV587" s="67"/>
      <c r="CW587" s="67"/>
      <c r="CX587" s="67"/>
      <c r="CY587" s="67"/>
      <c r="CZ587" s="67"/>
      <c r="DA587" s="67"/>
      <c r="DB587" s="67"/>
      <c r="DC587" s="67"/>
      <c r="DD587" s="67"/>
      <c r="DE587" s="67"/>
      <c r="DF587" s="67"/>
      <c r="DG587" s="67"/>
      <c r="DH587" s="67"/>
      <c r="DI587" s="67"/>
      <c r="DJ587" s="67"/>
      <c r="DK587" s="67"/>
      <c r="DL587" s="67"/>
      <c r="DM587" s="67"/>
      <c r="DN587" s="67"/>
      <c r="DO587" s="67"/>
      <c r="DP587" s="67"/>
      <c r="DQ587" s="67"/>
      <c r="DR587" s="67"/>
      <c r="DS587" s="67"/>
      <c r="DT587" s="67"/>
      <c r="DU587" s="67"/>
      <c r="DV587" s="67"/>
      <c r="DW587" s="67"/>
      <c r="DX587" s="67"/>
      <c r="DY587" s="67"/>
      <c r="DZ587" s="67"/>
      <c r="EA587" s="67"/>
      <c r="EB587" s="67"/>
      <c r="EC587" s="67"/>
      <c r="ED587" s="67"/>
      <c r="EE587" s="67"/>
      <c r="EF587" s="67"/>
      <c r="EG587" s="67"/>
      <c r="EH587" s="67"/>
      <c r="EI587" s="67"/>
      <c r="EJ587" s="67"/>
      <c r="EK587" s="67"/>
      <c r="EL587" s="67"/>
      <c r="EM587" s="67"/>
      <c r="EN587" s="67"/>
      <c r="EO587" s="67"/>
      <c r="EP587" s="67"/>
      <c r="EQ587" s="67"/>
      <c r="ER587" s="67"/>
      <c r="ES587" s="67"/>
      <c r="ET587" s="67"/>
      <c r="EU587" s="67"/>
      <c r="EV587" s="67"/>
      <c r="EW587" s="67"/>
      <c r="EX587" s="67"/>
      <c r="EY587" s="67"/>
      <c r="EZ587" s="67"/>
      <c r="FA587" s="67"/>
      <c r="FB587" s="67"/>
      <c r="FC587" s="67"/>
      <c r="FD587" s="67"/>
      <c r="FE587" s="67"/>
      <c r="FF587" s="67"/>
      <c r="FG587" s="67"/>
      <c r="FH587" s="67"/>
      <c r="FI587" s="67"/>
      <c r="FJ587" s="67"/>
      <c r="FK587" s="67"/>
      <c r="FL587" s="67"/>
      <c r="FM587" s="67"/>
      <c r="FN587" s="67"/>
      <c r="FO587" s="67"/>
      <c r="FP587" s="67"/>
      <c r="FQ587" s="67"/>
      <c r="FR587" s="67"/>
      <c r="FS587" s="67"/>
      <c r="FT587" s="67"/>
      <c r="FU587" s="67"/>
      <c r="FV587" s="67"/>
      <c r="FW587" s="67"/>
      <c r="FX587" s="67"/>
      <c r="FY587" s="110"/>
      <c r="FZ587" s="110"/>
      <c r="GA587" s="110"/>
      <c r="GB587" s="110"/>
      <c r="GC587" s="110"/>
      <c r="GD587" s="110"/>
      <c r="GE587" s="110"/>
      <c r="GF587" s="110"/>
      <c r="GG587" s="110"/>
      <c r="GH587" s="110"/>
      <c r="GI587" s="110"/>
      <c r="GJ587" s="110"/>
      <c r="GK587" s="110"/>
      <c r="GL587" s="110"/>
      <c r="GM587" s="110"/>
      <c r="GN587" s="110"/>
      <c r="GO587" s="110"/>
      <c r="GP587" s="110"/>
      <c r="GQ587" s="110"/>
      <c r="GR587" s="110"/>
      <c r="GS587" s="110"/>
      <c r="GT587" s="110"/>
      <c r="GU587" s="110"/>
      <c r="GV587" s="110"/>
      <c r="GW587" s="110"/>
      <c r="GX587" s="110"/>
      <c r="GY587" s="110"/>
      <c r="GZ587" s="110"/>
      <c r="HA587" s="110"/>
      <c r="HB587" s="110"/>
      <c r="HC587" s="110"/>
      <c r="HD587" s="110"/>
      <c r="HE587" s="110"/>
      <c r="HF587" s="110"/>
      <c r="HG587" s="110"/>
      <c r="HH587" s="110"/>
      <c r="HI587" s="110"/>
      <c r="HJ587" s="110"/>
      <c r="HK587" s="242"/>
      <c r="HL587" s="242"/>
      <c r="HM587" s="242"/>
      <c r="HN587" s="242"/>
      <c r="HO587" s="242"/>
      <c r="HP587" s="242"/>
      <c r="HQ587" s="242"/>
    </row>
    <row r="588" spans="1:225" x14ac:dyDescent="0.2">
      <c r="A588" s="241" t="s">
        <v>530</v>
      </c>
      <c r="B588" s="476" t="s">
        <v>1103</v>
      </c>
      <c r="C588" s="326" t="s">
        <v>784</v>
      </c>
      <c r="D588" s="279" t="s">
        <v>531</v>
      </c>
      <c r="E588" s="228"/>
      <c r="F588" s="471">
        <v>184</v>
      </c>
      <c r="G588" s="495"/>
      <c r="H588" s="471">
        <v>11</v>
      </c>
      <c r="I588" s="471">
        <v>142</v>
      </c>
      <c r="J588" s="471">
        <v>496</v>
      </c>
      <c r="K588" s="471">
        <v>4</v>
      </c>
      <c r="L588" s="471">
        <v>7</v>
      </c>
      <c r="M588" s="471">
        <v>10</v>
      </c>
      <c r="N588" s="471">
        <v>1</v>
      </c>
      <c r="O588" s="471">
        <v>0</v>
      </c>
      <c r="P588" s="471">
        <v>6</v>
      </c>
      <c r="Q588" s="471">
        <v>0</v>
      </c>
      <c r="R588" s="471">
        <v>224</v>
      </c>
      <c r="S588" s="471">
        <v>0</v>
      </c>
      <c r="T588" s="471">
        <v>0</v>
      </c>
      <c r="U588" s="471">
        <v>0</v>
      </c>
      <c r="V588" s="471">
        <v>16</v>
      </c>
      <c r="W588" s="471">
        <v>34</v>
      </c>
      <c r="X588" s="471">
        <v>13</v>
      </c>
      <c r="Y588" s="471">
        <v>762</v>
      </c>
      <c r="Z588" s="471">
        <v>0</v>
      </c>
      <c r="AA588" s="471">
        <v>11</v>
      </c>
      <c r="AB588" s="496">
        <v>1921</v>
      </c>
      <c r="AC588" s="488">
        <v>1</v>
      </c>
      <c r="AD588" s="488">
        <v>1</v>
      </c>
      <c r="AE588" s="471">
        <v>0</v>
      </c>
      <c r="AF588" s="471">
        <v>0</v>
      </c>
      <c r="AG588" s="471">
        <v>0</v>
      </c>
      <c r="AH588" s="471">
        <v>0</v>
      </c>
      <c r="AI588" s="471">
        <v>0</v>
      </c>
      <c r="AJ588" s="471">
        <v>0</v>
      </c>
      <c r="AK588" s="471">
        <v>0</v>
      </c>
      <c r="AL588" s="471">
        <v>0</v>
      </c>
      <c r="AM588" s="496">
        <v>0</v>
      </c>
      <c r="AN588" s="471">
        <v>0</v>
      </c>
      <c r="AO588" s="471">
        <v>0</v>
      </c>
      <c r="AP588" s="471">
        <v>0</v>
      </c>
      <c r="AQ588" s="471">
        <v>0</v>
      </c>
      <c r="AR588" s="471">
        <v>0</v>
      </c>
      <c r="AS588" s="471">
        <v>0</v>
      </c>
      <c r="AT588" s="471">
        <v>0</v>
      </c>
      <c r="AU588" s="471">
        <v>0</v>
      </c>
      <c r="AV588" s="496">
        <v>0</v>
      </c>
      <c r="AW588" s="471">
        <v>221</v>
      </c>
      <c r="AX588" s="471">
        <v>44</v>
      </c>
      <c r="AY588" s="471">
        <v>28</v>
      </c>
      <c r="AZ588" s="471">
        <v>6</v>
      </c>
      <c r="BA588" s="471">
        <v>4</v>
      </c>
      <c r="BB588" s="471">
        <v>0</v>
      </c>
      <c r="BC588" s="471">
        <v>0</v>
      </c>
      <c r="BD588" s="471">
        <v>0</v>
      </c>
      <c r="BE588" s="496">
        <v>303</v>
      </c>
      <c r="BF588" s="471">
        <v>172</v>
      </c>
      <c r="BG588" s="471">
        <v>29</v>
      </c>
      <c r="BH588" s="471">
        <v>19</v>
      </c>
      <c r="BI588" s="471">
        <v>3</v>
      </c>
      <c r="BJ588" s="471">
        <v>1</v>
      </c>
      <c r="BK588" s="471">
        <v>0</v>
      </c>
      <c r="BL588" s="471">
        <v>0</v>
      </c>
      <c r="BM588" s="471">
        <v>0</v>
      </c>
      <c r="BN588" s="496">
        <v>224</v>
      </c>
      <c r="BO588" s="471">
        <v>221</v>
      </c>
      <c r="BP588" s="471">
        <v>44</v>
      </c>
      <c r="BQ588" s="471">
        <v>28</v>
      </c>
      <c r="BR588" s="471">
        <v>6</v>
      </c>
      <c r="BS588" s="471">
        <v>4</v>
      </c>
      <c r="BT588" s="471">
        <v>0</v>
      </c>
      <c r="BU588" s="471">
        <v>0</v>
      </c>
      <c r="BV588" s="471">
        <v>0</v>
      </c>
      <c r="BW588" s="496">
        <v>303</v>
      </c>
      <c r="BX588" s="471">
        <v>172</v>
      </c>
      <c r="BY588" s="471">
        <v>29</v>
      </c>
      <c r="BZ588" s="471">
        <v>19</v>
      </c>
      <c r="CA588" s="471">
        <v>3</v>
      </c>
      <c r="CB588" s="471">
        <v>1</v>
      </c>
      <c r="CC588" s="471">
        <v>0</v>
      </c>
      <c r="CD588" s="471">
        <v>0</v>
      </c>
      <c r="CE588" s="471">
        <v>0</v>
      </c>
      <c r="CF588" s="496">
        <v>224</v>
      </c>
      <c r="CG588" s="33"/>
      <c r="CH588" s="33"/>
      <c r="CI588" s="33"/>
      <c r="CJ588" s="110"/>
      <c r="CK588" s="110"/>
      <c r="CL588" s="110"/>
      <c r="CM588" s="110"/>
      <c r="CN588" s="110"/>
      <c r="CO588" s="67"/>
      <c r="CP588" s="67"/>
      <c r="CQ588" s="67"/>
      <c r="CR588" s="67"/>
      <c r="CS588" s="67"/>
      <c r="CT588" s="67"/>
      <c r="CU588" s="67"/>
      <c r="CV588" s="67"/>
      <c r="CW588" s="67"/>
      <c r="CX588" s="67"/>
      <c r="CY588" s="67"/>
      <c r="CZ588" s="67"/>
      <c r="DA588" s="67"/>
      <c r="DB588" s="67"/>
      <c r="DC588" s="67"/>
      <c r="DD588" s="67"/>
      <c r="DE588" s="67"/>
      <c r="DF588" s="67"/>
      <c r="DG588" s="67"/>
      <c r="DH588" s="67"/>
      <c r="DI588" s="67"/>
      <c r="DJ588" s="67"/>
      <c r="DK588" s="67"/>
      <c r="DL588" s="67"/>
      <c r="DM588" s="67"/>
      <c r="DN588" s="67"/>
      <c r="DO588" s="67"/>
      <c r="DP588" s="67"/>
      <c r="DQ588" s="67"/>
      <c r="DR588" s="67"/>
      <c r="DS588" s="67"/>
      <c r="DT588" s="67"/>
      <c r="DU588" s="67"/>
      <c r="DV588" s="67"/>
      <c r="DW588" s="67"/>
      <c r="DX588" s="67"/>
      <c r="DY588" s="67"/>
      <c r="DZ588" s="67"/>
      <c r="EA588" s="67"/>
      <c r="EB588" s="67"/>
      <c r="EC588" s="67"/>
      <c r="ED588" s="67"/>
      <c r="EE588" s="67"/>
      <c r="EF588" s="67"/>
      <c r="EG588" s="67"/>
      <c r="EH588" s="67"/>
      <c r="EI588" s="67"/>
      <c r="EJ588" s="67"/>
      <c r="EK588" s="67"/>
      <c r="EL588" s="67"/>
      <c r="EM588" s="67"/>
      <c r="EN588" s="67"/>
      <c r="EO588" s="67"/>
      <c r="EP588" s="67"/>
      <c r="EQ588" s="67"/>
      <c r="ER588" s="67"/>
      <c r="ES588" s="67"/>
      <c r="ET588" s="67"/>
      <c r="EU588" s="67"/>
      <c r="EV588" s="67"/>
      <c r="EW588" s="67"/>
      <c r="EX588" s="67"/>
      <c r="EY588" s="67"/>
      <c r="EZ588" s="67"/>
      <c r="FA588" s="67"/>
      <c r="FB588" s="67"/>
      <c r="FC588" s="67"/>
      <c r="FD588" s="67"/>
      <c r="FE588" s="67"/>
      <c r="FF588" s="67"/>
      <c r="FG588" s="67"/>
      <c r="FH588" s="67"/>
      <c r="FI588" s="67"/>
      <c r="FJ588" s="67"/>
      <c r="FK588" s="67"/>
      <c r="FL588" s="67"/>
      <c r="FM588" s="67"/>
      <c r="FN588" s="67"/>
      <c r="FO588" s="67"/>
      <c r="FP588" s="67"/>
      <c r="FQ588" s="67"/>
      <c r="FR588" s="67"/>
      <c r="FS588" s="67"/>
      <c r="FT588" s="67"/>
      <c r="FU588" s="67"/>
      <c r="FV588" s="67"/>
      <c r="FW588" s="67"/>
      <c r="FX588" s="67"/>
      <c r="FY588" s="110"/>
      <c r="FZ588" s="110"/>
      <c r="GA588" s="110"/>
      <c r="GB588" s="110"/>
      <c r="GC588" s="110"/>
      <c r="GD588" s="110"/>
      <c r="GE588" s="110"/>
      <c r="GF588" s="110"/>
      <c r="GG588" s="110"/>
      <c r="GH588" s="110"/>
      <c r="GI588" s="110"/>
      <c r="GJ588" s="110"/>
      <c r="GK588" s="110"/>
      <c r="GL588" s="110"/>
      <c r="GM588" s="110"/>
      <c r="GN588" s="110"/>
      <c r="GO588" s="110"/>
      <c r="GP588" s="110"/>
      <c r="GQ588" s="110"/>
      <c r="GR588" s="110"/>
      <c r="GS588" s="110"/>
      <c r="GT588" s="110"/>
      <c r="GU588" s="110"/>
      <c r="GV588" s="110"/>
      <c r="GW588" s="110"/>
      <c r="GX588" s="110"/>
      <c r="GY588" s="110"/>
      <c r="GZ588" s="110"/>
      <c r="HA588" s="110"/>
      <c r="HB588" s="110"/>
      <c r="HC588" s="110"/>
      <c r="HD588" s="110"/>
      <c r="HE588" s="110"/>
      <c r="HF588" s="110"/>
      <c r="HG588" s="110"/>
      <c r="HH588" s="110"/>
      <c r="HI588" s="110"/>
      <c r="HJ588" s="110"/>
      <c r="HK588" s="242"/>
      <c r="HL588" s="242"/>
      <c r="HM588" s="242"/>
      <c r="HN588" s="242"/>
      <c r="HO588" s="242"/>
      <c r="HP588" s="242"/>
      <c r="HQ588" s="242"/>
    </row>
    <row r="589" spans="1:225" x14ac:dyDescent="0.2">
      <c r="A589" s="241" t="s">
        <v>532</v>
      </c>
      <c r="B589" s="476" t="s">
        <v>1104</v>
      </c>
      <c r="C589" s="326" t="s">
        <v>807</v>
      </c>
      <c r="D589" s="279" t="s">
        <v>533</v>
      </c>
      <c r="E589" s="228"/>
      <c r="F589" s="471">
        <v>20</v>
      </c>
      <c r="G589" s="495"/>
      <c r="H589" s="471">
        <v>2</v>
      </c>
      <c r="I589" s="471">
        <v>44</v>
      </c>
      <c r="J589" s="471">
        <v>147</v>
      </c>
      <c r="K589" s="471">
        <v>10</v>
      </c>
      <c r="L589" s="471">
        <v>2</v>
      </c>
      <c r="M589" s="471">
        <v>2</v>
      </c>
      <c r="N589" s="471">
        <v>1</v>
      </c>
      <c r="O589" s="471">
        <v>0</v>
      </c>
      <c r="P589" s="471">
        <v>3</v>
      </c>
      <c r="Q589" s="471">
        <v>0</v>
      </c>
      <c r="R589" s="471">
        <v>71</v>
      </c>
      <c r="S589" s="471">
        <v>0</v>
      </c>
      <c r="T589" s="471">
        <v>0</v>
      </c>
      <c r="U589" s="471">
        <v>4</v>
      </c>
      <c r="V589" s="471">
        <v>4</v>
      </c>
      <c r="W589" s="471">
        <v>14</v>
      </c>
      <c r="X589" s="471">
        <v>4</v>
      </c>
      <c r="Y589" s="471">
        <v>97</v>
      </c>
      <c r="Z589" s="471">
        <v>0</v>
      </c>
      <c r="AA589" s="471">
        <v>1</v>
      </c>
      <c r="AB589" s="496">
        <v>426</v>
      </c>
      <c r="AC589" s="488">
        <v>1</v>
      </c>
      <c r="AD589" s="488">
        <v>1</v>
      </c>
      <c r="AE589" s="471">
        <v>0</v>
      </c>
      <c r="AF589" s="471">
        <v>0</v>
      </c>
      <c r="AG589" s="471">
        <v>0</v>
      </c>
      <c r="AH589" s="471">
        <v>0</v>
      </c>
      <c r="AI589" s="471">
        <v>0</v>
      </c>
      <c r="AJ589" s="471">
        <v>0</v>
      </c>
      <c r="AK589" s="471">
        <v>0</v>
      </c>
      <c r="AL589" s="471">
        <v>0</v>
      </c>
      <c r="AM589" s="496">
        <v>0</v>
      </c>
      <c r="AN589" s="471">
        <v>0</v>
      </c>
      <c r="AO589" s="471">
        <v>0</v>
      </c>
      <c r="AP589" s="471">
        <v>0</v>
      </c>
      <c r="AQ589" s="471">
        <v>0</v>
      </c>
      <c r="AR589" s="471">
        <v>0</v>
      </c>
      <c r="AS589" s="471">
        <v>0</v>
      </c>
      <c r="AT589" s="471">
        <v>0</v>
      </c>
      <c r="AU589" s="471">
        <v>0</v>
      </c>
      <c r="AV589" s="496">
        <v>0</v>
      </c>
      <c r="AW589" s="471">
        <v>34</v>
      </c>
      <c r="AX589" s="471">
        <v>32</v>
      </c>
      <c r="AY589" s="471">
        <v>5</v>
      </c>
      <c r="AZ589" s="471">
        <v>1</v>
      </c>
      <c r="BA589" s="471">
        <v>2</v>
      </c>
      <c r="BB589" s="471">
        <v>1</v>
      </c>
      <c r="BC589" s="471">
        <v>0</v>
      </c>
      <c r="BD589" s="471">
        <v>0</v>
      </c>
      <c r="BE589" s="496">
        <v>75</v>
      </c>
      <c r="BF589" s="471">
        <v>30</v>
      </c>
      <c r="BG589" s="471">
        <v>31</v>
      </c>
      <c r="BH589" s="471">
        <v>6</v>
      </c>
      <c r="BI589" s="471">
        <v>1</v>
      </c>
      <c r="BJ589" s="471">
        <v>3</v>
      </c>
      <c r="BK589" s="471">
        <v>0</v>
      </c>
      <c r="BL589" s="471">
        <v>0</v>
      </c>
      <c r="BM589" s="471">
        <v>0</v>
      </c>
      <c r="BN589" s="496">
        <v>71</v>
      </c>
      <c r="BO589" s="471">
        <v>34</v>
      </c>
      <c r="BP589" s="471">
        <v>32</v>
      </c>
      <c r="BQ589" s="471">
        <v>5</v>
      </c>
      <c r="BR589" s="471">
        <v>1</v>
      </c>
      <c r="BS589" s="471">
        <v>2</v>
      </c>
      <c r="BT589" s="471">
        <v>1</v>
      </c>
      <c r="BU589" s="471">
        <v>0</v>
      </c>
      <c r="BV589" s="471">
        <v>0</v>
      </c>
      <c r="BW589" s="496">
        <v>75</v>
      </c>
      <c r="BX589" s="471">
        <v>30</v>
      </c>
      <c r="BY589" s="471">
        <v>31</v>
      </c>
      <c r="BZ589" s="471">
        <v>6</v>
      </c>
      <c r="CA589" s="471">
        <v>1</v>
      </c>
      <c r="CB589" s="471">
        <v>3</v>
      </c>
      <c r="CC589" s="471">
        <v>0</v>
      </c>
      <c r="CD589" s="471">
        <v>0</v>
      </c>
      <c r="CE589" s="471">
        <v>0</v>
      </c>
      <c r="CF589" s="496">
        <v>71</v>
      </c>
      <c r="CG589" s="33"/>
      <c r="CH589" s="33"/>
      <c r="CI589" s="33"/>
      <c r="CJ589" s="110"/>
      <c r="CK589" s="110"/>
      <c r="CL589" s="110"/>
      <c r="CM589" s="110"/>
      <c r="CN589" s="110"/>
      <c r="CO589" s="67"/>
      <c r="CP589" s="67"/>
      <c r="CQ589" s="67"/>
      <c r="CR589" s="67"/>
      <c r="CS589" s="67"/>
      <c r="CT589" s="67"/>
      <c r="CU589" s="67"/>
      <c r="CV589" s="67"/>
      <c r="CW589" s="67"/>
      <c r="CX589" s="67"/>
      <c r="CY589" s="67"/>
      <c r="CZ589" s="67"/>
      <c r="DA589" s="67"/>
      <c r="DB589" s="67"/>
      <c r="DC589" s="67"/>
      <c r="DD589" s="67"/>
      <c r="DE589" s="67"/>
      <c r="DF589" s="67"/>
      <c r="DG589" s="67"/>
      <c r="DH589" s="67"/>
      <c r="DI589" s="67"/>
      <c r="DJ589" s="67"/>
      <c r="DK589" s="67"/>
      <c r="DL589" s="67"/>
      <c r="DM589" s="67"/>
      <c r="DN589" s="67"/>
      <c r="DO589" s="67"/>
      <c r="DP589" s="67"/>
      <c r="DQ589" s="67"/>
      <c r="DR589" s="67"/>
      <c r="DS589" s="67"/>
      <c r="DT589" s="67"/>
      <c r="DU589" s="67"/>
      <c r="DV589" s="67"/>
      <c r="DW589" s="67"/>
      <c r="DX589" s="67"/>
      <c r="DY589" s="67"/>
      <c r="DZ589" s="67"/>
      <c r="EA589" s="67"/>
      <c r="EB589" s="67"/>
      <c r="EC589" s="67"/>
      <c r="ED589" s="67"/>
      <c r="EE589" s="67"/>
      <c r="EF589" s="67"/>
      <c r="EG589" s="67"/>
      <c r="EH589" s="67"/>
      <c r="EI589" s="67"/>
      <c r="EJ589" s="67"/>
      <c r="EK589" s="67"/>
      <c r="EL589" s="67"/>
      <c r="EM589" s="67"/>
      <c r="EN589" s="67"/>
      <c r="EO589" s="67"/>
      <c r="EP589" s="67"/>
      <c r="EQ589" s="67"/>
      <c r="ER589" s="67"/>
      <c r="ES589" s="67"/>
      <c r="ET589" s="67"/>
      <c r="EU589" s="67"/>
      <c r="EV589" s="67"/>
      <c r="EW589" s="67"/>
      <c r="EX589" s="67"/>
      <c r="EY589" s="67"/>
      <c r="EZ589" s="67"/>
      <c r="FA589" s="67"/>
      <c r="FB589" s="67"/>
      <c r="FC589" s="67"/>
      <c r="FD589" s="67"/>
      <c r="FE589" s="67"/>
      <c r="FF589" s="67"/>
      <c r="FG589" s="67"/>
      <c r="FH589" s="67"/>
      <c r="FI589" s="67"/>
      <c r="FJ589" s="67"/>
      <c r="FK589" s="67"/>
      <c r="FL589" s="67"/>
      <c r="FM589" s="67"/>
      <c r="FN589" s="67"/>
      <c r="FO589" s="67"/>
      <c r="FP589" s="67"/>
      <c r="FQ589" s="67"/>
      <c r="FR589" s="67"/>
      <c r="FS589" s="67"/>
      <c r="FT589" s="67"/>
      <c r="FU589" s="67"/>
      <c r="FV589" s="67"/>
      <c r="FW589" s="67"/>
      <c r="FX589" s="67"/>
      <c r="FY589" s="110"/>
      <c r="FZ589" s="110"/>
      <c r="GA589" s="110"/>
      <c r="GB589" s="110"/>
      <c r="GC589" s="110"/>
      <c r="GD589" s="110"/>
      <c r="GE589" s="110"/>
      <c r="GF589" s="110"/>
      <c r="GG589" s="110"/>
      <c r="GH589" s="110"/>
      <c r="GI589" s="110"/>
      <c r="GJ589" s="110"/>
      <c r="GK589" s="110"/>
      <c r="GL589" s="110"/>
      <c r="GM589" s="110"/>
      <c r="GN589" s="110"/>
      <c r="GO589" s="110"/>
      <c r="GP589" s="110"/>
      <c r="GQ589" s="110"/>
      <c r="GR589" s="110"/>
      <c r="GS589" s="110"/>
      <c r="GT589" s="110"/>
      <c r="GU589" s="110"/>
      <c r="GV589" s="110"/>
      <c r="GW589" s="110"/>
      <c r="GX589" s="110"/>
      <c r="GY589" s="110"/>
      <c r="GZ589" s="110"/>
      <c r="HA589" s="110"/>
      <c r="HB589" s="110"/>
      <c r="HC589" s="110"/>
      <c r="HD589" s="110"/>
      <c r="HE589" s="110"/>
      <c r="HF589" s="110"/>
      <c r="HG589" s="110"/>
      <c r="HH589" s="110"/>
      <c r="HI589" s="110"/>
      <c r="HJ589" s="110"/>
      <c r="HK589" s="242"/>
      <c r="HL589" s="242"/>
      <c r="HM589" s="242"/>
      <c r="HN589" s="242"/>
      <c r="HO589" s="242"/>
      <c r="HP589" s="242"/>
      <c r="HQ589" s="242"/>
    </row>
    <row r="590" spans="1:225" x14ac:dyDescent="0.2">
      <c r="A590" s="241" t="s">
        <v>534</v>
      </c>
      <c r="B590" s="476" t="s">
        <v>1105</v>
      </c>
      <c r="C590" s="326" t="s">
        <v>782</v>
      </c>
      <c r="D590" s="279" t="s">
        <v>535</v>
      </c>
      <c r="E590" s="228"/>
      <c r="F590" s="471">
        <v>16</v>
      </c>
      <c r="G590" s="495"/>
      <c r="H590" s="471">
        <v>3</v>
      </c>
      <c r="I590" s="471">
        <v>64</v>
      </c>
      <c r="J590" s="471">
        <v>178</v>
      </c>
      <c r="K590" s="471">
        <v>5</v>
      </c>
      <c r="L590" s="471">
        <v>0</v>
      </c>
      <c r="M590" s="471">
        <v>6</v>
      </c>
      <c r="N590" s="471">
        <v>1</v>
      </c>
      <c r="O590" s="471">
        <v>0</v>
      </c>
      <c r="P590" s="471">
        <v>1</v>
      </c>
      <c r="Q590" s="471">
        <v>2</v>
      </c>
      <c r="R590" s="471">
        <v>48</v>
      </c>
      <c r="S590" s="471">
        <v>0</v>
      </c>
      <c r="T590" s="471">
        <v>0</v>
      </c>
      <c r="U590" s="471">
        <v>0</v>
      </c>
      <c r="V590" s="471">
        <v>20</v>
      </c>
      <c r="W590" s="471">
        <v>2</v>
      </c>
      <c r="X590" s="471">
        <v>39</v>
      </c>
      <c r="Y590" s="471">
        <v>140</v>
      </c>
      <c r="Z590" s="471">
        <v>0</v>
      </c>
      <c r="AA590" s="471">
        <v>39</v>
      </c>
      <c r="AB590" s="496">
        <v>564</v>
      </c>
      <c r="AC590" s="488">
        <v>2</v>
      </c>
      <c r="AD590" s="488">
        <v>2</v>
      </c>
      <c r="AE590" s="471">
        <v>0</v>
      </c>
      <c r="AF590" s="471">
        <v>0</v>
      </c>
      <c r="AG590" s="471">
        <v>0</v>
      </c>
      <c r="AH590" s="471">
        <v>0</v>
      </c>
      <c r="AI590" s="471">
        <v>1</v>
      </c>
      <c r="AJ590" s="471">
        <v>0</v>
      </c>
      <c r="AK590" s="471">
        <v>0</v>
      </c>
      <c r="AL590" s="471">
        <v>1</v>
      </c>
      <c r="AM590" s="496">
        <v>2</v>
      </c>
      <c r="AN590" s="471">
        <v>0</v>
      </c>
      <c r="AO590" s="471">
        <v>0</v>
      </c>
      <c r="AP590" s="471">
        <v>0</v>
      </c>
      <c r="AQ590" s="471">
        <v>0</v>
      </c>
      <c r="AR590" s="471">
        <v>1</v>
      </c>
      <c r="AS590" s="471">
        <v>0</v>
      </c>
      <c r="AT590" s="471">
        <v>0</v>
      </c>
      <c r="AU590" s="471">
        <v>1</v>
      </c>
      <c r="AV590" s="496">
        <v>2</v>
      </c>
      <c r="AW590" s="471">
        <v>7</v>
      </c>
      <c r="AX590" s="471">
        <v>7</v>
      </c>
      <c r="AY590" s="471">
        <v>13</v>
      </c>
      <c r="AZ590" s="471">
        <v>17</v>
      </c>
      <c r="BA590" s="471">
        <v>5</v>
      </c>
      <c r="BB590" s="471">
        <v>2</v>
      </c>
      <c r="BC590" s="471">
        <v>1</v>
      </c>
      <c r="BD590" s="471">
        <v>0</v>
      </c>
      <c r="BE590" s="496">
        <v>52</v>
      </c>
      <c r="BF590" s="471">
        <v>7</v>
      </c>
      <c r="BG590" s="471">
        <v>6</v>
      </c>
      <c r="BH590" s="471">
        <v>12</v>
      </c>
      <c r="BI590" s="471">
        <v>16</v>
      </c>
      <c r="BJ590" s="471">
        <v>4</v>
      </c>
      <c r="BK590" s="471">
        <v>2</v>
      </c>
      <c r="BL590" s="471">
        <v>1</v>
      </c>
      <c r="BM590" s="471">
        <v>0</v>
      </c>
      <c r="BN590" s="496">
        <v>48</v>
      </c>
      <c r="BO590" s="471">
        <v>7</v>
      </c>
      <c r="BP590" s="471">
        <v>7</v>
      </c>
      <c r="BQ590" s="471">
        <v>13</v>
      </c>
      <c r="BR590" s="471">
        <v>17</v>
      </c>
      <c r="BS590" s="471">
        <v>6</v>
      </c>
      <c r="BT590" s="471">
        <v>2</v>
      </c>
      <c r="BU590" s="471">
        <v>1</v>
      </c>
      <c r="BV590" s="471">
        <v>1</v>
      </c>
      <c r="BW590" s="496">
        <v>54</v>
      </c>
      <c r="BX590" s="471">
        <v>7</v>
      </c>
      <c r="BY590" s="471">
        <v>6</v>
      </c>
      <c r="BZ590" s="471">
        <v>12</v>
      </c>
      <c r="CA590" s="471">
        <v>16</v>
      </c>
      <c r="CB590" s="471">
        <v>5</v>
      </c>
      <c r="CC590" s="471">
        <v>2</v>
      </c>
      <c r="CD590" s="471">
        <v>1</v>
      </c>
      <c r="CE590" s="471">
        <v>1</v>
      </c>
      <c r="CF590" s="496">
        <v>50</v>
      </c>
      <c r="CG590" s="33"/>
      <c r="CH590" s="33"/>
      <c r="CI590" s="33"/>
      <c r="CJ590" s="110"/>
      <c r="CK590" s="110"/>
      <c r="CL590" s="110"/>
      <c r="CM590" s="110"/>
      <c r="CN590" s="110"/>
      <c r="CO590" s="67"/>
      <c r="CP590" s="67"/>
      <c r="CQ590" s="67"/>
      <c r="CR590" s="67"/>
      <c r="CS590" s="67"/>
      <c r="CT590" s="67"/>
      <c r="CU590" s="67"/>
      <c r="CV590" s="67"/>
      <c r="CW590" s="67"/>
      <c r="CX590" s="67"/>
      <c r="CY590" s="67"/>
      <c r="CZ590" s="67"/>
      <c r="DA590" s="67"/>
      <c r="DB590" s="67"/>
      <c r="DC590" s="67"/>
      <c r="DD590" s="67"/>
      <c r="DE590" s="67"/>
      <c r="DF590" s="67"/>
      <c r="DG590" s="67"/>
      <c r="DH590" s="67"/>
      <c r="DI590" s="67"/>
      <c r="DJ590" s="67"/>
      <c r="DK590" s="67"/>
      <c r="DL590" s="67"/>
      <c r="DM590" s="67"/>
      <c r="DN590" s="67"/>
      <c r="DO590" s="67"/>
      <c r="DP590" s="67"/>
      <c r="DQ590" s="67"/>
      <c r="DR590" s="67"/>
      <c r="DS590" s="67"/>
      <c r="DT590" s="67"/>
      <c r="DU590" s="67"/>
      <c r="DV590" s="67"/>
      <c r="DW590" s="67"/>
      <c r="DX590" s="67"/>
      <c r="DY590" s="67"/>
      <c r="DZ590" s="67"/>
      <c r="EA590" s="67"/>
      <c r="EB590" s="67"/>
      <c r="EC590" s="67"/>
      <c r="ED590" s="67"/>
      <c r="EE590" s="67"/>
      <c r="EF590" s="67"/>
      <c r="EG590" s="67"/>
      <c r="EH590" s="67"/>
      <c r="EI590" s="67"/>
      <c r="EJ590" s="67"/>
      <c r="EK590" s="67"/>
      <c r="EL590" s="67"/>
      <c r="EM590" s="67"/>
      <c r="EN590" s="67"/>
      <c r="EO590" s="67"/>
      <c r="EP590" s="67"/>
      <c r="EQ590" s="67"/>
      <c r="ER590" s="67"/>
      <c r="ES590" s="67"/>
      <c r="ET590" s="67"/>
      <c r="EU590" s="67"/>
      <c r="EV590" s="67"/>
      <c r="EW590" s="67"/>
      <c r="EX590" s="67"/>
      <c r="EY590" s="67"/>
      <c r="EZ590" s="67"/>
      <c r="FA590" s="67"/>
      <c r="FB590" s="67"/>
      <c r="FC590" s="67"/>
      <c r="FD590" s="67"/>
      <c r="FE590" s="67"/>
      <c r="FF590" s="67"/>
      <c r="FG590" s="67"/>
      <c r="FH590" s="67"/>
      <c r="FI590" s="67"/>
      <c r="FJ590" s="67"/>
      <c r="FK590" s="67"/>
      <c r="FL590" s="67"/>
      <c r="FM590" s="67"/>
      <c r="FN590" s="67"/>
      <c r="FO590" s="67"/>
      <c r="FP590" s="67"/>
      <c r="FQ590" s="67"/>
      <c r="FR590" s="67"/>
      <c r="FS590" s="67"/>
      <c r="FT590" s="67"/>
      <c r="FU590" s="67"/>
      <c r="FV590" s="67"/>
      <c r="FW590" s="67"/>
      <c r="FX590" s="67"/>
      <c r="FY590" s="110"/>
      <c r="FZ590" s="110"/>
      <c r="GA590" s="110"/>
      <c r="GB590" s="110"/>
      <c r="GC590" s="110"/>
      <c r="GD590" s="110"/>
      <c r="GE590" s="110"/>
      <c r="GF590" s="110"/>
      <c r="GG590" s="110"/>
      <c r="GH590" s="110"/>
      <c r="GI590" s="110"/>
      <c r="GJ590" s="110"/>
      <c r="GK590" s="110"/>
      <c r="GL590" s="110"/>
      <c r="GM590" s="110"/>
      <c r="GN590" s="110"/>
      <c r="GO590" s="110"/>
      <c r="GP590" s="110"/>
      <c r="GQ590" s="110"/>
      <c r="GR590" s="110"/>
      <c r="GS590" s="110"/>
      <c r="GT590" s="110"/>
      <c r="GU590" s="110"/>
      <c r="GV590" s="110"/>
      <c r="GW590" s="110"/>
      <c r="GX590" s="110"/>
      <c r="GY590" s="110"/>
      <c r="GZ590" s="110"/>
      <c r="HA590" s="110"/>
      <c r="HB590" s="110"/>
      <c r="HC590" s="110"/>
      <c r="HD590" s="110"/>
      <c r="HE590" s="110"/>
      <c r="HF590" s="110"/>
      <c r="HG590" s="110"/>
      <c r="HH590" s="110"/>
      <c r="HI590" s="110"/>
      <c r="HJ590" s="110"/>
      <c r="HK590" s="242"/>
      <c r="HL590" s="242"/>
      <c r="HM590" s="242"/>
      <c r="HN590" s="242"/>
      <c r="HO590" s="242"/>
      <c r="HP590" s="242"/>
      <c r="HQ590" s="242"/>
    </row>
    <row r="591" spans="1:225" x14ac:dyDescent="0.2">
      <c r="A591" s="241" t="s">
        <v>536</v>
      </c>
      <c r="B591" s="476" t="s">
        <v>1106</v>
      </c>
      <c r="C591" s="326" t="s">
        <v>801</v>
      </c>
      <c r="D591" s="279" t="s">
        <v>1254</v>
      </c>
      <c r="E591" s="228"/>
      <c r="F591" s="471">
        <v>56</v>
      </c>
      <c r="G591" s="495"/>
      <c r="H591" s="471">
        <v>2</v>
      </c>
      <c r="I591" s="471">
        <v>131</v>
      </c>
      <c r="J591" s="471">
        <v>348</v>
      </c>
      <c r="K591" s="471">
        <v>15</v>
      </c>
      <c r="L591" s="471">
        <v>1</v>
      </c>
      <c r="M591" s="471">
        <v>18</v>
      </c>
      <c r="N591" s="471">
        <v>2</v>
      </c>
      <c r="O591" s="471">
        <v>0</v>
      </c>
      <c r="P591" s="471">
        <v>12</v>
      </c>
      <c r="Q591" s="471">
        <v>22</v>
      </c>
      <c r="R591" s="471">
        <v>69</v>
      </c>
      <c r="S591" s="471">
        <v>2</v>
      </c>
      <c r="T591" s="471">
        <v>0</v>
      </c>
      <c r="U591" s="471">
        <v>0</v>
      </c>
      <c r="V591" s="471">
        <v>6</v>
      </c>
      <c r="W591" s="471">
        <v>17</v>
      </c>
      <c r="X591" s="471">
        <v>73</v>
      </c>
      <c r="Y591" s="471">
        <v>184</v>
      </c>
      <c r="Z591" s="471">
        <v>0</v>
      </c>
      <c r="AA591" s="471">
        <v>71</v>
      </c>
      <c r="AB591" s="496">
        <v>1029</v>
      </c>
      <c r="AC591" s="488">
        <v>2</v>
      </c>
      <c r="AD591" s="488">
        <v>2</v>
      </c>
      <c r="AE591" s="471">
        <v>4</v>
      </c>
      <c r="AF591" s="471">
        <v>6</v>
      </c>
      <c r="AG591" s="471">
        <v>2</v>
      </c>
      <c r="AH591" s="471">
        <v>1</v>
      </c>
      <c r="AI591" s="471">
        <v>6</v>
      </c>
      <c r="AJ591" s="471">
        <v>1</v>
      </c>
      <c r="AK591" s="471">
        <v>1</v>
      </c>
      <c r="AL591" s="471">
        <v>1</v>
      </c>
      <c r="AM591" s="496">
        <v>22</v>
      </c>
      <c r="AN591" s="471">
        <v>4</v>
      </c>
      <c r="AO591" s="471">
        <v>6</v>
      </c>
      <c r="AP591" s="471">
        <v>2</v>
      </c>
      <c r="AQ591" s="471">
        <v>1</v>
      </c>
      <c r="AR591" s="471">
        <v>6</v>
      </c>
      <c r="AS591" s="471">
        <v>1</v>
      </c>
      <c r="AT591" s="471">
        <v>1</v>
      </c>
      <c r="AU591" s="471">
        <v>1</v>
      </c>
      <c r="AV591" s="496">
        <v>22</v>
      </c>
      <c r="AW591" s="471">
        <v>27</v>
      </c>
      <c r="AX591" s="471">
        <v>32</v>
      </c>
      <c r="AY591" s="471">
        <v>23</v>
      </c>
      <c r="AZ591" s="471">
        <v>3</v>
      </c>
      <c r="BA591" s="471">
        <v>0</v>
      </c>
      <c r="BB591" s="471">
        <v>1</v>
      </c>
      <c r="BC591" s="471">
        <v>3</v>
      </c>
      <c r="BD591" s="471">
        <v>0</v>
      </c>
      <c r="BE591" s="496">
        <v>89</v>
      </c>
      <c r="BF591" s="471">
        <v>17</v>
      </c>
      <c r="BG591" s="471">
        <v>23</v>
      </c>
      <c r="BH591" s="471">
        <v>22</v>
      </c>
      <c r="BI591" s="471">
        <v>3</v>
      </c>
      <c r="BJ591" s="471">
        <v>1</v>
      </c>
      <c r="BK591" s="471">
        <v>1</v>
      </c>
      <c r="BL591" s="471">
        <v>2</v>
      </c>
      <c r="BM591" s="471">
        <v>0</v>
      </c>
      <c r="BN591" s="496">
        <v>69</v>
      </c>
      <c r="BO591" s="471">
        <v>31</v>
      </c>
      <c r="BP591" s="471">
        <v>38</v>
      </c>
      <c r="BQ591" s="471">
        <v>25</v>
      </c>
      <c r="BR591" s="471">
        <v>4</v>
      </c>
      <c r="BS591" s="471">
        <v>6</v>
      </c>
      <c r="BT591" s="471">
        <v>2</v>
      </c>
      <c r="BU591" s="471">
        <v>4</v>
      </c>
      <c r="BV591" s="471">
        <v>1</v>
      </c>
      <c r="BW591" s="496">
        <v>111</v>
      </c>
      <c r="BX591" s="471">
        <v>21</v>
      </c>
      <c r="BY591" s="471">
        <v>29</v>
      </c>
      <c r="BZ591" s="471">
        <v>24</v>
      </c>
      <c r="CA591" s="471">
        <v>4</v>
      </c>
      <c r="CB591" s="471">
        <v>7</v>
      </c>
      <c r="CC591" s="471">
        <v>2</v>
      </c>
      <c r="CD591" s="471">
        <v>3</v>
      </c>
      <c r="CE591" s="471">
        <v>1</v>
      </c>
      <c r="CF591" s="496">
        <v>91</v>
      </c>
      <c r="CG591" s="33"/>
      <c r="CH591" s="33"/>
      <c r="CI591" s="33"/>
      <c r="CJ591" s="110"/>
      <c r="CK591" s="110"/>
      <c r="CL591" s="110"/>
      <c r="CM591" s="110"/>
      <c r="CN591" s="110"/>
      <c r="CO591" s="67"/>
      <c r="CP591" s="67"/>
      <c r="CQ591" s="67"/>
      <c r="CR591" s="67"/>
      <c r="CS591" s="67"/>
      <c r="CT591" s="67"/>
      <c r="CU591" s="67"/>
      <c r="CV591" s="67"/>
      <c r="CW591" s="67"/>
      <c r="CX591" s="67"/>
      <c r="CY591" s="67"/>
      <c r="CZ591" s="67"/>
      <c r="DA591" s="67"/>
      <c r="DB591" s="67"/>
      <c r="DC591" s="67"/>
      <c r="DD591" s="67"/>
      <c r="DE591" s="67"/>
      <c r="DF591" s="67"/>
      <c r="DG591" s="67"/>
      <c r="DH591" s="67"/>
      <c r="DI591" s="67"/>
      <c r="DJ591" s="67"/>
      <c r="DK591" s="67"/>
      <c r="DL591" s="67"/>
      <c r="DM591" s="67"/>
      <c r="DN591" s="67"/>
      <c r="DO591" s="67"/>
      <c r="DP591" s="67"/>
      <c r="DQ591" s="67"/>
      <c r="DR591" s="67"/>
      <c r="DS591" s="67"/>
      <c r="DT591" s="67"/>
      <c r="DU591" s="67"/>
      <c r="DV591" s="67"/>
      <c r="DW591" s="67"/>
      <c r="DX591" s="67"/>
      <c r="DY591" s="67"/>
      <c r="DZ591" s="67"/>
      <c r="EA591" s="67"/>
      <c r="EB591" s="67"/>
      <c r="EC591" s="67"/>
      <c r="ED591" s="67"/>
      <c r="EE591" s="67"/>
      <c r="EF591" s="67"/>
      <c r="EG591" s="67"/>
      <c r="EH591" s="67"/>
      <c r="EI591" s="67"/>
      <c r="EJ591" s="67"/>
      <c r="EK591" s="67"/>
      <c r="EL591" s="67"/>
      <c r="EM591" s="67"/>
      <c r="EN591" s="67"/>
      <c r="EO591" s="67"/>
      <c r="EP591" s="67"/>
      <c r="EQ591" s="67"/>
      <c r="ER591" s="67"/>
      <c r="ES591" s="67"/>
      <c r="ET591" s="67"/>
      <c r="EU591" s="67"/>
      <c r="EV591" s="67"/>
      <c r="EW591" s="67"/>
      <c r="EX591" s="67"/>
      <c r="EY591" s="67"/>
      <c r="EZ591" s="67"/>
      <c r="FA591" s="67"/>
      <c r="FB591" s="67"/>
      <c r="FC591" s="67"/>
      <c r="FD591" s="67"/>
      <c r="FE591" s="67"/>
      <c r="FF591" s="67"/>
      <c r="FG591" s="67"/>
      <c r="FH591" s="67"/>
      <c r="FI591" s="67"/>
      <c r="FJ591" s="67"/>
      <c r="FK591" s="67"/>
      <c r="FL591" s="67"/>
      <c r="FM591" s="67"/>
      <c r="FN591" s="67"/>
      <c r="FO591" s="67"/>
      <c r="FP591" s="67"/>
      <c r="FQ591" s="67"/>
      <c r="FR591" s="67"/>
      <c r="FS591" s="67"/>
      <c r="FT591" s="67"/>
      <c r="FU591" s="67"/>
      <c r="FV591" s="67"/>
      <c r="FW591" s="67"/>
      <c r="FX591" s="67"/>
      <c r="FY591" s="110"/>
      <c r="FZ591" s="110"/>
      <c r="GA591" s="110"/>
      <c r="GB591" s="110"/>
      <c r="GC591" s="110"/>
      <c r="GD591" s="110"/>
      <c r="GE591" s="110"/>
      <c r="GF591" s="110"/>
      <c r="GG591" s="110"/>
      <c r="GH591" s="110"/>
      <c r="GI591" s="110"/>
      <c r="GJ591" s="110"/>
      <c r="GK591" s="110"/>
      <c r="GL591" s="110"/>
      <c r="GM591" s="110"/>
      <c r="GN591" s="110"/>
      <c r="GO591" s="110"/>
      <c r="GP591" s="110"/>
      <c r="GQ591" s="110"/>
      <c r="GR591" s="110"/>
      <c r="GS591" s="110"/>
      <c r="GT591" s="110"/>
      <c r="GU591" s="110"/>
      <c r="GV591" s="110"/>
      <c r="GW591" s="110"/>
      <c r="GX591" s="110"/>
      <c r="GY591" s="110"/>
      <c r="GZ591" s="110"/>
      <c r="HA591" s="110"/>
      <c r="HB591" s="110"/>
      <c r="HC591" s="110"/>
      <c r="HD591" s="110"/>
      <c r="HE591" s="110"/>
      <c r="HF591" s="110"/>
      <c r="HG591" s="110"/>
      <c r="HH591" s="110"/>
      <c r="HI591" s="110"/>
      <c r="HJ591" s="110"/>
      <c r="HK591" s="242"/>
      <c r="HL591" s="242"/>
      <c r="HM591" s="242"/>
      <c r="HN591" s="242"/>
      <c r="HO591" s="242"/>
      <c r="HP591" s="242"/>
      <c r="HQ591" s="242"/>
    </row>
    <row r="592" spans="1:225" x14ac:dyDescent="0.2">
      <c r="A592" s="241" t="s">
        <v>538</v>
      </c>
      <c r="B592" s="476" t="s">
        <v>1107</v>
      </c>
      <c r="C592" s="326" t="s">
        <v>807</v>
      </c>
      <c r="D592" s="279" t="s">
        <v>1108</v>
      </c>
      <c r="E592" s="228"/>
      <c r="F592" s="471">
        <v>210</v>
      </c>
      <c r="G592" s="495"/>
      <c r="H592" s="471">
        <v>3</v>
      </c>
      <c r="I592" s="471">
        <v>45</v>
      </c>
      <c r="J592" s="471">
        <v>292</v>
      </c>
      <c r="K592" s="471">
        <v>44</v>
      </c>
      <c r="L592" s="471">
        <v>5</v>
      </c>
      <c r="M592" s="471">
        <v>5</v>
      </c>
      <c r="N592" s="471">
        <v>6</v>
      </c>
      <c r="O592" s="471">
        <v>0</v>
      </c>
      <c r="P592" s="471">
        <v>1</v>
      </c>
      <c r="Q592" s="471">
        <v>58</v>
      </c>
      <c r="R592" s="471">
        <v>466</v>
      </c>
      <c r="S592" s="471">
        <v>171</v>
      </c>
      <c r="T592" s="471">
        <v>2</v>
      </c>
      <c r="U592" s="471">
        <v>5</v>
      </c>
      <c r="V592" s="471">
        <v>1</v>
      </c>
      <c r="W592" s="471">
        <v>28</v>
      </c>
      <c r="X592" s="471">
        <v>34</v>
      </c>
      <c r="Y592" s="471">
        <v>236</v>
      </c>
      <c r="Z592" s="471">
        <v>0</v>
      </c>
      <c r="AA592" s="471">
        <v>24</v>
      </c>
      <c r="AB592" s="496">
        <v>1636</v>
      </c>
      <c r="AC592" s="488">
        <v>1</v>
      </c>
      <c r="AD592" s="488">
        <v>1</v>
      </c>
      <c r="AE592" s="471">
        <v>35</v>
      </c>
      <c r="AF592" s="471">
        <v>15</v>
      </c>
      <c r="AG592" s="471">
        <v>1</v>
      </c>
      <c r="AH592" s="471">
        <v>2</v>
      </c>
      <c r="AI592" s="471">
        <v>2</v>
      </c>
      <c r="AJ592" s="471">
        <v>1</v>
      </c>
      <c r="AK592" s="471">
        <v>0</v>
      </c>
      <c r="AL592" s="471">
        <v>3</v>
      </c>
      <c r="AM592" s="496">
        <v>59</v>
      </c>
      <c r="AN592" s="471">
        <v>34</v>
      </c>
      <c r="AO592" s="471">
        <v>15</v>
      </c>
      <c r="AP592" s="471">
        <v>1</v>
      </c>
      <c r="AQ592" s="471">
        <v>2</v>
      </c>
      <c r="AR592" s="471">
        <v>2</v>
      </c>
      <c r="AS592" s="471">
        <v>1</v>
      </c>
      <c r="AT592" s="471">
        <v>0</v>
      </c>
      <c r="AU592" s="471">
        <v>3</v>
      </c>
      <c r="AV592" s="496">
        <v>58</v>
      </c>
      <c r="AW592" s="471">
        <v>168</v>
      </c>
      <c r="AX592" s="471">
        <v>159</v>
      </c>
      <c r="AY592" s="471">
        <v>84</v>
      </c>
      <c r="AZ592" s="471">
        <v>59</v>
      </c>
      <c r="BA592" s="471">
        <v>7</v>
      </c>
      <c r="BB592" s="471">
        <v>4</v>
      </c>
      <c r="BC592" s="471">
        <v>3</v>
      </c>
      <c r="BD592" s="471">
        <v>0</v>
      </c>
      <c r="BE592" s="496">
        <v>484</v>
      </c>
      <c r="BF592" s="471">
        <v>158</v>
      </c>
      <c r="BG592" s="471">
        <v>154</v>
      </c>
      <c r="BH592" s="471">
        <v>88</v>
      </c>
      <c r="BI592" s="471">
        <v>55</v>
      </c>
      <c r="BJ592" s="471">
        <v>6</v>
      </c>
      <c r="BK592" s="471">
        <v>4</v>
      </c>
      <c r="BL592" s="471">
        <v>1</v>
      </c>
      <c r="BM592" s="471">
        <v>0</v>
      </c>
      <c r="BN592" s="496">
        <v>466</v>
      </c>
      <c r="BO592" s="471">
        <v>203</v>
      </c>
      <c r="BP592" s="471">
        <v>174</v>
      </c>
      <c r="BQ592" s="471">
        <v>85</v>
      </c>
      <c r="BR592" s="471">
        <v>61</v>
      </c>
      <c r="BS592" s="471">
        <v>9</v>
      </c>
      <c r="BT592" s="471">
        <v>5</v>
      </c>
      <c r="BU592" s="471">
        <v>3</v>
      </c>
      <c r="BV592" s="471">
        <v>3</v>
      </c>
      <c r="BW592" s="496">
        <v>543</v>
      </c>
      <c r="BX592" s="471">
        <v>192</v>
      </c>
      <c r="BY592" s="471">
        <v>169</v>
      </c>
      <c r="BZ592" s="471">
        <v>89</v>
      </c>
      <c r="CA592" s="471">
        <v>57</v>
      </c>
      <c r="CB592" s="471">
        <v>8</v>
      </c>
      <c r="CC592" s="471">
        <v>5</v>
      </c>
      <c r="CD592" s="471">
        <v>1</v>
      </c>
      <c r="CE592" s="471">
        <v>3</v>
      </c>
      <c r="CF592" s="496">
        <v>524</v>
      </c>
      <c r="CG592" s="33"/>
      <c r="CH592" s="33"/>
      <c r="CI592" s="33"/>
      <c r="CJ592" s="110"/>
      <c r="CK592" s="110"/>
      <c r="CL592" s="110"/>
      <c r="CM592" s="110"/>
      <c r="CN592" s="110"/>
      <c r="CO592" s="67"/>
      <c r="CP592" s="67"/>
      <c r="CQ592" s="67"/>
      <c r="CR592" s="67"/>
      <c r="CS592" s="67"/>
      <c r="CT592" s="67"/>
      <c r="CU592" s="67"/>
      <c r="CV592" s="67"/>
      <c r="CW592" s="67"/>
      <c r="CX592" s="67"/>
      <c r="CY592" s="67"/>
      <c r="CZ592" s="67"/>
      <c r="DA592" s="67"/>
      <c r="DB592" s="67"/>
      <c r="DC592" s="67"/>
      <c r="DD592" s="67"/>
      <c r="DE592" s="67"/>
      <c r="DF592" s="67"/>
      <c r="DG592" s="67"/>
      <c r="DH592" s="67"/>
      <c r="DI592" s="67"/>
      <c r="DJ592" s="67"/>
      <c r="DK592" s="67"/>
      <c r="DL592" s="67"/>
      <c r="DM592" s="67"/>
      <c r="DN592" s="67"/>
      <c r="DO592" s="67"/>
      <c r="DP592" s="67"/>
      <c r="DQ592" s="67"/>
      <c r="DR592" s="67"/>
      <c r="DS592" s="67"/>
      <c r="DT592" s="67"/>
      <c r="DU592" s="67"/>
      <c r="DV592" s="67"/>
      <c r="DW592" s="67"/>
      <c r="DX592" s="67"/>
      <c r="DY592" s="67"/>
      <c r="DZ592" s="67"/>
      <c r="EA592" s="67"/>
      <c r="EB592" s="67"/>
      <c r="EC592" s="67"/>
      <c r="ED592" s="67"/>
      <c r="EE592" s="67"/>
      <c r="EF592" s="67"/>
      <c r="EG592" s="67"/>
      <c r="EH592" s="67"/>
      <c r="EI592" s="67"/>
      <c r="EJ592" s="67"/>
      <c r="EK592" s="67"/>
      <c r="EL592" s="67"/>
      <c r="EM592" s="67"/>
      <c r="EN592" s="67"/>
      <c r="EO592" s="67"/>
      <c r="EP592" s="67"/>
      <c r="EQ592" s="67"/>
      <c r="ER592" s="67"/>
      <c r="ES592" s="67"/>
      <c r="ET592" s="67"/>
      <c r="EU592" s="67"/>
      <c r="EV592" s="67"/>
      <c r="EW592" s="67"/>
      <c r="EX592" s="67"/>
      <c r="EY592" s="67"/>
      <c r="EZ592" s="67"/>
      <c r="FA592" s="67"/>
      <c r="FB592" s="67"/>
      <c r="FC592" s="67"/>
      <c r="FD592" s="67"/>
      <c r="FE592" s="67"/>
      <c r="FF592" s="67"/>
      <c r="FG592" s="67"/>
      <c r="FH592" s="67"/>
      <c r="FI592" s="67"/>
      <c r="FJ592" s="67"/>
      <c r="FK592" s="67"/>
      <c r="FL592" s="67"/>
      <c r="FM592" s="67"/>
      <c r="FN592" s="67"/>
      <c r="FO592" s="67"/>
      <c r="FP592" s="67"/>
      <c r="FQ592" s="67"/>
      <c r="FR592" s="67"/>
      <c r="FS592" s="67"/>
      <c r="FT592" s="67"/>
      <c r="FU592" s="67"/>
      <c r="FV592" s="67"/>
      <c r="FW592" s="67"/>
      <c r="FX592" s="67"/>
      <c r="FY592" s="110"/>
      <c r="FZ592" s="110"/>
      <c r="GA592" s="110"/>
      <c r="GB592" s="110"/>
      <c r="GC592" s="110"/>
      <c r="GD592" s="110"/>
      <c r="GE592" s="110"/>
      <c r="GF592" s="110"/>
      <c r="GG592" s="110"/>
      <c r="GH592" s="110"/>
      <c r="GI592" s="110"/>
      <c r="GJ592" s="110"/>
      <c r="GK592" s="110"/>
      <c r="GL592" s="110"/>
      <c r="GM592" s="110"/>
      <c r="GN592" s="110"/>
      <c r="GO592" s="110"/>
      <c r="GP592" s="110"/>
      <c r="GQ592" s="110"/>
      <c r="GR592" s="110"/>
      <c r="GS592" s="110"/>
      <c r="GT592" s="110"/>
      <c r="GU592" s="110"/>
      <c r="GV592" s="110"/>
      <c r="GW592" s="110"/>
      <c r="GX592" s="110"/>
      <c r="GY592" s="110"/>
      <c r="GZ592" s="110"/>
      <c r="HA592" s="110"/>
      <c r="HB592" s="110"/>
      <c r="HC592" s="110"/>
      <c r="HD592" s="110"/>
      <c r="HE592" s="110"/>
      <c r="HF592" s="110"/>
      <c r="HG592" s="110"/>
      <c r="HH592" s="110"/>
      <c r="HI592" s="110"/>
      <c r="HJ592" s="110"/>
      <c r="HK592" s="242"/>
      <c r="HL592" s="242"/>
      <c r="HM592" s="242"/>
      <c r="HN592" s="242"/>
      <c r="HO592" s="242"/>
      <c r="HP592" s="242"/>
      <c r="HQ592" s="242"/>
    </row>
    <row r="593" spans="1:225" x14ac:dyDescent="0.2">
      <c r="A593" s="241" t="s">
        <v>539</v>
      </c>
      <c r="B593" s="476" t="s">
        <v>1109</v>
      </c>
      <c r="C593" s="326" t="s">
        <v>626</v>
      </c>
      <c r="D593" s="279" t="s">
        <v>540</v>
      </c>
      <c r="E593" s="228"/>
      <c r="F593" s="471">
        <v>47</v>
      </c>
      <c r="G593" s="495"/>
      <c r="H593" s="471">
        <v>4</v>
      </c>
      <c r="I593" s="471">
        <v>142</v>
      </c>
      <c r="J593" s="471">
        <v>493</v>
      </c>
      <c r="K593" s="471">
        <v>25</v>
      </c>
      <c r="L593" s="471">
        <v>4</v>
      </c>
      <c r="M593" s="471">
        <v>14</v>
      </c>
      <c r="N593" s="471">
        <v>2</v>
      </c>
      <c r="O593" s="471">
        <v>0</v>
      </c>
      <c r="P593" s="471">
        <v>6</v>
      </c>
      <c r="Q593" s="471">
        <v>0</v>
      </c>
      <c r="R593" s="471">
        <v>57</v>
      </c>
      <c r="S593" s="471">
        <v>0</v>
      </c>
      <c r="T593" s="471">
        <v>1</v>
      </c>
      <c r="U593" s="471">
        <v>0</v>
      </c>
      <c r="V593" s="471">
        <v>36</v>
      </c>
      <c r="W593" s="471">
        <v>3</v>
      </c>
      <c r="X593" s="471">
        <v>34</v>
      </c>
      <c r="Y593" s="471">
        <v>336</v>
      </c>
      <c r="Z593" s="471">
        <v>0</v>
      </c>
      <c r="AA593" s="471">
        <v>54</v>
      </c>
      <c r="AB593" s="496">
        <v>1258</v>
      </c>
      <c r="AC593" s="488">
        <v>1</v>
      </c>
      <c r="AD593" s="488">
        <v>1</v>
      </c>
      <c r="AE593" s="471">
        <v>0</v>
      </c>
      <c r="AF593" s="471">
        <v>0</v>
      </c>
      <c r="AG593" s="471">
        <v>0</v>
      </c>
      <c r="AH593" s="471">
        <v>0</v>
      </c>
      <c r="AI593" s="471">
        <v>0</v>
      </c>
      <c r="AJ593" s="471">
        <v>0</v>
      </c>
      <c r="AK593" s="471">
        <v>0</v>
      </c>
      <c r="AL593" s="471">
        <v>0</v>
      </c>
      <c r="AM593" s="496">
        <v>0</v>
      </c>
      <c r="AN593" s="471">
        <v>0</v>
      </c>
      <c r="AO593" s="471">
        <v>0</v>
      </c>
      <c r="AP593" s="471">
        <v>0</v>
      </c>
      <c r="AQ593" s="471">
        <v>0</v>
      </c>
      <c r="AR593" s="471">
        <v>0</v>
      </c>
      <c r="AS593" s="471">
        <v>0</v>
      </c>
      <c r="AT593" s="471">
        <v>0</v>
      </c>
      <c r="AU593" s="471">
        <v>0</v>
      </c>
      <c r="AV593" s="496">
        <v>0</v>
      </c>
      <c r="AW593" s="471">
        <v>26</v>
      </c>
      <c r="AX593" s="471">
        <v>26</v>
      </c>
      <c r="AY593" s="471">
        <v>15</v>
      </c>
      <c r="AZ593" s="471">
        <v>3</v>
      </c>
      <c r="BA593" s="471">
        <v>2</v>
      </c>
      <c r="BB593" s="471">
        <v>1</v>
      </c>
      <c r="BC593" s="471">
        <v>0</v>
      </c>
      <c r="BD593" s="471">
        <v>0</v>
      </c>
      <c r="BE593" s="496">
        <v>73</v>
      </c>
      <c r="BF593" s="471">
        <v>17</v>
      </c>
      <c r="BG593" s="471">
        <v>23</v>
      </c>
      <c r="BH593" s="471">
        <v>12</v>
      </c>
      <c r="BI593" s="471">
        <v>3</v>
      </c>
      <c r="BJ593" s="471">
        <v>1</v>
      </c>
      <c r="BK593" s="471">
        <v>1</v>
      </c>
      <c r="BL593" s="471">
        <v>0</v>
      </c>
      <c r="BM593" s="471">
        <v>0</v>
      </c>
      <c r="BN593" s="496">
        <v>57</v>
      </c>
      <c r="BO593" s="471">
        <v>26</v>
      </c>
      <c r="BP593" s="471">
        <v>26</v>
      </c>
      <c r="BQ593" s="471">
        <v>15</v>
      </c>
      <c r="BR593" s="471">
        <v>3</v>
      </c>
      <c r="BS593" s="471">
        <v>2</v>
      </c>
      <c r="BT593" s="471">
        <v>1</v>
      </c>
      <c r="BU593" s="471">
        <v>0</v>
      </c>
      <c r="BV593" s="471">
        <v>0</v>
      </c>
      <c r="BW593" s="496">
        <v>73</v>
      </c>
      <c r="BX593" s="471">
        <v>17</v>
      </c>
      <c r="BY593" s="471">
        <v>23</v>
      </c>
      <c r="BZ593" s="471">
        <v>12</v>
      </c>
      <c r="CA593" s="471">
        <v>3</v>
      </c>
      <c r="CB593" s="471">
        <v>1</v>
      </c>
      <c r="CC593" s="471">
        <v>1</v>
      </c>
      <c r="CD593" s="471">
        <v>0</v>
      </c>
      <c r="CE593" s="471">
        <v>0</v>
      </c>
      <c r="CF593" s="496">
        <v>57</v>
      </c>
      <c r="CG593" s="33"/>
      <c r="CH593" s="33"/>
      <c r="CI593" s="33"/>
      <c r="CJ593" s="110"/>
      <c r="CK593" s="110"/>
      <c r="CL593" s="110"/>
      <c r="CM593" s="110"/>
      <c r="CN593" s="110"/>
      <c r="CO593" s="67"/>
      <c r="CP593" s="67"/>
      <c r="CQ593" s="67"/>
      <c r="CR593" s="67"/>
      <c r="CS593" s="67"/>
      <c r="CT593" s="67"/>
      <c r="CU593" s="67"/>
      <c r="CV593" s="67"/>
      <c r="CW593" s="67"/>
      <c r="CX593" s="67"/>
      <c r="CY593" s="67"/>
      <c r="CZ593" s="67"/>
      <c r="DA593" s="67"/>
      <c r="DB593" s="67"/>
      <c r="DC593" s="67"/>
      <c r="DD593" s="67"/>
      <c r="DE593" s="67"/>
      <c r="DF593" s="67"/>
      <c r="DG593" s="67"/>
      <c r="DH593" s="67"/>
      <c r="DI593" s="67"/>
      <c r="DJ593" s="67"/>
      <c r="DK593" s="67"/>
      <c r="DL593" s="67"/>
      <c r="DM593" s="67"/>
      <c r="DN593" s="67"/>
      <c r="DO593" s="67"/>
      <c r="DP593" s="67"/>
      <c r="DQ593" s="67"/>
      <c r="DR593" s="67"/>
      <c r="DS593" s="67"/>
      <c r="DT593" s="67"/>
      <c r="DU593" s="67"/>
      <c r="DV593" s="67"/>
      <c r="DW593" s="67"/>
      <c r="DX593" s="67"/>
      <c r="DY593" s="67"/>
      <c r="DZ593" s="67"/>
      <c r="EA593" s="67"/>
      <c r="EB593" s="67"/>
      <c r="EC593" s="67"/>
      <c r="ED593" s="67"/>
      <c r="EE593" s="67"/>
      <c r="EF593" s="67"/>
      <c r="EG593" s="67"/>
      <c r="EH593" s="67"/>
      <c r="EI593" s="67"/>
      <c r="EJ593" s="67"/>
      <c r="EK593" s="67"/>
      <c r="EL593" s="67"/>
      <c r="EM593" s="67"/>
      <c r="EN593" s="67"/>
      <c r="EO593" s="67"/>
      <c r="EP593" s="67"/>
      <c r="EQ593" s="67"/>
      <c r="ER593" s="67"/>
      <c r="ES593" s="67"/>
      <c r="ET593" s="67"/>
      <c r="EU593" s="67"/>
      <c r="EV593" s="67"/>
      <c r="EW593" s="67"/>
      <c r="EX593" s="67"/>
      <c r="EY593" s="67"/>
      <c r="EZ593" s="67"/>
      <c r="FA593" s="67"/>
      <c r="FB593" s="67"/>
      <c r="FC593" s="67"/>
      <c r="FD593" s="67"/>
      <c r="FE593" s="67"/>
      <c r="FF593" s="67"/>
      <c r="FG593" s="67"/>
      <c r="FH593" s="67"/>
      <c r="FI593" s="67"/>
      <c r="FJ593" s="67"/>
      <c r="FK593" s="67"/>
      <c r="FL593" s="67"/>
      <c r="FM593" s="67"/>
      <c r="FN593" s="67"/>
      <c r="FO593" s="67"/>
      <c r="FP593" s="67"/>
      <c r="FQ593" s="67"/>
      <c r="FR593" s="67"/>
      <c r="FS593" s="67"/>
      <c r="FT593" s="67"/>
      <c r="FU593" s="67"/>
      <c r="FV593" s="67"/>
      <c r="FW593" s="67"/>
      <c r="FX593" s="67"/>
      <c r="FY593" s="110"/>
      <c r="FZ593" s="110"/>
      <c r="GA593" s="110"/>
      <c r="GB593" s="110"/>
      <c r="GC593" s="110"/>
      <c r="GD593" s="110"/>
      <c r="GE593" s="110"/>
      <c r="GF593" s="110"/>
      <c r="GG593" s="110"/>
      <c r="GH593" s="110"/>
      <c r="GI593" s="110"/>
      <c r="GJ593" s="110"/>
      <c r="GK593" s="110"/>
      <c r="GL593" s="110"/>
      <c r="GM593" s="110"/>
      <c r="GN593" s="110"/>
      <c r="GO593" s="110"/>
      <c r="GP593" s="110"/>
      <c r="GQ593" s="110"/>
      <c r="GR593" s="110"/>
      <c r="GS593" s="110"/>
      <c r="GT593" s="110"/>
      <c r="GU593" s="110"/>
      <c r="GV593" s="110"/>
      <c r="GW593" s="110"/>
      <c r="GX593" s="110"/>
      <c r="GY593" s="110"/>
      <c r="GZ593" s="110"/>
      <c r="HA593" s="110"/>
      <c r="HB593" s="110"/>
      <c r="HC593" s="110"/>
      <c r="HD593" s="110"/>
      <c r="HE593" s="110"/>
      <c r="HF593" s="110"/>
      <c r="HG593" s="110"/>
      <c r="HH593" s="110"/>
      <c r="HI593" s="110"/>
      <c r="HJ593" s="110"/>
      <c r="HK593" s="242"/>
      <c r="HL593" s="242"/>
      <c r="HM593" s="242"/>
      <c r="HN593" s="242"/>
      <c r="HO593" s="242"/>
      <c r="HP593" s="242"/>
      <c r="HQ593" s="242"/>
    </row>
    <row r="594" spans="1:225" x14ac:dyDescent="0.2">
      <c r="A594" s="241" t="s">
        <v>541</v>
      </c>
      <c r="B594" s="476" t="s">
        <v>1110</v>
      </c>
      <c r="C594" s="326" t="s">
        <v>782</v>
      </c>
      <c r="D594" s="279" t="s">
        <v>542</v>
      </c>
      <c r="E594" s="228"/>
      <c r="F594" s="471">
        <v>50</v>
      </c>
      <c r="G594" s="495"/>
      <c r="H594" s="471">
        <v>2</v>
      </c>
      <c r="I594" s="471">
        <v>85</v>
      </c>
      <c r="J594" s="471">
        <v>182</v>
      </c>
      <c r="K594" s="471">
        <v>0</v>
      </c>
      <c r="L594" s="471">
        <v>3</v>
      </c>
      <c r="M594" s="471">
        <v>8</v>
      </c>
      <c r="N594" s="471">
        <v>1</v>
      </c>
      <c r="O594" s="471">
        <v>0</v>
      </c>
      <c r="P594" s="471">
        <v>0</v>
      </c>
      <c r="Q594" s="471">
        <v>4</v>
      </c>
      <c r="R594" s="471">
        <v>41</v>
      </c>
      <c r="S594" s="471">
        <v>731</v>
      </c>
      <c r="T594" s="471">
        <v>6</v>
      </c>
      <c r="U594" s="471">
        <v>0</v>
      </c>
      <c r="V594" s="471">
        <v>24</v>
      </c>
      <c r="W594" s="471">
        <v>10</v>
      </c>
      <c r="X594" s="471">
        <v>33</v>
      </c>
      <c r="Y594" s="471">
        <v>135</v>
      </c>
      <c r="Z594" s="471">
        <v>0</v>
      </c>
      <c r="AA594" s="471">
        <v>67</v>
      </c>
      <c r="AB594" s="496">
        <v>1382</v>
      </c>
      <c r="AC594" s="488">
        <v>1</v>
      </c>
      <c r="AD594" s="488">
        <v>1</v>
      </c>
      <c r="AE594" s="471">
        <v>0</v>
      </c>
      <c r="AF594" s="471">
        <v>0</v>
      </c>
      <c r="AG594" s="471">
        <v>0</v>
      </c>
      <c r="AH594" s="471">
        <v>0</v>
      </c>
      <c r="AI594" s="471">
        <v>0</v>
      </c>
      <c r="AJ594" s="471">
        <v>0</v>
      </c>
      <c r="AK594" s="471">
        <v>0</v>
      </c>
      <c r="AL594" s="471">
        <v>0</v>
      </c>
      <c r="AM594" s="496">
        <v>0</v>
      </c>
      <c r="AN594" s="471">
        <v>0</v>
      </c>
      <c r="AO594" s="471">
        <v>0</v>
      </c>
      <c r="AP594" s="471">
        <v>0</v>
      </c>
      <c r="AQ594" s="471">
        <v>0</v>
      </c>
      <c r="AR594" s="471">
        <v>0</v>
      </c>
      <c r="AS594" s="471">
        <v>3</v>
      </c>
      <c r="AT594" s="471">
        <v>1</v>
      </c>
      <c r="AU594" s="471">
        <v>0</v>
      </c>
      <c r="AV594" s="496">
        <v>4</v>
      </c>
      <c r="AW594" s="471">
        <v>9</v>
      </c>
      <c r="AX594" s="471">
        <v>17</v>
      </c>
      <c r="AY594" s="471">
        <v>12</v>
      </c>
      <c r="AZ594" s="471">
        <v>8</v>
      </c>
      <c r="BA594" s="471">
        <v>4</v>
      </c>
      <c r="BB594" s="471">
        <v>0</v>
      </c>
      <c r="BC594" s="471">
        <v>1</v>
      </c>
      <c r="BD594" s="471">
        <v>0</v>
      </c>
      <c r="BE594" s="496">
        <v>51</v>
      </c>
      <c r="BF594" s="471">
        <v>7</v>
      </c>
      <c r="BG594" s="471">
        <v>14</v>
      </c>
      <c r="BH594" s="471">
        <v>9</v>
      </c>
      <c r="BI594" s="471">
        <v>7</v>
      </c>
      <c r="BJ594" s="471">
        <v>4</v>
      </c>
      <c r="BK594" s="471">
        <v>0</v>
      </c>
      <c r="BL594" s="471">
        <v>0</v>
      </c>
      <c r="BM594" s="471">
        <v>0</v>
      </c>
      <c r="BN594" s="496">
        <v>41</v>
      </c>
      <c r="BO594" s="471">
        <v>9</v>
      </c>
      <c r="BP594" s="471">
        <v>17</v>
      </c>
      <c r="BQ594" s="471">
        <v>12</v>
      </c>
      <c r="BR594" s="471">
        <v>8</v>
      </c>
      <c r="BS594" s="471">
        <v>4</v>
      </c>
      <c r="BT594" s="471">
        <v>0</v>
      </c>
      <c r="BU594" s="471">
        <v>1</v>
      </c>
      <c r="BV594" s="471">
        <v>0</v>
      </c>
      <c r="BW594" s="496">
        <v>51</v>
      </c>
      <c r="BX594" s="471">
        <v>7</v>
      </c>
      <c r="BY594" s="471">
        <v>14</v>
      </c>
      <c r="BZ594" s="471">
        <v>9</v>
      </c>
      <c r="CA594" s="471">
        <v>7</v>
      </c>
      <c r="CB594" s="471">
        <v>4</v>
      </c>
      <c r="CC594" s="471">
        <v>3</v>
      </c>
      <c r="CD594" s="471">
        <v>1</v>
      </c>
      <c r="CE594" s="471">
        <v>0</v>
      </c>
      <c r="CF594" s="496">
        <v>45</v>
      </c>
      <c r="CG594" s="33"/>
      <c r="CH594" s="33"/>
      <c r="CI594" s="33"/>
      <c r="CJ594" s="110"/>
      <c r="CK594" s="110"/>
      <c r="CL594" s="110"/>
      <c r="CM594" s="110"/>
      <c r="CN594" s="110"/>
      <c r="CO594" s="67"/>
      <c r="CP594" s="67"/>
      <c r="CQ594" s="67"/>
      <c r="CR594" s="67"/>
      <c r="CS594" s="67"/>
      <c r="CT594" s="67"/>
      <c r="CU594" s="67"/>
      <c r="CV594" s="67"/>
      <c r="CW594" s="67"/>
      <c r="CX594" s="67"/>
      <c r="CY594" s="67"/>
      <c r="CZ594" s="67"/>
      <c r="DA594" s="67"/>
      <c r="DB594" s="67"/>
      <c r="DC594" s="67"/>
      <c r="DD594" s="67"/>
      <c r="DE594" s="67"/>
      <c r="DF594" s="67"/>
      <c r="DG594" s="67"/>
      <c r="DH594" s="67"/>
      <c r="DI594" s="67"/>
      <c r="DJ594" s="67"/>
      <c r="DK594" s="67"/>
      <c r="DL594" s="67"/>
      <c r="DM594" s="67"/>
      <c r="DN594" s="67"/>
      <c r="DO594" s="67"/>
      <c r="DP594" s="67"/>
      <c r="DQ594" s="67"/>
      <c r="DR594" s="67"/>
      <c r="DS594" s="67"/>
      <c r="DT594" s="67"/>
      <c r="DU594" s="67"/>
      <c r="DV594" s="67"/>
      <c r="DW594" s="67"/>
      <c r="DX594" s="67"/>
      <c r="DY594" s="67"/>
      <c r="DZ594" s="67"/>
      <c r="EA594" s="67"/>
      <c r="EB594" s="67"/>
      <c r="EC594" s="67"/>
      <c r="ED594" s="67"/>
      <c r="EE594" s="67"/>
      <c r="EF594" s="67"/>
      <c r="EG594" s="67"/>
      <c r="EH594" s="67"/>
      <c r="EI594" s="67"/>
      <c r="EJ594" s="67"/>
      <c r="EK594" s="67"/>
      <c r="EL594" s="67"/>
      <c r="EM594" s="67"/>
      <c r="EN594" s="67"/>
      <c r="EO594" s="67"/>
      <c r="EP594" s="67"/>
      <c r="EQ594" s="67"/>
      <c r="ER594" s="67"/>
      <c r="ES594" s="67"/>
      <c r="ET594" s="67"/>
      <c r="EU594" s="67"/>
      <c r="EV594" s="67"/>
      <c r="EW594" s="67"/>
      <c r="EX594" s="67"/>
      <c r="EY594" s="67"/>
      <c r="EZ594" s="67"/>
      <c r="FA594" s="67"/>
      <c r="FB594" s="67"/>
      <c r="FC594" s="67"/>
      <c r="FD594" s="67"/>
      <c r="FE594" s="67"/>
      <c r="FF594" s="67"/>
      <c r="FG594" s="67"/>
      <c r="FH594" s="67"/>
      <c r="FI594" s="67"/>
      <c r="FJ594" s="67"/>
      <c r="FK594" s="67"/>
      <c r="FL594" s="67"/>
      <c r="FM594" s="67"/>
      <c r="FN594" s="67"/>
      <c r="FO594" s="67"/>
      <c r="FP594" s="67"/>
      <c r="FQ594" s="67"/>
      <c r="FR594" s="67"/>
      <c r="FS594" s="67"/>
      <c r="FT594" s="67"/>
      <c r="FU594" s="67"/>
      <c r="FV594" s="67"/>
      <c r="FW594" s="67"/>
      <c r="FX594" s="67"/>
      <c r="FY594" s="110"/>
      <c r="FZ594" s="110"/>
      <c r="GA594" s="110"/>
      <c r="GB594" s="110"/>
      <c r="GC594" s="110"/>
      <c r="GD594" s="110"/>
      <c r="GE594" s="110"/>
      <c r="GF594" s="110"/>
      <c r="GG594" s="110"/>
      <c r="GH594" s="110"/>
      <c r="GI594" s="110"/>
      <c r="GJ594" s="110"/>
      <c r="GK594" s="110"/>
      <c r="GL594" s="110"/>
      <c r="GM594" s="110"/>
      <c r="GN594" s="110"/>
      <c r="GO594" s="110"/>
      <c r="GP594" s="110"/>
      <c r="GQ594" s="110"/>
      <c r="GR594" s="110"/>
      <c r="GS594" s="110"/>
      <c r="GT594" s="110"/>
      <c r="GU594" s="110"/>
      <c r="GV594" s="110"/>
      <c r="GW594" s="110"/>
      <c r="GX594" s="110"/>
      <c r="GY594" s="110"/>
      <c r="GZ594" s="110"/>
      <c r="HA594" s="110"/>
      <c r="HB594" s="110"/>
      <c r="HC594" s="110"/>
      <c r="HD594" s="110"/>
      <c r="HE594" s="110"/>
      <c r="HF594" s="110"/>
      <c r="HG594" s="110"/>
      <c r="HH594" s="110"/>
      <c r="HI594" s="110"/>
      <c r="HJ594" s="110"/>
      <c r="HK594" s="242"/>
      <c r="HL594" s="242"/>
      <c r="HM594" s="242"/>
      <c r="HN594" s="242"/>
      <c r="HO594" s="242"/>
      <c r="HP594" s="242"/>
      <c r="HQ594" s="242"/>
    </row>
    <row r="595" spans="1:225" x14ac:dyDescent="0.2">
      <c r="A595" s="241" t="s">
        <v>543</v>
      </c>
      <c r="B595" s="476" t="s">
        <v>1111</v>
      </c>
      <c r="C595" s="326" t="s">
        <v>801</v>
      </c>
      <c r="D595" s="279" t="s">
        <v>544</v>
      </c>
      <c r="E595" s="228"/>
      <c r="F595" s="471">
        <v>42</v>
      </c>
      <c r="G595" s="495"/>
      <c r="H595" s="471">
        <v>2</v>
      </c>
      <c r="I595" s="471">
        <v>56</v>
      </c>
      <c r="J595" s="471">
        <v>239</v>
      </c>
      <c r="K595" s="471">
        <v>2</v>
      </c>
      <c r="L595" s="471">
        <v>5</v>
      </c>
      <c r="M595" s="471">
        <v>5</v>
      </c>
      <c r="N595" s="471">
        <v>1</v>
      </c>
      <c r="O595" s="471">
        <v>0</v>
      </c>
      <c r="P595" s="471">
        <v>3</v>
      </c>
      <c r="Q595" s="471">
        <v>0</v>
      </c>
      <c r="R595" s="471">
        <v>53</v>
      </c>
      <c r="S595" s="471">
        <v>456</v>
      </c>
      <c r="T595" s="471">
        <v>15</v>
      </c>
      <c r="U595" s="471">
        <v>0</v>
      </c>
      <c r="V595" s="471">
        <v>75</v>
      </c>
      <c r="W595" s="471">
        <v>6</v>
      </c>
      <c r="X595" s="471">
        <v>16</v>
      </c>
      <c r="Y595" s="471">
        <v>113</v>
      </c>
      <c r="Z595" s="471">
        <v>0</v>
      </c>
      <c r="AA595" s="471">
        <v>27</v>
      </c>
      <c r="AB595" s="496">
        <v>1116</v>
      </c>
      <c r="AC595" s="488">
        <v>1</v>
      </c>
      <c r="AD595" s="488">
        <v>1</v>
      </c>
      <c r="AE595" s="471">
        <v>0</v>
      </c>
      <c r="AF595" s="471">
        <v>0</v>
      </c>
      <c r="AG595" s="471">
        <v>0</v>
      </c>
      <c r="AH595" s="471">
        <v>0</v>
      </c>
      <c r="AI595" s="471">
        <v>0</v>
      </c>
      <c r="AJ595" s="471">
        <v>0</v>
      </c>
      <c r="AK595" s="471">
        <v>0</v>
      </c>
      <c r="AL595" s="471">
        <v>0</v>
      </c>
      <c r="AM595" s="496">
        <v>0</v>
      </c>
      <c r="AN595" s="471">
        <v>0</v>
      </c>
      <c r="AO595" s="471">
        <v>0</v>
      </c>
      <c r="AP595" s="471">
        <v>0</v>
      </c>
      <c r="AQ595" s="471">
        <v>0</v>
      </c>
      <c r="AR595" s="471">
        <v>0</v>
      </c>
      <c r="AS595" s="471">
        <v>0</v>
      </c>
      <c r="AT595" s="471">
        <v>0</v>
      </c>
      <c r="AU595" s="471">
        <v>0</v>
      </c>
      <c r="AV595" s="496">
        <v>0</v>
      </c>
      <c r="AW595" s="471">
        <v>15</v>
      </c>
      <c r="AX595" s="471">
        <v>23</v>
      </c>
      <c r="AY595" s="471">
        <v>20</v>
      </c>
      <c r="AZ595" s="471">
        <v>6</v>
      </c>
      <c r="BA595" s="471">
        <v>7</v>
      </c>
      <c r="BB595" s="471">
        <v>1</v>
      </c>
      <c r="BC595" s="471">
        <v>0</v>
      </c>
      <c r="BD595" s="471">
        <v>0</v>
      </c>
      <c r="BE595" s="496">
        <v>72</v>
      </c>
      <c r="BF595" s="471">
        <v>11</v>
      </c>
      <c r="BG595" s="471">
        <v>15</v>
      </c>
      <c r="BH595" s="471">
        <v>16</v>
      </c>
      <c r="BI595" s="471">
        <v>5</v>
      </c>
      <c r="BJ595" s="471">
        <v>5</v>
      </c>
      <c r="BK595" s="471">
        <v>1</v>
      </c>
      <c r="BL595" s="471">
        <v>0</v>
      </c>
      <c r="BM595" s="471">
        <v>0</v>
      </c>
      <c r="BN595" s="496">
        <v>53</v>
      </c>
      <c r="BO595" s="471">
        <v>15</v>
      </c>
      <c r="BP595" s="471">
        <v>23</v>
      </c>
      <c r="BQ595" s="471">
        <v>20</v>
      </c>
      <c r="BR595" s="471">
        <v>6</v>
      </c>
      <c r="BS595" s="471">
        <v>7</v>
      </c>
      <c r="BT595" s="471">
        <v>1</v>
      </c>
      <c r="BU595" s="471">
        <v>0</v>
      </c>
      <c r="BV595" s="471">
        <v>0</v>
      </c>
      <c r="BW595" s="496">
        <v>72</v>
      </c>
      <c r="BX595" s="471">
        <v>11</v>
      </c>
      <c r="BY595" s="471">
        <v>15</v>
      </c>
      <c r="BZ595" s="471">
        <v>16</v>
      </c>
      <c r="CA595" s="471">
        <v>5</v>
      </c>
      <c r="CB595" s="471">
        <v>5</v>
      </c>
      <c r="CC595" s="471">
        <v>1</v>
      </c>
      <c r="CD595" s="471">
        <v>0</v>
      </c>
      <c r="CE595" s="471">
        <v>0</v>
      </c>
      <c r="CF595" s="496">
        <v>53</v>
      </c>
      <c r="CG595" s="33"/>
      <c r="CH595" s="33"/>
      <c r="CI595" s="33"/>
      <c r="CJ595" s="110"/>
      <c r="CK595" s="110"/>
      <c r="CL595" s="110"/>
      <c r="CM595" s="110"/>
      <c r="CN595" s="110"/>
      <c r="CO595" s="67"/>
      <c r="CP595" s="67"/>
      <c r="CQ595" s="67"/>
      <c r="CR595" s="67"/>
      <c r="CS595" s="67"/>
      <c r="CT595" s="67"/>
      <c r="CU595" s="67"/>
      <c r="CV595" s="67"/>
      <c r="CW595" s="67"/>
      <c r="CX595" s="67"/>
      <c r="CY595" s="67"/>
      <c r="CZ595" s="67"/>
      <c r="DA595" s="67"/>
      <c r="DB595" s="67"/>
      <c r="DC595" s="67"/>
      <c r="DD595" s="67"/>
      <c r="DE595" s="67"/>
      <c r="DF595" s="67"/>
      <c r="DG595" s="67"/>
      <c r="DH595" s="67"/>
      <c r="DI595" s="67"/>
      <c r="DJ595" s="67"/>
      <c r="DK595" s="67"/>
      <c r="DL595" s="67"/>
      <c r="DM595" s="67"/>
      <c r="DN595" s="67"/>
      <c r="DO595" s="67"/>
      <c r="DP595" s="67"/>
      <c r="DQ595" s="67"/>
      <c r="DR595" s="67"/>
      <c r="DS595" s="67"/>
      <c r="DT595" s="67"/>
      <c r="DU595" s="67"/>
      <c r="DV595" s="67"/>
      <c r="DW595" s="67"/>
      <c r="DX595" s="67"/>
      <c r="DY595" s="67"/>
      <c r="DZ595" s="67"/>
      <c r="EA595" s="67"/>
      <c r="EB595" s="67"/>
      <c r="EC595" s="67"/>
      <c r="ED595" s="67"/>
      <c r="EE595" s="67"/>
      <c r="EF595" s="67"/>
      <c r="EG595" s="67"/>
      <c r="EH595" s="67"/>
      <c r="EI595" s="67"/>
      <c r="EJ595" s="67"/>
      <c r="EK595" s="67"/>
      <c r="EL595" s="67"/>
      <c r="EM595" s="67"/>
      <c r="EN595" s="67"/>
      <c r="EO595" s="67"/>
      <c r="EP595" s="67"/>
      <c r="EQ595" s="67"/>
      <c r="ER595" s="67"/>
      <c r="ES595" s="67"/>
      <c r="ET595" s="67"/>
      <c r="EU595" s="67"/>
      <c r="EV595" s="67"/>
      <c r="EW595" s="67"/>
      <c r="EX595" s="67"/>
      <c r="EY595" s="67"/>
      <c r="EZ595" s="67"/>
      <c r="FA595" s="67"/>
      <c r="FB595" s="67"/>
      <c r="FC595" s="67"/>
      <c r="FD595" s="67"/>
      <c r="FE595" s="67"/>
      <c r="FF595" s="67"/>
      <c r="FG595" s="67"/>
      <c r="FH595" s="67"/>
      <c r="FI595" s="67"/>
      <c r="FJ595" s="67"/>
      <c r="FK595" s="67"/>
      <c r="FL595" s="67"/>
      <c r="FM595" s="67"/>
      <c r="FN595" s="67"/>
      <c r="FO595" s="67"/>
      <c r="FP595" s="67"/>
      <c r="FQ595" s="67"/>
      <c r="FR595" s="67"/>
      <c r="FS595" s="67"/>
      <c r="FT595" s="67"/>
      <c r="FU595" s="67"/>
      <c r="FV595" s="67"/>
      <c r="FW595" s="67"/>
      <c r="FX595" s="67"/>
      <c r="FY595" s="110"/>
      <c r="FZ595" s="110"/>
      <c r="GA595" s="110"/>
      <c r="GB595" s="110"/>
      <c r="GC595" s="110"/>
      <c r="GD595" s="110"/>
      <c r="GE595" s="110"/>
      <c r="GF595" s="110"/>
      <c r="GG595" s="110"/>
      <c r="GH595" s="110"/>
      <c r="GI595" s="110"/>
      <c r="GJ595" s="110"/>
      <c r="GK595" s="110"/>
      <c r="GL595" s="110"/>
      <c r="GM595" s="110"/>
      <c r="GN595" s="110"/>
      <c r="GO595" s="110"/>
      <c r="GP595" s="110"/>
      <c r="GQ595" s="110"/>
      <c r="GR595" s="110"/>
      <c r="GS595" s="110"/>
      <c r="GT595" s="110"/>
      <c r="GU595" s="110"/>
      <c r="GV595" s="110"/>
      <c r="GW595" s="110"/>
      <c r="GX595" s="110"/>
      <c r="GY595" s="110"/>
      <c r="GZ595" s="110"/>
      <c r="HA595" s="110"/>
      <c r="HB595" s="110"/>
      <c r="HC595" s="110"/>
      <c r="HD595" s="110"/>
      <c r="HE595" s="110"/>
      <c r="HF595" s="110"/>
      <c r="HG595" s="110"/>
      <c r="HH595" s="110"/>
      <c r="HI595" s="110"/>
      <c r="HJ595" s="110"/>
      <c r="HK595" s="242"/>
      <c r="HL595" s="242"/>
      <c r="HM595" s="242"/>
      <c r="HN595" s="242"/>
      <c r="HO595" s="242"/>
      <c r="HP595" s="242"/>
      <c r="HQ595" s="242"/>
    </row>
    <row r="596" spans="1:225" x14ac:dyDescent="0.2">
      <c r="A596" s="241" t="s">
        <v>545</v>
      </c>
      <c r="B596" s="476" t="s">
        <v>1112</v>
      </c>
      <c r="C596" s="326" t="s">
        <v>782</v>
      </c>
      <c r="D596" s="279" t="s">
        <v>546</v>
      </c>
      <c r="E596" s="228"/>
      <c r="F596" s="471">
        <v>56</v>
      </c>
      <c r="G596" s="495"/>
      <c r="H596" s="471">
        <v>6</v>
      </c>
      <c r="I596" s="471">
        <v>114</v>
      </c>
      <c r="J596" s="471">
        <v>495</v>
      </c>
      <c r="K596" s="471">
        <v>12</v>
      </c>
      <c r="L596" s="471">
        <v>3</v>
      </c>
      <c r="M596" s="471">
        <v>8</v>
      </c>
      <c r="N596" s="471">
        <v>3</v>
      </c>
      <c r="O596" s="471">
        <v>0</v>
      </c>
      <c r="P596" s="471">
        <v>7</v>
      </c>
      <c r="Q596" s="471">
        <v>23</v>
      </c>
      <c r="R596" s="471">
        <v>153</v>
      </c>
      <c r="S596" s="471">
        <v>16</v>
      </c>
      <c r="T596" s="471">
        <v>0</v>
      </c>
      <c r="U596" s="471">
        <v>2</v>
      </c>
      <c r="V596" s="471">
        <v>2</v>
      </c>
      <c r="W596" s="471">
        <v>22</v>
      </c>
      <c r="X596" s="471">
        <v>18</v>
      </c>
      <c r="Y596" s="471">
        <v>195</v>
      </c>
      <c r="Z596" s="471">
        <v>0</v>
      </c>
      <c r="AA596" s="471">
        <v>37</v>
      </c>
      <c r="AB596" s="496">
        <v>1172</v>
      </c>
      <c r="AC596" s="488">
        <v>2</v>
      </c>
      <c r="AD596" s="488">
        <v>2</v>
      </c>
      <c r="AE596" s="471">
        <v>3</v>
      </c>
      <c r="AF596" s="471">
        <v>0</v>
      </c>
      <c r="AG596" s="471">
        <v>0</v>
      </c>
      <c r="AH596" s="471">
        <v>21</v>
      </c>
      <c r="AI596" s="471">
        <v>1</v>
      </c>
      <c r="AJ596" s="471">
        <v>1</v>
      </c>
      <c r="AK596" s="471">
        <v>0</v>
      </c>
      <c r="AL596" s="471">
        <v>0</v>
      </c>
      <c r="AM596" s="496">
        <v>26</v>
      </c>
      <c r="AN596" s="471">
        <v>0</v>
      </c>
      <c r="AO596" s="471">
        <v>0</v>
      </c>
      <c r="AP596" s="471">
        <v>0</v>
      </c>
      <c r="AQ596" s="471">
        <v>21</v>
      </c>
      <c r="AR596" s="471">
        <v>1</v>
      </c>
      <c r="AS596" s="471">
        <v>1</v>
      </c>
      <c r="AT596" s="471">
        <v>0</v>
      </c>
      <c r="AU596" s="471">
        <v>0</v>
      </c>
      <c r="AV596" s="496">
        <v>23</v>
      </c>
      <c r="AW596" s="471">
        <v>71</v>
      </c>
      <c r="AX596" s="471">
        <v>51</v>
      </c>
      <c r="AY596" s="471">
        <v>22</v>
      </c>
      <c r="AZ596" s="471">
        <v>7</v>
      </c>
      <c r="BA596" s="471">
        <v>1</v>
      </c>
      <c r="BB596" s="471">
        <v>1</v>
      </c>
      <c r="BC596" s="471">
        <v>0</v>
      </c>
      <c r="BD596" s="471">
        <v>0</v>
      </c>
      <c r="BE596" s="496">
        <v>153</v>
      </c>
      <c r="BF596" s="471">
        <v>71</v>
      </c>
      <c r="BG596" s="471">
        <v>51</v>
      </c>
      <c r="BH596" s="471">
        <v>22</v>
      </c>
      <c r="BI596" s="471">
        <v>7</v>
      </c>
      <c r="BJ596" s="471">
        <v>1</v>
      </c>
      <c r="BK596" s="471">
        <v>1</v>
      </c>
      <c r="BL596" s="471">
        <v>0</v>
      </c>
      <c r="BM596" s="471">
        <v>0</v>
      </c>
      <c r="BN596" s="496">
        <v>153</v>
      </c>
      <c r="BO596" s="471">
        <v>74</v>
      </c>
      <c r="BP596" s="471">
        <v>51</v>
      </c>
      <c r="BQ596" s="471">
        <v>22</v>
      </c>
      <c r="BR596" s="471">
        <v>28</v>
      </c>
      <c r="BS596" s="471">
        <v>2</v>
      </c>
      <c r="BT596" s="471">
        <v>2</v>
      </c>
      <c r="BU596" s="471">
        <v>0</v>
      </c>
      <c r="BV596" s="471">
        <v>0</v>
      </c>
      <c r="BW596" s="496">
        <v>179</v>
      </c>
      <c r="BX596" s="471">
        <v>71</v>
      </c>
      <c r="BY596" s="471">
        <v>51</v>
      </c>
      <c r="BZ596" s="471">
        <v>22</v>
      </c>
      <c r="CA596" s="471">
        <v>28</v>
      </c>
      <c r="CB596" s="471">
        <v>2</v>
      </c>
      <c r="CC596" s="471">
        <v>2</v>
      </c>
      <c r="CD596" s="471">
        <v>0</v>
      </c>
      <c r="CE596" s="471">
        <v>0</v>
      </c>
      <c r="CF596" s="496">
        <v>176</v>
      </c>
      <c r="CG596" s="33"/>
      <c r="CH596" s="33"/>
      <c r="CI596" s="33"/>
      <c r="CJ596" s="110"/>
      <c r="CK596" s="110"/>
      <c r="CL596" s="110"/>
      <c r="CM596" s="110"/>
      <c r="CN596" s="110"/>
      <c r="CO596" s="67"/>
      <c r="CP596" s="67"/>
      <c r="CQ596" s="67"/>
      <c r="CR596" s="67"/>
      <c r="CS596" s="67"/>
      <c r="CT596" s="67"/>
      <c r="CU596" s="67"/>
      <c r="CV596" s="67"/>
      <c r="CW596" s="67"/>
      <c r="CX596" s="67"/>
      <c r="CY596" s="67"/>
      <c r="CZ596" s="67"/>
      <c r="DA596" s="67"/>
      <c r="DB596" s="67"/>
      <c r="DC596" s="67"/>
      <c r="DD596" s="67"/>
      <c r="DE596" s="67"/>
      <c r="DF596" s="67"/>
      <c r="DG596" s="67"/>
      <c r="DH596" s="67"/>
      <c r="DI596" s="67"/>
      <c r="DJ596" s="67"/>
      <c r="DK596" s="67"/>
      <c r="DL596" s="67"/>
      <c r="DM596" s="67"/>
      <c r="DN596" s="67"/>
      <c r="DO596" s="67"/>
      <c r="DP596" s="67"/>
      <c r="DQ596" s="67"/>
      <c r="DR596" s="67"/>
      <c r="DS596" s="67"/>
      <c r="DT596" s="67"/>
      <c r="DU596" s="67"/>
      <c r="DV596" s="67"/>
      <c r="DW596" s="67"/>
      <c r="DX596" s="67"/>
      <c r="DY596" s="67"/>
      <c r="DZ596" s="67"/>
      <c r="EA596" s="67"/>
      <c r="EB596" s="67"/>
      <c r="EC596" s="67"/>
      <c r="ED596" s="67"/>
      <c r="EE596" s="67"/>
      <c r="EF596" s="67"/>
      <c r="EG596" s="67"/>
      <c r="EH596" s="67"/>
      <c r="EI596" s="67"/>
      <c r="EJ596" s="67"/>
      <c r="EK596" s="67"/>
      <c r="EL596" s="67"/>
      <c r="EM596" s="67"/>
      <c r="EN596" s="67"/>
      <c r="EO596" s="67"/>
      <c r="EP596" s="67"/>
      <c r="EQ596" s="67"/>
      <c r="ER596" s="67"/>
      <c r="ES596" s="67"/>
      <c r="ET596" s="67"/>
      <c r="EU596" s="67"/>
      <c r="EV596" s="67"/>
      <c r="EW596" s="67"/>
      <c r="EX596" s="67"/>
      <c r="EY596" s="67"/>
      <c r="EZ596" s="67"/>
      <c r="FA596" s="67"/>
      <c r="FB596" s="67"/>
      <c r="FC596" s="67"/>
      <c r="FD596" s="67"/>
      <c r="FE596" s="67"/>
      <c r="FF596" s="67"/>
      <c r="FG596" s="67"/>
      <c r="FH596" s="67"/>
      <c r="FI596" s="67"/>
      <c r="FJ596" s="67"/>
      <c r="FK596" s="67"/>
      <c r="FL596" s="67"/>
      <c r="FM596" s="67"/>
      <c r="FN596" s="67"/>
      <c r="FO596" s="67"/>
      <c r="FP596" s="67"/>
      <c r="FQ596" s="67"/>
      <c r="FR596" s="67"/>
      <c r="FS596" s="67"/>
      <c r="FT596" s="67"/>
      <c r="FU596" s="67"/>
      <c r="FV596" s="67"/>
      <c r="FW596" s="67"/>
      <c r="FX596" s="67"/>
      <c r="FY596" s="110"/>
      <c r="FZ596" s="110"/>
      <c r="GA596" s="110"/>
      <c r="GB596" s="110"/>
      <c r="GC596" s="110"/>
      <c r="GD596" s="110"/>
      <c r="GE596" s="110"/>
      <c r="GF596" s="110"/>
      <c r="GG596" s="110"/>
      <c r="GH596" s="110"/>
      <c r="GI596" s="110"/>
      <c r="GJ596" s="110"/>
      <c r="GK596" s="110"/>
      <c r="GL596" s="110"/>
      <c r="GM596" s="110"/>
      <c r="GN596" s="110"/>
      <c r="GO596" s="110"/>
      <c r="GP596" s="110"/>
      <c r="GQ596" s="110"/>
      <c r="GR596" s="110"/>
      <c r="GS596" s="110"/>
      <c r="GT596" s="110"/>
      <c r="GU596" s="110"/>
      <c r="GV596" s="110"/>
      <c r="GW596" s="110"/>
      <c r="GX596" s="110"/>
      <c r="GY596" s="110"/>
      <c r="GZ596" s="110"/>
      <c r="HA596" s="110"/>
      <c r="HB596" s="110"/>
      <c r="HC596" s="110"/>
      <c r="HD596" s="110"/>
      <c r="HE596" s="110"/>
      <c r="HF596" s="110"/>
      <c r="HG596" s="110"/>
      <c r="HH596" s="110"/>
      <c r="HI596" s="110"/>
      <c r="HJ596" s="110"/>
      <c r="HK596" s="242"/>
      <c r="HL596" s="242"/>
      <c r="HM596" s="242"/>
      <c r="HN596" s="242"/>
      <c r="HO596" s="242"/>
      <c r="HP596" s="242"/>
      <c r="HQ596" s="242"/>
    </row>
    <row r="597" spans="1:225" x14ac:dyDescent="0.2">
      <c r="A597" s="241" t="s">
        <v>1113</v>
      </c>
      <c r="B597" s="476" t="s">
        <v>1114</v>
      </c>
      <c r="C597" s="326" t="s">
        <v>626</v>
      </c>
      <c r="D597" s="279" t="s">
        <v>1115</v>
      </c>
      <c r="E597" s="228"/>
      <c r="F597" s="471">
        <v>63</v>
      </c>
      <c r="G597" s="495"/>
      <c r="H597" s="471">
        <v>0</v>
      </c>
      <c r="I597" s="471">
        <v>65</v>
      </c>
      <c r="J597" s="471">
        <v>188</v>
      </c>
      <c r="K597" s="471">
        <v>4</v>
      </c>
      <c r="L597" s="471">
        <v>1</v>
      </c>
      <c r="M597" s="471">
        <v>5</v>
      </c>
      <c r="N597" s="471">
        <v>0</v>
      </c>
      <c r="O597" s="471">
        <v>1</v>
      </c>
      <c r="P597" s="471">
        <v>1</v>
      </c>
      <c r="Q597" s="471">
        <v>15</v>
      </c>
      <c r="R597" s="471">
        <v>31</v>
      </c>
      <c r="S597" s="471">
        <v>150</v>
      </c>
      <c r="T597" s="471">
        <v>59</v>
      </c>
      <c r="U597" s="471">
        <v>0</v>
      </c>
      <c r="V597" s="471">
        <v>11</v>
      </c>
      <c r="W597" s="471">
        <v>3</v>
      </c>
      <c r="X597" s="471">
        <v>14</v>
      </c>
      <c r="Y597" s="471">
        <v>74</v>
      </c>
      <c r="Z597" s="471">
        <v>1</v>
      </c>
      <c r="AA597" s="471">
        <v>9</v>
      </c>
      <c r="AB597" s="496">
        <v>695</v>
      </c>
      <c r="AC597" s="488">
        <v>2</v>
      </c>
      <c r="AD597" s="488">
        <v>2</v>
      </c>
      <c r="AE597" s="471">
        <v>11</v>
      </c>
      <c r="AF597" s="471">
        <v>0</v>
      </c>
      <c r="AG597" s="471">
        <v>0</v>
      </c>
      <c r="AH597" s="471">
        <v>0</v>
      </c>
      <c r="AI597" s="471">
        <v>0</v>
      </c>
      <c r="AJ597" s="471">
        <v>0</v>
      </c>
      <c r="AK597" s="471">
        <v>2</v>
      </c>
      <c r="AL597" s="471">
        <v>2</v>
      </c>
      <c r="AM597" s="496">
        <v>15</v>
      </c>
      <c r="AN597" s="471">
        <v>11</v>
      </c>
      <c r="AO597" s="471">
        <v>0</v>
      </c>
      <c r="AP597" s="471">
        <v>0</v>
      </c>
      <c r="AQ597" s="471">
        <v>0</v>
      </c>
      <c r="AR597" s="471">
        <v>0</v>
      </c>
      <c r="AS597" s="471">
        <v>0</v>
      </c>
      <c r="AT597" s="471">
        <v>2</v>
      </c>
      <c r="AU597" s="471">
        <v>2</v>
      </c>
      <c r="AV597" s="496">
        <v>15</v>
      </c>
      <c r="AW597" s="471">
        <v>1</v>
      </c>
      <c r="AX597" s="471">
        <v>2</v>
      </c>
      <c r="AY597" s="471">
        <v>12</v>
      </c>
      <c r="AZ597" s="471">
        <v>14</v>
      </c>
      <c r="BA597" s="471">
        <v>0</v>
      </c>
      <c r="BB597" s="471">
        <v>2</v>
      </c>
      <c r="BC597" s="471">
        <v>0</v>
      </c>
      <c r="BD597" s="471">
        <v>0</v>
      </c>
      <c r="BE597" s="496">
        <v>31</v>
      </c>
      <c r="BF597" s="471">
        <v>1</v>
      </c>
      <c r="BG597" s="471">
        <v>2</v>
      </c>
      <c r="BH597" s="471">
        <v>12</v>
      </c>
      <c r="BI597" s="471">
        <v>14</v>
      </c>
      <c r="BJ597" s="471">
        <v>0</v>
      </c>
      <c r="BK597" s="471">
        <v>2</v>
      </c>
      <c r="BL597" s="471">
        <v>0</v>
      </c>
      <c r="BM597" s="471">
        <v>0</v>
      </c>
      <c r="BN597" s="496">
        <v>31</v>
      </c>
      <c r="BO597" s="471">
        <v>12</v>
      </c>
      <c r="BP597" s="471">
        <v>2</v>
      </c>
      <c r="BQ597" s="471">
        <v>12</v>
      </c>
      <c r="BR597" s="471">
        <v>14</v>
      </c>
      <c r="BS597" s="471">
        <v>0</v>
      </c>
      <c r="BT597" s="471">
        <v>2</v>
      </c>
      <c r="BU597" s="471">
        <v>2</v>
      </c>
      <c r="BV597" s="471">
        <v>2</v>
      </c>
      <c r="BW597" s="496">
        <v>46</v>
      </c>
      <c r="BX597" s="471">
        <v>12</v>
      </c>
      <c r="BY597" s="471">
        <v>2</v>
      </c>
      <c r="BZ597" s="471">
        <v>12</v>
      </c>
      <c r="CA597" s="471">
        <v>14</v>
      </c>
      <c r="CB597" s="471">
        <v>0</v>
      </c>
      <c r="CC597" s="471">
        <v>2</v>
      </c>
      <c r="CD597" s="471">
        <v>2</v>
      </c>
      <c r="CE597" s="471">
        <v>2</v>
      </c>
      <c r="CF597" s="496">
        <v>46</v>
      </c>
      <c r="CG597" s="33"/>
      <c r="CH597" s="33"/>
      <c r="CI597" s="33"/>
      <c r="CJ597" s="110"/>
      <c r="CK597" s="110"/>
      <c r="CL597" s="110"/>
      <c r="CM597" s="110"/>
      <c r="CN597" s="110"/>
      <c r="CO597" s="67"/>
      <c r="CP597" s="67"/>
      <c r="CQ597" s="67"/>
      <c r="CR597" s="67"/>
      <c r="CS597" s="67"/>
      <c r="CT597" s="67"/>
      <c r="CU597" s="67"/>
      <c r="CV597" s="67"/>
      <c r="CW597" s="67"/>
      <c r="CX597" s="67"/>
      <c r="CY597" s="67"/>
      <c r="CZ597" s="67"/>
      <c r="DA597" s="67"/>
      <c r="DB597" s="67"/>
      <c r="DC597" s="67"/>
      <c r="DD597" s="67"/>
      <c r="DE597" s="67"/>
      <c r="DF597" s="67"/>
      <c r="DG597" s="67"/>
      <c r="DH597" s="67"/>
      <c r="DI597" s="67"/>
      <c r="DJ597" s="67"/>
      <c r="DK597" s="67"/>
      <c r="DL597" s="67"/>
      <c r="DM597" s="67"/>
      <c r="DN597" s="67"/>
      <c r="DO597" s="67"/>
      <c r="DP597" s="67"/>
      <c r="DQ597" s="67"/>
      <c r="DR597" s="67"/>
      <c r="DS597" s="67"/>
      <c r="DT597" s="67"/>
      <c r="DU597" s="67"/>
      <c r="DV597" s="67"/>
      <c r="DW597" s="67"/>
      <c r="DX597" s="67"/>
      <c r="DY597" s="67"/>
      <c r="DZ597" s="67"/>
      <c r="EA597" s="67"/>
      <c r="EB597" s="67"/>
      <c r="EC597" s="67"/>
      <c r="ED597" s="67"/>
      <c r="EE597" s="67"/>
      <c r="EF597" s="67"/>
      <c r="EG597" s="67"/>
      <c r="EH597" s="67"/>
      <c r="EI597" s="67"/>
      <c r="EJ597" s="67"/>
      <c r="EK597" s="67"/>
      <c r="EL597" s="67"/>
      <c r="EM597" s="67"/>
      <c r="EN597" s="67"/>
      <c r="EO597" s="67"/>
      <c r="EP597" s="67"/>
      <c r="EQ597" s="67"/>
      <c r="ER597" s="67"/>
      <c r="ES597" s="67"/>
      <c r="ET597" s="67"/>
      <c r="EU597" s="67"/>
      <c r="EV597" s="67"/>
      <c r="EW597" s="67"/>
      <c r="EX597" s="67"/>
      <c r="EY597" s="67"/>
      <c r="EZ597" s="67"/>
      <c r="FA597" s="67"/>
      <c r="FB597" s="67"/>
      <c r="FC597" s="67"/>
      <c r="FD597" s="67"/>
      <c r="FE597" s="67"/>
      <c r="FF597" s="67"/>
      <c r="FG597" s="67"/>
      <c r="FH597" s="67"/>
      <c r="FI597" s="67"/>
      <c r="FJ597" s="67"/>
      <c r="FK597" s="67"/>
      <c r="FL597" s="67"/>
      <c r="FM597" s="67"/>
      <c r="FN597" s="67"/>
      <c r="FO597" s="67"/>
      <c r="FP597" s="67"/>
      <c r="FQ597" s="67"/>
      <c r="FR597" s="67"/>
      <c r="FS597" s="67"/>
      <c r="FT597" s="67"/>
      <c r="FU597" s="67"/>
      <c r="FV597" s="67"/>
      <c r="FW597" s="67"/>
      <c r="FX597" s="67"/>
      <c r="FY597" s="110"/>
      <c r="FZ597" s="110"/>
      <c r="GA597" s="110"/>
      <c r="GB597" s="110"/>
      <c r="GC597" s="110"/>
      <c r="GD597" s="110"/>
      <c r="GE597" s="110"/>
      <c r="GF597" s="110"/>
      <c r="GG597" s="110"/>
      <c r="GH597" s="110"/>
      <c r="GI597" s="110"/>
      <c r="GJ597" s="110"/>
      <c r="GK597" s="110"/>
      <c r="GL597" s="110"/>
      <c r="GM597" s="110"/>
      <c r="GN597" s="110"/>
      <c r="GO597" s="110"/>
      <c r="GP597" s="110"/>
      <c r="GQ597" s="110"/>
      <c r="GR597" s="110"/>
      <c r="GS597" s="110"/>
      <c r="GT597" s="110"/>
      <c r="GU597" s="110"/>
      <c r="GV597" s="110"/>
      <c r="GW597" s="110"/>
      <c r="GX597" s="110"/>
      <c r="GY597" s="110"/>
      <c r="GZ597" s="110"/>
      <c r="HA597" s="110"/>
      <c r="HB597" s="110"/>
      <c r="HC597" s="110"/>
      <c r="HD597" s="110"/>
      <c r="HE597" s="110"/>
      <c r="HF597" s="110"/>
      <c r="HG597" s="110"/>
      <c r="HH597" s="110"/>
      <c r="HI597" s="110"/>
      <c r="HJ597" s="110"/>
      <c r="HK597" s="242"/>
      <c r="HL597" s="242"/>
      <c r="HM597" s="242"/>
      <c r="HN597" s="242"/>
      <c r="HO597" s="242"/>
      <c r="HP597" s="242"/>
      <c r="HQ597" s="242"/>
    </row>
    <row r="598" spans="1:225" x14ac:dyDescent="0.2">
      <c r="A598" s="241" t="s">
        <v>547</v>
      </c>
      <c r="B598" s="476" t="s">
        <v>1116</v>
      </c>
      <c r="C598" s="326" t="s">
        <v>626</v>
      </c>
      <c r="D598" s="279" t="s">
        <v>1117</v>
      </c>
      <c r="E598" s="228"/>
      <c r="F598" s="471">
        <v>22</v>
      </c>
      <c r="G598" s="495"/>
      <c r="H598" s="471">
        <v>4</v>
      </c>
      <c r="I598" s="471">
        <v>74</v>
      </c>
      <c r="J598" s="471">
        <v>280</v>
      </c>
      <c r="K598" s="471">
        <v>15</v>
      </c>
      <c r="L598" s="471">
        <v>5</v>
      </c>
      <c r="M598" s="471">
        <v>16</v>
      </c>
      <c r="N598" s="471">
        <v>4</v>
      </c>
      <c r="O598" s="471">
        <v>0</v>
      </c>
      <c r="P598" s="471">
        <v>6</v>
      </c>
      <c r="Q598" s="471">
        <v>0</v>
      </c>
      <c r="R598" s="471">
        <v>292</v>
      </c>
      <c r="S598" s="471">
        <v>0</v>
      </c>
      <c r="T598" s="471">
        <v>0</v>
      </c>
      <c r="U598" s="471">
        <v>1</v>
      </c>
      <c r="V598" s="471">
        <v>8</v>
      </c>
      <c r="W598" s="471">
        <v>14</v>
      </c>
      <c r="X598" s="471">
        <v>15</v>
      </c>
      <c r="Y598" s="471">
        <v>297</v>
      </c>
      <c r="Z598" s="471">
        <v>0</v>
      </c>
      <c r="AA598" s="471">
        <v>24</v>
      </c>
      <c r="AB598" s="496">
        <v>1077</v>
      </c>
      <c r="AC598" s="488">
        <v>2</v>
      </c>
      <c r="AD598" s="488">
        <v>2</v>
      </c>
      <c r="AE598" s="471">
        <v>0</v>
      </c>
      <c r="AF598" s="471">
        <v>0</v>
      </c>
      <c r="AG598" s="471">
        <v>0</v>
      </c>
      <c r="AH598" s="471">
        <v>0</v>
      </c>
      <c r="AI598" s="471">
        <v>0</v>
      </c>
      <c r="AJ598" s="471">
        <v>0</v>
      </c>
      <c r="AK598" s="471">
        <v>0</v>
      </c>
      <c r="AL598" s="471">
        <v>0</v>
      </c>
      <c r="AM598" s="496">
        <v>0</v>
      </c>
      <c r="AN598" s="471">
        <v>0</v>
      </c>
      <c r="AO598" s="471">
        <v>0</v>
      </c>
      <c r="AP598" s="471">
        <v>0</v>
      </c>
      <c r="AQ598" s="471">
        <v>0</v>
      </c>
      <c r="AR598" s="471">
        <v>0</v>
      </c>
      <c r="AS598" s="471">
        <v>0</v>
      </c>
      <c r="AT598" s="471">
        <v>0</v>
      </c>
      <c r="AU598" s="471">
        <v>0</v>
      </c>
      <c r="AV598" s="496">
        <v>0</v>
      </c>
      <c r="AW598" s="471">
        <v>38</v>
      </c>
      <c r="AX598" s="471">
        <v>86</v>
      </c>
      <c r="AY598" s="471">
        <v>146</v>
      </c>
      <c r="AZ598" s="471">
        <v>44</v>
      </c>
      <c r="BA598" s="471">
        <v>8</v>
      </c>
      <c r="BB598" s="471">
        <v>5</v>
      </c>
      <c r="BC598" s="471">
        <v>2</v>
      </c>
      <c r="BD598" s="471">
        <v>0</v>
      </c>
      <c r="BE598" s="496">
        <v>329</v>
      </c>
      <c r="BF598" s="471">
        <v>33</v>
      </c>
      <c r="BG598" s="471">
        <v>79</v>
      </c>
      <c r="BH598" s="471">
        <v>119</v>
      </c>
      <c r="BI598" s="471">
        <v>49</v>
      </c>
      <c r="BJ598" s="471">
        <v>7</v>
      </c>
      <c r="BK598" s="471">
        <v>4</v>
      </c>
      <c r="BL598" s="471">
        <v>1</v>
      </c>
      <c r="BM598" s="471">
        <v>0</v>
      </c>
      <c r="BN598" s="496">
        <v>292</v>
      </c>
      <c r="BO598" s="471">
        <v>38</v>
      </c>
      <c r="BP598" s="471">
        <v>86</v>
      </c>
      <c r="BQ598" s="471">
        <v>146</v>
      </c>
      <c r="BR598" s="471">
        <v>44</v>
      </c>
      <c r="BS598" s="471">
        <v>8</v>
      </c>
      <c r="BT598" s="471">
        <v>5</v>
      </c>
      <c r="BU598" s="471">
        <v>2</v>
      </c>
      <c r="BV598" s="471">
        <v>0</v>
      </c>
      <c r="BW598" s="496">
        <v>329</v>
      </c>
      <c r="BX598" s="471">
        <v>33</v>
      </c>
      <c r="BY598" s="471">
        <v>79</v>
      </c>
      <c r="BZ598" s="471">
        <v>119</v>
      </c>
      <c r="CA598" s="471">
        <v>49</v>
      </c>
      <c r="CB598" s="471">
        <v>7</v>
      </c>
      <c r="CC598" s="471">
        <v>4</v>
      </c>
      <c r="CD598" s="471">
        <v>1</v>
      </c>
      <c r="CE598" s="471">
        <v>0</v>
      </c>
      <c r="CF598" s="496">
        <v>292</v>
      </c>
      <c r="CG598" s="33"/>
      <c r="CH598" s="33"/>
      <c r="CI598" s="33"/>
      <c r="CJ598" s="110"/>
      <c r="CK598" s="110"/>
      <c r="CL598" s="110"/>
      <c r="CM598" s="110"/>
      <c r="CN598" s="110"/>
      <c r="CO598" s="67"/>
      <c r="CP598" s="67"/>
      <c r="CQ598" s="67"/>
      <c r="CR598" s="67"/>
      <c r="CS598" s="67"/>
      <c r="CT598" s="67"/>
      <c r="CU598" s="67"/>
      <c r="CV598" s="67"/>
      <c r="CW598" s="67"/>
      <c r="CX598" s="67"/>
      <c r="CY598" s="67"/>
      <c r="CZ598" s="67"/>
      <c r="DA598" s="67"/>
      <c r="DB598" s="67"/>
      <c r="DC598" s="67"/>
      <c r="DD598" s="67"/>
      <c r="DE598" s="67"/>
      <c r="DF598" s="67"/>
      <c r="DG598" s="67"/>
      <c r="DH598" s="67"/>
      <c r="DI598" s="67"/>
      <c r="DJ598" s="67"/>
      <c r="DK598" s="67"/>
      <c r="DL598" s="67"/>
      <c r="DM598" s="67"/>
      <c r="DN598" s="67"/>
      <c r="DO598" s="67"/>
      <c r="DP598" s="67"/>
      <c r="DQ598" s="67"/>
      <c r="DR598" s="67"/>
      <c r="DS598" s="67"/>
      <c r="DT598" s="67"/>
      <c r="DU598" s="67"/>
      <c r="DV598" s="67"/>
      <c r="DW598" s="67"/>
      <c r="DX598" s="67"/>
      <c r="DY598" s="67"/>
      <c r="DZ598" s="67"/>
      <c r="EA598" s="67"/>
      <c r="EB598" s="67"/>
      <c r="EC598" s="67"/>
      <c r="ED598" s="67"/>
      <c r="EE598" s="67"/>
      <c r="EF598" s="67"/>
      <c r="EG598" s="67"/>
      <c r="EH598" s="67"/>
      <c r="EI598" s="67"/>
      <c r="EJ598" s="67"/>
      <c r="EK598" s="67"/>
      <c r="EL598" s="67"/>
      <c r="EM598" s="67"/>
      <c r="EN598" s="67"/>
      <c r="EO598" s="67"/>
      <c r="EP598" s="67"/>
      <c r="EQ598" s="67"/>
      <c r="ER598" s="67"/>
      <c r="ES598" s="67"/>
      <c r="ET598" s="67"/>
      <c r="EU598" s="67"/>
      <c r="EV598" s="67"/>
      <c r="EW598" s="67"/>
      <c r="EX598" s="67"/>
      <c r="EY598" s="67"/>
      <c r="EZ598" s="67"/>
      <c r="FA598" s="67"/>
      <c r="FB598" s="67"/>
      <c r="FC598" s="67"/>
      <c r="FD598" s="67"/>
      <c r="FE598" s="67"/>
      <c r="FF598" s="67"/>
      <c r="FG598" s="67"/>
      <c r="FH598" s="67"/>
      <c r="FI598" s="67"/>
      <c r="FJ598" s="67"/>
      <c r="FK598" s="67"/>
      <c r="FL598" s="67"/>
      <c r="FM598" s="67"/>
      <c r="FN598" s="67"/>
      <c r="FO598" s="67"/>
      <c r="FP598" s="67"/>
      <c r="FQ598" s="67"/>
      <c r="FR598" s="67"/>
      <c r="FS598" s="67"/>
      <c r="FT598" s="67"/>
      <c r="FU598" s="67"/>
      <c r="FV598" s="67"/>
      <c r="FW598" s="67"/>
      <c r="FX598" s="67"/>
      <c r="FY598" s="110"/>
      <c r="FZ598" s="110"/>
      <c r="GA598" s="110"/>
      <c r="GB598" s="110"/>
      <c r="GC598" s="110"/>
      <c r="GD598" s="110"/>
      <c r="GE598" s="110"/>
      <c r="GF598" s="110"/>
      <c r="GG598" s="110"/>
      <c r="GH598" s="110"/>
      <c r="GI598" s="110"/>
      <c r="GJ598" s="110"/>
      <c r="GK598" s="110"/>
      <c r="GL598" s="110"/>
      <c r="GM598" s="110"/>
      <c r="GN598" s="110"/>
      <c r="GO598" s="110"/>
      <c r="GP598" s="110"/>
      <c r="GQ598" s="110"/>
      <c r="GR598" s="110"/>
      <c r="GS598" s="110"/>
      <c r="GT598" s="110"/>
      <c r="GU598" s="110"/>
      <c r="GV598" s="110"/>
      <c r="GW598" s="110"/>
      <c r="GX598" s="110"/>
      <c r="GY598" s="110"/>
      <c r="GZ598" s="110"/>
      <c r="HA598" s="110"/>
      <c r="HB598" s="110"/>
      <c r="HC598" s="110"/>
      <c r="HD598" s="110"/>
      <c r="HE598" s="110"/>
      <c r="HF598" s="110"/>
      <c r="HG598" s="110"/>
      <c r="HH598" s="110"/>
      <c r="HI598" s="110"/>
      <c r="HJ598" s="110"/>
      <c r="HK598" s="242"/>
      <c r="HL598" s="242"/>
      <c r="HM598" s="242"/>
      <c r="HN598" s="242"/>
      <c r="HO598" s="242"/>
      <c r="HP598" s="242"/>
      <c r="HQ598" s="242"/>
    </row>
    <row r="599" spans="1:225" x14ac:dyDescent="0.2">
      <c r="A599" s="241" t="s">
        <v>548</v>
      </c>
      <c r="B599" s="476" t="s">
        <v>1118</v>
      </c>
      <c r="C599" s="326" t="s">
        <v>782</v>
      </c>
      <c r="D599" s="279" t="s">
        <v>549</v>
      </c>
      <c r="E599" s="228"/>
      <c r="F599" s="471">
        <v>18</v>
      </c>
      <c r="G599" s="495"/>
      <c r="H599" s="471">
        <v>5</v>
      </c>
      <c r="I599" s="471">
        <v>73</v>
      </c>
      <c r="J599" s="471">
        <v>260</v>
      </c>
      <c r="K599" s="471">
        <v>0</v>
      </c>
      <c r="L599" s="471">
        <v>3</v>
      </c>
      <c r="M599" s="471">
        <v>3</v>
      </c>
      <c r="N599" s="471">
        <v>0</v>
      </c>
      <c r="O599" s="471">
        <v>0</v>
      </c>
      <c r="P599" s="471">
        <v>1</v>
      </c>
      <c r="Q599" s="471">
        <v>3</v>
      </c>
      <c r="R599" s="471">
        <v>39</v>
      </c>
      <c r="S599" s="471">
        <v>0</v>
      </c>
      <c r="T599" s="471">
        <v>0</v>
      </c>
      <c r="U599" s="471">
        <v>0</v>
      </c>
      <c r="V599" s="471">
        <v>10</v>
      </c>
      <c r="W599" s="471">
        <v>2</v>
      </c>
      <c r="X599" s="471">
        <v>76</v>
      </c>
      <c r="Y599" s="471">
        <v>151</v>
      </c>
      <c r="Z599" s="471">
        <v>0</v>
      </c>
      <c r="AA599" s="471">
        <v>44</v>
      </c>
      <c r="AB599" s="496">
        <v>688</v>
      </c>
      <c r="AC599" s="488">
        <v>1</v>
      </c>
      <c r="AD599" s="488">
        <v>1</v>
      </c>
      <c r="AE599" s="471">
        <v>0</v>
      </c>
      <c r="AF599" s="471">
        <v>1</v>
      </c>
      <c r="AG599" s="471">
        <v>1</v>
      </c>
      <c r="AH599" s="471">
        <v>2</v>
      </c>
      <c r="AI599" s="471">
        <v>0</v>
      </c>
      <c r="AJ599" s="471">
        <v>0</v>
      </c>
      <c r="AK599" s="471">
        <v>3</v>
      </c>
      <c r="AL599" s="471">
        <v>1</v>
      </c>
      <c r="AM599" s="496">
        <v>8</v>
      </c>
      <c r="AN599" s="471">
        <v>0</v>
      </c>
      <c r="AO599" s="471">
        <v>1</v>
      </c>
      <c r="AP599" s="471">
        <v>1</v>
      </c>
      <c r="AQ599" s="471">
        <v>0</v>
      </c>
      <c r="AR599" s="471">
        <v>0</v>
      </c>
      <c r="AS599" s="471">
        <v>0</v>
      </c>
      <c r="AT599" s="471">
        <v>0</v>
      </c>
      <c r="AU599" s="471">
        <v>1</v>
      </c>
      <c r="AV599" s="496">
        <v>3</v>
      </c>
      <c r="AW599" s="471">
        <v>3</v>
      </c>
      <c r="AX599" s="471">
        <v>7</v>
      </c>
      <c r="AY599" s="471">
        <v>27</v>
      </c>
      <c r="AZ599" s="471">
        <v>8</v>
      </c>
      <c r="BA599" s="471">
        <v>3</v>
      </c>
      <c r="BB599" s="471">
        <v>2</v>
      </c>
      <c r="BC599" s="471">
        <v>2</v>
      </c>
      <c r="BD599" s="471">
        <v>7</v>
      </c>
      <c r="BE599" s="496">
        <v>59</v>
      </c>
      <c r="BF599" s="471">
        <v>3</v>
      </c>
      <c r="BG599" s="471">
        <v>3</v>
      </c>
      <c r="BH599" s="471">
        <v>19</v>
      </c>
      <c r="BI599" s="471">
        <v>4</v>
      </c>
      <c r="BJ599" s="471">
        <v>1</v>
      </c>
      <c r="BK599" s="471">
        <v>1</v>
      </c>
      <c r="BL599" s="471">
        <v>1</v>
      </c>
      <c r="BM599" s="471">
        <v>7</v>
      </c>
      <c r="BN599" s="496">
        <v>39</v>
      </c>
      <c r="BO599" s="471">
        <v>3</v>
      </c>
      <c r="BP599" s="471">
        <v>8</v>
      </c>
      <c r="BQ599" s="471">
        <v>28</v>
      </c>
      <c r="BR599" s="471">
        <v>10</v>
      </c>
      <c r="BS599" s="471">
        <v>3</v>
      </c>
      <c r="BT599" s="471">
        <v>2</v>
      </c>
      <c r="BU599" s="471">
        <v>5</v>
      </c>
      <c r="BV599" s="471">
        <v>8</v>
      </c>
      <c r="BW599" s="496">
        <v>67</v>
      </c>
      <c r="BX599" s="471">
        <v>3</v>
      </c>
      <c r="BY599" s="471">
        <v>4</v>
      </c>
      <c r="BZ599" s="471">
        <v>20</v>
      </c>
      <c r="CA599" s="471">
        <v>4</v>
      </c>
      <c r="CB599" s="471">
        <v>1</v>
      </c>
      <c r="CC599" s="471">
        <v>1</v>
      </c>
      <c r="CD599" s="471">
        <v>1</v>
      </c>
      <c r="CE599" s="471">
        <v>8</v>
      </c>
      <c r="CF599" s="496">
        <v>42</v>
      </c>
      <c r="CG599" s="33"/>
      <c r="CH599" s="33"/>
      <c r="CI599" s="33"/>
      <c r="CJ599" s="110"/>
      <c r="CK599" s="110"/>
      <c r="CL599" s="110"/>
      <c r="CM599" s="110"/>
      <c r="CN599" s="110"/>
      <c r="CO599" s="67"/>
      <c r="CP599" s="67"/>
      <c r="CQ599" s="67"/>
      <c r="CR599" s="67"/>
      <c r="CS599" s="67"/>
      <c r="CT599" s="67"/>
      <c r="CU599" s="67"/>
      <c r="CV599" s="67"/>
      <c r="CW599" s="67"/>
      <c r="CX599" s="67"/>
      <c r="CY599" s="67"/>
      <c r="CZ599" s="67"/>
      <c r="DA599" s="67"/>
      <c r="DB599" s="67"/>
      <c r="DC599" s="67"/>
      <c r="DD599" s="67"/>
      <c r="DE599" s="67"/>
      <c r="DF599" s="67"/>
      <c r="DG599" s="67"/>
      <c r="DH599" s="67"/>
      <c r="DI599" s="67"/>
      <c r="DJ599" s="67"/>
      <c r="DK599" s="67"/>
      <c r="DL599" s="67"/>
      <c r="DM599" s="67"/>
      <c r="DN599" s="67"/>
      <c r="DO599" s="67"/>
      <c r="DP599" s="67"/>
      <c r="DQ599" s="67"/>
      <c r="DR599" s="67"/>
      <c r="DS599" s="67"/>
      <c r="DT599" s="67"/>
      <c r="DU599" s="67"/>
      <c r="DV599" s="67"/>
      <c r="DW599" s="67"/>
      <c r="DX599" s="67"/>
      <c r="DY599" s="67"/>
      <c r="DZ599" s="67"/>
      <c r="EA599" s="67"/>
      <c r="EB599" s="67"/>
      <c r="EC599" s="67"/>
      <c r="ED599" s="67"/>
      <c r="EE599" s="67"/>
      <c r="EF599" s="67"/>
      <c r="EG599" s="67"/>
      <c r="EH599" s="67"/>
      <c r="EI599" s="67"/>
      <c r="EJ599" s="67"/>
      <c r="EK599" s="67"/>
      <c r="EL599" s="67"/>
      <c r="EM599" s="67"/>
      <c r="EN599" s="67"/>
      <c r="EO599" s="67"/>
      <c r="EP599" s="67"/>
      <c r="EQ599" s="67"/>
      <c r="ER599" s="67"/>
      <c r="ES599" s="67"/>
      <c r="ET599" s="67"/>
      <c r="EU599" s="67"/>
      <c r="EV599" s="67"/>
      <c r="EW599" s="67"/>
      <c r="EX599" s="67"/>
      <c r="EY599" s="67"/>
      <c r="EZ599" s="67"/>
      <c r="FA599" s="67"/>
      <c r="FB599" s="67"/>
      <c r="FC599" s="67"/>
      <c r="FD599" s="67"/>
      <c r="FE599" s="67"/>
      <c r="FF599" s="67"/>
      <c r="FG599" s="67"/>
      <c r="FH599" s="67"/>
      <c r="FI599" s="67"/>
      <c r="FJ599" s="67"/>
      <c r="FK599" s="67"/>
      <c r="FL599" s="67"/>
      <c r="FM599" s="67"/>
      <c r="FN599" s="67"/>
      <c r="FO599" s="67"/>
      <c r="FP599" s="67"/>
      <c r="FQ599" s="67"/>
      <c r="FR599" s="67"/>
      <c r="FS599" s="67"/>
      <c r="FT599" s="67"/>
      <c r="FU599" s="67"/>
      <c r="FV599" s="67"/>
      <c r="FW599" s="67"/>
      <c r="FX599" s="67"/>
      <c r="FY599" s="110"/>
      <c r="FZ599" s="110"/>
      <c r="GA599" s="110"/>
      <c r="GB599" s="110"/>
      <c r="GC599" s="110"/>
      <c r="GD599" s="110"/>
      <c r="GE599" s="110"/>
      <c r="GF599" s="110"/>
      <c r="GG599" s="110"/>
      <c r="GH599" s="110"/>
      <c r="GI599" s="110"/>
      <c r="GJ599" s="110"/>
      <c r="GK599" s="110"/>
      <c r="GL599" s="110"/>
      <c r="GM599" s="110"/>
      <c r="GN599" s="110"/>
      <c r="GO599" s="110"/>
      <c r="GP599" s="110"/>
      <c r="GQ599" s="110"/>
      <c r="GR599" s="110"/>
      <c r="GS599" s="110"/>
      <c r="GT599" s="110"/>
      <c r="GU599" s="110"/>
      <c r="GV599" s="110"/>
      <c r="GW599" s="110"/>
      <c r="GX599" s="110"/>
      <c r="GY599" s="110"/>
      <c r="GZ599" s="110"/>
      <c r="HA599" s="110"/>
      <c r="HB599" s="110"/>
      <c r="HC599" s="110"/>
      <c r="HD599" s="110"/>
      <c r="HE599" s="110"/>
      <c r="HF599" s="110"/>
      <c r="HG599" s="110"/>
      <c r="HH599" s="110"/>
      <c r="HI599" s="110"/>
      <c r="HJ599" s="110"/>
      <c r="HK599" s="242"/>
      <c r="HL599" s="242"/>
      <c r="HM599" s="242"/>
      <c r="HN599" s="242"/>
      <c r="HO599" s="242"/>
      <c r="HP599" s="242"/>
      <c r="HQ599" s="242"/>
    </row>
    <row r="600" spans="1:225" x14ac:dyDescent="0.2">
      <c r="A600" s="241" t="s">
        <v>550</v>
      </c>
      <c r="B600" s="476" t="s">
        <v>1119</v>
      </c>
      <c r="C600" s="326" t="s">
        <v>801</v>
      </c>
      <c r="D600" s="279" t="s">
        <v>1120</v>
      </c>
      <c r="E600" s="228"/>
      <c r="F600" s="471">
        <v>34</v>
      </c>
      <c r="G600" s="495"/>
      <c r="H600" s="471">
        <v>3</v>
      </c>
      <c r="I600" s="471">
        <v>119</v>
      </c>
      <c r="J600" s="471">
        <v>450</v>
      </c>
      <c r="K600" s="471">
        <v>22</v>
      </c>
      <c r="L600" s="471">
        <v>1</v>
      </c>
      <c r="M600" s="471">
        <v>9</v>
      </c>
      <c r="N600" s="471">
        <v>6</v>
      </c>
      <c r="O600" s="471">
        <v>0</v>
      </c>
      <c r="P600" s="471">
        <v>9</v>
      </c>
      <c r="Q600" s="471">
        <v>0</v>
      </c>
      <c r="R600" s="471">
        <v>70</v>
      </c>
      <c r="S600" s="471">
        <v>0</v>
      </c>
      <c r="T600" s="471">
        <v>0</v>
      </c>
      <c r="U600" s="471">
        <v>1</v>
      </c>
      <c r="V600" s="471">
        <v>1</v>
      </c>
      <c r="W600" s="471">
        <v>11</v>
      </c>
      <c r="X600" s="471">
        <v>25</v>
      </c>
      <c r="Y600" s="471">
        <v>261</v>
      </c>
      <c r="Z600" s="471">
        <v>0</v>
      </c>
      <c r="AA600" s="471">
        <v>52</v>
      </c>
      <c r="AB600" s="496">
        <v>1074</v>
      </c>
      <c r="AC600" s="488">
        <v>1</v>
      </c>
      <c r="AD600" s="488">
        <v>1</v>
      </c>
      <c r="AE600" s="471">
        <v>0</v>
      </c>
      <c r="AF600" s="471">
        <v>0</v>
      </c>
      <c r="AG600" s="471">
        <v>0</v>
      </c>
      <c r="AH600" s="471">
        <v>0</v>
      </c>
      <c r="AI600" s="471">
        <v>0</v>
      </c>
      <c r="AJ600" s="471">
        <v>0</v>
      </c>
      <c r="AK600" s="471">
        <v>0</v>
      </c>
      <c r="AL600" s="471">
        <v>0</v>
      </c>
      <c r="AM600" s="496">
        <v>0</v>
      </c>
      <c r="AN600" s="471">
        <v>0</v>
      </c>
      <c r="AO600" s="471">
        <v>0</v>
      </c>
      <c r="AP600" s="471">
        <v>0</v>
      </c>
      <c r="AQ600" s="471">
        <v>0</v>
      </c>
      <c r="AR600" s="471">
        <v>0</v>
      </c>
      <c r="AS600" s="471">
        <v>0</v>
      </c>
      <c r="AT600" s="471">
        <v>0</v>
      </c>
      <c r="AU600" s="471">
        <v>0</v>
      </c>
      <c r="AV600" s="496">
        <v>0</v>
      </c>
      <c r="AW600" s="471">
        <v>47</v>
      </c>
      <c r="AX600" s="471">
        <v>36</v>
      </c>
      <c r="AY600" s="471">
        <v>15</v>
      </c>
      <c r="AZ600" s="471">
        <v>15</v>
      </c>
      <c r="BA600" s="471">
        <v>4</v>
      </c>
      <c r="BB600" s="471">
        <v>2</v>
      </c>
      <c r="BC600" s="471">
        <v>0</v>
      </c>
      <c r="BD600" s="471">
        <v>0</v>
      </c>
      <c r="BE600" s="496">
        <v>119</v>
      </c>
      <c r="BF600" s="471">
        <v>25</v>
      </c>
      <c r="BG600" s="471">
        <v>23</v>
      </c>
      <c r="BH600" s="471">
        <v>10</v>
      </c>
      <c r="BI600" s="471">
        <v>9</v>
      </c>
      <c r="BJ600" s="471">
        <v>2</v>
      </c>
      <c r="BK600" s="471">
        <v>1</v>
      </c>
      <c r="BL600" s="471">
        <v>0</v>
      </c>
      <c r="BM600" s="471">
        <v>0</v>
      </c>
      <c r="BN600" s="496">
        <v>70</v>
      </c>
      <c r="BO600" s="471">
        <v>47</v>
      </c>
      <c r="BP600" s="471">
        <v>36</v>
      </c>
      <c r="BQ600" s="471">
        <v>15</v>
      </c>
      <c r="BR600" s="471">
        <v>15</v>
      </c>
      <c r="BS600" s="471">
        <v>4</v>
      </c>
      <c r="BT600" s="471">
        <v>2</v>
      </c>
      <c r="BU600" s="471">
        <v>0</v>
      </c>
      <c r="BV600" s="471">
        <v>0</v>
      </c>
      <c r="BW600" s="496">
        <v>119</v>
      </c>
      <c r="BX600" s="471">
        <v>25</v>
      </c>
      <c r="BY600" s="471">
        <v>23</v>
      </c>
      <c r="BZ600" s="471">
        <v>10</v>
      </c>
      <c r="CA600" s="471">
        <v>9</v>
      </c>
      <c r="CB600" s="471">
        <v>2</v>
      </c>
      <c r="CC600" s="471">
        <v>1</v>
      </c>
      <c r="CD600" s="471">
        <v>0</v>
      </c>
      <c r="CE600" s="471">
        <v>0</v>
      </c>
      <c r="CF600" s="496">
        <v>70</v>
      </c>
      <c r="CG600" s="33"/>
      <c r="CH600" s="33"/>
      <c r="CI600" s="33"/>
      <c r="CJ600" s="110"/>
      <c r="CK600" s="110"/>
      <c r="CL600" s="110"/>
      <c r="CM600" s="110"/>
      <c r="CN600" s="110"/>
      <c r="CO600" s="67"/>
      <c r="CP600" s="67"/>
      <c r="CQ600" s="67"/>
      <c r="CR600" s="67"/>
      <c r="CS600" s="67"/>
      <c r="CT600" s="67"/>
      <c r="CU600" s="67"/>
      <c r="CV600" s="67"/>
      <c r="CW600" s="67"/>
      <c r="CX600" s="67"/>
      <c r="CY600" s="67"/>
      <c r="CZ600" s="67"/>
      <c r="DA600" s="67"/>
      <c r="DB600" s="67"/>
      <c r="DC600" s="67"/>
      <c r="DD600" s="67"/>
      <c r="DE600" s="67"/>
      <c r="DF600" s="67"/>
      <c r="DG600" s="67"/>
      <c r="DH600" s="67"/>
      <c r="DI600" s="67"/>
      <c r="DJ600" s="67"/>
      <c r="DK600" s="67"/>
      <c r="DL600" s="67"/>
      <c r="DM600" s="67"/>
      <c r="DN600" s="67"/>
      <c r="DO600" s="67"/>
      <c r="DP600" s="67"/>
      <c r="DQ600" s="67"/>
      <c r="DR600" s="67"/>
      <c r="DS600" s="67"/>
      <c r="DT600" s="67"/>
      <c r="DU600" s="67"/>
      <c r="DV600" s="67"/>
      <c r="DW600" s="67"/>
      <c r="DX600" s="67"/>
      <c r="DY600" s="67"/>
      <c r="DZ600" s="67"/>
      <c r="EA600" s="67"/>
      <c r="EB600" s="67"/>
      <c r="EC600" s="67"/>
      <c r="ED600" s="67"/>
      <c r="EE600" s="67"/>
      <c r="EF600" s="67"/>
      <c r="EG600" s="67"/>
      <c r="EH600" s="67"/>
      <c r="EI600" s="67"/>
      <c r="EJ600" s="67"/>
      <c r="EK600" s="67"/>
      <c r="EL600" s="67"/>
      <c r="EM600" s="67"/>
      <c r="EN600" s="67"/>
      <c r="EO600" s="67"/>
      <c r="EP600" s="67"/>
      <c r="EQ600" s="67"/>
      <c r="ER600" s="67"/>
      <c r="ES600" s="67"/>
      <c r="ET600" s="67"/>
      <c r="EU600" s="67"/>
      <c r="EV600" s="67"/>
      <c r="EW600" s="67"/>
      <c r="EX600" s="67"/>
      <c r="EY600" s="67"/>
      <c r="EZ600" s="67"/>
      <c r="FA600" s="67"/>
      <c r="FB600" s="67"/>
      <c r="FC600" s="67"/>
      <c r="FD600" s="67"/>
      <c r="FE600" s="67"/>
      <c r="FF600" s="67"/>
      <c r="FG600" s="67"/>
      <c r="FH600" s="67"/>
      <c r="FI600" s="67"/>
      <c r="FJ600" s="67"/>
      <c r="FK600" s="67"/>
      <c r="FL600" s="67"/>
      <c r="FM600" s="67"/>
      <c r="FN600" s="67"/>
      <c r="FO600" s="67"/>
      <c r="FP600" s="67"/>
      <c r="FQ600" s="67"/>
      <c r="FR600" s="67"/>
      <c r="FS600" s="67"/>
      <c r="FT600" s="67"/>
      <c r="FU600" s="67"/>
      <c r="FV600" s="67"/>
      <c r="FW600" s="67"/>
      <c r="FX600" s="67"/>
      <c r="FY600" s="110"/>
      <c r="FZ600" s="110"/>
      <c r="GA600" s="110"/>
      <c r="GB600" s="110"/>
      <c r="GC600" s="110"/>
      <c r="GD600" s="110"/>
      <c r="GE600" s="110"/>
      <c r="GF600" s="110"/>
      <c r="GG600" s="110"/>
      <c r="GH600" s="110"/>
      <c r="GI600" s="110"/>
      <c r="GJ600" s="110"/>
      <c r="GK600" s="110"/>
      <c r="GL600" s="110"/>
      <c r="GM600" s="110"/>
      <c r="GN600" s="110"/>
      <c r="GO600" s="110"/>
      <c r="GP600" s="110"/>
      <c r="GQ600" s="110"/>
      <c r="GR600" s="110"/>
      <c r="GS600" s="110"/>
      <c r="GT600" s="110"/>
      <c r="GU600" s="110"/>
      <c r="GV600" s="110"/>
      <c r="GW600" s="110"/>
      <c r="GX600" s="110"/>
      <c r="GY600" s="110"/>
      <c r="GZ600" s="110"/>
      <c r="HA600" s="110"/>
      <c r="HB600" s="110"/>
      <c r="HC600" s="110"/>
      <c r="HD600" s="110"/>
      <c r="HE600" s="110"/>
      <c r="HF600" s="110"/>
      <c r="HG600" s="110"/>
      <c r="HH600" s="110"/>
      <c r="HI600" s="110"/>
      <c r="HJ600" s="110"/>
      <c r="HK600" s="242"/>
      <c r="HL600" s="242"/>
      <c r="HM600" s="242"/>
      <c r="HN600" s="242"/>
      <c r="HO600" s="242"/>
      <c r="HP600" s="242"/>
      <c r="HQ600" s="242"/>
    </row>
    <row r="601" spans="1:225" x14ac:dyDescent="0.2">
      <c r="A601" s="241" t="s">
        <v>551</v>
      </c>
      <c r="B601" s="476" t="s">
        <v>1121</v>
      </c>
      <c r="C601" s="326" t="s">
        <v>801</v>
      </c>
      <c r="D601" s="279" t="s">
        <v>552</v>
      </c>
      <c r="E601" s="228"/>
      <c r="F601" s="471">
        <v>30</v>
      </c>
      <c r="G601" s="495"/>
      <c r="H601" s="471">
        <v>2</v>
      </c>
      <c r="I601" s="471">
        <v>51</v>
      </c>
      <c r="J601" s="471">
        <v>145</v>
      </c>
      <c r="K601" s="471">
        <v>11</v>
      </c>
      <c r="L601" s="471">
        <v>0</v>
      </c>
      <c r="M601" s="471">
        <v>6</v>
      </c>
      <c r="N601" s="471">
        <v>1</v>
      </c>
      <c r="O601" s="471">
        <v>1</v>
      </c>
      <c r="P601" s="471">
        <v>3</v>
      </c>
      <c r="Q601" s="471">
        <v>5</v>
      </c>
      <c r="R601" s="471">
        <v>38</v>
      </c>
      <c r="S601" s="471">
        <v>0</v>
      </c>
      <c r="T601" s="471">
        <v>0</v>
      </c>
      <c r="U601" s="471">
        <v>0</v>
      </c>
      <c r="V601" s="471">
        <v>1</v>
      </c>
      <c r="W601" s="471">
        <v>9</v>
      </c>
      <c r="X601" s="471">
        <v>27</v>
      </c>
      <c r="Y601" s="471">
        <v>155</v>
      </c>
      <c r="Z601" s="471">
        <v>0</v>
      </c>
      <c r="AA601" s="471">
        <v>86</v>
      </c>
      <c r="AB601" s="496">
        <v>571</v>
      </c>
      <c r="AC601" s="488">
        <v>2</v>
      </c>
      <c r="AD601" s="488">
        <v>2</v>
      </c>
      <c r="AE601" s="471">
        <v>0</v>
      </c>
      <c r="AF601" s="471">
        <v>0</v>
      </c>
      <c r="AG601" s="471">
        <v>0</v>
      </c>
      <c r="AH601" s="471">
        <v>3</v>
      </c>
      <c r="AI601" s="471">
        <v>1</v>
      </c>
      <c r="AJ601" s="471">
        <v>0</v>
      </c>
      <c r="AK601" s="471">
        <v>0</v>
      </c>
      <c r="AL601" s="471">
        <v>1</v>
      </c>
      <c r="AM601" s="496">
        <v>5</v>
      </c>
      <c r="AN601" s="471">
        <v>0</v>
      </c>
      <c r="AO601" s="471">
        <v>0</v>
      </c>
      <c r="AP601" s="471">
        <v>0</v>
      </c>
      <c r="AQ601" s="471">
        <v>3</v>
      </c>
      <c r="AR601" s="471">
        <v>1</v>
      </c>
      <c r="AS601" s="471">
        <v>0</v>
      </c>
      <c r="AT601" s="471">
        <v>1</v>
      </c>
      <c r="AU601" s="471">
        <v>0</v>
      </c>
      <c r="AV601" s="496">
        <v>5</v>
      </c>
      <c r="AW601" s="471">
        <v>12</v>
      </c>
      <c r="AX601" s="471">
        <v>16</v>
      </c>
      <c r="AY601" s="471">
        <v>6</v>
      </c>
      <c r="AZ601" s="471">
        <v>2</v>
      </c>
      <c r="BA601" s="471">
        <v>1</v>
      </c>
      <c r="BB601" s="471">
        <v>3</v>
      </c>
      <c r="BC601" s="471">
        <v>1</v>
      </c>
      <c r="BD601" s="471">
        <v>0</v>
      </c>
      <c r="BE601" s="496">
        <v>41</v>
      </c>
      <c r="BF601" s="471">
        <v>10</v>
      </c>
      <c r="BG601" s="471">
        <v>12</v>
      </c>
      <c r="BH601" s="471">
        <v>9</v>
      </c>
      <c r="BI601" s="471">
        <v>2</v>
      </c>
      <c r="BJ601" s="471">
        <v>2</v>
      </c>
      <c r="BK601" s="471">
        <v>3</v>
      </c>
      <c r="BL601" s="471">
        <v>0</v>
      </c>
      <c r="BM601" s="471">
        <v>0</v>
      </c>
      <c r="BN601" s="496">
        <v>38</v>
      </c>
      <c r="BO601" s="471">
        <v>12</v>
      </c>
      <c r="BP601" s="471">
        <v>16</v>
      </c>
      <c r="BQ601" s="471">
        <v>6</v>
      </c>
      <c r="BR601" s="471">
        <v>5</v>
      </c>
      <c r="BS601" s="471">
        <v>2</v>
      </c>
      <c r="BT601" s="471">
        <v>3</v>
      </c>
      <c r="BU601" s="471">
        <v>1</v>
      </c>
      <c r="BV601" s="471">
        <v>1</v>
      </c>
      <c r="BW601" s="496">
        <v>46</v>
      </c>
      <c r="BX601" s="471">
        <v>10</v>
      </c>
      <c r="BY601" s="471">
        <v>12</v>
      </c>
      <c r="BZ601" s="471">
        <v>9</v>
      </c>
      <c r="CA601" s="471">
        <v>5</v>
      </c>
      <c r="CB601" s="471">
        <v>3</v>
      </c>
      <c r="CC601" s="471">
        <v>3</v>
      </c>
      <c r="CD601" s="471">
        <v>1</v>
      </c>
      <c r="CE601" s="471">
        <v>0</v>
      </c>
      <c r="CF601" s="496">
        <v>43</v>
      </c>
      <c r="CG601" s="33"/>
      <c r="CH601" s="33"/>
      <c r="CI601" s="33"/>
      <c r="CJ601" s="110"/>
      <c r="CK601" s="110"/>
      <c r="CL601" s="110"/>
      <c r="CM601" s="110"/>
      <c r="CN601" s="110"/>
      <c r="CO601" s="67"/>
      <c r="CP601" s="67"/>
      <c r="CQ601" s="67"/>
      <c r="CR601" s="67"/>
      <c r="CS601" s="67"/>
      <c r="CT601" s="67"/>
      <c r="CU601" s="67"/>
      <c r="CV601" s="67"/>
      <c r="CW601" s="67"/>
      <c r="CX601" s="67"/>
      <c r="CY601" s="67"/>
      <c r="CZ601" s="67"/>
      <c r="DA601" s="67"/>
      <c r="DB601" s="67"/>
      <c r="DC601" s="67"/>
      <c r="DD601" s="67"/>
      <c r="DE601" s="67"/>
      <c r="DF601" s="67"/>
      <c r="DG601" s="67"/>
      <c r="DH601" s="67"/>
      <c r="DI601" s="67"/>
      <c r="DJ601" s="67"/>
      <c r="DK601" s="67"/>
      <c r="DL601" s="67"/>
      <c r="DM601" s="67"/>
      <c r="DN601" s="67"/>
      <c r="DO601" s="67"/>
      <c r="DP601" s="67"/>
      <c r="DQ601" s="67"/>
      <c r="DR601" s="67"/>
      <c r="DS601" s="67"/>
      <c r="DT601" s="67"/>
      <c r="DU601" s="67"/>
      <c r="DV601" s="67"/>
      <c r="DW601" s="67"/>
      <c r="DX601" s="67"/>
      <c r="DY601" s="67"/>
      <c r="DZ601" s="67"/>
      <c r="EA601" s="67"/>
      <c r="EB601" s="67"/>
      <c r="EC601" s="67"/>
      <c r="ED601" s="67"/>
      <c r="EE601" s="67"/>
      <c r="EF601" s="67"/>
      <c r="EG601" s="67"/>
      <c r="EH601" s="67"/>
      <c r="EI601" s="67"/>
      <c r="EJ601" s="67"/>
      <c r="EK601" s="67"/>
      <c r="EL601" s="67"/>
      <c r="EM601" s="67"/>
      <c r="EN601" s="67"/>
      <c r="EO601" s="67"/>
      <c r="EP601" s="67"/>
      <c r="EQ601" s="67"/>
      <c r="ER601" s="67"/>
      <c r="ES601" s="67"/>
      <c r="ET601" s="67"/>
      <c r="EU601" s="67"/>
      <c r="EV601" s="67"/>
      <c r="EW601" s="67"/>
      <c r="EX601" s="67"/>
      <c r="EY601" s="67"/>
      <c r="EZ601" s="67"/>
      <c r="FA601" s="67"/>
      <c r="FB601" s="67"/>
      <c r="FC601" s="67"/>
      <c r="FD601" s="67"/>
      <c r="FE601" s="67"/>
      <c r="FF601" s="67"/>
      <c r="FG601" s="67"/>
      <c r="FH601" s="67"/>
      <c r="FI601" s="67"/>
      <c r="FJ601" s="67"/>
      <c r="FK601" s="67"/>
      <c r="FL601" s="67"/>
      <c r="FM601" s="67"/>
      <c r="FN601" s="67"/>
      <c r="FO601" s="67"/>
      <c r="FP601" s="67"/>
      <c r="FQ601" s="67"/>
      <c r="FR601" s="67"/>
      <c r="FS601" s="67"/>
      <c r="FT601" s="67"/>
      <c r="FU601" s="67"/>
      <c r="FV601" s="67"/>
      <c r="FW601" s="67"/>
      <c r="FX601" s="67"/>
      <c r="FY601" s="110"/>
      <c r="FZ601" s="110"/>
      <c r="GA601" s="110"/>
      <c r="GB601" s="110"/>
      <c r="GC601" s="110"/>
      <c r="GD601" s="110"/>
      <c r="GE601" s="110"/>
      <c r="GF601" s="110"/>
      <c r="GG601" s="110"/>
      <c r="GH601" s="110"/>
      <c r="GI601" s="110"/>
      <c r="GJ601" s="110"/>
      <c r="GK601" s="110"/>
      <c r="GL601" s="110"/>
      <c r="GM601" s="110"/>
      <c r="GN601" s="110"/>
      <c r="GO601" s="110"/>
      <c r="GP601" s="110"/>
      <c r="GQ601" s="110"/>
      <c r="GR601" s="110"/>
      <c r="GS601" s="110"/>
      <c r="GT601" s="110"/>
      <c r="GU601" s="110"/>
      <c r="GV601" s="110"/>
      <c r="GW601" s="110"/>
      <c r="GX601" s="110"/>
      <c r="GY601" s="110"/>
      <c r="GZ601" s="110"/>
      <c r="HA601" s="110"/>
      <c r="HB601" s="110"/>
      <c r="HC601" s="110"/>
      <c r="HD601" s="110"/>
      <c r="HE601" s="110"/>
      <c r="HF601" s="110"/>
      <c r="HG601" s="110"/>
      <c r="HH601" s="110"/>
      <c r="HI601" s="110"/>
      <c r="HJ601" s="110"/>
      <c r="HK601" s="242"/>
      <c r="HL601" s="242"/>
      <c r="HM601" s="242"/>
      <c r="HN601" s="242"/>
      <c r="HO601" s="242"/>
      <c r="HP601" s="242"/>
      <c r="HQ601" s="242"/>
    </row>
    <row r="602" spans="1:225" x14ac:dyDescent="0.2">
      <c r="A602" s="241" t="s">
        <v>553</v>
      </c>
      <c r="B602" s="476" t="s">
        <v>1122</v>
      </c>
      <c r="C602" s="326" t="s">
        <v>640</v>
      </c>
      <c r="D602" s="279" t="s">
        <v>554</v>
      </c>
      <c r="E602" s="228"/>
      <c r="F602" s="471">
        <v>255</v>
      </c>
      <c r="G602" s="495"/>
      <c r="H602" s="471">
        <v>5</v>
      </c>
      <c r="I602" s="471">
        <v>17</v>
      </c>
      <c r="J602" s="471">
        <v>258</v>
      </c>
      <c r="K602" s="471">
        <v>69</v>
      </c>
      <c r="L602" s="471">
        <v>2</v>
      </c>
      <c r="M602" s="471">
        <v>9</v>
      </c>
      <c r="N602" s="471">
        <v>2</v>
      </c>
      <c r="O602" s="471">
        <v>0</v>
      </c>
      <c r="P602" s="471">
        <v>8</v>
      </c>
      <c r="Q602" s="471">
        <v>326</v>
      </c>
      <c r="R602" s="471">
        <v>5559</v>
      </c>
      <c r="S602" s="471">
        <v>0</v>
      </c>
      <c r="T602" s="471">
        <v>0</v>
      </c>
      <c r="U602" s="471">
        <v>1</v>
      </c>
      <c r="V602" s="471">
        <v>84</v>
      </c>
      <c r="W602" s="471">
        <v>2</v>
      </c>
      <c r="X602" s="471">
        <v>0</v>
      </c>
      <c r="Y602" s="471">
        <v>139</v>
      </c>
      <c r="Z602" s="471">
        <v>29</v>
      </c>
      <c r="AA602" s="471">
        <v>0</v>
      </c>
      <c r="AB602" s="496">
        <v>6765</v>
      </c>
      <c r="AC602" s="488">
        <v>2</v>
      </c>
      <c r="AD602" s="488">
        <v>2</v>
      </c>
      <c r="AE602" s="471">
        <v>1</v>
      </c>
      <c r="AF602" s="471">
        <v>10</v>
      </c>
      <c r="AG602" s="471">
        <v>14</v>
      </c>
      <c r="AH602" s="471">
        <v>99</v>
      </c>
      <c r="AI602" s="471">
        <v>136</v>
      </c>
      <c r="AJ602" s="471">
        <v>20</v>
      </c>
      <c r="AK602" s="471">
        <v>44</v>
      </c>
      <c r="AL602" s="471">
        <v>2</v>
      </c>
      <c r="AM602" s="496">
        <v>326</v>
      </c>
      <c r="AN602" s="471">
        <v>1</v>
      </c>
      <c r="AO602" s="471">
        <v>10</v>
      </c>
      <c r="AP602" s="471">
        <v>14</v>
      </c>
      <c r="AQ602" s="471">
        <v>99</v>
      </c>
      <c r="AR602" s="471">
        <v>136</v>
      </c>
      <c r="AS602" s="471">
        <v>20</v>
      </c>
      <c r="AT602" s="471">
        <v>44</v>
      </c>
      <c r="AU602" s="471">
        <v>2</v>
      </c>
      <c r="AV602" s="496">
        <v>326</v>
      </c>
      <c r="AW602" s="471">
        <v>2717</v>
      </c>
      <c r="AX602" s="471">
        <v>767</v>
      </c>
      <c r="AY602" s="471">
        <v>820</v>
      </c>
      <c r="AZ602" s="471">
        <v>745</v>
      </c>
      <c r="BA602" s="471">
        <v>955</v>
      </c>
      <c r="BB602" s="471">
        <v>485</v>
      </c>
      <c r="BC602" s="471">
        <v>129</v>
      </c>
      <c r="BD602" s="471">
        <v>13</v>
      </c>
      <c r="BE602" s="496">
        <v>6631</v>
      </c>
      <c r="BF602" s="471">
        <v>2705</v>
      </c>
      <c r="BG602" s="471">
        <v>704</v>
      </c>
      <c r="BH602" s="471">
        <v>587</v>
      </c>
      <c r="BI602" s="471">
        <v>480</v>
      </c>
      <c r="BJ602" s="471">
        <v>654</v>
      </c>
      <c r="BK602" s="471">
        <v>352</v>
      </c>
      <c r="BL602" s="471">
        <v>72</v>
      </c>
      <c r="BM602" s="471">
        <v>5</v>
      </c>
      <c r="BN602" s="496">
        <v>5559</v>
      </c>
      <c r="BO602" s="471">
        <v>2718</v>
      </c>
      <c r="BP602" s="471">
        <v>777</v>
      </c>
      <c r="BQ602" s="471">
        <v>834</v>
      </c>
      <c r="BR602" s="471">
        <v>844</v>
      </c>
      <c r="BS602" s="471">
        <v>1091</v>
      </c>
      <c r="BT602" s="471">
        <v>505</v>
      </c>
      <c r="BU602" s="471">
        <v>173</v>
      </c>
      <c r="BV602" s="471">
        <v>15</v>
      </c>
      <c r="BW602" s="496">
        <v>6957</v>
      </c>
      <c r="BX602" s="471">
        <v>2706</v>
      </c>
      <c r="BY602" s="471">
        <v>714</v>
      </c>
      <c r="BZ602" s="471">
        <v>601</v>
      </c>
      <c r="CA602" s="471">
        <v>579</v>
      </c>
      <c r="CB602" s="471">
        <v>790</v>
      </c>
      <c r="CC602" s="471">
        <v>372</v>
      </c>
      <c r="CD602" s="471">
        <v>116</v>
      </c>
      <c r="CE602" s="471">
        <v>7</v>
      </c>
      <c r="CF602" s="496">
        <v>5885</v>
      </c>
      <c r="CG602" s="33"/>
      <c r="CH602" s="33"/>
      <c r="CI602" s="33"/>
      <c r="CJ602" s="110"/>
      <c r="CK602" s="110"/>
      <c r="CL602" s="110"/>
      <c r="CM602" s="110"/>
      <c r="CN602" s="110"/>
      <c r="CO602" s="67"/>
      <c r="CP602" s="67"/>
      <c r="CQ602" s="67"/>
      <c r="CR602" s="67"/>
      <c r="CS602" s="67"/>
      <c r="CT602" s="67"/>
      <c r="CU602" s="67"/>
      <c r="CV602" s="67"/>
      <c r="CW602" s="67"/>
      <c r="CX602" s="67"/>
      <c r="CY602" s="67"/>
      <c r="CZ602" s="67"/>
      <c r="DA602" s="67"/>
      <c r="DB602" s="67"/>
      <c r="DC602" s="67"/>
      <c r="DD602" s="67"/>
      <c r="DE602" s="67"/>
      <c r="DF602" s="67"/>
      <c r="DG602" s="67"/>
      <c r="DH602" s="67"/>
      <c r="DI602" s="67"/>
      <c r="DJ602" s="67"/>
      <c r="DK602" s="67"/>
      <c r="DL602" s="67"/>
      <c r="DM602" s="67"/>
      <c r="DN602" s="67"/>
      <c r="DO602" s="67"/>
      <c r="DP602" s="67"/>
      <c r="DQ602" s="67"/>
      <c r="DR602" s="67"/>
      <c r="DS602" s="67"/>
      <c r="DT602" s="67"/>
      <c r="DU602" s="67"/>
      <c r="DV602" s="67"/>
      <c r="DW602" s="67"/>
      <c r="DX602" s="67"/>
      <c r="DY602" s="67"/>
      <c r="DZ602" s="67"/>
      <c r="EA602" s="67"/>
      <c r="EB602" s="67"/>
      <c r="EC602" s="67"/>
      <c r="ED602" s="67"/>
      <c r="EE602" s="67"/>
      <c r="EF602" s="67"/>
      <c r="EG602" s="67"/>
      <c r="EH602" s="67"/>
      <c r="EI602" s="67"/>
      <c r="EJ602" s="67"/>
      <c r="EK602" s="67"/>
      <c r="EL602" s="67"/>
      <c r="EM602" s="67"/>
      <c r="EN602" s="67"/>
      <c r="EO602" s="67"/>
      <c r="EP602" s="67"/>
      <c r="EQ602" s="67"/>
      <c r="ER602" s="67"/>
      <c r="ES602" s="67"/>
      <c r="ET602" s="67"/>
      <c r="EU602" s="67"/>
      <c r="EV602" s="67"/>
      <c r="EW602" s="67"/>
      <c r="EX602" s="67"/>
      <c r="EY602" s="67"/>
      <c r="EZ602" s="67"/>
      <c r="FA602" s="67"/>
      <c r="FB602" s="67"/>
      <c r="FC602" s="67"/>
      <c r="FD602" s="67"/>
      <c r="FE602" s="67"/>
      <c r="FF602" s="67"/>
      <c r="FG602" s="67"/>
      <c r="FH602" s="67"/>
      <c r="FI602" s="67"/>
      <c r="FJ602" s="67"/>
      <c r="FK602" s="67"/>
      <c r="FL602" s="67"/>
      <c r="FM602" s="67"/>
      <c r="FN602" s="67"/>
      <c r="FO602" s="67"/>
      <c r="FP602" s="67"/>
      <c r="FQ602" s="67"/>
      <c r="FR602" s="67"/>
      <c r="FS602" s="67"/>
      <c r="FT602" s="67"/>
      <c r="FU602" s="67"/>
      <c r="FV602" s="67"/>
      <c r="FW602" s="67"/>
      <c r="FX602" s="67"/>
      <c r="FY602" s="110"/>
      <c r="FZ602" s="110"/>
      <c r="GA602" s="110"/>
      <c r="GB602" s="110"/>
      <c r="GC602" s="110"/>
      <c r="GD602" s="110"/>
      <c r="GE602" s="110"/>
      <c r="GF602" s="110"/>
      <c r="GG602" s="110"/>
      <c r="GH602" s="110"/>
      <c r="GI602" s="110"/>
      <c r="GJ602" s="110"/>
      <c r="GK602" s="110"/>
      <c r="GL602" s="110"/>
      <c r="GM602" s="110"/>
      <c r="GN602" s="110"/>
      <c r="GO602" s="110"/>
      <c r="GP602" s="110"/>
      <c r="GQ602" s="110"/>
      <c r="GR602" s="110"/>
      <c r="GS602" s="110"/>
      <c r="GT602" s="110"/>
      <c r="GU602" s="110"/>
      <c r="GV602" s="110"/>
      <c r="GW602" s="110"/>
      <c r="GX602" s="110"/>
      <c r="GY602" s="110"/>
      <c r="GZ602" s="110"/>
      <c r="HA602" s="110"/>
      <c r="HB602" s="110"/>
      <c r="HC602" s="110"/>
      <c r="HD602" s="110"/>
      <c r="HE602" s="110"/>
      <c r="HF602" s="110"/>
      <c r="HG602" s="110"/>
      <c r="HH602" s="110"/>
      <c r="HI602" s="110"/>
      <c r="HJ602" s="110"/>
      <c r="HK602" s="242"/>
      <c r="HL602" s="242"/>
      <c r="HM602" s="242"/>
      <c r="HN602" s="242"/>
      <c r="HO602" s="242"/>
      <c r="HP602" s="242"/>
      <c r="HQ602" s="242"/>
    </row>
    <row r="603" spans="1:225" x14ac:dyDescent="0.2">
      <c r="A603" s="241" t="s">
        <v>555</v>
      </c>
      <c r="B603" s="476" t="s">
        <v>1123</v>
      </c>
      <c r="C603" s="326" t="s">
        <v>784</v>
      </c>
      <c r="D603" s="279" t="s">
        <v>556</v>
      </c>
      <c r="E603" s="228"/>
      <c r="F603" s="471">
        <v>131</v>
      </c>
      <c r="G603" s="495"/>
      <c r="H603" s="471">
        <v>15</v>
      </c>
      <c r="I603" s="471">
        <v>168</v>
      </c>
      <c r="J603" s="471">
        <v>491</v>
      </c>
      <c r="K603" s="471">
        <v>99</v>
      </c>
      <c r="L603" s="471">
        <v>7</v>
      </c>
      <c r="M603" s="471">
        <v>18</v>
      </c>
      <c r="N603" s="471">
        <v>2</v>
      </c>
      <c r="O603" s="471">
        <v>1</v>
      </c>
      <c r="P603" s="471">
        <v>7</v>
      </c>
      <c r="Q603" s="471">
        <v>0</v>
      </c>
      <c r="R603" s="471">
        <v>309</v>
      </c>
      <c r="S603" s="471">
        <v>0</v>
      </c>
      <c r="T603" s="471">
        <v>0</v>
      </c>
      <c r="U603" s="471">
        <v>0</v>
      </c>
      <c r="V603" s="471">
        <v>5</v>
      </c>
      <c r="W603" s="471">
        <v>18</v>
      </c>
      <c r="X603" s="471">
        <v>18</v>
      </c>
      <c r="Y603" s="471">
        <v>417</v>
      </c>
      <c r="Z603" s="471">
        <v>7</v>
      </c>
      <c r="AA603" s="471">
        <v>14</v>
      </c>
      <c r="AB603" s="496">
        <v>1727</v>
      </c>
      <c r="AC603" s="488">
        <v>1</v>
      </c>
      <c r="AD603" s="488">
        <v>1</v>
      </c>
      <c r="AE603" s="471">
        <v>0</v>
      </c>
      <c r="AF603" s="471">
        <v>0</v>
      </c>
      <c r="AG603" s="471">
        <v>0</v>
      </c>
      <c r="AH603" s="471">
        <v>0</v>
      </c>
      <c r="AI603" s="471">
        <v>0</v>
      </c>
      <c r="AJ603" s="471">
        <v>0</v>
      </c>
      <c r="AK603" s="471">
        <v>0</v>
      </c>
      <c r="AL603" s="471">
        <v>0</v>
      </c>
      <c r="AM603" s="496">
        <v>0</v>
      </c>
      <c r="AN603" s="471">
        <v>0</v>
      </c>
      <c r="AO603" s="471">
        <v>0</v>
      </c>
      <c r="AP603" s="471">
        <v>0</v>
      </c>
      <c r="AQ603" s="471">
        <v>0</v>
      </c>
      <c r="AR603" s="471">
        <v>0</v>
      </c>
      <c r="AS603" s="471">
        <v>0</v>
      </c>
      <c r="AT603" s="471">
        <v>0</v>
      </c>
      <c r="AU603" s="471">
        <v>0</v>
      </c>
      <c r="AV603" s="496">
        <v>0</v>
      </c>
      <c r="AW603" s="471">
        <v>211</v>
      </c>
      <c r="AX603" s="471">
        <v>173</v>
      </c>
      <c r="AY603" s="471">
        <v>56</v>
      </c>
      <c r="AZ603" s="471">
        <v>18</v>
      </c>
      <c r="BA603" s="471">
        <v>2</v>
      </c>
      <c r="BB603" s="471">
        <v>3</v>
      </c>
      <c r="BC603" s="471">
        <v>2</v>
      </c>
      <c r="BD603" s="471">
        <v>0</v>
      </c>
      <c r="BE603" s="496">
        <v>465</v>
      </c>
      <c r="BF603" s="471">
        <v>152</v>
      </c>
      <c r="BG603" s="471">
        <v>105</v>
      </c>
      <c r="BH603" s="471">
        <v>39</v>
      </c>
      <c r="BI603" s="471">
        <v>10</v>
      </c>
      <c r="BJ603" s="471">
        <v>2</v>
      </c>
      <c r="BK603" s="471">
        <v>1</v>
      </c>
      <c r="BL603" s="471">
        <v>0</v>
      </c>
      <c r="BM603" s="471">
        <v>0</v>
      </c>
      <c r="BN603" s="496">
        <v>309</v>
      </c>
      <c r="BO603" s="471">
        <v>211</v>
      </c>
      <c r="BP603" s="471">
        <v>173</v>
      </c>
      <c r="BQ603" s="471">
        <v>56</v>
      </c>
      <c r="BR603" s="471">
        <v>18</v>
      </c>
      <c r="BS603" s="471">
        <v>2</v>
      </c>
      <c r="BT603" s="471">
        <v>3</v>
      </c>
      <c r="BU603" s="471">
        <v>2</v>
      </c>
      <c r="BV603" s="471">
        <v>0</v>
      </c>
      <c r="BW603" s="496">
        <v>465</v>
      </c>
      <c r="BX603" s="471">
        <v>152</v>
      </c>
      <c r="BY603" s="471">
        <v>105</v>
      </c>
      <c r="BZ603" s="471">
        <v>39</v>
      </c>
      <c r="CA603" s="471">
        <v>10</v>
      </c>
      <c r="CB603" s="471">
        <v>2</v>
      </c>
      <c r="CC603" s="471">
        <v>1</v>
      </c>
      <c r="CD603" s="471">
        <v>0</v>
      </c>
      <c r="CE603" s="471">
        <v>0</v>
      </c>
      <c r="CF603" s="496">
        <v>309</v>
      </c>
      <c r="CG603" s="33"/>
      <c r="CH603" s="33"/>
      <c r="CI603" s="33"/>
      <c r="CJ603" s="110"/>
      <c r="CK603" s="110"/>
      <c r="CL603" s="110"/>
      <c r="CM603" s="110"/>
      <c r="CN603" s="110"/>
      <c r="CO603" s="67"/>
      <c r="CP603" s="67"/>
      <c r="CQ603" s="67"/>
      <c r="CR603" s="67"/>
      <c r="CS603" s="67"/>
      <c r="CT603" s="67"/>
      <c r="CU603" s="67"/>
      <c r="CV603" s="67"/>
      <c r="CW603" s="67"/>
      <c r="CX603" s="67"/>
      <c r="CY603" s="67"/>
      <c r="CZ603" s="67"/>
      <c r="DA603" s="67"/>
      <c r="DB603" s="67"/>
      <c r="DC603" s="67"/>
      <c r="DD603" s="67"/>
      <c r="DE603" s="67"/>
      <c r="DF603" s="67"/>
      <c r="DG603" s="67"/>
      <c r="DH603" s="67"/>
      <c r="DI603" s="67"/>
      <c r="DJ603" s="67"/>
      <c r="DK603" s="67"/>
      <c r="DL603" s="67"/>
      <c r="DM603" s="67"/>
      <c r="DN603" s="67"/>
      <c r="DO603" s="67"/>
      <c r="DP603" s="67"/>
      <c r="DQ603" s="67"/>
      <c r="DR603" s="67"/>
      <c r="DS603" s="67"/>
      <c r="DT603" s="67"/>
      <c r="DU603" s="67"/>
      <c r="DV603" s="67"/>
      <c r="DW603" s="67"/>
      <c r="DX603" s="67"/>
      <c r="DY603" s="67"/>
      <c r="DZ603" s="67"/>
      <c r="EA603" s="67"/>
      <c r="EB603" s="67"/>
      <c r="EC603" s="67"/>
      <c r="ED603" s="67"/>
      <c r="EE603" s="67"/>
      <c r="EF603" s="67"/>
      <c r="EG603" s="67"/>
      <c r="EH603" s="67"/>
      <c r="EI603" s="67"/>
      <c r="EJ603" s="67"/>
      <c r="EK603" s="67"/>
      <c r="EL603" s="67"/>
      <c r="EM603" s="67"/>
      <c r="EN603" s="67"/>
      <c r="EO603" s="67"/>
      <c r="EP603" s="67"/>
      <c r="EQ603" s="67"/>
      <c r="ER603" s="67"/>
      <c r="ES603" s="67"/>
      <c r="ET603" s="67"/>
      <c r="EU603" s="67"/>
      <c r="EV603" s="67"/>
      <c r="EW603" s="67"/>
      <c r="EX603" s="67"/>
      <c r="EY603" s="67"/>
      <c r="EZ603" s="67"/>
      <c r="FA603" s="67"/>
      <c r="FB603" s="67"/>
      <c r="FC603" s="67"/>
      <c r="FD603" s="67"/>
      <c r="FE603" s="67"/>
      <c r="FF603" s="67"/>
      <c r="FG603" s="67"/>
      <c r="FH603" s="67"/>
      <c r="FI603" s="67"/>
      <c r="FJ603" s="67"/>
      <c r="FK603" s="67"/>
      <c r="FL603" s="67"/>
      <c r="FM603" s="67"/>
      <c r="FN603" s="67"/>
      <c r="FO603" s="67"/>
      <c r="FP603" s="67"/>
      <c r="FQ603" s="67"/>
      <c r="FR603" s="67"/>
      <c r="FS603" s="67"/>
      <c r="FT603" s="67"/>
      <c r="FU603" s="67"/>
      <c r="FV603" s="67"/>
      <c r="FW603" s="67"/>
      <c r="FX603" s="67"/>
      <c r="FY603" s="110"/>
      <c r="FZ603" s="110"/>
      <c r="GA603" s="110"/>
      <c r="GB603" s="110"/>
      <c r="GC603" s="110"/>
      <c r="GD603" s="110"/>
      <c r="GE603" s="110"/>
      <c r="GF603" s="110"/>
      <c r="GG603" s="110"/>
      <c r="GH603" s="110"/>
      <c r="GI603" s="110"/>
      <c r="GJ603" s="110"/>
      <c r="GK603" s="110"/>
      <c r="GL603" s="110"/>
      <c r="GM603" s="110"/>
      <c r="GN603" s="110"/>
      <c r="GO603" s="110"/>
      <c r="GP603" s="110"/>
      <c r="GQ603" s="110"/>
      <c r="GR603" s="110"/>
      <c r="GS603" s="110"/>
      <c r="GT603" s="110"/>
      <c r="GU603" s="110"/>
      <c r="GV603" s="110"/>
      <c r="GW603" s="110"/>
      <c r="GX603" s="110"/>
      <c r="GY603" s="110"/>
      <c r="GZ603" s="110"/>
      <c r="HA603" s="110"/>
      <c r="HB603" s="110"/>
      <c r="HC603" s="110"/>
      <c r="HD603" s="110"/>
      <c r="HE603" s="110"/>
      <c r="HF603" s="110"/>
      <c r="HG603" s="110"/>
      <c r="HH603" s="110"/>
      <c r="HI603" s="110"/>
      <c r="HJ603" s="110"/>
      <c r="HK603" s="242"/>
      <c r="HL603" s="242"/>
      <c r="HM603" s="242"/>
      <c r="HN603" s="242"/>
      <c r="HO603" s="242"/>
      <c r="HP603" s="242"/>
      <c r="HQ603" s="242"/>
    </row>
    <row r="604" spans="1:225" x14ac:dyDescent="0.2">
      <c r="A604" s="241" t="s">
        <v>557</v>
      </c>
      <c r="B604" s="476" t="s">
        <v>1124</v>
      </c>
      <c r="C604" s="326" t="s">
        <v>782</v>
      </c>
      <c r="D604" s="279" t="s">
        <v>558</v>
      </c>
      <c r="E604" s="228"/>
      <c r="F604" s="471">
        <v>81</v>
      </c>
      <c r="G604" s="495"/>
      <c r="H604" s="471">
        <v>2</v>
      </c>
      <c r="I604" s="471">
        <v>68</v>
      </c>
      <c r="J604" s="471">
        <v>213</v>
      </c>
      <c r="K604" s="471">
        <v>4</v>
      </c>
      <c r="L604" s="471">
        <v>0</v>
      </c>
      <c r="M604" s="471">
        <v>4</v>
      </c>
      <c r="N604" s="471">
        <v>3</v>
      </c>
      <c r="O604" s="471">
        <v>0</v>
      </c>
      <c r="P604" s="471">
        <v>2</v>
      </c>
      <c r="Q604" s="471">
        <v>3</v>
      </c>
      <c r="R604" s="471">
        <v>55</v>
      </c>
      <c r="S604" s="471">
        <v>0</v>
      </c>
      <c r="T604" s="471">
        <v>0</v>
      </c>
      <c r="U604" s="471">
        <v>0</v>
      </c>
      <c r="V604" s="471">
        <v>8</v>
      </c>
      <c r="W604" s="471">
        <v>7</v>
      </c>
      <c r="X604" s="471">
        <v>54</v>
      </c>
      <c r="Y604" s="471">
        <v>212</v>
      </c>
      <c r="Z604" s="471">
        <v>43</v>
      </c>
      <c r="AA604" s="471">
        <v>0</v>
      </c>
      <c r="AB604" s="496">
        <v>759</v>
      </c>
      <c r="AC604" s="488">
        <v>1</v>
      </c>
      <c r="AD604" s="488">
        <v>1</v>
      </c>
      <c r="AE604" s="471">
        <v>0</v>
      </c>
      <c r="AF604" s="471">
        <v>0</v>
      </c>
      <c r="AG604" s="471">
        <v>0</v>
      </c>
      <c r="AH604" s="471">
        <v>0</v>
      </c>
      <c r="AI604" s="471">
        <v>0</v>
      </c>
      <c r="AJ604" s="471">
        <v>0</v>
      </c>
      <c r="AK604" s="471">
        <v>1</v>
      </c>
      <c r="AL604" s="471">
        <v>2</v>
      </c>
      <c r="AM604" s="496">
        <v>3</v>
      </c>
      <c r="AN604" s="471">
        <v>0</v>
      </c>
      <c r="AO604" s="471">
        <v>0</v>
      </c>
      <c r="AP604" s="471">
        <v>0</v>
      </c>
      <c r="AQ604" s="471">
        <v>0</v>
      </c>
      <c r="AR604" s="471">
        <v>0</v>
      </c>
      <c r="AS604" s="471">
        <v>0</v>
      </c>
      <c r="AT604" s="471">
        <v>1</v>
      </c>
      <c r="AU604" s="471">
        <v>2</v>
      </c>
      <c r="AV604" s="496">
        <v>3</v>
      </c>
      <c r="AW604" s="471">
        <v>11</v>
      </c>
      <c r="AX604" s="471">
        <v>13</v>
      </c>
      <c r="AY604" s="471">
        <v>30</v>
      </c>
      <c r="AZ604" s="471">
        <v>13</v>
      </c>
      <c r="BA604" s="471">
        <v>5</v>
      </c>
      <c r="BB604" s="471">
        <v>2</v>
      </c>
      <c r="BC604" s="471">
        <v>0</v>
      </c>
      <c r="BD604" s="471">
        <v>0</v>
      </c>
      <c r="BE604" s="496">
        <v>74</v>
      </c>
      <c r="BF604" s="471">
        <v>12</v>
      </c>
      <c r="BG604" s="471">
        <v>9</v>
      </c>
      <c r="BH604" s="471">
        <v>19</v>
      </c>
      <c r="BI604" s="471">
        <v>12</v>
      </c>
      <c r="BJ604" s="471">
        <v>3</v>
      </c>
      <c r="BK604" s="471">
        <v>0</v>
      </c>
      <c r="BL604" s="471">
        <v>0</v>
      </c>
      <c r="BM604" s="471">
        <v>0</v>
      </c>
      <c r="BN604" s="496">
        <v>55</v>
      </c>
      <c r="BO604" s="471">
        <v>11</v>
      </c>
      <c r="BP604" s="471">
        <v>13</v>
      </c>
      <c r="BQ604" s="471">
        <v>30</v>
      </c>
      <c r="BR604" s="471">
        <v>13</v>
      </c>
      <c r="BS604" s="471">
        <v>5</v>
      </c>
      <c r="BT604" s="471">
        <v>2</v>
      </c>
      <c r="BU604" s="471">
        <v>1</v>
      </c>
      <c r="BV604" s="471">
        <v>2</v>
      </c>
      <c r="BW604" s="496">
        <v>77</v>
      </c>
      <c r="BX604" s="471">
        <v>12</v>
      </c>
      <c r="BY604" s="471">
        <v>9</v>
      </c>
      <c r="BZ604" s="471">
        <v>19</v>
      </c>
      <c r="CA604" s="471">
        <v>12</v>
      </c>
      <c r="CB604" s="471">
        <v>3</v>
      </c>
      <c r="CC604" s="471">
        <v>0</v>
      </c>
      <c r="CD604" s="471">
        <v>1</v>
      </c>
      <c r="CE604" s="471">
        <v>2</v>
      </c>
      <c r="CF604" s="496">
        <v>58</v>
      </c>
      <c r="CG604" s="33"/>
      <c r="CH604" s="33"/>
      <c r="CI604" s="33"/>
      <c r="CJ604" s="110"/>
      <c r="CK604" s="110"/>
      <c r="CL604" s="110"/>
      <c r="CM604" s="110"/>
      <c r="CN604" s="110"/>
      <c r="CO604" s="67"/>
      <c r="CP604" s="67"/>
      <c r="CQ604" s="67"/>
      <c r="CR604" s="67"/>
      <c r="CS604" s="67"/>
      <c r="CT604" s="67"/>
      <c r="CU604" s="67"/>
      <c r="CV604" s="67"/>
      <c r="CW604" s="67"/>
      <c r="CX604" s="67"/>
      <c r="CY604" s="67"/>
      <c r="CZ604" s="67"/>
      <c r="DA604" s="67"/>
      <c r="DB604" s="67"/>
      <c r="DC604" s="67"/>
      <c r="DD604" s="67"/>
      <c r="DE604" s="67"/>
      <c r="DF604" s="67"/>
      <c r="DG604" s="67"/>
      <c r="DH604" s="67"/>
      <c r="DI604" s="67"/>
      <c r="DJ604" s="67"/>
      <c r="DK604" s="67"/>
      <c r="DL604" s="67"/>
      <c r="DM604" s="67"/>
      <c r="DN604" s="67"/>
      <c r="DO604" s="67"/>
      <c r="DP604" s="67"/>
      <c r="DQ604" s="67"/>
      <c r="DR604" s="67"/>
      <c r="DS604" s="67"/>
      <c r="DT604" s="67"/>
      <c r="DU604" s="67"/>
      <c r="DV604" s="67"/>
      <c r="DW604" s="67"/>
      <c r="DX604" s="67"/>
      <c r="DY604" s="67"/>
      <c r="DZ604" s="67"/>
      <c r="EA604" s="67"/>
      <c r="EB604" s="67"/>
      <c r="EC604" s="67"/>
      <c r="ED604" s="67"/>
      <c r="EE604" s="67"/>
      <c r="EF604" s="67"/>
      <c r="EG604" s="67"/>
      <c r="EH604" s="67"/>
      <c r="EI604" s="67"/>
      <c r="EJ604" s="67"/>
      <c r="EK604" s="67"/>
      <c r="EL604" s="67"/>
      <c r="EM604" s="67"/>
      <c r="EN604" s="67"/>
      <c r="EO604" s="67"/>
      <c r="EP604" s="67"/>
      <c r="EQ604" s="67"/>
      <c r="ER604" s="67"/>
      <c r="ES604" s="67"/>
      <c r="ET604" s="67"/>
      <c r="EU604" s="67"/>
      <c r="EV604" s="67"/>
      <c r="EW604" s="67"/>
      <c r="EX604" s="67"/>
      <c r="EY604" s="67"/>
      <c r="EZ604" s="67"/>
      <c r="FA604" s="67"/>
      <c r="FB604" s="67"/>
      <c r="FC604" s="67"/>
      <c r="FD604" s="67"/>
      <c r="FE604" s="67"/>
      <c r="FF604" s="67"/>
      <c r="FG604" s="67"/>
      <c r="FH604" s="67"/>
      <c r="FI604" s="67"/>
      <c r="FJ604" s="67"/>
      <c r="FK604" s="67"/>
      <c r="FL604" s="67"/>
      <c r="FM604" s="67"/>
      <c r="FN604" s="67"/>
      <c r="FO604" s="67"/>
      <c r="FP604" s="67"/>
      <c r="FQ604" s="67"/>
      <c r="FR604" s="67"/>
      <c r="FS604" s="67"/>
      <c r="FT604" s="67"/>
      <c r="FU604" s="67"/>
      <c r="FV604" s="67"/>
      <c r="FW604" s="67"/>
      <c r="FX604" s="67"/>
      <c r="FY604" s="110"/>
      <c r="FZ604" s="110"/>
      <c r="GA604" s="110"/>
      <c r="GB604" s="110"/>
      <c r="GC604" s="110"/>
      <c r="GD604" s="110"/>
      <c r="GE604" s="110"/>
      <c r="GF604" s="110"/>
      <c r="GG604" s="110"/>
      <c r="GH604" s="110"/>
      <c r="GI604" s="110"/>
      <c r="GJ604" s="110"/>
      <c r="GK604" s="110"/>
      <c r="GL604" s="110"/>
      <c r="GM604" s="110"/>
      <c r="GN604" s="110"/>
      <c r="GO604" s="110"/>
      <c r="GP604" s="110"/>
      <c r="GQ604" s="110"/>
      <c r="GR604" s="110"/>
      <c r="GS604" s="110"/>
      <c r="GT604" s="110"/>
      <c r="GU604" s="110"/>
      <c r="GV604" s="110"/>
      <c r="GW604" s="110"/>
      <c r="GX604" s="110"/>
      <c r="GY604" s="110"/>
      <c r="GZ604" s="110"/>
      <c r="HA604" s="110"/>
      <c r="HB604" s="110"/>
      <c r="HC604" s="110"/>
      <c r="HD604" s="110"/>
      <c r="HE604" s="110"/>
      <c r="HF604" s="110"/>
      <c r="HG604" s="110"/>
      <c r="HH604" s="110"/>
      <c r="HI604" s="110"/>
      <c r="HJ604" s="110"/>
      <c r="HK604" s="242"/>
      <c r="HL604" s="242"/>
      <c r="HM604" s="242"/>
      <c r="HN604" s="242"/>
      <c r="HO604" s="242"/>
      <c r="HP604" s="242"/>
      <c r="HQ604" s="242"/>
    </row>
    <row r="605" spans="1:225" x14ac:dyDescent="0.2">
      <c r="A605" s="241" t="s">
        <v>559</v>
      </c>
      <c r="B605" s="476" t="s">
        <v>1125</v>
      </c>
      <c r="C605" s="326" t="s">
        <v>626</v>
      </c>
      <c r="D605" s="279" t="s">
        <v>560</v>
      </c>
      <c r="E605" s="228"/>
      <c r="F605" s="471">
        <v>9</v>
      </c>
      <c r="G605" s="495"/>
      <c r="H605" s="471">
        <v>0</v>
      </c>
      <c r="I605" s="471">
        <v>47</v>
      </c>
      <c r="J605" s="471">
        <v>130</v>
      </c>
      <c r="K605" s="471">
        <v>7</v>
      </c>
      <c r="L605" s="471">
        <v>5</v>
      </c>
      <c r="M605" s="471">
        <v>3</v>
      </c>
      <c r="N605" s="471">
        <v>1</v>
      </c>
      <c r="O605" s="471">
        <v>4</v>
      </c>
      <c r="P605" s="471">
        <v>1</v>
      </c>
      <c r="Q605" s="471">
        <v>0</v>
      </c>
      <c r="R605" s="471">
        <v>23</v>
      </c>
      <c r="S605" s="471">
        <v>255</v>
      </c>
      <c r="T605" s="471">
        <v>2</v>
      </c>
      <c r="U605" s="471">
        <v>0</v>
      </c>
      <c r="V605" s="471">
        <v>20</v>
      </c>
      <c r="W605" s="471">
        <v>14</v>
      </c>
      <c r="X605" s="471">
        <v>138</v>
      </c>
      <c r="Y605" s="471">
        <v>95</v>
      </c>
      <c r="Z605" s="471">
        <v>4</v>
      </c>
      <c r="AA605" s="471">
        <v>77</v>
      </c>
      <c r="AB605" s="496">
        <v>835</v>
      </c>
      <c r="AC605" s="488">
        <v>1</v>
      </c>
      <c r="AD605" s="488">
        <v>1</v>
      </c>
      <c r="AE605" s="471">
        <v>0</v>
      </c>
      <c r="AF605" s="471">
        <v>0</v>
      </c>
      <c r="AG605" s="471">
        <v>0</v>
      </c>
      <c r="AH605" s="471">
        <v>0</v>
      </c>
      <c r="AI605" s="471">
        <v>0</v>
      </c>
      <c r="AJ605" s="471">
        <v>0</v>
      </c>
      <c r="AK605" s="471">
        <v>0</v>
      </c>
      <c r="AL605" s="471">
        <v>0</v>
      </c>
      <c r="AM605" s="496">
        <v>0</v>
      </c>
      <c r="AN605" s="471">
        <v>0</v>
      </c>
      <c r="AO605" s="471">
        <v>0</v>
      </c>
      <c r="AP605" s="471">
        <v>0</v>
      </c>
      <c r="AQ605" s="471">
        <v>0</v>
      </c>
      <c r="AR605" s="471">
        <v>0</v>
      </c>
      <c r="AS605" s="471">
        <v>0</v>
      </c>
      <c r="AT605" s="471">
        <v>0</v>
      </c>
      <c r="AU605" s="471">
        <v>0</v>
      </c>
      <c r="AV605" s="496">
        <v>0</v>
      </c>
      <c r="AW605" s="471">
        <v>3</v>
      </c>
      <c r="AX605" s="471">
        <v>6</v>
      </c>
      <c r="AY605" s="471">
        <v>4</v>
      </c>
      <c r="AZ605" s="471">
        <v>2</v>
      </c>
      <c r="BA605" s="471">
        <v>1</v>
      </c>
      <c r="BB605" s="471">
        <v>0</v>
      </c>
      <c r="BC605" s="471">
        <v>0</v>
      </c>
      <c r="BD605" s="471">
        <v>0</v>
      </c>
      <c r="BE605" s="496">
        <v>16</v>
      </c>
      <c r="BF605" s="471">
        <v>3</v>
      </c>
      <c r="BG605" s="471">
        <v>9</v>
      </c>
      <c r="BH605" s="471">
        <v>5</v>
      </c>
      <c r="BI605" s="471">
        <v>5</v>
      </c>
      <c r="BJ605" s="471">
        <v>1</v>
      </c>
      <c r="BK605" s="471">
        <v>0</v>
      </c>
      <c r="BL605" s="471">
        <v>0</v>
      </c>
      <c r="BM605" s="471">
        <v>0</v>
      </c>
      <c r="BN605" s="496">
        <v>23</v>
      </c>
      <c r="BO605" s="471">
        <v>3</v>
      </c>
      <c r="BP605" s="471">
        <v>6</v>
      </c>
      <c r="BQ605" s="471">
        <v>4</v>
      </c>
      <c r="BR605" s="471">
        <v>2</v>
      </c>
      <c r="BS605" s="471">
        <v>1</v>
      </c>
      <c r="BT605" s="471">
        <v>0</v>
      </c>
      <c r="BU605" s="471">
        <v>0</v>
      </c>
      <c r="BV605" s="471">
        <v>0</v>
      </c>
      <c r="BW605" s="496">
        <v>16</v>
      </c>
      <c r="BX605" s="471">
        <v>3</v>
      </c>
      <c r="BY605" s="471">
        <v>9</v>
      </c>
      <c r="BZ605" s="471">
        <v>5</v>
      </c>
      <c r="CA605" s="471">
        <v>5</v>
      </c>
      <c r="CB605" s="471">
        <v>1</v>
      </c>
      <c r="CC605" s="471">
        <v>0</v>
      </c>
      <c r="CD605" s="471">
        <v>0</v>
      </c>
      <c r="CE605" s="471">
        <v>0</v>
      </c>
      <c r="CF605" s="496">
        <v>23</v>
      </c>
      <c r="CG605" s="33"/>
      <c r="CH605" s="33"/>
      <c r="CI605" s="33"/>
      <c r="CJ605" s="110"/>
      <c r="CK605" s="110"/>
      <c r="CL605" s="110"/>
      <c r="CM605" s="110"/>
      <c r="CN605" s="110"/>
      <c r="CO605" s="67"/>
      <c r="CP605" s="67"/>
      <c r="CQ605" s="67"/>
      <c r="CR605" s="67"/>
      <c r="CS605" s="67"/>
      <c r="CT605" s="67"/>
      <c r="CU605" s="67"/>
      <c r="CV605" s="67"/>
      <c r="CW605" s="67"/>
      <c r="CX605" s="67"/>
      <c r="CY605" s="67"/>
      <c r="CZ605" s="67"/>
      <c r="DA605" s="67"/>
      <c r="DB605" s="67"/>
      <c r="DC605" s="67"/>
      <c r="DD605" s="67"/>
      <c r="DE605" s="67"/>
      <c r="DF605" s="67"/>
      <c r="DG605" s="67"/>
      <c r="DH605" s="67"/>
      <c r="DI605" s="67"/>
      <c r="DJ605" s="67"/>
      <c r="DK605" s="67"/>
      <c r="DL605" s="67"/>
      <c r="DM605" s="67"/>
      <c r="DN605" s="67"/>
      <c r="DO605" s="67"/>
      <c r="DP605" s="67"/>
      <c r="DQ605" s="67"/>
      <c r="DR605" s="67"/>
      <c r="DS605" s="67"/>
      <c r="DT605" s="67"/>
      <c r="DU605" s="67"/>
      <c r="DV605" s="67"/>
      <c r="DW605" s="67"/>
      <c r="DX605" s="67"/>
      <c r="DY605" s="67"/>
      <c r="DZ605" s="67"/>
      <c r="EA605" s="67"/>
      <c r="EB605" s="67"/>
      <c r="EC605" s="67"/>
      <c r="ED605" s="67"/>
      <c r="EE605" s="67"/>
      <c r="EF605" s="67"/>
      <c r="EG605" s="67"/>
      <c r="EH605" s="67"/>
      <c r="EI605" s="67"/>
      <c r="EJ605" s="67"/>
      <c r="EK605" s="67"/>
      <c r="EL605" s="67"/>
      <c r="EM605" s="67"/>
      <c r="EN605" s="67"/>
      <c r="EO605" s="67"/>
      <c r="EP605" s="67"/>
      <c r="EQ605" s="67"/>
      <c r="ER605" s="67"/>
      <c r="ES605" s="67"/>
      <c r="ET605" s="67"/>
      <c r="EU605" s="67"/>
      <c r="EV605" s="67"/>
      <c r="EW605" s="67"/>
      <c r="EX605" s="67"/>
      <c r="EY605" s="67"/>
      <c r="EZ605" s="67"/>
      <c r="FA605" s="67"/>
      <c r="FB605" s="67"/>
      <c r="FC605" s="67"/>
      <c r="FD605" s="67"/>
      <c r="FE605" s="67"/>
      <c r="FF605" s="67"/>
      <c r="FG605" s="67"/>
      <c r="FH605" s="67"/>
      <c r="FI605" s="67"/>
      <c r="FJ605" s="67"/>
      <c r="FK605" s="67"/>
      <c r="FL605" s="67"/>
      <c r="FM605" s="67"/>
      <c r="FN605" s="67"/>
      <c r="FO605" s="67"/>
      <c r="FP605" s="67"/>
      <c r="FQ605" s="67"/>
      <c r="FR605" s="67"/>
      <c r="FS605" s="67"/>
      <c r="FT605" s="67"/>
      <c r="FU605" s="67"/>
      <c r="FV605" s="67"/>
      <c r="FW605" s="67"/>
      <c r="FX605" s="67"/>
      <c r="FY605" s="110"/>
      <c r="FZ605" s="110"/>
      <c r="GA605" s="110"/>
      <c r="GB605" s="110"/>
      <c r="GC605" s="110"/>
      <c r="GD605" s="110"/>
      <c r="GE605" s="110"/>
      <c r="GF605" s="110"/>
      <c r="GG605" s="110"/>
      <c r="GH605" s="110"/>
      <c r="GI605" s="110"/>
      <c r="GJ605" s="110"/>
      <c r="GK605" s="110"/>
      <c r="GL605" s="110"/>
      <c r="GM605" s="110"/>
      <c r="GN605" s="110"/>
      <c r="GO605" s="110"/>
      <c r="GP605" s="110"/>
      <c r="GQ605" s="110"/>
      <c r="GR605" s="110"/>
      <c r="GS605" s="110"/>
      <c r="GT605" s="110"/>
      <c r="GU605" s="110"/>
      <c r="GV605" s="110"/>
      <c r="GW605" s="110"/>
      <c r="GX605" s="110"/>
      <c r="GY605" s="110"/>
      <c r="GZ605" s="110"/>
      <c r="HA605" s="110"/>
      <c r="HB605" s="110"/>
      <c r="HC605" s="110"/>
      <c r="HD605" s="110"/>
      <c r="HE605" s="110"/>
      <c r="HF605" s="110"/>
      <c r="HG605" s="110"/>
      <c r="HH605" s="110"/>
      <c r="HI605" s="110"/>
      <c r="HJ605" s="110"/>
      <c r="HK605" s="242"/>
      <c r="HL605" s="242"/>
      <c r="HM605" s="242"/>
      <c r="HN605" s="242"/>
      <c r="HO605" s="242"/>
      <c r="HP605" s="242"/>
      <c r="HQ605" s="242"/>
    </row>
    <row r="606" spans="1:225" x14ac:dyDescent="0.2">
      <c r="A606" s="241" t="s">
        <v>561</v>
      </c>
      <c r="B606" s="476" t="s">
        <v>1126</v>
      </c>
      <c r="C606" s="326" t="s">
        <v>782</v>
      </c>
      <c r="D606" s="279" t="s">
        <v>562</v>
      </c>
      <c r="E606" s="228"/>
      <c r="F606" s="471">
        <v>19</v>
      </c>
      <c r="G606" s="495"/>
      <c r="H606" s="471">
        <v>1</v>
      </c>
      <c r="I606" s="471">
        <v>80</v>
      </c>
      <c r="J606" s="471">
        <v>260</v>
      </c>
      <c r="K606" s="471">
        <v>1</v>
      </c>
      <c r="L606" s="471">
        <v>1</v>
      </c>
      <c r="M606" s="471">
        <v>8</v>
      </c>
      <c r="N606" s="471">
        <v>2</v>
      </c>
      <c r="O606" s="471">
        <v>0</v>
      </c>
      <c r="P606" s="471">
        <v>3</v>
      </c>
      <c r="Q606" s="471">
        <v>102</v>
      </c>
      <c r="R606" s="471">
        <v>113</v>
      </c>
      <c r="S606" s="471">
        <v>1170</v>
      </c>
      <c r="T606" s="471">
        <v>33</v>
      </c>
      <c r="U606" s="471">
        <v>0</v>
      </c>
      <c r="V606" s="471">
        <v>23</v>
      </c>
      <c r="W606" s="471">
        <v>1</v>
      </c>
      <c r="X606" s="471">
        <v>29</v>
      </c>
      <c r="Y606" s="471">
        <v>116</v>
      </c>
      <c r="Z606" s="471">
        <v>3</v>
      </c>
      <c r="AA606" s="471">
        <v>21</v>
      </c>
      <c r="AB606" s="496">
        <v>1986</v>
      </c>
      <c r="AC606" s="488">
        <v>2</v>
      </c>
      <c r="AD606" s="488">
        <v>1</v>
      </c>
      <c r="AE606" s="471">
        <v>50</v>
      </c>
      <c r="AF606" s="471">
        <v>0</v>
      </c>
      <c r="AG606" s="471">
        <v>1</v>
      </c>
      <c r="AH606" s="471">
        <v>50</v>
      </c>
      <c r="AI606" s="471">
        <v>1</v>
      </c>
      <c r="AJ606" s="471">
        <v>0</v>
      </c>
      <c r="AK606" s="471">
        <v>1</v>
      </c>
      <c r="AL606" s="471">
        <v>0</v>
      </c>
      <c r="AM606" s="496">
        <v>103</v>
      </c>
      <c r="AN606" s="471">
        <v>50</v>
      </c>
      <c r="AO606" s="471">
        <v>0</v>
      </c>
      <c r="AP606" s="471">
        <v>1</v>
      </c>
      <c r="AQ606" s="471">
        <v>50</v>
      </c>
      <c r="AR606" s="471">
        <v>0</v>
      </c>
      <c r="AS606" s="471">
        <v>0</v>
      </c>
      <c r="AT606" s="471">
        <v>1</v>
      </c>
      <c r="AU606" s="471">
        <v>0</v>
      </c>
      <c r="AV606" s="496">
        <v>102</v>
      </c>
      <c r="AW606" s="471">
        <v>5</v>
      </c>
      <c r="AX606" s="471">
        <v>36</v>
      </c>
      <c r="AY606" s="471">
        <v>49</v>
      </c>
      <c r="AZ606" s="471">
        <v>20</v>
      </c>
      <c r="BA606" s="471">
        <v>6</v>
      </c>
      <c r="BB606" s="471">
        <v>5</v>
      </c>
      <c r="BC606" s="471">
        <v>3</v>
      </c>
      <c r="BD606" s="471">
        <v>0</v>
      </c>
      <c r="BE606" s="496">
        <v>124</v>
      </c>
      <c r="BF606" s="471">
        <v>5</v>
      </c>
      <c r="BG606" s="471">
        <v>37</v>
      </c>
      <c r="BH606" s="471">
        <v>41</v>
      </c>
      <c r="BI606" s="471">
        <v>18</v>
      </c>
      <c r="BJ606" s="471">
        <v>8</v>
      </c>
      <c r="BK606" s="471">
        <v>2</v>
      </c>
      <c r="BL606" s="471">
        <v>2</v>
      </c>
      <c r="BM606" s="471">
        <v>0</v>
      </c>
      <c r="BN606" s="496">
        <v>113</v>
      </c>
      <c r="BO606" s="471">
        <v>55</v>
      </c>
      <c r="BP606" s="471">
        <v>36</v>
      </c>
      <c r="BQ606" s="471">
        <v>50</v>
      </c>
      <c r="BR606" s="471">
        <v>70</v>
      </c>
      <c r="BS606" s="471">
        <v>7</v>
      </c>
      <c r="BT606" s="471">
        <v>5</v>
      </c>
      <c r="BU606" s="471">
        <v>4</v>
      </c>
      <c r="BV606" s="471">
        <v>0</v>
      </c>
      <c r="BW606" s="496">
        <v>227</v>
      </c>
      <c r="BX606" s="471">
        <v>55</v>
      </c>
      <c r="BY606" s="471">
        <v>37</v>
      </c>
      <c r="BZ606" s="471">
        <v>42</v>
      </c>
      <c r="CA606" s="471">
        <v>68</v>
      </c>
      <c r="CB606" s="471">
        <v>8</v>
      </c>
      <c r="CC606" s="471">
        <v>2</v>
      </c>
      <c r="CD606" s="471">
        <v>3</v>
      </c>
      <c r="CE606" s="471">
        <v>0</v>
      </c>
      <c r="CF606" s="496">
        <v>215</v>
      </c>
      <c r="CG606" s="33"/>
      <c r="CH606" s="33"/>
      <c r="CI606" s="33"/>
      <c r="CJ606" s="110"/>
      <c r="CK606" s="110"/>
      <c r="CL606" s="110"/>
      <c r="CM606" s="110"/>
      <c r="CN606" s="110"/>
      <c r="CO606" s="67"/>
      <c r="CP606" s="67"/>
      <c r="CQ606" s="67"/>
      <c r="CR606" s="67"/>
      <c r="CS606" s="67"/>
      <c r="CT606" s="67"/>
      <c r="CU606" s="67"/>
      <c r="CV606" s="67"/>
      <c r="CW606" s="67"/>
      <c r="CX606" s="67"/>
      <c r="CY606" s="67"/>
      <c r="CZ606" s="67"/>
      <c r="DA606" s="67"/>
      <c r="DB606" s="67"/>
      <c r="DC606" s="67"/>
      <c r="DD606" s="67"/>
      <c r="DE606" s="67"/>
      <c r="DF606" s="67"/>
      <c r="DG606" s="67"/>
      <c r="DH606" s="67"/>
      <c r="DI606" s="67"/>
      <c r="DJ606" s="67"/>
      <c r="DK606" s="67"/>
      <c r="DL606" s="67"/>
      <c r="DM606" s="67"/>
      <c r="DN606" s="67"/>
      <c r="DO606" s="67"/>
      <c r="DP606" s="67"/>
      <c r="DQ606" s="67"/>
      <c r="DR606" s="67"/>
      <c r="DS606" s="67"/>
      <c r="DT606" s="67"/>
      <c r="DU606" s="67"/>
      <c r="DV606" s="67"/>
      <c r="DW606" s="67"/>
      <c r="DX606" s="67"/>
      <c r="DY606" s="67"/>
      <c r="DZ606" s="67"/>
      <c r="EA606" s="67"/>
      <c r="EB606" s="67"/>
      <c r="EC606" s="67"/>
      <c r="ED606" s="67"/>
      <c r="EE606" s="67"/>
      <c r="EF606" s="67"/>
      <c r="EG606" s="67"/>
      <c r="EH606" s="67"/>
      <c r="EI606" s="67"/>
      <c r="EJ606" s="67"/>
      <c r="EK606" s="67"/>
      <c r="EL606" s="67"/>
      <c r="EM606" s="67"/>
      <c r="EN606" s="67"/>
      <c r="EO606" s="67"/>
      <c r="EP606" s="67"/>
      <c r="EQ606" s="67"/>
      <c r="ER606" s="67"/>
      <c r="ES606" s="67"/>
      <c r="ET606" s="67"/>
      <c r="EU606" s="67"/>
      <c r="EV606" s="67"/>
      <c r="EW606" s="67"/>
      <c r="EX606" s="67"/>
      <c r="EY606" s="67"/>
      <c r="EZ606" s="67"/>
      <c r="FA606" s="67"/>
      <c r="FB606" s="67"/>
      <c r="FC606" s="67"/>
      <c r="FD606" s="67"/>
      <c r="FE606" s="67"/>
      <c r="FF606" s="67"/>
      <c r="FG606" s="67"/>
      <c r="FH606" s="67"/>
      <c r="FI606" s="67"/>
      <c r="FJ606" s="67"/>
      <c r="FK606" s="67"/>
      <c r="FL606" s="67"/>
      <c r="FM606" s="67"/>
      <c r="FN606" s="67"/>
      <c r="FO606" s="67"/>
      <c r="FP606" s="67"/>
      <c r="FQ606" s="67"/>
      <c r="FR606" s="67"/>
      <c r="FS606" s="67"/>
      <c r="FT606" s="67"/>
      <c r="FU606" s="67"/>
      <c r="FV606" s="67"/>
      <c r="FW606" s="67"/>
      <c r="FX606" s="67"/>
      <c r="FY606" s="110"/>
      <c r="FZ606" s="110"/>
      <c r="GA606" s="110"/>
      <c r="GB606" s="110"/>
      <c r="GC606" s="110"/>
      <c r="GD606" s="110"/>
      <c r="GE606" s="110"/>
      <c r="GF606" s="110"/>
      <c r="GG606" s="110"/>
      <c r="GH606" s="110"/>
      <c r="GI606" s="110"/>
      <c r="GJ606" s="110"/>
      <c r="GK606" s="110"/>
      <c r="GL606" s="110"/>
      <c r="GM606" s="110"/>
      <c r="GN606" s="110"/>
      <c r="GO606" s="110"/>
      <c r="GP606" s="110"/>
      <c r="GQ606" s="110"/>
      <c r="GR606" s="110"/>
      <c r="GS606" s="110"/>
      <c r="GT606" s="110"/>
      <c r="GU606" s="110"/>
      <c r="GV606" s="110"/>
      <c r="GW606" s="110"/>
      <c r="GX606" s="110"/>
      <c r="GY606" s="110"/>
      <c r="GZ606" s="110"/>
      <c r="HA606" s="110"/>
      <c r="HB606" s="110"/>
      <c r="HC606" s="110"/>
      <c r="HD606" s="110"/>
      <c r="HE606" s="110"/>
      <c r="HF606" s="110"/>
      <c r="HG606" s="110"/>
      <c r="HH606" s="110"/>
      <c r="HI606" s="110"/>
      <c r="HJ606" s="110"/>
      <c r="HK606" s="242"/>
      <c r="HL606" s="242"/>
      <c r="HM606" s="242"/>
      <c r="HN606" s="242"/>
      <c r="HO606" s="242"/>
      <c r="HP606" s="242"/>
      <c r="HQ606" s="242"/>
    </row>
    <row r="607" spans="1:225" x14ac:dyDescent="0.2">
      <c r="A607" s="241" t="s">
        <v>563</v>
      </c>
      <c r="B607" s="476" t="s">
        <v>1127</v>
      </c>
      <c r="C607" s="326" t="s">
        <v>794</v>
      </c>
      <c r="D607" s="279" t="s">
        <v>564</v>
      </c>
      <c r="E607" s="228"/>
      <c r="F607" s="471">
        <v>410</v>
      </c>
      <c r="G607" s="495"/>
      <c r="H607" s="471">
        <v>8</v>
      </c>
      <c r="I607" s="471">
        <v>154</v>
      </c>
      <c r="J607" s="471">
        <v>536</v>
      </c>
      <c r="K607" s="471">
        <v>4</v>
      </c>
      <c r="L607" s="471">
        <v>4</v>
      </c>
      <c r="M607" s="471">
        <v>13</v>
      </c>
      <c r="N607" s="471">
        <v>10</v>
      </c>
      <c r="O607" s="471">
        <v>2</v>
      </c>
      <c r="P607" s="471">
        <v>10</v>
      </c>
      <c r="Q607" s="471">
        <v>2</v>
      </c>
      <c r="R607" s="471">
        <v>173</v>
      </c>
      <c r="S607" s="471">
        <v>0</v>
      </c>
      <c r="T607" s="471">
        <v>1</v>
      </c>
      <c r="U607" s="471">
        <v>3</v>
      </c>
      <c r="V607" s="471">
        <v>20</v>
      </c>
      <c r="W607" s="471">
        <v>27</v>
      </c>
      <c r="X607" s="471">
        <v>18</v>
      </c>
      <c r="Y607" s="471">
        <v>942</v>
      </c>
      <c r="Z607" s="471">
        <v>0</v>
      </c>
      <c r="AA607" s="471">
        <v>27</v>
      </c>
      <c r="AB607" s="496">
        <v>2364</v>
      </c>
      <c r="AC607" s="488">
        <v>1</v>
      </c>
      <c r="AD607" s="488">
        <v>1</v>
      </c>
      <c r="AE607" s="471">
        <v>0</v>
      </c>
      <c r="AF607" s="471">
        <v>0</v>
      </c>
      <c r="AG607" s="471">
        <v>0</v>
      </c>
      <c r="AH607" s="471">
        <v>0</v>
      </c>
      <c r="AI607" s="471">
        <v>0</v>
      </c>
      <c r="AJ607" s="471">
        <v>0</v>
      </c>
      <c r="AK607" s="471">
        <v>1</v>
      </c>
      <c r="AL607" s="471">
        <v>1</v>
      </c>
      <c r="AM607" s="496">
        <v>2</v>
      </c>
      <c r="AN607" s="471">
        <v>0</v>
      </c>
      <c r="AO607" s="471">
        <v>0</v>
      </c>
      <c r="AP607" s="471">
        <v>0</v>
      </c>
      <c r="AQ607" s="471">
        <v>0</v>
      </c>
      <c r="AR607" s="471">
        <v>0</v>
      </c>
      <c r="AS607" s="471">
        <v>0</v>
      </c>
      <c r="AT607" s="471">
        <v>1</v>
      </c>
      <c r="AU607" s="471">
        <v>1</v>
      </c>
      <c r="AV607" s="496">
        <v>2</v>
      </c>
      <c r="AW607" s="471">
        <v>188</v>
      </c>
      <c r="AX607" s="471">
        <v>48</v>
      </c>
      <c r="AY607" s="471">
        <v>31</v>
      </c>
      <c r="AZ607" s="471">
        <v>10</v>
      </c>
      <c r="BA607" s="471">
        <v>3</v>
      </c>
      <c r="BB607" s="471">
        <v>1</v>
      </c>
      <c r="BC607" s="471">
        <v>1</v>
      </c>
      <c r="BD607" s="471">
        <v>0</v>
      </c>
      <c r="BE607" s="496">
        <v>282</v>
      </c>
      <c r="BF607" s="471">
        <v>115</v>
      </c>
      <c r="BG607" s="471">
        <v>36</v>
      </c>
      <c r="BH607" s="471">
        <v>12</v>
      </c>
      <c r="BI607" s="471">
        <v>9</v>
      </c>
      <c r="BJ607" s="471">
        <v>0</v>
      </c>
      <c r="BK607" s="471">
        <v>0</v>
      </c>
      <c r="BL607" s="471">
        <v>1</v>
      </c>
      <c r="BM607" s="471">
        <v>0</v>
      </c>
      <c r="BN607" s="496">
        <v>173</v>
      </c>
      <c r="BO607" s="471">
        <v>188</v>
      </c>
      <c r="BP607" s="471">
        <v>48</v>
      </c>
      <c r="BQ607" s="471">
        <v>31</v>
      </c>
      <c r="BR607" s="471">
        <v>10</v>
      </c>
      <c r="BS607" s="471">
        <v>3</v>
      </c>
      <c r="BT607" s="471">
        <v>1</v>
      </c>
      <c r="BU607" s="471">
        <v>2</v>
      </c>
      <c r="BV607" s="471">
        <v>1</v>
      </c>
      <c r="BW607" s="496">
        <v>284</v>
      </c>
      <c r="BX607" s="471">
        <v>115</v>
      </c>
      <c r="BY607" s="471">
        <v>36</v>
      </c>
      <c r="BZ607" s="471">
        <v>12</v>
      </c>
      <c r="CA607" s="471">
        <v>9</v>
      </c>
      <c r="CB607" s="471">
        <v>0</v>
      </c>
      <c r="CC607" s="471">
        <v>0</v>
      </c>
      <c r="CD607" s="471">
        <v>2</v>
      </c>
      <c r="CE607" s="471">
        <v>1</v>
      </c>
      <c r="CF607" s="496">
        <v>175</v>
      </c>
      <c r="CG607" s="33"/>
      <c r="CH607" s="33"/>
      <c r="CI607" s="33"/>
      <c r="CJ607" s="110"/>
      <c r="CK607" s="110"/>
      <c r="CL607" s="110"/>
      <c r="CM607" s="110"/>
      <c r="CN607" s="110"/>
      <c r="CO607" s="67"/>
      <c r="CP607" s="67"/>
      <c r="CQ607" s="67"/>
      <c r="CR607" s="67"/>
      <c r="CS607" s="67"/>
      <c r="CT607" s="67"/>
      <c r="CU607" s="67"/>
      <c r="CV607" s="67"/>
      <c r="CW607" s="67"/>
      <c r="CX607" s="67"/>
      <c r="CY607" s="67"/>
      <c r="CZ607" s="67"/>
      <c r="DA607" s="67"/>
      <c r="DB607" s="67"/>
      <c r="DC607" s="67"/>
      <c r="DD607" s="67"/>
      <c r="DE607" s="67"/>
      <c r="DF607" s="67"/>
      <c r="DG607" s="67"/>
      <c r="DH607" s="67"/>
      <c r="DI607" s="67"/>
      <c r="DJ607" s="67"/>
      <c r="DK607" s="67"/>
      <c r="DL607" s="67"/>
      <c r="DM607" s="67"/>
      <c r="DN607" s="67"/>
      <c r="DO607" s="67"/>
      <c r="DP607" s="67"/>
      <c r="DQ607" s="67"/>
      <c r="DR607" s="67"/>
      <c r="DS607" s="67"/>
      <c r="DT607" s="67"/>
      <c r="DU607" s="67"/>
      <c r="DV607" s="67"/>
      <c r="DW607" s="67"/>
      <c r="DX607" s="67"/>
      <c r="DY607" s="67"/>
      <c r="DZ607" s="67"/>
      <c r="EA607" s="67"/>
      <c r="EB607" s="67"/>
      <c r="EC607" s="67"/>
      <c r="ED607" s="67"/>
      <c r="EE607" s="67"/>
      <c r="EF607" s="67"/>
      <c r="EG607" s="67"/>
      <c r="EH607" s="67"/>
      <c r="EI607" s="67"/>
      <c r="EJ607" s="67"/>
      <c r="EK607" s="67"/>
      <c r="EL607" s="67"/>
      <c r="EM607" s="67"/>
      <c r="EN607" s="67"/>
      <c r="EO607" s="67"/>
      <c r="EP607" s="67"/>
      <c r="EQ607" s="67"/>
      <c r="ER607" s="67"/>
      <c r="ES607" s="67"/>
      <c r="ET607" s="67"/>
      <c r="EU607" s="67"/>
      <c r="EV607" s="67"/>
      <c r="EW607" s="67"/>
      <c r="EX607" s="67"/>
      <c r="EY607" s="67"/>
      <c r="EZ607" s="67"/>
      <c r="FA607" s="67"/>
      <c r="FB607" s="67"/>
      <c r="FC607" s="67"/>
      <c r="FD607" s="67"/>
      <c r="FE607" s="67"/>
      <c r="FF607" s="67"/>
      <c r="FG607" s="67"/>
      <c r="FH607" s="67"/>
      <c r="FI607" s="67"/>
      <c r="FJ607" s="67"/>
      <c r="FK607" s="67"/>
      <c r="FL607" s="67"/>
      <c r="FM607" s="67"/>
      <c r="FN607" s="67"/>
      <c r="FO607" s="67"/>
      <c r="FP607" s="67"/>
      <c r="FQ607" s="67"/>
      <c r="FR607" s="67"/>
      <c r="FS607" s="67"/>
      <c r="FT607" s="67"/>
      <c r="FU607" s="67"/>
      <c r="FV607" s="67"/>
      <c r="FW607" s="67"/>
      <c r="FX607" s="67"/>
      <c r="FY607" s="110"/>
      <c r="FZ607" s="110"/>
      <c r="GA607" s="110"/>
      <c r="GB607" s="110"/>
      <c r="GC607" s="110"/>
      <c r="GD607" s="110"/>
      <c r="GE607" s="110"/>
      <c r="GF607" s="110"/>
      <c r="GG607" s="110"/>
      <c r="GH607" s="110"/>
      <c r="GI607" s="110"/>
      <c r="GJ607" s="110"/>
      <c r="GK607" s="110"/>
      <c r="GL607" s="110"/>
      <c r="GM607" s="110"/>
      <c r="GN607" s="110"/>
      <c r="GO607" s="110"/>
      <c r="GP607" s="110"/>
      <c r="GQ607" s="110"/>
      <c r="GR607" s="110"/>
      <c r="GS607" s="110"/>
      <c r="GT607" s="110"/>
      <c r="GU607" s="110"/>
      <c r="GV607" s="110"/>
      <c r="GW607" s="110"/>
      <c r="GX607" s="110"/>
      <c r="GY607" s="110"/>
      <c r="GZ607" s="110"/>
      <c r="HA607" s="110"/>
      <c r="HB607" s="110"/>
      <c r="HC607" s="110"/>
      <c r="HD607" s="110"/>
      <c r="HE607" s="110"/>
      <c r="HF607" s="110"/>
      <c r="HG607" s="110"/>
      <c r="HH607" s="110"/>
      <c r="HI607" s="110"/>
      <c r="HJ607" s="110"/>
      <c r="HK607" s="242"/>
      <c r="HL607" s="242"/>
      <c r="HM607" s="242"/>
      <c r="HN607" s="242"/>
      <c r="HO607" s="242"/>
      <c r="HP607" s="242"/>
      <c r="HQ607" s="242"/>
    </row>
    <row r="608" spans="1:225" x14ac:dyDescent="0.2">
      <c r="A608" s="241" t="s">
        <v>565</v>
      </c>
      <c r="B608" s="476" t="s">
        <v>1128</v>
      </c>
      <c r="C608" s="326" t="s">
        <v>807</v>
      </c>
      <c r="D608" s="279" t="s">
        <v>566</v>
      </c>
      <c r="E608" s="228"/>
      <c r="F608" s="471">
        <v>357</v>
      </c>
      <c r="G608" s="495"/>
      <c r="H608" s="471">
        <v>8</v>
      </c>
      <c r="I608" s="471">
        <v>155</v>
      </c>
      <c r="J608" s="471">
        <v>485</v>
      </c>
      <c r="K608" s="471">
        <v>5</v>
      </c>
      <c r="L608" s="471">
        <v>7</v>
      </c>
      <c r="M608" s="471">
        <v>25</v>
      </c>
      <c r="N608" s="471">
        <v>7</v>
      </c>
      <c r="O608" s="471">
        <v>0</v>
      </c>
      <c r="P608" s="471">
        <v>11</v>
      </c>
      <c r="Q608" s="471">
        <v>0</v>
      </c>
      <c r="R608" s="471">
        <v>473</v>
      </c>
      <c r="S608" s="471">
        <v>0</v>
      </c>
      <c r="T608" s="471">
        <v>0</v>
      </c>
      <c r="U608" s="471">
        <v>2</v>
      </c>
      <c r="V608" s="471">
        <v>46</v>
      </c>
      <c r="W608" s="471">
        <v>31</v>
      </c>
      <c r="X608" s="471">
        <v>8</v>
      </c>
      <c r="Y608" s="471">
        <v>466</v>
      </c>
      <c r="Z608" s="471">
        <v>0</v>
      </c>
      <c r="AA608" s="471">
        <v>4</v>
      </c>
      <c r="AB608" s="496">
        <v>2090</v>
      </c>
      <c r="AC608" s="488">
        <v>1</v>
      </c>
      <c r="AD608" s="488">
        <v>1</v>
      </c>
      <c r="AE608" s="471">
        <v>0</v>
      </c>
      <c r="AF608" s="471">
        <v>0</v>
      </c>
      <c r="AG608" s="471">
        <v>0</v>
      </c>
      <c r="AH608" s="471">
        <v>0</v>
      </c>
      <c r="AI608" s="471">
        <v>0</v>
      </c>
      <c r="AJ608" s="471">
        <v>0</v>
      </c>
      <c r="AK608" s="471">
        <v>0</v>
      </c>
      <c r="AL608" s="471">
        <v>0</v>
      </c>
      <c r="AM608" s="496">
        <v>0</v>
      </c>
      <c r="AN608" s="471">
        <v>0</v>
      </c>
      <c r="AO608" s="471">
        <v>0</v>
      </c>
      <c r="AP608" s="471">
        <v>0</v>
      </c>
      <c r="AQ608" s="471">
        <v>0</v>
      </c>
      <c r="AR608" s="471">
        <v>0</v>
      </c>
      <c r="AS608" s="471">
        <v>0</v>
      </c>
      <c r="AT608" s="471">
        <v>0</v>
      </c>
      <c r="AU608" s="471">
        <v>0</v>
      </c>
      <c r="AV608" s="496">
        <v>0</v>
      </c>
      <c r="AW608" s="471">
        <v>430</v>
      </c>
      <c r="AX608" s="471">
        <v>135</v>
      </c>
      <c r="AY608" s="471">
        <v>40</v>
      </c>
      <c r="AZ608" s="471">
        <v>16</v>
      </c>
      <c r="BA608" s="471">
        <v>6</v>
      </c>
      <c r="BB608" s="471">
        <v>2</v>
      </c>
      <c r="BC608" s="471">
        <v>1</v>
      </c>
      <c r="BD608" s="471">
        <v>0</v>
      </c>
      <c r="BE608" s="496">
        <v>630</v>
      </c>
      <c r="BF608" s="471">
        <v>331</v>
      </c>
      <c r="BG608" s="471">
        <v>97</v>
      </c>
      <c r="BH608" s="471">
        <v>29</v>
      </c>
      <c r="BI608" s="471">
        <v>10</v>
      </c>
      <c r="BJ608" s="471">
        <v>5</v>
      </c>
      <c r="BK608" s="471">
        <v>1</v>
      </c>
      <c r="BL608" s="471">
        <v>0</v>
      </c>
      <c r="BM608" s="471">
        <v>0</v>
      </c>
      <c r="BN608" s="496">
        <v>473</v>
      </c>
      <c r="BO608" s="471">
        <v>430</v>
      </c>
      <c r="BP608" s="471">
        <v>135</v>
      </c>
      <c r="BQ608" s="471">
        <v>40</v>
      </c>
      <c r="BR608" s="471">
        <v>16</v>
      </c>
      <c r="BS608" s="471">
        <v>6</v>
      </c>
      <c r="BT608" s="471">
        <v>2</v>
      </c>
      <c r="BU608" s="471">
        <v>1</v>
      </c>
      <c r="BV608" s="471">
        <v>0</v>
      </c>
      <c r="BW608" s="496">
        <v>630</v>
      </c>
      <c r="BX608" s="471">
        <v>331</v>
      </c>
      <c r="BY608" s="471">
        <v>97</v>
      </c>
      <c r="BZ608" s="471">
        <v>29</v>
      </c>
      <c r="CA608" s="471">
        <v>10</v>
      </c>
      <c r="CB608" s="471">
        <v>5</v>
      </c>
      <c r="CC608" s="471">
        <v>1</v>
      </c>
      <c r="CD608" s="471">
        <v>0</v>
      </c>
      <c r="CE608" s="471">
        <v>0</v>
      </c>
      <c r="CF608" s="496">
        <v>473</v>
      </c>
      <c r="CG608" s="33"/>
      <c r="CH608" s="33"/>
      <c r="CI608" s="33"/>
      <c r="CJ608" s="110"/>
      <c r="CK608" s="110"/>
      <c r="CL608" s="110"/>
      <c r="CM608" s="110"/>
      <c r="CN608" s="110"/>
      <c r="CO608" s="67"/>
      <c r="CP608" s="67"/>
      <c r="CQ608" s="67"/>
      <c r="CR608" s="67"/>
      <c r="CS608" s="67"/>
      <c r="CT608" s="67"/>
      <c r="CU608" s="67"/>
      <c r="CV608" s="67"/>
      <c r="CW608" s="67"/>
      <c r="CX608" s="67"/>
      <c r="CY608" s="67"/>
      <c r="CZ608" s="67"/>
      <c r="DA608" s="67"/>
      <c r="DB608" s="67"/>
      <c r="DC608" s="67"/>
      <c r="DD608" s="67"/>
      <c r="DE608" s="67"/>
      <c r="DF608" s="67"/>
      <c r="DG608" s="67"/>
      <c r="DH608" s="67"/>
      <c r="DI608" s="67"/>
      <c r="DJ608" s="67"/>
      <c r="DK608" s="67"/>
      <c r="DL608" s="67"/>
      <c r="DM608" s="67"/>
      <c r="DN608" s="67"/>
      <c r="DO608" s="67"/>
      <c r="DP608" s="67"/>
      <c r="DQ608" s="67"/>
      <c r="DR608" s="67"/>
      <c r="DS608" s="67"/>
      <c r="DT608" s="67"/>
      <c r="DU608" s="67"/>
      <c r="DV608" s="67"/>
      <c r="DW608" s="67"/>
      <c r="DX608" s="67"/>
      <c r="DY608" s="67"/>
      <c r="DZ608" s="67"/>
      <c r="EA608" s="67"/>
      <c r="EB608" s="67"/>
      <c r="EC608" s="67"/>
      <c r="ED608" s="67"/>
      <c r="EE608" s="67"/>
      <c r="EF608" s="67"/>
      <c r="EG608" s="67"/>
      <c r="EH608" s="67"/>
      <c r="EI608" s="67"/>
      <c r="EJ608" s="67"/>
      <c r="EK608" s="67"/>
      <c r="EL608" s="67"/>
      <c r="EM608" s="67"/>
      <c r="EN608" s="67"/>
      <c r="EO608" s="67"/>
      <c r="EP608" s="67"/>
      <c r="EQ608" s="67"/>
      <c r="ER608" s="67"/>
      <c r="ES608" s="67"/>
      <c r="ET608" s="67"/>
      <c r="EU608" s="67"/>
      <c r="EV608" s="67"/>
      <c r="EW608" s="67"/>
      <c r="EX608" s="67"/>
      <c r="EY608" s="67"/>
      <c r="EZ608" s="67"/>
      <c r="FA608" s="67"/>
      <c r="FB608" s="67"/>
      <c r="FC608" s="67"/>
      <c r="FD608" s="67"/>
      <c r="FE608" s="67"/>
      <c r="FF608" s="67"/>
      <c r="FG608" s="67"/>
      <c r="FH608" s="67"/>
      <c r="FI608" s="67"/>
      <c r="FJ608" s="67"/>
      <c r="FK608" s="67"/>
      <c r="FL608" s="67"/>
      <c r="FM608" s="67"/>
      <c r="FN608" s="67"/>
      <c r="FO608" s="67"/>
      <c r="FP608" s="67"/>
      <c r="FQ608" s="67"/>
      <c r="FR608" s="67"/>
      <c r="FS608" s="67"/>
      <c r="FT608" s="67"/>
      <c r="FU608" s="67"/>
      <c r="FV608" s="67"/>
      <c r="FW608" s="67"/>
      <c r="FX608" s="67"/>
      <c r="FY608" s="110"/>
      <c r="FZ608" s="110"/>
      <c r="GA608" s="110"/>
      <c r="GB608" s="110"/>
      <c r="GC608" s="110"/>
      <c r="GD608" s="110"/>
      <c r="GE608" s="110"/>
      <c r="GF608" s="110"/>
      <c r="GG608" s="110"/>
      <c r="GH608" s="110"/>
      <c r="GI608" s="110"/>
      <c r="GJ608" s="110"/>
      <c r="GK608" s="110"/>
      <c r="GL608" s="110"/>
      <c r="GM608" s="110"/>
      <c r="GN608" s="110"/>
      <c r="GO608" s="110"/>
      <c r="GP608" s="110"/>
      <c r="GQ608" s="110"/>
      <c r="GR608" s="110"/>
      <c r="GS608" s="110"/>
      <c r="GT608" s="110"/>
      <c r="GU608" s="110"/>
      <c r="GV608" s="110"/>
      <c r="GW608" s="110"/>
      <c r="GX608" s="110"/>
      <c r="GY608" s="110"/>
      <c r="GZ608" s="110"/>
      <c r="HA608" s="110"/>
      <c r="HB608" s="110"/>
      <c r="HC608" s="110"/>
      <c r="HD608" s="110"/>
      <c r="HE608" s="110"/>
      <c r="HF608" s="110"/>
      <c r="HG608" s="110"/>
      <c r="HH608" s="110"/>
      <c r="HI608" s="110"/>
      <c r="HJ608" s="110"/>
      <c r="HK608" s="242"/>
      <c r="HL608" s="242"/>
      <c r="HM608" s="242"/>
      <c r="HN608" s="242"/>
      <c r="HO608" s="242"/>
      <c r="HP608" s="242"/>
      <c r="HQ608" s="242"/>
    </row>
    <row r="609" spans="1:225" x14ac:dyDescent="0.2">
      <c r="A609" s="241" t="s">
        <v>567</v>
      </c>
      <c r="B609" s="476" t="s">
        <v>1129</v>
      </c>
      <c r="C609" s="326" t="s">
        <v>640</v>
      </c>
      <c r="D609" s="279" t="s">
        <v>568</v>
      </c>
      <c r="E609" s="228"/>
      <c r="F609" s="471">
        <v>96</v>
      </c>
      <c r="G609" s="495"/>
      <c r="H609" s="471">
        <v>7</v>
      </c>
      <c r="I609" s="471">
        <v>61</v>
      </c>
      <c r="J609" s="471">
        <v>371</v>
      </c>
      <c r="K609" s="471">
        <v>11</v>
      </c>
      <c r="L609" s="471">
        <v>6</v>
      </c>
      <c r="M609" s="471">
        <v>2</v>
      </c>
      <c r="N609" s="471">
        <v>0</v>
      </c>
      <c r="O609" s="471">
        <v>0</v>
      </c>
      <c r="P609" s="471">
        <v>0</v>
      </c>
      <c r="Q609" s="471">
        <v>0</v>
      </c>
      <c r="R609" s="471">
        <v>409</v>
      </c>
      <c r="S609" s="471">
        <v>0</v>
      </c>
      <c r="T609" s="471">
        <v>0</v>
      </c>
      <c r="U609" s="471">
        <v>0</v>
      </c>
      <c r="V609" s="471">
        <v>0</v>
      </c>
      <c r="W609" s="471">
        <v>15</v>
      </c>
      <c r="X609" s="471">
        <v>1</v>
      </c>
      <c r="Y609" s="471">
        <v>632</v>
      </c>
      <c r="Z609" s="471">
        <v>14</v>
      </c>
      <c r="AA609" s="471">
        <v>0</v>
      </c>
      <c r="AB609" s="496">
        <v>1625</v>
      </c>
      <c r="AC609" s="488">
        <v>1</v>
      </c>
      <c r="AD609" s="488">
        <v>1</v>
      </c>
      <c r="AE609" s="471">
        <v>0</v>
      </c>
      <c r="AF609" s="471">
        <v>0</v>
      </c>
      <c r="AG609" s="471">
        <v>0</v>
      </c>
      <c r="AH609" s="471">
        <v>0</v>
      </c>
      <c r="AI609" s="471">
        <v>0</v>
      </c>
      <c r="AJ609" s="471">
        <v>0</v>
      </c>
      <c r="AK609" s="471">
        <v>0</v>
      </c>
      <c r="AL609" s="471">
        <v>0</v>
      </c>
      <c r="AM609" s="496">
        <v>0</v>
      </c>
      <c r="AN609" s="471">
        <v>0</v>
      </c>
      <c r="AO609" s="471">
        <v>0</v>
      </c>
      <c r="AP609" s="471">
        <v>0</v>
      </c>
      <c r="AQ609" s="471">
        <v>0</v>
      </c>
      <c r="AR609" s="471">
        <v>0</v>
      </c>
      <c r="AS609" s="471">
        <v>0</v>
      </c>
      <c r="AT609" s="471">
        <v>0</v>
      </c>
      <c r="AU609" s="471">
        <v>0</v>
      </c>
      <c r="AV609" s="496">
        <v>0</v>
      </c>
      <c r="AW609" s="471">
        <v>246</v>
      </c>
      <c r="AX609" s="471">
        <v>236</v>
      </c>
      <c r="AY609" s="471">
        <v>142</v>
      </c>
      <c r="AZ609" s="471">
        <v>40</v>
      </c>
      <c r="BA609" s="471">
        <v>6</v>
      </c>
      <c r="BB609" s="471">
        <v>1</v>
      </c>
      <c r="BC609" s="471">
        <v>0</v>
      </c>
      <c r="BD609" s="471">
        <v>0</v>
      </c>
      <c r="BE609" s="496">
        <v>671</v>
      </c>
      <c r="BF609" s="471">
        <v>94</v>
      </c>
      <c r="BG609" s="471">
        <v>172</v>
      </c>
      <c r="BH609" s="471">
        <v>105</v>
      </c>
      <c r="BI609" s="471">
        <v>33</v>
      </c>
      <c r="BJ609" s="471">
        <v>5</v>
      </c>
      <c r="BK609" s="471">
        <v>0</v>
      </c>
      <c r="BL609" s="471">
        <v>0</v>
      </c>
      <c r="BM609" s="471">
        <v>0</v>
      </c>
      <c r="BN609" s="496">
        <v>409</v>
      </c>
      <c r="BO609" s="471">
        <v>246</v>
      </c>
      <c r="BP609" s="471">
        <v>236</v>
      </c>
      <c r="BQ609" s="471">
        <v>142</v>
      </c>
      <c r="BR609" s="471">
        <v>40</v>
      </c>
      <c r="BS609" s="471">
        <v>6</v>
      </c>
      <c r="BT609" s="471">
        <v>1</v>
      </c>
      <c r="BU609" s="471">
        <v>0</v>
      </c>
      <c r="BV609" s="471">
        <v>0</v>
      </c>
      <c r="BW609" s="496">
        <v>671</v>
      </c>
      <c r="BX609" s="471">
        <v>94</v>
      </c>
      <c r="BY609" s="471">
        <v>172</v>
      </c>
      <c r="BZ609" s="471">
        <v>105</v>
      </c>
      <c r="CA609" s="471">
        <v>33</v>
      </c>
      <c r="CB609" s="471">
        <v>5</v>
      </c>
      <c r="CC609" s="471">
        <v>0</v>
      </c>
      <c r="CD609" s="471">
        <v>0</v>
      </c>
      <c r="CE609" s="471">
        <v>0</v>
      </c>
      <c r="CF609" s="496">
        <v>409</v>
      </c>
      <c r="CG609" s="33"/>
      <c r="CH609" s="33"/>
      <c r="CI609" s="33"/>
      <c r="CJ609" s="110"/>
      <c r="CK609" s="110"/>
      <c r="CL609" s="110"/>
      <c r="CM609" s="110"/>
      <c r="CN609" s="110"/>
      <c r="CO609" s="67"/>
      <c r="CP609" s="67"/>
      <c r="CQ609" s="67"/>
      <c r="CR609" s="67"/>
      <c r="CS609" s="67"/>
      <c r="CT609" s="67"/>
      <c r="CU609" s="67"/>
      <c r="CV609" s="67"/>
      <c r="CW609" s="67"/>
      <c r="CX609" s="67"/>
      <c r="CY609" s="67"/>
      <c r="CZ609" s="67"/>
      <c r="DA609" s="67"/>
      <c r="DB609" s="67"/>
      <c r="DC609" s="67"/>
      <c r="DD609" s="67"/>
      <c r="DE609" s="67"/>
      <c r="DF609" s="67"/>
      <c r="DG609" s="67"/>
      <c r="DH609" s="67"/>
      <c r="DI609" s="67"/>
      <c r="DJ609" s="67"/>
      <c r="DK609" s="67"/>
      <c r="DL609" s="67"/>
      <c r="DM609" s="67"/>
      <c r="DN609" s="67"/>
      <c r="DO609" s="67"/>
      <c r="DP609" s="67"/>
      <c r="DQ609" s="67"/>
      <c r="DR609" s="67"/>
      <c r="DS609" s="67"/>
      <c r="DT609" s="67"/>
      <c r="DU609" s="67"/>
      <c r="DV609" s="67"/>
      <c r="DW609" s="67"/>
      <c r="DX609" s="67"/>
      <c r="DY609" s="67"/>
      <c r="DZ609" s="67"/>
      <c r="EA609" s="67"/>
      <c r="EB609" s="67"/>
      <c r="EC609" s="67"/>
      <c r="ED609" s="67"/>
      <c r="EE609" s="67"/>
      <c r="EF609" s="67"/>
      <c r="EG609" s="67"/>
      <c r="EH609" s="67"/>
      <c r="EI609" s="67"/>
      <c r="EJ609" s="67"/>
      <c r="EK609" s="67"/>
      <c r="EL609" s="67"/>
      <c r="EM609" s="67"/>
      <c r="EN609" s="67"/>
      <c r="EO609" s="67"/>
      <c r="EP609" s="67"/>
      <c r="EQ609" s="67"/>
      <c r="ER609" s="67"/>
      <c r="ES609" s="67"/>
      <c r="ET609" s="67"/>
      <c r="EU609" s="67"/>
      <c r="EV609" s="67"/>
      <c r="EW609" s="67"/>
      <c r="EX609" s="67"/>
      <c r="EY609" s="67"/>
      <c r="EZ609" s="67"/>
      <c r="FA609" s="67"/>
      <c r="FB609" s="67"/>
      <c r="FC609" s="67"/>
      <c r="FD609" s="67"/>
      <c r="FE609" s="67"/>
      <c r="FF609" s="67"/>
      <c r="FG609" s="67"/>
      <c r="FH609" s="67"/>
      <c r="FI609" s="67"/>
      <c r="FJ609" s="67"/>
      <c r="FK609" s="67"/>
      <c r="FL609" s="67"/>
      <c r="FM609" s="67"/>
      <c r="FN609" s="67"/>
      <c r="FO609" s="67"/>
      <c r="FP609" s="67"/>
      <c r="FQ609" s="67"/>
      <c r="FR609" s="67"/>
      <c r="FS609" s="67"/>
      <c r="FT609" s="67"/>
      <c r="FU609" s="67"/>
      <c r="FV609" s="67"/>
      <c r="FW609" s="67"/>
      <c r="FX609" s="67"/>
      <c r="FY609" s="110"/>
      <c r="FZ609" s="110"/>
      <c r="GA609" s="110"/>
      <c r="GB609" s="110"/>
      <c r="GC609" s="110"/>
      <c r="GD609" s="110"/>
      <c r="GE609" s="110"/>
      <c r="GF609" s="110"/>
      <c r="GG609" s="110"/>
      <c r="GH609" s="110"/>
      <c r="GI609" s="110"/>
      <c r="GJ609" s="110"/>
      <c r="GK609" s="110"/>
      <c r="GL609" s="110"/>
      <c r="GM609" s="110"/>
      <c r="GN609" s="110"/>
      <c r="GO609" s="110"/>
      <c r="GP609" s="110"/>
      <c r="GQ609" s="110"/>
      <c r="GR609" s="110"/>
      <c r="GS609" s="110"/>
      <c r="GT609" s="110"/>
      <c r="GU609" s="110"/>
      <c r="GV609" s="110"/>
      <c r="GW609" s="110"/>
      <c r="GX609" s="110"/>
      <c r="GY609" s="110"/>
      <c r="GZ609" s="110"/>
      <c r="HA609" s="110"/>
      <c r="HB609" s="110"/>
      <c r="HC609" s="110"/>
      <c r="HD609" s="110"/>
      <c r="HE609" s="110"/>
      <c r="HF609" s="110"/>
      <c r="HG609" s="110"/>
      <c r="HH609" s="110"/>
      <c r="HI609" s="110"/>
      <c r="HJ609" s="110"/>
      <c r="HK609" s="242"/>
      <c r="HL609" s="242"/>
      <c r="HM609" s="242"/>
      <c r="HN609" s="242"/>
      <c r="HO609" s="242"/>
      <c r="HP609" s="242"/>
      <c r="HQ609" s="242"/>
    </row>
    <row r="610" spans="1:225" x14ac:dyDescent="0.2">
      <c r="A610" s="241" t="s">
        <v>569</v>
      </c>
      <c r="B610" s="476" t="s">
        <v>1130</v>
      </c>
      <c r="C610" s="326" t="s">
        <v>640</v>
      </c>
      <c r="D610" s="279" t="s">
        <v>570</v>
      </c>
      <c r="E610" s="228"/>
      <c r="F610" s="471">
        <v>167</v>
      </c>
      <c r="G610" s="495"/>
      <c r="H610" s="471">
        <v>7</v>
      </c>
      <c r="I610" s="471">
        <v>11</v>
      </c>
      <c r="J610" s="471">
        <v>341</v>
      </c>
      <c r="K610" s="471">
        <v>25</v>
      </c>
      <c r="L610" s="471">
        <v>8</v>
      </c>
      <c r="M610" s="471">
        <v>30</v>
      </c>
      <c r="N610" s="471">
        <v>9</v>
      </c>
      <c r="O610" s="471">
        <v>0</v>
      </c>
      <c r="P610" s="471">
        <v>6</v>
      </c>
      <c r="Q610" s="471">
        <v>679</v>
      </c>
      <c r="R610" s="471">
        <v>627</v>
      </c>
      <c r="S610" s="471">
        <v>124</v>
      </c>
      <c r="T610" s="471">
        <v>7</v>
      </c>
      <c r="U610" s="471">
        <v>0</v>
      </c>
      <c r="V610" s="471">
        <v>1</v>
      </c>
      <c r="W610" s="471">
        <v>2</v>
      </c>
      <c r="X610" s="471">
        <v>5</v>
      </c>
      <c r="Y610" s="471">
        <v>304</v>
      </c>
      <c r="Z610" s="471">
        <v>288</v>
      </c>
      <c r="AA610" s="471">
        <v>0</v>
      </c>
      <c r="AB610" s="496">
        <v>2641</v>
      </c>
      <c r="AC610" s="488">
        <v>2</v>
      </c>
      <c r="AD610" s="488">
        <v>2</v>
      </c>
      <c r="AE610" s="471">
        <v>571</v>
      </c>
      <c r="AF610" s="471">
        <v>1</v>
      </c>
      <c r="AG610" s="471">
        <v>3</v>
      </c>
      <c r="AH610" s="471">
        <v>3</v>
      </c>
      <c r="AI610" s="471">
        <v>38</v>
      </c>
      <c r="AJ610" s="471">
        <v>15</v>
      </c>
      <c r="AK610" s="471">
        <v>43</v>
      </c>
      <c r="AL610" s="471">
        <v>5</v>
      </c>
      <c r="AM610" s="496">
        <v>679</v>
      </c>
      <c r="AN610" s="471">
        <v>571</v>
      </c>
      <c r="AO610" s="471">
        <v>1</v>
      </c>
      <c r="AP610" s="471">
        <v>3</v>
      </c>
      <c r="AQ610" s="471">
        <v>3</v>
      </c>
      <c r="AR610" s="471">
        <v>38</v>
      </c>
      <c r="AS610" s="471">
        <v>15</v>
      </c>
      <c r="AT610" s="471">
        <v>43</v>
      </c>
      <c r="AU610" s="471">
        <v>5</v>
      </c>
      <c r="AV610" s="496">
        <v>679</v>
      </c>
      <c r="AW610" s="471">
        <v>60</v>
      </c>
      <c r="AX610" s="471">
        <v>99</v>
      </c>
      <c r="AY610" s="471">
        <v>364</v>
      </c>
      <c r="AZ610" s="471">
        <v>272</v>
      </c>
      <c r="BA610" s="471">
        <v>249</v>
      </c>
      <c r="BB610" s="471">
        <v>190</v>
      </c>
      <c r="BC610" s="471">
        <v>72</v>
      </c>
      <c r="BD610" s="471">
        <v>7</v>
      </c>
      <c r="BE610" s="496">
        <v>1313</v>
      </c>
      <c r="BF610" s="471">
        <v>32</v>
      </c>
      <c r="BG610" s="471">
        <v>60</v>
      </c>
      <c r="BH610" s="471">
        <v>161</v>
      </c>
      <c r="BI610" s="471">
        <v>130</v>
      </c>
      <c r="BJ610" s="471">
        <v>116</v>
      </c>
      <c r="BK610" s="471">
        <v>93</v>
      </c>
      <c r="BL610" s="471">
        <v>30</v>
      </c>
      <c r="BM610" s="471">
        <v>5</v>
      </c>
      <c r="BN610" s="496">
        <v>627</v>
      </c>
      <c r="BO610" s="471">
        <v>631</v>
      </c>
      <c r="BP610" s="471">
        <v>100</v>
      </c>
      <c r="BQ610" s="471">
        <v>367</v>
      </c>
      <c r="BR610" s="471">
        <v>275</v>
      </c>
      <c r="BS610" s="471">
        <v>287</v>
      </c>
      <c r="BT610" s="471">
        <v>205</v>
      </c>
      <c r="BU610" s="471">
        <v>115</v>
      </c>
      <c r="BV610" s="471">
        <v>12</v>
      </c>
      <c r="BW610" s="496">
        <v>1992</v>
      </c>
      <c r="BX610" s="471">
        <v>603</v>
      </c>
      <c r="BY610" s="471">
        <v>61</v>
      </c>
      <c r="BZ610" s="471">
        <v>164</v>
      </c>
      <c r="CA610" s="471">
        <v>133</v>
      </c>
      <c r="CB610" s="471">
        <v>154</v>
      </c>
      <c r="CC610" s="471">
        <v>108</v>
      </c>
      <c r="CD610" s="471">
        <v>73</v>
      </c>
      <c r="CE610" s="471">
        <v>10</v>
      </c>
      <c r="CF610" s="496">
        <v>1306</v>
      </c>
      <c r="CG610" s="33"/>
      <c r="CH610" s="33"/>
      <c r="CI610" s="33"/>
      <c r="CJ610" s="110"/>
      <c r="CK610" s="110"/>
      <c r="CL610" s="110"/>
      <c r="CM610" s="110"/>
      <c r="CN610" s="110"/>
      <c r="CO610" s="67"/>
      <c r="CP610" s="67"/>
      <c r="CQ610" s="67"/>
      <c r="CR610" s="67"/>
      <c r="CS610" s="67"/>
      <c r="CT610" s="67"/>
      <c r="CU610" s="67"/>
      <c r="CV610" s="67"/>
      <c r="CW610" s="67"/>
      <c r="CX610" s="67"/>
      <c r="CY610" s="67"/>
      <c r="CZ610" s="67"/>
      <c r="DA610" s="67"/>
      <c r="DB610" s="67"/>
      <c r="DC610" s="67"/>
      <c r="DD610" s="67"/>
      <c r="DE610" s="67"/>
      <c r="DF610" s="67"/>
      <c r="DG610" s="67"/>
      <c r="DH610" s="67"/>
      <c r="DI610" s="67"/>
      <c r="DJ610" s="67"/>
      <c r="DK610" s="67"/>
      <c r="DL610" s="67"/>
      <c r="DM610" s="67"/>
      <c r="DN610" s="67"/>
      <c r="DO610" s="67"/>
      <c r="DP610" s="67"/>
      <c r="DQ610" s="67"/>
      <c r="DR610" s="67"/>
      <c r="DS610" s="67"/>
      <c r="DT610" s="67"/>
      <c r="DU610" s="67"/>
      <c r="DV610" s="67"/>
      <c r="DW610" s="67"/>
      <c r="DX610" s="67"/>
      <c r="DY610" s="67"/>
      <c r="DZ610" s="67"/>
      <c r="EA610" s="67"/>
      <c r="EB610" s="67"/>
      <c r="EC610" s="67"/>
      <c r="ED610" s="67"/>
      <c r="EE610" s="67"/>
      <c r="EF610" s="67"/>
      <c r="EG610" s="67"/>
      <c r="EH610" s="67"/>
      <c r="EI610" s="67"/>
      <c r="EJ610" s="67"/>
      <c r="EK610" s="67"/>
      <c r="EL610" s="67"/>
      <c r="EM610" s="67"/>
      <c r="EN610" s="67"/>
      <c r="EO610" s="67"/>
      <c r="EP610" s="67"/>
      <c r="EQ610" s="67"/>
      <c r="ER610" s="67"/>
      <c r="ES610" s="67"/>
      <c r="ET610" s="67"/>
      <c r="EU610" s="67"/>
      <c r="EV610" s="67"/>
      <c r="EW610" s="67"/>
      <c r="EX610" s="67"/>
      <c r="EY610" s="67"/>
      <c r="EZ610" s="67"/>
      <c r="FA610" s="67"/>
      <c r="FB610" s="67"/>
      <c r="FC610" s="67"/>
      <c r="FD610" s="67"/>
      <c r="FE610" s="67"/>
      <c r="FF610" s="67"/>
      <c r="FG610" s="67"/>
      <c r="FH610" s="67"/>
      <c r="FI610" s="67"/>
      <c r="FJ610" s="67"/>
      <c r="FK610" s="67"/>
      <c r="FL610" s="67"/>
      <c r="FM610" s="67"/>
      <c r="FN610" s="67"/>
      <c r="FO610" s="67"/>
      <c r="FP610" s="67"/>
      <c r="FQ610" s="67"/>
      <c r="FR610" s="67"/>
      <c r="FS610" s="67"/>
      <c r="FT610" s="67"/>
      <c r="FU610" s="67"/>
      <c r="FV610" s="67"/>
      <c r="FW610" s="67"/>
      <c r="FX610" s="67"/>
      <c r="FY610" s="110"/>
      <c r="FZ610" s="110"/>
      <c r="GA610" s="110"/>
      <c r="GB610" s="110"/>
      <c r="GC610" s="110"/>
      <c r="GD610" s="110"/>
      <c r="GE610" s="110"/>
      <c r="GF610" s="110"/>
      <c r="GG610" s="110"/>
      <c r="GH610" s="110"/>
      <c r="GI610" s="110"/>
      <c r="GJ610" s="110"/>
      <c r="GK610" s="110"/>
      <c r="GL610" s="110"/>
      <c r="GM610" s="110"/>
      <c r="GN610" s="110"/>
      <c r="GO610" s="110"/>
      <c r="GP610" s="110"/>
      <c r="GQ610" s="110"/>
      <c r="GR610" s="110"/>
      <c r="GS610" s="110"/>
      <c r="GT610" s="110"/>
      <c r="GU610" s="110"/>
      <c r="GV610" s="110"/>
      <c r="GW610" s="110"/>
      <c r="GX610" s="110"/>
      <c r="GY610" s="110"/>
      <c r="GZ610" s="110"/>
      <c r="HA610" s="110"/>
      <c r="HB610" s="110"/>
      <c r="HC610" s="110"/>
      <c r="HD610" s="110"/>
      <c r="HE610" s="110"/>
      <c r="HF610" s="110"/>
      <c r="HG610" s="110"/>
      <c r="HH610" s="110"/>
      <c r="HI610" s="110"/>
      <c r="HJ610" s="110"/>
      <c r="HK610" s="242"/>
      <c r="HL610" s="242"/>
      <c r="HM610" s="242"/>
      <c r="HN610" s="242"/>
      <c r="HO610" s="242"/>
      <c r="HP610" s="242"/>
      <c r="HQ610" s="242"/>
    </row>
    <row r="611" spans="1:225" x14ac:dyDescent="0.2">
      <c r="A611" s="241" t="s">
        <v>571</v>
      </c>
      <c r="B611" s="476" t="s">
        <v>1131</v>
      </c>
      <c r="C611" s="326" t="s">
        <v>784</v>
      </c>
      <c r="D611" s="279" t="s">
        <v>1132</v>
      </c>
      <c r="E611" s="228"/>
      <c r="F611" s="471">
        <v>142</v>
      </c>
      <c r="G611" s="495"/>
      <c r="H611" s="471">
        <v>5</v>
      </c>
      <c r="I611" s="471">
        <v>95</v>
      </c>
      <c r="J611" s="471">
        <v>436</v>
      </c>
      <c r="K611" s="471">
        <v>7</v>
      </c>
      <c r="L611" s="471">
        <v>3</v>
      </c>
      <c r="M611" s="471">
        <v>9</v>
      </c>
      <c r="N611" s="471">
        <v>3</v>
      </c>
      <c r="O611" s="471">
        <v>0</v>
      </c>
      <c r="P611" s="471">
        <v>4</v>
      </c>
      <c r="Q611" s="471">
        <v>21</v>
      </c>
      <c r="R611" s="471">
        <v>98</v>
      </c>
      <c r="S611" s="471">
        <v>0</v>
      </c>
      <c r="T611" s="471">
        <v>0</v>
      </c>
      <c r="U611" s="471">
        <v>5</v>
      </c>
      <c r="V611" s="471">
        <v>4</v>
      </c>
      <c r="W611" s="471">
        <v>40</v>
      </c>
      <c r="X611" s="471">
        <v>9</v>
      </c>
      <c r="Y611" s="471">
        <v>307</v>
      </c>
      <c r="Z611" s="471">
        <v>0</v>
      </c>
      <c r="AA611" s="471">
        <v>6</v>
      </c>
      <c r="AB611" s="496">
        <v>1194</v>
      </c>
      <c r="AC611" s="488">
        <v>1</v>
      </c>
      <c r="AD611" s="488">
        <v>3</v>
      </c>
      <c r="AE611" s="471">
        <v>15</v>
      </c>
      <c r="AF611" s="471">
        <v>0</v>
      </c>
      <c r="AG611" s="471">
        <v>0</v>
      </c>
      <c r="AH611" s="471">
        <v>0</v>
      </c>
      <c r="AI611" s="471">
        <v>0</v>
      </c>
      <c r="AJ611" s="471">
        <v>0</v>
      </c>
      <c r="AK611" s="471">
        <v>0</v>
      </c>
      <c r="AL611" s="471">
        <v>6</v>
      </c>
      <c r="AM611" s="496">
        <v>21</v>
      </c>
      <c r="AN611" s="471">
        <v>15</v>
      </c>
      <c r="AO611" s="471">
        <v>0</v>
      </c>
      <c r="AP611" s="471">
        <v>0</v>
      </c>
      <c r="AQ611" s="471">
        <v>0</v>
      </c>
      <c r="AR611" s="471">
        <v>0</v>
      </c>
      <c r="AS611" s="471">
        <v>0</v>
      </c>
      <c r="AT611" s="471">
        <v>0</v>
      </c>
      <c r="AU611" s="471">
        <v>6</v>
      </c>
      <c r="AV611" s="496">
        <v>21</v>
      </c>
      <c r="AW611" s="471">
        <v>66</v>
      </c>
      <c r="AX611" s="471">
        <v>61</v>
      </c>
      <c r="AY611" s="471">
        <v>13</v>
      </c>
      <c r="AZ611" s="471">
        <v>9</v>
      </c>
      <c r="BA611" s="471">
        <v>0</v>
      </c>
      <c r="BB611" s="471">
        <v>1</v>
      </c>
      <c r="BC611" s="471">
        <v>0</v>
      </c>
      <c r="BD611" s="471">
        <v>0</v>
      </c>
      <c r="BE611" s="496">
        <v>150</v>
      </c>
      <c r="BF611" s="471">
        <v>44</v>
      </c>
      <c r="BG611" s="471">
        <v>35</v>
      </c>
      <c r="BH611" s="471">
        <v>13</v>
      </c>
      <c r="BI611" s="471">
        <v>5</v>
      </c>
      <c r="BJ611" s="471">
        <v>1</v>
      </c>
      <c r="BK611" s="471">
        <v>0</v>
      </c>
      <c r="BL611" s="471">
        <v>0</v>
      </c>
      <c r="BM611" s="471">
        <v>0</v>
      </c>
      <c r="BN611" s="496">
        <v>98</v>
      </c>
      <c r="BO611" s="471">
        <v>81</v>
      </c>
      <c r="BP611" s="471">
        <v>61</v>
      </c>
      <c r="BQ611" s="471">
        <v>13</v>
      </c>
      <c r="BR611" s="471">
        <v>9</v>
      </c>
      <c r="BS611" s="471">
        <v>0</v>
      </c>
      <c r="BT611" s="471">
        <v>1</v>
      </c>
      <c r="BU611" s="471">
        <v>0</v>
      </c>
      <c r="BV611" s="471">
        <v>6</v>
      </c>
      <c r="BW611" s="496">
        <v>171</v>
      </c>
      <c r="BX611" s="471">
        <v>59</v>
      </c>
      <c r="BY611" s="471">
        <v>35</v>
      </c>
      <c r="BZ611" s="471">
        <v>13</v>
      </c>
      <c r="CA611" s="471">
        <v>5</v>
      </c>
      <c r="CB611" s="471">
        <v>1</v>
      </c>
      <c r="CC611" s="471">
        <v>0</v>
      </c>
      <c r="CD611" s="471">
        <v>0</v>
      </c>
      <c r="CE611" s="471">
        <v>6</v>
      </c>
      <c r="CF611" s="496">
        <v>119</v>
      </c>
      <c r="CG611" s="33"/>
      <c r="CH611" s="33"/>
      <c r="CI611" s="33"/>
      <c r="CJ611" s="110"/>
      <c r="CK611" s="110"/>
      <c r="CL611" s="110"/>
      <c r="CM611" s="110"/>
      <c r="CN611" s="110"/>
      <c r="CO611" s="67"/>
      <c r="CP611" s="67"/>
      <c r="CQ611" s="67"/>
      <c r="CR611" s="67"/>
      <c r="CS611" s="67"/>
      <c r="CT611" s="67"/>
      <c r="CU611" s="67"/>
      <c r="CV611" s="67"/>
      <c r="CW611" s="67"/>
      <c r="CX611" s="67"/>
      <c r="CY611" s="67"/>
      <c r="CZ611" s="67"/>
      <c r="DA611" s="67"/>
      <c r="DB611" s="67"/>
      <c r="DC611" s="67"/>
      <c r="DD611" s="67"/>
      <c r="DE611" s="67"/>
      <c r="DF611" s="67"/>
      <c r="DG611" s="67"/>
      <c r="DH611" s="67"/>
      <c r="DI611" s="67"/>
      <c r="DJ611" s="67"/>
      <c r="DK611" s="67"/>
      <c r="DL611" s="67"/>
      <c r="DM611" s="67"/>
      <c r="DN611" s="67"/>
      <c r="DO611" s="67"/>
      <c r="DP611" s="67"/>
      <c r="DQ611" s="67"/>
      <c r="DR611" s="67"/>
      <c r="DS611" s="67"/>
      <c r="DT611" s="67"/>
      <c r="DU611" s="67"/>
      <c r="DV611" s="67"/>
      <c r="DW611" s="67"/>
      <c r="DX611" s="67"/>
      <c r="DY611" s="67"/>
      <c r="DZ611" s="67"/>
      <c r="EA611" s="67"/>
      <c r="EB611" s="67"/>
      <c r="EC611" s="67"/>
      <c r="ED611" s="67"/>
      <c r="EE611" s="67"/>
      <c r="EF611" s="67"/>
      <c r="EG611" s="67"/>
      <c r="EH611" s="67"/>
      <c r="EI611" s="67"/>
      <c r="EJ611" s="67"/>
      <c r="EK611" s="67"/>
      <c r="EL611" s="67"/>
      <c r="EM611" s="67"/>
      <c r="EN611" s="67"/>
      <c r="EO611" s="67"/>
      <c r="EP611" s="67"/>
      <c r="EQ611" s="67"/>
      <c r="ER611" s="67"/>
      <c r="ES611" s="67"/>
      <c r="ET611" s="67"/>
      <c r="EU611" s="67"/>
      <c r="EV611" s="67"/>
      <c r="EW611" s="67"/>
      <c r="EX611" s="67"/>
      <c r="EY611" s="67"/>
      <c r="EZ611" s="67"/>
      <c r="FA611" s="67"/>
      <c r="FB611" s="67"/>
      <c r="FC611" s="67"/>
      <c r="FD611" s="67"/>
      <c r="FE611" s="67"/>
      <c r="FF611" s="67"/>
      <c r="FG611" s="67"/>
      <c r="FH611" s="67"/>
      <c r="FI611" s="67"/>
      <c r="FJ611" s="67"/>
      <c r="FK611" s="67"/>
      <c r="FL611" s="67"/>
      <c r="FM611" s="67"/>
      <c r="FN611" s="67"/>
      <c r="FO611" s="67"/>
      <c r="FP611" s="67"/>
      <c r="FQ611" s="67"/>
      <c r="FR611" s="67"/>
      <c r="FS611" s="67"/>
      <c r="FT611" s="67"/>
      <c r="FU611" s="67"/>
      <c r="FV611" s="67"/>
      <c r="FW611" s="67"/>
      <c r="FX611" s="67"/>
      <c r="FY611" s="110"/>
      <c r="FZ611" s="110"/>
      <c r="GA611" s="110"/>
      <c r="GB611" s="110"/>
      <c r="GC611" s="110"/>
      <c r="GD611" s="110"/>
      <c r="GE611" s="110"/>
      <c r="GF611" s="110"/>
      <c r="GG611" s="110"/>
      <c r="GH611" s="110"/>
      <c r="GI611" s="110"/>
      <c r="GJ611" s="110"/>
      <c r="GK611" s="110"/>
      <c r="GL611" s="110"/>
      <c r="GM611" s="110"/>
      <c r="GN611" s="110"/>
      <c r="GO611" s="110"/>
      <c r="GP611" s="110"/>
      <c r="GQ611" s="110"/>
      <c r="GR611" s="110"/>
      <c r="GS611" s="110"/>
      <c r="GT611" s="110"/>
      <c r="GU611" s="110"/>
      <c r="GV611" s="110"/>
      <c r="GW611" s="110"/>
      <c r="GX611" s="110"/>
      <c r="GY611" s="110"/>
      <c r="GZ611" s="110"/>
      <c r="HA611" s="110"/>
      <c r="HB611" s="110"/>
      <c r="HC611" s="110"/>
      <c r="HD611" s="110"/>
      <c r="HE611" s="110"/>
      <c r="HF611" s="110"/>
      <c r="HG611" s="110"/>
      <c r="HH611" s="110"/>
      <c r="HI611" s="110"/>
      <c r="HJ611" s="110"/>
      <c r="HK611" s="242"/>
      <c r="HL611" s="242"/>
      <c r="HM611" s="242"/>
      <c r="HN611" s="242"/>
      <c r="HO611" s="242"/>
      <c r="HP611" s="242"/>
      <c r="HQ611" s="242"/>
    </row>
    <row r="612" spans="1:225" x14ac:dyDescent="0.2">
      <c r="A612" s="241" t="s">
        <v>572</v>
      </c>
      <c r="B612" s="476" t="s">
        <v>1133</v>
      </c>
      <c r="C612" s="326" t="s">
        <v>807</v>
      </c>
      <c r="D612" s="279" t="s">
        <v>573</v>
      </c>
      <c r="E612" s="228"/>
      <c r="F612" s="471">
        <v>89</v>
      </c>
      <c r="G612" s="495"/>
      <c r="H612" s="471">
        <v>7</v>
      </c>
      <c r="I612" s="471">
        <v>102</v>
      </c>
      <c r="J612" s="471">
        <v>306</v>
      </c>
      <c r="K612" s="471">
        <v>3</v>
      </c>
      <c r="L612" s="471">
        <v>3</v>
      </c>
      <c r="M612" s="471">
        <v>13</v>
      </c>
      <c r="N612" s="471">
        <v>5</v>
      </c>
      <c r="O612" s="471">
        <v>0</v>
      </c>
      <c r="P612" s="471">
        <v>2</v>
      </c>
      <c r="Q612" s="471">
        <v>85</v>
      </c>
      <c r="R612" s="471">
        <v>1819</v>
      </c>
      <c r="S612" s="471">
        <v>0</v>
      </c>
      <c r="T612" s="471">
        <v>1</v>
      </c>
      <c r="U612" s="471">
        <v>0</v>
      </c>
      <c r="V612" s="471">
        <v>1</v>
      </c>
      <c r="W612" s="471">
        <v>3</v>
      </c>
      <c r="X612" s="471">
        <v>8</v>
      </c>
      <c r="Y612" s="471">
        <v>310</v>
      </c>
      <c r="Z612" s="471">
        <v>0</v>
      </c>
      <c r="AA612" s="471">
        <v>7</v>
      </c>
      <c r="AB612" s="496">
        <v>2764</v>
      </c>
      <c r="AC612" s="488">
        <v>2</v>
      </c>
      <c r="AD612" s="488">
        <v>2</v>
      </c>
      <c r="AE612" s="471">
        <v>30</v>
      </c>
      <c r="AF612" s="471">
        <v>0</v>
      </c>
      <c r="AG612" s="471">
        <v>3</v>
      </c>
      <c r="AH612" s="471">
        <v>6</v>
      </c>
      <c r="AI612" s="471">
        <v>46</v>
      </c>
      <c r="AJ612" s="471">
        <v>0</v>
      </c>
      <c r="AK612" s="471">
        <v>0</v>
      </c>
      <c r="AL612" s="471">
        <v>0</v>
      </c>
      <c r="AM612" s="496">
        <v>85</v>
      </c>
      <c r="AN612" s="471">
        <v>30</v>
      </c>
      <c r="AO612" s="471">
        <v>0</v>
      </c>
      <c r="AP612" s="471">
        <v>3</v>
      </c>
      <c r="AQ612" s="471">
        <v>6</v>
      </c>
      <c r="AR612" s="471">
        <v>46</v>
      </c>
      <c r="AS612" s="471">
        <v>0</v>
      </c>
      <c r="AT612" s="471">
        <v>0</v>
      </c>
      <c r="AU612" s="471">
        <v>0</v>
      </c>
      <c r="AV612" s="496">
        <v>85</v>
      </c>
      <c r="AW612" s="471">
        <v>269</v>
      </c>
      <c r="AX612" s="471">
        <v>554</v>
      </c>
      <c r="AY612" s="471">
        <v>467</v>
      </c>
      <c r="AZ612" s="471">
        <v>329</v>
      </c>
      <c r="BA612" s="471">
        <v>309</v>
      </c>
      <c r="BB612" s="471">
        <v>88</v>
      </c>
      <c r="BC612" s="471">
        <v>38</v>
      </c>
      <c r="BD612" s="471">
        <v>4</v>
      </c>
      <c r="BE612" s="496">
        <v>2058</v>
      </c>
      <c r="BF612" s="471">
        <v>233</v>
      </c>
      <c r="BG612" s="471">
        <v>464</v>
      </c>
      <c r="BH612" s="471">
        <v>412</v>
      </c>
      <c r="BI612" s="471">
        <v>292</v>
      </c>
      <c r="BJ612" s="471">
        <v>295</v>
      </c>
      <c r="BK612" s="471">
        <v>84</v>
      </c>
      <c r="BL612" s="471">
        <v>35</v>
      </c>
      <c r="BM612" s="471">
        <v>4</v>
      </c>
      <c r="BN612" s="496">
        <v>1819</v>
      </c>
      <c r="BO612" s="471">
        <v>299</v>
      </c>
      <c r="BP612" s="471">
        <v>554</v>
      </c>
      <c r="BQ612" s="471">
        <v>470</v>
      </c>
      <c r="BR612" s="471">
        <v>335</v>
      </c>
      <c r="BS612" s="471">
        <v>355</v>
      </c>
      <c r="BT612" s="471">
        <v>88</v>
      </c>
      <c r="BU612" s="471">
        <v>38</v>
      </c>
      <c r="BV612" s="471">
        <v>4</v>
      </c>
      <c r="BW612" s="496">
        <v>2143</v>
      </c>
      <c r="BX612" s="471">
        <v>263</v>
      </c>
      <c r="BY612" s="471">
        <v>464</v>
      </c>
      <c r="BZ612" s="471">
        <v>415</v>
      </c>
      <c r="CA612" s="471">
        <v>298</v>
      </c>
      <c r="CB612" s="471">
        <v>341</v>
      </c>
      <c r="CC612" s="471">
        <v>84</v>
      </c>
      <c r="CD612" s="471">
        <v>35</v>
      </c>
      <c r="CE612" s="471">
        <v>4</v>
      </c>
      <c r="CF612" s="496">
        <v>1904</v>
      </c>
      <c r="CG612" s="33"/>
      <c r="CH612" s="33"/>
      <c r="CI612" s="33"/>
      <c r="CJ612" s="110"/>
      <c r="CK612" s="110"/>
      <c r="CL612" s="110"/>
      <c r="CM612" s="110"/>
      <c r="CN612" s="110"/>
      <c r="CO612" s="67"/>
      <c r="CP612" s="67"/>
      <c r="CQ612" s="67"/>
      <c r="CR612" s="67"/>
      <c r="CS612" s="67"/>
      <c r="CT612" s="67"/>
      <c r="CU612" s="67"/>
      <c r="CV612" s="67"/>
      <c r="CW612" s="67"/>
      <c r="CX612" s="67"/>
      <c r="CY612" s="67"/>
      <c r="CZ612" s="67"/>
      <c r="DA612" s="67"/>
      <c r="DB612" s="67"/>
      <c r="DC612" s="67"/>
      <c r="DD612" s="67"/>
      <c r="DE612" s="67"/>
      <c r="DF612" s="67"/>
      <c r="DG612" s="67"/>
      <c r="DH612" s="67"/>
      <c r="DI612" s="67"/>
      <c r="DJ612" s="67"/>
      <c r="DK612" s="67"/>
      <c r="DL612" s="67"/>
      <c r="DM612" s="67"/>
      <c r="DN612" s="67"/>
      <c r="DO612" s="67"/>
      <c r="DP612" s="67"/>
      <c r="DQ612" s="67"/>
      <c r="DR612" s="67"/>
      <c r="DS612" s="67"/>
      <c r="DT612" s="67"/>
      <c r="DU612" s="67"/>
      <c r="DV612" s="67"/>
      <c r="DW612" s="67"/>
      <c r="DX612" s="67"/>
      <c r="DY612" s="67"/>
      <c r="DZ612" s="67"/>
      <c r="EA612" s="67"/>
      <c r="EB612" s="67"/>
      <c r="EC612" s="67"/>
      <c r="ED612" s="67"/>
      <c r="EE612" s="67"/>
      <c r="EF612" s="67"/>
      <c r="EG612" s="67"/>
      <c r="EH612" s="67"/>
      <c r="EI612" s="67"/>
      <c r="EJ612" s="67"/>
      <c r="EK612" s="67"/>
      <c r="EL612" s="67"/>
      <c r="EM612" s="67"/>
      <c r="EN612" s="67"/>
      <c r="EO612" s="67"/>
      <c r="EP612" s="67"/>
      <c r="EQ612" s="67"/>
      <c r="ER612" s="67"/>
      <c r="ES612" s="67"/>
      <c r="ET612" s="67"/>
      <c r="EU612" s="67"/>
      <c r="EV612" s="67"/>
      <c r="EW612" s="67"/>
      <c r="EX612" s="67"/>
      <c r="EY612" s="67"/>
      <c r="EZ612" s="67"/>
      <c r="FA612" s="67"/>
      <c r="FB612" s="67"/>
      <c r="FC612" s="67"/>
      <c r="FD612" s="67"/>
      <c r="FE612" s="67"/>
      <c r="FF612" s="67"/>
      <c r="FG612" s="67"/>
      <c r="FH612" s="67"/>
      <c r="FI612" s="67"/>
      <c r="FJ612" s="67"/>
      <c r="FK612" s="67"/>
      <c r="FL612" s="67"/>
      <c r="FM612" s="67"/>
      <c r="FN612" s="67"/>
      <c r="FO612" s="67"/>
      <c r="FP612" s="67"/>
      <c r="FQ612" s="67"/>
      <c r="FR612" s="67"/>
      <c r="FS612" s="67"/>
      <c r="FT612" s="67"/>
      <c r="FU612" s="67"/>
      <c r="FV612" s="67"/>
      <c r="FW612" s="67"/>
      <c r="FX612" s="67"/>
      <c r="FY612" s="110"/>
      <c r="FZ612" s="110"/>
      <c r="GA612" s="110"/>
      <c r="GB612" s="110"/>
      <c r="GC612" s="110"/>
      <c r="GD612" s="110"/>
      <c r="GE612" s="110"/>
      <c r="GF612" s="110"/>
      <c r="GG612" s="110"/>
      <c r="GH612" s="110"/>
      <c r="GI612" s="110"/>
      <c r="GJ612" s="110"/>
      <c r="GK612" s="110"/>
      <c r="GL612" s="110"/>
      <c r="GM612" s="110"/>
      <c r="GN612" s="110"/>
      <c r="GO612" s="110"/>
      <c r="GP612" s="110"/>
      <c r="GQ612" s="110"/>
      <c r="GR612" s="110"/>
      <c r="GS612" s="110"/>
      <c r="GT612" s="110"/>
      <c r="GU612" s="110"/>
      <c r="GV612" s="110"/>
      <c r="GW612" s="110"/>
      <c r="GX612" s="110"/>
      <c r="GY612" s="110"/>
      <c r="GZ612" s="110"/>
      <c r="HA612" s="110"/>
      <c r="HB612" s="110"/>
      <c r="HC612" s="110"/>
      <c r="HD612" s="110"/>
      <c r="HE612" s="110"/>
      <c r="HF612" s="110"/>
      <c r="HG612" s="110"/>
      <c r="HH612" s="110"/>
      <c r="HI612" s="110"/>
      <c r="HJ612" s="110"/>
      <c r="HK612" s="242"/>
      <c r="HL612" s="242"/>
      <c r="HM612" s="242"/>
      <c r="HN612" s="242"/>
      <c r="HO612" s="242"/>
      <c r="HP612" s="242"/>
      <c r="HQ612" s="242"/>
    </row>
    <row r="613" spans="1:225" x14ac:dyDescent="0.2">
      <c r="A613" s="241" t="s">
        <v>1134</v>
      </c>
      <c r="B613" s="476" t="s">
        <v>1135</v>
      </c>
      <c r="C613" s="326" t="s">
        <v>626</v>
      </c>
      <c r="D613" s="279" t="s">
        <v>1136</v>
      </c>
      <c r="E613" s="228"/>
      <c r="F613" s="471">
        <v>75</v>
      </c>
      <c r="G613" s="495"/>
      <c r="H613" s="471">
        <v>4</v>
      </c>
      <c r="I613" s="471">
        <v>46</v>
      </c>
      <c r="J613" s="471">
        <v>204</v>
      </c>
      <c r="K613" s="471">
        <v>12</v>
      </c>
      <c r="L613" s="471">
        <v>3</v>
      </c>
      <c r="M613" s="471">
        <v>3</v>
      </c>
      <c r="N613" s="471">
        <v>2</v>
      </c>
      <c r="O613" s="471">
        <v>0</v>
      </c>
      <c r="P613" s="471">
        <v>1</v>
      </c>
      <c r="Q613" s="471">
        <v>1</v>
      </c>
      <c r="R613" s="471">
        <v>143</v>
      </c>
      <c r="S613" s="471">
        <v>0</v>
      </c>
      <c r="T613" s="471">
        <v>9</v>
      </c>
      <c r="U613" s="471">
        <v>0</v>
      </c>
      <c r="V613" s="471">
        <v>0</v>
      </c>
      <c r="W613" s="471">
        <v>0</v>
      </c>
      <c r="X613" s="471">
        <v>5</v>
      </c>
      <c r="Y613" s="471">
        <v>124</v>
      </c>
      <c r="Z613" s="471">
        <v>0</v>
      </c>
      <c r="AA613" s="471">
        <v>1</v>
      </c>
      <c r="AB613" s="496">
        <v>633</v>
      </c>
      <c r="AC613" s="488">
        <v>2</v>
      </c>
      <c r="AD613" s="488">
        <v>2</v>
      </c>
      <c r="AE613" s="471">
        <v>0</v>
      </c>
      <c r="AF613" s="471">
        <v>0</v>
      </c>
      <c r="AG613" s="471">
        <v>0</v>
      </c>
      <c r="AH613" s="471">
        <v>0</v>
      </c>
      <c r="AI613" s="471">
        <v>0</v>
      </c>
      <c r="AJ613" s="471">
        <v>0</v>
      </c>
      <c r="AK613" s="471">
        <v>0</v>
      </c>
      <c r="AL613" s="471">
        <v>1</v>
      </c>
      <c r="AM613" s="496">
        <v>1</v>
      </c>
      <c r="AN613" s="471">
        <v>0</v>
      </c>
      <c r="AO613" s="471">
        <v>0</v>
      </c>
      <c r="AP613" s="471">
        <v>0</v>
      </c>
      <c r="AQ613" s="471">
        <v>0</v>
      </c>
      <c r="AR613" s="471">
        <v>0</v>
      </c>
      <c r="AS613" s="471">
        <v>0</v>
      </c>
      <c r="AT613" s="471">
        <v>0</v>
      </c>
      <c r="AU613" s="471">
        <v>1</v>
      </c>
      <c r="AV613" s="496">
        <v>1</v>
      </c>
      <c r="AW613" s="471">
        <v>5</v>
      </c>
      <c r="AX613" s="471">
        <v>41</v>
      </c>
      <c r="AY613" s="471">
        <v>67</v>
      </c>
      <c r="AZ613" s="471">
        <v>24</v>
      </c>
      <c r="BA613" s="471">
        <v>4</v>
      </c>
      <c r="BB613" s="471">
        <v>1</v>
      </c>
      <c r="BC613" s="471">
        <v>1</v>
      </c>
      <c r="BD613" s="471">
        <v>0</v>
      </c>
      <c r="BE613" s="496">
        <v>143</v>
      </c>
      <c r="BF613" s="471">
        <v>5</v>
      </c>
      <c r="BG613" s="471">
        <v>41</v>
      </c>
      <c r="BH613" s="471">
        <v>67</v>
      </c>
      <c r="BI613" s="471">
        <v>24</v>
      </c>
      <c r="BJ613" s="471">
        <v>4</v>
      </c>
      <c r="BK613" s="471">
        <v>1</v>
      </c>
      <c r="BL613" s="471">
        <v>1</v>
      </c>
      <c r="BM613" s="471">
        <v>0</v>
      </c>
      <c r="BN613" s="496">
        <v>143</v>
      </c>
      <c r="BO613" s="471">
        <v>5</v>
      </c>
      <c r="BP613" s="471">
        <v>41</v>
      </c>
      <c r="BQ613" s="471">
        <v>67</v>
      </c>
      <c r="BR613" s="471">
        <v>24</v>
      </c>
      <c r="BS613" s="471">
        <v>4</v>
      </c>
      <c r="BT613" s="471">
        <v>1</v>
      </c>
      <c r="BU613" s="471">
        <v>1</v>
      </c>
      <c r="BV613" s="471">
        <v>1</v>
      </c>
      <c r="BW613" s="496">
        <v>144</v>
      </c>
      <c r="BX613" s="471">
        <v>5</v>
      </c>
      <c r="BY613" s="471">
        <v>41</v>
      </c>
      <c r="BZ613" s="471">
        <v>67</v>
      </c>
      <c r="CA613" s="471">
        <v>24</v>
      </c>
      <c r="CB613" s="471">
        <v>4</v>
      </c>
      <c r="CC613" s="471">
        <v>1</v>
      </c>
      <c r="CD613" s="471">
        <v>1</v>
      </c>
      <c r="CE613" s="471">
        <v>1</v>
      </c>
      <c r="CF613" s="496">
        <v>144</v>
      </c>
      <c r="CG613" s="33"/>
      <c r="CH613" s="33"/>
      <c r="CI613" s="33"/>
      <c r="CJ613" s="110"/>
      <c r="CK613" s="110"/>
      <c r="CL613" s="110"/>
      <c r="CM613" s="110"/>
      <c r="CN613" s="110"/>
      <c r="CO613" s="67"/>
      <c r="CP613" s="67"/>
      <c r="CQ613" s="67"/>
      <c r="CR613" s="67"/>
      <c r="CS613" s="67"/>
      <c r="CT613" s="67"/>
      <c r="CU613" s="67"/>
      <c r="CV613" s="67"/>
      <c r="CW613" s="67"/>
      <c r="CX613" s="67"/>
      <c r="CY613" s="67"/>
      <c r="CZ613" s="67"/>
      <c r="DA613" s="67"/>
      <c r="DB613" s="67"/>
      <c r="DC613" s="67"/>
      <c r="DD613" s="67"/>
      <c r="DE613" s="67"/>
      <c r="DF613" s="67"/>
      <c r="DG613" s="67"/>
      <c r="DH613" s="67"/>
      <c r="DI613" s="67"/>
      <c r="DJ613" s="67"/>
      <c r="DK613" s="67"/>
      <c r="DL613" s="67"/>
      <c r="DM613" s="67"/>
      <c r="DN613" s="67"/>
      <c r="DO613" s="67"/>
      <c r="DP613" s="67"/>
      <c r="DQ613" s="67"/>
      <c r="DR613" s="67"/>
      <c r="DS613" s="67"/>
      <c r="DT613" s="67"/>
      <c r="DU613" s="67"/>
      <c r="DV613" s="67"/>
      <c r="DW613" s="67"/>
      <c r="DX613" s="67"/>
      <c r="DY613" s="67"/>
      <c r="DZ613" s="67"/>
      <c r="EA613" s="67"/>
      <c r="EB613" s="67"/>
      <c r="EC613" s="67"/>
      <c r="ED613" s="67"/>
      <c r="EE613" s="67"/>
      <c r="EF613" s="67"/>
      <c r="EG613" s="67"/>
      <c r="EH613" s="67"/>
      <c r="EI613" s="67"/>
      <c r="EJ613" s="67"/>
      <c r="EK613" s="67"/>
      <c r="EL613" s="67"/>
      <c r="EM613" s="67"/>
      <c r="EN613" s="67"/>
      <c r="EO613" s="67"/>
      <c r="EP613" s="67"/>
      <c r="EQ613" s="67"/>
      <c r="ER613" s="67"/>
      <c r="ES613" s="67"/>
      <c r="ET613" s="67"/>
      <c r="EU613" s="67"/>
      <c r="EV613" s="67"/>
      <c r="EW613" s="67"/>
      <c r="EX613" s="67"/>
      <c r="EY613" s="67"/>
      <c r="EZ613" s="67"/>
      <c r="FA613" s="67"/>
      <c r="FB613" s="67"/>
      <c r="FC613" s="67"/>
      <c r="FD613" s="67"/>
      <c r="FE613" s="67"/>
      <c r="FF613" s="67"/>
      <c r="FG613" s="67"/>
      <c r="FH613" s="67"/>
      <c r="FI613" s="67"/>
      <c r="FJ613" s="67"/>
      <c r="FK613" s="67"/>
      <c r="FL613" s="67"/>
      <c r="FM613" s="67"/>
      <c r="FN613" s="67"/>
      <c r="FO613" s="67"/>
      <c r="FP613" s="67"/>
      <c r="FQ613" s="67"/>
      <c r="FR613" s="67"/>
      <c r="FS613" s="67"/>
      <c r="FT613" s="67"/>
      <c r="FU613" s="67"/>
      <c r="FV613" s="67"/>
      <c r="FW613" s="67"/>
      <c r="FX613" s="67"/>
      <c r="FY613" s="110"/>
      <c r="FZ613" s="110"/>
      <c r="GA613" s="110"/>
      <c r="GB613" s="110"/>
      <c r="GC613" s="110"/>
      <c r="GD613" s="110"/>
      <c r="GE613" s="110"/>
      <c r="GF613" s="110"/>
      <c r="GG613" s="110"/>
      <c r="GH613" s="110"/>
      <c r="GI613" s="110"/>
      <c r="GJ613" s="110"/>
      <c r="GK613" s="110"/>
      <c r="GL613" s="110"/>
      <c r="GM613" s="110"/>
      <c r="GN613" s="110"/>
      <c r="GO613" s="110"/>
      <c r="GP613" s="110"/>
      <c r="GQ613" s="110"/>
      <c r="GR613" s="110"/>
      <c r="GS613" s="110"/>
      <c r="GT613" s="110"/>
      <c r="GU613" s="110"/>
      <c r="GV613" s="110"/>
      <c r="GW613" s="110"/>
      <c r="GX613" s="110"/>
      <c r="GY613" s="110"/>
      <c r="GZ613" s="110"/>
      <c r="HA613" s="110"/>
      <c r="HB613" s="110"/>
      <c r="HC613" s="110"/>
      <c r="HD613" s="110"/>
      <c r="HE613" s="110"/>
      <c r="HF613" s="110"/>
      <c r="HG613" s="110"/>
      <c r="HH613" s="110"/>
      <c r="HI613" s="110"/>
      <c r="HJ613" s="110"/>
      <c r="HK613" s="242"/>
      <c r="HL613" s="242"/>
      <c r="HM613" s="242"/>
      <c r="HN613" s="242"/>
      <c r="HO613" s="242"/>
      <c r="HP613" s="242"/>
      <c r="HQ613" s="242"/>
    </row>
    <row r="614" spans="1:225" x14ac:dyDescent="0.2">
      <c r="A614" s="241" t="s">
        <v>574</v>
      </c>
      <c r="B614" s="476" t="s">
        <v>1137</v>
      </c>
      <c r="C614" s="326" t="s">
        <v>782</v>
      </c>
      <c r="D614" s="279" t="s">
        <v>575</v>
      </c>
      <c r="E614" s="228"/>
      <c r="F614" s="471">
        <v>5</v>
      </c>
      <c r="G614" s="495"/>
      <c r="H614" s="471">
        <v>2</v>
      </c>
      <c r="I614" s="471">
        <v>98</v>
      </c>
      <c r="J614" s="471">
        <v>272</v>
      </c>
      <c r="K614" s="471">
        <v>1</v>
      </c>
      <c r="L614" s="471">
        <v>2</v>
      </c>
      <c r="M614" s="471">
        <v>3</v>
      </c>
      <c r="N614" s="471">
        <v>5</v>
      </c>
      <c r="O614" s="471">
        <v>0</v>
      </c>
      <c r="P614" s="471">
        <v>1</v>
      </c>
      <c r="Q614" s="471">
        <v>20</v>
      </c>
      <c r="R614" s="471">
        <v>215</v>
      </c>
      <c r="S614" s="471">
        <v>0</v>
      </c>
      <c r="T614" s="471">
        <v>0</v>
      </c>
      <c r="U614" s="471">
        <v>0</v>
      </c>
      <c r="V614" s="471">
        <v>18</v>
      </c>
      <c r="W614" s="471">
        <v>2</v>
      </c>
      <c r="X614" s="471">
        <v>44</v>
      </c>
      <c r="Y614" s="471">
        <v>139</v>
      </c>
      <c r="Z614" s="471">
        <v>2</v>
      </c>
      <c r="AA614" s="471">
        <v>21</v>
      </c>
      <c r="AB614" s="496">
        <v>850</v>
      </c>
      <c r="AC614" s="488">
        <v>1</v>
      </c>
      <c r="AD614" s="488">
        <v>1</v>
      </c>
      <c r="AE614" s="471">
        <v>1</v>
      </c>
      <c r="AF614" s="471">
        <v>0</v>
      </c>
      <c r="AG614" s="471">
        <v>8</v>
      </c>
      <c r="AH614" s="471">
        <v>1</v>
      </c>
      <c r="AI614" s="471">
        <v>0</v>
      </c>
      <c r="AJ614" s="471">
        <v>1</v>
      </c>
      <c r="AK614" s="471">
        <v>2</v>
      </c>
      <c r="AL614" s="471">
        <v>7</v>
      </c>
      <c r="AM614" s="496">
        <v>20</v>
      </c>
      <c r="AN614" s="471">
        <v>1</v>
      </c>
      <c r="AO614" s="471">
        <v>0</v>
      </c>
      <c r="AP614" s="471">
        <v>8</v>
      </c>
      <c r="AQ614" s="471">
        <v>1</v>
      </c>
      <c r="AR614" s="471">
        <v>0</v>
      </c>
      <c r="AS614" s="471">
        <v>1</v>
      </c>
      <c r="AT614" s="471">
        <v>2</v>
      </c>
      <c r="AU614" s="471">
        <v>7</v>
      </c>
      <c r="AV614" s="496">
        <v>20</v>
      </c>
      <c r="AW614" s="471">
        <v>13</v>
      </c>
      <c r="AX614" s="471">
        <v>41</v>
      </c>
      <c r="AY614" s="471">
        <v>121</v>
      </c>
      <c r="AZ614" s="471">
        <v>79</v>
      </c>
      <c r="BA614" s="471">
        <v>14</v>
      </c>
      <c r="BB614" s="471">
        <v>4</v>
      </c>
      <c r="BC614" s="471">
        <v>5</v>
      </c>
      <c r="BD614" s="471">
        <v>3</v>
      </c>
      <c r="BE614" s="496">
        <v>280</v>
      </c>
      <c r="BF614" s="471">
        <v>8</v>
      </c>
      <c r="BG614" s="471">
        <v>34</v>
      </c>
      <c r="BH614" s="471">
        <v>92</v>
      </c>
      <c r="BI614" s="471">
        <v>61</v>
      </c>
      <c r="BJ614" s="471">
        <v>10</v>
      </c>
      <c r="BK614" s="471">
        <v>4</v>
      </c>
      <c r="BL614" s="471">
        <v>3</v>
      </c>
      <c r="BM614" s="471">
        <v>3</v>
      </c>
      <c r="BN614" s="496">
        <v>215</v>
      </c>
      <c r="BO614" s="471">
        <v>14</v>
      </c>
      <c r="BP614" s="471">
        <v>41</v>
      </c>
      <c r="BQ614" s="471">
        <v>129</v>
      </c>
      <c r="BR614" s="471">
        <v>80</v>
      </c>
      <c r="BS614" s="471">
        <v>14</v>
      </c>
      <c r="BT614" s="471">
        <v>5</v>
      </c>
      <c r="BU614" s="471">
        <v>7</v>
      </c>
      <c r="BV614" s="471">
        <v>10</v>
      </c>
      <c r="BW614" s="496">
        <v>300</v>
      </c>
      <c r="BX614" s="471">
        <v>9</v>
      </c>
      <c r="BY614" s="471">
        <v>34</v>
      </c>
      <c r="BZ614" s="471">
        <v>100</v>
      </c>
      <c r="CA614" s="471">
        <v>62</v>
      </c>
      <c r="CB614" s="471">
        <v>10</v>
      </c>
      <c r="CC614" s="471">
        <v>5</v>
      </c>
      <c r="CD614" s="471">
        <v>5</v>
      </c>
      <c r="CE614" s="471">
        <v>10</v>
      </c>
      <c r="CF614" s="496">
        <v>235</v>
      </c>
      <c r="CG614" s="33"/>
      <c r="CH614" s="33"/>
      <c r="CI614" s="33"/>
      <c r="CJ614" s="110"/>
      <c r="CK614" s="110"/>
      <c r="CL614" s="110"/>
      <c r="CM614" s="110"/>
      <c r="CN614" s="110"/>
      <c r="CO614" s="67"/>
      <c r="CP614" s="67"/>
      <c r="CQ614" s="67"/>
      <c r="CR614" s="67"/>
      <c r="CS614" s="67"/>
      <c r="CT614" s="67"/>
      <c r="CU614" s="67"/>
      <c r="CV614" s="67"/>
      <c r="CW614" s="67"/>
      <c r="CX614" s="67"/>
      <c r="CY614" s="67"/>
      <c r="CZ614" s="67"/>
      <c r="DA614" s="67"/>
      <c r="DB614" s="67"/>
      <c r="DC614" s="67"/>
      <c r="DD614" s="67"/>
      <c r="DE614" s="67"/>
      <c r="DF614" s="67"/>
      <c r="DG614" s="67"/>
      <c r="DH614" s="67"/>
      <c r="DI614" s="67"/>
      <c r="DJ614" s="67"/>
      <c r="DK614" s="67"/>
      <c r="DL614" s="67"/>
      <c r="DM614" s="67"/>
      <c r="DN614" s="67"/>
      <c r="DO614" s="67"/>
      <c r="DP614" s="67"/>
      <c r="DQ614" s="67"/>
      <c r="DR614" s="67"/>
      <c r="DS614" s="67"/>
      <c r="DT614" s="67"/>
      <c r="DU614" s="67"/>
      <c r="DV614" s="67"/>
      <c r="DW614" s="67"/>
      <c r="DX614" s="67"/>
      <c r="DY614" s="67"/>
      <c r="DZ614" s="67"/>
      <c r="EA614" s="67"/>
      <c r="EB614" s="67"/>
      <c r="EC614" s="67"/>
      <c r="ED614" s="67"/>
      <c r="EE614" s="67"/>
      <c r="EF614" s="67"/>
      <c r="EG614" s="67"/>
      <c r="EH614" s="67"/>
      <c r="EI614" s="67"/>
      <c r="EJ614" s="67"/>
      <c r="EK614" s="67"/>
      <c r="EL614" s="67"/>
      <c r="EM614" s="67"/>
      <c r="EN614" s="67"/>
      <c r="EO614" s="67"/>
      <c r="EP614" s="67"/>
      <c r="EQ614" s="67"/>
      <c r="ER614" s="67"/>
      <c r="ES614" s="67"/>
      <c r="ET614" s="67"/>
      <c r="EU614" s="67"/>
      <c r="EV614" s="67"/>
      <c r="EW614" s="67"/>
      <c r="EX614" s="67"/>
      <c r="EY614" s="67"/>
      <c r="EZ614" s="67"/>
      <c r="FA614" s="67"/>
      <c r="FB614" s="67"/>
      <c r="FC614" s="67"/>
      <c r="FD614" s="67"/>
      <c r="FE614" s="67"/>
      <c r="FF614" s="67"/>
      <c r="FG614" s="67"/>
      <c r="FH614" s="67"/>
      <c r="FI614" s="67"/>
      <c r="FJ614" s="67"/>
      <c r="FK614" s="67"/>
      <c r="FL614" s="67"/>
      <c r="FM614" s="67"/>
      <c r="FN614" s="67"/>
      <c r="FO614" s="67"/>
      <c r="FP614" s="67"/>
      <c r="FQ614" s="67"/>
      <c r="FR614" s="67"/>
      <c r="FS614" s="67"/>
      <c r="FT614" s="67"/>
      <c r="FU614" s="67"/>
      <c r="FV614" s="67"/>
      <c r="FW614" s="67"/>
      <c r="FX614" s="67"/>
      <c r="FY614" s="110"/>
      <c r="FZ614" s="110"/>
      <c r="GA614" s="110"/>
      <c r="GB614" s="110"/>
      <c r="GC614" s="110"/>
      <c r="GD614" s="110"/>
      <c r="GE614" s="110"/>
      <c r="GF614" s="110"/>
      <c r="GG614" s="110"/>
      <c r="GH614" s="110"/>
      <c r="GI614" s="110"/>
      <c r="GJ614" s="110"/>
      <c r="GK614" s="110"/>
      <c r="GL614" s="110"/>
      <c r="GM614" s="110"/>
      <c r="GN614" s="110"/>
      <c r="GO614" s="110"/>
      <c r="GP614" s="110"/>
      <c r="GQ614" s="110"/>
      <c r="GR614" s="110"/>
      <c r="GS614" s="110"/>
      <c r="GT614" s="110"/>
      <c r="GU614" s="110"/>
      <c r="GV614" s="110"/>
      <c r="GW614" s="110"/>
      <c r="GX614" s="110"/>
      <c r="GY614" s="110"/>
      <c r="GZ614" s="110"/>
      <c r="HA614" s="110"/>
      <c r="HB614" s="110"/>
      <c r="HC614" s="110"/>
      <c r="HD614" s="110"/>
      <c r="HE614" s="110"/>
      <c r="HF614" s="110"/>
      <c r="HG614" s="110"/>
      <c r="HH614" s="110"/>
      <c r="HI614" s="110"/>
      <c r="HJ614" s="110"/>
      <c r="HK614" s="242"/>
      <c r="HL614" s="242"/>
      <c r="HM614" s="242"/>
      <c r="HN614" s="242"/>
      <c r="HO614" s="242"/>
      <c r="HP614" s="242"/>
      <c r="HQ614" s="242"/>
    </row>
    <row r="615" spans="1:225" x14ac:dyDescent="0.2">
      <c r="A615" s="241" t="s">
        <v>576</v>
      </c>
      <c r="B615" s="476" t="s">
        <v>1138</v>
      </c>
      <c r="C615" s="326" t="s">
        <v>782</v>
      </c>
      <c r="D615" s="279" t="s">
        <v>577</v>
      </c>
      <c r="E615" s="228"/>
      <c r="F615" s="471">
        <v>27</v>
      </c>
      <c r="G615" s="495"/>
      <c r="H615" s="471">
        <v>4</v>
      </c>
      <c r="I615" s="471">
        <v>133</v>
      </c>
      <c r="J615" s="471">
        <v>419</v>
      </c>
      <c r="K615" s="471">
        <v>9</v>
      </c>
      <c r="L615" s="471">
        <v>6</v>
      </c>
      <c r="M615" s="471">
        <v>20</v>
      </c>
      <c r="N615" s="471">
        <v>3</v>
      </c>
      <c r="O615" s="471">
        <v>0</v>
      </c>
      <c r="P615" s="471">
        <v>1</v>
      </c>
      <c r="Q615" s="471">
        <v>4</v>
      </c>
      <c r="R615" s="471">
        <v>58</v>
      </c>
      <c r="S615" s="471">
        <v>0</v>
      </c>
      <c r="T615" s="471">
        <v>0</v>
      </c>
      <c r="U615" s="471">
        <v>0</v>
      </c>
      <c r="V615" s="471">
        <v>11</v>
      </c>
      <c r="W615" s="471">
        <v>7</v>
      </c>
      <c r="X615" s="471">
        <v>278</v>
      </c>
      <c r="Y615" s="471">
        <v>296</v>
      </c>
      <c r="Z615" s="471">
        <v>0</v>
      </c>
      <c r="AA615" s="471">
        <v>118</v>
      </c>
      <c r="AB615" s="496">
        <v>1394</v>
      </c>
      <c r="AC615" s="488">
        <v>1</v>
      </c>
      <c r="AD615" s="488">
        <v>1</v>
      </c>
      <c r="AE615" s="471">
        <v>0</v>
      </c>
      <c r="AF615" s="471">
        <v>0</v>
      </c>
      <c r="AG615" s="471">
        <v>0</v>
      </c>
      <c r="AH615" s="471">
        <v>0</v>
      </c>
      <c r="AI615" s="471">
        <v>0</v>
      </c>
      <c r="AJ615" s="471">
        <v>1</v>
      </c>
      <c r="AK615" s="471">
        <v>1</v>
      </c>
      <c r="AL615" s="471">
        <v>2</v>
      </c>
      <c r="AM615" s="496">
        <v>4</v>
      </c>
      <c r="AN615" s="471">
        <v>0</v>
      </c>
      <c r="AO615" s="471">
        <v>0</v>
      </c>
      <c r="AP615" s="471">
        <v>0</v>
      </c>
      <c r="AQ615" s="471">
        <v>0</v>
      </c>
      <c r="AR615" s="471">
        <v>0</v>
      </c>
      <c r="AS615" s="471">
        <v>1</v>
      </c>
      <c r="AT615" s="471">
        <v>1</v>
      </c>
      <c r="AU615" s="471">
        <v>2</v>
      </c>
      <c r="AV615" s="496">
        <v>4</v>
      </c>
      <c r="AW615" s="471">
        <v>8</v>
      </c>
      <c r="AX615" s="471">
        <v>15</v>
      </c>
      <c r="AY615" s="471">
        <v>29</v>
      </c>
      <c r="AZ615" s="471">
        <v>16</v>
      </c>
      <c r="BA615" s="471">
        <v>3</v>
      </c>
      <c r="BB615" s="471">
        <v>6</v>
      </c>
      <c r="BC615" s="471">
        <v>3</v>
      </c>
      <c r="BD615" s="471">
        <v>1</v>
      </c>
      <c r="BE615" s="496">
        <v>81</v>
      </c>
      <c r="BF615" s="471">
        <v>5</v>
      </c>
      <c r="BG615" s="471">
        <v>11</v>
      </c>
      <c r="BH615" s="471">
        <v>17</v>
      </c>
      <c r="BI615" s="471">
        <v>14</v>
      </c>
      <c r="BJ615" s="471">
        <v>4</v>
      </c>
      <c r="BK615" s="471">
        <v>4</v>
      </c>
      <c r="BL615" s="471">
        <v>3</v>
      </c>
      <c r="BM615" s="471">
        <v>0</v>
      </c>
      <c r="BN615" s="496">
        <v>58</v>
      </c>
      <c r="BO615" s="471">
        <v>8</v>
      </c>
      <c r="BP615" s="471">
        <v>15</v>
      </c>
      <c r="BQ615" s="471">
        <v>29</v>
      </c>
      <c r="BR615" s="471">
        <v>16</v>
      </c>
      <c r="BS615" s="471">
        <v>3</v>
      </c>
      <c r="BT615" s="471">
        <v>7</v>
      </c>
      <c r="BU615" s="471">
        <v>4</v>
      </c>
      <c r="BV615" s="471">
        <v>3</v>
      </c>
      <c r="BW615" s="496">
        <v>85</v>
      </c>
      <c r="BX615" s="471">
        <v>5</v>
      </c>
      <c r="BY615" s="471">
        <v>11</v>
      </c>
      <c r="BZ615" s="471">
        <v>17</v>
      </c>
      <c r="CA615" s="471">
        <v>14</v>
      </c>
      <c r="CB615" s="471">
        <v>4</v>
      </c>
      <c r="CC615" s="471">
        <v>5</v>
      </c>
      <c r="CD615" s="471">
        <v>4</v>
      </c>
      <c r="CE615" s="471">
        <v>2</v>
      </c>
      <c r="CF615" s="496">
        <v>62</v>
      </c>
      <c r="CG615" s="33"/>
      <c r="CH615" s="33"/>
      <c r="CI615" s="33"/>
      <c r="CJ615" s="110"/>
      <c r="CK615" s="110"/>
      <c r="CL615" s="110"/>
      <c r="CM615" s="110"/>
      <c r="CN615" s="110"/>
      <c r="CO615" s="67"/>
      <c r="CP615" s="67"/>
      <c r="CQ615" s="67"/>
      <c r="CR615" s="67"/>
      <c r="CS615" s="67"/>
      <c r="CT615" s="67"/>
      <c r="CU615" s="67"/>
      <c r="CV615" s="67"/>
      <c r="CW615" s="67"/>
      <c r="CX615" s="67"/>
      <c r="CY615" s="67"/>
      <c r="CZ615" s="67"/>
      <c r="DA615" s="67"/>
      <c r="DB615" s="67"/>
      <c r="DC615" s="67"/>
      <c r="DD615" s="67"/>
      <c r="DE615" s="67"/>
      <c r="DF615" s="67"/>
      <c r="DG615" s="67"/>
      <c r="DH615" s="67"/>
      <c r="DI615" s="67"/>
      <c r="DJ615" s="67"/>
      <c r="DK615" s="67"/>
      <c r="DL615" s="67"/>
      <c r="DM615" s="67"/>
      <c r="DN615" s="67"/>
      <c r="DO615" s="67"/>
      <c r="DP615" s="67"/>
      <c r="DQ615" s="67"/>
      <c r="DR615" s="67"/>
      <c r="DS615" s="67"/>
      <c r="DT615" s="67"/>
      <c r="DU615" s="67"/>
      <c r="DV615" s="67"/>
      <c r="DW615" s="67"/>
      <c r="DX615" s="67"/>
      <c r="DY615" s="67"/>
      <c r="DZ615" s="67"/>
      <c r="EA615" s="67"/>
      <c r="EB615" s="67"/>
      <c r="EC615" s="67"/>
      <c r="ED615" s="67"/>
      <c r="EE615" s="67"/>
      <c r="EF615" s="67"/>
      <c r="EG615" s="67"/>
      <c r="EH615" s="67"/>
      <c r="EI615" s="67"/>
      <c r="EJ615" s="67"/>
      <c r="EK615" s="67"/>
      <c r="EL615" s="67"/>
      <c r="EM615" s="67"/>
      <c r="EN615" s="67"/>
      <c r="EO615" s="67"/>
      <c r="EP615" s="67"/>
      <c r="EQ615" s="67"/>
      <c r="ER615" s="67"/>
      <c r="ES615" s="67"/>
      <c r="ET615" s="67"/>
      <c r="EU615" s="67"/>
      <c r="EV615" s="67"/>
      <c r="EW615" s="67"/>
      <c r="EX615" s="67"/>
      <c r="EY615" s="67"/>
      <c r="EZ615" s="67"/>
      <c r="FA615" s="67"/>
      <c r="FB615" s="67"/>
      <c r="FC615" s="67"/>
      <c r="FD615" s="67"/>
      <c r="FE615" s="67"/>
      <c r="FF615" s="67"/>
      <c r="FG615" s="67"/>
      <c r="FH615" s="67"/>
      <c r="FI615" s="67"/>
      <c r="FJ615" s="67"/>
      <c r="FK615" s="67"/>
      <c r="FL615" s="67"/>
      <c r="FM615" s="67"/>
      <c r="FN615" s="67"/>
      <c r="FO615" s="67"/>
      <c r="FP615" s="67"/>
      <c r="FQ615" s="67"/>
      <c r="FR615" s="67"/>
      <c r="FS615" s="67"/>
      <c r="FT615" s="67"/>
      <c r="FU615" s="67"/>
      <c r="FV615" s="67"/>
      <c r="FW615" s="67"/>
      <c r="FX615" s="67"/>
      <c r="FY615" s="110"/>
      <c r="FZ615" s="110"/>
      <c r="GA615" s="110"/>
      <c r="GB615" s="110"/>
      <c r="GC615" s="110"/>
      <c r="GD615" s="110"/>
      <c r="GE615" s="110"/>
      <c r="GF615" s="110"/>
      <c r="GG615" s="110"/>
      <c r="GH615" s="110"/>
      <c r="GI615" s="110"/>
      <c r="GJ615" s="110"/>
      <c r="GK615" s="110"/>
      <c r="GL615" s="110"/>
      <c r="GM615" s="110"/>
      <c r="GN615" s="110"/>
      <c r="GO615" s="110"/>
      <c r="GP615" s="110"/>
      <c r="GQ615" s="110"/>
      <c r="GR615" s="110"/>
      <c r="GS615" s="110"/>
      <c r="GT615" s="110"/>
      <c r="GU615" s="110"/>
      <c r="GV615" s="110"/>
      <c r="GW615" s="110"/>
      <c r="GX615" s="110"/>
      <c r="GY615" s="110"/>
      <c r="GZ615" s="110"/>
      <c r="HA615" s="110"/>
      <c r="HB615" s="110"/>
      <c r="HC615" s="110"/>
      <c r="HD615" s="110"/>
      <c r="HE615" s="110"/>
      <c r="HF615" s="110"/>
      <c r="HG615" s="110"/>
      <c r="HH615" s="110"/>
      <c r="HI615" s="110"/>
      <c r="HJ615" s="110"/>
      <c r="HK615" s="242"/>
      <c r="HL615" s="242"/>
      <c r="HM615" s="242"/>
      <c r="HN615" s="242"/>
      <c r="HO615" s="242"/>
      <c r="HP615" s="242"/>
      <c r="HQ615" s="242"/>
    </row>
    <row r="616" spans="1:225" x14ac:dyDescent="0.2">
      <c r="A616" s="241" t="s">
        <v>578</v>
      </c>
      <c r="B616" s="476" t="s">
        <v>1139</v>
      </c>
      <c r="C616" s="326" t="s">
        <v>626</v>
      </c>
      <c r="D616" s="279" t="s">
        <v>579</v>
      </c>
      <c r="E616" s="228"/>
      <c r="F616" s="471">
        <v>22</v>
      </c>
      <c r="G616" s="495"/>
      <c r="H616" s="471">
        <v>3</v>
      </c>
      <c r="I616" s="471">
        <v>41</v>
      </c>
      <c r="J616" s="471">
        <v>188</v>
      </c>
      <c r="K616" s="471">
        <v>1</v>
      </c>
      <c r="L616" s="471">
        <v>0</v>
      </c>
      <c r="M616" s="471">
        <v>2</v>
      </c>
      <c r="N616" s="471">
        <v>5</v>
      </c>
      <c r="O616" s="471">
        <v>0</v>
      </c>
      <c r="P616" s="471">
        <v>1</v>
      </c>
      <c r="Q616" s="471">
        <v>652</v>
      </c>
      <c r="R616" s="471">
        <v>532</v>
      </c>
      <c r="S616" s="471">
        <v>0</v>
      </c>
      <c r="T616" s="471">
        <v>2</v>
      </c>
      <c r="U616" s="471">
        <v>0</v>
      </c>
      <c r="V616" s="471">
        <v>4</v>
      </c>
      <c r="W616" s="471">
        <v>10</v>
      </c>
      <c r="X616" s="471">
        <v>17</v>
      </c>
      <c r="Y616" s="471">
        <v>165</v>
      </c>
      <c r="Z616" s="471">
        <v>1</v>
      </c>
      <c r="AA616" s="471">
        <v>5</v>
      </c>
      <c r="AB616" s="496">
        <v>1651</v>
      </c>
      <c r="AC616" s="488">
        <v>2</v>
      </c>
      <c r="AD616" s="488">
        <v>2</v>
      </c>
      <c r="AE616" s="471">
        <v>147</v>
      </c>
      <c r="AF616" s="471">
        <v>2</v>
      </c>
      <c r="AG616" s="471">
        <v>72</v>
      </c>
      <c r="AH616" s="471">
        <v>363</v>
      </c>
      <c r="AI616" s="471">
        <v>35</v>
      </c>
      <c r="AJ616" s="471">
        <v>19</v>
      </c>
      <c r="AK616" s="471">
        <v>3</v>
      </c>
      <c r="AL616" s="471">
        <v>12</v>
      </c>
      <c r="AM616" s="496">
        <v>653</v>
      </c>
      <c r="AN616" s="471">
        <v>147</v>
      </c>
      <c r="AO616" s="471">
        <v>2</v>
      </c>
      <c r="AP616" s="471">
        <v>72</v>
      </c>
      <c r="AQ616" s="471">
        <v>363</v>
      </c>
      <c r="AR616" s="471">
        <v>35</v>
      </c>
      <c r="AS616" s="471">
        <v>18</v>
      </c>
      <c r="AT616" s="471">
        <v>3</v>
      </c>
      <c r="AU616" s="471">
        <v>12</v>
      </c>
      <c r="AV616" s="496">
        <v>652</v>
      </c>
      <c r="AW616" s="471">
        <v>101</v>
      </c>
      <c r="AX616" s="471">
        <v>94</v>
      </c>
      <c r="AY616" s="471">
        <v>396</v>
      </c>
      <c r="AZ616" s="471">
        <v>177</v>
      </c>
      <c r="BA616" s="471">
        <v>141</v>
      </c>
      <c r="BB616" s="471">
        <v>5</v>
      </c>
      <c r="BC616" s="471">
        <v>9</v>
      </c>
      <c r="BD616" s="471">
        <v>1</v>
      </c>
      <c r="BE616" s="496">
        <v>924</v>
      </c>
      <c r="BF616" s="471">
        <v>47</v>
      </c>
      <c r="BG616" s="471">
        <v>64</v>
      </c>
      <c r="BH616" s="471">
        <v>244</v>
      </c>
      <c r="BI616" s="471">
        <v>115</v>
      </c>
      <c r="BJ616" s="471">
        <v>61</v>
      </c>
      <c r="BK616" s="471">
        <v>1</v>
      </c>
      <c r="BL616" s="471">
        <v>0</v>
      </c>
      <c r="BM616" s="471">
        <v>0</v>
      </c>
      <c r="BN616" s="496">
        <v>532</v>
      </c>
      <c r="BO616" s="471">
        <v>248</v>
      </c>
      <c r="BP616" s="471">
        <v>96</v>
      </c>
      <c r="BQ616" s="471">
        <v>468</v>
      </c>
      <c r="BR616" s="471">
        <v>540</v>
      </c>
      <c r="BS616" s="471">
        <v>176</v>
      </c>
      <c r="BT616" s="471">
        <v>24</v>
      </c>
      <c r="BU616" s="471">
        <v>12</v>
      </c>
      <c r="BV616" s="471">
        <v>13</v>
      </c>
      <c r="BW616" s="496">
        <v>1577</v>
      </c>
      <c r="BX616" s="471">
        <v>194</v>
      </c>
      <c r="BY616" s="471">
        <v>66</v>
      </c>
      <c r="BZ616" s="471">
        <v>316</v>
      </c>
      <c r="CA616" s="471">
        <v>478</v>
      </c>
      <c r="CB616" s="471">
        <v>96</v>
      </c>
      <c r="CC616" s="471">
        <v>19</v>
      </c>
      <c r="CD616" s="471">
        <v>3</v>
      </c>
      <c r="CE616" s="471">
        <v>12</v>
      </c>
      <c r="CF616" s="496">
        <v>1184</v>
      </c>
      <c r="CG616" s="33"/>
      <c r="CH616" s="33"/>
      <c r="CI616" s="33"/>
      <c r="CJ616" s="110"/>
      <c r="CK616" s="110"/>
      <c r="CL616" s="110"/>
      <c r="CM616" s="110"/>
      <c r="CN616" s="110"/>
      <c r="CO616" s="67"/>
      <c r="CP616" s="67"/>
      <c r="CQ616" s="67"/>
      <c r="CR616" s="67"/>
      <c r="CS616" s="67"/>
      <c r="CT616" s="67"/>
      <c r="CU616" s="67"/>
      <c r="CV616" s="67"/>
      <c r="CW616" s="67"/>
      <c r="CX616" s="67"/>
      <c r="CY616" s="67"/>
      <c r="CZ616" s="67"/>
      <c r="DA616" s="67"/>
      <c r="DB616" s="67"/>
      <c r="DC616" s="67"/>
      <c r="DD616" s="67"/>
      <c r="DE616" s="67"/>
      <c r="DF616" s="67"/>
      <c r="DG616" s="67"/>
      <c r="DH616" s="67"/>
      <c r="DI616" s="67"/>
      <c r="DJ616" s="67"/>
      <c r="DK616" s="67"/>
      <c r="DL616" s="67"/>
      <c r="DM616" s="67"/>
      <c r="DN616" s="67"/>
      <c r="DO616" s="67"/>
      <c r="DP616" s="67"/>
      <c r="DQ616" s="67"/>
      <c r="DR616" s="67"/>
      <c r="DS616" s="67"/>
      <c r="DT616" s="67"/>
      <c r="DU616" s="67"/>
      <c r="DV616" s="67"/>
      <c r="DW616" s="67"/>
      <c r="DX616" s="67"/>
      <c r="DY616" s="67"/>
      <c r="DZ616" s="67"/>
      <c r="EA616" s="67"/>
      <c r="EB616" s="67"/>
      <c r="EC616" s="67"/>
      <c r="ED616" s="67"/>
      <c r="EE616" s="67"/>
      <c r="EF616" s="67"/>
      <c r="EG616" s="67"/>
      <c r="EH616" s="67"/>
      <c r="EI616" s="67"/>
      <c r="EJ616" s="67"/>
      <c r="EK616" s="67"/>
      <c r="EL616" s="67"/>
      <c r="EM616" s="67"/>
      <c r="EN616" s="67"/>
      <c r="EO616" s="67"/>
      <c r="EP616" s="67"/>
      <c r="EQ616" s="67"/>
      <c r="ER616" s="67"/>
      <c r="ES616" s="67"/>
      <c r="ET616" s="67"/>
      <c r="EU616" s="67"/>
      <c r="EV616" s="67"/>
      <c r="EW616" s="67"/>
      <c r="EX616" s="67"/>
      <c r="EY616" s="67"/>
      <c r="EZ616" s="67"/>
      <c r="FA616" s="67"/>
      <c r="FB616" s="67"/>
      <c r="FC616" s="67"/>
      <c r="FD616" s="67"/>
      <c r="FE616" s="67"/>
      <c r="FF616" s="67"/>
      <c r="FG616" s="67"/>
      <c r="FH616" s="67"/>
      <c r="FI616" s="67"/>
      <c r="FJ616" s="67"/>
      <c r="FK616" s="67"/>
      <c r="FL616" s="67"/>
      <c r="FM616" s="67"/>
      <c r="FN616" s="67"/>
      <c r="FO616" s="67"/>
      <c r="FP616" s="67"/>
      <c r="FQ616" s="67"/>
      <c r="FR616" s="67"/>
      <c r="FS616" s="67"/>
      <c r="FT616" s="67"/>
      <c r="FU616" s="67"/>
      <c r="FV616" s="67"/>
      <c r="FW616" s="67"/>
      <c r="FX616" s="67"/>
      <c r="FY616" s="110"/>
      <c r="FZ616" s="110"/>
      <c r="GA616" s="110"/>
      <c r="GB616" s="110"/>
      <c r="GC616" s="110"/>
      <c r="GD616" s="110"/>
      <c r="GE616" s="110"/>
      <c r="GF616" s="110"/>
      <c r="GG616" s="110"/>
      <c r="GH616" s="110"/>
      <c r="GI616" s="110"/>
      <c r="GJ616" s="110"/>
      <c r="GK616" s="110"/>
      <c r="GL616" s="110"/>
      <c r="GM616" s="110"/>
      <c r="GN616" s="110"/>
      <c r="GO616" s="110"/>
      <c r="GP616" s="110"/>
      <c r="GQ616" s="110"/>
      <c r="GR616" s="110"/>
      <c r="GS616" s="110"/>
      <c r="GT616" s="110"/>
      <c r="GU616" s="110"/>
      <c r="GV616" s="110"/>
      <c r="GW616" s="110"/>
      <c r="GX616" s="110"/>
      <c r="GY616" s="110"/>
      <c r="GZ616" s="110"/>
      <c r="HA616" s="110"/>
      <c r="HB616" s="110"/>
      <c r="HC616" s="110"/>
      <c r="HD616" s="110"/>
      <c r="HE616" s="110"/>
      <c r="HF616" s="110"/>
      <c r="HG616" s="110"/>
      <c r="HH616" s="110"/>
      <c r="HI616" s="110"/>
      <c r="HJ616" s="110"/>
      <c r="HK616" s="242"/>
      <c r="HL616" s="242"/>
      <c r="HM616" s="242"/>
      <c r="HN616" s="242"/>
      <c r="HO616" s="242"/>
      <c r="HP616" s="242"/>
      <c r="HQ616" s="242"/>
    </row>
    <row r="617" spans="1:225" x14ac:dyDescent="0.2">
      <c r="A617" s="241" t="s">
        <v>580</v>
      </c>
      <c r="B617" s="476" t="s">
        <v>1140</v>
      </c>
      <c r="C617" s="326" t="s">
        <v>782</v>
      </c>
      <c r="D617" s="279" t="s">
        <v>1141</v>
      </c>
      <c r="E617" s="228"/>
      <c r="F617" s="471">
        <v>110</v>
      </c>
      <c r="G617" s="495"/>
      <c r="H617" s="471">
        <v>4</v>
      </c>
      <c r="I617" s="471">
        <v>79</v>
      </c>
      <c r="J617" s="471">
        <v>271</v>
      </c>
      <c r="K617" s="471">
        <v>2</v>
      </c>
      <c r="L617" s="471">
        <v>3</v>
      </c>
      <c r="M617" s="471">
        <v>13</v>
      </c>
      <c r="N617" s="471">
        <v>2</v>
      </c>
      <c r="O617" s="471">
        <v>0</v>
      </c>
      <c r="P617" s="471">
        <v>5</v>
      </c>
      <c r="Q617" s="471">
        <v>3</v>
      </c>
      <c r="R617" s="471">
        <v>56</v>
      </c>
      <c r="S617" s="471">
        <v>299</v>
      </c>
      <c r="T617" s="471">
        <v>7</v>
      </c>
      <c r="U617" s="471">
        <v>0</v>
      </c>
      <c r="V617" s="471">
        <v>51</v>
      </c>
      <c r="W617" s="471">
        <v>14</v>
      </c>
      <c r="X617" s="471">
        <v>60</v>
      </c>
      <c r="Y617" s="471">
        <v>156</v>
      </c>
      <c r="Z617" s="471">
        <v>1</v>
      </c>
      <c r="AA617" s="471">
        <v>64</v>
      </c>
      <c r="AB617" s="496">
        <v>1200</v>
      </c>
      <c r="AC617" s="488">
        <v>2</v>
      </c>
      <c r="AD617" s="488">
        <v>2</v>
      </c>
      <c r="AE617" s="471">
        <v>0</v>
      </c>
      <c r="AF617" s="471">
        <v>0</v>
      </c>
      <c r="AG617" s="471">
        <v>0</v>
      </c>
      <c r="AH617" s="471">
        <v>0</v>
      </c>
      <c r="AI617" s="471">
        <v>0</v>
      </c>
      <c r="AJ617" s="471">
        <v>0</v>
      </c>
      <c r="AK617" s="471">
        <v>0</v>
      </c>
      <c r="AL617" s="471">
        <v>3</v>
      </c>
      <c r="AM617" s="496">
        <v>3</v>
      </c>
      <c r="AN617" s="471">
        <v>0</v>
      </c>
      <c r="AO617" s="471">
        <v>0</v>
      </c>
      <c r="AP617" s="471">
        <v>0</v>
      </c>
      <c r="AQ617" s="471">
        <v>0</v>
      </c>
      <c r="AR617" s="471">
        <v>0</v>
      </c>
      <c r="AS617" s="471">
        <v>0</v>
      </c>
      <c r="AT617" s="471">
        <v>0</v>
      </c>
      <c r="AU617" s="471">
        <v>3</v>
      </c>
      <c r="AV617" s="496">
        <v>3</v>
      </c>
      <c r="AW617" s="471">
        <v>2</v>
      </c>
      <c r="AX617" s="471">
        <v>16</v>
      </c>
      <c r="AY617" s="471">
        <v>27</v>
      </c>
      <c r="AZ617" s="471">
        <v>18</v>
      </c>
      <c r="BA617" s="471">
        <v>3</v>
      </c>
      <c r="BB617" s="471">
        <v>2</v>
      </c>
      <c r="BC617" s="471">
        <v>3</v>
      </c>
      <c r="BD617" s="471">
        <v>3</v>
      </c>
      <c r="BE617" s="496">
        <v>74</v>
      </c>
      <c r="BF617" s="471">
        <v>1</v>
      </c>
      <c r="BG617" s="471">
        <v>15</v>
      </c>
      <c r="BH617" s="471">
        <v>19</v>
      </c>
      <c r="BI617" s="471">
        <v>10</v>
      </c>
      <c r="BJ617" s="471">
        <v>3</v>
      </c>
      <c r="BK617" s="471">
        <v>2</v>
      </c>
      <c r="BL617" s="471">
        <v>3</v>
      </c>
      <c r="BM617" s="471">
        <v>3</v>
      </c>
      <c r="BN617" s="496">
        <v>56</v>
      </c>
      <c r="BO617" s="471">
        <v>2</v>
      </c>
      <c r="BP617" s="471">
        <v>16</v>
      </c>
      <c r="BQ617" s="471">
        <v>27</v>
      </c>
      <c r="BR617" s="471">
        <v>18</v>
      </c>
      <c r="BS617" s="471">
        <v>3</v>
      </c>
      <c r="BT617" s="471">
        <v>2</v>
      </c>
      <c r="BU617" s="471">
        <v>3</v>
      </c>
      <c r="BV617" s="471">
        <v>6</v>
      </c>
      <c r="BW617" s="496">
        <v>77</v>
      </c>
      <c r="BX617" s="471">
        <v>1</v>
      </c>
      <c r="BY617" s="471">
        <v>15</v>
      </c>
      <c r="BZ617" s="471">
        <v>19</v>
      </c>
      <c r="CA617" s="471">
        <v>10</v>
      </c>
      <c r="CB617" s="471">
        <v>3</v>
      </c>
      <c r="CC617" s="471">
        <v>2</v>
      </c>
      <c r="CD617" s="471">
        <v>3</v>
      </c>
      <c r="CE617" s="471">
        <v>6</v>
      </c>
      <c r="CF617" s="496">
        <v>59</v>
      </c>
      <c r="CG617" s="33"/>
      <c r="CH617" s="33"/>
      <c r="CI617" s="33"/>
      <c r="CJ617" s="110"/>
      <c r="CK617" s="110"/>
      <c r="CL617" s="110"/>
      <c r="CM617" s="110"/>
      <c r="CN617" s="110"/>
      <c r="CO617" s="67"/>
      <c r="CP617" s="67"/>
      <c r="CQ617" s="67"/>
      <c r="CR617" s="67"/>
      <c r="CS617" s="67"/>
      <c r="CT617" s="67"/>
      <c r="CU617" s="67"/>
      <c r="CV617" s="67"/>
      <c r="CW617" s="67"/>
      <c r="CX617" s="67"/>
      <c r="CY617" s="67"/>
      <c r="CZ617" s="67"/>
      <c r="DA617" s="67"/>
      <c r="DB617" s="67"/>
      <c r="DC617" s="67"/>
      <c r="DD617" s="67"/>
      <c r="DE617" s="67"/>
      <c r="DF617" s="67"/>
      <c r="DG617" s="67"/>
      <c r="DH617" s="67"/>
      <c r="DI617" s="67"/>
      <c r="DJ617" s="67"/>
      <c r="DK617" s="67"/>
      <c r="DL617" s="67"/>
      <c r="DM617" s="67"/>
      <c r="DN617" s="67"/>
      <c r="DO617" s="67"/>
      <c r="DP617" s="67"/>
      <c r="DQ617" s="67"/>
      <c r="DR617" s="67"/>
      <c r="DS617" s="67"/>
      <c r="DT617" s="67"/>
      <c r="DU617" s="67"/>
      <c r="DV617" s="67"/>
      <c r="DW617" s="67"/>
      <c r="DX617" s="67"/>
      <c r="DY617" s="67"/>
      <c r="DZ617" s="67"/>
      <c r="EA617" s="67"/>
      <c r="EB617" s="67"/>
      <c r="EC617" s="67"/>
      <c r="ED617" s="67"/>
      <c r="EE617" s="67"/>
      <c r="EF617" s="67"/>
      <c r="EG617" s="67"/>
      <c r="EH617" s="67"/>
      <c r="EI617" s="67"/>
      <c r="EJ617" s="67"/>
      <c r="EK617" s="67"/>
      <c r="EL617" s="67"/>
      <c r="EM617" s="67"/>
      <c r="EN617" s="67"/>
      <c r="EO617" s="67"/>
      <c r="EP617" s="67"/>
      <c r="EQ617" s="67"/>
      <c r="ER617" s="67"/>
      <c r="ES617" s="67"/>
      <c r="ET617" s="67"/>
      <c r="EU617" s="67"/>
      <c r="EV617" s="67"/>
      <c r="EW617" s="67"/>
      <c r="EX617" s="67"/>
      <c r="EY617" s="67"/>
      <c r="EZ617" s="67"/>
      <c r="FA617" s="67"/>
      <c r="FB617" s="67"/>
      <c r="FC617" s="67"/>
      <c r="FD617" s="67"/>
      <c r="FE617" s="67"/>
      <c r="FF617" s="67"/>
      <c r="FG617" s="67"/>
      <c r="FH617" s="67"/>
      <c r="FI617" s="67"/>
      <c r="FJ617" s="67"/>
      <c r="FK617" s="67"/>
      <c r="FL617" s="67"/>
      <c r="FM617" s="67"/>
      <c r="FN617" s="67"/>
      <c r="FO617" s="67"/>
      <c r="FP617" s="67"/>
      <c r="FQ617" s="67"/>
      <c r="FR617" s="67"/>
      <c r="FS617" s="67"/>
      <c r="FT617" s="67"/>
      <c r="FU617" s="67"/>
      <c r="FV617" s="67"/>
      <c r="FW617" s="67"/>
      <c r="FX617" s="67"/>
      <c r="FY617" s="110"/>
      <c r="FZ617" s="110"/>
      <c r="GA617" s="110"/>
      <c r="GB617" s="110"/>
      <c r="GC617" s="110"/>
      <c r="GD617" s="110"/>
      <c r="GE617" s="110"/>
      <c r="GF617" s="110"/>
      <c r="GG617" s="110"/>
      <c r="GH617" s="110"/>
      <c r="GI617" s="110"/>
      <c r="GJ617" s="110"/>
      <c r="GK617" s="110"/>
      <c r="GL617" s="110"/>
      <c r="GM617" s="110"/>
      <c r="GN617" s="110"/>
      <c r="GO617" s="110"/>
      <c r="GP617" s="110"/>
      <c r="GQ617" s="110"/>
      <c r="GR617" s="110"/>
      <c r="GS617" s="110"/>
      <c r="GT617" s="110"/>
      <c r="GU617" s="110"/>
      <c r="GV617" s="110"/>
      <c r="GW617" s="110"/>
      <c r="GX617" s="110"/>
      <c r="GY617" s="110"/>
      <c r="GZ617" s="110"/>
      <c r="HA617" s="110"/>
      <c r="HB617" s="110"/>
      <c r="HC617" s="110"/>
      <c r="HD617" s="110"/>
      <c r="HE617" s="110"/>
      <c r="HF617" s="110"/>
      <c r="HG617" s="110"/>
      <c r="HH617" s="110"/>
      <c r="HI617" s="110"/>
      <c r="HJ617" s="110"/>
      <c r="HK617" s="242"/>
      <c r="HL617" s="242"/>
      <c r="HM617" s="242"/>
      <c r="HN617" s="242"/>
      <c r="HO617" s="242"/>
      <c r="HP617" s="242"/>
      <c r="HQ617" s="242"/>
    </row>
    <row r="618" spans="1:225" x14ac:dyDescent="0.2">
      <c r="A618" s="241" t="s">
        <v>581</v>
      </c>
      <c r="B618" s="476" t="s">
        <v>1142</v>
      </c>
      <c r="C618" s="326" t="s">
        <v>801</v>
      </c>
      <c r="D618" s="279" t="s">
        <v>582</v>
      </c>
      <c r="E618" s="228"/>
      <c r="F618" s="471">
        <v>21</v>
      </c>
      <c r="G618" s="495"/>
      <c r="H618" s="471">
        <v>1</v>
      </c>
      <c r="I618" s="471">
        <v>54</v>
      </c>
      <c r="J618" s="471">
        <v>139</v>
      </c>
      <c r="K618" s="471">
        <v>6</v>
      </c>
      <c r="L618" s="471">
        <v>1</v>
      </c>
      <c r="M618" s="471">
        <v>6</v>
      </c>
      <c r="N618" s="471">
        <v>4</v>
      </c>
      <c r="O618" s="471">
        <v>0</v>
      </c>
      <c r="P618" s="471">
        <v>1</v>
      </c>
      <c r="Q618" s="471">
        <v>1</v>
      </c>
      <c r="R618" s="471">
        <v>27</v>
      </c>
      <c r="S618" s="471">
        <v>29</v>
      </c>
      <c r="T618" s="471">
        <v>0</v>
      </c>
      <c r="U618" s="471">
        <v>1</v>
      </c>
      <c r="V618" s="471">
        <v>1</v>
      </c>
      <c r="W618" s="471">
        <v>1</v>
      </c>
      <c r="X618" s="471">
        <v>32</v>
      </c>
      <c r="Y618" s="471">
        <v>103</v>
      </c>
      <c r="Z618" s="471">
        <v>0</v>
      </c>
      <c r="AA618" s="471">
        <v>31</v>
      </c>
      <c r="AB618" s="496">
        <v>459</v>
      </c>
      <c r="AC618" s="488">
        <v>2</v>
      </c>
      <c r="AD618" s="488">
        <v>1</v>
      </c>
      <c r="AE618" s="471">
        <v>0</v>
      </c>
      <c r="AF618" s="471">
        <v>0</v>
      </c>
      <c r="AG618" s="471">
        <v>0</v>
      </c>
      <c r="AH618" s="471">
        <v>1</v>
      </c>
      <c r="AI618" s="471">
        <v>0</v>
      </c>
      <c r="AJ618" s="471">
        <v>0</v>
      </c>
      <c r="AK618" s="471">
        <v>0</v>
      </c>
      <c r="AL618" s="471">
        <v>0</v>
      </c>
      <c r="AM618" s="496">
        <v>1</v>
      </c>
      <c r="AN618" s="471">
        <v>0</v>
      </c>
      <c r="AO618" s="471">
        <v>0</v>
      </c>
      <c r="AP618" s="471">
        <v>0</v>
      </c>
      <c r="AQ618" s="471">
        <v>1</v>
      </c>
      <c r="AR618" s="471">
        <v>0</v>
      </c>
      <c r="AS618" s="471">
        <v>0</v>
      </c>
      <c r="AT618" s="471">
        <v>0</v>
      </c>
      <c r="AU618" s="471">
        <v>0</v>
      </c>
      <c r="AV618" s="496">
        <v>1</v>
      </c>
      <c r="AW618" s="471">
        <v>7</v>
      </c>
      <c r="AX618" s="471">
        <v>7</v>
      </c>
      <c r="AY618" s="471">
        <v>6</v>
      </c>
      <c r="AZ618" s="471">
        <v>3</v>
      </c>
      <c r="BA618" s="471">
        <v>1</v>
      </c>
      <c r="BB618" s="471">
        <v>0</v>
      </c>
      <c r="BC618" s="471">
        <v>0</v>
      </c>
      <c r="BD618" s="471">
        <v>0</v>
      </c>
      <c r="BE618" s="496">
        <v>24</v>
      </c>
      <c r="BF618" s="471">
        <v>5</v>
      </c>
      <c r="BG618" s="471">
        <v>11</v>
      </c>
      <c r="BH618" s="471">
        <v>8</v>
      </c>
      <c r="BI618" s="471">
        <v>2</v>
      </c>
      <c r="BJ618" s="471">
        <v>1</v>
      </c>
      <c r="BK618" s="471">
        <v>0</v>
      </c>
      <c r="BL618" s="471">
        <v>0</v>
      </c>
      <c r="BM618" s="471">
        <v>0</v>
      </c>
      <c r="BN618" s="496">
        <v>27</v>
      </c>
      <c r="BO618" s="471">
        <v>7</v>
      </c>
      <c r="BP618" s="471">
        <v>7</v>
      </c>
      <c r="BQ618" s="471">
        <v>6</v>
      </c>
      <c r="BR618" s="471">
        <v>4</v>
      </c>
      <c r="BS618" s="471">
        <v>1</v>
      </c>
      <c r="BT618" s="471">
        <v>0</v>
      </c>
      <c r="BU618" s="471">
        <v>0</v>
      </c>
      <c r="BV618" s="471">
        <v>0</v>
      </c>
      <c r="BW618" s="496">
        <v>25</v>
      </c>
      <c r="BX618" s="471">
        <v>5</v>
      </c>
      <c r="BY618" s="471">
        <v>11</v>
      </c>
      <c r="BZ618" s="471">
        <v>8</v>
      </c>
      <c r="CA618" s="471">
        <v>3</v>
      </c>
      <c r="CB618" s="471">
        <v>1</v>
      </c>
      <c r="CC618" s="471">
        <v>0</v>
      </c>
      <c r="CD618" s="471">
        <v>0</v>
      </c>
      <c r="CE618" s="471">
        <v>0</v>
      </c>
      <c r="CF618" s="496">
        <v>28</v>
      </c>
      <c r="CG618" s="33"/>
      <c r="CH618" s="33"/>
      <c r="CI618" s="33"/>
      <c r="CJ618" s="110"/>
      <c r="CK618" s="110"/>
      <c r="CL618" s="110"/>
      <c r="CM618" s="110"/>
      <c r="CN618" s="110"/>
      <c r="CO618" s="67"/>
      <c r="CP618" s="67"/>
      <c r="CQ618" s="67"/>
      <c r="CR618" s="67"/>
      <c r="CS618" s="67"/>
      <c r="CT618" s="67"/>
      <c r="CU618" s="67"/>
      <c r="CV618" s="67"/>
      <c r="CW618" s="67"/>
      <c r="CX618" s="67"/>
      <c r="CY618" s="67"/>
      <c r="CZ618" s="67"/>
      <c r="DA618" s="67"/>
      <c r="DB618" s="67"/>
      <c r="DC618" s="67"/>
      <c r="DD618" s="67"/>
      <c r="DE618" s="67"/>
      <c r="DF618" s="67"/>
      <c r="DG618" s="67"/>
      <c r="DH618" s="67"/>
      <c r="DI618" s="67"/>
      <c r="DJ618" s="67"/>
      <c r="DK618" s="67"/>
      <c r="DL618" s="67"/>
      <c r="DM618" s="67"/>
      <c r="DN618" s="67"/>
      <c r="DO618" s="67"/>
      <c r="DP618" s="67"/>
      <c r="DQ618" s="67"/>
      <c r="DR618" s="67"/>
      <c r="DS618" s="67"/>
      <c r="DT618" s="67"/>
      <c r="DU618" s="67"/>
      <c r="DV618" s="67"/>
      <c r="DW618" s="67"/>
      <c r="DX618" s="67"/>
      <c r="DY618" s="67"/>
      <c r="DZ618" s="67"/>
      <c r="EA618" s="67"/>
      <c r="EB618" s="67"/>
      <c r="EC618" s="67"/>
      <c r="ED618" s="67"/>
      <c r="EE618" s="67"/>
      <c r="EF618" s="67"/>
      <c r="EG618" s="67"/>
      <c r="EH618" s="67"/>
      <c r="EI618" s="67"/>
      <c r="EJ618" s="67"/>
      <c r="EK618" s="67"/>
      <c r="EL618" s="67"/>
      <c r="EM618" s="67"/>
      <c r="EN618" s="67"/>
      <c r="EO618" s="67"/>
      <c r="EP618" s="67"/>
      <c r="EQ618" s="67"/>
      <c r="ER618" s="67"/>
      <c r="ES618" s="67"/>
      <c r="ET618" s="67"/>
      <c r="EU618" s="67"/>
      <c r="EV618" s="67"/>
      <c r="EW618" s="67"/>
      <c r="EX618" s="67"/>
      <c r="EY618" s="67"/>
      <c r="EZ618" s="67"/>
      <c r="FA618" s="67"/>
      <c r="FB618" s="67"/>
      <c r="FC618" s="67"/>
      <c r="FD618" s="67"/>
      <c r="FE618" s="67"/>
      <c r="FF618" s="67"/>
      <c r="FG618" s="67"/>
      <c r="FH618" s="67"/>
      <c r="FI618" s="67"/>
      <c r="FJ618" s="67"/>
      <c r="FK618" s="67"/>
      <c r="FL618" s="67"/>
      <c r="FM618" s="67"/>
      <c r="FN618" s="67"/>
      <c r="FO618" s="67"/>
      <c r="FP618" s="67"/>
      <c r="FQ618" s="67"/>
      <c r="FR618" s="67"/>
      <c r="FS618" s="67"/>
      <c r="FT618" s="67"/>
      <c r="FU618" s="67"/>
      <c r="FV618" s="67"/>
      <c r="FW618" s="67"/>
      <c r="FX618" s="67"/>
      <c r="FY618" s="110"/>
      <c r="FZ618" s="110"/>
      <c r="GA618" s="110"/>
      <c r="GB618" s="110"/>
      <c r="GC618" s="110"/>
      <c r="GD618" s="110"/>
      <c r="GE618" s="110"/>
      <c r="GF618" s="110"/>
      <c r="GG618" s="110"/>
      <c r="GH618" s="110"/>
      <c r="GI618" s="110"/>
      <c r="GJ618" s="110"/>
      <c r="GK618" s="110"/>
      <c r="GL618" s="110"/>
      <c r="GM618" s="110"/>
      <c r="GN618" s="110"/>
      <c r="GO618" s="110"/>
      <c r="GP618" s="110"/>
      <c r="GQ618" s="110"/>
      <c r="GR618" s="110"/>
      <c r="GS618" s="110"/>
      <c r="GT618" s="110"/>
      <c r="GU618" s="110"/>
      <c r="GV618" s="110"/>
      <c r="GW618" s="110"/>
      <c r="GX618" s="110"/>
      <c r="GY618" s="110"/>
      <c r="GZ618" s="110"/>
      <c r="HA618" s="110"/>
      <c r="HB618" s="110"/>
      <c r="HC618" s="110"/>
      <c r="HD618" s="110"/>
      <c r="HE618" s="110"/>
      <c r="HF618" s="110"/>
      <c r="HG618" s="110"/>
      <c r="HH618" s="110"/>
      <c r="HI618" s="110"/>
      <c r="HJ618" s="110"/>
      <c r="HK618" s="242"/>
      <c r="HL618" s="242"/>
      <c r="HM618" s="242"/>
      <c r="HN618" s="242"/>
      <c r="HO618" s="242"/>
      <c r="HP618" s="242"/>
      <c r="HQ618" s="242"/>
    </row>
    <row r="619" spans="1:225" x14ac:dyDescent="0.2">
      <c r="A619" s="241" t="s">
        <v>583</v>
      </c>
      <c r="B619" s="476" t="s">
        <v>1143</v>
      </c>
      <c r="C619" s="326" t="s">
        <v>784</v>
      </c>
      <c r="D619" s="279" t="s">
        <v>584</v>
      </c>
      <c r="E619" s="228"/>
      <c r="F619" s="471">
        <v>0</v>
      </c>
      <c r="G619" s="495"/>
      <c r="H619" s="471">
        <v>2</v>
      </c>
      <c r="I619" s="471">
        <v>134</v>
      </c>
      <c r="J619" s="471">
        <v>157</v>
      </c>
      <c r="K619" s="471">
        <v>0</v>
      </c>
      <c r="L619" s="471">
        <v>4</v>
      </c>
      <c r="M619" s="471">
        <v>11</v>
      </c>
      <c r="N619" s="471">
        <v>1</v>
      </c>
      <c r="O619" s="471">
        <v>0</v>
      </c>
      <c r="P619" s="471">
        <v>5</v>
      </c>
      <c r="Q619" s="471">
        <v>314</v>
      </c>
      <c r="R619" s="471">
        <v>563</v>
      </c>
      <c r="S619" s="471">
        <v>0</v>
      </c>
      <c r="T619" s="471">
        <v>0</v>
      </c>
      <c r="U619" s="471">
        <v>0</v>
      </c>
      <c r="V619" s="471">
        <v>11</v>
      </c>
      <c r="W619" s="471">
        <v>24</v>
      </c>
      <c r="X619" s="471">
        <v>34</v>
      </c>
      <c r="Y619" s="471">
        <v>225</v>
      </c>
      <c r="Z619" s="471">
        <v>0</v>
      </c>
      <c r="AA619" s="471">
        <v>28</v>
      </c>
      <c r="AB619" s="496">
        <v>1513</v>
      </c>
      <c r="AC619" s="488">
        <v>2</v>
      </c>
      <c r="AD619" s="488">
        <v>2</v>
      </c>
      <c r="AE619" s="471">
        <v>95</v>
      </c>
      <c r="AF619" s="471">
        <v>1</v>
      </c>
      <c r="AG619" s="471">
        <v>209</v>
      </c>
      <c r="AH619" s="471">
        <v>0</v>
      </c>
      <c r="AI619" s="471">
        <v>0</v>
      </c>
      <c r="AJ619" s="471">
        <v>0</v>
      </c>
      <c r="AK619" s="471">
        <v>9</v>
      </c>
      <c r="AL619" s="471">
        <v>0</v>
      </c>
      <c r="AM619" s="496">
        <v>314</v>
      </c>
      <c r="AN619" s="471">
        <v>95</v>
      </c>
      <c r="AO619" s="471">
        <v>1</v>
      </c>
      <c r="AP619" s="471">
        <v>209</v>
      </c>
      <c r="AQ619" s="471">
        <v>0</v>
      </c>
      <c r="AR619" s="471">
        <v>0</v>
      </c>
      <c r="AS619" s="471">
        <v>0</v>
      </c>
      <c r="AT619" s="471">
        <v>9</v>
      </c>
      <c r="AU619" s="471">
        <v>0</v>
      </c>
      <c r="AV619" s="496">
        <v>314</v>
      </c>
      <c r="AW619" s="471">
        <v>282</v>
      </c>
      <c r="AX619" s="471">
        <v>284</v>
      </c>
      <c r="AY619" s="471">
        <v>133</v>
      </c>
      <c r="AZ619" s="471">
        <v>43</v>
      </c>
      <c r="BA619" s="471">
        <v>14</v>
      </c>
      <c r="BB619" s="471">
        <v>3</v>
      </c>
      <c r="BC619" s="471">
        <v>1</v>
      </c>
      <c r="BD619" s="471">
        <v>0</v>
      </c>
      <c r="BE619" s="496">
        <v>760</v>
      </c>
      <c r="BF619" s="471">
        <v>144</v>
      </c>
      <c r="BG619" s="471">
        <v>242</v>
      </c>
      <c r="BH619" s="471">
        <v>122</v>
      </c>
      <c r="BI619" s="471">
        <v>37</v>
      </c>
      <c r="BJ619" s="471">
        <v>14</v>
      </c>
      <c r="BK619" s="471">
        <v>3</v>
      </c>
      <c r="BL619" s="471">
        <v>1</v>
      </c>
      <c r="BM619" s="471">
        <v>0</v>
      </c>
      <c r="BN619" s="496">
        <v>563</v>
      </c>
      <c r="BO619" s="471">
        <v>377</v>
      </c>
      <c r="BP619" s="471">
        <v>285</v>
      </c>
      <c r="BQ619" s="471">
        <v>342</v>
      </c>
      <c r="BR619" s="471">
        <v>43</v>
      </c>
      <c r="BS619" s="471">
        <v>14</v>
      </c>
      <c r="BT619" s="471">
        <v>3</v>
      </c>
      <c r="BU619" s="471">
        <v>10</v>
      </c>
      <c r="BV619" s="471">
        <v>0</v>
      </c>
      <c r="BW619" s="496">
        <v>1074</v>
      </c>
      <c r="BX619" s="471">
        <v>239</v>
      </c>
      <c r="BY619" s="471">
        <v>243</v>
      </c>
      <c r="BZ619" s="471">
        <v>331</v>
      </c>
      <c r="CA619" s="471">
        <v>37</v>
      </c>
      <c r="CB619" s="471">
        <v>14</v>
      </c>
      <c r="CC619" s="471">
        <v>3</v>
      </c>
      <c r="CD619" s="471">
        <v>10</v>
      </c>
      <c r="CE619" s="471">
        <v>0</v>
      </c>
      <c r="CF619" s="496">
        <v>877</v>
      </c>
      <c r="CG619" s="33"/>
      <c r="CH619" s="33"/>
      <c r="CI619" s="33"/>
      <c r="CJ619" s="110"/>
      <c r="CK619" s="110"/>
      <c r="CL619" s="110"/>
      <c r="CM619" s="110"/>
      <c r="CN619" s="110"/>
      <c r="CO619" s="67"/>
      <c r="CP619" s="67"/>
      <c r="CQ619" s="67"/>
      <c r="CR619" s="67"/>
      <c r="CS619" s="67"/>
      <c r="CT619" s="67"/>
      <c r="CU619" s="67"/>
      <c r="CV619" s="67"/>
      <c r="CW619" s="67"/>
      <c r="CX619" s="67"/>
      <c r="CY619" s="67"/>
      <c r="CZ619" s="67"/>
      <c r="DA619" s="67"/>
      <c r="DB619" s="67"/>
      <c r="DC619" s="67"/>
      <c r="DD619" s="67"/>
      <c r="DE619" s="67"/>
      <c r="DF619" s="67"/>
      <c r="DG619" s="67"/>
      <c r="DH619" s="67"/>
      <c r="DI619" s="67"/>
      <c r="DJ619" s="67"/>
      <c r="DK619" s="67"/>
      <c r="DL619" s="67"/>
      <c r="DM619" s="67"/>
      <c r="DN619" s="67"/>
      <c r="DO619" s="67"/>
      <c r="DP619" s="67"/>
      <c r="DQ619" s="67"/>
      <c r="DR619" s="67"/>
      <c r="DS619" s="67"/>
      <c r="DT619" s="67"/>
      <c r="DU619" s="67"/>
      <c r="DV619" s="67"/>
      <c r="DW619" s="67"/>
      <c r="DX619" s="67"/>
      <c r="DY619" s="67"/>
      <c r="DZ619" s="67"/>
      <c r="EA619" s="67"/>
      <c r="EB619" s="67"/>
      <c r="EC619" s="67"/>
      <c r="ED619" s="67"/>
      <c r="EE619" s="67"/>
      <c r="EF619" s="67"/>
      <c r="EG619" s="67"/>
      <c r="EH619" s="67"/>
      <c r="EI619" s="67"/>
      <c r="EJ619" s="67"/>
      <c r="EK619" s="67"/>
      <c r="EL619" s="67"/>
      <c r="EM619" s="67"/>
      <c r="EN619" s="67"/>
      <c r="EO619" s="67"/>
      <c r="EP619" s="67"/>
      <c r="EQ619" s="67"/>
      <c r="ER619" s="67"/>
      <c r="ES619" s="67"/>
      <c r="ET619" s="67"/>
      <c r="EU619" s="67"/>
      <c r="EV619" s="67"/>
      <c r="EW619" s="67"/>
      <c r="EX619" s="67"/>
      <c r="EY619" s="67"/>
      <c r="EZ619" s="67"/>
      <c r="FA619" s="67"/>
      <c r="FB619" s="67"/>
      <c r="FC619" s="67"/>
      <c r="FD619" s="67"/>
      <c r="FE619" s="67"/>
      <c r="FF619" s="67"/>
      <c r="FG619" s="67"/>
      <c r="FH619" s="67"/>
      <c r="FI619" s="67"/>
      <c r="FJ619" s="67"/>
      <c r="FK619" s="67"/>
      <c r="FL619" s="67"/>
      <c r="FM619" s="67"/>
      <c r="FN619" s="67"/>
      <c r="FO619" s="67"/>
      <c r="FP619" s="67"/>
      <c r="FQ619" s="67"/>
      <c r="FR619" s="67"/>
      <c r="FS619" s="67"/>
      <c r="FT619" s="67"/>
      <c r="FU619" s="67"/>
      <c r="FV619" s="67"/>
      <c r="FW619" s="67"/>
      <c r="FX619" s="67"/>
      <c r="FY619" s="110"/>
      <c r="FZ619" s="110"/>
      <c r="GA619" s="110"/>
      <c r="GB619" s="110"/>
      <c r="GC619" s="110"/>
      <c r="GD619" s="110"/>
      <c r="GE619" s="110"/>
      <c r="GF619" s="110"/>
      <c r="GG619" s="110"/>
      <c r="GH619" s="110"/>
      <c r="GI619" s="110"/>
      <c r="GJ619" s="110"/>
      <c r="GK619" s="110"/>
      <c r="GL619" s="110"/>
      <c r="GM619" s="110"/>
      <c r="GN619" s="110"/>
      <c r="GO619" s="110"/>
      <c r="GP619" s="110"/>
      <c r="GQ619" s="110"/>
      <c r="GR619" s="110"/>
      <c r="GS619" s="110"/>
      <c r="GT619" s="110"/>
      <c r="GU619" s="110"/>
      <c r="GV619" s="110"/>
      <c r="GW619" s="110"/>
      <c r="GX619" s="110"/>
      <c r="GY619" s="110"/>
      <c r="GZ619" s="110"/>
      <c r="HA619" s="110"/>
      <c r="HB619" s="110"/>
      <c r="HC619" s="110"/>
      <c r="HD619" s="110"/>
      <c r="HE619" s="110"/>
      <c r="HF619" s="110"/>
      <c r="HG619" s="110"/>
      <c r="HH619" s="110"/>
      <c r="HI619" s="110"/>
      <c r="HJ619" s="110"/>
      <c r="HK619" s="242"/>
      <c r="HL619" s="242"/>
      <c r="HM619" s="242"/>
      <c r="HN619" s="242"/>
      <c r="HO619" s="242"/>
      <c r="HP619" s="242"/>
      <c r="HQ619" s="242"/>
    </row>
    <row r="620" spans="1:225" x14ac:dyDescent="0.2">
      <c r="A620" s="241" t="s">
        <v>585</v>
      </c>
      <c r="B620" s="476" t="s">
        <v>1144</v>
      </c>
      <c r="C620" s="326" t="s">
        <v>786</v>
      </c>
      <c r="D620" s="279" t="s">
        <v>586</v>
      </c>
      <c r="E620" s="228"/>
      <c r="F620" s="471">
        <v>35</v>
      </c>
      <c r="G620" s="495"/>
      <c r="H620" s="471">
        <v>3</v>
      </c>
      <c r="I620" s="471">
        <v>61</v>
      </c>
      <c r="J620" s="471">
        <v>192</v>
      </c>
      <c r="K620" s="471">
        <v>20</v>
      </c>
      <c r="L620" s="471">
        <v>2</v>
      </c>
      <c r="M620" s="471">
        <v>7</v>
      </c>
      <c r="N620" s="471">
        <v>3</v>
      </c>
      <c r="O620" s="471">
        <v>0</v>
      </c>
      <c r="P620" s="471">
        <v>4</v>
      </c>
      <c r="Q620" s="471">
        <v>0</v>
      </c>
      <c r="R620" s="471">
        <v>54</v>
      </c>
      <c r="S620" s="471">
        <v>172</v>
      </c>
      <c r="T620" s="471">
        <v>8</v>
      </c>
      <c r="U620" s="471">
        <v>0</v>
      </c>
      <c r="V620" s="471">
        <v>17</v>
      </c>
      <c r="W620" s="471">
        <v>6</v>
      </c>
      <c r="X620" s="471">
        <v>21</v>
      </c>
      <c r="Y620" s="471">
        <v>80</v>
      </c>
      <c r="Z620" s="471">
        <v>0</v>
      </c>
      <c r="AA620" s="471">
        <v>51</v>
      </c>
      <c r="AB620" s="496">
        <v>736</v>
      </c>
      <c r="AC620" s="488">
        <v>1</v>
      </c>
      <c r="AD620" s="488">
        <v>1</v>
      </c>
      <c r="AE620" s="471">
        <v>0</v>
      </c>
      <c r="AF620" s="471">
        <v>0</v>
      </c>
      <c r="AG620" s="471">
        <v>0</v>
      </c>
      <c r="AH620" s="471">
        <v>0</v>
      </c>
      <c r="AI620" s="471">
        <v>0</v>
      </c>
      <c r="AJ620" s="471">
        <v>0</v>
      </c>
      <c r="AK620" s="471">
        <v>0</v>
      </c>
      <c r="AL620" s="471">
        <v>2</v>
      </c>
      <c r="AM620" s="496">
        <v>2</v>
      </c>
      <c r="AN620" s="471">
        <v>0</v>
      </c>
      <c r="AO620" s="471">
        <v>0</v>
      </c>
      <c r="AP620" s="471">
        <v>0</v>
      </c>
      <c r="AQ620" s="471">
        <v>0</v>
      </c>
      <c r="AR620" s="471">
        <v>0</v>
      </c>
      <c r="AS620" s="471">
        <v>0</v>
      </c>
      <c r="AT620" s="471">
        <v>0</v>
      </c>
      <c r="AU620" s="471">
        <v>0</v>
      </c>
      <c r="AV620" s="496">
        <v>0</v>
      </c>
      <c r="AW620" s="471">
        <v>42</v>
      </c>
      <c r="AX620" s="471">
        <v>26</v>
      </c>
      <c r="AY620" s="471">
        <v>3</v>
      </c>
      <c r="AZ620" s="471">
        <v>3</v>
      </c>
      <c r="BA620" s="471">
        <v>0</v>
      </c>
      <c r="BB620" s="471">
        <v>1</v>
      </c>
      <c r="BC620" s="471">
        <v>0</v>
      </c>
      <c r="BD620" s="471">
        <v>0</v>
      </c>
      <c r="BE620" s="496">
        <v>75</v>
      </c>
      <c r="BF620" s="471">
        <v>31</v>
      </c>
      <c r="BG620" s="471">
        <v>16</v>
      </c>
      <c r="BH620" s="471">
        <v>1</v>
      </c>
      <c r="BI620" s="471">
        <v>5</v>
      </c>
      <c r="BJ620" s="471">
        <v>0</v>
      </c>
      <c r="BK620" s="471">
        <v>1</v>
      </c>
      <c r="BL620" s="471">
        <v>0</v>
      </c>
      <c r="BM620" s="471">
        <v>0</v>
      </c>
      <c r="BN620" s="496">
        <v>54</v>
      </c>
      <c r="BO620" s="471">
        <v>42</v>
      </c>
      <c r="BP620" s="471">
        <v>26</v>
      </c>
      <c r="BQ620" s="471">
        <v>3</v>
      </c>
      <c r="BR620" s="471">
        <v>3</v>
      </c>
      <c r="BS620" s="471">
        <v>0</v>
      </c>
      <c r="BT620" s="471">
        <v>1</v>
      </c>
      <c r="BU620" s="471">
        <v>0</v>
      </c>
      <c r="BV620" s="471">
        <v>2</v>
      </c>
      <c r="BW620" s="496">
        <v>77</v>
      </c>
      <c r="BX620" s="471">
        <v>31</v>
      </c>
      <c r="BY620" s="471">
        <v>16</v>
      </c>
      <c r="BZ620" s="471">
        <v>1</v>
      </c>
      <c r="CA620" s="471">
        <v>5</v>
      </c>
      <c r="CB620" s="471">
        <v>0</v>
      </c>
      <c r="CC620" s="471">
        <v>1</v>
      </c>
      <c r="CD620" s="471">
        <v>0</v>
      </c>
      <c r="CE620" s="471">
        <v>0</v>
      </c>
      <c r="CF620" s="496">
        <v>54</v>
      </c>
      <c r="CG620" s="33"/>
      <c r="CH620" s="33"/>
      <c r="CI620" s="33"/>
      <c r="CJ620" s="110"/>
      <c r="CK620" s="110"/>
      <c r="CL620" s="110"/>
      <c r="CM620" s="110"/>
      <c r="CN620" s="110"/>
      <c r="CO620" s="67"/>
      <c r="CP620" s="67"/>
      <c r="CQ620" s="67"/>
      <c r="CR620" s="67"/>
      <c r="CS620" s="67"/>
      <c r="CT620" s="67"/>
      <c r="CU620" s="67"/>
      <c r="CV620" s="67"/>
      <c r="CW620" s="67"/>
      <c r="CX620" s="67"/>
      <c r="CY620" s="67"/>
      <c r="CZ620" s="67"/>
      <c r="DA620" s="67"/>
      <c r="DB620" s="67"/>
      <c r="DC620" s="67"/>
      <c r="DD620" s="67"/>
      <c r="DE620" s="67"/>
      <c r="DF620" s="67"/>
      <c r="DG620" s="67"/>
      <c r="DH620" s="67"/>
      <c r="DI620" s="67"/>
      <c r="DJ620" s="67"/>
      <c r="DK620" s="67"/>
      <c r="DL620" s="67"/>
      <c r="DM620" s="67"/>
      <c r="DN620" s="67"/>
      <c r="DO620" s="67"/>
      <c r="DP620" s="67"/>
      <c r="DQ620" s="67"/>
      <c r="DR620" s="67"/>
      <c r="DS620" s="67"/>
      <c r="DT620" s="67"/>
      <c r="DU620" s="67"/>
      <c r="DV620" s="67"/>
      <c r="DW620" s="67"/>
      <c r="DX620" s="67"/>
      <c r="DY620" s="67"/>
      <c r="DZ620" s="67"/>
      <c r="EA620" s="67"/>
      <c r="EB620" s="67"/>
      <c r="EC620" s="67"/>
      <c r="ED620" s="67"/>
      <c r="EE620" s="67"/>
      <c r="EF620" s="67"/>
      <c r="EG620" s="67"/>
      <c r="EH620" s="67"/>
      <c r="EI620" s="67"/>
      <c r="EJ620" s="67"/>
      <c r="EK620" s="67"/>
      <c r="EL620" s="67"/>
      <c r="EM620" s="67"/>
      <c r="EN620" s="67"/>
      <c r="EO620" s="67"/>
      <c r="EP620" s="67"/>
      <c r="EQ620" s="67"/>
      <c r="ER620" s="67"/>
      <c r="ES620" s="67"/>
      <c r="ET620" s="67"/>
      <c r="EU620" s="67"/>
      <c r="EV620" s="67"/>
      <c r="EW620" s="67"/>
      <c r="EX620" s="67"/>
      <c r="EY620" s="67"/>
      <c r="EZ620" s="67"/>
      <c r="FA620" s="67"/>
      <c r="FB620" s="67"/>
      <c r="FC620" s="67"/>
      <c r="FD620" s="67"/>
      <c r="FE620" s="67"/>
      <c r="FF620" s="67"/>
      <c r="FG620" s="67"/>
      <c r="FH620" s="67"/>
      <c r="FI620" s="67"/>
      <c r="FJ620" s="67"/>
      <c r="FK620" s="67"/>
      <c r="FL620" s="67"/>
      <c r="FM620" s="67"/>
      <c r="FN620" s="67"/>
      <c r="FO620" s="67"/>
      <c r="FP620" s="67"/>
      <c r="FQ620" s="67"/>
      <c r="FR620" s="67"/>
      <c r="FS620" s="67"/>
      <c r="FT620" s="67"/>
      <c r="FU620" s="67"/>
      <c r="FV620" s="67"/>
      <c r="FW620" s="67"/>
      <c r="FX620" s="67"/>
      <c r="FY620" s="110"/>
      <c r="FZ620" s="110"/>
      <c r="GA620" s="110"/>
      <c r="GB620" s="110"/>
      <c r="GC620" s="110"/>
      <c r="GD620" s="110"/>
      <c r="GE620" s="110"/>
      <c r="GF620" s="110"/>
      <c r="GG620" s="110"/>
      <c r="GH620" s="110"/>
      <c r="GI620" s="110"/>
      <c r="GJ620" s="110"/>
      <c r="GK620" s="110"/>
      <c r="GL620" s="110"/>
      <c r="GM620" s="110"/>
      <c r="GN620" s="110"/>
      <c r="GO620" s="110"/>
      <c r="GP620" s="110"/>
      <c r="GQ620" s="110"/>
      <c r="GR620" s="110"/>
      <c r="GS620" s="110"/>
      <c r="GT620" s="110"/>
      <c r="GU620" s="110"/>
      <c r="GV620" s="110"/>
      <c r="GW620" s="110"/>
      <c r="GX620" s="110"/>
      <c r="GY620" s="110"/>
      <c r="GZ620" s="110"/>
      <c r="HA620" s="110"/>
      <c r="HB620" s="110"/>
      <c r="HC620" s="110"/>
      <c r="HD620" s="110"/>
      <c r="HE620" s="110"/>
      <c r="HF620" s="110"/>
      <c r="HG620" s="110"/>
      <c r="HH620" s="110"/>
      <c r="HI620" s="110"/>
      <c r="HJ620" s="110"/>
      <c r="HK620" s="242"/>
      <c r="HL620" s="242"/>
      <c r="HM620" s="242"/>
      <c r="HN620" s="242"/>
      <c r="HO620" s="242"/>
      <c r="HP620" s="242"/>
      <c r="HQ620" s="242"/>
    </row>
    <row r="621" spans="1:225" x14ac:dyDescent="0.2">
      <c r="A621" s="241" t="s">
        <v>587</v>
      </c>
      <c r="B621" s="476" t="s">
        <v>1145</v>
      </c>
      <c r="C621" s="326" t="s">
        <v>786</v>
      </c>
      <c r="D621" s="279" t="s">
        <v>588</v>
      </c>
      <c r="E621" s="228"/>
      <c r="F621" s="471">
        <v>108</v>
      </c>
      <c r="G621" s="495"/>
      <c r="H621" s="471">
        <v>14</v>
      </c>
      <c r="I621" s="471">
        <v>165</v>
      </c>
      <c r="J621" s="471">
        <v>631</v>
      </c>
      <c r="K621" s="471">
        <v>4</v>
      </c>
      <c r="L621" s="471">
        <v>6</v>
      </c>
      <c r="M621" s="471">
        <v>15</v>
      </c>
      <c r="N621" s="471">
        <v>5</v>
      </c>
      <c r="O621" s="471">
        <v>0</v>
      </c>
      <c r="P621" s="471">
        <v>8</v>
      </c>
      <c r="Q621" s="471">
        <v>127</v>
      </c>
      <c r="R621" s="471">
        <v>1222</v>
      </c>
      <c r="S621" s="471">
        <v>0</v>
      </c>
      <c r="T621" s="471">
        <v>124</v>
      </c>
      <c r="U621" s="471">
        <v>0</v>
      </c>
      <c r="V621" s="471">
        <v>11</v>
      </c>
      <c r="W621" s="471">
        <v>44</v>
      </c>
      <c r="X621" s="471">
        <v>67</v>
      </c>
      <c r="Y621" s="471">
        <v>731</v>
      </c>
      <c r="Z621" s="471">
        <v>34</v>
      </c>
      <c r="AA621" s="471">
        <v>84</v>
      </c>
      <c r="AB621" s="496">
        <v>3400</v>
      </c>
      <c r="AC621" s="488">
        <v>1</v>
      </c>
      <c r="AD621" s="488">
        <v>1</v>
      </c>
      <c r="AE621" s="471">
        <v>25</v>
      </c>
      <c r="AF621" s="471">
        <v>0</v>
      </c>
      <c r="AG621" s="471">
        <v>0</v>
      </c>
      <c r="AH621" s="471">
        <v>0</v>
      </c>
      <c r="AI621" s="471">
        <v>53</v>
      </c>
      <c r="AJ621" s="471">
        <v>36</v>
      </c>
      <c r="AK621" s="471">
        <v>0</v>
      </c>
      <c r="AL621" s="471">
        <v>13</v>
      </c>
      <c r="AM621" s="496">
        <v>127</v>
      </c>
      <c r="AN621" s="471">
        <v>25</v>
      </c>
      <c r="AO621" s="471">
        <v>0</v>
      </c>
      <c r="AP621" s="471">
        <v>0</v>
      </c>
      <c r="AQ621" s="471">
        <v>0</v>
      </c>
      <c r="AR621" s="471">
        <v>53</v>
      </c>
      <c r="AS621" s="471">
        <v>36</v>
      </c>
      <c r="AT621" s="471">
        <v>0</v>
      </c>
      <c r="AU621" s="471">
        <v>13</v>
      </c>
      <c r="AV621" s="496">
        <v>127</v>
      </c>
      <c r="AW621" s="471">
        <v>602</v>
      </c>
      <c r="AX621" s="471">
        <v>301</v>
      </c>
      <c r="AY621" s="471">
        <v>251</v>
      </c>
      <c r="AZ621" s="471">
        <v>75</v>
      </c>
      <c r="BA621" s="471">
        <v>21</v>
      </c>
      <c r="BB621" s="471">
        <v>3</v>
      </c>
      <c r="BC621" s="471">
        <v>4</v>
      </c>
      <c r="BD621" s="471">
        <v>0</v>
      </c>
      <c r="BE621" s="496">
        <v>1257</v>
      </c>
      <c r="BF621" s="471">
        <v>618</v>
      </c>
      <c r="BG621" s="471">
        <v>284</v>
      </c>
      <c r="BH621" s="471">
        <v>225</v>
      </c>
      <c r="BI621" s="471">
        <v>72</v>
      </c>
      <c r="BJ621" s="471">
        <v>18</v>
      </c>
      <c r="BK621" s="471">
        <v>2</v>
      </c>
      <c r="BL621" s="471">
        <v>3</v>
      </c>
      <c r="BM621" s="471">
        <v>0</v>
      </c>
      <c r="BN621" s="496">
        <v>1222</v>
      </c>
      <c r="BO621" s="471">
        <v>627</v>
      </c>
      <c r="BP621" s="471">
        <v>301</v>
      </c>
      <c r="BQ621" s="471">
        <v>251</v>
      </c>
      <c r="BR621" s="471">
        <v>75</v>
      </c>
      <c r="BS621" s="471">
        <v>74</v>
      </c>
      <c r="BT621" s="471">
        <v>39</v>
      </c>
      <c r="BU621" s="471">
        <v>4</v>
      </c>
      <c r="BV621" s="471">
        <v>13</v>
      </c>
      <c r="BW621" s="496">
        <v>1384</v>
      </c>
      <c r="BX621" s="471">
        <v>643</v>
      </c>
      <c r="BY621" s="471">
        <v>284</v>
      </c>
      <c r="BZ621" s="471">
        <v>225</v>
      </c>
      <c r="CA621" s="471">
        <v>72</v>
      </c>
      <c r="CB621" s="471">
        <v>71</v>
      </c>
      <c r="CC621" s="471">
        <v>38</v>
      </c>
      <c r="CD621" s="471">
        <v>3</v>
      </c>
      <c r="CE621" s="471">
        <v>13</v>
      </c>
      <c r="CF621" s="496">
        <v>1349</v>
      </c>
      <c r="CG621" s="33"/>
      <c r="CH621" s="33"/>
      <c r="CI621" s="33"/>
      <c r="CJ621" s="110"/>
      <c r="CK621" s="110"/>
      <c r="CL621" s="110"/>
      <c r="CM621" s="110"/>
      <c r="CN621" s="110"/>
      <c r="CO621" s="67"/>
      <c r="CP621" s="67"/>
      <c r="CQ621" s="67"/>
      <c r="CR621" s="67"/>
      <c r="CS621" s="67"/>
      <c r="CT621" s="67"/>
      <c r="CU621" s="67"/>
      <c r="CV621" s="67"/>
      <c r="CW621" s="67"/>
      <c r="CX621" s="67"/>
      <c r="CY621" s="67"/>
      <c r="CZ621" s="67"/>
      <c r="DA621" s="67"/>
      <c r="DB621" s="67"/>
      <c r="DC621" s="67"/>
      <c r="DD621" s="67"/>
      <c r="DE621" s="67"/>
      <c r="DF621" s="67"/>
      <c r="DG621" s="67"/>
      <c r="DH621" s="67"/>
      <c r="DI621" s="67"/>
      <c r="DJ621" s="67"/>
      <c r="DK621" s="67"/>
      <c r="DL621" s="67"/>
      <c r="DM621" s="67"/>
      <c r="DN621" s="67"/>
      <c r="DO621" s="67"/>
      <c r="DP621" s="67"/>
      <c r="DQ621" s="67"/>
      <c r="DR621" s="67"/>
      <c r="DS621" s="67"/>
      <c r="DT621" s="67"/>
      <c r="DU621" s="67"/>
      <c r="DV621" s="67"/>
      <c r="DW621" s="67"/>
      <c r="DX621" s="67"/>
      <c r="DY621" s="67"/>
      <c r="DZ621" s="67"/>
      <c r="EA621" s="67"/>
      <c r="EB621" s="67"/>
      <c r="EC621" s="67"/>
      <c r="ED621" s="67"/>
      <c r="EE621" s="67"/>
      <c r="EF621" s="67"/>
      <c r="EG621" s="67"/>
      <c r="EH621" s="67"/>
      <c r="EI621" s="67"/>
      <c r="EJ621" s="67"/>
      <c r="EK621" s="67"/>
      <c r="EL621" s="67"/>
      <c r="EM621" s="67"/>
      <c r="EN621" s="67"/>
      <c r="EO621" s="67"/>
      <c r="EP621" s="67"/>
      <c r="EQ621" s="67"/>
      <c r="ER621" s="67"/>
      <c r="ES621" s="67"/>
      <c r="ET621" s="67"/>
      <c r="EU621" s="67"/>
      <c r="EV621" s="67"/>
      <c r="EW621" s="67"/>
      <c r="EX621" s="67"/>
      <c r="EY621" s="67"/>
      <c r="EZ621" s="67"/>
      <c r="FA621" s="67"/>
      <c r="FB621" s="67"/>
      <c r="FC621" s="67"/>
      <c r="FD621" s="67"/>
      <c r="FE621" s="67"/>
      <c r="FF621" s="67"/>
      <c r="FG621" s="67"/>
      <c r="FH621" s="67"/>
      <c r="FI621" s="67"/>
      <c r="FJ621" s="67"/>
      <c r="FK621" s="67"/>
      <c r="FL621" s="67"/>
      <c r="FM621" s="67"/>
      <c r="FN621" s="67"/>
      <c r="FO621" s="67"/>
      <c r="FP621" s="67"/>
      <c r="FQ621" s="67"/>
      <c r="FR621" s="67"/>
      <c r="FS621" s="67"/>
      <c r="FT621" s="67"/>
      <c r="FU621" s="67"/>
      <c r="FV621" s="67"/>
      <c r="FW621" s="67"/>
      <c r="FX621" s="67"/>
      <c r="FY621" s="110"/>
      <c r="FZ621" s="110"/>
      <c r="GA621" s="110"/>
      <c r="GB621" s="110"/>
      <c r="GC621" s="110"/>
      <c r="GD621" s="110"/>
      <c r="GE621" s="110"/>
      <c r="GF621" s="110"/>
      <c r="GG621" s="110"/>
      <c r="GH621" s="110"/>
      <c r="GI621" s="110"/>
      <c r="GJ621" s="110"/>
      <c r="GK621" s="110"/>
      <c r="GL621" s="110"/>
      <c r="GM621" s="110"/>
      <c r="GN621" s="110"/>
      <c r="GO621" s="110"/>
      <c r="GP621" s="110"/>
      <c r="GQ621" s="110"/>
      <c r="GR621" s="110"/>
      <c r="GS621" s="110"/>
      <c r="GT621" s="110"/>
      <c r="GU621" s="110"/>
      <c r="GV621" s="110"/>
      <c r="GW621" s="110"/>
      <c r="GX621" s="110"/>
      <c r="GY621" s="110"/>
      <c r="GZ621" s="110"/>
      <c r="HA621" s="110"/>
      <c r="HB621" s="110"/>
      <c r="HC621" s="110"/>
      <c r="HD621" s="110"/>
      <c r="HE621" s="110"/>
      <c r="HF621" s="110"/>
      <c r="HG621" s="110"/>
      <c r="HH621" s="110"/>
      <c r="HI621" s="110"/>
      <c r="HJ621" s="110"/>
      <c r="HK621" s="242"/>
      <c r="HL621" s="242"/>
      <c r="HM621" s="242"/>
      <c r="HN621" s="242"/>
      <c r="HO621" s="242"/>
      <c r="HP621" s="242"/>
      <c r="HQ621" s="242"/>
    </row>
    <row r="622" spans="1:225" x14ac:dyDescent="0.2">
      <c r="A622" s="241" t="s">
        <v>589</v>
      </c>
      <c r="B622" s="476" t="s">
        <v>1146</v>
      </c>
      <c r="C622" s="326" t="s">
        <v>782</v>
      </c>
      <c r="D622" s="279" t="s">
        <v>590</v>
      </c>
      <c r="E622" s="228"/>
      <c r="F622" s="471">
        <v>109</v>
      </c>
      <c r="G622" s="495"/>
      <c r="H622" s="471">
        <v>2</v>
      </c>
      <c r="I622" s="471">
        <v>96</v>
      </c>
      <c r="J622" s="471">
        <v>219</v>
      </c>
      <c r="K622" s="471">
        <v>7</v>
      </c>
      <c r="L622" s="471">
        <v>2</v>
      </c>
      <c r="M622" s="471">
        <v>8</v>
      </c>
      <c r="N622" s="471">
        <v>1</v>
      </c>
      <c r="O622" s="471">
        <v>1</v>
      </c>
      <c r="P622" s="471">
        <v>0</v>
      </c>
      <c r="Q622" s="471">
        <v>3</v>
      </c>
      <c r="R622" s="471">
        <v>42</v>
      </c>
      <c r="S622" s="471">
        <v>1167</v>
      </c>
      <c r="T622" s="471">
        <v>9</v>
      </c>
      <c r="U622" s="471">
        <v>0</v>
      </c>
      <c r="V622" s="471">
        <v>16</v>
      </c>
      <c r="W622" s="471">
        <v>9</v>
      </c>
      <c r="X622" s="471">
        <v>89</v>
      </c>
      <c r="Y622" s="471">
        <v>129</v>
      </c>
      <c r="Z622" s="471">
        <v>1</v>
      </c>
      <c r="AA622" s="471">
        <v>57</v>
      </c>
      <c r="AB622" s="496">
        <v>1967</v>
      </c>
      <c r="AC622" s="488">
        <v>1</v>
      </c>
      <c r="AD622" s="488">
        <v>3</v>
      </c>
      <c r="AE622" s="471">
        <v>0</v>
      </c>
      <c r="AF622" s="471">
        <v>2</v>
      </c>
      <c r="AG622" s="471">
        <v>0</v>
      </c>
      <c r="AH622" s="471">
        <v>0</v>
      </c>
      <c r="AI622" s="471">
        <v>0</v>
      </c>
      <c r="AJ622" s="471">
        <v>0</v>
      </c>
      <c r="AK622" s="471">
        <v>0</v>
      </c>
      <c r="AL622" s="471">
        <v>1</v>
      </c>
      <c r="AM622" s="496">
        <v>3</v>
      </c>
      <c r="AN622" s="471">
        <v>0</v>
      </c>
      <c r="AO622" s="471">
        <v>2</v>
      </c>
      <c r="AP622" s="471">
        <v>0</v>
      </c>
      <c r="AQ622" s="471">
        <v>0</v>
      </c>
      <c r="AR622" s="471">
        <v>0</v>
      </c>
      <c r="AS622" s="471">
        <v>0</v>
      </c>
      <c r="AT622" s="471">
        <v>0</v>
      </c>
      <c r="AU622" s="471">
        <v>1</v>
      </c>
      <c r="AV622" s="496">
        <v>3</v>
      </c>
      <c r="AW622" s="471">
        <v>7</v>
      </c>
      <c r="AX622" s="471">
        <v>15</v>
      </c>
      <c r="AY622" s="471">
        <v>33</v>
      </c>
      <c r="AZ622" s="471">
        <v>6</v>
      </c>
      <c r="BA622" s="471">
        <v>1</v>
      </c>
      <c r="BB622" s="471">
        <v>1</v>
      </c>
      <c r="BC622" s="471">
        <v>6</v>
      </c>
      <c r="BD622" s="471">
        <v>0</v>
      </c>
      <c r="BE622" s="496">
        <v>69</v>
      </c>
      <c r="BF622" s="471">
        <v>3</v>
      </c>
      <c r="BG622" s="471">
        <v>12</v>
      </c>
      <c r="BH622" s="471">
        <v>20</v>
      </c>
      <c r="BI622" s="471">
        <v>5</v>
      </c>
      <c r="BJ622" s="471">
        <v>0</v>
      </c>
      <c r="BK622" s="471">
        <v>0</v>
      </c>
      <c r="BL622" s="471">
        <v>2</v>
      </c>
      <c r="BM622" s="471">
        <v>0</v>
      </c>
      <c r="BN622" s="496">
        <v>42</v>
      </c>
      <c r="BO622" s="471">
        <v>7</v>
      </c>
      <c r="BP622" s="471">
        <v>17</v>
      </c>
      <c r="BQ622" s="471">
        <v>33</v>
      </c>
      <c r="BR622" s="471">
        <v>6</v>
      </c>
      <c r="BS622" s="471">
        <v>1</v>
      </c>
      <c r="BT622" s="471">
        <v>1</v>
      </c>
      <c r="BU622" s="471">
        <v>6</v>
      </c>
      <c r="BV622" s="471">
        <v>1</v>
      </c>
      <c r="BW622" s="496">
        <v>72</v>
      </c>
      <c r="BX622" s="471">
        <v>3</v>
      </c>
      <c r="BY622" s="471">
        <v>14</v>
      </c>
      <c r="BZ622" s="471">
        <v>20</v>
      </c>
      <c r="CA622" s="471">
        <v>5</v>
      </c>
      <c r="CB622" s="471">
        <v>0</v>
      </c>
      <c r="CC622" s="471">
        <v>0</v>
      </c>
      <c r="CD622" s="471">
        <v>2</v>
      </c>
      <c r="CE622" s="471">
        <v>1</v>
      </c>
      <c r="CF622" s="496">
        <v>45</v>
      </c>
      <c r="CG622" s="33"/>
      <c r="CH622" s="33"/>
      <c r="CI622" s="33"/>
      <c r="CJ622" s="110"/>
      <c r="CK622" s="110"/>
      <c r="CL622" s="110"/>
      <c r="CM622" s="110"/>
      <c r="CN622" s="110"/>
      <c r="CO622" s="67"/>
      <c r="CP622" s="67"/>
      <c r="CQ622" s="67"/>
      <c r="CR622" s="67"/>
      <c r="CS622" s="67"/>
      <c r="CT622" s="67"/>
      <c r="CU622" s="67"/>
      <c r="CV622" s="67"/>
      <c r="CW622" s="67"/>
      <c r="CX622" s="67"/>
      <c r="CY622" s="67"/>
      <c r="CZ622" s="67"/>
      <c r="DA622" s="67"/>
      <c r="DB622" s="67"/>
      <c r="DC622" s="67"/>
      <c r="DD622" s="67"/>
      <c r="DE622" s="67"/>
      <c r="DF622" s="67"/>
      <c r="DG622" s="67"/>
      <c r="DH622" s="67"/>
      <c r="DI622" s="67"/>
      <c r="DJ622" s="67"/>
      <c r="DK622" s="67"/>
      <c r="DL622" s="67"/>
      <c r="DM622" s="67"/>
      <c r="DN622" s="67"/>
      <c r="DO622" s="67"/>
      <c r="DP622" s="67"/>
      <c r="DQ622" s="67"/>
      <c r="DR622" s="67"/>
      <c r="DS622" s="67"/>
      <c r="DT622" s="67"/>
      <c r="DU622" s="67"/>
      <c r="DV622" s="67"/>
      <c r="DW622" s="67"/>
      <c r="DX622" s="67"/>
      <c r="DY622" s="67"/>
      <c r="DZ622" s="67"/>
      <c r="EA622" s="67"/>
      <c r="EB622" s="67"/>
      <c r="EC622" s="67"/>
      <c r="ED622" s="67"/>
      <c r="EE622" s="67"/>
      <c r="EF622" s="67"/>
      <c r="EG622" s="67"/>
      <c r="EH622" s="67"/>
      <c r="EI622" s="67"/>
      <c r="EJ622" s="67"/>
      <c r="EK622" s="67"/>
      <c r="EL622" s="67"/>
      <c r="EM622" s="67"/>
      <c r="EN622" s="67"/>
      <c r="EO622" s="67"/>
      <c r="EP622" s="67"/>
      <c r="EQ622" s="67"/>
      <c r="ER622" s="67"/>
      <c r="ES622" s="67"/>
      <c r="ET622" s="67"/>
      <c r="EU622" s="67"/>
      <c r="EV622" s="67"/>
      <c r="EW622" s="67"/>
      <c r="EX622" s="67"/>
      <c r="EY622" s="67"/>
      <c r="EZ622" s="67"/>
      <c r="FA622" s="67"/>
      <c r="FB622" s="67"/>
      <c r="FC622" s="67"/>
      <c r="FD622" s="67"/>
      <c r="FE622" s="67"/>
      <c r="FF622" s="67"/>
      <c r="FG622" s="67"/>
      <c r="FH622" s="67"/>
      <c r="FI622" s="67"/>
      <c r="FJ622" s="67"/>
      <c r="FK622" s="67"/>
      <c r="FL622" s="67"/>
      <c r="FM622" s="67"/>
      <c r="FN622" s="67"/>
      <c r="FO622" s="67"/>
      <c r="FP622" s="67"/>
      <c r="FQ622" s="67"/>
      <c r="FR622" s="67"/>
      <c r="FS622" s="67"/>
      <c r="FT622" s="67"/>
      <c r="FU622" s="67"/>
      <c r="FV622" s="67"/>
      <c r="FW622" s="67"/>
      <c r="FX622" s="67"/>
      <c r="FY622" s="110"/>
      <c r="FZ622" s="110"/>
      <c r="GA622" s="110"/>
      <c r="GB622" s="110"/>
      <c r="GC622" s="110"/>
      <c r="GD622" s="110"/>
      <c r="GE622" s="110"/>
      <c r="GF622" s="110"/>
      <c r="GG622" s="110"/>
      <c r="GH622" s="110"/>
      <c r="GI622" s="110"/>
      <c r="GJ622" s="110"/>
      <c r="GK622" s="110"/>
      <c r="GL622" s="110"/>
      <c r="GM622" s="110"/>
      <c r="GN622" s="110"/>
      <c r="GO622" s="110"/>
      <c r="GP622" s="110"/>
      <c r="GQ622" s="110"/>
      <c r="GR622" s="110"/>
      <c r="GS622" s="110"/>
      <c r="GT622" s="110"/>
      <c r="GU622" s="110"/>
      <c r="GV622" s="110"/>
      <c r="GW622" s="110"/>
      <c r="GX622" s="110"/>
      <c r="GY622" s="110"/>
      <c r="GZ622" s="110"/>
      <c r="HA622" s="110"/>
      <c r="HB622" s="110"/>
      <c r="HC622" s="110"/>
      <c r="HD622" s="110"/>
      <c r="HE622" s="110"/>
      <c r="HF622" s="110"/>
      <c r="HG622" s="110"/>
      <c r="HH622" s="110"/>
      <c r="HI622" s="110"/>
      <c r="HJ622" s="110"/>
      <c r="HK622" s="242"/>
      <c r="HL622" s="242"/>
      <c r="HM622" s="242"/>
      <c r="HN622" s="242"/>
      <c r="HO622" s="242"/>
      <c r="HP622" s="242"/>
      <c r="HQ622" s="242"/>
    </row>
    <row r="623" spans="1:225" x14ac:dyDescent="0.2">
      <c r="A623" s="241" t="s">
        <v>591</v>
      </c>
      <c r="B623" s="476" t="s">
        <v>1147</v>
      </c>
      <c r="C623" s="326" t="s">
        <v>801</v>
      </c>
      <c r="D623" s="279" t="s">
        <v>592</v>
      </c>
      <c r="E623" s="228"/>
      <c r="F623" s="471">
        <v>177</v>
      </c>
      <c r="G623" s="495"/>
      <c r="H623" s="471">
        <v>3</v>
      </c>
      <c r="I623" s="471">
        <v>111</v>
      </c>
      <c r="J623" s="471">
        <v>302</v>
      </c>
      <c r="K623" s="471">
        <v>2</v>
      </c>
      <c r="L623" s="471">
        <v>1</v>
      </c>
      <c r="M623" s="471">
        <v>14</v>
      </c>
      <c r="N623" s="471">
        <v>2</v>
      </c>
      <c r="O623" s="471">
        <v>0</v>
      </c>
      <c r="P623" s="471">
        <v>8</v>
      </c>
      <c r="Q623" s="471">
        <v>1</v>
      </c>
      <c r="R623" s="471">
        <v>94</v>
      </c>
      <c r="S623" s="471">
        <v>406</v>
      </c>
      <c r="T623" s="471">
        <v>4606</v>
      </c>
      <c r="U623" s="471">
        <v>0</v>
      </c>
      <c r="V623" s="471">
        <v>32</v>
      </c>
      <c r="W623" s="471">
        <v>16</v>
      </c>
      <c r="X623" s="471">
        <v>68</v>
      </c>
      <c r="Y623" s="471">
        <v>242</v>
      </c>
      <c r="Z623" s="471">
        <v>0</v>
      </c>
      <c r="AA623" s="471">
        <v>77</v>
      </c>
      <c r="AB623" s="496">
        <v>6162</v>
      </c>
      <c r="AC623" s="488">
        <v>1</v>
      </c>
      <c r="AD623" s="488">
        <v>1</v>
      </c>
      <c r="AE623" s="471">
        <v>0</v>
      </c>
      <c r="AF623" s="471">
        <v>0</v>
      </c>
      <c r="AG623" s="471">
        <v>0</v>
      </c>
      <c r="AH623" s="471">
        <v>0</v>
      </c>
      <c r="AI623" s="471">
        <v>1</v>
      </c>
      <c r="AJ623" s="471">
        <v>0</v>
      </c>
      <c r="AK623" s="471">
        <v>0</v>
      </c>
      <c r="AL623" s="471">
        <v>0</v>
      </c>
      <c r="AM623" s="496">
        <v>1</v>
      </c>
      <c r="AN623" s="471">
        <v>0</v>
      </c>
      <c r="AO623" s="471">
        <v>0</v>
      </c>
      <c r="AP623" s="471">
        <v>0</v>
      </c>
      <c r="AQ623" s="471">
        <v>0</v>
      </c>
      <c r="AR623" s="471">
        <v>1</v>
      </c>
      <c r="AS623" s="471">
        <v>0</v>
      </c>
      <c r="AT623" s="471">
        <v>0</v>
      </c>
      <c r="AU623" s="471">
        <v>0</v>
      </c>
      <c r="AV623" s="496">
        <v>1</v>
      </c>
      <c r="AW623" s="471">
        <v>37</v>
      </c>
      <c r="AX623" s="471">
        <v>75</v>
      </c>
      <c r="AY623" s="471">
        <v>13</v>
      </c>
      <c r="AZ623" s="471">
        <v>4</v>
      </c>
      <c r="BA623" s="471">
        <v>5</v>
      </c>
      <c r="BB623" s="471">
        <v>0</v>
      </c>
      <c r="BC623" s="471">
        <v>1</v>
      </c>
      <c r="BD623" s="471">
        <v>0</v>
      </c>
      <c r="BE623" s="496">
        <v>135</v>
      </c>
      <c r="BF623" s="471">
        <v>30</v>
      </c>
      <c r="BG623" s="471">
        <v>46</v>
      </c>
      <c r="BH623" s="471">
        <v>10</v>
      </c>
      <c r="BI623" s="471">
        <v>4</v>
      </c>
      <c r="BJ623" s="471">
        <v>3</v>
      </c>
      <c r="BK623" s="471">
        <v>0</v>
      </c>
      <c r="BL623" s="471">
        <v>1</v>
      </c>
      <c r="BM623" s="471">
        <v>0</v>
      </c>
      <c r="BN623" s="496">
        <v>94</v>
      </c>
      <c r="BO623" s="471">
        <v>37</v>
      </c>
      <c r="BP623" s="471">
        <v>75</v>
      </c>
      <c r="BQ623" s="471">
        <v>13</v>
      </c>
      <c r="BR623" s="471">
        <v>4</v>
      </c>
      <c r="BS623" s="471">
        <v>6</v>
      </c>
      <c r="BT623" s="471">
        <v>0</v>
      </c>
      <c r="BU623" s="471">
        <v>1</v>
      </c>
      <c r="BV623" s="471">
        <v>0</v>
      </c>
      <c r="BW623" s="496">
        <v>136</v>
      </c>
      <c r="BX623" s="471">
        <v>30</v>
      </c>
      <c r="BY623" s="471">
        <v>46</v>
      </c>
      <c r="BZ623" s="471">
        <v>10</v>
      </c>
      <c r="CA623" s="471">
        <v>4</v>
      </c>
      <c r="CB623" s="471">
        <v>4</v>
      </c>
      <c r="CC623" s="471">
        <v>0</v>
      </c>
      <c r="CD623" s="471">
        <v>1</v>
      </c>
      <c r="CE623" s="471">
        <v>0</v>
      </c>
      <c r="CF623" s="496">
        <v>95</v>
      </c>
      <c r="CG623" s="33"/>
      <c r="CH623" s="33"/>
      <c r="CI623" s="33"/>
      <c r="CJ623" s="110"/>
      <c r="CK623" s="110"/>
      <c r="CL623" s="110"/>
      <c r="CM623" s="110"/>
      <c r="CN623" s="110"/>
      <c r="CO623" s="67"/>
      <c r="CP623" s="67"/>
      <c r="CQ623" s="67"/>
      <c r="CR623" s="67"/>
      <c r="CS623" s="67"/>
      <c r="CT623" s="67"/>
      <c r="CU623" s="67"/>
      <c r="CV623" s="67"/>
      <c r="CW623" s="67"/>
      <c r="CX623" s="67"/>
      <c r="CY623" s="67"/>
      <c r="CZ623" s="67"/>
      <c r="DA623" s="67"/>
      <c r="DB623" s="67"/>
      <c r="DC623" s="67"/>
      <c r="DD623" s="67"/>
      <c r="DE623" s="67"/>
      <c r="DF623" s="67"/>
      <c r="DG623" s="67"/>
      <c r="DH623" s="67"/>
      <c r="DI623" s="67"/>
      <c r="DJ623" s="67"/>
      <c r="DK623" s="67"/>
      <c r="DL623" s="67"/>
      <c r="DM623" s="67"/>
      <c r="DN623" s="67"/>
      <c r="DO623" s="67"/>
      <c r="DP623" s="67"/>
      <c r="DQ623" s="67"/>
      <c r="DR623" s="67"/>
      <c r="DS623" s="67"/>
      <c r="DT623" s="67"/>
      <c r="DU623" s="67"/>
      <c r="DV623" s="67"/>
      <c r="DW623" s="67"/>
      <c r="DX623" s="67"/>
      <c r="DY623" s="67"/>
      <c r="DZ623" s="67"/>
      <c r="EA623" s="67"/>
      <c r="EB623" s="67"/>
      <c r="EC623" s="67"/>
      <c r="ED623" s="67"/>
      <c r="EE623" s="67"/>
      <c r="EF623" s="67"/>
      <c r="EG623" s="67"/>
      <c r="EH623" s="67"/>
      <c r="EI623" s="67"/>
      <c r="EJ623" s="67"/>
      <c r="EK623" s="67"/>
      <c r="EL623" s="67"/>
      <c r="EM623" s="67"/>
      <c r="EN623" s="67"/>
      <c r="EO623" s="67"/>
      <c r="EP623" s="67"/>
      <c r="EQ623" s="67"/>
      <c r="ER623" s="67"/>
      <c r="ES623" s="67"/>
      <c r="ET623" s="67"/>
      <c r="EU623" s="67"/>
      <c r="EV623" s="67"/>
      <c r="EW623" s="67"/>
      <c r="EX623" s="67"/>
      <c r="EY623" s="67"/>
      <c r="EZ623" s="67"/>
      <c r="FA623" s="67"/>
      <c r="FB623" s="67"/>
      <c r="FC623" s="67"/>
      <c r="FD623" s="67"/>
      <c r="FE623" s="67"/>
      <c r="FF623" s="67"/>
      <c r="FG623" s="67"/>
      <c r="FH623" s="67"/>
      <c r="FI623" s="67"/>
      <c r="FJ623" s="67"/>
      <c r="FK623" s="67"/>
      <c r="FL623" s="67"/>
      <c r="FM623" s="67"/>
      <c r="FN623" s="67"/>
      <c r="FO623" s="67"/>
      <c r="FP623" s="67"/>
      <c r="FQ623" s="67"/>
      <c r="FR623" s="67"/>
      <c r="FS623" s="67"/>
      <c r="FT623" s="67"/>
      <c r="FU623" s="67"/>
      <c r="FV623" s="67"/>
      <c r="FW623" s="67"/>
      <c r="FX623" s="67"/>
      <c r="FY623" s="110"/>
      <c r="FZ623" s="110"/>
      <c r="GA623" s="110"/>
      <c r="GB623" s="110"/>
      <c r="GC623" s="110"/>
      <c r="GD623" s="110"/>
      <c r="GE623" s="110"/>
      <c r="GF623" s="110"/>
      <c r="GG623" s="110"/>
      <c r="GH623" s="110"/>
      <c r="GI623" s="110"/>
      <c r="GJ623" s="110"/>
      <c r="GK623" s="110"/>
      <c r="GL623" s="110"/>
      <c r="GM623" s="110"/>
      <c r="GN623" s="110"/>
      <c r="GO623" s="110"/>
      <c r="GP623" s="110"/>
      <c r="GQ623" s="110"/>
      <c r="GR623" s="110"/>
      <c r="GS623" s="110"/>
      <c r="GT623" s="110"/>
      <c r="GU623" s="110"/>
      <c r="GV623" s="110"/>
      <c r="GW623" s="110"/>
      <c r="GX623" s="110"/>
      <c r="GY623" s="110"/>
      <c r="GZ623" s="110"/>
      <c r="HA623" s="110"/>
      <c r="HB623" s="110"/>
      <c r="HC623" s="110"/>
      <c r="HD623" s="110"/>
      <c r="HE623" s="110"/>
      <c r="HF623" s="110"/>
      <c r="HG623" s="110"/>
      <c r="HH623" s="110"/>
      <c r="HI623" s="110"/>
      <c r="HJ623" s="110"/>
      <c r="HK623" s="242"/>
      <c r="HL623" s="242"/>
      <c r="HM623" s="242"/>
      <c r="HN623" s="242"/>
      <c r="HO623" s="242"/>
      <c r="HP623" s="242"/>
      <c r="HQ623" s="242"/>
    </row>
    <row r="624" spans="1:225" x14ac:dyDescent="0.2">
      <c r="A624" s="241" t="s">
        <v>593</v>
      </c>
      <c r="B624" s="476" t="s">
        <v>1148</v>
      </c>
      <c r="C624" s="326" t="s">
        <v>640</v>
      </c>
      <c r="D624" s="279" t="s">
        <v>594</v>
      </c>
      <c r="E624" s="228"/>
      <c r="F624" s="471">
        <v>35</v>
      </c>
      <c r="G624" s="495"/>
      <c r="H624" s="471">
        <v>2</v>
      </c>
      <c r="I624" s="471">
        <v>40</v>
      </c>
      <c r="J624" s="471">
        <v>287</v>
      </c>
      <c r="K624" s="471">
        <v>5</v>
      </c>
      <c r="L624" s="471">
        <v>2</v>
      </c>
      <c r="M624" s="471">
        <v>1</v>
      </c>
      <c r="N624" s="471">
        <v>4</v>
      </c>
      <c r="O624" s="471">
        <v>17</v>
      </c>
      <c r="P624" s="471">
        <v>20</v>
      </c>
      <c r="Q624" s="471">
        <v>61</v>
      </c>
      <c r="R624" s="471">
        <v>2357</v>
      </c>
      <c r="S624" s="471">
        <v>316</v>
      </c>
      <c r="T624" s="471">
        <v>37</v>
      </c>
      <c r="U624" s="471">
        <v>0</v>
      </c>
      <c r="V624" s="471">
        <v>1</v>
      </c>
      <c r="W624" s="471">
        <v>2</v>
      </c>
      <c r="X624" s="471">
        <v>3</v>
      </c>
      <c r="Y624" s="471">
        <v>408</v>
      </c>
      <c r="Z624" s="471">
        <v>850</v>
      </c>
      <c r="AA624" s="471">
        <v>1</v>
      </c>
      <c r="AB624" s="496">
        <v>4449</v>
      </c>
      <c r="AC624" s="488">
        <v>1</v>
      </c>
      <c r="AD624" s="488">
        <v>1</v>
      </c>
      <c r="AE624" s="471">
        <v>1</v>
      </c>
      <c r="AF624" s="471">
        <v>1</v>
      </c>
      <c r="AG624" s="471">
        <v>0</v>
      </c>
      <c r="AH624" s="471">
        <v>1</v>
      </c>
      <c r="AI624" s="471">
        <v>4</v>
      </c>
      <c r="AJ624" s="471">
        <v>1</v>
      </c>
      <c r="AK624" s="471">
        <v>27</v>
      </c>
      <c r="AL624" s="471">
        <v>28</v>
      </c>
      <c r="AM624" s="496">
        <v>63</v>
      </c>
      <c r="AN624" s="471">
        <v>1</v>
      </c>
      <c r="AO624" s="471">
        <v>1</v>
      </c>
      <c r="AP624" s="471">
        <v>0</v>
      </c>
      <c r="AQ624" s="471">
        <v>1</v>
      </c>
      <c r="AR624" s="471">
        <v>3</v>
      </c>
      <c r="AS624" s="471">
        <v>0</v>
      </c>
      <c r="AT624" s="471">
        <v>27</v>
      </c>
      <c r="AU624" s="471">
        <v>28</v>
      </c>
      <c r="AV624" s="496">
        <v>61</v>
      </c>
      <c r="AW624" s="471">
        <v>34</v>
      </c>
      <c r="AX624" s="471">
        <v>135</v>
      </c>
      <c r="AY624" s="471">
        <v>369</v>
      </c>
      <c r="AZ624" s="471">
        <v>629</v>
      </c>
      <c r="BA624" s="471">
        <v>832</v>
      </c>
      <c r="BB624" s="471">
        <v>804</v>
      </c>
      <c r="BC624" s="471">
        <v>761</v>
      </c>
      <c r="BD624" s="471">
        <v>175</v>
      </c>
      <c r="BE624" s="496">
        <v>3739</v>
      </c>
      <c r="BF624" s="471">
        <v>32</v>
      </c>
      <c r="BG624" s="471">
        <v>107</v>
      </c>
      <c r="BH624" s="471">
        <v>230</v>
      </c>
      <c r="BI624" s="471">
        <v>420</v>
      </c>
      <c r="BJ624" s="471">
        <v>531</v>
      </c>
      <c r="BK624" s="471">
        <v>478</v>
      </c>
      <c r="BL624" s="471">
        <v>454</v>
      </c>
      <c r="BM624" s="471">
        <v>105</v>
      </c>
      <c r="BN624" s="496">
        <v>2357</v>
      </c>
      <c r="BO624" s="471">
        <v>35</v>
      </c>
      <c r="BP624" s="471">
        <v>136</v>
      </c>
      <c r="BQ624" s="471">
        <v>369</v>
      </c>
      <c r="BR624" s="471">
        <v>630</v>
      </c>
      <c r="BS624" s="471">
        <v>836</v>
      </c>
      <c r="BT624" s="471">
        <v>805</v>
      </c>
      <c r="BU624" s="471">
        <v>788</v>
      </c>
      <c r="BV624" s="471">
        <v>203</v>
      </c>
      <c r="BW624" s="496">
        <v>3802</v>
      </c>
      <c r="BX624" s="471">
        <v>33</v>
      </c>
      <c r="BY624" s="471">
        <v>108</v>
      </c>
      <c r="BZ624" s="471">
        <v>230</v>
      </c>
      <c r="CA624" s="471">
        <v>421</v>
      </c>
      <c r="CB624" s="471">
        <v>534</v>
      </c>
      <c r="CC624" s="471">
        <v>478</v>
      </c>
      <c r="CD624" s="471">
        <v>481</v>
      </c>
      <c r="CE624" s="471">
        <v>133</v>
      </c>
      <c r="CF624" s="496">
        <v>2418</v>
      </c>
      <c r="CG624" s="33"/>
      <c r="CH624" s="33"/>
      <c r="CI624" s="33"/>
      <c r="CJ624" s="110"/>
      <c r="CK624" s="110"/>
      <c r="CL624" s="110"/>
      <c r="CM624" s="110"/>
      <c r="CN624" s="110"/>
      <c r="CO624" s="67"/>
      <c r="CP624" s="67"/>
      <c r="CQ624" s="67"/>
      <c r="CR624" s="67"/>
      <c r="CS624" s="67"/>
      <c r="CT624" s="67"/>
      <c r="CU624" s="67"/>
      <c r="CV624" s="67"/>
      <c r="CW624" s="67"/>
      <c r="CX624" s="67"/>
      <c r="CY624" s="67"/>
      <c r="CZ624" s="67"/>
      <c r="DA624" s="67"/>
      <c r="DB624" s="67"/>
      <c r="DC624" s="67"/>
      <c r="DD624" s="67"/>
      <c r="DE624" s="67"/>
      <c r="DF624" s="67"/>
      <c r="DG624" s="67"/>
      <c r="DH624" s="67"/>
      <c r="DI624" s="67"/>
      <c r="DJ624" s="67"/>
      <c r="DK624" s="67"/>
      <c r="DL624" s="67"/>
      <c r="DM624" s="67"/>
      <c r="DN624" s="67"/>
      <c r="DO624" s="67"/>
      <c r="DP624" s="67"/>
      <c r="DQ624" s="67"/>
      <c r="DR624" s="67"/>
      <c r="DS624" s="67"/>
      <c r="DT624" s="67"/>
      <c r="DU624" s="67"/>
      <c r="DV624" s="67"/>
      <c r="DW624" s="67"/>
      <c r="DX624" s="67"/>
      <c r="DY624" s="67"/>
      <c r="DZ624" s="67"/>
      <c r="EA624" s="67"/>
      <c r="EB624" s="67"/>
      <c r="EC624" s="67"/>
      <c r="ED624" s="67"/>
      <c r="EE624" s="67"/>
      <c r="EF624" s="67"/>
      <c r="EG624" s="67"/>
      <c r="EH624" s="67"/>
      <c r="EI624" s="67"/>
      <c r="EJ624" s="67"/>
      <c r="EK624" s="67"/>
      <c r="EL624" s="67"/>
      <c r="EM624" s="67"/>
      <c r="EN624" s="67"/>
      <c r="EO624" s="67"/>
      <c r="EP624" s="67"/>
      <c r="EQ624" s="67"/>
      <c r="ER624" s="67"/>
      <c r="ES624" s="67"/>
      <c r="ET624" s="67"/>
      <c r="EU624" s="67"/>
      <c r="EV624" s="67"/>
      <c r="EW624" s="67"/>
      <c r="EX624" s="67"/>
      <c r="EY624" s="67"/>
      <c r="EZ624" s="67"/>
      <c r="FA624" s="67"/>
      <c r="FB624" s="67"/>
      <c r="FC624" s="67"/>
      <c r="FD624" s="67"/>
      <c r="FE624" s="67"/>
      <c r="FF624" s="67"/>
      <c r="FG624" s="67"/>
      <c r="FH624" s="67"/>
      <c r="FI624" s="67"/>
      <c r="FJ624" s="67"/>
      <c r="FK624" s="67"/>
      <c r="FL624" s="67"/>
      <c r="FM624" s="67"/>
      <c r="FN624" s="67"/>
      <c r="FO624" s="67"/>
      <c r="FP624" s="67"/>
      <c r="FQ624" s="67"/>
      <c r="FR624" s="67"/>
      <c r="FS624" s="67"/>
      <c r="FT624" s="67"/>
      <c r="FU624" s="67"/>
      <c r="FV624" s="67"/>
      <c r="FW624" s="67"/>
      <c r="FX624" s="67"/>
      <c r="FY624" s="110"/>
      <c r="FZ624" s="110"/>
      <c r="GA624" s="110"/>
      <c r="GB624" s="110"/>
      <c r="GC624" s="110"/>
      <c r="GD624" s="110"/>
      <c r="GE624" s="110"/>
      <c r="GF624" s="110"/>
      <c r="GG624" s="110"/>
      <c r="GH624" s="110"/>
      <c r="GI624" s="110"/>
      <c r="GJ624" s="110"/>
      <c r="GK624" s="110"/>
      <c r="GL624" s="110"/>
      <c r="GM624" s="110"/>
      <c r="GN624" s="110"/>
      <c r="GO624" s="110"/>
      <c r="GP624" s="110"/>
      <c r="GQ624" s="110"/>
      <c r="GR624" s="110"/>
      <c r="GS624" s="110"/>
      <c r="GT624" s="110"/>
      <c r="GU624" s="110"/>
      <c r="GV624" s="110"/>
      <c r="GW624" s="110"/>
      <c r="GX624" s="110"/>
      <c r="GY624" s="110"/>
      <c r="GZ624" s="110"/>
      <c r="HA624" s="110"/>
      <c r="HB624" s="110"/>
      <c r="HC624" s="110"/>
      <c r="HD624" s="110"/>
      <c r="HE624" s="110"/>
      <c r="HF624" s="110"/>
      <c r="HG624" s="110"/>
      <c r="HH624" s="110"/>
      <c r="HI624" s="110"/>
      <c r="HJ624" s="110"/>
      <c r="HK624" s="242"/>
      <c r="HL624" s="242"/>
      <c r="HM624" s="242"/>
      <c r="HN624" s="242"/>
      <c r="HO624" s="242"/>
      <c r="HP624" s="242"/>
      <c r="HQ624" s="242"/>
    </row>
    <row r="625" spans="1:233" x14ac:dyDescent="0.2">
      <c r="A625" s="242" t="s">
        <v>595</v>
      </c>
      <c r="B625" s="476" t="s">
        <v>1149</v>
      </c>
      <c r="C625" s="327" t="s">
        <v>784</v>
      </c>
      <c r="D625" s="279" t="s">
        <v>596</v>
      </c>
      <c r="E625" s="228"/>
      <c r="F625" s="471">
        <v>38</v>
      </c>
      <c r="G625" s="495"/>
      <c r="H625" s="471">
        <v>16</v>
      </c>
      <c r="I625" s="471">
        <v>207</v>
      </c>
      <c r="J625" s="471">
        <v>658</v>
      </c>
      <c r="K625" s="471">
        <v>2</v>
      </c>
      <c r="L625" s="471">
        <v>6</v>
      </c>
      <c r="M625" s="471">
        <v>20</v>
      </c>
      <c r="N625" s="471">
        <v>4</v>
      </c>
      <c r="O625" s="471">
        <v>2</v>
      </c>
      <c r="P625" s="471">
        <v>11</v>
      </c>
      <c r="Q625" s="471">
        <v>0</v>
      </c>
      <c r="R625" s="471">
        <v>211</v>
      </c>
      <c r="S625" s="471">
        <v>0</v>
      </c>
      <c r="T625" s="471">
        <v>0</v>
      </c>
      <c r="U625" s="471">
        <v>0</v>
      </c>
      <c r="V625" s="471">
        <v>6</v>
      </c>
      <c r="W625" s="471">
        <v>57</v>
      </c>
      <c r="X625" s="471">
        <v>13</v>
      </c>
      <c r="Y625" s="471">
        <v>980</v>
      </c>
      <c r="Z625" s="471">
        <v>0</v>
      </c>
      <c r="AA625" s="471">
        <v>21</v>
      </c>
      <c r="AB625" s="496">
        <v>2252</v>
      </c>
      <c r="AC625" s="488">
        <v>2</v>
      </c>
      <c r="AD625" s="488">
        <v>2</v>
      </c>
      <c r="AE625" s="471">
        <v>0</v>
      </c>
      <c r="AF625" s="471">
        <v>0</v>
      </c>
      <c r="AG625" s="471">
        <v>0</v>
      </c>
      <c r="AH625" s="471">
        <v>0</v>
      </c>
      <c r="AI625" s="471">
        <v>0</v>
      </c>
      <c r="AJ625" s="471">
        <v>0</v>
      </c>
      <c r="AK625" s="471">
        <v>0</v>
      </c>
      <c r="AL625" s="471">
        <v>0</v>
      </c>
      <c r="AM625" s="496">
        <v>0</v>
      </c>
      <c r="AN625" s="471">
        <v>0</v>
      </c>
      <c r="AO625" s="471">
        <v>0</v>
      </c>
      <c r="AP625" s="471">
        <v>0</v>
      </c>
      <c r="AQ625" s="471">
        <v>0</v>
      </c>
      <c r="AR625" s="471">
        <v>0</v>
      </c>
      <c r="AS625" s="471">
        <v>0</v>
      </c>
      <c r="AT625" s="471">
        <v>0</v>
      </c>
      <c r="AU625" s="471">
        <v>0</v>
      </c>
      <c r="AV625" s="496">
        <v>0</v>
      </c>
      <c r="AW625" s="471">
        <v>259</v>
      </c>
      <c r="AX625" s="471">
        <v>90</v>
      </c>
      <c r="AY625" s="471">
        <v>27</v>
      </c>
      <c r="AZ625" s="471">
        <v>4</v>
      </c>
      <c r="BA625" s="471">
        <v>2</v>
      </c>
      <c r="BB625" s="471">
        <v>1</v>
      </c>
      <c r="BC625" s="471">
        <v>0</v>
      </c>
      <c r="BD625" s="471">
        <v>0</v>
      </c>
      <c r="BE625" s="496">
        <v>383</v>
      </c>
      <c r="BF625" s="471">
        <v>160</v>
      </c>
      <c r="BG625" s="471">
        <v>36</v>
      </c>
      <c r="BH625" s="471">
        <v>11</v>
      </c>
      <c r="BI625" s="471">
        <v>1</v>
      </c>
      <c r="BJ625" s="471">
        <v>2</v>
      </c>
      <c r="BK625" s="471">
        <v>1</v>
      </c>
      <c r="BL625" s="471">
        <v>0</v>
      </c>
      <c r="BM625" s="471">
        <v>0</v>
      </c>
      <c r="BN625" s="496">
        <v>211</v>
      </c>
      <c r="BO625" s="471">
        <v>259</v>
      </c>
      <c r="BP625" s="471">
        <v>90</v>
      </c>
      <c r="BQ625" s="471">
        <v>27</v>
      </c>
      <c r="BR625" s="471">
        <v>4</v>
      </c>
      <c r="BS625" s="471">
        <v>2</v>
      </c>
      <c r="BT625" s="471">
        <v>1</v>
      </c>
      <c r="BU625" s="471">
        <v>0</v>
      </c>
      <c r="BV625" s="471">
        <v>0</v>
      </c>
      <c r="BW625" s="496">
        <v>383</v>
      </c>
      <c r="BX625" s="471">
        <v>160</v>
      </c>
      <c r="BY625" s="471">
        <v>36</v>
      </c>
      <c r="BZ625" s="471">
        <v>11</v>
      </c>
      <c r="CA625" s="471">
        <v>1</v>
      </c>
      <c r="CB625" s="471">
        <v>2</v>
      </c>
      <c r="CC625" s="471">
        <v>1</v>
      </c>
      <c r="CD625" s="471">
        <v>0</v>
      </c>
      <c r="CE625" s="471">
        <v>0</v>
      </c>
      <c r="CF625" s="496">
        <v>211</v>
      </c>
      <c r="CG625" s="33"/>
      <c r="CH625" s="33"/>
      <c r="CI625" s="33"/>
      <c r="CJ625" s="110"/>
      <c r="CK625" s="110"/>
      <c r="CL625" s="110"/>
      <c r="CM625" s="110"/>
      <c r="CN625" s="110"/>
      <c r="CO625" s="67"/>
      <c r="CP625" s="67"/>
      <c r="CQ625" s="67"/>
      <c r="CR625" s="67"/>
      <c r="CS625" s="67"/>
      <c r="CT625" s="67"/>
      <c r="CU625" s="67"/>
      <c r="CV625" s="67"/>
      <c r="CW625" s="67"/>
      <c r="CX625" s="67"/>
      <c r="CY625" s="67"/>
      <c r="CZ625" s="67"/>
      <c r="DA625" s="67"/>
      <c r="DB625" s="67"/>
      <c r="DC625" s="67"/>
      <c r="DD625" s="67"/>
      <c r="DE625" s="67"/>
      <c r="DF625" s="67"/>
      <c r="DG625" s="67"/>
      <c r="DH625" s="67"/>
      <c r="DI625" s="67"/>
      <c r="DJ625" s="67"/>
      <c r="DK625" s="67"/>
      <c r="DL625" s="67"/>
      <c r="DM625" s="67"/>
      <c r="DN625" s="67"/>
      <c r="DO625" s="67"/>
      <c r="DP625" s="67"/>
      <c r="DQ625" s="67"/>
      <c r="DR625" s="67"/>
      <c r="DS625" s="67"/>
      <c r="DT625" s="67"/>
      <c r="DU625" s="67"/>
      <c r="DV625" s="67"/>
      <c r="DW625" s="67"/>
      <c r="DX625" s="67"/>
      <c r="DY625" s="67"/>
      <c r="DZ625" s="67"/>
      <c r="EA625" s="67"/>
      <c r="EB625" s="67"/>
      <c r="EC625" s="67"/>
      <c r="ED625" s="67"/>
      <c r="EE625" s="67"/>
      <c r="EF625" s="67"/>
      <c r="EG625" s="67"/>
      <c r="EH625" s="67"/>
      <c r="EI625" s="67"/>
      <c r="EJ625" s="67"/>
      <c r="EK625" s="67"/>
      <c r="EL625" s="67"/>
      <c r="EM625" s="67"/>
      <c r="EN625" s="67"/>
      <c r="EO625" s="67"/>
      <c r="EP625" s="67"/>
      <c r="EQ625" s="67"/>
      <c r="ER625" s="67"/>
      <c r="ES625" s="67"/>
      <c r="ET625" s="67"/>
      <c r="EU625" s="67"/>
      <c r="EV625" s="67"/>
      <c r="EW625" s="67"/>
      <c r="EX625" s="67"/>
      <c r="EY625" s="67"/>
      <c r="EZ625" s="67"/>
      <c r="FA625" s="67"/>
      <c r="FB625" s="67"/>
      <c r="FC625" s="67"/>
      <c r="FD625" s="67"/>
      <c r="FE625" s="67"/>
      <c r="FF625" s="67"/>
      <c r="FG625" s="67"/>
      <c r="FH625" s="67"/>
      <c r="FI625" s="67"/>
      <c r="FJ625" s="67"/>
      <c r="FK625" s="67"/>
      <c r="FL625" s="67"/>
      <c r="FM625" s="67"/>
      <c r="FN625" s="67"/>
      <c r="FO625" s="67"/>
      <c r="FP625" s="67"/>
      <c r="FQ625" s="67"/>
      <c r="FR625" s="67"/>
      <c r="FS625" s="67"/>
      <c r="FT625" s="67"/>
      <c r="FU625" s="67"/>
      <c r="FV625" s="67"/>
      <c r="FW625" s="67"/>
      <c r="FX625" s="67"/>
      <c r="FY625" s="110"/>
      <c r="FZ625" s="110"/>
      <c r="GA625" s="110"/>
      <c r="GB625" s="110"/>
      <c r="GC625" s="110"/>
      <c r="GD625" s="110"/>
      <c r="GE625" s="110"/>
      <c r="GF625" s="110"/>
      <c r="GG625" s="110"/>
      <c r="GH625" s="110"/>
      <c r="GI625" s="110"/>
      <c r="GJ625" s="110"/>
      <c r="GK625" s="110"/>
      <c r="GL625" s="110"/>
      <c r="GM625" s="110"/>
      <c r="GN625" s="110"/>
      <c r="GO625" s="110"/>
      <c r="GP625" s="110"/>
      <c r="GQ625" s="110"/>
      <c r="GR625" s="110"/>
      <c r="GS625" s="110"/>
      <c r="GT625" s="110"/>
      <c r="GU625" s="110"/>
      <c r="GV625" s="110"/>
      <c r="GW625" s="110"/>
      <c r="GX625" s="110"/>
      <c r="GY625" s="110"/>
      <c r="GZ625" s="110"/>
      <c r="HA625" s="110"/>
      <c r="HB625" s="110"/>
      <c r="HC625" s="110"/>
      <c r="HD625" s="110"/>
      <c r="HE625" s="110"/>
      <c r="HF625" s="110"/>
      <c r="HG625" s="110"/>
      <c r="HH625" s="110"/>
      <c r="HI625" s="110"/>
      <c r="HJ625" s="110"/>
      <c r="HK625" s="242"/>
      <c r="HL625" s="242"/>
      <c r="HM625" s="242"/>
      <c r="HN625" s="242"/>
      <c r="HO625" s="242"/>
      <c r="HP625" s="242"/>
      <c r="HQ625" s="242"/>
    </row>
    <row r="626" spans="1:233" x14ac:dyDescent="0.2">
      <c r="A626" s="241" t="s">
        <v>597</v>
      </c>
      <c r="B626" s="476" t="s">
        <v>1150</v>
      </c>
      <c r="C626" s="326" t="s">
        <v>801</v>
      </c>
      <c r="D626" s="279" t="s">
        <v>1151</v>
      </c>
      <c r="E626" s="228"/>
      <c r="F626" s="471">
        <v>208</v>
      </c>
      <c r="G626" s="495"/>
      <c r="H626" s="471">
        <v>12</v>
      </c>
      <c r="I626" s="471">
        <v>322</v>
      </c>
      <c r="J626" s="471">
        <v>1039</v>
      </c>
      <c r="K626" s="471">
        <v>7</v>
      </c>
      <c r="L626" s="471">
        <v>2</v>
      </c>
      <c r="M626" s="471">
        <v>37</v>
      </c>
      <c r="N626" s="471">
        <v>6</v>
      </c>
      <c r="O626" s="471">
        <v>0</v>
      </c>
      <c r="P626" s="471">
        <v>7</v>
      </c>
      <c r="Q626" s="471">
        <v>33</v>
      </c>
      <c r="R626" s="471">
        <v>263</v>
      </c>
      <c r="S626" s="471">
        <v>7199</v>
      </c>
      <c r="T626" s="471">
        <v>27</v>
      </c>
      <c r="U626" s="471">
        <v>6</v>
      </c>
      <c r="V626" s="471">
        <v>128</v>
      </c>
      <c r="W626" s="471">
        <v>27</v>
      </c>
      <c r="X626" s="471">
        <v>379</v>
      </c>
      <c r="Y626" s="471">
        <v>586</v>
      </c>
      <c r="Z626" s="471">
        <v>0</v>
      </c>
      <c r="AA626" s="471">
        <v>214</v>
      </c>
      <c r="AB626" s="496">
        <v>10502</v>
      </c>
      <c r="AC626" s="488">
        <v>1</v>
      </c>
      <c r="AD626" s="488">
        <v>1</v>
      </c>
      <c r="AE626" s="471">
        <v>2</v>
      </c>
      <c r="AF626" s="471">
        <v>0</v>
      </c>
      <c r="AG626" s="471">
        <v>1</v>
      </c>
      <c r="AH626" s="471">
        <v>1</v>
      </c>
      <c r="AI626" s="471">
        <v>3</v>
      </c>
      <c r="AJ626" s="471">
        <v>4</v>
      </c>
      <c r="AK626" s="471">
        <v>8</v>
      </c>
      <c r="AL626" s="471">
        <v>13</v>
      </c>
      <c r="AM626" s="496">
        <v>32</v>
      </c>
      <c r="AN626" s="471">
        <v>2</v>
      </c>
      <c r="AO626" s="471">
        <v>1</v>
      </c>
      <c r="AP626" s="471">
        <v>1</v>
      </c>
      <c r="AQ626" s="471">
        <v>1</v>
      </c>
      <c r="AR626" s="471">
        <v>3</v>
      </c>
      <c r="AS626" s="471">
        <v>4</v>
      </c>
      <c r="AT626" s="471">
        <v>8</v>
      </c>
      <c r="AU626" s="471">
        <v>13</v>
      </c>
      <c r="AV626" s="496">
        <v>33</v>
      </c>
      <c r="AW626" s="471">
        <v>85</v>
      </c>
      <c r="AX626" s="471">
        <v>99</v>
      </c>
      <c r="AY626" s="471">
        <v>109</v>
      </c>
      <c r="AZ626" s="471">
        <v>44</v>
      </c>
      <c r="BA626" s="471">
        <v>16</v>
      </c>
      <c r="BB626" s="471">
        <v>7</v>
      </c>
      <c r="BC626" s="471">
        <v>3</v>
      </c>
      <c r="BD626" s="471">
        <v>1</v>
      </c>
      <c r="BE626" s="496">
        <v>364</v>
      </c>
      <c r="BF626" s="471">
        <v>62</v>
      </c>
      <c r="BG626" s="471">
        <v>70</v>
      </c>
      <c r="BH626" s="471">
        <v>73</v>
      </c>
      <c r="BI626" s="471">
        <v>35</v>
      </c>
      <c r="BJ626" s="471">
        <v>13</v>
      </c>
      <c r="BK626" s="471">
        <v>7</v>
      </c>
      <c r="BL626" s="471">
        <v>2</v>
      </c>
      <c r="BM626" s="471">
        <v>1</v>
      </c>
      <c r="BN626" s="496">
        <v>263</v>
      </c>
      <c r="BO626" s="471">
        <v>87</v>
      </c>
      <c r="BP626" s="471">
        <v>99</v>
      </c>
      <c r="BQ626" s="471">
        <v>110</v>
      </c>
      <c r="BR626" s="471">
        <v>45</v>
      </c>
      <c r="BS626" s="471">
        <v>19</v>
      </c>
      <c r="BT626" s="471">
        <v>11</v>
      </c>
      <c r="BU626" s="471">
        <v>11</v>
      </c>
      <c r="BV626" s="471">
        <v>14</v>
      </c>
      <c r="BW626" s="496">
        <v>396</v>
      </c>
      <c r="BX626" s="471">
        <v>64</v>
      </c>
      <c r="BY626" s="471">
        <v>71</v>
      </c>
      <c r="BZ626" s="471">
        <v>74</v>
      </c>
      <c r="CA626" s="471">
        <v>36</v>
      </c>
      <c r="CB626" s="471">
        <v>16</v>
      </c>
      <c r="CC626" s="471">
        <v>11</v>
      </c>
      <c r="CD626" s="471">
        <v>10</v>
      </c>
      <c r="CE626" s="471">
        <v>14</v>
      </c>
      <c r="CF626" s="496">
        <v>296</v>
      </c>
      <c r="CG626" s="33"/>
      <c r="CH626" s="33"/>
      <c r="CI626" s="33"/>
      <c r="CJ626" s="110"/>
      <c r="CK626" s="110"/>
      <c r="CL626" s="110"/>
      <c r="CM626" s="110"/>
      <c r="CN626" s="110"/>
      <c r="CO626" s="67"/>
      <c r="CP626" s="67"/>
      <c r="CQ626" s="67"/>
      <c r="CR626" s="67"/>
      <c r="CS626" s="67"/>
      <c r="CT626" s="67"/>
      <c r="CU626" s="67"/>
      <c r="CV626" s="67"/>
      <c r="CW626" s="67"/>
      <c r="CX626" s="67"/>
      <c r="CY626" s="67"/>
      <c r="CZ626" s="67"/>
      <c r="DA626" s="67"/>
      <c r="DB626" s="67"/>
      <c r="DC626" s="67"/>
      <c r="DD626" s="67"/>
      <c r="DE626" s="67"/>
      <c r="DF626" s="67"/>
      <c r="DG626" s="67"/>
      <c r="DH626" s="67"/>
      <c r="DI626" s="67"/>
      <c r="DJ626" s="67"/>
      <c r="DK626" s="67"/>
      <c r="DL626" s="67"/>
      <c r="DM626" s="67"/>
      <c r="DN626" s="67"/>
      <c r="DO626" s="67"/>
      <c r="DP626" s="67"/>
      <c r="DQ626" s="67"/>
      <c r="DR626" s="67"/>
      <c r="DS626" s="67"/>
      <c r="DT626" s="67"/>
      <c r="DU626" s="67"/>
      <c r="DV626" s="67"/>
      <c r="DW626" s="67"/>
      <c r="DX626" s="67"/>
      <c r="DY626" s="67"/>
      <c r="DZ626" s="67"/>
      <c r="EA626" s="67"/>
      <c r="EB626" s="67"/>
      <c r="EC626" s="67"/>
      <c r="ED626" s="67"/>
      <c r="EE626" s="67"/>
      <c r="EF626" s="67"/>
      <c r="EG626" s="67"/>
      <c r="EH626" s="67"/>
      <c r="EI626" s="67"/>
      <c r="EJ626" s="67"/>
      <c r="EK626" s="67"/>
      <c r="EL626" s="67"/>
      <c r="EM626" s="67"/>
      <c r="EN626" s="67"/>
      <c r="EO626" s="67"/>
      <c r="EP626" s="67"/>
      <c r="EQ626" s="67"/>
      <c r="ER626" s="67"/>
      <c r="ES626" s="67"/>
      <c r="ET626" s="67"/>
      <c r="EU626" s="67"/>
      <c r="EV626" s="67"/>
      <c r="EW626" s="67"/>
      <c r="EX626" s="67"/>
      <c r="EY626" s="67"/>
      <c r="EZ626" s="67"/>
      <c r="FA626" s="67"/>
      <c r="FB626" s="67"/>
      <c r="FC626" s="67"/>
      <c r="FD626" s="67"/>
      <c r="FE626" s="67"/>
      <c r="FF626" s="67"/>
      <c r="FG626" s="67"/>
      <c r="FH626" s="67"/>
      <c r="FI626" s="67"/>
      <c r="FJ626" s="67"/>
      <c r="FK626" s="67"/>
      <c r="FL626" s="67"/>
      <c r="FM626" s="67"/>
      <c r="FN626" s="67"/>
      <c r="FO626" s="67"/>
      <c r="FP626" s="67"/>
      <c r="FQ626" s="67"/>
      <c r="FR626" s="67"/>
      <c r="FS626" s="67"/>
      <c r="FT626" s="67"/>
      <c r="FU626" s="67"/>
      <c r="FV626" s="67"/>
      <c r="FW626" s="67"/>
      <c r="FX626" s="67"/>
      <c r="FY626" s="110"/>
      <c r="FZ626" s="110"/>
      <c r="GA626" s="110"/>
      <c r="GB626" s="110"/>
      <c r="GC626" s="110"/>
      <c r="GD626" s="110"/>
      <c r="GE626" s="110"/>
      <c r="GF626" s="110"/>
      <c r="GG626" s="110"/>
      <c r="GH626" s="110"/>
      <c r="GI626" s="110"/>
      <c r="GJ626" s="110"/>
      <c r="GK626" s="110"/>
      <c r="GL626" s="110"/>
      <c r="GM626" s="110"/>
      <c r="GN626" s="110"/>
      <c r="GO626" s="110"/>
      <c r="GP626" s="110"/>
      <c r="GQ626" s="110"/>
      <c r="GR626" s="110"/>
      <c r="GS626" s="110"/>
      <c r="GT626" s="110"/>
      <c r="GU626" s="110"/>
      <c r="GV626" s="110"/>
      <c r="GW626" s="110"/>
      <c r="GX626" s="110"/>
      <c r="GY626" s="110"/>
      <c r="GZ626" s="110"/>
      <c r="HA626" s="110"/>
      <c r="HB626" s="110"/>
      <c r="HC626" s="110"/>
      <c r="HD626" s="110"/>
      <c r="HE626" s="110"/>
      <c r="HF626" s="110"/>
      <c r="HG626" s="110"/>
      <c r="HH626" s="110"/>
      <c r="HI626" s="110"/>
      <c r="HJ626" s="110"/>
      <c r="HK626" s="242"/>
      <c r="HL626" s="242"/>
      <c r="HM626" s="242"/>
      <c r="HN626" s="242"/>
      <c r="HO626" s="242"/>
      <c r="HP626" s="242"/>
      <c r="HQ626" s="242"/>
    </row>
    <row r="627" spans="1:233" x14ac:dyDescent="0.2">
      <c r="A627" s="241" t="s">
        <v>598</v>
      </c>
      <c r="B627" s="476" t="s">
        <v>1152</v>
      </c>
      <c r="C627" s="326" t="s">
        <v>782</v>
      </c>
      <c r="D627" s="279" t="s">
        <v>599</v>
      </c>
      <c r="E627" s="228"/>
      <c r="F627" s="471">
        <v>11</v>
      </c>
      <c r="G627" s="495"/>
      <c r="H627" s="471">
        <v>2</v>
      </c>
      <c r="I627" s="471">
        <v>86</v>
      </c>
      <c r="J627" s="471">
        <v>216</v>
      </c>
      <c r="K627" s="471">
        <v>5</v>
      </c>
      <c r="L627" s="471">
        <v>2</v>
      </c>
      <c r="M627" s="471">
        <v>7</v>
      </c>
      <c r="N627" s="471">
        <v>0</v>
      </c>
      <c r="O627" s="471">
        <v>0</v>
      </c>
      <c r="P627" s="471">
        <v>1</v>
      </c>
      <c r="Q627" s="471">
        <v>522</v>
      </c>
      <c r="R627" s="471">
        <v>477</v>
      </c>
      <c r="S627" s="471">
        <v>510</v>
      </c>
      <c r="T627" s="471">
        <v>10</v>
      </c>
      <c r="U627" s="471">
        <v>1</v>
      </c>
      <c r="V627" s="471">
        <v>72</v>
      </c>
      <c r="W627" s="471">
        <v>8</v>
      </c>
      <c r="X627" s="471">
        <v>86</v>
      </c>
      <c r="Y627" s="471">
        <v>145</v>
      </c>
      <c r="Z627" s="471">
        <v>1</v>
      </c>
      <c r="AA627" s="471">
        <v>79</v>
      </c>
      <c r="AB627" s="496">
        <v>2241</v>
      </c>
      <c r="AC627" s="488">
        <v>2</v>
      </c>
      <c r="AD627" s="488">
        <v>2</v>
      </c>
      <c r="AE627" s="471">
        <v>181</v>
      </c>
      <c r="AF627" s="471">
        <v>11</v>
      </c>
      <c r="AG627" s="471">
        <v>6</v>
      </c>
      <c r="AH627" s="471">
        <v>17</v>
      </c>
      <c r="AI627" s="471">
        <v>32</v>
      </c>
      <c r="AJ627" s="471">
        <v>48</v>
      </c>
      <c r="AK627" s="471">
        <v>202</v>
      </c>
      <c r="AL627" s="471">
        <v>19</v>
      </c>
      <c r="AM627" s="496">
        <v>516</v>
      </c>
      <c r="AN627" s="471">
        <v>184</v>
      </c>
      <c r="AO627" s="471">
        <v>13</v>
      </c>
      <c r="AP627" s="471">
        <v>7</v>
      </c>
      <c r="AQ627" s="471">
        <v>17</v>
      </c>
      <c r="AR627" s="471">
        <v>32</v>
      </c>
      <c r="AS627" s="471">
        <v>48</v>
      </c>
      <c r="AT627" s="471">
        <v>202</v>
      </c>
      <c r="AU627" s="471">
        <v>19</v>
      </c>
      <c r="AV627" s="496">
        <v>522</v>
      </c>
      <c r="AW627" s="471">
        <v>34</v>
      </c>
      <c r="AX627" s="471">
        <v>88</v>
      </c>
      <c r="AY627" s="471">
        <v>247</v>
      </c>
      <c r="AZ627" s="471">
        <v>74</v>
      </c>
      <c r="BA627" s="471">
        <v>14</v>
      </c>
      <c r="BB627" s="471">
        <v>5</v>
      </c>
      <c r="BC627" s="471">
        <v>0</v>
      </c>
      <c r="BD627" s="471">
        <v>0</v>
      </c>
      <c r="BE627" s="496">
        <v>462</v>
      </c>
      <c r="BF627" s="471">
        <v>30</v>
      </c>
      <c r="BG627" s="471">
        <v>100</v>
      </c>
      <c r="BH627" s="471">
        <v>263</v>
      </c>
      <c r="BI627" s="471">
        <v>67</v>
      </c>
      <c r="BJ627" s="471">
        <v>11</v>
      </c>
      <c r="BK627" s="471">
        <v>6</v>
      </c>
      <c r="BL627" s="471">
        <v>0</v>
      </c>
      <c r="BM627" s="471">
        <v>0</v>
      </c>
      <c r="BN627" s="496">
        <v>477</v>
      </c>
      <c r="BO627" s="471">
        <v>215</v>
      </c>
      <c r="BP627" s="471">
        <v>99</v>
      </c>
      <c r="BQ627" s="471">
        <v>253</v>
      </c>
      <c r="BR627" s="471">
        <v>91</v>
      </c>
      <c r="BS627" s="471">
        <v>46</v>
      </c>
      <c r="BT627" s="471">
        <v>53</v>
      </c>
      <c r="BU627" s="471">
        <v>202</v>
      </c>
      <c r="BV627" s="471">
        <v>19</v>
      </c>
      <c r="BW627" s="496">
        <v>978</v>
      </c>
      <c r="BX627" s="471">
        <v>214</v>
      </c>
      <c r="BY627" s="471">
        <v>113</v>
      </c>
      <c r="BZ627" s="471">
        <v>270</v>
      </c>
      <c r="CA627" s="471">
        <v>84</v>
      </c>
      <c r="CB627" s="471">
        <v>43</v>
      </c>
      <c r="CC627" s="471">
        <v>54</v>
      </c>
      <c r="CD627" s="471">
        <v>202</v>
      </c>
      <c r="CE627" s="471">
        <v>19</v>
      </c>
      <c r="CF627" s="496">
        <v>999</v>
      </c>
      <c r="CG627" s="33"/>
      <c r="CH627" s="33"/>
      <c r="CI627" s="33"/>
      <c r="CJ627" s="110"/>
      <c r="CK627" s="110"/>
      <c r="CL627" s="110"/>
      <c r="CM627" s="110"/>
      <c r="CN627" s="110"/>
      <c r="CO627" s="67"/>
      <c r="CP627" s="67"/>
      <c r="CQ627" s="67"/>
      <c r="CR627" s="67"/>
      <c r="CS627" s="67"/>
      <c r="CT627" s="67"/>
      <c r="CU627" s="67"/>
      <c r="CV627" s="67"/>
      <c r="CW627" s="67"/>
      <c r="CX627" s="67"/>
      <c r="CY627" s="67"/>
      <c r="CZ627" s="67"/>
      <c r="DA627" s="67"/>
      <c r="DB627" s="67"/>
      <c r="DC627" s="67"/>
      <c r="DD627" s="67"/>
      <c r="DE627" s="67"/>
      <c r="DF627" s="67"/>
      <c r="DG627" s="67"/>
      <c r="DH627" s="67"/>
      <c r="DI627" s="67"/>
      <c r="DJ627" s="67"/>
      <c r="DK627" s="67"/>
      <c r="DL627" s="67"/>
      <c r="DM627" s="67"/>
      <c r="DN627" s="67"/>
      <c r="DO627" s="67"/>
      <c r="DP627" s="67"/>
      <c r="DQ627" s="67"/>
      <c r="DR627" s="67"/>
      <c r="DS627" s="67"/>
      <c r="DT627" s="67"/>
      <c r="DU627" s="67"/>
      <c r="DV627" s="67"/>
      <c r="DW627" s="67"/>
      <c r="DX627" s="67"/>
      <c r="DY627" s="67"/>
      <c r="DZ627" s="67"/>
      <c r="EA627" s="67"/>
      <c r="EB627" s="67"/>
      <c r="EC627" s="67"/>
      <c r="ED627" s="67"/>
      <c r="EE627" s="67"/>
      <c r="EF627" s="67"/>
      <c r="EG627" s="67"/>
      <c r="EH627" s="67"/>
      <c r="EI627" s="67"/>
      <c r="EJ627" s="67"/>
      <c r="EK627" s="67"/>
      <c r="EL627" s="67"/>
      <c r="EM627" s="67"/>
      <c r="EN627" s="67"/>
      <c r="EO627" s="67"/>
      <c r="EP627" s="67"/>
      <c r="EQ627" s="67"/>
      <c r="ER627" s="67"/>
      <c r="ES627" s="67"/>
      <c r="ET627" s="67"/>
      <c r="EU627" s="67"/>
      <c r="EV627" s="67"/>
      <c r="EW627" s="67"/>
      <c r="EX627" s="67"/>
      <c r="EY627" s="67"/>
      <c r="EZ627" s="67"/>
      <c r="FA627" s="67"/>
      <c r="FB627" s="67"/>
      <c r="FC627" s="67"/>
      <c r="FD627" s="67"/>
      <c r="FE627" s="67"/>
      <c r="FF627" s="67"/>
      <c r="FG627" s="67"/>
      <c r="FH627" s="67"/>
      <c r="FI627" s="67"/>
      <c r="FJ627" s="67"/>
      <c r="FK627" s="67"/>
      <c r="FL627" s="67"/>
      <c r="FM627" s="67"/>
      <c r="FN627" s="67"/>
      <c r="FO627" s="67"/>
      <c r="FP627" s="67"/>
      <c r="FQ627" s="67"/>
      <c r="FR627" s="67"/>
      <c r="FS627" s="67"/>
      <c r="FT627" s="67"/>
      <c r="FU627" s="67"/>
      <c r="FV627" s="67"/>
      <c r="FW627" s="67"/>
      <c r="FX627" s="67"/>
      <c r="FY627" s="110"/>
      <c r="FZ627" s="110"/>
      <c r="GA627" s="110"/>
      <c r="GB627" s="110"/>
      <c r="GC627" s="110"/>
      <c r="GD627" s="110"/>
      <c r="GE627" s="110"/>
      <c r="GF627" s="110"/>
      <c r="GG627" s="110"/>
      <c r="GH627" s="110"/>
      <c r="GI627" s="110"/>
      <c r="GJ627" s="110"/>
      <c r="GK627" s="110"/>
      <c r="GL627" s="110"/>
      <c r="GM627" s="110"/>
      <c r="GN627" s="110"/>
      <c r="GO627" s="110"/>
      <c r="GP627" s="110"/>
      <c r="GQ627" s="110"/>
      <c r="GR627" s="110"/>
      <c r="GS627" s="110"/>
      <c r="GT627" s="110"/>
      <c r="GU627" s="110"/>
      <c r="GV627" s="110"/>
      <c r="GW627" s="110"/>
      <c r="GX627" s="110"/>
      <c r="GY627" s="110"/>
      <c r="GZ627" s="110"/>
      <c r="HA627" s="110"/>
      <c r="HB627" s="110"/>
      <c r="HC627" s="110"/>
      <c r="HD627" s="110"/>
      <c r="HE627" s="110"/>
      <c r="HF627" s="110"/>
      <c r="HG627" s="110"/>
      <c r="HH627" s="110"/>
      <c r="HI627" s="110"/>
      <c r="HJ627" s="110"/>
      <c r="HK627" s="242"/>
      <c r="HL627" s="242"/>
      <c r="HM627" s="242"/>
      <c r="HN627" s="242"/>
      <c r="HO627" s="242"/>
      <c r="HP627" s="242"/>
      <c r="HQ627" s="242"/>
    </row>
    <row r="628" spans="1:233" x14ac:dyDescent="0.2">
      <c r="A628" s="241" t="s">
        <v>600</v>
      </c>
      <c r="B628" s="476" t="s">
        <v>1153</v>
      </c>
      <c r="C628" s="326" t="s">
        <v>782</v>
      </c>
      <c r="D628" s="279" t="s">
        <v>1154</v>
      </c>
      <c r="E628" s="228"/>
      <c r="F628" s="471">
        <v>65</v>
      </c>
      <c r="G628" s="495"/>
      <c r="H628" s="471">
        <v>3</v>
      </c>
      <c r="I628" s="471">
        <v>92</v>
      </c>
      <c r="J628" s="471">
        <v>310</v>
      </c>
      <c r="K628" s="471">
        <v>1</v>
      </c>
      <c r="L628" s="471">
        <v>2</v>
      </c>
      <c r="M628" s="471">
        <v>6</v>
      </c>
      <c r="N628" s="471">
        <v>2</v>
      </c>
      <c r="O628" s="471">
        <v>0</v>
      </c>
      <c r="P628" s="471">
        <v>6</v>
      </c>
      <c r="Q628" s="471">
        <v>31</v>
      </c>
      <c r="R628" s="471">
        <v>54</v>
      </c>
      <c r="S628" s="471">
        <v>512</v>
      </c>
      <c r="T628" s="471">
        <v>4</v>
      </c>
      <c r="U628" s="471">
        <v>0</v>
      </c>
      <c r="V628" s="471">
        <v>52</v>
      </c>
      <c r="W628" s="471">
        <v>7</v>
      </c>
      <c r="X628" s="471">
        <v>45</v>
      </c>
      <c r="Y628" s="471">
        <v>134</v>
      </c>
      <c r="Z628" s="471">
        <v>2</v>
      </c>
      <c r="AA628" s="471">
        <v>39</v>
      </c>
      <c r="AB628" s="496">
        <v>1367</v>
      </c>
      <c r="AC628" s="488">
        <v>2</v>
      </c>
      <c r="AD628" s="488">
        <v>2</v>
      </c>
      <c r="AE628" s="471">
        <v>0</v>
      </c>
      <c r="AF628" s="471">
        <v>0</v>
      </c>
      <c r="AG628" s="471">
        <v>0</v>
      </c>
      <c r="AH628" s="471">
        <v>5</v>
      </c>
      <c r="AI628" s="471">
        <v>5</v>
      </c>
      <c r="AJ628" s="471">
        <v>3</v>
      </c>
      <c r="AK628" s="471">
        <v>3</v>
      </c>
      <c r="AL628" s="471">
        <v>14</v>
      </c>
      <c r="AM628" s="496">
        <v>30</v>
      </c>
      <c r="AN628" s="471">
        <v>0</v>
      </c>
      <c r="AO628" s="471">
        <v>0</v>
      </c>
      <c r="AP628" s="471">
        <v>0</v>
      </c>
      <c r="AQ628" s="471">
        <v>5</v>
      </c>
      <c r="AR628" s="471">
        <v>5</v>
      </c>
      <c r="AS628" s="471">
        <v>3</v>
      </c>
      <c r="AT628" s="471">
        <v>4</v>
      </c>
      <c r="AU628" s="471">
        <v>14</v>
      </c>
      <c r="AV628" s="496">
        <v>31</v>
      </c>
      <c r="AW628" s="471">
        <v>4</v>
      </c>
      <c r="AX628" s="471">
        <v>10</v>
      </c>
      <c r="AY628" s="471">
        <v>14</v>
      </c>
      <c r="AZ628" s="471">
        <v>17</v>
      </c>
      <c r="BA628" s="471">
        <v>8</v>
      </c>
      <c r="BB628" s="471">
        <v>6</v>
      </c>
      <c r="BC628" s="471">
        <v>3</v>
      </c>
      <c r="BD628" s="471">
        <v>1</v>
      </c>
      <c r="BE628" s="496">
        <v>63</v>
      </c>
      <c r="BF628" s="471">
        <v>4</v>
      </c>
      <c r="BG628" s="471">
        <v>8</v>
      </c>
      <c r="BH628" s="471">
        <v>14</v>
      </c>
      <c r="BI628" s="471">
        <v>16</v>
      </c>
      <c r="BJ628" s="471">
        <v>6</v>
      </c>
      <c r="BK628" s="471">
        <v>4</v>
      </c>
      <c r="BL628" s="471">
        <v>2</v>
      </c>
      <c r="BM628" s="471">
        <v>0</v>
      </c>
      <c r="BN628" s="496">
        <v>54</v>
      </c>
      <c r="BO628" s="471">
        <v>4</v>
      </c>
      <c r="BP628" s="471">
        <v>10</v>
      </c>
      <c r="BQ628" s="471">
        <v>14</v>
      </c>
      <c r="BR628" s="471">
        <v>22</v>
      </c>
      <c r="BS628" s="471">
        <v>13</v>
      </c>
      <c r="BT628" s="471">
        <v>9</v>
      </c>
      <c r="BU628" s="471">
        <v>6</v>
      </c>
      <c r="BV628" s="471">
        <v>15</v>
      </c>
      <c r="BW628" s="496">
        <v>93</v>
      </c>
      <c r="BX628" s="471">
        <v>4</v>
      </c>
      <c r="BY628" s="471">
        <v>8</v>
      </c>
      <c r="BZ628" s="471">
        <v>14</v>
      </c>
      <c r="CA628" s="471">
        <v>21</v>
      </c>
      <c r="CB628" s="471">
        <v>11</v>
      </c>
      <c r="CC628" s="471">
        <v>7</v>
      </c>
      <c r="CD628" s="471">
        <v>6</v>
      </c>
      <c r="CE628" s="471">
        <v>14</v>
      </c>
      <c r="CF628" s="496">
        <v>85</v>
      </c>
      <c r="CG628" s="33"/>
      <c r="CH628" s="33"/>
      <c r="CI628" s="33"/>
      <c r="CJ628" s="110"/>
      <c r="CK628" s="110"/>
      <c r="CL628" s="110"/>
      <c r="CM628" s="110"/>
      <c r="CN628" s="110"/>
      <c r="CO628" s="67"/>
      <c r="CP628" s="67"/>
      <c r="CQ628" s="67"/>
      <c r="CR628" s="67"/>
      <c r="CS628" s="67"/>
      <c r="CT628" s="67"/>
      <c r="CU628" s="67"/>
      <c r="CV628" s="67"/>
      <c r="CW628" s="67"/>
      <c r="CX628" s="67"/>
      <c r="CY628" s="67"/>
      <c r="CZ628" s="67"/>
      <c r="DA628" s="67"/>
      <c r="DB628" s="67"/>
      <c r="DC628" s="67"/>
      <c r="DD628" s="67"/>
      <c r="DE628" s="67"/>
      <c r="DF628" s="67"/>
      <c r="DG628" s="67"/>
      <c r="DH628" s="67"/>
      <c r="DI628" s="67"/>
      <c r="DJ628" s="67"/>
      <c r="DK628" s="67"/>
      <c r="DL628" s="67"/>
      <c r="DM628" s="67"/>
      <c r="DN628" s="67"/>
      <c r="DO628" s="67"/>
      <c r="DP628" s="67"/>
      <c r="DQ628" s="67"/>
      <c r="DR628" s="67"/>
      <c r="DS628" s="67"/>
      <c r="DT628" s="67"/>
      <c r="DU628" s="67"/>
      <c r="DV628" s="67"/>
      <c r="DW628" s="67"/>
      <c r="DX628" s="67"/>
      <c r="DY628" s="67"/>
      <c r="DZ628" s="67"/>
      <c r="EA628" s="67"/>
      <c r="EB628" s="67"/>
      <c r="EC628" s="67"/>
      <c r="ED628" s="67"/>
      <c r="EE628" s="67"/>
      <c r="EF628" s="67"/>
      <c r="EG628" s="67"/>
      <c r="EH628" s="67"/>
      <c r="EI628" s="67"/>
      <c r="EJ628" s="67"/>
      <c r="EK628" s="67"/>
      <c r="EL628" s="67"/>
      <c r="EM628" s="67"/>
      <c r="EN628" s="67"/>
      <c r="EO628" s="67"/>
      <c r="EP628" s="67"/>
      <c r="EQ628" s="67"/>
      <c r="ER628" s="67"/>
      <c r="ES628" s="67"/>
      <c r="ET628" s="67"/>
      <c r="EU628" s="67"/>
      <c r="EV628" s="67"/>
      <c r="EW628" s="67"/>
      <c r="EX628" s="67"/>
      <c r="EY628" s="67"/>
      <c r="EZ628" s="67"/>
      <c r="FA628" s="67"/>
      <c r="FB628" s="67"/>
      <c r="FC628" s="67"/>
      <c r="FD628" s="67"/>
      <c r="FE628" s="67"/>
      <c r="FF628" s="67"/>
      <c r="FG628" s="67"/>
      <c r="FH628" s="67"/>
      <c r="FI628" s="67"/>
      <c r="FJ628" s="67"/>
      <c r="FK628" s="67"/>
      <c r="FL628" s="67"/>
      <c r="FM628" s="67"/>
      <c r="FN628" s="67"/>
      <c r="FO628" s="67"/>
      <c r="FP628" s="67"/>
      <c r="FQ628" s="67"/>
      <c r="FR628" s="67"/>
      <c r="FS628" s="67"/>
      <c r="FT628" s="67"/>
      <c r="FU628" s="67"/>
      <c r="FV628" s="67"/>
      <c r="FW628" s="67"/>
      <c r="FX628" s="67"/>
      <c r="FY628" s="110"/>
      <c r="FZ628" s="110"/>
      <c r="GA628" s="110"/>
      <c r="GB628" s="110"/>
      <c r="GC628" s="110"/>
      <c r="GD628" s="110"/>
      <c r="GE628" s="110"/>
      <c r="GF628" s="110"/>
      <c r="GG628" s="110"/>
      <c r="GH628" s="110"/>
      <c r="GI628" s="110"/>
      <c r="GJ628" s="110"/>
      <c r="GK628" s="110"/>
      <c r="GL628" s="110"/>
      <c r="GM628" s="110"/>
      <c r="GN628" s="110"/>
      <c r="GO628" s="110"/>
      <c r="GP628" s="110"/>
      <c r="GQ628" s="110"/>
      <c r="GR628" s="110"/>
      <c r="GS628" s="110"/>
      <c r="GT628" s="110"/>
      <c r="GU628" s="110"/>
      <c r="GV628" s="110"/>
      <c r="GW628" s="110"/>
      <c r="GX628" s="110"/>
      <c r="GY628" s="110"/>
      <c r="GZ628" s="110"/>
      <c r="HA628" s="110"/>
      <c r="HB628" s="110"/>
      <c r="HC628" s="110"/>
      <c r="HD628" s="110"/>
      <c r="HE628" s="110"/>
      <c r="HF628" s="110"/>
      <c r="HG628" s="110"/>
      <c r="HH628" s="110"/>
      <c r="HI628" s="110"/>
      <c r="HJ628" s="110"/>
      <c r="HK628" s="242"/>
      <c r="HL628" s="242"/>
      <c r="HM628" s="242"/>
      <c r="HN628" s="242"/>
      <c r="HO628" s="242"/>
      <c r="HP628" s="242"/>
      <c r="HQ628" s="242"/>
    </row>
    <row r="629" spans="1:233" x14ac:dyDescent="0.2">
      <c r="A629" s="241" t="s">
        <v>601</v>
      </c>
      <c r="B629" s="476" t="s">
        <v>1155</v>
      </c>
      <c r="C629" s="326" t="s">
        <v>784</v>
      </c>
      <c r="D629" s="279" t="s">
        <v>602</v>
      </c>
      <c r="E629" s="228"/>
      <c r="F629" s="471">
        <v>320</v>
      </c>
      <c r="G629" s="495"/>
      <c r="H629" s="471">
        <v>19</v>
      </c>
      <c r="I629" s="471">
        <v>284</v>
      </c>
      <c r="J629" s="471">
        <v>998</v>
      </c>
      <c r="K629" s="471">
        <v>7</v>
      </c>
      <c r="L629" s="471">
        <v>9</v>
      </c>
      <c r="M629" s="471">
        <v>20</v>
      </c>
      <c r="N629" s="471">
        <v>5</v>
      </c>
      <c r="O629" s="471">
        <v>1</v>
      </c>
      <c r="P629" s="471">
        <v>11</v>
      </c>
      <c r="Q629" s="471">
        <v>0</v>
      </c>
      <c r="R629" s="471">
        <v>264</v>
      </c>
      <c r="S629" s="471">
        <v>0</v>
      </c>
      <c r="T629" s="471">
        <v>0</v>
      </c>
      <c r="U629" s="471">
        <v>3</v>
      </c>
      <c r="V629" s="471">
        <v>0</v>
      </c>
      <c r="W629" s="471">
        <v>21</v>
      </c>
      <c r="X629" s="471">
        <v>17</v>
      </c>
      <c r="Y629" s="471">
        <v>563</v>
      </c>
      <c r="Z629" s="471">
        <v>0</v>
      </c>
      <c r="AA629" s="471">
        <v>25</v>
      </c>
      <c r="AB629" s="496">
        <v>2567</v>
      </c>
      <c r="AC629" s="488">
        <v>1</v>
      </c>
      <c r="AD629" s="488">
        <v>1</v>
      </c>
      <c r="AE629" s="471">
        <v>0</v>
      </c>
      <c r="AF629" s="471">
        <v>0</v>
      </c>
      <c r="AG629" s="471">
        <v>0</v>
      </c>
      <c r="AH629" s="471">
        <v>0</v>
      </c>
      <c r="AI629" s="471">
        <v>0</v>
      </c>
      <c r="AJ629" s="471">
        <v>0</v>
      </c>
      <c r="AK629" s="471">
        <v>0</v>
      </c>
      <c r="AL629" s="471">
        <v>0</v>
      </c>
      <c r="AM629" s="496">
        <v>0</v>
      </c>
      <c r="AN629" s="471">
        <v>0</v>
      </c>
      <c r="AO629" s="471">
        <v>0</v>
      </c>
      <c r="AP629" s="471">
        <v>0</v>
      </c>
      <c r="AQ629" s="471">
        <v>0</v>
      </c>
      <c r="AR629" s="471">
        <v>0</v>
      </c>
      <c r="AS629" s="471">
        <v>0</v>
      </c>
      <c r="AT629" s="471">
        <v>0</v>
      </c>
      <c r="AU629" s="471">
        <v>0</v>
      </c>
      <c r="AV629" s="496">
        <v>0</v>
      </c>
      <c r="AW629" s="471">
        <v>251</v>
      </c>
      <c r="AX629" s="471">
        <v>55</v>
      </c>
      <c r="AY629" s="471">
        <v>24</v>
      </c>
      <c r="AZ629" s="471">
        <v>4</v>
      </c>
      <c r="BA629" s="471">
        <v>7</v>
      </c>
      <c r="BB629" s="471">
        <v>0</v>
      </c>
      <c r="BC629" s="471">
        <v>0</v>
      </c>
      <c r="BD629" s="471">
        <v>0</v>
      </c>
      <c r="BE629" s="496">
        <v>341</v>
      </c>
      <c r="BF629" s="471">
        <v>191</v>
      </c>
      <c r="BG629" s="471">
        <v>48</v>
      </c>
      <c r="BH629" s="471">
        <v>17</v>
      </c>
      <c r="BI629" s="471">
        <v>4</v>
      </c>
      <c r="BJ629" s="471">
        <v>4</v>
      </c>
      <c r="BK629" s="471">
        <v>0</v>
      </c>
      <c r="BL629" s="471">
        <v>0</v>
      </c>
      <c r="BM629" s="471">
        <v>0</v>
      </c>
      <c r="BN629" s="496">
        <v>264</v>
      </c>
      <c r="BO629" s="471">
        <v>251</v>
      </c>
      <c r="BP629" s="471">
        <v>55</v>
      </c>
      <c r="BQ629" s="471">
        <v>24</v>
      </c>
      <c r="BR629" s="471">
        <v>4</v>
      </c>
      <c r="BS629" s="471">
        <v>7</v>
      </c>
      <c r="BT629" s="471">
        <v>0</v>
      </c>
      <c r="BU629" s="471">
        <v>0</v>
      </c>
      <c r="BV629" s="471">
        <v>0</v>
      </c>
      <c r="BW629" s="496">
        <v>341</v>
      </c>
      <c r="BX629" s="471">
        <v>191</v>
      </c>
      <c r="BY629" s="471">
        <v>48</v>
      </c>
      <c r="BZ629" s="471">
        <v>17</v>
      </c>
      <c r="CA629" s="471">
        <v>4</v>
      </c>
      <c r="CB629" s="471">
        <v>4</v>
      </c>
      <c r="CC629" s="471">
        <v>0</v>
      </c>
      <c r="CD629" s="471">
        <v>0</v>
      </c>
      <c r="CE629" s="471">
        <v>0</v>
      </c>
      <c r="CF629" s="496">
        <v>264</v>
      </c>
      <c r="CG629" s="33"/>
      <c r="CH629" s="33"/>
      <c r="CI629" s="33"/>
      <c r="CJ629" s="110"/>
      <c r="CK629" s="110"/>
      <c r="CL629" s="110"/>
      <c r="CM629" s="110"/>
      <c r="CN629" s="110"/>
      <c r="CO629" s="67"/>
      <c r="CP629" s="67"/>
      <c r="CQ629" s="67"/>
      <c r="CR629" s="67"/>
      <c r="CS629" s="67"/>
      <c r="CT629" s="67"/>
      <c r="CU629" s="67"/>
      <c r="CV629" s="67"/>
      <c r="CW629" s="67"/>
      <c r="CX629" s="67"/>
      <c r="CY629" s="67"/>
      <c r="CZ629" s="67"/>
      <c r="DA629" s="67"/>
      <c r="DB629" s="67"/>
      <c r="DC629" s="67"/>
      <c r="DD629" s="67"/>
      <c r="DE629" s="67"/>
      <c r="DF629" s="67"/>
      <c r="DG629" s="67"/>
      <c r="DH629" s="67"/>
      <c r="DI629" s="67"/>
      <c r="DJ629" s="67"/>
      <c r="DK629" s="67"/>
      <c r="DL629" s="67"/>
      <c r="DM629" s="67"/>
      <c r="DN629" s="67"/>
      <c r="DO629" s="67"/>
      <c r="DP629" s="67"/>
      <c r="DQ629" s="67"/>
      <c r="DR629" s="67"/>
      <c r="DS629" s="67"/>
      <c r="DT629" s="67"/>
      <c r="DU629" s="67"/>
      <c r="DV629" s="67"/>
      <c r="DW629" s="67"/>
      <c r="DX629" s="67"/>
      <c r="DY629" s="67"/>
      <c r="DZ629" s="67"/>
      <c r="EA629" s="67"/>
      <c r="EB629" s="67"/>
      <c r="EC629" s="67"/>
      <c r="ED629" s="67"/>
      <c r="EE629" s="67"/>
      <c r="EF629" s="67"/>
      <c r="EG629" s="67"/>
      <c r="EH629" s="67"/>
      <c r="EI629" s="67"/>
      <c r="EJ629" s="67"/>
      <c r="EK629" s="67"/>
      <c r="EL629" s="67"/>
      <c r="EM629" s="67"/>
      <c r="EN629" s="67"/>
      <c r="EO629" s="67"/>
      <c r="EP629" s="67"/>
      <c r="EQ629" s="67"/>
      <c r="ER629" s="67"/>
      <c r="ES629" s="67"/>
      <c r="ET629" s="67"/>
      <c r="EU629" s="67"/>
      <c r="EV629" s="67"/>
      <c r="EW629" s="67"/>
      <c r="EX629" s="67"/>
      <c r="EY629" s="67"/>
      <c r="EZ629" s="67"/>
      <c r="FA629" s="67"/>
      <c r="FB629" s="67"/>
      <c r="FC629" s="67"/>
      <c r="FD629" s="67"/>
      <c r="FE629" s="67"/>
      <c r="FF629" s="67"/>
      <c r="FG629" s="67"/>
      <c r="FH629" s="67"/>
      <c r="FI629" s="67"/>
      <c r="FJ629" s="67"/>
      <c r="FK629" s="67"/>
      <c r="FL629" s="67"/>
      <c r="FM629" s="67"/>
      <c r="FN629" s="67"/>
      <c r="FO629" s="67"/>
      <c r="FP629" s="67"/>
      <c r="FQ629" s="67"/>
      <c r="FR629" s="67"/>
      <c r="FS629" s="67"/>
      <c r="FT629" s="67"/>
      <c r="FU629" s="67"/>
      <c r="FV629" s="67"/>
      <c r="FW629" s="67"/>
      <c r="FX629" s="67"/>
      <c r="FY629" s="110"/>
      <c r="FZ629" s="110"/>
      <c r="GA629" s="110"/>
      <c r="GB629" s="110"/>
      <c r="GC629" s="110"/>
      <c r="GD629" s="110"/>
      <c r="GE629" s="110"/>
      <c r="GF629" s="110"/>
      <c r="GG629" s="110"/>
      <c r="GH629" s="110"/>
      <c r="GI629" s="110"/>
      <c r="GJ629" s="110"/>
      <c r="GK629" s="110"/>
      <c r="GL629" s="110"/>
      <c r="GM629" s="110"/>
      <c r="GN629" s="110"/>
      <c r="GO629" s="110"/>
      <c r="GP629" s="110"/>
      <c r="GQ629" s="110"/>
      <c r="GR629" s="110"/>
      <c r="GS629" s="110"/>
      <c r="GT629" s="110"/>
      <c r="GU629" s="110"/>
      <c r="GV629" s="110"/>
      <c r="GW629" s="110"/>
      <c r="GX629" s="110"/>
      <c r="GY629" s="110"/>
      <c r="GZ629" s="110"/>
      <c r="HA629" s="110"/>
      <c r="HB629" s="110"/>
      <c r="HC629" s="110"/>
      <c r="HD629" s="110"/>
      <c r="HE629" s="110"/>
      <c r="HF629" s="110"/>
      <c r="HG629" s="110"/>
      <c r="HH629" s="110"/>
      <c r="HI629" s="110"/>
      <c r="HJ629" s="110"/>
      <c r="HK629" s="242"/>
      <c r="HL629" s="242"/>
      <c r="HM629" s="242"/>
      <c r="HN629" s="242"/>
      <c r="HO629" s="242"/>
      <c r="HP629" s="242"/>
      <c r="HQ629" s="242"/>
    </row>
    <row r="630" spans="1:233" x14ac:dyDescent="0.2">
      <c r="A630" s="241" t="s">
        <v>603</v>
      </c>
      <c r="B630" s="476" t="s">
        <v>1156</v>
      </c>
      <c r="C630" s="326" t="s">
        <v>782</v>
      </c>
      <c r="D630" s="279" t="s">
        <v>604</v>
      </c>
      <c r="E630" s="228"/>
      <c r="F630" s="471">
        <v>8</v>
      </c>
      <c r="G630" s="495"/>
      <c r="H630" s="471">
        <v>2</v>
      </c>
      <c r="I630" s="471">
        <v>58</v>
      </c>
      <c r="J630" s="471">
        <v>207</v>
      </c>
      <c r="K630" s="471">
        <v>3</v>
      </c>
      <c r="L630" s="471">
        <v>0</v>
      </c>
      <c r="M630" s="471">
        <v>8</v>
      </c>
      <c r="N630" s="471">
        <v>3</v>
      </c>
      <c r="O630" s="471">
        <v>0</v>
      </c>
      <c r="P630" s="471">
        <v>2</v>
      </c>
      <c r="Q630" s="471">
        <v>0</v>
      </c>
      <c r="R630" s="471">
        <v>95</v>
      </c>
      <c r="S630" s="471">
        <v>77</v>
      </c>
      <c r="T630" s="471">
        <v>0</v>
      </c>
      <c r="U630" s="471">
        <v>0</v>
      </c>
      <c r="V630" s="471">
        <v>0</v>
      </c>
      <c r="W630" s="471">
        <v>0</v>
      </c>
      <c r="X630" s="471">
        <v>13</v>
      </c>
      <c r="Y630" s="471">
        <v>124</v>
      </c>
      <c r="Z630" s="471">
        <v>2</v>
      </c>
      <c r="AA630" s="471">
        <v>8</v>
      </c>
      <c r="AB630" s="496">
        <v>610</v>
      </c>
      <c r="AC630" s="488">
        <v>1</v>
      </c>
      <c r="AD630" s="488">
        <v>1</v>
      </c>
      <c r="AE630" s="471">
        <v>0</v>
      </c>
      <c r="AF630" s="471">
        <v>0</v>
      </c>
      <c r="AG630" s="471">
        <v>0</v>
      </c>
      <c r="AH630" s="471">
        <v>0</v>
      </c>
      <c r="AI630" s="471">
        <v>0</v>
      </c>
      <c r="AJ630" s="471">
        <v>0</v>
      </c>
      <c r="AK630" s="471">
        <v>0</v>
      </c>
      <c r="AL630" s="471">
        <v>0</v>
      </c>
      <c r="AM630" s="496">
        <v>0</v>
      </c>
      <c r="AN630" s="471">
        <v>0</v>
      </c>
      <c r="AO630" s="471">
        <v>0</v>
      </c>
      <c r="AP630" s="471">
        <v>0</v>
      </c>
      <c r="AQ630" s="471">
        <v>0</v>
      </c>
      <c r="AR630" s="471">
        <v>0</v>
      </c>
      <c r="AS630" s="471">
        <v>0</v>
      </c>
      <c r="AT630" s="471">
        <v>0</v>
      </c>
      <c r="AU630" s="471">
        <v>0</v>
      </c>
      <c r="AV630" s="496">
        <v>0</v>
      </c>
      <c r="AW630" s="471">
        <v>1</v>
      </c>
      <c r="AX630" s="471">
        <v>31</v>
      </c>
      <c r="AY630" s="471">
        <v>48</v>
      </c>
      <c r="AZ630" s="471">
        <v>31</v>
      </c>
      <c r="BA630" s="471">
        <v>4</v>
      </c>
      <c r="BB630" s="471">
        <v>2</v>
      </c>
      <c r="BC630" s="471">
        <v>2</v>
      </c>
      <c r="BD630" s="471">
        <v>0</v>
      </c>
      <c r="BE630" s="496">
        <v>119</v>
      </c>
      <c r="BF630" s="471">
        <v>0</v>
      </c>
      <c r="BG630" s="471">
        <v>25</v>
      </c>
      <c r="BH630" s="471">
        <v>34</v>
      </c>
      <c r="BI630" s="471">
        <v>26</v>
      </c>
      <c r="BJ630" s="471">
        <v>2</v>
      </c>
      <c r="BK630" s="471">
        <v>6</v>
      </c>
      <c r="BL630" s="471">
        <v>2</v>
      </c>
      <c r="BM630" s="471">
        <v>0</v>
      </c>
      <c r="BN630" s="496">
        <v>95</v>
      </c>
      <c r="BO630" s="471">
        <v>1</v>
      </c>
      <c r="BP630" s="471">
        <v>31</v>
      </c>
      <c r="BQ630" s="471">
        <v>48</v>
      </c>
      <c r="BR630" s="471">
        <v>31</v>
      </c>
      <c r="BS630" s="471">
        <v>4</v>
      </c>
      <c r="BT630" s="471">
        <v>2</v>
      </c>
      <c r="BU630" s="471">
        <v>2</v>
      </c>
      <c r="BV630" s="471">
        <v>0</v>
      </c>
      <c r="BW630" s="496">
        <v>119</v>
      </c>
      <c r="BX630" s="471">
        <v>0</v>
      </c>
      <c r="BY630" s="471">
        <v>25</v>
      </c>
      <c r="BZ630" s="471">
        <v>34</v>
      </c>
      <c r="CA630" s="471">
        <v>26</v>
      </c>
      <c r="CB630" s="471">
        <v>2</v>
      </c>
      <c r="CC630" s="471">
        <v>6</v>
      </c>
      <c r="CD630" s="471">
        <v>2</v>
      </c>
      <c r="CE630" s="471">
        <v>0</v>
      </c>
      <c r="CF630" s="496">
        <v>95</v>
      </c>
      <c r="CG630" s="33"/>
      <c r="CH630" s="33"/>
      <c r="CI630" s="33"/>
      <c r="CJ630" s="110"/>
      <c r="CK630" s="110"/>
      <c r="CL630" s="63"/>
      <c r="CM630" s="63"/>
      <c r="CN630" s="63"/>
      <c r="CO630" s="67"/>
      <c r="CP630" s="67"/>
      <c r="CQ630" s="67"/>
      <c r="CR630" s="67"/>
      <c r="CS630" s="67"/>
      <c r="CT630" s="67"/>
      <c r="CU630" s="67"/>
      <c r="CV630" s="67"/>
      <c r="CW630" s="67"/>
      <c r="CX630" s="67"/>
      <c r="CY630" s="67"/>
      <c r="CZ630" s="67"/>
      <c r="DA630" s="67"/>
      <c r="DB630" s="67"/>
      <c r="DC630" s="67"/>
      <c r="DD630" s="67"/>
      <c r="DE630" s="67"/>
      <c r="DF630" s="67"/>
      <c r="DG630" s="67"/>
      <c r="DH630" s="67"/>
      <c r="DI630" s="67"/>
      <c r="DJ630" s="67"/>
      <c r="DK630" s="67"/>
      <c r="DL630" s="67"/>
      <c r="DM630" s="67"/>
      <c r="DN630" s="67"/>
      <c r="DO630" s="67"/>
      <c r="DP630" s="67"/>
      <c r="DQ630" s="67"/>
      <c r="DR630" s="67"/>
      <c r="DS630" s="67"/>
      <c r="DT630" s="67"/>
      <c r="DU630" s="67"/>
      <c r="DV630" s="67"/>
      <c r="DW630" s="67"/>
      <c r="DX630" s="67"/>
      <c r="DY630" s="67"/>
      <c r="DZ630" s="67"/>
      <c r="EA630" s="67"/>
      <c r="EB630" s="67"/>
      <c r="EC630" s="67"/>
      <c r="ED630" s="67"/>
      <c r="EE630" s="67"/>
      <c r="EF630" s="67"/>
      <c r="EG630" s="67"/>
      <c r="EH630" s="67"/>
      <c r="EI630" s="67"/>
      <c r="EJ630" s="67"/>
      <c r="EK630" s="67"/>
      <c r="EL630" s="67"/>
      <c r="EM630" s="67"/>
      <c r="EN630" s="67"/>
      <c r="EO630" s="67"/>
      <c r="EP630" s="67"/>
      <c r="EQ630" s="67"/>
      <c r="ER630" s="67"/>
      <c r="ES630" s="67"/>
      <c r="ET630" s="67"/>
      <c r="EU630" s="67"/>
      <c r="EV630" s="67"/>
      <c r="EW630" s="67"/>
      <c r="EX630" s="67"/>
      <c r="EY630" s="67"/>
      <c r="EZ630" s="67"/>
      <c r="FA630" s="67"/>
      <c r="FB630" s="67"/>
      <c r="FC630" s="67"/>
      <c r="FD630" s="67"/>
      <c r="FE630" s="67"/>
      <c r="FF630" s="67"/>
      <c r="FG630" s="67"/>
      <c r="FH630" s="67"/>
      <c r="FI630" s="67"/>
      <c r="FJ630" s="67"/>
      <c r="FK630" s="67"/>
      <c r="FL630" s="67"/>
      <c r="FM630" s="67"/>
      <c r="FN630" s="67"/>
      <c r="FO630" s="67"/>
      <c r="FP630" s="67"/>
      <c r="FQ630" s="67"/>
      <c r="FR630" s="67"/>
      <c r="FS630" s="67"/>
      <c r="FT630" s="67"/>
      <c r="FU630" s="67"/>
      <c r="FV630" s="67"/>
      <c r="FW630" s="67"/>
      <c r="FX630" s="67"/>
      <c r="FY630" s="110"/>
      <c r="FZ630" s="110"/>
      <c r="GA630" s="110"/>
      <c r="GB630" s="110"/>
      <c r="GC630" s="110"/>
      <c r="GD630" s="110"/>
      <c r="GE630" s="110"/>
      <c r="GF630" s="110"/>
      <c r="GG630" s="110"/>
      <c r="GH630" s="110"/>
      <c r="GI630" s="110"/>
      <c r="GJ630" s="110"/>
      <c r="GK630" s="110"/>
      <c r="GL630" s="110"/>
      <c r="GM630" s="110"/>
      <c r="GN630" s="110"/>
      <c r="GO630" s="110"/>
      <c r="GP630" s="110"/>
      <c r="GQ630" s="110"/>
      <c r="GR630" s="110"/>
      <c r="GS630" s="110"/>
      <c r="GT630" s="110"/>
      <c r="GU630" s="110"/>
      <c r="GV630" s="110"/>
      <c r="GW630" s="110"/>
      <c r="GX630" s="110"/>
      <c r="GY630" s="110"/>
      <c r="GZ630" s="110"/>
      <c r="HA630" s="110"/>
      <c r="HB630" s="110"/>
      <c r="HC630" s="110"/>
      <c r="HD630" s="110"/>
      <c r="HE630" s="110"/>
      <c r="HF630" s="110"/>
      <c r="HG630" s="110"/>
      <c r="HH630" s="110"/>
      <c r="HI630" s="110"/>
      <c r="HJ630" s="110"/>
      <c r="HK630" s="242"/>
      <c r="HL630" s="242"/>
      <c r="HM630" s="242"/>
      <c r="HN630" s="242"/>
      <c r="HO630" s="242"/>
      <c r="HP630" s="242"/>
      <c r="HQ630" s="242"/>
    </row>
    <row r="631" spans="1:233" x14ac:dyDescent="0.2">
      <c r="A631" s="241" t="s">
        <v>605</v>
      </c>
      <c r="B631" s="476" t="s">
        <v>1157</v>
      </c>
      <c r="C631" s="326" t="s">
        <v>782</v>
      </c>
      <c r="D631" s="279" t="s">
        <v>1158</v>
      </c>
      <c r="E631" s="228"/>
      <c r="F631" s="471">
        <v>20</v>
      </c>
      <c r="G631" s="495"/>
      <c r="H631" s="471">
        <v>0</v>
      </c>
      <c r="I631" s="471">
        <v>64</v>
      </c>
      <c r="J631" s="471">
        <v>283</v>
      </c>
      <c r="K631" s="471">
        <v>12</v>
      </c>
      <c r="L631" s="471">
        <v>2</v>
      </c>
      <c r="M631" s="471">
        <v>10</v>
      </c>
      <c r="N631" s="471">
        <v>2</v>
      </c>
      <c r="O631" s="471">
        <v>0</v>
      </c>
      <c r="P631" s="471">
        <v>4</v>
      </c>
      <c r="Q631" s="471">
        <v>153</v>
      </c>
      <c r="R631" s="471">
        <v>102</v>
      </c>
      <c r="S631" s="471">
        <v>83</v>
      </c>
      <c r="T631" s="471">
        <v>0</v>
      </c>
      <c r="U631" s="471">
        <v>1</v>
      </c>
      <c r="V631" s="471">
        <v>85</v>
      </c>
      <c r="W631" s="471">
        <v>3</v>
      </c>
      <c r="X631" s="471">
        <v>45</v>
      </c>
      <c r="Y631" s="471">
        <v>201</v>
      </c>
      <c r="Z631" s="471">
        <v>6</v>
      </c>
      <c r="AA631" s="471">
        <v>46</v>
      </c>
      <c r="AB631" s="496">
        <v>1122</v>
      </c>
      <c r="AC631" s="488">
        <v>1</v>
      </c>
      <c r="AD631" s="488">
        <v>1</v>
      </c>
      <c r="AE631" s="471">
        <v>0</v>
      </c>
      <c r="AF631" s="471">
        <v>0</v>
      </c>
      <c r="AG631" s="471">
        <v>0</v>
      </c>
      <c r="AH631" s="471">
        <v>131</v>
      </c>
      <c r="AI631" s="471">
        <v>0</v>
      </c>
      <c r="AJ631" s="471">
        <v>21</v>
      </c>
      <c r="AK631" s="471">
        <v>0</v>
      </c>
      <c r="AL631" s="471">
        <v>1</v>
      </c>
      <c r="AM631" s="496">
        <v>153</v>
      </c>
      <c r="AN631" s="471">
        <v>0</v>
      </c>
      <c r="AO631" s="471">
        <v>0</v>
      </c>
      <c r="AP631" s="471">
        <v>0</v>
      </c>
      <c r="AQ631" s="471">
        <v>131</v>
      </c>
      <c r="AR631" s="471">
        <v>0</v>
      </c>
      <c r="AS631" s="471">
        <v>21</v>
      </c>
      <c r="AT631" s="471">
        <v>0</v>
      </c>
      <c r="AU631" s="471">
        <v>1</v>
      </c>
      <c r="AV631" s="496">
        <v>153</v>
      </c>
      <c r="AW631" s="471">
        <v>8</v>
      </c>
      <c r="AX631" s="471">
        <v>16</v>
      </c>
      <c r="AY631" s="471">
        <v>39</v>
      </c>
      <c r="AZ631" s="471">
        <v>40</v>
      </c>
      <c r="BA631" s="471">
        <v>23</v>
      </c>
      <c r="BB631" s="471">
        <v>6</v>
      </c>
      <c r="BC631" s="471">
        <v>3</v>
      </c>
      <c r="BD631" s="471">
        <v>1</v>
      </c>
      <c r="BE631" s="496">
        <v>136</v>
      </c>
      <c r="BF631" s="471">
        <v>9</v>
      </c>
      <c r="BG631" s="471">
        <v>15</v>
      </c>
      <c r="BH631" s="471">
        <v>26</v>
      </c>
      <c r="BI631" s="471">
        <v>29</v>
      </c>
      <c r="BJ631" s="471">
        <v>14</v>
      </c>
      <c r="BK631" s="471">
        <v>6</v>
      </c>
      <c r="BL631" s="471">
        <v>2</v>
      </c>
      <c r="BM631" s="471">
        <v>1</v>
      </c>
      <c r="BN631" s="496">
        <v>102</v>
      </c>
      <c r="BO631" s="471">
        <v>8</v>
      </c>
      <c r="BP631" s="471">
        <v>16</v>
      </c>
      <c r="BQ631" s="471">
        <v>39</v>
      </c>
      <c r="BR631" s="471">
        <v>171</v>
      </c>
      <c r="BS631" s="471">
        <v>23</v>
      </c>
      <c r="BT631" s="471">
        <v>27</v>
      </c>
      <c r="BU631" s="471">
        <v>3</v>
      </c>
      <c r="BV631" s="471">
        <v>2</v>
      </c>
      <c r="BW631" s="496">
        <v>289</v>
      </c>
      <c r="BX631" s="471">
        <v>9</v>
      </c>
      <c r="BY631" s="471">
        <v>15</v>
      </c>
      <c r="BZ631" s="471">
        <v>26</v>
      </c>
      <c r="CA631" s="471">
        <v>160</v>
      </c>
      <c r="CB631" s="471">
        <v>14</v>
      </c>
      <c r="CC631" s="471">
        <v>27</v>
      </c>
      <c r="CD631" s="471">
        <v>2</v>
      </c>
      <c r="CE631" s="471">
        <v>2</v>
      </c>
      <c r="CF631" s="496">
        <v>255</v>
      </c>
      <c r="CG631" s="33"/>
      <c r="CH631" s="33"/>
      <c r="CI631" s="33"/>
      <c r="CJ631" s="110"/>
      <c r="CK631" s="110"/>
      <c r="CL631" s="110"/>
      <c r="CM631" s="110"/>
      <c r="CN631" s="110"/>
      <c r="CO631" s="67"/>
      <c r="CP631" s="67"/>
      <c r="CQ631" s="67"/>
      <c r="CR631" s="67"/>
      <c r="CS631" s="67"/>
      <c r="CT631" s="67"/>
      <c r="CU631" s="67"/>
      <c r="CV631" s="67"/>
      <c r="CW631" s="67"/>
      <c r="CX631" s="67"/>
      <c r="CY631" s="67"/>
      <c r="CZ631" s="67"/>
      <c r="DA631" s="67"/>
      <c r="DB631" s="67"/>
      <c r="DC631" s="67"/>
      <c r="DD631" s="67"/>
      <c r="DE631" s="67"/>
      <c r="DF631" s="67"/>
      <c r="DG631" s="67"/>
      <c r="DH631" s="67"/>
      <c r="DI631" s="67"/>
      <c r="DJ631" s="67"/>
      <c r="DK631" s="67"/>
      <c r="DL631" s="67"/>
      <c r="DM631" s="67"/>
      <c r="DN631" s="67"/>
      <c r="DO631" s="67"/>
      <c r="DP631" s="67"/>
      <c r="DQ631" s="67"/>
      <c r="DR631" s="67"/>
      <c r="DS631" s="67"/>
      <c r="DT631" s="67"/>
      <c r="DU631" s="67"/>
      <c r="DV631" s="67"/>
      <c r="DW631" s="67"/>
      <c r="DX631" s="67"/>
      <c r="DY631" s="67"/>
      <c r="DZ631" s="67"/>
      <c r="EA631" s="67"/>
      <c r="EB631" s="67"/>
      <c r="EC631" s="67"/>
      <c r="ED631" s="67"/>
      <c r="EE631" s="67"/>
      <c r="EF631" s="67"/>
      <c r="EG631" s="67"/>
      <c r="EH631" s="67"/>
      <c r="EI631" s="67"/>
      <c r="EJ631" s="67"/>
      <c r="EK631" s="67"/>
      <c r="EL631" s="67"/>
      <c r="EM631" s="67"/>
      <c r="EN631" s="67"/>
      <c r="EO631" s="67"/>
      <c r="EP631" s="67"/>
      <c r="EQ631" s="67"/>
      <c r="ER631" s="67"/>
      <c r="ES631" s="67"/>
      <c r="ET631" s="67"/>
      <c r="EU631" s="67"/>
      <c r="EV631" s="67"/>
      <c r="EW631" s="67"/>
      <c r="EX631" s="67"/>
      <c r="EY631" s="67"/>
      <c r="EZ631" s="67"/>
      <c r="FA631" s="67"/>
      <c r="FB631" s="67"/>
      <c r="FC631" s="67"/>
      <c r="FD631" s="67"/>
      <c r="FE631" s="67"/>
      <c r="FF631" s="67"/>
      <c r="FG631" s="67"/>
      <c r="FH631" s="67"/>
      <c r="FI631" s="67"/>
      <c r="FJ631" s="67"/>
      <c r="FK631" s="67"/>
      <c r="FL631" s="67"/>
      <c r="FM631" s="67"/>
      <c r="FN631" s="67"/>
      <c r="FO631" s="67"/>
      <c r="FP631" s="67"/>
      <c r="FQ631" s="67"/>
      <c r="FR631" s="67"/>
      <c r="FS631" s="67"/>
      <c r="FT631" s="67"/>
      <c r="FU631" s="67"/>
      <c r="FV631" s="67"/>
      <c r="FW631" s="67"/>
      <c r="FX631" s="67"/>
      <c r="FY631" s="110"/>
      <c r="FZ631" s="110"/>
      <c r="GA631" s="110"/>
      <c r="GB631" s="110"/>
      <c r="GC631" s="110"/>
      <c r="GD631" s="110"/>
      <c r="GE631" s="110"/>
      <c r="GF631" s="110"/>
      <c r="GG631" s="110"/>
      <c r="GH631" s="110"/>
      <c r="GI631" s="110"/>
      <c r="GJ631" s="110"/>
      <c r="GK631" s="110"/>
      <c r="GL631" s="110"/>
      <c r="GM631" s="110"/>
      <c r="GN631" s="110"/>
      <c r="GO631" s="110"/>
      <c r="GP631" s="110"/>
      <c r="GQ631" s="110"/>
      <c r="GR631" s="110"/>
      <c r="GS631" s="110"/>
      <c r="GT631" s="110"/>
      <c r="GU631" s="110"/>
      <c r="GV631" s="110"/>
      <c r="GW631" s="110"/>
      <c r="GX631" s="110"/>
      <c r="GY631" s="110"/>
      <c r="GZ631" s="110"/>
      <c r="HA631" s="110"/>
      <c r="HB631" s="110"/>
      <c r="HC631" s="110"/>
      <c r="HD631" s="110"/>
      <c r="HE631" s="110"/>
      <c r="HF631" s="110"/>
      <c r="HG631" s="110"/>
      <c r="HH631" s="110"/>
      <c r="HI631" s="110"/>
      <c r="HJ631" s="110"/>
      <c r="HK631" s="242"/>
      <c r="HL631" s="242"/>
      <c r="HM631" s="242"/>
      <c r="HN631" s="242"/>
      <c r="HO631" s="242"/>
      <c r="HP631" s="242"/>
      <c r="HQ631" s="242"/>
    </row>
    <row r="632" spans="1:233" x14ac:dyDescent="0.2">
      <c r="A632" s="241" t="s">
        <v>606</v>
      </c>
      <c r="B632" s="476" t="s">
        <v>1159</v>
      </c>
      <c r="C632" s="326" t="s">
        <v>807</v>
      </c>
      <c r="D632" s="279" t="s">
        <v>607</v>
      </c>
      <c r="E632" s="228"/>
      <c r="F632" s="471">
        <v>78</v>
      </c>
      <c r="G632" s="495"/>
      <c r="H632" s="471">
        <v>15</v>
      </c>
      <c r="I632" s="471">
        <v>127</v>
      </c>
      <c r="J632" s="471">
        <v>517</v>
      </c>
      <c r="K632" s="471">
        <v>8</v>
      </c>
      <c r="L632" s="471">
        <v>9</v>
      </c>
      <c r="M632" s="471">
        <v>26</v>
      </c>
      <c r="N632" s="471">
        <v>0</v>
      </c>
      <c r="O632" s="471">
        <v>0</v>
      </c>
      <c r="P632" s="471">
        <v>7</v>
      </c>
      <c r="Q632" s="471">
        <v>24</v>
      </c>
      <c r="R632" s="471">
        <v>978</v>
      </c>
      <c r="S632" s="471">
        <v>0</v>
      </c>
      <c r="T632" s="471">
        <v>0</v>
      </c>
      <c r="U632" s="471">
        <v>0</v>
      </c>
      <c r="V632" s="471">
        <v>12</v>
      </c>
      <c r="W632" s="471">
        <v>48</v>
      </c>
      <c r="X632" s="471">
        <v>7</v>
      </c>
      <c r="Y632" s="471">
        <v>832</v>
      </c>
      <c r="Z632" s="471">
        <v>0</v>
      </c>
      <c r="AA632" s="471">
        <v>1</v>
      </c>
      <c r="AB632" s="496">
        <v>2689</v>
      </c>
      <c r="AC632" s="488">
        <v>1</v>
      </c>
      <c r="AD632" s="488">
        <v>1</v>
      </c>
      <c r="AE632" s="471">
        <v>71</v>
      </c>
      <c r="AF632" s="471">
        <v>0</v>
      </c>
      <c r="AG632" s="471">
        <v>0</v>
      </c>
      <c r="AH632" s="471">
        <v>0</v>
      </c>
      <c r="AI632" s="471">
        <v>0</v>
      </c>
      <c r="AJ632" s="471">
        <v>0</v>
      </c>
      <c r="AK632" s="471">
        <v>22</v>
      </c>
      <c r="AL632" s="471">
        <v>1</v>
      </c>
      <c r="AM632" s="496">
        <v>94</v>
      </c>
      <c r="AN632" s="471">
        <v>1</v>
      </c>
      <c r="AO632" s="471">
        <v>0</v>
      </c>
      <c r="AP632" s="471">
        <v>0</v>
      </c>
      <c r="AQ632" s="471">
        <v>0</v>
      </c>
      <c r="AR632" s="471">
        <v>0</v>
      </c>
      <c r="AS632" s="471">
        <v>0</v>
      </c>
      <c r="AT632" s="471">
        <v>22</v>
      </c>
      <c r="AU632" s="471">
        <v>1</v>
      </c>
      <c r="AV632" s="496">
        <v>24</v>
      </c>
      <c r="AW632" s="471">
        <v>894</v>
      </c>
      <c r="AX632" s="471">
        <v>197</v>
      </c>
      <c r="AY632" s="471">
        <v>79</v>
      </c>
      <c r="AZ632" s="471">
        <v>12</v>
      </c>
      <c r="BA632" s="471">
        <v>3</v>
      </c>
      <c r="BB632" s="471">
        <v>0</v>
      </c>
      <c r="BC632" s="471">
        <v>2</v>
      </c>
      <c r="BD632" s="471">
        <v>0</v>
      </c>
      <c r="BE632" s="496">
        <v>1187</v>
      </c>
      <c r="BF632" s="471">
        <v>751</v>
      </c>
      <c r="BG632" s="471">
        <v>155</v>
      </c>
      <c r="BH632" s="471">
        <v>57</v>
      </c>
      <c r="BI632" s="471">
        <v>11</v>
      </c>
      <c r="BJ632" s="471">
        <v>3</v>
      </c>
      <c r="BK632" s="471">
        <v>0</v>
      </c>
      <c r="BL632" s="471">
        <v>1</v>
      </c>
      <c r="BM632" s="471">
        <v>0</v>
      </c>
      <c r="BN632" s="496">
        <v>978</v>
      </c>
      <c r="BO632" s="471">
        <v>965</v>
      </c>
      <c r="BP632" s="471">
        <v>197</v>
      </c>
      <c r="BQ632" s="471">
        <v>79</v>
      </c>
      <c r="BR632" s="471">
        <v>12</v>
      </c>
      <c r="BS632" s="471">
        <v>3</v>
      </c>
      <c r="BT632" s="471">
        <v>0</v>
      </c>
      <c r="BU632" s="471">
        <v>24</v>
      </c>
      <c r="BV632" s="471">
        <v>1</v>
      </c>
      <c r="BW632" s="496">
        <v>1281</v>
      </c>
      <c r="BX632" s="471">
        <v>752</v>
      </c>
      <c r="BY632" s="471">
        <v>155</v>
      </c>
      <c r="BZ632" s="471">
        <v>57</v>
      </c>
      <c r="CA632" s="471">
        <v>11</v>
      </c>
      <c r="CB632" s="471">
        <v>3</v>
      </c>
      <c r="CC632" s="471">
        <v>0</v>
      </c>
      <c r="CD632" s="471">
        <v>23</v>
      </c>
      <c r="CE632" s="471">
        <v>1</v>
      </c>
      <c r="CF632" s="496">
        <v>1002</v>
      </c>
      <c r="CG632" s="33"/>
      <c r="CH632" s="33"/>
      <c r="CI632" s="33"/>
      <c r="CJ632" s="110"/>
      <c r="CK632" s="110"/>
      <c r="CL632" s="110"/>
      <c r="CM632" s="110"/>
      <c r="CN632" s="110"/>
      <c r="CO632" s="67"/>
      <c r="CP632" s="67"/>
      <c r="CQ632" s="67"/>
      <c r="CR632" s="67"/>
      <c r="CS632" s="67"/>
      <c r="CT632" s="67"/>
      <c r="CU632" s="67"/>
      <c r="CV632" s="67"/>
      <c r="CW632" s="67"/>
      <c r="CX632" s="67"/>
      <c r="CY632" s="67"/>
      <c r="CZ632" s="67"/>
      <c r="DA632" s="67"/>
      <c r="DB632" s="67"/>
      <c r="DC632" s="67"/>
      <c r="DD632" s="67"/>
      <c r="DE632" s="67"/>
      <c r="DF632" s="67"/>
      <c r="DG632" s="67"/>
      <c r="DH632" s="67"/>
      <c r="DI632" s="67"/>
      <c r="DJ632" s="67"/>
      <c r="DK632" s="67"/>
      <c r="DL632" s="67"/>
      <c r="DM632" s="67"/>
      <c r="DN632" s="67"/>
      <c r="DO632" s="67"/>
      <c r="DP632" s="67"/>
      <c r="DQ632" s="67"/>
      <c r="DR632" s="67"/>
      <c r="DS632" s="67"/>
      <c r="DT632" s="67"/>
      <c r="DU632" s="67"/>
      <c r="DV632" s="67"/>
      <c r="DW632" s="67"/>
      <c r="DX632" s="67"/>
      <c r="DY632" s="67"/>
      <c r="DZ632" s="67"/>
      <c r="EA632" s="67"/>
      <c r="EB632" s="67"/>
      <c r="EC632" s="67"/>
      <c r="ED632" s="67"/>
      <c r="EE632" s="67"/>
      <c r="EF632" s="67"/>
      <c r="EG632" s="67"/>
      <c r="EH632" s="67"/>
      <c r="EI632" s="67"/>
      <c r="EJ632" s="67"/>
      <c r="EK632" s="67"/>
      <c r="EL632" s="67"/>
      <c r="EM632" s="67"/>
      <c r="EN632" s="67"/>
      <c r="EO632" s="67"/>
      <c r="EP632" s="67"/>
      <c r="EQ632" s="67"/>
      <c r="ER632" s="67"/>
      <c r="ES632" s="67"/>
      <c r="ET632" s="67"/>
      <c r="EU632" s="67"/>
      <c r="EV632" s="67"/>
      <c r="EW632" s="67"/>
      <c r="EX632" s="67"/>
      <c r="EY632" s="67"/>
      <c r="EZ632" s="67"/>
      <c r="FA632" s="67"/>
      <c r="FB632" s="67"/>
      <c r="FC632" s="67"/>
      <c r="FD632" s="67"/>
      <c r="FE632" s="67"/>
      <c r="FF632" s="67"/>
      <c r="FG632" s="67"/>
      <c r="FH632" s="67"/>
      <c r="FI632" s="67"/>
      <c r="FJ632" s="67"/>
      <c r="FK632" s="67"/>
      <c r="FL632" s="67"/>
      <c r="FM632" s="67"/>
      <c r="FN632" s="67"/>
      <c r="FO632" s="67"/>
      <c r="FP632" s="67"/>
      <c r="FQ632" s="67"/>
      <c r="FR632" s="67"/>
      <c r="FS632" s="67"/>
      <c r="FT632" s="67"/>
      <c r="FU632" s="67"/>
      <c r="FV632" s="67"/>
      <c r="FW632" s="67"/>
      <c r="FX632" s="67"/>
      <c r="FY632" s="110"/>
      <c r="FZ632" s="110"/>
      <c r="GA632" s="110"/>
      <c r="GB632" s="110"/>
      <c r="GC632" s="110"/>
      <c r="GD632" s="110"/>
      <c r="GE632" s="110"/>
      <c r="GF632" s="110"/>
      <c r="GG632" s="110"/>
      <c r="GH632" s="110"/>
      <c r="GI632" s="110"/>
      <c r="GJ632" s="110"/>
      <c r="GK632" s="110"/>
      <c r="GL632" s="110"/>
      <c r="GM632" s="110"/>
      <c r="GN632" s="110"/>
      <c r="GO632" s="110"/>
      <c r="GP632" s="110"/>
      <c r="GQ632" s="110"/>
      <c r="GR632" s="110"/>
      <c r="GS632" s="110"/>
      <c r="GT632" s="110"/>
      <c r="GU632" s="110"/>
      <c r="GV632" s="110"/>
      <c r="GW632" s="110"/>
      <c r="GX632" s="110"/>
      <c r="GY632" s="110"/>
      <c r="GZ632" s="110"/>
      <c r="HA632" s="110"/>
      <c r="HB632" s="110"/>
      <c r="HC632" s="110"/>
      <c r="HD632" s="110"/>
      <c r="HE632" s="110"/>
      <c r="HF632" s="110"/>
      <c r="HG632" s="110"/>
      <c r="HH632" s="110"/>
      <c r="HI632" s="110"/>
      <c r="HJ632" s="110"/>
      <c r="HK632" s="242"/>
      <c r="HL632" s="242"/>
      <c r="HM632" s="242"/>
      <c r="HN632" s="242"/>
      <c r="HO632" s="242"/>
      <c r="HP632" s="242"/>
      <c r="HQ632" s="242"/>
    </row>
    <row r="633" spans="1:233" x14ac:dyDescent="0.2">
      <c r="A633" s="241" t="s">
        <v>608</v>
      </c>
      <c r="B633" s="476" t="s">
        <v>1160</v>
      </c>
      <c r="C633" s="326" t="s">
        <v>807</v>
      </c>
      <c r="D633" s="279" t="s">
        <v>609</v>
      </c>
      <c r="E633" s="228"/>
      <c r="F633" s="471">
        <v>130</v>
      </c>
      <c r="G633" s="495"/>
      <c r="H633" s="471">
        <v>8</v>
      </c>
      <c r="I633" s="471">
        <v>56</v>
      </c>
      <c r="J633" s="471">
        <v>185</v>
      </c>
      <c r="K633" s="471">
        <v>6</v>
      </c>
      <c r="L633" s="471">
        <v>0</v>
      </c>
      <c r="M633" s="471">
        <v>12</v>
      </c>
      <c r="N633" s="471">
        <v>2</v>
      </c>
      <c r="O633" s="471">
        <v>1</v>
      </c>
      <c r="P633" s="471">
        <v>1</v>
      </c>
      <c r="Q633" s="471">
        <v>185</v>
      </c>
      <c r="R633" s="471">
        <v>621</v>
      </c>
      <c r="S633" s="471">
        <v>0</v>
      </c>
      <c r="T633" s="471">
        <v>0</v>
      </c>
      <c r="U633" s="471">
        <v>0</v>
      </c>
      <c r="V633" s="471">
        <v>4</v>
      </c>
      <c r="W633" s="471">
        <v>14</v>
      </c>
      <c r="X633" s="471">
        <v>13</v>
      </c>
      <c r="Y633" s="471">
        <v>150</v>
      </c>
      <c r="Z633" s="471">
        <v>0</v>
      </c>
      <c r="AA633" s="471">
        <v>14</v>
      </c>
      <c r="AB633" s="496">
        <v>1402</v>
      </c>
      <c r="AC633" s="488">
        <v>1</v>
      </c>
      <c r="AD633" s="488">
        <v>1</v>
      </c>
      <c r="AE633" s="471">
        <v>1</v>
      </c>
      <c r="AF633" s="471">
        <v>133</v>
      </c>
      <c r="AG633" s="471">
        <v>17</v>
      </c>
      <c r="AH633" s="471">
        <v>18</v>
      </c>
      <c r="AI633" s="471">
        <v>9</v>
      </c>
      <c r="AJ633" s="471">
        <v>0</v>
      </c>
      <c r="AK633" s="471">
        <v>6</v>
      </c>
      <c r="AL633" s="471">
        <v>1</v>
      </c>
      <c r="AM633" s="496">
        <v>185</v>
      </c>
      <c r="AN633" s="471">
        <v>1</v>
      </c>
      <c r="AO633" s="471">
        <v>133</v>
      </c>
      <c r="AP633" s="471">
        <v>17</v>
      </c>
      <c r="AQ633" s="471">
        <v>18</v>
      </c>
      <c r="AR633" s="471">
        <v>9</v>
      </c>
      <c r="AS633" s="471">
        <v>0</v>
      </c>
      <c r="AT633" s="471">
        <v>6</v>
      </c>
      <c r="AU633" s="471">
        <v>1</v>
      </c>
      <c r="AV633" s="496">
        <v>185</v>
      </c>
      <c r="AW633" s="471">
        <v>171</v>
      </c>
      <c r="AX633" s="471">
        <v>224</v>
      </c>
      <c r="AY633" s="471">
        <v>203</v>
      </c>
      <c r="AZ633" s="471">
        <v>49</v>
      </c>
      <c r="BA633" s="471">
        <v>12</v>
      </c>
      <c r="BB633" s="471">
        <v>1</v>
      </c>
      <c r="BC633" s="471">
        <v>1</v>
      </c>
      <c r="BD633" s="471">
        <v>0</v>
      </c>
      <c r="BE633" s="496">
        <v>661</v>
      </c>
      <c r="BF633" s="471">
        <v>148</v>
      </c>
      <c r="BG633" s="471">
        <v>209</v>
      </c>
      <c r="BH633" s="471">
        <v>198</v>
      </c>
      <c r="BI633" s="471">
        <v>53</v>
      </c>
      <c r="BJ633" s="471">
        <v>12</v>
      </c>
      <c r="BK633" s="471">
        <v>1</v>
      </c>
      <c r="BL633" s="471">
        <v>0</v>
      </c>
      <c r="BM633" s="471">
        <v>0</v>
      </c>
      <c r="BN633" s="496">
        <v>621</v>
      </c>
      <c r="BO633" s="471">
        <v>172</v>
      </c>
      <c r="BP633" s="471">
        <v>357</v>
      </c>
      <c r="BQ633" s="471">
        <v>220</v>
      </c>
      <c r="BR633" s="471">
        <v>67</v>
      </c>
      <c r="BS633" s="471">
        <v>21</v>
      </c>
      <c r="BT633" s="471">
        <v>1</v>
      </c>
      <c r="BU633" s="471">
        <v>7</v>
      </c>
      <c r="BV633" s="471">
        <v>1</v>
      </c>
      <c r="BW633" s="496">
        <v>846</v>
      </c>
      <c r="BX633" s="471">
        <v>149</v>
      </c>
      <c r="BY633" s="471">
        <v>342</v>
      </c>
      <c r="BZ633" s="471">
        <v>215</v>
      </c>
      <c r="CA633" s="471">
        <v>71</v>
      </c>
      <c r="CB633" s="471">
        <v>21</v>
      </c>
      <c r="CC633" s="471">
        <v>1</v>
      </c>
      <c r="CD633" s="471">
        <v>6</v>
      </c>
      <c r="CE633" s="471">
        <v>1</v>
      </c>
      <c r="CF633" s="496">
        <v>806</v>
      </c>
      <c r="CG633" s="33"/>
      <c r="CH633" s="33"/>
      <c r="CI633" s="33"/>
      <c r="CJ633" s="110"/>
      <c r="CK633" s="110"/>
      <c r="CL633" s="110"/>
      <c r="CM633" s="110"/>
      <c r="CN633" s="110"/>
      <c r="CO633" s="67"/>
      <c r="CP633" s="67"/>
      <c r="CQ633" s="67"/>
      <c r="CR633" s="67"/>
      <c r="CS633" s="67"/>
      <c r="CT633" s="67"/>
      <c r="CU633" s="67"/>
      <c r="CV633" s="67"/>
      <c r="CW633" s="67"/>
      <c r="CX633" s="67"/>
      <c r="CY633" s="67"/>
      <c r="CZ633" s="67"/>
      <c r="DA633" s="67"/>
      <c r="DB633" s="67"/>
      <c r="DC633" s="67"/>
      <c r="DD633" s="67"/>
      <c r="DE633" s="67"/>
      <c r="DF633" s="67"/>
      <c r="DG633" s="67"/>
      <c r="DH633" s="67"/>
      <c r="DI633" s="67"/>
      <c r="DJ633" s="67"/>
      <c r="DK633" s="67"/>
      <c r="DL633" s="67"/>
      <c r="DM633" s="67"/>
      <c r="DN633" s="67"/>
      <c r="DO633" s="67"/>
      <c r="DP633" s="67"/>
      <c r="DQ633" s="67"/>
      <c r="DR633" s="67"/>
      <c r="DS633" s="67"/>
      <c r="DT633" s="67"/>
      <c r="DU633" s="67"/>
      <c r="DV633" s="67"/>
      <c r="DW633" s="67"/>
      <c r="DX633" s="67"/>
      <c r="DY633" s="67"/>
      <c r="DZ633" s="67"/>
      <c r="EA633" s="67"/>
      <c r="EB633" s="67"/>
      <c r="EC633" s="67"/>
      <c r="ED633" s="67"/>
      <c r="EE633" s="67"/>
      <c r="EF633" s="67"/>
      <c r="EG633" s="67"/>
      <c r="EH633" s="67"/>
      <c r="EI633" s="67"/>
      <c r="EJ633" s="67"/>
      <c r="EK633" s="67"/>
      <c r="EL633" s="67"/>
      <c r="EM633" s="67"/>
      <c r="EN633" s="67"/>
      <c r="EO633" s="67"/>
      <c r="EP633" s="67"/>
      <c r="EQ633" s="67"/>
      <c r="ER633" s="67"/>
      <c r="ES633" s="67"/>
      <c r="ET633" s="67"/>
      <c r="EU633" s="67"/>
      <c r="EV633" s="67"/>
      <c r="EW633" s="67"/>
      <c r="EX633" s="67"/>
      <c r="EY633" s="67"/>
      <c r="EZ633" s="67"/>
      <c r="FA633" s="67"/>
      <c r="FB633" s="67"/>
      <c r="FC633" s="67"/>
      <c r="FD633" s="67"/>
      <c r="FE633" s="67"/>
      <c r="FF633" s="67"/>
      <c r="FG633" s="67"/>
      <c r="FH633" s="67"/>
      <c r="FI633" s="67"/>
      <c r="FJ633" s="67"/>
      <c r="FK633" s="67"/>
      <c r="FL633" s="67"/>
      <c r="FM633" s="67"/>
      <c r="FN633" s="67"/>
      <c r="FO633" s="67"/>
      <c r="FP633" s="67"/>
      <c r="FQ633" s="67"/>
      <c r="FR633" s="67"/>
      <c r="FS633" s="67"/>
      <c r="FT633" s="67"/>
      <c r="FU633" s="67"/>
      <c r="FV633" s="67"/>
      <c r="FW633" s="67"/>
      <c r="FX633" s="67"/>
      <c r="FY633" s="110"/>
      <c r="FZ633" s="110"/>
      <c r="GA633" s="110"/>
      <c r="GB633" s="110"/>
      <c r="GC633" s="110"/>
      <c r="GD633" s="110"/>
      <c r="GE633" s="110"/>
      <c r="GF633" s="110"/>
      <c r="GG633" s="110"/>
      <c r="GH633" s="110"/>
      <c r="GI633" s="110"/>
      <c r="GJ633" s="110"/>
      <c r="GK633" s="110"/>
      <c r="GL633" s="110"/>
      <c r="GM633" s="110"/>
      <c r="GN633" s="110"/>
      <c r="GO633" s="110"/>
      <c r="GP633" s="110"/>
      <c r="GQ633" s="110"/>
      <c r="GR633" s="110"/>
      <c r="GS633" s="110"/>
      <c r="GT633" s="110"/>
      <c r="GU633" s="110"/>
      <c r="GV633" s="110"/>
      <c r="GW633" s="110"/>
      <c r="GX633" s="110"/>
      <c r="GY633" s="110"/>
      <c r="GZ633" s="110"/>
      <c r="HA633" s="110"/>
      <c r="HB633" s="110"/>
      <c r="HC633" s="110"/>
      <c r="HD633" s="110"/>
      <c r="HE633" s="110"/>
      <c r="HF633" s="110"/>
      <c r="HG633" s="110"/>
      <c r="HH633" s="110"/>
      <c r="HI633" s="110"/>
      <c r="HJ633" s="110"/>
      <c r="HK633" s="242"/>
      <c r="HL633" s="242"/>
      <c r="HM633" s="242"/>
      <c r="HN633" s="242"/>
      <c r="HO633" s="242"/>
      <c r="HP633" s="242"/>
      <c r="HQ633" s="242"/>
    </row>
    <row r="634" spans="1:233" x14ac:dyDescent="0.2">
      <c r="A634" s="241" t="s">
        <v>610</v>
      </c>
      <c r="B634" s="476" t="s">
        <v>1161</v>
      </c>
      <c r="C634" s="326" t="s">
        <v>782</v>
      </c>
      <c r="D634" s="279" t="s">
        <v>611</v>
      </c>
      <c r="E634" s="228"/>
      <c r="F634" s="471">
        <v>38</v>
      </c>
      <c r="G634" s="495"/>
      <c r="H634" s="471">
        <v>0</v>
      </c>
      <c r="I634" s="471">
        <v>104</v>
      </c>
      <c r="J634" s="471">
        <v>310</v>
      </c>
      <c r="K634" s="471">
        <v>5</v>
      </c>
      <c r="L634" s="471">
        <v>1</v>
      </c>
      <c r="M634" s="471">
        <v>3</v>
      </c>
      <c r="N634" s="471">
        <v>2</v>
      </c>
      <c r="O634" s="471">
        <v>0</v>
      </c>
      <c r="P634" s="471">
        <v>0</v>
      </c>
      <c r="Q634" s="471">
        <v>0</v>
      </c>
      <c r="R634" s="471">
        <v>64</v>
      </c>
      <c r="S634" s="471">
        <v>0</v>
      </c>
      <c r="T634" s="471">
        <v>0</v>
      </c>
      <c r="U634" s="471">
        <v>0</v>
      </c>
      <c r="V634" s="471">
        <v>0</v>
      </c>
      <c r="W634" s="471">
        <v>13</v>
      </c>
      <c r="X634" s="471">
        <v>7</v>
      </c>
      <c r="Y634" s="471">
        <v>256</v>
      </c>
      <c r="Z634" s="471">
        <v>0</v>
      </c>
      <c r="AA634" s="471">
        <v>11</v>
      </c>
      <c r="AB634" s="496">
        <v>814</v>
      </c>
      <c r="AC634" s="488">
        <v>1</v>
      </c>
      <c r="AD634" s="488">
        <v>1</v>
      </c>
      <c r="AE634" s="471">
        <v>0</v>
      </c>
      <c r="AF634" s="471">
        <v>0</v>
      </c>
      <c r="AG634" s="471">
        <v>0</v>
      </c>
      <c r="AH634" s="471">
        <v>0</v>
      </c>
      <c r="AI634" s="471">
        <v>0</v>
      </c>
      <c r="AJ634" s="471">
        <v>0</v>
      </c>
      <c r="AK634" s="471">
        <v>0</v>
      </c>
      <c r="AL634" s="471">
        <v>0</v>
      </c>
      <c r="AM634" s="496">
        <v>0</v>
      </c>
      <c r="AN634" s="471">
        <v>0</v>
      </c>
      <c r="AO634" s="471">
        <v>0</v>
      </c>
      <c r="AP634" s="471">
        <v>0</v>
      </c>
      <c r="AQ634" s="471">
        <v>0</v>
      </c>
      <c r="AR634" s="471">
        <v>0</v>
      </c>
      <c r="AS634" s="471">
        <v>0</v>
      </c>
      <c r="AT634" s="471">
        <v>0</v>
      </c>
      <c r="AU634" s="471">
        <v>0</v>
      </c>
      <c r="AV634" s="496">
        <v>0</v>
      </c>
      <c r="AW634" s="471">
        <v>46</v>
      </c>
      <c r="AX634" s="471">
        <v>28</v>
      </c>
      <c r="AY634" s="471">
        <v>26</v>
      </c>
      <c r="AZ634" s="471">
        <v>4</v>
      </c>
      <c r="BA634" s="471">
        <v>2</v>
      </c>
      <c r="BB634" s="471">
        <v>2</v>
      </c>
      <c r="BC634" s="471">
        <v>0</v>
      </c>
      <c r="BD634" s="471">
        <v>0</v>
      </c>
      <c r="BE634" s="496">
        <v>108</v>
      </c>
      <c r="BF634" s="471">
        <v>28</v>
      </c>
      <c r="BG634" s="471">
        <v>15</v>
      </c>
      <c r="BH634" s="471">
        <v>17</v>
      </c>
      <c r="BI634" s="471">
        <v>2</v>
      </c>
      <c r="BJ634" s="471">
        <v>1</v>
      </c>
      <c r="BK634" s="471">
        <v>1</v>
      </c>
      <c r="BL634" s="471">
        <v>0</v>
      </c>
      <c r="BM634" s="471">
        <v>0</v>
      </c>
      <c r="BN634" s="496">
        <v>64</v>
      </c>
      <c r="BO634" s="471">
        <v>46</v>
      </c>
      <c r="BP634" s="471">
        <v>28</v>
      </c>
      <c r="BQ634" s="471">
        <v>26</v>
      </c>
      <c r="BR634" s="471">
        <v>4</v>
      </c>
      <c r="BS634" s="471">
        <v>2</v>
      </c>
      <c r="BT634" s="471">
        <v>2</v>
      </c>
      <c r="BU634" s="471">
        <v>0</v>
      </c>
      <c r="BV634" s="471">
        <v>0</v>
      </c>
      <c r="BW634" s="496">
        <v>108</v>
      </c>
      <c r="BX634" s="471">
        <v>28</v>
      </c>
      <c r="BY634" s="471">
        <v>15</v>
      </c>
      <c r="BZ634" s="471">
        <v>17</v>
      </c>
      <c r="CA634" s="471">
        <v>2</v>
      </c>
      <c r="CB634" s="471">
        <v>1</v>
      </c>
      <c r="CC634" s="471">
        <v>1</v>
      </c>
      <c r="CD634" s="471">
        <v>0</v>
      </c>
      <c r="CE634" s="471">
        <v>0</v>
      </c>
      <c r="CF634" s="496">
        <v>64</v>
      </c>
      <c r="CG634" s="33"/>
      <c r="CH634" s="33"/>
      <c r="CI634" s="33"/>
      <c r="CJ634" s="110"/>
      <c r="CK634" s="110"/>
      <c r="CL634" s="110"/>
      <c r="CM634" s="110"/>
      <c r="CN634" s="110"/>
      <c r="CO634" s="67"/>
      <c r="CP634" s="67"/>
      <c r="CQ634" s="67"/>
      <c r="CR634" s="67"/>
      <c r="CS634" s="67"/>
      <c r="CT634" s="67"/>
      <c r="CU634" s="67"/>
      <c r="CV634" s="67"/>
      <c r="CW634" s="67"/>
      <c r="CX634" s="67"/>
      <c r="CY634" s="67"/>
      <c r="CZ634" s="67"/>
      <c r="DA634" s="67"/>
      <c r="DB634" s="67"/>
      <c r="DC634" s="67"/>
      <c r="DD634" s="67"/>
      <c r="DE634" s="67"/>
      <c r="DF634" s="67"/>
      <c r="DG634" s="67"/>
      <c r="DH634" s="67"/>
      <c r="DI634" s="67"/>
      <c r="DJ634" s="67"/>
      <c r="DK634" s="67"/>
      <c r="DL634" s="67"/>
      <c r="DM634" s="67"/>
      <c r="DN634" s="67"/>
      <c r="DO634" s="67"/>
      <c r="DP634" s="67"/>
      <c r="DQ634" s="67"/>
      <c r="DR634" s="67"/>
      <c r="DS634" s="67"/>
      <c r="DT634" s="67"/>
      <c r="DU634" s="67"/>
      <c r="DV634" s="67"/>
      <c r="DW634" s="67"/>
      <c r="DX634" s="67"/>
      <c r="DY634" s="67"/>
      <c r="DZ634" s="67"/>
      <c r="EA634" s="67"/>
      <c r="EB634" s="67"/>
      <c r="EC634" s="67"/>
      <c r="ED634" s="67"/>
      <c r="EE634" s="67"/>
      <c r="EF634" s="67"/>
      <c r="EG634" s="67"/>
      <c r="EH634" s="67"/>
      <c r="EI634" s="67"/>
      <c r="EJ634" s="67"/>
      <c r="EK634" s="67"/>
      <c r="EL634" s="67"/>
      <c r="EM634" s="67"/>
      <c r="EN634" s="67"/>
      <c r="EO634" s="67"/>
      <c r="EP634" s="67"/>
      <c r="EQ634" s="67"/>
      <c r="ER634" s="67"/>
      <c r="ES634" s="67"/>
      <c r="ET634" s="67"/>
      <c r="EU634" s="67"/>
      <c r="EV634" s="67"/>
      <c r="EW634" s="67"/>
      <c r="EX634" s="67"/>
      <c r="EY634" s="67"/>
      <c r="EZ634" s="67"/>
      <c r="FA634" s="67"/>
      <c r="FB634" s="67"/>
      <c r="FC634" s="67"/>
      <c r="FD634" s="67"/>
      <c r="FE634" s="67"/>
      <c r="FF634" s="67"/>
      <c r="FG634" s="67"/>
      <c r="FH634" s="67"/>
      <c r="FI634" s="67"/>
      <c r="FJ634" s="67"/>
      <c r="FK634" s="67"/>
      <c r="FL634" s="67"/>
      <c r="FM634" s="67"/>
      <c r="FN634" s="67"/>
      <c r="FO634" s="67"/>
      <c r="FP634" s="67"/>
      <c r="FQ634" s="67"/>
      <c r="FR634" s="67"/>
      <c r="FS634" s="67"/>
      <c r="FT634" s="67"/>
      <c r="FU634" s="67"/>
      <c r="FV634" s="67"/>
      <c r="FW634" s="67"/>
      <c r="FX634" s="67"/>
      <c r="FY634" s="110"/>
      <c r="FZ634" s="110"/>
      <c r="GA634" s="110"/>
      <c r="GB634" s="110"/>
      <c r="GC634" s="110"/>
      <c r="GD634" s="110"/>
      <c r="GE634" s="110"/>
      <c r="GF634" s="110"/>
      <c r="GG634" s="110"/>
      <c r="GH634" s="110"/>
      <c r="GI634" s="110"/>
      <c r="GJ634" s="110"/>
      <c r="GK634" s="110"/>
      <c r="GL634" s="110"/>
      <c r="GM634" s="110"/>
      <c r="GN634" s="110"/>
      <c r="GO634" s="110"/>
      <c r="GP634" s="110"/>
      <c r="GQ634" s="110"/>
      <c r="GR634" s="110"/>
      <c r="GS634" s="110"/>
      <c r="GT634" s="110"/>
      <c r="GU634" s="110"/>
      <c r="GV634" s="110"/>
      <c r="GW634" s="110"/>
      <c r="GX634" s="110"/>
      <c r="GY634" s="110"/>
      <c r="GZ634" s="110"/>
      <c r="HA634" s="110"/>
      <c r="HB634" s="110"/>
      <c r="HC634" s="110"/>
      <c r="HD634" s="110"/>
      <c r="HE634" s="110"/>
      <c r="HF634" s="110"/>
      <c r="HG634" s="110"/>
      <c r="HH634" s="110"/>
      <c r="HI634" s="110"/>
      <c r="HJ634" s="110"/>
      <c r="HK634" s="242"/>
      <c r="HL634" s="242"/>
      <c r="HM634" s="242"/>
      <c r="HN634" s="242"/>
      <c r="HO634" s="242"/>
      <c r="HP634" s="242"/>
      <c r="HQ634" s="242"/>
    </row>
    <row r="635" spans="1:233" x14ac:dyDescent="0.2">
      <c r="A635" s="241" t="s">
        <v>612</v>
      </c>
      <c r="B635" s="476" t="s">
        <v>1162</v>
      </c>
      <c r="C635" s="326" t="s">
        <v>807</v>
      </c>
      <c r="D635" s="279" t="s">
        <v>613</v>
      </c>
      <c r="E635" s="228"/>
      <c r="F635" s="471">
        <v>139</v>
      </c>
      <c r="G635" s="495"/>
      <c r="H635" s="471">
        <v>1</v>
      </c>
      <c r="I635" s="471">
        <v>87</v>
      </c>
      <c r="J635" s="471">
        <v>303</v>
      </c>
      <c r="K635" s="471">
        <v>9</v>
      </c>
      <c r="L635" s="471">
        <v>2</v>
      </c>
      <c r="M635" s="471">
        <v>8</v>
      </c>
      <c r="N635" s="471">
        <v>0</v>
      </c>
      <c r="O635" s="471">
        <v>0</v>
      </c>
      <c r="P635" s="471">
        <v>3</v>
      </c>
      <c r="Q635" s="471">
        <v>4</v>
      </c>
      <c r="R635" s="471">
        <v>63</v>
      </c>
      <c r="S635" s="471">
        <v>1</v>
      </c>
      <c r="T635" s="471">
        <v>0</v>
      </c>
      <c r="U635" s="471">
        <v>0</v>
      </c>
      <c r="V635" s="471">
        <v>84</v>
      </c>
      <c r="W635" s="471">
        <v>12</v>
      </c>
      <c r="X635" s="471">
        <v>91</v>
      </c>
      <c r="Y635" s="471">
        <v>174</v>
      </c>
      <c r="Z635" s="471">
        <v>0</v>
      </c>
      <c r="AA635" s="471">
        <v>65</v>
      </c>
      <c r="AB635" s="496">
        <v>1046</v>
      </c>
      <c r="AC635" s="488">
        <v>1</v>
      </c>
      <c r="AD635" s="488">
        <v>1</v>
      </c>
      <c r="AE635" s="471">
        <v>0</v>
      </c>
      <c r="AF635" s="471">
        <v>1</v>
      </c>
      <c r="AG635" s="471">
        <v>0</v>
      </c>
      <c r="AH635" s="471">
        <v>0</v>
      </c>
      <c r="AI635" s="471">
        <v>0</v>
      </c>
      <c r="AJ635" s="471">
        <v>0</v>
      </c>
      <c r="AK635" s="471">
        <v>0</v>
      </c>
      <c r="AL635" s="471">
        <v>3</v>
      </c>
      <c r="AM635" s="496">
        <v>4</v>
      </c>
      <c r="AN635" s="471">
        <v>0</v>
      </c>
      <c r="AO635" s="471">
        <v>1</v>
      </c>
      <c r="AP635" s="471">
        <v>0</v>
      </c>
      <c r="AQ635" s="471">
        <v>0</v>
      </c>
      <c r="AR635" s="471">
        <v>0</v>
      </c>
      <c r="AS635" s="471">
        <v>0</v>
      </c>
      <c r="AT635" s="471">
        <v>0</v>
      </c>
      <c r="AU635" s="471">
        <v>3</v>
      </c>
      <c r="AV635" s="496">
        <v>4</v>
      </c>
      <c r="AW635" s="471">
        <v>15</v>
      </c>
      <c r="AX635" s="471">
        <v>22</v>
      </c>
      <c r="AY635" s="471">
        <v>23</v>
      </c>
      <c r="AZ635" s="471">
        <v>7</v>
      </c>
      <c r="BA635" s="471">
        <v>5</v>
      </c>
      <c r="BB635" s="471">
        <v>1</v>
      </c>
      <c r="BC635" s="471">
        <v>0</v>
      </c>
      <c r="BD635" s="471">
        <v>0</v>
      </c>
      <c r="BE635" s="496">
        <v>73</v>
      </c>
      <c r="BF635" s="471">
        <v>11</v>
      </c>
      <c r="BG635" s="471">
        <v>20</v>
      </c>
      <c r="BH635" s="471">
        <v>21</v>
      </c>
      <c r="BI635" s="471">
        <v>6</v>
      </c>
      <c r="BJ635" s="471">
        <v>5</v>
      </c>
      <c r="BK635" s="471">
        <v>0</v>
      </c>
      <c r="BL635" s="471">
        <v>0</v>
      </c>
      <c r="BM635" s="471">
        <v>0</v>
      </c>
      <c r="BN635" s="496">
        <v>63</v>
      </c>
      <c r="BO635" s="471">
        <v>15</v>
      </c>
      <c r="BP635" s="471">
        <v>23</v>
      </c>
      <c r="BQ635" s="471">
        <v>23</v>
      </c>
      <c r="BR635" s="471">
        <v>7</v>
      </c>
      <c r="BS635" s="471">
        <v>5</v>
      </c>
      <c r="BT635" s="471">
        <v>1</v>
      </c>
      <c r="BU635" s="471">
        <v>0</v>
      </c>
      <c r="BV635" s="471">
        <v>3</v>
      </c>
      <c r="BW635" s="496">
        <v>77</v>
      </c>
      <c r="BX635" s="471">
        <v>11</v>
      </c>
      <c r="BY635" s="471">
        <v>21</v>
      </c>
      <c r="BZ635" s="471">
        <v>21</v>
      </c>
      <c r="CA635" s="471">
        <v>6</v>
      </c>
      <c r="CB635" s="471">
        <v>5</v>
      </c>
      <c r="CC635" s="471">
        <v>0</v>
      </c>
      <c r="CD635" s="471">
        <v>0</v>
      </c>
      <c r="CE635" s="471">
        <v>3</v>
      </c>
      <c r="CF635" s="496">
        <v>67</v>
      </c>
      <c r="CG635" s="33"/>
      <c r="CH635" s="33"/>
      <c r="CI635" s="33"/>
      <c r="CJ635" s="110"/>
      <c r="CK635" s="110"/>
      <c r="CL635" s="110"/>
      <c r="CM635" s="110"/>
      <c r="CN635" s="110"/>
      <c r="CO635" s="67"/>
      <c r="CP635" s="67"/>
      <c r="CQ635" s="67"/>
      <c r="CR635" s="67"/>
      <c r="CS635" s="67"/>
      <c r="CT635" s="67"/>
      <c r="CU635" s="67"/>
      <c r="CV635" s="67"/>
      <c r="CW635" s="67"/>
      <c r="CX635" s="67"/>
      <c r="CY635" s="67"/>
      <c r="CZ635" s="67"/>
      <c r="DA635" s="67"/>
      <c r="DB635" s="67"/>
      <c r="DC635" s="67"/>
      <c r="DD635" s="67"/>
      <c r="DE635" s="67"/>
      <c r="DF635" s="67"/>
      <c r="DG635" s="67"/>
      <c r="DH635" s="67"/>
      <c r="DI635" s="67"/>
      <c r="DJ635" s="67"/>
      <c r="DK635" s="67"/>
      <c r="DL635" s="67"/>
      <c r="DM635" s="67"/>
      <c r="DN635" s="67"/>
      <c r="DO635" s="67"/>
      <c r="DP635" s="67"/>
      <c r="DQ635" s="67"/>
      <c r="DR635" s="67"/>
      <c r="DS635" s="67"/>
      <c r="DT635" s="67"/>
      <c r="DU635" s="67"/>
      <c r="DV635" s="67"/>
      <c r="DW635" s="67"/>
      <c r="DX635" s="67"/>
      <c r="DY635" s="67"/>
      <c r="DZ635" s="67"/>
      <c r="EA635" s="67"/>
      <c r="EB635" s="67"/>
      <c r="EC635" s="67"/>
      <c r="ED635" s="67"/>
      <c r="EE635" s="67"/>
      <c r="EF635" s="67"/>
      <c r="EG635" s="67"/>
      <c r="EH635" s="67"/>
      <c r="EI635" s="67"/>
      <c r="EJ635" s="67"/>
      <c r="EK635" s="67"/>
      <c r="EL635" s="67"/>
      <c r="EM635" s="67"/>
      <c r="EN635" s="67"/>
      <c r="EO635" s="67"/>
      <c r="EP635" s="67"/>
      <c r="EQ635" s="67"/>
      <c r="ER635" s="67"/>
      <c r="ES635" s="67"/>
      <c r="ET635" s="67"/>
      <c r="EU635" s="67"/>
      <c r="EV635" s="67"/>
      <c r="EW635" s="67"/>
      <c r="EX635" s="67"/>
      <c r="EY635" s="67"/>
      <c r="EZ635" s="67"/>
      <c r="FA635" s="67"/>
      <c r="FB635" s="67"/>
      <c r="FC635" s="67"/>
      <c r="FD635" s="67"/>
      <c r="FE635" s="67"/>
      <c r="FF635" s="67"/>
      <c r="FG635" s="67"/>
      <c r="FH635" s="67"/>
      <c r="FI635" s="67"/>
      <c r="FJ635" s="67"/>
      <c r="FK635" s="67"/>
      <c r="FL635" s="67"/>
      <c r="FM635" s="67"/>
      <c r="FN635" s="67"/>
      <c r="FO635" s="67"/>
      <c r="FP635" s="67"/>
      <c r="FQ635" s="67"/>
      <c r="FR635" s="67"/>
      <c r="FS635" s="67"/>
      <c r="FT635" s="67"/>
      <c r="FU635" s="67"/>
      <c r="FV635" s="67"/>
      <c r="FW635" s="67"/>
      <c r="FX635" s="67"/>
      <c r="FY635" s="110"/>
      <c r="FZ635" s="110"/>
      <c r="GA635" s="110"/>
      <c r="GB635" s="110"/>
      <c r="GC635" s="110"/>
      <c r="GD635" s="110"/>
      <c r="GE635" s="110"/>
      <c r="GF635" s="110"/>
      <c r="GG635" s="110"/>
      <c r="GH635" s="110"/>
      <c r="GI635" s="110"/>
      <c r="GJ635" s="110"/>
      <c r="GK635" s="110"/>
      <c r="GL635" s="110"/>
      <c r="GM635" s="110"/>
      <c r="GN635" s="110"/>
      <c r="GO635" s="110"/>
      <c r="GP635" s="110"/>
      <c r="GQ635" s="110"/>
      <c r="GR635" s="110"/>
      <c r="GS635" s="110"/>
      <c r="GT635" s="110"/>
      <c r="GU635" s="110"/>
      <c r="GV635" s="110"/>
      <c r="GW635" s="110"/>
      <c r="GX635" s="110"/>
      <c r="GY635" s="110"/>
      <c r="GZ635" s="110"/>
      <c r="HA635" s="110"/>
      <c r="HB635" s="110"/>
      <c r="HC635" s="110"/>
      <c r="HD635" s="110"/>
      <c r="HE635" s="110"/>
      <c r="HF635" s="110"/>
      <c r="HG635" s="110"/>
      <c r="HH635" s="110"/>
      <c r="HI635" s="110"/>
      <c r="HJ635" s="110"/>
      <c r="HK635" s="242"/>
      <c r="HL635" s="242"/>
      <c r="HM635" s="242"/>
      <c r="HN635" s="242"/>
      <c r="HO635" s="242"/>
      <c r="HP635" s="242"/>
      <c r="HQ635" s="242"/>
    </row>
    <row r="636" spans="1:233" x14ac:dyDescent="0.2">
      <c r="A636" s="241" t="s">
        <v>614</v>
      </c>
      <c r="B636" s="476" t="s">
        <v>1163</v>
      </c>
      <c r="C636" s="326" t="s">
        <v>784</v>
      </c>
      <c r="D636" s="279" t="s">
        <v>615</v>
      </c>
      <c r="E636" s="228"/>
      <c r="F636" s="471">
        <v>56</v>
      </c>
      <c r="G636" s="495"/>
      <c r="H636" s="471">
        <v>4</v>
      </c>
      <c r="I636" s="471">
        <v>181</v>
      </c>
      <c r="J636" s="471">
        <v>328</v>
      </c>
      <c r="K636" s="471">
        <v>14</v>
      </c>
      <c r="L636" s="471">
        <v>2</v>
      </c>
      <c r="M636" s="471">
        <v>24</v>
      </c>
      <c r="N636" s="471">
        <v>4</v>
      </c>
      <c r="O636" s="471">
        <v>0</v>
      </c>
      <c r="P636" s="471">
        <v>4</v>
      </c>
      <c r="Q636" s="471">
        <v>7</v>
      </c>
      <c r="R636" s="471">
        <v>97</v>
      </c>
      <c r="S636" s="471">
        <v>0</v>
      </c>
      <c r="T636" s="471">
        <v>0</v>
      </c>
      <c r="U636" s="471">
        <v>0</v>
      </c>
      <c r="V636" s="471">
        <v>64</v>
      </c>
      <c r="W636" s="471">
        <v>24</v>
      </c>
      <c r="X636" s="471">
        <v>12</v>
      </c>
      <c r="Y636" s="471">
        <v>209</v>
      </c>
      <c r="Z636" s="471">
        <v>0</v>
      </c>
      <c r="AA636" s="471">
        <v>26</v>
      </c>
      <c r="AB636" s="496">
        <v>1056</v>
      </c>
      <c r="AC636" s="488">
        <v>2</v>
      </c>
      <c r="AD636" s="488">
        <v>2</v>
      </c>
      <c r="AE636" s="471">
        <v>4</v>
      </c>
      <c r="AF636" s="471">
        <v>0</v>
      </c>
      <c r="AG636" s="471">
        <v>0</v>
      </c>
      <c r="AH636" s="471">
        <v>0</v>
      </c>
      <c r="AI636" s="471">
        <v>0</v>
      </c>
      <c r="AJ636" s="471">
        <v>0</v>
      </c>
      <c r="AK636" s="471">
        <v>2</v>
      </c>
      <c r="AL636" s="471">
        <v>1</v>
      </c>
      <c r="AM636" s="496">
        <v>7</v>
      </c>
      <c r="AN636" s="471">
        <v>2</v>
      </c>
      <c r="AO636" s="471">
        <v>0</v>
      </c>
      <c r="AP636" s="471">
        <v>0</v>
      </c>
      <c r="AQ636" s="471">
        <v>0</v>
      </c>
      <c r="AR636" s="471">
        <v>0</v>
      </c>
      <c r="AS636" s="471">
        <v>0</v>
      </c>
      <c r="AT636" s="471">
        <v>1</v>
      </c>
      <c r="AU636" s="471">
        <v>4</v>
      </c>
      <c r="AV636" s="496">
        <v>7</v>
      </c>
      <c r="AW636" s="471">
        <v>39</v>
      </c>
      <c r="AX636" s="471">
        <v>51</v>
      </c>
      <c r="AY636" s="471">
        <v>36</v>
      </c>
      <c r="AZ636" s="471">
        <v>6</v>
      </c>
      <c r="BA636" s="471">
        <v>3</v>
      </c>
      <c r="BB636" s="471">
        <v>2</v>
      </c>
      <c r="BC636" s="471">
        <v>1</v>
      </c>
      <c r="BD636" s="471">
        <v>0</v>
      </c>
      <c r="BE636" s="496">
        <v>138</v>
      </c>
      <c r="BF636" s="471">
        <v>28</v>
      </c>
      <c r="BG636" s="471">
        <v>30</v>
      </c>
      <c r="BH636" s="471">
        <v>28</v>
      </c>
      <c r="BI636" s="471">
        <v>6</v>
      </c>
      <c r="BJ636" s="471">
        <v>3</v>
      </c>
      <c r="BK636" s="471">
        <v>1</v>
      </c>
      <c r="BL636" s="471">
        <v>1</v>
      </c>
      <c r="BM636" s="471">
        <v>0</v>
      </c>
      <c r="BN636" s="496">
        <v>97</v>
      </c>
      <c r="BO636" s="471">
        <v>43</v>
      </c>
      <c r="BP636" s="471">
        <v>51</v>
      </c>
      <c r="BQ636" s="471">
        <v>36</v>
      </c>
      <c r="BR636" s="471">
        <v>6</v>
      </c>
      <c r="BS636" s="471">
        <v>3</v>
      </c>
      <c r="BT636" s="471">
        <v>2</v>
      </c>
      <c r="BU636" s="471">
        <v>3</v>
      </c>
      <c r="BV636" s="471">
        <v>1</v>
      </c>
      <c r="BW636" s="496">
        <v>145</v>
      </c>
      <c r="BX636" s="471">
        <v>30</v>
      </c>
      <c r="BY636" s="471">
        <v>30</v>
      </c>
      <c r="BZ636" s="471">
        <v>28</v>
      </c>
      <c r="CA636" s="471">
        <v>6</v>
      </c>
      <c r="CB636" s="471">
        <v>3</v>
      </c>
      <c r="CC636" s="471">
        <v>1</v>
      </c>
      <c r="CD636" s="471">
        <v>2</v>
      </c>
      <c r="CE636" s="471">
        <v>4</v>
      </c>
      <c r="CF636" s="496">
        <v>104</v>
      </c>
      <c r="CG636" s="33"/>
      <c r="CH636" s="33"/>
      <c r="CI636" s="33"/>
      <c r="CJ636" s="110"/>
      <c r="CK636" s="110"/>
      <c r="CL636" s="110"/>
      <c r="CM636" s="110"/>
      <c r="CN636" s="110"/>
      <c r="CO636" s="67"/>
      <c r="CP636" s="67"/>
      <c r="CQ636" s="67"/>
      <c r="CR636" s="67"/>
      <c r="CS636" s="67"/>
      <c r="CT636" s="67"/>
      <c r="CU636" s="67"/>
      <c r="CV636" s="67"/>
      <c r="CW636" s="67"/>
      <c r="CX636" s="67"/>
      <c r="CY636" s="67"/>
      <c r="CZ636" s="67"/>
      <c r="DA636" s="67"/>
      <c r="DB636" s="67"/>
      <c r="DC636" s="67"/>
      <c r="DD636" s="67"/>
      <c r="DE636" s="67"/>
      <c r="DF636" s="67"/>
      <c r="DG636" s="67"/>
      <c r="DH636" s="67"/>
      <c r="DI636" s="67"/>
      <c r="DJ636" s="67"/>
      <c r="DK636" s="67"/>
      <c r="DL636" s="67"/>
      <c r="DM636" s="67"/>
      <c r="DN636" s="67"/>
      <c r="DO636" s="67"/>
      <c r="DP636" s="67"/>
      <c r="DQ636" s="67"/>
      <c r="DR636" s="67"/>
      <c r="DS636" s="67"/>
      <c r="DT636" s="67"/>
      <c r="DU636" s="67"/>
      <c r="DV636" s="67"/>
      <c r="DW636" s="67"/>
      <c r="DX636" s="67"/>
      <c r="DY636" s="67"/>
      <c r="DZ636" s="67"/>
      <c r="EA636" s="67"/>
      <c r="EB636" s="67"/>
      <c r="EC636" s="67"/>
      <c r="ED636" s="67"/>
      <c r="EE636" s="67"/>
      <c r="EF636" s="67"/>
      <c r="EG636" s="67"/>
      <c r="EH636" s="67"/>
      <c r="EI636" s="67"/>
      <c r="EJ636" s="67"/>
      <c r="EK636" s="67"/>
      <c r="EL636" s="67"/>
      <c r="EM636" s="67"/>
      <c r="EN636" s="67"/>
      <c r="EO636" s="67"/>
      <c r="EP636" s="67"/>
      <c r="EQ636" s="67"/>
      <c r="ER636" s="67"/>
      <c r="ES636" s="67"/>
      <c r="ET636" s="67"/>
      <c r="EU636" s="67"/>
      <c r="EV636" s="67"/>
      <c r="EW636" s="67"/>
      <c r="EX636" s="67"/>
      <c r="EY636" s="67"/>
      <c r="EZ636" s="67"/>
      <c r="FA636" s="67"/>
      <c r="FB636" s="67"/>
      <c r="FC636" s="67"/>
      <c r="FD636" s="67"/>
      <c r="FE636" s="67"/>
      <c r="FF636" s="67"/>
      <c r="FG636" s="67"/>
      <c r="FH636" s="67"/>
      <c r="FI636" s="67"/>
      <c r="FJ636" s="67"/>
      <c r="FK636" s="67"/>
      <c r="FL636" s="67"/>
      <c r="FM636" s="67"/>
      <c r="FN636" s="67"/>
      <c r="FO636" s="67"/>
      <c r="FP636" s="67"/>
      <c r="FQ636" s="67"/>
      <c r="FR636" s="67"/>
      <c r="FS636" s="67"/>
      <c r="FT636" s="67"/>
      <c r="FU636" s="67"/>
      <c r="FV636" s="67"/>
      <c r="FW636" s="67"/>
      <c r="FX636" s="67"/>
      <c r="FY636" s="110"/>
      <c r="FZ636" s="110"/>
      <c r="GA636" s="110"/>
      <c r="GB636" s="110"/>
      <c r="GC636" s="110"/>
      <c r="GD636" s="110"/>
      <c r="GE636" s="110"/>
      <c r="GF636" s="110"/>
      <c r="GG636" s="110"/>
      <c r="GH636" s="110"/>
      <c r="GI636" s="110"/>
      <c r="GJ636" s="110"/>
      <c r="GK636" s="110"/>
      <c r="GL636" s="110"/>
      <c r="GM636" s="110"/>
      <c r="GN636" s="110"/>
      <c r="GO636" s="110"/>
      <c r="GP636" s="110"/>
      <c r="GQ636" s="110"/>
      <c r="GR636" s="110"/>
      <c r="GS636" s="110"/>
      <c r="GT636" s="110"/>
      <c r="GU636" s="110"/>
      <c r="GV636" s="110"/>
      <c r="GW636" s="110"/>
      <c r="GX636" s="110"/>
      <c r="GY636" s="110"/>
      <c r="GZ636" s="110"/>
      <c r="HA636" s="110"/>
      <c r="HB636" s="110"/>
      <c r="HC636" s="110"/>
      <c r="HD636" s="110"/>
      <c r="HE636" s="110"/>
      <c r="HF636" s="110"/>
      <c r="HG636" s="110"/>
      <c r="HH636" s="110"/>
      <c r="HI636" s="110"/>
      <c r="HJ636" s="110"/>
      <c r="HK636" s="242"/>
      <c r="HL636" s="242"/>
      <c r="HM636" s="242"/>
      <c r="HN636" s="242"/>
      <c r="HO636" s="242"/>
      <c r="HP636" s="242"/>
      <c r="HQ636" s="242"/>
    </row>
    <row r="637" spans="1:233" x14ac:dyDescent="0.2">
      <c r="A637" s="241" t="s">
        <v>616</v>
      </c>
      <c r="B637" s="476" t="s">
        <v>1164</v>
      </c>
      <c r="C637" s="326" t="s">
        <v>807</v>
      </c>
      <c r="D637" s="279" t="s">
        <v>617</v>
      </c>
      <c r="E637" s="228"/>
      <c r="F637" s="471">
        <v>115</v>
      </c>
      <c r="G637" s="495"/>
      <c r="H637" s="471">
        <v>7</v>
      </c>
      <c r="I637" s="471">
        <v>66</v>
      </c>
      <c r="J637" s="471">
        <v>237</v>
      </c>
      <c r="K637" s="471">
        <v>26</v>
      </c>
      <c r="L637" s="471">
        <v>1</v>
      </c>
      <c r="M637" s="471">
        <v>15</v>
      </c>
      <c r="N637" s="471">
        <v>5</v>
      </c>
      <c r="O637" s="471">
        <v>0</v>
      </c>
      <c r="P637" s="471">
        <v>6</v>
      </c>
      <c r="Q637" s="471">
        <v>0</v>
      </c>
      <c r="R637" s="471">
        <v>66</v>
      </c>
      <c r="S637" s="471">
        <v>0</v>
      </c>
      <c r="T637" s="471">
        <v>0</v>
      </c>
      <c r="U637" s="471">
        <v>0</v>
      </c>
      <c r="V637" s="471">
        <v>405</v>
      </c>
      <c r="W637" s="471">
        <v>11</v>
      </c>
      <c r="X637" s="471">
        <v>21</v>
      </c>
      <c r="Y637" s="471">
        <v>157</v>
      </c>
      <c r="Z637" s="471">
        <v>0</v>
      </c>
      <c r="AA637" s="471">
        <v>30</v>
      </c>
      <c r="AB637" s="496">
        <v>1168</v>
      </c>
      <c r="AC637" s="488">
        <v>2</v>
      </c>
      <c r="AD637" s="488">
        <v>2</v>
      </c>
      <c r="AE637" s="471">
        <v>0</v>
      </c>
      <c r="AF637" s="471">
        <v>0</v>
      </c>
      <c r="AG637" s="471">
        <v>0</v>
      </c>
      <c r="AH637" s="471">
        <v>0</v>
      </c>
      <c r="AI637" s="471">
        <v>0</v>
      </c>
      <c r="AJ637" s="471">
        <v>0</v>
      </c>
      <c r="AK637" s="471">
        <v>0</v>
      </c>
      <c r="AL637" s="471">
        <v>0</v>
      </c>
      <c r="AM637" s="496">
        <v>0</v>
      </c>
      <c r="AN637" s="471">
        <v>0</v>
      </c>
      <c r="AO637" s="471">
        <v>0</v>
      </c>
      <c r="AP637" s="471">
        <v>0</v>
      </c>
      <c r="AQ637" s="471">
        <v>0</v>
      </c>
      <c r="AR637" s="471">
        <v>0</v>
      </c>
      <c r="AS637" s="471">
        <v>0</v>
      </c>
      <c r="AT637" s="471">
        <v>0</v>
      </c>
      <c r="AU637" s="471">
        <v>0</v>
      </c>
      <c r="AV637" s="496">
        <v>0</v>
      </c>
      <c r="AW637" s="471">
        <v>38</v>
      </c>
      <c r="AX637" s="471">
        <v>31</v>
      </c>
      <c r="AY637" s="471">
        <v>11</v>
      </c>
      <c r="AZ637" s="471">
        <v>6</v>
      </c>
      <c r="BA637" s="471">
        <v>2</v>
      </c>
      <c r="BB637" s="471">
        <v>0</v>
      </c>
      <c r="BC637" s="471">
        <v>0</v>
      </c>
      <c r="BD637" s="471">
        <v>1</v>
      </c>
      <c r="BE637" s="496">
        <v>89</v>
      </c>
      <c r="BF637" s="471">
        <v>32</v>
      </c>
      <c r="BG637" s="471">
        <v>17</v>
      </c>
      <c r="BH637" s="471">
        <v>10</v>
      </c>
      <c r="BI637" s="471">
        <v>4</v>
      </c>
      <c r="BJ637" s="471">
        <v>2</v>
      </c>
      <c r="BK637" s="471">
        <v>0</v>
      </c>
      <c r="BL637" s="471">
        <v>0</v>
      </c>
      <c r="BM637" s="471">
        <v>1</v>
      </c>
      <c r="BN637" s="496">
        <v>66</v>
      </c>
      <c r="BO637" s="471">
        <v>38</v>
      </c>
      <c r="BP637" s="471">
        <v>31</v>
      </c>
      <c r="BQ637" s="471">
        <v>11</v>
      </c>
      <c r="BR637" s="471">
        <v>6</v>
      </c>
      <c r="BS637" s="471">
        <v>2</v>
      </c>
      <c r="BT637" s="471">
        <v>0</v>
      </c>
      <c r="BU637" s="471">
        <v>0</v>
      </c>
      <c r="BV637" s="471">
        <v>1</v>
      </c>
      <c r="BW637" s="496">
        <v>89</v>
      </c>
      <c r="BX637" s="471">
        <v>32</v>
      </c>
      <c r="BY637" s="471">
        <v>17</v>
      </c>
      <c r="BZ637" s="471">
        <v>10</v>
      </c>
      <c r="CA637" s="471">
        <v>4</v>
      </c>
      <c r="CB637" s="471">
        <v>2</v>
      </c>
      <c r="CC637" s="471">
        <v>0</v>
      </c>
      <c r="CD637" s="471">
        <v>0</v>
      </c>
      <c r="CE637" s="471">
        <v>1</v>
      </c>
      <c r="CF637" s="496">
        <v>66</v>
      </c>
      <c r="CG637" s="33"/>
      <c r="CH637" s="33"/>
      <c r="CI637" s="33"/>
      <c r="CJ637" s="110"/>
      <c r="CK637" s="110"/>
      <c r="CL637" s="110"/>
      <c r="CM637" s="110"/>
      <c r="CN637" s="110"/>
      <c r="CO637" s="67"/>
      <c r="CP637" s="67"/>
      <c r="CQ637" s="67"/>
      <c r="CR637" s="67"/>
      <c r="CS637" s="67"/>
      <c r="CT637" s="67"/>
      <c r="CU637" s="67"/>
      <c r="CV637" s="67"/>
      <c r="CW637" s="67"/>
      <c r="CX637" s="67"/>
      <c r="CY637" s="67"/>
      <c r="CZ637" s="67"/>
      <c r="DA637" s="67"/>
      <c r="DB637" s="67"/>
      <c r="DC637" s="67"/>
      <c r="DD637" s="67"/>
      <c r="DE637" s="67"/>
      <c r="DF637" s="67"/>
      <c r="DG637" s="67"/>
      <c r="DH637" s="67"/>
      <c r="DI637" s="67"/>
      <c r="DJ637" s="67"/>
      <c r="DK637" s="67"/>
      <c r="DL637" s="67"/>
      <c r="DM637" s="67"/>
      <c r="DN637" s="67"/>
      <c r="DO637" s="67"/>
      <c r="DP637" s="67"/>
      <c r="DQ637" s="67"/>
      <c r="DR637" s="67"/>
      <c r="DS637" s="67"/>
      <c r="DT637" s="67"/>
      <c r="DU637" s="67"/>
      <c r="DV637" s="67"/>
      <c r="DW637" s="67"/>
      <c r="DX637" s="67"/>
      <c r="DY637" s="67"/>
      <c r="DZ637" s="67"/>
      <c r="EA637" s="67"/>
      <c r="EB637" s="67"/>
      <c r="EC637" s="67"/>
      <c r="ED637" s="67"/>
      <c r="EE637" s="67"/>
      <c r="EF637" s="67"/>
      <c r="EG637" s="67"/>
      <c r="EH637" s="67"/>
      <c r="EI637" s="67"/>
      <c r="EJ637" s="67"/>
      <c r="EK637" s="67"/>
      <c r="EL637" s="67"/>
      <c r="EM637" s="67"/>
      <c r="EN637" s="67"/>
      <c r="EO637" s="67"/>
      <c r="EP637" s="67"/>
      <c r="EQ637" s="67"/>
      <c r="ER637" s="67"/>
      <c r="ES637" s="67"/>
      <c r="ET637" s="67"/>
      <c r="EU637" s="67"/>
      <c r="EV637" s="67"/>
      <c r="EW637" s="67"/>
      <c r="EX637" s="67"/>
      <c r="EY637" s="67"/>
      <c r="EZ637" s="67"/>
      <c r="FA637" s="67"/>
      <c r="FB637" s="67"/>
      <c r="FC637" s="67"/>
      <c r="FD637" s="67"/>
      <c r="FE637" s="67"/>
      <c r="FF637" s="67"/>
      <c r="FG637" s="67"/>
      <c r="FH637" s="67"/>
      <c r="FI637" s="67"/>
      <c r="FJ637" s="67"/>
      <c r="FK637" s="67"/>
      <c r="FL637" s="67"/>
      <c r="FM637" s="67"/>
      <c r="FN637" s="67"/>
      <c r="FO637" s="67"/>
      <c r="FP637" s="67"/>
      <c r="FQ637" s="67"/>
      <c r="FR637" s="67"/>
      <c r="FS637" s="67"/>
      <c r="FT637" s="67"/>
      <c r="FU637" s="67"/>
      <c r="FV637" s="67"/>
      <c r="FW637" s="67"/>
      <c r="FX637" s="67"/>
      <c r="FY637" s="110"/>
      <c r="FZ637" s="110"/>
      <c r="GA637" s="110"/>
      <c r="GB637" s="110"/>
      <c r="GC637" s="110"/>
      <c r="GD637" s="110"/>
      <c r="GE637" s="110"/>
      <c r="GF637" s="110"/>
      <c r="GG637" s="110"/>
      <c r="GH637" s="110"/>
      <c r="GI637" s="110"/>
      <c r="GJ637" s="110"/>
      <c r="GK637" s="110"/>
      <c r="GL637" s="110"/>
      <c r="GM637" s="110"/>
      <c r="GN637" s="110"/>
      <c r="GO637" s="110"/>
      <c r="GP637" s="110"/>
      <c r="GQ637" s="110"/>
      <c r="GR637" s="110"/>
      <c r="GS637" s="110"/>
      <c r="GT637" s="110"/>
      <c r="GU637" s="110"/>
      <c r="GV637" s="110"/>
      <c r="GW637" s="110"/>
      <c r="GX637" s="110"/>
      <c r="GY637" s="110"/>
      <c r="GZ637" s="110"/>
      <c r="HA637" s="110"/>
      <c r="HB637" s="110"/>
      <c r="HC637" s="110"/>
      <c r="HD637" s="110"/>
      <c r="HE637" s="110"/>
      <c r="HF637" s="110"/>
      <c r="HG637" s="110"/>
      <c r="HH637" s="110"/>
      <c r="HI637" s="110"/>
      <c r="HJ637" s="110"/>
      <c r="HK637" s="242"/>
      <c r="HL637" s="242"/>
      <c r="HM637" s="242"/>
      <c r="HN637" s="242"/>
      <c r="HO637" s="242"/>
      <c r="HP637" s="242"/>
      <c r="HQ637" s="242"/>
    </row>
    <row r="638" spans="1:233" ht="13.5" thickBot="1" x14ac:dyDescent="0.25">
      <c r="A638" s="241" t="s">
        <v>618</v>
      </c>
      <c r="B638" s="476" t="s">
        <v>1165</v>
      </c>
      <c r="C638" s="326" t="s">
        <v>794</v>
      </c>
      <c r="D638" s="279" t="s">
        <v>1166</v>
      </c>
      <c r="E638" s="361"/>
      <c r="F638" s="478">
        <v>24</v>
      </c>
      <c r="G638" s="497"/>
      <c r="H638" s="478">
        <v>2</v>
      </c>
      <c r="I638" s="478">
        <v>130</v>
      </c>
      <c r="J638" s="478">
        <v>447</v>
      </c>
      <c r="K638" s="478">
        <v>4</v>
      </c>
      <c r="L638" s="478">
        <v>3</v>
      </c>
      <c r="M638" s="478">
        <v>7</v>
      </c>
      <c r="N638" s="478">
        <v>6</v>
      </c>
      <c r="O638" s="478">
        <v>0</v>
      </c>
      <c r="P638" s="478">
        <v>2</v>
      </c>
      <c r="Q638" s="478">
        <v>279</v>
      </c>
      <c r="R638" s="478">
        <v>4299</v>
      </c>
      <c r="S638" s="478">
        <v>366</v>
      </c>
      <c r="T638" s="478">
        <v>1</v>
      </c>
      <c r="U638" s="478">
        <v>0</v>
      </c>
      <c r="V638" s="478">
        <v>8</v>
      </c>
      <c r="W638" s="478">
        <v>9</v>
      </c>
      <c r="X638" s="478">
        <v>6</v>
      </c>
      <c r="Y638" s="478">
        <v>606</v>
      </c>
      <c r="Z638" s="478">
        <v>0</v>
      </c>
      <c r="AA638" s="478">
        <v>22</v>
      </c>
      <c r="AB638" s="498">
        <v>6221</v>
      </c>
      <c r="AC638" s="489">
        <v>1</v>
      </c>
      <c r="AD638" s="489">
        <v>1</v>
      </c>
      <c r="AE638" s="478">
        <v>109</v>
      </c>
      <c r="AF638" s="478">
        <v>5</v>
      </c>
      <c r="AG638" s="478">
        <v>74</v>
      </c>
      <c r="AH638" s="478">
        <v>31</v>
      </c>
      <c r="AI638" s="478">
        <v>41</v>
      </c>
      <c r="AJ638" s="478">
        <v>0</v>
      </c>
      <c r="AK638" s="478">
        <v>1</v>
      </c>
      <c r="AL638" s="478">
        <v>18</v>
      </c>
      <c r="AM638" s="498">
        <v>279</v>
      </c>
      <c r="AN638" s="478">
        <v>109</v>
      </c>
      <c r="AO638" s="478">
        <v>5</v>
      </c>
      <c r="AP638" s="478">
        <v>74</v>
      </c>
      <c r="AQ638" s="478">
        <v>31</v>
      </c>
      <c r="AR638" s="478">
        <v>41</v>
      </c>
      <c r="AS638" s="478">
        <v>0</v>
      </c>
      <c r="AT638" s="478">
        <v>1</v>
      </c>
      <c r="AU638" s="478">
        <v>18</v>
      </c>
      <c r="AV638" s="498">
        <v>279</v>
      </c>
      <c r="AW638" s="478">
        <v>1498</v>
      </c>
      <c r="AX638" s="478">
        <v>1334</v>
      </c>
      <c r="AY638" s="478">
        <v>965</v>
      </c>
      <c r="AZ638" s="478">
        <v>334</v>
      </c>
      <c r="BA638" s="478">
        <v>124</v>
      </c>
      <c r="BB638" s="478">
        <v>32</v>
      </c>
      <c r="BC638" s="478">
        <v>9</v>
      </c>
      <c r="BD638" s="478">
        <v>3</v>
      </c>
      <c r="BE638" s="498">
        <v>4299</v>
      </c>
      <c r="BF638" s="478">
        <v>1498</v>
      </c>
      <c r="BG638" s="478">
        <v>1334</v>
      </c>
      <c r="BH638" s="478">
        <v>965</v>
      </c>
      <c r="BI638" s="478">
        <v>334</v>
      </c>
      <c r="BJ638" s="478">
        <v>124</v>
      </c>
      <c r="BK638" s="478">
        <v>32</v>
      </c>
      <c r="BL638" s="478">
        <v>9</v>
      </c>
      <c r="BM638" s="478">
        <v>3</v>
      </c>
      <c r="BN638" s="498">
        <v>4299</v>
      </c>
      <c r="BO638" s="478">
        <v>1607</v>
      </c>
      <c r="BP638" s="478">
        <v>1339</v>
      </c>
      <c r="BQ638" s="478">
        <v>1039</v>
      </c>
      <c r="BR638" s="478">
        <v>365</v>
      </c>
      <c r="BS638" s="478">
        <v>165</v>
      </c>
      <c r="BT638" s="478">
        <v>32</v>
      </c>
      <c r="BU638" s="478">
        <v>10</v>
      </c>
      <c r="BV638" s="478">
        <v>21</v>
      </c>
      <c r="BW638" s="498">
        <v>4578</v>
      </c>
      <c r="BX638" s="478">
        <v>1607</v>
      </c>
      <c r="BY638" s="478">
        <v>1339</v>
      </c>
      <c r="BZ638" s="478">
        <v>1039</v>
      </c>
      <c r="CA638" s="478">
        <v>365</v>
      </c>
      <c r="CB638" s="478">
        <v>165</v>
      </c>
      <c r="CC638" s="478">
        <v>32</v>
      </c>
      <c r="CD638" s="478">
        <v>10</v>
      </c>
      <c r="CE638" s="478">
        <v>21</v>
      </c>
      <c r="CF638" s="498">
        <v>4578</v>
      </c>
      <c r="CG638" s="33"/>
      <c r="CH638" s="33"/>
      <c r="CI638" s="33"/>
      <c r="CJ638" s="110"/>
      <c r="CK638" s="110"/>
      <c r="CL638" s="110"/>
      <c r="CM638" s="110"/>
      <c r="CN638" s="110"/>
      <c r="CO638" s="67"/>
      <c r="CP638" s="67"/>
      <c r="CQ638" s="67"/>
      <c r="CR638" s="67"/>
      <c r="CS638" s="67"/>
      <c r="CT638" s="67"/>
      <c r="CU638" s="67"/>
      <c r="CV638" s="67"/>
      <c r="CW638" s="67"/>
      <c r="CX638" s="67"/>
      <c r="CY638" s="67"/>
      <c r="CZ638" s="67"/>
      <c r="DA638" s="67"/>
      <c r="DB638" s="67"/>
      <c r="DC638" s="67"/>
      <c r="DD638" s="67"/>
      <c r="DE638" s="67"/>
      <c r="DF638" s="67"/>
      <c r="DG638" s="67"/>
      <c r="DH638" s="67"/>
      <c r="DI638" s="67"/>
      <c r="DJ638" s="67"/>
      <c r="DK638" s="67"/>
      <c r="DL638" s="67"/>
      <c r="DM638" s="67"/>
      <c r="DN638" s="67"/>
      <c r="DO638" s="67"/>
      <c r="DP638" s="67"/>
      <c r="DQ638" s="67"/>
      <c r="DR638" s="67"/>
      <c r="DS638" s="67"/>
      <c r="DT638" s="67"/>
      <c r="DU638" s="67"/>
      <c r="DV638" s="67"/>
      <c r="DW638" s="67"/>
      <c r="DX638" s="67"/>
      <c r="DY638" s="67"/>
      <c r="DZ638" s="67"/>
      <c r="EA638" s="67"/>
      <c r="EB638" s="67"/>
      <c r="EC638" s="67"/>
      <c r="ED638" s="67"/>
      <c r="EE638" s="67"/>
      <c r="EF638" s="67"/>
      <c r="EG638" s="67"/>
      <c r="EH638" s="67"/>
      <c r="EI638" s="67"/>
      <c r="EJ638" s="67"/>
      <c r="EK638" s="67"/>
      <c r="EL638" s="67"/>
      <c r="EM638" s="67"/>
      <c r="EN638" s="67"/>
      <c r="EO638" s="67"/>
      <c r="EP638" s="67"/>
      <c r="EQ638" s="67"/>
      <c r="ER638" s="67"/>
      <c r="ES638" s="67"/>
      <c r="ET638" s="67"/>
      <c r="EU638" s="67"/>
      <c r="EV638" s="67"/>
      <c r="EW638" s="67"/>
      <c r="EX638" s="67"/>
      <c r="EY638" s="67"/>
      <c r="EZ638" s="67"/>
      <c r="FA638" s="67"/>
      <c r="FB638" s="67"/>
      <c r="FC638" s="67"/>
      <c r="FD638" s="67"/>
      <c r="FE638" s="67"/>
      <c r="FF638" s="67"/>
      <c r="FG638" s="67"/>
      <c r="FH638" s="67"/>
      <c r="FI638" s="67"/>
      <c r="FJ638" s="67"/>
      <c r="FK638" s="67"/>
      <c r="FL638" s="67"/>
      <c r="FM638" s="67"/>
      <c r="FN638" s="67"/>
      <c r="FO638" s="67"/>
      <c r="FP638" s="67"/>
      <c r="FQ638" s="67"/>
      <c r="FR638" s="67"/>
      <c r="FS638" s="67"/>
      <c r="FT638" s="67"/>
      <c r="FU638" s="67"/>
      <c r="FV638" s="67"/>
      <c r="FW638" s="67"/>
      <c r="FX638" s="67"/>
      <c r="FY638" s="110"/>
      <c r="FZ638" s="110"/>
      <c r="GA638" s="110"/>
      <c r="GB638" s="110"/>
      <c r="GC638" s="110"/>
      <c r="GD638" s="110"/>
      <c r="GE638" s="110"/>
      <c r="GF638" s="110"/>
      <c r="GG638" s="110"/>
      <c r="GH638" s="110"/>
      <c r="GI638" s="110"/>
      <c r="GJ638" s="110"/>
      <c r="GK638" s="110"/>
      <c r="GL638" s="110"/>
      <c r="GM638" s="110"/>
      <c r="GN638" s="110"/>
      <c r="GO638" s="110"/>
      <c r="GP638" s="110"/>
      <c r="GQ638" s="110"/>
      <c r="GR638" s="110"/>
      <c r="GS638" s="110"/>
      <c r="GT638" s="110"/>
      <c r="GU638" s="110"/>
      <c r="GV638" s="110"/>
      <c r="GW638" s="110"/>
      <c r="GX638" s="110"/>
      <c r="GY638" s="110"/>
      <c r="GZ638" s="110"/>
      <c r="HA638" s="110"/>
      <c r="HB638" s="110"/>
      <c r="HC638" s="110"/>
      <c r="HD638" s="110"/>
      <c r="HE638" s="110"/>
      <c r="HF638" s="110"/>
      <c r="HG638" s="110"/>
      <c r="HH638" s="110"/>
      <c r="HI638" s="110"/>
      <c r="HJ638" s="110"/>
      <c r="HK638" s="242"/>
      <c r="HL638" s="242"/>
      <c r="HM638" s="242"/>
      <c r="HN638" s="242"/>
      <c r="HO638" s="242"/>
      <c r="HP638" s="242"/>
      <c r="HQ638" s="242"/>
    </row>
    <row r="639" spans="1:233" s="284" customFormat="1" x14ac:dyDescent="0.2">
      <c r="A639" s="406"/>
      <c r="B639" s="407"/>
      <c r="C639" s="419"/>
      <c r="D639" s="420"/>
      <c r="E639" s="421"/>
      <c r="F639" s="360"/>
      <c r="G639" s="422"/>
      <c r="H639" s="418"/>
      <c r="I639" s="423"/>
      <c r="J639" s="418"/>
      <c r="K639" s="423"/>
      <c r="L639" s="418"/>
      <c r="M639" s="423"/>
      <c r="N639" s="418"/>
      <c r="O639" s="423"/>
      <c r="P639" s="418"/>
      <c r="Q639" s="423"/>
      <c r="R639" s="418"/>
      <c r="S639" s="423"/>
      <c r="T639" s="418"/>
      <c r="U639" s="423"/>
      <c r="V639" s="418"/>
      <c r="W639" s="423"/>
      <c r="X639" s="418"/>
      <c r="Y639" s="423"/>
      <c r="Z639" s="418"/>
      <c r="AA639" s="423"/>
      <c r="AB639" s="490"/>
      <c r="AC639" s="424"/>
      <c r="AD639" s="411"/>
      <c r="AE639" s="273"/>
      <c r="AF639" s="293"/>
      <c r="AG639" s="272"/>
      <c r="AH639" s="293"/>
      <c r="AI639" s="272"/>
      <c r="AJ639" s="293"/>
      <c r="AK639" s="272"/>
      <c r="AL639" s="293"/>
      <c r="AM639" s="272"/>
      <c r="AN639" s="293"/>
      <c r="AO639" s="272"/>
      <c r="AP639" s="293"/>
      <c r="AQ639" s="272"/>
      <c r="AR639" s="293"/>
      <c r="AS639" s="272"/>
      <c r="AT639" s="293"/>
      <c r="AU639" s="272"/>
      <c r="AV639" s="293"/>
      <c r="AW639" s="272"/>
      <c r="AX639" s="293"/>
      <c r="AY639" s="272"/>
      <c r="AZ639" s="293"/>
      <c r="BA639" s="272"/>
      <c r="BB639" s="293"/>
      <c r="BC639" s="272"/>
      <c r="BD639" s="293"/>
      <c r="BE639" s="272"/>
      <c r="BF639" s="293"/>
      <c r="BG639" s="272"/>
      <c r="BH639" s="293"/>
      <c r="BI639" s="272"/>
      <c r="BJ639" s="293"/>
      <c r="BK639" s="272"/>
      <c r="BL639" s="293"/>
      <c r="BM639" s="272"/>
      <c r="BN639" s="293"/>
      <c r="BO639" s="272"/>
      <c r="BP639" s="293"/>
      <c r="BQ639" s="272"/>
      <c r="BR639" s="293"/>
      <c r="BS639" s="272"/>
      <c r="BT639" s="293"/>
      <c r="BU639" s="272"/>
      <c r="BV639" s="293"/>
      <c r="BW639" s="272"/>
      <c r="BX639" s="293"/>
      <c r="BY639" s="272"/>
      <c r="BZ639" s="293"/>
      <c r="CA639" s="272"/>
      <c r="CB639" s="293"/>
      <c r="CC639" s="272"/>
      <c r="CD639" s="293"/>
      <c r="CE639" s="110"/>
      <c r="CF639" s="293"/>
      <c r="CG639" s="300"/>
      <c r="CH639" s="33"/>
      <c r="CI639" s="110"/>
      <c r="CJ639" s="110"/>
      <c r="CK639" s="110"/>
      <c r="CL639" s="110"/>
      <c r="CM639" s="67"/>
      <c r="CN639" s="67"/>
      <c r="CO639" s="67"/>
      <c r="CP639" s="67"/>
      <c r="CQ639" s="67"/>
      <c r="CR639" s="110"/>
      <c r="CS639" s="110"/>
      <c r="CT639" s="110"/>
      <c r="CU639" s="110"/>
      <c r="CV639" s="110"/>
      <c r="CW639" s="67"/>
      <c r="CX639" s="67"/>
      <c r="CY639" s="67"/>
      <c r="CZ639" s="67"/>
      <c r="DA639" s="67"/>
      <c r="DB639" s="67"/>
      <c r="DC639" s="67"/>
      <c r="DD639" s="67"/>
      <c r="DE639" s="67"/>
      <c r="DF639" s="67"/>
      <c r="DG639" s="67"/>
      <c r="DH639" s="67"/>
      <c r="DI639" s="67"/>
      <c r="DJ639" s="67"/>
      <c r="DK639" s="67"/>
      <c r="DL639" s="67"/>
      <c r="DM639" s="67"/>
      <c r="DN639" s="67"/>
      <c r="DO639" s="67"/>
      <c r="DP639" s="67"/>
      <c r="DQ639" s="67"/>
      <c r="DR639" s="67"/>
      <c r="DS639" s="67"/>
      <c r="DT639" s="67"/>
      <c r="DU639" s="286"/>
      <c r="DV639" s="286"/>
      <c r="DW639" s="286"/>
      <c r="DX639" s="286"/>
      <c r="DY639" s="286"/>
      <c r="DZ639" s="286"/>
      <c r="EA639" s="286"/>
      <c r="EB639" s="286"/>
      <c r="EC639" s="286"/>
      <c r="ED639" s="286"/>
      <c r="EE639" s="286"/>
      <c r="EF639" s="286"/>
      <c r="EG639" s="286"/>
      <c r="EH639" s="286"/>
      <c r="EI639" s="286"/>
      <c r="EJ639" s="286"/>
      <c r="EK639" s="286"/>
      <c r="EL639" s="286"/>
      <c r="EM639" s="286"/>
      <c r="EN639" s="286"/>
      <c r="EO639" s="286"/>
      <c r="EP639" s="286"/>
      <c r="EQ639" s="286"/>
      <c r="ER639" s="286"/>
      <c r="ES639" s="286"/>
      <c r="ET639" s="286"/>
      <c r="EU639" s="286"/>
      <c r="EV639" s="286"/>
      <c r="EW639" s="286"/>
      <c r="EX639" s="286"/>
      <c r="EY639" s="286"/>
      <c r="EZ639" s="286"/>
      <c r="FA639" s="286"/>
      <c r="FB639" s="286"/>
      <c r="FC639" s="286"/>
      <c r="FD639" s="286"/>
      <c r="FE639" s="286"/>
      <c r="FF639" s="286"/>
      <c r="FG639" s="286"/>
      <c r="FH639" s="286"/>
      <c r="FI639" s="286"/>
      <c r="FJ639" s="286"/>
      <c r="FK639" s="286"/>
      <c r="FL639" s="286"/>
      <c r="FM639" s="286"/>
      <c r="FN639" s="286"/>
      <c r="FO639" s="286"/>
      <c r="FP639" s="286"/>
      <c r="FQ639" s="286"/>
      <c r="FR639" s="286"/>
      <c r="FS639" s="286"/>
      <c r="FT639" s="286"/>
      <c r="FU639" s="286"/>
      <c r="FV639" s="286"/>
      <c r="FW639" s="286"/>
      <c r="FX639" s="286"/>
      <c r="FY639" s="286"/>
      <c r="FZ639" s="286"/>
      <c r="GA639" s="286"/>
      <c r="GB639" s="286"/>
      <c r="GC639" s="286"/>
      <c r="GD639" s="286"/>
      <c r="GE639" s="286"/>
      <c r="GF639" s="286"/>
      <c r="GG639" s="285"/>
      <c r="GH639" s="285"/>
      <c r="GI639" s="285"/>
      <c r="GJ639" s="285"/>
      <c r="GK639" s="285"/>
      <c r="GL639" s="285"/>
      <c r="GM639" s="285"/>
      <c r="GN639" s="285"/>
      <c r="GO639" s="285"/>
      <c r="GP639" s="285"/>
      <c r="GQ639" s="285"/>
      <c r="GR639" s="285"/>
      <c r="GS639" s="285"/>
      <c r="GT639" s="285"/>
      <c r="GU639" s="285"/>
      <c r="GV639" s="285"/>
      <c r="GW639" s="285"/>
      <c r="GX639" s="285"/>
      <c r="GY639" s="285"/>
      <c r="GZ639" s="285"/>
      <c r="HA639" s="285"/>
      <c r="HB639" s="285"/>
      <c r="HC639" s="285"/>
      <c r="HD639" s="285"/>
      <c r="HE639" s="285"/>
      <c r="HF639" s="285"/>
      <c r="HG639" s="285"/>
      <c r="HH639" s="285"/>
      <c r="HI639" s="285"/>
      <c r="HJ639" s="285"/>
      <c r="HK639" s="285"/>
      <c r="HL639" s="285"/>
      <c r="HM639" s="285"/>
      <c r="HN639" s="285"/>
      <c r="HO639" s="285"/>
      <c r="HP639" s="285"/>
      <c r="HQ639" s="285"/>
      <c r="HR639" s="285"/>
      <c r="HS639" s="287"/>
      <c r="HT639" s="287"/>
      <c r="HU639" s="287"/>
      <c r="HV639" s="287"/>
      <c r="HW639" s="287"/>
      <c r="HX639" s="287"/>
      <c r="HY639" s="287"/>
    </row>
    <row r="640" spans="1:233" x14ac:dyDescent="0.2">
      <c r="A640" s="292"/>
      <c r="B640" s="241"/>
      <c r="D640" s="250"/>
      <c r="E640" s="229"/>
      <c r="F640" s="272"/>
      <c r="G640" s="342"/>
      <c r="H640" s="170"/>
      <c r="I640" s="272"/>
      <c r="J640" s="170"/>
      <c r="K640" s="272"/>
      <c r="L640" s="170"/>
      <c r="M640" s="272"/>
      <c r="N640" s="170"/>
      <c r="O640" s="272"/>
      <c r="P640" s="170"/>
      <c r="Q640" s="272"/>
      <c r="R640" s="170"/>
      <c r="S640" s="272"/>
      <c r="T640" s="170"/>
      <c r="U640" s="272"/>
      <c r="V640" s="170"/>
      <c r="W640" s="272"/>
      <c r="X640" s="170"/>
      <c r="Y640" s="272"/>
      <c r="Z640" s="170"/>
      <c r="AA640" s="272"/>
      <c r="AB640" s="491"/>
      <c r="AC640" s="271"/>
      <c r="AD640" s="170"/>
      <c r="AE640" s="273"/>
      <c r="AF640" s="170"/>
      <c r="AG640" s="272"/>
      <c r="AH640" s="170"/>
      <c r="AI640" s="272"/>
      <c r="AJ640" s="170"/>
      <c r="AK640" s="272"/>
      <c r="AL640" s="170"/>
      <c r="AM640" s="272"/>
      <c r="AN640" s="170"/>
      <c r="AO640" s="272"/>
      <c r="AP640" s="170"/>
      <c r="AQ640" s="272"/>
      <c r="AR640" s="170"/>
      <c r="AS640" s="272"/>
      <c r="AT640" s="170"/>
      <c r="AU640" s="272"/>
      <c r="AV640" s="170"/>
      <c r="AW640" s="272"/>
      <c r="AX640" s="170"/>
      <c r="AY640" s="272"/>
      <c r="AZ640" s="170"/>
      <c r="BA640" s="272"/>
      <c r="BB640" s="170"/>
      <c r="BC640" s="272"/>
      <c r="BD640" s="170"/>
      <c r="BE640" s="272"/>
      <c r="BF640" s="170"/>
      <c r="BG640" s="272"/>
      <c r="BH640" s="170"/>
      <c r="BI640" s="272"/>
      <c r="BJ640" s="170"/>
      <c r="BK640" s="272"/>
      <c r="BL640" s="170"/>
      <c r="BM640" s="272"/>
      <c r="BN640" s="170"/>
      <c r="BO640" s="272"/>
      <c r="BP640" s="170"/>
      <c r="BQ640" s="272"/>
      <c r="BR640" s="170"/>
      <c r="BS640" s="272"/>
      <c r="BT640" s="170"/>
      <c r="BU640" s="272"/>
      <c r="BV640" s="170"/>
      <c r="BW640" s="272"/>
      <c r="BX640" s="170"/>
      <c r="BY640" s="272"/>
      <c r="BZ640" s="170"/>
      <c r="CA640" s="272"/>
      <c r="CB640" s="170"/>
      <c r="CC640" s="272"/>
      <c r="CD640" s="170"/>
      <c r="CE640" s="110"/>
      <c r="CF640" s="170"/>
      <c r="CG640" s="300"/>
      <c r="CH640" s="33"/>
      <c r="CI640" s="110"/>
      <c r="CJ640" s="110"/>
      <c r="CK640" s="110"/>
      <c r="CL640" s="110"/>
      <c r="CM640" s="67"/>
      <c r="CN640" s="67"/>
      <c r="CO640" s="67"/>
      <c r="CP640" s="67"/>
      <c r="CQ640" s="67"/>
      <c r="CR640" s="110"/>
      <c r="CS640" s="110"/>
      <c r="CT640" s="110"/>
      <c r="CU640" s="110"/>
      <c r="CV640" s="110"/>
      <c r="CW640" s="67"/>
      <c r="CX640" s="67"/>
      <c r="CY640" s="67"/>
      <c r="CZ640" s="67"/>
      <c r="DA640" s="67"/>
      <c r="DB640" s="67"/>
      <c r="DC640" s="67"/>
      <c r="DD640" s="67"/>
      <c r="DE640" s="67"/>
      <c r="DF640" s="67"/>
      <c r="DG640" s="67"/>
      <c r="DH640" s="67"/>
      <c r="DI640" s="67"/>
      <c r="DJ640" s="67"/>
      <c r="DK640" s="67"/>
      <c r="DL640" s="67"/>
      <c r="DM640" s="67"/>
      <c r="DN640" s="67"/>
      <c r="DO640" s="67"/>
      <c r="DP640" s="67"/>
      <c r="DQ640" s="67"/>
      <c r="DR640" s="67"/>
      <c r="DS640" s="67"/>
      <c r="DT640" s="67"/>
      <c r="DU640" s="67"/>
      <c r="DV640" s="67"/>
      <c r="DW640" s="67"/>
      <c r="DX640" s="67"/>
      <c r="DY640" s="67"/>
      <c r="DZ640" s="67"/>
      <c r="EA640" s="67"/>
      <c r="EB640" s="67"/>
      <c r="EC640" s="67"/>
      <c r="ED640" s="67"/>
      <c r="EE640" s="67"/>
      <c r="EF640" s="67"/>
      <c r="EG640" s="67"/>
      <c r="EH640" s="67"/>
      <c r="EI640" s="67"/>
      <c r="EJ640" s="67"/>
      <c r="EK640" s="67"/>
      <c r="EL640" s="67"/>
      <c r="EM640" s="67"/>
      <c r="EN640" s="67"/>
      <c r="EO640" s="67"/>
      <c r="EP640" s="67"/>
      <c r="EQ640" s="67"/>
      <c r="ER640" s="67"/>
      <c r="ES640" s="67"/>
      <c r="ET640" s="67"/>
      <c r="EU640" s="67"/>
      <c r="EV640" s="67"/>
      <c r="EW640" s="67"/>
      <c r="EX640" s="67"/>
      <c r="EY640" s="67"/>
      <c r="EZ640" s="67"/>
      <c r="FA640" s="67"/>
      <c r="FB640" s="67"/>
      <c r="FC640" s="67"/>
      <c r="FD640" s="67"/>
      <c r="FE640" s="67"/>
      <c r="FF640" s="67"/>
      <c r="FG640" s="67"/>
      <c r="FH640" s="67"/>
      <c r="FI640" s="67"/>
      <c r="FJ640" s="67"/>
      <c r="FK640" s="67"/>
      <c r="FL640" s="67"/>
      <c r="FM640" s="67"/>
      <c r="FN640" s="67"/>
      <c r="FO640" s="67"/>
      <c r="FP640" s="67"/>
      <c r="FQ640" s="67"/>
      <c r="FR640" s="67"/>
      <c r="FS640" s="67"/>
      <c r="FT640" s="67"/>
      <c r="FU640" s="67"/>
      <c r="FV640" s="67"/>
      <c r="FW640" s="67"/>
      <c r="FX640" s="67"/>
      <c r="FY640" s="67"/>
      <c r="FZ640" s="67"/>
      <c r="GA640" s="67"/>
      <c r="GB640" s="67"/>
      <c r="GC640" s="67"/>
      <c r="GD640" s="67"/>
      <c r="GE640" s="67"/>
      <c r="GF640" s="67"/>
      <c r="GG640" s="110"/>
      <c r="GH640" s="110"/>
      <c r="GI640" s="110"/>
      <c r="GJ640" s="110"/>
      <c r="GK640" s="110"/>
      <c r="GL640" s="110"/>
      <c r="GM640" s="110"/>
      <c r="GN640" s="110"/>
      <c r="GO640" s="110"/>
      <c r="GP640" s="110"/>
      <c r="GQ640" s="110"/>
      <c r="GR640" s="110"/>
      <c r="GS640" s="110"/>
      <c r="GT640" s="110"/>
      <c r="GU640" s="110"/>
      <c r="GV640" s="110"/>
      <c r="GW640" s="110"/>
      <c r="GX640" s="110"/>
      <c r="GY640" s="110"/>
      <c r="GZ640" s="110"/>
      <c r="HA640" s="110"/>
      <c r="HB640" s="110"/>
      <c r="HC640" s="110"/>
      <c r="HD640" s="110"/>
      <c r="HE640" s="110"/>
      <c r="HF640" s="110"/>
      <c r="HG640" s="110"/>
      <c r="HH640" s="110"/>
      <c r="HI640" s="110"/>
      <c r="HJ640" s="110"/>
      <c r="HK640" s="110"/>
      <c r="HL640" s="110"/>
      <c r="HM640" s="110"/>
      <c r="HN640" s="110"/>
      <c r="HO640" s="110"/>
      <c r="HP640" s="110"/>
      <c r="HQ640" s="110"/>
      <c r="HR640" s="110"/>
      <c r="HS640" s="242"/>
      <c r="HT640" s="242"/>
      <c r="HU640" s="242"/>
      <c r="HV640" s="242"/>
      <c r="HW640" s="242"/>
      <c r="HX640" s="242"/>
      <c r="HY640" s="242"/>
    </row>
    <row r="641" spans="1:233" x14ac:dyDescent="0.2">
      <c r="A641" s="292"/>
      <c r="B641" s="241"/>
      <c r="D641" s="250"/>
      <c r="E641" s="229"/>
      <c r="F641" s="272"/>
      <c r="G641" s="342"/>
      <c r="H641" s="170"/>
      <c r="I641" s="272"/>
      <c r="J641" s="170"/>
      <c r="K641" s="272"/>
      <c r="L641" s="170"/>
      <c r="M641" s="272"/>
      <c r="N641" s="170"/>
      <c r="O641" s="272"/>
      <c r="P641" s="170"/>
      <c r="Q641" s="272"/>
      <c r="R641" s="170"/>
      <c r="S641" s="272"/>
      <c r="T641" s="170"/>
      <c r="U641" s="272"/>
      <c r="V641" s="170"/>
      <c r="W641" s="272"/>
      <c r="X641" s="170"/>
      <c r="Y641" s="272"/>
      <c r="Z641" s="170"/>
      <c r="AA641" s="272"/>
      <c r="AB641" s="491"/>
      <c r="AC641" s="271"/>
      <c r="AD641" s="170"/>
      <c r="AE641" s="273"/>
      <c r="AF641" s="170"/>
      <c r="AG641" s="272"/>
      <c r="AH641" s="170"/>
      <c r="AI641" s="272"/>
      <c r="AJ641" s="170"/>
      <c r="AK641" s="272"/>
      <c r="AL641" s="170"/>
      <c r="AM641" s="272"/>
      <c r="AN641" s="170"/>
      <c r="AO641" s="272"/>
      <c r="AP641" s="170"/>
      <c r="AQ641" s="272"/>
      <c r="AR641" s="170"/>
      <c r="AS641" s="272"/>
      <c r="AT641" s="170"/>
      <c r="AU641" s="272"/>
      <c r="AV641" s="170"/>
      <c r="AW641" s="272"/>
      <c r="AX641" s="170"/>
      <c r="AY641" s="272"/>
      <c r="AZ641" s="170"/>
      <c r="BA641" s="272"/>
      <c r="BB641" s="170"/>
      <c r="BC641" s="272"/>
      <c r="BD641" s="170"/>
      <c r="BE641" s="272"/>
      <c r="BF641" s="170"/>
      <c r="BG641" s="272"/>
      <c r="BH641" s="170"/>
      <c r="BI641" s="272"/>
      <c r="BJ641" s="170"/>
      <c r="BK641" s="272"/>
      <c r="BL641" s="170"/>
      <c r="BM641" s="272"/>
      <c r="BN641" s="170"/>
      <c r="BO641" s="272"/>
      <c r="BP641" s="170"/>
      <c r="BQ641" s="272"/>
      <c r="BR641" s="170"/>
      <c r="BS641" s="272"/>
      <c r="BT641" s="170"/>
      <c r="BU641" s="272"/>
      <c r="BV641" s="170"/>
      <c r="BW641" s="272"/>
      <c r="BX641" s="170"/>
      <c r="BY641" s="272"/>
      <c r="BZ641" s="170"/>
      <c r="CA641" s="272"/>
      <c r="CB641" s="170"/>
      <c r="CC641" s="272"/>
      <c r="CD641" s="170"/>
      <c r="CE641" s="188"/>
      <c r="CF641" s="170"/>
      <c r="CG641" s="300"/>
      <c r="CH641" s="33"/>
      <c r="CI641" s="188"/>
      <c r="CJ641" s="110"/>
      <c r="CK641" s="110"/>
      <c r="CL641" s="110"/>
      <c r="CM641" s="110"/>
      <c r="CN641" s="110"/>
      <c r="CO641" s="110"/>
      <c r="CP641" s="110"/>
      <c r="CQ641" s="110"/>
      <c r="CR641" s="110"/>
      <c r="CS641" s="110"/>
      <c r="CT641" s="110"/>
      <c r="CU641" s="110"/>
      <c r="CV641" s="110"/>
      <c r="CW641" s="67"/>
      <c r="CX641" s="67"/>
      <c r="CY641" s="67"/>
      <c r="CZ641" s="67"/>
      <c r="DA641" s="67"/>
      <c r="DB641" s="67"/>
      <c r="DC641" s="67"/>
      <c r="DD641" s="67"/>
      <c r="DE641" s="67"/>
      <c r="DF641" s="67"/>
      <c r="DG641" s="67"/>
      <c r="DH641" s="67"/>
      <c r="DI641" s="67"/>
      <c r="DJ641" s="67"/>
      <c r="DK641" s="67"/>
      <c r="DL641" s="67"/>
      <c r="DM641" s="67"/>
      <c r="DN641" s="67"/>
      <c r="DO641" s="67"/>
      <c r="DP641" s="67"/>
      <c r="DQ641" s="67"/>
      <c r="DR641" s="67"/>
      <c r="DS641" s="67"/>
      <c r="DT641" s="67"/>
      <c r="DU641" s="67"/>
      <c r="DV641" s="67"/>
      <c r="DW641" s="67"/>
      <c r="DX641" s="67"/>
      <c r="DY641" s="67"/>
      <c r="DZ641" s="67"/>
      <c r="EA641" s="67"/>
      <c r="EB641" s="67"/>
      <c r="EC641" s="67"/>
      <c r="ED641" s="67"/>
      <c r="EE641" s="67"/>
      <c r="EF641" s="67"/>
      <c r="EG641" s="67"/>
      <c r="EH641" s="67"/>
      <c r="EI641" s="67"/>
      <c r="EJ641" s="67"/>
      <c r="EK641" s="67"/>
      <c r="EL641" s="67"/>
      <c r="EM641" s="67"/>
      <c r="EN641" s="67"/>
      <c r="EO641" s="67"/>
      <c r="EP641" s="67"/>
      <c r="EQ641" s="67"/>
      <c r="ER641" s="67"/>
      <c r="ES641" s="67"/>
      <c r="ET641" s="67"/>
      <c r="EU641" s="67"/>
      <c r="EV641" s="67"/>
      <c r="EW641" s="67"/>
      <c r="EX641" s="67"/>
      <c r="EY641" s="67"/>
      <c r="EZ641" s="67"/>
      <c r="FA641" s="67"/>
      <c r="FB641" s="67"/>
      <c r="FC641" s="67"/>
      <c r="FD641" s="67"/>
      <c r="FE641" s="67"/>
      <c r="FF641" s="67"/>
      <c r="FG641" s="67"/>
      <c r="FH641" s="67"/>
      <c r="FI641" s="67"/>
      <c r="FJ641" s="67"/>
      <c r="FK641" s="67"/>
      <c r="FL641" s="67"/>
      <c r="FM641" s="67"/>
      <c r="FN641" s="67"/>
      <c r="FO641" s="67"/>
      <c r="FP641" s="67"/>
      <c r="FQ641" s="67"/>
      <c r="FR641" s="67"/>
      <c r="FS641" s="67"/>
      <c r="FT641" s="67"/>
      <c r="FU641" s="67"/>
      <c r="FV641" s="67"/>
      <c r="FW641" s="67"/>
      <c r="FX641" s="67"/>
      <c r="FY641" s="67"/>
      <c r="FZ641" s="67"/>
      <c r="GA641" s="67"/>
      <c r="GB641" s="67"/>
      <c r="GC641" s="67"/>
      <c r="GD641" s="67"/>
      <c r="GE641" s="67"/>
      <c r="GF641" s="67"/>
      <c r="GG641" s="110"/>
      <c r="GH641" s="110"/>
      <c r="GI641" s="110"/>
      <c r="GJ641" s="110"/>
      <c r="GK641" s="110"/>
      <c r="GL641" s="110"/>
      <c r="GM641" s="110"/>
      <c r="GN641" s="110"/>
      <c r="GO641" s="110"/>
      <c r="GP641" s="110"/>
      <c r="GQ641" s="110"/>
      <c r="GR641" s="110"/>
      <c r="GS641" s="110"/>
      <c r="GT641" s="110"/>
      <c r="GU641" s="110"/>
      <c r="GV641" s="110"/>
      <c r="GW641" s="110"/>
      <c r="GX641" s="110"/>
      <c r="GY641" s="110"/>
      <c r="GZ641" s="110"/>
      <c r="HA641" s="110"/>
      <c r="HB641" s="110"/>
      <c r="HC641" s="110"/>
      <c r="HD641" s="110"/>
      <c r="HE641" s="110"/>
      <c r="HF641" s="110"/>
      <c r="HG641" s="110"/>
      <c r="HH641" s="110"/>
      <c r="HI641" s="110"/>
      <c r="HJ641" s="110"/>
      <c r="HK641" s="110"/>
      <c r="HL641" s="110"/>
      <c r="HM641" s="110"/>
      <c r="HN641" s="110"/>
      <c r="HO641" s="110"/>
      <c r="HP641" s="110"/>
      <c r="HQ641" s="110"/>
      <c r="HR641" s="110"/>
      <c r="HS641" s="242"/>
      <c r="HT641" s="242"/>
      <c r="HU641" s="242"/>
      <c r="HV641" s="242"/>
      <c r="HW641" s="242"/>
      <c r="HX641" s="242"/>
      <c r="HY641" s="242"/>
    </row>
    <row r="642" spans="1:233" ht="13.5" thickBot="1" x14ac:dyDescent="0.25">
      <c r="A642" s="292"/>
      <c r="B642" s="241"/>
      <c r="D642" s="425"/>
      <c r="E642" s="282"/>
      <c r="F642" s="426"/>
      <c r="G642" s="427"/>
      <c r="H642" s="247"/>
      <c r="I642" s="426"/>
      <c r="J642" s="247"/>
      <c r="K642" s="426"/>
      <c r="L642" s="247"/>
      <c r="M642" s="426"/>
      <c r="N642" s="247"/>
      <c r="O642" s="426"/>
      <c r="P642" s="247"/>
      <c r="Q642" s="426"/>
      <c r="R642" s="247"/>
      <c r="S642" s="426"/>
      <c r="T642" s="247"/>
      <c r="U642" s="426"/>
      <c r="V642" s="247"/>
      <c r="W642" s="426"/>
      <c r="X642" s="247"/>
      <c r="Y642" s="426"/>
      <c r="Z642" s="247"/>
      <c r="AA642" s="426"/>
      <c r="AB642" s="492"/>
      <c r="AC642" s="428"/>
      <c r="AD642" s="247"/>
      <c r="AE642" s="429"/>
      <c r="AF642" s="247"/>
      <c r="AG642" s="426"/>
      <c r="AH642" s="247"/>
      <c r="AI642" s="426"/>
      <c r="AJ642" s="247"/>
      <c r="AK642" s="426"/>
      <c r="AL642" s="247"/>
      <c r="AM642" s="426"/>
      <c r="AN642" s="247"/>
      <c r="AO642" s="426"/>
      <c r="AP642" s="247"/>
      <c r="AQ642" s="426"/>
      <c r="AR642" s="247"/>
      <c r="AS642" s="426"/>
      <c r="AT642" s="247"/>
      <c r="AU642" s="426"/>
      <c r="AV642" s="247"/>
      <c r="AW642" s="426"/>
      <c r="AX642" s="247"/>
      <c r="AY642" s="426"/>
      <c r="AZ642" s="247"/>
      <c r="BA642" s="426"/>
      <c r="BB642" s="247"/>
      <c r="BC642" s="426"/>
      <c r="BD642" s="247"/>
      <c r="BE642" s="426"/>
      <c r="BF642" s="247"/>
      <c r="BG642" s="426"/>
      <c r="BH642" s="247"/>
      <c r="BI642" s="426"/>
      <c r="BJ642" s="247"/>
      <c r="BK642" s="426"/>
      <c r="BL642" s="247"/>
      <c r="BM642" s="426"/>
      <c r="BN642" s="247"/>
      <c r="BO642" s="426"/>
      <c r="BP642" s="247"/>
      <c r="BQ642" s="426"/>
      <c r="BR642" s="247"/>
      <c r="BS642" s="426"/>
      <c r="BT642" s="247"/>
      <c r="BU642" s="426"/>
      <c r="BV642" s="247"/>
      <c r="BW642" s="426"/>
      <c r="BX642" s="247"/>
      <c r="BY642" s="426"/>
      <c r="BZ642" s="247"/>
      <c r="CA642" s="426"/>
      <c r="CB642" s="247"/>
      <c r="CC642" s="426"/>
      <c r="CD642" s="247"/>
      <c r="CE642" s="430"/>
      <c r="CF642" s="247"/>
      <c r="CG642" s="300"/>
      <c r="CH642" s="33"/>
      <c r="CI642" s="111"/>
      <c r="CJ642" s="110"/>
      <c r="CK642" s="110"/>
      <c r="CL642" s="110"/>
      <c r="CM642" s="110"/>
      <c r="CN642" s="110"/>
      <c r="CO642" s="110"/>
      <c r="CP642" s="110"/>
      <c r="CQ642" s="110"/>
      <c r="CR642" s="110"/>
      <c r="CS642" s="110"/>
      <c r="CT642" s="110"/>
      <c r="CU642" s="111"/>
      <c r="CV642" s="111"/>
      <c r="CW642" s="111"/>
      <c r="CX642" s="67"/>
      <c r="CY642" s="67"/>
      <c r="CZ642" s="67"/>
      <c r="DA642" s="67"/>
      <c r="DB642" s="67"/>
      <c r="DC642" s="67"/>
      <c r="DD642" s="67"/>
      <c r="DE642" s="67"/>
      <c r="DF642" s="67"/>
      <c r="DG642" s="67"/>
      <c r="DH642" s="67"/>
      <c r="DI642" s="67"/>
      <c r="DJ642" s="67"/>
      <c r="DK642" s="67"/>
      <c r="DL642" s="67"/>
      <c r="DM642" s="67"/>
      <c r="DN642" s="67"/>
      <c r="DO642" s="67"/>
      <c r="DP642" s="67"/>
      <c r="DQ642" s="67"/>
      <c r="DR642" s="67"/>
      <c r="DS642" s="67"/>
      <c r="DT642" s="67"/>
      <c r="DU642" s="67"/>
      <c r="DV642" s="67"/>
      <c r="DW642" s="67"/>
      <c r="DX642" s="67"/>
      <c r="DY642" s="67"/>
      <c r="DZ642" s="67"/>
      <c r="EA642" s="67"/>
      <c r="EB642" s="67"/>
      <c r="EC642" s="67"/>
      <c r="ED642" s="67"/>
      <c r="EE642" s="67"/>
      <c r="EF642" s="67"/>
      <c r="EG642" s="67"/>
      <c r="EH642" s="67"/>
      <c r="EI642" s="67"/>
      <c r="EJ642" s="67"/>
      <c r="EK642" s="67"/>
      <c r="EL642" s="67"/>
      <c r="EM642" s="67"/>
      <c r="EN642" s="67"/>
      <c r="EO642" s="67"/>
      <c r="EP642" s="67"/>
      <c r="EQ642" s="67"/>
      <c r="ER642" s="67"/>
      <c r="ES642" s="67"/>
      <c r="ET642" s="67"/>
      <c r="EU642" s="67"/>
      <c r="EV642" s="67"/>
      <c r="EW642" s="67"/>
      <c r="EX642" s="67"/>
      <c r="EY642" s="67"/>
      <c r="EZ642" s="67"/>
      <c r="FA642" s="67"/>
      <c r="FB642" s="67"/>
      <c r="FC642" s="67"/>
      <c r="FD642" s="67"/>
      <c r="FE642" s="67"/>
      <c r="FF642" s="67"/>
      <c r="FG642" s="67"/>
      <c r="FH642" s="67"/>
      <c r="FI642" s="67"/>
      <c r="FJ642" s="67"/>
      <c r="FK642" s="67"/>
      <c r="FL642" s="67"/>
      <c r="FM642" s="67"/>
      <c r="FN642" s="67"/>
      <c r="FO642" s="67"/>
      <c r="FP642" s="67"/>
      <c r="FQ642" s="67"/>
      <c r="FR642" s="67"/>
      <c r="FS642" s="67"/>
      <c r="FT642" s="67"/>
      <c r="FU642" s="67"/>
      <c r="FV642" s="67"/>
      <c r="FW642" s="67"/>
      <c r="FX642" s="67"/>
      <c r="FY642" s="67"/>
      <c r="FZ642" s="67"/>
      <c r="GA642" s="67"/>
      <c r="GB642" s="67"/>
      <c r="GC642" s="67"/>
      <c r="GD642" s="67"/>
      <c r="GE642" s="110"/>
      <c r="GF642" s="110"/>
      <c r="GG642" s="110"/>
      <c r="GH642" s="110"/>
      <c r="GI642" s="110"/>
      <c r="GJ642" s="110"/>
      <c r="GK642" s="110"/>
      <c r="GL642" s="110"/>
      <c r="GM642" s="110"/>
      <c r="GN642" s="110"/>
      <c r="GO642" s="110"/>
      <c r="GP642" s="110"/>
      <c r="GQ642" s="110"/>
      <c r="GR642" s="110"/>
      <c r="GS642" s="110"/>
      <c r="GT642" s="110"/>
      <c r="GU642" s="110"/>
      <c r="GV642" s="110"/>
      <c r="GW642" s="110"/>
      <c r="GX642" s="110"/>
      <c r="GY642" s="110"/>
      <c r="GZ642" s="110"/>
      <c r="HA642" s="110"/>
      <c r="HB642" s="110"/>
      <c r="HC642" s="110"/>
      <c r="HD642" s="110"/>
      <c r="HE642" s="110"/>
      <c r="HF642" s="110"/>
      <c r="HG642" s="110"/>
      <c r="HH642" s="110"/>
      <c r="HI642" s="110"/>
      <c r="HJ642" s="110"/>
      <c r="HK642" s="110"/>
      <c r="HL642" s="110"/>
      <c r="HM642" s="110"/>
      <c r="HN642" s="110"/>
      <c r="HO642" s="110"/>
      <c r="HP642" s="110"/>
      <c r="HQ642" s="242"/>
      <c r="HR642" s="242"/>
      <c r="HS642" s="242"/>
      <c r="HT642" s="242"/>
      <c r="HU642" s="242"/>
      <c r="HV642" s="242"/>
      <c r="HW642" s="242"/>
    </row>
    <row r="643" spans="1:233" ht="13.5" thickBot="1" x14ac:dyDescent="0.25">
      <c r="A643" s="413" t="s">
        <v>1167</v>
      </c>
      <c r="B643" s="414"/>
      <c r="C643" s="431"/>
      <c r="D643" s="432" t="s">
        <v>22</v>
      </c>
      <c r="E643" s="258" t="s">
        <v>1288</v>
      </c>
      <c r="F643" s="258">
        <v>26775</v>
      </c>
      <c r="G643" s="258" t="s">
        <v>1288</v>
      </c>
      <c r="H643" s="258">
        <v>1844</v>
      </c>
      <c r="I643" s="258">
        <v>31023</v>
      </c>
      <c r="J643" s="258">
        <v>110654</v>
      </c>
      <c r="K643" s="258">
        <v>7470</v>
      </c>
      <c r="L643" s="258">
        <v>1006</v>
      </c>
      <c r="M643" s="258">
        <v>2996</v>
      </c>
      <c r="N643" s="258">
        <v>865</v>
      </c>
      <c r="O643" s="258">
        <v>245</v>
      </c>
      <c r="P643" s="258">
        <v>1544</v>
      </c>
      <c r="Q643" s="258">
        <v>68553</v>
      </c>
      <c r="R643" s="258">
        <v>218605</v>
      </c>
      <c r="S643" s="258">
        <v>44143</v>
      </c>
      <c r="T643" s="258">
        <v>9708</v>
      </c>
      <c r="U643" s="258">
        <v>533</v>
      </c>
      <c r="V643" s="258">
        <v>6038</v>
      </c>
      <c r="W643" s="258">
        <v>5514</v>
      </c>
      <c r="X643" s="258">
        <v>9317</v>
      </c>
      <c r="Y643" s="258">
        <v>99740</v>
      </c>
      <c r="Z643" s="258">
        <v>3842</v>
      </c>
      <c r="AA643" s="258">
        <v>9481</v>
      </c>
      <c r="AB643" s="258">
        <v>659896</v>
      </c>
      <c r="AC643" s="258" t="s">
        <v>1288</v>
      </c>
      <c r="AD643" s="258" t="s">
        <v>1288</v>
      </c>
      <c r="AE643" s="258">
        <v>28444</v>
      </c>
      <c r="AF643" s="258">
        <v>11486</v>
      </c>
      <c r="AG643" s="258">
        <v>8147</v>
      </c>
      <c r="AH643" s="258">
        <v>9818</v>
      </c>
      <c r="AI643" s="258">
        <v>5157</v>
      </c>
      <c r="AJ643" s="258">
        <v>1904</v>
      </c>
      <c r="AK643" s="258">
        <v>2070</v>
      </c>
      <c r="AL643" s="258">
        <v>1286</v>
      </c>
      <c r="AM643" s="258">
        <v>68312</v>
      </c>
      <c r="AN643" s="258">
        <v>28735</v>
      </c>
      <c r="AO643" s="258">
        <v>11564</v>
      </c>
      <c r="AP643" s="258">
        <v>8073</v>
      </c>
      <c r="AQ643" s="258">
        <v>9984</v>
      </c>
      <c r="AR643" s="258">
        <v>4875</v>
      </c>
      <c r="AS643" s="258">
        <v>1944</v>
      </c>
      <c r="AT643" s="258">
        <v>2103</v>
      </c>
      <c r="AU643" s="258">
        <v>1275</v>
      </c>
      <c r="AV643" s="258">
        <v>68553</v>
      </c>
      <c r="AW643" s="258">
        <v>105028</v>
      </c>
      <c r="AX643" s="258">
        <v>63501</v>
      </c>
      <c r="AY643" s="258">
        <v>50190</v>
      </c>
      <c r="AZ643" s="258">
        <v>30781</v>
      </c>
      <c r="BA643" s="258">
        <v>14960</v>
      </c>
      <c r="BB643" s="258">
        <v>6264</v>
      </c>
      <c r="BC643" s="258">
        <v>3170</v>
      </c>
      <c r="BD643" s="258">
        <v>536</v>
      </c>
      <c r="BE643" s="258">
        <v>274430</v>
      </c>
      <c r="BF643" s="258">
        <v>87824</v>
      </c>
      <c r="BG643" s="258">
        <v>51376</v>
      </c>
      <c r="BH643" s="258">
        <v>39389</v>
      </c>
      <c r="BI643" s="258">
        <v>22710</v>
      </c>
      <c r="BJ643" s="258">
        <v>10713</v>
      </c>
      <c r="BK643" s="258">
        <v>4242</v>
      </c>
      <c r="BL643" s="258">
        <v>1952</v>
      </c>
      <c r="BM643" s="258">
        <v>399</v>
      </c>
      <c r="BN643" s="258">
        <v>218605</v>
      </c>
      <c r="BO643" s="258">
        <v>133472</v>
      </c>
      <c r="BP643" s="258">
        <v>74987</v>
      </c>
      <c r="BQ643" s="258">
        <v>58337</v>
      </c>
      <c r="BR643" s="258">
        <v>40599</v>
      </c>
      <c r="BS643" s="258">
        <v>20117</v>
      </c>
      <c r="BT643" s="258">
        <v>8168</v>
      </c>
      <c r="BU643" s="258">
        <v>5240</v>
      </c>
      <c r="BV643" s="258">
        <v>1822</v>
      </c>
      <c r="BW643" s="258">
        <v>342742</v>
      </c>
      <c r="BX643" s="258">
        <v>116559</v>
      </c>
      <c r="BY643" s="258">
        <v>62940</v>
      </c>
      <c r="BZ643" s="258">
        <v>47462</v>
      </c>
      <c r="CA643" s="258">
        <v>32694</v>
      </c>
      <c r="CB643" s="258">
        <v>15588</v>
      </c>
      <c r="CC643" s="258">
        <v>6186</v>
      </c>
      <c r="CD643" s="258">
        <v>4055</v>
      </c>
      <c r="CE643" s="258">
        <v>1674</v>
      </c>
      <c r="CF643" s="258">
        <v>287158</v>
      </c>
      <c r="CG643" s="301"/>
      <c r="CH643" s="22"/>
      <c r="CI643" s="177"/>
      <c r="CJ643" s="69"/>
      <c r="CK643" s="110"/>
      <c r="CL643" s="110"/>
      <c r="CM643" s="110"/>
      <c r="CN643" s="110"/>
      <c r="CO643" s="110"/>
      <c r="CP643" s="110"/>
      <c r="CQ643" s="110"/>
      <c r="CR643" s="110"/>
      <c r="CS643" s="110"/>
      <c r="CT643" s="110"/>
      <c r="CU643" s="112"/>
      <c r="CV643" s="112"/>
      <c r="CW643" s="112"/>
      <c r="CX643" s="67"/>
      <c r="CY643" s="67"/>
      <c r="CZ643" s="67"/>
      <c r="DA643" s="67"/>
      <c r="DB643" s="67"/>
      <c r="DC643" s="67"/>
      <c r="DD643" s="67"/>
      <c r="DE643" s="67"/>
      <c r="DF643" s="67"/>
      <c r="DG643" s="67"/>
      <c r="DH643" s="67"/>
      <c r="DI643" s="67"/>
      <c r="DJ643" s="67"/>
      <c r="DK643" s="67"/>
      <c r="DL643" s="67"/>
      <c r="DM643" s="67"/>
      <c r="DN643" s="67"/>
      <c r="DO643" s="67"/>
      <c r="DP643" s="67"/>
      <c r="DQ643" s="67"/>
      <c r="DR643" s="67"/>
      <c r="DS643" s="67"/>
      <c r="DT643" s="67"/>
      <c r="DU643" s="67"/>
      <c r="DV643" s="67"/>
      <c r="DW643" s="67"/>
      <c r="DX643" s="67"/>
      <c r="DY643" s="67"/>
      <c r="DZ643" s="67"/>
      <c r="EA643" s="67"/>
      <c r="EB643" s="67"/>
      <c r="EC643" s="67"/>
      <c r="ED643" s="67"/>
      <c r="EE643" s="67"/>
      <c r="EF643" s="67"/>
      <c r="EG643" s="67"/>
      <c r="EH643" s="67"/>
      <c r="EI643" s="67"/>
      <c r="EJ643" s="67"/>
      <c r="EK643" s="67"/>
      <c r="EL643" s="67"/>
      <c r="EM643" s="67"/>
      <c r="EN643" s="67"/>
      <c r="EO643" s="67"/>
      <c r="EP643" s="67"/>
      <c r="EQ643" s="67"/>
      <c r="ER643" s="67"/>
      <c r="ES643" s="67"/>
      <c r="ET643" s="67"/>
      <c r="EU643" s="67"/>
      <c r="EV643" s="67"/>
      <c r="EW643" s="67"/>
      <c r="EX643" s="67"/>
      <c r="EY643" s="67"/>
      <c r="EZ643" s="67"/>
      <c r="FA643" s="67"/>
      <c r="FB643" s="67"/>
      <c r="FC643" s="67"/>
      <c r="FD643" s="67"/>
      <c r="FE643" s="67"/>
      <c r="FF643" s="67"/>
      <c r="FG643" s="67"/>
      <c r="FH643" s="67"/>
      <c r="FI643" s="67"/>
      <c r="FJ643" s="67"/>
      <c r="FK643" s="67"/>
      <c r="FL643" s="67"/>
      <c r="FM643" s="67"/>
      <c r="FN643" s="67"/>
      <c r="FO643" s="67"/>
      <c r="FP643" s="67"/>
      <c r="FQ643" s="67"/>
      <c r="FR643" s="67"/>
      <c r="FS643" s="67"/>
      <c r="FT643" s="67"/>
      <c r="FU643" s="67"/>
      <c r="FV643" s="67"/>
      <c r="FW643" s="67"/>
      <c r="FX643" s="67"/>
      <c r="FY643" s="67"/>
      <c r="FZ643" s="67"/>
      <c r="GA643" s="67"/>
      <c r="GB643" s="67"/>
      <c r="GC643" s="67"/>
      <c r="GD643" s="67"/>
      <c r="GE643" s="110"/>
      <c r="GF643" s="110"/>
      <c r="GG643" s="110"/>
      <c r="GH643" s="110"/>
      <c r="GI643" s="110"/>
      <c r="GJ643" s="110"/>
      <c r="GK643" s="110"/>
      <c r="GL643" s="110"/>
      <c r="GM643" s="110"/>
      <c r="GN643" s="110"/>
      <c r="GO643" s="110"/>
      <c r="GP643" s="110"/>
      <c r="GQ643" s="110"/>
      <c r="GR643" s="110"/>
      <c r="GS643" s="110"/>
      <c r="GT643" s="110"/>
      <c r="GU643" s="110"/>
      <c r="GV643" s="110"/>
      <c r="GW643" s="110"/>
      <c r="GX643" s="110"/>
      <c r="GY643" s="110"/>
      <c r="GZ643" s="110"/>
      <c r="HA643" s="110"/>
      <c r="HB643" s="110"/>
      <c r="HC643" s="110"/>
      <c r="HD643" s="110"/>
      <c r="HE643" s="110"/>
      <c r="HF643" s="110"/>
      <c r="HG643" s="110"/>
      <c r="HH643" s="110"/>
      <c r="HI643" s="110"/>
      <c r="HJ643" s="110"/>
      <c r="HK643" s="110"/>
      <c r="HL643" s="110"/>
      <c r="HM643" s="110"/>
      <c r="HN643" s="110"/>
      <c r="HO643" s="110"/>
      <c r="HP643" s="110"/>
      <c r="HQ643" s="242"/>
      <c r="HR643" s="242"/>
      <c r="HS643" s="242"/>
      <c r="HT643" s="242"/>
      <c r="HU643" s="242"/>
      <c r="HV643" s="242"/>
      <c r="HW643" s="242"/>
    </row>
    <row r="644" spans="1:233" x14ac:dyDescent="0.2">
      <c r="B644" s="241"/>
      <c r="D644" s="243"/>
      <c r="E644" s="110"/>
      <c r="F644" s="110"/>
      <c r="G644" s="110"/>
      <c r="H644" s="110"/>
      <c r="I644" s="110"/>
      <c r="J644" s="110"/>
      <c r="K644" s="110"/>
      <c r="L644" s="110"/>
      <c r="M644" s="110"/>
      <c r="N644" s="110"/>
      <c r="O644" s="110"/>
      <c r="P644" s="110"/>
      <c r="Q644" s="110"/>
      <c r="R644" s="110"/>
      <c r="S644" s="110"/>
      <c r="T644" s="110"/>
      <c r="U644" s="110"/>
      <c r="V644" s="110"/>
      <c r="W644" s="110"/>
      <c r="X644" s="110"/>
      <c r="Y644" s="110"/>
      <c r="Z644" s="110"/>
      <c r="AA644" s="110"/>
      <c r="AB644" s="110"/>
      <c r="AC644" s="110"/>
      <c r="AD644" s="110"/>
      <c r="AE644" s="110"/>
      <c r="AF644" s="110"/>
      <c r="AG644" s="110"/>
      <c r="AH644" s="110"/>
      <c r="AI644" s="110"/>
      <c r="AJ644" s="110"/>
      <c r="AK644" s="110"/>
      <c r="AL644" s="110"/>
      <c r="AM644" s="110"/>
      <c r="AN644" s="110"/>
      <c r="AO644" s="110"/>
      <c r="AP644" s="110"/>
      <c r="AQ644" s="110"/>
      <c r="AR644" s="110"/>
      <c r="AS644" s="110"/>
      <c r="AT644" s="110"/>
      <c r="AU644" s="110"/>
      <c r="AV644" s="110"/>
      <c r="AW644" s="110"/>
      <c r="AX644" s="110"/>
      <c r="AY644" s="110"/>
      <c r="AZ644" s="110"/>
      <c r="BA644" s="110"/>
      <c r="BB644" s="110"/>
      <c r="BC644" s="110"/>
      <c r="BD644" s="110"/>
      <c r="BE644" s="110"/>
      <c r="BF644" s="110"/>
      <c r="BG644" s="110"/>
      <c r="BH644" s="110"/>
      <c r="BI644" s="110"/>
      <c r="BJ644" s="110"/>
      <c r="BK644" s="110"/>
      <c r="BL644" s="110"/>
      <c r="BM644" s="110"/>
      <c r="BN644" s="110"/>
      <c r="BO644" s="67"/>
      <c r="BP644" s="67"/>
      <c r="BQ644" s="67"/>
      <c r="BR644" s="67"/>
      <c r="BS644" s="67"/>
      <c r="BT644" s="67"/>
      <c r="BU644" s="67"/>
      <c r="BV644" s="67"/>
      <c r="BW644" s="67"/>
      <c r="BX644" s="67"/>
      <c r="BY644" s="67"/>
      <c r="BZ644" s="67"/>
      <c r="CA644" s="67"/>
      <c r="CB644" s="67"/>
      <c r="CC644" s="67"/>
      <c r="CD644" s="67"/>
      <c r="CE644" s="67"/>
      <c r="CF644" s="67"/>
      <c r="CG644" s="67"/>
      <c r="CH644" s="67"/>
      <c r="CI644" s="67"/>
      <c r="CJ644" s="67"/>
      <c r="CK644" s="67"/>
      <c r="CL644" s="67"/>
      <c r="CM644" s="67"/>
      <c r="CN644" s="67"/>
      <c r="CO644" s="67"/>
      <c r="CP644" s="67"/>
      <c r="CQ644" s="67"/>
      <c r="CR644" s="67"/>
      <c r="CS644" s="67"/>
      <c r="CT644" s="67"/>
      <c r="CU644" s="67"/>
      <c r="CV644" s="67"/>
      <c r="CW644" s="67"/>
      <c r="CX644" s="67"/>
      <c r="CY644" s="67"/>
      <c r="CZ644" s="67"/>
      <c r="DA644" s="67"/>
      <c r="DB644" s="67"/>
      <c r="DC644" s="67"/>
      <c r="DD644" s="67"/>
      <c r="DE644" s="67"/>
      <c r="DF644" s="67"/>
      <c r="DG644" s="67"/>
      <c r="DH644" s="67"/>
      <c r="DI644" s="67"/>
      <c r="DJ644" s="67"/>
      <c r="DK644" s="67"/>
      <c r="DL644" s="67"/>
      <c r="DM644" s="67"/>
      <c r="DN644" s="67"/>
      <c r="DO644" s="67"/>
      <c r="DP644" s="67"/>
      <c r="DQ644" s="67"/>
      <c r="DR644" s="67"/>
      <c r="DS644" s="67"/>
      <c r="DT644" s="67"/>
      <c r="DU644" s="67"/>
      <c r="DV644" s="67"/>
      <c r="DW644" s="67"/>
      <c r="DX644" s="67"/>
      <c r="DY644" s="67"/>
      <c r="DZ644" s="67"/>
      <c r="EA644" s="67"/>
      <c r="EB644" s="67"/>
      <c r="EC644" s="67"/>
      <c r="ED644" s="67"/>
      <c r="EE644" s="67"/>
      <c r="EF644" s="67"/>
      <c r="EG644" s="67"/>
      <c r="EH644" s="67"/>
      <c r="EI644" s="67"/>
      <c r="EJ644" s="67"/>
      <c r="EK644" s="67"/>
      <c r="EL644" s="67"/>
      <c r="EM644" s="67"/>
      <c r="EN644" s="67"/>
      <c r="EO644" s="67"/>
      <c r="EP644" s="67"/>
      <c r="EQ644" s="67"/>
      <c r="ER644" s="67"/>
      <c r="ES644" s="67"/>
      <c r="ET644" s="67"/>
      <c r="EU644" s="67"/>
      <c r="EV644" s="67"/>
      <c r="EW644" s="67"/>
      <c r="EX644" s="67"/>
      <c r="EY644" s="110"/>
      <c r="EZ644" s="110"/>
      <c r="FA644" s="110"/>
      <c r="FB644" s="110"/>
      <c r="FC644" s="110"/>
      <c r="FD644" s="110"/>
      <c r="FE644" s="110"/>
      <c r="FF644" s="110"/>
      <c r="FG644" s="110"/>
      <c r="FH644" s="110"/>
      <c r="FI644" s="110"/>
      <c r="FJ644" s="110"/>
      <c r="FK644" s="242"/>
      <c r="FL644" s="242"/>
      <c r="FM644" s="242"/>
      <c r="FN644" s="242"/>
      <c r="FO644" s="242"/>
      <c r="FP644" s="242"/>
      <c r="FQ644" s="242"/>
      <c r="FR644" s="63"/>
    </row>
    <row r="645" spans="1:233" s="468" customFormat="1" x14ac:dyDescent="0.2">
      <c r="A645" s="466"/>
      <c r="B645" s="467"/>
      <c r="D645" s="249"/>
      <c r="E645" s="469"/>
      <c r="F645" s="469"/>
      <c r="G645" s="469"/>
      <c r="H645" s="469"/>
      <c r="I645" s="469"/>
      <c r="J645" s="469"/>
      <c r="K645" s="469"/>
      <c r="L645" s="469"/>
      <c r="M645" s="469"/>
      <c r="N645" s="469"/>
      <c r="O645" s="469"/>
      <c r="P645" s="469"/>
      <c r="Q645" s="469"/>
      <c r="R645" s="469"/>
      <c r="S645" s="469"/>
      <c r="T645" s="469"/>
      <c r="U645" s="469"/>
      <c r="V645" s="469"/>
      <c r="W645" s="469"/>
      <c r="X645" s="469"/>
      <c r="Y645" s="469"/>
      <c r="Z645" s="469"/>
      <c r="AA645" s="469"/>
      <c r="AB645" s="469"/>
      <c r="AC645" s="469"/>
      <c r="AD645" s="469"/>
      <c r="AE645" s="469"/>
      <c r="AF645" s="469"/>
      <c r="AG645" s="469"/>
      <c r="AH645" s="469"/>
      <c r="AI645" s="469"/>
      <c r="AJ645" s="469"/>
      <c r="AK645" s="469"/>
      <c r="AL645" s="469"/>
      <c r="AM645" s="469"/>
      <c r="AN645" s="469"/>
      <c r="AO645" s="469"/>
      <c r="AP645" s="469"/>
      <c r="AQ645" s="469"/>
      <c r="AR645" s="469"/>
      <c r="AS645" s="469"/>
      <c r="AT645" s="469"/>
      <c r="AU645" s="469"/>
      <c r="AV645" s="469"/>
      <c r="AW645" s="469"/>
      <c r="AX645" s="469"/>
      <c r="AY645" s="469"/>
      <c r="AZ645" s="469"/>
      <c r="BA645" s="469"/>
      <c r="BB645" s="469"/>
      <c r="BC645" s="469"/>
      <c r="BD645" s="469"/>
      <c r="BE645" s="469"/>
      <c r="BF645" s="469"/>
      <c r="BG645" s="469"/>
      <c r="BH645" s="469"/>
      <c r="BI645" s="469"/>
      <c r="BJ645" s="469"/>
      <c r="BK645" s="469"/>
      <c r="BL645" s="469"/>
      <c r="BM645" s="469"/>
      <c r="BN645" s="469"/>
      <c r="BO645" s="469"/>
      <c r="BP645" s="469"/>
      <c r="BQ645" s="469"/>
      <c r="BR645" s="469"/>
      <c r="BS645" s="469"/>
      <c r="BT645" s="469"/>
      <c r="BU645" s="469"/>
      <c r="BV645" s="469"/>
      <c r="BW645" s="469"/>
      <c r="BX645" s="469"/>
      <c r="BY645" s="469"/>
      <c r="BZ645" s="469"/>
      <c r="CA645" s="469"/>
      <c r="CB645" s="469"/>
      <c r="CC645" s="469"/>
      <c r="CD645" s="469"/>
      <c r="CE645" s="469"/>
      <c r="CF645" s="469"/>
      <c r="CG645" s="179"/>
      <c r="CH645" s="179"/>
      <c r="CI645" s="179"/>
      <c r="CJ645" s="179"/>
      <c r="CK645" s="179"/>
      <c r="CL645" s="179"/>
      <c r="CM645" s="179"/>
      <c r="CN645" s="179"/>
      <c r="CO645" s="179"/>
      <c r="CP645" s="179"/>
      <c r="CQ645" s="179"/>
      <c r="CR645" s="179"/>
      <c r="CS645" s="179"/>
      <c r="CT645" s="179"/>
      <c r="CU645" s="179"/>
      <c r="CV645" s="179"/>
      <c r="CW645" s="179"/>
      <c r="CX645" s="179"/>
      <c r="CY645" s="179"/>
      <c r="CZ645" s="179"/>
      <c r="DA645" s="179"/>
      <c r="DB645" s="179"/>
      <c r="DC645" s="179"/>
      <c r="DD645" s="179"/>
      <c r="DE645" s="179"/>
      <c r="DF645" s="179"/>
      <c r="DG645" s="179"/>
      <c r="DH645" s="179"/>
      <c r="DI645" s="179"/>
      <c r="DJ645" s="179"/>
      <c r="DK645" s="179"/>
      <c r="DL645" s="179"/>
      <c r="DM645" s="179"/>
      <c r="DN645" s="179"/>
      <c r="DO645" s="179"/>
      <c r="DP645" s="179"/>
      <c r="DQ645" s="179"/>
      <c r="DR645" s="179"/>
      <c r="DS645" s="179"/>
      <c r="DT645" s="179"/>
      <c r="DU645" s="179"/>
      <c r="DV645" s="179"/>
      <c r="DW645" s="179"/>
      <c r="DX645" s="179"/>
      <c r="DY645" s="179"/>
      <c r="DZ645" s="179"/>
      <c r="EA645" s="179"/>
      <c r="EB645" s="179"/>
      <c r="EC645" s="179"/>
      <c r="ED645" s="179"/>
      <c r="EE645" s="179"/>
      <c r="EF645" s="179"/>
      <c r="EG645" s="179"/>
      <c r="EH645" s="179"/>
      <c r="EI645" s="179"/>
      <c r="EJ645" s="179"/>
      <c r="EK645" s="179"/>
      <c r="EL645" s="179"/>
      <c r="EM645" s="179"/>
      <c r="EN645" s="179"/>
      <c r="EO645" s="179"/>
      <c r="EP645" s="179"/>
      <c r="EQ645" s="179"/>
      <c r="ER645" s="179"/>
      <c r="ES645" s="179"/>
      <c r="ET645" s="179"/>
      <c r="EU645" s="179"/>
      <c r="EV645" s="179"/>
      <c r="EW645" s="179"/>
      <c r="EX645" s="179"/>
      <c r="EY645" s="135"/>
      <c r="EZ645" s="135"/>
      <c r="FA645" s="135"/>
      <c r="FB645" s="135"/>
      <c r="FC645" s="135"/>
      <c r="FD645" s="135"/>
      <c r="FE645" s="135"/>
      <c r="FF645" s="135"/>
      <c r="FG645" s="135"/>
      <c r="FH645" s="135"/>
      <c r="FI645" s="135"/>
      <c r="FJ645" s="135"/>
      <c r="FK645" s="467"/>
      <c r="FL645" s="467"/>
      <c r="FM645" s="467"/>
      <c r="FN645" s="467"/>
      <c r="FO645" s="467"/>
      <c r="FP645" s="467"/>
      <c r="FQ645" s="467"/>
    </row>
    <row r="646" spans="1:233" s="468" customFormat="1" x14ac:dyDescent="0.2">
      <c r="B646" s="467"/>
      <c r="D646" s="467"/>
      <c r="E646" s="135"/>
      <c r="F646" s="137"/>
      <c r="G646" s="137"/>
      <c r="H646" s="137"/>
      <c r="I646" s="137"/>
      <c r="J646" s="137"/>
      <c r="K646" s="137"/>
      <c r="L646" s="137"/>
      <c r="M646" s="137"/>
      <c r="N646" s="137"/>
      <c r="O646" s="137"/>
      <c r="P646" s="137"/>
      <c r="Q646" s="137"/>
      <c r="R646" s="137"/>
      <c r="S646" s="137"/>
      <c r="T646" s="137"/>
      <c r="U646" s="137"/>
      <c r="V646" s="137"/>
      <c r="W646" s="137"/>
      <c r="X646" s="137"/>
      <c r="Y646" s="137"/>
      <c r="Z646" s="137"/>
      <c r="AA646" s="137"/>
      <c r="AB646" s="137"/>
      <c r="AC646" s="137"/>
      <c r="AD646" s="137"/>
      <c r="AE646" s="137"/>
      <c r="AF646" s="137"/>
      <c r="AG646" s="137"/>
      <c r="AH646" s="137"/>
      <c r="AI646" s="137"/>
      <c r="AJ646" s="137"/>
      <c r="AK646" s="137"/>
      <c r="AL646" s="137"/>
      <c r="AM646" s="137"/>
      <c r="AN646" s="137"/>
      <c r="AO646" s="137"/>
      <c r="AP646" s="137"/>
      <c r="AQ646" s="137"/>
      <c r="AR646" s="137"/>
      <c r="AS646" s="137"/>
      <c r="AT646" s="137"/>
      <c r="AU646" s="137"/>
      <c r="AV646" s="137"/>
      <c r="AW646" s="137"/>
      <c r="AX646" s="135"/>
      <c r="AY646" s="177"/>
      <c r="AZ646" s="177"/>
      <c r="BA646" s="177"/>
      <c r="BB646" s="177"/>
      <c r="BC646" s="177"/>
      <c r="BD646" s="137"/>
      <c r="BE646" s="135"/>
      <c r="BF646" s="135"/>
      <c r="BG646" s="135"/>
      <c r="BH646" s="135"/>
      <c r="BI646" s="135"/>
      <c r="BJ646" s="135"/>
      <c r="BK646" s="135"/>
      <c r="BL646" s="135"/>
      <c r="BM646" s="135"/>
      <c r="BN646" s="135"/>
      <c r="BO646" s="181"/>
      <c r="BP646" s="181"/>
      <c r="BQ646" s="181"/>
      <c r="BR646" s="179"/>
      <c r="BS646" s="179"/>
      <c r="BT646" s="179"/>
      <c r="BU646" s="179"/>
      <c r="BV646" s="179"/>
      <c r="BW646" s="179"/>
      <c r="BX646" s="179"/>
      <c r="BY646" s="179"/>
      <c r="BZ646" s="179"/>
      <c r="CA646" s="179"/>
      <c r="CB646" s="179"/>
      <c r="CC646" s="179"/>
      <c r="CD646" s="179"/>
      <c r="CE646" s="179"/>
      <c r="CF646" s="179"/>
      <c r="CG646" s="179"/>
      <c r="CH646" s="179"/>
      <c r="CI646" s="179"/>
      <c r="CJ646" s="179"/>
      <c r="CK646" s="179"/>
      <c r="CL646" s="179"/>
      <c r="CM646" s="179"/>
      <c r="CN646" s="179"/>
      <c r="CO646" s="179"/>
      <c r="CP646" s="179"/>
      <c r="CQ646" s="179"/>
      <c r="CR646" s="179"/>
      <c r="CS646" s="179"/>
      <c r="CT646" s="179"/>
      <c r="CU646" s="179"/>
      <c r="CV646" s="179"/>
      <c r="CW646" s="179"/>
      <c r="CX646" s="179"/>
      <c r="CY646" s="179"/>
      <c r="CZ646" s="179"/>
      <c r="DA646" s="179"/>
      <c r="DB646" s="179"/>
      <c r="DC646" s="179"/>
      <c r="DD646" s="179"/>
      <c r="DE646" s="179"/>
      <c r="DF646" s="179"/>
      <c r="DG646" s="179"/>
      <c r="DH646" s="179"/>
      <c r="DI646" s="179"/>
      <c r="DJ646" s="179"/>
      <c r="DK646" s="179"/>
      <c r="DL646" s="179"/>
      <c r="DM646" s="179"/>
      <c r="DN646" s="179"/>
      <c r="DO646" s="179"/>
      <c r="DP646" s="179"/>
      <c r="DQ646" s="179"/>
      <c r="DR646" s="179"/>
      <c r="DS646" s="179"/>
      <c r="DT646" s="179"/>
      <c r="DU646" s="179"/>
      <c r="DV646" s="179"/>
      <c r="DW646" s="179"/>
      <c r="DX646" s="179"/>
      <c r="DY646" s="179"/>
      <c r="DZ646" s="179"/>
      <c r="EA646" s="179"/>
      <c r="EB646" s="179"/>
      <c r="EC646" s="179"/>
      <c r="ED646" s="179"/>
      <c r="EE646" s="179"/>
      <c r="EF646" s="179"/>
      <c r="EG646" s="179"/>
      <c r="EH646" s="179"/>
      <c r="EI646" s="179"/>
      <c r="EJ646" s="179"/>
      <c r="EK646" s="179"/>
      <c r="EL646" s="179"/>
      <c r="EM646" s="179"/>
      <c r="EN646" s="179"/>
      <c r="EO646" s="179"/>
      <c r="EP646" s="179"/>
      <c r="EQ646" s="179"/>
      <c r="ER646" s="179"/>
      <c r="ES646" s="179"/>
      <c r="ET646" s="179"/>
      <c r="EU646" s="179"/>
      <c r="EV646" s="179"/>
      <c r="EW646" s="179"/>
      <c r="EX646" s="179"/>
      <c r="EY646" s="135"/>
      <c r="EZ646" s="135"/>
      <c r="FA646" s="135"/>
      <c r="FB646" s="135"/>
      <c r="FC646" s="135"/>
      <c r="FD646" s="135"/>
      <c r="FE646" s="135"/>
      <c r="FF646" s="135"/>
      <c r="FG646" s="135"/>
      <c r="FH646" s="135"/>
      <c r="FI646" s="135"/>
      <c r="FJ646" s="135"/>
      <c r="FK646" s="467"/>
      <c r="FL646" s="467"/>
      <c r="FM646" s="467"/>
      <c r="FN646" s="467"/>
      <c r="FO646" s="467"/>
      <c r="FP646" s="467"/>
      <c r="FQ646" s="467"/>
    </row>
    <row r="647" spans="1:233" s="468" customFormat="1" x14ac:dyDescent="0.2">
      <c r="B647" s="467"/>
      <c r="D647" s="467"/>
      <c r="E647" s="135"/>
      <c r="F647" s="135"/>
      <c r="G647" s="135"/>
      <c r="H647" s="135"/>
      <c r="I647" s="135"/>
      <c r="J647" s="135"/>
      <c r="K647" s="135"/>
      <c r="L647" s="135"/>
      <c r="M647" s="135"/>
      <c r="N647" s="135"/>
      <c r="O647" s="135"/>
      <c r="P647" s="135"/>
      <c r="Q647" s="135"/>
      <c r="R647" s="135"/>
      <c r="S647" s="135"/>
      <c r="T647" s="135"/>
      <c r="U647" s="135"/>
      <c r="V647" s="135"/>
      <c r="W647" s="135"/>
      <c r="X647" s="135"/>
      <c r="Y647" s="135"/>
      <c r="Z647" s="135"/>
      <c r="AA647" s="135"/>
      <c r="AB647" s="135"/>
      <c r="AC647" s="135"/>
      <c r="AD647" s="135"/>
      <c r="AE647" s="135"/>
      <c r="AF647" s="135"/>
      <c r="AG647" s="135"/>
      <c r="AH647" s="135"/>
      <c r="AI647" s="135"/>
      <c r="AJ647" s="135"/>
      <c r="AK647" s="135"/>
      <c r="AL647" s="135"/>
      <c r="AM647" s="135"/>
      <c r="AN647" s="135"/>
      <c r="AO647" s="135"/>
      <c r="AP647" s="135"/>
      <c r="AQ647" s="135"/>
      <c r="AR647" s="135"/>
      <c r="AS647" s="135"/>
      <c r="AT647" s="135"/>
      <c r="AU647" s="135"/>
      <c r="AV647" s="135"/>
      <c r="AW647" s="135"/>
      <c r="AX647" s="135"/>
      <c r="AY647" s="135"/>
      <c r="AZ647" s="135"/>
      <c r="BA647" s="135"/>
      <c r="BB647" s="135"/>
      <c r="BC647" s="135"/>
      <c r="BD647" s="179"/>
      <c r="BE647" s="179"/>
      <c r="BF647" s="179"/>
      <c r="BG647" s="179"/>
      <c r="BH647" s="179"/>
      <c r="BI647" s="135"/>
      <c r="BJ647" s="135"/>
      <c r="BK647" s="135"/>
      <c r="BL647" s="135"/>
      <c r="BM647" s="135"/>
      <c r="BN647" s="135"/>
      <c r="BO647" s="135"/>
      <c r="BP647" s="135"/>
      <c r="BQ647" s="135"/>
      <c r="BR647" s="135"/>
      <c r="BS647" s="135"/>
      <c r="BT647" s="135"/>
      <c r="BU647" s="135"/>
      <c r="BV647" s="135"/>
      <c r="BW647" s="135"/>
      <c r="BX647" s="135"/>
      <c r="BY647" s="135"/>
      <c r="BZ647" s="135"/>
      <c r="CA647" s="135"/>
      <c r="CB647" s="135"/>
      <c r="CC647" s="135"/>
      <c r="CD647" s="135"/>
      <c r="CE647" s="135"/>
      <c r="CF647" s="135"/>
      <c r="CG647" s="135"/>
      <c r="CH647" s="135"/>
      <c r="CI647" s="135"/>
      <c r="CJ647" s="135"/>
      <c r="CK647" s="135"/>
      <c r="CL647" s="135"/>
      <c r="CM647" s="135"/>
      <c r="CN647" s="135"/>
      <c r="CO647" s="135"/>
      <c r="CP647" s="135"/>
      <c r="CQ647" s="135"/>
      <c r="CR647" s="135"/>
      <c r="CS647" s="135"/>
      <c r="CT647" s="135"/>
      <c r="CU647" s="135"/>
      <c r="CV647" s="135"/>
      <c r="CW647" s="135"/>
      <c r="CX647" s="135"/>
      <c r="CY647" s="135"/>
      <c r="CZ647" s="135"/>
      <c r="DA647" s="135"/>
      <c r="DB647" s="135"/>
      <c r="DC647" s="135"/>
      <c r="DD647" s="135"/>
      <c r="DE647" s="135"/>
      <c r="DF647" s="135"/>
      <c r="DG647" s="135"/>
      <c r="DH647" s="135"/>
      <c r="DI647" s="135"/>
      <c r="DJ647" s="135"/>
      <c r="DK647" s="135"/>
      <c r="DL647" s="135"/>
      <c r="DM647" s="135"/>
      <c r="DN647" s="135"/>
      <c r="DO647" s="135"/>
      <c r="DP647" s="135"/>
      <c r="DQ647" s="135"/>
      <c r="DR647" s="135"/>
      <c r="DS647" s="135"/>
      <c r="DT647" s="135"/>
      <c r="DU647" s="135"/>
      <c r="DV647" s="135"/>
      <c r="DW647" s="135"/>
      <c r="DX647" s="135"/>
      <c r="DY647" s="135"/>
      <c r="DZ647" s="135"/>
      <c r="EA647" s="135"/>
      <c r="EB647" s="135"/>
      <c r="EC647" s="135"/>
      <c r="ED647" s="135"/>
      <c r="EE647" s="135"/>
      <c r="EF647" s="135"/>
      <c r="EG647" s="135"/>
      <c r="EH647" s="135"/>
      <c r="EI647" s="135"/>
      <c r="EJ647" s="135"/>
      <c r="EK647" s="135"/>
      <c r="EL647" s="135"/>
      <c r="EM647" s="135"/>
      <c r="EN647" s="135"/>
      <c r="EO647" s="135"/>
      <c r="EP647" s="135"/>
      <c r="EQ647" s="135"/>
      <c r="ER647" s="135"/>
      <c r="ES647" s="135"/>
      <c r="ET647" s="135"/>
      <c r="EU647" s="135"/>
      <c r="EV647" s="135"/>
      <c r="EW647" s="135"/>
      <c r="EX647" s="135"/>
      <c r="EY647" s="135"/>
      <c r="EZ647" s="135"/>
      <c r="FA647" s="135"/>
      <c r="FB647" s="135"/>
      <c r="FC647" s="135"/>
      <c r="FD647" s="135"/>
      <c r="FE647" s="135"/>
      <c r="FF647" s="135"/>
      <c r="FG647" s="135"/>
      <c r="FH647" s="135"/>
      <c r="FI647" s="135"/>
      <c r="FJ647" s="135"/>
      <c r="FK647" s="135"/>
      <c r="FL647" s="467"/>
      <c r="FM647" s="467"/>
      <c r="FN647" s="467"/>
      <c r="FO647" s="467"/>
      <c r="FP647" s="467"/>
      <c r="FQ647" s="467"/>
      <c r="FR647" s="467"/>
    </row>
    <row r="648" spans="1:233" x14ac:dyDescent="0.2">
      <c r="A648" s="70"/>
      <c r="B648" s="244"/>
      <c r="C648" s="70"/>
      <c r="D648" s="94"/>
      <c r="E648" s="94"/>
      <c r="F648" s="94"/>
      <c r="G648" s="94"/>
      <c r="H648" s="94"/>
      <c r="I648" s="94"/>
      <c r="J648" s="94"/>
      <c r="K648" s="94"/>
      <c r="L648" s="94"/>
      <c r="M648" s="94"/>
      <c r="N648" s="94"/>
      <c r="O648" s="94"/>
      <c r="P648" s="94"/>
      <c r="Q648" s="94"/>
      <c r="R648" s="94"/>
      <c r="S648" s="94"/>
      <c r="T648" s="94"/>
      <c r="U648" s="94"/>
      <c r="V648" s="94"/>
      <c r="W648" s="94"/>
      <c r="X648" s="94"/>
      <c r="Y648" s="94"/>
      <c r="Z648" s="94"/>
      <c r="AA648" s="94"/>
      <c r="AB648" s="94"/>
      <c r="AC648" s="94"/>
      <c r="AD648" s="94"/>
      <c r="AE648" s="94"/>
      <c r="AF648" s="94"/>
      <c r="AG648" s="94"/>
      <c r="AH648" s="94"/>
      <c r="AI648" s="94"/>
      <c r="AJ648" s="94"/>
      <c r="AK648" s="94"/>
      <c r="AL648" s="94"/>
      <c r="AM648" s="94"/>
      <c r="AN648" s="94"/>
      <c r="AO648" s="94"/>
      <c r="AP648" s="94"/>
      <c r="AQ648" s="94"/>
      <c r="AR648" s="94"/>
      <c r="AS648" s="94"/>
      <c r="AT648" s="94"/>
      <c r="AU648" s="94"/>
      <c r="AV648" s="94"/>
      <c r="AW648" s="94"/>
      <c r="AX648" s="94"/>
      <c r="AY648" s="94"/>
      <c r="AZ648" s="94"/>
      <c r="BA648" s="94"/>
      <c r="BB648" s="94"/>
      <c r="BC648" s="94"/>
      <c r="BD648" s="94"/>
      <c r="BE648" s="94"/>
      <c r="BF648" s="94"/>
      <c r="BG648" s="94"/>
      <c r="BH648" s="94"/>
      <c r="BI648" s="94"/>
      <c r="BJ648" s="94"/>
      <c r="BK648" s="94"/>
      <c r="BL648" s="94"/>
      <c r="BM648" s="94"/>
      <c r="BN648" s="94"/>
      <c r="BO648" s="94"/>
      <c r="BP648" s="94"/>
      <c r="BQ648" s="94"/>
      <c r="BR648" s="94"/>
      <c r="BS648" s="94"/>
      <c r="BT648" s="94"/>
      <c r="BU648" s="94"/>
      <c r="BV648" s="94"/>
      <c r="BW648" s="94"/>
      <c r="BX648" s="94"/>
      <c r="BY648" s="94"/>
      <c r="BZ648" s="94"/>
      <c r="CA648" s="94"/>
      <c r="CB648" s="94"/>
      <c r="CC648" s="94"/>
      <c r="CD648" s="94"/>
      <c r="CE648" s="94"/>
      <c r="CF648" s="94"/>
      <c r="CG648" s="110"/>
      <c r="CH648" s="110"/>
      <c r="CI648" s="110"/>
      <c r="CJ648" s="110"/>
      <c r="CK648" s="110"/>
      <c r="CL648" s="110"/>
      <c r="CM648" s="110"/>
      <c r="CN648" s="110"/>
      <c r="CO648" s="110"/>
      <c r="CP648" s="110"/>
      <c r="CQ648" s="110"/>
      <c r="CR648" s="110"/>
      <c r="CS648" s="110"/>
      <c r="CT648" s="110"/>
      <c r="CU648" s="110"/>
      <c r="CV648" s="110"/>
      <c r="CW648" s="110"/>
      <c r="CX648" s="110"/>
      <c r="CY648" s="110"/>
      <c r="CZ648" s="110"/>
      <c r="DA648" s="110"/>
      <c r="DB648" s="110"/>
      <c r="DC648" s="110"/>
      <c r="DD648" s="110"/>
      <c r="DE648" s="110"/>
      <c r="DF648" s="110"/>
      <c r="DG648" s="110"/>
      <c r="DH648" s="110"/>
      <c r="DI648" s="110"/>
      <c r="DJ648" s="110"/>
      <c r="DK648" s="110"/>
      <c r="DL648" s="110"/>
      <c r="DM648" s="110"/>
      <c r="DN648" s="110"/>
      <c r="DO648" s="110"/>
      <c r="DP648" s="110"/>
      <c r="DQ648" s="110"/>
      <c r="DR648" s="110"/>
      <c r="DS648" s="110"/>
      <c r="DT648" s="110"/>
      <c r="DU648" s="110"/>
      <c r="DV648" s="110"/>
      <c r="DW648" s="110"/>
      <c r="DX648" s="110"/>
      <c r="DY648" s="110"/>
      <c r="DZ648" s="110"/>
      <c r="EA648" s="110"/>
      <c r="EB648" s="110"/>
      <c r="EC648" s="110"/>
      <c r="ED648" s="110"/>
      <c r="EE648" s="110"/>
      <c r="EF648" s="110"/>
      <c r="EG648" s="110"/>
      <c r="EH648" s="110"/>
      <c r="EI648" s="110"/>
      <c r="EJ648" s="110"/>
      <c r="EK648" s="110"/>
      <c r="EL648" s="110"/>
      <c r="EM648" s="110"/>
      <c r="EN648" s="110"/>
      <c r="EO648" s="110"/>
      <c r="EP648" s="110"/>
      <c r="EQ648" s="110"/>
      <c r="ER648" s="110"/>
      <c r="ES648" s="110"/>
      <c r="ET648" s="110"/>
      <c r="EU648" s="110"/>
      <c r="EV648" s="110"/>
      <c r="EW648" s="110"/>
      <c r="EX648" s="110"/>
      <c r="EY648" s="110"/>
      <c r="EZ648" s="110"/>
      <c r="FA648" s="110"/>
      <c r="FB648" s="110"/>
      <c r="FC648" s="110"/>
      <c r="FD648" s="110"/>
      <c r="FE648" s="110"/>
      <c r="FF648" s="110"/>
      <c r="FG648" s="110"/>
      <c r="FH648" s="110"/>
      <c r="FI648" s="110"/>
      <c r="FJ648" s="110"/>
      <c r="FK648" s="110"/>
      <c r="FL648" s="242"/>
      <c r="FM648" s="242"/>
      <c r="FN648" s="242"/>
      <c r="FO648" s="242"/>
      <c r="FP648" s="242"/>
      <c r="FQ648" s="242"/>
      <c r="FR648" s="242"/>
    </row>
    <row r="649" spans="1:233" ht="15.6" customHeight="1" thickBot="1" x14ac:dyDescent="0.25">
      <c r="A649" s="766" t="s">
        <v>7</v>
      </c>
      <c r="B649" s="766"/>
      <c r="D649" s="168" t="s">
        <v>1255</v>
      </c>
      <c r="E649" s="94">
        <v>5</v>
      </c>
      <c r="F649" s="94">
        <v>6</v>
      </c>
      <c r="G649" s="94">
        <v>7</v>
      </c>
      <c r="H649" s="94">
        <v>8</v>
      </c>
      <c r="I649" s="94">
        <v>9</v>
      </c>
      <c r="J649" s="94">
        <v>10</v>
      </c>
      <c r="K649" s="94">
        <v>11</v>
      </c>
      <c r="L649" s="94">
        <v>12</v>
      </c>
      <c r="M649" s="94">
        <v>13</v>
      </c>
      <c r="N649" s="94">
        <v>14</v>
      </c>
      <c r="O649" s="94">
        <v>15</v>
      </c>
      <c r="P649" s="94">
        <v>16</v>
      </c>
      <c r="Q649" s="94">
        <v>17</v>
      </c>
      <c r="R649" s="94">
        <v>18</v>
      </c>
      <c r="S649" s="94">
        <v>19</v>
      </c>
      <c r="T649" s="94">
        <v>20</v>
      </c>
      <c r="U649" s="94">
        <v>21</v>
      </c>
      <c r="V649" s="94">
        <v>22</v>
      </c>
      <c r="W649" s="94">
        <v>23</v>
      </c>
      <c r="X649" s="94">
        <v>24</v>
      </c>
      <c r="Y649" s="94">
        <v>25</v>
      </c>
      <c r="Z649" s="94">
        <v>26</v>
      </c>
      <c r="AA649" s="94">
        <v>27</v>
      </c>
      <c r="AB649" s="94">
        <v>28</v>
      </c>
      <c r="AC649" s="94">
        <v>29</v>
      </c>
      <c r="AD649" s="94">
        <v>30</v>
      </c>
      <c r="AE649" s="94">
        <v>31</v>
      </c>
      <c r="AF649" s="94">
        <v>32</v>
      </c>
      <c r="AG649" s="94">
        <v>33</v>
      </c>
      <c r="AH649" s="94">
        <v>34</v>
      </c>
      <c r="AI649" s="94">
        <v>35</v>
      </c>
      <c r="AJ649" s="94">
        <v>36</v>
      </c>
      <c r="AK649" s="94">
        <v>37</v>
      </c>
      <c r="AL649" s="94">
        <v>38</v>
      </c>
      <c r="AM649" s="94">
        <v>39</v>
      </c>
      <c r="AN649" s="94">
        <v>40</v>
      </c>
      <c r="AO649" s="94">
        <v>41</v>
      </c>
      <c r="AP649" s="94">
        <v>42</v>
      </c>
      <c r="AQ649" s="94">
        <v>43</v>
      </c>
      <c r="AR649" s="94">
        <v>44</v>
      </c>
      <c r="AS649" s="94">
        <v>45</v>
      </c>
      <c r="AT649" s="94">
        <v>46</v>
      </c>
      <c r="AU649" s="94">
        <v>47</v>
      </c>
      <c r="AV649" s="94">
        <v>48</v>
      </c>
      <c r="AW649" s="94">
        <v>49</v>
      </c>
      <c r="AX649" s="94">
        <v>50</v>
      </c>
      <c r="AY649" s="94">
        <v>51</v>
      </c>
      <c r="AZ649" s="94">
        <v>52</v>
      </c>
      <c r="BA649" s="94">
        <v>53</v>
      </c>
      <c r="BB649" s="94">
        <v>54</v>
      </c>
      <c r="BC649" s="94">
        <v>55</v>
      </c>
      <c r="BD649" s="94">
        <v>56</v>
      </c>
      <c r="BE649" s="94">
        <v>57</v>
      </c>
      <c r="BF649" s="94">
        <v>58</v>
      </c>
      <c r="BG649" s="94">
        <v>59</v>
      </c>
      <c r="BH649" s="94">
        <v>60</v>
      </c>
      <c r="BI649" s="94">
        <v>61</v>
      </c>
      <c r="BJ649" s="94">
        <v>62</v>
      </c>
      <c r="BK649" s="94">
        <v>63</v>
      </c>
      <c r="BL649" s="94">
        <v>64</v>
      </c>
      <c r="BM649" s="94">
        <v>65</v>
      </c>
      <c r="BN649" s="94">
        <v>66</v>
      </c>
      <c r="BO649" s="94">
        <v>67</v>
      </c>
      <c r="BP649" s="94">
        <v>68</v>
      </c>
      <c r="BQ649" s="94">
        <v>69</v>
      </c>
      <c r="BR649" s="94">
        <v>70</v>
      </c>
      <c r="BS649" s="94">
        <v>71</v>
      </c>
      <c r="BT649" s="94">
        <v>72</v>
      </c>
      <c r="BU649" s="94">
        <v>73</v>
      </c>
      <c r="BV649" s="110"/>
      <c r="BW649" s="110"/>
      <c r="BX649" s="110"/>
      <c r="BY649" s="110"/>
      <c r="BZ649" s="110"/>
      <c r="CA649" s="110"/>
      <c r="CB649" s="110"/>
      <c r="CC649" s="110"/>
      <c r="CD649" s="110"/>
      <c r="CE649" s="110"/>
      <c r="CF649" s="110"/>
      <c r="CG649" s="110"/>
      <c r="CH649" s="110"/>
      <c r="CI649" s="110"/>
      <c r="CJ649" s="110"/>
      <c r="CK649" s="110"/>
      <c r="CL649" s="110"/>
      <c r="CM649" s="110"/>
      <c r="CN649" s="110"/>
      <c r="CO649" s="110"/>
      <c r="CP649" s="110"/>
      <c r="CQ649" s="110"/>
      <c r="CR649" s="110"/>
      <c r="CS649" s="110"/>
      <c r="CT649" s="110"/>
      <c r="CU649" s="110"/>
      <c r="CV649" s="110"/>
      <c r="CW649" s="110"/>
      <c r="CX649" s="110"/>
      <c r="CY649" s="110"/>
      <c r="CZ649" s="110"/>
      <c r="DA649" s="110"/>
      <c r="DB649" s="110"/>
      <c r="DC649" s="110"/>
      <c r="DD649" s="110"/>
      <c r="DE649" s="110"/>
      <c r="DF649" s="110"/>
      <c r="DG649" s="110"/>
      <c r="DH649" s="110"/>
      <c r="DI649" s="110"/>
      <c r="DJ649" s="110"/>
      <c r="DK649" s="110"/>
      <c r="DL649" s="110"/>
      <c r="DM649" s="110"/>
      <c r="DN649" s="110"/>
      <c r="DO649" s="110"/>
      <c r="DP649" s="110"/>
      <c r="DQ649" s="110"/>
      <c r="DR649" s="110"/>
      <c r="DS649" s="110"/>
      <c r="DT649" s="110"/>
      <c r="DU649" s="110"/>
      <c r="DV649" s="110"/>
      <c r="DW649" s="110"/>
      <c r="DX649" s="110"/>
      <c r="DY649" s="110"/>
      <c r="DZ649" s="110"/>
      <c r="EA649" s="110"/>
      <c r="EB649" s="110"/>
      <c r="EC649" s="110"/>
      <c r="ED649" s="110"/>
      <c r="EE649" s="110"/>
      <c r="EF649" s="110"/>
      <c r="EG649" s="110"/>
      <c r="EH649" s="110"/>
      <c r="EI649" s="110"/>
      <c r="EJ649" s="110"/>
      <c r="EK649" s="110"/>
      <c r="EL649" s="110"/>
      <c r="EM649" s="110"/>
      <c r="EN649" s="110"/>
      <c r="EO649" s="110"/>
      <c r="EP649" s="110"/>
      <c r="EQ649" s="110"/>
      <c r="ER649" s="110"/>
      <c r="ES649" s="110"/>
      <c r="ET649" s="110"/>
      <c r="EU649" s="110"/>
      <c r="EV649" s="110"/>
      <c r="EW649" s="110"/>
      <c r="EX649" s="110"/>
      <c r="EY649" s="110"/>
      <c r="EZ649" s="110"/>
      <c r="FA649" s="110"/>
      <c r="FB649" s="110"/>
      <c r="FC649" s="110"/>
      <c r="FD649" s="110"/>
      <c r="FE649" s="110"/>
      <c r="FF649" s="110"/>
      <c r="FG649" s="110"/>
      <c r="FH649" s="110"/>
      <c r="FI649" s="110"/>
      <c r="FJ649" s="110"/>
      <c r="FK649" s="110"/>
      <c r="FL649" s="242"/>
      <c r="FM649" s="242"/>
      <c r="FN649" s="242"/>
      <c r="FO649" s="242"/>
      <c r="FP649" s="242"/>
      <c r="FQ649" s="242"/>
      <c r="FR649" s="242"/>
    </row>
    <row r="650" spans="1:233" ht="18.75" customHeight="1" x14ac:dyDescent="0.2">
      <c r="A650" s="766"/>
      <c r="B650" s="766"/>
      <c r="C650" s="66"/>
      <c r="D650" s="780"/>
      <c r="E650" s="727" t="s">
        <v>1312</v>
      </c>
      <c r="F650" s="728"/>
      <c r="G650" s="728"/>
      <c r="H650" s="728"/>
      <c r="I650" s="728"/>
      <c r="J650" s="728"/>
      <c r="K650" s="728"/>
      <c r="L650" s="728"/>
      <c r="M650" s="728"/>
      <c r="N650" s="729"/>
      <c r="O650" s="727" t="s">
        <v>1313</v>
      </c>
      <c r="P650" s="728"/>
      <c r="Q650" s="728"/>
      <c r="R650" s="728"/>
      <c r="S650" s="728"/>
      <c r="T650" s="728"/>
      <c r="U650" s="728"/>
      <c r="V650" s="728"/>
      <c r="W650" s="728"/>
      <c r="X650" s="729"/>
      <c r="Y650" s="727" t="s">
        <v>1314</v>
      </c>
      <c r="Z650" s="728"/>
      <c r="AA650" s="728"/>
      <c r="AB650" s="728"/>
      <c r="AC650" s="728"/>
      <c r="AD650" s="728"/>
      <c r="AE650" s="728"/>
      <c r="AF650" s="728"/>
      <c r="AG650" s="728"/>
      <c r="AH650" s="729"/>
      <c r="AI650" s="727" t="s">
        <v>1315</v>
      </c>
      <c r="AJ650" s="728"/>
      <c r="AK650" s="728"/>
      <c r="AL650" s="728"/>
      <c r="AM650" s="728"/>
      <c r="AN650" s="728"/>
      <c r="AO650" s="728"/>
      <c r="AP650" s="728"/>
      <c r="AQ650" s="729"/>
      <c r="AR650" s="749" t="s">
        <v>707</v>
      </c>
      <c r="AS650" s="750"/>
      <c r="AT650" s="750"/>
      <c r="AU650" s="750"/>
      <c r="AV650" s="750"/>
      <c r="AW650" s="750"/>
      <c r="AX650" s="750"/>
      <c r="AY650" s="750"/>
      <c r="AZ650" s="750"/>
      <c r="BA650" s="751"/>
      <c r="BB650" s="749" t="s">
        <v>708</v>
      </c>
      <c r="BC650" s="750"/>
      <c r="BD650" s="750"/>
      <c r="BE650" s="750"/>
      <c r="BF650" s="750"/>
      <c r="BG650" s="750"/>
      <c r="BH650" s="750"/>
      <c r="BI650" s="750"/>
      <c r="BJ650" s="750"/>
      <c r="BK650" s="751"/>
      <c r="BL650" s="737" t="s">
        <v>1256</v>
      </c>
      <c r="BM650" s="755"/>
      <c r="BN650" s="755"/>
      <c r="BO650" s="755"/>
      <c r="BP650" s="755"/>
      <c r="BQ650" s="755"/>
      <c r="BR650" s="755"/>
      <c r="BS650" s="755"/>
      <c r="BT650" s="755"/>
      <c r="BU650" s="756"/>
      <c r="BV650" s="110"/>
      <c r="BW650" s="110"/>
      <c r="BX650" s="110"/>
      <c r="BY650" s="237"/>
      <c r="BZ650" s="237"/>
      <c r="CA650" s="237"/>
      <c r="CB650" s="237"/>
      <c r="CC650" s="237"/>
      <c r="CD650" s="237"/>
      <c r="CE650" s="237"/>
      <c r="CF650" s="110"/>
      <c r="CG650" s="110"/>
      <c r="CH650" s="110"/>
      <c r="CI650" s="110"/>
      <c r="CJ650" s="110"/>
      <c r="CK650" s="110"/>
      <c r="CL650" s="110"/>
      <c r="CM650" s="110"/>
      <c r="CN650" s="110"/>
      <c r="CO650" s="110"/>
      <c r="CP650" s="110"/>
      <c r="CQ650" s="110"/>
      <c r="CR650" s="110"/>
      <c r="CS650" s="110"/>
      <c r="CT650" s="110"/>
      <c r="CU650" s="110"/>
      <c r="CV650" s="110"/>
      <c r="CW650" s="110"/>
      <c r="CX650" s="110"/>
      <c r="CY650" s="110"/>
      <c r="CZ650" s="110"/>
      <c r="DA650" s="110"/>
      <c r="DB650" s="110"/>
      <c r="DC650" s="110"/>
      <c r="DD650" s="110"/>
      <c r="DE650" s="110"/>
      <c r="DF650" s="110"/>
      <c r="DG650" s="110"/>
      <c r="DH650" s="110"/>
      <c r="DI650" s="110"/>
      <c r="DJ650" s="110"/>
      <c r="DK650" s="110"/>
      <c r="DL650" s="110"/>
      <c r="DM650" s="110"/>
      <c r="DN650" s="110"/>
      <c r="DO650" s="110"/>
      <c r="DP650" s="110"/>
      <c r="DQ650" s="110"/>
      <c r="DR650" s="110"/>
      <c r="DS650" s="110"/>
      <c r="DT650" s="110"/>
      <c r="DU650" s="110"/>
      <c r="DV650" s="110"/>
      <c r="DW650" s="110"/>
      <c r="DX650" s="110"/>
      <c r="DY650" s="110"/>
      <c r="DZ650" s="110"/>
      <c r="EA650" s="110"/>
      <c r="EB650" s="110"/>
      <c r="EC650" s="110"/>
      <c r="ED650" s="110"/>
      <c r="EE650" s="110"/>
      <c r="EF650" s="110"/>
      <c r="EG650" s="110"/>
      <c r="EH650" s="110"/>
      <c r="EI650" s="110"/>
      <c r="EJ650" s="110"/>
      <c r="EK650" s="110"/>
      <c r="EL650" s="110"/>
      <c r="EM650" s="110"/>
      <c r="EN650" s="110"/>
      <c r="EO650" s="110"/>
      <c r="EP650" s="110"/>
      <c r="EQ650" s="110"/>
      <c r="ER650" s="110"/>
      <c r="ES650" s="110"/>
      <c r="ET650" s="110"/>
      <c r="EU650" s="110"/>
      <c r="EV650" s="110"/>
      <c r="EW650" s="110"/>
      <c r="EX650" s="110"/>
      <c r="EY650" s="110"/>
      <c r="EZ650" s="110"/>
      <c r="FA650" s="110"/>
      <c r="FB650" s="110"/>
      <c r="FC650" s="110"/>
      <c r="FD650" s="110"/>
      <c r="FE650" s="110"/>
      <c r="FF650" s="110"/>
      <c r="FG650" s="110"/>
      <c r="FH650" s="110"/>
      <c r="FI650" s="110"/>
      <c r="FJ650" s="110"/>
      <c r="FK650" s="242"/>
      <c r="FL650" s="242"/>
      <c r="FM650" s="242"/>
      <c r="FN650" s="242"/>
      <c r="FO650" s="242"/>
      <c r="FP650" s="242"/>
      <c r="FQ650" s="242"/>
      <c r="FR650" s="63"/>
    </row>
    <row r="651" spans="1:233" ht="16.149999999999999" customHeight="1" thickBot="1" x14ac:dyDescent="0.25">
      <c r="A651" s="766"/>
      <c r="B651" s="766"/>
      <c r="D651" s="781"/>
      <c r="E651" s="733"/>
      <c r="F651" s="734"/>
      <c r="G651" s="734"/>
      <c r="H651" s="734"/>
      <c r="I651" s="734"/>
      <c r="J651" s="734"/>
      <c r="K651" s="734"/>
      <c r="L651" s="734"/>
      <c r="M651" s="734"/>
      <c r="N651" s="735"/>
      <c r="O651" s="733"/>
      <c r="P651" s="734"/>
      <c r="Q651" s="734"/>
      <c r="R651" s="734"/>
      <c r="S651" s="734"/>
      <c r="T651" s="734"/>
      <c r="U651" s="734"/>
      <c r="V651" s="734"/>
      <c r="W651" s="734"/>
      <c r="X651" s="735"/>
      <c r="Y651" s="733"/>
      <c r="Z651" s="734"/>
      <c r="AA651" s="734"/>
      <c r="AB651" s="734"/>
      <c r="AC651" s="734"/>
      <c r="AD651" s="734"/>
      <c r="AE651" s="734"/>
      <c r="AF651" s="734"/>
      <c r="AG651" s="734"/>
      <c r="AH651" s="735"/>
      <c r="AI651" s="733"/>
      <c r="AJ651" s="734"/>
      <c r="AK651" s="734"/>
      <c r="AL651" s="734"/>
      <c r="AM651" s="734"/>
      <c r="AN651" s="734"/>
      <c r="AO651" s="734"/>
      <c r="AP651" s="734"/>
      <c r="AQ651" s="735"/>
      <c r="AR651" s="759"/>
      <c r="AS651" s="760"/>
      <c r="AT651" s="760"/>
      <c r="AU651" s="760"/>
      <c r="AV651" s="760"/>
      <c r="AW651" s="760"/>
      <c r="AX651" s="760"/>
      <c r="AY651" s="760"/>
      <c r="AZ651" s="760"/>
      <c r="BA651" s="761"/>
      <c r="BB651" s="759"/>
      <c r="BC651" s="760"/>
      <c r="BD651" s="760"/>
      <c r="BE651" s="760"/>
      <c r="BF651" s="760"/>
      <c r="BG651" s="760"/>
      <c r="BH651" s="760"/>
      <c r="BI651" s="760"/>
      <c r="BJ651" s="760"/>
      <c r="BK651" s="761"/>
      <c r="BL651" s="739"/>
      <c r="BM651" s="757"/>
      <c r="BN651" s="757"/>
      <c r="BO651" s="757"/>
      <c r="BP651" s="757"/>
      <c r="BQ651" s="757"/>
      <c r="BR651" s="757"/>
      <c r="BS651" s="757"/>
      <c r="BT651" s="757"/>
      <c r="BU651" s="758"/>
      <c r="BV651" s="237"/>
      <c r="BW651" s="237"/>
      <c r="BX651" s="237"/>
      <c r="BY651" s="237"/>
      <c r="BZ651" s="237"/>
      <c r="CA651" s="237"/>
      <c r="CB651" s="237"/>
      <c r="CC651" s="237"/>
      <c r="CD651" s="237"/>
      <c r="CE651" s="237"/>
      <c r="CF651" s="110"/>
      <c r="CG651" s="110"/>
      <c r="CH651" s="110"/>
      <c r="CI651" s="110"/>
      <c r="CJ651" s="110"/>
      <c r="CK651" s="110"/>
      <c r="CL651" s="110"/>
      <c r="CM651" s="110"/>
      <c r="CN651" s="110"/>
      <c r="CO651" s="110"/>
      <c r="CP651" s="110"/>
      <c r="CQ651" s="110"/>
      <c r="CR651" s="110"/>
      <c r="CS651" s="110"/>
      <c r="CT651" s="110"/>
      <c r="CU651" s="110"/>
      <c r="CV651" s="110"/>
      <c r="CW651" s="110"/>
      <c r="CX651" s="110"/>
      <c r="CY651" s="110"/>
      <c r="CZ651" s="110"/>
      <c r="DA651" s="110"/>
      <c r="DB651" s="110"/>
      <c r="DC651" s="110"/>
      <c r="DD651" s="110"/>
      <c r="DE651" s="110"/>
      <c r="DF651" s="110"/>
      <c r="DG651" s="110"/>
      <c r="DH651" s="110"/>
      <c r="DI651" s="110"/>
      <c r="DJ651" s="110"/>
      <c r="DK651" s="110"/>
      <c r="DL651" s="110"/>
      <c r="DM651" s="110"/>
      <c r="DN651" s="110"/>
      <c r="DO651" s="110"/>
      <c r="DP651" s="110"/>
      <c r="DQ651" s="110"/>
      <c r="DR651" s="110"/>
      <c r="DS651" s="110"/>
      <c r="DT651" s="110"/>
      <c r="DU651" s="110"/>
      <c r="DV651" s="110"/>
      <c r="DW651" s="110"/>
      <c r="DX651" s="110"/>
      <c r="DY651" s="110"/>
      <c r="DZ651" s="110"/>
      <c r="EA651" s="110"/>
      <c r="EB651" s="110"/>
      <c r="EC651" s="110"/>
      <c r="ED651" s="110"/>
      <c r="EE651" s="110"/>
      <c r="EF651" s="110"/>
      <c r="EG651" s="110"/>
      <c r="EH651" s="110"/>
      <c r="EI651" s="110"/>
      <c r="EJ651" s="110"/>
      <c r="EK651" s="110"/>
      <c r="EL651" s="110"/>
      <c r="EM651" s="110"/>
      <c r="EN651" s="110"/>
      <c r="EO651" s="110"/>
      <c r="EP651" s="110"/>
      <c r="EQ651" s="110"/>
      <c r="ER651" s="110"/>
      <c r="ES651" s="110"/>
      <c r="ET651" s="110"/>
      <c r="EU651" s="110"/>
      <c r="EV651" s="110"/>
      <c r="EW651" s="110"/>
      <c r="EX651" s="110"/>
      <c r="EY651" s="110"/>
      <c r="EZ651" s="110"/>
      <c r="FA651" s="110"/>
      <c r="FB651" s="110"/>
      <c r="FC651" s="110"/>
      <c r="FD651" s="110"/>
      <c r="FE651" s="110"/>
      <c r="FF651" s="110"/>
      <c r="FG651" s="110"/>
      <c r="FH651" s="110"/>
      <c r="FI651" s="110"/>
      <c r="FJ651" s="110"/>
      <c r="FK651" s="242"/>
      <c r="FL651" s="242"/>
      <c r="FM651" s="242"/>
      <c r="FN651" s="242"/>
      <c r="FO651" s="242"/>
      <c r="FP651" s="242"/>
      <c r="FQ651" s="242"/>
      <c r="FR651" s="63"/>
    </row>
    <row r="652" spans="1:233" ht="30.75" customHeight="1" thickBot="1" x14ac:dyDescent="0.25">
      <c r="D652" s="781"/>
      <c r="E652" s="724" t="s">
        <v>778</v>
      </c>
      <c r="F652" s="724" t="s">
        <v>731</v>
      </c>
      <c r="G652" s="724" t="s">
        <v>622</v>
      </c>
      <c r="H652" s="724" t="s">
        <v>732</v>
      </c>
      <c r="I652" s="724" t="s">
        <v>624</v>
      </c>
      <c r="J652" s="724" t="s">
        <v>626</v>
      </c>
      <c r="K652" s="724" t="s">
        <v>628</v>
      </c>
      <c r="L652" s="724" t="s">
        <v>630</v>
      </c>
      <c r="M652" s="724" t="s">
        <v>632</v>
      </c>
      <c r="N652" s="724" t="s">
        <v>681</v>
      </c>
      <c r="O652" s="724" t="s">
        <v>778</v>
      </c>
      <c r="P652" s="724" t="s">
        <v>731</v>
      </c>
      <c r="Q652" s="724" t="s">
        <v>622</v>
      </c>
      <c r="R652" s="724" t="s">
        <v>732</v>
      </c>
      <c r="S652" s="724" t="s">
        <v>624</v>
      </c>
      <c r="T652" s="724" t="s">
        <v>626</v>
      </c>
      <c r="U652" s="724" t="s">
        <v>628</v>
      </c>
      <c r="V652" s="724" t="s">
        <v>630</v>
      </c>
      <c r="W652" s="724" t="s">
        <v>632</v>
      </c>
      <c r="X652" s="724" t="s">
        <v>681</v>
      </c>
      <c r="Y652" s="724" t="s">
        <v>778</v>
      </c>
      <c r="Z652" s="724" t="s">
        <v>731</v>
      </c>
      <c r="AA652" s="724" t="s">
        <v>622</v>
      </c>
      <c r="AB652" s="724" t="s">
        <v>732</v>
      </c>
      <c r="AC652" s="724" t="s">
        <v>624</v>
      </c>
      <c r="AD652" s="724" t="s">
        <v>626</v>
      </c>
      <c r="AE652" s="724" t="s">
        <v>628</v>
      </c>
      <c r="AF652" s="724" t="s">
        <v>630</v>
      </c>
      <c r="AG652" s="724" t="s">
        <v>632</v>
      </c>
      <c r="AH652" s="724" t="s">
        <v>681</v>
      </c>
      <c r="AI652" s="724" t="s">
        <v>778</v>
      </c>
      <c r="AJ652" s="724" t="s">
        <v>731</v>
      </c>
      <c r="AK652" s="724" t="s">
        <v>622</v>
      </c>
      <c r="AL652" s="724" t="s">
        <v>732</v>
      </c>
      <c r="AM652" s="724" t="s">
        <v>624</v>
      </c>
      <c r="AN652" s="724" t="s">
        <v>626</v>
      </c>
      <c r="AO652" s="724" t="s">
        <v>628</v>
      </c>
      <c r="AP652" s="724" t="s">
        <v>630</v>
      </c>
      <c r="AQ652" s="724" t="s">
        <v>632</v>
      </c>
      <c r="AR652" s="724" t="s">
        <v>778</v>
      </c>
      <c r="AS652" s="724" t="s">
        <v>731</v>
      </c>
      <c r="AT652" s="724" t="s">
        <v>622</v>
      </c>
      <c r="AU652" s="724" t="s">
        <v>732</v>
      </c>
      <c r="AV652" s="724" t="s">
        <v>624</v>
      </c>
      <c r="AW652" s="724" t="s">
        <v>626</v>
      </c>
      <c r="AX652" s="724" t="s">
        <v>628</v>
      </c>
      <c r="AY652" s="724" t="s">
        <v>630</v>
      </c>
      <c r="AZ652" s="724" t="s">
        <v>632</v>
      </c>
      <c r="BA652" s="724" t="s">
        <v>681</v>
      </c>
      <c r="BB652" s="724" t="s">
        <v>778</v>
      </c>
      <c r="BC652" s="724" t="s">
        <v>731</v>
      </c>
      <c r="BD652" s="724" t="s">
        <v>622</v>
      </c>
      <c r="BE652" s="724" t="s">
        <v>732</v>
      </c>
      <c r="BF652" s="724" t="s">
        <v>624</v>
      </c>
      <c r="BG652" s="724" t="s">
        <v>626</v>
      </c>
      <c r="BH652" s="724" t="s">
        <v>628</v>
      </c>
      <c r="BI652" s="724" t="s">
        <v>630</v>
      </c>
      <c r="BJ652" s="724" t="s">
        <v>632</v>
      </c>
      <c r="BK652" s="724" t="s">
        <v>681</v>
      </c>
      <c r="BL652" s="724" t="s">
        <v>778</v>
      </c>
      <c r="BM652" s="724" t="s">
        <v>731</v>
      </c>
      <c r="BN652" s="724" t="s">
        <v>622</v>
      </c>
      <c r="BO652" s="724" t="s">
        <v>732</v>
      </c>
      <c r="BP652" s="724" t="s">
        <v>624</v>
      </c>
      <c r="BQ652" s="724" t="s">
        <v>626</v>
      </c>
      <c r="BR652" s="724" t="s">
        <v>628</v>
      </c>
      <c r="BS652" s="724" t="s">
        <v>630</v>
      </c>
      <c r="BT652" s="724" t="s">
        <v>632</v>
      </c>
      <c r="BU652" s="724" t="s">
        <v>681</v>
      </c>
      <c r="BV652" s="234"/>
      <c r="BW652" s="234"/>
      <c r="BX652" s="234"/>
      <c r="BY652" s="234"/>
      <c r="BZ652" s="234"/>
      <c r="CA652" s="234"/>
      <c r="CB652" s="234"/>
      <c r="CC652" s="234"/>
      <c r="CD652" s="234"/>
      <c r="CE652" s="234"/>
      <c r="CF652" s="110"/>
      <c r="CG652" s="110"/>
      <c r="CH652" s="110"/>
      <c r="CI652" s="110"/>
      <c r="CJ652" s="110"/>
      <c r="CK652" s="110"/>
      <c r="CL652" s="110"/>
      <c r="CM652" s="110"/>
      <c r="CN652" s="110"/>
      <c r="CO652" s="110"/>
      <c r="CP652" s="110"/>
      <c r="CQ652" s="110"/>
      <c r="CR652" s="110"/>
      <c r="CS652" s="110"/>
      <c r="CT652" s="110"/>
      <c r="CU652" s="110"/>
      <c r="CV652" s="110"/>
      <c r="CW652" s="110"/>
      <c r="CX652" s="110"/>
      <c r="CY652" s="110"/>
      <c r="CZ652" s="110"/>
      <c r="DA652" s="110"/>
      <c r="DB652" s="110"/>
      <c r="DC652" s="110"/>
      <c r="DD652" s="110"/>
      <c r="DE652" s="110"/>
      <c r="DF652" s="110"/>
      <c r="DG652" s="110"/>
      <c r="DH652" s="110"/>
      <c r="DI652" s="110"/>
      <c r="DJ652" s="110"/>
      <c r="DK652" s="110"/>
      <c r="DL652" s="110"/>
      <c r="DM652" s="110"/>
      <c r="DN652" s="110"/>
      <c r="DO652" s="110"/>
      <c r="DP652" s="110"/>
      <c r="DQ652" s="110"/>
      <c r="DR652" s="110"/>
      <c r="DS652" s="110"/>
      <c r="DT652" s="110"/>
      <c r="DU652" s="110"/>
      <c r="DV652" s="110"/>
      <c r="DW652" s="110"/>
      <c r="DX652" s="110"/>
      <c r="DY652" s="110"/>
      <c r="DZ652" s="110"/>
      <c r="EA652" s="110"/>
      <c r="EB652" s="110"/>
      <c r="EC652" s="110"/>
      <c r="ED652" s="110"/>
      <c r="EE652" s="110"/>
      <c r="EF652" s="110"/>
      <c r="EG652" s="110"/>
      <c r="EH652" s="110"/>
      <c r="EI652" s="110"/>
      <c r="EJ652" s="110"/>
      <c r="EK652" s="110"/>
      <c r="EL652" s="110"/>
      <c r="EM652" s="110"/>
      <c r="EN652" s="110"/>
      <c r="EO652" s="110"/>
      <c r="EP652" s="110"/>
      <c r="EQ652" s="110"/>
      <c r="ER652" s="110"/>
      <c r="ES652" s="110"/>
      <c r="ET652" s="110"/>
      <c r="EU652" s="110"/>
      <c r="EV652" s="110"/>
      <c r="EW652" s="110"/>
      <c r="EX652" s="110"/>
      <c r="EY652" s="110"/>
      <c r="EZ652" s="110"/>
      <c r="FA652" s="110"/>
      <c r="FB652" s="110"/>
      <c r="FC652" s="110"/>
      <c r="FD652" s="110"/>
      <c r="FE652" s="110"/>
      <c r="FF652" s="110"/>
      <c r="FG652" s="110"/>
      <c r="FH652" s="110"/>
      <c r="FI652" s="110"/>
      <c r="FJ652" s="110"/>
      <c r="FK652" s="242"/>
      <c r="FL652" s="242"/>
      <c r="FM652" s="242"/>
      <c r="FN652" s="242"/>
      <c r="FO652" s="242"/>
      <c r="FP652" s="242"/>
      <c r="FQ652" s="242"/>
      <c r="FR652" s="63"/>
    </row>
    <row r="653" spans="1:233" ht="34.5" customHeight="1" thickBot="1" x14ac:dyDescent="0.25">
      <c r="A653" s="329" t="s">
        <v>26</v>
      </c>
      <c r="B653" s="330" t="s">
        <v>779</v>
      </c>
      <c r="C653" s="328" t="s">
        <v>780</v>
      </c>
      <c r="D653" s="782"/>
      <c r="E653" s="726"/>
      <c r="F653" s="726"/>
      <c r="G653" s="726"/>
      <c r="H653" s="726"/>
      <c r="I653" s="726"/>
      <c r="J653" s="726"/>
      <c r="K653" s="726"/>
      <c r="L653" s="726"/>
      <c r="M653" s="726"/>
      <c r="N653" s="726"/>
      <c r="O653" s="726"/>
      <c r="P653" s="726"/>
      <c r="Q653" s="726"/>
      <c r="R653" s="726"/>
      <c r="S653" s="726"/>
      <c r="T653" s="726"/>
      <c r="U653" s="726"/>
      <c r="V653" s="726"/>
      <c r="W653" s="726"/>
      <c r="X653" s="726"/>
      <c r="Y653" s="726"/>
      <c r="Z653" s="726"/>
      <c r="AA653" s="726"/>
      <c r="AB653" s="726"/>
      <c r="AC653" s="726"/>
      <c r="AD653" s="726"/>
      <c r="AE653" s="726"/>
      <c r="AF653" s="726"/>
      <c r="AG653" s="726"/>
      <c r="AH653" s="726"/>
      <c r="AI653" s="726"/>
      <c r="AJ653" s="726"/>
      <c r="AK653" s="726"/>
      <c r="AL653" s="726"/>
      <c r="AM653" s="726"/>
      <c r="AN653" s="726"/>
      <c r="AO653" s="726"/>
      <c r="AP653" s="726"/>
      <c r="AQ653" s="726"/>
      <c r="AR653" s="726"/>
      <c r="AS653" s="726"/>
      <c r="AT653" s="726"/>
      <c r="AU653" s="726"/>
      <c r="AV653" s="726"/>
      <c r="AW653" s="726"/>
      <c r="AX653" s="726"/>
      <c r="AY653" s="726"/>
      <c r="AZ653" s="726"/>
      <c r="BA653" s="726"/>
      <c r="BB653" s="726"/>
      <c r="BC653" s="726"/>
      <c r="BD653" s="726"/>
      <c r="BE653" s="726"/>
      <c r="BF653" s="726"/>
      <c r="BG653" s="726"/>
      <c r="BH653" s="726"/>
      <c r="BI653" s="726"/>
      <c r="BJ653" s="726"/>
      <c r="BK653" s="726"/>
      <c r="BL653" s="726"/>
      <c r="BM653" s="726"/>
      <c r="BN653" s="726"/>
      <c r="BO653" s="726"/>
      <c r="BP653" s="726"/>
      <c r="BQ653" s="726"/>
      <c r="BR653" s="726"/>
      <c r="BS653" s="726"/>
      <c r="BT653" s="726"/>
      <c r="BU653" s="726"/>
      <c r="BV653" s="135"/>
      <c r="BW653" s="135"/>
      <c r="BX653" s="135"/>
      <c r="BY653" s="135"/>
      <c r="BZ653" s="135"/>
      <c r="CA653" s="135"/>
      <c r="CB653" s="135"/>
      <c r="CC653" s="135"/>
      <c r="CD653" s="135"/>
      <c r="CE653" s="135"/>
      <c r="CF653" s="135"/>
      <c r="CG653" s="135"/>
      <c r="CH653" s="110"/>
      <c r="CI653" s="110"/>
      <c r="CJ653" s="110"/>
      <c r="CK653" s="110"/>
      <c r="CL653" s="110"/>
      <c r="CM653" s="110"/>
      <c r="CN653" s="110"/>
      <c r="CO653" s="110"/>
      <c r="CP653" s="110"/>
      <c r="CQ653" s="110"/>
      <c r="CR653" s="110"/>
      <c r="CS653" s="110"/>
      <c r="CT653" s="110"/>
      <c r="CU653" s="110"/>
      <c r="CV653" s="110"/>
      <c r="CW653" s="110"/>
      <c r="CX653" s="110"/>
      <c r="CY653" s="110"/>
      <c r="CZ653" s="110"/>
      <c r="DA653" s="110"/>
      <c r="DB653" s="110"/>
      <c r="DC653" s="110"/>
      <c r="DD653" s="110"/>
      <c r="DE653" s="110"/>
      <c r="DF653" s="110"/>
      <c r="DG653" s="110"/>
      <c r="DH653" s="110"/>
      <c r="DI653" s="110"/>
      <c r="DJ653" s="110"/>
      <c r="DK653" s="110"/>
      <c r="DL653" s="110"/>
      <c r="DM653" s="110"/>
      <c r="DN653" s="110"/>
      <c r="DO653" s="110"/>
      <c r="DP653" s="110"/>
      <c r="DQ653" s="110"/>
      <c r="DR653" s="110"/>
      <c r="DS653" s="110"/>
      <c r="DT653" s="110"/>
      <c r="DU653" s="110"/>
      <c r="DV653" s="110"/>
      <c r="DW653" s="110"/>
      <c r="DX653" s="110"/>
      <c r="DY653" s="110"/>
      <c r="DZ653" s="110"/>
      <c r="EA653" s="110"/>
      <c r="EB653" s="110"/>
      <c r="EC653" s="110"/>
      <c r="ED653" s="110"/>
      <c r="EE653" s="110"/>
      <c r="EF653" s="110"/>
      <c r="EG653" s="110"/>
      <c r="EH653" s="110"/>
      <c r="EI653" s="110"/>
      <c r="EJ653" s="110"/>
      <c r="EK653" s="110"/>
      <c r="EL653" s="110"/>
      <c r="EM653" s="110"/>
      <c r="EN653" s="110"/>
      <c r="EO653" s="110"/>
      <c r="EP653" s="110"/>
      <c r="EQ653" s="110"/>
      <c r="ER653" s="110"/>
      <c r="ES653" s="110"/>
      <c r="ET653" s="110"/>
      <c r="EU653" s="110"/>
      <c r="EV653" s="110"/>
      <c r="EW653" s="110"/>
      <c r="EX653" s="110"/>
      <c r="EY653" s="110"/>
      <c r="EZ653" s="110"/>
      <c r="FA653" s="110"/>
      <c r="FB653" s="110"/>
      <c r="FC653" s="110"/>
      <c r="FD653" s="110"/>
      <c r="FE653" s="110"/>
      <c r="FF653" s="110"/>
      <c r="FG653" s="110"/>
      <c r="FH653" s="110"/>
      <c r="FI653" s="110"/>
      <c r="FJ653" s="110"/>
      <c r="FK653" s="242"/>
      <c r="FL653" s="242"/>
      <c r="FM653" s="242"/>
      <c r="FN653" s="242"/>
      <c r="FO653" s="242"/>
      <c r="FP653" s="242"/>
      <c r="FQ653" s="242"/>
      <c r="FR653" s="63"/>
    </row>
    <row r="654" spans="1:233" x14ac:dyDescent="0.2">
      <c r="A654" s="241" t="s">
        <v>70</v>
      </c>
      <c r="B654" s="475" t="s">
        <v>781</v>
      </c>
      <c r="C654" s="404" t="s">
        <v>782</v>
      </c>
      <c r="D654" s="433" t="s">
        <v>71</v>
      </c>
      <c r="E654" s="477">
        <v>1657</v>
      </c>
      <c r="F654" s="477">
        <v>421368</v>
      </c>
      <c r="G654" s="477">
        <v>522926</v>
      </c>
      <c r="H654" s="477">
        <v>815652</v>
      </c>
      <c r="I654" s="477">
        <v>289646</v>
      </c>
      <c r="J654" s="477">
        <v>43340</v>
      </c>
      <c r="K654" s="477">
        <v>8190</v>
      </c>
      <c r="L654" s="477">
        <v>2055</v>
      </c>
      <c r="M654" s="477">
        <v>0</v>
      </c>
      <c r="N654" s="494">
        <v>2104834</v>
      </c>
      <c r="O654" s="477">
        <v>924</v>
      </c>
      <c r="P654" s="477">
        <v>482341</v>
      </c>
      <c r="Q654" s="477">
        <v>883945</v>
      </c>
      <c r="R654" s="477">
        <v>966972</v>
      </c>
      <c r="S654" s="477">
        <v>202602</v>
      </c>
      <c r="T654" s="477">
        <v>47718</v>
      </c>
      <c r="U654" s="477">
        <v>2953</v>
      </c>
      <c r="V654" s="477">
        <v>3269</v>
      </c>
      <c r="W654" s="477">
        <v>0</v>
      </c>
      <c r="X654" s="494">
        <v>2590724</v>
      </c>
      <c r="Y654" s="477">
        <v>2581</v>
      </c>
      <c r="Z654" s="477">
        <v>903709</v>
      </c>
      <c r="AA654" s="477">
        <v>1406871</v>
      </c>
      <c r="AB654" s="477">
        <v>1782624</v>
      </c>
      <c r="AC654" s="477">
        <v>492248</v>
      </c>
      <c r="AD654" s="477">
        <v>91058</v>
      </c>
      <c r="AE654" s="477">
        <v>11143</v>
      </c>
      <c r="AF654" s="477">
        <v>5324</v>
      </c>
      <c r="AG654" s="477">
        <v>0</v>
      </c>
      <c r="AH654" s="494">
        <v>4695558</v>
      </c>
      <c r="AI654" s="477">
        <v>1142.96667</v>
      </c>
      <c r="AJ654" s="477">
        <v>1371.56</v>
      </c>
      <c r="AK654" s="477">
        <v>1600.1533300000001</v>
      </c>
      <c r="AL654" s="477">
        <v>1828.74667</v>
      </c>
      <c r="AM654" s="477">
        <v>2057.34</v>
      </c>
      <c r="AN654" s="477">
        <v>2514.5266700000002</v>
      </c>
      <c r="AO654" s="477">
        <v>2971.71333</v>
      </c>
      <c r="AP654" s="477">
        <v>3428.9</v>
      </c>
      <c r="AQ654" s="477">
        <v>4114.68</v>
      </c>
      <c r="AR654" s="477">
        <v>1.44974</v>
      </c>
      <c r="AS654" s="477">
        <v>307.21805999999998</v>
      </c>
      <c r="AT654" s="477">
        <v>326.79743000000002</v>
      </c>
      <c r="AU654" s="477">
        <v>446.01693999999998</v>
      </c>
      <c r="AV654" s="477">
        <v>140.78665000000001</v>
      </c>
      <c r="AW654" s="477">
        <v>17.235849999999999</v>
      </c>
      <c r="AX654" s="477">
        <v>2.7559900000000002</v>
      </c>
      <c r="AY654" s="477">
        <v>0.59931999999999996</v>
      </c>
      <c r="AZ654" s="477">
        <v>0</v>
      </c>
      <c r="BA654" s="494">
        <v>1242.85997</v>
      </c>
      <c r="BB654" s="477">
        <v>0.80842000000000003</v>
      </c>
      <c r="BC654" s="477">
        <v>351.67327999999998</v>
      </c>
      <c r="BD654" s="477">
        <v>552.41269</v>
      </c>
      <c r="BE654" s="477">
        <v>528.76214000000004</v>
      </c>
      <c r="BF654" s="477">
        <v>98.477649999999997</v>
      </c>
      <c r="BG654" s="477">
        <v>18.976929999999999</v>
      </c>
      <c r="BH654" s="477">
        <v>0.99370000000000003</v>
      </c>
      <c r="BI654" s="477">
        <v>0.95337000000000005</v>
      </c>
      <c r="BJ654" s="477">
        <v>0</v>
      </c>
      <c r="BK654" s="494">
        <v>1553.05817</v>
      </c>
      <c r="BL654" s="477">
        <v>2.2599999999999998</v>
      </c>
      <c r="BM654" s="477">
        <v>658.89</v>
      </c>
      <c r="BN654" s="477">
        <v>879.21</v>
      </c>
      <c r="BO654" s="477">
        <v>974.78</v>
      </c>
      <c r="BP654" s="477">
        <v>239.26</v>
      </c>
      <c r="BQ654" s="477">
        <v>36.21</v>
      </c>
      <c r="BR654" s="477">
        <v>3.75</v>
      </c>
      <c r="BS654" s="477">
        <v>1.55</v>
      </c>
      <c r="BT654" s="477">
        <v>0</v>
      </c>
      <c r="BU654" s="494">
        <v>2795.91</v>
      </c>
      <c r="BV654" s="178"/>
      <c r="BW654" s="178"/>
      <c r="BX654" s="178"/>
      <c r="BY654" s="178"/>
      <c r="BZ654" s="178"/>
      <c r="CA654" s="178"/>
      <c r="CB654" s="178"/>
      <c r="CC654" s="178"/>
      <c r="CD654" s="178"/>
      <c r="CE654" s="178"/>
      <c r="CF654" s="110"/>
      <c r="CG654" s="110"/>
      <c r="CH654" s="110"/>
      <c r="CI654" s="110"/>
      <c r="CJ654" s="110"/>
      <c r="CK654" s="110"/>
      <c r="CL654" s="110"/>
      <c r="CM654" s="110"/>
      <c r="CN654" s="110"/>
      <c r="CO654" s="110"/>
      <c r="CP654" s="110"/>
      <c r="CQ654" s="110"/>
      <c r="CR654" s="110"/>
      <c r="CS654" s="110"/>
      <c r="CT654" s="110"/>
      <c r="CU654" s="110"/>
      <c r="CV654" s="110"/>
      <c r="CW654" s="110"/>
      <c r="CX654" s="110"/>
      <c r="CY654" s="110"/>
      <c r="CZ654" s="110"/>
      <c r="DA654" s="110"/>
      <c r="DB654" s="110"/>
      <c r="DC654" s="110"/>
      <c r="DD654" s="110"/>
      <c r="DE654" s="110"/>
      <c r="DF654" s="110"/>
      <c r="DG654" s="110"/>
      <c r="DH654" s="110"/>
      <c r="DI654" s="110"/>
      <c r="DJ654" s="110"/>
      <c r="DK654" s="110"/>
      <c r="DL654" s="110"/>
      <c r="DM654" s="110"/>
      <c r="DN654" s="110"/>
      <c r="DO654" s="110"/>
      <c r="DP654" s="110"/>
      <c r="DQ654" s="110"/>
      <c r="DR654" s="110"/>
      <c r="DS654" s="110"/>
      <c r="DT654" s="110"/>
      <c r="DU654" s="110"/>
      <c r="DV654" s="110"/>
      <c r="DW654" s="110"/>
      <c r="DX654" s="110"/>
      <c r="DY654" s="110"/>
      <c r="DZ654" s="110"/>
      <c r="EA654" s="110"/>
      <c r="EB654" s="110"/>
      <c r="EC654" s="110"/>
      <c r="ED654" s="110"/>
      <c r="EE654" s="110"/>
      <c r="EF654" s="110"/>
      <c r="EG654" s="110"/>
      <c r="EH654" s="110"/>
      <c r="EI654" s="110"/>
      <c r="EJ654" s="110"/>
      <c r="EK654" s="110"/>
      <c r="EL654" s="110"/>
      <c r="EM654" s="110"/>
      <c r="EN654" s="110"/>
      <c r="EO654" s="110"/>
      <c r="EP654" s="110"/>
      <c r="EQ654" s="110"/>
      <c r="ER654" s="110"/>
      <c r="ES654" s="110"/>
      <c r="ET654" s="110"/>
      <c r="EU654" s="110"/>
      <c r="EV654" s="110"/>
      <c r="EW654" s="110"/>
      <c r="EX654" s="110"/>
      <c r="EY654" s="110"/>
      <c r="EZ654" s="110"/>
      <c r="FA654" s="110"/>
      <c r="FB654" s="110"/>
      <c r="FC654" s="110"/>
      <c r="FD654" s="110"/>
      <c r="FE654" s="110"/>
      <c r="FF654" s="110"/>
      <c r="FG654" s="110"/>
      <c r="FH654" s="110"/>
      <c r="FI654" s="110"/>
      <c r="FJ654" s="110"/>
      <c r="FK654" s="242"/>
      <c r="FL654" s="242"/>
      <c r="FM654" s="242"/>
      <c r="FN654" s="242"/>
      <c r="FO654" s="242"/>
      <c r="FP654" s="242"/>
      <c r="FQ654" s="242"/>
      <c r="FR654" s="63"/>
    </row>
    <row r="655" spans="1:233" x14ac:dyDescent="0.2">
      <c r="A655" s="241" t="s">
        <v>72</v>
      </c>
      <c r="B655" s="476" t="s">
        <v>783</v>
      </c>
      <c r="C655" s="326" t="s">
        <v>784</v>
      </c>
      <c r="D655" s="283" t="s">
        <v>73</v>
      </c>
      <c r="E655" s="471">
        <v>3893</v>
      </c>
      <c r="F655" s="471">
        <v>2144855</v>
      </c>
      <c r="G655" s="471">
        <v>437731</v>
      </c>
      <c r="H655" s="471">
        <v>260742</v>
      </c>
      <c r="I655" s="471">
        <v>120216</v>
      </c>
      <c r="J655" s="471">
        <v>45165</v>
      </c>
      <c r="K655" s="471">
        <v>16079</v>
      </c>
      <c r="L655" s="471">
        <v>6302</v>
      </c>
      <c r="M655" s="471">
        <v>0</v>
      </c>
      <c r="N655" s="496">
        <v>3034983</v>
      </c>
      <c r="O655" s="471">
        <v>8543</v>
      </c>
      <c r="P655" s="471">
        <v>3798719</v>
      </c>
      <c r="Q655" s="471">
        <v>465117</v>
      </c>
      <c r="R655" s="471">
        <v>180166</v>
      </c>
      <c r="S655" s="471">
        <v>80593</v>
      </c>
      <c r="T655" s="471">
        <v>20482</v>
      </c>
      <c r="U655" s="471">
        <v>8644</v>
      </c>
      <c r="V655" s="471">
        <v>1551</v>
      </c>
      <c r="W655" s="471">
        <v>0</v>
      </c>
      <c r="X655" s="496">
        <v>4563815</v>
      </c>
      <c r="Y655" s="471">
        <v>12436</v>
      </c>
      <c r="Z655" s="471">
        <v>5943574</v>
      </c>
      <c r="AA655" s="471">
        <v>902848</v>
      </c>
      <c r="AB655" s="471">
        <v>440908</v>
      </c>
      <c r="AC655" s="471">
        <v>200809</v>
      </c>
      <c r="AD655" s="471">
        <v>65647</v>
      </c>
      <c r="AE655" s="471">
        <v>24723</v>
      </c>
      <c r="AF655" s="471">
        <v>7853</v>
      </c>
      <c r="AG655" s="471">
        <v>0</v>
      </c>
      <c r="AH655" s="496">
        <v>7598798</v>
      </c>
      <c r="AI655" s="471">
        <v>1129.46111</v>
      </c>
      <c r="AJ655" s="471">
        <v>1355.3533299999999</v>
      </c>
      <c r="AK655" s="471">
        <v>1581.2455600000001</v>
      </c>
      <c r="AL655" s="471">
        <v>1807.13778</v>
      </c>
      <c r="AM655" s="471">
        <v>2033.03</v>
      </c>
      <c r="AN655" s="471">
        <v>2484.8144400000001</v>
      </c>
      <c r="AO655" s="471">
        <v>2936.5988900000002</v>
      </c>
      <c r="AP655" s="471">
        <v>3388.3833300000001</v>
      </c>
      <c r="AQ655" s="471">
        <v>4066.06</v>
      </c>
      <c r="AR655" s="471">
        <v>3.44678</v>
      </c>
      <c r="AS655" s="471">
        <v>1582.5061599999999</v>
      </c>
      <c r="AT655" s="471">
        <v>276.82670999999999</v>
      </c>
      <c r="AU655" s="471">
        <v>144.28451999999999</v>
      </c>
      <c r="AV655" s="471">
        <v>59.131439999999998</v>
      </c>
      <c r="AW655" s="471">
        <v>18.176410000000001</v>
      </c>
      <c r="AX655" s="471">
        <v>5.4753800000000004</v>
      </c>
      <c r="AY655" s="471">
        <v>1.85988</v>
      </c>
      <c r="AZ655" s="471">
        <v>0</v>
      </c>
      <c r="BA655" s="496">
        <v>2091.7072800000001</v>
      </c>
      <c r="BB655" s="471">
        <v>7.5637800000000004</v>
      </c>
      <c r="BC655" s="471">
        <v>2802.7518</v>
      </c>
      <c r="BD655" s="471">
        <v>294.14596999999998</v>
      </c>
      <c r="BE655" s="471">
        <v>99.696879999999993</v>
      </c>
      <c r="BF655" s="471">
        <v>39.641820000000003</v>
      </c>
      <c r="BG655" s="471">
        <v>8.2428699999999999</v>
      </c>
      <c r="BH655" s="471">
        <v>2.94354</v>
      </c>
      <c r="BI655" s="471">
        <v>0.45773999999999998</v>
      </c>
      <c r="BJ655" s="471">
        <v>0</v>
      </c>
      <c r="BK655" s="496">
        <v>3255.4443999999999</v>
      </c>
      <c r="BL655" s="471">
        <v>11.01</v>
      </c>
      <c r="BM655" s="471">
        <v>4385.26</v>
      </c>
      <c r="BN655" s="471">
        <v>570.97</v>
      </c>
      <c r="BO655" s="471">
        <v>243.98</v>
      </c>
      <c r="BP655" s="471">
        <v>98.77</v>
      </c>
      <c r="BQ655" s="471">
        <v>26.42</v>
      </c>
      <c r="BR655" s="471">
        <v>8.42</v>
      </c>
      <c r="BS655" s="471">
        <v>2.3199999999999998</v>
      </c>
      <c r="BT655" s="471">
        <v>0</v>
      </c>
      <c r="BU655" s="496">
        <v>5347.15</v>
      </c>
      <c r="BV655" s="178"/>
      <c r="BW655" s="178"/>
      <c r="BX655" s="178"/>
      <c r="BY655" s="178"/>
      <c r="BZ655" s="178"/>
      <c r="CA655" s="178"/>
      <c r="CB655" s="178"/>
      <c r="CC655" s="178"/>
      <c r="CD655" s="178"/>
      <c r="CE655" s="178"/>
      <c r="CF655" s="110"/>
      <c r="CG655" s="110"/>
      <c r="CH655" s="110"/>
      <c r="CI655" s="110"/>
      <c r="CJ655" s="110"/>
      <c r="CK655" s="110"/>
      <c r="CL655" s="110"/>
      <c r="CM655" s="110"/>
      <c r="CN655" s="110"/>
      <c r="CO655" s="110"/>
      <c r="CP655" s="110"/>
      <c r="CQ655" s="110"/>
      <c r="CR655" s="110"/>
      <c r="CS655" s="110"/>
      <c r="CT655" s="110"/>
      <c r="CU655" s="110"/>
      <c r="CV655" s="110"/>
      <c r="CW655" s="110"/>
      <c r="CX655" s="110"/>
      <c r="CY655" s="110"/>
      <c r="CZ655" s="110"/>
      <c r="DA655" s="110"/>
      <c r="DB655" s="110"/>
      <c r="DC655" s="110"/>
      <c r="DD655" s="110"/>
      <c r="DE655" s="110"/>
      <c r="DF655" s="110"/>
      <c r="DG655" s="110"/>
      <c r="DH655" s="110"/>
      <c r="DI655" s="110"/>
      <c r="DJ655" s="110"/>
      <c r="DK655" s="110"/>
      <c r="DL655" s="110"/>
      <c r="DM655" s="110"/>
      <c r="DN655" s="110"/>
      <c r="DO655" s="110"/>
      <c r="DP655" s="110"/>
      <c r="DQ655" s="110"/>
      <c r="DR655" s="110"/>
      <c r="DS655" s="110"/>
      <c r="DT655" s="110"/>
      <c r="DU655" s="110"/>
      <c r="DV655" s="110"/>
      <c r="DW655" s="110"/>
      <c r="DX655" s="110"/>
      <c r="DY655" s="110"/>
      <c r="DZ655" s="110"/>
      <c r="EA655" s="110"/>
      <c r="EB655" s="110"/>
      <c r="EC655" s="110"/>
      <c r="ED655" s="110"/>
      <c r="EE655" s="110"/>
      <c r="EF655" s="110"/>
      <c r="EG655" s="110"/>
      <c r="EH655" s="110"/>
      <c r="EI655" s="110"/>
      <c r="EJ655" s="110"/>
      <c r="EK655" s="110"/>
      <c r="EL655" s="110"/>
      <c r="EM655" s="110"/>
      <c r="EN655" s="110"/>
      <c r="EO655" s="110"/>
      <c r="EP655" s="110"/>
      <c r="EQ655" s="110"/>
      <c r="ER655" s="110"/>
      <c r="ES655" s="110"/>
      <c r="ET655" s="110"/>
      <c r="EU655" s="110"/>
      <c r="EV655" s="110"/>
      <c r="EW655" s="110"/>
      <c r="EX655" s="110"/>
      <c r="EY655" s="110"/>
      <c r="EZ655" s="110"/>
      <c r="FA655" s="110"/>
      <c r="FB655" s="110"/>
      <c r="FC655" s="110"/>
      <c r="FD655" s="110"/>
      <c r="FE655" s="110"/>
      <c r="FF655" s="110"/>
      <c r="FG655" s="110"/>
      <c r="FH655" s="110"/>
      <c r="FI655" s="110"/>
      <c r="FJ655" s="110"/>
      <c r="FK655" s="242"/>
      <c r="FL655" s="242"/>
      <c r="FM655" s="242"/>
      <c r="FN655" s="242"/>
      <c r="FO655" s="242"/>
      <c r="FP655" s="242"/>
      <c r="FQ655" s="242"/>
      <c r="FR655" s="63"/>
    </row>
    <row r="656" spans="1:233" x14ac:dyDescent="0.2">
      <c r="A656" s="241" t="s">
        <v>74</v>
      </c>
      <c r="B656" s="476" t="s">
        <v>785</v>
      </c>
      <c r="C656" s="326" t="s">
        <v>786</v>
      </c>
      <c r="D656" s="283" t="s">
        <v>75</v>
      </c>
      <c r="E656" s="471">
        <v>6191</v>
      </c>
      <c r="F656" s="471">
        <v>2064319</v>
      </c>
      <c r="G656" s="471">
        <v>748523</v>
      </c>
      <c r="H656" s="471">
        <v>491747</v>
      </c>
      <c r="I656" s="471">
        <v>165527</v>
      </c>
      <c r="J656" s="471">
        <v>81198</v>
      </c>
      <c r="K656" s="471">
        <v>33727</v>
      </c>
      <c r="L656" s="471">
        <v>15863</v>
      </c>
      <c r="M656" s="471">
        <v>0</v>
      </c>
      <c r="N656" s="496">
        <v>3607095</v>
      </c>
      <c r="O656" s="471">
        <v>13003</v>
      </c>
      <c r="P656" s="471">
        <v>4018974</v>
      </c>
      <c r="Q656" s="471">
        <v>911638</v>
      </c>
      <c r="R656" s="471">
        <v>296712</v>
      </c>
      <c r="S656" s="471">
        <v>103495</v>
      </c>
      <c r="T656" s="471">
        <v>52070</v>
      </c>
      <c r="U656" s="471">
        <v>23496</v>
      </c>
      <c r="V656" s="471">
        <v>12466</v>
      </c>
      <c r="W656" s="471">
        <v>0</v>
      </c>
      <c r="X656" s="496">
        <v>5431854</v>
      </c>
      <c r="Y656" s="471">
        <v>19194</v>
      </c>
      <c r="Z656" s="471">
        <v>6083293</v>
      </c>
      <c r="AA656" s="471">
        <v>1660161</v>
      </c>
      <c r="AB656" s="471">
        <v>788459</v>
      </c>
      <c r="AC656" s="471">
        <v>269022</v>
      </c>
      <c r="AD656" s="471">
        <v>133268</v>
      </c>
      <c r="AE656" s="471">
        <v>57223</v>
      </c>
      <c r="AF656" s="471">
        <v>28329</v>
      </c>
      <c r="AG656" s="471">
        <v>0</v>
      </c>
      <c r="AH656" s="496">
        <v>9038949</v>
      </c>
      <c r="AI656" s="471">
        <v>1080.3611100000001</v>
      </c>
      <c r="AJ656" s="471">
        <v>1296.4333300000001</v>
      </c>
      <c r="AK656" s="471">
        <v>1512.5055600000001</v>
      </c>
      <c r="AL656" s="471">
        <v>1728.5777800000001</v>
      </c>
      <c r="AM656" s="471">
        <v>1944.65</v>
      </c>
      <c r="AN656" s="471">
        <v>2376.7944400000001</v>
      </c>
      <c r="AO656" s="471">
        <v>2808.9388899999999</v>
      </c>
      <c r="AP656" s="471">
        <v>3241.0833299999999</v>
      </c>
      <c r="AQ656" s="471">
        <v>3889.3</v>
      </c>
      <c r="AR656" s="471">
        <v>5.7304899999999996</v>
      </c>
      <c r="AS656" s="471">
        <v>1592.3063299999999</v>
      </c>
      <c r="AT656" s="471">
        <v>494.88941999999997</v>
      </c>
      <c r="AU656" s="471">
        <v>284.48068999999998</v>
      </c>
      <c r="AV656" s="471">
        <v>85.119169999999997</v>
      </c>
      <c r="AW656" s="471">
        <v>34.162820000000004</v>
      </c>
      <c r="AX656" s="471">
        <v>12.00703</v>
      </c>
      <c r="AY656" s="471">
        <v>4.8943500000000002</v>
      </c>
      <c r="AZ656" s="471">
        <v>0</v>
      </c>
      <c r="BA656" s="496">
        <v>2513.5902999999998</v>
      </c>
      <c r="BB656" s="471">
        <v>12.03579</v>
      </c>
      <c r="BC656" s="471">
        <v>3100.0236500000001</v>
      </c>
      <c r="BD656" s="471">
        <v>602.73365000000001</v>
      </c>
      <c r="BE656" s="471">
        <v>171.65093999999999</v>
      </c>
      <c r="BF656" s="471">
        <v>53.220370000000003</v>
      </c>
      <c r="BG656" s="471">
        <v>21.90766</v>
      </c>
      <c r="BH656" s="471">
        <v>8.3647200000000002</v>
      </c>
      <c r="BI656" s="471">
        <v>3.8462399999999999</v>
      </c>
      <c r="BJ656" s="471">
        <v>0</v>
      </c>
      <c r="BK656" s="496">
        <v>3973.7830399999998</v>
      </c>
      <c r="BL656" s="471">
        <v>17.77</v>
      </c>
      <c r="BM656" s="471">
        <v>4692.33</v>
      </c>
      <c r="BN656" s="471">
        <v>1097.6199999999999</v>
      </c>
      <c r="BO656" s="471">
        <v>456.13</v>
      </c>
      <c r="BP656" s="471">
        <v>138.34</v>
      </c>
      <c r="BQ656" s="471">
        <v>56.07</v>
      </c>
      <c r="BR656" s="471">
        <v>20.37</v>
      </c>
      <c r="BS656" s="471">
        <v>8.74</v>
      </c>
      <c r="BT656" s="471">
        <v>0</v>
      </c>
      <c r="BU656" s="496">
        <v>6487.37</v>
      </c>
      <c r="BV656" s="178"/>
      <c r="BW656" s="178"/>
      <c r="BX656" s="178"/>
      <c r="BY656" s="178"/>
      <c r="BZ656" s="178"/>
      <c r="CA656" s="178"/>
      <c r="CB656" s="178"/>
      <c r="CC656" s="178"/>
      <c r="CD656" s="178"/>
      <c r="CE656" s="178"/>
      <c r="CF656" s="110"/>
      <c r="CG656" s="110"/>
      <c r="CH656" s="110"/>
      <c r="CI656" s="110"/>
      <c r="CJ656" s="110"/>
      <c r="CK656" s="110"/>
      <c r="CL656" s="110"/>
      <c r="CM656" s="110"/>
      <c r="CN656" s="110"/>
      <c r="CO656" s="110"/>
      <c r="CP656" s="110"/>
      <c r="CQ656" s="110"/>
      <c r="CR656" s="110"/>
      <c r="CS656" s="110"/>
      <c r="CT656" s="110"/>
      <c r="CU656" s="110"/>
      <c r="CV656" s="110"/>
      <c r="CW656" s="110"/>
      <c r="CX656" s="110"/>
      <c r="CY656" s="110"/>
      <c r="CZ656" s="110"/>
      <c r="DA656" s="110"/>
      <c r="DB656" s="110"/>
      <c r="DC656" s="110"/>
      <c r="DD656" s="110"/>
      <c r="DE656" s="110"/>
      <c r="DF656" s="110"/>
      <c r="DG656" s="110"/>
      <c r="DH656" s="110"/>
      <c r="DI656" s="110"/>
      <c r="DJ656" s="110"/>
      <c r="DK656" s="110"/>
      <c r="DL656" s="110"/>
      <c r="DM656" s="110"/>
      <c r="DN656" s="110"/>
      <c r="DO656" s="110"/>
      <c r="DP656" s="110"/>
      <c r="DQ656" s="110"/>
      <c r="DR656" s="110"/>
      <c r="DS656" s="110"/>
      <c r="DT656" s="110"/>
      <c r="DU656" s="110"/>
      <c r="DV656" s="110"/>
      <c r="DW656" s="110"/>
      <c r="DX656" s="110"/>
      <c r="DY656" s="110"/>
      <c r="DZ656" s="110"/>
      <c r="EA656" s="110"/>
      <c r="EB656" s="110"/>
      <c r="EC656" s="110"/>
      <c r="ED656" s="110"/>
      <c r="EE656" s="110"/>
      <c r="EF656" s="110"/>
      <c r="EG656" s="110"/>
      <c r="EH656" s="110"/>
      <c r="EI656" s="110"/>
      <c r="EJ656" s="110"/>
      <c r="EK656" s="110"/>
      <c r="EL656" s="110"/>
      <c r="EM656" s="110"/>
      <c r="EN656" s="110"/>
      <c r="EO656" s="110"/>
      <c r="EP656" s="110"/>
      <c r="EQ656" s="110"/>
      <c r="ER656" s="110"/>
      <c r="ES656" s="110"/>
      <c r="ET656" s="110"/>
      <c r="EU656" s="110"/>
      <c r="EV656" s="110"/>
      <c r="EW656" s="110"/>
      <c r="EX656" s="110"/>
      <c r="EY656" s="110"/>
      <c r="EZ656" s="110"/>
      <c r="FA656" s="110"/>
      <c r="FB656" s="110"/>
      <c r="FC656" s="110"/>
      <c r="FD656" s="110"/>
      <c r="FE656" s="110"/>
      <c r="FF656" s="110"/>
      <c r="FG656" s="110"/>
      <c r="FH656" s="110"/>
      <c r="FI656" s="110"/>
      <c r="FJ656" s="110"/>
      <c r="FK656" s="242"/>
      <c r="FL656" s="242"/>
      <c r="FM656" s="242"/>
      <c r="FN656" s="242"/>
      <c r="FO656" s="242"/>
      <c r="FP656" s="242"/>
      <c r="FQ656" s="242"/>
      <c r="FR656" s="63"/>
    </row>
    <row r="657" spans="1:174" x14ac:dyDescent="0.2">
      <c r="A657" s="241" t="s">
        <v>76</v>
      </c>
      <c r="B657" s="476" t="s">
        <v>787</v>
      </c>
      <c r="C657" s="326" t="s">
        <v>782</v>
      </c>
      <c r="D657" s="283" t="s">
        <v>77</v>
      </c>
      <c r="E657" s="471">
        <v>1686.93</v>
      </c>
      <c r="F657" s="471">
        <v>1086192.04</v>
      </c>
      <c r="G657" s="471">
        <v>1444873.59</v>
      </c>
      <c r="H657" s="471">
        <v>1695516.02</v>
      </c>
      <c r="I657" s="471">
        <v>849851.39</v>
      </c>
      <c r="J657" s="471">
        <v>403688.47</v>
      </c>
      <c r="K657" s="471">
        <v>115587.34</v>
      </c>
      <c r="L657" s="471">
        <v>31364.93</v>
      </c>
      <c r="M657" s="471">
        <v>0</v>
      </c>
      <c r="N657" s="496">
        <v>5628760.71</v>
      </c>
      <c r="O657" s="471">
        <v>767.19</v>
      </c>
      <c r="P657" s="471">
        <v>1227429.1200000001</v>
      </c>
      <c r="Q657" s="471">
        <v>1513601.84</v>
      </c>
      <c r="R657" s="471">
        <v>1373680.04</v>
      </c>
      <c r="S657" s="471">
        <v>429275.2</v>
      </c>
      <c r="T657" s="471">
        <v>151370.23000000001</v>
      </c>
      <c r="U657" s="471">
        <v>41244.730000000003</v>
      </c>
      <c r="V657" s="471">
        <v>8923.23</v>
      </c>
      <c r="W657" s="471">
        <v>0</v>
      </c>
      <c r="X657" s="496">
        <v>4746291.58</v>
      </c>
      <c r="Y657" s="471">
        <v>2454.12</v>
      </c>
      <c r="Z657" s="471">
        <v>2313621.16</v>
      </c>
      <c r="AA657" s="471">
        <v>2958475.43</v>
      </c>
      <c r="AB657" s="471">
        <v>3069196.06</v>
      </c>
      <c r="AC657" s="471">
        <v>1279126.5900000001</v>
      </c>
      <c r="AD657" s="471">
        <v>555058.69999999995</v>
      </c>
      <c r="AE657" s="471">
        <v>156832.07</v>
      </c>
      <c r="AF657" s="471">
        <v>40288.160000000003</v>
      </c>
      <c r="AG657" s="471">
        <v>0</v>
      </c>
      <c r="AH657" s="496">
        <v>10375052.289999999</v>
      </c>
      <c r="AI657" s="471">
        <v>1108.2555600000001</v>
      </c>
      <c r="AJ657" s="471">
        <v>1329.9066700000001</v>
      </c>
      <c r="AK657" s="471">
        <v>1551.5577800000001</v>
      </c>
      <c r="AL657" s="471">
        <v>1773.2088900000001</v>
      </c>
      <c r="AM657" s="471">
        <v>1994.86</v>
      </c>
      <c r="AN657" s="471">
        <v>2438.1622200000002</v>
      </c>
      <c r="AO657" s="471">
        <v>2881.4644400000002</v>
      </c>
      <c r="AP657" s="471">
        <v>3324.76667</v>
      </c>
      <c r="AQ657" s="471">
        <v>3989.72</v>
      </c>
      <c r="AR657" s="471">
        <v>1.5221499999999999</v>
      </c>
      <c r="AS657" s="471">
        <v>816.74306000000001</v>
      </c>
      <c r="AT657" s="471">
        <v>931.24059999999997</v>
      </c>
      <c r="AU657" s="471">
        <v>956.18516</v>
      </c>
      <c r="AV657" s="471">
        <v>426.02057000000002</v>
      </c>
      <c r="AW657" s="471">
        <v>165.57079999999999</v>
      </c>
      <c r="AX657" s="471">
        <v>40.114100000000001</v>
      </c>
      <c r="AY657" s="471">
        <v>9.4337199999999992</v>
      </c>
      <c r="AZ657" s="471">
        <v>0</v>
      </c>
      <c r="BA657" s="496">
        <v>3346.8301499999998</v>
      </c>
      <c r="BB657" s="471">
        <v>0.69225000000000003</v>
      </c>
      <c r="BC657" s="471">
        <v>922.94380999999998</v>
      </c>
      <c r="BD657" s="471">
        <v>975.53688</v>
      </c>
      <c r="BE657" s="471">
        <v>774.68597</v>
      </c>
      <c r="BF657" s="471">
        <v>215.19064</v>
      </c>
      <c r="BG657" s="471">
        <v>62.083739999999999</v>
      </c>
      <c r="BH657" s="471">
        <v>14.31381</v>
      </c>
      <c r="BI657" s="471">
        <v>2.6838700000000002</v>
      </c>
      <c r="BJ657" s="471">
        <v>0</v>
      </c>
      <c r="BK657" s="496">
        <v>2968.13096</v>
      </c>
      <c r="BL657" s="471">
        <v>2.21</v>
      </c>
      <c r="BM657" s="471">
        <v>1739.69</v>
      </c>
      <c r="BN657" s="471">
        <v>1906.78</v>
      </c>
      <c r="BO657" s="471">
        <v>1730.87</v>
      </c>
      <c r="BP657" s="471">
        <v>641.21</v>
      </c>
      <c r="BQ657" s="471">
        <v>227.65</v>
      </c>
      <c r="BR657" s="471">
        <v>54.43</v>
      </c>
      <c r="BS657" s="471">
        <v>12.12</v>
      </c>
      <c r="BT657" s="471">
        <v>0</v>
      </c>
      <c r="BU657" s="496">
        <v>6314.96</v>
      </c>
      <c r="BV657" s="178"/>
      <c r="BW657" s="178"/>
      <c r="BX657" s="178"/>
      <c r="BY657" s="178"/>
      <c r="BZ657" s="178"/>
      <c r="CA657" s="178"/>
      <c r="CB657" s="178"/>
      <c r="CC657" s="178"/>
      <c r="CD657" s="178"/>
      <c r="CE657" s="178"/>
      <c r="CF657" s="110"/>
      <c r="CG657" s="110"/>
      <c r="CH657" s="110"/>
      <c r="CI657" s="110"/>
      <c r="CJ657" s="110"/>
      <c r="CK657" s="110"/>
      <c r="CL657" s="110"/>
      <c r="CM657" s="110"/>
      <c r="CN657" s="110"/>
      <c r="CO657" s="110"/>
      <c r="CP657" s="110"/>
      <c r="CQ657" s="110"/>
      <c r="CR657" s="110"/>
      <c r="CS657" s="110"/>
      <c r="CT657" s="110"/>
      <c r="CU657" s="110"/>
      <c r="CV657" s="110"/>
      <c r="CW657" s="110"/>
      <c r="CX657" s="110"/>
      <c r="CY657" s="110"/>
      <c r="CZ657" s="110"/>
      <c r="DA657" s="110"/>
      <c r="DB657" s="110"/>
      <c r="DC657" s="110"/>
      <c r="DD657" s="110"/>
      <c r="DE657" s="110"/>
      <c r="DF657" s="110"/>
      <c r="DG657" s="110"/>
      <c r="DH657" s="110"/>
      <c r="DI657" s="110"/>
      <c r="DJ657" s="110"/>
      <c r="DK657" s="110"/>
      <c r="DL657" s="110"/>
      <c r="DM657" s="110"/>
      <c r="DN657" s="110"/>
      <c r="DO657" s="110"/>
      <c r="DP657" s="110"/>
      <c r="DQ657" s="110"/>
      <c r="DR657" s="110"/>
      <c r="DS657" s="110"/>
      <c r="DT657" s="110"/>
      <c r="DU657" s="110"/>
      <c r="DV657" s="110"/>
      <c r="DW657" s="110"/>
      <c r="DX657" s="110"/>
      <c r="DY657" s="110"/>
      <c r="DZ657" s="110"/>
      <c r="EA657" s="110"/>
      <c r="EB657" s="110"/>
      <c r="EC657" s="110"/>
      <c r="ED657" s="110"/>
      <c r="EE657" s="110"/>
      <c r="EF657" s="110"/>
      <c r="EG657" s="110"/>
      <c r="EH657" s="110"/>
      <c r="EI657" s="110"/>
      <c r="EJ657" s="110"/>
      <c r="EK657" s="110"/>
      <c r="EL657" s="110"/>
      <c r="EM657" s="110"/>
      <c r="EN657" s="110"/>
      <c r="EO657" s="110"/>
      <c r="EP657" s="110"/>
      <c r="EQ657" s="110"/>
      <c r="ER657" s="110"/>
      <c r="ES657" s="110"/>
      <c r="ET657" s="110"/>
      <c r="EU657" s="110"/>
      <c r="EV657" s="110"/>
      <c r="EW657" s="110"/>
      <c r="EX657" s="110"/>
      <c r="EY657" s="110"/>
      <c r="EZ657" s="110"/>
      <c r="FA657" s="110"/>
      <c r="FB657" s="110"/>
      <c r="FC657" s="110"/>
      <c r="FD657" s="110"/>
      <c r="FE657" s="110"/>
      <c r="FF657" s="110"/>
      <c r="FG657" s="110"/>
      <c r="FH657" s="110"/>
      <c r="FI657" s="110"/>
      <c r="FJ657" s="110"/>
      <c r="FK657" s="242"/>
      <c r="FL657" s="242"/>
      <c r="FM657" s="242"/>
      <c r="FN657" s="242"/>
      <c r="FO657" s="242"/>
      <c r="FP657" s="242"/>
      <c r="FQ657" s="242"/>
      <c r="FR657" s="63"/>
    </row>
    <row r="658" spans="1:174" x14ac:dyDescent="0.2">
      <c r="A658" s="241" t="s">
        <v>78</v>
      </c>
      <c r="B658" s="476" t="s">
        <v>788</v>
      </c>
      <c r="C658" s="326" t="s">
        <v>786</v>
      </c>
      <c r="D658" s="283" t="s">
        <v>79</v>
      </c>
      <c r="E658" s="471">
        <v>5548</v>
      </c>
      <c r="F658" s="471">
        <v>2835592</v>
      </c>
      <c r="G658" s="471">
        <v>711795</v>
      </c>
      <c r="H658" s="471">
        <v>411768</v>
      </c>
      <c r="I658" s="471">
        <v>108916</v>
      </c>
      <c r="J658" s="471">
        <v>46550</v>
      </c>
      <c r="K658" s="471">
        <v>9104</v>
      </c>
      <c r="L658" s="471">
        <v>2052</v>
      </c>
      <c r="M658" s="471">
        <v>0</v>
      </c>
      <c r="N658" s="496">
        <v>4131325</v>
      </c>
      <c r="O658" s="471">
        <v>6607</v>
      </c>
      <c r="P658" s="471">
        <v>5933077</v>
      </c>
      <c r="Q658" s="471">
        <v>652460</v>
      </c>
      <c r="R658" s="471">
        <v>291632</v>
      </c>
      <c r="S658" s="471">
        <v>82625</v>
      </c>
      <c r="T658" s="471">
        <v>34498</v>
      </c>
      <c r="U658" s="471">
        <v>7646</v>
      </c>
      <c r="V658" s="471">
        <v>0</v>
      </c>
      <c r="W658" s="471">
        <v>0</v>
      </c>
      <c r="X658" s="496">
        <v>7008545</v>
      </c>
      <c r="Y658" s="471">
        <v>12155</v>
      </c>
      <c r="Z658" s="471">
        <v>8768669</v>
      </c>
      <c r="AA658" s="471">
        <v>1364255</v>
      </c>
      <c r="AB658" s="471">
        <v>703400</v>
      </c>
      <c r="AC658" s="471">
        <v>191541</v>
      </c>
      <c r="AD658" s="471">
        <v>81048</v>
      </c>
      <c r="AE658" s="471">
        <v>16750</v>
      </c>
      <c r="AF658" s="471">
        <v>2052</v>
      </c>
      <c r="AG658" s="471">
        <v>0</v>
      </c>
      <c r="AH658" s="496">
        <v>11139870</v>
      </c>
      <c r="AI658" s="471">
        <v>1170.60556</v>
      </c>
      <c r="AJ658" s="471">
        <v>1404.72667</v>
      </c>
      <c r="AK658" s="471">
        <v>1638.8477800000001</v>
      </c>
      <c r="AL658" s="471">
        <v>1872.9688900000001</v>
      </c>
      <c r="AM658" s="471">
        <v>2107.09</v>
      </c>
      <c r="AN658" s="471">
        <v>2575.3322199999998</v>
      </c>
      <c r="AO658" s="471">
        <v>3043.5744399999999</v>
      </c>
      <c r="AP658" s="471">
        <v>3511.8166700000002</v>
      </c>
      <c r="AQ658" s="471">
        <v>4214.18</v>
      </c>
      <c r="AR658" s="471">
        <v>4.7394299999999996</v>
      </c>
      <c r="AS658" s="471">
        <v>2018.6076499999999</v>
      </c>
      <c r="AT658" s="471">
        <v>434.32648999999998</v>
      </c>
      <c r="AU658" s="471">
        <v>219.84774999999999</v>
      </c>
      <c r="AV658" s="471">
        <v>51.690249999999999</v>
      </c>
      <c r="AW658" s="471">
        <v>18.075340000000001</v>
      </c>
      <c r="AX658" s="471">
        <v>2.9912200000000002</v>
      </c>
      <c r="AY658" s="471">
        <v>0.58431</v>
      </c>
      <c r="AZ658" s="471">
        <v>0</v>
      </c>
      <c r="BA658" s="496">
        <v>2750.8624399999999</v>
      </c>
      <c r="BB658" s="471">
        <v>5.6440900000000003</v>
      </c>
      <c r="BC658" s="471">
        <v>4223.65229</v>
      </c>
      <c r="BD658" s="471">
        <v>398.12117000000001</v>
      </c>
      <c r="BE658" s="471">
        <v>155.70573999999999</v>
      </c>
      <c r="BF658" s="471">
        <v>39.212850000000003</v>
      </c>
      <c r="BG658" s="471">
        <v>13.39555</v>
      </c>
      <c r="BH658" s="471">
        <v>2.5121799999999999</v>
      </c>
      <c r="BI658" s="471">
        <v>0</v>
      </c>
      <c r="BJ658" s="471">
        <v>0</v>
      </c>
      <c r="BK658" s="496">
        <v>4838.2438599999996</v>
      </c>
      <c r="BL658" s="471">
        <v>10.38</v>
      </c>
      <c r="BM658" s="471">
        <v>6242.26</v>
      </c>
      <c r="BN658" s="471">
        <v>832.45</v>
      </c>
      <c r="BO658" s="471">
        <v>375.55</v>
      </c>
      <c r="BP658" s="471">
        <v>90.9</v>
      </c>
      <c r="BQ658" s="471">
        <v>31.47</v>
      </c>
      <c r="BR658" s="471">
        <v>5.5</v>
      </c>
      <c r="BS658" s="471">
        <v>0.57999999999999996</v>
      </c>
      <c r="BT658" s="471">
        <v>0</v>
      </c>
      <c r="BU658" s="496">
        <v>7589.09</v>
      </c>
      <c r="BV658" s="178"/>
      <c r="BW658" s="178"/>
      <c r="BX658" s="178"/>
      <c r="BY658" s="178"/>
      <c r="BZ658" s="178"/>
      <c r="CA658" s="178"/>
      <c r="CB658" s="178"/>
      <c r="CC658" s="178"/>
      <c r="CD658" s="178"/>
      <c r="CE658" s="178"/>
      <c r="CF658" s="110"/>
      <c r="CG658" s="110"/>
      <c r="CH658" s="110"/>
      <c r="CI658" s="110"/>
      <c r="CJ658" s="110"/>
      <c r="CK658" s="110"/>
      <c r="CL658" s="110"/>
      <c r="CM658" s="110"/>
      <c r="CN658" s="110"/>
      <c r="CO658" s="110"/>
      <c r="CP658" s="110"/>
      <c r="CQ658" s="110"/>
      <c r="CR658" s="110"/>
      <c r="CS658" s="110"/>
      <c r="CT658" s="110"/>
      <c r="CU658" s="110"/>
      <c r="CV658" s="110"/>
      <c r="CW658" s="110"/>
      <c r="CX658" s="110"/>
      <c r="CY658" s="110"/>
      <c r="CZ658" s="110"/>
      <c r="DA658" s="110"/>
      <c r="DB658" s="110"/>
      <c r="DC658" s="110"/>
      <c r="DD658" s="110"/>
      <c r="DE658" s="110"/>
      <c r="DF658" s="110"/>
      <c r="DG658" s="110"/>
      <c r="DH658" s="110"/>
      <c r="DI658" s="110"/>
      <c r="DJ658" s="110"/>
      <c r="DK658" s="110"/>
      <c r="DL658" s="110"/>
      <c r="DM658" s="110"/>
      <c r="DN658" s="110"/>
      <c r="DO658" s="110"/>
      <c r="DP658" s="110"/>
      <c r="DQ658" s="110"/>
      <c r="DR658" s="110"/>
      <c r="DS658" s="110"/>
      <c r="DT658" s="110"/>
      <c r="DU658" s="110"/>
      <c r="DV658" s="110"/>
      <c r="DW658" s="110"/>
      <c r="DX658" s="110"/>
      <c r="DY658" s="110"/>
      <c r="DZ658" s="110"/>
      <c r="EA658" s="110"/>
      <c r="EB658" s="110"/>
      <c r="EC658" s="110"/>
      <c r="ED658" s="110"/>
      <c r="EE658" s="110"/>
      <c r="EF658" s="110"/>
      <c r="EG658" s="110"/>
      <c r="EH658" s="110"/>
      <c r="EI658" s="110"/>
      <c r="EJ658" s="110"/>
      <c r="EK658" s="110"/>
      <c r="EL658" s="110"/>
      <c r="EM658" s="110"/>
      <c r="EN658" s="110"/>
      <c r="EO658" s="110"/>
      <c r="EP658" s="110"/>
      <c r="EQ658" s="110"/>
      <c r="ER658" s="110"/>
      <c r="ES658" s="110"/>
      <c r="ET658" s="110"/>
      <c r="EU658" s="110"/>
      <c r="EV658" s="110"/>
      <c r="EW658" s="110"/>
      <c r="EX658" s="110"/>
      <c r="EY658" s="110"/>
      <c r="EZ658" s="110"/>
      <c r="FA658" s="110"/>
      <c r="FB658" s="110"/>
      <c r="FC658" s="110"/>
      <c r="FD658" s="110"/>
      <c r="FE658" s="110"/>
      <c r="FF658" s="110"/>
      <c r="FG658" s="110"/>
      <c r="FH658" s="110"/>
      <c r="FI658" s="110"/>
      <c r="FJ658" s="110"/>
      <c r="FK658" s="242"/>
      <c r="FL658" s="242"/>
      <c r="FM658" s="242"/>
      <c r="FN658" s="242"/>
      <c r="FO658" s="242"/>
      <c r="FP658" s="242"/>
      <c r="FQ658" s="242"/>
      <c r="FR658" s="63"/>
    </row>
    <row r="659" spans="1:174" x14ac:dyDescent="0.2">
      <c r="A659" s="241" t="s">
        <v>80</v>
      </c>
      <c r="B659" s="476" t="s">
        <v>789</v>
      </c>
      <c r="C659" s="326" t="s">
        <v>782</v>
      </c>
      <c r="D659" s="283" t="s">
        <v>81</v>
      </c>
      <c r="E659" s="471">
        <v>0</v>
      </c>
      <c r="F659" s="471">
        <v>379901</v>
      </c>
      <c r="G659" s="471">
        <v>1305519</v>
      </c>
      <c r="H659" s="471">
        <v>912806</v>
      </c>
      <c r="I659" s="471">
        <v>405381</v>
      </c>
      <c r="J659" s="471">
        <v>235574</v>
      </c>
      <c r="K659" s="471">
        <v>115423</v>
      </c>
      <c r="L659" s="471">
        <v>52813</v>
      </c>
      <c r="M659" s="471">
        <v>0</v>
      </c>
      <c r="N659" s="496">
        <v>3407417</v>
      </c>
      <c r="O659" s="471">
        <v>995</v>
      </c>
      <c r="P659" s="471">
        <v>874317</v>
      </c>
      <c r="Q659" s="471">
        <v>2234479</v>
      </c>
      <c r="R659" s="471">
        <v>1454600</v>
      </c>
      <c r="S659" s="471">
        <v>609427</v>
      </c>
      <c r="T659" s="471">
        <v>185186</v>
      </c>
      <c r="U659" s="471">
        <v>82181</v>
      </c>
      <c r="V659" s="471">
        <v>27939</v>
      </c>
      <c r="W659" s="471">
        <v>1314</v>
      </c>
      <c r="X659" s="496">
        <v>5470438</v>
      </c>
      <c r="Y659" s="471">
        <v>995</v>
      </c>
      <c r="Z659" s="471">
        <v>1254218</v>
      </c>
      <c r="AA659" s="471">
        <v>3539998</v>
      </c>
      <c r="AB659" s="471">
        <v>2367406</v>
      </c>
      <c r="AC659" s="471">
        <v>1014808</v>
      </c>
      <c r="AD659" s="471">
        <v>420760</v>
      </c>
      <c r="AE659" s="471">
        <v>197604</v>
      </c>
      <c r="AF659" s="471">
        <v>80752</v>
      </c>
      <c r="AG659" s="471">
        <v>1314</v>
      </c>
      <c r="AH659" s="496">
        <v>8877855</v>
      </c>
      <c r="AI659" s="471">
        <v>1078.2</v>
      </c>
      <c r="AJ659" s="471">
        <v>1293.8399999999999</v>
      </c>
      <c r="AK659" s="471">
        <v>1509.48</v>
      </c>
      <c r="AL659" s="471">
        <v>1725.12</v>
      </c>
      <c r="AM659" s="471">
        <v>1940.76</v>
      </c>
      <c r="AN659" s="471">
        <v>2372.04</v>
      </c>
      <c r="AO659" s="471">
        <v>2803.32</v>
      </c>
      <c r="AP659" s="471">
        <v>3234.6</v>
      </c>
      <c r="AQ659" s="471">
        <v>3881.52</v>
      </c>
      <c r="AR659" s="471">
        <v>0</v>
      </c>
      <c r="AS659" s="471">
        <v>293.62286</v>
      </c>
      <c r="AT659" s="471">
        <v>864.87995999999998</v>
      </c>
      <c r="AU659" s="471">
        <v>529.12608999999998</v>
      </c>
      <c r="AV659" s="471">
        <v>208.87745000000001</v>
      </c>
      <c r="AW659" s="471">
        <v>99.312830000000005</v>
      </c>
      <c r="AX659" s="471">
        <v>41.173679999999997</v>
      </c>
      <c r="AY659" s="471">
        <v>16.32752</v>
      </c>
      <c r="AZ659" s="471">
        <v>0</v>
      </c>
      <c r="BA659" s="496">
        <v>2053.3203899999999</v>
      </c>
      <c r="BB659" s="471">
        <v>0.92283000000000004</v>
      </c>
      <c r="BC659" s="471">
        <v>675.75356999999997</v>
      </c>
      <c r="BD659" s="471">
        <v>1480.29719</v>
      </c>
      <c r="BE659" s="471">
        <v>843.18772000000001</v>
      </c>
      <c r="BF659" s="471">
        <v>314.01461</v>
      </c>
      <c r="BG659" s="471">
        <v>78.070350000000005</v>
      </c>
      <c r="BH659" s="471">
        <v>29.3156</v>
      </c>
      <c r="BI659" s="471">
        <v>8.6375399999999996</v>
      </c>
      <c r="BJ659" s="471">
        <v>0.33853</v>
      </c>
      <c r="BK659" s="496">
        <v>3430.5379499999999</v>
      </c>
      <c r="BL659" s="471">
        <v>0.92</v>
      </c>
      <c r="BM659" s="471">
        <v>969.38</v>
      </c>
      <c r="BN659" s="471">
        <v>2345.1799999999998</v>
      </c>
      <c r="BO659" s="471">
        <v>1372.31</v>
      </c>
      <c r="BP659" s="471">
        <v>522.89</v>
      </c>
      <c r="BQ659" s="471">
        <v>177.38</v>
      </c>
      <c r="BR659" s="471">
        <v>70.489999999999995</v>
      </c>
      <c r="BS659" s="471">
        <v>24.97</v>
      </c>
      <c r="BT659" s="471">
        <v>0.34</v>
      </c>
      <c r="BU659" s="496">
        <v>5483.86</v>
      </c>
      <c r="BV659" s="178"/>
      <c r="BW659" s="178"/>
      <c r="BX659" s="178"/>
      <c r="BY659" s="178"/>
      <c r="BZ659" s="178"/>
      <c r="CA659" s="178"/>
      <c r="CB659" s="178"/>
      <c r="CC659" s="178"/>
      <c r="CD659" s="178"/>
      <c r="CE659" s="178"/>
      <c r="CF659" s="110"/>
      <c r="CG659" s="110"/>
      <c r="CH659" s="110"/>
      <c r="CI659" s="110"/>
      <c r="CJ659" s="110"/>
      <c r="CK659" s="110"/>
      <c r="CL659" s="110"/>
      <c r="CM659" s="110"/>
      <c r="CN659" s="110"/>
      <c r="CO659" s="110"/>
      <c r="CP659" s="110"/>
      <c r="CQ659" s="110"/>
      <c r="CR659" s="110"/>
      <c r="CS659" s="110"/>
      <c r="CT659" s="110"/>
      <c r="CU659" s="110"/>
      <c r="CV659" s="110"/>
      <c r="CW659" s="110"/>
      <c r="CX659" s="110"/>
      <c r="CY659" s="110"/>
      <c r="CZ659" s="110"/>
      <c r="DA659" s="110"/>
      <c r="DB659" s="110"/>
      <c r="DC659" s="110"/>
      <c r="DD659" s="110"/>
      <c r="DE659" s="110"/>
      <c r="DF659" s="110"/>
      <c r="DG659" s="110"/>
      <c r="DH659" s="110"/>
      <c r="DI659" s="110"/>
      <c r="DJ659" s="110"/>
      <c r="DK659" s="110"/>
      <c r="DL659" s="110"/>
      <c r="DM659" s="110"/>
      <c r="DN659" s="110"/>
      <c r="DO659" s="110"/>
      <c r="DP659" s="110"/>
      <c r="DQ659" s="110"/>
      <c r="DR659" s="110"/>
      <c r="DS659" s="110"/>
      <c r="DT659" s="110"/>
      <c r="DU659" s="110"/>
      <c r="DV659" s="110"/>
      <c r="DW659" s="110"/>
      <c r="DX659" s="110"/>
      <c r="DY659" s="110"/>
      <c r="DZ659" s="110"/>
      <c r="EA659" s="110"/>
      <c r="EB659" s="110"/>
      <c r="EC659" s="110"/>
      <c r="ED659" s="110"/>
      <c r="EE659" s="110"/>
      <c r="EF659" s="110"/>
      <c r="EG659" s="110"/>
      <c r="EH659" s="110"/>
      <c r="EI659" s="110"/>
      <c r="EJ659" s="110"/>
      <c r="EK659" s="110"/>
      <c r="EL659" s="110"/>
      <c r="EM659" s="110"/>
      <c r="EN659" s="110"/>
      <c r="EO659" s="110"/>
      <c r="EP659" s="110"/>
      <c r="EQ659" s="110"/>
      <c r="ER659" s="110"/>
      <c r="ES659" s="110"/>
      <c r="ET659" s="110"/>
      <c r="EU659" s="110"/>
      <c r="EV659" s="110"/>
      <c r="EW659" s="110"/>
      <c r="EX659" s="110"/>
      <c r="EY659" s="110"/>
      <c r="EZ659" s="110"/>
      <c r="FA659" s="110"/>
      <c r="FB659" s="110"/>
      <c r="FC659" s="110"/>
      <c r="FD659" s="110"/>
      <c r="FE659" s="110"/>
      <c r="FF659" s="110"/>
      <c r="FG659" s="110"/>
      <c r="FH659" s="110"/>
      <c r="FI659" s="110"/>
      <c r="FJ659" s="110"/>
      <c r="FK659" s="242"/>
      <c r="FL659" s="242"/>
      <c r="FM659" s="242"/>
      <c r="FN659" s="242"/>
      <c r="FO659" s="242"/>
      <c r="FP659" s="242"/>
      <c r="FQ659" s="242"/>
      <c r="FR659" s="63"/>
    </row>
    <row r="660" spans="1:174" x14ac:dyDescent="0.2">
      <c r="A660" s="241" t="s">
        <v>82</v>
      </c>
      <c r="B660" s="476" t="s">
        <v>790</v>
      </c>
      <c r="C660" s="326" t="s">
        <v>626</v>
      </c>
      <c r="D660" s="283" t="s">
        <v>83</v>
      </c>
      <c r="E660" s="471">
        <v>936.94</v>
      </c>
      <c r="F660" s="471">
        <v>568344.26</v>
      </c>
      <c r="G660" s="471">
        <v>1009870.36</v>
      </c>
      <c r="H660" s="471">
        <v>391180.91</v>
      </c>
      <c r="I660" s="471">
        <v>213505.51</v>
      </c>
      <c r="J660" s="471">
        <v>87212.98</v>
      </c>
      <c r="K660" s="471">
        <v>24750.68</v>
      </c>
      <c r="L660" s="471">
        <v>8970.0300000000007</v>
      </c>
      <c r="M660" s="471">
        <v>0</v>
      </c>
      <c r="N660" s="496">
        <v>2304771.67</v>
      </c>
      <c r="O660" s="471">
        <v>2282.08</v>
      </c>
      <c r="P660" s="471">
        <v>782463.8</v>
      </c>
      <c r="Q660" s="471">
        <v>1254226.78</v>
      </c>
      <c r="R660" s="471">
        <v>327127</v>
      </c>
      <c r="S660" s="471">
        <v>129740.38</v>
      </c>
      <c r="T660" s="471">
        <v>60559.19</v>
      </c>
      <c r="U660" s="471">
        <v>34221.26</v>
      </c>
      <c r="V660" s="471">
        <v>9078.4500000000007</v>
      </c>
      <c r="W660" s="471">
        <v>0</v>
      </c>
      <c r="X660" s="496">
        <v>2599698.94</v>
      </c>
      <c r="Y660" s="471">
        <v>3219.02</v>
      </c>
      <c r="Z660" s="471">
        <v>1350808.06</v>
      </c>
      <c r="AA660" s="471">
        <v>2264097.14</v>
      </c>
      <c r="AB660" s="471">
        <v>718307.91</v>
      </c>
      <c r="AC660" s="471">
        <v>343245.89</v>
      </c>
      <c r="AD660" s="471">
        <v>147772.17000000001</v>
      </c>
      <c r="AE660" s="471">
        <v>58971.94</v>
      </c>
      <c r="AF660" s="471">
        <v>18048.48</v>
      </c>
      <c r="AG660" s="471">
        <v>0</v>
      </c>
      <c r="AH660" s="496">
        <v>4904470.6100000003</v>
      </c>
      <c r="AI660" s="471">
        <v>1053.73333</v>
      </c>
      <c r="AJ660" s="471">
        <v>1264.48</v>
      </c>
      <c r="AK660" s="471">
        <v>1475.22667</v>
      </c>
      <c r="AL660" s="471">
        <v>1685.97333</v>
      </c>
      <c r="AM660" s="471">
        <v>1896.72</v>
      </c>
      <c r="AN660" s="471">
        <v>2318.21333</v>
      </c>
      <c r="AO660" s="471">
        <v>2739.70667</v>
      </c>
      <c r="AP660" s="471">
        <v>3161.2</v>
      </c>
      <c r="AQ660" s="471">
        <v>3793.44</v>
      </c>
      <c r="AR660" s="471">
        <v>0.88915999999999995</v>
      </c>
      <c r="AS660" s="471">
        <v>449.46875999999997</v>
      </c>
      <c r="AT660" s="471">
        <v>684.55267000000003</v>
      </c>
      <c r="AU660" s="471">
        <v>232.02081999999999</v>
      </c>
      <c r="AV660" s="471">
        <v>112.56564</v>
      </c>
      <c r="AW660" s="471">
        <v>37.62077</v>
      </c>
      <c r="AX660" s="471">
        <v>9.0340600000000002</v>
      </c>
      <c r="AY660" s="471">
        <v>2.8375400000000002</v>
      </c>
      <c r="AZ660" s="471">
        <v>0</v>
      </c>
      <c r="BA660" s="496">
        <v>1528.9894400000001</v>
      </c>
      <c r="BB660" s="471">
        <v>2.1657099999999998</v>
      </c>
      <c r="BC660" s="471">
        <v>618.80282999999997</v>
      </c>
      <c r="BD660" s="471">
        <v>850.19259</v>
      </c>
      <c r="BE660" s="471">
        <v>194.02857</v>
      </c>
      <c r="BF660" s="471">
        <v>68.40249</v>
      </c>
      <c r="BG660" s="471">
        <v>26.12322</v>
      </c>
      <c r="BH660" s="471">
        <v>12.49085</v>
      </c>
      <c r="BI660" s="471">
        <v>2.8718400000000002</v>
      </c>
      <c r="BJ660" s="471">
        <v>0</v>
      </c>
      <c r="BK660" s="496">
        <v>1775.0780999999999</v>
      </c>
      <c r="BL660" s="471">
        <v>3.05</v>
      </c>
      <c r="BM660" s="471">
        <v>1068.27</v>
      </c>
      <c r="BN660" s="471">
        <v>1534.75</v>
      </c>
      <c r="BO660" s="471">
        <v>426.05</v>
      </c>
      <c r="BP660" s="471">
        <v>180.97</v>
      </c>
      <c r="BQ660" s="471">
        <v>63.74</v>
      </c>
      <c r="BR660" s="471">
        <v>21.52</v>
      </c>
      <c r="BS660" s="471">
        <v>5.71</v>
      </c>
      <c r="BT660" s="471">
        <v>0</v>
      </c>
      <c r="BU660" s="496">
        <v>3304.06</v>
      </c>
      <c r="BV660" s="178"/>
      <c r="BW660" s="178"/>
      <c r="BX660" s="178"/>
      <c r="BY660" s="178"/>
      <c r="BZ660" s="178"/>
      <c r="CA660" s="178"/>
      <c r="CB660" s="178"/>
      <c r="CC660" s="178"/>
      <c r="CD660" s="178"/>
      <c r="CE660" s="178"/>
      <c r="CF660" s="110"/>
      <c r="CG660" s="110"/>
      <c r="CH660" s="110"/>
      <c r="CI660" s="110"/>
      <c r="CJ660" s="110"/>
      <c r="CK660" s="110"/>
      <c r="CL660" s="110"/>
      <c r="CM660" s="110"/>
      <c r="CN660" s="110"/>
      <c r="CO660" s="110"/>
      <c r="CP660" s="110"/>
      <c r="CQ660" s="110"/>
      <c r="CR660" s="110"/>
      <c r="CS660" s="110"/>
      <c r="CT660" s="110"/>
      <c r="CU660" s="110"/>
      <c r="CV660" s="110"/>
      <c r="CW660" s="110"/>
      <c r="CX660" s="110"/>
      <c r="CY660" s="110"/>
      <c r="CZ660" s="110"/>
      <c r="DA660" s="110"/>
      <c r="DB660" s="110"/>
      <c r="DC660" s="110"/>
      <c r="DD660" s="110"/>
      <c r="DE660" s="110"/>
      <c r="DF660" s="110"/>
      <c r="DG660" s="110"/>
      <c r="DH660" s="110"/>
      <c r="DI660" s="110"/>
      <c r="DJ660" s="110"/>
      <c r="DK660" s="110"/>
      <c r="DL660" s="110"/>
      <c r="DM660" s="110"/>
      <c r="DN660" s="110"/>
      <c r="DO660" s="110"/>
      <c r="DP660" s="110"/>
      <c r="DQ660" s="110"/>
      <c r="DR660" s="110"/>
      <c r="DS660" s="110"/>
      <c r="DT660" s="110"/>
      <c r="DU660" s="110"/>
      <c r="DV660" s="110"/>
      <c r="DW660" s="110"/>
      <c r="DX660" s="110"/>
      <c r="DY660" s="110"/>
      <c r="DZ660" s="110"/>
      <c r="EA660" s="110"/>
      <c r="EB660" s="110"/>
      <c r="EC660" s="110"/>
      <c r="ED660" s="110"/>
      <c r="EE660" s="110"/>
      <c r="EF660" s="110"/>
      <c r="EG660" s="110"/>
      <c r="EH660" s="110"/>
      <c r="EI660" s="110"/>
      <c r="EJ660" s="110"/>
      <c r="EK660" s="110"/>
      <c r="EL660" s="110"/>
      <c r="EM660" s="110"/>
      <c r="EN660" s="110"/>
      <c r="EO660" s="110"/>
      <c r="EP660" s="110"/>
      <c r="EQ660" s="110"/>
      <c r="ER660" s="110"/>
      <c r="ES660" s="110"/>
      <c r="ET660" s="110"/>
      <c r="EU660" s="110"/>
      <c r="EV660" s="110"/>
      <c r="EW660" s="110"/>
      <c r="EX660" s="110"/>
      <c r="EY660" s="110"/>
      <c r="EZ660" s="110"/>
      <c r="FA660" s="110"/>
      <c r="FB660" s="110"/>
      <c r="FC660" s="110"/>
      <c r="FD660" s="110"/>
      <c r="FE660" s="110"/>
      <c r="FF660" s="110"/>
      <c r="FG660" s="110"/>
      <c r="FH660" s="110"/>
      <c r="FI660" s="110"/>
      <c r="FJ660" s="110"/>
      <c r="FK660" s="242"/>
      <c r="FL660" s="242"/>
      <c r="FM660" s="242"/>
      <c r="FN660" s="242"/>
      <c r="FO660" s="242"/>
      <c r="FP660" s="242"/>
      <c r="FQ660" s="242"/>
      <c r="FR660" s="63"/>
    </row>
    <row r="661" spans="1:174" x14ac:dyDescent="0.2">
      <c r="A661" s="241" t="s">
        <v>84</v>
      </c>
      <c r="B661" s="476" t="s">
        <v>791</v>
      </c>
      <c r="C661" s="326" t="s">
        <v>640</v>
      </c>
      <c r="D661" s="283" t="s">
        <v>85</v>
      </c>
      <c r="E661" s="471">
        <v>0</v>
      </c>
      <c r="F661" s="471">
        <v>485040</v>
      </c>
      <c r="G661" s="471">
        <v>981118</v>
      </c>
      <c r="H661" s="471">
        <v>2986112</v>
      </c>
      <c r="I661" s="471">
        <v>535615</v>
      </c>
      <c r="J661" s="471">
        <v>86461</v>
      </c>
      <c r="K661" s="471">
        <v>22609</v>
      </c>
      <c r="L661" s="471">
        <v>3092</v>
      </c>
      <c r="M661" s="471">
        <v>0</v>
      </c>
      <c r="N661" s="496">
        <v>5100047</v>
      </c>
      <c r="O661" s="471">
        <v>1070</v>
      </c>
      <c r="P661" s="471">
        <v>967173</v>
      </c>
      <c r="Q661" s="471">
        <v>1813172</v>
      </c>
      <c r="R661" s="471">
        <v>5625584</v>
      </c>
      <c r="S661" s="471">
        <v>1034669</v>
      </c>
      <c r="T661" s="471">
        <v>128921</v>
      </c>
      <c r="U661" s="471">
        <v>25141</v>
      </c>
      <c r="V661" s="471">
        <v>4475</v>
      </c>
      <c r="W661" s="471">
        <v>0</v>
      </c>
      <c r="X661" s="496">
        <v>9600205</v>
      </c>
      <c r="Y661" s="471">
        <v>1070</v>
      </c>
      <c r="Z661" s="471">
        <v>1452213</v>
      </c>
      <c r="AA661" s="471">
        <v>2794290</v>
      </c>
      <c r="AB661" s="471">
        <v>8611696</v>
      </c>
      <c r="AC661" s="471">
        <v>1570284</v>
      </c>
      <c r="AD661" s="471">
        <v>215382</v>
      </c>
      <c r="AE661" s="471">
        <v>47750</v>
      </c>
      <c r="AF661" s="471">
        <v>7567</v>
      </c>
      <c r="AG661" s="471">
        <v>0</v>
      </c>
      <c r="AH661" s="496">
        <v>14700252</v>
      </c>
      <c r="AI661" s="471">
        <v>951.42777999999998</v>
      </c>
      <c r="AJ661" s="471">
        <v>1141.71333</v>
      </c>
      <c r="AK661" s="471">
        <v>1331.9988900000001</v>
      </c>
      <c r="AL661" s="471">
        <v>1522.2844399999999</v>
      </c>
      <c r="AM661" s="471">
        <v>1712.57</v>
      </c>
      <c r="AN661" s="471">
        <v>2093.14111</v>
      </c>
      <c r="AO661" s="471">
        <v>2473.7122199999999</v>
      </c>
      <c r="AP661" s="471">
        <v>2854.2833300000002</v>
      </c>
      <c r="AQ661" s="471">
        <v>3425.14</v>
      </c>
      <c r="AR661" s="471">
        <v>0</v>
      </c>
      <c r="AS661" s="471">
        <v>424.83519000000001</v>
      </c>
      <c r="AT661" s="471">
        <v>736.57569000000001</v>
      </c>
      <c r="AU661" s="471">
        <v>1961.59923</v>
      </c>
      <c r="AV661" s="471">
        <v>312.75510000000003</v>
      </c>
      <c r="AW661" s="471">
        <v>41.306820000000002</v>
      </c>
      <c r="AX661" s="471">
        <v>9.1397099999999991</v>
      </c>
      <c r="AY661" s="471">
        <v>1.08328</v>
      </c>
      <c r="AZ661" s="471">
        <v>0</v>
      </c>
      <c r="BA661" s="496">
        <v>3487.29502</v>
      </c>
      <c r="BB661" s="471">
        <v>1.12463</v>
      </c>
      <c r="BC661" s="471">
        <v>847.12420999999995</v>
      </c>
      <c r="BD661" s="471">
        <v>1361.2413799999999</v>
      </c>
      <c r="BE661" s="471">
        <v>3695.4880699999999</v>
      </c>
      <c r="BF661" s="471">
        <v>604.16157999999996</v>
      </c>
      <c r="BG661" s="471">
        <v>61.592120000000001</v>
      </c>
      <c r="BH661" s="471">
        <v>10.163270000000001</v>
      </c>
      <c r="BI661" s="471">
        <v>1.56782</v>
      </c>
      <c r="BJ661" s="471">
        <v>0</v>
      </c>
      <c r="BK661" s="496">
        <v>6582.46306</v>
      </c>
      <c r="BL661" s="471">
        <v>1.1200000000000001</v>
      </c>
      <c r="BM661" s="471">
        <v>1271.96</v>
      </c>
      <c r="BN661" s="471">
        <v>2097.8200000000002</v>
      </c>
      <c r="BO661" s="471">
        <v>5657.09</v>
      </c>
      <c r="BP661" s="471">
        <v>916.92</v>
      </c>
      <c r="BQ661" s="471">
        <v>102.9</v>
      </c>
      <c r="BR661" s="471">
        <v>19.3</v>
      </c>
      <c r="BS661" s="471">
        <v>2.65</v>
      </c>
      <c r="BT661" s="471">
        <v>0</v>
      </c>
      <c r="BU661" s="496">
        <v>10069.76</v>
      </c>
      <c r="BV661" s="178"/>
      <c r="BW661" s="178"/>
      <c r="BX661" s="178"/>
      <c r="BY661" s="178"/>
      <c r="BZ661" s="178"/>
      <c r="CA661" s="178"/>
      <c r="CB661" s="178"/>
      <c r="CC661" s="178"/>
      <c r="CD661" s="178"/>
      <c r="CE661" s="178"/>
      <c r="CF661" s="110"/>
      <c r="CG661" s="110"/>
      <c r="CH661" s="110"/>
      <c r="CI661" s="110"/>
      <c r="CJ661" s="110"/>
      <c r="CK661" s="110"/>
      <c r="CL661" s="110"/>
      <c r="CM661" s="110"/>
      <c r="CN661" s="110"/>
      <c r="CO661" s="110"/>
      <c r="CP661" s="110"/>
      <c r="CQ661" s="110"/>
      <c r="CR661" s="110"/>
      <c r="CS661" s="110"/>
      <c r="CT661" s="110"/>
      <c r="CU661" s="110"/>
      <c r="CV661" s="110"/>
      <c r="CW661" s="110"/>
      <c r="CX661" s="110"/>
      <c r="CY661" s="110"/>
      <c r="CZ661" s="110"/>
      <c r="DA661" s="110"/>
      <c r="DB661" s="110"/>
      <c r="DC661" s="110"/>
      <c r="DD661" s="110"/>
      <c r="DE661" s="110"/>
      <c r="DF661" s="110"/>
      <c r="DG661" s="110"/>
      <c r="DH661" s="110"/>
      <c r="DI661" s="110"/>
      <c r="DJ661" s="110"/>
      <c r="DK661" s="110"/>
      <c r="DL661" s="110"/>
      <c r="DM661" s="110"/>
      <c r="DN661" s="110"/>
      <c r="DO661" s="110"/>
      <c r="DP661" s="110"/>
      <c r="DQ661" s="110"/>
      <c r="DR661" s="110"/>
      <c r="DS661" s="110"/>
      <c r="DT661" s="110"/>
      <c r="DU661" s="110"/>
      <c r="DV661" s="110"/>
      <c r="DW661" s="110"/>
      <c r="DX661" s="110"/>
      <c r="DY661" s="110"/>
      <c r="DZ661" s="110"/>
      <c r="EA661" s="110"/>
      <c r="EB661" s="110"/>
      <c r="EC661" s="110"/>
      <c r="ED661" s="110"/>
      <c r="EE661" s="110"/>
      <c r="EF661" s="110"/>
      <c r="EG661" s="110"/>
      <c r="EH661" s="110"/>
      <c r="EI661" s="110"/>
      <c r="EJ661" s="110"/>
      <c r="EK661" s="110"/>
      <c r="EL661" s="110"/>
      <c r="EM661" s="110"/>
      <c r="EN661" s="110"/>
      <c r="EO661" s="110"/>
      <c r="EP661" s="110"/>
      <c r="EQ661" s="110"/>
      <c r="ER661" s="110"/>
      <c r="ES661" s="110"/>
      <c r="ET661" s="110"/>
      <c r="EU661" s="110"/>
      <c r="EV661" s="110"/>
      <c r="EW661" s="110"/>
      <c r="EX661" s="110"/>
      <c r="EY661" s="110"/>
      <c r="EZ661" s="110"/>
      <c r="FA661" s="110"/>
      <c r="FB661" s="110"/>
      <c r="FC661" s="110"/>
      <c r="FD661" s="110"/>
      <c r="FE661" s="110"/>
      <c r="FF661" s="110"/>
      <c r="FG661" s="110"/>
      <c r="FH661" s="110"/>
      <c r="FI661" s="110"/>
      <c r="FJ661" s="110"/>
      <c r="FK661" s="242"/>
      <c r="FL661" s="242"/>
      <c r="FM661" s="242"/>
      <c r="FN661" s="242"/>
      <c r="FO661" s="242"/>
      <c r="FP661" s="242"/>
      <c r="FQ661" s="242"/>
      <c r="FR661" s="63"/>
    </row>
    <row r="662" spans="1:174" x14ac:dyDescent="0.2">
      <c r="A662" s="241" t="s">
        <v>86</v>
      </c>
      <c r="B662" s="476" t="s">
        <v>792</v>
      </c>
      <c r="C662" s="326" t="s">
        <v>640</v>
      </c>
      <c r="D662" s="283" t="s">
        <v>87</v>
      </c>
      <c r="E662" s="471">
        <v>0</v>
      </c>
      <c r="F662" s="471">
        <v>285251</v>
      </c>
      <c r="G662" s="471">
        <v>955471</v>
      </c>
      <c r="H662" s="471">
        <v>2395427</v>
      </c>
      <c r="I662" s="471">
        <v>2464293</v>
      </c>
      <c r="J662" s="471">
        <v>2014090</v>
      </c>
      <c r="K662" s="471">
        <v>994109</v>
      </c>
      <c r="L662" s="471">
        <v>514043</v>
      </c>
      <c r="M662" s="471">
        <v>32979</v>
      </c>
      <c r="N662" s="496">
        <v>9655663</v>
      </c>
      <c r="O662" s="471">
        <v>0</v>
      </c>
      <c r="P662" s="471">
        <v>707860</v>
      </c>
      <c r="Q662" s="471">
        <v>1717267</v>
      </c>
      <c r="R662" s="471">
        <v>4278994</v>
      </c>
      <c r="S662" s="471">
        <v>4697405</v>
      </c>
      <c r="T662" s="471">
        <v>2689368</v>
      </c>
      <c r="U662" s="471">
        <v>1014017</v>
      </c>
      <c r="V662" s="471">
        <v>337958</v>
      </c>
      <c r="W662" s="471">
        <v>15479</v>
      </c>
      <c r="X662" s="496">
        <v>15458348</v>
      </c>
      <c r="Y662" s="471">
        <v>0</v>
      </c>
      <c r="Z662" s="471">
        <v>993111</v>
      </c>
      <c r="AA662" s="471">
        <v>2672738</v>
      </c>
      <c r="AB662" s="471">
        <v>6674421</v>
      </c>
      <c r="AC662" s="471">
        <v>7161698</v>
      </c>
      <c r="AD662" s="471">
        <v>4703458</v>
      </c>
      <c r="AE662" s="471">
        <v>2008126</v>
      </c>
      <c r="AF662" s="471">
        <v>852001</v>
      </c>
      <c r="AG662" s="471">
        <v>48458</v>
      </c>
      <c r="AH662" s="496">
        <v>25114011</v>
      </c>
      <c r="AI662" s="471">
        <v>944.99444000000005</v>
      </c>
      <c r="AJ662" s="471">
        <v>1133.99333</v>
      </c>
      <c r="AK662" s="471">
        <v>1322.9922200000001</v>
      </c>
      <c r="AL662" s="471">
        <v>1511.9911099999999</v>
      </c>
      <c r="AM662" s="471">
        <v>1700.99</v>
      </c>
      <c r="AN662" s="471">
        <v>2078.9877799999999</v>
      </c>
      <c r="AO662" s="471">
        <v>2456.9855600000001</v>
      </c>
      <c r="AP662" s="471">
        <v>2834.98333</v>
      </c>
      <c r="AQ662" s="471">
        <v>3401.98</v>
      </c>
      <c r="AR662" s="471">
        <v>0</v>
      </c>
      <c r="AS662" s="471">
        <v>251.54557</v>
      </c>
      <c r="AT662" s="471">
        <v>722.20455000000004</v>
      </c>
      <c r="AU662" s="471">
        <v>1584.2864300000001</v>
      </c>
      <c r="AV662" s="471">
        <v>1448.74044</v>
      </c>
      <c r="AW662" s="471">
        <v>968.78395</v>
      </c>
      <c r="AX662" s="471">
        <v>404.60514999999998</v>
      </c>
      <c r="AY662" s="471">
        <v>181.32135</v>
      </c>
      <c r="AZ662" s="471">
        <v>9.6940600000000003</v>
      </c>
      <c r="BA662" s="496">
        <v>5571.1814999999997</v>
      </c>
      <c r="BB662" s="471">
        <v>0</v>
      </c>
      <c r="BC662" s="471">
        <v>624.21884</v>
      </c>
      <c r="BD662" s="471">
        <v>1298.01746</v>
      </c>
      <c r="BE662" s="471">
        <v>2830.0391199999999</v>
      </c>
      <c r="BF662" s="471">
        <v>2761.5711999999999</v>
      </c>
      <c r="BG662" s="471">
        <v>1293.59491</v>
      </c>
      <c r="BH662" s="471">
        <v>412.70776000000001</v>
      </c>
      <c r="BI662" s="471">
        <v>119.20987</v>
      </c>
      <c r="BJ662" s="471">
        <v>4.55</v>
      </c>
      <c r="BK662" s="496">
        <v>9343.9091499999995</v>
      </c>
      <c r="BL662" s="471">
        <v>0</v>
      </c>
      <c r="BM662" s="471">
        <v>875.76</v>
      </c>
      <c r="BN662" s="471">
        <v>2020.22</v>
      </c>
      <c r="BO662" s="471">
        <v>4414.33</v>
      </c>
      <c r="BP662" s="471">
        <v>4210.3100000000004</v>
      </c>
      <c r="BQ662" s="471">
        <v>2262.38</v>
      </c>
      <c r="BR662" s="471">
        <v>817.31</v>
      </c>
      <c r="BS662" s="471">
        <v>300.52999999999997</v>
      </c>
      <c r="BT662" s="471">
        <v>14.24</v>
      </c>
      <c r="BU662" s="496">
        <v>14915.08</v>
      </c>
      <c r="BV662" s="178"/>
      <c r="BW662" s="178"/>
      <c r="BX662" s="178"/>
      <c r="BY662" s="178"/>
      <c r="BZ662" s="178"/>
      <c r="CA662" s="178"/>
      <c r="CB662" s="178"/>
      <c r="CC662" s="178"/>
      <c r="CD662" s="178"/>
      <c r="CE662" s="178"/>
      <c r="CF662" s="110"/>
      <c r="CG662" s="110"/>
      <c r="CH662" s="110"/>
      <c r="CI662" s="110"/>
      <c r="CJ662" s="110"/>
      <c r="CK662" s="110"/>
      <c r="CL662" s="110"/>
      <c r="CM662" s="110"/>
      <c r="CN662" s="110"/>
      <c r="CO662" s="110"/>
      <c r="CP662" s="110"/>
      <c r="CQ662" s="110"/>
      <c r="CR662" s="110"/>
      <c r="CS662" s="110"/>
      <c r="CT662" s="110"/>
      <c r="CU662" s="110"/>
      <c r="CV662" s="110"/>
      <c r="CW662" s="110"/>
      <c r="CX662" s="110"/>
      <c r="CY662" s="110"/>
      <c r="CZ662" s="110"/>
      <c r="DA662" s="110"/>
      <c r="DB662" s="110"/>
      <c r="DC662" s="110"/>
      <c r="DD662" s="110"/>
      <c r="DE662" s="110"/>
      <c r="DF662" s="110"/>
      <c r="DG662" s="110"/>
      <c r="DH662" s="110"/>
      <c r="DI662" s="110"/>
      <c r="DJ662" s="110"/>
      <c r="DK662" s="110"/>
      <c r="DL662" s="110"/>
      <c r="DM662" s="110"/>
      <c r="DN662" s="110"/>
      <c r="DO662" s="110"/>
      <c r="DP662" s="110"/>
      <c r="DQ662" s="110"/>
      <c r="DR662" s="110"/>
      <c r="DS662" s="110"/>
      <c r="DT662" s="110"/>
      <c r="DU662" s="110"/>
      <c r="DV662" s="110"/>
      <c r="DW662" s="110"/>
      <c r="DX662" s="110"/>
      <c r="DY662" s="110"/>
      <c r="DZ662" s="110"/>
      <c r="EA662" s="110"/>
      <c r="EB662" s="110"/>
      <c r="EC662" s="110"/>
      <c r="ED662" s="110"/>
      <c r="EE662" s="110"/>
      <c r="EF662" s="110"/>
      <c r="EG662" s="110"/>
      <c r="EH662" s="110"/>
      <c r="EI662" s="110"/>
      <c r="EJ662" s="110"/>
      <c r="EK662" s="110"/>
      <c r="EL662" s="110"/>
      <c r="EM662" s="110"/>
      <c r="EN662" s="110"/>
      <c r="EO662" s="110"/>
      <c r="EP662" s="110"/>
      <c r="EQ662" s="110"/>
      <c r="ER662" s="110"/>
      <c r="ES662" s="110"/>
      <c r="ET662" s="110"/>
      <c r="EU662" s="110"/>
      <c r="EV662" s="110"/>
      <c r="EW662" s="110"/>
      <c r="EX662" s="110"/>
      <c r="EY662" s="110"/>
      <c r="EZ662" s="110"/>
      <c r="FA662" s="110"/>
      <c r="FB662" s="110"/>
      <c r="FC662" s="110"/>
      <c r="FD662" s="110"/>
      <c r="FE662" s="110"/>
      <c r="FF662" s="110"/>
      <c r="FG662" s="110"/>
      <c r="FH662" s="110"/>
      <c r="FI662" s="110"/>
      <c r="FJ662" s="110"/>
      <c r="FK662" s="242"/>
      <c r="FL662" s="242"/>
      <c r="FM662" s="242"/>
      <c r="FN662" s="242"/>
      <c r="FO662" s="242"/>
      <c r="FP662" s="242"/>
      <c r="FQ662" s="242"/>
      <c r="FR662" s="63"/>
    </row>
    <row r="663" spans="1:174" x14ac:dyDescent="0.2">
      <c r="A663" s="241" t="s">
        <v>88</v>
      </c>
      <c r="B663" s="476" t="s">
        <v>793</v>
      </c>
      <c r="C663" s="326" t="s">
        <v>794</v>
      </c>
      <c r="D663" s="283" t="s">
        <v>89</v>
      </c>
      <c r="E663" s="471">
        <v>33071</v>
      </c>
      <c r="F663" s="471">
        <v>6017771</v>
      </c>
      <c r="G663" s="471">
        <v>927115</v>
      </c>
      <c r="H663" s="471">
        <v>491795</v>
      </c>
      <c r="I663" s="471">
        <v>226096</v>
      </c>
      <c r="J663" s="471">
        <v>60742</v>
      </c>
      <c r="K663" s="471">
        <v>32646</v>
      </c>
      <c r="L663" s="471">
        <v>7669</v>
      </c>
      <c r="M663" s="471">
        <v>0</v>
      </c>
      <c r="N663" s="496">
        <v>7796905</v>
      </c>
      <c r="O663" s="471">
        <v>60721</v>
      </c>
      <c r="P663" s="471">
        <v>10228824</v>
      </c>
      <c r="Q663" s="471">
        <v>1132633</v>
      </c>
      <c r="R663" s="471">
        <v>459905</v>
      </c>
      <c r="S663" s="471">
        <v>163489</v>
      </c>
      <c r="T663" s="471">
        <v>51515</v>
      </c>
      <c r="U663" s="471">
        <v>20711</v>
      </c>
      <c r="V663" s="471">
        <v>310</v>
      </c>
      <c r="W663" s="471">
        <v>0</v>
      </c>
      <c r="X663" s="496">
        <v>12118108</v>
      </c>
      <c r="Y663" s="471">
        <v>93792</v>
      </c>
      <c r="Z663" s="471">
        <v>16246595</v>
      </c>
      <c r="AA663" s="471">
        <v>2059748</v>
      </c>
      <c r="AB663" s="471">
        <v>951700</v>
      </c>
      <c r="AC663" s="471">
        <v>389585</v>
      </c>
      <c r="AD663" s="471">
        <v>112257</v>
      </c>
      <c r="AE663" s="471">
        <v>53357</v>
      </c>
      <c r="AF663" s="471">
        <v>7979</v>
      </c>
      <c r="AG663" s="471">
        <v>0</v>
      </c>
      <c r="AH663" s="496">
        <v>19915013</v>
      </c>
      <c r="AI663" s="471">
        <v>1045.4722200000001</v>
      </c>
      <c r="AJ663" s="471">
        <v>1254.5666699999999</v>
      </c>
      <c r="AK663" s="471">
        <v>1463.66111</v>
      </c>
      <c r="AL663" s="471">
        <v>1672.7555600000001</v>
      </c>
      <c r="AM663" s="471">
        <v>1881.85</v>
      </c>
      <c r="AN663" s="471">
        <v>2300.0388899999998</v>
      </c>
      <c r="AO663" s="471">
        <v>2718.2277800000002</v>
      </c>
      <c r="AP663" s="471">
        <v>3136.4166700000001</v>
      </c>
      <c r="AQ663" s="471">
        <v>3763.7</v>
      </c>
      <c r="AR663" s="471">
        <v>31.6326</v>
      </c>
      <c r="AS663" s="471">
        <v>4796.6928799999996</v>
      </c>
      <c r="AT663" s="471">
        <v>633.42190000000005</v>
      </c>
      <c r="AU663" s="471">
        <v>294.00290999999999</v>
      </c>
      <c r="AV663" s="471">
        <v>120.1456</v>
      </c>
      <c r="AW663" s="471">
        <v>26.409120000000001</v>
      </c>
      <c r="AX663" s="471">
        <v>12.01003</v>
      </c>
      <c r="AY663" s="471">
        <v>2.4451499999999999</v>
      </c>
      <c r="AZ663" s="471">
        <v>0</v>
      </c>
      <c r="BA663" s="496">
        <v>5916.7601800000002</v>
      </c>
      <c r="BB663" s="471">
        <v>58.079970000000003</v>
      </c>
      <c r="BC663" s="471">
        <v>8153.2725799999998</v>
      </c>
      <c r="BD663" s="471">
        <v>773.83555000000001</v>
      </c>
      <c r="BE663" s="471">
        <v>274.93856</v>
      </c>
      <c r="BF663" s="471">
        <v>86.876739999999998</v>
      </c>
      <c r="BG663" s="471">
        <v>22.397449999999999</v>
      </c>
      <c r="BH663" s="471">
        <v>7.6193</v>
      </c>
      <c r="BI663" s="471">
        <v>9.8839999999999997E-2</v>
      </c>
      <c r="BJ663" s="471">
        <v>0</v>
      </c>
      <c r="BK663" s="496">
        <v>9377.1189900000008</v>
      </c>
      <c r="BL663" s="471">
        <v>89.71</v>
      </c>
      <c r="BM663" s="471">
        <v>12949.97</v>
      </c>
      <c r="BN663" s="471">
        <v>1407.26</v>
      </c>
      <c r="BO663" s="471">
        <v>568.94000000000005</v>
      </c>
      <c r="BP663" s="471">
        <v>207.02</v>
      </c>
      <c r="BQ663" s="471">
        <v>48.81</v>
      </c>
      <c r="BR663" s="471">
        <v>19.63</v>
      </c>
      <c r="BS663" s="471">
        <v>2.54</v>
      </c>
      <c r="BT663" s="471">
        <v>0</v>
      </c>
      <c r="BU663" s="496">
        <v>15293.88</v>
      </c>
      <c r="BV663" s="178"/>
      <c r="BW663" s="178"/>
      <c r="BX663" s="178"/>
      <c r="BY663" s="178"/>
      <c r="BZ663" s="178"/>
      <c r="CA663" s="178"/>
      <c r="CB663" s="178"/>
      <c r="CC663" s="178"/>
      <c r="CD663" s="178"/>
      <c r="CE663" s="178"/>
      <c r="CF663" s="110"/>
      <c r="CG663" s="110"/>
      <c r="CH663" s="110"/>
      <c r="CI663" s="110"/>
      <c r="CJ663" s="110"/>
      <c r="CK663" s="110"/>
      <c r="CL663" s="110"/>
      <c r="CM663" s="110"/>
      <c r="CN663" s="110"/>
      <c r="CO663" s="110"/>
      <c r="CP663" s="110"/>
      <c r="CQ663" s="110"/>
      <c r="CR663" s="110"/>
      <c r="CS663" s="110"/>
      <c r="CT663" s="110"/>
      <c r="CU663" s="110"/>
      <c r="CV663" s="110"/>
      <c r="CW663" s="110"/>
      <c r="CX663" s="110"/>
      <c r="CY663" s="110"/>
      <c r="CZ663" s="110"/>
      <c r="DA663" s="110"/>
      <c r="DB663" s="110"/>
      <c r="DC663" s="110"/>
      <c r="DD663" s="110"/>
      <c r="DE663" s="110"/>
      <c r="DF663" s="110"/>
      <c r="DG663" s="110"/>
      <c r="DH663" s="110"/>
      <c r="DI663" s="110"/>
      <c r="DJ663" s="110"/>
      <c r="DK663" s="110"/>
      <c r="DL663" s="110"/>
      <c r="DM663" s="110"/>
      <c r="DN663" s="110"/>
      <c r="DO663" s="110"/>
      <c r="DP663" s="110"/>
      <c r="DQ663" s="110"/>
      <c r="DR663" s="110"/>
      <c r="DS663" s="110"/>
      <c r="DT663" s="110"/>
      <c r="DU663" s="110"/>
      <c r="DV663" s="110"/>
      <c r="DW663" s="110"/>
      <c r="DX663" s="110"/>
      <c r="DY663" s="110"/>
      <c r="DZ663" s="110"/>
      <c r="EA663" s="110"/>
      <c r="EB663" s="110"/>
      <c r="EC663" s="110"/>
      <c r="ED663" s="110"/>
      <c r="EE663" s="110"/>
      <c r="EF663" s="110"/>
      <c r="EG663" s="110"/>
      <c r="EH663" s="110"/>
      <c r="EI663" s="110"/>
      <c r="EJ663" s="110"/>
      <c r="EK663" s="110"/>
      <c r="EL663" s="110"/>
      <c r="EM663" s="110"/>
      <c r="EN663" s="110"/>
      <c r="EO663" s="110"/>
      <c r="EP663" s="110"/>
      <c r="EQ663" s="110"/>
      <c r="ER663" s="110"/>
      <c r="ES663" s="110"/>
      <c r="ET663" s="110"/>
      <c r="EU663" s="110"/>
      <c r="EV663" s="110"/>
      <c r="EW663" s="110"/>
      <c r="EX663" s="110"/>
      <c r="EY663" s="110"/>
      <c r="EZ663" s="110"/>
      <c r="FA663" s="110"/>
      <c r="FB663" s="110"/>
      <c r="FC663" s="110"/>
      <c r="FD663" s="110"/>
      <c r="FE663" s="110"/>
      <c r="FF663" s="110"/>
      <c r="FG663" s="110"/>
      <c r="FH663" s="110"/>
      <c r="FI663" s="110"/>
      <c r="FJ663" s="110"/>
      <c r="FK663" s="242"/>
      <c r="FL663" s="242"/>
      <c r="FM663" s="242"/>
      <c r="FN663" s="242"/>
      <c r="FO663" s="242"/>
      <c r="FP663" s="242"/>
      <c r="FQ663" s="242"/>
      <c r="FR663" s="63"/>
    </row>
    <row r="664" spans="1:174" x14ac:dyDescent="0.2">
      <c r="A664" s="241" t="s">
        <v>90</v>
      </c>
      <c r="B664" s="476" t="s">
        <v>795</v>
      </c>
      <c r="C664" s="326" t="s">
        <v>784</v>
      </c>
      <c r="D664" s="283" t="s">
        <v>91</v>
      </c>
      <c r="E664" s="471">
        <v>2189.17</v>
      </c>
      <c r="F664" s="471">
        <v>1645672.98</v>
      </c>
      <c r="G664" s="471">
        <v>295751.39</v>
      </c>
      <c r="H664" s="471">
        <v>187893.84</v>
      </c>
      <c r="I664" s="471">
        <v>69719.88</v>
      </c>
      <c r="J664" s="471">
        <v>20859.34</v>
      </c>
      <c r="K664" s="471">
        <v>0</v>
      </c>
      <c r="L664" s="471">
        <v>0</v>
      </c>
      <c r="M664" s="471">
        <v>0</v>
      </c>
      <c r="N664" s="496">
        <v>2222086.6</v>
      </c>
      <c r="O664" s="471">
        <v>6305.13</v>
      </c>
      <c r="P664" s="471">
        <v>3583420.65</v>
      </c>
      <c r="Q664" s="471">
        <v>233666.84</v>
      </c>
      <c r="R664" s="471">
        <v>71797.509999999995</v>
      </c>
      <c r="S664" s="471">
        <v>29986.03</v>
      </c>
      <c r="T664" s="471">
        <v>21198.19</v>
      </c>
      <c r="U664" s="471">
        <v>0</v>
      </c>
      <c r="V664" s="471">
        <v>0</v>
      </c>
      <c r="W664" s="471">
        <v>0</v>
      </c>
      <c r="X664" s="496">
        <v>3946374.35</v>
      </c>
      <c r="Y664" s="471">
        <v>8494.2999999999993</v>
      </c>
      <c r="Z664" s="471">
        <v>5229093.63</v>
      </c>
      <c r="AA664" s="471">
        <v>529418.23</v>
      </c>
      <c r="AB664" s="471">
        <v>259691.35</v>
      </c>
      <c r="AC664" s="471">
        <v>99705.91</v>
      </c>
      <c r="AD664" s="471">
        <v>42057.53</v>
      </c>
      <c r="AE664" s="471">
        <v>0</v>
      </c>
      <c r="AF664" s="471">
        <v>0</v>
      </c>
      <c r="AG664" s="471">
        <v>0</v>
      </c>
      <c r="AH664" s="496">
        <v>6168460.9500000002</v>
      </c>
      <c r="AI664" s="471">
        <v>1123.7777799999999</v>
      </c>
      <c r="AJ664" s="471">
        <v>1348.53333</v>
      </c>
      <c r="AK664" s="471">
        <v>1573.28889</v>
      </c>
      <c r="AL664" s="471">
        <v>1798.0444399999999</v>
      </c>
      <c r="AM664" s="471">
        <v>2022.8</v>
      </c>
      <c r="AN664" s="471">
        <v>2472.3111100000001</v>
      </c>
      <c r="AO664" s="471">
        <v>2921.82222</v>
      </c>
      <c r="AP664" s="471">
        <v>3371.3333299999999</v>
      </c>
      <c r="AQ664" s="471">
        <v>4045.6</v>
      </c>
      <c r="AR664" s="471">
        <v>1.9480500000000001</v>
      </c>
      <c r="AS664" s="471">
        <v>1220.34283</v>
      </c>
      <c r="AT664" s="471">
        <v>187.98289</v>
      </c>
      <c r="AU664" s="471">
        <v>104.499</v>
      </c>
      <c r="AV664" s="471">
        <v>34.467019999999998</v>
      </c>
      <c r="AW664" s="471">
        <v>8.4371799999999997</v>
      </c>
      <c r="AX664" s="471">
        <v>0</v>
      </c>
      <c r="AY664" s="471">
        <v>0</v>
      </c>
      <c r="AZ664" s="471">
        <v>0</v>
      </c>
      <c r="BA664" s="496">
        <v>1557.67696</v>
      </c>
      <c r="BB664" s="471">
        <v>5.6106600000000002</v>
      </c>
      <c r="BC664" s="471">
        <v>2657.2725799999998</v>
      </c>
      <c r="BD664" s="471">
        <v>148.52125000000001</v>
      </c>
      <c r="BE664" s="471">
        <v>39.930889999999998</v>
      </c>
      <c r="BF664" s="471">
        <v>14.824020000000001</v>
      </c>
      <c r="BG664" s="471">
        <v>8.5742399999999996</v>
      </c>
      <c r="BH664" s="471">
        <v>0</v>
      </c>
      <c r="BI664" s="471">
        <v>0</v>
      </c>
      <c r="BJ664" s="471">
        <v>0</v>
      </c>
      <c r="BK664" s="496">
        <v>2874.7336399999999</v>
      </c>
      <c r="BL664" s="471">
        <v>7.56</v>
      </c>
      <c r="BM664" s="471">
        <v>3877.62</v>
      </c>
      <c r="BN664" s="471">
        <v>336.5</v>
      </c>
      <c r="BO664" s="471">
        <v>144.43</v>
      </c>
      <c r="BP664" s="471">
        <v>49.29</v>
      </c>
      <c r="BQ664" s="471">
        <v>17.010000000000002</v>
      </c>
      <c r="BR664" s="471">
        <v>0</v>
      </c>
      <c r="BS664" s="471">
        <v>0</v>
      </c>
      <c r="BT664" s="471">
        <v>0</v>
      </c>
      <c r="BU664" s="496">
        <v>4432.41</v>
      </c>
      <c r="BV664" s="178"/>
      <c r="BW664" s="178"/>
      <c r="BX664" s="178"/>
      <c r="BY664" s="178"/>
      <c r="BZ664" s="178"/>
      <c r="CA664" s="178"/>
      <c r="CB664" s="178"/>
      <c r="CC664" s="178"/>
      <c r="CD664" s="178"/>
      <c r="CE664" s="178"/>
      <c r="CF664" s="110"/>
      <c r="CG664" s="110"/>
      <c r="CH664" s="110"/>
      <c r="CI664" s="110"/>
      <c r="CJ664" s="110"/>
      <c r="CK664" s="110"/>
      <c r="CL664" s="110"/>
      <c r="CM664" s="110"/>
      <c r="CN664" s="110"/>
      <c r="CO664" s="110"/>
      <c r="CP664" s="110"/>
      <c r="CQ664" s="110"/>
      <c r="CR664" s="110"/>
      <c r="CS664" s="110"/>
      <c r="CT664" s="110"/>
      <c r="CU664" s="110"/>
      <c r="CV664" s="110"/>
      <c r="CW664" s="110"/>
      <c r="CX664" s="110"/>
      <c r="CY664" s="110"/>
      <c r="CZ664" s="110"/>
      <c r="DA664" s="110"/>
      <c r="DB664" s="110"/>
      <c r="DC664" s="110"/>
      <c r="DD664" s="110"/>
      <c r="DE664" s="110"/>
      <c r="DF664" s="110"/>
      <c r="DG664" s="110"/>
      <c r="DH664" s="110"/>
      <c r="DI664" s="110"/>
      <c r="DJ664" s="110"/>
      <c r="DK664" s="110"/>
      <c r="DL664" s="110"/>
      <c r="DM664" s="110"/>
      <c r="DN664" s="110"/>
      <c r="DO664" s="110"/>
      <c r="DP664" s="110"/>
      <c r="DQ664" s="110"/>
      <c r="DR664" s="110"/>
      <c r="DS664" s="110"/>
      <c r="DT664" s="110"/>
      <c r="DU664" s="110"/>
      <c r="DV664" s="110"/>
      <c r="DW664" s="110"/>
      <c r="DX664" s="110"/>
      <c r="DY664" s="110"/>
      <c r="DZ664" s="110"/>
      <c r="EA664" s="110"/>
      <c r="EB664" s="110"/>
      <c r="EC664" s="110"/>
      <c r="ED664" s="110"/>
      <c r="EE664" s="110"/>
      <c r="EF664" s="110"/>
      <c r="EG664" s="110"/>
      <c r="EH664" s="110"/>
      <c r="EI664" s="110"/>
      <c r="EJ664" s="110"/>
      <c r="EK664" s="110"/>
      <c r="EL664" s="110"/>
      <c r="EM664" s="110"/>
      <c r="EN664" s="110"/>
      <c r="EO664" s="110"/>
      <c r="EP664" s="110"/>
      <c r="EQ664" s="110"/>
      <c r="ER664" s="110"/>
      <c r="ES664" s="110"/>
      <c r="ET664" s="110"/>
      <c r="EU664" s="110"/>
      <c r="EV664" s="110"/>
      <c r="EW664" s="110"/>
      <c r="EX664" s="110"/>
      <c r="EY664" s="110"/>
      <c r="EZ664" s="110"/>
      <c r="FA664" s="110"/>
      <c r="FB664" s="110"/>
      <c r="FC664" s="110"/>
      <c r="FD664" s="110"/>
      <c r="FE664" s="110"/>
      <c r="FF664" s="110"/>
      <c r="FG664" s="110"/>
      <c r="FH664" s="110"/>
      <c r="FI664" s="110"/>
      <c r="FJ664" s="110"/>
      <c r="FK664" s="242"/>
      <c r="FL664" s="242"/>
      <c r="FM664" s="242"/>
      <c r="FN664" s="242"/>
      <c r="FO664" s="242"/>
      <c r="FP664" s="242"/>
      <c r="FQ664" s="242"/>
      <c r="FR664" s="63"/>
    </row>
    <row r="665" spans="1:174" x14ac:dyDescent="0.2">
      <c r="A665" s="241" t="s">
        <v>92</v>
      </c>
      <c r="B665" s="476" t="s">
        <v>796</v>
      </c>
      <c r="C665" s="326" t="s">
        <v>626</v>
      </c>
      <c r="D665" s="283" t="s">
        <v>93</v>
      </c>
      <c r="E665" s="471">
        <v>0</v>
      </c>
      <c r="F665" s="471">
        <v>1168669</v>
      </c>
      <c r="G665" s="471">
        <v>1495427</v>
      </c>
      <c r="H665" s="471">
        <v>1785480</v>
      </c>
      <c r="I665" s="471">
        <v>700151</v>
      </c>
      <c r="J665" s="471">
        <v>225748</v>
      </c>
      <c r="K665" s="471">
        <v>79225</v>
      </c>
      <c r="L665" s="471">
        <v>35248</v>
      </c>
      <c r="M665" s="471">
        <v>0</v>
      </c>
      <c r="N665" s="496">
        <v>5489948</v>
      </c>
      <c r="O665" s="471">
        <v>1123</v>
      </c>
      <c r="P665" s="471">
        <v>1484614</v>
      </c>
      <c r="Q665" s="471">
        <v>2107482</v>
      </c>
      <c r="R665" s="471">
        <v>2278997</v>
      </c>
      <c r="S665" s="471">
        <v>764424</v>
      </c>
      <c r="T665" s="471">
        <v>195356</v>
      </c>
      <c r="U665" s="471">
        <v>64990</v>
      </c>
      <c r="V665" s="471">
        <v>27055</v>
      </c>
      <c r="W665" s="471">
        <v>0</v>
      </c>
      <c r="X665" s="496">
        <v>6924041</v>
      </c>
      <c r="Y665" s="471">
        <v>1123</v>
      </c>
      <c r="Z665" s="471">
        <v>2653283</v>
      </c>
      <c r="AA665" s="471">
        <v>3602909</v>
      </c>
      <c r="AB665" s="471">
        <v>4064477</v>
      </c>
      <c r="AC665" s="471">
        <v>1464575</v>
      </c>
      <c r="AD665" s="471">
        <v>421104</v>
      </c>
      <c r="AE665" s="471">
        <v>144215</v>
      </c>
      <c r="AF665" s="471">
        <v>62303</v>
      </c>
      <c r="AG665" s="471">
        <v>0</v>
      </c>
      <c r="AH665" s="496">
        <v>12413989</v>
      </c>
      <c r="AI665" s="471">
        <v>1061.1555599999999</v>
      </c>
      <c r="AJ665" s="471">
        <v>1273.3866700000001</v>
      </c>
      <c r="AK665" s="471">
        <v>1485.61778</v>
      </c>
      <c r="AL665" s="471">
        <v>1697.84889</v>
      </c>
      <c r="AM665" s="471">
        <v>1910.08</v>
      </c>
      <c r="AN665" s="471">
        <v>2334.5422199999998</v>
      </c>
      <c r="AO665" s="471">
        <v>2759.0044400000002</v>
      </c>
      <c r="AP665" s="471">
        <v>3183.4666699999998</v>
      </c>
      <c r="AQ665" s="471">
        <v>3820.16</v>
      </c>
      <c r="AR665" s="471">
        <v>0</v>
      </c>
      <c r="AS665" s="471">
        <v>917.76444000000004</v>
      </c>
      <c r="AT665" s="471">
        <v>1006.60279</v>
      </c>
      <c r="AU665" s="471">
        <v>1051.61302</v>
      </c>
      <c r="AV665" s="471">
        <v>366.55585000000002</v>
      </c>
      <c r="AW665" s="471">
        <v>96.699039999999997</v>
      </c>
      <c r="AX665" s="471">
        <v>28.715070000000001</v>
      </c>
      <c r="AY665" s="471">
        <v>11.07221</v>
      </c>
      <c r="AZ665" s="471">
        <v>0</v>
      </c>
      <c r="BA665" s="496">
        <v>3479.0224199999998</v>
      </c>
      <c r="BB665" s="471">
        <v>1.0582800000000001</v>
      </c>
      <c r="BC665" s="471">
        <v>1165.8783900000001</v>
      </c>
      <c r="BD665" s="471">
        <v>1418.5896499999999</v>
      </c>
      <c r="BE665" s="471">
        <v>1342.28494</v>
      </c>
      <c r="BF665" s="471">
        <v>400.20522999999997</v>
      </c>
      <c r="BG665" s="471">
        <v>83.68065</v>
      </c>
      <c r="BH665" s="471">
        <v>23.555599999999998</v>
      </c>
      <c r="BI665" s="471">
        <v>8.4985999999999997</v>
      </c>
      <c r="BJ665" s="471">
        <v>0</v>
      </c>
      <c r="BK665" s="496">
        <v>4443.7513300000001</v>
      </c>
      <c r="BL665" s="471">
        <v>1.06</v>
      </c>
      <c r="BM665" s="471">
        <v>2083.64</v>
      </c>
      <c r="BN665" s="471">
        <v>2425.19</v>
      </c>
      <c r="BO665" s="471">
        <v>2393.9</v>
      </c>
      <c r="BP665" s="471">
        <v>766.76</v>
      </c>
      <c r="BQ665" s="471">
        <v>180.38</v>
      </c>
      <c r="BR665" s="471">
        <v>52.27</v>
      </c>
      <c r="BS665" s="471">
        <v>19.57</v>
      </c>
      <c r="BT665" s="471">
        <v>0</v>
      </c>
      <c r="BU665" s="496">
        <v>7922.77</v>
      </c>
      <c r="BV665" s="178"/>
      <c r="BW665" s="178"/>
      <c r="BX665" s="178"/>
      <c r="BY665" s="178"/>
      <c r="BZ665" s="178"/>
      <c r="CA665" s="178"/>
      <c r="CB665" s="178"/>
      <c r="CC665" s="178"/>
      <c r="CD665" s="178"/>
      <c r="CE665" s="178"/>
      <c r="CF665" s="110"/>
      <c r="CG665" s="110"/>
      <c r="CH665" s="110"/>
      <c r="CI665" s="110"/>
      <c r="CJ665" s="110"/>
      <c r="CK665" s="110"/>
      <c r="CL665" s="110"/>
      <c r="CM665" s="110"/>
      <c r="CN665" s="110"/>
      <c r="CO665" s="110"/>
      <c r="CP665" s="110"/>
      <c r="CQ665" s="110"/>
      <c r="CR665" s="110"/>
      <c r="CS665" s="110"/>
      <c r="CT665" s="110"/>
      <c r="CU665" s="110"/>
      <c r="CV665" s="110"/>
      <c r="CW665" s="110"/>
      <c r="CX665" s="110"/>
      <c r="CY665" s="110"/>
      <c r="CZ665" s="110"/>
      <c r="DA665" s="110"/>
      <c r="DB665" s="110"/>
      <c r="DC665" s="110"/>
      <c r="DD665" s="110"/>
      <c r="DE665" s="110"/>
      <c r="DF665" s="110"/>
      <c r="DG665" s="110"/>
      <c r="DH665" s="110"/>
      <c r="DI665" s="110"/>
      <c r="DJ665" s="110"/>
      <c r="DK665" s="110"/>
      <c r="DL665" s="110"/>
      <c r="DM665" s="110"/>
      <c r="DN665" s="110"/>
      <c r="DO665" s="110"/>
      <c r="DP665" s="110"/>
      <c r="DQ665" s="110"/>
      <c r="DR665" s="110"/>
      <c r="DS665" s="110"/>
      <c r="DT665" s="110"/>
      <c r="DU665" s="110"/>
      <c r="DV665" s="110"/>
      <c r="DW665" s="110"/>
      <c r="DX665" s="110"/>
      <c r="DY665" s="110"/>
      <c r="DZ665" s="110"/>
      <c r="EA665" s="110"/>
      <c r="EB665" s="110"/>
      <c r="EC665" s="110"/>
      <c r="ED665" s="110"/>
      <c r="EE665" s="110"/>
      <c r="EF665" s="110"/>
      <c r="EG665" s="110"/>
      <c r="EH665" s="110"/>
      <c r="EI665" s="110"/>
      <c r="EJ665" s="110"/>
      <c r="EK665" s="110"/>
      <c r="EL665" s="110"/>
      <c r="EM665" s="110"/>
      <c r="EN665" s="110"/>
      <c r="EO665" s="110"/>
      <c r="EP665" s="110"/>
      <c r="EQ665" s="110"/>
      <c r="ER665" s="110"/>
      <c r="ES665" s="110"/>
      <c r="ET665" s="110"/>
      <c r="EU665" s="110"/>
      <c r="EV665" s="110"/>
      <c r="EW665" s="110"/>
      <c r="EX665" s="110"/>
      <c r="EY665" s="110"/>
      <c r="EZ665" s="110"/>
      <c r="FA665" s="110"/>
      <c r="FB665" s="110"/>
      <c r="FC665" s="110"/>
      <c r="FD665" s="110"/>
      <c r="FE665" s="110"/>
      <c r="FF665" s="110"/>
      <c r="FG665" s="110"/>
      <c r="FH665" s="110"/>
      <c r="FI665" s="110"/>
      <c r="FJ665" s="110"/>
      <c r="FK665" s="242"/>
      <c r="FL665" s="242"/>
      <c r="FM665" s="242"/>
      <c r="FN665" s="242"/>
      <c r="FO665" s="242"/>
      <c r="FP665" s="242"/>
      <c r="FQ665" s="242"/>
      <c r="FR665" s="63"/>
    </row>
    <row r="666" spans="1:174" x14ac:dyDescent="0.2">
      <c r="A666" s="241" t="s">
        <v>94</v>
      </c>
      <c r="B666" s="476" t="s">
        <v>797</v>
      </c>
      <c r="C666" s="326" t="s">
        <v>782</v>
      </c>
      <c r="D666" s="283" t="s">
        <v>798</v>
      </c>
      <c r="E666" s="471">
        <v>741</v>
      </c>
      <c r="F666" s="471">
        <v>156954</v>
      </c>
      <c r="G666" s="471">
        <v>1047401</v>
      </c>
      <c r="H666" s="471">
        <v>1168545</v>
      </c>
      <c r="I666" s="471">
        <v>282470</v>
      </c>
      <c r="J666" s="471">
        <v>140509</v>
      </c>
      <c r="K666" s="471">
        <v>56608</v>
      </c>
      <c r="L666" s="471">
        <v>7799</v>
      </c>
      <c r="M666" s="471">
        <v>0</v>
      </c>
      <c r="N666" s="496">
        <v>2861027</v>
      </c>
      <c r="O666" s="471">
        <v>0</v>
      </c>
      <c r="P666" s="471">
        <v>306082</v>
      </c>
      <c r="Q666" s="471">
        <v>1954567</v>
      </c>
      <c r="R666" s="471">
        <v>2633863</v>
      </c>
      <c r="S666" s="471">
        <v>742013</v>
      </c>
      <c r="T666" s="471">
        <v>206073</v>
      </c>
      <c r="U666" s="471">
        <v>43658</v>
      </c>
      <c r="V666" s="471">
        <v>6221</v>
      </c>
      <c r="W666" s="471">
        <v>0</v>
      </c>
      <c r="X666" s="496">
        <v>5892477</v>
      </c>
      <c r="Y666" s="471">
        <v>741</v>
      </c>
      <c r="Z666" s="471">
        <v>463036</v>
      </c>
      <c r="AA666" s="471">
        <v>3001968</v>
      </c>
      <c r="AB666" s="471">
        <v>3802408</v>
      </c>
      <c r="AC666" s="471">
        <v>1024483</v>
      </c>
      <c r="AD666" s="471">
        <v>346582</v>
      </c>
      <c r="AE666" s="471">
        <v>100266</v>
      </c>
      <c r="AF666" s="471">
        <v>14020</v>
      </c>
      <c r="AG666" s="471">
        <v>0</v>
      </c>
      <c r="AH666" s="496">
        <v>8753504</v>
      </c>
      <c r="AI666" s="471">
        <v>1001.1111100000001</v>
      </c>
      <c r="AJ666" s="471">
        <v>1201.3333299999999</v>
      </c>
      <c r="AK666" s="471">
        <v>1401.55556</v>
      </c>
      <c r="AL666" s="471">
        <v>1601.7777799999999</v>
      </c>
      <c r="AM666" s="471">
        <v>1802</v>
      </c>
      <c r="AN666" s="471">
        <v>2202.4444400000002</v>
      </c>
      <c r="AO666" s="471">
        <v>2602.8888900000002</v>
      </c>
      <c r="AP666" s="471">
        <v>3003.3333299999999</v>
      </c>
      <c r="AQ666" s="471">
        <v>3604</v>
      </c>
      <c r="AR666" s="471">
        <v>0.74017999999999995</v>
      </c>
      <c r="AS666" s="471">
        <v>130.64983000000001</v>
      </c>
      <c r="AT666" s="471">
        <v>747.31322</v>
      </c>
      <c r="AU666" s="471">
        <v>729.53003999999999</v>
      </c>
      <c r="AV666" s="471">
        <v>156.75361000000001</v>
      </c>
      <c r="AW666" s="471">
        <v>63.796840000000003</v>
      </c>
      <c r="AX666" s="471">
        <v>21.748139999999999</v>
      </c>
      <c r="AY666" s="471">
        <v>2.5967799999999999</v>
      </c>
      <c r="AZ666" s="471">
        <v>0</v>
      </c>
      <c r="BA666" s="496">
        <v>1853.1286399999999</v>
      </c>
      <c r="BB666" s="471">
        <v>0</v>
      </c>
      <c r="BC666" s="471">
        <v>254.78523999999999</v>
      </c>
      <c r="BD666" s="471">
        <v>1394.5697600000001</v>
      </c>
      <c r="BE666" s="471">
        <v>1644.3373300000001</v>
      </c>
      <c r="BF666" s="471">
        <v>411.77192000000002</v>
      </c>
      <c r="BG666" s="471">
        <v>93.565579999999997</v>
      </c>
      <c r="BH666" s="471">
        <v>16.7729</v>
      </c>
      <c r="BI666" s="471">
        <v>2.0713699999999999</v>
      </c>
      <c r="BJ666" s="471">
        <v>0</v>
      </c>
      <c r="BK666" s="496">
        <v>3817.8741100000002</v>
      </c>
      <c r="BL666" s="471">
        <v>0.74</v>
      </c>
      <c r="BM666" s="471">
        <v>385.44</v>
      </c>
      <c r="BN666" s="471">
        <v>2141.88</v>
      </c>
      <c r="BO666" s="471">
        <v>2373.87</v>
      </c>
      <c r="BP666" s="471">
        <v>568.53</v>
      </c>
      <c r="BQ666" s="471">
        <v>157.36000000000001</v>
      </c>
      <c r="BR666" s="471">
        <v>38.520000000000003</v>
      </c>
      <c r="BS666" s="471">
        <v>4.67</v>
      </c>
      <c r="BT666" s="471">
        <v>0</v>
      </c>
      <c r="BU666" s="496">
        <v>5671.01</v>
      </c>
      <c r="BV666" s="178"/>
      <c r="BW666" s="178"/>
      <c r="BX666" s="178"/>
      <c r="BY666" s="178"/>
      <c r="BZ666" s="178"/>
      <c r="CA666" s="178"/>
      <c r="CB666" s="178"/>
      <c r="CC666" s="178"/>
      <c r="CD666" s="178"/>
      <c r="CE666" s="178"/>
      <c r="CF666" s="110"/>
      <c r="CG666" s="110"/>
      <c r="CH666" s="110"/>
      <c r="CI666" s="110"/>
      <c r="CJ666" s="110"/>
      <c r="CK666" s="110"/>
      <c r="CL666" s="110"/>
      <c r="CM666" s="110"/>
      <c r="CN666" s="110"/>
      <c r="CO666" s="110"/>
      <c r="CP666" s="110"/>
      <c r="CQ666" s="110"/>
      <c r="CR666" s="110"/>
      <c r="CS666" s="110"/>
      <c r="CT666" s="110"/>
      <c r="CU666" s="110"/>
      <c r="CV666" s="110"/>
      <c r="CW666" s="110"/>
      <c r="CX666" s="110"/>
      <c r="CY666" s="110"/>
      <c r="CZ666" s="110"/>
      <c r="DA666" s="110"/>
      <c r="DB666" s="110"/>
      <c r="DC666" s="110"/>
      <c r="DD666" s="110"/>
      <c r="DE666" s="110"/>
      <c r="DF666" s="110"/>
      <c r="DG666" s="110"/>
      <c r="DH666" s="110"/>
      <c r="DI666" s="110"/>
      <c r="DJ666" s="110"/>
      <c r="DK666" s="110"/>
      <c r="DL666" s="110"/>
      <c r="DM666" s="110"/>
      <c r="DN666" s="110"/>
      <c r="DO666" s="110"/>
      <c r="DP666" s="110"/>
      <c r="DQ666" s="110"/>
      <c r="DR666" s="110"/>
      <c r="DS666" s="110"/>
      <c r="DT666" s="110"/>
      <c r="DU666" s="110"/>
      <c r="DV666" s="110"/>
      <c r="DW666" s="110"/>
      <c r="DX666" s="110"/>
      <c r="DY666" s="110"/>
      <c r="DZ666" s="110"/>
      <c r="EA666" s="110"/>
      <c r="EB666" s="110"/>
      <c r="EC666" s="110"/>
      <c r="ED666" s="110"/>
      <c r="EE666" s="110"/>
      <c r="EF666" s="110"/>
      <c r="EG666" s="110"/>
      <c r="EH666" s="110"/>
      <c r="EI666" s="110"/>
      <c r="EJ666" s="110"/>
      <c r="EK666" s="110"/>
      <c r="EL666" s="110"/>
      <c r="EM666" s="110"/>
      <c r="EN666" s="110"/>
      <c r="EO666" s="110"/>
      <c r="EP666" s="110"/>
      <c r="EQ666" s="110"/>
      <c r="ER666" s="110"/>
      <c r="ES666" s="110"/>
      <c r="ET666" s="110"/>
      <c r="EU666" s="110"/>
      <c r="EV666" s="110"/>
      <c r="EW666" s="110"/>
      <c r="EX666" s="110"/>
      <c r="EY666" s="110"/>
      <c r="EZ666" s="110"/>
      <c r="FA666" s="110"/>
      <c r="FB666" s="110"/>
      <c r="FC666" s="110"/>
      <c r="FD666" s="110"/>
      <c r="FE666" s="110"/>
      <c r="FF666" s="110"/>
      <c r="FG666" s="110"/>
      <c r="FH666" s="110"/>
      <c r="FI666" s="110"/>
      <c r="FJ666" s="110"/>
      <c r="FK666" s="242"/>
      <c r="FL666" s="242"/>
      <c r="FM666" s="242"/>
      <c r="FN666" s="242"/>
      <c r="FO666" s="242"/>
      <c r="FP666" s="242"/>
      <c r="FQ666" s="242"/>
      <c r="FR666" s="63"/>
    </row>
    <row r="667" spans="1:174" x14ac:dyDescent="0.2">
      <c r="A667" s="241" t="s">
        <v>95</v>
      </c>
      <c r="B667" s="476" t="s">
        <v>799</v>
      </c>
      <c r="C667" s="326" t="s">
        <v>786</v>
      </c>
      <c r="D667" s="283" t="s">
        <v>96</v>
      </c>
      <c r="E667" s="471">
        <v>12947.34</v>
      </c>
      <c r="F667" s="471">
        <v>2746732</v>
      </c>
      <c r="G667" s="471">
        <v>408813.23</v>
      </c>
      <c r="H667" s="471">
        <v>249912.84</v>
      </c>
      <c r="I667" s="471">
        <v>172337.42</v>
      </c>
      <c r="J667" s="471">
        <v>62554.32</v>
      </c>
      <c r="K667" s="471">
        <v>32016.959999999999</v>
      </c>
      <c r="L667" s="471">
        <v>2646.9</v>
      </c>
      <c r="M667" s="471">
        <v>0</v>
      </c>
      <c r="N667" s="496">
        <v>3687961.01</v>
      </c>
      <c r="O667" s="471">
        <v>36787.230000000003</v>
      </c>
      <c r="P667" s="471">
        <v>3579604.33</v>
      </c>
      <c r="Q667" s="471">
        <v>313745.25</v>
      </c>
      <c r="R667" s="471">
        <v>163870.70000000001</v>
      </c>
      <c r="S667" s="471">
        <v>91915.72</v>
      </c>
      <c r="T667" s="471">
        <v>29255.57</v>
      </c>
      <c r="U667" s="471">
        <v>13361.37</v>
      </c>
      <c r="V667" s="471">
        <v>7486.77</v>
      </c>
      <c r="W667" s="471">
        <v>0</v>
      </c>
      <c r="X667" s="496">
        <v>4236026.9400000004</v>
      </c>
      <c r="Y667" s="471">
        <v>49734.57</v>
      </c>
      <c r="Z667" s="471">
        <v>6326336.3300000001</v>
      </c>
      <c r="AA667" s="471">
        <v>722558.48</v>
      </c>
      <c r="AB667" s="471">
        <v>413783.54</v>
      </c>
      <c r="AC667" s="471">
        <v>264253.14</v>
      </c>
      <c r="AD667" s="471">
        <v>91809.89</v>
      </c>
      <c r="AE667" s="471">
        <v>45378.33</v>
      </c>
      <c r="AF667" s="471">
        <v>10133.67</v>
      </c>
      <c r="AG667" s="471">
        <v>0</v>
      </c>
      <c r="AH667" s="496">
        <v>7923987.9500000002</v>
      </c>
      <c r="AI667" s="471">
        <v>1182.7</v>
      </c>
      <c r="AJ667" s="471">
        <v>1419.24</v>
      </c>
      <c r="AK667" s="471">
        <v>1655.78</v>
      </c>
      <c r="AL667" s="471">
        <v>1892.32</v>
      </c>
      <c r="AM667" s="471">
        <v>2128.86</v>
      </c>
      <c r="AN667" s="471">
        <v>2601.94</v>
      </c>
      <c r="AO667" s="471">
        <v>3075.02</v>
      </c>
      <c r="AP667" s="471">
        <v>3548.1</v>
      </c>
      <c r="AQ667" s="471">
        <v>4257.72</v>
      </c>
      <c r="AR667" s="471">
        <v>10.94727</v>
      </c>
      <c r="AS667" s="471">
        <v>1935.3541299999999</v>
      </c>
      <c r="AT667" s="471">
        <v>246.90069</v>
      </c>
      <c r="AU667" s="471">
        <v>132.0669</v>
      </c>
      <c r="AV667" s="471">
        <v>80.952910000000003</v>
      </c>
      <c r="AW667" s="471">
        <v>24.041419999999999</v>
      </c>
      <c r="AX667" s="471">
        <v>10.411949999999999</v>
      </c>
      <c r="AY667" s="471">
        <v>0.746</v>
      </c>
      <c r="AZ667" s="471">
        <v>0</v>
      </c>
      <c r="BA667" s="496">
        <v>2441.4212900000002</v>
      </c>
      <c r="BB667" s="471">
        <v>31.10445</v>
      </c>
      <c r="BC667" s="471">
        <v>2522.19803</v>
      </c>
      <c r="BD667" s="471">
        <v>189.48487</v>
      </c>
      <c r="BE667" s="471">
        <v>86.597769999999997</v>
      </c>
      <c r="BF667" s="471">
        <v>43.176029999999997</v>
      </c>
      <c r="BG667" s="471">
        <v>11.24375</v>
      </c>
      <c r="BH667" s="471">
        <v>4.3451300000000002</v>
      </c>
      <c r="BI667" s="471">
        <v>2.11008</v>
      </c>
      <c r="BJ667" s="471">
        <v>0</v>
      </c>
      <c r="BK667" s="496">
        <v>2890.2601100000002</v>
      </c>
      <c r="BL667" s="471">
        <v>42.05</v>
      </c>
      <c r="BM667" s="471">
        <v>4457.55</v>
      </c>
      <c r="BN667" s="471">
        <v>436.39</v>
      </c>
      <c r="BO667" s="471">
        <v>218.66</v>
      </c>
      <c r="BP667" s="471">
        <v>124.13</v>
      </c>
      <c r="BQ667" s="471">
        <v>35.29</v>
      </c>
      <c r="BR667" s="471">
        <v>14.76</v>
      </c>
      <c r="BS667" s="471">
        <v>2.86</v>
      </c>
      <c r="BT667" s="471">
        <v>0</v>
      </c>
      <c r="BU667" s="496">
        <v>5331.69</v>
      </c>
      <c r="BV667" s="178"/>
      <c r="BW667" s="178"/>
      <c r="BX667" s="178"/>
      <c r="BY667" s="178"/>
      <c r="BZ667" s="178"/>
      <c r="CA667" s="178"/>
      <c r="CB667" s="178"/>
      <c r="CC667" s="178"/>
      <c r="CD667" s="178"/>
      <c r="CE667" s="178"/>
      <c r="CF667" s="110"/>
      <c r="CG667" s="110"/>
      <c r="CH667" s="110"/>
      <c r="CI667" s="110"/>
      <c r="CJ667" s="110"/>
      <c r="CK667" s="110"/>
      <c r="CL667" s="110"/>
      <c r="CM667" s="110"/>
      <c r="CN667" s="110"/>
      <c r="CO667" s="110"/>
      <c r="CP667" s="110"/>
      <c r="CQ667" s="110"/>
      <c r="CR667" s="110"/>
      <c r="CS667" s="110"/>
      <c r="CT667" s="110"/>
      <c r="CU667" s="110"/>
      <c r="CV667" s="110"/>
      <c r="CW667" s="110"/>
      <c r="CX667" s="110"/>
      <c r="CY667" s="110"/>
      <c r="CZ667" s="110"/>
      <c r="DA667" s="110"/>
      <c r="DB667" s="110"/>
      <c r="DC667" s="110"/>
      <c r="DD667" s="110"/>
      <c r="DE667" s="110"/>
      <c r="DF667" s="110"/>
      <c r="DG667" s="110"/>
      <c r="DH667" s="110"/>
      <c r="DI667" s="110"/>
      <c r="DJ667" s="110"/>
      <c r="DK667" s="110"/>
      <c r="DL667" s="110"/>
      <c r="DM667" s="110"/>
      <c r="DN667" s="110"/>
      <c r="DO667" s="110"/>
      <c r="DP667" s="110"/>
      <c r="DQ667" s="110"/>
      <c r="DR667" s="110"/>
      <c r="DS667" s="110"/>
      <c r="DT667" s="110"/>
      <c r="DU667" s="110"/>
      <c r="DV667" s="110"/>
      <c r="DW667" s="110"/>
      <c r="DX667" s="110"/>
      <c r="DY667" s="110"/>
      <c r="DZ667" s="110"/>
      <c r="EA667" s="110"/>
      <c r="EB667" s="110"/>
      <c r="EC667" s="110"/>
      <c r="ED667" s="110"/>
      <c r="EE667" s="110"/>
      <c r="EF667" s="110"/>
      <c r="EG667" s="110"/>
      <c r="EH667" s="110"/>
      <c r="EI667" s="110"/>
      <c r="EJ667" s="110"/>
      <c r="EK667" s="110"/>
      <c r="EL667" s="110"/>
      <c r="EM667" s="110"/>
      <c r="EN667" s="110"/>
      <c r="EO667" s="110"/>
      <c r="EP667" s="110"/>
      <c r="EQ667" s="110"/>
      <c r="ER667" s="110"/>
      <c r="ES667" s="110"/>
      <c r="ET667" s="110"/>
      <c r="EU667" s="110"/>
      <c r="EV667" s="110"/>
      <c r="EW667" s="110"/>
      <c r="EX667" s="110"/>
      <c r="EY667" s="110"/>
      <c r="EZ667" s="110"/>
      <c r="FA667" s="110"/>
      <c r="FB667" s="110"/>
      <c r="FC667" s="110"/>
      <c r="FD667" s="110"/>
      <c r="FE667" s="110"/>
      <c r="FF667" s="110"/>
      <c r="FG667" s="110"/>
      <c r="FH667" s="110"/>
      <c r="FI667" s="110"/>
      <c r="FJ667" s="110"/>
      <c r="FK667" s="242"/>
      <c r="FL667" s="242"/>
      <c r="FM667" s="242"/>
      <c r="FN667" s="242"/>
      <c r="FO667" s="242"/>
      <c r="FP667" s="242"/>
      <c r="FQ667" s="242"/>
      <c r="FR667" s="63"/>
    </row>
    <row r="668" spans="1:174" x14ac:dyDescent="0.2">
      <c r="A668" s="241" t="s">
        <v>97</v>
      </c>
      <c r="B668" s="476" t="s">
        <v>800</v>
      </c>
      <c r="C668" s="326" t="s">
        <v>801</v>
      </c>
      <c r="D668" s="283" t="s">
        <v>802</v>
      </c>
      <c r="E668" s="471">
        <v>819.15</v>
      </c>
      <c r="F668" s="471">
        <v>694682.21</v>
      </c>
      <c r="G668" s="471">
        <v>1780216.11</v>
      </c>
      <c r="H668" s="471">
        <v>923050.99</v>
      </c>
      <c r="I668" s="471">
        <v>369446.51</v>
      </c>
      <c r="J668" s="471">
        <v>203105.2</v>
      </c>
      <c r="K668" s="471">
        <v>56073.3</v>
      </c>
      <c r="L668" s="471">
        <v>35274.720000000001</v>
      </c>
      <c r="M668" s="471">
        <v>1079.8699999999999</v>
      </c>
      <c r="N668" s="496">
        <v>4063748.06</v>
      </c>
      <c r="O668" s="471">
        <v>2429.7600000000002</v>
      </c>
      <c r="P668" s="471">
        <v>1712338.81</v>
      </c>
      <c r="Q668" s="471">
        <v>2496682.71</v>
      </c>
      <c r="R668" s="471">
        <v>1346057.63</v>
      </c>
      <c r="S668" s="471">
        <v>353903.02</v>
      </c>
      <c r="T668" s="471">
        <v>169501.2</v>
      </c>
      <c r="U668" s="471">
        <v>50150.18</v>
      </c>
      <c r="V668" s="471">
        <v>19551.96</v>
      </c>
      <c r="W668" s="471">
        <v>522.03</v>
      </c>
      <c r="X668" s="496">
        <v>6151137.2999999998</v>
      </c>
      <c r="Y668" s="471">
        <v>3248.91</v>
      </c>
      <c r="Z668" s="471">
        <v>2407021.02</v>
      </c>
      <c r="AA668" s="471">
        <v>4276898.82</v>
      </c>
      <c r="AB668" s="471">
        <v>2269108.62</v>
      </c>
      <c r="AC668" s="471">
        <v>723349.53</v>
      </c>
      <c r="AD668" s="471">
        <v>372606.4</v>
      </c>
      <c r="AE668" s="471">
        <v>106223.48</v>
      </c>
      <c r="AF668" s="471">
        <v>54826.68</v>
      </c>
      <c r="AG668" s="471">
        <v>1601.9</v>
      </c>
      <c r="AH668" s="496">
        <v>10214885.359999999</v>
      </c>
      <c r="AI668" s="471">
        <v>1050.7555600000001</v>
      </c>
      <c r="AJ668" s="471">
        <v>1260.9066700000001</v>
      </c>
      <c r="AK668" s="471">
        <v>1471.0577800000001</v>
      </c>
      <c r="AL668" s="471">
        <v>1681.2088900000001</v>
      </c>
      <c r="AM668" s="471">
        <v>1891.36</v>
      </c>
      <c r="AN668" s="471">
        <v>2311.6622200000002</v>
      </c>
      <c r="AO668" s="471">
        <v>2731.9644400000002</v>
      </c>
      <c r="AP668" s="471">
        <v>3152.26667</v>
      </c>
      <c r="AQ668" s="471">
        <v>3782.72</v>
      </c>
      <c r="AR668" s="471">
        <v>0.77958000000000005</v>
      </c>
      <c r="AS668" s="471">
        <v>550.93863999999996</v>
      </c>
      <c r="AT668" s="471">
        <v>1210.16056</v>
      </c>
      <c r="AU668" s="471">
        <v>549.04003999999998</v>
      </c>
      <c r="AV668" s="471">
        <v>195.33378999999999</v>
      </c>
      <c r="AW668" s="471">
        <v>87.861109999999996</v>
      </c>
      <c r="AX668" s="471">
        <v>20.524899999999999</v>
      </c>
      <c r="AY668" s="471">
        <v>11.19027</v>
      </c>
      <c r="AZ668" s="471">
        <v>0.28547</v>
      </c>
      <c r="BA668" s="496">
        <v>2626.1143699999998</v>
      </c>
      <c r="BB668" s="471">
        <v>2.3123900000000002</v>
      </c>
      <c r="BC668" s="471">
        <v>1358.0218500000001</v>
      </c>
      <c r="BD668" s="471">
        <v>1697.20234</v>
      </c>
      <c r="BE668" s="471">
        <v>800.64864999999998</v>
      </c>
      <c r="BF668" s="471">
        <v>187.11563000000001</v>
      </c>
      <c r="BG668" s="471">
        <v>73.324380000000005</v>
      </c>
      <c r="BH668" s="471">
        <v>18.356819999999999</v>
      </c>
      <c r="BI668" s="471">
        <v>6.2025100000000002</v>
      </c>
      <c r="BJ668" s="471">
        <v>0.13800000000000001</v>
      </c>
      <c r="BK668" s="496">
        <v>4143.3225899999998</v>
      </c>
      <c r="BL668" s="471">
        <v>3.09</v>
      </c>
      <c r="BM668" s="471">
        <v>1908.96</v>
      </c>
      <c r="BN668" s="471">
        <v>2907.36</v>
      </c>
      <c r="BO668" s="471">
        <v>1349.69</v>
      </c>
      <c r="BP668" s="471">
        <v>382.45</v>
      </c>
      <c r="BQ668" s="471">
        <v>161.19</v>
      </c>
      <c r="BR668" s="471">
        <v>38.880000000000003</v>
      </c>
      <c r="BS668" s="471">
        <v>17.39</v>
      </c>
      <c r="BT668" s="471">
        <v>0.42</v>
      </c>
      <c r="BU668" s="496">
        <v>6769.43</v>
      </c>
      <c r="BV668" s="178"/>
      <c r="BW668" s="178"/>
      <c r="BX668" s="178"/>
      <c r="BY668" s="178"/>
      <c r="BZ668" s="178"/>
      <c r="CA668" s="178"/>
      <c r="CB668" s="178"/>
      <c r="CC668" s="178"/>
      <c r="CD668" s="178"/>
      <c r="CE668" s="178"/>
      <c r="CF668" s="110"/>
      <c r="CG668" s="110"/>
      <c r="CH668" s="110"/>
      <c r="CI668" s="110"/>
      <c r="CJ668" s="110"/>
      <c r="CK668" s="110"/>
      <c r="CL668" s="110"/>
      <c r="CM668" s="110"/>
      <c r="CN668" s="110"/>
      <c r="CO668" s="110"/>
      <c r="CP668" s="110"/>
      <c r="CQ668" s="110"/>
      <c r="CR668" s="110"/>
      <c r="CS668" s="110"/>
      <c r="CT668" s="110"/>
      <c r="CU668" s="110"/>
      <c r="CV668" s="110"/>
      <c r="CW668" s="110"/>
      <c r="CX668" s="110"/>
      <c r="CY668" s="110"/>
      <c r="CZ668" s="110"/>
      <c r="DA668" s="110"/>
      <c r="DB668" s="110"/>
      <c r="DC668" s="110"/>
      <c r="DD668" s="110"/>
      <c r="DE668" s="110"/>
      <c r="DF668" s="110"/>
      <c r="DG668" s="110"/>
      <c r="DH668" s="110"/>
      <c r="DI668" s="110"/>
      <c r="DJ668" s="110"/>
      <c r="DK668" s="110"/>
      <c r="DL668" s="110"/>
      <c r="DM668" s="110"/>
      <c r="DN668" s="110"/>
      <c r="DO668" s="110"/>
      <c r="DP668" s="110"/>
      <c r="DQ668" s="110"/>
      <c r="DR668" s="110"/>
      <c r="DS668" s="110"/>
      <c r="DT668" s="110"/>
      <c r="DU668" s="110"/>
      <c r="DV668" s="110"/>
      <c r="DW668" s="110"/>
      <c r="DX668" s="110"/>
      <c r="DY668" s="110"/>
      <c r="DZ668" s="110"/>
      <c r="EA668" s="110"/>
      <c r="EB668" s="110"/>
      <c r="EC668" s="110"/>
      <c r="ED668" s="110"/>
      <c r="EE668" s="110"/>
      <c r="EF668" s="110"/>
      <c r="EG668" s="110"/>
      <c r="EH668" s="110"/>
      <c r="EI668" s="110"/>
      <c r="EJ668" s="110"/>
      <c r="EK668" s="110"/>
      <c r="EL668" s="110"/>
      <c r="EM668" s="110"/>
      <c r="EN668" s="110"/>
      <c r="EO668" s="110"/>
      <c r="EP668" s="110"/>
      <c r="EQ668" s="110"/>
      <c r="ER668" s="110"/>
      <c r="ES668" s="110"/>
      <c r="ET668" s="110"/>
      <c r="EU668" s="110"/>
      <c r="EV668" s="110"/>
      <c r="EW668" s="110"/>
      <c r="EX668" s="110"/>
      <c r="EY668" s="110"/>
      <c r="EZ668" s="110"/>
      <c r="FA668" s="110"/>
      <c r="FB668" s="110"/>
      <c r="FC668" s="110"/>
      <c r="FD668" s="110"/>
      <c r="FE668" s="110"/>
      <c r="FF668" s="110"/>
      <c r="FG668" s="110"/>
      <c r="FH668" s="110"/>
      <c r="FI668" s="110"/>
      <c r="FJ668" s="110"/>
      <c r="FK668" s="242"/>
      <c r="FL668" s="242"/>
      <c r="FM668" s="242"/>
      <c r="FN668" s="242"/>
      <c r="FO668" s="242"/>
      <c r="FP668" s="242"/>
      <c r="FQ668" s="242"/>
      <c r="FR668" s="63"/>
    </row>
    <row r="669" spans="1:174" x14ac:dyDescent="0.2">
      <c r="A669" s="241" t="s">
        <v>98</v>
      </c>
      <c r="B669" s="476" t="s">
        <v>803</v>
      </c>
      <c r="C669" s="326" t="s">
        <v>626</v>
      </c>
      <c r="D669" s="283" t="s">
        <v>804</v>
      </c>
      <c r="E669" s="471">
        <v>1223.6099999999999</v>
      </c>
      <c r="F669" s="471">
        <v>934572.3</v>
      </c>
      <c r="G669" s="471">
        <v>1422062.22</v>
      </c>
      <c r="H669" s="471">
        <v>1025184.14</v>
      </c>
      <c r="I669" s="471">
        <v>367681.03</v>
      </c>
      <c r="J669" s="471">
        <v>170658.99</v>
      </c>
      <c r="K669" s="471">
        <v>67144.5</v>
      </c>
      <c r="L669" s="471">
        <v>6439.44</v>
      </c>
      <c r="M669" s="471">
        <v>0</v>
      </c>
      <c r="N669" s="496">
        <v>3994966.23</v>
      </c>
      <c r="O669" s="471">
        <v>0</v>
      </c>
      <c r="P669" s="471">
        <v>2499724.0099999998</v>
      </c>
      <c r="Q669" s="471">
        <v>3163012.86</v>
      </c>
      <c r="R669" s="471">
        <v>2087325.03</v>
      </c>
      <c r="S669" s="471">
        <v>675598.56</v>
      </c>
      <c r="T669" s="471">
        <v>217977.23</v>
      </c>
      <c r="U669" s="471">
        <v>64148.73</v>
      </c>
      <c r="V669" s="471">
        <v>14109.34</v>
      </c>
      <c r="W669" s="471">
        <v>2422.75</v>
      </c>
      <c r="X669" s="496">
        <v>8724318.5099999998</v>
      </c>
      <c r="Y669" s="471">
        <v>1223.6099999999999</v>
      </c>
      <c r="Z669" s="471">
        <v>3434296.31</v>
      </c>
      <c r="AA669" s="471">
        <v>4585075.08</v>
      </c>
      <c r="AB669" s="471">
        <v>3112509.17</v>
      </c>
      <c r="AC669" s="471">
        <v>1043279.59</v>
      </c>
      <c r="AD669" s="471">
        <v>388636.22</v>
      </c>
      <c r="AE669" s="471">
        <v>131293.23000000001</v>
      </c>
      <c r="AF669" s="471">
        <v>20548.78</v>
      </c>
      <c r="AG669" s="471">
        <v>2422.75</v>
      </c>
      <c r="AH669" s="496">
        <v>12719284.74</v>
      </c>
      <c r="AI669" s="471">
        <v>1102.96111</v>
      </c>
      <c r="AJ669" s="471">
        <v>1323.55333</v>
      </c>
      <c r="AK669" s="471">
        <v>1544.1455599999999</v>
      </c>
      <c r="AL669" s="471">
        <v>1764.7377799999999</v>
      </c>
      <c r="AM669" s="471">
        <v>1985.33</v>
      </c>
      <c r="AN669" s="471">
        <v>2426.5144399999999</v>
      </c>
      <c r="AO669" s="471">
        <v>2867.6988900000001</v>
      </c>
      <c r="AP669" s="471">
        <v>3308.8833300000001</v>
      </c>
      <c r="AQ669" s="471">
        <v>3970.66</v>
      </c>
      <c r="AR669" s="471">
        <v>1.1093900000000001</v>
      </c>
      <c r="AS669" s="471">
        <v>706.10852999999997</v>
      </c>
      <c r="AT669" s="471">
        <v>920.93794000000003</v>
      </c>
      <c r="AU669" s="471">
        <v>580.92718000000002</v>
      </c>
      <c r="AV669" s="471">
        <v>185.19895</v>
      </c>
      <c r="AW669" s="471">
        <v>70.330920000000006</v>
      </c>
      <c r="AX669" s="471">
        <v>23.414069999999999</v>
      </c>
      <c r="AY669" s="471">
        <v>1.94611</v>
      </c>
      <c r="AZ669" s="471">
        <v>0</v>
      </c>
      <c r="BA669" s="496">
        <v>2489.9730800000002</v>
      </c>
      <c r="BB669" s="471">
        <v>0</v>
      </c>
      <c r="BC669" s="471">
        <v>1888.6462300000001</v>
      </c>
      <c r="BD669" s="471">
        <v>2048.3903500000001</v>
      </c>
      <c r="BE669" s="471">
        <v>1182.7961399999999</v>
      </c>
      <c r="BF669" s="471">
        <v>340.29534999999998</v>
      </c>
      <c r="BG669" s="471">
        <v>89.831419999999994</v>
      </c>
      <c r="BH669" s="471">
        <v>22.369409999999998</v>
      </c>
      <c r="BI669" s="471">
        <v>4.2640799999999999</v>
      </c>
      <c r="BJ669" s="471">
        <v>0.61016000000000004</v>
      </c>
      <c r="BK669" s="496">
        <v>5577.2031299999999</v>
      </c>
      <c r="BL669" s="471">
        <v>1.1100000000000001</v>
      </c>
      <c r="BM669" s="471">
        <v>2594.75</v>
      </c>
      <c r="BN669" s="471">
        <v>2969.33</v>
      </c>
      <c r="BO669" s="471">
        <v>1763.72</v>
      </c>
      <c r="BP669" s="471">
        <v>525.49</v>
      </c>
      <c r="BQ669" s="471">
        <v>160.16</v>
      </c>
      <c r="BR669" s="471">
        <v>45.78</v>
      </c>
      <c r="BS669" s="471">
        <v>6.21</v>
      </c>
      <c r="BT669" s="471">
        <v>0.61</v>
      </c>
      <c r="BU669" s="496">
        <v>8067.16</v>
      </c>
      <c r="BV669" s="178"/>
      <c r="BW669" s="178"/>
      <c r="BX669" s="178"/>
      <c r="BY669" s="178"/>
      <c r="BZ669" s="178"/>
      <c r="CA669" s="178"/>
      <c r="CB669" s="178"/>
      <c r="CC669" s="178"/>
      <c r="CD669" s="178"/>
      <c r="CE669" s="178"/>
      <c r="CF669" s="110"/>
      <c r="CG669" s="110"/>
      <c r="CH669" s="110"/>
      <c r="CI669" s="110"/>
      <c r="CJ669" s="110"/>
      <c r="CK669" s="110"/>
      <c r="CL669" s="110"/>
      <c r="CM669" s="110"/>
      <c r="CN669" s="110"/>
      <c r="CO669" s="110"/>
      <c r="CP669" s="110"/>
      <c r="CQ669" s="110"/>
      <c r="CR669" s="110"/>
      <c r="CS669" s="110"/>
      <c r="CT669" s="110"/>
      <c r="CU669" s="110"/>
      <c r="CV669" s="110"/>
      <c r="CW669" s="110"/>
      <c r="CX669" s="110"/>
      <c r="CY669" s="110"/>
      <c r="CZ669" s="110"/>
      <c r="DA669" s="110"/>
      <c r="DB669" s="110"/>
      <c r="DC669" s="110"/>
      <c r="DD669" s="110"/>
      <c r="DE669" s="110"/>
      <c r="DF669" s="110"/>
      <c r="DG669" s="110"/>
      <c r="DH669" s="110"/>
      <c r="DI669" s="110"/>
      <c r="DJ669" s="110"/>
      <c r="DK669" s="110"/>
      <c r="DL669" s="110"/>
      <c r="DM669" s="110"/>
      <c r="DN669" s="110"/>
      <c r="DO669" s="110"/>
      <c r="DP669" s="110"/>
      <c r="DQ669" s="110"/>
      <c r="DR669" s="110"/>
      <c r="DS669" s="110"/>
      <c r="DT669" s="110"/>
      <c r="DU669" s="110"/>
      <c r="DV669" s="110"/>
      <c r="DW669" s="110"/>
      <c r="DX669" s="110"/>
      <c r="DY669" s="110"/>
      <c r="DZ669" s="110"/>
      <c r="EA669" s="110"/>
      <c r="EB669" s="110"/>
      <c r="EC669" s="110"/>
      <c r="ED669" s="110"/>
      <c r="EE669" s="110"/>
      <c r="EF669" s="110"/>
      <c r="EG669" s="110"/>
      <c r="EH669" s="110"/>
      <c r="EI669" s="110"/>
      <c r="EJ669" s="110"/>
      <c r="EK669" s="110"/>
      <c r="EL669" s="110"/>
      <c r="EM669" s="110"/>
      <c r="EN669" s="110"/>
      <c r="EO669" s="110"/>
      <c r="EP669" s="110"/>
      <c r="EQ669" s="110"/>
      <c r="ER669" s="110"/>
      <c r="ES669" s="110"/>
      <c r="ET669" s="110"/>
      <c r="EU669" s="110"/>
      <c r="EV669" s="110"/>
      <c r="EW669" s="110"/>
      <c r="EX669" s="110"/>
      <c r="EY669" s="110"/>
      <c r="EZ669" s="110"/>
      <c r="FA669" s="110"/>
      <c r="FB669" s="110"/>
      <c r="FC669" s="110"/>
      <c r="FD669" s="110"/>
      <c r="FE669" s="110"/>
      <c r="FF669" s="110"/>
      <c r="FG669" s="110"/>
      <c r="FH669" s="110"/>
      <c r="FI669" s="110"/>
      <c r="FJ669" s="110"/>
      <c r="FK669" s="242"/>
      <c r="FL669" s="242"/>
      <c r="FM669" s="242"/>
      <c r="FN669" s="242"/>
      <c r="FO669" s="242"/>
      <c r="FP669" s="242"/>
      <c r="FQ669" s="242"/>
      <c r="FR669" s="63"/>
    </row>
    <row r="670" spans="1:174" x14ac:dyDescent="0.2">
      <c r="A670" s="241" t="s">
        <v>99</v>
      </c>
      <c r="B670" s="476" t="s">
        <v>805</v>
      </c>
      <c r="C670" s="326" t="s">
        <v>640</v>
      </c>
      <c r="D670" s="283" t="s">
        <v>100</v>
      </c>
      <c r="E670" s="471">
        <v>907</v>
      </c>
      <c r="F670" s="471">
        <v>407256</v>
      </c>
      <c r="G670" s="471">
        <v>1264224</v>
      </c>
      <c r="H670" s="471">
        <v>1756222</v>
      </c>
      <c r="I670" s="471">
        <v>1163228</v>
      </c>
      <c r="J670" s="471">
        <v>649622</v>
      </c>
      <c r="K670" s="471">
        <v>120022</v>
      </c>
      <c r="L670" s="471">
        <v>24933</v>
      </c>
      <c r="M670" s="471">
        <v>0</v>
      </c>
      <c r="N670" s="496">
        <v>5386414</v>
      </c>
      <c r="O670" s="471">
        <v>1436</v>
      </c>
      <c r="P670" s="471">
        <v>881372</v>
      </c>
      <c r="Q670" s="471">
        <v>2013174</v>
      </c>
      <c r="R670" s="471">
        <v>3808236</v>
      </c>
      <c r="S670" s="471">
        <v>1704116</v>
      </c>
      <c r="T670" s="471">
        <v>586487</v>
      </c>
      <c r="U670" s="471">
        <v>103496</v>
      </c>
      <c r="V670" s="471">
        <v>15428</v>
      </c>
      <c r="W670" s="471">
        <v>0</v>
      </c>
      <c r="X670" s="496">
        <v>9113745</v>
      </c>
      <c r="Y670" s="471">
        <v>2343</v>
      </c>
      <c r="Z670" s="471">
        <v>1288628</v>
      </c>
      <c r="AA670" s="471">
        <v>3277398</v>
      </c>
      <c r="AB670" s="471">
        <v>5564458</v>
      </c>
      <c r="AC670" s="471">
        <v>2867344</v>
      </c>
      <c r="AD670" s="471">
        <v>1236109</v>
      </c>
      <c r="AE670" s="471">
        <v>223518</v>
      </c>
      <c r="AF670" s="471">
        <v>40361</v>
      </c>
      <c r="AG670" s="471">
        <v>0</v>
      </c>
      <c r="AH670" s="496">
        <v>14500159</v>
      </c>
      <c r="AI670" s="471">
        <v>1025.9555600000001</v>
      </c>
      <c r="AJ670" s="471">
        <v>1231.1466700000001</v>
      </c>
      <c r="AK670" s="471">
        <v>1436.3377800000001</v>
      </c>
      <c r="AL670" s="471">
        <v>1641.52889</v>
      </c>
      <c r="AM670" s="471">
        <v>1846.72</v>
      </c>
      <c r="AN670" s="471">
        <v>2257.1022200000002</v>
      </c>
      <c r="AO670" s="471">
        <v>2667.4844400000002</v>
      </c>
      <c r="AP670" s="471">
        <v>3077.8666699999999</v>
      </c>
      <c r="AQ670" s="471">
        <v>3693.44</v>
      </c>
      <c r="AR670" s="471">
        <v>0.88405</v>
      </c>
      <c r="AS670" s="471">
        <v>330.79406</v>
      </c>
      <c r="AT670" s="471">
        <v>880.17178999999999</v>
      </c>
      <c r="AU670" s="471">
        <v>1069.86969</v>
      </c>
      <c r="AV670" s="471">
        <v>629.88867000000005</v>
      </c>
      <c r="AW670" s="471">
        <v>287.81240000000003</v>
      </c>
      <c r="AX670" s="471">
        <v>44.994450000000001</v>
      </c>
      <c r="AY670" s="471">
        <v>8.1007400000000001</v>
      </c>
      <c r="AZ670" s="471">
        <v>0</v>
      </c>
      <c r="BA670" s="496">
        <v>3252.5158499999998</v>
      </c>
      <c r="BB670" s="471">
        <v>1.39967</v>
      </c>
      <c r="BC670" s="471">
        <v>715.89521000000002</v>
      </c>
      <c r="BD670" s="471">
        <v>1401.6020699999999</v>
      </c>
      <c r="BE670" s="471">
        <v>2319.93237</v>
      </c>
      <c r="BF670" s="471">
        <v>922.77985000000001</v>
      </c>
      <c r="BG670" s="471">
        <v>259.84069</v>
      </c>
      <c r="BH670" s="471">
        <v>38.799100000000003</v>
      </c>
      <c r="BI670" s="471">
        <v>5.0125599999999997</v>
      </c>
      <c r="BJ670" s="471">
        <v>0</v>
      </c>
      <c r="BK670" s="496">
        <v>5665.26152</v>
      </c>
      <c r="BL670" s="471">
        <v>2.2799999999999998</v>
      </c>
      <c r="BM670" s="471">
        <v>1046.69</v>
      </c>
      <c r="BN670" s="471">
        <v>2281.77</v>
      </c>
      <c r="BO670" s="471">
        <v>3389.8</v>
      </c>
      <c r="BP670" s="471">
        <v>1552.67</v>
      </c>
      <c r="BQ670" s="471">
        <v>547.65</v>
      </c>
      <c r="BR670" s="471">
        <v>83.79</v>
      </c>
      <c r="BS670" s="471">
        <v>13.11</v>
      </c>
      <c r="BT670" s="471">
        <v>0</v>
      </c>
      <c r="BU670" s="496">
        <v>8917.76</v>
      </c>
      <c r="BV670" s="178"/>
      <c r="BW670" s="178"/>
      <c r="BX670" s="178"/>
      <c r="BY670" s="178"/>
      <c r="BZ670" s="178"/>
      <c r="CA670" s="178"/>
      <c r="CB670" s="178"/>
      <c r="CC670" s="178"/>
      <c r="CD670" s="178"/>
      <c r="CE670" s="178"/>
      <c r="CF670" s="110"/>
      <c r="CG670" s="110"/>
      <c r="CH670" s="110"/>
      <c r="CI670" s="110"/>
      <c r="CJ670" s="110"/>
      <c r="CK670" s="110"/>
      <c r="CL670" s="110"/>
      <c r="CM670" s="110"/>
      <c r="CN670" s="110"/>
      <c r="CO670" s="110"/>
      <c r="CP670" s="110"/>
      <c r="CQ670" s="110"/>
      <c r="CR670" s="110"/>
      <c r="CS670" s="110"/>
      <c r="CT670" s="110"/>
      <c r="CU670" s="110"/>
      <c r="CV670" s="110"/>
      <c r="CW670" s="110"/>
      <c r="CX670" s="110"/>
      <c r="CY670" s="110"/>
      <c r="CZ670" s="110"/>
      <c r="DA670" s="110"/>
      <c r="DB670" s="110"/>
      <c r="DC670" s="110"/>
      <c r="DD670" s="110"/>
      <c r="DE670" s="110"/>
      <c r="DF670" s="110"/>
      <c r="DG670" s="110"/>
      <c r="DH670" s="110"/>
      <c r="DI670" s="110"/>
      <c r="DJ670" s="110"/>
      <c r="DK670" s="110"/>
      <c r="DL670" s="110"/>
      <c r="DM670" s="110"/>
      <c r="DN670" s="110"/>
      <c r="DO670" s="110"/>
      <c r="DP670" s="110"/>
      <c r="DQ670" s="110"/>
      <c r="DR670" s="110"/>
      <c r="DS670" s="110"/>
      <c r="DT670" s="110"/>
      <c r="DU670" s="110"/>
      <c r="DV670" s="110"/>
      <c r="DW670" s="110"/>
      <c r="DX670" s="110"/>
      <c r="DY670" s="110"/>
      <c r="DZ670" s="110"/>
      <c r="EA670" s="110"/>
      <c r="EB670" s="110"/>
      <c r="EC670" s="110"/>
      <c r="ED670" s="110"/>
      <c r="EE670" s="110"/>
      <c r="EF670" s="110"/>
      <c r="EG670" s="110"/>
      <c r="EH670" s="110"/>
      <c r="EI670" s="110"/>
      <c r="EJ670" s="110"/>
      <c r="EK670" s="110"/>
      <c r="EL670" s="110"/>
      <c r="EM670" s="110"/>
      <c r="EN670" s="110"/>
      <c r="EO670" s="110"/>
      <c r="EP670" s="110"/>
      <c r="EQ670" s="110"/>
      <c r="ER670" s="110"/>
      <c r="ES670" s="110"/>
      <c r="ET670" s="110"/>
      <c r="EU670" s="110"/>
      <c r="EV670" s="110"/>
      <c r="EW670" s="110"/>
      <c r="EX670" s="110"/>
      <c r="EY670" s="110"/>
      <c r="EZ670" s="110"/>
      <c r="FA670" s="110"/>
      <c r="FB670" s="110"/>
      <c r="FC670" s="110"/>
      <c r="FD670" s="110"/>
      <c r="FE670" s="110"/>
      <c r="FF670" s="110"/>
      <c r="FG670" s="110"/>
      <c r="FH670" s="110"/>
      <c r="FI670" s="110"/>
      <c r="FJ670" s="110"/>
      <c r="FK670" s="242"/>
      <c r="FL670" s="242"/>
      <c r="FM670" s="242"/>
      <c r="FN670" s="242"/>
      <c r="FO670" s="242"/>
      <c r="FP670" s="242"/>
      <c r="FQ670" s="242"/>
      <c r="FR670" s="63"/>
    </row>
    <row r="671" spans="1:174" x14ac:dyDescent="0.2">
      <c r="A671" s="241" t="s">
        <v>101</v>
      </c>
      <c r="B671" s="476" t="s">
        <v>806</v>
      </c>
      <c r="C671" s="326" t="s">
        <v>807</v>
      </c>
      <c r="D671" s="283" t="s">
        <v>102</v>
      </c>
      <c r="E671" s="471">
        <v>43838.7</v>
      </c>
      <c r="F671" s="471">
        <v>15491141.84</v>
      </c>
      <c r="G671" s="471">
        <v>12166794.039999999</v>
      </c>
      <c r="H671" s="471">
        <v>6068956.5099999998</v>
      </c>
      <c r="I671" s="471">
        <v>2099800.0099999998</v>
      </c>
      <c r="J671" s="471">
        <v>787042.29</v>
      </c>
      <c r="K671" s="471">
        <v>285380.8</v>
      </c>
      <c r="L671" s="471">
        <v>125455.39</v>
      </c>
      <c r="M671" s="471">
        <v>4369.7700000000004</v>
      </c>
      <c r="N671" s="496">
        <v>37072779.350000001</v>
      </c>
      <c r="O671" s="471">
        <v>53542.74</v>
      </c>
      <c r="P671" s="471">
        <v>48513674.979999997</v>
      </c>
      <c r="Q671" s="471">
        <v>24463799.899999999</v>
      </c>
      <c r="R671" s="471">
        <v>9929150.5199999996</v>
      </c>
      <c r="S671" s="471">
        <v>3319874.98</v>
      </c>
      <c r="T671" s="471">
        <v>925333.63</v>
      </c>
      <c r="U671" s="471">
        <v>237523.03</v>
      </c>
      <c r="V671" s="471">
        <v>128825.69</v>
      </c>
      <c r="W671" s="471">
        <v>23461.8</v>
      </c>
      <c r="X671" s="496">
        <v>87595187.269999996</v>
      </c>
      <c r="Y671" s="471">
        <v>97381.440000000002</v>
      </c>
      <c r="Z671" s="471">
        <v>64004816.82</v>
      </c>
      <c r="AA671" s="471">
        <v>36630593.939999998</v>
      </c>
      <c r="AB671" s="471">
        <v>15998107.029999999</v>
      </c>
      <c r="AC671" s="471">
        <v>5419674.9900000002</v>
      </c>
      <c r="AD671" s="471">
        <v>1712375.92</v>
      </c>
      <c r="AE671" s="471">
        <v>522903.83</v>
      </c>
      <c r="AF671" s="471">
        <v>254281.08</v>
      </c>
      <c r="AG671" s="471">
        <v>27831.57</v>
      </c>
      <c r="AH671" s="496">
        <v>124667966.62</v>
      </c>
      <c r="AI671" s="471">
        <v>975.3</v>
      </c>
      <c r="AJ671" s="471">
        <v>1170.3599999999999</v>
      </c>
      <c r="AK671" s="471">
        <v>1365.42</v>
      </c>
      <c r="AL671" s="471">
        <v>1560.48</v>
      </c>
      <c r="AM671" s="471">
        <v>1755.54</v>
      </c>
      <c r="AN671" s="471">
        <v>2145.66</v>
      </c>
      <c r="AO671" s="471">
        <v>2535.7800000000002</v>
      </c>
      <c r="AP671" s="471">
        <v>2925.9</v>
      </c>
      <c r="AQ671" s="471">
        <v>3511.08</v>
      </c>
      <c r="AR671" s="471">
        <v>44.94894</v>
      </c>
      <c r="AS671" s="471">
        <v>13236.219489999999</v>
      </c>
      <c r="AT671" s="471">
        <v>8910.6604900000002</v>
      </c>
      <c r="AU671" s="471">
        <v>3889.1600699999999</v>
      </c>
      <c r="AV671" s="471">
        <v>1196.0992100000001</v>
      </c>
      <c r="AW671" s="471">
        <v>366.80662000000001</v>
      </c>
      <c r="AX671" s="471">
        <v>112.54161999999999</v>
      </c>
      <c r="AY671" s="471">
        <v>42.877540000000003</v>
      </c>
      <c r="AZ671" s="471">
        <v>1.24457</v>
      </c>
      <c r="BA671" s="496">
        <v>27800.558540000002</v>
      </c>
      <c r="BB671" s="471">
        <v>54.898739999999997</v>
      </c>
      <c r="BC671" s="471">
        <v>41451.925029999999</v>
      </c>
      <c r="BD671" s="471">
        <v>17916.6849</v>
      </c>
      <c r="BE671" s="471">
        <v>6362.8822700000001</v>
      </c>
      <c r="BF671" s="471">
        <v>1891.0847799999999</v>
      </c>
      <c r="BG671" s="471">
        <v>431.25826999999998</v>
      </c>
      <c r="BH671" s="471">
        <v>93.668629999999993</v>
      </c>
      <c r="BI671" s="471">
        <v>44.029420000000002</v>
      </c>
      <c r="BJ671" s="471">
        <v>6.68222</v>
      </c>
      <c r="BK671" s="496">
        <v>68253.114270000005</v>
      </c>
      <c r="BL671" s="471">
        <v>99.85</v>
      </c>
      <c r="BM671" s="471">
        <v>54688.14</v>
      </c>
      <c r="BN671" s="471">
        <v>26827.35</v>
      </c>
      <c r="BO671" s="471">
        <v>10252.040000000001</v>
      </c>
      <c r="BP671" s="471">
        <v>3087.18</v>
      </c>
      <c r="BQ671" s="471">
        <v>798.06</v>
      </c>
      <c r="BR671" s="471">
        <v>206.21</v>
      </c>
      <c r="BS671" s="471">
        <v>86.91</v>
      </c>
      <c r="BT671" s="471">
        <v>7.93</v>
      </c>
      <c r="BU671" s="496">
        <v>96053.67</v>
      </c>
      <c r="BV671" s="178"/>
      <c r="BW671" s="178"/>
      <c r="BX671" s="178"/>
      <c r="BY671" s="178"/>
      <c r="BZ671" s="178"/>
      <c r="CA671" s="178"/>
      <c r="CB671" s="178"/>
      <c r="CC671" s="178"/>
      <c r="CD671" s="178"/>
      <c r="CE671" s="178"/>
      <c r="CF671" s="110"/>
      <c r="CG671" s="110"/>
      <c r="CH671" s="110"/>
      <c r="CI671" s="110"/>
      <c r="CJ671" s="110"/>
      <c r="CK671" s="110"/>
      <c r="CL671" s="110"/>
      <c r="CM671" s="110"/>
      <c r="CN671" s="110"/>
      <c r="CO671" s="110"/>
      <c r="CP671" s="110"/>
      <c r="CQ671" s="110"/>
      <c r="CR671" s="110"/>
      <c r="CS671" s="110"/>
      <c r="CT671" s="110"/>
      <c r="CU671" s="110"/>
      <c r="CV671" s="110"/>
      <c r="CW671" s="110"/>
      <c r="CX671" s="110"/>
      <c r="CY671" s="110"/>
      <c r="CZ671" s="110"/>
      <c r="DA671" s="110"/>
      <c r="DB671" s="110"/>
      <c r="DC671" s="110"/>
      <c r="DD671" s="110"/>
      <c r="DE671" s="110"/>
      <c r="DF671" s="110"/>
      <c r="DG671" s="110"/>
      <c r="DH671" s="110"/>
      <c r="DI671" s="110"/>
      <c r="DJ671" s="110"/>
      <c r="DK671" s="110"/>
      <c r="DL671" s="110"/>
      <c r="DM671" s="110"/>
      <c r="DN671" s="110"/>
      <c r="DO671" s="110"/>
      <c r="DP671" s="110"/>
      <c r="DQ671" s="110"/>
      <c r="DR671" s="110"/>
      <c r="DS671" s="110"/>
      <c r="DT671" s="110"/>
      <c r="DU671" s="110"/>
      <c r="DV671" s="110"/>
      <c r="DW671" s="110"/>
      <c r="DX671" s="110"/>
      <c r="DY671" s="110"/>
      <c r="DZ671" s="110"/>
      <c r="EA671" s="110"/>
      <c r="EB671" s="110"/>
      <c r="EC671" s="110"/>
      <c r="ED671" s="110"/>
      <c r="EE671" s="110"/>
      <c r="EF671" s="110"/>
      <c r="EG671" s="110"/>
      <c r="EH671" s="110"/>
      <c r="EI671" s="110"/>
      <c r="EJ671" s="110"/>
      <c r="EK671" s="110"/>
      <c r="EL671" s="110"/>
      <c r="EM671" s="110"/>
      <c r="EN671" s="110"/>
      <c r="EO671" s="110"/>
      <c r="EP671" s="110"/>
      <c r="EQ671" s="110"/>
      <c r="ER671" s="110"/>
      <c r="ES671" s="110"/>
      <c r="ET671" s="110"/>
      <c r="EU671" s="110"/>
      <c r="EV671" s="110"/>
      <c r="EW671" s="110"/>
      <c r="EX671" s="110"/>
      <c r="EY671" s="110"/>
      <c r="EZ671" s="110"/>
      <c r="FA671" s="110"/>
      <c r="FB671" s="110"/>
      <c r="FC671" s="110"/>
      <c r="FD671" s="110"/>
      <c r="FE671" s="110"/>
      <c r="FF671" s="110"/>
      <c r="FG671" s="110"/>
      <c r="FH671" s="110"/>
      <c r="FI671" s="110"/>
      <c r="FJ671" s="110"/>
      <c r="FK671" s="242"/>
      <c r="FL671" s="242"/>
      <c r="FM671" s="242"/>
      <c r="FN671" s="242"/>
      <c r="FO671" s="242"/>
      <c r="FP671" s="242"/>
      <c r="FQ671" s="242"/>
      <c r="FR671" s="63"/>
    </row>
    <row r="672" spans="1:174" x14ac:dyDescent="0.2">
      <c r="A672" s="241" t="s">
        <v>103</v>
      </c>
      <c r="B672" s="476" t="s">
        <v>808</v>
      </c>
      <c r="C672" s="326" t="s">
        <v>786</v>
      </c>
      <c r="D672" s="283" t="s">
        <v>104</v>
      </c>
      <c r="E672" s="471">
        <v>6479.45</v>
      </c>
      <c r="F672" s="471">
        <v>738432.75</v>
      </c>
      <c r="G672" s="471">
        <v>796581.37</v>
      </c>
      <c r="H672" s="471">
        <v>412238.43</v>
      </c>
      <c r="I672" s="471">
        <v>201313.11</v>
      </c>
      <c r="J672" s="471">
        <v>101398.32</v>
      </c>
      <c r="K672" s="471">
        <v>21180.07</v>
      </c>
      <c r="L672" s="471">
        <v>10193.780000000001</v>
      </c>
      <c r="M672" s="471">
        <v>0</v>
      </c>
      <c r="N672" s="496">
        <v>2287817.2799999998</v>
      </c>
      <c r="O672" s="471">
        <v>3527.2</v>
      </c>
      <c r="P672" s="471">
        <v>638529.78</v>
      </c>
      <c r="Q672" s="471">
        <v>854468.21</v>
      </c>
      <c r="R672" s="471">
        <v>310209.38</v>
      </c>
      <c r="S672" s="471">
        <v>119029.68</v>
      </c>
      <c r="T672" s="471">
        <v>52145.01</v>
      </c>
      <c r="U672" s="471">
        <v>21073.68</v>
      </c>
      <c r="V672" s="471">
        <v>4946.04</v>
      </c>
      <c r="W672" s="471">
        <v>0</v>
      </c>
      <c r="X672" s="496">
        <v>2003928.98</v>
      </c>
      <c r="Y672" s="471">
        <v>10006.65</v>
      </c>
      <c r="Z672" s="471">
        <v>1376962.53</v>
      </c>
      <c r="AA672" s="471">
        <v>1651049.58</v>
      </c>
      <c r="AB672" s="471">
        <v>722447.81</v>
      </c>
      <c r="AC672" s="471">
        <v>320342.78999999998</v>
      </c>
      <c r="AD672" s="471">
        <v>153543.32999999999</v>
      </c>
      <c r="AE672" s="471">
        <v>42253.75</v>
      </c>
      <c r="AF672" s="471">
        <v>15139.82</v>
      </c>
      <c r="AG672" s="471">
        <v>0</v>
      </c>
      <c r="AH672" s="496">
        <v>4291746.26</v>
      </c>
      <c r="AI672" s="471">
        <v>1118.6333299999999</v>
      </c>
      <c r="AJ672" s="471">
        <v>1342.36</v>
      </c>
      <c r="AK672" s="471">
        <v>1566.0866699999999</v>
      </c>
      <c r="AL672" s="471">
        <v>1789.81333</v>
      </c>
      <c r="AM672" s="471">
        <v>2013.54</v>
      </c>
      <c r="AN672" s="471">
        <v>2460.9933299999998</v>
      </c>
      <c r="AO672" s="471">
        <v>2908.4466699999998</v>
      </c>
      <c r="AP672" s="471">
        <v>3355.9</v>
      </c>
      <c r="AQ672" s="471">
        <v>4027.08</v>
      </c>
      <c r="AR672" s="471">
        <v>5.7922900000000004</v>
      </c>
      <c r="AS672" s="471">
        <v>550.10037999999997</v>
      </c>
      <c r="AT672" s="471">
        <v>508.64449999999999</v>
      </c>
      <c r="AU672" s="471">
        <v>230.32481999999999</v>
      </c>
      <c r="AV672" s="471">
        <v>99.979690000000005</v>
      </c>
      <c r="AW672" s="471">
        <v>41.202190000000002</v>
      </c>
      <c r="AX672" s="471">
        <v>7.28226</v>
      </c>
      <c r="AY672" s="471">
        <v>3.0375700000000001</v>
      </c>
      <c r="AZ672" s="471">
        <v>0</v>
      </c>
      <c r="BA672" s="496">
        <v>1446.3637100000001</v>
      </c>
      <c r="BB672" s="471">
        <v>3.15313</v>
      </c>
      <c r="BC672" s="471">
        <v>475.67700000000002</v>
      </c>
      <c r="BD672" s="471">
        <v>545.60722999999996</v>
      </c>
      <c r="BE672" s="471">
        <v>173.3194</v>
      </c>
      <c r="BF672" s="471">
        <v>59.114629999999998</v>
      </c>
      <c r="BG672" s="471">
        <v>21.188600000000001</v>
      </c>
      <c r="BH672" s="471">
        <v>7.2456800000000001</v>
      </c>
      <c r="BI672" s="471">
        <v>1.47383</v>
      </c>
      <c r="BJ672" s="471">
        <v>0</v>
      </c>
      <c r="BK672" s="496">
        <v>1286.77952</v>
      </c>
      <c r="BL672" s="471">
        <v>8.9499999999999993</v>
      </c>
      <c r="BM672" s="471">
        <v>1025.78</v>
      </c>
      <c r="BN672" s="471">
        <v>1054.25</v>
      </c>
      <c r="BO672" s="471">
        <v>403.64</v>
      </c>
      <c r="BP672" s="471">
        <v>159.09</v>
      </c>
      <c r="BQ672" s="471">
        <v>62.39</v>
      </c>
      <c r="BR672" s="471">
        <v>14.53</v>
      </c>
      <c r="BS672" s="471">
        <v>4.51</v>
      </c>
      <c r="BT672" s="471">
        <v>0</v>
      </c>
      <c r="BU672" s="496">
        <v>2733.14</v>
      </c>
      <c r="BV672" s="178"/>
      <c r="BW672" s="178"/>
      <c r="BX672" s="178"/>
      <c r="BY672" s="178"/>
      <c r="BZ672" s="178"/>
      <c r="CA672" s="178"/>
      <c r="CB672" s="178"/>
      <c r="CC672" s="178"/>
      <c r="CD672" s="178"/>
      <c r="CE672" s="178"/>
      <c r="CF672" s="110"/>
      <c r="CG672" s="110"/>
      <c r="CH672" s="110"/>
      <c r="CI672" s="110"/>
      <c r="CJ672" s="110"/>
      <c r="CK672" s="110"/>
      <c r="CL672" s="110"/>
      <c r="CM672" s="110"/>
      <c r="CN672" s="110"/>
      <c r="CO672" s="110"/>
      <c r="CP672" s="110"/>
      <c r="CQ672" s="110"/>
      <c r="CR672" s="110"/>
      <c r="CS672" s="110"/>
      <c r="CT672" s="110"/>
      <c r="CU672" s="110"/>
      <c r="CV672" s="110"/>
      <c r="CW672" s="110"/>
      <c r="CX672" s="110"/>
      <c r="CY672" s="110"/>
      <c r="CZ672" s="110"/>
      <c r="DA672" s="110"/>
      <c r="DB672" s="110"/>
      <c r="DC672" s="110"/>
      <c r="DD672" s="110"/>
      <c r="DE672" s="110"/>
      <c r="DF672" s="110"/>
      <c r="DG672" s="110"/>
      <c r="DH672" s="110"/>
      <c r="DI672" s="110"/>
      <c r="DJ672" s="110"/>
      <c r="DK672" s="110"/>
      <c r="DL672" s="110"/>
      <c r="DM672" s="110"/>
      <c r="DN672" s="110"/>
      <c r="DO672" s="110"/>
      <c r="DP672" s="110"/>
      <c r="DQ672" s="110"/>
      <c r="DR672" s="110"/>
      <c r="DS672" s="110"/>
      <c r="DT672" s="110"/>
      <c r="DU672" s="110"/>
      <c r="DV672" s="110"/>
      <c r="DW672" s="110"/>
      <c r="DX672" s="110"/>
      <c r="DY672" s="110"/>
      <c r="DZ672" s="110"/>
      <c r="EA672" s="110"/>
      <c r="EB672" s="110"/>
      <c r="EC672" s="110"/>
      <c r="ED672" s="110"/>
      <c r="EE672" s="110"/>
      <c r="EF672" s="110"/>
      <c r="EG672" s="110"/>
      <c r="EH672" s="110"/>
      <c r="EI672" s="110"/>
      <c r="EJ672" s="110"/>
      <c r="EK672" s="110"/>
      <c r="EL672" s="110"/>
      <c r="EM672" s="110"/>
      <c r="EN672" s="110"/>
      <c r="EO672" s="110"/>
      <c r="EP672" s="110"/>
      <c r="EQ672" s="110"/>
      <c r="ER672" s="110"/>
      <c r="ES672" s="110"/>
      <c r="ET672" s="110"/>
      <c r="EU672" s="110"/>
      <c r="EV672" s="110"/>
      <c r="EW672" s="110"/>
      <c r="EX672" s="110"/>
      <c r="EY672" s="110"/>
      <c r="EZ672" s="110"/>
      <c r="FA672" s="110"/>
      <c r="FB672" s="110"/>
      <c r="FC672" s="110"/>
      <c r="FD672" s="110"/>
      <c r="FE672" s="110"/>
      <c r="FF672" s="110"/>
      <c r="FG672" s="110"/>
      <c r="FH672" s="110"/>
      <c r="FI672" s="110"/>
      <c r="FJ672" s="110"/>
      <c r="FK672" s="242"/>
      <c r="FL672" s="242"/>
      <c r="FM672" s="242"/>
      <c r="FN672" s="242"/>
      <c r="FO672" s="242"/>
      <c r="FP672" s="242"/>
      <c r="FQ672" s="242"/>
      <c r="FR672" s="63"/>
    </row>
    <row r="673" spans="1:174" x14ac:dyDescent="0.2">
      <c r="A673" s="241" t="s">
        <v>105</v>
      </c>
      <c r="B673" s="476" t="s">
        <v>809</v>
      </c>
      <c r="C673" s="326" t="s">
        <v>784</v>
      </c>
      <c r="D673" s="283" t="s">
        <v>810</v>
      </c>
      <c r="E673" s="471">
        <v>14279</v>
      </c>
      <c r="F673" s="471">
        <v>3585382</v>
      </c>
      <c r="G673" s="471">
        <v>641313</v>
      </c>
      <c r="H673" s="471">
        <v>455677</v>
      </c>
      <c r="I673" s="471">
        <v>141575</v>
      </c>
      <c r="J673" s="471">
        <v>85430</v>
      </c>
      <c r="K673" s="471">
        <v>27343</v>
      </c>
      <c r="L673" s="471">
        <v>10288</v>
      </c>
      <c r="M673" s="471">
        <v>0</v>
      </c>
      <c r="N673" s="496">
        <v>4961287</v>
      </c>
      <c r="O673" s="471">
        <v>30091</v>
      </c>
      <c r="P673" s="471">
        <v>6593421</v>
      </c>
      <c r="Q673" s="471">
        <v>864396</v>
      </c>
      <c r="R673" s="471">
        <v>434899</v>
      </c>
      <c r="S673" s="471">
        <v>119345</v>
      </c>
      <c r="T673" s="471">
        <v>42764</v>
      </c>
      <c r="U673" s="471">
        <v>10218</v>
      </c>
      <c r="V673" s="471">
        <v>4462</v>
      </c>
      <c r="W673" s="471">
        <v>53</v>
      </c>
      <c r="X673" s="496">
        <v>8099649</v>
      </c>
      <c r="Y673" s="471">
        <v>44370</v>
      </c>
      <c r="Z673" s="471">
        <v>10178803</v>
      </c>
      <c r="AA673" s="471">
        <v>1505709</v>
      </c>
      <c r="AB673" s="471">
        <v>890576</v>
      </c>
      <c r="AC673" s="471">
        <v>260920</v>
      </c>
      <c r="AD673" s="471">
        <v>128194</v>
      </c>
      <c r="AE673" s="471">
        <v>37561</v>
      </c>
      <c r="AF673" s="471">
        <v>14750</v>
      </c>
      <c r="AG673" s="471">
        <v>53</v>
      </c>
      <c r="AH673" s="496">
        <v>13060936</v>
      </c>
      <c r="AI673" s="471">
        <v>1075.60556</v>
      </c>
      <c r="AJ673" s="471">
        <v>1290.72667</v>
      </c>
      <c r="AK673" s="471">
        <v>1505.8477800000001</v>
      </c>
      <c r="AL673" s="471">
        <v>1720.9688900000001</v>
      </c>
      <c r="AM673" s="471">
        <v>1936.09</v>
      </c>
      <c r="AN673" s="471">
        <v>2366.3322199999998</v>
      </c>
      <c r="AO673" s="471">
        <v>2796.5744399999999</v>
      </c>
      <c r="AP673" s="471">
        <v>3226.8166700000002</v>
      </c>
      <c r="AQ673" s="471">
        <v>3872.18</v>
      </c>
      <c r="AR673" s="471">
        <v>13.275309999999999</v>
      </c>
      <c r="AS673" s="471">
        <v>2777.80114</v>
      </c>
      <c r="AT673" s="471">
        <v>425.88168999999999</v>
      </c>
      <c r="AU673" s="471">
        <v>264.77933999999999</v>
      </c>
      <c r="AV673" s="471">
        <v>73.124179999999996</v>
      </c>
      <c r="AW673" s="471">
        <v>36.10228</v>
      </c>
      <c r="AX673" s="471">
        <v>9.7773199999999996</v>
      </c>
      <c r="AY673" s="471">
        <v>3.1882799999999998</v>
      </c>
      <c r="AZ673" s="471">
        <v>0</v>
      </c>
      <c r="BA673" s="496">
        <v>3603.9295400000001</v>
      </c>
      <c r="BB673" s="471">
        <v>27.97587</v>
      </c>
      <c r="BC673" s="471">
        <v>5108.3015299999997</v>
      </c>
      <c r="BD673" s="471">
        <v>574.02615000000003</v>
      </c>
      <c r="BE673" s="471">
        <v>252.70590000000001</v>
      </c>
      <c r="BF673" s="471">
        <v>61.64228</v>
      </c>
      <c r="BG673" s="471">
        <v>18.071850000000001</v>
      </c>
      <c r="BH673" s="471">
        <v>3.6537600000000001</v>
      </c>
      <c r="BI673" s="471">
        <v>1.38279</v>
      </c>
      <c r="BJ673" s="471">
        <v>1.3690000000000001E-2</v>
      </c>
      <c r="BK673" s="496">
        <v>6047.7738099999997</v>
      </c>
      <c r="BL673" s="471">
        <v>41.25</v>
      </c>
      <c r="BM673" s="471">
        <v>7886.1</v>
      </c>
      <c r="BN673" s="471">
        <v>999.91</v>
      </c>
      <c r="BO673" s="471">
        <v>517.49</v>
      </c>
      <c r="BP673" s="471">
        <v>134.77000000000001</v>
      </c>
      <c r="BQ673" s="471">
        <v>54.17</v>
      </c>
      <c r="BR673" s="471">
        <v>13.43</v>
      </c>
      <c r="BS673" s="471">
        <v>4.57</v>
      </c>
      <c r="BT673" s="471">
        <v>0.01</v>
      </c>
      <c r="BU673" s="496">
        <v>9651.7000000000007</v>
      </c>
      <c r="BV673" s="178"/>
      <c r="BW673" s="178"/>
      <c r="BX673" s="178"/>
      <c r="BY673" s="178"/>
      <c r="BZ673" s="178"/>
      <c r="CA673" s="178"/>
      <c r="CB673" s="178"/>
      <c r="CC673" s="178"/>
      <c r="CD673" s="178"/>
      <c r="CE673" s="178"/>
      <c r="CF673" s="110"/>
      <c r="CG673" s="110"/>
      <c r="CH673" s="110"/>
      <c r="CI673" s="110"/>
      <c r="CJ673" s="110"/>
      <c r="CK673" s="110"/>
      <c r="CL673" s="110"/>
      <c r="CM673" s="110"/>
      <c r="CN673" s="110"/>
      <c r="CO673" s="110"/>
      <c r="CP673" s="110"/>
      <c r="CQ673" s="110"/>
      <c r="CR673" s="110"/>
      <c r="CS673" s="110"/>
      <c r="CT673" s="110"/>
      <c r="CU673" s="110"/>
      <c r="CV673" s="110"/>
      <c r="CW673" s="110"/>
      <c r="CX673" s="110"/>
      <c r="CY673" s="110"/>
      <c r="CZ673" s="110"/>
      <c r="DA673" s="110"/>
      <c r="DB673" s="110"/>
      <c r="DC673" s="110"/>
      <c r="DD673" s="110"/>
      <c r="DE673" s="110"/>
      <c r="DF673" s="110"/>
      <c r="DG673" s="110"/>
      <c r="DH673" s="110"/>
      <c r="DI673" s="110"/>
      <c r="DJ673" s="110"/>
      <c r="DK673" s="110"/>
      <c r="DL673" s="110"/>
      <c r="DM673" s="110"/>
      <c r="DN673" s="110"/>
      <c r="DO673" s="110"/>
      <c r="DP673" s="110"/>
      <c r="DQ673" s="110"/>
      <c r="DR673" s="110"/>
      <c r="DS673" s="110"/>
      <c r="DT673" s="110"/>
      <c r="DU673" s="110"/>
      <c r="DV673" s="110"/>
      <c r="DW673" s="110"/>
      <c r="DX673" s="110"/>
      <c r="DY673" s="110"/>
      <c r="DZ673" s="110"/>
      <c r="EA673" s="110"/>
      <c r="EB673" s="110"/>
      <c r="EC673" s="110"/>
      <c r="ED673" s="110"/>
      <c r="EE673" s="110"/>
      <c r="EF673" s="110"/>
      <c r="EG673" s="110"/>
      <c r="EH673" s="110"/>
      <c r="EI673" s="110"/>
      <c r="EJ673" s="110"/>
      <c r="EK673" s="110"/>
      <c r="EL673" s="110"/>
      <c r="EM673" s="110"/>
      <c r="EN673" s="110"/>
      <c r="EO673" s="110"/>
      <c r="EP673" s="110"/>
      <c r="EQ673" s="110"/>
      <c r="ER673" s="110"/>
      <c r="ES673" s="110"/>
      <c r="ET673" s="110"/>
      <c r="EU673" s="110"/>
      <c r="EV673" s="110"/>
      <c r="EW673" s="110"/>
      <c r="EX673" s="110"/>
      <c r="EY673" s="110"/>
      <c r="EZ673" s="110"/>
      <c r="FA673" s="110"/>
      <c r="FB673" s="110"/>
      <c r="FC673" s="110"/>
      <c r="FD673" s="110"/>
      <c r="FE673" s="110"/>
      <c r="FF673" s="110"/>
      <c r="FG673" s="110"/>
      <c r="FH673" s="110"/>
      <c r="FI673" s="110"/>
      <c r="FJ673" s="110"/>
      <c r="FK673" s="242"/>
      <c r="FL673" s="242"/>
      <c r="FM673" s="242"/>
      <c r="FN673" s="242"/>
      <c r="FO673" s="242"/>
      <c r="FP673" s="242"/>
      <c r="FQ673" s="242"/>
      <c r="FR673" s="63"/>
    </row>
    <row r="674" spans="1:174" x14ac:dyDescent="0.2">
      <c r="A674" s="241" t="s">
        <v>106</v>
      </c>
      <c r="B674" s="476" t="s">
        <v>811</v>
      </c>
      <c r="C674" s="326" t="s">
        <v>784</v>
      </c>
      <c r="D674" s="283" t="s">
        <v>812</v>
      </c>
      <c r="E674" s="471">
        <v>3226</v>
      </c>
      <c r="F674" s="471">
        <v>3422062</v>
      </c>
      <c r="G674" s="471">
        <v>2064172</v>
      </c>
      <c r="H674" s="471">
        <v>979405</v>
      </c>
      <c r="I674" s="471">
        <v>314199</v>
      </c>
      <c r="J674" s="471">
        <v>98173</v>
      </c>
      <c r="K674" s="471">
        <v>20870</v>
      </c>
      <c r="L674" s="471">
        <v>19752</v>
      </c>
      <c r="M674" s="471">
        <v>0</v>
      </c>
      <c r="N674" s="496">
        <v>6921859</v>
      </c>
      <c r="O674" s="471">
        <v>23342</v>
      </c>
      <c r="P674" s="471">
        <v>8231582</v>
      </c>
      <c r="Q674" s="471">
        <v>2817620</v>
      </c>
      <c r="R674" s="471">
        <v>920551</v>
      </c>
      <c r="S674" s="471">
        <v>245633</v>
      </c>
      <c r="T674" s="471">
        <v>109761</v>
      </c>
      <c r="U674" s="471">
        <v>23543</v>
      </c>
      <c r="V674" s="471">
        <v>11561</v>
      </c>
      <c r="W674" s="471">
        <v>2590</v>
      </c>
      <c r="X674" s="496">
        <v>12386183</v>
      </c>
      <c r="Y674" s="471">
        <v>26568</v>
      </c>
      <c r="Z674" s="471">
        <v>11653644</v>
      </c>
      <c r="AA674" s="471">
        <v>4881792</v>
      </c>
      <c r="AB674" s="471">
        <v>1899956</v>
      </c>
      <c r="AC674" s="471">
        <v>559832</v>
      </c>
      <c r="AD674" s="471">
        <v>207934</v>
      </c>
      <c r="AE674" s="471">
        <v>44413</v>
      </c>
      <c r="AF674" s="471">
        <v>31313</v>
      </c>
      <c r="AG674" s="471">
        <v>2590</v>
      </c>
      <c r="AH674" s="496">
        <v>19308042</v>
      </c>
      <c r="AI674" s="471">
        <v>1109.9166700000001</v>
      </c>
      <c r="AJ674" s="471">
        <v>1331.9</v>
      </c>
      <c r="AK674" s="471">
        <v>1553.8833299999999</v>
      </c>
      <c r="AL674" s="471">
        <v>1775.8666700000001</v>
      </c>
      <c r="AM674" s="471">
        <v>1997.85</v>
      </c>
      <c r="AN674" s="471">
        <v>2441.8166700000002</v>
      </c>
      <c r="AO674" s="471">
        <v>2885.7833300000002</v>
      </c>
      <c r="AP674" s="471">
        <v>3329.75</v>
      </c>
      <c r="AQ674" s="471">
        <v>3995.7</v>
      </c>
      <c r="AR674" s="471">
        <v>2.90652</v>
      </c>
      <c r="AS674" s="471">
        <v>2569.3085099999998</v>
      </c>
      <c r="AT674" s="471">
        <v>1328.3957399999999</v>
      </c>
      <c r="AU674" s="471">
        <v>551.50818000000004</v>
      </c>
      <c r="AV674" s="471">
        <v>157.26856000000001</v>
      </c>
      <c r="AW674" s="471">
        <v>40.204900000000002</v>
      </c>
      <c r="AX674" s="471">
        <v>7.2320099999999998</v>
      </c>
      <c r="AY674" s="471">
        <v>5.9319800000000003</v>
      </c>
      <c r="AZ674" s="471">
        <v>0</v>
      </c>
      <c r="BA674" s="496">
        <v>4662.7564000000002</v>
      </c>
      <c r="BB674" s="471">
        <v>21.03041</v>
      </c>
      <c r="BC674" s="471">
        <v>6180.3303599999999</v>
      </c>
      <c r="BD674" s="471">
        <v>1813.2764199999999</v>
      </c>
      <c r="BE674" s="471">
        <v>518.36717999999996</v>
      </c>
      <c r="BF674" s="471">
        <v>122.94867000000001</v>
      </c>
      <c r="BG674" s="471">
        <v>44.95055</v>
      </c>
      <c r="BH674" s="471">
        <v>8.1582699999999999</v>
      </c>
      <c r="BI674" s="471">
        <v>3.4720300000000002</v>
      </c>
      <c r="BJ674" s="471">
        <v>0.6482</v>
      </c>
      <c r="BK674" s="496">
        <v>8713.1820800000005</v>
      </c>
      <c r="BL674" s="471">
        <v>23.94</v>
      </c>
      <c r="BM674" s="471">
        <v>8749.64</v>
      </c>
      <c r="BN674" s="471">
        <v>3141.67</v>
      </c>
      <c r="BO674" s="471">
        <v>1069.8800000000001</v>
      </c>
      <c r="BP674" s="471">
        <v>280.22000000000003</v>
      </c>
      <c r="BQ674" s="471">
        <v>85.16</v>
      </c>
      <c r="BR674" s="471">
        <v>15.39</v>
      </c>
      <c r="BS674" s="471">
        <v>9.4</v>
      </c>
      <c r="BT674" s="471">
        <v>0.65</v>
      </c>
      <c r="BU674" s="496">
        <v>13375.95</v>
      </c>
      <c r="BV674" s="178"/>
      <c r="BW674" s="178"/>
      <c r="BX674" s="178"/>
      <c r="BY674" s="178"/>
      <c r="BZ674" s="178"/>
      <c r="CA674" s="178"/>
      <c r="CB674" s="178"/>
      <c r="CC674" s="178"/>
      <c r="CD674" s="178"/>
      <c r="CE674" s="178"/>
      <c r="CF674" s="110"/>
      <c r="CG674" s="110"/>
      <c r="CH674" s="110"/>
      <c r="CI674" s="110"/>
      <c r="CJ674" s="110"/>
      <c r="CK674" s="110"/>
      <c r="CL674" s="110"/>
      <c r="CM674" s="110"/>
      <c r="CN674" s="110"/>
      <c r="CO674" s="110"/>
      <c r="CP674" s="110"/>
      <c r="CQ674" s="110"/>
      <c r="CR674" s="110"/>
      <c r="CS674" s="110"/>
      <c r="CT674" s="110"/>
      <c r="CU674" s="110"/>
      <c r="CV674" s="110"/>
      <c r="CW674" s="110"/>
      <c r="CX674" s="110"/>
      <c r="CY674" s="110"/>
      <c r="CZ674" s="110"/>
      <c r="DA674" s="110"/>
      <c r="DB674" s="110"/>
      <c r="DC674" s="110"/>
      <c r="DD674" s="110"/>
      <c r="DE674" s="110"/>
      <c r="DF674" s="110"/>
      <c r="DG674" s="110"/>
      <c r="DH674" s="110"/>
      <c r="DI674" s="110"/>
      <c r="DJ674" s="110"/>
      <c r="DK674" s="110"/>
      <c r="DL674" s="110"/>
      <c r="DM674" s="110"/>
      <c r="DN674" s="110"/>
      <c r="DO674" s="110"/>
      <c r="DP674" s="110"/>
      <c r="DQ674" s="110"/>
      <c r="DR674" s="110"/>
      <c r="DS674" s="110"/>
      <c r="DT674" s="110"/>
      <c r="DU674" s="110"/>
      <c r="DV674" s="110"/>
      <c r="DW674" s="110"/>
      <c r="DX674" s="110"/>
      <c r="DY674" s="110"/>
      <c r="DZ674" s="110"/>
      <c r="EA674" s="110"/>
      <c r="EB674" s="110"/>
      <c r="EC674" s="110"/>
      <c r="ED674" s="110"/>
      <c r="EE674" s="110"/>
      <c r="EF674" s="110"/>
      <c r="EG674" s="110"/>
      <c r="EH674" s="110"/>
      <c r="EI674" s="110"/>
      <c r="EJ674" s="110"/>
      <c r="EK674" s="110"/>
      <c r="EL674" s="110"/>
      <c r="EM674" s="110"/>
      <c r="EN674" s="110"/>
      <c r="EO674" s="110"/>
      <c r="EP674" s="110"/>
      <c r="EQ674" s="110"/>
      <c r="ER674" s="110"/>
      <c r="ES674" s="110"/>
      <c r="ET674" s="110"/>
      <c r="EU674" s="110"/>
      <c r="EV674" s="110"/>
      <c r="EW674" s="110"/>
      <c r="EX674" s="110"/>
      <c r="EY674" s="110"/>
      <c r="EZ674" s="110"/>
      <c r="FA674" s="110"/>
      <c r="FB674" s="110"/>
      <c r="FC674" s="110"/>
      <c r="FD674" s="110"/>
      <c r="FE674" s="110"/>
      <c r="FF674" s="110"/>
      <c r="FG674" s="110"/>
      <c r="FH674" s="110"/>
      <c r="FI674" s="110"/>
      <c r="FJ674" s="110"/>
      <c r="FK674" s="242"/>
      <c r="FL674" s="242"/>
      <c r="FM674" s="242"/>
      <c r="FN674" s="242"/>
      <c r="FO674" s="242"/>
      <c r="FP674" s="242"/>
      <c r="FQ674" s="242"/>
      <c r="FR674" s="63"/>
    </row>
    <row r="675" spans="1:174" x14ac:dyDescent="0.2">
      <c r="A675" s="241" t="s">
        <v>107</v>
      </c>
      <c r="B675" s="476" t="s">
        <v>813</v>
      </c>
      <c r="C675" s="326" t="s">
        <v>786</v>
      </c>
      <c r="D675" s="283" t="s">
        <v>108</v>
      </c>
      <c r="E675" s="471">
        <v>2676</v>
      </c>
      <c r="F675" s="471">
        <v>2030951</v>
      </c>
      <c r="G675" s="471">
        <v>352941</v>
      </c>
      <c r="H675" s="471">
        <v>180735</v>
      </c>
      <c r="I675" s="471">
        <v>64838</v>
      </c>
      <c r="J675" s="471">
        <v>26802</v>
      </c>
      <c r="K675" s="471">
        <v>8407</v>
      </c>
      <c r="L675" s="471">
        <v>0</v>
      </c>
      <c r="M675" s="471">
        <v>0</v>
      </c>
      <c r="N675" s="496">
        <v>2667350</v>
      </c>
      <c r="O675" s="471">
        <v>10785</v>
      </c>
      <c r="P675" s="471">
        <v>3248437</v>
      </c>
      <c r="Q675" s="471">
        <v>322728</v>
      </c>
      <c r="R675" s="471">
        <v>124618</v>
      </c>
      <c r="S675" s="471">
        <v>68223</v>
      </c>
      <c r="T675" s="471">
        <v>30272</v>
      </c>
      <c r="U675" s="471">
        <v>4890</v>
      </c>
      <c r="V675" s="471">
        <v>2335</v>
      </c>
      <c r="W675" s="471">
        <v>0</v>
      </c>
      <c r="X675" s="496">
        <v>3812288</v>
      </c>
      <c r="Y675" s="471">
        <v>13461</v>
      </c>
      <c r="Z675" s="471">
        <v>5279388</v>
      </c>
      <c r="AA675" s="471">
        <v>675669</v>
      </c>
      <c r="AB675" s="471">
        <v>305353</v>
      </c>
      <c r="AC675" s="471">
        <v>133061</v>
      </c>
      <c r="AD675" s="471">
        <v>57074</v>
      </c>
      <c r="AE675" s="471">
        <v>13297</v>
      </c>
      <c r="AF675" s="471">
        <v>2335</v>
      </c>
      <c r="AG675" s="471">
        <v>0</v>
      </c>
      <c r="AH675" s="496">
        <v>6479638</v>
      </c>
      <c r="AI675" s="471">
        <v>1133.21111</v>
      </c>
      <c r="AJ675" s="471">
        <v>1359.8533299999999</v>
      </c>
      <c r="AK675" s="471">
        <v>1586.4955600000001</v>
      </c>
      <c r="AL675" s="471">
        <v>1813.13778</v>
      </c>
      <c r="AM675" s="471">
        <v>2039.78</v>
      </c>
      <c r="AN675" s="471">
        <v>2493.0644400000001</v>
      </c>
      <c r="AO675" s="471">
        <v>2946.3488900000002</v>
      </c>
      <c r="AP675" s="471">
        <v>3399.6333300000001</v>
      </c>
      <c r="AQ675" s="471">
        <v>4079.56</v>
      </c>
      <c r="AR675" s="471">
        <v>2.3614299999999999</v>
      </c>
      <c r="AS675" s="471">
        <v>1493.50739</v>
      </c>
      <c r="AT675" s="471">
        <v>222.4658</v>
      </c>
      <c r="AU675" s="471">
        <v>99.680790000000002</v>
      </c>
      <c r="AV675" s="471">
        <v>31.786760000000001</v>
      </c>
      <c r="AW675" s="471">
        <v>10.75062</v>
      </c>
      <c r="AX675" s="471">
        <v>2.8533599999999999</v>
      </c>
      <c r="AY675" s="471">
        <v>0</v>
      </c>
      <c r="AZ675" s="471">
        <v>0</v>
      </c>
      <c r="BA675" s="496">
        <v>1863.40615</v>
      </c>
      <c r="BB675" s="471">
        <v>9.5172000000000008</v>
      </c>
      <c r="BC675" s="471">
        <v>2388.81423</v>
      </c>
      <c r="BD675" s="471">
        <v>203.42194000000001</v>
      </c>
      <c r="BE675" s="471">
        <v>68.73057</v>
      </c>
      <c r="BF675" s="471">
        <v>33.446249999999999</v>
      </c>
      <c r="BG675" s="471">
        <v>12.14249</v>
      </c>
      <c r="BH675" s="471">
        <v>1.65968</v>
      </c>
      <c r="BI675" s="471">
        <v>0.68684000000000001</v>
      </c>
      <c r="BJ675" s="471">
        <v>0</v>
      </c>
      <c r="BK675" s="496">
        <v>2718.41921</v>
      </c>
      <c r="BL675" s="471">
        <v>11.88</v>
      </c>
      <c r="BM675" s="471">
        <v>3882.32</v>
      </c>
      <c r="BN675" s="471">
        <v>425.89</v>
      </c>
      <c r="BO675" s="471">
        <v>168.41</v>
      </c>
      <c r="BP675" s="471">
        <v>65.23</v>
      </c>
      <c r="BQ675" s="471">
        <v>22.89</v>
      </c>
      <c r="BR675" s="471">
        <v>4.51</v>
      </c>
      <c r="BS675" s="471">
        <v>0.69</v>
      </c>
      <c r="BT675" s="471">
        <v>0</v>
      </c>
      <c r="BU675" s="496">
        <v>4581.82</v>
      </c>
      <c r="BV675" s="178"/>
      <c r="BW675" s="178"/>
      <c r="BX675" s="178"/>
      <c r="BY675" s="178"/>
      <c r="BZ675" s="178"/>
      <c r="CA675" s="178"/>
      <c r="CB675" s="178"/>
      <c r="CC675" s="178"/>
      <c r="CD675" s="178"/>
      <c r="CE675" s="178"/>
      <c r="CF675" s="110"/>
      <c r="CG675" s="110"/>
      <c r="CH675" s="110"/>
      <c r="CI675" s="110"/>
      <c r="CJ675" s="110"/>
      <c r="CK675" s="110"/>
      <c r="CL675" s="110"/>
      <c r="CM675" s="110"/>
      <c r="CN675" s="110"/>
      <c r="CO675" s="110"/>
      <c r="CP675" s="110"/>
      <c r="CQ675" s="110"/>
      <c r="CR675" s="110"/>
      <c r="CS675" s="110"/>
      <c r="CT675" s="110"/>
      <c r="CU675" s="110"/>
      <c r="CV675" s="110"/>
      <c r="CW675" s="110"/>
      <c r="CX675" s="110"/>
      <c r="CY675" s="110"/>
      <c r="CZ675" s="110"/>
      <c r="DA675" s="110"/>
      <c r="DB675" s="110"/>
      <c r="DC675" s="110"/>
      <c r="DD675" s="110"/>
      <c r="DE675" s="110"/>
      <c r="DF675" s="110"/>
      <c r="DG675" s="110"/>
      <c r="DH675" s="110"/>
      <c r="DI675" s="110"/>
      <c r="DJ675" s="110"/>
      <c r="DK675" s="110"/>
      <c r="DL675" s="110"/>
      <c r="DM675" s="110"/>
      <c r="DN675" s="110"/>
      <c r="DO675" s="110"/>
      <c r="DP675" s="110"/>
      <c r="DQ675" s="110"/>
      <c r="DR675" s="110"/>
      <c r="DS675" s="110"/>
      <c r="DT675" s="110"/>
      <c r="DU675" s="110"/>
      <c r="DV675" s="110"/>
      <c r="DW675" s="110"/>
      <c r="DX675" s="110"/>
      <c r="DY675" s="110"/>
      <c r="DZ675" s="110"/>
      <c r="EA675" s="110"/>
      <c r="EB675" s="110"/>
      <c r="EC675" s="110"/>
      <c r="ED675" s="110"/>
      <c r="EE675" s="110"/>
      <c r="EF675" s="110"/>
      <c r="EG675" s="110"/>
      <c r="EH675" s="110"/>
      <c r="EI675" s="110"/>
      <c r="EJ675" s="110"/>
      <c r="EK675" s="110"/>
      <c r="EL675" s="110"/>
      <c r="EM675" s="110"/>
      <c r="EN675" s="110"/>
      <c r="EO675" s="110"/>
      <c r="EP675" s="110"/>
      <c r="EQ675" s="110"/>
      <c r="ER675" s="110"/>
      <c r="ES675" s="110"/>
      <c r="ET675" s="110"/>
      <c r="EU675" s="110"/>
      <c r="EV675" s="110"/>
      <c r="EW675" s="110"/>
      <c r="EX675" s="110"/>
      <c r="EY675" s="110"/>
      <c r="EZ675" s="110"/>
      <c r="FA675" s="110"/>
      <c r="FB675" s="110"/>
      <c r="FC675" s="110"/>
      <c r="FD675" s="110"/>
      <c r="FE675" s="110"/>
      <c r="FF675" s="110"/>
      <c r="FG675" s="110"/>
      <c r="FH675" s="110"/>
      <c r="FI675" s="110"/>
      <c r="FJ675" s="110"/>
      <c r="FK675" s="242"/>
      <c r="FL675" s="242"/>
      <c r="FM675" s="242"/>
      <c r="FN675" s="242"/>
      <c r="FO675" s="242"/>
      <c r="FP675" s="242"/>
      <c r="FQ675" s="242"/>
      <c r="FR675" s="63"/>
    </row>
    <row r="676" spans="1:174" x14ac:dyDescent="0.2">
      <c r="A676" s="241" t="s">
        <v>109</v>
      </c>
      <c r="B676" s="476" t="s">
        <v>814</v>
      </c>
      <c r="C676" s="326" t="s">
        <v>784</v>
      </c>
      <c r="D676" s="283" t="s">
        <v>110</v>
      </c>
      <c r="E676" s="471">
        <v>13677</v>
      </c>
      <c r="F676" s="471">
        <v>6186554</v>
      </c>
      <c r="G676" s="471">
        <v>1311988</v>
      </c>
      <c r="H676" s="471">
        <v>912041</v>
      </c>
      <c r="I676" s="471">
        <v>323006</v>
      </c>
      <c r="J676" s="471">
        <v>124967</v>
      </c>
      <c r="K676" s="471">
        <v>28786</v>
      </c>
      <c r="L676" s="471">
        <v>27963</v>
      </c>
      <c r="M676" s="471">
        <v>0</v>
      </c>
      <c r="N676" s="496">
        <v>8928982</v>
      </c>
      <c r="O676" s="471">
        <v>27440</v>
      </c>
      <c r="P676" s="471">
        <v>11468331</v>
      </c>
      <c r="Q676" s="471">
        <v>1605291</v>
      </c>
      <c r="R676" s="471">
        <v>684417</v>
      </c>
      <c r="S676" s="471">
        <v>216174</v>
      </c>
      <c r="T676" s="471">
        <v>115384</v>
      </c>
      <c r="U676" s="471">
        <v>32980</v>
      </c>
      <c r="V676" s="471">
        <v>14917</v>
      </c>
      <c r="W676" s="471">
        <v>2786</v>
      </c>
      <c r="X676" s="496">
        <v>14167720</v>
      </c>
      <c r="Y676" s="471">
        <v>41117</v>
      </c>
      <c r="Z676" s="471">
        <v>17654885</v>
      </c>
      <c r="AA676" s="471">
        <v>2917279</v>
      </c>
      <c r="AB676" s="471">
        <v>1596458</v>
      </c>
      <c r="AC676" s="471">
        <v>539180</v>
      </c>
      <c r="AD676" s="471">
        <v>240351</v>
      </c>
      <c r="AE676" s="471">
        <v>61766</v>
      </c>
      <c r="AF676" s="471">
        <v>42880</v>
      </c>
      <c r="AG676" s="471">
        <v>2786</v>
      </c>
      <c r="AH676" s="496">
        <v>23096702</v>
      </c>
      <c r="AI676" s="471">
        <v>1049.23333</v>
      </c>
      <c r="AJ676" s="471">
        <v>1259.08</v>
      </c>
      <c r="AK676" s="471">
        <v>1468.9266700000001</v>
      </c>
      <c r="AL676" s="471">
        <v>1678.77333</v>
      </c>
      <c r="AM676" s="471">
        <v>1888.62</v>
      </c>
      <c r="AN676" s="471">
        <v>2308.31333</v>
      </c>
      <c r="AO676" s="471">
        <v>2728.0066700000002</v>
      </c>
      <c r="AP676" s="471">
        <v>3147.7</v>
      </c>
      <c r="AQ676" s="471">
        <v>3777.24</v>
      </c>
      <c r="AR676" s="471">
        <v>13.03523</v>
      </c>
      <c r="AS676" s="471">
        <v>4913.55116</v>
      </c>
      <c r="AT676" s="471">
        <v>893.16098999999997</v>
      </c>
      <c r="AU676" s="471">
        <v>543.27823000000001</v>
      </c>
      <c r="AV676" s="471">
        <v>171.02752000000001</v>
      </c>
      <c r="AW676" s="471">
        <v>54.137799999999999</v>
      </c>
      <c r="AX676" s="471">
        <v>10.55203</v>
      </c>
      <c r="AY676" s="471">
        <v>8.8836300000000001</v>
      </c>
      <c r="AZ676" s="471">
        <v>0</v>
      </c>
      <c r="BA676" s="496">
        <v>6607.6265899999999</v>
      </c>
      <c r="BB676" s="471">
        <v>26.152429999999999</v>
      </c>
      <c r="BC676" s="471">
        <v>9108.50065</v>
      </c>
      <c r="BD676" s="471">
        <v>1092.8326400000001</v>
      </c>
      <c r="BE676" s="471">
        <v>407.68875000000003</v>
      </c>
      <c r="BF676" s="471">
        <v>114.46135</v>
      </c>
      <c r="BG676" s="471">
        <v>49.986280000000001</v>
      </c>
      <c r="BH676" s="471">
        <v>12.089410000000001</v>
      </c>
      <c r="BI676" s="471">
        <v>4.73902</v>
      </c>
      <c r="BJ676" s="471">
        <v>0.73758000000000001</v>
      </c>
      <c r="BK676" s="496">
        <v>10817.188099999999</v>
      </c>
      <c r="BL676" s="471">
        <v>39.19</v>
      </c>
      <c r="BM676" s="471">
        <v>14022.05</v>
      </c>
      <c r="BN676" s="471">
        <v>1985.99</v>
      </c>
      <c r="BO676" s="471">
        <v>950.97</v>
      </c>
      <c r="BP676" s="471">
        <v>285.49</v>
      </c>
      <c r="BQ676" s="471">
        <v>104.12</v>
      </c>
      <c r="BR676" s="471">
        <v>22.64</v>
      </c>
      <c r="BS676" s="471">
        <v>13.62</v>
      </c>
      <c r="BT676" s="471">
        <v>0.74</v>
      </c>
      <c r="BU676" s="496">
        <v>17424.810000000001</v>
      </c>
      <c r="BV676" s="178"/>
      <c r="BW676" s="178"/>
      <c r="BX676" s="178"/>
      <c r="BY676" s="178"/>
      <c r="BZ676" s="178"/>
      <c r="CA676" s="178"/>
      <c r="CB676" s="178"/>
      <c r="CC676" s="178"/>
      <c r="CD676" s="178"/>
      <c r="CE676" s="178"/>
      <c r="CF676" s="110"/>
      <c r="CG676" s="110"/>
      <c r="CH676" s="110"/>
      <c r="CI676" s="110"/>
      <c r="CJ676" s="110"/>
      <c r="CK676" s="110"/>
      <c r="CL676" s="110"/>
      <c r="CM676" s="110"/>
      <c r="CN676" s="110"/>
      <c r="CO676" s="110"/>
      <c r="CP676" s="110"/>
      <c r="CQ676" s="110"/>
      <c r="CR676" s="110"/>
      <c r="CS676" s="110"/>
      <c r="CT676" s="110"/>
      <c r="CU676" s="110"/>
      <c r="CV676" s="110"/>
      <c r="CW676" s="110"/>
      <c r="CX676" s="110"/>
      <c r="CY676" s="110"/>
      <c r="CZ676" s="110"/>
      <c r="DA676" s="110"/>
      <c r="DB676" s="110"/>
      <c r="DC676" s="110"/>
      <c r="DD676" s="110"/>
      <c r="DE676" s="110"/>
      <c r="DF676" s="110"/>
      <c r="DG676" s="110"/>
      <c r="DH676" s="110"/>
      <c r="DI676" s="110"/>
      <c r="DJ676" s="110"/>
      <c r="DK676" s="110"/>
      <c r="DL676" s="110"/>
      <c r="DM676" s="110"/>
      <c r="DN676" s="110"/>
      <c r="DO676" s="110"/>
      <c r="DP676" s="110"/>
      <c r="DQ676" s="110"/>
      <c r="DR676" s="110"/>
      <c r="DS676" s="110"/>
      <c r="DT676" s="110"/>
      <c r="DU676" s="110"/>
      <c r="DV676" s="110"/>
      <c r="DW676" s="110"/>
      <c r="DX676" s="110"/>
      <c r="DY676" s="110"/>
      <c r="DZ676" s="110"/>
      <c r="EA676" s="110"/>
      <c r="EB676" s="110"/>
      <c r="EC676" s="110"/>
      <c r="ED676" s="110"/>
      <c r="EE676" s="110"/>
      <c r="EF676" s="110"/>
      <c r="EG676" s="110"/>
      <c r="EH676" s="110"/>
      <c r="EI676" s="110"/>
      <c r="EJ676" s="110"/>
      <c r="EK676" s="110"/>
      <c r="EL676" s="110"/>
      <c r="EM676" s="110"/>
      <c r="EN676" s="110"/>
      <c r="EO676" s="110"/>
      <c r="EP676" s="110"/>
      <c r="EQ676" s="110"/>
      <c r="ER676" s="110"/>
      <c r="ES676" s="110"/>
      <c r="ET676" s="110"/>
      <c r="EU676" s="110"/>
      <c r="EV676" s="110"/>
      <c r="EW676" s="110"/>
      <c r="EX676" s="110"/>
      <c r="EY676" s="110"/>
      <c r="EZ676" s="110"/>
      <c r="FA676" s="110"/>
      <c r="FB676" s="110"/>
      <c r="FC676" s="110"/>
      <c r="FD676" s="110"/>
      <c r="FE676" s="110"/>
      <c r="FF676" s="110"/>
      <c r="FG676" s="110"/>
      <c r="FH676" s="110"/>
      <c r="FI676" s="110"/>
      <c r="FJ676" s="110"/>
      <c r="FK676" s="242"/>
      <c r="FL676" s="242"/>
      <c r="FM676" s="242"/>
      <c r="FN676" s="242"/>
      <c r="FO676" s="242"/>
      <c r="FP676" s="242"/>
      <c r="FQ676" s="242"/>
      <c r="FR676" s="63"/>
    </row>
    <row r="677" spans="1:174" x14ac:dyDescent="0.2">
      <c r="A677" s="241" t="s">
        <v>111</v>
      </c>
      <c r="B677" s="476" t="s">
        <v>815</v>
      </c>
      <c r="C677" s="326" t="s">
        <v>786</v>
      </c>
      <c r="D677" s="283" t="s">
        <v>112</v>
      </c>
      <c r="E677" s="471">
        <v>3953</v>
      </c>
      <c r="F677" s="471">
        <v>1439252</v>
      </c>
      <c r="G677" s="471">
        <v>336772</v>
      </c>
      <c r="H677" s="471">
        <v>274924</v>
      </c>
      <c r="I677" s="471">
        <v>47735</v>
      </c>
      <c r="J677" s="471">
        <v>13527</v>
      </c>
      <c r="K677" s="471">
        <v>0</v>
      </c>
      <c r="L677" s="471">
        <v>3175</v>
      </c>
      <c r="M677" s="471">
        <v>0</v>
      </c>
      <c r="N677" s="496">
        <v>2119338</v>
      </c>
      <c r="O677" s="471">
        <v>1785</v>
      </c>
      <c r="P677" s="471">
        <v>1362228</v>
      </c>
      <c r="Q677" s="471">
        <v>200908</v>
      </c>
      <c r="R677" s="471">
        <v>94746</v>
      </c>
      <c r="S677" s="471">
        <v>24244</v>
      </c>
      <c r="T677" s="471">
        <v>15795</v>
      </c>
      <c r="U677" s="471">
        <v>0</v>
      </c>
      <c r="V677" s="471">
        <v>0</v>
      </c>
      <c r="W677" s="471">
        <v>0</v>
      </c>
      <c r="X677" s="496">
        <v>1699706</v>
      </c>
      <c r="Y677" s="471">
        <v>5738</v>
      </c>
      <c r="Z677" s="471">
        <v>2801480</v>
      </c>
      <c r="AA677" s="471">
        <v>537680</v>
      </c>
      <c r="AB677" s="471">
        <v>369670</v>
      </c>
      <c r="AC677" s="471">
        <v>71979</v>
      </c>
      <c r="AD677" s="471">
        <v>29322</v>
      </c>
      <c r="AE677" s="471">
        <v>0</v>
      </c>
      <c r="AF677" s="471">
        <v>3175</v>
      </c>
      <c r="AG677" s="471">
        <v>0</v>
      </c>
      <c r="AH677" s="496">
        <v>3819044</v>
      </c>
      <c r="AI677" s="471">
        <v>1049.2944399999999</v>
      </c>
      <c r="AJ677" s="471">
        <v>1259.1533300000001</v>
      </c>
      <c r="AK677" s="471">
        <v>1469.0122200000001</v>
      </c>
      <c r="AL677" s="471">
        <v>1678.87111</v>
      </c>
      <c r="AM677" s="471">
        <v>1888.73</v>
      </c>
      <c r="AN677" s="471">
        <v>2308.44778</v>
      </c>
      <c r="AO677" s="471">
        <v>2728.1655599999999</v>
      </c>
      <c r="AP677" s="471">
        <v>3147.8833300000001</v>
      </c>
      <c r="AQ677" s="471">
        <v>3777.46</v>
      </c>
      <c r="AR677" s="471">
        <v>3.76729</v>
      </c>
      <c r="AS677" s="471">
        <v>1143.0315599999999</v>
      </c>
      <c r="AT677" s="471">
        <v>229.25065000000001</v>
      </c>
      <c r="AU677" s="471">
        <v>163.75527</v>
      </c>
      <c r="AV677" s="471">
        <v>25.273599999999998</v>
      </c>
      <c r="AW677" s="471">
        <v>5.8597799999999998</v>
      </c>
      <c r="AX677" s="471">
        <v>0</v>
      </c>
      <c r="AY677" s="471">
        <v>1.00861</v>
      </c>
      <c r="AZ677" s="471">
        <v>0</v>
      </c>
      <c r="BA677" s="496">
        <v>1571.94677</v>
      </c>
      <c r="BB677" s="471">
        <v>1.7011400000000001</v>
      </c>
      <c r="BC677" s="471">
        <v>1081.8603000000001</v>
      </c>
      <c r="BD677" s="471">
        <v>136.76401000000001</v>
      </c>
      <c r="BE677" s="471">
        <v>56.434350000000002</v>
      </c>
      <c r="BF677" s="471">
        <v>12.83614</v>
      </c>
      <c r="BG677" s="471">
        <v>6.8422599999999996</v>
      </c>
      <c r="BH677" s="471">
        <v>0</v>
      </c>
      <c r="BI677" s="471">
        <v>0</v>
      </c>
      <c r="BJ677" s="471">
        <v>0</v>
      </c>
      <c r="BK677" s="496">
        <v>1296.4382000000001</v>
      </c>
      <c r="BL677" s="471">
        <v>5.47</v>
      </c>
      <c r="BM677" s="471">
        <v>2224.89</v>
      </c>
      <c r="BN677" s="471">
        <v>366.01</v>
      </c>
      <c r="BO677" s="471">
        <v>220.19</v>
      </c>
      <c r="BP677" s="471">
        <v>38.11</v>
      </c>
      <c r="BQ677" s="471">
        <v>12.7</v>
      </c>
      <c r="BR677" s="471">
        <v>0</v>
      </c>
      <c r="BS677" s="471">
        <v>1.01</v>
      </c>
      <c r="BT677" s="471">
        <v>0</v>
      </c>
      <c r="BU677" s="496">
        <v>2868.38</v>
      </c>
      <c r="BV677" s="178"/>
      <c r="BW677" s="178"/>
      <c r="BX677" s="178"/>
      <c r="BY677" s="178"/>
      <c r="BZ677" s="178"/>
      <c r="CA677" s="178"/>
      <c r="CB677" s="178"/>
      <c r="CC677" s="178"/>
      <c r="CD677" s="178"/>
      <c r="CE677" s="178"/>
      <c r="CF677" s="110"/>
      <c r="CG677" s="110"/>
      <c r="CH677" s="110"/>
      <c r="CI677" s="110"/>
      <c r="CJ677" s="110"/>
      <c r="CK677" s="110"/>
      <c r="CL677" s="110"/>
      <c r="CM677" s="110"/>
      <c r="CN677" s="110"/>
      <c r="CO677" s="110"/>
      <c r="CP677" s="110"/>
      <c r="CQ677" s="110"/>
      <c r="CR677" s="110"/>
      <c r="CS677" s="110"/>
      <c r="CT677" s="110"/>
      <c r="CU677" s="110"/>
      <c r="CV677" s="110"/>
      <c r="CW677" s="110"/>
      <c r="CX677" s="110"/>
      <c r="CY677" s="110"/>
      <c r="CZ677" s="110"/>
      <c r="DA677" s="110"/>
      <c r="DB677" s="110"/>
      <c r="DC677" s="110"/>
      <c r="DD677" s="110"/>
      <c r="DE677" s="110"/>
      <c r="DF677" s="110"/>
      <c r="DG677" s="110"/>
      <c r="DH677" s="110"/>
      <c r="DI677" s="110"/>
      <c r="DJ677" s="110"/>
      <c r="DK677" s="110"/>
      <c r="DL677" s="110"/>
      <c r="DM677" s="110"/>
      <c r="DN677" s="110"/>
      <c r="DO677" s="110"/>
      <c r="DP677" s="110"/>
      <c r="DQ677" s="110"/>
      <c r="DR677" s="110"/>
      <c r="DS677" s="110"/>
      <c r="DT677" s="110"/>
      <c r="DU677" s="110"/>
      <c r="DV677" s="110"/>
      <c r="DW677" s="110"/>
      <c r="DX677" s="110"/>
      <c r="DY677" s="110"/>
      <c r="DZ677" s="110"/>
      <c r="EA677" s="110"/>
      <c r="EB677" s="110"/>
      <c r="EC677" s="110"/>
      <c r="ED677" s="110"/>
      <c r="EE677" s="110"/>
      <c r="EF677" s="110"/>
      <c r="EG677" s="110"/>
      <c r="EH677" s="110"/>
      <c r="EI677" s="110"/>
      <c r="EJ677" s="110"/>
      <c r="EK677" s="110"/>
      <c r="EL677" s="110"/>
      <c r="EM677" s="110"/>
      <c r="EN677" s="110"/>
      <c r="EO677" s="110"/>
      <c r="EP677" s="110"/>
      <c r="EQ677" s="110"/>
      <c r="ER677" s="110"/>
      <c r="ES677" s="110"/>
      <c r="ET677" s="110"/>
      <c r="EU677" s="110"/>
      <c r="EV677" s="110"/>
      <c r="EW677" s="110"/>
      <c r="EX677" s="110"/>
      <c r="EY677" s="110"/>
      <c r="EZ677" s="110"/>
      <c r="FA677" s="110"/>
      <c r="FB677" s="110"/>
      <c r="FC677" s="110"/>
      <c r="FD677" s="110"/>
      <c r="FE677" s="110"/>
      <c r="FF677" s="110"/>
      <c r="FG677" s="110"/>
      <c r="FH677" s="110"/>
      <c r="FI677" s="110"/>
      <c r="FJ677" s="110"/>
      <c r="FK677" s="242"/>
      <c r="FL677" s="242"/>
      <c r="FM677" s="242"/>
      <c r="FN677" s="242"/>
      <c r="FO677" s="242"/>
      <c r="FP677" s="242"/>
      <c r="FQ677" s="242"/>
      <c r="FR677" s="63"/>
    </row>
    <row r="678" spans="1:174" x14ac:dyDescent="0.2">
      <c r="A678" s="241" t="s">
        <v>113</v>
      </c>
      <c r="B678" s="476" t="s">
        <v>816</v>
      </c>
      <c r="C678" s="326" t="s">
        <v>801</v>
      </c>
      <c r="D678" s="283" t="s">
        <v>817</v>
      </c>
      <c r="E678" s="471">
        <v>1825</v>
      </c>
      <c r="F678" s="471">
        <v>2777242</v>
      </c>
      <c r="G678" s="471">
        <v>3067192</v>
      </c>
      <c r="H678" s="471">
        <v>3593704</v>
      </c>
      <c r="I678" s="471">
        <v>1661269</v>
      </c>
      <c r="J678" s="471">
        <v>668548</v>
      </c>
      <c r="K678" s="471">
        <v>201160</v>
      </c>
      <c r="L678" s="471">
        <v>55100</v>
      </c>
      <c r="M678" s="471">
        <v>0</v>
      </c>
      <c r="N678" s="496">
        <v>12026040</v>
      </c>
      <c r="O678" s="471">
        <v>4307</v>
      </c>
      <c r="P678" s="471">
        <v>4573677</v>
      </c>
      <c r="Q678" s="471">
        <v>4673778</v>
      </c>
      <c r="R678" s="471">
        <v>4527702</v>
      </c>
      <c r="S678" s="471">
        <v>1091513</v>
      </c>
      <c r="T678" s="471">
        <v>322619</v>
      </c>
      <c r="U678" s="471">
        <v>71307</v>
      </c>
      <c r="V678" s="471">
        <v>25112</v>
      </c>
      <c r="W678" s="471">
        <v>0</v>
      </c>
      <c r="X678" s="496">
        <v>15290015</v>
      </c>
      <c r="Y678" s="471">
        <v>6132</v>
      </c>
      <c r="Z678" s="471">
        <v>7350919</v>
      </c>
      <c r="AA678" s="471">
        <v>7740970</v>
      </c>
      <c r="AB678" s="471">
        <v>8121406</v>
      </c>
      <c r="AC678" s="471">
        <v>2752782</v>
      </c>
      <c r="AD678" s="471">
        <v>991167</v>
      </c>
      <c r="AE678" s="471">
        <v>272467</v>
      </c>
      <c r="AF678" s="471">
        <v>80212</v>
      </c>
      <c r="AG678" s="471">
        <v>0</v>
      </c>
      <c r="AH678" s="496">
        <v>27316055</v>
      </c>
      <c r="AI678" s="471">
        <v>1045.6166700000001</v>
      </c>
      <c r="AJ678" s="471">
        <v>1254.74</v>
      </c>
      <c r="AK678" s="471">
        <v>1463.8633299999999</v>
      </c>
      <c r="AL678" s="471">
        <v>1672.98667</v>
      </c>
      <c r="AM678" s="471">
        <v>1882.11</v>
      </c>
      <c r="AN678" s="471">
        <v>2300.3566700000001</v>
      </c>
      <c r="AO678" s="471">
        <v>2718.6033299999999</v>
      </c>
      <c r="AP678" s="471">
        <v>3136.85</v>
      </c>
      <c r="AQ678" s="471">
        <v>3764.22</v>
      </c>
      <c r="AR678" s="471">
        <v>1.7453799999999999</v>
      </c>
      <c r="AS678" s="471">
        <v>2213.4003899999998</v>
      </c>
      <c r="AT678" s="471">
        <v>2095.2721000000001</v>
      </c>
      <c r="AU678" s="471">
        <v>2148.0768899999998</v>
      </c>
      <c r="AV678" s="471">
        <v>882.66306999999995</v>
      </c>
      <c r="AW678" s="471">
        <v>290.62797999999998</v>
      </c>
      <c r="AX678" s="471">
        <v>73.993880000000004</v>
      </c>
      <c r="AY678" s="471">
        <v>17.565390000000001</v>
      </c>
      <c r="AZ678" s="471">
        <v>0</v>
      </c>
      <c r="BA678" s="496">
        <v>7723.3450800000001</v>
      </c>
      <c r="BB678" s="471">
        <v>4.1191000000000004</v>
      </c>
      <c r="BC678" s="471">
        <v>3645.11931</v>
      </c>
      <c r="BD678" s="471">
        <v>3192.7693599999998</v>
      </c>
      <c r="BE678" s="471">
        <v>2706.35869</v>
      </c>
      <c r="BF678" s="471">
        <v>579.94113000000004</v>
      </c>
      <c r="BG678" s="471">
        <v>140.24737999999999</v>
      </c>
      <c r="BH678" s="471">
        <v>26.229279999999999</v>
      </c>
      <c r="BI678" s="471">
        <v>8.0054800000000004</v>
      </c>
      <c r="BJ678" s="471">
        <v>0</v>
      </c>
      <c r="BK678" s="496">
        <v>10302.78973</v>
      </c>
      <c r="BL678" s="471">
        <v>5.86</v>
      </c>
      <c r="BM678" s="471">
        <v>5858.52</v>
      </c>
      <c r="BN678" s="471">
        <v>5288.04</v>
      </c>
      <c r="BO678" s="471">
        <v>4854.4399999999996</v>
      </c>
      <c r="BP678" s="471">
        <v>1462.6</v>
      </c>
      <c r="BQ678" s="471">
        <v>430.88</v>
      </c>
      <c r="BR678" s="471">
        <v>100.22</v>
      </c>
      <c r="BS678" s="471">
        <v>25.57</v>
      </c>
      <c r="BT678" s="471">
        <v>0</v>
      </c>
      <c r="BU678" s="496">
        <v>18026.13</v>
      </c>
      <c r="BV678" s="178"/>
      <c r="BW678" s="178"/>
      <c r="BX678" s="178"/>
      <c r="BY678" s="178"/>
      <c r="BZ678" s="178"/>
      <c r="CA678" s="178"/>
      <c r="CB678" s="178"/>
      <c r="CC678" s="178"/>
      <c r="CD678" s="178"/>
      <c r="CE678" s="178"/>
      <c r="CF678" s="110"/>
      <c r="CG678" s="110"/>
      <c r="CH678" s="110"/>
      <c r="CI678" s="110"/>
      <c r="CJ678" s="110"/>
      <c r="CK678" s="110"/>
      <c r="CL678" s="110"/>
      <c r="CM678" s="110"/>
      <c r="CN678" s="110"/>
      <c r="CO678" s="110"/>
      <c r="CP678" s="110"/>
      <c r="CQ678" s="110"/>
      <c r="CR678" s="110"/>
      <c r="CS678" s="110"/>
      <c r="CT678" s="110"/>
      <c r="CU678" s="110"/>
      <c r="CV678" s="110"/>
      <c r="CW678" s="110"/>
      <c r="CX678" s="110"/>
      <c r="CY678" s="110"/>
      <c r="CZ678" s="110"/>
      <c r="DA678" s="110"/>
      <c r="DB678" s="110"/>
      <c r="DC678" s="110"/>
      <c r="DD678" s="110"/>
      <c r="DE678" s="110"/>
      <c r="DF678" s="110"/>
      <c r="DG678" s="110"/>
      <c r="DH678" s="110"/>
      <c r="DI678" s="110"/>
      <c r="DJ678" s="110"/>
      <c r="DK678" s="110"/>
      <c r="DL678" s="110"/>
      <c r="DM678" s="110"/>
      <c r="DN678" s="110"/>
      <c r="DO678" s="110"/>
      <c r="DP678" s="110"/>
      <c r="DQ678" s="110"/>
      <c r="DR678" s="110"/>
      <c r="DS678" s="110"/>
      <c r="DT678" s="110"/>
      <c r="DU678" s="110"/>
      <c r="DV678" s="110"/>
      <c r="DW678" s="110"/>
      <c r="DX678" s="110"/>
      <c r="DY678" s="110"/>
      <c r="DZ678" s="110"/>
      <c r="EA678" s="110"/>
      <c r="EB678" s="110"/>
      <c r="EC678" s="110"/>
      <c r="ED678" s="110"/>
      <c r="EE678" s="110"/>
      <c r="EF678" s="110"/>
      <c r="EG678" s="110"/>
      <c r="EH678" s="110"/>
      <c r="EI678" s="110"/>
      <c r="EJ678" s="110"/>
      <c r="EK678" s="110"/>
      <c r="EL678" s="110"/>
      <c r="EM678" s="110"/>
      <c r="EN678" s="110"/>
      <c r="EO678" s="110"/>
      <c r="EP678" s="110"/>
      <c r="EQ678" s="110"/>
      <c r="ER678" s="110"/>
      <c r="ES678" s="110"/>
      <c r="ET678" s="110"/>
      <c r="EU678" s="110"/>
      <c r="EV678" s="110"/>
      <c r="EW678" s="110"/>
      <c r="EX678" s="110"/>
      <c r="EY678" s="110"/>
      <c r="EZ678" s="110"/>
      <c r="FA678" s="110"/>
      <c r="FB678" s="110"/>
      <c r="FC678" s="110"/>
      <c r="FD678" s="110"/>
      <c r="FE678" s="110"/>
      <c r="FF678" s="110"/>
      <c r="FG678" s="110"/>
      <c r="FH678" s="110"/>
      <c r="FI678" s="110"/>
      <c r="FJ678" s="110"/>
      <c r="FK678" s="242"/>
      <c r="FL678" s="242"/>
      <c r="FM678" s="242"/>
      <c r="FN678" s="242"/>
      <c r="FO678" s="242"/>
      <c r="FP678" s="242"/>
      <c r="FQ678" s="242"/>
      <c r="FR678" s="63"/>
    </row>
    <row r="679" spans="1:174" x14ac:dyDescent="0.2">
      <c r="A679" s="241" t="s">
        <v>114</v>
      </c>
      <c r="B679" s="476" t="s">
        <v>818</v>
      </c>
      <c r="C679" s="326" t="s">
        <v>782</v>
      </c>
      <c r="D679" s="283" t="s">
        <v>819</v>
      </c>
      <c r="E679" s="471">
        <v>0</v>
      </c>
      <c r="F679" s="471">
        <v>120458</v>
      </c>
      <c r="G679" s="471">
        <v>359766</v>
      </c>
      <c r="H679" s="471">
        <v>1155355</v>
      </c>
      <c r="I679" s="471">
        <v>315840</v>
      </c>
      <c r="J679" s="471">
        <v>140302</v>
      </c>
      <c r="K679" s="471">
        <v>46728</v>
      </c>
      <c r="L679" s="471">
        <v>11147</v>
      </c>
      <c r="M679" s="471">
        <v>0</v>
      </c>
      <c r="N679" s="496">
        <v>2149596</v>
      </c>
      <c r="O679" s="471">
        <v>0</v>
      </c>
      <c r="P679" s="471">
        <v>131367</v>
      </c>
      <c r="Q679" s="471">
        <v>779983</v>
      </c>
      <c r="R679" s="471">
        <v>1335897</v>
      </c>
      <c r="S679" s="471">
        <v>380931</v>
      </c>
      <c r="T679" s="471">
        <v>131318</v>
      </c>
      <c r="U679" s="471">
        <v>38346</v>
      </c>
      <c r="V679" s="471">
        <v>10996</v>
      </c>
      <c r="W679" s="471">
        <v>0</v>
      </c>
      <c r="X679" s="496">
        <v>2808838</v>
      </c>
      <c r="Y679" s="471">
        <v>0</v>
      </c>
      <c r="Z679" s="471">
        <v>251825</v>
      </c>
      <c r="AA679" s="471">
        <v>1139749</v>
      </c>
      <c r="AB679" s="471">
        <v>2491252</v>
      </c>
      <c r="AC679" s="471">
        <v>696771</v>
      </c>
      <c r="AD679" s="471">
        <v>271620</v>
      </c>
      <c r="AE679" s="471">
        <v>85074</v>
      </c>
      <c r="AF679" s="471">
        <v>22143</v>
      </c>
      <c r="AG679" s="471">
        <v>0</v>
      </c>
      <c r="AH679" s="496">
        <v>4958434</v>
      </c>
      <c r="AI679" s="471">
        <v>989.76111000000003</v>
      </c>
      <c r="AJ679" s="471">
        <v>1187.71333</v>
      </c>
      <c r="AK679" s="471">
        <v>1385.6655599999999</v>
      </c>
      <c r="AL679" s="471">
        <v>1583.61778</v>
      </c>
      <c r="AM679" s="471">
        <v>1781.57</v>
      </c>
      <c r="AN679" s="471">
        <v>2177.47444</v>
      </c>
      <c r="AO679" s="471">
        <v>2573.37889</v>
      </c>
      <c r="AP679" s="471">
        <v>2969.2833300000002</v>
      </c>
      <c r="AQ679" s="471">
        <v>3563.14</v>
      </c>
      <c r="AR679" s="471">
        <v>0</v>
      </c>
      <c r="AS679" s="471">
        <v>101.42010000000001</v>
      </c>
      <c r="AT679" s="471">
        <v>259.63407999999998</v>
      </c>
      <c r="AU679" s="471">
        <v>729.56682999999998</v>
      </c>
      <c r="AV679" s="471">
        <v>177.28183999999999</v>
      </c>
      <c r="AW679" s="471">
        <v>64.433359999999993</v>
      </c>
      <c r="AX679" s="471">
        <v>18.15823</v>
      </c>
      <c r="AY679" s="471">
        <v>3.7541000000000002</v>
      </c>
      <c r="AZ679" s="471">
        <v>0</v>
      </c>
      <c r="BA679" s="496">
        <v>1354.2485300000001</v>
      </c>
      <c r="BB679" s="471">
        <v>0</v>
      </c>
      <c r="BC679" s="471">
        <v>110.60496999999999</v>
      </c>
      <c r="BD679" s="471">
        <v>562.89412000000004</v>
      </c>
      <c r="BE679" s="471">
        <v>843.57286999999997</v>
      </c>
      <c r="BF679" s="471">
        <v>213.81759</v>
      </c>
      <c r="BG679" s="471">
        <v>60.307479999999998</v>
      </c>
      <c r="BH679" s="471">
        <v>14.90103</v>
      </c>
      <c r="BI679" s="471">
        <v>3.7032500000000002</v>
      </c>
      <c r="BJ679" s="471">
        <v>0</v>
      </c>
      <c r="BK679" s="496">
        <v>1809.80132</v>
      </c>
      <c r="BL679" s="471">
        <v>0</v>
      </c>
      <c r="BM679" s="471">
        <v>212.03</v>
      </c>
      <c r="BN679" s="471">
        <v>822.53</v>
      </c>
      <c r="BO679" s="471">
        <v>1573.14</v>
      </c>
      <c r="BP679" s="471">
        <v>391.1</v>
      </c>
      <c r="BQ679" s="471">
        <v>124.74</v>
      </c>
      <c r="BR679" s="471">
        <v>33.06</v>
      </c>
      <c r="BS679" s="471">
        <v>7.46</v>
      </c>
      <c r="BT679" s="471">
        <v>0</v>
      </c>
      <c r="BU679" s="496">
        <v>3164.06</v>
      </c>
      <c r="BV679" s="178"/>
      <c r="BW679" s="178"/>
      <c r="BX679" s="178"/>
      <c r="BY679" s="178"/>
      <c r="BZ679" s="178"/>
      <c r="CA679" s="178"/>
      <c r="CB679" s="178"/>
      <c r="CC679" s="178"/>
      <c r="CD679" s="178"/>
      <c r="CE679" s="178"/>
      <c r="CF679" s="110"/>
      <c r="CG679" s="110"/>
      <c r="CH679" s="110"/>
      <c r="CI679" s="110"/>
      <c r="CJ679" s="110"/>
      <c r="CK679" s="110"/>
      <c r="CL679" s="110"/>
      <c r="CM679" s="110"/>
      <c r="CN679" s="110"/>
      <c r="CO679" s="110"/>
      <c r="CP679" s="110"/>
      <c r="CQ679" s="110"/>
      <c r="CR679" s="110"/>
      <c r="CS679" s="110"/>
      <c r="CT679" s="110"/>
      <c r="CU679" s="110"/>
      <c r="CV679" s="110"/>
      <c r="CW679" s="110"/>
      <c r="CX679" s="110"/>
      <c r="CY679" s="110"/>
      <c r="CZ679" s="110"/>
      <c r="DA679" s="110"/>
      <c r="DB679" s="110"/>
      <c r="DC679" s="110"/>
      <c r="DD679" s="110"/>
      <c r="DE679" s="110"/>
      <c r="DF679" s="110"/>
      <c r="DG679" s="110"/>
      <c r="DH679" s="110"/>
      <c r="DI679" s="110"/>
      <c r="DJ679" s="110"/>
      <c r="DK679" s="110"/>
      <c r="DL679" s="110"/>
      <c r="DM679" s="110"/>
      <c r="DN679" s="110"/>
      <c r="DO679" s="110"/>
      <c r="DP679" s="110"/>
      <c r="DQ679" s="110"/>
      <c r="DR679" s="110"/>
      <c r="DS679" s="110"/>
      <c r="DT679" s="110"/>
      <c r="DU679" s="110"/>
      <c r="DV679" s="110"/>
      <c r="DW679" s="110"/>
      <c r="DX679" s="110"/>
      <c r="DY679" s="110"/>
      <c r="DZ679" s="110"/>
      <c r="EA679" s="110"/>
      <c r="EB679" s="110"/>
      <c r="EC679" s="110"/>
      <c r="ED679" s="110"/>
      <c r="EE679" s="110"/>
      <c r="EF679" s="110"/>
      <c r="EG679" s="110"/>
      <c r="EH679" s="110"/>
      <c r="EI679" s="110"/>
      <c r="EJ679" s="110"/>
      <c r="EK679" s="110"/>
      <c r="EL679" s="110"/>
      <c r="EM679" s="110"/>
      <c r="EN679" s="110"/>
      <c r="EO679" s="110"/>
      <c r="EP679" s="110"/>
      <c r="EQ679" s="110"/>
      <c r="ER679" s="110"/>
      <c r="ES679" s="110"/>
      <c r="ET679" s="110"/>
      <c r="EU679" s="110"/>
      <c r="EV679" s="110"/>
      <c r="EW679" s="110"/>
      <c r="EX679" s="110"/>
      <c r="EY679" s="110"/>
      <c r="EZ679" s="110"/>
      <c r="FA679" s="110"/>
      <c r="FB679" s="110"/>
      <c r="FC679" s="110"/>
      <c r="FD679" s="110"/>
      <c r="FE679" s="110"/>
      <c r="FF679" s="110"/>
      <c r="FG679" s="110"/>
      <c r="FH679" s="110"/>
      <c r="FI679" s="110"/>
      <c r="FJ679" s="110"/>
      <c r="FK679" s="242"/>
      <c r="FL679" s="242"/>
      <c r="FM679" s="242"/>
      <c r="FN679" s="242"/>
      <c r="FO679" s="242"/>
      <c r="FP679" s="242"/>
      <c r="FQ679" s="242"/>
      <c r="FR679" s="63"/>
    </row>
    <row r="680" spans="1:174" x14ac:dyDescent="0.2">
      <c r="A680" s="241" t="s">
        <v>115</v>
      </c>
      <c r="B680" s="476" t="s">
        <v>820</v>
      </c>
      <c r="C680" s="326" t="s">
        <v>794</v>
      </c>
      <c r="D680" s="283" t="s">
        <v>116</v>
      </c>
      <c r="E680" s="471">
        <v>15387.61</v>
      </c>
      <c r="F680" s="471">
        <v>8058996.0999999996</v>
      </c>
      <c r="G680" s="471">
        <v>3044479.99</v>
      </c>
      <c r="H680" s="471">
        <v>2145302.2400000002</v>
      </c>
      <c r="I680" s="471">
        <v>664824.52</v>
      </c>
      <c r="J680" s="471">
        <v>333899.39</v>
      </c>
      <c r="K680" s="471">
        <v>74202.06</v>
      </c>
      <c r="L680" s="471">
        <v>37188.519999999997</v>
      </c>
      <c r="M680" s="471">
        <v>0</v>
      </c>
      <c r="N680" s="496">
        <v>14374280.43</v>
      </c>
      <c r="O680" s="471">
        <v>36406.29</v>
      </c>
      <c r="P680" s="471">
        <v>14671843.99</v>
      </c>
      <c r="Q680" s="471">
        <v>3545639.43</v>
      </c>
      <c r="R680" s="471">
        <v>1697449.7</v>
      </c>
      <c r="S680" s="471">
        <v>467358.47</v>
      </c>
      <c r="T680" s="471">
        <v>158530.38</v>
      </c>
      <c r="U680" s="471">
        <v>44334.3</v>
      </c>
      <c r="V680" s="471">
        <v>17292.509999999998</v>
      </c>
      <c r="W680" s="471">
        <v>0</v>
      </c>
      <c r="X680" s="496">
        <v>20638855.07</v>
      </c>
      <c r="Y680" s="471">
        <v>51793.9</v>
      </c>
      <c r="Z680" s="471">
        <v>22730840.09</v>
      </c>
      <c r="AA680" s="471">
        <v>6590119.4199999999</v>
      </c>
      <c r="AB680" s="471">
        <v>3842751.94</v>
      </c>
      <c r="AC680" s="471">
        <v>1132182.99</v>
      </c>
      <c r="AD680" s="471">
        <v>492429.77</v>
      </c>
      <c r="AE680" s="471">
        <v>118536.36</v>
      </c>
      <c r="AF680" s="471">
        <v>54481.03</v>
      </c>
      <c r="AG680" s="471">
        <v>0</v>
      </c>
      <c r="AH680" s="496">
        <v>35013135.5</v>
      </c>
      <c r="AI680" s="471">
        <v>997.88333</v>
      </c>
      <c r="AJ680" s="471">
        <v>1197.46</v>
      </c>
      <c r="AK680" s="471">
        <v>1397.03667</v>
      </c>
      <c r="AL680" s="471">
        <v>1596.6133299999999</v>
      </c>
      <c r="AM680" s="471">
        <v>1796.19</v>
      </c>
      <c r="AN680" s="471">
        <v>2195.3433300000002</v>
      </c>
      <c r="AO680" s="471">
        <v>2594.49667</v>
      </c>
      <c r="AP680" s="471">
        <v>2993.65</v>
      </c>
      <c r="AQ680" s="471">
        <v>3592.38</v>
      </c>
      <c r="AR680" s="471">
        <v>15.420249999999999</v>
      </c>
      <c r="AS680" s="471">
        <v>6730.0754100000004</v>
      </c>
      <c r="AT680" s="471">
        <v>2179.2412899999999</v>
      </c>
      <c r="AU680" s="471">
        <v>1343.65798</v>
      </c>
      <c r="AV680" s="471">
        <v>370.13040000000001</v>
      </c>
      <c r="AW680" s="471">
        <v>152.09438</v>
      </c>
      <c r="AX680" s="471">
        <v>28.599789999999999</v>
      </c>
      <c r="AY680" s="471">
        <v>12.422470000000001</v>
      </c>
      <c r="AZ680" s="471">
        <v>0</v>
      </c>
      <c r="BA680" s="496">
        <v>10831.641970000001</v>
      </c>
      <c r="BB680" s="471">
        <v>36.483510000000003</v>
      </c>
      <c r="BC680" s="471">
        <v>12252.47106</v>
      </c>
      <c r="BD680" s="471">
        <v>2537.97163</v>
      </c>
      <c r="BE680" s="471">
        <v>1063.1564100000001</v>
      </c>
      <c r="BF680" s="471">
        <v>260.19434000000001</v>
      </c>
      <c r="BG680" s="471">
        <v>72.212109999999996</v>
      </c>
      <c r="BH680" s="471">
        <v>17.087820000000001</v>
      </c>
      <c r="BI680" s="471">
        <v>5.7763999999999998</v>
      </c>
      <c r="BJ680" s="471">
        <v>0</v>
      </c>
      <c r="BK680" s="496">
        <v>16245.353279999999</v>
      </c>
      <c r="BL680" s="471">
        <v>51.9</v>
      </c>
      <c r="BM680" s="471">
        <v>18982.55</v>
      </c>
      <c r="BN680" s="471">
        <v>4717.21</v>
      </c>
      <c r="BO680" s="471">
        <v>2406.81</v>
      </c>
      <c r="BP680" s="471">
        <v>630.32000000000005</v>
      </c>
      <c r="BQ680" s="471">
        <v>224.31</v>
      </c>
      <c r="BR680" s="471">
        <v>45.69</v>
      </c>
      <c r="BS680" s="471">
        <v>18.2</v>
      </c>
      <c r="BT680" s="471">
        <v>0</v>
      </c>
      <c r="BU680" s="496">
        <v>27076.99</v>
      </c>
      <c r="BV680" s="178"/>
      <c r="BW680" s="178"/>
      <c r="BX680" s="178"/>
      <c r="BY680" s="178"/>
      <c r="BZ680" s="178"/>
      <c r="CA680" s="178"/>
      <c r="CB680" s="178"/>
      <c r="CC680" s="178"/>
      <c r="CD680" s="178"/>
      <c r="CE680" s="178"/>
      <c r="CF680" s="110"/>
      <c r="CG680" s="110"/>
      <c r="CH680" s="110"/>
      <c r="CI680" s="110"/>
      <c r="CJ680" s="110"/>
      <c r="CK680" s="110"/>
      <c r="CL680" s="110"/>
      <c r="CM680" s="110"/>
      <c r="CN680" s="110"/>
      <c r="CO680" s="110"/>
      <c r="CP680" s="110"/>
      <c r="CQ680" s="110"/>
      <c r="CR680" s="110"/>
      <c r="CS680" s="110"/>
      <c r="CT680" s="110"/>
      <c r="CU680" s="110"/>
      <c r="CV680" s="110"/>
      <c r="CW680" s="110"/>
      <c r="CX680" s="110"/>
      <c r="CY680" s="110"/>
      <c r="CZ680" s="110"/>
      <c r="DA680" s="110"/>
      <c r="DB680" s="110"/>
      <c r="DC680" s="110"/>
      <c r="DD680" s="110"/>
      <c r="DE680" s="110"/>
      <c r="DF680" s="110"/>
      <c r="DG680" s="110"/>
      <c r="DH680" s="110"/>
      <c r="DI680" s="110"/>
      <c r="DJ680" s="110"/>
      <c r="DK680" s="110"/>
      <c r="DL680" s="110"/>
      <c r="DM680" s="110"/>
      <c r="DN680" s="110"/>
      <c r="DO680" s="110"/>
      <c r="DP680" s="110"/>
      <c r="DQ680" s="110"/>
      <c r="DR680" s="110"/>
      <c r="DS680" s="110"/>
      <c r="DT680" s="110"/>
      <c r="DU680" s="110"/>
      <c r="DV680" s="110"/>
      <c r="DW680" s="110"/>
      <c r="DX680" s="110"/>
      <c r="DY680" s="110"/>
      <c r="DZ680" s="110"/>
      <c r="EA680" s="110"/>
      <c r="EB680" s="110"/>
      <c r="EC680" s="110"/>
      <c r="ED680" s="110"/>
      <c r="EE680" s="110"/>
      <c r="EF680" s="110"/>
      <c r="EG680" s="110"/>
      <c r="EH680" s="110"/>
      <c r="EI680" s="110"/>
      <c r="EJ680" s="110"/>
      <c r="EK680" s="110"/>
      <c r="EL680" s="110"/>
      <c r="EM680" s="110"/>
      <c r="EN680" s="110"/>
      <c r="EO680" s="110"/>
      <c r="EP680" s="110"/>
      <c r="EQ680" s="110"/>
      <c r="ER680" s="110"/>
      <c r="ES680" s="110"/>
      <c r="ET680" s="110"/>
      <c r="EU680" s="110"/>
      <c r="EV680" s="110"/>
      <c r="EW680" s="110"/>
      <c r="EX680" s="110"/>
      <c r="EY680" s="110"/>
      <c r="EZ680" s="110"/>
      <c r="FA680" s="110"/>
      <c r="FB680" s="110"/>
      <c r="FC680" s="110"/>
      <c r="FD680" s="110"/>
      <c r="FE680" s="110"/>
      <c r="FF680" s="110"/>
      <c r="FG680" s="110"/>
      <c r="FH680" s="110"/>
      <c r="FI680" s="110"/>
      <c r="FJ680" s="110"/>
      <c r="FK680" s="242"/>
      <c r="FL680" s="242"/>
      <c r="FM680" s="242"/>
      <c r="FN680" s="242"/>
      <c r="FO680" s="242"/>
      <c r="FP680" s="242"/>
      <c r="FQ680" s="242"/>
      <c r="FR680" s="63"/>
    </row>
    <row r="681" spans="1:174" x14ac:dyDescent="0.2">
      <c r="A681" s="241" t="s">
        <v>117</v>
      </c>
      <c r="B681" s="476" t="s">
        <v>821</v>
      </c>
      <c r="C681" s="326" t="s">
        <v>626</v>
      </c>
      <c r="D681" s="283" t="s">
        <v>118</v>
      </c>
      <c r="E681" s="471">
        <v>753</v>
      </c>
      <c r="F681" s="471">
        <v>531757</v>
      </c>
      <c r="G681" s="471">
        <v>1568282</v>
      </c>
      <c r="H681" s="471">
        <v>1112064</v>
      </c>
      <c r="I681" s="471">
        <v>303683</v>
      </c>
      <c r="J681" s="471">
        <v>150227</v>
      </c>
      <c r="K681" s="471">
        <v>40069</v>
      </c>
      <c r="L681" s="471">
        <v>14124</v>
      </c>
      <c r="M681" s="471">
        <v>0</v>
      </c>
      <c r="N681" s="496">
        <v>3720959</v>
      </c>
      <c r="O681" s="471">
        <v>2582</v>
      </c>
      <c r="P681" s="471">
        <v>780154</v>
      </c>
      <c r="Q681" s="471">
        <v>1465540</v>
      </c>
      <c r="R681" s="471">
        <v>975087</v>
      </c>
      <c r="S681" s="471">
        <v>263530</v>
      </c>
      <c r="T681" s="471">
        <v>51088</v>
      </c>
      <c r="U681" s="471">
        <v>17042</v>
      </c>
      <c r="V681" s="471">
        <v>5761</v>
      </c>
      <c r="W681" s="471">
        <v>1420</v>
      </c>
      <c r="X681" s="496">
        <v>3562204</v>
      </c>
      <c r="Y681" s="471">
        <v>3335</v>
      </c>
      <c r="Z681" s="471">
        <v>1311911</v>
      </c>
      <c r="AA681" s="471">
        <v>3033822</v>
      </c>
      <c r="AB681" s="471">
        <v>2087151</v>
      </c>
      <c r="AC681" s="471">
        <v>567213</v>
      </c>
      <c r="AD681" s="471">
        <v>201315</v>
      </c>
      <c r="AE681" s="471">
        <v>57111</v>
      </c>
      <c r="AF681" s="471">
        <v>19885</v>
      </c>
      <c r="AG681" s="471">
        <v>1420</v>
      </c>
      <c r="AH681" s="496">
        <v>7283163</v>
      </c>
      <c r="AI681" s="471">
        <v>1030.5</v>
      </c>
      <c r="AJ681" s="471">
        <v>1236.5999999999999</v>
      </c>
      <c r="AK681" s="471">
        <v>1442.7</v>
      </c>
      <c r="AL681" s="471">
        <v>1648.8</v>
      </c>
      <c r="AM681" s="471">
        <v>1854.9</v>
      </c>
      <c r="AN681" s="471">
        <v>2267.1</v>
      </c>
      <c r="AO681" s="471">
        <v>2679.3</v>
      </c>
      <c r="AP681" s="471">
        <v>3091.5</v>
      </c>
      <c r="AQ681" s="471">
        <v>3709.8</v>
      </c>
      <c r="AR681" s="471">
        <v>0.73070999999999997</v>
      </c>
      <c r="AS681" s="471">
        <v>430.01535999999999</v>
      </c>
      <c r="AT681" s="471">
        <v>1087.0465099999999</v>
      </c>
      <c r="AU681" s="471">
        <v>674.46870000000001</v>
      </c>
      <c r="AV681" s="471">
        <v>163.71933999999999</v>
      </c>
      <c r="AW681" s="471">
        <v>66.263949999999994</v>
      </c>
      <c r="AX681" s="471">
        <v>14.955030000000001</v>
      </c>
      <c r="AY681" s="471">
        <v>4.5686600000000004</v>
      </c>
      <c r="AZ681" s="471">
        <v>0</v>
      </c>
      <c r="BA681" s="496">
        <v>2441.7682599999998</v>
      </c>
      <c r="BB681" s="471">
        <v>2.5055800000000001</v>
      </c>
      <c r="BC681" s="471">
        <v>630.88630000000001</v>
      </c>
      <c r="BD681" s="471">
        <v>1015.83143</v>
      </c>
      <c r="BE681" s="471">
        <v>591.39192000000003</v>
      </c>
      <c r="BF681" s="471">
        <v>142.07235</v>
      </c>
      <c r="BG681" s="471">
        <v>22.534520000000001</v>
      </c>
      <c r="BH681" s="471">
        <v>6.3606199999999999</v>
      </c>
      <c r="BI681" s="471">
        <v>1.8634999999999999</v>
      </c>
      <c r="BJ681" s="471">
        <v>0.38277</v>
      </c>
      <c r="BK681" s="496">
        <v>2413.8289799999998</v>
      </c>
      <c r="BL681" s="471">
        <v>3.24</v>
      </c>
      <c r="BM681" s="471">
        <v>1060.9000000000001</v>
      </c>
      <c r="BN681" s="471">
        <v>2102.88</v>
      </c>
      <c r="BO681" s="471">
        <v>1265.8599999999999</v>
      </c>
      <c r="BP681" s="471">
        <v>305.79000000000002</v>
      </c>
      <c r="BQ681" s="471">
        <v>88.8</v>
      </c>
      <c r="BR681" s="471">
        <v>21.32</v>
      </c>
      <c r="BS681" s="471">
        <v>6.43</v>
      </c>
      <c r="BT681" s="471">
        <v>0.38</v>
      </c>
      <c r="BU681" s="496">
        <v>4855.6000000000004</v>
      </c>
      <c r="BV681" s="178"/>
      <c r="BW681" s="178"/>
      <c r="BX681" s="178"/>
      <c r="BY681" s="178"/>
      <c r="BZ681" s="178"/>
      <c r="CA681" s="178"/>
      <c r="CB681" s="178"/>
      <c r="CC681" s="178"/>
      <c r="CD681" s="178"/>
      <c r="CE681" s="178"/>
      <c r="CF681" s="110"/>
      <c r="CG681" s="110"/>
      <c r="CH681" s="110"/>
      <c r="CI681" s="110"/>
      <c r="CJ681" s="110"/>
      <c r="CK681" s="110"/>
      <c r="CL681" s="110"/>
      <c r="CM681" s="110"/>
      <c r="CN681" s="110"/>
      <c r="CO681" s="110"/>
      <c r="CP681" s="110"/>
      <c r="CQ681" s="110"/>
      <c r="CR681" s="110"/>
      <c r="CS681" s="110"/>
      <c r="CT681" s="110"/>
      <c r="CU681" s="110"/>
      <c r="CV681" s="110"/>
      <c r="CW681" s="110"/>
      <c r="CX681" s="110"/>
      <c r="CY681" s="110"/>
      <c r="CZ681" s="110"/>
      <c r="DA681" s="110"/>
      <c r="DB681" s="110"/>
      <c r="DC681" s="110"/>
      <c r="DD681" s="110"/>
      <c r="DE681" s="110"/>
      <c r="DF681" s="110"/>
      <c r="DG681" s="110"/>
      <c r="DH681" s="110"/>
      <c r="DI681" s="110"/>
      <c r="DJ681" s="110"/>
      <c r="DK681" s="110"/>
      <c r="DL681" s="110"/>
      <c r="DM681" s="110"/>
      <c r="DN681" s="110"/>
      <c r="DO681" s="110"/>
      <c r="DP681" s="110"/>
      <c r="DQ681" s="110"/>
      <c r="DR681" s="110"/>
      <c r="DS681" s="110"/>
      <c r="DT681" s="110"/>
      <c r="DU681" s="110"/>
      <c r="DV681" s="110"/>
      <c r="DW681" s="110"/>
      <c r="DX681" s="110"/>
      <c r="DY681" s="110"/>
      <c r="DZ681" s="110"/>
      <c r="EA681" s="110"/>
      <c r="EB681" s="110"/>
      <c r="EC681" s="110"/>
      <c r="ED681" s="110"/>
      <c r="EE681" s="110"/>
      <c r="EF681" s="110"/>
      <c r="EG681" s="110"/>
      <c r="EH681" s="110"/>
      <c r="EI681" s="110"/>
      <c r="EJ681" s="110"/>
      <c r="EK681" s="110"/>
      <c r="EL681" s="110"/>
      <c r="EM681" s="110"/>
      <c r="EN681" s="110"/>
      <c r="EO681" s="110"/>
      <c r="EP681" s="110"/>
      <c r="EQ681" s="110"/>
      <c r="ER681" s="110"/>
      <c r="ES681" s="110"/>
      <c r="ET681" s="110"/>
      <c r="EU681" s="110"/>
      <c r="EV681" s="110"/>
      <c r="EW681" s="110"/>
      <c r="EX681" s="110"/>
      <c r="EY681" s="110"/>
      <c r="EZ681" s="110"/>
      <c r="FA681" s="110"/>
      <c r="FB681" s="110"/>
      <c r="FC681" s="110"/>
      <c r="FD681" s="110"/>
      <c r="FE681" s="110"/>
      <c r="FF681" s="110"/>
      <c r="FG681" s="110"/>
      <c r="FH681" s="110"/>
      <c r="FI681" s="110"/>
      <c r="FJ681" s="110"/>
      <c r="FK681" s="242"/>
      <c r="FL681" s="242"/>
      <c r="FM681" s="242"/>
      <c r="FN681" s="242"/>
      <c r="FO681" s="242"/>
      <c r="FP681" s="242"/>
      <c r="FQ681" s="242"/>
      <c r="FR681" s="63"/>
    </row>
    <row r="682" spans="1:174" x14ac:dyDescent="0.2">
      <c r="A682" s="241" t="s">
        <v>119</v>
      </c>
      <c r="B682" s="476" t="s">
        <v>822</v>
      </c>
      <c r="C682" s="326" t="s">
        <v>626</v>
      </c>
      <c r="D682" s="283" t="s">
        <v>120</v>
      </c>
      <c r="E682" s="471">
        <v>6494</v>
      </c>
      <c r="F682" s="471">
        <v>1821220</v>
      </c>
      <c r="G682" s="471">
        <v>1252733</v>
      </c>
      <c r="H682" s="471">
        <v>776657</v>
      </c>
      <c r="I682" s="471">
        <v>234478</v>
      </c>
      <c r="J682" s="471">
        <v>96186</v>
      </c>
      <c r="K682" s="471">
        <v>22469</v>
      </c>
      <c r="L682" s="471">
        <v>3997</v>
      </c>
      <c r="M682" s="471">
        <v>3771</v>
      </c>
      <c r="N682" s="496">
        <v>4218005</v>
      </c>
      <c r="O682" s="471">
        <v>8981</v>
      </c>
      <c r="P682" s="471">
        <v>2299236</v>
      </c>
      <c r="Q682" s="471">
        <v>1511580</v>
      </c>
      <c r="R682" s="471">
        <v>419507</v>
      </c>
      <c r="S682" s="471">
        <v>163904</v>
      </c>
      <c r="T682" s="471">
        <v>55354</v>
      </c>
      <c r="U682" s="471">
        <v>28979</v>
      </c>
      <c r="V682" s="471">
        <v>16544</v>
      </c>
      <c r="W682" s="471">
        <v>4155</v>
      </c>
      <c r="X682" s="496">
        <v>4508240</v>
      </c>
      <c r="Y682" s="471">
        <v>15475</v>
      </c>
      <c r="Z682" s="471">
        <v>4120456</v>
      </c>
      <c r="AA682" s="471">
        <v>2764313</v>
      </c>
      <c r="AB682" s="471">
        <v>1196164</v>
      </c>
      <c r="AC682" s="471">
        <v>398382</v>
      </c>
      <c r="AD682" s="471">
        <v>151540</v>
      </c>
      <c r="AE682" s="471">
        <v>51448</v>
      </c>
      <c r="AF682" s="471">
        <v>20541</v>
      </c>
      <c r="AG682" s="471">
        <v>7926</v>
      </c>
      <c r="AH682" s="496">
        <v>8726245</v>
      </c>
      <c r="AI682" s="471">
        <v>1082.55556</v>
      </c>
      <c r="AJ682" s="471">
        <v>1299.0666699999999</v>
      </c>
      <c r="AK682" s="471">
        <v>1515.5777800000001</v>
      </c>
      <c r="AL682" s="471">
        <v>1732.08889</v>
      </c>
      <c r="AM682" s="471">
        <v>1948.6</v>
      </c>
      <c r="AN682" s="471">
        <v>2381.6222200000002</v>
      </c>
      <c r="AO682" s="471">
        <v>2814.64444</v>
      </c>
      <c r="AP682" s="471">
        <v>3247.6666700000001</v>
      </c>
      <c r="AQ682" s="471">
        <v>3897.2</v>
      </c>
      <c r="AR682" s="471">
        <v>5.9987700000000004</v>
      </c>
      <c r="AS682" s="471">
        <v>1401.94499</v>
      </c>
      <c r="AT682" s="471">
        <v>826.57123999999999</v>
      </c>
      <c r="AU682" s="471">
        <v>448.39326999999997</v>
      </c>
      <c r="AV682" s="471">
        <v>120.33152</v>
      </c>
      <c r="AW682" s="471">
        <v>40.386760000000002</v>
      </c>
      <c r="AX682" s="471">
        <v>7.9828900000000003</v>
      </c>
      <c r="AY682" s="471">
        <v>1.2307300000000001</v>
      </c>
      <c r="AZ682" s="471">
        <v>0.96762000000000004</v>
      </c>
      <c r="BA682" s="496">
        <v>2853.8077800000001</v>
      </c>
      <c r="BB682" s="471">
        <v>8.2961100000000005</v>
      </c>
      <c r="BC682" s="471">
        <v>1769.9137800000001</v>
      </c>
      <c r="BD682" s="471">
        <v>997.36221</v>
      </c>
      <c r="BE682" s="471">
        <v>242.19714999999999</v>
      </c>
      <c r="BF682" s="471">
        <v>84.113720000000001</v>
      </c>
      <c r="BG682" s="471">
        <v>23.242139999999999</v>
      </c>
      <c r="BH682" s="471">
        <v>10.29579</v>
      </c>
      <c r="BI682" s="471">
        <v>5.0941200000000002</v>
      </c>
      <c r="BJ682" s="471">
        <v>1.0661499999999999</v>
      </c>
      <c r="BK682" s="496">
        <v>3141.5811800000001</v>
      </c>
      <c r="BL682" s="471">
        <v>14.29</v>
      </c>
      <c r="BM682" s="471">
        <v>3171.86</v>
      </c>
      <c r="BN682" s="471">
        <v>1823.93</v>
      </c>
      <c r="BO682" s="471">
        <v>690.59</v>
      </c>
      <c r="BP682" s="471">
        <v>204.45</v>
      </c>
      <c r="BQ682" s="471">
        <v>63.63</v>
      </c>
      <c r="BR682" s="471">
        <v>18.28</v>
      </c>
      <c r="BS682" s="471">
        <v>6.32</v>
      </c>
      <c r="BT682" s="471">
        <v>2.0299999999999998</v>
      </c>
      <c r="BU682" s="496">
        <v>5995.38</v>
      </c>
      <c r="BV682" s="178"/>
      <c r="BW682" s="178"/>
      <c r="BX682" s="178"/>
      <c r="BY682" s="178"/>
      <c r="BZ682" s="178"/>
      <c r="CA682" s="178"/>
      <c r="CB682" s="178"/>
      <c r="CC682" s="178"/>
      <c r="CD682" s="178"/>
      <c r="CE682" s="178"/>
      <c r="CF682" s="110"/>
      <c r="CG682" s="110"/>
      <c r="CH682" s="110"/>
      <c r="CI682" s="110"/>
      <c r="CJ682" s="110"/>
      <c r="CK682" s="110"/>
      <c r="CL682" s="110"/>
      <c r="CM682" s="110"/>
      <c r="CN682" s="110"/>
      <c r="CO682" s="110"/>
      <c r="CP682" s="110"/>
      <c r="CQ682" s="110"/>
      <c r="CR682" s="110"/>
      <c r="CS682" s="110"/>
      <c r="CT682" s="110"/>
      <c r="CU682" s="110"/>
      <c r="CV682" s="110"/>
      <c r="CW682" s="110"/>
      <c r="CX682" s="110"/>
      <c r="CY682" s="110"/>
      <c r="CZ682" s="110"/>
      <c r="DA682" s="110"/>
      <c r="DB682" s="110"/>
      <c r="DC682" s="110"/>
      <c r="DD682" s="110"/>
      <c r="DE682" s="110"/>
      <c r="DF682" s="110"/>
      <c r="DG682" s="110"/>
      <c r="DH682" s="110"/>
      <c r="DI682" s="110"/>
      <c r="DJ682" s="110"/>
      <c r="DK682" s="110"/>
      <c r="DL682" s="110"/>
      <c r="DM682" s="110"/>
      <c r="DN682" s="110"/>
      <c r="DO682" s="110"/>
      <c r="DP682" s="110"/>
      <c r="DQ682" s="110"/>
      <c r="DR682" s="110"/>
      <c r="DS682" s="110"/>
      <c r="DT682" s="110"/>
      <c r="DU682" s="110"/>
      <c r="DV682" s="110"/>
      <c r="DW682" s="110"/>
      <c r="DX682" s="110"/>
      <c r="DY682" s="110"/>
      <c r="DZ682" s="110"/>
      <c r="EA682" s="110"/>
      <c r="EB682" s="110"/>
      <c r="EC682" s="110"/>
      <c r="ED682" s="110"/>
      <c r="EE682" s="110"/>
      <c r="EF682" s="110"/>
      <c r="EG682" s="110"/>
      <c r="EH682" s="110"/>
      <c r="EI682" s="110"/>
      <c r="EJ682" s="110"/>
      <c r="EK682" s="110"/>
      <c r="EL682" s="110"/>
      <c r="EM682" s="110"/>
      <c r="EN682" s="110"/>
      <c r="EO682" s="110"/>
      <c r="EP682" s="110"/>
      <c r="EQ682" s="110"/>
      <c r="ER682" s="110"/>
      <c r="ES682" s="110"/>
      <c r="ET682" s="110"/>
      <c r="EU682" s="110"/>
      <c r="EV682" s="110"/>
      <c r="EW682" s="110"/>
      <c r="EX682" s="110"/>
      <c r="EY682" s="110"/>
      <c r="EZ682" s="110"/>
      <c r="FA682" s="110"/>
      <c r="FB682" s="110"/>
      <c r="FC682" s="110"/>
      <c r="FD682" s="110"/>
      <c r="FE682" s="110"/>
      <c r="FF682" s="110"/>
      <c r="FG682" s="110"/>
      <c r="FH682" s="110"/>
      <c r="FI682" s="110"/>
      <c r="FJ682" s="110"/>
      <c r="FK682" s="242"/>
      <c r="FL682" s="242"/>
      <c r="FM682" s="242"/>
      <c r="FN682" s="242"/>
      <c r="FO682" s="242"/>
      <c r="FP682" s="242"/>
      <c r="FQ682" s="242"/>
      <c r="FR682" s="63"/>
    </row>
    <row r="683" spans="1:174" x14ac:dyDescent="0.2">
      <c r="A683" s="241" t="s">
        <v>121</v>
      </c>
      <c r="B683" s="476" t="s">
        <v>823</v>
      </c>
      <c r="C683" s="326" t="s">
        <v>640</v>
      </c>
      <c r="D683" s="283" t="s">
        <v>122</v>
      </c>
      <c r="E683" s="471">
        <v>0</v>
      </c>
      <c r="F683" s="471">
        <v>318408</v>
      </c>
      <c r="G683" s="471">
        <v>1486557</v>
      </c>
      <c r="H683" s="471">
        <v>3407040</v>
      </c>
      <c r="I683" s="471">
        <v>3176085</v>
      </c>
      <c r="J683" s="471">
        <v>2206574</v>
      </c>
      <c r="K683" s="471">
        <v>523661</v>
      </c>
      <c r="L683" s="471">
        <v>237212</v>
      </c>
      <c r="M683" s="471">
        <v>0</v>
      </c>
      <c r="N683" s="496">
        <v>11355537</v>
      </c>
      <c r="O683" s="471">
        <v>0</v>
      </c>
      <c r="P683" s="471">
        <v>1276778</v>
      </c>
      <c r="Q683" s="471">
        <v>3165842</v>
      </c>
      <c r="R683" s="471">
        <v>7557298</v>
      </c>
      <c r="S683" s="471">
        <v>4767015</v>
      </c>
      <c r="T683" s="471">
        <v>2068714</v>
      </c>
      <c r="U683" s="471">
        <v>349539</v>
      </c>
      <c r="V683" s="471">
        <v>82278</v>
      </c>
      <c r="W683" s="471">
        <v>0</v>
      </c>
      <c r="X683" s="496">
        <v>19267464</v>
      </c>
      <c r="Y683" s="471">
        <v>0</v>
      </c>
      <c r="Z683" s="471">
        <v>1595186</v>
      </c>
      <c r="AA683" s="471">
        <v>4652399</v>
      </c>
      <c r="AB683" s="471">
        <v>10964338</v>
      </c>
      <c r="AC683" s="471">
        <v>7943100</v>
      </c>
      <c r="AD683" s="471">
        <v>4275288</v>
      </c>
      <c r="AE683" s="471">
        <v>873200</v>
      </c>
      <c r="AF683" s="471">
        <v>319490</v>
      </c>
      <c r="AG683" s="471">
        <v>0</v>
      </c>
      <c r="AH683" s="496">
        <v>30623001</v>
      </c>
      <c r="AI683" s="471">
        <v>967.73333000000002</v>
      </c>
      <c r="AJ683" s="471">
        <v>1161.28</v>
      </c>
      <c r="AK683" s="471">
        <v>1354.8266699999999</v>
      </c>
      <c r="AL683" s="471">
        <v>1548.3733299999999</v>
      </c>
      <c r="AM683" s="471">
        <v>1741.92</v>
      </c>
      <c r="AN683" s="471">
        <v>2129.0133300000002</v>
      </c>
      <c r="AO683" s="471">
        <v>2516.1066700000001</v>
      </c>
      <c r="AP683" s="471">
        <v>2903.2</v>
      </c>
      <c r="AQ683" s="471">
        <v>3483.84</v>
      </c>
      <c r="AR683" s="471">
        <v>0</v>
      </c>
      <c r="AS683" s="471">
        <v>274.18709999999999</v>
      </c>
      <c r="AT683" s="471">
        <v>1097.2303999999999</v>
      </c>
      <c r="AU683" s="471">
        <v>2200.3995599999998</v>
      </c>
      <c r="AV683" s="471">
        <v>1823.3242600000001</v>
      </c>
      <c r="AW683" s="471">
        <v>1036.4303299999999</v>
      </c>
      <c r="AX683" s="471">
        <v>208.12352999999999</v>
      </c>
      <c r="AY683" s="471">
        <v>81.707080000000005</v>
      </c>
      <c r="AZ683" s="471">
        <v>0</v>
      </c>
      <c r="BA683" s="496">
        <v>6721.4022699999996</v>
      </c>
      <c r="BB683" s="471">
        <v>0</v>
      </c>
      <c r="BC683" s="471">
        <v>1099.4575</v>
      </c>
      <c r="BD683" s="471">
        <v>2336.7136799999998</v>
      </c>
      <c r="BE683" s="471">
        <v>4880.7983400000003</v>
      </c>
      <c r="BF683" s="471">
        <v>2736.6440499999999</v>
      </c>
      <c r="BG683" s="471">
        <v>971.67732999999998</v>
      </c>
      <c r="BH683" s="471">
        <v>138.92058</v>
      </c>
      <c r="BI683" s="471">
        <v>28.340450000000001</v>
      </c>
      <c r="BJ683" s="471">
        <v>0</v>
      </c>
      <c r="BK683" s="496">
        <v>12192.55193</v>
      </c>
      <c r="BL683" s="471">
        <v>0</v>
      </c>
      <c r="BM683" s="471">
        <v>1373.64</v>
      </c>
      <c r="BN683" s="471">
        <v>3433.94</v>
      </c>
      <c r="BO683" s="471">
        <v>7081.2</v>
      </c>
      <c r="BP683" s="471">
        <v>4559.97</v>
      </c>
      <c r="BQ683" s="471">
        <v>2008.11</v>
      </c>
      <c r="BR683" s="471">
        <v>347.04</v>
      </c>
      <c r="BS683" s="471">
        <v>110.05</v>
      </c>
      <c r="BT683" s="471">
        <v>0</v>
      </c>
      <c r="BU683" s="496">
        <v>18913.95</v>
      </c>
      <c r="BV683" s="178"/>
      <c r="BW683" s="178"/>
      <c r="BX683" s="178"/>
      <c r="BY683" s="178"/>
      <c r="BZ683" s="178"/>
      <c r="CA683" s="178"/>
      <c r="CB683" s="178"/>
      <c r="CC683" s="178"/>
      <c r="CD683" s="178"/>
      <c r="CE683" s="178"/>
      <c r="CF683" s="110"/>
      <c r="CG683" s="110"/>
      <c r="CH683" s="110"/>
      <c r="CI683" s="110"/>
      <c r="CJ683" s="110"/>
      <c r="CK683" s="110"/>
      <c r="CL683" s="110"/>
      <c r="CM683" s="110"/>
      <c r="CN683" s="110"/>
      <c r="CO683" s="110"/>
      <c r="CP683" s="110"/>
      <c r="CQ683" s="110"/>
      <c r="CR683" s="110"/>
      <c r="CS683" s="110"/>
      <c r="CT683" s="110"/>
      <c r="CU683" s="110"/>
      <c r="CV683" s="110"/>
      <c r="CW683" s="110"/>
      <c r="CX683" s="110"/>
      <c r="CY683" s="110"/>
      <c r="CZ683" s="110"/>
      <c r="DA683" s="110"/>
      <c r="DB683" s="110"/>
      <c r="DC683" s="110"/>
      <c r="DD683" s="110"/>
      <c r="DE683" s="110"/>
      <c r="DF683" s="110"/>
      <c r="DG683" s="110"/>
      <c r="DH683" s="110"/>
      <c r="DI683" s="110"/>
      <c r="DJ683" s="110"/>
      <c r="DK683" s="110"/>
      <c r="DL683" s="110"/>
      <c r="DM683" s="110"/>
      <c r="DN683" s="110"/>
      <c r="DO683" s="110"/>
      <c r="DP683" s="110"/>
      <c r="DQ683" s="110"/>
      <c r="DR683" s="110"/>
      <c r="DS683" s="110"/>
      <c r="DT683" s="110"/>
      <c r="DU683" s="110"/>
      <c r="DV683" s="110"/>
      <c r="DW683" s="110"/>
      <c r="DX683" s="110"/>
      <c r="DY683" s="110"/>
      <c r="DZ683" s="110"/>
      <c r="EA683" s="110"/>
      <c r="EB683" s="110"/>
      <c r="EC683" s="110"/>
      <c r="ED683" s="110"/>
      <c r="EE683" s="110"/>
      <c r="EF683" s="110"/>
      <c r="EG683" s="110"/>
      <c r="EH683" s="110"/>
      <c r="EI683" s="110"/>
      <c r="EJ683" s="110"/>
      <c r="EK683" s="110"/>
      <c r="EL683" s="110"/>
      <c r="EM683" s="110"/>
      <c r="EN683" s="110"/>
      <c r="EO683" s="110"/>
      <c r="EP683" s="110"/>
      <c r="EQ683" s="110"/>
      <c r="ER683" s="110"/>
      <c r="ES683" s="110"/>
      <c r="ET683" s="110"/>
      <c r="EU683" s="110"/>
      <c r="EV683" s="110"/>
      <c r="EW683" s="110"/>
      <c r="EX683" s="110"/>
      <c r="EY683" s="110"/>
      <c r="EZ683" s="110"/>
      <c r="FA683" s="110"/>
      <c r="FB683" s="110"/>
      <c r="FC683" s="110"/>
      <c r="FD683" s="110"/>
      <c r="FE683" s="110"/>
      <c r="FF683" s="110"/>
      <c r="FG683" s="110"/>
      <c r="FH683" s="110"/>
      <c r="FI683" s="110"/>
      <c r="FJ683" s="110"/>
      <c r="FK683" s="242"/>
      <c r="FL683" s="242"/>
      <c r="FM683" s="242"/>
      <c r="FN683" s="242"/>
      <c r="FO683" s="242"/>
      <c r="FP683" s="242"/>
      <c r="FQ683" s="242"/>
      <c r="FR683" s="63"/>
    </row>
    <row r="684" spans="1:174" x14ac:dyDescent="0.2">
      <c r="A684" s="241" t="s">
        <v>123</v>
      </c>
      <c r="B684" s="476" t="s">
        <v>824</v>
      </c>
      <c r="C684" s="326" t="s">
        <v>626</v>
      </c>
      <c r="D684" s="283" t="s">
        <v>124</v>
      </c>
      <c r="E684" s="471">
        <v>0</v>
      </c>
      <c r="F684" s="471">
        <v>67492</v>
      </c>
      <c r="G684" s="471">
        <v>337171</v>
      </c>
      <c r="H684" s="471">
        <v>526522</v>
      </c>
      <c r="I684" s="471">
        <v>300229</v>
      </c>
      <c r="J684" s="471">
        <v>179830</v>
      </c>
      <c r="K684" s="471">
        <v>75953</v>
      </c>
      <c r="L684" s="471">
        <v>46336</v>
      </c>
      <c r="M684" s="471">
        <v>0</v>
      </c>
      <c r="N684" s="496">
        <v>1533533</v>
      </c>
      <c r="O684" s="471">
        <v>0</v>
      </c>
      <c r="P684" s="471">
        <v>78433</v>
      </c>
      <c r="Q684" s="471">
        <v>493729</v>
      </c>
      <c r="R684" s="471">
        <v>731761</v>
      </c>
      <c r="S684" s="471">
        <v>487671</v>
      </c>
      <c r="T684" s="471">
        <v>215712</v>
      </c>
      <c r="U684" s="471">
        <v>40012</v>
      </c>
      <c r="V684" s="471">
        <v>18849</v>
      </c>
      <c r="W684" s="471">
        <v>0</v>
      </c>
      <c r="X684" s="496">
        <v>2066167</v>
      </c>
      <c r="Y684" s="471">
        <v>0</v>
      </c>
      <c r="Z684" s="471">
        <v>145925</v>
      </c>
      <c r="AA684" s="471">
        <v>830900</v>
      </c>
      <c r="AB684" s="471">
        <v>1258283</v>
      </c>
      <c r="AC684" s="471">
        <v>787900</v>
      </c>
      <c r="AD684" s="471">
        <v>395542</v>
      </c>
      <c r="AE684" s="471">
        <v>115965</v>
      </c>
      <c r="AF684" s="471">
        <v>65185</v>
      </c>
      <c r="AG684" s="471">
        <v>0</v>
      </c>
      <c r="AH684" s="496">
        <v>3599700</v>
      </c>
      <c r="AI684" s="471">
        <v>1019.51111</v>
      </c>
      <c r="AJ684" s="471">
        <v>1223.4133300000001</v>
      </c>
      <c r="AK684" s="471">
        <v>1427.31556</v>
      </c>
      <c r="AL684" s="471">
        <v>1631.2177799999999</v>
      </c>
      <c r="AM684" s="471">
        <v>1835.12</v>
      </c>
      <c r="AN684" s="471">
        <v>2242.9244399999998</v>
      </c>
      <c r="AO684" s="471">
        <v>2650.7288899999999</v>
      </c>
      <c r="AP684" s="471">
        <v>3058.5333300000002</v>
      </c>
      <c r="AQ684" s="471">
        <v>3670.24</v>
      </c>
      <c r="AR684" s="471">
        <v>0</v>
      </c>
      <c r="AS684" s="471">
        <v>55.166960000000003</v>
      </c>
      <c r="AT684" s="471">
        <v>236.22737000000001</v>
      </c>
      <c r="AU684" s="471">
        <v>322.77848</v>
      </c>
      <c r="AV684" s="471">
        <v>163.60184000000001</v>
      </c>
      <c r="AW684" s="471">
        <v>80.176580000000001</v>
      </c>
      <c r="AX684" s="471">
        <v>28.65363</v>
      </c>
      <c r="AY684" s="471">
        <v>15.14974</v>
      </c>
      <c r="AZ684" s="471">
        <v>0</v>
      </c>
      <c r="BA684" s="496">
        <v>901.75459999999998</v>
      </c>
      <c r="BB684" s="471">
        <v>0</v>
      </c>
      <c r="BC684" s="471">
        <v>64.109979999999993</v>
      </c>
      <c r="BD684" s="471">
        <v>345.9144</v>
      </c>
      <c r="BE684" s="471">
        <v>448.59798000000001</v>
      </c>
      <c r="BF684" s="471">
        <v>265.74338</v>
      </c>
      <c r="BG684" s="471">
        <v>96.174440000000004</v>
      </c>
      <c r="BH684" s="471">
        <v>15.094720000000001</v>
      </c>
      <c r="BI684" s="471">
        <v>6.1627599999999996</v>
      </c>
      <c r="BJ684" s="471">
        <v>0</v>
      </c>
      <c r="BK684" s="496">
        <v>1241.79765</v>
      </c>
      <c r="BL684" s="471">
        <v>0</v>
      </c>
      <c r="BM684" s="471">
        <v>119.28</v>
      </c>
      <c r="BN684" s="471">
        <v>582.14</v>
      </c>
      <c r="BO684" s="471">
        <v>771.38</v>
      </c>
      <c r="BP684" s="471">
        <v>429.35</v>
      </c>
      <c r="BQ684" s="471">
        <v>176.35</v>
      </c>
      <c r="BR684" s="471">
        <v>43.75</v>
      </c>
      <c r="BS684" s="471">
        <v>21.31</v>
      </c>
      <c r="BT684" s="471">
        <v>0</v>
      </c>
      <c r="BU684" s="496">
        <v>2143.56</v>
      </c>
      <c r="BV684" s="178"/>
      <c r="BW684" s="178"/>
      <c r="BX684" s="178"/>
      <c r="BY684" s="178"/>
      <c r="BZ684" s="178"/>
      <c r="CA684" s="178"/>
      <c r="CB684" s="178"/>
      <c r="CC684" s="178"/>
      <c r="CD684" s="178"/>
      <c r="CE684" s="178"/>
      <c r="CF684" s="110"/>
      <c r="CG684" s="110"/>
      <c r="CH684" s="110"/>
      <c r="CI684" s="110"/>
      <c r="CJ684" s="110"/>
      <c r="CK684" s="110"/>
      <c r="CL684" s="110"/>
      <c r="CM684" s="110"/>
      <c r="CN684" s="110"/>
      <c r="CO684" s="110"/>
      <c r="CP684" s="110"/>
      <c r="CQ684" s="110"/>
      <c r="CR684" s="110"/>
      <c r="CS684" s="110"/>
      <c r="CT684" s="110"/>
      <c r="CU684" s="110"/>
      <c r="CV684" s="110"/>
      <c r="CW684" s="110"/>
      <c r="CX684" s="110"/>
      <c r="CY684" s="110"/>
      <c r="CZ684" s="110"/>
      <c r="DA684" s="110"/>
      <c r="DB684" s="110"/>
      <c r="DC684" s="110"/>
      <c r="DD684" s="110"/>
      <c r="DE684" s="110"/>
      <c r="DF684" s="110"/>
      <c r="DG684" s="110"/>
      <c r="DH684" s="110"/>
      <c r="DI684" s="110"/>
      <c r="DJ684" s="110"/>
      <c r="DK684" s="110"/>
      <c r="DL684" s="110"/>
      <c r="DM684" s="110"/>
      <c r="DN684" s="110"/>
      <c r="DO684" s="110"/>
      <c r="DP684" s="110"/>
      <c r="DQ684" s="110"/>
      <c r="DR684" s="110"/>
      <c r="DS684" s="110"/>
      <c r="DT684" s="110"/>
      <c r="DU684" s="110"/>
      <c r="DV684" s="110"/>
      <c r="DW684" s="110"/>
      <c r="DX684" s="110"/>
      <c r="DY684" s="110"/>
      <c r="DZ684" s="110"/>
      <c r="EA684" s="110"/>
      <c r="EB684" s="110"/>
      <c r="EC684" s="110"/>
      <c r="ED684" s="110"/>
      <c r="EE684" s="110"/>
      <c r="EF684" s="110"/>
      <c r="EG684" s="110"/>
      <c r="EH684" s="110"/>
      <c r="EI684" s="110"/>
      <c r="EJ684" s="110"/>
      <c r="EK684" s="110"/>
      <c r="EL684" s="110"/>
      <c r="EM684" s="110"/>
      <c r="EN684" s="110"/>
      <c r="EO684" s="110"/>
      <c r="EP684" s="110"/>
      <c r="EQ684" s="110"/>
      <c r="ER684" s="110"/>
      <c r="ES684" s="110"/>
      <c r="ET684" s="110"/>
      <c r="EU684" s="110"/>
      <c r="EV684" s="110"/>
      <c r="EW684" s="110"/>
      <c r="EX684" s="110"/>
      <c r="EY684" s="110"/>
      <c r="EZ684" s="110"/>
      <c r="FA684" s="110"/>
      <c r="FB684" s="110"/>
      <c r="FC684" s="110"/>
      <c r="FD684" s="110"/>
      <c r="FE684" s="110"/>
      <c r="FF684" s="110"/>
      <c r="FG684" s="110"/>
      <c r="FH684" s="110"/>
      <c r="FI684" s="110"/>
      <c r="FJ684" s="110"/>
      <c r="FK684" s="242"/>
      <c r="FL684" s="242"/>
      <c r="FM684" s="242"/>
      <c r="FN684" s="242"/>
      <c r="FO684" s="242"/>
      <c r="FP684" s="242"/>
      <c r="FQ684" s="242"/>
      <c r="FR684" s="63"/>
    </row>
    <row r="685" spans="1:174" x14ac:dyDescent="0.2">
      <c r="A685" s="241" t="s">
        <v>125</v>
      </c>
      <c r="B685" s="476" t="s">
        <v>825</v>
      </c>
      <c r="C685" s="326" t="s">
        <v>782</v>
      </c>
      <c r="D685" s="283" t="s">
        <v>826</v>
      </c>
      <c r="E685" s="471">
        <v>6488.74</v>
      </c>
      <c r="F685" s="471">
        <v>2496795.9700000002</v>
      </c>
      <c r="G685" s="471">
        <v>2463150.0499999998</v>
      </c>
      <c r="H685" s="471">
        <v>2262438.02</v>
      </c>
      <c r="I685" s="471">
        <v>823571.58</v>
      </c>
      <c r="J685" s="471">
        <v>329726.61</v>
      </c>
      <c r="K685" s="471">
        <v>113568.57</v>
      </c>
      <c r="L685" s="471">
        <v>33381</v>
      </c>
      <c r="M685" s="471">
        <v>0</v>
      </c>
      <c r="N685" s="496">
        <v>8529120.5399999991</v>
      </c>
      <c r="O685" s="471">
        <v>6457.03</v>
      </c>
      <c r="P685" s="471">
        <v>4331928.82</v>
      </c>
      <c r="Q685" s="471">
        <v>3658830.18</v>
      </c>
      <c r="R685" s="471">
        <v>2920612.57</v>
      </c>
      <c r="S685" s="471">
        <v>847440.14</v>
      </c>
      <c r="T685" s="471">
        <v>251555.06</v>
      </c>
      <c r="U685" s="471">
        <v>61393.09</v>
      </c>
      <c r="V685" s="471">
        <v>13648.81</v>
      </c>
      <c r="W685" s="471">
        <v>0</v>
      </c>
      <c r="X685" s="496">
        <v>12091865.699999999</v>
      </c>
      <c r="Y685" s="471">
        <v>12945.77</v>
      </c>
      <c r="Z685" s="471">
        <v>6828724.79</v>
      </c>
      <c r="AA685" s="471">
        <v>6121980.2300000004</v>
      </c>
      <c r="AB685" s="471">
        <v>5183050.59</v>
      </c>
      <c r="AC685" s="471">
        <v>1671011.72</v>
      </c>
      <c r="AD685" s="471">
        <v>581281.67000000004</v>
      </c>
      <c r="AE685" s="471">
        <v>174961.66</v>
      </c>
      <c r="AF685" s="471">
        <v>47029.81</v>
      </c>
      <c r="AG685" s="471">
        <v>0</v>
      </c>
      <c r="AH685" s="496">
        <v>20620986.239999998</v>
      </c>
      <c r="AI685" s="471">
        <v>1141.7222200000001</v>
      </c>
      <c r="AJ685" s="471">
        <v>1370.0666699999999</v>
      </c>
      <c r="AK685" s="471">
        <v>1598.41111</v>
      </c>
      <c r="AL685" s="471">
        <v>1826.7555600000001</v>
      </c>
      <c r="AM685" s="471">
        <v>2055.1</v>
      </c>
      <c r="AN685" s="471">
        <v>2511.7888899999998</v>
      </c>
      <c r="AO685" s="471">
        <v>2968.4777800000002</v>
      </c>
      <c r="AP685" s="471">
        <v>3425.1666700000001</v>
      </c>
      <c r="AQ685" s="471">
        <v>4110.2</v>
      </c>
      <c r="AR685" s="471">
        <v>5.6832900000000004</v>
      </c>
      <c r="AS685" s="471">
        <v>1822.39013</v>
      </c>
      <c r="AT685" s="471">
        <v>1540.99908</v>
      </c>
      <c r="AU685" s="471">
        <v>1238.5006900000001</v>
      </c>
      <c r="AV685" s="471">
        <v>400.74525999999997</v>
      </c>
      <c r="AW685" s="471">
        <v>131.27162999999999</v>
      </c>
      <c r="AX685" s="471">
        <v>38.258180000000003</v>
      </c>
      <c r="AY685" s="471">
        <v>9.7457999999999991</v>
      </c>
      <c r="AZ685" s="471">
        <v>0</v>
      </c>
      <c r="BA685" s="496">
        <v>5187.5940600000004</v>
      </c>
      <c r="BB685" s="471">
        <v>5.6555200000000001</v>
      </c>
      <c r="BC685" s="471">
        <v>3161.8379799999998</v>
      </c>
      <c r="BD685" s="471">
        <v>2289.0420100000001</v>
      </c>
      <c r="BE685" s="471">
        <v>1598.7976900000001</v>
      </c>
      <c r="BF685" s="471">
        <v>412.35955999999999</v>
      </c>
      <c r="BG685" s="471">
        <v>100.14976</v>
      </c>
      <c r="BH685" s="471">
        <v>20.68167</v>
      </c>
      <c r="BI685" s="471">
        <v>3.9848599999999998</v>
      </c>
      <c r="BJ685" s="471">
        <v>0</v>
      </c>
      <c r="BK685" s="496">
        <v>7592.5090600000003</v>
      </c>
      <c r="BL685" s="471">
        <v>11.34</v>
      </c>
      <c r="BM685" s="471">
        <v>4984.2299999999996</v>
      </c>
      <c r="BN685" s="471">
        <v>3830.04</v>
      </c>
      <c r="BO685" s="471">
        <v>2837.3</v>
      </c>
      <c r="BP685" s="471">
        <v>813.1</v>
      </c>
      <c r="BQ685" s="471">
        <v>231.42</v>
      </c>
      <c r="BR685" s="471">
        <v>58.94</v>
      </c>
      <c r="BS685" s="471">
        <v>13.73</v>
      </c>
      <c r="BT685" s="471">
        <v>0</v>
      </c>
      <c r="BU685" s="496">
        <v>12780.1</v>
      </c>
      <c r="BV685" s="178"/>
      <c r="BW685" s="178"/>
      <c r="BX685" s="178"/>
      <c r="BY685" s="178"/>
      <c r="BZ685" s="178"/>
      <c r="CA685" s="178"/>
      <c r="CB685" s="178"/>
      <c r="CC685" s="178"/>
      <c r="CD685" s="178"/>
      <c r="CE685" s="178"/>
      <c r="CF685" s="110"/>
      <c r="CG685" s="110"/>
      <c r="CH685" s="110"/>
      <c r="CI685" s="110"/>
      <c r="CJ685" s="110"/>
      <c r="CK685" s="110"/>
      <c r="CL685" s="110"/>
      <c r="CM685" s="110"/>
      <c r="CN685" s="110"/>
      <c r="CO685" s="110"/>
      <c r="CP685" s="110"/>
      <c r="CQ685" s="110"/>
      <c r="CR685" s="110"/>
      <c r="CS685" s="110"/>
      <c r="CT685" s="110"/>
      <c r="CU685" s="110"/>
      <c r="CV685" s="110"/>
      <c r="CW685" s="110"/>
      <c r="CX685" s="110"/>
      <c r="CY685" s="110"/>
      <c r="CZ685" s="110"/>
      <c r="DA685" s="110"/>
      <c r="DB685" s="110"/>
      <c r="DC685" s="110"/>
      <c r="DD685" s="110"/>
      <c r="DE685" s="110"/>
      <c r="DF685" s="110"/>
      <c r="DG685" s="110"/>
      <c r="DH685" s="110"/>
      <c r="DI685" s="110"/>
      <c r="DJ685" s="110"/>
      <c r="DK685" s="110"/>
      <c r="DL685" s="110"/>
      <c r="DM685" s="110"/>
      <c r="DN685" s="110"/>
      <c r="DO685" s="110"/>
      <c r="DP685" s="110"/>
      <c r="DQ685" s="110"/>
      <c r="DR685" s="110"/>
      <c r="DS685" s="110"/>
      <c r="DT685" s="110"/>
      <c r="DU685" s="110"/>
      <c r="DV685" s="110"/>
      <c r="DW685" s="110"/>
      <c r="DX685" s="110"/>
      <c r="DY685" s="110"/>
      <c r="DZ685" s="110"/>
      <c r="EA685" s="110"/>
      <c r="EB685" s="110"/>
      <c r="EC685" s="110"/>
      <c r="ED685" s="110"/>
      <c r="EE685" s="110"/>
      <c r="EF685" s="110"/>
      <c r="EG685" s="110"/>
      <c r="EH685" s="110"/>
      <c r="EI685" s="110"/>
      <c r="EJ685" s="110"/>
      <c r="EK685" s="110"/>
      <c r="EL685" s="110"/>
      <c r="EM685" s="110"/>
      <c r="EN685" s="110"/>
      <c r="EO685" s="110"/>
      <c r="EP685" s="110"/>
      <c r="EQ685" s="110"/>
      <c r="ER685" s="110"/>
      <c r="ES685" s="110"/>
      <c r="ET685" s="110"/>
      <c r="EU685" s="110"/>
      <c r="EV685" s="110"/>
      <c r="EW685" s="110"/>
      <c r="EX685" s="110"/>
      <c r="EY685" s="110"/>
      <c r="EZ685" s="110"/>
      <c r="FA685" s="110"/>
      <c r="FB685" s="110"/>
      <c r="FC685" s="110"/>
      <c r="FD685" s="110"/>
      <c r="FE685" s="110"/>
      <c r="FF685" s="110"/>
      <c r="FG685" s="110"/>
      <c r="FH685" s="110"/>
      <c r="FI685" s="110"/>
      <c r="FJ685" s="110"/>
      <c r="FK685" s="242"/>
      <c r="FL685" s="242"/>
      <c r="FM685" s="242"/>
      <c r="FN685" s="242"/>
      <c r="FO685" s="242"/>
      <c r="FP685" s="242"/>
      <c r="FQ685" s="242"/>
      <c r="FR685" s="63"/>
    </row>
    <row r="686" spans="1:174" x14ac:dyDescent="0.2">
      <c r="A686" s="241" t="s">
        <v>126</v>
      </c>
      <c r="B686" s="476" t="s">
        <v>827</v>
      </c>
      <c r="C686" s="326" t="s">
        <v>801</v>
      </c>
      <c r="D686" s="283" t="s">
        <v>828</v>
      </c>
      <c r="E686" s="471">
        <v>2999.05</v>
      </c>
      <c r="F686" s="471">
        <v>5082588.5199999996</v>
      </c>
      <c r="G686" s="471">
        <v>5387281.7699999996</v>
      </c>
      <c r="H686" s="471">
        <v>2022440.35</v>
      </c>
      <c r="I686" s="471">
        <v>491922.69</v>
      </c>
      <c r="J686" s="471">
        <v>181940.53</v>
      </c>
      <c r="K686" s="471">
        <v>77169.440000000002</v>
      </c>
      <c r="L686" s="471">
        <v>7706.22</v>
      </c>
      <c r="M686" s="471">
        <v>0</v>
      </c>
      <c r="N686" s="496">
        <v>13254048.57</v>
      </c>
      <c r="O686" s="471">
        <v>9693.65</v>
      </c>
      <c r="P686" s="471">
        <v>14997552.470000001</v>
      </c>
      <c r="Q686" s="471">
        <v>11988994.960000001</v>
      </c>
      <c r="R686" s="471">
        <v>3140495.44</v>
      </c>
      <c r="S686" s="471">
        <v>748021.98</v>
      </c>
      <c r="T686" s="471">
        <v>225732.89</v>
      </c>
      <c r="U686" s="471">
        <v>45159.25</v>
      </c>
      <c r="V686" s="471">
        <v>16105.46</v>
      </c>
      <c r="W686" s="471">
        <v>0</v>
      </c>
      <c r="X686" s="496">
        <v>31171756.100000001</v>
      </c>
      <c r="Y686" s="471">
        <v>12692.7</v>
      </c>
      <c r="Z686" s="471">
        <v>20080140.989999998</v>
      </c>
      <c r="AA686" s="471">
        <v>17376276.73</v>
      </c>
      <c r="AB686" s="471">
        <v>5162935.79</v>
      </c>
      <c r="AC686" s="471">
        <v>1239944.67</v>
      </c>
      <c r="AD686" s="471">
        <v>407673.42</v>
      </c>
      <c r="AE686" s="471">
        <v>122328.69</v>
      </c>
      <c r="AF686" s="471">
        <v>23811.68</v>
      </c>
      <c r="AG686" s="471">
        <v>0</v>
      </c>
      <c r="AH686" s="496">
        <v>44425804.670000002</v>
      </c>
      <c r="AI686" s="471">
        <v>1202.0277799999999</v>
      </c>
      <c r="AJ686" s="471">
        <v>1442.4333300000001</v>
      </c>
      <c r="AK686" s="471">
        <v>1682.83889</v>
      </c>
      <c r="AL686" s="471">
        <v>1923.2444399999999</v>
      </c>
      <c r="AM686" s="471">
        <v>2163.65</v>
      </c>
      <c r="AN686" s="471">
        <v>2644.4611100000002</v>
      </c>
      <c r="AO686" s="471">
        <v>3125.2722199999998</v>
      </c>
      <c r="AP686" s="471">
        <v>3606.0833299999999</v>
      </c>
      <c r="AQ686" s="471">
        <v>4327.3</v>
      </c>
      <c r="AR686" s="471">
        <v>2.49499</v>
      </c>
      <c r="AS686" s="471">
        <v>3523.6210900000001</v>
      </c>
      <c r="AT686" s="471">
        <v>3201.30573</v>
      </c>
      <c r="AU686" s="471">
        <v>1051.5773799999999</v>
      </c>
      <c r="AV686" s="471">
        <v>227.35778999999999</v>
      </c>
      <c r="AW686" s="471">
        <v>68.800610000000006</v>
      </c>
      <c r="AX686" s="471">
        <v>24.692070000000001</v>
      </c>
      <c r="AY686" s="471">
        <v>2.1370100000000001</v>
      </c>
      <c r="AZ686" s="471">
        <v>0</v>
      </c>
      <c r="BA686" s="496">
        <v>8101.9866700000002</v>
      </c>
      <c r="BB686" s="471">
        <v>8.0644100000000005</v>
      </c>
      <c r="BC686" s="471">
        <v>10397.39732</v>
      </c>
      <c r="BD686" s="471">
        <v>7124.2678299999998</v>
      </c>
      <c r="BE686" s="471">
        <v>1632.9153799999999</v>
      </c>
      <c r="BF686" s="471">
        <v>345.72226999999998</v>
      </c>
      <c r="BG686" s="471">
        <v>85.360640000000004</v>
      </c>
      <c r="BH686" s="471">
        <v>14.4497</v>
      </c>
      <c r="BI686" s="471">
        <v>4.4661900000000001</v>
      </c>
      <c r="BJ686" s="471">
        <v>0</v>
      </c>
      <c r="BK686" s="496">
        <v>19612.64374</v>
      </c>
      <c r="BL686" s="471">
        <v>10.56</v>
      </c>
      <c r="BM686" s="471">
        <v>13921.02</v>
      </c>
      <c r="BN686" s="471">
        <v>10325.57</v>
      </c>
      <c r="BO686" s="471">
        <v>2684.49</v>
      </c>
      <c r="BP686" s="471">
        <v>573.08000000000004</v>
      </c>
      <c r="BQ686" s="471">
        <v>154.16</v>
      </c>
      <c r="BR686" s="471">
        <v>39.14</v>
      </c>
      <c r="BS686" s="471">
        <v>6.6</v>
      </c>
      <c r="BT686" s="471">
        <v>0</v>
      </c>
      <c r="BU686" s="496">
        <v>27714.62</v>
      </c>
      <c r="BV686" s="178"/>
      <c r="BW686" s="178"/>
      <c r="BX686" s="178"/>
      <c r="BY686" s="178"/>
      <c r="BZ686" s="178"/>
      <c r="CA686" s="178"/>
      <c r="CB686" s="178"/>
      <c r="CC686" s="178"/>
      <c r="CD686" s="178"/>
      <c r="CE686" s="178"/>
      <c r="CF686" s="110"/>
      <c r="CG686" s="110"/>
      <c r="CH686" s="110"/>
      <c r="CI686" s="110"/>
      <c r="CJ686" s="110"/>
      <c r="CK686" s="110"/>
      <c r="CL686" s="110"/>
      <c r="CM686" s="110"/>
      <c r="CN686" s="110"/>
      <c r="CO686" s="110"/>
      <c r="CP686" s="110"/>
      <c r="CQ686" s="110"/>
      <c r="CR686" s="110"/>
      <c r="CS686" s="110"/>
      <c r="CT686" s="110"/>
      <c r="CU686" s="110"/>
      <c r="CV686" s="110"/>
      <c r="CW686" s="110"/>
      <c r="CX686" s="110"/>
      <c r="CY686" s="110"/>
      <c r="CZ686" s="110"/>
      <c r="DA686" s="110"/>
      <c r="DB686" s="110"/>
      <c r="DC686" s="110"/>
      <c r="DD686" s="110"/>
      <c r="DE686" s="110"/>
      <c r="DF686" s="110"/>
      <c r="DG686" s="110"/>
      <c r="DH686" s="110"/>
      <c r="DI686" s="110"/>
      <c r="DJ686" s="110"/>
      <c r="DK686" s="110"/>
      <c r="DL686" s="110"/>
      <c r="DM686" s="110"/>
      <c r="DN686" s="110"/>
      <c r="DO686" s="110"/>
      <c r="DP686" s="110"/>
      <c r="DQ686" s="110"/>
      <c r="DR686" s="110"/>
      <c r="DS686" s="110"/>
      <c r="DT686" s="110"/>
      <c r="DU686" s="110"/>
      <c r="DV686" s="110"/>
      <c r="DW686" s="110"/>
      <c r="DX686" s="110"/>
      <c r="DY686" s="110"/>
      <c r="DZ686" s="110"/>
      <c r="EA686" s="110"/>
      <c r="EB686" s="110"/>
      <c r="EC686" s="110"/>
      <c r="ED686" s="110"/>
      <c r="EE686" s="110"/>
      <c r="EF686" s="110"/>
      <c r="EG686" s="110"/>
      <c r="EH686" s="110"/>
      <c r="EI686" s="110"/>
      <c r="EJ686" s="110"/>
      <c r="EK686" s="110"/>
      <c r="EL686" s="110"/>
      <c r="EM686" s="110"/>
      <c r="EN686" s="110"/>
      <c r="EO686" s="110"/>
      <c r="EP686" s="110"/>
      <c r="EQ686" s="110"/>
      <c r="ER686" s="110"/>
      <c r="ES686" s="110"/>
      <c r="ET686" s="110"/>
      <c r="EU686" s="110"/>
      <c r="EV686" s="110"/>
      <c r="EW686" s="110"/>
      <c r="EX686" s="110"/>
      <c r="EY686" s="110"/>
      <c r="EZ686" s="110"/>
      <c r="FA686" s="110"/>
      <c r="FB686" s="110"/>
      <c r="FC686" s="110"/>
      <c r="FD686" s="110"/>
      <c r="FE686" s="110"/>
      <c r="FF686" s="110"/>
      <c r="FG686" s="110"/>
      <c r="FH686" s="110"/>
      <c r="FI686" s="110"/>
      <c r="FJ686" s="110"/>
      <c r="FK686" s="242"/>
      <c r="FL686" s="242"/>
      <c r="FM686" s="242"/>
      <c r="FN686" s="242"/>
      <c r="FO686" s="242"/>
      <c r="FP686" s="242"/>
      <c r="FQ686" s="242"/>
      <c r="FR686" s="63"/>
    </row>
    <row r="687" spans="1:174" x14ac:dyDescent="0.2">
      <c r="A687" s="241" t="s">
        <v>127</v>
      </c>
      <c r="B687" s="476" t="s">
        <v>829</v>
      </c>
      <c r="C687" s="326" t="s">
        <v>626</v>
      </c>
      <c r="D687" s="283" t="s">
        <v>128</v>
      </c>
      <c r="E687" s="471">
        <v>2181</v>
      </c>
      <c r="F687" s="471">
        <v>653089</v>
      </c>
      <c r="G687" s="471">
        <v>1059957</v>
      </c>
      <c r="H687" s="471">
        <v>1077947</v>
      </c>
      <c r="I687" s="471">
        <v>231179</v>
      </c>
      <c r="J687" s="471">
        <v>81018</v>
      </c>
      <c r="K687" s="471">
        <v>23425</v>
      </c>
      <c r="L687" s="471">
        <v>0</v>
      </c>
      <c r="M687" s="471">
        <v>0</v>
      </c>
      <c r="N687" s="496">
        <v>3128796</v>
      </c>
      <c r="O687" s="471">
        <v>2740</v>
      </c>
      <c r="P687" s="471">
        <v>775731</v>
      </c>
      <c r="Q687" s="471">
        <v>1485257</v>
      </c>
      <c r="R687" s="471">
        <v>547307</v>
      </c>
      <c r="S687" s="471">
        <v>158285</v>
      </c>
      <c r="T687" s="471">
        <v>47063</v>
      </c>
      <c r="U687" s="471">
        <v>19479</v>
      </c>
      <c r="V687" s="471">
        <v>15604</v>
      </c>
      <c r="W687" s="471">
        <v>1109</v>
      </c>
      <c r="X687" s="496">
        <v>3052575</v>
      </c>
      <c r="Y687" s="471">
        <v>4921</v>
      </c>
      <c r="Z687" s="471">
        <v>1428820</v>
      </c>
      <c r="AA687" s="471">
        <v>2545214</v>
      </c>
      <c r="AB687" s="471">
        <v>1625254</v>
      </c>
      <c r="AC687" s="471">
        <v>389464</v>
      </c>
      <c r="AD687" s="471">
        <v>128081</v>
      </c>
      <c r="AE687" s="471">
        <v>42904</v>
      </c>
      <c r="AF687" s="471">
        <v>15604</v>
      </c>
      <c r="AG687" s="471">
        <v>1109</v>
      </c>
      <c r="AH687" s="496">
        <v>6181371</v>
      </c>
      <c r="AI687" s="471">
        <v>1093.9055599999999</v>
      </c>
      <c r="AJ687" s="471">
        <v>1312.68667</v>
      </c>
      <c r="AK687" s="471">
        <v>1531.4677799999999</v>
      </c>
      <c r="AL687" s="471">
        <v>1750.2488900000001</v>
      </c>
      <c r="AM687" s="471">
        <v>1969.03</v>
      </c>
      <c r="AN687" s="471">
        <v>2406.59222</v>
      </c>
      <c r="AO687" s="471">
        <v>2844.1544399999998</v>
      </c>
      <c r="AP687" s="471">
        <v>3281.7166699999998</v>
      </c>
      <c r="AQ687" s="471">
        <v>3938.06</v>
      </c>
      <c r="AR687" s="471">
        <v>1.99377</v>
      </c>
      <c r="AS687" s="471">
        <v>497.52086000000003</v>
      </c>
      <c r="AT687" s="471">
        <v>692.11838</v>
      </c>
      <c r="AU687" s="471">
        <v>615.88211999999999</v>
      </c>
      <c r="AV687" s="471">
        <v>117.40756</v>
      </c>
      <c r="AW687" s="471">
        <v>33.665030000000002</v>
      </c>
      <c r="AX687" s="471">
        <v>8.2361900000000006</v>
      </c>
      <c r="AY687" s="471">
        <v>0</v>
      </c>
      <c r="AZ687" s="471">
        <v>0</v>
      </c>
      <c r="BA687" s="496">
        <v>1966.82392</v>
      </c>
      <c r="BB687" s="471">
        <v>2.5047899999999998</v>
      </c>
      <c r="BC687" s="471">
        <v>590.94910000000004</v>
      </c>
      <c r="BD687" s="471">
        <v>969.82582000000002</v>
      </c>
      <c r="BE687" s="471">
        <v>312.70238000000001</v>
      </c>
      <c r="BF687" s="471">
        <v>80.387299999999996</v>
      </c>
      <c r="BG687" s="471">
        <v>19.555869999999999</v>
      </c>
      <c r="BH687" s="471">
        <v>6.8487799999999996</v>
      </c>
      <c r="BI687" s="471">
        <v>4.7548300000000001</v>
      </c>
      <c r="BJ687" s="471">
        <v>0.28161000000000003</v>
      </c>
      <c r="BK687" s="496">
        <v>1987.8104800000001</v>
      </c>
      <c r="BL687" s="471">
        <v>4.5</v>
      </c>
      <c r="BM687" s="471">
        <v>1088.47</v>
      </c>
      <c r="BN687" s="471">
        <v>1661.94</v>
      </c>
      <c r="BO687" s="471">
        <v>928.58</v>
      </c>
      <c r="BP687" s="471">
        <v>197.79</v>
      </c>
      <c r="BQ687" s="471">
        <v>53.22</v>
      </c>
      <c r="BR687" s="471">
        <v>15.08</v>
      </c>
      <c r="BS687" s="471">
        <v>4.75</v>
      </c>
      <c r="BT687" s="471">
        <v>0.28000000000000003</v>
      </c>
      <c r="BU687" s="496">
        <v>3954.61</v>
      </c>
      <c r="BV687" s="178"/>
      <c r="BW687" s="178"/>
      <c r="BX687" s="178"/>
      <c r="BY687" s="178"/>
      <c r="BZ687" s="178"/>
      <c r="CA687" s="178"/>
      <c r="CB687" s="178"/>
      <c r="CC687" s="178"/>
      <c r="CD687" s="178"/>
      <c r="CE687" s="178"/>
      <c r="CF687" s="110"/>
      <c r="CG687" s="110"/>
      <c r="CH687" s="110"/>
      <c r="CI687" s="110"/>
      <c r="CJ687" s="110"/>
      <c r="CK687" s="110"/>
      <c r="CL687" s="110"/>
      <c r="CM687" s="110"/>
      <c r="CN687" s="110"/>
      <c r="CO687" s="110"/>
      <c r="CP687" s="110"/>
      <c r="CQ687" s="110"/>
      <c r="CR687" s="110"/>
      <c r="CS687" s="110"/>
      <c r="CT687" s="110"/>
      <c r="CU687" s="110"/>
      <c r="CV687" s="110"/>
      <c r="CW687" s="110"/>
      <c r="CX687" s="110"/>
      <c r="CY687" s="110"/>
      <c r="CZ687" s="110"/>
      <c r="DA687" s="110"/>
      <c r="DB687" s="110"/>
      <c r="DC687" s="110"/>
      <c r="DD687" s="110"/>
      <c r="DE687" s="110"/>
      <c r="DF687" s="110"/>
      <c r="DG687" s="110"/>
      <c r="DH687" s="110"/>
      <c r="DI687" s="110"/>
      <c r="DJ687" s="110"/>
      <c r="DK687" s="110"/>
      <c r="DL687" s="110"/>
      <c r="DM687" s="110"/>
      <c r="DN687" s="110"/>
      <c r="DO687" s="110"/>
      <c r="DP687" s="110"/>
      <c r="DQ687" s="110"/>
      <c r="DR687" s="110"/>
      <c r="DS687" s="110"/>
      <c r="DT687" s="110"/>
      <c r="DU687" s="110"/>
      <c r="DV687" s="110"/>
      <c r="DW687" s="110"/>
      <c r="DX687" s="110"/>
      <c r="DY687" s="110"/>
      <c r="DZ687" s="110"/>
      <c r="EA687" s="110"/>
      <c r="EB687" s="110"/>
      <c r="EC687" s="110"/>
      <c r="ED687" s="110"/>
      <c r="EE687" s="110"/>
      <c r="EF687" s="110"/>
      <c r="EG687" s="110"/>
      <c r="EH687" s="110"/>
      <c r="EI687" s="110"/>
      <c r="EJ687" s="110"/>
      <c r="EK687" s="110"/>
      <c r="EL687" s="110"/>
      <c r="EM687" s="110"/>
      <c r="EN687" s="110"/>
      <c r="EO687" s="110"/>
      <c r="EP687" s="110"/>
      <c r="EQ687" s="110"/>
      <c r="ER687" s="110"/>
      <c r="ES687" s="110"/>
      <c r="ET687" s="110"/>
      <c r="EU687" s="110"/>
      <c r="EV687" s="110"/>
      <c r="EW687" s="110"/>
      <c r="EX687" s="110"/>
      <c r="EY687" s="110"/>
      <c r="EZ687" s="110"/>
      <c r="FA687" s="110"/>
      <c r="FB687" s="110"/>
      <c r="FC687" s="110"/>
      <c r="FD687" s="110"/>
      <c r="FE687" s="110"/>
      <c r="FF687" s="110"/>
      <c r="FG687" s="110"/>
      <c r="FH687" s="110"/>
      <c r="FI687" s="110"/>
      <c r="FJ687" s="110"/>
      <c r="FK687" s="242"/>
      <c r="FL687" s="242"/>
      <c r="FM687" s="242"/>
      <c r="FN687" s="242"/>
      <c r="FO687" s="242"/>
      <c r="FP687" s="242"/>
      <c r="FQ687" s="242"/>
      <c r="FR687" s="63"/>
    </row>
    <row r="688" spans="1:174" x14ac:dyDescent="0.2">
      <c r="A688" s="241" t="s">
        <v>129</v>
      </c>
      <c r="B688" s="476" t="s">
        <v>830</v>
      </c>
      <c r="C688" s="326" t="s">
        <v>640</v>
      </c>
      <c r="D688" s="283" t="s">
        <v>130</v>
      </c>
      <c r="E688" s="471">
        <v>1665</v>
      </c>
      <c r="F688" s="471">
        <v>219542</v>
      </c>
      <c r="G688" s="471">
        <v>1387397</v>
      </c>
      <c r="H688" s="471">
        <v>3177407</v>
      </c>
      <c r="I688" s="471">
        <v>2334971</v>
      </c>
      <c r="J688" s="471">
        <v>765710</v>
      </c>
      <c r="K688" s="471">
        <v>261753</v>
      </c>
      <c r="L688" s="471">
        <v>81906</v>
      </c>
      <c r="M688" s="471">
        <v>4291</v>
      </c>
      <c r="N688" s="496">
        <v>8234642</v>
      </c>
      <c r="O688" s="471">
        <v>1410</v>
      </c>
      <c r="P688" s="471">
        <v>214735</v>
      </c>
      <c r="Q688" s="471">
        <v>941842</v>
      </c>
      <c r="R688" s="471">
        <v>1976227</v>
      </c>
      <c r="S688" s="471">
        <v>1848437</v>
      </c>
      <c r="T688" s="471">
        <v>743522</v>
      </c>
      <c r="U688" s="471">
        <v>263263</v>
      </c>
      <c r="V688" s="471">
        <v>114922</v>
      </c>
      <c r="W688" s="471">
        <v>5038</v>
      </c>
      <c r="X688" s="496">
        <v>6109396</v>
      </c>
      <c r="Y688" s="471">
        <v>3075</v>
      </c>
      <c r="Z688" s="471">
        <v>434277</v>
      </c>
      <c r="AA688" s="471">
        <v>2329239</v>
      </c>
      <c r="AB688" s="471">
        <v>5153634</v>
      </c>
      <c r="AC688" s="471">
        <v>4183408</v>
      </c>
      <c r="AD688" s="471">
        <v>1509232</v>
      </c>
      <c r="AE688" s="471">
        <v>525016</v>
      </c>
      <c r="AF688" s="471">
        <v>196828</v>
      </c>
      <c r="AG688" s="471">
        <v>9329</v>
      </c>
      <c r="AH688" s="496">
        <v>14344038</v>
      </c>
      <c r="AI688" s="471">
        <v>939.73333000000002</v>
      </c>
      <c r="AJ688" s="471">
        <v>1127.68</v>
      </c>
      <c r="AK688" s="471">
        <v>1315.6266700000001</v>
      </c>
      <c r="AL688" s="471">
        <v>1503.5733299999999</v>
      </c>
      <c r="AM688" s="471">
        <v>1691.52</v>
      </c>
      <c r="AN688" s="471">
        <v>2067.4133299999999</v>
      </c>
      <c r="AO688" s="471">
        <v>2443.3066699999999</v>
      </c>
      <c r="AP688" s="471">
        <v>2819.2</v>
      </c>
      <c r="AQ688" s="471">
        <v>3383.04</v>
      </c>
      <c r="AR688" s="471">
        <v>1.7717799999999999</v>
      </c>
      <c r="AS688" s="471">
        <v>194.68466000000001</v>
      </c>
      <c r="AT688" s="471">
        <v>1054.5522000000001</v>
      </c>
      <c r="AU688" s="471">
        <v>2113.23713</v>
      </c>
      <c r="AV688" s="471">
        <v>1380.3981000000001</v>
      </c>
      <c r="AW688" s="471">
        <v>370.37103000000002</v>
      </c>
      <c r="AX688" s="471">
        <v>107.13064</v>
      </c>
      <c r="AY688" s="471">
        <v>29.05292</v>
      </c>
      <c r="AZ688" s="471">
        <v>1.2683899999999999</v>
      </c>
      <c r="BA688" s="496">
        <v>5252.4668499999998</v>
      </c>
      <c r="BB688" s="471">
        <v>1.5004299999999999</v>
      </c>
      <c r="BC688" s="471">
        <v>190.42193</v>
      </c>
      <c r="BD688" s="471">
        <v>715.88850000000002</v>
      </c>
      <c r="BE688" s="471">
        <v>1314.35358</v>
      </c>
      <c r="BF688" s="471">
        <v>1092.76686</v>
      </c>
      <c r="BG688" s="471">
        <v>359.63878</v>
      </c>
      <c r="BH688" s="471">
        <v>107.74865</v>
      </c>
      <c r="BI688" s="471">
        <v>40.764049999999997</v>
      </c>
      <c r="BJ688" s="471">
        <v>1.48919</v>
      </c>
      <c r="BK688" s="496">
        <v>3824.57197</v>
      </c>
      <c r="BL688" s="471">
        <v>3.27</v>
      </c>
      <c r="BM688" s="471">
        <v>385.11</v>
      </c>
      <c r="BN688" s="471">
        <v>1770.44</v>
      </c>
      <c r="BO688" s="471">
        <v>3427.59</v>
      </c>
      <c r="BP688" s="471">
        <v>2473.16</v>
      </c>
      <c r="BQ688" s="471">
        <v>730.01</v>
      </c>
      <c r="BR688" s="471">
        <v>214.88</v>
      </c>
      <c r="BS688" s="471">
        <v>69.819999999999993</v>
      </c>
      <c r="BT688" s="471">
        <v>2.76</v>
      </c>
      <c r="BU688" s="496">
        <v>9077.0400000000009</v>
      </c>
      <c r="BV688" s="178"/>
      <c r="BW688" s="178"/>
      <c r="BX688" s="178"/>
      <c r="BY688" s="178"/>
      <c r="BZ688" s="178"/>
      <c r="CA688" s="178"/>
      <c r="CB688" s="178"/>
      <c r="CC688" s="178"/>
      <c r="CD688" s="178"/>
      <c r="CE688" s="178"/>
      <c r="CF688" s="110"/>
      <c r="CG688" s="110"/>
      <c r="CH688" s="110"/>
      <c r="CI688" s="110"/>
      <c r="CJ688" s="110"/>
      <c r="CK688" s="110"/>
      <c r="CL688" s="110"/>
      <c r="CM688" s="110"/>
      <c r="CN688" s="110"/>
      <c r="CO688" s="110"/>
      <c r="CP688" s="110"/>
      <c r="CQ688" s="110"/>
      <c r="CR688" s="110"/>
      <c r="CS688" s="110"/>
      <c r="CT688" s="110"/>
      <c r="CU688" s="110"/>
      <c r="CV688" s="110"/>
      <c r="CW688" s="110"/>
      <c r="CX688" s="110"/>
      <c r="CY688" s="110"/>
      <c r="CZ688" s="110"/>
      <c r="DA688" s="110"/>
      <c r="DB688" s="110"/>
      <c r="DC688" s="110"/>
      <c r="DD688" s="110"/>
      <c r="DE688" s="110"/>
      <c r="DF688" s="110"/>
      <c r="DG688" s="110"/>
      <c r="DH688" s="110"/>
      <c r="DI688" s="110"/>
      <c r="DJ688" s="110"/>
      <c r="DK688" s="110"/>
      <c r="DL688" s="110"/>
      <c r="DM688" s="110"/>
      <c r="DN688" s="110"/>
      <c r="DO688" s="110"/>
      <c r="DP688" s="110"/>
      <c r="DQ688" s="110"/>
      <c r="DR688" s="110"/>
      <c r="DS688" s="110"/>
      <c r="DT688" s="110"/>
      <c r="DU688" s="110"/>
      <c r="DV688" s="110"/>
      <c r="DW688" s="110"/>
      <c r="DX688" s="110"/>
      <c r="DY688" s="110"/>
      <c r="DZ688" s="110"/>
      <c r="EA688" s="110"/>
      <c r="EB688" s="110"/>
      <c r="EC688" s="110"/>
      <c r="ED688" s="110"/>
      <c r="EE688" s="110"/>
      <c r="EF688" s="110"/>
      <c r="EG688" s="110"/>
      <c r="EH688" s="110"/>
      <c r="EI688" s="110"/>
      <c r="EJ688" s="110"/>
      <c r="EK688" s="110"/>
      <c r="EL688" s="110"/>
      <c r="EM688" s="110"/>
      <c r="EN688" s="110"/>
      <c r="EO688" s="110"/>
      <c r="EP688" s="110"/>
      <c r="EQ688" s="110"/>
      <c r="ER688" s="110"/>
      <c r="ES688" s="110"/>
      <c r="ET688" s="110"/>
      <c r="EU688" s="110"/>
      <c r="EV688" s="110"/>
      <c r="EW688" s="110"/>
      <c r="EX688" s="110"/>
      <c r="EY688" s="110"/>
      <c r="EZ688" s="110"/>
      <c r="FA688" s="110"/>
      <c r="FB688" s="110"/>
      <c r="FC688" s="110"/>
      <c r="FD688" s="110"/>
      <c r="FE688" s="110"/>
      <c r="FF688" s="110"/>
      <c r="FG688" s="110"/>
      <c r="FH688" s="110"/>
      <c r="FI688" s="110"/>
      <c r="FJ688" s="110"/>
      <c r="FK688" s="242"/>
      <c r="FL688" s="242"/>
      <c r="FM688" s="242"/>
      <c r="FN688" s="242"/>
      <c r="FO688" s="242"/>
      <c r="FP688" s="242"/>
      <c r="FQ688" s="242"/>
      <c r="FR688" s="63"/>
    </row>
    <row r="689" spans="1:174" x14ac:dyDescent="0.2">
      <c r="A689" s="241" t="s">
        <v>131</v>
      </c>
      <c r="B689" s="476" t="s">
        <v>831</v>
      </c>
      <c r="C689" s="326" t="s">
        <v>807</v>
      </c>
      <c r="D689" s="283" t="s">
        <v>132</v>
      </c>
      <c r="E689" s="471">
        <v>794</v>
      </c>
      <c r="F689" s="471">
        <v>484832</v>
      </c>
      <c r="G689" s="471">
        <v>610211</v>
      </c>
      <c r="H689" s="471">
        <v>447550</v>
      </c>
      <c r="I689" s="471">
        <v>325979</v>
      </c>
      <c r="J689" s="471">
        <v>169301</v>
      </c>
      <c r="K689" s="471">
        <v>60586</v>
      </c>
      <c r="L689" s="471">
        <v>29025</v>
      </c>
      <c r="M689" s="471">
        <v>0</v>
      </c>
      <c r="N689" s="496">
        <v>2128278</v>
      </c>
      <c r="O689" s="471">
        <v>1587</v>
      </c>
      <c r="P689" s="471">
        <v>851464</v>
      </c>
      <c r="Q689" s="471">
        <v>780730</v>
      </c>
      <c r="R689" s="471">
        <v>559296</v>
      </c>
      <c r="S689" s="471">
        <v>186520</v>
      </c>
      <c r="T689" s="471">
        <v>66900</v>
      </c>
      <c r="U689" s="471">
        <v>42832</v>
      </c>
      <c r="V689" s="471">
        <v>21314</v>
      </c>
      <c r="W689" s="471">
        <v>6304</v>
      </c>
      <c r="X689" s="496">
        <v>2516947</v>
      </c>
      <c r="Y689" s="471">
        <v>2381</v>
      </c>
      <c r="Z689" s="471">
        <v>1336296</v>
      </c>
      <c r="AA689" s="471">
        <v>1390941</v>
      </c>
      <c r="AB689" s="471">
        <v>1006846</v>
      </c>
      <c r="AC689" s="471">
        <v>512499</v>
      </c>
      <c r="AD689" s="471">
        <v>236201</v>
      </c>
      <c r="AE689" s="471">
        <v>103418</v>
      </c>
      <c r="AF689" s="471">
        <v>50339</v>
      </c>
      <c r="AG689" s="471">
        <v>6304</v>
      </c>
      <c r="AH689" s="496">
        <v>4645225</v>
      </c>
      <c r="AI689" s="471">
        <v>1073.8888899999999</v>
      </c>
      <c r="AJ689" s="471">
        <v>1288.6666700000001</v>
      </c>
      <c r="AK689" s="471">
        <v>1503.44444</v>
      </c>
      <c r="AL689" s="471">
        <v>1718.2222200000001</v>
      </c>
      <c r="AM689" s="471">
        <v>1933</v>
      </c>
      <c r="AN689" s="471">
        <v>2362.5555599999998</v>
      </c>
      <c r="AO689" s="471">
        <v>2792.1111099999998</v>
      </c>
      <c r="AP689" s="471">
        <v>3221.6666700000001</v>
      </c>
      <c r="AQ689" s="471">
        <v>3866</v>
      </c>
      <c r="AR689" s="471">
        <v>0.73936999999999997</v>
      </c>
      <c r="AS689" s="471">
        <v>376.22762999999998</v>
      </c>
      <c r="AT689" s="471">
        <v>405.87531999999999</v>
      </c>
      <c r="AU689" s="471">
        <v>260.47271000000001</v>
      </c>
      <c r="AV689" s="471">
        <v>168.63890000000001</v>
      </c>
      <c r="AW689" s="471">
        <v>71.660110000000003</v>
      </c>
      <c r="AX689" s="471">
        <v>21.698989999999998</v>
      </c>
      <c r="AY689" s="471">
        <v>9.0093099999999993</v>
      </c>
      <c r="AZ689" s="471">
        <v>0</v>
      </c>
      <c r="BA689" s="496">
        <v>1314.3223499999999</v>
      </c>
      <c r="BB689" s="471">
        <v>1.4778100000000001</v>
      </c>
      <c r="BC689" s="471">
        <v>660.73253999999997</v>
      </c>
      <c r="BD689" s="471">
        <v>519.29421000000002</v>
      </c>
      <c r="BE689" s="471">
        <v>325.50853999999998</v>
      </c>
      <c r="BF689" s="471">
        <v>96.492500000000007</v>
      </c>
      <c r="BG689" s="471">
        <v>28.316790000000001</v>
      </c>
      <c r="BH689" s="471">
        <v>15.34036</v>
      </c>
      <c r="BI689" s="471">
        <v>6.6158299999999999</v>
      </c>
      <c r="BJ689" s="471">
        <v>1.63063</v>
      </c>
      <c r="BK689" s="496">
        <v>1655.40921</v>
      </c>
      <c r="BL689" s="471">
        <v>2.2200000000000002</v>
      </c>
      <c r="BM689" s="471">
        <v>1036.96</v>
      </c>
      <c r="BN689" s="471">
        <v>925.17</v>
      </c>
      <c r="BO689" s="471">
        <v>585.98</v>
      </c>
      <c r="BP689" s="471">
        <v>265.13</v>
      </c>
      <c r="BQ689" s="471">
        <v>99.98</v>
      </c>
      <c r="BR689" s="471">
        <v>37.04</v>
      </c>
      <c r="BS689" s="471">
        <v>15.63</v>
      </c>
      <c r="BT689" s="471">
        <v>1.63</v>
      </c>
      <c r="BU689" s="496">
        <v>2969.74</v>
      </c>
      <c r="BV689" s="178"/>
      <c r="BW689" s="178"/>
      <c r="BX689" s="178"/>
      <c r="BY689" s="178"/>
      <c r="BZ689" s="178"/>
      <c r="CA689" s="178"/>
      <c r="CB689" s="178"/>
      <c r="CC689" s="178"/>
      <c r="CD689" s="178"/>
      <c r="CE689" s="178"/>
      <c r="CF689" s="110"/>
      <c r="CG689" s="110"/>
      <c r="CH689" s="110"/>
      <c r="CI689" s="110"/>
      <c r="CJ689" s="110"/>
      <c r="CK689" s="110"/>
      <c r="CL689" s="110"/>
      <c r="CM689" s="110"/>
      <c r="CN689" s="110"/>
      <c r="CO689" s="110"/>
      <c r="CP689" s="110"/>
      <c r="CQ689" s="110"/>
      <c r="CR689" s="110"/>
      <c r="CS689" s="110"/>
      <c r="CT689" s="110"/>
      <c r="CU689" s="110"/>
      <c r="CV689" s="110"/>
      <c r="CW689" s="110"/>
      <c r="CX689" s="110"/>
      <c r="CY689" s="110"/>
      <c r="CZ689" s="110"/>
      <c r="DA689" s="110"/>
      <c r="DB689" s="110"/>
      <c r="DC689" s="110"/>
      <c r="DD689" s="110"/>
      <c r="DE689" s="110"/>
      <c r="DF689" s="110"/>
      <c r="DG689" s="110"/>
      <c r="DH689" s="110"/>
      <c r="DI689" s="110"/>
      <c r="DJ689" s="110"/>
      <c r="DK689" s="110"/>
      <c r="DL689" s="110"/>
      <c r="DM689" s="110"/>
      <c r="DN689" s="110"/>
      <c r="DO689" s="110"/>
      <c r="DP689" s="110"/>
      <c r="DQ689" s="110"/>
      <c r="DR689" s="110"/>
      <c r="DS689" s="110"/>
      <c r="DT689" s="110"/>
      <c r="DU689" s="110"/>
      <c r="DV689" s="110"/>
      <c r="DW689" s="110"/>
      <c r="DX689" s="110"/>
      <c r="DY689" s="110"/>
      <c r="DZ689" s="110"/>
      <c r="EA689" s="110"/>
      <c r="EB689" s="110"/>
      <c r="EC689" s="110"/>
      <c r="ED689" s="110"/>
      <c r="EE689" s="110"/>
      <c r="EF689" s="110"/>
      <c r="EG689" s="110"/>
      <c r="EH689" s="110"/>
      <c r="EI689" s="110"/>
      <c r="EJ689" s="110"/>
      <c r="EK689" s="110"/>
      <c r="EL689" s="110"/>
      <c r="EM689" s="110"/>
      <c r="EN689" s="110"/>
      <c r="EO689" s="110"/>
      <c r="EP689" s="110"/>
      <c r="EQ689" s="110"/>
      <c r="ER689" s="110"/>
      <c r="ES689" s="110"/>
      <c r="ET689" s="110"/>
      <c r="EU689" s="110"/>
      <c r="EV689" s="110"/>
      <c r="EW689" s="110"/>
      <c r="EX689" s="110"/>
      <c r="EY689" s="110"/>
      <c r="EZ689" s="110"/>
      <c r="FA689" s="110"/>
      <c r="FB689" s="110"/>
      <c r="FC689" s="110"/>
      <c r="FD689" s="110"/>
      <c r="FE689" s="110"/>
      <c r="FF689" s="110"/>
      <c r="FG689" s="110"/>
      <c r="FH689" s="110"/>
      <c r="FI689" s="110"/>
      <c r="FJ689" s="110"/>
      <c r="FK689" s="242"/>
      <c r="FL689" s="242"/>
      <c r="FM689" s="242"/>
      <c r="FN689" s="242"/>
      <c r="FO689" s="242"/>
      <c r="FP689" s="242"/>
      <c r="FQ689" s="242"/>
      <c r="FR689" s="63"/>
    </row>
    <row r="690" spans="1:174" x14ac:dyDescent="0.2">
      <c r="A690" s="241" t="s">
        <v>133</v>
      </c>
      <c r="B690" s="476" t="s">
        <v>832</v>
      </c>
      <c r="C690" s="326" t="s">
        <v>626</v>
      </c>
      <c r="D690" s="283" t="s">
        <v>134</v>
      </c>
      <c r="E690" s="471">
        <v>0</v>
      </c>
      <c r="F690" s="471">
        <v>42136</v>
      </c>
      <c r="G690" s="471">
        <v>514599</v>
      </c>
      <c r="H690" s="471">
        <v>660444</v>
      </c>
      <c r="I690" s="471">
        <v>1039896</v>
      </c>
      <c r="J690" s="471">
        <v>341374</v>
      </c>
      <c r="K690" s="471">
        <v>90141</v>
      </c>
      <c r="L690" s="471">
        <v>43314</v>
      </c>
      <c r="M690" s="471">
        <v>3799</v>
      </c>
      <c r="N690" s="496">
        <v>2735703</v>
      </c>
      <c r="O690" s="471">
        <v>0</v>
      </c>
      <c r="P690" s="471">
        <v>123263</v>
      </c>
      <c r="Q690" s="471">
        <v>723783</v>
      </c>
      <c r="R690" s="471">
        <v>1499799</v>
      </c>
      <c r="S690" s="471">
        <v>1323174</v>
      </c>
      <c r="T690" s="471">
        <v>367079</v>
      </c>
      <c r="U690" s="471">
        <v>61535</v>
      </c>
      <c r="V690" s="471">
        <v>44133</v>
      </c>
      <c r="W690" s="471">
        <v>724</v>
      </c>
      <c r="X690" s="496">
        <v>4143490</v>
      </c>
      <c r="Y690" s="471">
        <v>0</v>
      </c>
      <c r="Z690" s="471">
        <v>165399</v>
      </c>
      <c r="AA690" s="471">
        <v>1238382</v>
      </c>
      <c r="AB690" s="471">
        <v>2160243</v>
      </c>
      <c r="AC690" s="471">
        <v>2363070</v>
      </c>
      <c r="AD690" s="471">
        <v>708453</v>
      </c>
      <c r="AE690" s="471">
        <v>151676</v>
      </c>
      <c r="AF690" s="471">
        <v>87447</v>
      </c>
      <c r="AG690" s="471">
        <v>4523</v>
      </c>
      <c r="AH690" s="496">
        <v>6879193</v>
      </c>
      <c r="AI690" s="471">
        <v>1014.92778</v>
      </c>
      <c r="AJ690" s="471">
        <v>1217.9133300000001</v>
      </c>
      <c r="AK690" s="471">
        <v>1420.8988899999999</v>
      </c>
      <c r="AL690" s="471">
        <v>1623.88444</v>
      </c>
      <c r="AM690" s="471">
        <v>1826.87</v>
      </c>
      <c r="AN690" s="471">
        <v>2232.8411099999998</v>
      </c>
      <c r="AO690" s="471">
        <v>2638.8122199999998</v>
      </c>
      <c r="AP690" s="471">
        <v>3044.7833300000002</v>
      </c>
      <c r="AQ690" s="471">
        <v>3653.74</v>
      </c>
      <c r="AR690" s="471">
        <v>0</v>
      </c>
      <c r="AS690" s="471">
        <v>34.596879999999999</v>
      </c>
      <c r="AT690" s="471">
        <v>362.1644</v>
      </c>
      <c r="AU690" s="471">
        <v>406.70627999999999</v>
      </c>
      <c r="AV690" s="471">
        <v>569.22276999999997</v>
      </c>
      <c r="AW690" s="471">
        <v>152.88773</v>
      </c>
      <c r="AX690" s="471">
        <v>34.159689999999998</v>
      </c>
      <c r="AY690" s="471">
        <v>14.22564</v>
      </c>
      <c r="AZ690" s="471">
        <v>1.03976</v>
      </c>
      <c r="BA690" s="496">
        <v>1575.00314</v>
      </c>
      <c r="BB690" s="471">
        <v>0</v>
      </c>
      <c r="BC690" s="471">
        <v>101.20835</v>
      </c>
      <c r="BD690" s="471">
        <v>509.38389000000001</v>
      </c>
      <c r="BE690" s="471">
        <v>923.58726999999999</v>
      </c>
      <c r="BF690" s="471">
        <v>724.28471000000002</v>
      </c>
      <c r="BG690" s="471">
        <v>164.39995999999999</v>
      </c>
      <c r="BH690" s="471">
        <v>23.319199999999999</v>
      </c>
      <c r="BI690" s="471">
        <v>14.494630000000001</v>
      </c>
      <c r="BJ690" s="471">
        <v>0.19814999999999999</v>
      </c>
      <c r="BK690" s="496">
        <v>2460.8761599999998</v>
      </c>
      <c r="BL690" s="471">
        <v>0</v>
      </c>
      <c r="BM690" s="471">
        <v>135.81</v>
      </c>
      <c r="BN690" s="471">
        <v>871.55</v>
      </c>
      <c r="BO690" s="471">
        <v>1330.29</v>
      </c>
      <c r="BP690" s="471">
        <v>1293.51</v>
      </c>
      <c r="BQ690" s="471">
        <v>317.29000000000002</v>
      </c>
      <c r="BR690" s="471">
        <v>57.48</v>
      </c>
      <c r="BS690" s="471">
        <v>28.72</v>
      </c>
      <c r="BT690" s="471">
        <v>1.24</v>
      </c>
      <c r="BU690" s="496">
        <v>4035.89</v>
      </c>
      <c r="BV690" s="178"/>
      <c r="BW690" s="178"/>
      <c r="BX690" s="178"/>
      <c r="BY690" s="178"/>
      <c r="BZ690" s="178"/>
      <c r="CA690" s="178"/>
      <c r="CB690" s="178"/>
      <c r="CC690" s="178"/>
      <c r="CD690" s="178"/>
      <c r="CE690" s="178"/>
      <c r="CF690" s="110"/>
      <c r="CG690" s="110"/>
      <c r="CH690" s="110"/>
      <c r="CI690" s="110"/>
      <c r="CJ690" s="110"/>
      <c r="CK690" s="110"/>
      <c r="CL690" s="110"/>
      <c r="CM690" s="110"/>
      <c r="CN690" s="110"/>
      <c r="CO690" s="110"/>
      <c r="CP690" s="110"/>
      <c r="CQ690" s="110"/>
      <c r="CR690" s="110"/>
      <c r="CS690" s="110"/>
      <c r="CT690" s="110"/>
      <c r="CU690" s="110"/>
      <c r="CV690" s="110"/>
      <c r="CW690" s="110"/>
      <c r="CX690" s="110"/>
      <c r="CY690" s="110"/>
      <c r="CZ690" s="110"/>
      <c r="DA690" s="110"/>
      <c r="DB690" s="110"/>
      <c r="DC690" s="110"/>
      <c r="DD690" s="110"/>
      <c r="DE690" s="110"/>
      <c r="DF690" s="110"/>
      <c r="DG690" s="110"/>
      <c r="DH690" s="110"/>
      <c r="DI690" s="110"/>
      <c r="DJ690" s="110"/>
      <c r="DK690" s="110"/>
      <c r="DL690" s="110"/>
      <c r="DM690" s="110"/>
      <c r="DN690" s="110"/>
      <c r="DO690" s="110"/>
      <c r="DP690" s="110"/>
      <c r="DQ690" s="110"/>
      <c r="DR690" s="110"/>
      <c r="DS690" s="110"/>
      <c r="DT690" s="110"/>
      <c r="DU690" s="110"/>
      <c r="DV690" s="110"/>
      <c r="DW690" s="110"/>
      <c r="DX690" s="110"/>
      <c r="DY690" s="110"/>
      <c r="DZ690" s="110"/>
      <c r="EA690" s="110"/>
      <c r="EB690" s="110"/>
      <c r="EC690" s="110"/>
      <c r="ED690" s="110"/>
      <c r="EE690" s="110"/>
      <c r="EF690" s="110"/>
      <c r="EG690" s="110"/>
      <c r="EH690" s="110"/>
      <c r="EI690" s="110"/>
      <c r="EJ690" s="110"/>
      <c r="EK690" s="110"/>
      <c r="EL690" s="110"/>
      <c r="EM690" s="110"/>
      <c r="EN690" s="110"/>
      <c r="EO690" s="110"/>
      <c r="EP690" s="110"/>
      <c r="EQ690" s="110"/>
      <c r="ER690" s="110"/>
      <c r="ES690" s="110"/>
      <c r="ET690" s="110"/>
      <c r="EU690" s="110"/>
      <c r="EV690" s="110"/>
      <c r="EW690" s="110"/>
      <c r="EX690" s="110"/>
      <c r="EY690" s="110"/>
      <c r="EZ690" s="110"/>
      <c r="FA690" s="110"/>
      <c r="FB690" s="110"/>
      <c r="FC690" s="110"/>
      <c r="FD690" s="110"/>
      <c r="FE690" s="110"/>
      <c r="FF690" s="110"/>
      <c r="FG690" s="110"/>
      <c r="FH690" s="110"/>
      <c r="FI690" s="110"/>
      <c r="FJ690" s="110"/>
      <c r="FK690" s="242"/>
      <c r="FL690" s="242"/>
      <c r="FM690" s="242"/>
      <c r="FN690" s="242"/>
      <c r="FO690" s="242"/>
      <c r="FP690" s="242"/>
      <c r="FQ690" s="242"/>
      <c r="FR690" s="63"/>
    </row>
    <row r="691" spans="1:174" x14ac:dyDescent="0.2">
      <c r="A691" s="241" t="s">
        <v>135</v>
      </c>
      <c r="B691" s="476" t="s">
        <v>833</v>
      </c>
      <c r="C691" s="326" t="s">
        <v>786</v>
      </c>
      <c r="D691" s="283" t="s">
        <v>136</v>
      </c>
      <c r="E691" s="471">
        <v>1777</v>
      </c>
      <c r="F691" s="471">
        <v>1578813</v>
      </c>
      <c r="G691" s="471">
        <v>728058</v>
      </c>
      <c r="H691" s="471">
        <v>497587</v>
      </c>
      <c r="I691" s="471">
        <v>148036</v>
      </c>
      <c r="J691" s="471">
        <v>58892</v>
      </c>
      <c r="K691" s="471">
        <v>16700</v>
      </c>
      <c r="L691" s="471">
        <v>2602</v>
      </c>
      <c r="M691" s="471">
        <v>0</v>
      </c>
      <c r="N691" s="496">
        <v>3032465</v>
      </c>
      <c r="O691" s="471">
        <v>6061</v>
      </c>
      <c r="P691" s="471">
        <v>2889764</v>
      </c>
      <c r="Q691" s="471">
        <v>878210</v>
      </c>
      <c r="R691" s="471">
        <v>322916</v>
      </c>
      <c r="S691" s="471">
        <v>91793</v>
      </c>
      <c r="T691" s="471">
        <v>59757</v>
      </c>
      <c r="U691" s="471">
        <v>19463</v>
      </c>
      <c r="V691" s="471">
        <v>8475</v>
      </c>
      <c r="W691" s="471">
        <v>0</v>
      </c>
      <c r="X691" s="496">
        <v>4276439</v>
      </c>
      <c r="Y691" s="471">
        <v>7838</v>
      </c>
      <c r="Z691" s="471">
        <v>4468577</v>
      </c>
      <c r="AA691" s="471">
        <v>1606268</v>
      </c>
      <c r="AB691" s="471">
        <v>820503</v>
      </c>
      <c r="AC691" s="471">
        <v>239829</v>
      </c>
      <c r="AD691" s="471">
        <v>118649</v>
      </c>
      <c r="AE691" s="471">
        <v>36163</v>
      </c>
      <c r="AF691" s="471">
        <v>11077</v>
      </c>
      <c r="AG691" s="471">
        <v>0</v>
      </c>
      <c r="AH691" s="496">
        <v>7308904</v>
      </c>
      <c r="AI691" s="471">
        <v>1170.7444399999999</v>
      </c>
      <c r="AJ691" s="471">
        <v>1404.8933300000001</v>
      </c>
      <c r="AK691" s="471">
        <v>1639.04222</v>
      </c>
      <c r="AL691" s="471">
        <v>1873.19111</v>
      </c>
      <c r="AM691" s="471">
        <v>2107.34</v>
      </c>
      <c r="AN691" s="471">
        <v>2575.63778</v>
      </c>
      <c r="AO691" s="471">
        <v>3043.9355599999999</v>
      </c>
      <c r="AP691" s="471">
        <v>3512.23333</v>
      </c>
      <c r="AQ691" s="471">
        <v>4214.68</v>
      </c>
      <c r="AR691" s="471">
        <v>1.5178400000000001</v>
      </c>
      <c r="AS691" s="471">
        <v>1123.79564</v>
      </c>
      <c r="AT691" s="471">
        <v>444.19722000000002</v>
      </c>
      <c r="AU691" s="471">
        <v>265.63600000000002</v>
      </c>
      <c r="AV691" s="471">
        <v>70.247799999999998</v>
      </c>
      <c r="AW691" s="471">
        <v>22.865020000000001</v>
      </c>
      <c r="AX691" s="471">
        <v>5.4863200000000001</v>
      </c>
      <c r="AY691" s="471">
        <v>0.74084000000000005</v>
      </c>
      <c r="AZ691" s="471">
        <v>0</v>
      </c>
      <c r="BA691" s="496">
        <v>1934.48667</v>
      </c>
      <c r="BB691" s="471">
        <v>5.1770500000000004</v>
      </c>
      <c r="BC691" s="471">
        <v>2056.92769</v>
      </c>
      <c r="BD691" s="471">
        <v>535.80682000000002</v>
      </c>
      <c r="BE691" s="471">
        <v>172.38818000000001</v>
      </c>
      <c r="BF691" s="471">
        <v>43.558700000000002</v>
      </c>
      <c r="BG691" s="471">
        <v>23.200859999999999</v>
      </c>
      <c r="BH691" s="471">
        <v>6.3940200000000003</v>
      </c>
      <c r="BI691" s="471">
        <v>2.4129900000000002</v>
      </c>
      <c r="BJ691" s="471">
        <v>0</v>
      </c>
      <c r="BK691" s="496">
        <v>2845.8663099999999</v>
      </c>
      <c r="BL691" s="471">
        <v>6.69</v>
      </c>
      <c r="BM691" s="471">
        <v>3180.72</v>
      </c>
      <c r="BN691" s="471">
        <v>980</v>
      </c>
      <c r="BO691" s="471">
        <v>438.02</v>
      </c>
      <c r="BP691" s="471">
        <v>113.81</v>
      </c>
      <c r="BQ691" s="471">
        <v>46.07</v>
      </c>
      <c r="BR691" s="471">
        <v>11.88</v>
      </c>
      <c r="BS691" s="471">
        <v>3.15</v>
      </c>
      <c r="BT691" s="471">
        <v>0</v>
      </c>
      <c r="BU691" s="496">
        <v>4780.34</v>
      </c>
      <c r="BV691" s="178"/>
      <c r="BW691" s="178"/>
      <c r="BX691" s="178"/>
      <c r="BY691" s="178"/>
      <c r="BZ691" s="178"/>
      <c r="CA691" s="178"/>
      <c r="CB691" s="178"/>
      <c r="CC691" s="178"/>
      <c r="CD691" s="178"/>
      <c r="CE691" s="178"/>
      <c r="CF691" s="110"/>
      <c r="CG691" s="110"/>
      <c r="CH691" s="110"/>
      <c r="CI691" s="110"/>
      <c r="CJ691" s="110"/>
      <c r="CK691" s="110"/>
      <c r="CL691" s="110"/>
      <c r="CM691" s="110"/>
      <c r="CN691" s="110"/>
      <c r="CO691" s="110"/>
      <c r="CP691" s="110"/>
      <c r="CQ691" s="110"/>
      <c r="CR691" s="110"/>
      <c r="CS691" s="110"/>
      <c r="CT691" s="110"/>
      <c r="CU691" s="110"/>
      <c r="CV691" s="110"/>
      <c r="CW691" s="110"/>
      <c r="CX691" s="110"/>
      <c r="CY691" s="110"/>
      <c r="CZ691" s="110"/>
      <c r="DA691" s="110"/>
      <c r="DB691" s="110"/>
      <c r="DC691" s="110"/>
      <c r="DD691" s="110"/>
      <c r="DE691" s="110"/>
      <c r="DF691" s="110"/>
      <c r="DG691" s="110"/>
      <c r="DH691" s="110"/>
      <c r="DI691" s="110"/>
      <c r="DJ691" s="110"/>
      <c r="DK691" s="110"/>
      <c r="DL691" s="110"/>
      <c r="DM691" s="110"/>
      <c r="DN691" s="110"/>
      <c r="DO691" s="110"/>
      <c r="DP691" s="110"/>
      <c r="DQ691" s="110"/>
      <c r="DR691" s="110"/>
      <c r="DS691" s="110"/>
      <c r="DT691" s="110"/>
      <c r="DU691" s="110"/>
      <c r="DV691" s="110"/>
      <c r="DW691" s="110"/>
      <c r="DX691" s="110"/>
      <c r="DY691" s="110"/>
      <c r="DZ691" s="110"/>
      <c r="EA691" s="110"/>
      <c r="EB691" s="110"/>
      <c r="EC691" s="110"/>
      <c r="ED691" s="110"/>
      <c r="EE691" s="110"/>
      <c r="EF691" s="110"/>
      <c r="EG691" s="110"/>
      <c r="EH691" s="110"/>
      <c r="EI691" s="110"/>
      <c r="EJ691" s="110"/>
      <c r="EK691" s="110"/>
      <c r="EL691" s="110"/>
      <c r="EM691" s="110"/>
      <c r="EN691" s="110"/>
      <c r="EO691" s="110"/>
      <c r="EP691" s="110"/>
      <c r="EQ691" s="110"/>
      <c r="ER691" s="110"/>
      <c r="ES691" s="110"/>
      <c r="ET691" s="110"/>
      <c r="EU691" s="110"/>
      <c r="EV691" s="110"/>
      <c r="EW691" s="110"/>
      <c r="EX691" s="110"/>
      <c r="EY691" s="110"/>
      <c r="EZ691" s="110"/>
      <c r="FA691" s="110"/>
      <c r="FB691" s="110"/>
      <c r="FC691" s="110"/>
      <c r="FD691" s="110"/>
      <c r="FE691" s="110"/>
      <c r="FF691" s="110"/>
      <c r="FG691" s="110"/>
      <c r="FH691" s="110"/>
      <c r="FI691" s="110"/>
      <c r="FJ691" s="110"/>
      <c r="FK691" s="242"/>
      <c r="FL691" s="242"/>
      <c r="FM691" s="242"/>
      <c r="FN691" s="242"/>
      <c r="FO691" s="242"/>
      <c r="FP691" s="242"/>
      <c r="FQ691" s="242"/>
      <c r="FR691" s="63"/>
    </row>
    <row r="692" spans="1:174" x14ac:dyDescent="0.2">
      <c r="A692" s="241" t="s">
        <v>137</v>
      </c>
      <c r="B692" s="476" t="s">
        <v>834</v>
      </c>
      <c r="C692" s="326" t="s">
        <v>782</v>
      </c>
      <c r="D692" s="283" t="s">
        <v>835</v>
      </c>
      <c r="E692" s="471">
        <v>604</v>
      </c>
      <c r="F692" s="471">
        <v>514316</v>
      </c>
      <c r="G692" s="471">
        <v>2773536</v>
      </c>
      <c r="H692" s="471">
        <v>3801506</v>
      </c>
      <c r="I692" s="471">
        <v>2105253</v>
      </c>
      <c r="J692" s="471">
        <v>966745</v>
      </c>
      <c r="K692" s="471">
        <v>491545</v>
      </c>
      <c r="L692" s="471">
        <v>182789</v>
      </c>
      <c r="M692" s="471">
        <v>43448</v>
      </c>
      <c r="N692" s="496">
        <v>10879742</v>
      </c>
      <c r="O692" s="471">
        <v>27.05</v>
      </c>
      <c r="P692" s="471">
        <v>939036</v>
      </c>
      <c r="Q692" s="471">
        <v>4342718</v>
      </c>
      <c r="R692" s="471">
        <v>7505108</v>
      </c>
      <c r="S692" s="471">
        <v>3798246</v>
      </c>
      <c r="T692" s="471">
        <v>1242388</v>
      </c>
      <c r="U692" s="471">
        <v>525381</v>
      </c>
      <c r="V692" s="471">
        <v>308727</v>
      </c>
      <c r="W692" s="471">
        <v>20788</v>
      </c>
      <c r="X692" s="496">
        <v>18682419.050000001</v>
      </c>
      <c r="Y692" s="471">
        <v>631.04999999999995</v>
      </c>
      <c r="Z692" s="471">
        <v>1453352</v>
      </c>
      <c r="AA692" s="471">
        <v>7116254</v>
      </c>
      <c r="AB692" s="471">
        <v>11306614</v>
      </c>
      <c r="AC692" s="471">
        <v>5903499</v>
      </c>
      <c r="AD692" s="471">
        <v>2209133</v>
      </c>
      <c r="AE692" s="471">
        <v>1016926</v>
      </c>
      <c r="AF692" s="471">
        <v>491516</v>
      </c>
      <c r="AG692" s="471">
        <v>64236</v>
      </c>
      <c r="AH692" s="496">
        <v>29562161.050000001</v>
      </c>
      <c r="AI692" s="471">
        <v>1101.3111100000001</v>
      </c>
      <c r="AJ692" s="471">
        <v>1321.5733299999999</v>
      </c>
      <c r="AK692" s="471">
        <v>1541.83556</v>
      </c>
      <c r="AL692" s="471">
        <v>1762.0977800000001</v>
      </c>
      <c r="AM692" s="471">
        <v>1982.36</v>
      </c>
      <c r="AN692" s="471">
        <v>2422.8844399999998</v>
      </c>
      <c r="AO692" s="471">
        <v>2863.4088900000002</v>
      </c>
      <c r="AP692" s="471">
        <v>3303.9333299999998</v>
      </c>
      <c r="AQ692" s="471">
        <v>3964.72</v>
      </c>
      <c r="AR692" s="471">
        <v>0.54844000000000004</v>
      </c>
      <c r="AS692" s="471">
        <v>389.16946999999999</v>
      </c>
      <c r="AT692" s="471">
        <v>1798.85331</v>
      </c>
      <c r="AU692" s="471">
        <v>2157.3751699999998</v>
      </c>
      <c r="AV692" s="471">
        <v>1061.9932799999999</v>
      </c>
      <c r="AW692" s="471">
        <v>399.00582000000003</v>
      </c>
      <c r="AX692" s="471">
        <v>171.66426999999999</v>
      </c>
      <c r="AY692" s="471">
        <v>55.324660000000002</v>
      </c>
      <c r="AZ692" s="471">
        <v>10.95866</v>
      </c>
      <c r="BA692" s="496">
        <v>6044.8930899999996</v>
      </c>
      <c r="BB692" s="471">
        <v>2.4559999999999998E-2</v>
      </c>
      <c r="BC692" s="471">
        <v>710.54399999999998</v>
      </c>
      <c r="BD692" s="471">
        <v>2816.58961</v>
      </c>
      <c r="BE692" s="471">
        <v>4259.1893</v>
      </c>
      <c r="BF692" s="471">
        <v>1916.02232</v>
      </c>
      <c r="BG692" s="471">
        <v>512.77229</v>
      </c>
      <c r="BH692" s="471">
        <v>183.48096000000001</v>
      </c>
      <c r="BI692" s="471">
        <v>93.442260000000005</v>
      </c>
      <c r="BJ692" s="471">
        <v>5.2432499999999997</v>
      </c>
      <c r="BK692" s="496">
        <v>10497.30853</v>
      </c>
      <c r="BL692" s="471">
        <v>0.56999999999999995</v>
      </c>
      <c r="BM692" s="471">
        <v>1099.71</v>
      </c>
      <c r="BN692" s="471">
        <v>4615.4399999999996</v>
      </c>
      <c r="BO692" s="471">
        <v>6416.56</v>
      </c>
      <c r="BP692" s="471">
        <v>2978.02</v>
      </c>
      <c r="BQ692" s="471">
        <v>911.78</v>
      </c>
      <c r="BR692" s="471">
        <v>355.15</v>
      </c>
      <c r="BS692" s="471">
        <v>148.77000000000001</v>
      </c>
      <c r="BT692" s="471">
        <v>16.2</v>
      </c>
      <c r="BU692" s="496">
        <v>16542.2</v>
      </c>
      <c r="BV692" s="178"/>
      <c r="BW692" s="178"/>
      <c r="BX692" s="178"/>
      <c r="BY692" s="178"/>
      <c r="BZ692" s="178"/>
      <c r="CA692" s="178"/>
      <c r="CB692" s="178"/>
      <c r="CC692" s="178"/>
      <c r="CD692" s="178"/>
      <c r="CE692" s="178"/>
      <c r="CF692" s="110"/>
      <c r="CG692" s="110"/>
      <c r="CH692" s="110"/>
      <c r="CI692" s="110"/>
      <c r="CJ692" s="110"/>
      <c r="CK692" s="110"/>
      <c r="CL692" s="110"/>
      <c r="CM692" s="110"/>
      <c r="CN692" s="110"/>
      <c r="CO692" s="110"/>
      <c r="CP692" s="110"/>
      <c r="CQ692" s="110"/>
      <c r="CR692" s="110"/>
      <c r="CS692" s="110"/>
      <c r="CT692" s="110"/>
      <c r="CU692" s="110"/>
      <c r="CV692" s="110"/>
      <c r="CW692" s="110"/>
      <c r="CX692" s="110"/>
      <c r="CY692" s="110"/>
      <c r="CZ692" s="110"/>
      <c r="DA692" s="110"/>
      <c r="DB692" s="110"/>
      <c r="DC692" s="110"/>
      <c r="DD692" s="110"/>
      <c r="DE692" s="110"/>
      <c r="DF692" s="110"/>
      <c r="DG692" s="110"/>
      <c r="DH692" s="110"/>
      <c r="DI692" s="110"/>
      <c r="DJ692" s="110"/>
      <c r="DK692" s="110"/>
      <c r="DL692" s="110"/>
      <c r="DM692" s="110"/>
      <c r="DN692" s="110"/>
      <c r="DO692" s="110"/>
      <c r="DP692" s="110"/>
      <c r="DQ692" s="110"/>
      <c r="DR692" s="110"/>
      <c r="DS692" s="110"/>
      <c r="DT692" s="110"/>
      <c r="DU692" s="110"/>
      <c r="DV692" s="110"/>
      <c r="DW692" s="110"/>
      <c r="DX692" s="110"/>
      <c r="DY692" s="110"/>
      <c r="DZ692" s="110"/>
      <c r="EA692" s="110"/>
      <c r="EB692" s="110"/>
      <c r="EC692" s="110"/>
      <c r="ED692" s="110"/>
      <c r="EE692" s="110"/>
      <c r="EF692" s="110"/>
      <c r="EG692" s="110"/>
      <c r="EH692" s="110"/>
      <c r="EI692" s="110"/>
      <c r="EJ692" s="110"/>
      <c r="EK692" s="110"/>
      <c r="EL692" s="110"/>
      <c r="EM692" s="110"/>
      <c r="EN692" s="110"/>
      <c r="EO692" s="110"/>
      <c r="EP692" s="110"/>
      <c r="EQ692" s="110"/>
      <c r="ER692" s="110"/>
      <c r="ES692" s="110"/>
      <c r="ET692" s="110"/>
      <c r="EU692" s="110"/>
      <c r="EV692" s="110"/>
      <c r="EW692" s="110"/>
      <c r="EX692" s="110"/>
      <c r="EY692" s="110"/>
      <c r="EZ692" s="110"/>
      <c r="FA692" s="110"/>
      <c r="FB692" s="110"/>
      <c r="FC692" s="110"/>
      <c r="FD692" s="110"/>
      <c r="FE692" s="110"/>
      <c r="FF692" s="110"/>
      <c r="FG692" s="110"/>
      <c r="FH692" s="110"/>
      <c r="FI692" s="110"/>
      <c r="FJ692" s="110"/>
      <c r="FK692" s="242"/>
      <c r="FL692" s="242"/>
      <c r="FM692" s="242"/>
      <c r="FN692" s="242"/>
      <c r="FO692" s="242"/>
      <c r="FP692" s="242"/>
      <c r="FQ692" s="242"/>
      <c r="FR692" s="63"/>
    </row>
    <row r="693" spans="1:174" x14ac:dyDescent="0.2">
      <c r="A693" s="241" t="s">
        <v>138</v>
      </c>
      <c r="B693" s="476" t="s">
        <v>836</v>
      </c>
      <c r="C693" s="326" t="s">
        <v>784</v>
      </c>
      <c r="D693" s="283" t="s">
        <v>139</v>
      </c>
      <c r="E693" s="471">
        <v>6601</v>
      </c>
      <c r="F693" s="471">
        <v>2469951</v>
      </c>
      <c r="G693" s="471">
        <v>310837.2</v>
      </c>
      <c r="H693" s="471">
        <v>283498.8</v>
      </c>
      <c r="I693" s="471">
        <v>82949.64</v>
      </c>
      <c r="J693" s="471">
        <v>32097.040000000001</v>
      </c>
      <c r="K693" s="471">
        <v>12264.59</v>
      </c>
      <c r="L693" s="471">
        <v>2919.29</v>
      </c>
      <c r="M693" s="471">
        <v>0</v>
      </c>
      <c r="N693" s="496">
        <v>3201118.56</v>
      </c>
      <c r="O693" s="471">
        <v>8449</v>
      </c>
      <c r="P693" s="471">
        <v>5382219.0899999999</v>
      </c>
      <c r="Q693" s="471">
        <v>515269.06</v>
      </c>
      <c r="R693" s="471">
        <v>272164.39</v>
      </c>
      <c r="S693" s="471">
        <v>60180.89</v>
      </c>
      <c r="T693" s="471">
        <v>38472.35</v>
      </c>
      <c r="U693" s="471">
        <v>21314.26</v>
      </c>
      <c r="V693" s="471">
        <v>1576.45</v>
      </c>
      <c r="W693" s="471">
        <v>0</v>
      </c>
      <c r="X693" s="496">
        <v>6299645.4900000002</v>
      </c>
      <c r="Y693" s="471">
        <v>15050</v>
      </c>
      <c r="Z693" s="471">
        <v>7852170.0899999999</v>
      </c>
      <c r="AA693" s="471">
        <v>826106.26</v>
      </c>
      <c r="AB693" s="471">
        <v>555663.18999999994</v>
      </c>
      <c r="AC693" s="471">
        <v>143130.53</v>
      </c>
      <c r="AD693" s="471">
        <v>70569.39</v>
      </c>
      <c r="AE693" s="471">
        <v>33578.85</v>
      </c>
      <c r="AF693" s="471">
        <v>4495.74</v>
      </c>
      <c r="AG693" s="471">
        <v>0</v>
      </c>
      <c r="AH693" s="496">
        <v>9500764.0500000007</v>
      </c>
      <c r="AI693" s="471">
        <v>1152.46111</v>
      </c>
      <c r="AJ693" s="471">
        <v>1382.9533300000001</v>
      </c>
      <c r="AK693" s="471">
        <v>1613.4455599999999</v>
      </c>
      <c r="AL693" s="471">
        <v>1843.93778</v>
      </c>
      <c r="AM693" s="471">
        <v>2074.4299999999998</v>
      </c>
      <c r="AN693" s="471">
        <v>2535.41444</v>
      </c>
      <c r="AO693" s="471">
        <v>2996.3988899999999</v>
      </c>
      <c r="AP693" s="471">
        <v>3457.3833300000001</v>
      </c>
      <c r="AQ693" s="471">
        <v>4148.8599999999997</v>
      </c>
      <c r="AR693" s="471">
        <v>5.7277399999999998</v>
      </c>
      <c r="AS693" s="471">
        <v>1785.9973600000001</v>
      </c>
      <c r="AT693" s="471">
        <v>192.65429</v>
      </c>
      <c r="AU693" s="471">
        <v>153.74639999999999</v>
      </c>
      <c r="AV693" s="471">
        <v>39.986710000000002</v>
      </c>
      <c r="AW693" s="471">
        <v>12.65948</v>
      </c>
      <c r="AX693" s="471">
        <v>4.0931100000000002</v>
      </c>
      <c r="AY693" s="471">
        <v>0.84436</v>
      </c>
      <c r="AZ693" s="471">
        <v>0</v>
      </c>
      <c r="BA693" s="496">
        <v>2195.70946</v>
      </c>
      <c r="BB693" s="471">
        <v>7.33127</v>
      </c>
      <c r="BC693" s="471">
        <v>3891.82987</v>
      </c>
      <c r="BD693" s="471">
        <v>319.35942999999997</v>
      </c>
      <c r="BE693" s="471">
        <v>147.59954999999999</v>
      </c>
      <c r="BF693" s="471">
        <v>29.010809999999999</v>
      </c>
      <c r="BG693" s="471">
        <v>15.17399</v>
      </c>
      <c r="BH693" s="471">
        <v>7.1132900000000001</v>
      </c>
      <c r="BI693" s="471">
        <v>0.45596999999999999</v>
      </c>
      <c r="BJ693" s="471">
        <v>0</v>
      </c>
      <c r="BK693" s="496">
        <v>4417.8741799999998</v>
      </c>
      <c r="BL693" s="471">
        <v>13.06</v>
      </c>
      <c r="BM693" s="471">
        <v>5677.83</v>
      </c>
      <c r="BN693" s="471">
        <v>512.01</v>
      </c>
      <c r="BO693" s="471">
        <v>301.35000000000002</v>
      </c>
      <c r="BP693" s="471">
        <v>69</v>
      </c>
      <c r="BQ693" s="471">
        <v>27.83</v>
      </c>
      <c r="BR693" s="471">
        <v>11.21</v>
      </c>
      <c r="BS693" s="471">
        <v>1.3</v>
      </c>
      <c r="BT693" s="471">
        <v>0</v>
      </c>
      <c r="BU693" s="496">
        <v>6613.59</v>
      </c>
      <c r="BV693" s="178"/>
      <c r="BW693" s="178"/>
      <c r="BX693" s="178"/>
      <c r="BY693" s="178"/>
      <c r="BZ693" s="178"/>
      <c r="CA693" s="178"/>
      <c r="CB693" s="178"/>
      <c r="CC693" s="178"/>
      <c r="CD693" s="178"/>
      <c r="CE693" s="178"/>
      <c r="CF693" s="110"/>
      <c r="CG693" s="110"/>
      <c r="CH693" s="110"/>
      <c r="CI693" s="110"/>
      <c r="CJ693" s="110"/>
      <c r="CK693" s="110"/>
      <c r="CL693" s="110"/>
      <c r="CM693" s="110"/>
      <c r="CN693" s="110"/>
      <c r="CO693" s="110"/>
      <c r="CP693" s="110"/>
      <c r="CQ693" s="110"/>
      <c r="CR693" s="110"/>
      <c r="CS693" s="110"/>
      <c r="CT693" s="110"/>
      <c r="CU693" s="110"/>
      <c r="CV693" s="110"/>
      <c r="CW693" s="110"/>
      <c r="CX693" s="110"/>
      <c r="CY693" s="110"/>
      <c r="CZ693" s="110"/>
      <c r="DA693" s="110"/>
      <c r="DB693" s="110"/>
      <c r="DC693" s="110"/>
      <c r="DD693" s="110"/>
      <c r="DE693" s="110"/>
      <c r="DF693" s="110"/>
      <c r="DG693" s="110"/>
      <c r="DH693" s="110"/>
      <c r="DI693" s="110"/>
      <c r="DJ693" s="110"/>
      <c r="DK693" s="110"/>
      <c r="DL693" s="110"/>
      <c r="DM693" s="110"/>
      <c r="DN693" s="110"/>
      <c r="DO693" s="110"/>
      <c r="DP693" s="110"/>
      <c r="DQ693" s="110"/>
      <c r="DR693" s="110"/>
      <c r="DS693" s="110"/>
      <c r="DT693" s="110"/>
      <c r="DU693" s="110"/>
      <c r="DV693" s="110"/>
      <c r="DW693" s="110"/>
      <c r="DX693" s="110"/>
      <c r="DY693" s="110"/>
      <c r="DZ693" s="110"/>
      <c r="EA693" s="110"/>
      <c r="EB693" s="110"/>
      <c r="EC693" s="110"/>
      <c r="ED693" s="110"/>
      <c r="EE693" s="110"/>
      <c r="EF693" s="110"/>
      <c r="EG693" s="110"/>
      <c r="EH693" s="110"/>
      <c r="EI693" s="110"/>
      <c r="EJ693" s="110"/>
      <c r="EK693" s="110"/>
      <c r="EL693" s="110"/>
      <c r="EM693" s="110"/>
      <c r="EN693" s="110"/>
      <c r="EO693" s="110"/>
      <c r="EP693" s="110"/>
      <c r="EQ693" s="110"/>
      <c r="ER693" s="110"/>
      <c r="ES693" s="110"/>
      <c r="ET693" s="110"/>
      <c r="EU693" s="110"/>
      <c r="EV693" s="110"/>
      <c r="EW693" s="110"/>
      <c r="EX693" s="110"/>
      <c r="EY693" s="110"/>
      <c r="EZ693" s="110"/>
      <c r="FA693" s="110"/>
      <c r="FB693" s="110"/>
      <c r="FC693" s="110"/>
      <c r="FD693" s="110"/>
      <c r="FE693" s="110"/>
      <c r="FF693" s="110"/>
      <c r="FG693" s="110"/>
      <c r="FH693" s="110"/>
      <c r="FI693" s="110"/>
      <c r="FJ693" s="110"/>
      <c r="FK693" s="242"/>
      <c r="FL693" s="242"/>
      <c r="FM693" s="242"/>
      <c r="FN693" s="242"/>
      <c r="FO693" s="242"/>
      <c r="FP693" s="242"/>
      <c r="FQ693" s="242"/>
      <c r="FR693" s="63"/>
    </row>
    <row r="694" spans="1:174" x14ac:dyDescent="0.2">
      <c r="A694" s="241" t="s">
        <v>140</v>
      </c>
      <c r="B694" s="476" t="s">
        <v>837</v>
      </c>
      <c r="C694" s="326" t="s">
        <v>784</v>
      </c>
      <c r="D694" s="283" t="s">
        <v>141</v>
      </c>
      <c r="E694" s="471">
        <v>2919</v>
      </c>
      <c r="F694" s="471">
        <v>2776397</v>
      </c>
      <c r="G694" s="471">
        <v>1147508</v>
      </c>
      <c r="H694" s="471">
        <v>781785</v>
      </c>
      <c r="I694" s="471">
        <v>334012</v>
      </c>
      <c r="J694" s="471">
        <v>141794</v>
      </c>
      <c r="K694" s="471">
        <v>43425</v>
      </c>
      <c r="L694" s="471">
        <v>19650</v>
      </c>
      <c r="M694" s="471">
        <v>0</v>
      </c>
      <c r="N694" s="496">
        <v>5247490</v>
      </c>
      <c r="O694" s="471">
        <v>12571</v>
      </c>
      <c r="P694" s="471">
        <v>5278897</v>
      </c>
      <c r="Q694" s="471">
        <v>1400593</v>
      </c>
      <c r="R694" s="471">
        <v>590796</v>
      </c>
      <c r="S694" s="471">
        <v>145457</v>
      </c>
      <c r="T694" s="471">
        <v>76206</v>
      </c>
      <c r="U694" s="471">
        <v>27827</v>
      </c>
      <c r="V694" s="471">
        <v>11704</v>
      </c>
      <c r="W694" s="471">
        <v>934</v>
      </c>
      <c r="X694" s="496">
        <v>7544985</v>
      </c>
      <c r="Y694" s="471">
        <v>15490</v>
      </c>
      <c r="Z694" s="471">
        <v>8055294</v>
      </c>
      <c r="AA694" s="471">
        <v>2548101</v>
      </c>
      <c r="AB694" s="471">
        <v>1372581</v>
      </c>
      <c r="AC694" s="471">
        <v>479469</v>
      </c>
      <c r="AD694" s="471">
        <v>218000</v>
      </c>
      <c r="AE694" s="471">
        <v>71252</v>
      </c>
      <c r="AF694" s="471">
        <v>31354</v>
      </c>
      <c r="AG694" s="471">
        <v>934</v>
      </c>
      <c r="AH694" s="496">
        <v>12792475</v>
      </c>
      <c r="AI694" s="471">
        <v>1111.62222</v>
      </c>
      <c r="AJ694" s="471">
        <v>1333.94667</v>
      </c>
      <c r="AK694" s="471">
        <v>1556.2711099999999</v>
      </c>
      <c r="AL694" s="471">
        <v>1778.59556</v>
      </c>
      <c r="AM694" s="471">
        <v>2000.92</v>
      </c>
      <c r="AN694" s="471">
        <v>2445.56889</v>
      </c>
      <c r="AO694" s="471">
        <v>2890.2177799999999</v>
      </c>
      <c r="AP694" s="471">
        <v>3334.8666699999999</v>
      </c>
      <c r="AQ694" s="471">
        <v>4001.84</v>
      </c>
      <c r="AR694" s="471">
        <v>2.6258900000000001</v>
      </c>
      <c r="AS694" s="471">
        <v>2081.34033</v>
      </c>
      <c r="AT694" s="471">
        <v>737.34454000000005</v>
      </c>
      <c r="AU694" s="471">
        <v>439.55187000000001</v>
      </c>
      <c r="AV694" s="471">
        <v>166.92921000000001</v>
      </c>
      <c r="AW694" s="471">
        <v>57.979970000000002</v>
      </c>
      <c r="AX694" s="471">
        <v>15.02482</v>
      </c>
      <c r="AY694" s="471">
        <v>5.89229</v>
      </c>
      <c r="AZ694" s="471">
        <v>0</v>
      </c>
      <c r="BA694" s="496">
        <v>3506.6889200000001</v>
      </c>
      <c r="BB694" s="471">
        <v>11.3087</v>
      </c>
      <c r="BC694" s="471">
        <v>3957.3523700000001</v>
      </c>
      <c r="BD694" s="471">
        <v>899.96722999999997</v>
      </c>
      <c r="BE694" s="471">
        <v>332.16994999999997</v>
      </c>
      <c r="BF694" s="471">
        <v>72.695059999999998</v>
      </c>
      <c r="BG694" s="471">
        <v>31.16085</v>
      </c>
      <c r="BH694" s="471">
        <v>9.6279900000000005</v>
      </c>
      <c r="BI694" s="471">
        <v>3.5095900000000002</v>
      </c>
      <c r="BJ694" s="471">
        <v>0.23338999999999999</v>
      </c>
      <c r="BK694" s="496">
        <v>5318.02513</v>
      </c>
      <c r="BL694" s="471">
        <v>13.93</v>
      </c>
      <c r="BM694" s="471">
        <v>6038.69</v>
      </c>
      <c r="BN694" s="471">
        <v>1637.31</v>
      </c>
      <c r="BO694" s="471">
        <v>771.72</v>
      </c>
      <c r="BP694" s="471">
        <v>239.62</v>
      </c>
      <c r="BQ694" s="471">
        <v>89.14</v>
      </c>
      <c r="BR694" s="471">
        <v>24.65</v>
      </c>
      <c r="BS694" s="471">
        <v>9.4</v>
      </c>
      <c r="BT694" s="471">
        <v>0.23</v>
      </c>
      <c r="BU694" s="496">
        <v>8824.69</v>
      </c>
      <c r="BV694" s="178"/>
      <c r="BW694" s="178"/>
      <c r="BX694" s="178"/>
      <c r="BY694" s="178"/>
      <c r="BZ694" s="178"/>
      <c r="CA694" s="178"/>
      <c r="CB694" s="178"/>
      <c r="CC694" s="178"/>
      <c r="CD694" s="178"/>
      <c r="CE694" s="178"/>
      <c r="CF694" s="110"/>
      <c r="CG694" s="110"/>
      <c r="CH694" s="110"/>
      <c r="CI694" s="110"/>
      <c r="CJ694" s="110"/>
      <c r="CK694" s="110"/>
      <c r="CL694" s="110"/>
      <c r="CM694" s="110"/>
      <c r="CN694" s="110"/>
      <c r="CO694" s="110"/>
      <c r="CP694" s="110"/>
      <c r="CQ694" s="110"/>
      <c r="CR694" s="110"/>
      <c r="CS694" s="110"/>
      <c r="CT694" s="110"/>
      <c r="CU694" s="110"/>
      <c r="CV694" s="110"/>
      <c r="CW694" s="110"/>
      <c r="CX694" s="110"/>
      <c r="CY694" s="110"/>
      <c r="CZ694" s="110"/>
      <c r="DA694" s="110"/>
      <c r="DB694" s="110"/>
      <c r="DC694" s="110"/>
      <c r="DD694" s="110"/>
      <c r="DE694" s="110"/>
      <c r="DF694" s="110"/>
      <c r="DG694" s="110"/>
      <c r="DH694" s="110"/>
      <c r="DI694" s="110"/>
      <c r="DJ694" s="110"/>
      <c r="DK694" s="110"/>
      <c r="DL694" s="110"/>
      <c r="DM694" s="110"/>
      <c r="DN694" s="110"/>
      <c r="DO694" s="110"/>
      <c r="DP694" s="110"/>
      <c r="DQ694" s="110"/>
      <c r="DR694" s="110"/>
      <c r="DS694" s="110"/>
      <c r="DT694" s="110"/>
      <c r="DU694" s="110"/>
      <c r="DV694" s="110"/>
      <c r="DW694" s="110"/>
      <c r="DX694" s="110"/>
      <c r="DY694" s="110"/>
      <c r="DZ694" s="110"/>
      <c r="EA694" s="110"/>
      <c r="EB694" s="110"/>
      <c r="EC694" s="110"/>
      <c r="ED694" s="110"/>
      <c r="EE694" s="110"/>
      <c r="EF694" s="110"/>
      <c r="EG694" s="110"/>
      <c r="EH694" s="110"/>
      <c r="EI694" s="110"/>
      <c r="EJ694" s="110"/>
      <c r="EK694" s="110"/>
      <c r="EL694" s="110"/>
      <c r="EM694" s="110"/>
      <c r="EN694" s="110"/>
      <c r="EO694" s="110"/>
      <c r="EP694" s="110"/>
      <c r="EQ694" s="110"/>
      <c r="ER694" s="110"/>
      <c r="ES694" s="110"/>
      <c r="ET694" s="110"/>
      <c r="EU694" s="110"/>
      <c r="EV694" s="110"/>
      <c r="EW694" s="110"/>
      <c r="EX694" s="110"/>
      <c r="EY694" s="110"/>
      <c r="EZ694" s="110"/>
      <c r="FA694" s="110"/>
      <c r="FB694" s="110"/>
      <c r="FC694" s="110"/>
      <c r="FD694" s="110"/>
      <c r="FE694" s="110"/>
      <c r="FF694" s="110"/>
      <c r="FG694" s="110"/>
      <c r="FH694" s="110"/>
      <c r="FI694" s="110"/>
      <c r="FJ694" s="110"/>
      <c r="FK694" s="242"/>
      <c r="FL694" s="242"/>
      <c r="FM694" s="242"/>
      <c r="FN694" s="242"/>
      <c r="FO694" s="242"/>
      <c r="FP694" s="242"/>
      <c r="FQ694" s="242"/>
      <c r="FR694" s="63"/>
    </row>
    <row r="695" spans="1:174" x14ac:dyDescent="0.2">
      <c r="A695" s="241" t="s">
        <v>142</v>
      </c>
      <c r="B695" s="476" t="s">
        <v>838</v>
      </c>
      <c r="C695" s="326" t="s">
        <v>794</v>
      </c>
      <c r="D695" s="283" t="s">
        <v>143</v>
      </c>
      <c r="E695" s="471">
        <v>5674</v>
      </c>
      <c r="F695" s="471">
        <v>3824506</v>
      </c>
      <c r="G695" s="471">
        <v>865705</v>
      </c>
      <c r="H695" s="471">
        <v>567714</v>
      </c>
      <c r="I695" s="471">
        <v>167924</v>
      </c>
      <c r="J695" s="471">
        <v>95460</v>
      </c>
      <c r="K695" s="471">
        <v>38992</v>
      </c>
      <c r="L695" s="471">
        <v>9815</v>
      </c>
      <c r="M695" s="471">
        <v>0</v>
      </c>
      <c r="N695" s="496">
        <v>5575790</v>
      </c>
      <c r="O695" s="471">
        <v>11050</v>
      </c>
      <c r="P695" s="471">
        <v>6767064</v>
      </c>
      <c r="Q695" s="471">
        <v>1260772</v>
      </c>
      <c r="R695" s="471">
        <v>620965</v>
      </c>
      <c r="S695" s="471">
        <v>203079</v>
      </c>
      <c r="T695" s="471">
        <v>89249</v>
      </c>
      <c r="U695" s="471">
        <v>48263</v>
      </c>
      <c r="V695" s="471">
        <v>22432</v>
      </c>
      <c r="W695" s="471">
        <v>2313</v>
      </c>
      <c r="X695" s="496">
        <v>9025187</v>
      </c>
      <c r="Y695" s="471">
        <v>16724</v>
      </c>
      <c r="Z695" s="471">
        <v>10591570</v>
      </c>
      <c r="AA695" s="471">
        <v>2126477</v>
      </c>
      <c r="AB695" s="471">
        <v>1188679</v>
      </c>
      <c r="AC695" s="471">
        <v>371003</v>
      </c>
      <c r="AD695" s="471">
        <v>184709</v>
      </c>
      <c r="AE695" s="471">
        <v>87255</v>
      </c>
      <c r="AF695" s="471">
        <v>32247</v>
      </c>
      <c r="AG695" s="471">
        <v>2313</v>
      </c>
      <c r="AH695" s="496">
        <v>14600977</v>
      </c>
      <c r="AI695" s="471">
        <v>1064.69444</v>
      </c>
      <c r="AJ695" s="471">
        <v>1277.6333299999999</v>
      </c>
      <c r="AK695" s="471">
        <v>1490.57222</v>
      </c>
      <c r="AL695" s="471">
        <v>1703.5111099999999</v>
      </c>
      <c r="AM695" s="471">
        <v>1916.45</v>
      </c>
      <c r="AN695" s="471">
        <v>2342.3277800000001</v>
      </c>
      <c r="AO695" s="471">
        <v>2768.2055599999999</v>
      </c>
      <c r="AP695" s="471">
        <v>3194.0833299999999</v>
      </c>
      <c r="AQ695" s="471">
        <v>3832.9</v>
      </c>
      <c r="AR695" s="471">
        <v>5.3292299999999999</v>
      </c>
      <c r="AS695" s="471">
        <v>2993.4300400000002</v>
      </c>
      <c r="AT695" s="471">
        <v>580.78701999999998</v>
      </c>
      <c r="AU695" s="471">
        <v>333.26110999999997</v>
      </c>
      <c r="AV695" s="471">
        <v>87.622429999999994</v>
      </c>
      <c r="AW695" s="471">
        <v>40.754330000000003</v>
      </c>
      <c r="AX695" s="471">
        <v>14.085660000000001</v>
      </c>
      <c r="AY695" s="471">
        <v>3.07287</v>
      </c>
      <c r="AZ695" s="471">
        <v>0</v>
      </c>
      <c r="BA695" s="496">
        <v>4058.3426800000002</v>
      </c>
      <c r="BB695" s="471">
        <v>10.37856</v>
      </c>
      <c r="BC695" s="471">
        <v>5296.5618700000005</v>
      </c>
      <c r="BD695" s="471">
        <v>845.83087</v>
      </c>
      <c r="BE695" s="471">
        <v>364.52066000000002</v>
      </c>
      <c r="BF695" s="471">
        <v>105.96624</v>
      </c>
      <c r="BG695" s="471">
        <v>38.102690000000003</v>
      </c>
      <c r="BH695" s="471">
        <v>17.434760000000001</v>
      </c>
      <c r="BI695" s="471">
        <v>7.0229900000000001</v>
      </c>
      <c r="BJ695" s="471">
        <v>0.60346</v>
      </c>
      <c r="BK695" s="496">
        <v>6686.4221100000004</v>
      </c>
      <c r="BL695" s="471">
        <v>15.71</v>
      </c>
      <c r="BM695" s="471">
        <v>8289.99</v>
      </c>
      <c r="BN695" s="471">
        <v>1426.62</v>
      </c>
      <c r="BO695" s="471">
        <v>697.78</v>
      </c>
      <c r="BP695" s="471">
        <v>193.59</v>
      </c>
      <c r="BQ695" s="471">
        <v>78.86</v>
      </c>
      <c r="BR695" s="471">
        <v>31.52</v>
      </c>
      <c r="BS695" s="471">
        <v>10.1</v>
      </c>
      <c r="BT695" s="471">
        <v>0.6</v>
      </c>
      <c r="BU695" s="496">
        <v>10744.77</v>
      </c>
      <c r="BV695" s="178"/>
      <c r="BW695" s="178"/>
      <c r="BX695" s="178"/>
      <c r="BY695" s="178"/>
      <c r="BZ695" s="178"/>
      <c r="CA695" s="178"/>
      <c r="CB695" s="178"/>
      <c r="CC695" s="178"/>
      <c r="CD695" s="178"/>
      <c r="CE695" s="178"/>
      <c r="CF695" s="110"/>
      <c r="CG695" s="110"/>
      <c r="CH695" s="110"/>
      <c r="CI695" s="110"/>
      <c r="CJ695" s="110"/>
      <c r="CK695" s="110"/>
      <c r="CL695" s="110"/>
      <c r="CM695" s="110"/>
      <c r="CN695" s="110"/>
      <c r="CO695" s="110"/>
      <c r="CP695" s="110"/>
      <c r="CQ695" s="110"/>
      <c r="CR695" s="110"/>
      <c r="CS695" s="110"/>
      <c r="CT695" s="110"/>
      <c r="CU695" s="110"/>
      <c r="CV695" s="110"/>
      <c r="CW695" s="110"/>
      <c r="CX695" s="110"/>
      <c r="CY695" s="110"/>
      <c r="CZ695" s="110"/>
      <c r="DA695" s="110"/>
      <c r="DB695" s="110"/>
      <c r="DC695" s="110"/>
      <c r="DD695" s="110"/>
      <c r="DE695" s="110"/>
      <c r="DF695" s="110"/>
      <c r="DG695" s="110"/>
      <c r="DH695" s="110"/>
      <c r="DI695" s="110"/>
      <c r="DJ695" s="110"/>
      <c r="DK695" s="110"/>
      <c r="DL695" s="110"/>
      <c r="DM695" s="110"/>
      <c r="DN695" s="110"/>
      <c r="DO695" s="110"/>
      <c r="DP695" s="110"/>
      <c r="DQ695" s="110"/>
      <c r="DR695" s="110"/>
      <c r="DS695" s="110"/>
      <c r="DT695" s="110"/>
      <c r="DU695" s="110"/>
      <c r="DV695" s="110"/>
      <c r="DW695" s="110"/>
      <c r="DX695" s="110"/>
      <c r="DY695" s="110"/>
      <c r="DZ695" s="110"/>
      <c r="EA695" s="110"/>
      <c r="EB695" s="110"/>
      <c r="EC695" s="110"/>
      <c r="ED695" s="110"/>
      <c r="EE695" s="110"/>
      <c r="EF695" s="110"/>
      <c r="EG695" s="110"/>
      <c r="EH695" s="110"/>
      <c r="EI695" s="110"/>
      <c r="EJ695" s="110"/>
      <c r="EK695" s="110"/>
      <c r="EL695" s="110"/>
      <c r="EM695" s="110"/>
      <c r="EN695" s="110"/>
      <c r="EO695" s="110"/>
      <c r="EP695" s="110"/>
      <c r="EQ695" s="110"/>
      <c r="ER695" s="110"/>
      <c r="ES695" s="110"/>
      <c r="ET695" s="110"/>
      <c r="EU695" s="110"/>
      <c r="EV695" s="110"/>
      <c r="EW695" s="110"/>
      <c r="EX695" s="110"/>
      <c r="EY695" s="110"/>
      <c r="EZ695" s="110"/>
      <c r="FA695" s="110"/>
      <c r="FB695" s="110"/>
      <c r="FC695" s="110"/>
      <c r="FD695" s="110"/>
      <c r="FE695" s="110"/>
      <c r="FF695" s="110"/>
      <c r="FG695" s="110"/>
      <c r="FH695" s="110"/>
      <c r="FI695" s="110"/>
      <c r="FJ695" s="110"/>
      <c r="FK695" s="242"/>
      <c r="FL695" s="242"/>
      <c r="FM695" s="242"/>
      <c r="FN695" s="242"/>
      <c r="FO695" s="242"/>
      <c r="FP695" s="242"/>
      <c r="FQ695" s="242"/>
      <c r="FR695" s="63"/>
    </row>
    <row r="696" spans="1:174" x14ac:dyDescent="0.2">
      <c r="A696" s="241" t="s">
        <v>144</v>
      </c>
      <c r="B696" s="476" t="s">
        <v>839</v>
      </c>
      <c r="C696" s="326" t="s">
        <v>626</v>
      </c>
      <c r="D696" s="283" t="s">
        <v>145</v>
      </c>
      <c r="E696" s="471">
        <v>0</v>
      </c>
      <c r="F696" s="471">
        <v>169858</v>
      </c>
      <c r="G696" s="471">
        <v>839178</v>
      </c>
      <c r="H696" s="471">
        <v>934983</v>
      </c>
      <c r="I696" s="471">
        <v>154390</v>
      </c>
      <c r="J696" s="471">
        <v>102283</v>
      </c>
      <c r="K696" s="471">
        <v>28577</v>
      </c>
      <c r="L696" s="471">
        <v>13070</v>
      </c>
      <c r="M696" s="471">
        <v>0</v>
      </c>
      <c r="N696" s="496">
        <v>2242339</v>
      </c>
      <c r="O696" s="471">
        <v>803.5</v>
      </c>
      <c r="P696" s="471">
        <v>513885</v>
      </c>
      <c r="Q696" s="471">
        <v>2011238</v>
      </c>
      <c r="R696" s="471">
        <v>2335501</v>
      </c>
      <c r="S696" s="471">
        <v>628426</v>
      </c>
      <c r="T696" s="471">
        <v>278790</v>
      </c>
      <c r="U696" s="471">
        <v>90666</v>
      </c>
      <c r="V696" s="471">
        <v>447</v>
      </c>
      <c r="W696" s="471">
        <v>0</v>
      </c>
      <c r="X696" s="496">
        <v>5859756.5</v>
      </c>
      <c r="Y696" s="471">
        <v>803.5</v>
      </c>
      <c r="Z696" s="471">
        <v>683743</v>
      </c>
      <c r="AA696" s="471">
        <v>2850416</v>
      </c>
      <c r="AB696" s="471">
        <v>3270484</v>
      </c>
      <c r="AC696" s="471">
        <v>782816</v>
      </c>
      <c r="AD696" s="471">
        <v>381073</v>
      </c>
      <c r="AE696" s="471">
        <v>119243</v>
      </c>
      <c r="AF696" s="471">
        <v>13517</v>
      </c>
      <c r="AG696" s="471">
        <v>0</v>
      </c>
      <c r="AH696" s="496">
        <v>8102095.5</v>
      </c>
      <c r="AI696" s="471">
        <v>1071.3277800000001</v>
      </c>
      <c r="AJ696" s="471">
        <v>1285.5933299999999</v>
      </c>
      <c r="AK696" s="471">
        <v>1499.85889</v>
      </c>
      <c r="AL696" s="471">
        <v>1714.12444</v>
      </c>
      <c r="AM696" s="471">
        <v>1928.39</v>
      </c>
      <c r="AN696" s="471">
        <v>2356.9211100000002</v>
      </c>
      <c r="AO696" s="471">
        <v>2785.4522200000001</v>
      </c>
      <c r="AP696" s="471">
        <v>3213.98333</v>
      </c>
      <c r="AQ696" s="471">
        <v>3856.78</v>
      </c>
      <c r="AR696" s="471">
        <v>0</v>
      </c>
      <c r="AS696" s="471">
        <v>132.12421000000001</v>
      </c>
      <c r="AT696" s="471">
        <v>559.50463000000002</v>
      </c>
      <c r="AU696" s="471">
        <v>545.45806000000005</v>
      </c>
      <c r="AV696" s="471">
        <v>80.061610000000002</v>
      </c>
      <c r="AW696" s="471">
        <v>43.39687</v>
      </c>
      <c r="AX696" s="471">
        <v>10.25938</v>
      </c>
      <c r="AY696" s="471">
        <v>4.0666000000000002</v>
      </c>
      <c r="AZ696" s="471">
        <v>0</v>
      </c>
      <c r="BA696" s="496">
        <v>1374.8713600000001</v>
      </c>
      <c r="BB696" s="471">
        <v>0.75</v>
      </c>
      <c r="BC696" s="471">
        <v>399.72593999999998</v>
      </c>
      <c r="BD696" s="471">
        <v>1340.9514799999999</v>
      </c>
      <c r="BE696" s="471">
        <v>1362.5037600000001</v>
      </c>
      <c r="BF696" s="471">
        <v>325.88117999999997</v>
      </c>
      <c r="BG696" s="471">
        <v>118.28567</v>
      </c>
      <c r="BH696" s="471">
        <v>32.54983</v>
      </c>
      <c r="BI696" s="471">
        <v>0.13908000000000001</v>
      </c>
      <c r="BJ696" s="471">
        <v>0</v>
      </c>
      <c r="BK696" s="496">
        <v>3580.78694</v>
      </c>
      <c r="BL696" s="471">
        <v>0.75</v>
      </c>
      <c r="BM696" s="471">
        <v>531.85</v>
      </c>
      <c r="BN696" s="471">
        <v>1900.46</v>
      </c>
      <c r="BO696" s="471">
        <v>1907.96</v>
      </c>
      <c r="BP696" s="471">
        <v>405.94</v>
      </c>
      <c r="BQ696" s="471">
        <v>161.68</v>
      </c>
      <c r="BR696" s="471">
        <v>42.81</v>
      </c>
      <c r="BS696" s="471">
        <v>4.21</v>
      </c>
      <c r="BT696" s="471">
        <v>0</v>
      </c>
      <c r="BU696" s="496">
        <v>4955.66</v>
      </c>
      <c r="BV696" s="178"/>
      <c r="BW696" s="178"/>
      <c r="BX696" s="178"/>
      <c r="BY696" s="178"/>
      <c r="BZ696" s="178"/>
      <c r="CA696" s="178"/>
      <c r="CB696" s="178"/>
      <c r="CC696" s="178"/>
      <c r="CD696" s="178"/>
      <c r="CE696" s="178"/>
      <c r="CF696" s="110"/>
      <c r="CG696" s="110"/>
      <c r="CH696" s="110"/>
      <c r="CI696" s="110"/>
      <c r="CJ696" s="110"/>
      <c r="CK696" s="110"/>
      <c r="CL696" s="110"/>
      <c r="CM696" s="110"/>
      <c r="CN696" s="110"/>
      <c r="CO696" s="110"/>
      <c r="CP696" s="110"/>
      <c r="CQ696" s="110"/>
      <c r="CR696" s="110"/>
      <c r="CS696" s="110"/>
      <c r="CT696" s="110"/>
      <c r="CU696" s="110"/>
      <c r="CV696" s="110"/>
      <c r="CW696" s="110"/>
      <c r="CX696" s="110"/>
      <c r="CY696" s="110"/>
      <c r="CZ696" s="110"/>
      <c r="DA696" s="110"/>
      <c r="DB696" s="110"/>
      <c r="DC696" s="110"/>
      <c r="DD696" s="110"/>
      <c r="DE696" s="110"/>
      <c r="DF696" s="110"/>
      <c r="DG696" s="110"/>
      <c r="DH696" s="110"/>
      <c r="DI696" s="110"/>
      <c r="DJ696" s="110"/>
      <c r="DK696" s="110"/>
      <c r="DL696" s="110"/>
      <c r="DM696" s="110"/>
      <c r="DN696" s="110"/>
      <c r="DO696" s="110"/>
      <c r="DP696" s="110"/>
      <c r="DQ696" s="110"/>
      <c r="DR696" s="110"/>
      <c r="DS696" s="110"/>
      <c r="DT696" s="110"/>
      <c r="DU696" s="110"/>
      <c r="DV696" s="110"/>
      <c r="DW696" s="110"/>
      <c r="DX696" s="110"/>
      <c r="DY696" s="110"/>
      <c r="DZ696" s="110"/>
      <c r="EA696" s="110"/>
      <c r="EB696" s="110"/>
      <c r="EC696" s="110"/>
      <c r="ED696" s="110"/>
      <c r="EE696" s="110"/>
      <c r="EF696" s="110"/>
      <c r="EG696" s="110"/>
      <c r="EH696" s="110"/>
      <c r="EI696" s="110"/>
      <c r="EJ696" s="110"/>
      <c r="EK696" s="110"/>
      <c r="EL696" s="110"/>
      <c r="EM696" s="110"/>
      <c r="EN696" s="110"/>
      <c r="EO696" s="110"/>
      <c r="EP696" s="110"/>
      <c r="EQ696" s="110"/>
      <c r="ER696" s="110"/>
      <c r="ES696" s="110"/>
      <c r="ET696" s="110"/>
      <c r="EU696" s="110"/>
      <c r="EV696" s="110"/>
      <c r="EW696" s="110"/>
      <c r="EX696" s="110"/>
      <c r="EY696" s="110"/>
      <c r="EZ696" s="110"/>
      <c r="FA696" s="110"/>
      <c r="FB696" s="110"/>
      <c r="FC696" s="110"/>
      <c r="FD696" s="110"/>
      <c r="FE696" s="110"/>
      <c r="FF696" s="110"/>
      <c r="FG696" s="110"/>
      <c r="FH696" s="110"/>
      <c r="FI696" s="110"/>
      <c r="FJ696" s="110"/>
      <c r="FK696" s="242"/>
      <c r="FL696" s="242"/>
      <c r="FM696" s="242"/>
      <c r="FN696" s="242"/>
      <c r="FO696" s="242"/>
      <c r="FP696" s="242"/>
      <c r="FQ696" s="242"/>
      <c r="FR696" s="63"/>
    </row>
    <row r="697" spans="1:174" x14ac:dyDescent="0.2">
      <c r="A697" s="241" t="s">
        <v>146</v>
      </c>
      <c r="B697" s="476" t="s">
        <v>840</v>
      </c>
      <c r="C697" s="326" t="s">
        <v>640</v>
      </c>
      <c r="D697" s="283" t="s">
        <v>147</v>
      </c>
      <c r="E697" s="471">
        <v>0</v>
      </c>
      <c r="F697" s="471">
        <v>187228</v>
      </c>
      <c r="G697" s="471">
        <v>1167255</v>
      </c>
      <c r="H697" s="471">
        <v>1998724</v>
      </c>
      <c r="I697" s="471">
        <v>2579154</v>
      </c>
      <c r="J697" s="471">
        <v>1695015</v>
      </c>
      <c r="K697" s="471">
        <v>900725</v>
      </c>
      <c r="L697" s="471">
        <v>691820</v>
      </c>
      <c r="M697" s="471">
        <v>54846</v>
      </c>
      <c r="N697" s="496">
        <v>9274767</v>
      </c>
      <c r="O697" s="471">
        <v>0</v>
      </c>
      <c r="P697" s="471">
        <v>601462</v>
      </c>
      <c r="Q697" s="471">
        <v>2918263</v>
      </c>
      <c r="R697" s="471">
        <v>4946751</v>
      </c>
      <c r="S697" s="471">
        <v>5647421</v>
      </c>
      <c r="T697" s="471">
        <v>3282023</v>
      </c>
      <c r="U697" s="471">
        <v>1627842</v>
      </c>
      <c r="V697" s="471">
        <v>874578</v>
      </c>
      <c r="W697" s="471">
        <v>78618</v>
      </c>
      <c r="X697" s="496">
        <v>19976958</v>
      </c>
      <c r="Y697" s="471">
        <v>0</v>
      </c>
      <c r="Z697" s="471">
        <v>788690</v>
      </c>
      <c r="AA697" s="471">
        <v>4085518</v>
      </c>
      <c r="AB697" s="471">
        <v>6945475</v>
      </c>
      <c r="AC697" s="471">
        <v>8226575</v>
      </c>
      <c r="AD697" s="471">
        <v>4977038</v>
      </c>
      <c r="AE697" s="471">
        <v>2528567</v>
      </c>
      <c r="AF697" s="471">
        <v>1566398</v>
      </c>
      <c r="AG697" s="471">
        <v>133464</v>
      </c>
      <c r="AH697" s="496">
        <v>29251725</v>
      </c>
      <c r="AI697" s="471">
        <v>955.42777999999998</v>
      </c>
      <c r="AJ697" s="471">
        <v>1146.51333</v>
      </c>
      <c r="AK697" s="471">
        <v>1337.59889</v>
      </c>
      <c r="AL697" s="471">
        <v>1528.68444</v>
      </c>
      <c r="AM697" s="471">
        <v>1719.77</v>
      </c>
      <c r="AN697" s="471">
        <v>2101.9411100000002</v>
      </c>
      <c r="AO697" s="471">
        <v>2484.11222</v>
      </c>
      <c r="AP697" s="471">
        <v>2866.2833300000002</v>
      </c>
      <c r="AQ697" s="471">
        <v>3439.54</v>
      </c>
      <c r="AR697" s="471">
        <v>0</v>
      </c>
      <c r="AS697" s="471">
        <v>163.30206999999999</v>
      </c>
      <c r="AT697" s="471">
        <v>872.64949999999999</v>
      </c>
      <c r="AU697" s="471">
        <v>1307.4797799999999</v>
      </c>
      <c r="AV697" s="471">
        <v>1499.70868</v>
      </c>
      <c r="AW697" s="471">
        <v>806.40461000000005</v>
      </c>
      <c r="AX697" s="471">
        <v>362.59433000000001</v>
      </c>
      <c r="AY697" s="471">
        <v>241.36483000000001</v>
      </c>
      <c r="AZ697" s="471">
        <v>15.945740000000001</v>
      </c>
      <c r="BA697" s="496">
        <v>5269.4495399999996</v>
      </c>
      <c r="BB697" s="471">
        <v>0</v>
      </c>
      <c r="BC697" s="471">
        <v>524.60095999999999</v>
      </c>
      <c r="BD697" s="471">
        <v>2181.7175699999998</v>
      </c>
      <c r="BE697" s="471">
        <v>3235.9529900000002</v>
      </c>
      <c r="BF697" s="471">
        <v>3283.8234200000002</v>
      </c>
      <c r="BG697" s="471">
        <v>1561.42481</v>
      </c>
      <c r="BH697" s="471">
        <v>655.30130999999994</v>
      </c>
      <c r="BI697" s="471">
        <v>305.12615</v>
      </c>
      <c r="BJ697" s="471">
        <v>22.857130000000002</v>
      </c>
      <c r="BK697" s="496">
        <v>11770.804340000001</v>
      </c>
      <c r="BL697" s="471">
        <v>0</v>
      </c>
      <c r="BM697" s="471">
        <v>687.9</v>
      </c>
      <c r="BN697" s="471">
        <v>3054.37</v>
      </c>
      <c r="BO697" s="471">
        <v>4543.43</v>
      </c>
      <c r="BP697" s="471">
        <v>4783.53</v>
      </c>
      <c r="BQ697" s="471">
        <v>2367.83</v>
      </c>
      <c r="BR697" s="471">
        <v>1017.9</v>
      </c>
      <c r="BS697" s="471">
        <v>546.49</v>
      </c>
      <c r="BT697" s="471">
        <v>38.799999999999997</v>
      </c>
      <c r="BU697" s="496">
        <v>17040.25</v>
      </c>
      <c r="BV697" s="178"/>
      <c r="BW697" s="178"/>
      <c r="BX697" s="178"/>
      <c r="BY697" s="178"/>
      <c r="BZ697" s="178"/>
      <c r="CA697" s="178"/>
      <c r="CB697" s="178"/>
      <c r="CC697" s="178"/>
      <c r="CD697" s="178"/>
      <c r="CE697" s="178"/>
      <c r="CF697" s="110"/>
      <c r="CG697" s="110"/>
      <c r="CH697" s="110"/>
      <c r="CI697" s="110"/>
      <c r="CJ697" s="110"/>
      <c r="CK697" s="110"/>
      <c r="CL697" s="110"/>
      <c r="CM697" s="110"/>
      <c r="CN697" s="110"/>
      <c r="CO697" s="110"/>
      <c r="CP697" s="110"/>
      <c r="CQ697" s="110"/>
      <c r="CR697" s="110"/>
      <c r="CS697" s="110"/>
      <c r="CT697" s="110"/>
      <c r="CU697" s="110"/>
      <c r="CV697" s="110"/>
      <c r="CW697" s="110"/>
      <c r="CX697" s="110"/>
      <c r="CY697" s="110"/>
      <c r="CZ697" s="110"/>
      <c r="DA697" s="110"/>
      <c r="DB697" s="110"/>
      <c r="DC697" s="110"/>
      <c r="DD697" s="110"/>
      <c r="DE697" s="110"/>
      <c r="DF697" s="110"/>
      <c r="DG697" s="110"/>
      <c r="DH697" s="110"/>
      <c r="DI697" s="110"/>
      <c r="DJ697" s="110"/>
      <c r="DK697" s="110"/>
      <c r="DL697" s="110"/>
      <c r="DM697" s="110"/>
      <c r="DN697" s="110"/>
      <c r="DO697" s="110"/>
      <c r="DP697" s="110"/>
      <c r="DQ697" s="110"/>
      <c r="DR697" s="110"/>
      <c r="DS697" s="110"/>
      <c r="DT697" s="110"/>
      <c r="DU697" s="110"/>
      <c r="DV697" s="110"/>
      <c r="DW697" s="110"/>
      <c r="DX697" s="110"/>
      <c r="DY697" s="110"/>
      <c r="DZ697" s="110"/>
      <c r="EA697" s="110"/>
      <c r="EB697" s="110"/>
      <c r="EC697" s="110"/>
      <c r="ED697" s="110"/>
      <c r="EE697" s="110"/>
      <c r="EF697" s="110"/>
      <c r="EG697" s="110"/>
      <c r="EH697" s="110"/>
      <c r="EI697" s="110"/>
      <c r="EJ697" s="110"/>
      <c r="EK697" s="110"/>
      <c r="EL697" s="110"/>
      <c r="EM697" s="110"/>
      <c r="EN697" s="110"/>
      <c r="EO697" s="110"/>
      <c r="EP697" s="110"/>
      <c r="EQ697" s="110"/>
      <c r="ER697" s="110"/>
      <c r="ES697" s="110"/>
      <c r="ET697" s="110"/>
      <c r="EU697" s="110"/>
      <c r="EV697" s="110"/>
      <c r="EW697" s="110"/>
      <c r="EX697" s="110"/>
      <c r="EY697" s="110"/>
      <c r="EZ697" s="110"/>
      <c r="FA697" s="110"/>
      <c r="FB697" s="110"/>
      <c r="FC697" s="110"/>
      <c r="FD697" s="110"/>
      <c r="FE697" s="110"/>
      <c r="FF697" s="110"/>
      <c r="FG697" s="110"/>
      <c r="FH697" s="110"/>
      <c r="FI697" s="110"/>
      <c r="FJ697" s="110"/>
      <c r="FK697" s="242"/>
      <c r="FL697" s="242"/>
      <c r="FM697" s="242"/>
      <c r="FN697" s="242"/>
      <c r="FO697" s="242"/>
      <c r="FP697" s="242"/>
      <c r="FQ697" s="242"/>
      <c r="FR697" s="63"/>
    </row>
    <row r="698" spans="1:174" x14ac:dyDescent="0.2">
      <c r="A698" s="241" t="s">
        <v>148</v>
      </c>
      <c r="B698" s="476" t="s">
        <v>841</v>
      </c>
      <c r="C698" s="326" t="s">
        <v>807</v>
      </c>
      <c r="D698" s="283" t="s">
        <v>149</v>
      </c>
      <c r="E698" s="471">
        <v>6997</v>
      </c>
      <c r="F698" s="471">
        <v>1505294</v>
      </c>
      <c r="G698" s="471">
        <v>1000110</v>
      </c>
      <c r="H698" s="471">
        <v>404308</v>
      </c>
      <c r="I698" s="471">
        <v>156062</v>
      </c>
      <c r="J698" s="471">
        <v>32448</v>
      </c>
      <c r="K698" s="471">
        <v>8892</v>
      </c>
      <c r="L698" s="471">
        <v>4110</v>
      </c>
      <c r="M698" s="471">
        <v>0</v>
      </c>
      <c r="N698" s="496">
        <v>3118221</v>
      </c>
      <c r="O698" s="471">
        <v>16806</v>
      </c>
      <c r="P698" s="471">
        <v>2310811</v>
      </c>
      <c r="Q698" s="471">
        <v>1276034</v>
      </c>
      <c r="R698" s="471">
        <v>372438</v>
      </c>
      <c r="S698" s="471">
        <v>56243</v>
      </c>
      <c r="T698" s="471">
        <v>22476</v>
      </c>
      <c r="U698" s="471">
        <v>2794</v>
      </c>
      <c r="V698" s="471">
        <v>1534</v>
      </c>
      <c r="W698" s="471">
        <v>0</v>
      </c>
      <c r="X698" s="496">
        <v>4059136</v>
      </c>
      <c r="Y698" s="471">
        <v>23803</v>
      </c>
      <c r="Z698" s="471">
        <v>3816105</v>
      </c>
      <c r="AA698" s="471">
        <v>2276144</v>
      </c>
      <c r="AB698" s="471">
        <v>776746</v>
      </c>
      <c r="AC698" s="471">
        <v>212305</v>
      </c>
      <c r="AD698" s="471">
        <v>54924</v>
      </c>
      <c r="AE698" s="471">
        <v>11686</v>
      </c>
      <c r="AF698" s="471">
        <v>5644</v>
      </c>
      <c r="AG698" s="471">
        <v>0</v>
      </c>
      <c r="AH698" s="496">
        <v>7177357</v>
      </c>
      <c r="AI698" s="471">
        <v>1072.6722199999999</v>
      </c>
      <c r="AJ698" s="471">
        <v>1287.20667</v>
      </c>
      <c r="AK698" s="471">
        <v>1501.7411099999999</v>
      </c>
      <c r="AL698" s="471">
        <v>1716.27556</v>
      </c>
      <c r="AM698" s="471">
        <v>1930.81</v>
      </c>
      <c r="AN698" s="471">
        <v>2359.87889</v>
      </c>
      <c r="AO698" s="471">
        <v>2788.94778</v>
      </c>
      <c r="AP698" s="471">
        <v>3218.01667</v>
      </c>
      <c r="AQ698" s="471">
        <v>3861.62</v>
      </c>
      <c r="AR698" s="471">
        <v>6.5229600000000003</v>
      </c>
      <c r="AS698" s="471">
        <v>1169.4268199999999</v>
      </c>
      <c r="AT698" s="471">
        <v>665.96698000000004</v>
      </c>
      <c r="AU698" s="471">
        <v>235.57289</v>
      </c>
      <c r="AV698" s="471">
        <v>80.827219999999997</v>
      </c>
      <c r="AW698" s="471">
        <v>13.74986</v>
      </c>
      <c r="AX698" s="471">
        <v>3.1882999999999999</v>
      </c>
      <c r="AY698" s="471">
        <v>1.27718</v>
      </c>
      <c r="AZ698" s="471">
        <v>0</v>
      </c>
      <c r="BA698" s="496">
        <v>2176.5322200000001</v>
      </c>
      <c r="BB698" s="471">
        <v>15.66741</v>
      </c>
      <c r="BC698" s="471">
        <v>1795.2136700000001</v>
      </c>
      <c r="BD698" s="471">
        <v>849.70304999999996</v>
      </c>
      <c r="BE698" s="471">
        <v>217.00362000000001</v>
      </c>
      <c r="BF698" s="471">
        <v>29.12923</v>
      </c>
      <c r="BG698" s="471">
        <v>9.5242199999999997</v>
      </c>
      <c r="BH698" s="471">
        <v>1.0018100000000001</v>
      </c>
      <c r="BI698" s="471">
        <v>0.47669</v>
      </c>
      <c r="BJ698" s="471">
        <v>0</v>
      </c>
      <c r="BK698" s="496">
        <v>2917.7196899999999</v>
      </c>
      <c r="BL698" s="471">
        <v>22.19</v>
      </c>
      <c r="BM698" s="471">
        <v>2964.64</v>
      </c>
      <c r="BN698" s="471">
        <v>1515.67</v>
      </c>
      <c r="BO698" s="471">
        <v>452.58</v>
      </c>
      <c r="BP698" s="471">
        <v>109.96</v>
      </c>
      <c r="BQ698" s="471">
        <v>23.27</v>
      </c>
      <c r="BR698" s="471">
        <v>4.1900000000000004</v>
      </c>
      <c r="BS698" s="471">
        <v>1.75</v>
      </c>
      <c r="BT698" s="471">
        <v>0</v>
      </c>
      <c r="BU698" s="496">
        <v>5094.25</v>
      </c>
      <c r="BV698" s="178"/>
      <c r="BW698" s="178"/>
      <c r="BX698" s="178"/>
      <c r="BY698" s="178"/>
      <c r="BZ698" s="178"/>
      <c r="CA698" s="178"/>
      <c r="CB698" s="178"/>
      <c r="CC698" s="178"/>
      <c r="CD698" s="178"/>
      <c r="CE698" s="178"/>
      <c r="CF698" s="110"/>
      <c r="CG698" s="110"/>
      <c r="CH698" s="110"/>
      <c r="CI698" s="110"/>
      <c r="CJ698" s="110"/>
      <c r="CK698" s="110"/>
      <c r="CL698" s="110"/>
      <c r="CM698" s="110"/>
      <c r="CN698" s="110"/>
      <c r="CO698" s="110"/>
      <c r="CP698" s="110"/>
      <c r="CQ698" s="110"/>
      <c r="CR698" s="110"/>
      <c r="CS698" s="110"/>
      <c r="CT698" s="110"/>
      <c r="CU698" s="110"/>
      <c r="CV698" s="110"/>
      <c r="CW698" s="110"/>
      <c r="CX698" s="110"/>
      <c r="CY698" s="110"/>
      <c r="CZ698" s="110"/>
      <c r="DA698" s="110"/>
      <c r="DB698" s="110"/>
      <c r="DC698" s="110"/>
      <c r="DD698" s="110"/>
      <c r="DE698" s="110"/>
      <c r="DF698" s="110"/>
      <c r="DG698" s="110"/>
      <c r="DH698" s="110"/>
      <c r="DI698" s="110"/>
      <c r="DJ698" s="110"/>
      <c r="DK698" s="110"/>
      <c r="DL698" s="110"/>
      <c r="DM698" s="110"/>
      <c r="DN698" s="110"/>
      <c r="DO698" s="110"/>
      <c r="DP698" s="110"/>
      <c r="DQ698" s="110"/>
      <c r="DR698" s="110"/>
      <c r="DS698" s="110"/>
      <c r="DT698" s="110"/>
      <c r="DU698" s="110"/>
      <c r="DV698" s="110"/>
      <c r="DW698" s="110"/>
      <c r="DX698" s="110"/>
      <c r="DY698" s="110"/>
      <c r="DZ698" s="110"/>
      <c r="EA698" s="110"/>
      <c r="EB698" s="110"/>
      <c r="EC698" s="110"/>
      <c r="ED698" s="110"/>
      <c r="EE698" s="110"/>
      <c r="EF698" s="110"/>
      <c r="EG698" s="110"/>
      <c r="EH698" s="110"/>
      <c r="EI698" s="110"/>
      <c r="EJ698" s="110"/>
      <c r="EK698" s="110"/>
      <c r="EL698" s="110"/>
      <c r="EM698" s="110"/>
      <c r="EN698" s="110"/>
      <c r="EO698" s="110"/>
      <c r="EP698" s="110"/>
      <c r="EQ698" s="110"/>
      <c r="ER698" s="110"/>
      <c r="ES698" s="110"/>
      <c r="ET698" s="110"/>
      <c r="EU698" s="110"/>
      <c r="EV698" s="110"/>
      <c r="EW698" s="110"/>
      <c r="EX698" s="110"/>
      <c r="EY698" s="110"/>
      <c r="EZ698" s="110"/>
      <c r="FA698" s="110"/>
      <c r="FB698" s="110"/>
      <c r="FC698" s="110"/>
      <c r="FD698" s="110"/>
      <c r="FE698" s="110"/>
      <c r="FF698" s="110"/>
      <c r="FG698" s="110"/>
      <c r="FH698" s="110"/>
      <c r="FI698" s="110"/>
      <c r="FJ698" s="110"/>
      <c r="FK698" s="242"/>
      <c r="FL698" s="242"/>
      <c r="FM698" s="242"/>
      <c r="FN698" s="242"/>
      <c r="FO698" s="242"/>
      <c r="FP698" s="242"/>
      <c r="FQ698" s="242"/>
      <c r="FR698" s="63"/>
    </row>
    <row r="699" spans="1:174" x14ac:dyDescent="0.2">
      <c r="A699" s="241" t="s">
        <v>150</v>
      </c>
      <c r="B699" s="476" t="s">
        <v>842</v>
      </c>
      <c r="C699" s="326" t="s">
        <v>782</v>
      </c>
      <c r="D699" s="283" t="s">
        <v>151</v>
      </c>
      <c r="E699" s="471">
        <v>808</v>
      </c>
      <c r="F699" s="471">
        <v>798457</v>
      </c>
      <c r="G699" s="471">
        <v>1458578</v>
      </c>
      <c r="H699" s="471">
        <v>1401861</v>
      </c>
      <c r="I699" s="471">
        <v>510341</v>
      </c>
      <c r="J699" s="471">
        <v>216266</v>
      </c>
      <c r="K699" s="471">
        <v>60117</v>
      </c>
      <c r="L699" s="471">
        <v>31633</v>
      </c>
      <c r="M699" s="471">
        <v>0</v>
      </c>
      <c r="N699" s="496">
        <v>4478061</v>
      </c>
      <c r="O699" s="471">
        <v>2082</v>
      </c>
      <c r="P699" s="471">
        <v>1257813</v>
      </c>
      <c r="Q699" s="471">
        <v>2291256</v>
      </c>
      <c r="R699" s="471">
        <v>1585449</v>
      </c>
      <c r="S699" s="471">
        <v>652503</v>
      </c>
      <c r="T699" s="471">
        <v>158295</v>
      </c>
      <c r="U699" s="471">
        <v>50978</v>
      </c>
      <c r="V699" s="471">
        <v>14996</v>
      </c>
      <c r="W699" s="471">
        <v>0</v>
      </c>
      <c r="X699" s="496">
        <v>6013372</v>
      </c>
      <c r="Y699" s="471">
        <v>2890</v>
      </c>
      <c r="Z699" s="471">
        <v>2056270</v>
      </c>
      <c r="AA699" s="471">
        <v>3749834</v>
      </c>
      <c r="AB699" s="471">
        <v>2987310</v>
      </c>
      <c r="AC699" s="471">
        <v>1162844</v>
      </c>
      <c r="AD699" s="471">
        <v>374561</v>
      </c>
      <c r="AE699" s="471">
        <v>111095</v>
      </c>
      <c r="AF699" s="471">
        <v>46629</v>
      </c>
      <c r="AG699" s="471">
        <v>0</v>
      </c>
      <c r="AH699" s="496">
        <v>10491433</v>
      </c>
      <c r="AI699" s="471">
        <v>1086.6166700000001</v>
      </c>
      <c r="AJ699" s="471">
        <v>1303.94</v>
      </c>
      <c r="AK699" s="471">
        <v>1521.26333</v>
      </c>
      <c r="AL699" s="471">
        <v>1738.5866699999999</v>
      </c>
      <c r="AM699" s="471">
        <v>1955.91</v>
      </c>
      <c r="AN699" s="471">
        <v>2390.5566699999999</v>
      </c>
      <c r="AO699" s="471">
        <v>2825.2033299999998</v>
      </c>
      <c r="AP699" s="471">
        <v>3259.85</v>
      </c>
      <c r="AQ699" s="471">
        <v>3911.82</v>
      </c>
      <c r="AR699" s="471">
        <v>0.74358999999999997</v>
      </c>
      <c r="AS699" s="471">
        <v>612.34182999999996</v>
      </c>
      <c r="AT699" s="471">
        <v>958.79390000000001</v>
      </c>
      <c r="AU699" s="471">
        <v>806.32218999999998</v>
      </c>
      <c r="AV699" s="471">
        <v>260.92254000000003</v>
      </c>
      <c r="AW699" s="471">
        <v>90.466800000000006</v>
      </c>
      <c r="AX699" s="471">
        <v>21.27882</v>
      </c>
      <c r="AY699" s="471">
        <v>9.7038200000000003</v>
      </c>
      <c r="AZ699" s="471">
        <v>0</v>
      </c>
      <c r="BA699" s="496">
        <v>2760.57348</v>
      </c>
      <c r="BB699" s="471">
        <v>1.91604</v>
      </c>
      <c r="BC699" s="471">
        <v>964.62491</v>
      </c>
      <c r="BD699" s="471">
        <v>1506.15344</v>
      </c>
      <c r="BE699" s="471">
        <v>911.91830000000004</v>
      </c>
      <c r="BF699" s="471">
        <v>333.60584</v>
      </c>
      <c r="BG699" s="471">
        <v>66.216790000000003</v>
      </c>
      <c r="BH699" s="471">
        <v>18.04401</v>
      </c>
      <c r="BI699" s="471">
        <v>4.6002099999999997</v>
      </c>
      <c r="BJ699" s="471">
        <v>0</v>
      </c>
      <c r="BK699" s="496">
        <v>3807.0795400000002</v>
      </c>
      <c r="BL699" s="471">
        <v>2.66</v>
      </c>
      <c r="BM699" s="471">
        <v>1576.97</v>
      </c>
      <c r="BN699" s="471">
        <v>2464.9499999999998</v>
      </c>
      <c r="BO699" s="471">
        <v>1718.24</v>
      </c>
      <c r="BP699" s="471">
        <v>594.53</v>
      </c>
      <c r="BQ699" s="471">
        <v>156.68</v>
      </c>
      <c r="BR699" s="471">
        <v>39.32</v>
      </c>
      <c r="BS699" s="471">
        <v>14.3</v>
      </c>
      <c r="BT699" s="471">
        <v>0</v>
      </c>
      <c r="BU699" s="496">
        <v>6567.65</v>
      </c>
      <c r="BV699" s="178"/>
      <c r="BW699" s="178"/>
      <c r="BX699" s="178"/>
      <c r="BY699" s="178"/>
      <c r="BZ699" s="178"/>
      <c r="CA699" s="178"/>
      <c r="CB699" s="178"/>
      <c r="CC699" s="178"/>
      <c r="CD699" s="178"/>
      <c r="CE699" s="178"/>
      <c r="CF699" s="110"/>
      <c r="CG699" s="110"/>
      <c r="CH699" s="110"/>
      <c r="CI699" s="110"/>
      <c r="CJ699" s="110"/>
      <c r="CK699" s="110"/>
      <c r="CL699" s="110"/>
      <c r="CM699" s="110"/>
      <c r="CN699" s="110"/>
      <c r="CO699" s="110"/>
      <c r="CP699" s="110"/>
      <c r="CQ699" s="110"/>
      <c r="CR699" s="110"/>
      <c r="CS699" s="110"/>
      <c r="CT699" s="110"/>
      <c r="CU699" s="110"/>
      <c r="CV699" s="110"/>
      <c r="CW699" s="110"/>
      <c r="CX699" s="110"/>
      <c r="CY699" s="110"/>
      <c r="CZ699" s="110"/>
      <c r="DA699" s="110"/>
      <c r="DB699" s="110"/>
      <c r="DC699" s="110"/>
      <c r="DD699" s="110"/>
      <c r="DE699" s="110"/>
      <c r="DF699" s="110"/>
      <c r="DG699" s="110"/>
      <c r="DH699" s="110"/>
      <c r="DI699" s="110"/>
      <c r="DJ699" s="110"/>
      <c r="DK699" s="110"/>
      <c r="DL699" s="110"/>
      <c r="DM699" s="110"/>
      <c r="DN699" s="110"/>
      <c r="DO699" s="110"/>
      <c r="DP699" s="110"/>
      <c r="DQ699" s="110"/>
      <c r="DR699" s="110"/>
      <c r="DS699" s="110"/>
      <c r="DT699" s="110"/>
      <c r="DU699" s="110"/>
      <c r="DV699" s="110"/>
      <c r="DW699" s="110"/>
      <c r="DX699" s="110"/>
      <c r="DY699" s="110"/>
      <c r="DZ699" s="110"/>
      <c r="EA699" s="110"/>
      <c r="EB699" s="110"/>
      <c r="EC699" s="110"/>
      <c r="ED699" s="110"/>
      <c r="EE699" s="110"/>
      <c r="EF699" s="110"/>
      <c r="EG699" s="110"/>
      <c r="EH699" s="110"/>
      <c r="EI699" s="110"/>
      <c r="EJ699" s="110"/>
      <c r="EK699" s="110"/>
      <c r="EL699" s="110"/>
      <c r="EM699" s="110"/>
      <c r="EN699" s="110"/>
      <c r="EO699" s="110"/>
      <c r="EP699" s="110"/>
      <c r="EQ699" s="110"/>
      <c r="ER699" s="110"/>
      <c r="ES699" s="110"/>
      <c r="ET699" s="110"/>
      <c r="EU699" s="110"/>
      <c r="EV699" s="110"/>
      <c r="EW699" s="110"/>
      <c r="EX699" s="110"/>
      <c r="EY699" s="110"/>
      <c r="EZ699" s="110"/>
      <c r="FA699" s="110"/>
      <c r="FB699" s="110"/>
      <c r="FC699" s="110"/>
      <c r="FD699" s="110"/>
      <c r="FE699" s="110"/>
      <c r="FF699" s="110"/>
      <c r="FG699" s="110"/>
      <c r="FH699" s="110"/>
      <c r="FI699" s="110"/>
      <c r="FJ699" s="110"/>
      <c r="FK699" s="242"/>
      <c r="FL699" s="242"/>
      <c r="FM699" s="242"/>
      <c r="FN699" s="242"/>
      <c r="FO699" s="242"/>
      <c r="FP699" s="242"/>
      <c r="FQ699" s="242"/>
      <c r="FR699" s="63"/>
    </row>
    <row r="700" spans="1:174" x14ac:dyDescent="0.2">
      <c r="A700" s="241" t="s">
        <v>152</v>
      </c>
      <c r="B700" s="476" t="s">
        <v>843</v>
      </c>
      <c r="C700" s="326" t="s">
        <v>784</v>
      </c>
      <c r="D700" s="283" t="s">
        <v>153</v>
      </c>
      <c r="E700" s="471">
        <v>5118</v>
      </c>
      <c r="F700" s="471">
        <v>1905288</v>
      </c>
      <c r="G700" s="471">
        <v>518394</v>
      </c>
      <c r="H700" s="471">
        <v>253528</v>
      </c>
      <c r="I700" s="471">
        <v>123395</v>
      </c>
      <c r="J700" s="471">
        <v>42317</v>
      </c>
      <c r="K700" s="471">
        <v>9027</v>
      </c>
      <c r="L700" s="471">
        <v>0</v>
      </c>
      <c r="M700" s="471">
        <v>0</v>
      </c>
      <c r="N700" s="496">
        <v>2857067</v>
      </c>
      <c r="O700" s="471">
        <v>10190</v>
      </c>
      <c r="P700" s="471">
        <v>3765659</v>
      </c>
      <c r="Q700" s="471">
        <v>729233</v>
      </c>
      <c r="R700" s="471">
        <v>290839</v>
      </c>
      <c r="S700" s="471">
        <v>109750</v>
      </c>
      <c r="T700" s="471">
        <v>53675</v>
      </c>
      <c r="U700" s="471">
        <v>18090</v>
      </c>
      <c r="V700" s="471">
        <v>2683</v>
      </c>
      <c r="W700" s="471">
        <v>0</v>
      </c>
      <c r="X700" s="496">
        <v>4980119</v>
      </c>
      <c r="Y700" s="471">
        <v>15308</v>
      </c>
      <c r="Z700" s="471">
        <v>5670947</v>
      </c>
      <c r="AA700" s="471">
        <v>1247627</v>
      </c>
      <c r="AB700" s="471">
        <v>544367</v>
      </c>
      <c r="AC700" s="471">
        <v>233145</v>
      </c>
      <c r="AD700" s="471">
        <v>95992</v>
      </c>
      <c r="AE700" s="471">
        <v>27117</v>
      </c>
      <c r="AF700" s="471">
        <v>2683</v>
      </c>
      <c r="AG700" s="471">
        <v>0</v>
      </c>
      <c r="AH700" s="496">
        <v>7837186</v>
      </c>
      <c r="AI700" s="471">
        <v>1118.2388900000001</v>
      </c>
      <c r="AJ700" s="471">
        <v>1341.8866700000001</v>
      </c>
      <c r="AK700" s="471">
        <v>1565.5344399999999</v>
      </c>
      <c r="AL700" s="471">
        <v>1789.1822199999999</v>
      </c>
      <c r="AM700" s="471">
        <v>2012.83</v>
      </c>
      <c r="AN700" s="471">
        <v>2460.12556</v>
      </c>
      <c r="AO700" s="471">
        <v>2907.4211100000002</v>
      </c>
      <c r="AP700" s="471">
        <v>3354.7166699999998</v>
      </c>
      <c r="AQ700" s="471">
        <v>4025.66</v>
      </c>
      <c r="AR700" s="471">
        <v>4.5768399999999998</v>
      </c>
      <c r="AS700" s="471">
        <v>1419.85761</v>
      </c>
      <c r="AT700" s="471">
        <v>331.12909000000002</v>
      </c>
      <c r="AU700" s="471">
        <v>141.70049</v>
      </c>
      <c r="AV700" s="471">
        <v>61.304229999999997</v>
      </c>
      <c r="AW700" s="471">
        <v>17.201149999999998</v>
      </c>
      <c r="AX700" s="471">
        <v>3.1048100000000001</v>
      </c>
      <c r="AY700" s="471">
        <v>0</v>
      </c>
      <c r="AZ700" s="471">
        <v>0</v>
      </c>
      <c r="BA700" s="496">
        <v>1978.8742400000001</v>
      </c>
      <c r="BB700" s="471">
        <v>9.1125399999999992</v>
      </c>
      <c r="BC700" s="471">
        <v>2806.2422099999999</v>
      </c>
      <c r="BD700" s="471">
        <v>465.80450999999999</v>
      </c>
      <c r="BE700" s="471">
        <v>162.55414999999999</v>
      </c>
      <c r="BF700" s="471">
        <v>54.525219999999997</v>
      </c>
      <c r="BG700" s="471">
        <v>21.817990000000002</v>
      </c>
      <c r="BH700" s="471">
        <v>6.22201</v>
      </c>
      <c r="BI700" s="471">
        <v>0.79976999999999998</v>
      </c>
      <c r="BJ700" s="471">
        <v>0</v>
      </c>
      <c r="BK700" s="496">
        <v>3527.0783999999999</v>
      </c>
      <c r="BL700" s="471">
        <v>13.69</v>
      </c>
      <c r="BM700" s="471">
        <v>4226.1000000000004</v>
      </c>
      <c r="BN700" s="471">
        <v>796.93</v>
      </c>
      <c r="BO700" s="471">
        <v>304.25</v>
      </c>
      <c r="BP700" s="471">
        <v>115.83</v>
      </c>
      <c r="BQ700" s="471">
        <v>39.020000000000003</v>
      </c>
      <c r="BR700" s="471">
        <v>9.33</v>
      </c>
      <c r="BS700" s="471">
        <v>0.8</v>
      </c>
      <c r="BT700" s="471">
        <v>0</v>
      </c>
      <c r="BU700" s="496">
        <v>5505.95</v>
      </c>
      <c r="BV700" s="178"/>
      <c r="BW700" s="178"/>
      <c r="BX700" s="178"/>
      <c r="BY700" s="178"/>
      <c r="BZ700" s="178"/>
      <c r="CA700" s="178"/>
      <c r="CB700" s="178"/>
      <c r="CC700" s="178"/>
      <c r="CD700" s="178"/>
      <c r="CE700" s="178"/>
      <c r="CF700" s="110"/>
      <c r="CG700" s="110"/>
      <c r="CH700" s="110"/>
      <c r="CI700" s="110"/>
      <c r="CJ700" s="110"/>
      <c r="CK700" s="110"/>
      <c r="CL700" s="110"/>
      <c r="CM700" s="110"/>
      <c r="CN700" s="110"/>
      <c r="CO700" s="110"/>
      <c r="CP700" s="110"/>
      <c r="CQ700" s="110"/>
      <c r="CR700" s="110"/>
      <c r="CS700" s="110"/>
      <c r="CT700" s="110"/>
      <c r="CU700" s="110"/>
      <c r="CV700" s="110"/>
      <c r="CW700" s="110"/>
      <c r="CX700" s="110"/>
      <c r="CY700" s="110"/>
      <c r="CZ700" s="110"/>
      <c r="DA700" s="110"/>
      <c r="DB700" s="110"/>
      <c r="DC700" s="110"/>
      <c r="DD700" s="110"/>
      <c r="DE700" s="110"/>
      <c r="DF700" s="110"/>
      <c r="DG700" s="110"/>
      <c r="DH700" s="110"/>
      <c r="DI700" s="110"/>
      <c r="DJ700" s="110"/>
      <c r="DK700" s="110"/>
      <c r="DL700" s="110"/>
      <c r="DM700" s="110"/>
      <c r="DN700" s="110"/>
      <c r="DO700" s="110"/>
      <c r="DP700" s="110"/>
      <c r="DQ700" s="110"/>
      <c r="DR700" s="110"/>
      <c r="DS700" s="110"/>
      <c r="DT700" s="110"/>
      <c r="DU700" s="110"/>
      <c r="DV700" s="110"/>
      <c r="DW700" s="110"/>
      <c r="DX700" s="110"/>
      <c r="DY700" s="110"/>
      <c r="DZ700" s="110"/>
      <c r="EA700" s="110"/>
      <c r="EB700" s="110"/>
      <c r="EC700" s="110"/>
      <c r="ED700" s="110"/>
      <c r="EE700" s="110"/>
      <c r="EF700" s="110"/>
      <c r="EG700" s="110"/>
      <c r="EH700" s="110"/>
      <c r="EI700" s="110"/>
      <c r="EJ700" s="110"/>
      <c r="EK700" s="110"/>
      <c r="EL700" s="110"/>
      <c r="EM700" s="110"/>
      <c r="EN700" s="110"/>
      <c r="EO700" s="110"/>
      <c r="EP700" s="110"/>
      <c r="EQ700" s="110"/>
      <c r="ER700" s="110"/>
      <c r="ES700" s="110"/>
      <c r="ET700" s="110"/>
      <c r="EU700" s="110"/>
      <c r="EV700" s="110"/>
      <c r="EW700" s="110"/>
      <c r="EX700" s="110"/>
      <c r="EY700" s="110"/>
      <c r="EZ700" s="110"/>
      <c r="FA700" s="110"/>
      <c r="FB700" s="110"/>
      <c r="FC700" s="110"/>
      <c r="FD700" s="110"/>
      <c r="FE700" s="110"/>
      <c r="FF700" s="110"/>
      <c r="FG700" s="110"/>
      <c r="FH700" s="110"/>
      <c r="FI700" s="110"/>
      <c r="FJ700" s="110"/>
      <c r="FK700" s="242"/>
      <c r="FL700" s="242"/>
      <c r="FM700" s="242"/>
      <c r="FN700" s="242"/>
      <c r="FO700" s="242"/>
      <c r="FP700" s="242"/>
      <c r="FQ700" s="242"/>
      <c r="FR700" s="63"/>
    </row>
    <row r="701" spans="1:174" x14ac:dyDescent="0.2">
      <c r="A701" s="241" t="s">
        <v>154</v>
      </c>
      <c r="B701" s="476" t="s">
        <v>844</v>
      </c>
      <c r="C701" s="326" t="s">
        <v>626</v>
      </c>
      <c r="D701" s="283" t="s">
        <v>155</v>
      </c>
      <c r="E701" s="471">
        <v>1164</v>
      </c>
      <c r="F701" s="471">
        <v>453864</v>
      </c>
      <c r="G701" s="471">
        <v>776472</v>
      </c>
      <c r="H701" s="471">
        <v>1155614</v>
      </c>
      <c r="I701" s="471">
        <v>403219</v>
      </c>
      <c r="J701" s="471">
        <v>152419</v>
      </c>
      <c r="K701" s="471">
        <v>43944</v>
      </c>
      <c r="L701" s="471">
        <v>6964</v>
      </c>
      <c r="M701" s="471">
        <v>0</v>
      </c>
      <c r="N701" s="496">
        <v>2993660</v>
      </c>
      <c r="O701" s="471">
        <v>1294</v>
      </c>
      <c r="P701" s="471">
        <v>282438</v>
      </c>
      <c r="Q701" s="471">
        <v>539484</v>
      </c>
      <c r="R701" s="471">
        <v>521798</v>
      </c>
      <c r="S701" s="471">
        <v>165524</v>
      </c>
      <c r="T701" s="471">
        <v>56462</v>
      </c>
      <c r="U701" s="471">
        <v>23077</v>
      </c>
      <c r="V701" s="471">
        <v>0</v>
      </c>
      <c r="W701" s="471">
        <v>0</v>
      </c>
      <c r="X701" s="496">
        <v>1590077</v>
      </c>
      <c r="Y701" s="471">
        <v>2458</v>
      </c>
      <c r="Z701" s="471">
        <v>736302</v>
      </c>
      <c r="AA701" s="471">
        <v>1315956</v>
      </c>
      <c r="AB701" s="471">
        <v>1677412</v>
      </c>
      <c r="AC701" s="471">
        <v>568743</v>
      </c>
      <c r="AD701" s="471">
        <v>208881</v>
      </c>
      <c r="AE701" s="471">
        <v>67021</v>
      </c>
      <c r="AF701" s="471">
        <v>6964</v>
      </c>
      <c r="AG701" s="471">
        <v>0</v>
      </c>
      <c r="AH701" s="496">
        <v>4583737</v>
      </c>
      <c r="AI701" s="471">
        <v>1055.4722200000001</v>
      </c>
      <c r="AJ701" s="471">
        <v>1266.5666699999999</v>
      </c>
      <c r="AK701" s="471">
        <v>1477.66111</v>
      </c>
      <c r="AL701" s="471">
        <v>1688.7555600000001</v>
      </c>
      <c r="AM701" s="471">
        <v>1899.85</v>
      </c>
      <c r="AN701" s="471">
        <v>2322.0388899999998</v>
      </c>
      <c r="AO701" s="471">
        <v>2744.2277800000002</v>
      </c>
      <c r="AP701" s="471">
        <v>3166.4166700000001</v>
      </c>
      <c r="AQ701" s="471">
        <v>3799.7</v>
      </c>
      <c r="AR701" s="471">
        <v>1.1028199999999999</v>
      </c>
      <c r="AS701" s="471">
        <v>358.34197</v>
      </c>
      <c r="AT701" s="471">
        <v>525.47366999999997</v>
      </c>
      <c r="AU701" s="471">
        <v>684.29916000000003</v>
      </c>
      <c r="AV701" s="471">
        <v>212.23728</v>
      </c>
      <c r="AW701" s="471">
        <v>65.640159999999995</v>
      </c>
      <c r="AX701" s="471">
        <v>16.013249999999999</v>
      </c>
      <c r="AY701" s="471">
        <v>2.1993299999999998</v>
      </c>
      <c r="AZ701" s="471">
        <v>0</v>
      </c>
      <c r="BA701" s="496">
        <v>1865.30764</v>
      </c>
      <c r="BB701" s="471">
        <v>1.2259899999999999</v>
      </c>
      <c r="BC701" s="471">
        <v>222.99497</v>
      </c>
      <c r="BD701" s="471">
        <v>365.09318000000002</v>
      </c>
      <c r="BE701" s="471">
        <v>308.98374000000001</v>
      </c>
      <c r="BF701" s="471">
        <v>87.124769999999998</v>
      </c>
      <c r="BG701" s="471">
        <v>24.3157</v>
      </c>
      <c r="BH701" s="471">
        <v>8.4092900000000004</v>
      </c>
      <c r="BI701" s="471">
        <v>0</v>
      </c>
      <c r="BJ701" s="471">
        <v>0</v>
      </c>
      <c r="BK701" s="496">
        <v>1018.14764</v>
      </c>
      <c r="BL701" s="471">
        <v>2.33</v>
      </c>
      <c r="BM701" s="471">
        <v>581.34</v>
      </c>
      <c r="BN701" s="471">
        <v>890.57</v>
      </c>
      <c r="BO701" s="471">
        <v>993.28</v>
      </c>
      <c r="BP701" s="471">
        <v>299.36</v>
      </c>
      <c r="BQ701" s="471">
        <v>89.96</v>
      </c>
      <c r="BR701" s="471">
        <v>24.42</v>
      </c>
      <c r="BS701" s="471">
        <v>2.2000000000000002</v>
      </c>
      <c r="BT701" s="471">
        <v>0</v>
      </c>
      <c r="BU701" s="496">
        <v>2883.46</v>
      </c>
      <c r="BV701" s="178"/>
      <c r="BW701" s="178"/>
      <c r="BX701" s="178"/>
      <c r="BY701" s="178"/>
      <c r="BZ701" s="178"/>
      <c r="CA701" s="178"/>
      <c r="CB701" s="178"/>
      <c r="CC701" s="178"/>
      <c r="CD701" s="178"/>
      <c r="CE701" s="178"/>
      <c r="CF701" s="110"/>
      <c r="CG701" s="110"/>
      <c r="CH701" s="110"/>
      <c r="CI701" s="110"/>
      <c r="CJ701" s="110"/>
      <c r="CK701" s="110"/>
      <c r="CL701" s="110"/>
      <c r="CM701" s="110"/>
      <c r="CN701" s="110"/>
      <c r="CO701" s="110"/>
      <c r="CP701" s="110"/>
      <c r="CQ701" s="110"/>
      <c r="CR701" s="110"/>
      <c r="CS701" s="110"/>
      <c r="CT701" s="110"/>
      <c r="CU701" s="110"/>
      <c r="CV701" s="110"/>
      <c r="CW701" s="110"/>
      <c r="CX701" s="110"/>
      <c r="CY701" s="110"/>
      <c r="CZ701" s="110"/>
      <c r="DA701" s="110"/>
      <c r="DB701" s="110"/>
      <c r="DC701" s="110"/>
      <c r="DD701" s="110"/>
      <c r="DE701" s="110"/>
      <c r="DF701" s="110"/>
      <c r="DG701" s="110"/>
      <c r="DH701" s="110"/>
      <c r="DI701" s="110"/>
      <c r="DJ701" s="110"/>
      <c r="DK701" s="110"/>
      <c r="DL701" s="110"/>
      <c r="DM701" s="110"/>
      <c r="DN701" s="110"/>
      <c r="DO701" s="110"/>
      <c r="DP701" s="110"/>
      <c r="DQ701" s="110"/>
      <c r="DR701" s="110"/>
      <c r="DS701" s="110"/>
      <c r="DT701" s="110"/>
      <c r="DU701" s="110"/>
      <c r="DV701" s="110"/>
      <c r="DW701" s="110"/>
      <c r="DX701" s="110"/>
      <c r="DY701" s="110"/>
      <c r="DZ701" s="110"/>
      <c r="EA701" s="110"/>
      <c r="EB701" s="110"/>
      <c r="EC701" s="110"/>
      <c r="ED701" s="110"/>
      <c r="EE701" s="110"/>
      <c r="EF701" s="110"/>
      <c r="EG701" s="110"/>
      <c r="EH701" s="110"/>
      <c r="EI701" s="110"/>
      <c r="EJ701" s="110"/>
      <c r="EK701" s="110"/>
      <c r="EL701" s="110"/>
      <c r="EM701" s="110"/>
      <c r="EN701" s="110"/>
      <c r="EO701" s="110"/>
      <c r="EP701" s="110"/>
      <c r="EQ701" s="110"/>
      <c r="ER701" s="110"/>
      <c r="ES701" s="110"/>
      <c r="ET701" s="110"/>
      <c r="EU701" s="110"/>
      <c r="EV701" s="110"/>
      <c r="EW701" s="110"/>
      <c r="EX701" s="110"/>
      <c r="EY701" s="110"/>
      <c r="EZ701" s="110"/>
      <c r="FA701" s="110"/>
      <c r="FB701" s="110"/>
      <c r="FC701" s="110"/>
      <c r="FD701" s="110"/>
      <c r="FE701" s="110"/>
      <c r="FF701" s="110"/>
      <c r="FG701" s="110"/>
      <c r="FH701" s="110"/>
      <c r="FI701" s="110"/>
      <c r="FJ701" s="110"/>
      <c r="FK701" s="242"/>
      <c r="FL701" s="242"/>
      <c r="FM701" s="242"/>
      <c r="FN701" s="242"/>
      <c r="FO701" s="242"/>
      <c r="FP701" s="242"/>
      <c r="FQ701" s="242"/>
      <c r="FR701" s="63"/>
    </row>
    <row r="702" spans="1:174" x14ac:dyDescent="0.2">
      <c r="A702" s="241" t="s">
        <v>156</v>
      </c>
      <c r="B702" s="476" t="s">
        <v>845</v>
      </c>
      <c r="C702" s="326" t="s">
        <v>626</v>
      </c>
      <c r="D702" s="283" t="s">
        <v>846</v>
      </c>
      <c r="E702" s="471">
        <v>2063</v>
      </c>
      <c r="F702" s="471">
        <v>1182022</v>
      </c>
      <c r="G702" s="471">
        <v>2060787</v>
      </c>
      <c r="H702" s="471">
        <v>1862378</v>
      </c>
      <c r="I702" s="471">
        <v>745429</v>
      </c>
      <c r="J702" s="471">
        <v>319501</v>
      </c>
      <c r="K702" s="471">
        <v>124420</v>
      </c>
      <c r="L702" s="471">
        <v>42466</v>
      </c>
      <c r="M702" s="471">
        <v>0</v>
      </c>
      <c r="N702" s="496">
        <v>6339066</v>
      </c>
      <c r="O702" s="471">
        <v>2853</v>
      </c>
      <c r="P702" s="471">
        <v>1984527</v>
      </c>
      <c r="Q702" s="471">
        <v>3253665</v>
      </c>
      <c r="R702" s="471">
        <v>3008594</v>
      </c>
      <c r="S702" s="471">
        <v>762019</v>
      </c>
      <c r="T702" s="471">
        <v>281442</v>
      </c>
      <c r="U702" s="471">
        <v>113550</v>
      </c>
      <c r="V702" s="471">
        <v>17810</v>
      </c>
      <c r="W702" s="471">
        <v>8545</v>
      </c>
      <c r="X702" s="496">
        <v>9433005</v>
      </c>
      <c r="Y702" s="471">
        <v>4916</v>
      </c>
      <c r="Z702" s="471">
        <v>3166549</v>
      </c>
      <c r="AA702" s="471">
        <v>5314452</v>
      </c>
      <c r="AB702" s="471">
        <v>4870972</v>
      </c>
      <c r="AC702" s="471">
        <v>1507448</v>
      </c>
      <c r="AD702" s="471">
        <v>600943</v>
      </c>
      <c r="AE702" s="471">
        <v>237970</v>
      </c>
      <c r="AF702" s="471">
        <v>60276</v>
      </c>
      <c r="AG702" s="471">
        <v>8545</v>
      </c>
      <c r="AH702" s="496">
        <v>15772071</v>
      </c>
      <c r="AI702" s="471">
        <v>1162.80556</v>
      </c>
      <c r="AJ702" s="471">
        <v>1395.3666700000001</v>
      </c>
      <c r="AK702" s="471">
        <v>1627.92778</v>
      </c>
      <c r="AL702" s="471">
        <v>1860.4888900000001</v>
      </c>
      <c r="AM702" s="471">
        <v>2093.0500000000002</v>
      </c>
      <c r="AN702" s="471">
        <v>2558.1722199999999</v>
      </c>
      <c r="AO702" s="471">
        <v>3023.2944400000001</v>
      </c>
      <c r="AP702" s="471">
        <v>3488.4166700000001</v>
      </c>
      <c r="AQ702" s="471">
        <v>4186.1000000000004</v>
      </c>
      <c r="AR702" s="471">
        <v>1.77416</v>
      </c>
      <c r="AS702" s="471">
        <v>847.10494000000006</v>
      </c>
      <c r="AT702" s="471">
        <v>1265.8958399999999</v>
      </c>
      <c r="AU702" s="471">
        <v>1001.0153800000001</v>
      </c>
      <c r="AV702" s="471">
        <v>356.14485999999999</v>
      </c>
      <c r="AW702" s="471">
        <v>124.89425</v>
      </c>
      <c r="AX702" s="471">
        <v>41.153779999999998</v>
      </c>
      <c r="AY702" s="471">
        <v>12.17343</v>
      </c>
      <c r="AZ702" s="471">
        <v>0</v>
      </c>
      <c r="BA702" s="496">
        <v>3650.1566499999999</v>
      </c>
      <c r="BB702" s="471">
        <v>2.4535499999999999</v>
      </c>
      <c r="BC702" s="471">
        <v>1422.2261800000001</v>
      </c>
      <c r="BD702" s="471">
        <v>1998.6543899999999</v>
      </c>
      <c r="BE702" s="471">
        <v>1617.09861</v>
      </c>
      <c r="BF702" s="471">
        <v>364.07109000000003</v>
      </c>
      <c r="BG702" s="471">
        <v>110.01683</v>
      </c>
      <c r="BH702" s="471">
        <v>37.558369999999996</v>
      </c>
      <c r="BI702" s="471">
        <v>5.1054700000000004</v>
      </c>
      <c r="BJ702" s="471">
        <v>2.04128</v>
      </c>
      <c r="BK702" s="496">
        <v>5559.2257600000003</v>
      </c>
      <c r="BL702" s="471">
        <v>4.2300000000000004</v>
      </c>
      <c r="BM702" s="471">
        <v>2269.33</v>
      </c>
      <c r="BN702" s="471">
        <v>3264.55</v>
      </c>
      <c r="BO702" s="471">
        <v>2618.11</v>
      </c>
      <c r="BP702" s="471">
        <v>720.22</v>
      </c>
      <c r="BQ702" s="471">
        <v>234.91</v>
      </c>
      <c r="BR702" s="471">
        <v>78.709999999999994</v>
      </c>
      <c r="BS702" s="471">
        <v>17.28</v>
      </c>
      <c r="BT702" s="471">
        <v>2.04</v>
      </c>
      <c r="BU702" s="496">
        <v>9209.3799999999992</v>
      </c>
      <c r="BV702" s="178"/>
      <c r="BW702" s="178"/>
      <c r="BX702" s="178"/>
      <c r="BY702" s="178"/>
      <c r="BZ702" s="178"/>
      <c r="CA702" s="178"/>
      <c r="CB702" s="178"/>
      <c r="CC702" s="178"/>
      <c r="CD702" s="178"/>
      <c r="CE702" s="178"/>
      <c r="CF702" s="110"/>
      <c r="CG702" s="110"/>
      <c r="CH702" s="110"/>
      <c r="CI702" s="110"/>
      <c r="CJ702" s="110"/>
      <c r="CK702" s="110"/>
      <c r="CL702" s="110"/>
      <c r="CM702" s="110"/>
      <c r="CN702" s="110"/>
      <c r="CO702" s="110"/>
      <c r="CP702" s="110"/>
      <c r="CQ702" s="110"/>
      <c r="CR702" s="110"/>
      <c r="CS702" s="110"/>
      <c r="CT702" s="110"/>
      <c r="CU702" s="110"/>
      <c r="CV702" s="110"/>
      <c r="CW702" s="110"/>
      <c r="CX702" s="110"/>
      <c r="CY702" s="110"/>
      <c r="CZ702" s="110"/>
      <c r="DA702" s="110"/>
      <c r="DB702" s="110"/>
      <c r="DC702" s="110"/>
      <c r="DD702" s="110"/>
      <c r="DE702" s="110"/>
      <c r="DF702" s="110"/>
      <c r="DG702" s="110"/>
      <c r="DH702" s="110"/>
      <c r="DI702" s="110"/>
      <c r="DJ702" s="110"/>
      <c r="DK702" s="110"/>
      <c r="DL702" s="110"/>
      <c r="DM702" s="110"/>
      <c r="DN702" s="110"/>
      <c r="DO702" s="110"/>
      <c r="DP702" s="110"/>
      <c r="DQ702" s="110"/>
      <c r="DR702" s="110"/>
      <c r="DS702" s="110"/>
      <c r="DT702" s="110"/>
      <c r="DU702" s="110"/>
      <c r="DV702" s="110"/>
      <c r="DW702" s="110"/>
      <c r="DX702" s="110"/>
      <c r="DY702" s="110"/>
      <c r="DZ702" s="110"/>
      <c r="EA702" s="110"/>
      <c r="EB702" s="110"/>
      <c r="EC702" s="110"/>
      <c r="ED702" s="110"/>
      <c r="EE702" s="110"/>
      <c r="EF702" s="110"/>
      <c r="EG702" s="110"/>
      <c r="EH702" s="110"/>
      <c r="EI702" s="110"/>
      <c r="EJ702" s="110"/>
      <c r="EK702" s="110"/>
      <c r="EL702" s="110"/>
      <c r="EM702" s="110"/>
      <c r="EN702" s="110"/>
      <c r="EO702" s="110"/>
      <c r="EP702" s="110"/>
      <c r="EQ702" s="110"/>
      <c r="ER702" s="110"/>
      <c r="ES702" s="110"/>
      <c r="ET702" s="110"/>
      <c r="EU702" s="110"/>
      <c r="EV702" s="110"/>
      <c r="EW702" s="110"/>
      <c r="EX702" s="110"/>
      <c r="EY702" s="110"/>
      <c r="EZ702" s="110"/>
      <c r="FA702" s="110"/>
      <c r="FB702" s="110"/>
      <c r="FC702" s="110"/>
      <c r="FD702" s="110"/>
      <c r="FE702" s="110"/>
      <c r="FF702" s="110"/>
      <c r="FG702" s="110"/>
      <c r="FH702" s="110"/>
      <c r="FI702" s="110"/>
      <c r="FJ702" s="110"/>
      <c r="FK702" s="242"/>
      <c r="FL702" s="242"/>
      <c r="FM702" s="242"/>
      <c r="FN702" s="242"/>
      <c r="FO702" s="242"/>
      <c r="FP702" s="242"/>
      <c r="FQ702" s="242"/>
      <c r="FR702" s="63"/>
    </row>
    <row r="703" spans="1:174" x14ac:dyDescent="0.2">
      <c r="A703" s="241" t="s">
        <v>157</v>
      </c>
      <c r="B703" s="476" t="s">
        <v>847</v>
      </c>
      <c r="C703" s="326" t="s">
        <v>786</v>
      </c>
      <c r="D703" s="283" t="s">
        <v>158</v>
      </c>
      <c r="E703" s="471">
        <v>2628</v>
      </c>
      <c r="F703" s="471">
        <v>1242397</v>
      </c>
      <c r="G703" s="471">
        <v>1254582</v>
      </c>
      <c r="H703" s="471">
        <v>811926</v>
      </c>
      <c r="I703" s="471">
        <v>284615</v>
      </c>
      <c r="J703" s="471">
        <v>107895</v>
      </c>
      <c r="K703" s="471">
        <v>54449</v>
      </c>
      <c r="L703" s="471">
        <v>11508</v>
      </c>
      <c r="M703" s="471">
        <v>0</v>
      </c>
      <c r="N703" s="496">
        <v>3770000</v>
      </c>
      <c r="O703" s="471">
        <v>8581</v>
      </c>
      <c r="P703" s="471">
        <v>1841748</v>
      </c>
      <c r="Q703" s="471">
        <v>1790700</v>
      </c>
      <c r="R703" s="471">
        <v>644927</v>
      </c>
      <c r="S703" s="471">
        <v>226674</v>
      </c>
      <c r="T703" s="471">
        <v>76567</v>
      </c>
      <c r="U703" s="471">
        <v>35741</v>
      </c>
      <c r="V703" s="471">
        <v>9989</v>
      </c>
      <c r="W703" s="471">
        <v>0</v>
      </c>
      <c r="X703" s="496">
        <v>4634927</v>
      </c>
      <c r="Y703" s="471">
        <v>11209</v>
      </c>
      <c r="Z703" s="471">
        <v>3084145</v>
      </c>
      <c r="AA703" s="471">
        <v>3045282</v>
      </c>
      <c r="AB703" s="471">
        <v>1456853</v>
      </c>
      <c r="AC703" s="471">
        <v>511289</v>
      </c>
      <c r="AD703" s="471">
        <v>184462</v>
      </c>
      <c r="AE703" s="471">
        <v>90190</v>
      </c>
      <c r="AF703" s="471">
        <v>21497</v>
      </c>
      <c r="AG703" s="471">
        <v>0</v>
      </c>
      <c r="AH703" s="496">
        <v>8404927</v>
      </c>
      <c r="AI703" s="471">
        <v>1084.10556</v>
      </c>
      <c r="AJ703" s="471">
        <v>1300.9266700000001</v>
      </c>
      <c r="AK703" s="471">
        <v>1517.7477799999999</v>
      </c>
      <c r="AL703" s="471">
        <v>1734.56889</v>
      </c>
      <c r="AM703" s="471">
        <v>1951.39</v>
      </c>
      <c r="AN703" s="471">
        <v>2385.0322200000001</v>
      </c>
      <c r="AO703" s="471">
        <v>2818.6744399999998</v>
      </c>
      <c r="AP703" s="471">
        <v>3252.3166700000002</v>
      </c>
      <c r="AQ703" s="471">
        <v>3902.78</v>
      </c>
      <c r="AR703" s="471">
        <v>2.4241199999999998</v>
      </c>
      <c r="AS703" s="471">
        <v>955.00924999999995</v>
      </c>
      <c r="AT703" s="471">
        <v>826.60770000000002</v>
      </c>
      <c r="AU703" s="471">
        <v>468.08519000000001</v>
      </c>
      <c r="AV703" s="471">
        <v>145.85244</v>
      </c>
      <c r="AW703" s="471">
        <v>45.238379999999999</v>
      </c>
      <c r="AX703" s="471">
        <v>19.317240000000002</v>
      </c>
      <c r="AY703" s="471">
        <v>3.5384000000000002</v>
      </c>
      <c r="AZ703" s="471">
        <v>0</v>
      </c>
      <c r="BA703" s="496">
        <v>2466.0727200000001</v>
      </c>
      <c r="BB703" s="471">
        <v>7.9152800000000001</v>
      </c>
      <c r="BC703" s="471">
        <v>1415.7200800000001</v>
      </c>
      <c r="BD703" s="471">
        <v>1179.8403000000001</v>
      </c>
      <c r="BE703" s="471">
        <v>371.80824000000001</v>
      </c>
      <c r="BF703" s="471">
        <v>116.16028</v>
      </c>
      <c r="BG703" s="471">
        <v>32.10313</v>
      </c>
      <c r="BH703" s="471">
        <v>12.680070000000001</v>
      </c>
      <c r="BI703" s="471">
        <v>3.0713499999999998</v>
      </c>
      <c r="BJ703" s="471">
        <v>0</v>
      </c>
      <c r="BK703" s="496">
        <v>3139.29873</v>
      </c>
      <c r="BL703" s="471">
        <v>10.34</v>
      </c>
      <c r="BM703" s="471">
        <v>2370.73</v>
      </c>
      <c r="BN703" s="471">
        <v>2006.45</v>
      </c>
      <c r="BO703" s="471">
        <v>839.89</v>
      </c>
      <c r="BP703" s="471">
        <v>262.01</v>
      </c>
      <c r="BQ703" s="471">
        <v>77.34</v>
      </c>
      <c r="BR703" s="471">
        <v>32</v>
      </c>
      <c r="BS703" s="471">
        <v>6.61</v>
      </c>
      <c r="BT703" s="471">
        <v>0</v>
      </c>
      <c r="BU703" s="496">
        <v>5605.37</v>
      </c>
      <c r="BV703" s="178"/>
      <c r="BW703" s="178"/>
      <c r="BX703" s="178"/>
      <c r="BY703" s="178"/>
      <c r="BZ703" s="178"/>
      <c r="CA703" s="178"/>
      <c r="CB703" s="178"/>
      <c r="CC703" s="178"/>
      <c r="CD703" s="178"/>
      <c r="CE703" s="178"/>
      <c r="CF703" s="110"/>
      <c r="CG703" s="110"/>
      <c r="CH703" s="110"/>
      <c r="CI703" s="110"/>
      <c r="CJ703" s="110"/>
      <c r="CK703" s="110"/>
      <c r="CL703" s="110"/>
      <c r="CM703" s="110"/>
      <c r="CN703" s="110"/>
      <c r="CO703" s="110"/>
      <c r="CP703" s="110"/>
      <c r="CQ703" s="110"/>
      <c r="CR703" s="110"/>
      <c r="CS703" s="110"/>
      <c r="CT703" s="110"/>
      <c r="CU703" s="110"/>
      <c r="CV703" s="110"/>
      <c r="CW703" s="110"/>
      <c r="CX703" s="110"/>
      <c r="CY703" s="110"/>
      <c r="CZ703" s="110"/>
      <c r="DA703" s="110"/>
      <c r="DB703" s="110"/>
      <c r="DC703" s="110"/>
      <c r="DD703" s="110"/>
      <c r="DE703" s="110"/>
      <c r="DF703" s="110"/>
      <c r="DG703" s="110"/>
      <c r="DH703" s="110"/>
      <c r="DI703" s="110"/>
      <c r="DJ703" s="110"/>
      <c r="DK703" s="110"/>
      <c r="DL703" s="110"/>
      <c r="DM703" s="110"/>
      <c r="DN703" s="110"/>
      <c r="DO703" s="110"/>
      <c r="DP703" s="110"/>
      <c r="DQ703" s="110"/>
      <c r="DR703" s="110"/>
      <c r="DS703" s="110"/>
      <c r="DT703" s="110"/>
      <c r="DU703" s="110"/>
      <c r="DV703" s="110"/>
      <c r="DW703" s="110"/>
      <c r="DX703" s="110"/>
      <c r="DY703" s="110"/>
      <c r="DZ703" s="110"/>
      <c r="EA703" s="110"/>
      <c r="EB703" s="110"/>
      <c r="EC703" s="110"/>
      <c r="ED703" s="110"/>
      <c r="EE703" s="110"/>
      <c r="EF703" s="110"/>
      <c r="EG703" s="110"/>
      <c r="EH703" s="110"/>
      <c r="EI703" s="110"/>
      <c r="EJ703" s="110"/>
      <c r="EK703" s="110"/>
      <c r="EL703" s="110"/>
      <c r="EM703" s="110"/>
      <c r="EN703" s="110"/>
      <c r="EO703" s="110"/>
      <c r="EP703" s="110"/>
      <c r="EQ703" s="110"/>
      <c r="ER703" s="110"/>
      <c r="ES703" s="110"/>
      <c r="ET703" s="110"/>
      <c r="EU703" s="110"/>
      <c r="EV703" s="110"/>
      <c r="EW703" s="110"/>
      <c r="EX703" s="110"/>
      <c r="EY703" s="110"/>
      <c r="EZ703" s="110"/>
      <c r="FA703" s="110"/>
      <c r="FB703" s="110"/>
      <c r="FC703" s="110"/>
      <c r="FD703" s="110"/>
      <c r="FE703" s="110"/>
      <c r="FF703" s="110"/>
      <c r="FG703" s="110"/>
      <c r="FH703" s="110"/>
      <c r="FI703" s="110"/>
      <c r="FJ703" s="110"/>
      <c r="FK703" s="242"/>
      <c r="FL703" s="242"/>
      <c r="FM703" s="242"/>
      <c r="FN703" s="242"/>
      <c r="FO703" s="242"/>
      <c r="FP703" s="242"/>
      <c r="FQ703" s="242"/>
      <c r="FR703" s="63"/>
    </row>
    <row r="704" spans="1:174" x14ac:dyDescent="0.2">
      <c r="A704" s="241" t="s">
        <v>159</v>
      </c>
      <c r="B704" s="476" t="s">
        <v>848</v>
      </c>
      <c r="C704" s="326" t="s">
        <v>626</v>
      </c>
      <c r="D704" s="283" t="s">
        <v>160</v>
      </c>
      <c r="E704" s="471">
        <v>0</v>
      </c>
      <c r="F704" s="471">
        <v>642786</v>
      </c>
      <c r="G704" s="471">
        <v>910544</v>
      </c>
      <c r="H704" s="471">
        <v>1010290</v>
      </c>
      <c r="I704" s="471">
        <v>418307</v>
      </c>
      <c r="J704" s="471">
        <v>182525</v>
      </c>
      <c r="K704" s="471">
        <v>72542</v>
      </c>
      <c r="L704" s="471">
        <v>14737</v>
      </c>
      <c r="M704" s="471">
        <v>3760</v>
      </c>
      <c r="N704" s="496">
        <v>3255491</v>
      </c>
      <c r="O704" s="471">
        <v>2046</v>
      </c>
      <c r="P704" s="471">
        <v>545129</v>
      </c>
      <c r="Q704" s="471">
        <v>1118148</v>
      </c>
      <c r="R704" s="471">
        <v>1238600</v>
      </c>
      <c r="S704" s="471">
        <v>423236</v>
      </c>
      <c r="T704" s="471">
        <v>136735</v>
      </c>
      <c r="U704" s="471">
        <v>22817</v>
      </c>
      <c r="V704" s="471">
        <v>7066</v>
      </c>
      <c r="W704" s="471">
        <v>0</v>
      </c>
      <c r="X704" s="496">
        <v>3493777</v>
      </c>
      <c r="Y704" s="471">
        <v>2046</v>
      </c>
      <c r="Z704" s="471">
        <v>1187915</v>
      </c>
      <c r="AA704" s="471">
        <v>2028692</v>
      </c>
      <c r="AB704" s="471">
        <v>2248890</v>
      </c>
      <c r="AC704" s="471">
        <v>841543</v>
      </c>
      <c r="AD704" s="471">
        <v>319260</v>
      </c>
      <c r="AE704" s="471">
        <v>95359</v>
      </c>
      <c r="AF704" s="471">
        <v>21803</v>
      </c>
      <c r="AG704" s="471">
        <v>3760</v>
      </c>
      <c r="AH704" s="496">
        <v>6749268</v>
      </c>
      <c r="AI704" s="471">
        <v>1037.33889</v>
      </c>
      <c r="AJ704" s="471">
        <v>1244.8066699999999</v>
      </c>
      <c r="AK704" s="471">
        <v>1452.2744399999999</v>
      </c>
      <c r="AL704" s="471">
        <v>1659.7422200000001</v>
      </c>
      <c r="AM704" s="471">
        <v>1867.21</v>
      </c>
      <c r="AN704" s="471">
        <v>2282.1455599999999</v>
      </c>
      <c r="AO704" s="471">
        <v>2697.0811100000001</v>
      </c>
      <c r="AP704" s="471">
        <v>3112.01667</v>
      </c>
      <c r="AQ704" s="471">
        <v>3734.42</v>
      </c>
      <c r="AR704" s="471">
        <v>0</v>
      </c>
      <c r="AS704" s="471">
        <v>516.37415999999996</v>
      </c>
      <c r="AT704" s="471">
        <v>626.97790999999995</v>
      </c>
      <c r="AU704" s="471">
        <v>608.70295999999996</v>
      </c>
      <c r="AV704" s="471">
        <v>224.02782999999999</v>
      </c>
      <c r="AW704" s="471">
        <v>79.979560000000006</v>
      </c>
      <c r="AX704" s="471">
        <v>26.89648</v>
      </c>
      <c r="AY704" s="471">
        <v>4.7355099999999997</v>
      </c>
      <c r="AZ704" s="471">
        <v>1.00685</v>
      </c>
      <c r="BA704" s="496">
        <v>2088.70127</v>
      </c>
      <c r="BB704" s="471">
        <v>1.97235</v>
      </c>
      <c r="BC704" s="471">
        <v>437.92261999999999</v>
      </c>
      <c r="BD704" s="471">
        <v>769.92885000000001</v>
      </c>
      <c r="BE704" s="471">
        <v>746.26045999999997</v>
      </c>
      <c r="BF704" s="471">
        <v>226.66758999999999</v>
      </c>
      <c r="BG704" s="471">
        <v>59.915109999999999</v>
      </c>
      <c r="BH704" s="471">
        <v>8.4598899999999997</v>
      </c>
      <c r="BI704" s="471">
        <v>2.2705500000000001</v>
      </c>
      <c r="BJ704" s="471">
        <v>0</v>
      </c>
      <c r="BK704" s="496">
        <v>2253.3974400000002</v>
      </c>
      <c r="BL704" s="471">
        <v>1.97</v>
      </c>
      <c r="BM704" s="471">
        <v>954.3</v>
      </c>
      <c r="BN704" s="471">
        <v>1396.91</v>
      </c>
      <c r="BO704" s="471">
        <v>1354.96</v>
      </c>
      <c r="BP704" s="471">
        <v>450.7</v>
      </c>
      <c r="BQ704" s="471">
        <v>139.88999999999999</v>
      </c>
      <c r="BR704" s="471">
        <v>35.36</v>
      </c>
      <c r="BS704" s="471">
        <v>7.01</v>
      </c>
      <c r="BT704" s="471">
        <v>1.01</v>
      </c>
      <c r="BU704" s="496">
        <v>4342.1099999999997</v>
      </c>
      <c r="BV704" s="178"/>
      <c r="BW704" s="178"/>
      <c r="BX704" s="178"/>
      <c r="BY704" s="178"/>
      <c r="BZ704" s="178"/>
      <c r="CA704" s="178"/>
      <c r="CB704" s="178"/>
      <c r="CC704" s="178"/>
      <c r="CD704" s="178"/>
      <c r="CE704" s="178"/>
      <c r="CF704" s="110"/>
      <c r="CG704" s="110"/>
      <c r="CH704" s="110"/>
      <c r="CI704" s="110"/>
      <c r="CJ704" s="110"/>
      <c r="CK704" s="110"/>
      <c r="CL704" s="110"/>
      <c r="CM704" s="110"/>
      <c r="CN704" s="110"/>
      <c r="CO704" s="110"/>
      <c r="CP704" s="110"/>
      <c r="CQ704" s="110"/>
      <c r="CR704" s="110"/>
      <c r="CS704" s="110"/>
      <c r="CT704" s="110"/>
      <c r="CU704" s="110"/>
      <c r="CV704" s="110"/>
      <c r="CW704" s="110"/>
      <c r="CX704" s="110"/>
      <c r="CY704" s="110"/>
      <c r="CZ704" s="110"/>
      <c r="DA704" s="110"/>
      <c r="DB704" s="110"/>
      <c r="DC704" s="110"/>
      <c r="DD704" s="110"/>
      <c r="DE704" s="110"/>
      <c r="DF704" s="110"/>
      <c r="DG704" s="110"/>
      <c r="DH704" s="110"/>
      <c r="DI704" s="110"/>
      <c r="DJ704" s="110"/>
      <c r="DK704" s="110"/>
      <c r="DL704" s="110"/>
      <c r="DM704" s="110"/>
      <c r="DN704" s="110"/>
      <c r="DO704" s="110"/>
      <c r="DP704" s="110"/>
      <c r="DQ704" s="110"/>
      <c r="DR704" s="110"/>
      <c r="DS704" s="110"/>
      <c r="DT704" s="110"/>
      <c r="DU704" s="110"/>
      <c r="DV704" s="110"/>
      <c r="DW704" s="110"/>
      <c r="DX704" s="110"/>
      <c r="DY704" s="110"/>
      <c r="DZ704" s="110"/>
      <c r="EA704" s="110"/>
      <c r="EB704" s="110"/>
      <c r="EC704" s="110"/>
      <c r="ED704" s="110"/>
      <c r="EE704" s="110"/>
      <c r="EF704" s="110"/>
      <c r="EG704" s="110"/>
      <c r="EH704" s="110"/>
      <c r="EI704" s="110"/>
      <c r="EJ704" s="110"/>
      <c r="EK704" s="110"/>
      <c r="EL704" s="110"/>
      <c r="EM704" s="110"/>
      <c r="EN704" s="110"/>
      <c r="EO704" s="110"/>
      <c r="EP704" s="110"/>
      <c r="EQ704" s="110"/>
      <c r="ER704" s="110"/>
      <c r="ES704" s="110"/>
      <c r="ET704" s="110"/>
      <c r="EU704" s="110"/>
      <c r="EV704" s="110"/>
      <c r="EW704" s="110"/>
      <c r="EX704" s="110"/>
      <c r="EY704" s="110"/>
      <c r="EZ704" s="110"/>
      <c r="FA704" s="110"/>
      <c r="FB704" s="110"/>
      <c r="FC704" s="110"/>
      <c r="FD704" s="110"/>
      <c r="FE704" s="110"/>
      <c r="FF704" s="110"/>
      <c r="FG704" s="110"/>
      <c r="FH704" s="110"/>
      <c r="FI704" s="110"/>
      <c r="FJ704" s="110"/>
      <c r="FK704" s="242"/>
      <c r="FL704" s="242"/>
      <c r="FM704" s="242"/>
      <c r="FN704" s="242"/>
      <c r="FO704" s="242"/>
      <c r="FP704" s="242"/>
      <c r="FQ704" s="242"/>
      <c r="FR704" s="63"/>
    </row>
    <row r="705" spans="1:174" x14ac:dyDescent="0.2">
      <c r="A705" s="241" t="s">
        <v>161</v>
      </c>
      <c r="B705" s="476" t="s">
        <v>849</v>
      </c>
      <c r="C705" s="326" t="s">
        <v>801</v>
      </c>
      <c r="D705" s="283" t="s">
        <v>162</v>
      </c>
      <c r="E705" s="471">
        <v>0</v>
      </c>
      <c r="F705" s="471">
        <v>700095</v>
      </c>
      <c r="G705" s="471">
        <v>870418</v>
      </c>
      <c r="H705" s="471">
        <v>499254</v>
      </c>
      <c r="I705" s="471">
        <v>154701</v>
      </c>
      <c r="J705" s="471">
        <v>68076</v>
      </c>
      <c r="K705" s="471">
        <v>22967</v>
      </c>
      <c r="L705" s="471">
        <v>10722</v>
      </c>
      <c r="M705" s="471">
        <v>0</v>
      </c>
      <c r="N705" s="496">
        <v>2326233</v>
      </c>
      <c r="O705" s="471">
        <v>1582</v>
      </c>
      <c r="P705" s="471">
        <v>1871016</v>
      </c>
      <c r="Q705" s="471">
        <v>1554173</v>
      </c>
      <c r="R705" s="471">
        <v>778929</v>
      </c>
      <c r="S705" s="471">
        <v>189405</v>
      </c>
      <c r="T705" s="471">
        <v>57460</v>
      </c>
      <c r="U705" s="471">
        <v>20085</v>
      </c>
      <c r="V705" s="471">
        <v>5731</v>
      </c>
      <c r="W705" s="471">
        <v>0</v>
      </c>
      <c r="X705" s="496">
        <v>4478381</v>
      </c>
      <c r="Y705" s="471">
        <v>1582</v>
      </c>
      <c r="Z705" s="471">
        <v>2571111</v>
      </c>
      <c r="AA705" s="471">
        <v>2424591</v>
      </c>
      <c r="AB705" s="471">
        <v>1278183</v>
      </c>
      <c r="AC705" s="471">
        <v>344106</v>
      </c>
      <c r="AD705" s="471">
        <v>125536</v>
      </c>
      <c r="AE705" s="471">
        <v>43052</v>
      </c>
      <c r="AF705" s="471">
        <v>16453</v>
      </c>
      <c r="AG705" s="471">
        <v>0</v>
      </c>
      <c r="AH705" s="496">
        <v>6804614</v>
      </c>
      <c r="AI705" s="471">
        <v>1059.0111099999999</v>
      </c>
      <c r="AJ705" s="471">
        <v>1270.81333</v>
      </c>
      <c r="AK705" s="471">
        <v>1482.61556</v>
      </c>
      <c r="AL705" s="471">
        <v>1694.41778</v>
      </c>
      <c r="AM705" s="471">
        <v>1906.22</v>
      </c>
      <c r="AN705" s="471">
        <v>2329.8244399999999</v>
      </c>
      <c r="AO705" s="471">
        <v>2753.4288900000001</v>
      </c>
      <c r="AP705" s="471">
        <v>3177.0333300000002</v>
      </c>
      <c r="AQ705" s="471">
        <v>3812.44</v>
      </c>
      <c r="AR705" s="471">
        <v>0</v>
      </c>
      <c r="AS705" s="471">
        <v>550.90309999999999</v>
      </c>
      <c r="AT705" s="471">
        <v>587.08273999999994</v>
      </c>
      <c r="AU705" s="471">
        <v>294.64634000000001</v>
      </c>
      <c r="AV705" s="471">
        <v>81.155900000000003</v>
      </c>
      <c r="AW705" s="471">
        <v>29.219370000000001</v>
      </c>
      <c r="AX705" s="471">
        <v>8.3412400000000009</v>
      </c>
      <c r="AY705" s="471">
        <v>3.3748499999999999</v>
      </c>
      <c r="AZ705" s="471">
        <v>0</v>
      </c>
      <c r="BA705" s="496">
        <v>1554.72353</v>
      </c>
      <c r="BB705" s="471">
        <v>1.4938499999999999</v>
      </c>
      <c r="BC705" s="471">
        <v>1472.2980600000001</v>
      </c>
      <c r="BD705" s="471">
        <v>1048.26433</v>
      </c>
      <c r="BE705" s="471">
        <v>459.70303999999999</v>
      </c>
      <c r="BF705" s="471">
        <v>99.361559999999997</v>
      </c>
      <c r="BG705" s="471">
        <v>24.662800000000001</v>
      </c>
      <c r="BH705" s="471">
        <v>7.2945399999999996</v>
      </c>
      <c r="BI705" s="471">
        <v>1.8038799999999999</v>
      </c>
      <c r="BJ705" s="471">
        <v>0</v>
      </c>
      <c r="BK705" s="496">
        <v>3114.8820599999999</v>
      </c>
      <c r="BL705" s="471">
        <v>1.49</v>
      </c>
      <c r="BM705" s="471">
        <v>2023.2</v>
      </c>
      <c r="BN705" s="471">
        <v>1635.35</v>
      </c>
      <c r="BO705" s="471">
        <v>754.35</v>
      </c>
      <c r="BP705" s="471">
        <v>180.52</v>
      </c>
      <c r="BQ705" s="471">
        <v>53.88</v>
      </c>
      <c r="BR705" s="471">
        <v>15.64</v>
      </c>
      <c r="BS705" s="471">
        <v>5.18</v>
      </c>
      <c r="BT705" s="471">
        <v>0</v>
      </c>
      <c r="BU705" s="496">
        <v>4669.6099999999997</v>
      </c>
      <c r="BV705" s="178"/>
      <c r="BW705" s="178"/>
      <c r="BX705" s="178"/>
      <c r="BY705" s="178"/>
      <c r="BZ705" s="178"/>
      <c r="CA705" s="178"/>
      <c r="CB705" s="178"/>
      <c r="CC705" s="178"/>
      <c r="CD705" s="178"/>
      <c r="CE705" s="178"/>
      <c r="CF705" s="110"/>
      <c r="CG705" s="110"/>
      <c r="CH705" s="110"/>
      <c r="CI705" s="110"/>
      <c r="CJ705" s="110"/>
      <c r="CK705" s="110"/>
      <c r="CL705" s="110"/>
      <c r="CM705" s="110"/>
      <c r="CN705" s="110"/>
      <c r="CO705" s="110"/>
      <c r="CP705" s="110"/>
      <c r="CQ705" s="110"/>
      <c r="CR705" s="110"/>
      <c r="CS705" s="110"/>
      <c r="CT705" s="110"/>
      <c r="CU705" s="110"/>
      <c r="CV705" s="110"/>
      <c r="CW705" s="110"/>
      <c r="CX705" s="110"/>
      <c r="CY705" s="110"/>
      <c r="CZ705" s="110"/>
      <c r="DA705" s="110"/>
      <c r="DB705" s="110"/>
      <c r="DC705" s="110"/>
      <c r="DD705" s="110"/>
      <c r="DE705" s="110"/>
      <c r="DF705" s="110"/>
      <c r="DG705" s="110"/>
      <c r="DH705" s="110"/>
      <c r="DI705" s="110"/>
      <c r="DJ705" s="110"/>
      <c r="DK705" s="110"/>
      <c r="DL705" s="110"/>
      <c r="DM705" s="110"/>
      <c r="DN705" s="110"/>
      <c r="DO705" s="110"/>
      <c r="DP705" s="110"/>
      <c r="DQ705" s="110"/>
      <c r="DR705" s="110"/>
      <c r="DS705" s="110"/>
      <c r="DT705" s="110"/>
      <c r="DU705" s="110"/>
      <c r="DV705" s="110"/>
      <c r="DW705" s="110"/>
      <c r="DX705" s="110"/>
      <c r="DY705" s="110"/>
      <c r="DZ705" s="110"/>
      <c r="EA705" s="110"/>
      <c r="EB705" s="110"/>
      <c r="EC705" s="110"/>
      <c r="ED705" s="110"/>
      <c r="EE705" s="110"/>
      <c r="EF705" s="110"/>
      <c r="EG705" s="110"/>
      <c r="EH705" s="110"/>
      <c r="EI705" s="110"/>
      <c r="EJ705" s="110"/>
      <c r="EK705" s="110"/>
      <c r="EL705" s="110"/>
      <c r="EM705" s="110"/>
      <c r="EN705" s="110"/>
      <c r="EO705" s="110"/>
      <c r="EP705" s="110"/>
      <c r="EQ705" s="110"/>
      <c r="ER705" s="110"/>
      <c r="ES705" s="110"/>
      <c r="ET705" s="110"/>
      <c r="EU705" s="110"/>
      <c r="EV705" s="110"/>
      <c r="EW705" s="110"/>
      <c r="EX705" s="110"/>
      <c r="EY705" s="110"/>
      <c r="EZ705" s="110"/>
      <c r="FA705" s="110"/>
      <c r="FB705" s="110"/>
      <c r="FC705" s="110"/>
      <c r="FD705" s="110"/>
      <c r="FE705" s="110"/>
      <c r="FF705" s="110"/>
      <c r="FG705" s="110"/>
      <c r="FH705" s="110"/>
      <c r="FI705" s="110"/>
      <c r="FJ705" s="110"/>
      <c r="FK705" s="242"/>
      <c r="FL705" s="242"/>
      <c r="FM705" s="242"/>
      <c r="FN705" s="242"/>
      <c r="FO705" s="242"/>
      <c r="FP705" s="242"/>
      <c r="FQ705" s="242"/>
      <c r="FR705" s="63"/>
    </row>
    <row r="706" spans="1:174" x14ac:dyDescent="0.2">
      <c r="A706" s="241" t="s">
        <v>163</v>
      </c>
      <c r="B706" s="476" t="s">
        <v>850</v>
      </c>
      <c r="C706" s="326" t="s">
        <v>782</v>
      </c>
      <c r="D706" s="283" t="s">
        <v>164</v>
      </c>
      <c r="E706" s="471">
        <v>0</v>
      </c>
      <c r="F706" s="471">
        <v>557252</v>
      </c>
      <c r="G706" s="471">
        <v>1082519</v>
      </c>
      <c r="H706" s="471">
        <v>784413</v>
      </c>
      <c r="I706" s="471">
        <v>309846</v>
      </c>
      <c r="J706" s="471">
        <v>111121</v>
      </c>
      <c r="K706" s="471">
        <v>31792</v>
      </c>
      <c r="L706" s="471">
        <v>9764</v>
      </c>
      <c r="M706" s="471">
        <v>1557</v>
      </c>
      <c r="N706" s="496">
        <v>2888264</v>
      </c>
      <c r="O706" s="471">
        <v>2301</v>
      </c>
      <c r="P706" s="471">
        <v>910540</v>
      </c>
      <c r="Q706" s="471">
        <v>1959043</v>
      </c>
      <c r="R706" s="471">
        <v>1407749</v>
      </c>
      <c r="S706" s="471">
        <v>455088</v>
      </c>
      <c r="T706" s="471">
        <v>200109</v>
      </c>
      <c r="U706" s="471">
        <v>47489</v>
      </c>
      <c r="V706" s="471">
        <v>17466</v>
      </c>
      <c r="W706" s="471">
        <v>0</v>
      </c>
      <c r="X706" s="496">
        <v>4999785</v>
      </c>
      <c r="Y706" s="471">
        <v>2301</v>
      </c>
      <c r="Z706" s="471">
        <v>1467792</v>
      </c>
      <c r="AA706" s="471">
        <v>3041562</v>
      </c>
      <c r="AB706" s="471">
        <v>2192162</v>
      </c>
      <c r="AC706" s="471">
        <v>764934</v>
      </c>
      <c r="AD706" s="471">
        <v>311230</v>
      </c>
      <c r="AE706" s="471">
        <v>79281</v>
      </c>
      <c r="AF706" s="471">
        <v>27230</v>
      </c>
      <c r="AG706" s="471">
        <v>1557</v>
      </c>
      <c r="AH706" s="496">
        <v>7888049</v>
      </c>
      <c r="AI706" s="471">
        <v>1133.8333299999999</v>
      </c>
      <c r="AJ706" s="471">
        <v>1360.6</v>
      </c>
      <c r="AK706" s="471">
        <v>1587.3666700000001</v>
      </c>
      <c r="AL706" s="471">
        <v>1814.1333299999999</v>
      </c>
      <c r="AM706" s="471">
        <v>2040.9</v>
      </c>
      <c r="AN706" s="471">
        <v>2494.4333299999998</v>
      </c>
      <c r="AO706" s="471">
        <v>2947.9666699999998</v>
      </c>
      <c r="AP706" s="471">
        <v>3401.5</v>
      </c>
      <c r="AQ706" s="471">
        <v>4081.8</v>
      </c>
      <c r="AR706" s="471">
        <v>0</v>
      </c>
      <c r="AS706" s="471">
        <v>409.56342999999998</v>
      </c>
      <c r="AT706" s="471">
        <v>681.95901000000003</v>
      </c>
      <c r="AU706" s="471">
        <v>432.38994000000002</v>
      </c>
      <c r="AV706" s="471">
        <v>151.81832</v>
      </c>
      <c r="AW706" s="471">
        <v>44.54759</v>
      </c>
      <c r="AX706" s="471">
        <v>10.784380000000001</v>
      </c>
      <c r="AY706" s="471">
        <v>2.8704999999999998</v>
      </c>
      <c r="AZ706" s="471">
        <v>0.38145000000000001</v>
      </c>
      <c r="BA706" s="496">
        <v>1734.3146099999999</v>
      </c>
      <c r="BB706" s="471">
        <v>2.0293999999999999</v>
      </c>
      <c r="BC706" s="471">
        <v>669.21946000000003</v>
      </c>
      <c r="BD706" s="471">
        <v>1234.1464900000001</v>
      </c>
      <c r="BE706" s="471">
        <v>775.98982000000001</v>
      </c>
      <c r="BF706" s="471">
        <v>222.98398</v>
      </c>
      <c r="BG706" s="471">
        <v>80.222229999999996</v>
      </c>
      <c r="BH706" s="471">
        <v>16.109069999999999</v>
      </c>
      <c r="BI706" s="471">
        <v>5.1347899999999997</v>
      </c>
      <c r="BJ706" s="471">
        <v>0</v>
      </c>
      <c r="BK706" s="496">
        <v>3005.8352399999999</v>
      </c>
      <c r="BL706" s="471">
        <v>2.0299999999999998</v>
      </c>
      <c r="BM706" s="471">
        <v>1078.78</v>
      </c>
      <c r="BN706" s="471">
        <v>1916.11</v>
      </c>
      <c r="BO706" s="471">
        <v>1208.3800000000001</v>
      </c>
      <c r="BP706" s="471">
        <v>374.8</v>
      </c>
      <c r="BQ706" s="471">
        <v>124.77</v>
      </c>
      <c r="BR706" s="471">
        <v>26.89</v>
      </c>
      <c r="BS706" s="471">
        <v>8.01</v>
      </c>
      <c r="BT706" s="471">
        <v>0.38</v>
      </c>
      <c r="BU706" s="496">
        <v>4740.1499999999996</v>
      </c>
      <c r="BV706" s="178"/>
      <c r="BW706" s="178"/>
      <c r="BX706" s="178"/>
      <c r="BY706" s="178"/>
      <c r="BZ706" s="178"/>
      <c r="CA706" s="178"/>
      <c r="CB706" s="178"/>
      <c r="CC706" s="178"/>
      <c r="CD706" s="178"/>
      <c r="CE706" s="178"/>
      <c r="CF706" s="110"/>
      <c r="CG706" s="110"/>
      <c r="CH706" s="110"/>
      <c r="CI706" s="110"/>
      <c r="CJ706" s="110"/>
      <c r="CK706" s="110"/>
      <c r="CL706" s="110"/>
      <c r="CM706" s="110"/>
      <c r="CN706" s="110"/>
      <c r="CO706" s="110"/>
      <c r="CP706" s="110"/>
      <c r="CQ706" s="110"/>
      <c r="CR706" s="110"/>
      <c r="CS706" s="110"/>
      <c r="CT706" s="110"/>
      <c r="CU706" s="110"/>
      <c r="CV706" s="110"/>
      <c r="CW706" s="110"/>
      <c r="CX706" s="110"/>
      <c r="CY706" s="110"/>
      <c r="CZ706" s="110"/>
      <c r="DA706" s="110"/>
      <c r="DB706" s="110"/>
      <c r="DC706" s="110"/>
      <c r="DD706" s="110"/>
      <c r="DE706" s="110"/>
      <c r="DF706" s="110"/>
      <c r="DG706" s="110"/>
      <c r="DH706" s="110"/>
      <c r="DI706" s="110"/>
      <c r="DJ706" s="110"/>
      <c r="DK706" s="110"/>
      <c r="DL706" s="110"/>
      <c r="DM706" s="110"/>
      <c r="DN706" s="110"/>
      <c r="DO706" s="110"/>
      <c r="DP706" s="110"/>
      <c r="DQ706" s="110"/>
      <c r="DR706" s="110"/>
      <c r="DS706" s="110"/>
      <c r="DT706" s="110"/>
      <c r="DU706" s="110"/>
      <c r="DV706" s="110"/>
      <c r="DW706" s="110"/>
      <c r="DX706" s="110"/>
      <c r="DY706" s="110"/>
      <c r="DZ706" s="110"/>
      <c r="EA706" s="110"/>
      <c r="EB706" s="110"/>
      <c r="EC706" s="110"/>
      <c r="ED706" s="110"/>
      <c r="EE706" s="110"/>
      <c r="EF706" s="110"/>
      <c r="EG706" s="110"/>
      <c r="EH706" s="110"/>
      <c r="EI706" s="110"/>
      <c r="EJ706" s="110"/>
      <c r="EK706" s="110"/>
      <c r="EL706" s="110"/>
      <c r="EM706" s="110"/>
      <c r="EN706" s="110"/>
      <c r="EO706" s="110"/>
      <c r="EP706" s="110"/>
      <c r="EQ706" s="110"/>
      <c r="ER706" s="110"/>
      <c r="ES706" s="110"/>
      <c r="ET706" s="110"/>
      <c r="EU706" s="110"/>
      <c r="EV706" s="110"/>
      <c r="EW706" s="110"/>
      <c r="EX706" s="110"/>
      <c r="EY706" s="110"/>
      <c r="EZ706" s="110"/>
      <c r="FA706" s="110"/>
      <c r="FB706" s="110"/>
      <c r="FC706" s="110"/>
      <c r="FD706" s="110"/>
      <c r="FE706" s="110"/>
      <c r="FF706" s="110"/>
      <c r="FG706" s="110"/>
      <c r="FH706" s="110"/>
      <c r="FI706" s="110"/>
      <c r="FJ706" s="110"/>
      <c r="FK706" s="242"/>
      <c r="FL706" s="242"/>
      <c r="FM706" s="242"/>
      <c r="FN706" s="242"/>
      <c r="FO706" s="242"/>
      <c r="FP706" s="242"/>
      <c r="FQ706" s="242"/>
      <c r="FR706" s="63"/>
    </row>
    <row r="707" spans="1:174" x14ac:dyDescent="0.2">
      <c r="A707" s="241" t="s">
        <v>165</v>
      </c>
      <c r="B707" s="476" t="s">
        <v>851</v>
      </c>
      <c r="C707" s="326" t="s">
        <v>784</v>
      </c>
      <c r="D707" s="283" t="s">
        <v>852</v>
      </c>
      <c r="E707" s="471">
        <v>13279.45</v>
      </c>
      <c r="F707" s="471">
        <v>2813265.63</v>
      </c>
      <c r="G707" s="471">
        <v>2731346.18</v>
      </c>
      <c r="H707" s="471">
        <v>1660207.12</v>
      </c>
      <c r="I707" s="471">
        <v>836707.86</v>
      </c>
      <c r="J707" s="471">
        <v>508205.11</v>
      </c>
      <c r="K707" s="471">
        <v>201092.05</v>
      </c>
      <c r="L707" s="471">
        <v>155757.6</v>
      </c>
      <c r="M707" s="471">
        <v>12345.62</v>
      </c>
      <c r="N707" s="496">
        <v>8932206.6199999992</v>
      </c>
      <c r="O707" s="471">
        <v>27012.04</v>
      </c>
      <c r="P707" s="471">
        <v>3923593.02</v>
      </c>
      <c r="Q707" s="471">
        <v>2972061.99</v>
      </c>
      <c r="R707" s="471">
        <v>1298120.0900000001</v>
      </c>
      <c r="S707" s="471">
        <v>411994.87</v>
      </c>
      <c r="T707" s="471">
        <v>176108.17</v>
      </c>
      <c r="U707" s="471">
        <v>69623.22</v>
      </c>
      <c r="V707" s="471">
        <v>36399.81</v>
      </c>
      <c r="W707" s="471">
        <v>2599.2199999999998</v>
      </c>
      <c r="X707" s="496">
        <v>8917512.4299999997</v>
      </c>
      <c r="Y707" s="471">
        <v>40291.49</v>
      </c>
      <c r="Z707" s="471">
        <v>6736858.6500000004</v>
      </c>
      <c r="AA707" s="471">
        <v>5703408.1699999999</v>
      </c>
      <c r="AB707" s="471">
        <v>2958327.21</v>
      </c>
      <c r="AC707" s="471">
        <v>1248702.73</v>
      </c>
      <c r="AD707" s="471">
        <v>684313.28</v>
      </c>
      <c r="AE707" s="471">
        <v>270715.27</v>
      </c>
      <c r="AF707" s="471">
        <v>192157.41</v>
      </c>
      <c r="AG707" s="471">
        <v>14944.84</v>
      </c>
      <c r="AH707" s="496">
        <v>17849719.050000001</v>
      </c>
      <c r="AI707" s="471">
        <v>1080.25</v>
      </c>
      <c r="AJ707" s="471">
        <v>1296.3</v>
      </c>
      <c r="AK707" s="471">
        <v>1512.35</v>
      </c>
      <c r="AL707" s="471">
        <v>1728.4</v>
      </c>
      <c r="AM707" s="471">
        <v>1944.45</v>
      </c>
      <c r="AN707" s="471">
        <v>2376.5500000000002</v>
      </c>
      <c r="AO707" s="471">
        <v>2808.65</v>
      </c>
      <c r="AP707" s="471">
        <v>3240.75</v>
      </c>
      <c r="AQ707" s="471">
        <v>3888.9</v>
      </c>
      <c r="AR707" s="471">
        <v>12.29294</v>
      </c>
      <c r="AS707" s="471">
        <v>2170.2272899999998</v>
      </c>
      <c r="AT707" s="471">
        <v>1806.02782</v>
      </c>
      <c r="AU707" s="471">
        <v>960.54566</v>
      </c>
      <c r="AV707" s="471">
        <v>430.30567000000002</v>
      </c>
      <c r="AW707" s="471">
        <v>213.84154000000001</v>
      </c>
      <c r="AX707" s="471">
        <v>71.597399999999993</v>
      </c>
      <c r="AY707" s="471">
        <v>48.06221</v>
      </c>
      <c r="AZ707" s="471">
        <v>3.1745800000000002</v>
      </c>
      <c r="BA707" s="496">
        <v>5716.0751099999998</v>
      </c>
      <c r="BB707" s="471">
        <v>25.00536</v>
      </c>
      <c r="BC707" s="471">
        <v>3026.7631099999999</v>
      </c>
      <c r="BD707" s="471">
        <v>1965.1945599999999</v>
      </c>
      <c r="BE707" s="471">
        <v>751.05304999999998</v>
      </c>
      <c r="BF707" s="471">
        <v>211.88247000000001</v>
      </c>
      <c r="BG707" s="471">
        <v>74.102450000000005</v>
      </c>
      <c r="BH707" s="471">
        <v>24.78886</v>
      </c>
      <c r="BI707" s="471">
        <v>11.231909999999999</v>
      </c>
      <c r="BJ707" s="471">
        <v>0.66837000000000002</v>
      </c>
      <c r="BK707" s="496">
        <v>6090.69013</v>
      </c>
      <c r="BL707" s="471">
        <v>37.299999999999997</v>
      </c>
      <c r="BM707" s="471">
        <v>5196.99</v>
      </c>
      <c r="BN707" s="471">
        <v>3771.22</v>
      </c>
      <c r="BO707" s="471">
        <v>1711.6</v>
      </c>
      <c r="BP707" s="471">
        <v>642.19000000000005</v>
      </c>
      <c r="BQ707" s="471">
        <v>287.94</v>
      </c>
      <c r="BR707" s="471">
        <v>96.39</v>
      </c>
      <c r="BS707" s="471">
        <v>59.29</v>
      </c>
      <c r="BT707" s="471">
        <v>3.84</v>
      </c>
      <c r="BU707" s="496">
        <v>11806.76</v>
      </c>
      <c r="BV707" s="178"/>
      <c r="BW707" s="178"/>
      <c r="BX707" s="178"/>
      <c r="BY707" s="178"/>
      <c r="BZ707" s="178"/>
      <c r="CA707" s="178"/>
      <c r="CB707" s="178"/>
      <c r="CC707" s="178"/>
      <c r="CD707" s="178"/>
      <c r="CE707" s="178"/>
      <c r="CF707" s="110"/>
      <c r="CG707" s="110"/>
      <c r="CH707" s="110"/>
      <c r="CI707" s="110"/>
      <c r="CJ707" s="110"/>
      <c r="CK707" s="110"/>
      <c r="CL707" s="110"/>
      <c r="CM707" s="110"/>
      <c r="CN707" s="110"/>
      <c r="CO707" s="110"/>
      <c r="CP707" s="110"/>
      <c r="CQ707" s="110"/>
      <c r="CR707" s="110"/>
      <c r="CS707" s="110"/>
      <c r="CT707" s="110"/>
      <c r="CU707" s="110"/>
      <c r="CV707" s="110"/>
      <c r="CW707" s="110"/>
      <c r="CX707" s="110"/>
      <c r="CY707" s="110"/>
      <c r="CZ707" s="110"/>
      <c r="DA707" s="110"/>
      <c r="DB707" s="110"/>
      <c r="DC707" s="110"/>
      <c r="DD707" s="110"/>
      <c r="DE707" s="110"/>
      <c r="DF707" s="110"/>
      <c r="DG707" s="110"/>
      <c r="DH707" s="110"/>
      <c r="DI707" s="110"/>
      <c r="DJ707" s="110"/>
      <c r="DK707" s="110"/>
      <c r="DL707" s="110"/>
      <c r="DM707" s="110"/>
      <c r="DN707" s="110"/>
      <c r="DO707" s="110"/>
      <c r="DP707" s="110"/>
      <c r="DQ707" s="110"/>
      <c r="DR707" s="110"/>
      <c r="DS707" s="110"/>
      <c r="DT707" s="110"/>
      <c r="DU707" s="110"/>
      <c r="DV707" s="110"/>
      <c r="DW707" s="110"/>
      <c r="DX707" s="110"/>
      <c r="DY707" s="110"/>
      <c r="DZ707" s="110"/>
      <c r="EA707" s="110"/>
      <c r="EB707" s="110"/>
      <c r="EC707" s="110"/>
      <c r="ED707" s="110"/>
      <c r="EE707" s="110"/>
      <c r="EF707" s="110"/>
      <c r="EG707" s="110"/>
      <c r="EH707" s="110"/>
      <c r="EI707" s="110"/>
      <c r="EJ707" s="110"/>
      <c r="EK707" s="110"/>
      <c r="EL707" s="110"/>
      <c r="EM707" s="110"/>
      <c r="EN707" s="110"/>
      <c r="EO707" s="110"/>
      <c r="EP707" s="110"/>
      <c r="EQ707" s="110"/>
      <c r="ER707" s="110"/>
      <c r="ES707" s="110"/>
      <c r="ET707" s="110"/>
      <c r="EU707" s="110"/>
      <c r="EV707" s="110"/>
      <c r="EW707" s="110"/>
      <c r="EX707" s="110"/>
      <c r="EY707" s="110"/>
      <c r="EZ707" s="110"/>
      <c r="FA707" s="110"/>
      <c r="FB707" s="110"/>
      <c r="FC707" s="110"/>
      <c r="FD707" s="110"/>
      <c r="FE707" s="110"/>
      <c r="FF707" s="110"/>
      <c r="FG707" s="110"/>
      <c r="FH707" s="110"/>
      <c r="FI707" s="110"/>
      <c r="FJ707" s="110"/>
      <c r="FK707" s="242"/>
      <c r="FL707" s="242"/>
      <c r="FM707" s="242"/>
      <c r="FN707" s="242"/>
      <c r="FO707" s="242"/>
      <c r="FP707" s="242"/>
      <c r="FQ707" s="242"/>
      <c r="FR707" s="63"/>
    </row>
    <row r="708" spans="1:174" x14ac:dyDescent="0.2">
      <c r="A708" s="241" t="s">
        <v>166</v>
      </c>
      <c r="B708" s="476" t="s">
        <v>853</v>
      </c>
      <c r="C708" s="326" t="s">
        <v>784</v>
      </c>
      <c r="D708" s="283" t="s">
        <v>854</v>
      </c>
      <c r="E708" s="471">
        <v>6018</v>
      </c>
      <c r="F708" s="471">
        <v>3901902</v>
      </c>
      <c r="G708" s="471">
        <v>2748124</v>
      </c>
      <c r="H708" s="471">
        <v>1593743</v>
      </c>
      <c r="I708" s="471">
        <v>661009</v>
      </c>
      <c r="J708" s="471">
        <v>334666</v>
      </c>
      <c r="K708" s="471">
        <v>157447</v>
      </c>
      <c r="L708" s="471">
        <v>71689</v>
      </c>
      <c r="M708" s="471">
        <v>0</v>
      </c>
      <c r="N708" s="496">
        <v>9474598</v>
      </c>
      <c r="O708" s="471">
        <v>24389</v>
      </c>
      <c r="P708" s="471">
        <v>6782054</v>
      </c>
      <c r="Q708" s="471">
        <v>3630574</v>
      </c>
      <c r="R708" s="471">
        <v>1293405</v>
      </c>
      <c r="S708" s="471">
        <v>446578</v>
      </c>
      <c r="T708" s="471">
        <v>213858</v>
      </c>
      <c r="U708" s="471">
        <v>71198</v>
      </c>
      <c r="V708" s="471">
        <v>53973</v>
      </c>
      <c r="W708" s="471">
        <v>2095</v>
      </c>
      <c r="X708" s="496">
        <v>12518124</v>
      </c>
      <c r="Y708" s="471">
        <v>30407</v>
      </c>
      <c r="Z708" s="471">
        <v>10683956</v>
      </c>
      <c r="AA708" s="471">
        <v>6378698</v>
      </c>
      <c r="AB708" s="471">
        <v>2887148</v>
      </c>
      <c r="AC708" s="471">
        <v>1107587</v>
      </c>
      <c r="AD708" s="471">
        <v>548524</v>
      </c>
      <c r="AE708" s="471">
        <v>228645</v>
      </c>
      <c r="AF708" s="471">
        <v>125662</v>
      </c>
      <c r="AG708" s="471">
        <v>2095</v>
      </c>
      <c r="AH708" s="496">
        <v>21992722</v>
      </c>
      <c r="AI708" s="471">
        <v>1110.2277799999999</v>
      </c>
      <c r="AJ708" s="471">
        <v>1332.27333</v>
      </c>
      <c r="AK708" s="471">
        <v>1554.31889</v>
      </c>
      <c r="AL708" s="471">
        <v>1776.3644400000001</v>
      </c>
      <c r="AM708" s="471">
        <v>1998.41</v>
      </c>
      <c r="AN708" s="471">
        <v>2442.5011100000002</v>
      </c>
      <c r="AO708" s="471">
        <v>2886.59222</v>
      </c>
      <c r="AP708" s="471">
        <v>3330.6833299999998</v>
      </c>
      <c r="AQ708" s="471">
        <v>3996.82</v>
      </c>
      <c r="AR708" s="471">
        <v>5.4205100000000002</v>
      </c>
      <c r="AS708" s="471">
        <v>2928.75486</v>
      </c>
      <c r="AT708" s="471">
        <v>1768.05675</v>
      </c>
      <c r="AU708" s="471">
        <v>897.19371000000001</v>
      </c>
      <c r="AV708" s="471">
        <v>330.76746000000003</v>
      </c>
      <c r="AW708" s="471">
        <v>137.01775000000001</v>
      </c>
      <c r="AX708" s="471">
        <v>54.544249999999998</v>
      </c>
      <c r="AY708" s="471">
        <v>21.523810000000001</v>
      </c>
      <c r="AZ708" s="471">
        <v>0</v>
      </c>
      <c r="BA708" s="496">
        <v>6143.27909</v>
      </c>
      <c r="BB708" s="471">
        <v>21.967559999999999</v>
      </c>
      <c r="BC708" s="471">
        <v>5090.58752</v>
      </c>
      <c r="BD708" s="471">
        <v>2335.7973900000002</v>
      </c>
      <c r="BE708" s="471">
        <v>728.11917000000005</v>
      </c>
      <c r="BF708" s="471">
        <v>223.46665999999999</v>
      </c>
      <c r="BG708" s="471">
        <v>87.556970000000007</v>
      </c>
      <c r="BH708" s="471">
        <v>24.66507</v>
      </c>
      <c r="BI708" s="471">
        <v>16.20478</v>
      </c>
      <c r="BJ708" s="471">
        <v>0.52417000000000002</v>
      </c>
      <c r="BK708" s="496">
        <v>8528.8892799999994</v>
      </c>
      <c r="BL708" s="471">
        <v>27.39</v>
      </c>
      <c r="BM708" s="471">
        <v>8019.34</v>
      </c>
      <c r="BN708" s="471">
        <v>4103.8500000000004</v>
      </c>
      <c r="BO708" s="471">
        <v>1625.31</v>
      </c>
      <c r="BP708" s="471">
        <v>554.23</v>
      </c>
      <c r="BQ708" s="471">
        <v>224.57</v>
      </c>
      <c r="BR708" s="471">
        <v>79.209999999999994</v>
      </c>
      <c r="BS708" s="471">
        <v>37.729999999999997</v>
      </c>
      <c r="BT708" s="471">
        <v>0.52</v>
      </c>
      <c r="BU708" s="496">
        <v>14672.15</v>
      </c>
      <c r="BV708" s="178"/>
      <c r="BW708" s="178"/>
      <c r="BX708" s="178"/>
      <c r="BY708" s="178"/>
      <c r="BZ708" s="178"/>
      <c r="CA708" s="178"/>
      <c r="CB708" s="178"/>
      <c r="CC708" s="178"/>
      <c r="CD708" s="178"/>
      <c r="CE708" s="178"/>
      <c r="CF708" s="110"/>
      <c r="CG708" s="110"/>
      <c r="CH708" s="110"/>
      <c r="CI708" s="110"/>
      <c r="CJ708" s="110"/>
      <c r="CK708" s="110"/>
      <c r="CL708" s="110"/>
      <c r="CM708" s="110"/>
      <c r="CN708" s="110"/>
      <c r="CO708" s="110"/>
      <c r="CP708" s="110"/>
      <c r="CQ708" s="110"/>
      <c r="CR708" s="110"/>
      <c r="CS708" s="110"/>
      <c r="CT708" s="110"/>
      <c r="CU708" s="110"/>
      <c r="CV708" s="110"/>
      <c r="CW708" s="110"/>
      <c r="CX708" s="110"/>
      <c r="CY708" s="110"/>
      <c r="CZ708" s="110"/>
      <c r="DA708" s="110"/>
      <c r="DB708" s="110"/>
      <c r="DC708" s="110"/>
      <c r="DD708" s="110"/>
      <c r="DE708" s="110"/>
      <c r="DF708" s="110"/>
      <c r="DG708" s="110"/>
      <c r="DH708" s="110"/>
      <c r="DI708" s="110"/>
      <c r="DJ708" s="110"/>
      <c r="DK708" s="110"/>
      <c r="DL708" s="110"/>
      <c r="DM708" s="110"/>
      <c r="DN708" s="110"/>
      <c r="DO708" s="110"/>
      <c r="DP708" s="110"/>
      <c r="DQ708" s="110"/>
      <c r="DR708" s="110"/>
      <c r="DS708" s="110"/>
      <c r="DT708" s="110"/>
      <c r="DU708" s="110"/>
      <c r="DV708" s="110"/>
      <c r="DW708" s="110"/>
      <c r="DX708" s="110"/>
      <c r="DY708" s="110"/>
      <c r="DZ708" s="110"/>
      <c r="EA708" s="110"/>
      <c r="EB708" s="110"/>
      <c r="EC708" s="110"/>
      <c r="ED708" s="110"/>
      <c r="EE708" s="110"/>
      <c r="EF708" s="110"/>
      <c r="EG708" s="110"/>
      <c r="EH708" s="110"/>
      <c r="EI708" s="110"/>
      <c r="EJ708" s="110"/>
      <c r="EK708" s="110"/>
      <c r="EL708" s="110"/>
      <c r="EM708" s="110"/>
      <c r="EN708" s="110"/>
      <c r="EO708" s="110"/>
      <c r="EP708" s="110"/>
      <c r="EQ708" s="110"/>
      <c r="ER708" s="110"/>
      <c r="ES708" s="110"/>
      <c r="ET708" s="110"/>
      <c r="EU708" s="110"/>
      <c r="EV708" s="110"/>
      <c r="EW708" s="110"/>
      <c r="EX708" s="110"/>
      <c r="EY708" s="110"/>
      <c r="EZ708" s="110"/>
      <c r="FA708" s="110"/>
      <c r="FB708" s="110"/>
      <c r="FC708" s="110"/>
      <c r="FD708" s="110"/>
      <c r="FE708" s="110"/>
      <c r="FF708" s="110"/>
      <c r="FG708" s="110"/>
      <c r="FH708" s="110"/>
      <c r="FI708" s="110"/>
      <c r="FJ708" s="110"/>
      <c r="FK708" s="242"/>
      <c r="FL708" s="242"/>
      <c r="FM708" s="242"/>
      <c r="FN708" s="242"/>
      <c r="FO708" s="242"/>
      <c r="FP708" s="242"/>
      <c r="FQ708" s="242"/>
      <c r="FR708" s="63"/>
    </row>
    <row r="709" spans="1:174" x14ac:dyDescent="0.2">
      <c r="A709" s="241" t="s">
        <v>167</v>
      </c>
      <c r="B709" s="476" t="s">
        <v>855</v>
      </c>
      <c r="C709" s="326" t="s">
        <v>786</v>
      </c>
      <c r="D709" s="283" t="s">
        <v>168</v>
      </c>
      <c r="E709" s="471">
        <v>5562</v>
      </c>
      <c r="F709" s="471">
        <v>2329761</v>
      </c>
      <c r="G709" s="471">
        <v>582062</v>
      </c>
      <c r="H709" s="471">
        <v>239098</v>
      </c>
      <c r="I709" s="471">
        <v>92592</v>
      </c>
      <c r="J709" s="471">
        <v>31254</v>
      </c>
      <c r="K709" s="471">
        <v>6676</v>
      </c>
      <c r="L709" s="471">
        <v>0</v>
      </c>
      <c r="M709" s="471">
        <v>0</v>
      </c>
      <c r="N709" s="496">
        <v>3287005</v>
      </c>
      <c r="O709" s="471">
        <v>10507</v>
      </c>
      <c r="P709" s="471">
        <v>4654576</v>
      </c>
      <c r="Q709" s="471">
        <v>539977</v>
      </c>
      <c r="R709" s="471">
        <v>136555</v>
      </c>
      <c r="S709" s="471">
        <v>57119</v>
      </c>
      <c r="T709" s="471">
        <v>17707</v>
      </c>
      <c r="U709" s="471">
        <v>7116</v>
      </c>
      <c r="V709" s="471">
        <v>777</v>
      </c>
      <c r="W709" s="471">
        <v>0</v>
      </c>
      <c r="X709" s="496">
        <v>5424334</v>
      </c>
      <c r="Y709" s="471">
        <v>16069</v>
      </c>
      <c r="Z709" s="471">
        <v>6984337</v>
      </c>
      <c r="AA709" s="471">
        <v>1122039</v>
      </c>
      <c r="AB709" s="471">
        <v>375653</v>
      </c>
      <c r="AC709" s="471">
        <v>149711</v>
      </c>
      <c r="AD709" s="471">
        <v>48961</v>
      </c>
      <c r="AE709" s="471">
        <v>13792</v>
      </c>
      <c r="AF709" s="471">
        <v>777</v>
      </c>
      <c r="AG709" s="471">
        <v>0</v>
      </c>
      <c r="AH709" s="496">
        <v>8711339</v>
      </c>
      <c r="AI709" s="471">
        <v>1052.8</v>
      </c>
      <c r="AJ709" s="471">
        <v>1263.3599999999999</v>
      </c>
      <c r="AK709" s="471">
        <v>1473.92</v>
      </c>
      <c r="AL709" s="471">
        <v>1684.48</v>
      </c>
      <c r="AM709" s="471">
        <v>1895.04</v>
      </c>
      <c r="AN709" s="471">
        <v>2316.16</v>
      </c>
      <c r="AO709" s="471">
        <v>2737.28</v>
      </c>
      <c r="AP709" s="471">
        <v>3158.4</v>
      </c>
      <c r="AQ709" s="471">
        <v>3790.08</v>
      </c>
      <c r="AR709" s="471">
        <v>5.2830500000000002</v>
      </c>
      <c r="AS709" s="471">
        <v>1844.09907</v>
      </c>
      <c r="AT709" s="471">
        <v>394.90746000000001</v>
      </c>
      <c r="AU709" s="471">
        <v>141.94173000000001</v>
      </c>
      <c r="AV709" s="471">
        <v>48.86018</v>
      </c>
      <c r="AW709" s="471">
        <v>13.49389</v>
      </c>
      <c r="AX709" s="471">
        <v>2.43892</v>
      </c>
      <c r="AY709" s="471">
        <v>0</v>
      </c>
      <c r="AZ709" s="471">
        <v>0</v>
      </c>
      <c r="BA709" s="496">
        <v>2451.0242899999998</v>
      </c>
      <c r="BB709" s="471">
        <v>9.9800500000000003</v>
      </c>
      <c r="BC709" s="471">
        <v>3684.2831799999999</v>
      </c>
      <c r="BD709" s="471">
        <v>366.35435000000001</v>
      </c>
      <c r="BE709" s="471">
        <v>81.066559999999996</v>
      </c>
      <c r="BF709" s="471">
        <v>30.14132</v>
      </c>
      <c r="BG709" s="471">
        <v>7.6449800000000003</v>
      </c>
      <c r="BH709" s="471">
        <v>2.5996600000000001</v>
      </c>
      <c r="BI709" s="471">
        <v>0.24601000000000001</v>
      </c>
      <c r="BJ709" s="471">
        <v>0</v>
      </c>
      <c r="BK709" s="496">
        <v>4182.3161099999998</v>
      </c>
      <c r="BL709" s="471">
        <v>15.26</v>
      </c>
      <c r="BM709" s="471">
        <v>5528.38</v>
      </c>
      <c r="BN709" s="471">
        <v>761.26</v>
      </c>
      <c r="BO709" s="471">
        <v>223.01</v>
      </c>
      <c r="BP709" s="471">
        <v>79</v>
      </c>
      <c r="BQ709" s="471">
        <v>21.14</v>
      </c>
      <c r="BR709" s="471">
        <v>5.04</v>
      </c>
      <c r="BS709" s="471">
        <v>0.25</v>
      </c>
      <c r="BT709" s="471">
        <v>0</v>
      </c>
      <c r="BU709" s="496">
        <v>6633.34</v>
      </c>
      <c r="BV709" s="178"/>
      <c r="BW709" s="178"/>
      <c r="BX709" s="178"/>
      <c r="BY709" s="178"/>
      <c r="BZ709" s="178"/>
      <c r="CA709" s="178"/>
      <c r="CB709" s="178"/>
      <c r="CC709" s="178"/>
      <c r="CD709" s="178"/>
      <c r="CE709" s="178"/>
      <c r="CF709" s="110"/>
      <c r="CG709" s="110"/>
      <c r="CH709" s="110"/>
      <c r="CI709" s="110"/>
      <c r="CJ709" s="110"/>
      <c r="CK709" s="110"/>
      <c r="CL709" s="110"/>
      <c r="CM709" s="110"/>
      <c r="CN709" s="110"/>
      <c r="CO709" s="110"/>
      <c r="CP709" s="110"/>
      <c r="CQ709" s="110"/>
      <c r="CR709" s="110"/>
      <c r="CS709" s="110"/>
      <c r="CT709" s="110"/>
      <c r="CU709" s="110"/>
      <c r="CV709" s="110"/>
      <c r="CW709" s="110"/>
      <c r="CX709" s="110"/>
      <c r="CY709" s="110"/>
      <c r="CZ709" s="110"/>
      <c r="DA709" s="110"/>
      <c r="DB709" s="110"/>
      <c r="DC709" s="110"/>
      <c r="DD709" s="110"/>
      <c r="DE709" s="110"/>
      <c r="DF709" s="110"/>
      <c r="DG709" s="110"/>
      <c r="DH709" s="110"/>
      <c r="DI709" s="110"/>
      <c r="DJ709" s="110"/>
      <c r="DK709" s="110"/>
      <c r="DL709" s="110"/>
      <c r="DM709" s="110"/>
      <c r="DN709" s="110"/>
      <c r="DO709" s="110"/>
      <c r="DP709" s="110"/>
      <c r="DQ709" s="110"/>
      <c r="DR709" s="110"/>
      <c r="DS709" s="110"/>
      <c r="DT709" s="110"/>
      <c r="DU709" s="110"/>
      <c r="DV709" s="110"/>
      <c r="DW709" s="110"/>
      <c r="DX709" s="110"/>
      <c r="DY709" s="110"/>
      <c r="DZ709" s="110"/>
      <c r="EA709" s="110"/>
      <c r="EB709" s="110"/>
      <c r="EC709" s="110"/>
      <c r="ED709" s="110"/>
      <c r="EE709" s="110"/>
      <c r="EF709" s="110"/>
      <c r="EG709" s="110"/>
      <c r="EH709" s="110"/>
      <c r="EI709" s="110"/>
      <c r="EJ709" s="110"/>
      <c r="EK709" s="110"/>
      <c r="EL709" s="110"/>
      <c r="EM709" s="110"/>
      <c r="EN709" s="110"/>
      <c r="EO709" s="110"/>
      <c r="EP709" s="110"/>
      <c r="EQ709" s="110"/>
      <c r="ER709" s="110"/>
      <c r="ES709" s="110"/>
      <c r="ET709" s="110"/>
      <c r="EU709" s="110"/>
      <c r="EV709" s="110"/>
      <c r="EW709" s="110"/>
      <c r="EX709" s="110"/>
      <c r="EY709" s="110"/>
      <c r="EZ709" s="110"/>
      <c r="FA709" s="110"/>
      <c r="FB709" s="110"/>
      <c r="FC709" s="110"/>
      <c r="FD709" s="110"/>
      <c r="FE709" s="110"/>
      <c r="FF709" s="110"/>
      <c r="FG709" s="110"/>
      <c r="FH709" s="110"/>
      <c r="FI709" s="110"/>
      <c r="FJ709" s="110"/>
      <c r="FK709" s="242"/>
      <c r="FL709" s="242"/>
      <c r="FM709" s="242"/>
      <c r="FN709" s="242"/>
      <c r="FO709" s="242"/>
      <c r="FP709" s="242"/>
      <c r="FQ709" s="242"/>
      <c r="FR709" s="63"/>
    </row>
    <row r="710" spans="1:174" x14ac:dyDescent="0.2">
      <c r="A710" s="241" t="s">
        <v>169</v>
      </c>
      <c r="B710" s="476" t="s">
        <v>856</v>
      </c>
      <c r="C710" s="326" t="s">
        <v>782</v>
      </c>
      <c r="D710" s="283" t="s">
        <v>170</v>
      </c>
      <c r="E710" s="471">
        <v>0</v>
      </c>
      <c r="F710" s="471">
        <v>375942</v>
      </c>
      <c r="G710" s="471">
        <v>920867</v>
      </c>
      <c r="H710" s="471">
        <v>1234146</v>
      </c>
      <c r="I710" s="471">
        <v>702705</v>
      </c>
      <c r="J710" s="471">
        <v>270872</v>
      </c>
      <c r="K710" s="471">
        <v>112990</v>
      </c>
      <c r="L710" s="471">
        <v>45158</v>
      </c>
      <c r="M710" s="471">
        <v>0</v>
      </c>
      <c r="N710" s="496">
        <v>3662680</v>
      </c>
      <c r="O710" s="471">
        <v>0</v>
      </c>
      <c r="P710" s="471">
        <v>428987</v>
      </c>
      <c r="Q710" s="471">
        <v>1207570</v>
      </c>
      <c r="R710" s="471">
        <v>1735653</v>
      </c>
      <c r="S710" s="471">
        <v>756240</v>
      </c>
      <c r="T710" s="471">
        <v>215952</v>
      </c>
      <c r="U710" s="471">
        <v>68849</v>
      </c>
      <c r="V710" s="471">
        <v>40221</v>
      </c>
      <c r="W710" s="471">
        <v>6392</v>
      </c>
      <c r="X710" s="496">
        <v>4459864</v>
      </c>
      <c r="Y710" s="471">
        <v>0</v>
      </c>
      <c r="Z710" s="471">
        <v>804929</v>
      </c>
      <c r="AA710" s="471">
        <v>2128437</v>
      </c>
      <c r="AB710" s="471">
        <v>2969799</v>
      </c>
      <c r="AC710" s="471">
        <v>1458945</v>
      </c>
      <c r="AD710" s="471">
        <v>486824</v>
      </c>
      <c r="AE710" s="471">
        <v>181839</v>
      </c>
      <c r="AF710" s="471">
        <v>85379</v>
      </c>
      <c r="AG710" s="471">
        <v>6392</v>
      </c>
      <c r="AH710" s="496">
        <v>8122544</v>
      </c>
      <c r="AI710" s="471">
        <v>1091.9222199999999</v>
      </c>
      <c r="AJ710" s="471">
        <v>1310.3066699999999</v>
      </c>
      <c r="AK710" s="471">
        <v>1528.69111</v>
      </c>
      <c r="AL710" s="471">
        <v>1747.07556</v>
      </c>
      <c r="AM710" s="471">
        <v>1965.46</v>
      </c>
      <c r="AN710" s="471">
        <v>2402.2288899999999</v>
      </c>
      <c r="AO710" s="471">
        <v>2838.9977800000001</v>
      </c>
      <c r="AP710" s="471">
        <v>3275.76667</v>
      </c>
      <c r="AQ710" s="471">
        <v>3930.92</v>
      </c>
      <c r="AR710" s="471">
        <v>0</v>
      </c>
      <c r="AS710" s="471">
        <v>286.91145999999998</v>
      </c>
      <c r="AT710" s="471">
        <v>602.38918999999999</v>
      </c>
      <c r="AU710" s="471">
        <v>706.40677000000005</v>
      </c>
      <c r="AV710" s="471">
        <v>357.52699000000001</v>
      </c>
      <c r="AW710" s="471">
        <v>112.75861</v>
      </c>
      <c r="AX710" s="471">
        <v>39.799259999999997</v>
      </c>
      <c r="AY710" s="471">
        <v>13.78548</v>
      </c>
      <c r="AZ710" s="471">
        <v>0</v>
      </c>
      <c r="BA710" s="496">
        <v>2119.5777600000001</v>
      </c>
      <c r="BB710" s="471">
        <v>0</v>
      </c>
      <c r="BC710" s="471">
        <v>327.39434999999997</v>
      </c>
      <c r="BD710" s="471">
        <v>789.93722000000002</v>
      </c>
      <c r="BE710" s="471">
        <v>993.46190000000001</v>
      </c>
      <c r="BF710" s="471">
        <v>384.76488999999998</v>
      </c>
      <c r="BG710" s="471">
        <v>89.896510000000006</v>
      </c>
      <c r="BH710" s="471">
        <v>24.251159999999999</v>
      </c>
      <c r="BI710" s="471">
        <v>12.27835</v>
      </c>
      <c r="BJ710" s="471">
        <v>1.62608</v>
      </c>
      <c r="BK710" s="496">
        <v>2623.6104599999999</v>
      </c>
      <c r="BL710" s="471">
        <v>0</v>
      </c>
      <c r="BM710" s="471">
        <v>614.30999999999995</v>
      </c>
      <c r="BN710" s="471">
        <v>1392.33</v>
      </c>
      <c r="BO710" s="471">
        <v>1699.87</v>
      </c>
      <c r="BP710" s="471">
        <v>742.29</v>
      </c>
      <c r="BQ710" s="471">
        <v>202.66</v>
      </c>
      <c r="BR710" s="471">
        <v>64.05</v>
      </c>
      <c r="BS710" s="471">
        <v>26.06</v>
      </c>
      <c r="BT710" s="471">
        <v>1.63</v>
      </c>
      <c r="BU710" s="496">
        <v>4743.2</v>
      </c>
      <c r="BV710" s="178"/>
      <c r="BW710" s="178"/>
      <c r="BX710" s="178"/>
      <c r="BY710" s="178"/>
      <c r="BZ710" s="178"/>
      <c r="CA710" s="178"/>
      <c r="CB710" s="178"/>
      <c r="CC710" s="178"/>
      <c r="CD710" s="178"/>
      <c r="CE710" s="178"/>
      <c r="CF710" s="110"/>
      <c r="CG710" s="110"/>
      <c r="CH710" s="110"/>
      <c r="CI710" s="110"/>
      <c r="CJ710" s="110"/>
      <c r="CK710" s="110"/>
      <c r="CL710" s="110"/>
      <c r="CM710" s="110"/>
      <c r="CN710" s="110"/>
      <c r="CO710" s="110"/>
      <c r="CP710" s="110"/>
      <c r="CQ710" s="110"/>
      <c r="CR710" s="110"/>
      <c r="CS710" s="110"/>
      <c r="CT710" s="110"/>
      <c r="CU710" s="110"/>
      <c r="CV710" s="110"/>
      <c r="CW710" s="110"/>
      <c r="CX710" s="110"/>
      <c r="CY710" s="110"/>
      <c r="CZ710" s="110"/>
      <c r="DA710" s="110"/>
      <c r="DB710" s="110"/>
      <c r="DC710" s="110"/>
      <c r="DD710" s="110"/>
      <c r="DE710" s="110"/>
      <c r="DF710" s="110"/>
      <c r="DG710" s="110"/>
      <c r="DH710" s="110"/>
      <c r="DI710" s="110"/>
      <c r="DJ710" s="110"/>
      <c r="DK710" s="110"/>
      <c r="DL710" s="110"/>
      <c r="DM710" s="110"/>
      <c r="DN710" s="110"/>
      <c r="DO710" s="110"/>
      <c r="DP710" s="110"/>
      <c r="DQ710" s="110"/>
      <c r="DR710" s="110"/>
      <c r="DS710" s="110"/>
      <c r="DT710" s="110"/>
      <c r="DU710" s="110"/>
      <c r="DV710" s="110"/>
      <c r="DW710" s="110"/>
      <c r="DX710" s="110"/>
      <c r="DY710" s="110"/>
      <c r="DZ710" s="110"/>
      <c r="EA710" s="110"/>
      <c r="EB710" s="110"/>
      <c r="EC710" s="110"/>
      <c r="ED710" s="110"/>
      <c r="EE710" s="110"/>
      <c r="EF710" s="110"/>
      <c r="EG710" s="110"/>
      <c r="EH710" s="110"/>
      <c r="EI710" s="110"/>
      <c r="EJ710" s="110"/>
      <c r="EK710" s="110"/>
      <c r="EL710" s="110"/>
      <c r="EM710" s="110"/>
      <c r="EN710" s="110"/>
      <c r="EO710" s="110"/>
      <c r="EP710" s="110"/>
      <c r="EQ710" s="110"/>
      <c r="ER710" s="110"/>
      <c r="ES710" s="110"/>
      <c r="ET710" s="110"/>
      <c r="EU710" s="110"/>
      <c r="EV710" s="110"/>
      <c r="EW710" s="110"/>
      <c r="EX710" s="110"/>
      <c r="EY710" s="110"/>
      <c r="EZ710" s="110"/>
      <c r="FA710" s="110"/>
      <c r="FB710" s="110"/>
      <c r="FC710" s="110"/>
      <c r="FD710" s="110"/>
      <c r="FE710" s="110"/>
      <c r="FF710" s="110"/>
      <c r="FG710" s="110"/>
      <c r="FH710" s="110"/>
      <c r="FI710" s="110"/>
      <c r="FJ710" s="110"/>
      <c r="FK710" s="242"/>
      <c r="FL710" s="242"/>
      <c r="FM710" s="242"/>
      <c r="FN710" s="242"/>
      <c r="FO710" s="242"/>
      <c r="FP710" s="242"/>
      <c r="FQ710" s="242"/>
      <c r="FR710" s="63"/>
    </row>
    <row r="711" spans="1:174" x14ac:dyDescent="0.2">
      <c r="A711" s="241" t="s">
        <v>171</v>
      </c>
      <c r="B711" s="476" t="s">
        <v>857</v>
      </c>
      <c r="C711" s="326" t="s">
        <v>784</v>
      </c>
      <c r="D711" s="283" t="s">
        <v>172</v>
      </c>
      <c r="E711" s="471">
        <v>1099</v>
      </c>
      <c r="F711" s="471">
        <v>1424065</v>
      </c>
      <c r="G711" s="471">
        <v>587448</v>
      </c>
      <c r="H711" s="471">
        <v>392393</v>
      </c>
      <c r="I711" s="471">
        <v>161205</v>
      </c>
      <c r="J711" s="471">
        <v>54341</v>
      </c>
      <c r="K711" s="471">
        <v>24594</v>
      </c>
      <c r="L711" s="471">
        <v>21197</v>
      </c>
      <c r="M711" s="471">
        <v>0</v>
      </c>
      <c r="N711" s="496">
        <v>2666342</v>
      </c>
      <c r="O711" s="471">
        <v>3026</v>
      </c>
      <c r="P711" s="471">
        <v>2656013</v>
      </c>
      <c r="Q711" s="471">
        <v>994876</v>
      </c>
      <c r="R711" s="471">
        <v>350991</v>
      </c>
      <c r="S711" s="471">
        <v>152775</v>
      </c>
      <c r="T711" s="471">
        <v>66374</v>
      </c>
      <c r="U711" s="471">
        <v>42654</v>
      </c>
      <c r="V711" s="471">
        <v>12366</v>
      </c>
      <c r="W711" s="471">
        <v>0</v>
      </c>
      <c r="X711" s="496">
        <v>4279075</v>
      </c>
      <c r="Y711" s="471">
        <v>4125</v>
      </c>
      <c r="Z711" s="471">
        <v>4080078</v>
      </c>
      <c r="AA711" s="471">
        <v>1582324</v>
      </c>
      <c r="AB711" s="471">
        <v>743384</v>
      </c>
      <c r="AC711" s="471">
        <v>313980</v>
      </c>
      <c r="AD711" s="471">
        <v>120715</v>
      </c>
      <c r="AE711" s="471">
        <v>67248</v>
      </c>
      <c r="AF711" s="471">
        <v>33563</v>
      </c>
      <c r="AG711" s="471">
        <v>0</v>
      </c>
      <c r="AH711" s="496">
        <v>6945417</v>
      </c>
      <c r="AI711" s="471">
        <v>1094.12778</v>
      </c>
      <c r="AJ711" s="471">
        <v>1312.9533300000001</v>
      </c>
      <c r="AK711" s="471">
        <v>1531.77889</v>
      </c>
      <c r="AL711" s="471">
        <v>1750.6044400000001</v>
      </c>
      <c r="AM711" s="471">
        <v>1969.43</v>
      </c>
      <c r="AN711" s="471">
        <v>2407.0811100000001</v>
      </c>
      <c r="AO711" s="471">
        <v>2844.7322199999999</v>
      </c>
      <c r="AP711" s="471">
        <v>3282.3833300000001</v>
      </c>
      <c r="AQ711" s="471">
        <v>3938.86</v>
      </c>
      <c r="AR711" s="471">
        <v>1.0044500000000001</v>
      </c>
      <c r="AS711" s="471">
        <v>1084.6272799999999</v>
      </c>
      <c r="AT711" s="471">
        <v>383.50704999999999</v>
      </c>
      <c r="AU711" s="471">
        <v>224.14715000000001</v>
      </c>
      <c r="AV711" s="471">
        <v>81.853629999999995</v>
      </c>
      <c r="AW711" s="471">
        <v>22.575479999999999</v>
      </c>
      <c r="AX711" s="471">
        <v>8.6454500000000003</v>
      </c>
      <c r="AY711" s="471">
        <v>6.4578100000000003</v>
      </c>
      <c r="AZ711" s="471">
        <v>0</v>
      </c>
      <c r="BA711" s="496">
        <v>1812.8182999999999</v>
      </c>
      <c r="BB711" s="471">
        <v>2.7656700000000001</v>
      </c>
      <c r="BC711" s="471">
        <v>2022.9302399999999</v>
      </c>
      <c r="BD711" s="471">
        <v>649.49060999999995</v>
      </c>
      <c r="BE711" s="471">
        <v>200.49703</v>
      </c>
      <c r="BF711" s="471">
        <v>77.573210000000003</v>
      </c>
      <c r="BG711" s="471">
        <v>27.574480000000001</v>
      </c>
      <c r="BH711" s="471">
        <v>14.99403</v>
      </c>
      <c r="BI711" s="471">
        <v>3.7673800000000002</v>
      </c>
      <c r="BJ711" s="471">
        <v>0</v>
      </c>
      <c r="BK711" s="496">
        <v>2999.59265</v>
      </c>
      <c r="BL711" s="471">
        <v>3.77</v>
      </c>
      <c r="BM711" s="471">
        <v>3107.56</v>
      </c>
      <c r="BN711" s="471">
        <v>1033</v>
      </c>
      <c r="BO711" s="471">
        <v>424.64</v>
      </c>
      <c r="BP711" s="471">
        <v>159.43</v>
      </c>
      <c r="BQ711" s="471">
        <v>50.15</v>
      </c>
      <c r="BR711" s="471">
        <v>23.64</v>
      </c>
      <c r="BS711" s="471">
        <v>10.23</v>
      </c>
      <c r="BT711" s="471">
        <v>0</v>
      </c>
      <c r="BU711" s="496">
        <v>4812.42</v>
      </c>
      <c r="BV711" s="178"/>
      <c r="BW711" s="178"/>
      <c r="BX711" s="178"/>
      <c r="BY711" s="178"/>
      <c r="BZ711" s="178"/>
      <c r="CA711" s="178"/>
      <c r="CB711" s="178"/>
      <c r="CC711" s="178"/>
      <c r="CD711" s="178"/>
      <c r="CE711" s="178"/>
      <c r="CF711" s="110"/>
      <c r="CG711" s="110"/>
      <c r="CH711" s="110"/>
      <c r="CI711" s="110"/>
      <c r="CJ711" s="110"/>
      <c r="CK711" s="110"/>
      <c r="CL711" s="110"/>
      <c r="CM711" s="110"/>
      <c r="CN711" s="110"/>
      <c r="CO711" s="110"/>
      <c r="CP711" s="110"/>
      <c r="CQ711" s="110"/>
      <c r="CR711" s="110"/>
      <c r="CS711" s="110"/>
      <c r="CT711" s="110"/>
      <c r="CU711" s="110"/>
      <c r="CV711" s="110"/>
      <c r="CW711" s="110"/>
      <c r="CX711" s="110"/>
      <c r="CY711" s="110"/>
      <c r="CZ711" s="110"/>
      <c r="DA711" s="110"/>
      <c r="DB711" s="110"/>
      <c r="DC711" s="110"/>
      <c r="DD711" s="110"/>
      <c r="DE711" s="110"/>
      <c r="DF711" s="110"/>
      <c r="DG711" s="110"/>
      <c r="DH711" s="110"/>
      <c r="DI711" s="110"/>
      <c r="DJ711" s="110"/>
      <c r="DK711" s="110"/>
      <c r="DL711" s="110"/>
      <c r="DM711" s="110"/>
      <c r="DN711" s="110"/>
      <c r="DO711" s="110"/>
      <c r="DP711" s="110"/>
      <c r="DQ711" s="110"/>
      <c r="DR711" s="110"/>
      <c r="DS711" s="110"/>
      <c r="DT711" s="110"/>
      <c r="DU711" s="110"/>
      <c r="DV711" s="110"/>
      <c r="DW711" s="110"/>
      <c r="DX711" s="110"/>
      <c r="DY711" s="110"/>
      <c r="DZ711" s="110"/>
      <c r="EA711" s="110"/>
      <c r="EB711" s="110"/>
      <c r="EC711" s="110"/>
      <c r="ED711" s="110"/>
      <c r="EE711" s="110"/>
      <c r="EF711" s="110"/>
      <c r="EG711" s="110"/>
      <c r="EH711" s="110"/>
      <c r="EI711" s="110"/>
      <c r="EJ711" s="110"/>
      <c r="EK711" s="110"/>
      <c r="EL711" s="110"/>
      <c r="EM711" s="110"/>
      <c r="EN711" s="110"/>
      <c r="EO711" s="110"/>
      <c r="EP711" s="110"/>
      <c r="EQ711" s="110"/>
      <c r="ER711" s="110"/>
      <c r="ES711" s="110"/>
      <c r="ET711" s="110"/>
      <c r="EU711" s="110"/>
      <c r="EV711" s="110"/>
      <c r="EW711" s="110"/>
      <c r="EX711" s="110"/>
      <c r="EY711" s="110"/>
      <c r="EZ711" s="110"/>
      <c r="FA711" s="110"/>
      <c r="FB711" s="110"/>
      <c r="FC711" s="110"/>
      <c r="FD711" s="110"/>
      <c r="FE711" s="110"/>
      <c r="FF711" s="110"/>
      <c r="FG711" s="110"/>
      <c r="FH711" s="110"/>
      <c r="FI711" s="110"/>
      <c r="FJ711" s="110"/>
      <c r="FK711" s="242"/>
      <c r="FL711" s="242"/>
      <c r="FM711" s="242"/>
      <c r="FN711" s="242"/>
      <c r="FO711" s="242"/>
      <c r="FP711" s="242"/>
      <c r="FQ711" s="242"/>
      <c r="FR711" s="63"/>
    </row>
    <row r="712" spans="1:174" x14ac:dyDescent="0.2">
      <c r="A712" s="241" t="s">
        <v>173</v>
      </c>
      <c r="B712" s="476" t="s">
        <v>858</v>
      </c>
      <c r="C712" s="326" t="s">
        <v>640</v>
      </c>
      <c r="D712" s="283" t="s">
        <v>174</v>
      </c>
      <c r="E712" s="471">
        <v>0</v>
      </c>
      <c r="F712" s="471">
        <v>0</v>
      </c>
      <c r="G712" s="471">
        <v>10700.61</v>
      </c>
      <c r="H712" s="471">
        <v>22460</v>
      </c>
      <c r="I712" s="471">
        <v>11299</v>
      </c>
      <c r="J712" s="471">
        <v>24623.35</v>
      </c>
      <c r="K712" s="471">
        <v>2271</v>
      </c>
      <c r="L712" s="471">
        <v>0</v>
      </c>
      <c r="M712" s="471">
        <v>0</v>
      </c>
      <c r="N712" s="496">
        <v>71353.960000000006</v>
      </c>
      <c r="O712" s="471">
        <v>0</v>
      </c>
      <c r="P712" s="471">
        <v>0</v>
      </c>
      <c r="Q712" s="471">
        <v>22055</v>
      </c>
      <c r="R712" s="471">
        <v>51476</v>
      </c>
      <c r="S712" s="471">
        <v>19598</v>
      </c>
      <c r="T712" s="471">
        <v>25939</v>
      </c>
      <c r="U712" s="471">
        <v>4284</v>
      </c>
      <c r="V712" s="471">
        <v>1312</v>
      </c>
      <c r="W712" s="471">
        <v>0</v>
      </c>
      <c r="X712" s="496">
        <v>124664</v>
      </c>
      <c r="Y712" s="471">
        <v>0</v>
      </c>
      <c r="Z712" s="471">
        <v>0</v>
      </c>
      <c r="AA712" s="471">
        <v>32755.61</v>
      </c>
      <c r="AB712" s="471">
        <v>73936</v>
      </c>
      <c r="AC712" s="471">
        <v>30897</v>
      </c>
      <c r="AD712" s="471">
        <v>50562.35</v>
      </c>
      <c r="AE712" s="471">
        <v>6555</v>
      </c>
      <c r="AF712" s="471">
        <v>1312</v>
      </c>
      <c r="AG712" s="471">
        <v>0</v>
      </c>
      <c r="AH712" s="496">
        <v>196017.96</v>
      </c>
      <c r="AI712" s="471">
        <v>583.02221999999995</v>
      </c>
      <c r="AJ712" s="471">
        <v>699.62666999999999</v>
      </c>
      <c r="AK712" s="471">
        <v>816.23110999999994</v>
      </c>
      <c r="AL712" s="471">
        <v>932.83555999999999</v>
      </c>
      <c r="AM712" s="471">
        <v>1049.44</v>
      </c>
      <c r="AN712" s="471">
        <v>1282.6488899999999</v>
      </c>
      <c r="AO712" s="471">
        <v>1515.85778</v>
      </c>
      <c r="AP712" s="471">
        <v>1749.0666699999999</v>
      </c>
      <c r="AQ712" s="471">
        <v>2098.88</v>
      </c>
      <c r="AR712" s="471">
        <v>0</v>
      </c>
      <c r="AS712" s="471">
        <v>0</v>
      </c>
      <c r="AT712" s="471">
        <v>13.109780000000001</v>
      </c>
      <c r="AU712" s="471">
        <v>24.07713</v>
      </c>
      <c r="AV712" s="471">
        <v>10.766690000000001</v>
      </c>
      <c r="AW712" s="471">
        <v>19.19726</v>
      </c>
      <c r="AX712" s="471">
        <v>1.4981599999999999</v>
      </c>
      <c r="AY712" s="471">
        <v>0</v>
      </c>
      <c r="AZ712" s="471">
        <v>0</v>
      </c>
      <c r="BA712" s="496">
        <v>68.649029999999996</v>
      </c>
      <c r="BB712" s="471">
        <v>0</v>
      </c>
      <c r="BC712" s="471">
        <v>0</v>
      </c>
      <c r="BD712" s="471">
        <v>27.020530000000001</v>
      </c>
      <c r="BE712" s="471">
        <v>55.182290000000002</v>
      </c>
      <c r="BF712" s="471">
        <v>18.674720000000001</v>
      </c>
      <c r="BG712" s="471">
        <v>20.222989999999999</v>
      </c>
      <c r="BH712" s="471">
        <v>2.82612</v>
      </c>
      <c r="BI712" s="471">
        <v>0.75011000000000005</v>
      </c>
      <c r="BJ712" s="471">
        <v>0</v>
      </c>
      <c r="BK712" s="496">
        <v>124.67677</v>
      </c>
      <c r="BL712" s="471">
        <v>0</v>
      </c>
      <c r="BM712" s="471">
        <v>0</v>
      </c>
      <c r="BN712" s="471">
        <v>40.130000000000003</v>
      </c>
      <c r="BO712" s="471">
        <v>79.260000000000005</v>
      </c>
      <c r="BP712" s="471">
        <v>29.44</v>
      </c>
      <c r="BQ712" s="471">
        <v>39.42</v>
      </c>
      <c r="BR712" s="471">
        <v>4.32</v>
      </c>
      <c r="BS712" s="471">
        <v>0.75</v>
      </c>
      <c r="BT712" s="471">
        <v>0</v>
      </c>
      <c r="BU712" s="496">
        <v>193.32</v>
      </c>
      <c r="BV712" s="178"/>
      <c r="BW712" s="178"/>
      <c r="BX712" s="178"/>
      <c r="BY712" s="178"/>
      <c r="BZ712" s="178"/>
      <c r="CA712" s="178"/>
      <c r="CB712" s="178"/>
      <c r="CC712" s="178"/>
      <c r="CD712" s="178"/>
      <c r="CE712" s="178"/>
      <c r="CF712" s="110"/>
      <c r="CG712" s="110"/>
      <c r="CH712" s="110"/>
      <c r="CI712" s="110"/>
      <c r="CJ712" s="110"/>
      <c r="CK712" s="110"/>
      <c r="CL712" s="110"/>
      <c r="CM712" s="110"/>
      <c r="CN712" s="110"/>
      <c r="CO712" s="110"/>
      <c r="CP712" s="110"/>
      <c r="CQ712" s="110"/>
      <c r="CR712" s="110"/>
      <c r="CS712" s="110"/>
      <c r="CT712" s="110"/>
      <c r="CU712" s="110"/>
      <c r="CV712" s="110"/>
      <c r="CW712" s="110"/>
      <c r="CX712" s="110"/>
      <c r="CY712" s="110"/>
      <c r="CZ712" s="110"/>
      <c r="DA712" s="110"/>
      <c r="DB712" s="110"/>
      <c r="DC712" s="110"/>
      <c r="DD712" s="110"/>
      <c r="DE712" s="110"/>
      <c r="DF712" s="110"/>
      <c r="DG712" s="110"/>
      <c r="DH712" s="110"/>
      <c r="DI712" s="110"/>
      <c r="DJ712" s="110"/>
      <c r="DK712" s="110"/>
      <c r="DL712" s="110"/>
      <c r="DM712" s="110"/>
      <c r="DN712" s="110"/>
      <c r="DO712" s="110"/>
      <c r="DP712" s="110"/>
      <c r="DQ712" s="110"/>
      <c r="DR712" s="110"/>
      <c r="DS712" s="110"/>
      <c r="DT712" s="110"/>
      <c r="DU712" s="110"/>
      <c r="DV712" s="110"/>
      <c r="DW712" s="110"/>
      <c r="DX712" s="110"/>
      <c r="DY712" s="110"/>
      <c r="DZ712" s="110"/>
      <c r="EA712" s="110"/>
      <c r="EB712" s="110"/>
      <c r="EC712" s="110"/>
      <c r="ED712" s="110"/>
      <c r="EE712" s="110"/>
      <c r="EF712" s="110"/>
      <c r="EG712" s="110"/>
      <c r="EH712" s="110"/>
      <c r="EI712" s="110"/>
      <c r="EJ712" s="110"/>
      <c r="EK712" s="110"/>
      <c r="EL712" s="110"/>
      <c r="EM712" s="110"/>
      <c r="EN712" s="110"/>
      <c r="EO712" s="110"/>
      <c r="EP712" s="110"/>
      <c r="EQ712" s="110"/>
      <c r="ER712" s="110"/>
      <c r="ES712" s="110"/>
      <c r="ET712" s="110"/>
      <c r="EU712" s="110"/>
      <c r="EV712" s="110"/>
      <c r="EW712" s="110"/>
      <c r="EX712" s="110"/>
      <c r="EY712" s="110"/>
      <c r="EZ712" s="110"/>
      <c r="FA712" s="110"/>
      <c r="FB712" s="110"/>
      <c r="FC712" s="110"/>
      <c r="FD712" s="110"/>
      <c r="FE712" s="110"/>
      <c r="FF712" s="110"/>
      <c r="FG712" s="110"/>
      <c r="FH712" s="110"/>
      <c r="FI712" s="110"/>
      <c r="FJ712" s="110"/>
      <c r="FK712" s="242"/>
      <c r="FL712" s="242"/>
      <c r="FM712" s="242"/>
      <c r="FN712" s="242"/>
      <c r="FO712" s="242"/>
      <c r="FP712" s="242"/>
      <c r="FQ712" s="242"/>
      <c r="FR712" s="63"/>
    </row>
    <row r="713" spans="1:174" x14ac:dyDescent="0.2">
      <c r="A713" s="241" t="s">
        <v>175</v>
      </c>
      <c r="B713" s="476" t="s">
        <v>859</v>
      </c>
      <c r="C713" s="326" t="s">
        <v>626</v>
      </c>
      <c r="D713" s="283" t="s">
        <v>176</v>
      </c>
      <c r="E713" s="471">
        <v>3109</v>
      </c>
      <c r="F713" s="471">
        <v>956716</v>
      </c>
      <c r="G713" s="471">
        <v>1216814</v>
      </c>
      <c r="H713" s="471">
        <v>896143</v>
      </c>
      <c r="I713" s="471">
        <v>443025</v>
      </c>
      <c r="J713" s="471">
        <v>146467</v>
      </c>
      <c r="K713" s="471">
        <v>45164</v>
      </c>
      <c r="L713" s="471">
        <v>12091</v>
      </c>
      <c r="M713" s="471">
        <v>0</v>
      </c>
      <c r="N713" s="496">
        <v>3719529</v>
      </c>
      <c r="O713" s="471">
        <v>5338</v>
      </c>
      <c r="P713" s="471">
        <v>1491651</v>
      </c>
      <c r="Q713" s="471">
        <v>1956257</v>
      </c>
      <c r="R713" s="471">
        <v>961233</v>
      </c>
      <c r="S713" s="471">
        <v>484727</v>
      </c>
      <c r="T713" s="471">
        <v>126479</v>
      </c>
      <c r="U713" s="471">
        <v>27108</v>
      </c>
      <c r="V713" s="471">
        <v>5826</v>
      </c>
      <c r="W713" s="471">
        <v>1394</v>
      </c>
      <c r="X713" s="496">
        <v>5060013</v>
      </c>
      <c r="Y713" s="471">
        <v>8447</v>
      </c>
      <c r="Z713" s="471">
        <v>2448367</v>
      </c>
      <c r="AA713" s="471">
        <v>3173071</v>
      </c>
      <c r="AB713" s="471">
        <v>1857376</v>
      </c>
      <c r="AC713" s="471">
        <v>927752</v>
      </c>
      <c r="AD713" s="471">
        <v>272946</v>
      </c>
      <c r="AE713" s="471">
        <v>72272</v>
      </c>
      <c r="AF713" s="471">
        <v>17917</v>
      </c>
      <c r="AG713" s="471">
        <v>1394</v>
      </c>
      <c r="AH713" s="496">
        <v>8779542</v>
      </c>
      <c r="AI713" s="471">
        <v>1031.83889</v>
      </c>
      <c r="AJ713" s="471">
        <v>1238.20667</v>
      </c>
      <c r="AK713" s="471">
        <v>1444.5744400000001</v>
      </c>
      <c r="AL713" s="471">
        <v>1650.9422199999999</v>
      </c>
      <c r="AM713" s="471">
        <v>1857.31</v>
      </c>
      <c r="AN713" s="471">
        <v>2270.04556</v>
      </c>
      <c r="AO713" s="471">
        <v>2682.7811099999999</v>
      </c>
      <c r="AP713" s="471">
        <v>3095.51667</v>
      </c>
      <c r="AQ713" s="471">
        <v>3714.62</v>
      </c>
      <c r="AR713" s="471">
        <v>3.0130699999999999</v>
      </c>
      <c r="AS713" s="471">
        <v>772.66260999999997</v>
      </c>
      <c r="AT713" s="471">
        <v>842.33388000000002</v>
      </c>
      <c r="AU713" s="471">
        <v>542.80700000000002</v>
      </c>
      <c r="AV713" s="471">
        <v>238.53046000000001</v>
      </c>
      <c r="AW713" s="471">
        <v>64.521609999999995</v>
      </c>
      <c r="AX713" s="471">
        <v>16.834769999999999</v>
      </c>
      <c r="AY713" s="471">
        <v>3.9059699999999999</v>
      </c>
      <c r="AZ713" s="471">
        <v>0</v>
      </c>
      <c r="BA713" s="496">
        <v>2484.6093799999999</v>
      </c>
      <c r="BB713" s="471">
        <v>5.1732899999999997</v>
      </c>
      <c r="BC713" s="471">
        <v>1204.6866199999999</v>
      </c>
      <c r="BD713" s="471">
        <v>1354.2098900000001</v>
      </c>
      <c r="BE713" s="471">
        <v>582.23297000000002</v>
      </c>
      <c r="BF713" s="471">
        <v>260.98336</v>
      </c>
      <c r="BG713" s="471">
        <v>55.716500000000003</v>
      </c>
      <c r="BH713" s="471">
        <v>10.10444</v>
      </c>
      <c r="BI713" s="471">
        <v>1.88208</v>
      </c>
      <c r="BJ713" s="471">
        <v>0.37526999999999999</v>
      </c>
      <c r="BK713" s="496">
        <v>3475.3644199999999</v>
      </c>
      <c r="BL713" s="471">
        <v>8.19</v>
      </c>
      <c r="BM713" s="471">
        <v>1977.35</v>
      </c>
      <c r="BN713" s="471">
        <v>2196.54</v>
      </c>
      <c r="BO713" s="471">
        <v>1125.04</v>
      </c>
      <c r="BP713" s="471">
        <v>499.51</v>
      </c>
      <c r="BQ713" s="471">
        <v>120.24</v>
      </c>
      <c r="BR713" s="471">
        <v>26.94</v>
      </c>
      <c r="BS713" s="471">
        <v>5.79</v>
      </c>
      <c r="BT713" s="471">
        <v>0.38</v>
      </c>
      <c r="BU713" s="496">
        <v>5959.98</v>
      </c>
      <c r="BV713" s="178"/>
      <c r="BW713" s="178"/>
      <c r="BX713" s="178"/>
      <c r="BY713" s="178"/>
      <c r="BZ713" s="178"/>
      <c r="CA713" s="178"/>
      <c r="CB713" s="178"/>
      <c r="CC713" s="178"/>
      <c r="CD713" s="178"/>
      <c r="CE713" s="178"/>
      <c r="CF713" s="110"/>
      <c r="CG713" s="110"/>
      <c r="CH713" s="110"/>
      <c r="CI713" s="110"/>
      <c r="CJ713" s="110"/>
      <c r="CK713" s="110"/>
      <c r="CL713" s="110"/>
      <c r="CM713" s="110"/>
      <c r="CN713" s="110"/>
      <c r="CO713" s="110"/>
      <c r="CP713" s="110"/>
      <c r="CQ713" s="110"/>
      <c r="CR713" s="110"/>
      <c r="CS713" s="110"/>
      <c r="CT713" s="110"/>
      <c r="CU713" s="110"/>
      <c r="CV713" s="110"/>
      <c r="CW713" s="110"/>
      <c r="CX713" s="110"/>
      <c r="CY713" s="110"/>
      <c r="CZ713" s="110"/>
      <c r="DA713" s="110"/>
      <c r="DB713" s="110"/>
      <c r="DC713" s="110"/>
      <c r="DD713" s="110"/>
      <c r="DE713" s="110"/>
      <c r="DF713" s="110"/>
      <c r="DG713" s="110"/>
      <c r="DH713" s="110"/>
      <c r="DI713" s="110"/>
      <c r="DJ713" s="110"/>
      <c r="DK713" s="110"/>
      <c r="DL713" s="110"/>
      <c r="DM713" s="110"/>
      <c r="DN713" s="110"/>
      <c r="DO713" s="110"/>
      <c r="DP713" s="110"/>
      <c r="DQ713" s="110"/>
      <c r="DR713" s="110"/>
      <c r="DS713" s="110"/>
      <c r="DT713" s="110"/>
      <c r="DU713" s="110"/>
      <c r="DV713" s="110"/>
      <c r="DW713" s="110"/>
      <c r="DX713" s="110"/>
      <c r="DY713" s="110"/>
      <c r="DZ713" s="110"/>
      <c r="EA713" s="110"/>
      <c r="EB713" s="110"/>
      <c r="EC713" s="110"/>
      <c r="ED713" s="110"/>
      <c r="EE713" s="110"/>
      <c r="EF713" s="110"/>
      <c r="EG713" s="110"/>
      <c r="EH713" s="110"/>
      <c r="EI713" s="110"/>
      <c r="EJ713" s="110"/>
      <c r="EK713" s="110"/>
      <c r="EL713" s="110"/>
      <c r="EM713" s="110"/>
      <c r="EN713" s="110"/>
      <c r="EO713" s="110"/>
      <c r="EP713" s="110"/>
      <c r="EQ713" s="110"/>
      <c r="ER713" s="110"/>
      <c r="ES713" s="110"/>
      <c r="ET713" s="110"/>
      <c r="EU713" s="110"/>
      <c r="EV713" s="110"/>
      <c r="EW713" s="110"/>
      <c r="EX713" s="110"/>
      <c r="EY713" s="110"/>
      <c r="EZ713" s="110"/>
      <c r="FA713" s="110"/>
      <c r="FB713" s="110"/>
      <c r="FC713" s="110"/>
      <c r="FD713" s="110"/>
      <c r="FE713" s="110"/>
      <c r="FF713" s="110"/>
      <c r="FG713" s="110"/>
      <c r="FH713" s="110"/>
      <c r="FI713" s="110"/>
      <c r="FJ713" s="110"/>
      <c r="FK713" s="242"/>
      <c r="FL713" s="242"/>
      <c r="FM713" s="242"/>
      <c r="FN713" s="242"/>
      <c r="FO713" s="242"/>
      <c r="FP713" s="242"/>
      <c r="FQ713" s="242"/>
      <c r="FR713" s="63"/>
    </row>
    <row r="714" spans="1:174" x14ac:dyDescent="0.2">
      <c r="A714" s="241" t="s">
        <v>177</v>
      </c>
      <c r="B714" s="476" t="s">
        <v>860</v>
      </c>
      <c r="C714" s="326" t="s">
        <v>784</v>
      </c>
      <c r="D714" s="283" t="s">
        <v>178</v>
      </c>
      <c r="E714" s="471">
        <v>10366</v>
      </c>
      <c r="F714" s="471">
        <v>1719277</v>
      </c>
      <c r="G714" s="471">
        <v>198991</v>
      </c>
      <c r="H714" s="471">
        <v>115510</v>
      </c>
      <c r="I714" s="471">
        <v>52528</v>
      </c>
      <c r="J714" s="471">
        <v>26444</v>
      </c>
      <c r="K714" s="471">
        <v>5144</v>
      </c>
      <c r="L714" s="471">
        <v>2546</v>
      </c>
      <c r="M714" s="471">
        <v>0</v>
      </c>
      <c r="N714" s="496">
        <v>2130806</v>
      </c>
      <c r="O714" s="471">
        <v>11533</v>
      </c>
      <c r="P714" s="471">
        <v>3347981</v>
      </c>
      <c r="Q714" s="471">
        <v>221416</v>
      </c>
      <c r="R714" s="471">
        <v>95441</v>
      </c>
      <c r="S714" s="471">
        <v>58601</v>
      </c>
      <c r="T714" s="471">
        <v>25297</v>
      </c>
      <c r="U714" s="471">
        <v>12283</v>
      </c>
      <c r="V714" s="471">
        <v>3204</v>
      </c>
      <c r="W714" s="471">
        <v>0</v>
      </c>
      <c r="X714" s="496">
        <v>3775756</v>
      </c>
      <c r="Y714" s="471">
        <v>21899</v>
      </c>
      <c r="Z714" s="471">
        <v>5067258</v>
      </c>
      <c r="AA714" s="471">
        <v>420407</v>
      </c>
      <c r="AB714" s="471">
        <v>210951</v>
      </c>
      <c r="AC714" s="471">
        <v>111129</v>
      </c>
      <c r="AD714" s="471">
        <v>51741</v>
      </c>
      <c r="AE714" s="471">
        <v>17427</v>
      </c>
      <c r="AF714" s="471">
        <v>5750</v>
      </c>
      <c r="AG714" s="471">
        <v>0</v>
      </c>
      <c r="AH714" s="496">
        <v>5906562</v>
      </c>
      <c r="AI714" s="471">
        <v>1132.7722200000001</v>
      </c>
      <c r="AJ714" s="471">
        <v>1359.3266699999999</v>
      </c>
      <c r="AK714" s="471">
        <v>1585.88111</v>
      </c>
      <c r="AL714" s="471">
        <v>1812.4355599999999</v>
      </c>
      <c r="AM714" s="471">
        <v>2038.99</v>
      </c>
      <c r="AN714" s="471">
        <v>2492.0988900000002</v>
      </c>
      <c r="AO714" s="471">
        <v>2945.2077800000002</v>
      </c>
      <c r="AP714" s="471">
        <v>3398.3166700000002</v>
      </c>
      <c r="AQ714" s="471">
        <v>4077.98</v>
      </c>
      <c r="AR714" s="471">
        <v>9.1509999999999998</v>
      </c>
      <c r="AS714" s="471">
        <v>1264.8004599999999</v>
      </c>
      <c r="AT714" s="471">
        <v>125.47662</v>
      </c>
      <c r="AU714" s="471">
        <v>63.731920000000002</v>
      </c>
      <c r="AV714" s="471">
        <v>25.761769999999999</v>
      </c>
      <c r="AW714" s="471">
        <v>10.611140000000001</v>
      </c>
      <c r="AX714" s="471">
        <v>1.74657</v>
      </c>
      <c r="AY714" s="471">
        <v>0.74919000000000002</v>
      </c>
      <c r="AZ714" s="471">
        <v>0</v>
      </c>
      <c r="BA714" s="496">
        <v>1502.0286799999999</v>
      </c>
      <c r="BB714" s="471">
        <v>10.18122</v>
      </c>
      <c r="BC714" s="471">
        <v>2462.9701500000001</v>
      </c>
      <c r="BD714" s="471">
        <v>139.61702</v>
      </c>
      <c r="BE714" s="471">
        <v>52.65898</v>
      </c>
      <c r="BF714" s="471">
        <v>28.740210000000001</v>
      </c>
      <c r="BG714" s="471">
        <v>10.150880000000001</v>
      </c>
      <c r="BH714" s="471">
        <v>4.1704999999999997</v>
      </c>
      <c r="BI714" s="471">
        <v>0.94281999999999999</v>
      </c>
      <c r="BJ714" s="471">
        <v>0</v>
      </c>
      <c r="BK714" s="496">
        <v>2709.4317799999999</v>
      </c>
      <c r="BL714" s="471">
        <v>19.329999999999998</v>
      </c>
      <c r="BM714" s="471">
        <v>3727.77</v>
      </c>
      <c r="BN714" s="471">
        <v>265.08999999999997</v>
      </c>
      <c r="BO714" s="471">
        <v>116.39</v>
      </c>
      <c r="BP714" s="471">
        <v>54.5</v>
      </c>
      <c r="BQ714" s="471">
        <v>20.76</v>
      </c>
      <c r="BR714" s="471">
        <v>5.92</v>
      </c>
      <c r="BS714" s="471">
        <v>1.69</v>
      </c>
      <c r="BT714" s="471">
        <v>0</v>
      </c>
      <c r="BU714" s="496">
        <v>4211.45</v>
      </c>
      <c r="BV714" s="178"/>
      <c r="BW714" s="178"/>
      <c r="BX714" s="178"/>
      <c r="BY714" s="178"/>
      <c r="BZ714" s="178"/>
      <c r="CA714" s="178"/>
      <c r="CB714" s="178"/>
      <c r="CC714" s="178"/>
      <c r="CD714" s="178"/>
      <c r="CE714" s="178"/>
      <c r="CF714" s="110"/>
      <c r="CG714" s="110"/>
      <c r="CH714" s="110"/>
      <c r="CI714" s="110"/>
      <c r="CJ714" s="110"/>
      <c r="CK714" s="110"/>
      <c r="CL714" s="110"/>
      <c r="CM714" s="110"/>
      <c r="CN714" s="110"/>
      <c r="CO714" s="110"/>
      <c r="CP714" s="110"/>
      <c r="CQ714" s="110"/>
      <c r="CR714" s="110"/>
      <c r="CS714" s="110"/>
      <c r="CT714" s="110"/>
      <c r="CU714" s="110"/>
      <c r="CV714" s="110"/>
      <c r="CW714" s="110"/>
      <c r="CX714" s="110"/>
      <c r="CY714" s="110"/>
      <c r="CZ714" s="110"/>
      <c r="DA714" s="110"/>
      <c r="DB714" s="110"/>
      <c r="DC714" s="110"/>
      <c r="DD714" s="110"/>
      <c r="DE714" s="110"/>
      <c r="DF714" s="110"/>
      <c r="DG714" s="110"/>
      <c r="DH714" s="110"/>
      <c r="DI714" s="110"/>
      <c r="DJ714" s="110"/>
      <c r="DK714" s="110"/>
      <c r="DL714" s="110"/>
      <c r="DM714" s="110"/>
      <c r="DN714" s="110"/>
      <c r="DO714" s="110"/>
      <c r="DP714" s="110"/>
      <c r="DQ714" s="110"/>
      <c r="DR714" s="110"/>
      <c r="DS714" s="110"/>
      <c r="DT714" s="110"/>
      <c r="DU714" s="110"/>
      <c r="DV714" s="110"/>
      <c r="DW714" s="110"/>
      <c r="DX714" s="110"/>
      <c r="DY714" s="110"/>
      <c r="DZ714" s="110"/>
      <c r="EA714" s="110"/>
      <c r="EB714" s="110"/>
      <c r="EC714" s="110"/>
      <c r="ED714" s="110"/>
      <c r="EE714" s="110"/>
      <c r="EF714" s="110"/>
      <c r="EG714" s="110"/>
      <c r="EH714" s="110"/>
      <c r="EI714" s="110"/>
      <c r="EJ714" s="110"/>
      <c r="EK714" s="110"/>
      <c r="EL714" s="110"/>
      <c r="EM714" s="110"/>
      <c r="EN714" s="110"/>
      <c r="EO714" s="110"/>
      <c r="EP714" s="110"/>
      <c r="EQ714" s="110"/>
      <c r="ER714" s="110"/>
      <c r="ES714" s="110"/>
      <c r="ET714" s="110"/>
      <c r="EU714" s="110"/>
      <c r="EV714" s="110"/>
      <c r="EW714" s="110"/>
      <c r="EX714" s="110"/>
      <c r="EY714" s="110"/>
      <c r="EZ714" s="110"/>
      <c r="FA714" s="110"/>
      <c r="FB714" s="110"/>
      <c r="FC714" s="110"/>
      <c r="FD714" s="110"/>
      <c r="FE714" s="110"/>
      <c r="FF714" s="110"/>
      <c r="FG714" s="110"/>
      <c r="FH714" s="110"/>
      <c r="FI714" s="110"/>
      <c r="FJ714" s="110"/>
      <c r="FK714" s="242"/>
      <c r="FL714" s="242"/>
      <c r="FM714" s="242"/>
      <c r="FN714" s="242"/>
      <c r="FO714" s="242"/>
      <c r="FP714" s="242"/>
      <c r="FQ714" s="242"/>
      <c r="FR714" s="63"/>
    </row>
    <row r="715" spans="1:174" x14ac:dyDescent="0.2">
      <c r="A715" s="241" t="s">
        <v>179</v>
      </c>
      <c r="B715" s="476" t="s">
        <v>861</v>
      </c>
      <c r="C715" s="326" t="s">
        <v>801</v>
      </c>
      <c r="D715" s="283" t="s">
        <v>862</v>
      </c>
      <c r="E715" s="471">
        <v>16196</v>
      </c>
      <c r="F715" s="471">
        <v>8464731</v>
      </c>
      <c r="G715" s="471">
        <v>6578848</v>
      </c>
      <c r="H715" s="471">
        <v>4155599</v>
      </c>
      <c r="I715" s="471">
        <v>2202545</v>
      </c>
      <c r="J715" s="471">
        <v>844719</v>
      </c>
      <c r="K715" s="471">
        <v>206374</v>
      </c>
      <c r="L715" s="471">
        <v>51710</v>
      </c>
      <c r="M715" s="471">
        <v>2900</v>
      </c>
      <c r="N715" s="496">
        <v>22523622</v>
      </c>
      <c r="O715" s="471">
        <v>36574</v>
      </c>
      <c r="P715" s="471">
        <v>8749128</v>
      </c>
      <c r="Q715" s="471">
        <v>6497846</v>
      </c>
      <c r="R715" s="471">
        <v>2620080</v>
      </c>
      <c r="S715" s="471">
        <v>931863</v>
      </c>
      <c r="T715" s="471">
        <v>307842</v>
      </c>
      <c r="U715" s="471">
        <v>53068</v>
      </c>
      <c r="V715" s="471">
        <v>12340</v>
      </c>
      <c r="W715" s="471">
        <v>0</v>
      </c>
      <c r="X715" s="496">
        <v>19208741</v>
      </c>
      <c r="Y715" s="471">
        <v>52770</v>
      </c>
      <c r="Z715" s="471">
        <v>17213859</v>
      </c>
      <c r="AA715" s="471">
        <v>13076694</v>
      </c>
      <c r="AB715" s="471">
        <v>6775679</v>
      </c>
      <c r="AC715" s="471">
        <v>3134408</v>
      </c>
      <c r="AD715" s="471">
        <v>1152561</v>
      </c>
      <c r="AE715" s="471">
        <v>259442</v>
      </c>
      <c r="AF715" s="471">
        <v>64050</v>
      </c>
      <c r="AG715" s="471">
        <v>2900</v>
      </c>
      <c r="AH715" s="496">
        <v>41732363</v>
      </c>
      <c r="AI715" s="471">
        <v>1134.4166700000001</v>
      </c>
      <c r="AJ715" s="471">
        <v>1361.3</v>
      </c>
      <c r="AK715" s="471">
        <v>1588.1833300000001</v>
      </c>
      <c r="AL715" s="471">
        <v>1815.0666699999999</v>
      </c>
      <c r="AM715" s="471">
        <v>2041.95</v>
      </c>
      <c r="AN715" s="471">
        <v>2495.7166699999998</v>
      </c>
      <c r="AO715" s="471">
        <v>2949.48333</v>
      </c>
      <c r="AP715" s="471">
        <v>3403.25</v>
      </c>
      <c r="AQ715" s="471">
        <v>4083.9</v>
      </c>
      <c r="AR715" s="471">
        <v>14.27694</v>
      </c>
      <c r="AS715" s="471">
        <v>6218.1231200000002</v>
      </c>
      <c r="AT715" s="471">
        <v>4142.3731500000004</v>
      </c>
      <c r="AU715" s="471">
        <v>2289.5021299999999</v>
      </c>
      <c r="AV715" s="471">
        <v>1078.64786</v>
      </c>
      <c r="AW715" s="471">
        <v>338.46751</v>
      </c>
      <c r="AX715" s="471">
        <v>69.969539999999995</v>
      </c>
      <c r="AY715" s="471">
        <v>15.1943</v>
      </c>
      <c r="AZ715" s="471">
        <v>0.71011000000000002</v>
      </c>
      <c r="BA715" s="496">
        <v>14167.264660000001</v>
      </c>
      <c r="BB715" s="471">
        <v>32.240360000000003</v>
      </c>
      <c r="BC715" s="471">
        <v>6427.0388599999997</v>
      </c>
      <c r="BD715" s="471">
        <v>4091.3702199999998</v>
      </c>
      <c r="BE715" s="471">
        <v>1443.5172299999999</v>
      </c>
      <c r="BF715" s="471">
        <v>456.35935999999998</v>
      </c>
      <c r="BG715" s="471">
        <v>123.34814</v>
      </c>
      <c r="BH715" s="471">
        <v>17.9923</v>
      </c>
      <c r="BI715" s="471">
        <v>3.62595</v>
      </c>
      <c r="BJ715" s="471">
        <v>0</v>
      </c>
      <c r="BK715" s="496">
        <v>12595.49242</v>
      </c>
      <c r="BL715" s="471">
        <v>46.52</v>
      </c>
      <c r="BM715" s="471">
        <v>12645.16</v>
      </c>
      <c r="BN715" s="471">
        <v>8233.74</v>
      </c>
      <c r="BO715" s="471">
        <v>3733.02</v>
      </c>
      <c r="BP715" s="471">
        <v>1535.01</v>
      </c>
      <c r="BQ715" s="471">
        <v>461.82</v>
      </c>
      <c r="BR715" s="471">
        <v>87.96</v>
      </c>
      <c r="BS715" s="471">
        <v>18.82</v>
      </c>
      <c r="BT715" s="471">
        <v>0.71</v>
      </c>
      <c r="BU715" s="496">
        <v>26762.76</v>
      </c>
      <c r="BV715" s="178"/>
      <c r="BW715" s="178"/>
      <c r="BX715" s="178"/>
      <c r="BY715" s="178"/>
      <c r="BZ715" s="178"/>
      <c r="CA715" s="178"/>
      <c r="CB715" s="178"/>
      <c r="CC715" s="178"/>
      <c r="CD715" s="178"/>
      <c r="CE715" s="178"/>
      <c r="CF715" s="110"/>
      <c r="CG715" s="110"/>
      <c r="CH715" s="110"/>
      <c r="CI715" s="110"/>
      <c r="CJ715" s="110"/>
      <c r="CK715" s="110"/>
      <c r="CL715" s="110"/>
      <c r="CM715" s="110"/>
      <c r="CN715" s="110"/>
      <c r="CO715" s="110"/>
      <c r="CP715" s="110"/>
      <c r="CQ715" s="110"/>
      <c r="CR715" s="110"/>
      <c r="CS715" s="110"/>
      <c r="CT715" s="110"/>
      <c r="CU715" s="110"/>
      <c r="CV715" s="110"/>
      <c r="CW715" s="110"/>
      <c r="CX715" s="110"/>
      <c r="CY715" s="110"/>
      <c r="CZ715" s="110"/>
      <c r="DA715" s="110"/>
      <c r="DB715" s="110"/>
      <c r="DC715" s="110"/>
      <c r="DD715" s="110"/>
      <c r="DE715" s="110"/>
      <c r="DF715" s="110"/>
      <c r="DG715" s="110"/>
      <c r="DH715" s="110"/>
      <c r="DI715" s="110"/>
      <c r="DJ715" s="110"/>
      <c r="DK715" s="110"/>
      <c r="DL715" s="110"/>
      <c r="DM715" s="110"/>
      <c r="DN715" s="110"/>
      <c r="DO715" s="110"/>
      <c r="DP715" s="110"/>
      <c r="DQ715" s="110"/>
      <c r="DR715" s="110"/>
      <c r="DS715" s="110"/>
      <c r="DT715" s="110"/>
      <c r="DU715" s="110"/>
      <c r="DV715" s="110"/>
      <c r="DW715" s="110"/>
      <c r="DX715" s="110"/>
      <c r="DY715" s="110"/>
      <c r="DZ715" s="110"/>
      <c r="EA715" s="110"/>
      <c r="EB715" s="110"/>
      <c r="EC715" s="110"/>
      <c r="ED715" s="110"/>
      <c r="EE715" s="110"/>
      <c r="EF715" s="110"/>
      <c r="EG715" s="110"/>
      <c r="EH715" s="110"/>
      <c r="EI715" s="110"/>
      <c r="EJ715" s="110"/>
      <c r="EK715" s="110"/>
      <c r="EL715" s="110"/>
      <c r="EM715" s="110"/>
      <c r="EN715" s="110"/>
      <c r="EO715" s="110"/>
      <c r="EP715" s="110"/>
      <c r="EQ715" s="110"/>
      <c r="ER715" s="110"/>
      <c r="ES715" s="110"/>
      <c r="ET715" s="110"/>
      <c r="EU715" s="110"/>
      <c r="EV715" s="110"/>
      <c r="EW715" s="110"/>
      <c r="EX715" s="110"/>
      <c r="EY715" s="110"/>
      <c r="EZ715" s="110"/>
      <c r="FA715" s="110"/>
      <c r="FB715" s="110"/>
      <c r="FC715" s="110"/>
      <c r="FD715" s="110"/>
      <c r="FE715" s="110"/>
      <c r="FF715" s="110"/>
      <c r="FG715" s="110"/>
      <c r="FH715" s="110"/>
      <c r="FI715" s="110"/>
      <c r="FJ715" s="110"/>
      <c r="FK715" s="242"/>
      <c r="FL715" s="242"/>
      <c r="FM715" s="242"/>
      <c r="FN715" s="242"/>
      <c r="FO715" s="242"/>
      <c r="FP715" s="242"/>
      <c r="FQ715" s="242"/>
      <c r="FR715" s="63"/>
    </row>
    <row r="716" spans="1:174" x14ac:dyDescent="0.2">
      <c r="A716" s="241" t="s">
        <v>180</v>
      </c>
      <c r="B716" s="476" t="s">
        <v>863</v>
      </c>
      <c r="C716" s="326" t="s">
        <v>801</v>
      </c>
      <c r="D716" s="283" t="s">
        <v>181</v>
      </c>
      <c r="E716" s="471">
        <v>818</v>
      </c>
      <c r="F716" s="471">
        <v>356128</v>
      </c>
      <c r="G716" s="471">
        <v>621792</v>
      </c>
      <c r="H716" s="471">
        <v>801356</v>
      </c>
      <c r="I716" s="471">
        <v>289419</v>
      </c>
      <c r="J716" s="471">
        <v>146530</v>
      </c>
      <c r="K716" s="471">
        <v>72150</v>
      </c>
      <c r="L716" s="471">
        <v>24320</v>
      </c>
      <c r="M716" s="471">
        <v>2943</v>
      </c>
      <c r="N716" s="496">
        <v>2315456</v>
      </c>
      <c r="O716" s="471">
        <v>0</v>
      </c>
      <c r="P716" s="471">
        <v>477573</v>
      </c>
      <c r="Q716" s="471">
        <v>557015</v>
      </c>
      <c r="R716" s="471">
        <v>853507</v>
      </c>
      <c r="S716" s="471">
        <v>185254</v>
      </c>
      <c r="T716" s="471">
        <v>86338</v>
      </c>
      <c r="U716" s="471">
        <v>27468</v>
      </c>
      <c r="V716" s="471">
        <v>14705</v>
      </c>
      <c r="W716" s="471">
        <v>0</v>
      </c>
      <c r="X716" s="496">
        <v>2201860</v>
      </c>
      <c r="Y716" s="471">
        <v>818</v>
      </c>
      <c r="Z716" s="471">
        <v>833701</v>
      </c>
      <c r="AA716" s="471">
        <v>1178807</v>
      </c>
      <c r="AB716" s="471">
        <v>1654863</v>
      </c>
      <c r="AC716" s="471">
        <v>474673</v>
      </c>
      <c r="AD716" s="471">
        <v>232868</v>
      </c>
      <c r="AE716" s="471">
        <v>99618</v>
      </c>
      <c r="AF716" s="471">
        <v>39025</v>
      </c>
      <c r="AG716" s="471">
        <v>2943</v>
      </c>
      <c r="AH716" s="496">
        <v>4517316</v>
      </c>
      <c r="AI716" s="471">
        <v>1056.8666700000001</v>
      </c>
      <c r="AJ716" s="471">
        <v>1268.24</v>
      </c>
      <c r="AK716" s="471">
        <v>1479.6133299999999</v>
      </c>
      <c r="AL716" s="471">
        <v>1690.98667</v>
      </c>
      <c r="AM716" s="471">
        <v>1902.36</v>
      </c>
      <c r="AN716" s="471">
        <v>2325.1066700000001</v>
      </c>
      <c r="AO716" s="471">
        <v>2747.8533299999999</v>
      </c>
      <c r="AP716" s="471">
        <v>3170.6</v>
      </c>
      <c r="AQ716" s="471">
        <v>3804.72</v>
      </c>
      <c r="AR716" s="471">
        <v>0.77398999999999996</v>
      </c>
      <c r="AS716" s="471">
        <v>280.80489</v>
      </c>
      <c r="AT716" s="471">
        <v>420.23952000000003</v>
      </c>
      <c r="AU716" s="471">
        <v>473.89846999999997</v>
      </c>
      <c r="AV716" s="471">
        <v>152.13682</v>
      </c>
      <c r="AW716" s="471">
        <v>63.020760000000003</v>
      </c>
      <c r="AX716" s="471">
        <v>26.25686</v>
      </c>
      <c r="AY716" s="471">
        <v>7.6704699999999999</v>
      </c>
      <c r="AZ716" s="471">
        <v>0.77351000000000003</v>
      </c>
      <c r="BA716" s="496">
        <v>1425.5753099999999</v>
      </c>
      <c r="BB716" s="471">
        <v>0</v>
      </c>
      <c r="BC716" s="471">
        <v>376.56358</v>
      </c>
      <c r="BD716" s="471">
        <v>376.45983999999999</v>
      </c>
      <c r="BE716" s="471">
        <v>504.73905000000002</v>
      </c>
      <c r="BF716" s="471">
        <v>97.381150000000005</v>
      </c>
      <c r="BG716" s="471">
        <v>37.132919999999999</v>
      </c>
      <c r="BH716" s="471">
        <v>9.9961699999999993</v>
      </c>
      <c r="BI716" s="471">
        <v>4.6379200000000003</v>
      </c>
      <c r="BJ716" s="471">
        <v>0</v>
      </c>
      <c r="BK716" s="496">
        <v>1406.9106300000001</v>
      </c>
      <c r="BL716" s="471">
        <v>0.77</v>
      </c>
      <c r="BM716" s="471">
        <v>657.37</v>
      </c>
      <c r="BN716" s="471">
        <v>796.7</v>
      </c>
      <c r="BO716" s="471">
        <v>978.64</v>
      </c>
      <c r="BP716" s="471">
        <v>249.52</v>
      </c>
      <c r="BQ716" s="471">
        <v>100.15</v>
      </c>
      <c r="BR716" s="471">
        <v>36.25</v>
      </c>
      <c r="BS716" s="471">
        <v>12.31</v>
      </c>
      <c r="BT716" s="471">
        <v>0.77</v>
      </c>
      <c r="BU716" s="496">
        <v>2832.48</v>
      </c>
      <c r="BV716" s="178"/>
      <c r="BW716" s="178"/>
      <c r="BX716" s="178"/>
      <c r="BY716" s="178"/>
      <c r="BZ716" s="178"/>
      <c r="CA716" s="178"/>
      <c r="CB716" s="178"/>
      <c r="CC716" s="178"/>
      <c r="CD716" s="178"/>
      <c r="CE716" s="178"/>
      <c r="CF716" s="110"/>
      <c r="CG716" s="110"/>
      <c r="CH716" s="110"/>
      <c r="CI716" s="110"/>
      <c r="CJ716" s="110"/>
      <c r="CK716" s="110"/>
      <c r="CL716" s="110"/>
      <c r="CM716" s="110"/>
      <c r="CN716" s="110"/>
      <c r="CO716" s="110"/>
      <c r="CP716" s="110"/>
      <c r="CQ716" s="110"/>
      <c r="CR716" s="110"/>
      <c r="CS716" s="110"/>
      <c r="CT716" s="110"/>
      <c r="CU716" s="110"/>
      <c r="CV716" s="110"/>
      <c r="CW716" s="110"/>
      <c r="CX716" s="110"/>
      <c r="CY716" s="110"/>
      <c r="CZ716" s="110"/>
      <c r="DA716" s="110"/>
      <c r="DB716" s="110"/>
      <c r="DC716" s="110"/>
      <c r="DD716" s="110"/>
      <c r="DE716" s="110"/>
      <c r="DF716" s="110"/>
      <c r="DG716" s="110"/>
      <c r="DH716" s="110"/>
      <c r="DI716" s="110"/>
      <c r="DJ716" s="110"/>
      <c r="DK716" s="110"/>
      <c r="DL716" s="110"/>
      <c r="DM716" s="110"/>
      <c r="DN716" s="110"/>
      <c r="DO716" s="110"/>
      <c r="DP716" s="110"/>
      <c r="DQ716" s="110"/>
      <c r="DR716" s="110"/>
      <c r="DS716" s="110"/>
      <c r="DT716" s="110"/>
      <c r="DU716" s="110"/>
      <c r="DV716" s="110"/>
      <c r="DW716" s="110"/>
      <c r="DX716" s="110"/>
      <c r="DY716" s="110"/>
      <c r="DZ716" s="110"/>
      <c r="EA716" s="110"/>
      <c r="EB716" s="110"/>
      <c r="EC716" s="110"/>
      <c r="ED716" s="110"/>
      <c r="EE716" s="110"/>
      <c r="EF716" s="110"/>
      <c r="EG716" s="110"/>
      <c r="EH716" s="110"/>
      <c r="EI716" s="110"/>
      <c r="EJ716" s="110"/>
      <c r="EK716" s="110"/>
      <c r="EL716" s="110"/>
      <c r="EM716" s="110"/>
      <c r="EN716" s="110"/>
      <c r="EO716" s="110"/>
      <c r="EP716" s="110"/>
      <c r="EQ716" s="110"/>
      <c r="ER716" s="110"/>
      <c r="ES716" s="110"/>
      <c r="ET716" s="110"/>
      <c r="EU716" s="110"/>
      <c r="EV716" s="110"/>
      <c r="EW716" s="110"/>
      <c r="EX716" s="110"/>
      <c r="EY716" s="110"/>
      <c r="EZ716" s="110"/>
      <c r="FA716" s="110"/>
      <c r="FB716" s="110"/>
      <c r="FC716" s="110"/>
      <c r="FD716" s="110"/>
      <c r="FE716" s="110"/>
      <c r="FF716" s="110"/>
      <c r="FG716" s="110"/>
      <c r="FH716" s="110"/>
      <c r="FI716" s="110"/>
      <c r="FJ716" s="110"/>
      <c r="FK716" s="242"/>
      <c r="FL716" s="242"/>
      <c r="FM716" s="242"/>
      <c r="FN716" s="242"/>
      <c r="FO716" s="242"/>
      <c r="FP716" s="242"/>
      <c r="FQ716" s="242"/>
      <c r="FR716" s="63"/>
    </row>
    <row r="717" spans="1:174" x14ac:dyDescent="0.2">
      <c r="A717" s="241" t="s">
        <v>182</v>
      </c>
      <c r="B717" s="476" t="s">
        <v>864</v>
      </c>
      <c r="C717" s="326" t="s">
        <v>807</v>
      </c>
      <c r="D717" s="283" t="s">
        <v>183</v>
      </c>
      <c r="E717" s="471">
        <v>18814</v>
      </c>
      <c r="F717" s="471">
        <v>4924372</v>
      </c>
      <c r="G717" s="471">
        <v>2566640</v>
      </c>
      <c r="H717" s="471">
        <v>1255600</v>
      </c>
      <c r="I717" s="471">
        <v>413653</v>
      </c>
      <c r="J717" s="471">
        <v>133198</v>
      </c>
      <c r="K717" s="471">
        <v>73496</v>
      </c>
      <c r="L717" s="471">
        <v>29484</v>
      </c>
      <c r="M717" s="471">
        <v>3368</v>
      </c>
      <c r="N717" s="496">
        <v>9418625</v>
      </c>
      <c r="O717" s="471">
        <v>27941</v>
      </c>
      <c r="P717" s="471">
        <v>11131418</v>
      </c>
      <c r="Q717" s="471">
        <v>4019144</v>
      </c>
      <c r="R717" s="471">
        <v>1332743</v>
      </c>
      <c r="S717" s="471">
        <v>335849</v>
      </c>
      <c r="T717" s="471">
        <v>150383</v>
      </c>
      <c r="U717" s="471">
        <v>48751</v>
      </c>
      <c r="V717" s="471">
        <v>18539</v>
      </c>
      <c r="W717" s="471">
        <v>0</v>
      </c>
      <c r="X717" s="496">
        <v>17064768</v>
      </c>
      <c r="Y717" s="471">
        <v>46755</v>
      </c>
      <c r="Z717" s="471">
        <v>16055790</v>
      </c>
      <c r="AA717" s="471">
        <v>6585784</v>
      </c>
      <c r="AB717" s="471">
        <v>2588343</v>
      </c>
      <c r="AC717" s="471">
        <v>749502</v>
      </c>
      <c r="AD717" s="471">
        <v>283581</v>
      </c>
      <c r="AE717" s="471">
        <v>122247</v>
      </c>
      <c r="AF717" s="471">
        <v>48023</v>
      </c>
      <c r="AG717" s="471">
        <v>3368</v>
      </c>
      <c r="AH717" s="496">
        <v>26483393</v>
      </c>
      <c r="AI717" s="471">
        <v>1116.0944400000001</v>
      </c>
      <c r="AJ717" s="471">
        <v>1339.31333</v>
      </c>
      <c r="AK717" s="471">
        <v>1562.5322200000001</v>
      </c>
      <c r="AL717" s="471">
        <v>1785.7511099999999</v>
      </c>
      <c r="AM717" s="471">
        <v>2008.97</v>
      </c>
      <c r="AN717" s="471">
        <v>2455.40778</v>
      </c>
      <c r="AO717" s="471">
        <v>2901.8455600000002</v>
      </c>
      <c r="AP717" s="471">
        <v>3348.2833300000002</v>
      </c>
      <c r="AQ717" s="471">
        <v>4017.94</v>
      </c>
      <c r="AR717" s="471">
        <v>16.856999999999999</v>
      </c>
      <c r="AS717" s="471">
        <v>3676.7885999999999</v>
      </c>
      <c r="AT717" s="471">
        <v>1642.61573</v>
      </c>
      <c r="AU717" s="471">
        <v>703.12149999999997</v>
      </c>
      <c r="AV717" s="471">
        <v>205.90302</v>
      </c>
      <c r="AW717" s="471">
        <v>54.246789999999997</v>
      </c>
      <c r="AX717" s="471">
        <v>25.32733</v>
      </c>
      <c r="AY717" s="471">
        <v>8.8057099999999995</v>
      </c>
      <c r="AZ717" s="471">
        <v>0.83823999999999999</v>
      </c>
      <c r="BA717" s="496">
        <v>6334.5039200000001</v>
      </c>
      <c r="BB717" s="471">
        <v>25.03462</v>
      </c>
      <c r="BC717" s="471">
        <v>8311.2873799999998</v>
      </c>
      <c r="BD717" s="471">
        <v>2572.1991200000002</v>
      </c>
      <c r="BE717" s="471">
        <v>746.32069000000001</v>
      </c>
      <c r="BF717" s="471">
        <v>167.17472000000001</v>
      </c>
      <c r="BG717" s="471">
        <v>61.245629999999998</v>
      </c>
      <c r="BH717" s="471">
        <v>16.8</v>
      </c>
      <c r="BI717" s="471">
        <v>5.5368700000000004</v>
      </c>
      <c r="BJ717" s="471">
        <v>0</v>
      </c>
      <c r="BK717" s="496">
        <v>11905.59902</v>
      </c>
      <c r="BL717" s="471">
        <v>41.89</v>
      </c>
      <c r="BM717" s="471">
        <v>11988.08</v>
      </c>
      <c r="BN717" s="471">
        <v>4214.8100000000004</v>
      </c>
      <c r="BO717" s="471">
        <v>1449.44</v>
      </c>
      <c r="BP717" s="471">
        <v>373.08</v>
      </c>
      <c r="BQ717" s="471">
        <v>115.49</v>
      </c>
      <c r="BR717" s="471">
        <v>42.13</v>
      </c>
      <c r="BS717" s="471">
        <v>14.34</v>
      </c>
      <c r="BT717" s="471">
        <v>0.84</v>
      </c>
      <c r="BU717" s="496">
        <v>18240.099999999999</v>
      </c>
      <c r="BV717" s="178"/>
      <c r="BW717" s="178"/>
      <c r="BX717" s="178"/>
      <c r="BY717" s="178"/>
      <c r="BZ717" s="178"/>
      <c r="CA717" s="178"/>
      <c r="CB717" s="178"/>
      <c r="CC717" s="178"/>
      <c r="CD717" s="178"/>
      <c r="CE717" s="178"/>
      <c r="CF717" s="110"/>
      <c r="CG717" s="110"/>
      <c r="CH717" s="110"/>
      <c r="CI717" s="110"/>
      <c r="CJ717" s="110"/>
      <c r="CK717" s="110"/>
      <c r="CL717" s="110"/>
      <c r="CM717" s="110"/>
      <c r="CN717" s="110"/>
      <c r="CO717" s="110"/>
      <c r="CP717" s="110"/>
      <c r="CQ717" s="110"/>
      <c r="CR717" s="110"/>
      <c r="CS717" s="110"/>
      <c r="CT717" s="110"/>
      <c r="CU717" s="110"/>
      <c r="CV717" s="110"/>
      <c r="CW717" s="110"/>
      <c r="CX717" s="110"/>
      <c r="CY717" s="110"/>
      <c r="CZ717" s="110"/>
      <c r="DA717" s="110"/>
      <c r="DB717" s="110"/>
      <c r="DC717" s="110"/>
      <c r="DD717" s="110"/>
      <c r="DE717" s="110"/>
      <c r="DF717" s="110"/>
      <c r="DG717" s="110"/>
      <c r="DH717" s="110"/>
      <c r="DI717" s="110"/>
      <c r="DJ717" s="110"/>
      <c r="DK717" s="110"/>
      <c r="DL717" s="110"/>
      <c r="DM717" s="110"/>
      <c r="DN717" s="110"/>
      <c r="DO717" s="110"/>
      <c r="DP717" s="110"/>
      <c r="DQ717" s="110"/>
      <c r="DR717" s="110"/>
      <c r="DS717" s="110"/>
      <c r="DT717" s="110"/>
      <c r="DU717" s="110"/>
      <c r="DV717" s="110"/>
      <c r="DW717" s="110"/>
      <c r="DX717" s="110"/>
      <c r="DY717" s="110"/>
      <c r="DZ717" s="110"/>
      <c r="EA717" s="110"/>
      <c r="EB717" s="110"/>
      <c r="EC717" s="110"/>
      <c r="ED717" s="110"/>
      <c r="EE717" s="110"/>
      <c r="EF717" s="110"/>
      <c r="EG717" s="110"/>
      <c r="EH717" s="110"/>
      <c r="EI717" s="110"/>
      <c r="EJ717" s="110"/>
      <c r="EK717" s="110"/>
      <c r="EL717" s="110"/>
      <c r="EM717" s="110"/>
      <c r="EN717" s="110"/>
      <c r="EO717" s="110"/>
      <c r="EP717" s="110"/>
      <c r="EQ717" s="110"/>
      <c r="ER717" s="110"/>
      <c r="ES717" s="110"/>
      <c r="ET717" s="110"/>
      <c r="EU717" s="110"/>
      <c r="EV717" s="110"/>
      <c r="EW717" s="110"/>
      <c r="EX717" s="110"/>
      <c r="EY717" s="110"/>
      <c r="EZ717" s="110"/>
      <c r="FA717" s="110"/>
      <c r="FB717" s="110"/>
      <c r="FC717" s="110"/>
      <c r="FD717" s="110"/>
      <c r="FE717" s="110"/>
      <c r="FF717" s="110"/>
      <c r="FG717" s="110"/>
      <c r="FH717" s="110"/>
      <c r="FI717" s="110"/>
      <c r="FJ717" s="110"/>
      <c r="FK717" s="242"/>
      <c r="FL717" s="242"/>
      <c r="FM717" s="242"/>
      <c r="FN717" s="242"/>
      <c r="FO717" s="242"/>
      <c r="FP717" s="242"/>
      <c r="FQ717" s="242"/>
      <c r="FR717" s="63"/>
    </row>
    <row r="718" spans="1:174" x14ac:dyDescent="0.2">
      <c r="A718" s="241" t="s">
        <v>184</v>
      </c>
      <c r="B718" s="476" t="s">
        <v>865</v>
      </c>
      <c r="C718" s="326" t="s">
        <v>794</v>
      </c>
      <c r="D718" s="283" t="s">
        <v>185</v>
      </c>
      <c r="E718" s="471">
        <v>1303</v>
      </c>
      <c r="F718" s="471">
        <v>511288</v>
      </c>
      <c r="G718" s="471">
        <v>456941</v>
      </c>
      <c r="H718" s="471">
        <v>260810</v>
      </c>
      <c r="I718" s="471">
        <v>99090</v>
      </c>
      <c r="J718" s="471">
        <v>99927</v>
      </c>
      <c r="K718" s="471">
        <v>25983</v>
      </c>
      <c r="L718" s="471">
        <v>16968</v>
      </c>
      <c r="M718" s="471">
        <v>0</v>
      </c>
      <c r="N718" s="496">
        <v>1472310</v>
      </c>
      <c r="O718" s="471">
        <v>2291</v>
      </c>
      <c r="P718" s="471">
        <v>490019</v>
      </c>
      <c r="Q718" s="471">
        <v>433927</v>
      </c>
      <c r="R718" s="471">
        <v>202653</v>
      </c>
      <c r="S718" s="471">
        <v>79214</v>
      </c>
      <c r="T718" s="471">
        <v>29277</v>
      </c>
      <c r="U718" s="471">
        <v>11036</v>
      </c>
      <c r="V718" s="471">
        <v>5295</v>
      </c>
      <c r="W718" s="471">
        <v>3489</v>
      </c>
      <c r="X718" s="496">
        <v>1257201</v>
      </c>
      <c r="Y718" s="471">
        <v>3594</v>
      </c>
      <c r="Z718" s="471">
        <v>1001307</v>
      </c>
      <c r="AA718" s="471">
        <v>890868</v>
      </c>
      <c r="AB718" s="471">
        <v>463463</v>
      </c>
      <c r="AC718" s="471">
        <v>178304</v>
      </c>
      <c r="AD718" s="471">
        <v>129204</v>
      </c>
      <c r="AE718" s="471">
        <v>37019</v>
      </c>
      <c r="AF718" s="471">
        <v>22263</v>
      </c>
      <c r="AG718" s="471">
        <v>3489</v>
      </c>
      <c r="AH718" s="496">
        <v>2729511</v>
      </c>
      <c r="AI718" s="471">
        <v>1112.6888899999999</v>
      </c>
      <c r="AJ718" s="471">
        <v>1335.22667</v>
      </c>
      <c r="AK718" s="471">
        <v>1557.7644399999999</v>
      </c>
      <c r="AL718" s="471">
        <v>1780.30222</v>
      </c>
      <c r="AM718" s="471">
        <v>2002.84</v>
      </c>
      <c r="AN718" s="471">
        <v>2447.9155599999999</v>
      </c>
      <c r="AO718" s="471">
        <v>2892.9911099999999</v>
      </c>
      <c r="AP718" s="471">
        <v>3338.0666700000002</v>
      </c>
      <c r="AQ718" s="471">
        <v>4005.68</v>
      </c>
      <c r="AR718" s="471">
        <v>1.1710400000000001</v>
      </c>
      <c r="AS718" s="471">
        <v>382.92225000000002</v>
      </c>
      <c r="AT718" s="471">
        <v>293.33125999999999</v>
      </c>
      <c r="AU718" s="471">
        <v>146.49760000000001</v>
      </c>
      <c r="AV718" s="471">
        <v>49.47475</v>
      </c>
      <c r="AW718" s="471">
        <v>40.821260000000002</v>
      </c>
      <c r="AX718" s="471">
        <v>8.9813600000000005</v>
      </c>
      <c r="AY718" s="471">
        <v>5.0831799999999996</v>
      </c>
      <c r="AZ718" s="471">
        <v>0</v>
      </c>
      <c r="BA718" s="496">
        <v>928.28269</v>
      </c>
      <c r="BB718" s="471">
        <v>2.05898</v>
      </c>
      <c r="BC718" s="471">
        <v>366.99311999999998</v>
      </c>
      <c r="BD718" s="471">
        <v>278.55752000000001</v>
      </c>
      <c r="BE718" s="471">
        <v>113.83067</v>
      </c>
      <c r="BF718" s="471">
        <v>39.550840000000001</v>
      </c>
      <c r="BG718" s="471">
        <v>11.95997</v>
      </c>
      <c r="BH718" s="471">
        <v>3.81474</v>
      </c>
      <c r="BI718" s="471">
        <v>1.5862499999999999</v>
      </c>
      <c r="BJ718" s="471">
        <v>0.87100999999999995</v>
      </c>
      <c r="BK718" s="496">
        <v>819.22310000000004</v>
      </c>
      <c r="BL718" s="471">
        <v>3.23</v>
      </c>
      <c r="BM718" s="471">
        <v>749.92</v>
      </c>
      <c r="BN718" s="471">
        <v>571.89</v>
      </c>
      <c r="BO718" s="471">
        <v>260.33</v>
      </c>
      <c r="BP718" s="471">
        <v>89.03</v>
      </c>
      <c r="BQ718" s="471">
        <v>52.78</v>
      </c>
      <c r="BR718" s="471">
        <v>12.8</v>
      </c>
      <c r="BS718" s="471">
        <v>6.67</v>
      </c>
      <c r="BT718" s="471">
        <v>0.87</v>
      </c>
      <c r="BU718" s="496">
        <v>1747.52</v>
      </c>
      <c r="BV718" s="178"/>
      <c r="BW718" s="178"/>
      <c r="BX718" s="178"/>
      <c r="BY718" s="178"/>
      <c r="BZ718" s="178"/>
      <c r="CA718" s="178"/>
      <c r="CB718" s="178"/>
      <c r="CC718" s="178"/>
      <c r="CD718" s="178"/>
      <c r="CE718" s="178"/>
      <c r="CF718" s="110"/>
      <c r="CG718" s="110"/>
      <c r="CH718" s="110"/>
      <c r="CI718" s="110"/>
      <c r="CJ718" s="110"/>
      <c r="CK718" s="110"/>
      <c r="CL718" s="110"/>
      <c r="CM718" s="110"/>
      <c r="CN718" s="110"/>
      <c r="CO718" s="110"/>
      <c r="CP718" s="110"/>
      <c r="CQ718" s="110"/>
      <c r="CR718" s="110"/>
      <c r="CS718" s="110"/>
      <c r="CT718" s="110"/>
      <c r="CU718" s="110"/>
      <c r="CV718" s="110"/>
      <c r="CW718" s="110"/>
      <c r="CX718" s="110"/>
      <c r="CY718" s="110"/>
      <c r="CZ718" s="110"/>
      <c r="DA718" s="110"/>
      <c r="DB718" s="110"/>
      <c r="DC718" s="110"/>
      <c r="DD718" s="110"/>
      <c r="DE718" s="110"/>
      <c r="DF718" s="110"/>
      <c r="DG718" s="110"/>
      <c r="DH718" s="110"/>
      <c r="DI718" s="110"/>
      <c r="DJ718" s="110"/>
      <c r="DK718" s="110"/>
      <c r="DL718" s="110"/>
      <c r="DM718" s="110"/>
      <c r="DN718" s="110"/>
      <c r="DO718" s="110"/>
      <c r="DP718" s="110"/>
      <c r="DQ718" s="110"/>
      <c r="DR718" s="110"/>
      <c r="DS718" s="110"/>
      <c r="DT718" s="110"/>
      <c r="DU718" s="110"/>
      <c r="DV718" s="110"/>
      <c r="DW718" s="110"/>
      <c r="DX718" s="110"/>
      <c r="DY718" s="110"/>
      <c r="DZ718" s="110"/>
      <c r="EA718" s="110"/>
      <c r="EB718" s="110"/>
      <c r="EC718" s="110"/>
      <c r="ED718" s="110"/>
      <c r="EE718" s="110"/>
      <c r="EF718" s="110"/>
      <c r="EG718" s="110"/>
      <c r="EH718" s="110"/>
      <c r="EI718" s="110"/>
      <c r="EJ718" s="110"/>
      <c r="EK718" s="110"/>
      <c r="EL718" s="110"/>
      <c r="EM718" s="110"/>
      <c r="EN718" s="110"/>
      <c r="EO718" s="110"/>
      <c r="EP718" s="110"/>
      <c r="EQ718" s="110"/>
      <c r="ER718" s="110"/>
      <c r="ES718" s="110"/>
      <c r="ET718" s="110"/>
      <c r="EU718" s="110"/>
      <c r="EV718" s="110"/>
      <c r="EW718" s="110"/>
      <c r="EX718" s="110"/>
      <c r="EY718" s="110"/>
      <c r="EZ718" s="110"/>
      <c r="FA718" s="110"/>
      <c r="FB718" s="110"/>
      <c r="FC718" s="110"/>
      <c r="FD718" s="110"/>
      <c r="FE718" s="110"/>
      <c r="FF718" s="110"/>
      <c r="FG718" s="110"/>
      <c r="FH718" s="110"/>
      <c r="FI718" s="110"/>
      <c r="FJ718" s="110"/>
      <c r="FK718" s="242"/>
      <c r="FL718" s="242"/>
      <c r="FM718" s="242"/>
      <c r="FN718" s="242"/>
      <c r="FO718" s="242"/>
      <c r="FP718" s="242"/>
      <c r="FQ718" s="242"/>
      <c r="FR718" s="63"/>
    </row>
    <row r="719" spans="1:174" x14ac:dyDescent="0.2">
      <c r="A719" s="241" t="s">
        <v>186</v>
      </c>
      <c r="B719" s="476" t="s">
        <v>866</v>
      </c>
      <c r="C719" s="326" t="s">
        <v>782</v>
      </c>
      <c r="D719" s="283" t="s">
        <v>187</v>
      </c>
      <c r="E719" s="471">
        <v>0</v>
      </c>
      <c r="F719" s="471">
        <v>74277</v>
      </c>
      <c r="G719" s="471">
        <v>948356</v>
      </c>
      <c r="H719" s="471">
        <v>1372174</v>
      </c>
      <c r="I719" s="471">
        <v>363575</v>
      </c>
      <c r="J719" s="471">
        <v>87330</v>
      </c>
      <c r="K719" s="471">
        <v>18422</v>
      </c>
      <c r="L719" s="471">
        <v>2457</v>
      </c>
      <c r="M719" s="471">
        <v>0</v>
      </c>
      <c r="N719" s="496">
        <v>2866591</v>
      </c>
      <c r="O719" s="471">
        <v>0</v>
      </c>
      <c r="P719" s="471">
        <v>344518</v>
      </c>
      <c r="Q719" s="471">
        <v>1831317</v>
      </c>
      <c r="R719" s="471">
        <v>3622711</v>
      </c>
      <c r="S719" s="471">
        <v>796777</v>
      </c>
      <c r="T719" s="471">
        <v>97194</v>
      </c>
      <c r="U719" s="471">
        <v>28324</v>
      </c>
      <c r="V719" s="471">
        <v>4620</v>
      </c>
      <c r="W719" s="471">
        <v>0</v>
      </c>
      <c r="X719" s="496">
        <v>6725461</v>
      </c>
      <c r="Y719" s="471">
        <v>0</v>
      </c>
      <c r="Z719" s="471">
        <v>418795</v>
      </c>
      <c r="AA719" s="471">
        <v>2779673</v>
      </c>
      <c r="AB719" s="471">
        <v>4994885</v>
      </c>
      <c r="AC719" s="471">
        <v>1160352</v>
      </c>
      <c r="AD719" s="471">
        <v>184524</v>
      </c>
      <c r="AE719" s="471">
        <v>46746</v>
      </c>
      <c r="AF719" s="471">
        <v>7077</v>
      </c>
      <c r="AG719" s="471">
        <v>0</v>
      </c>
      <c r="AH719" s="496">
        <v>9592052</v>
      </c>
      <c r="AI719" s="471">
        <v>1077.39444</v>
      </c>
      <c r="AJ719" s="471">
        <v>1292.8733299999999</v>
      </c>
      <c r="AK719" s="471">
        <v>1508.35222</v>
      </c>
      <c r="AL719" s="471">
        <v>1723.8311100000001</v>
      </c>
      <c r="AM719" s="471">
        <v>1939.31</v>
      </c>
      <c r="AN719" s="471">
        <v>2370.2677800000001</v>
      </c>
      <c r="AO719" s="471">
        <v>2801.2255599999999</v>
      </c>
      <c r="AP719" s="471">
        <v>3232.1833299999998</v>
      </c>
      <c r="AQ719" s="471">
        <v>3878.62</v>
      </c>
      <c r="AR719" s="471">
        <v>0</v>
      </c>
      <c r="AS719" s="471">
        <v>57.451099999999997</v>
      </c>
      <c r="AT719" s="471">
        <v>628.73644000000002</v>
      </c>
      <c r="AU719" s="471">
        <v>796.00256999999999</v>
      </c>
      <c r="AV719" s="471">
        <v>187.47647000000001</v>
      </c>
      <c r="AW719" s="471">
        <v>36.843940000000003</v>
      </c>
      <c r="AX719" s="471">
        <v>6.5764100000000001</v>
      </c>
      <c r="AY719" s="471">
        <v>0.76017000000000001</v>
      </c>
      <c r="AZ719" s="471">
        <v>0</v>
      </c>
      <c r="BA719" s="496">
        <v>1713.8471</v>
      </c>
      <c r="BB719" s="471">
        <v>0</v>
      </c>
      <c r="BC719" s="471">
        <v>266.47467</v>
      </c>
      <c r="BD719" s="471">
        <v>1214.11761</v>
      </c>
      <c r="BE719" s="471">
        <v>2101.5463599999998</v>
      </c>
      <c r="BF719" s="471">
        <v>410.85592000000003</v>
      </c>
      <c r="BG719" s="471">
        <v>41.005490000000002</v>
      </c>
      <c r="BH719" s="471">
        <v>10.11129</v>
      </c>
      <c r="BI719" s="471">
        <v>1.42937</v>
      </c>
      <c r="BJ719" s="471">
        <v>0</v>
      </c>
      <c r="BK719" s="496">
        <v>4045.5407300000002</v>
      </c>
      <c r="BL719" s="471">
        <v>0</v>
      </c>
      <c r="BM719" s="471">
        <v>323.93</v>
      </c>
      <c r="BN719" s="471">
        <v>1842.85</v>
      </c>
      <c r="BO719" s="471">
        <v>2897.55</v>
      </c>
      <c r="BP719" s="471">
        <v>598.33000000000004</v>
      </c>
      <c r="BQ719" s="471">
        <v>77.849999999999994</v>
      </c>
      <c r="BR719" s="471">
        <v>16.690000000000001</v>
      </c>
      <c r="BS719" s="471">
        <v>2.19</v>
      </c>
      <c r="BT719" s="471">
        <v>0</v>
      </c>
      <c r="BU719" s="496">
        <v>5759.39</v>
      </c>
      <c r="BV719" s="178"/>
      <c r="BW719" s="178"/>
      <c r="BX719" s="178"/>
      <c r="BY719" s="178"/>
      <c r="BZ719" s="178"/>
      <c r="CA719" s="178"/>
      <c r="CB719" s="178"/>
      <c r="CC719" s="178"/>
      <c r="CD719" s="178"/>
      <c r="CE719" s="178"/>
      <c r="CF719" s="110"/>
      <c r="CG719" s="110"/>
      <c r="CH719" s="110"/>
      <c r="CI719" s="110"/>
      <c r="CJ719" s="110"/>
      <c r="CK719" s="110"/>
      <c r="CL719" s="110"/>
      <c r="CM719" s="110"/>
      <c r="CN719" s="110"/>
      <c r="CO719" s="110"/>
      <c r="CP719" s="110"/>
      <c r="CQ719" s="110"/>
      <c r="CR719" s="110"/>
      <c r="CS719" s="110"/>
      <c r="CT719" s="110"/>
      <c r="CU719" s="110"/>
      <c r="CV719" s="110"/>
      <c r="CW719" s="110"/>
      <c r="CX719" s="110"/>
      <c r="CY719" s="110"/>
      <c r="CZ719" s="110"/>
      <c r="DA719" s="110"/>
      <c r="DB719" s="110"/>
      <c r="DC719" s="110"/>
      <c r="DD719" s="110"/>
      <c r="DE719" s="110"/>
      <c r="DF719" s="110"/>
      <c r="DG719" s="110"/>
      <c r="DH719" s="110"/>
      <c r="DI719" s="110"/>
      <c r="DJ719" s="110"/>
      <c r="DK719" s="110"/>
      <c r="DL719" s="110"/>
      <c r="DM719" s="110"/>
      <c r="DN719" s="110"/>
      <c r="DO719" s="110"/>
      <c r="DP719" s="110"/>
      <c r="DQ719" s="110"/>
      <c r="DR719" s="110"/>
      <c r="DS719" s="110"/>
      <c r="DT719" s="110"/>
      <c r="DU719" s="110"/>
      <c r="DV719" s="110"/>
      <c r="DW719" s="110"/>
      <c r="DX719" s="110"/>
      <c r="DY719" s="110"/>
      <c r="DZ719" s="110"/>
      <c r="EA719" s="110"/>
      <c r="EB719" s="110"/>
      <c r="EC719" s="110"/>
      <c r="ED719" s="110"/>
      <c r="EE719" s="110"/>
      <c r="EF719" s="110"/>
      <c r="EG719" s="110"/>
      <c r="EH719" s="110"/>
      <c r="EI719" s="110"/>
      <c r="EJ719" s="110"/>
      <c r="EK719" s="110"/>
      <c r="EL719" s="110"/>
      <c r="EM719" s="110"/>
      <c r="EN719" s="110"/>
      <c r="EO719" s="110"/>
      <c r="EP719" s="110"/>
      <c r="EQ719" s="110"/>
      <c r="ER719" s="110"/>
      <c r="ES719" s="110"/>
      <c r="ET719" s="110"/>
      <c r="EU719" s="110"/>
      <c r="EV719" s="110"/>
      <c r="EW719" s="110"/>
      <c r="EX719" s="110"/>
      <c r="EY719" s="110"/>
      <c r="EZ719" s="110"/>
      <c r="FA719" s="110"/>
      <c r="FB719" s="110"/>
      <c r="FC719" s="110"/>
      <c r="FD719" s="110"/>
      <c r="FE719" s="110"/>
      <c r="FF719" s="110"/>
      <c r="FG719" s="110"/>
      <c r="FH719" s="110"/>
      <c r="FI719" s="110"/>
      <c r="FJ719" s="110"/>
      <c r="FK719" s="242"/>
      <c r="FL719" s="242"/>
      <c r="FM719" s="242"/>
      <c r="FN719" s="242"/>
      <c r="FO719" s="242"/>
      <c r="FP719" s="242"/>
      <c r="FQ719" s="242"/>
      <c r="FR719" s="63"/>
    </row>
    <row r="720" spans="1:174" x14ac:dyDescent="0.2">
      <c r="A720" s="241" t="s">
        <v>188</v>
      </c>
      <c r="B720" s="476" t="s">
        <v>867</v>
      </c>
      <c r="C720" s="326" t="s">
        <v>640</v>
      </c>
      <c r="D720" s="283" t="s">
        <v>189</v>
      </c>
      <c r="E720" s="471">
        <v>0</v>
      </c>
      <c r="F720" s="471">
        <v>177449.21</v>
      </c>
      <c r="G720" s="471">
        <v>2292787.4300000002</v>
      </c>
      <c r="H720" s="471">
        <v>3526969.09</v>
      </c>
      <c r="I720" s="471">
        <v>2643672.98</v>
      </c>
      <c r="J720" s="471">
        <v>1180490.07</v>
      </c>
      <c r="K720" s="471">
        <v>458959.9</v>
      </c>
      <c r="L720" s="471">
        <v>207414.28</v>
      </c>
      <c r="M720" s="471">
        <v>15040.26</v>
      </c>
      <c r="N720" s="496">
        <v>10502783.220000001</v>
      </c>
      <c r="O720" s="471">
        <v>0</v>
      </c>
      <c r="P720" s="471">
        <v>1059297.8400000001</v>
      </c>
      <c r="Q720" s="471">
        <v>5423652.6399999997</v>
      </c>
      <c r="R720" s="471">
        <v>9710652.7400000002</v>
      </c>
      <c r="S720" s="471">
        <v>5956977.9299999997</v>
      </c>
      <c r="T720" s="471">
        <v>1951419.71</v>
      </c>
      <c r="U720" s="471">
        <v>380299.18</v>
      </c>
      <c r="V720" s="471">
        <v>138961.91</v>
      </c>
      <c r="W720" s="471">
        <v>4135.47</v>
      </c>
      <c r="X720" s="496">
        <v>24625397.420000002</v>
      </c>
      <c r="Y720" s="471">
        <v>0</v>
      </c>
      <c r="Z720" s="471">
        <v>1236747.05</v>
      </c>
      <c r="AA720" s="471">
        <v>7716440.0700000003</v>
      </c>
      <c r="AB720" s="471">
        <v>13237621.83</v>
      </c>
      <c r="AC720" s="471">
        <v>8600650.9100000001</v>
      </c>
      <c r="AD720" s="471">
        <v>3131909.78</v>
      </c>
      <c r="AE720" s="471">
        <v>839259.08</v>
      </c>
      <c r="AF720" s="471">
        <v>346376.19</v>
      </c>
      <c r="AG720" s="471">
        <v>19175.73</v>
      </c>
      <c r="AH720" s="496">
        <v>35128180.640000001</v>
      </c>
      <c r="AI720" s="471">
        <v>1048.9722200000001</v>
      </c>
      <c r="AJ720" s="471">
        <v>1258.76667</v>
      </c>
      <c r="AK720" s="471">
        <v>1468.5611100000001</v>
      </c>
      <c r="AL720" s="471">
        <v>1678.35556</v>
      </c>
      <c r="AM720" s="471">
        <v>1888.15</v>
      </c>
      <c r="AN720" s="471">
        <v>2307.7388900000001</v>
      </c>
      <c r="AO720" s="471">
        <v>2727.3277800000001</v>
      </c>
      <c r="AP720" s="471">
        <v>3146.9166700000001</v>
      </c>
      <c r="AQ720" s="471">
        <v>3776.3</v>
      </c>
      <c r="AR720" s="471">
        <v>0</v>
      </c>
      <c r="AS720" s="471">
        <v>140.97068999999999</v>
      </c>
      <c r="AT720" s="471">
        <v>1561.24755</v>
      </c>
      <c r="AU720" s="471">
        <v>2101.4433300000001</v>
      </c>
      <c r="AV720" s="471">
        <v>1400.1392800000001</v>
      </c>
      <c r="AW720" s="471">
        <v>511.53537</v>
      </c>
      <c r="AX720" s="471">
        <v>168.28190000000001</v>
      </c>
      <c r="AY720" s="471">
        <v>65.910319999999999</v>
      </c>
      <c r="AZ720" s="471">
        <v>3.9828000000000001</v>
      </c>
      <c r="BA720" s="496">
        <v>5953.5112399999998</v>
      </c>
      <c r="BB720" s="471">
        <v>0</v>
      </c>
      <c r="BC720" s="471">
        <v>841.53629999999998</v>
      </c>
      <c r="BD720" s="471">
        <v>3693.17463</v>
      </c>
      <c r="BE720" s="471">
        <v>5785.8137999999999</v>
      </c>
      <c r="BF720" s="471">
        <v>3154.9283300000002</v>
      </c>
      <c r="BG720" s="471">
        <v>845.59813999999994</v>
      </c>
      <c r="BH720" s="471">
        <v>139.44022000000001</v>
      </c>
      <c r="BI720" s="471">
        <v>44.158119999999997</v>
      </c>
      <c r="BJ720" s="471">
        <v>1.09511</v>
      </c>
      <c r="BK720" s="496">
        <v>14505.744650000001</v>
      </c>
      <c r="BL720" s="471">
        <v>0</v>
      </c>
      <c r="BM720" s="471">
        <v>982.51</v>
      </c>
      <c r="BN720" s="471">
        <v>5254.42</v>
      </c>
      <c r="BO720" s="471">
        <v>7887.26</v>
      </c>
      <c r="BP720" s="471">
        <v>4555.07</v>
      </c>
      <c r="BQ720" s="471">
        <v>1357.13</v>
      </c>
      <c r="BR720" s="471">
        <v>307.72000000000003</v>
      </c>
      <c r="BS720" s="471">
        <v>110.07</v>
      </c>
      <c r="BT720" s="471">
        <v>5.08</v>
      </c>
      <c r="BU720" s="496">
        <v>20459.259999999998</v>
      </c>
      <c r="BV720" s="178"/>
      <c r="BW720" s="178"/>
      <c r="BX720" s="178"/>
      <c r="BY720" s="178"/>
      <c r="BZ720" s="178"/>
      <c r="CA720" s="178"/>
      <c r="CB720" s="178"/>
      <c r="CC720" s="178"/>
      <c r="CD720" s="178"/>
      <c r="CE720" s="178"/>
      <c r="CF720" s="110"/>
      <c r="CG720" s="110"/>
      <c r="CH720" s="110"/>
      <c r="CI720" s="110"/>
      <c r="CJ720" s="110"/>
      <c r="CK720" s="110"/>
      <c r="CL720" s="110"/>
      <c r="CM720" s="110"/>
      <c r="CN720" s="110"/>
      <c r="CO720" s="110"/>
      <c r="CP720" s="110"/>
      <c r="CQ720" s="110"/>
      <c r="CR720" s="110"/>
      <c r="CS720" s="110"/>
      <c r="CT720" s="110"/>
      <c r="CU720" s="110"/>
      <c r="CV720" s="110"/>
      <c r="CW720" s="110"/>
      <c r="CX720" s="110"/>
      <c r="CY720" s="110"/>
      <c r="CZ720" s="110"/>
      <c r="DA720" s="110"/>
      <c r="DB720" s="110"/>
      <c r="DC720" s="110"/>
      <c r="DD720" s="110"/>
      <c r="DE720" s="110"/>
      <c r="DF720" s="110"/>
      <c r="DG720" s="110"/>
      <c r="DH720" s="110"/>
      <c r="DI720" s="110"/>
      <c r="DJ720" s="110"/>
      <c r="DK720" s="110"/>
      <c r="DL720" s="110"/>
      <c r="DM720" s="110"/>
      <c r="DN720" s="110"/>
      <c r="DO720" s="110"/>
      <c r="DP720" s="110"/>
      <c r="DQ720" s="110"/>
      <c r="DR720" s="110"/>
      <c r="DS720" s="110"/>
      <c r="DT720" s="110"/>
      <c r="DU720" s="110"/>
      <c r="DV720" s="110"/>
      <c r="DW720" s="110"/>
      <c r="DX720" s="110"/>
      <c r="DY720" s="110"/>
      <c r="DZ720" s="110"/>
      <c r="EA720" s="110"/>
      <c r="EB720" s="110"/>
      <c r="EC720" s="110"/>
      <c r="ED720" s="110"/>
      <c r="EE720" s="110"/>
      <c r="EF720" s="110"/>
      <c r="EG720" s="110"/>
      <c r="EH720" s="110"/>
      <c r="EI720" s="110"/>
      <c r="EJ720" s="110"/>
      <c r="EK720" s="110"/>
      <c r="EL720" s="110"/>
      <c r="EM720" s="110"/>
      <c r="EN720" s="110"/>
      <c r="EO720" s="110"/>
      <c r="EP720" s="110"/>
      <c r="EQ720" s="110"/>
      <c r="ER720" s="110"/>
      <c r="ES720" s="110"/>
      <c r="ET720" s="110"/>
      <c r="EU720" s="110"/>
      <c r="EV720" s="110"/>
      <c r="EW720" s="110"/>
      <c r="EX720" s="110"/>
      <c r="EY720" s="110"/>
      <c r="EZ720" s="110"/>
      <c r="FA720" s="110"/>
      <c r="FB720" s="110"/>
      <c r="FC720" s="110"/>
      <c r="FD720" s="110"/>
      <c r="FE720" s="110"/>
      <c r="FF720" s="110"/>
      <c r="FG720" s="110"/>
      <c r="FH720" s="110"/>
      <c r="FI720" s="110"/>
      <c r="FJ720" s="110"/>
      <c r="FK720" s="242"/>
      <c r="FL720" s="242"/>
      <c r="FM720" s="242"/>
      <c r="FN720" s="242"/>
      <c r="FO720" s="242"/>
      <c r="FP720" s="242"/>
      <c r="FQ720" s="242"/>
      <c r="FR720" s="63"/>
    </row>
    <row r="721" spans="1:174" x14ac:dyDescent="0.2">
      <c r="A721" s="241" t="s">
        <v>190</v>
      </c>
      <c r="B721" s="476" t="s">
        <v>868</v>
      </c>
      <c r="C721" s="326" t="s">
        <v>626</v>
      </c>
      <c r="D721" s="283" t="s">
        <v>191</v>
      </c>
      <c r="E721" s="471">
        <v>0</v>
      </c>
      <c r="F721" s="471">
        <v>69490.05</v>
      </c>
      <c r="G721" s="471">
        <v>1139089.3999999999</v>
      </c>
      <c r="H721" s="471">
        <v>1255158.46</v>
      </c>
      <c r="I721" s="471">
        <v>646763.64</v>
      </c>
      <c r="J721" s="471">
        <v>187957.34</v>
      </c>
      <c r="K721" s="471">
        <v>57567.24</v>
      </c>
      <c r="L721" s="471">
        <v>46577.29</v>
      </c>
      <c r="M721" s="471">
        <v>6718.15</v>
      </c>
      <c r="N721" s="496">
        <v>3409321.57</v>
      </c>
      <c r="O721" s="471">
        <v>0</v>
      </c>
      <c r="P721" s="471">
        <v>205590.14</v>
      </c>
      <c r="Q721" s="471">
        <v>1532183.9</v>
      </c>
      <c r="R721" s="471">
        <v>2579125.42</v>
      </c>
      <c r="S721" s="471">
        <v>1145535.92</v>
      </c>
      <c r="T721" s="471">
        <v>308429.71999999997</v>
      </c>
      <c r="U721" s="471">
        <v>37946.35</v>
      </c>
      <c r="V721" s="471">
        <v>24642.54</v>
      </c>
      <c r="W721" s="471">
        <v>3851.32</v>
      </c>
      <c r="X721" s="496">
        <v>5837305.3099999996</v>
      </c>
      <c r="Y721" s="471">
        <v>0</v>
      </c>
      <c r="Z721" s="471">
        <v>275080.19</v>
      </c>
      <c r="AA721" s="471">
        <v>2671273.2999999998</v>
      </c>
      <c r="AB721" s="471">
        <v>3834283.88</v>
      </c>
      <c r="AC721" s="471">
        <v>1792299.56</v>
      </c>
      <c r="AD721" s="471">
        <v>496387.06</v>
      </c>
      <c r="AE721" s="471">
        <v>95513.59</v>
      </c>
      <c r="AF721" s="471">
        <v>71219.83</v>
      </c>
      <c r="AG721" s="471">
        <v>10569.47</v>
      </c>
      <c r="AH721" s="496">
        <v>9246626.8800000008</v>
      </c>
      <c r="AI721" s="471">
        <v>1062.2388900000001</v>
      </c>
      <c r="AJ721" s="471">
        <v>1274.68667</v>
      </c>
      <c r="AK721" s="471">
        <v>1487.13444</v>
      </c>
      <c r="AL721" s="471">
        <v>1699.58222</v>
      </c>
      <c r="AM721" s="471">
        <v>1912.03</v>
      </c>
      <c r="AN721" s="471">
        <v>2336.9255600000001</v>
      </c>
      <c r="AO721" s="471">
        <v>2761.8211099999999</v>
      </c>
      <c r="AP721" s="471">
        <v>3186.7166699999998</v>
      </c>
      <c r="AQ721" s="471">
        <v>3824.06</v>
      </c>
      <c r="AR721" s="471">
        <v>0</v>
      </c>
      <c r="AS721" s="471">
        <v>54.5154</v>
      </c>
      <c r="AT721" s="471">
        <v>765.96262000000002</v>
      </c>
      <c r="AU721" s="471">
        <v>738.51</v>
      </c>
      <c r="AV721" s="471">
        <v>338.26019000000002</v>
      </c>
      <c r="AW721" s="471">
        <v>80.429320000000004</v>
      </c>
      <c r="AX721" s="471">
        <v>20.84394</v>
      </c>
      <c r="AY721" s="471">
        <v>14.61608</v>
      </c>
      <c r="AZ721" s="471">
        <v>1.75681</v>
      </c>
      <c r="BA721" s="496">
        <v>2014.89436</v>
      </c>
      <c r="BB721" s="471">
        <v>0</v>
      </c>
      <c r="BC721" s="471">
        <v>161.28681</v>
      </c>
      <c r="BD721" s="471">
        <v>1030.29279</v>
      </c>
      <c r="BE721" s="471">
        <v>1517.5055299999999</v>
      </c>
      <c r="BF721" s="471">
        <v>599.12026000000003</v>
      </c>
      <c r="BG721" s="471">
        <v>131.98097999999999</v>
      </c>
      <c r="BH721" s="471">
        <v>13.739610000000001</v>
      </c>
      <c r="BI721" s="471">
        <v>7.7328900000000003</v>
      </c>
      <c r="BJ721" s="471">
        <v>1.0071300000000001</v>
      </c>
      <c r="BK721" s="496">
        <v>3462.6660000000002</v>
      </c>
      <c r="BL721" s="471">
        <v>0</v>
      </c>
      <c r="BM721" s="471">
        <v>215.8</v>
      </c>
      <c r="BN721" s="471">
        <v>1796.26</v>
      </c>
      <c r="BO721" s="471">
        <v>2256.02</v>
      </c>
      <c r="BP721" s="471">
        <v>937.38</v>
      </c>
      <c r="BQ721" s="471">
        <v>212.41</v>
      </c>
      <c r="BR721" s="471">
        <v>34.58</v>
      </c>
      <c r="BS721" s="471">
        <v>22.35</v>
      </c>
      <c r="BT721" s="471">
        <v>2.76</v>
      </c>
      <c r="BU721" s="496">
        <v>5477.56</v>
      </c>
      <c r="BV721" s="178"/>
      <c r="BW721" s="178"/>
      <c r="BX721" s="178"/>
      <c r="BY721" s="178"/>
      <c r="BZ721" s="178"/>
      <c r="CA721" s="178"/>
      <c r="CB721" s="178"/>
      <c r="CC721" s="178"/>
      <c r="CD721" s="178"/>
      <c r="CE721" s="178"/>
      <c r="CF721" s="110"/>
      <c r="CG721" s="110"/>
      <c r="CH721" s="110"/>
      <c r="CI721" s="110"/>
      <c r="CJ721" s="110"/>
      <c r="CK721" s="110"/>
      <c r="CL721" s="110"/>
      <c r="CM721" s="110"/>
      <c r="CN721" s="110"/>
      <c r="CO721" s="110"/>
      <c r="CP721" s="110"/>
      <c r="CQ721" s="110"/>
      <c r="CR721" s="110"/>
      <c r="CS721" s="110"/>
      <c r="CT721" s="110"/>
      <c r="CU721" s="110"/>
      <c r="CV721" s="110"/>
      <c r="CW721" s="110"/>
      <c r="CX721" s="110"/>
      <c r="CY721" s="110"/>
      <c r="CZ721" s="110"/>
      <c r="DA721" s="110"/>
      <c r="DB721" s="110"/>
      <c r="DC721" s="110"/>
      <c r="DD721" s="110"/>
      <c r="DE721" s="110"/>
      <c r="DF721" s="110"/>
      <c r="DG721" s="110"/>
      <c r="DH721" s="110"/>
      <c r="DI721" s="110"/>
      <c r="DJ721" s="110"/>
      <c r="DK721" s="110"/>
      <c r="DL721" s="110"/>
      <c r="DM721" s="110"/>
      <c r="DN721" s="110"/>
      <c r="DO721" s="110"/>
      <c r="DP721" s="110"/>
      <c r="DQ721" s="110"/>
      <c r="DR721" s="110"/>
      <c r="DS721" s="110"/>
      <c r="DT721" s="110"/>
      <c r="DU721" s="110"/>
      <c r="DV721" s="110"/>
      <c r="DW721" s="110"/>
      <c r="DX721" s="110"/>
      <c r="DY721" s="110"/>
      <c r="DZ721" s="110"/>
      <c r="EA721" s="110"/>
      <c r="EB721" s="110"/>
      <c r="EC721" s="110"/>
      <c r="ED721" s="110"/>
      <c r="EE721" s="110"/>
      <c r="EF721" s="110"/>
      <c r="EG721" s="110"/>
      <c r="EH721" s="110"/>
      <c r="EI721" s="110"/>
      <c r="EJ721" s="110"/>
      <c r="EK721" s="110"/>
      <c r="EL721" s="110"/>
      <c r="EM721" s="110"/>
      <c r="EN721" s="110"/>
      <c r="EO721" s="110"/>
      <c r="EP721" s="110"/>
      <c r="EQ721" s="110"/>
      <c r="ER721" s="110"/>
      <c r="ES721" s="110"/>
      <c r="ET721" s="110"/>
      <c r="EU721" s="110"/>
      <c r="EV721" s="110"/>
      <c r="EW721" s="110"/>
      <c r="EX721" s="110"/>
      <c r="EY721" s="110"/>
      <c r="EZ721" s="110"/>
      <c r="FA721" s="110"/>
      <c r="FB721" s="110"/>
      <c r="FC721" s="110"/>
      <c r="FD721" s="110"/>
      <c r="FE721" s="110"/>
      <c r="FF721" s="110"/>
      <c r="FG721" s="110"/>
      <c r="FH721" s="110"/>
      <c r="FI721" s="110"/>
      <c r="FJ721" s="110"/>
      <c r="FK721" s="242"/>
      <c r="FL721" s="242"/>
      <c r="FM721" s="242"/>
      <c r="FN721" s="242"/>
      <c r="FO721" s="242"/>
      <c r="FP721" s="242"/>
      <c r="FQ721" s="242"/>
      <c r="FR721" s="63"/>
    </row>
    <row r="722" spans="1:174" x14ac:dyDescent="0.2">
      <c r="A722" s="241" t="s">
        <v>192</v>
      </c>
      <c r="B722" s="476" t="s">
        <v>869</v>
      </c>
      <c r="C722" s="326" t="s">
        <v>870</v>
      </c>
      <c r="D722" s="283" t="s">
        <v>871</v>
      </c>
      <c r="E722" s="471">
        <v>5055</v>
      </c>
      <c r="F722" s="471">
        <v>2436009</v>
      </c>
      <c r="G722" s="471">
        <v>735376</v>
      </c>
      <c r="H722" s="471">
        <v>343566</v>
      </c>
      <c r="I722" s="471">
        <v>129961</v>
      </c>
      <c r="J722" s="471">
        <v>54958</v>
      </c>
      <c r="K722" s="471">
        <v>14767</v>
      </c>
      <c r="L722" s="471">
        <v>0</v>
      </c>
      <c r="M722" s="471">
        <v>0</v>
      </c>
      <c r="N722" s="496">
        <v>3719692</v>
      </c>
      <c r="O722" s="471">
        <v>15570</v>
      </c>
      <c r="P722" s="471">
        <v>3874569</v>
      </c>
      <c r="Q722" s="471">
        <v>825274</v>
      </c>
      <c r="R722" s="471">
        <v>252457</v>
      </c>
      <c r="S722" s="471">
        <v>112210</v>
      </c>
      <c r="T722" s="471">
        <v>49260</v>
      </c>
      <c r="U722" s="471">
        <v>25054</v>
      </c>
      <c r="V722" s="471">
        <v>13770</v>
      </c>
      <c r="W722" s="471">
        <v>0</v>
      </c>
      <c r="X722" s="496">
        <v>5168164</v>
      </c>
      <c r="Y722" s="471">
        <v>20625</v>
      </c>
      <c r="Z722" s="471">
        <v>6310578</v>
      </c>
      <c r="AA722" s="471">
        <v>1560650</v>
      </c>
      <c r="AB722" s="471">
        <v>596023</v>
      </c>
      <c r="AC722" s="471">
        <v>242171</v>
      </c>
      <c r="AD722" s="471">
        <v>104218</v>
      </c>
      <c r="AE722" s="471">
        <v>39821</v>
      </c>
      <c r="AF722" s="471">
        <v>13770</v>
      </c>
      <c r="AG722" s="471">
        <v>0</v>
      </c>
      <c r="AH722" s="496">
        <v>8887856</v>
      </c>
      <c r="AI722" s="471">
        <v>1103.8611100000001</v>
      </c>
      <c r="AJ722" s="471">
        <v>1324.6333299999999</v>
      </c>
      <c r="AK722" s="471">
        <v>1545.4055599999999</v>
      </c>
      <c r="AL722" s="471">
        <v>1766.17778</v>
      </c>
      <c r="AM722" s="471">
        <v>1986.95</v>
      </c>
      <c r="AN722" s="471">
        <v>2428.4944399999999</v>
      </c>
      <c r="AO722" s="471">
        <v>2870.0388899999998</v>
      </c>
      <c r="AP722" s="471">
        <v>3311.5833299999999</v>
      </c>
      <c r="AQ722" s="471">
        <v>3973.9</v>
      </c>
      <c r="AR722" s="471">
        <v>4.5793799999999996</v>
      </c>
      <c r="AS722" s="471">
        <v>1839.0062700000001</v>
      </c>
      <c r="AT722" s="471">
        <v>475.84661</v>
      </c>
      <c r="AU722" s="471">
        <v>194.52515</v>
      </c>
      <c r="AV722" s="471">
        <v>65.40728</v>
      </c>
      <c r="AW722" s="471">
        <v>22.630479999999999</v>
      </c>
      <c r="AX722" s="471">
        <v>5.1452299999999997</v>
      </c>
      <c r="AY722" s="471">
        <v>0</v>
      </c>
      <c r="AZ722" s="471">
        <v>0</v>
      </c>
      <c r="BA722" s="496">
        <v>2607.1404000000002</v>
      </c>
      <c r="BB722" s="471">
        <v>14.105040000000001</v>
      </c>
      <c r="BC722" s="471">
        <v>2925.0124599999999</v>
      </c>
      <c r="BD722" s="471">
        <v>534.01774999999998</v>
      </c>
      <c r="BE722" s="471">
        <v>142.93974</v>
      </c>
      <c r="BF722" s="471">
        <v>56.473489999999998</v>
      </c>
      <c r="BG722" s="471">
        <v>20.28417</v>
      </c>
      <c r="BH722" s="471">
        <v>8.7294999999999998</v>
      </c>
      <c r="BI722" s="471">
        <v>4.1581299999999999</v>
      </c>
      <c r="BJ722" s="471">
        <v>0</v>
      </c>
      <c r="BK722" s="496">
        <v>3705.72028</v>
      </c>
      <c r="BL722" s="471">
        <v>18.68</v>
      </c>
      <c r="BM722" s="471">
        <v>4764.0200000000004</v>
      </c>
      <c r="BN722" s="471">
        <v>1009.86</v>
      </c>
      <c r="BO722" s="471">
        <v>337.46</v>
      </c>
      <c r="BP722" s="471">
        <v>121.88</v>
      </c>
      <c r="BQ722" s="471">
        <v>42.91</v>
      </c>
      <c r="BR722" s="471">
        <v>13.87</v>
      </c>
      <c r="BS722" s="471">
        <v>4.16</v>
      </c>
      <c r="BT722" s="471">
        <v>0</v>
      </c>
      <c r="BU722" s="496">
        <v>6312.84</v>
      </c>
      <c r="BV722" s="178"/>
      <c r="BW722" s="178"/>
      <c r="BX722" s="178"/>
      <c r="BY722" s="178"/>
      <c r="BZ722" s="178"/>
      <c r="CA722" s="178"/>
      <c r="CB722" s="178"/>
      <c r="CC722" s="178"/>
      <c r="CD722" s="178"/>
      <c r="CE722" s="178"/>
      <c r="CF722" s="110"/>
      <c r="CG722" s="110"/>
      <c r="CH722" s="110"/>
      <c r="CI722" s="110"/>
      <c r="CJ722" s="110"/>
      <c r="CK722" s="110"/>
      <c r="CL722" s="110"/>
      <c r="CM722" s="110"/>
      <c r="CN722" s="110"/>
      <c r="CO722" s="110"/>
      <c r="CP722" s="110"/>
      <c r="CQ722" s="110"/>
      <c r="CR722" s="110"/>
      <c r="CS722" s="110"/>
      <c r="CT722" s="110"/>
      <c r="CU722" s="110"/>
      <c r="CV722" s="110"/>
      <c r="CW722" s="110"/>
      <c r="CX722" s="110"/>
      <c r="CY722" s="110"/>
      <c r="CZ722" s="110"/>
      <c r="DA722" s="110"/>
      <c r="DB722" s="110"/>
      <c r="DC722" s="110"/>
      <c r="DD722" s="110"/>
      <c r="DE722" s="110"/>
      <c r="DF722" s="110"/>
      <c r="DG722" s="110"/>
      <c r="DH722" s="110"/>
      <c r="DI722" s="110"/>
      <c r="DJ722" s="110"/>
      <c r="DK722" s="110"/>
      <c r="DL722" s="110"/>
      <c r="DM722" s="110"/>
      <c r="DN722" s="110"/>
      <c r="DO722" s="110"/>
      <c r="DP722" s="110"/>
      <c r="DQ722" s="110"/>
      <c r="DR722" s="110"/>
      <c r="DS722" s="110"/>
      <c r="DT722" s="110"/>
      <c r="DU722" s="110"/>
      <c r="DV722" s="110"/>
      <c r="DW722" s="110"/>
      <c r="DX722" s="110"/>
      <c r="DY722" s="110"/>
      <c r="DZ722" s="110"/>
      <c r="EA722" s="110"/>
      <c r="EB722" s="110"/>
      <c r="EC722" s="110"/>
      <c r="ED722" s="110"/>
      <c r="EE722" s="110"/>
      <c r="EF722" s="110"/>
      <c r="EG722" s="110"/>
      <c r="EH722" s="110"/>
      <c r="EI722" s="110"/>
      <c r="EJ722" s="110"/>
      <c r="EK722" s="110"/>
      <c r="EL722" s="110"/>
      <c r="EM722" s="110"/>
      <c r="EN722" s="110"/>
      <c r="EO722" s="110"/>
      <c r="EP722" s="110"/>
      <c r="EQ722" s="110"/>
      <c r="ER722" s="110"/>
      <c r="ES722" s="110"/>
      <c r="ET722" s="110"/>
      <c r="EU722" s="110"/>
      <c r="EV722" s="110"/>
      <c r="EW722" s="110"/>
      <c r="EX722" s="110"/>
      <c r="EY722" s="110"/>
      <c r="EZ722" s="110"/>
      <c r="FA722" s="110"/>
      <c r="FB722" s="110"/>
      <c r="FC722" s="110"/>
      <c r="FD722" s="110"/>
      <c r="FE722" s="110"/>
      <c r="FF722" s="110"/>
      <c r="FG722" s="110"/>
      <c r="FH722" s="110"/>
      <c r="FI722" s="110"/>
      <c r="FJ722" s="110"/>
      <c r="FK722" s="242"/>
      <c r="FL722" s="242"/>
      <c r="FM722" s="242"/>
      <c r="FN722" s="242"/>
      <c r="FO722" s="242"/>
      <c r="FP722" s="242"/>
      <c r="FQ722" s="242"/>
      <c r="FR722" s="63"/>
    </row>
    <row r="723" spans="1:174" x14ac:dyDescent="0.2">
      <c r="A723" s="241" t="s">
        <v>193</v>
      </c>
      <c r="B723" s="476" t="s">
        <v>872</v>
      </c>
      <c r="C723" s="326" t="s">
        <v>782</v>
      </c>
      <c r="D723" s="283" t="s">
        <v>194</v>
      </c>
      <c r="E723" s="471">
        <v>0</v>
      </c>
      <c r="F723" s="471">
        <v>135644</v>
      </c>
      <c r="G723" s="471">
        <v>614114</v>
      </c>
      <c r="H723" s="471">
        <v>786203</v>
      </c>
      <c r="I723" s="471">
        <v>351341</v>
      </c>
      <c r="J723" s="471">
        <v>105005</v>
      </c>
      <c r="K723" s="471">
        <v>58970</v>
      </c>
      <c r="L723" s="471">
        <v>9238</v>
      </c>
      <c r="M723" s="471">
        <v>0</v>
      </c>
      <c r="N723" s="496">
        <v>2060515</v>
      </c>
      <c r="O723" s="471">
        <v>0</v>
      </c>
      <c r="P723" s="471">
        <v>324613</v>
      </c>
      <c r="Q723" s="471">
        <v>1193242</v>
      </c>
      <c r="R723" s="471">
        <v>1567054</v>
      </c>
      <c r="S723" s="471">
        <v>1012708</v>
      </c>
      <c r="T723" s="471">
        <v>210493</v>
      </c>
      <c r="U723" s="471">
        <v>54457</v>
      </c>
      <c r="V723" s="471">
        <v>16685</v>
      </c>
      <c r="W723" s="471">
        <v>3676</v>
      </c>
      <c r="X723" s="496">
        <v>4382928</v>
      </c>
      <c r="Y723" s="471">
        <v>0</v>
      </c>
      <c r="Z723" s="471">
        <v>460257</v>
      </c>
      <c r="AA723" s="471">
        <v>1807356</v>
      </c>
      <c r="AB723" s="471">
        <v>2353257</v>
      </c>
      <c r="AC723" s="471">
        <v>1364049</v>
      </c>
      <c r="AD723" s="471">
        <v>315498</v>
      </c>
      <c r="AE723" s="471">
        <v>113427</v>
      </c>
      <c r="AF723" s="471">
        <v>25923</v>
      </c>
      <c r="AG723" s="471">
        <v>3676</v>
      </c>
      <c r="AH723" s="496">
        <v>6443443</v>
      </c>
      <c r="AI723" s="471">
        <v>1072.6388899999999</v>
      </c>
      <c r="AJ723" s="471">
        <v>1287.1666700000001</v>
      </c>
      <c r="AK723" s="471">
        <v>1501.69444</v>
      </c>
      <c r="AL723" s="471">
        <v>1716.2222200000001</v>
      </c>
      <c r="AM723" s="471">
        <v>1930.75</v>
      </c>
      <c r="AN723" s="471">
        <v>2359.8055599999998</v>
      </c>
      <c r="AO723" s="471">
        <v>2788.8611099999998</v>
      </c>
      <c r="AP723" s="471">
        <v>3217.9166700000001</v>
      </c>
      <c r="AQ723" s="471">
        <v>3861.5</v>
      </c>
      <c r="AR723" s="471">
        <v>0</v>
      </c>
      <c r="AS723" s="471">
        <v>105.38185</v>
      </c>
      <c r="AT723" s="471">
        <v>408.94736999999998</v>
      </c>
      <c r="AU723" s="471">
        <v>458.10093000000001</v>
      </c>
      <c r="AV723" s="471">
        <v>181.97125</v>
      </c>
      <c r="AW723" s="471">
        <v>44.497309999999999</v>
      </c>
      <c r="AX723" s="471">
        <v>21.144829999999999</v>
      </c>
      <c r="AY723" s="471">
        <v>2.8708</v>
      </c>
      <c r="AZ723" s="471">
        <v>0</v>
      </c>
      <c r="BA723" s="496">
        <v>1222.91435</v>
      </c>
      <c r="BB723" s="471">
        <v>0</v>
      </c>
      <c r="BC723" s="471">
        <v>252.19189</v>
      </c>
      <c r="BD723" s="471">
        <v>794.59707000000003</v>
      </c>
      <c r="BE723" s="471">
        <v>913.08339000000001</v>
      </c>
      <c r="BF723" s="471">
        <v>524.51534000000004</v>
      </c>
      <c r="BG723" s="471">
        <v>89.199299999999994</v>
      </c>
      <c r="BH723" s="471">
        <v>19.526610000000002</v>
      </c>
      <c r="BI723" s="471">
        <v>5.1850300000000002</v>
      </c>
      <c r="BJ723" s="471">
        <v>0.95196000000000003</v>
      </c>
      <c r="BK723" s="496">
        <v>2599.2505900000001</v>
      </c>
      <c r="BL723" s="471">
        <v>0</v>
      </c>
      <c r="BM723" s="471">
        <v>357.57</v>
      </c>
      <c r="BN723" s="471">
        <v>1203.54</v>
      </c>
      <c r="BO723" s="471">
        <v>1371.18</v>
      </c>
      <c r="BP723" s="471">
        <v>706.49</v>
      </c>
      <c r="BQ723" s="471">
        <v>133.69999999999999</v>
      </c>
      <c r="BR723" s="471">
        <v>40.67</v>
      </c>
      <c r="BS723" s="471">
        <v>8.06</v>
      </c>
      <c r="BT723" s="471">
        <v>0.95</v>
      </c>
      <c r="BU723" s="496">
        <v>3822.16</v>
      </c>
      <c r="BV723" s="178"/>
      <c r="BW723" s="178"/>
      <c r="BX723" s="178"/>
      <c r="BY723" s="178"/>
      <c r="BZ723" s="178"/>
      <c r="CA723" s="178"/>
      <c r="CB723" s="178"/>
      <c r="CC723" s="178"/>
      <c r="CD723" s="178"/>
      <c r="CE723" s="178"/>
      <c r="CF723" s="110"/>
      <c r="CG723" s="110"/>
      <c r="CH723" s="110"/>
      <c r="CI723" s="110"/>
      <c r="CJ723" s="110"/>
      <c r="CK723" s="110"/>
      <c r="CL723" s="110"/>
      <c r="CM723" s="110"/>
      <c r="CN723" s="110"/>
      <c r="CO723" s="110"/>
      <c r="CP723" s="110"/>
      <c r="CQ723" s="110"/>
      <c r="CR723" s="110"/>
      <c r="CS723" s="110"/>
      <c r="CT723" s="110"/>
      <c r="CU723" s="110"/>
      <c r="CV723" s="110"/>
      <c r="CW723" s="110"/>
      <c r="CX723" s="110"/>
      <c r="CY723" s="110"/>
      <c r="CZ723" s="110"/>
      <c r="DA723" s="110"/>
      <c r="DB723" s="110"/>
      <c r="DC723" s="110"/>
      <c r="DD723" s="110"/>
      <c r="DE723" s="110"/>
      <c r="DF723" s="110"/>
      <c r="DG723" s="110"/>
      <c r="DH723" s="110"/>
      <c r="DI723" s="110"/>
      <c r="DJ723" s="110"/>
      <c r="DK723" s="110"/>
      <c r="DL723" s="110"/>
      <c r="DM723" s="110"/>
      <c r="DN723" s="110"/>
      <c r="DO723" s="110"/>
      <c r="DP723" s="110"/>
      <c r="DQ723" s="110"/>
      <c r="DR723" s="110"/>
      <c r="DS723" s="110"/>
      <c r="DT723" s="110"/>
      <c r="DU723" s="110"/>
      <c r="DV723" s="110"/>
      <c r="DW723" s="110"/>
      <c r="DX723" s="110"/>
      <c r="DY723" s="110"/>
      <c r="DZ723" s="110"/>
      <c r="EA723" s="110"/>
      <c r="EB723" s="110"/>
      <c r="EC723" s="110"/>
      <c r="ED723" s="110"/>
      <c r="EE723" s="110"/>
      <c r="EF723" s="110"/>
      <c r="EG723" s="110"/>
      <c r="EH723" s="110"/>
      <c r="EI723" s="110"/>
      <c r="EJ723" s="110"/>
      <c r="EK723" s="110"/>
      <c r="EL723" s="110"/>
      <c r="EM723" s="110"/>
      <c r="EN723" s="110"/>
      <c r="EO723" s="110"/>
      <c r="EP723" s="110"/>
      <c r="EQ723" s="110"/>
      <c r="ER723" s="110"/>
      <c r="ES723" s="110"/>
      <c r="ET723" s="110"/>
      <c r="EU723" s="110"/>
      <c r="EV723" s="110"/>
      <c r="EW723" s="110"/>
      <c r="EX723" s="110"/>
      <c r="EY723" s="110"/>
      <c r="EZ723" s="110"/>
      <c r="FA723" s="110"/>
      <c r="FB723" s="110"/>
      <c r="FC723" s="110"/>
      <c r="FD723" s="110"/>
      <c r="FE723" s="110"/>
      <c r="FF723" s="110"/>
      <c r="FG723" s="110"/>
      <c r="FH723" s="110"/>
      <c r="FI723" s="110"/>
      <c r="FJ723" s="110"/>
      <c r="FK723" s="242"/>
      <c r="FL723" s="242"/>
      <c r="FM723" s="242"/>
      <c r="FN723" s="242"/>
      <c r="FO723" s="242"/>
      <c r="FP723" s="242"/>
      <c r="FQ723" s="242"/>
      <c r="FR723" s="63"/>
    </row>
    <row r="724" spans="1:174" x14ac:dyDescent="0.2">
      <c r="A724" s="241" t="s">
        <v>195</v>
      </c>
      <c r="B724" s="476" t="s">
        <v>873</v>
      </c>
      <c r="C724" s="326" t="s">
        <v>786</v>
      </c>
      <c r="D724" s="283" t="s">
        <v>874</v>
      </c>
      <c r="E724" s="471">
        <v>19967</v>
      </c>
      <c r="F724" s="471">
        <v>4520874</v>
      </c>
      <c r="G724" s="471">
        <v>1048845</v>
      </c>
      <c r="H724" s="471">
        <v>603534</v>
      </c>
      <c r="I724" s="471">
        <v>208588</v>
      </c>
      <c r="J724" s="471">
        <v>54274</v>
      </c>
      <c r="K724" s="471">
        <v>46575</v>
      </c>
      <c r="L724" s="471">
        <v>14070</v>
      </c>
      <c r="M724" s="471">
        <v>0</v>
      </c>
      <c r="N724" s="496">
        <v>6516727</v>
      </c>
      <c r="O724" s="471">
        <v>39713</v>
      </c>
      <c r="P724" s="471">
        <v>6146120</v>
      </c>
      <c r="Q724" s="471">
        <v>732290</v>
      </c>
      <c r="R724" s="471">
        <v>295816</v>
      </c>
      <c r="S724" s="471">
        <v>64349</v>
      </c>
      <c r="T724" s="471">
        <v>14903</v>
      </c>
      <c r="U724" s="471">
        <v>6078</v>
      </c>
      <c r="V724" s="471">
        <v>2581</v>
      </c>
      <c r="W724" s="471">
        <v>0</v>
      </c>
      <c r="X724" s="496">
        <v>7301850</v>
      </c>
      <c r="Y724" s="471">
        <v>59680</v>
      </c>
      <c r="Z724" s="471">
        <v>10666994</v>
      </c>
      <c r="AA724" s="471">
        <v>1781135</v>
      </c>
      <c r="AB724" s="471">
        <v>899350</v>
      </c>
      <c r="AC724" s="471">
        <v>272937</v>
      </c>
      <c r="AD724" s="471">
        <v>69177</v>
      </c>
      <c r="AE724" s="471">
        <v>52653</v>
      </c>
      <c r="AF724" s="471">
        <v>16651</v>
      </c>
      <c r="AG724" s="471">
        <v>0</v>
      </c>
      <c r="AH724" s="496">
        <v>13818577</v>
      </c>
      <c r="AI724" s="471">
        <v>1037.78333</v>
      </c>
      <c r="AJ724" s="471">
        <v>1245.3399999999999</v>
      </c>
      <c r="AK724" s="471">
        <v>1452.8966700000001</v>
      </c>
      <c r="AL724" s="471">
        <v>1660.4533300000001</v>
      </c>
      <c r="AM724" s="471">
        <v>1868.01</v>
      </c>
      <c r="AN724" s="471">
        <v>2283.1233299999999</v>
      </c>
      <c r="AO724" s="471">
        <v>2698.2366699999998</v>
      </c>
      <c r="AP724" s="471">
        <v>3113.35</v>
      </c>
      <c r="AQ724" s="471">
        <v>3736.02</v>
      </c>
      <c r="AR724" s="471">
        <v>19.24005</v>
      </c>
      <c r="AS724" s="471">
        <v>3630.2327100000002</v>
      </c>
      <c r="AT724" s="471">
        <v>721.89923999999996</v>
      </c>
      <c r="AU724" s="471">
        <v>363.47543999999999</v>
      </c>
      <c r="AV724" s="471">
        <v>111.66321000000001</v>
      </c>
      <c r="AW724" s="471">
        <v>23.771820000000002</v>
      </c>
      <c r="AX724" s="471">
        <v>17.26127</v>
      </c>
      <c r="AY724" s="471">
        <v>4.5192500000000004</v>
      </c>
      <c r="AZ724" s="471">
        <v>0</v>
      </c>
      <c r="BA724" s="496">
        <v>4892.0629900000004</v>
      </c>
      <c r="BB724" s="471">
        <v>38.267139999999998</v>
      </c>
      <c r="BC724" s="471">
        <v>4935.2947800000002</v>
      </c>
      <c r="BD724" s="471">
        <v>504.02069999999998</v>
      </c>
      <c r="BE724" s="471">
        <v>178.15376000000001</v>
      </c>
      <c r="BF724" s="471">
        <v>34.447890000000001</v>
      </c>
      <c r="BG724" s="471">
        <v>6.5274599999999996</v>
      </c>
      <c r="BH724" s="471">
        <v>2.25258</v>
      </c>
      <c r="BI724" s="471">
        <v>0.82901000000000002</v>
      </c>
      <c r="BJ724" s="471">
        <v>0</v>
      </c>
      <c r="BK724" s="496">
        <v>5699.7933199999998</v>
      </c>
      <c r="BL724" s="471">
        <v>57.51</v>
      </c>
      <c r="BM724" s="471">
        <v>8565.5300000000007</v>
      </c>
      <c r="BN724" s="471">
        <v>1225.92</v>
      </c>
      <c r="BO724" s="471">
        <v>541.63</v>
      </c>
      <c r="BP724" s="471">
        <v>146.11000000000001</v>
      </c>
      <c r="BQ724" s="471">
        <v>30.3</v>
      </c>
      <c r="BR724" s="471">
        <v>19.510000000000002</v>
      </c>
      <c r="BS724" s="471">
        <v>5.35</v>
      </c>
      <c r="BT724" s="471">
        <v>0</v>
      </c>
      <c r="BU724" s="496">
        <v>10591.86</v>
      </c>
      <c r="BV724" s="178"/>
      <c r="BW724" s="178"/>
      <c r="BX724" s="178"/>
      <c r="BY724" s="178"/>
      <c r="BZ724" s="178"/>
      <c r="CA724" s="178"/>
      <c r="CB724" s="178"/>
      <c r="CC724" s="178"/>
      <c r="CD724" s="178"/>
      <c r="CE724" s="178"/>
      <c r="CF724" s="110"/>
      <c r="CG724" s="110"/>
      <c r="CH724" s="110"/>
      <c r="CI724" s="110"/>
      <c r="CJ724" s="110"/>
      <c r="CK724" s="110"/>
      <c r="CL724" s="110"/>
      <c r="CM724" s="110"/>
      <c r="CN724" s="110"/>
      <c r="CO724" s="110"/>
      <c r="CP724" s="110"/>
      <c r="CQ724" s="110"/>
      <c r="CR724" s="110"/>
      <c r="CS724" s="110"/>
      <c r="CT724" s="110"/>
      <c r="CU724" s="110"/>
      <c r="CV724" s="110"/>
      <c r="CW724" s="110"/>
      <c r="CX724" s="110"/>
      <c r="CY724" s="110"/>
      <c r="CZ724" s="110"/>
      <c r="DA724" s="110"/>
      <c r="DB724" s="110"/>
      <c r="DC724" s="110"/>
      <c r="DD724" s="110"/>
      <c r="DE724" s="110"/>
      <c r="DF724" s="110"/>
      <c r="DG724" s="110"/>
      <c r="DH724" s="110"/>
      <c r="DI724" s="110"/>
      <c r="DJ724" s="110"/>
      <c r="DK724" s="110"/>
      <c r="DL724" s="110"/>
      <c r="DM724" s="110"/>
      <c r="DN724" s="110"/>
      <c r="DO724" s="110"/>
      <c r="DP724" s="110"/>
      <c r="DQ724" s="110"/>
      <c r="DR724" s="110"/>
      <c r="DS724" s="110"/>
      <c r="DT724" s="110"/>
      <c r="DU724" s="110"/>
      <c r="DV724" s="110"/>
      <c r="DW724" s="110"/>
      <c r="DX724" s="110"/>
      <c r="DY724" s="110"/>
      <c r="DZ724" s="110"/>
      <c r="EA724" s="110"/>
      <c r="EB724" s="110"/>
      <c r="EC724" s="110"/>
      <c r="ED724" s="110"/>
      <c r="EE724" s="110"/>
      <c r="EF724" s="110"/>
      <c r="EG724" s="110"/>
      <c r="EH724" s="110"/>
      <c r="EI724" s="110"/>
      <c r="EJ724" s="110"/>
      <c r="EK724" s="110"/>
      <c r="EL724" s="110"/>
      <c r="EM724" s="110"/>
      <c r="EN724" s="110"/>
      <c r="EO724" s="110"/>
      <c r="EP724" s="110"/>
      <c r="EQ724" s="110"/>
      <c r="ER724" s="110"/>
      <c r="ES724" s="110"/>
      <c r="ET724" s="110"/>
      <c r="EU724" s="110"/>
      <c r="EV724" s="110"/>
      <c r="EW724" s="110"/>
      <c r="EX724" s="110"/>
      <c r="EY724" s="110"/>
      <c r="EZ724" s="110"/>
      <c r="FA724" s="110"/>
      <c r="FB724" s="110"/>
      <c r="FC724" s="110"/>
      <c r="FD724" s="110"/>
      <c r="FE724" s="110"/>
      <c r="FF724" s="110"/>
      <c r="FG724" s="110"/>
      <c r="FH724" s="110"/>
      <c r="FI724" s="110"/>
      <c r="FJ724" s="110"/>
      <c r="FK724" s="242"/>
      <c r="FL724" s="242"/>
      <c r="FM724" s="242"/>
      <c r="FN724" s="242"/>
      <c r="FO724" s="242"/>
      <c r="FP724" s="242"/>
      <c r="FQ724" s="242"/>
      <c r="FR724" s="63"/>
    </row>
    <row r="725" spans="1:174" x14ac:dyDescent="0.2">
      <c r="A725" s="241" t="s">
        <v>196</v>
      </c>
      <c r="B725" s="476" t="s">
        <v>875</v>
      </c>
      <c r="C725" s="326" t="s">
        <v>786</v>
      </c>
      <c r="D725" s="283" t="s">
        <v>197</v>
      </c>
      <c r="E725" s="471">
        <v>0</v>
      </c>
      <c r="F725" s="471">
        <v>470729</v>
      </c>
      <c r="G725" s="471">
        <v>573491</v>
      </c>
      <c r="H725" s="471">
        <v>372256</v>
      </c>
      <c r="I725" s="471">
        <v>180943</v>
      </c>
      <c r="J725" s="471">
        <v>140127</v>
      </c>
      <c r="K725" s="471">
        <v>68206</v>
      </c>
      <c r="L725" s="471">
        <v>26642</v>
      </c>
      <c r="M725" s="471">
        <v>0</v>
      </c>
      <c r="N725" s="496">
        <v>1832394</v>
      </c>
      <c r="O725" s="471">
        <v>1749</v>
      </c>
      <c r="P725" s="471">
        <v>503686</v>
      </c>
      <c r="Q725" s="471">
        <v>775827</v>
      </c>
      <c r="R725" s="471">
        <v>332367</v>
      </c>
      <c r="S725" s="471">
        <v>75421</v>
      </c>
      <c r="T725" s="471">
        <v>54729</v>
      </c>
      <c r="U725" s="471">
        <v>15871</v>
      </c>
      <c r="V725" s="471">
        <v>8176</v>
      </c>
      <c r="W725" s="471">
        <v>0</v>
      </c>
      <c r="X725" s="496">
        <v>1767826</v>
      </c>
      <c r="Y725" s="471">
        <v>1749</v>
      </c>
      <c r="Z725" s="471">
        <v>974415</v>
      </c>
      <c r="AA725" s="471">
        <v>1349318</v>
      </c>
      <c r="AB725" s="471">
        <v>704623</v>
      </c>
      <c r="AC725" s="471">
        <v>256364</v>
      </c>
      <c r="AD725" s="471">
        <v>194856</v>
      </c>
      <c r="AE725" s="471">
        <v>84077</v>
      </c>
      <c r="AF725" s="471">
        <v>34818</v>
      </c>
      <c r="AG725" s="471">
        <v>0</v>
      </c>
      <c r="AH725" s="496">
        <v>3600220</v>
      </c>
      <c r="AI725" s="471">
        <v>1102.3</v>
      </c>
      <c r="AJ725" s="471">
        <v>1322.76</v>
      </c>
      <c r="AK725" s="471">
        <v>1543.22</v>
      </c>
      <c r="AL725" s="471">
        <v>1763.68</v>
      </c>
      <c r="AM725" s="471">
        <v>1984.14</v>
      </c>
      <c r="AN725" s="471">
        <v>2425.06</v>
      </c>
      <c r="AO725" s="471">
        <v>2865.98</v>
      </c>
      <c r="AP725" s="471">
        <v>3306.9</v>
      </c>
      <c r="AQ725" s="471">
        <v>3968.28</v>
      </c>
      <c r="AR725" s="471">
        <v>0</v>
      </c>
      <c r="AS725" s="471">
        <v>355.86878999999999</v>
      </c>
      <c r="AT725" s="471">
        <v>371.61973</v>
      </c>
      <c r="AU725" s="471">
        <v>211.06777</v>
      </c>
      <c r="AV725" s="471">
        <v>91.194670000000002</v>
      </c>
      <c r="AW725" s="471">
        <v>57.782899999999998</v>
      </c>
      <c r="AX725" s="471">
        <v>23.798490000000001</v>
      </c>
      <c r="AY725" s="471">
        <v>8.0564900000000002</v>
      </c>
      <c r="AZ725" s="471">
        <v>0</v>
      </c>
      <c r="BA725" s="496">
        <v>1119.3888400000001</v>
      </c>
      <c r="BB725" s="471">
        <v>1.5866800000000001</v>
      </c>
      <c r="BC725" s="471">
        <v>380.78411999999997</v>
      </c>
      <c r="BD725" s="471">
        <v>502.73259999999999</v>
      </c>
      <c r="BE725" s="471">
        <v>188.45085</v>
      </c>
      <c r="BF725" s="471">
        <v>38.01193</v>
      </c>
      <c r="BG725" s="471">
        <v>22.568100000000001</v>
      </c>
      <c r="BH725" s="471">
        <v>5.5377200000000002</v>
      </c>
      <c r="BI725" s="471">
        <v>2.47241</v>
      </c>
      <c r="BJ725" s="471">
        <v>0</v>
      </c>
      <c r="BK725" s="496">
        <v>1142.1444200000001</v>
      </c>
      <c r="BL725" s="471">
        <v>1.59</v>
      </c>
      <c r="BM725" s="471">
        <v>736.65</v>
      </c>
      <c r="BN725" s="471">
        <v>874.35</v>
      </c>
      <c r="BO725" s="471">
        <v>399.52</v>
      </c>
      <c r="BP725" s="471">
        <v>129.21</v>
      </c>
      <c r="BQ725" s="471">
        <v>80.349999999999994</v>
      </c>
      <c r="BR725" s="471">
        <v>29.34</v>
      </c>
      <c r="BS725" s="471">
        <v>10.53</v>
      </c>
      <c r="BT725" s="471">
        <v>0</v>
      </c>
      <c r="BU725" s="496">
        <v>2261.54</v>
      </c>
      <c r="BV725" s="178"/>
      <c r="BW725" s="178"/>
      <c r="BX725" s="178"/>
      <c r="BY725" s="178"/>
      <c r="BZ725" s="178"/>
      <c r="CA725" s="178"/>
      <c r="CB725" s="178"/>
      <c r="CC725" s="178"/>
      <c r="CD725" s="178"/>
      <c r="CE725" s="178"/>
      <c r="CF725" s="110"/>
      <c r="CG725" s="110"/>
      <c r="CH725" s="110"/>
      <c r="CI725" s="110"/>
      <c r="CJ725" s="110"/>
      <c r="CK725" s="110"/>
      <c r="CL725" s="110"/>
      <c r="CM725" s="110"/>
      <c r="CN725" s="110"/>
      <c r="CO725" s="110"/>
      <c r="CP725" s="110"/>
      <c r="CQ725" s="110"/>
      <c r="CR725" s="110"/>
      <c r="CS725" s="110"/>
      <c r="CT725" s="110"/>
      <c r="CU725" s="110"/>
      <c r="CV725" s="110"/>
      <c r="CW725" s="110"/>
      <c r="CX725" s="110"/>
      <c r="CY725" s="110"/>
      <c r="CZ725" s="110"/>
      <c r="DA725" s="110"/>
      <c r="DB725" s="110"/>
      <c r="DC725" s="110"/>
      <c r="DD725" s="110"/>
      <c r="DE725" s="110"/>
      <c r="DF725" s="110"/>
      <c r="DG725" s="110"/>
      <c r="DH725" s="110"/>
      <c r="DI725" s="110"/>
      <c r="DJ725" s="110"/>
      <c r="DK725" s="110"/>
      <c r="DL725" s="110"/>
      <c r="DM725" s="110"/>
      <c r="DN725" s="110"/>
      <c r="DO725" s="110"/>
      <c r="DP725" s="110"/>
      <c r="DQ725" s="110"/>
      <c r="DR725" s="110"/>
      <c r="DS725" s="110"/>
      <c r="DT725" s="110"/>
      <c r="DU725" s="110"/>
      <c r="DV725" s="110"/>
      <c r="DW725" s="110"/>
      <c r="DX725" s="110"/>
      <c r="DY725" s="110"/>
      <c r="DZ725" s="110"/>
      <c r="EA725" s="110"/>
      <c r="EB725" s="110"/>
      <c r="EC725" s="110"/>
      <c r="ED725" s="110"/>
      <c r="EE725" s="110"/>
      <c r="EF725" s="110"/>
      <c r="EG725" s="110"/>
      <c r="EH725" s="110"/>
      <c r="EI725" s="110"/>
      <c r="EJ725" s="110"/>
      <c r="EK725" s="110"/>
      <c r="EL725" s="110"/>
      <c r="EM725" s="110"/>
      <c r="EN725" s="110"/>
      <c r="EO725" s="110"/>
      <c r="EP725" s="110"/>
      <c r="EQ725" s="110"/>
      <c r="ER725" s="110"/>
      <c r="ES725" s="110"/>
      <c r="ET725" s="110"/>
      <c r="EU725" s="110"/>
      <c r="EV725" s="110"/>
      <c r="EW725" s="110"/>
      <c r="EX725" s="110"/>
      <c r="EY725" s="110"/>
      <c r="EZ725" s="110"/>
      <c r="FA725" s="110"/>
      <c r="FB725" s="110"/>
      <c r="FC725" s="110"/>
      <c r="FD725" s="110"/>
      <c r="FE725" s="110"/>
      <c r="FF725" s="110"/>
      <c r="FG725" s="110"/>
      <c r="FH725" s="110"/>
      <c r="FI725" s="110"/>
      <c r="FJ725" s="110"/>
      <c r="FK725" s="242"/>
      <c r="FL725" s="242"/>
      <c r="FM725" s="242"/>
      <c r="FN725" s="242"/>
      <c r="FO725" s="242"/>
      <c r="FP725" s="242"/>
      <c r="FQ725" s="242"/>
      <c r="FR725" s="63"/>
    </row>
    <row r="726" spans="1:174" x14ac:dyDescent="0.2">
      <c r="A726" s="241" t="s">
        <v>198</v>
      </c>
      <c r="B726" s="476" t="s">
        <v>876</v>
      </c>
      <c r="C726" s="326" t="s">
        <v>794</v>
      </c>
      <c r="D726" s="283" t="s">
        <v>199</v>
      </c>
      <c r="E726" s="471">
        <v>25871.33</v>
      </c>
      <c r="F726" s="471">
        <v>6891448.6799999997</v>
      </c>
      <c r="G726" s="471">
        <v>1082725.68</v>
      </c>
      <c r="H726" s="471">
        <v>565128.11</v>
      </c>
      <c r="I726" s="471">
        <v>142653.14000000001</v>
      </c>
      <c r="J726" s="471">
        <v>82171.03</v>
      </c>
      <c r="K726" s="471">
        <v>27962.5</v>
      </c>
      <c r="L726" s="471">
        <v>5694.12</v>
      </c>
      <c r="M726" s="471">
        <v>0</v>
      </c>
      <c r="N726" s="496">
        <v>8823654.5899999999</v>
      </c>
      <c r="O726" s="471">
        <v>47901.04</v>
      </c>
      <c r="P726" s="471">
        <v>13351735.1</v>
      </c>
      <c r="Q726" s="471">
        <v>1169100.8400000001</v>
      </c>
      <c r="R726" s="471">
        <v>442315.03</v>
      </c>
      <c r="S726" s="471">
        <v>156199.32</v>
      </c>
      <c r="T726" s="471">
        <v>88421.87</v>
      </c>
      <c r="U726" s="471">
        <v>50202.46</v>
      </c>
      <c r="V726" s="471">
        <v>16898.18</v>
      </c>
      <c r="W726" s="471">
        <v>0</v>
      </c>
      <c r="X726" s="496">
        <v>15322773.84</v>
      </c>
      <c r="Y726" s="471">
        <v>73772.37</v>
      </c>
      <c r="Z726" s="471">
        <v>20243183.780000001</v>
      </c>
      <c r="AA726" s="471">
        <v>2251826.52</v>
      </c>
      <c r="AB726" s="471">
        <v>1007443.14</v>
      </c>
      <c r="AC726" s="471">
        <v>298852.46000000002</v>
      </c>
      <c r="AD726" s="471">
        <v>170592.9</v>
      </c>
      <c r="AE726" s="471">
        <v>78164.960000000006</v>
      </c>
      <c r="AF726" s="471">
        <v>22592.3</v>
      </c>
      <c r="AG726" s="471">
        <v>0</v>
      </c>
      <c r="AH726" s="496">
        <v>24146428.43</v>
      </c>
      <c r="AI726" s="471">
        <v>980.78889000000004</v>
      </c>
      <c r="AJ726" s="471">
        <v>1176.94667</v>
      </c>
      <c r="AK726" s="471">
        <v>1373.1044400000001</v>
      </c>
      <c r="AL726" s="471">
        <v>1569.2622200000001</v>
      </c>
      <c r="AM726" s="471">
        <v>1765.42</v>
      </c>
      <c r="AN726" s="471">
        <v>2157.7355600000001</v>
      </c>
      <c r="AO726" s="471">
        <v>2550.0511099999999</v>
      </c>
      <c r="AP726" s="471">
        <v>2942.3666699999999</v>
      </c>
      <c r="AQ726" s="471">
        <v>3530.84</v>
      </c>
      <c r="AR726" s="471">
        <v>26.378080000000001</v>
      </c>
      <c r="AS726" s="471">
        <v>5855.3619099999996</v>
      </c>
      <c r="AT726" s="471">
        <v>788.52391</v>
      </c>
      <c r="AU726" s="471">
        <v>360.12344000000002</v>
      </c>
      <c r="AV726" s="471">
        <v>80.804079999999999</v>
      </c>
      <c r="AW726" s="471">
        <v>38.082070000000002</v>
      </c>
      <c r="AX726" s="471">
        <v>10.96547</v>
      </c>
      <c r="AY726" s="471">
        <v>1.9352199999999999</v>
      </c>
      <c r="AZ726" s="471">
        <v>0</v>
      </c>
      <c r="BA726" s="496">
        <v>7162.1741700000002</v>
      </c>
      <c r="BB726" s="471">
        <v>48.839300000000001</v>
      </c>
      <c r="BC726" s="471">
        <v>11344.38414</v>
      </c>
      <c r="BD726" s="471">
        <v>851.42891999999995</v>
      </c>
      <c r="BE726" s="471">
        <v>281.86176999999998</v>
      </c>
      <c r="BF726" s="471">
        <v>88.477140000000006</v>
      </c>
      <c r="BG726" s="471">
        <v>40.979010000000002</v>
      </c>
      <c r="BH726" s="471">
        <v>19.68684</v>
      </c>
      <c r="BI726" s="471">
        <v>5.7430599999999998</v>
      </c>
      <c r="BJ726" s="471">
        <v>0</v>
      </c>
      <c r="BK726" s="496">
        <v>12681.40019</v>
      </c>
      <c r="BL726" s="471">
        <v>75.22</v>
      </c>
      <c r="BM726" s="471">
        <v>17199.75</v>
      </c>
      <c r="BN726" s="471">
        <v>1639.95</v>
      </c>
      <c r="BO726" s="471">
        <v>641.99</v>
      </c>
      <c r="BP726" s="471">
        <v>169.28</v>
      </c>
      <c r="BQ726" s="471">
        <v>79.06</v>
      </c>
      <c r="BR726" s="471">
        <v>30.65</v>
      </c>
      <c r="BS726" s="471">
        <v>7.68</v>
      </c>
      <c r="BT726" s="471">
        <v>0</v>
      </c>
      <c r="BU726" s="496">
        <v>19843.580000000002</v>
      </c>
      <c r="BV726" s="178"/>
      <c r="BW726" s="178"/>
      <c r="BX726" s="178"/>
      <c r="BY726" s="178"/>
      <c r="BZ726" s="178"/>
      <c r="CA726" s="178"/>
      <c r="CB726" s="178"/>
      <c r="CC726" s="178"/>
      <c r="CD726" s="178"/>
      <c r="CE726" s="178"/>
      <c r="CF726" s="110"/>
      <c r="CG726" s="110"/>
      <c r="CH726" s="110"/>
      <c r="CI726" s="110"/>
      <c r="CJ726" s="110"/>
      <c r="CK726" s="110"/>
      <c r="CL726" s="110"/>
      <c r="CM726" s="110"/>
      <c r="CN726" s="110"/>
      <c r="CO726" s="110"/>
      <c r="CP726" s="110"/>
      <c r="CQ726" s="110"/>
      <c r="CR726" s="110"/>
      <c r="CS726" s="110"/>
      <c r="CT726" s="110"/>
      <c r="CU726" s="110"/>
      <c r="CV726" s="110"/>
      <c r="CW726" s="110"/>
      <c r="CX726" s="110"/>
      <c r="CY726" s="110"/>
      <c r="CZ726" s="110"/>
      <c r="DA726" s="110"/>
      <c r="DB726" s="110"/>
      <c r="DC726" s="110"/>
      <c r="DD726" s="110"/>
      <c r="DE726" s="110"/>
      <c r="DF726" s="110"/>
      <c r="DG726" s="110"/>
      <c r="DH726" s="110"/>
      <c r="DI726" s="110"/>
      <c r="DJ726" s="110"/>
      <c r="DK726" s="110"/>
      <c r="DL726" s="110"/>
      <c r="DM726" s="110"/>
      <c r="DN726" s="110"/>
      <c r="DO726" s="110"/>
      <c r="DP726" s="110"/>
      <c r="DQ726" s="110"/>
      <c r="DR726" s="110"/>
      <c r="DS726" s="110"/>
      <c r="DT726" s="110"/>
      <c r="DU726" s="110"/>
      <c r="DV726" s="110"/>
      <c r="DW726" s="110"/>
      <c r="DX726" s="110"/>
      <c r="DY726" s="110"/>
      <c r="DZ726" s="110"/>
      <c r="EA726" s="110"/>
      <c r="EB726" s="110"/>
      <c r="EC726" s="110"/>
      <c r="ED726" s="110"/>
      <c r="EE726" s="110"/>
      <c r="EF726" s="110"/>
      <c r="EG726" s="110"/>
      <c r="EH726" s="110"/>
      <c r="EI726" s="110"/>
      <c r="EJ726" s="110"/>
      <c r="EK726" s="110"/>
      <c r="EL726" s="110"/>
      <c r="EM726" s="110"/>
      <c r="EN726" s="110"/>
      <c r="EO726" s="110"/>
      <c r="EP726" s="110"/>
      <c r="EQ726" s="110"/>
      <c r="ER726" s="110"/>
      <c r="ES726" s="110"/>
      <c r="ET726" s="110"/>
      <c r="EU726" s="110"/>
      <c r="EV726" s="110"/>
      <c r="EW726" s="110"/>
      <c r="EX726" s="110"/>
      <c r="EY726" s="110"/>
      <c r="EZ726" s="110"/>
      <c r="FA726" s="110"/>
      <c r="FB726" s="110"/>
      <c r="FC726" s="110"/>
      <c r="FD726" s="110"/>
      <c r="FE726" s="110"/>
      <c r="FF726" s="110"/>
      <c r="FG726" s="110"/>
      <c r="FH726" s="110"/>
      <c r="FI726" s="110"/>
      <c r="FJ726" s="110"/>
      <c r="FK726" s="242"/>
      <c r="FL726" s="242"/>
      <c r="FM726" s="242"/>
      <c r="FN726" s="242"/>
      <c r="FO726" s="242"/>
      <c r="FP726" s="242"/>
      <c r="FQ726" s="242"/>
      <c r="FR726" s="63"/>
    </row>
    <row r="727" spans="1:174" x14ac:dyDescent="0.2">
      <c r="A727" s="241" t="s">
        <v>200</v>
      </c>
      <c r="B727" s="476" t="s">
        <v>877</v>
      </c>
      <c r="C727" s="326" t="s">
        <v>801</v>
      </c>
      <c r="D727" s="283" t="s">
        <v>878</v>
      </c>
      <c r="E727" s="471">
        <v>5068</v>
      </c>
      <c r="F727" s="471">
        <v>3287575</v>
      </c>
      <c r="G727" s="471">
        <v>3561965</v>
      </c>
      <c r="H727" s="471">
        <v>3258421</v>
      </c>
      <c r="I727" s="471">
        <v>1861052</v>
      </c>
      <c r="J727" s="471">
        <v>993452</v>
      </c>
      <c r="K727" s="471">
        <v>309121</v>
      </c>
      <c r="L727" s="471">
        <v>97986</v>
      </c>
      <c r="M727" s="471">
        <v>0</v>
      </c>
      <c r="N727" s="496">
        <v>13374640</v>
      </c>
      <c r="O727" s="471">
        <v>11884</v>
      </c>
      <c r="P727" s="471">
        <v>4076733</v>
      </c>
      <c r="Q727" s="471">
        <v>5169533</v>
      </c>
      <c r="R727" s="471">
        <v>4427216</v>
      </c>
      <c r="S727" s="471">
        <v>1516919</v>
      </c>
      <c r="T727" s="471">
        <v>629923</v>
      </c>
      <c r="U727" s="471">
        <v>260977</v>
      </c>
      <c r="V727" s="471">
        <v>92529</v>
      </c>
      <c r="W727" s="471">
        <v>3803</v>
      </c>
      <c r="X727" s="496">
        <v>16189517</v>
      </c>
      <c r="Y727" s="471">
        <v>16952</v>
      </c>
      <c r="Z727" s="471">
        <v>7364308</v>
      </c>
      <c r="AA727" s="471">
        <v>8731498</v>
      </c>
      <c r="AB727" s="471">
        <v>7685637</v>
      </c>
      <c r="AC727" s="471">
        <v>3377971</v>
      </c>
      <c r="AD727" s="471">
        <v>1623375</v>
      </c>
      <c r="AE727" s="471">
        <v>570098</v>
      </c>
      <c r="AF727" s="471">
        <v>190515</v>
      </c>
      <c r="AG727" s="471">
        <v>3803</v>
      </c>
      <c r="AH727" s="496">
        <v>29564157</v>
      </c>
      <c r="AI727" s="471">
        <v>1235.0055600000001</v>
      </c>
      <c r="AJ727" s="471">
        <v>1482.00667</v>
      </c>
      <c r="AK727" s="471">
        <v>1729.0077799999999</v>
      </c>
      <c r="AL727" s="471">
        <v>1976.0088900000001</v>
      </c>
      <c r="AM727" s="471">
        <v>2223.0100000000002</v>
      </c>
      <c r="AN727" s="471">
        <v>2717.0122200000001</v>
      </c>
      <c r="AO727" s="471">
        <v>3211.0144399999999</v>
      </c>
      <c r="AP727" s="471">
        <v>3705.01667</v>
      </c>
      <c r="AQ727" s="471">
        <v>4446.0200000000004</v>
      </c>
      <c r="AR727" s="471">
        <v>4.1036299999999999</v>
      </c>
      <c r="AS727" s="471">
        <v>2218.3267300000002</v>
      </c>
      <c r="AT727" s="471">
        <v>2060.1208700000002</v>
      </c>
      <c r="AU727" s="471">
        <v>1648.9910600000001</v>
      </c>
      <c r="AV727" s="471">
        <v>837.17661999999996</v>
      </c>
      <c r="AW727" s="471">
        <v>365.64134000000001</v>
      </c>
      <c r="AX727" s="471">
        <v>96.268950000000004</v>
      </c>
      <c r="AY727" s="471">
        <v>26.446840000000002</v>
      </c>
      <c r="AZ727" s="471">
        <v>0</v>
      </c>
      <c r="BA727" s="496">
        <v>7257.0760499999997</v>
      </c>
      <c r="BB727" s="471">
        <v>9.6226299999999991</v>
      </c>
      <c r="BC727" s="471">
        <v>2750.81961</v>
      </c>
      <c r="BD727" s="471">
        <v>2989.88418</v>
      </c>
      <c r="BE727" s="471">
        <v>2240.4838500000001</v>
      </c>
      <c r="BF727" s="471">
        <v>682.37165000000005</v>
      </c>
      <c r="BG727" s="471">
        <v>231.84401</v>
      </c>
      <c r="BH727" s="471">
        <v>81.275559999999999</v>
      </c>
      <c r="BI727" s="471">
        <v>24.973980000000001</v>
      </c>
      <c r="BJ727" s="471">
        <v>0.85536999999999996</v>
      </c>
      <c r="BK727" s="496">
        <v>9012.1308300000001</v>
      </c>
      <c r="BL727" s="471">
        <v>13.73</v>
      </c>
      <c r="BM727" s="471">
        <v>4969.1499999999996</v>
      </c>
      <c r="BN727" s="471">
        <v>5050.01</v>
      </c>
      <c r="BO727" s="471">
        <v>3889.47</v>
      </c>
      <c r="BP727" s="471">
        <v>1519.55</v>
      </c>
      <c r="BQ727" s="471">
        <v>597.49</v>
      </c>
      <c r="BR727" s="471">
        <v>177.54</v>
      </c>
      <c r="BS727" s="471">
        <v>51.42</v>
      </c>
      <c r="BT727" s="471">
        <v>0.86</v>
      </c>
      <c r="BU727" s="496">
        <v>16269.22</v>
      </c>
      <c r="BV727" s="178"/>
      <c r="BW727" s="178"/>
      <c r="BX727" s="178"/>
      <c r="BY727" s="178"/>
      <c r="BZ727" s="178"/>
      <c r="CA727" s="178"/>
      <c r="CB727" s="178"/>
      <c r="CC727" s="178"/>
      <c r="CD727" s="178"/>
      <c r="CE727" s="178"/>
      <c r="CF727" s="110"/>
      <c r="CG727" s="110"/>
      <c r="CH727" s="110"/>
      <c r="CI727" s="110"/>
      <c r="CJ727" s="110"/>
      <c r="CK727" s="110"/>
      <c r="CL727" s="110"/>
      <c r="CM727" s="110"/>
      <c r="CN727" s="110"/>
      <c r="CO727" s="110"/>
      <c r="CP727" s="110"/>
      <c r="CQ727" s="110"/>
      <c r="CR727" s="110"/>
      <c r="CS727" s="110"/>
      <c r="CT727" s="110"/>
      <c r="CU727" s="110"/>
      <c r="CV727" s="110"/>
      <c r="CW727" s="110"/>
      <c r="CX727" s="110"/>
      <c r="CY727" s="110"/>
      <c r="CZ727" s="110"/>
      <c r="DA727" s="110"/>
      <c r="DB727" s="110"/>
      <c r="DC727" s="110"/>
      <c r="DD727" s="110"/>
      <c r="DE727" s="110"/>
      <c r="DF727" s="110"/>
      <c r="DG727" s="110"/>
      <c r="DH727" s="110"/>
      <c r="DI727" s="110"/>
      <c r="DJ727" s="110"/>
      <c r="DK727" s="110"/>
      <c r="DL727" s="110"/>
      <c r="DM727" s="110"/>
      <c r="DN727" s="110"/>
      <c r="DO727" s="110"/>
      <c r="DP727" s="110"/>
      <c r="DQ727" s="110"/>
      <c r="DR727" s="110"/>
      <c r="DS727" s="110"/>
      <c r="DT727" s="110"/>
      <c r="DU727" s="110"/>
      <c r="DV727" s="110"/>
      <c r="DW727" s="110"/>
      <c r="DX727" s="110"/>
      <c r="DY727" s="110"/>
      <c r="DZ727" s="110"/>
      <c r="EA727" s="110"/>
      <c r="EB727" s="110"/>
      <c r="EC727" s="110"/>
      <c r="ED727" s="110"/>
      <c r="EE727" s="110"/>
      <c r="EF727" s="110"/>
      <c r="EG727" s="110"/>
      <c r="EH727" s="110"/>
      <c r="EI727" s="110"/>
      <c r="EJ727" s="110"/>
      <c r="EK727" s="110"/>
      <c r="EL727" s="110"/>
      <c r="EM727" s="110"/>
      <c r="EN727" s="110"/>
      <c r="EO727" s="110"/>
      <c r="EP727" s="110"/>
      <c r="EQ727" s="110"/>
      <c r="ER727" s="110"/>
      <c r="ES727" s="110"/>
      <c r="ET727" s="110"/>
      <c r="EU727" s="110"/>
      <c r="EV727" s="110"/>
      <c r="EW727" s="110"/>
      <c r="EX727" s="110"/>
      <c r="EY727" s="110"/>
      <c r="EZ727" s="110"/>
      <c r="FA727" s="110"/>
      <c r="FB727" s="110"/>
      <c r="FC727" s="110"/>
      <c r="FD727" s="110"/>
      <c r="FE727" s="110"/>
      <c r="FF727" s="110"/>
      <c r="FG727" s="110"/>
      <c r="FH727" s="110"/>
      <c r="FI727" s="110"/>
      <c r="FJ727" s="110"/>
      <c r="FK727" s="242"/>
      <c r="FL727" s="242"/>
      <c r="FM727" s="242"/>
      <c r="FN727" s="242"/>
      <c r="FO727" s="242"/>
      <c r="FP727" s="242"/>
      <c r="FQ727" s="242"/>
      <c r="FR727" s="63"/>
    </row>
    <row r="728" spans="1:174" x14ac:dyDescent="0.2">
      <c r="A728" s="241" t="s">
        <v>201</v>
      </c>
      <c r="B728" s="476" t="s">
        <v>879</v>
      </c>
      <c r="C728" s="326" t="s">
        <v>782</v>
      </c>
      <c r="D728" s="283" t="s">
        <v>202</v>
      </c>
      <c r="E728" s="471">
        <v>0</v>
      </c>
      <c r="F728" s="471">
        <v>970775</v>
      </c>
      <c r="G728" s="471">
        <v>1437377</v>
      </c>
      <c r="H728" s="471">
        <v>928951</v>
      </c>
      <c r="I728" s="471">
        <v>304527</v>
      </c>
      <c r="J728" s="471">
        <v>133634</v>
      </c>
      <c r="K728" s="471">
        <v>50522</v>
      </c>
      <c r="L728" s="471">
        <v>12296</v>
      </c>
      <c r="M728" s="471">
        <v>0</v>
      </c>
      <c r="N728" s="496">
        <v>3838082</v>
      </c>
      <c r="O728" s="471">
        <v>3918</v>
      </c>
      <c r="P728" s="471">
        <v>1542315</v>
      </c>
      <c r="Q728" s="471">
        <v>2616757</v>
      </c>
      <c r="R728" s="471">
        <v>1165095</v>
      </c>
      <c r="S728" s="471">
        <v>218959</v>
      </c>
      <c r="T728" s="471">
        <v>61855</v>
      </c>
      <c r="U728" s="471">
        <v>19913</v>
      </c>
      <c r="V728" s="471">
        <v>6103</v>
      </c>
      <c r="W728" s="471">
        <v>0</v>
      </c>
      <c r="X728" s="496">
        <v>5634915</v>
      </c>
      <c r="Y728" s="471">
        <v>3918</v>
      </c>
      <c r="Z728" s="471">
        <v>2513090</v>
      </c>
      <c r="AA728" s="471">
        <v>4054134</v>
      </c>
      <c r="AB728" s="471">
        <v>2094046</v>
      </c>
      <c r="AC728" s="471">
        <v>523486</v>
      </c>
      <c r="AD728" s="471">
        <v>195489</v>
      </c>
      <c r="AE728" s="471">
        <v>70435</v>
      </c>
      <c r="AF728" s="471">
        <v>18399</v>
      </c>
      <c r="AG728" s="471">
        <v>0</v>
      </c>
      <c r="AH728" s="496">
        <v>9472997</v>
      </c>
      <c r="AI728" s="471">
        <v>1103.3333299999999</v>
      </c>
      <c r="AJ728" s="471">
        <v>1324</v>
      </c>
      <c r="AK728" s="471">
        <v>1544.6666700000001</v>
      </c>
      <c r="AL728" s="471">
        <v>1765.3333299999999</v>
      </c>
      <c r="AM728" s="471">
        <v>1986</v>
      </c>
      <c r="AN728" s="471">
        <v>2427.3333299999999</v>
      </c>
      <c r="AO728" s="471">
        <v>2868.6666700000001</v>
      </c>
      <c r="AP728" s="471">
        <v>3310</v>
      </c>
      <c r="AQ728" s="471">
        <v>3972</v>
      </c>
      <c r="AR728" s="471">
        <v>0</v>
      </c>
      <c r="AS728" s="471">
        <v>733.21375</v>
      </c>
      <c r="AT728" s="471">
        <v>930.54186000000004</v>
      </c>
      <c r="AU728" s="471">
        <v>526.21847000000002</v>
      </c>
      <c r="AV728" s="471">
        <v>153.33686</v>
      </c>
      <c r="AW728" s="471">
        <v>55.053829999999998</v>
      </c>
      <c r="AX728" s="471">
        <v>17.61167</v>
      </c>
      <c r="AY728" s="471">
        <v>3.7147999999999999</v>
      </c>
      <c r="AZ728" s="471">
        <v>0</v>
      </c>
      <c r="BA728" s="496">
        <v>2419.6912400000001</v>
      </c>
      <c r="BB728" s="471">
        <v>3.5510600000000001</v>
      </c>
      <c r="BC728" s="471">
        <v>1164.89048</v>
      </c>
      <c r="BD728" s="471">
        <v>1694.05934</v>
      </c>
      <c r="BE728" s="471">
        <v>659.98584000000005</v>
      </c>
      <c r="BF728" s="471">
        <v>110.25126</v>
      </c>
      <c r="BG728" s="471">
        <v>25.482700000000001</v>
      </c>
      <c r="BH728" s="471">
        <v>6.9415500000000003</v>
      </c>
      <c r="BI728" s="471">
        <v>1.8438099999999999</v>
      </c>
      <c r="BJ728" s="471">
        <v>0</v>
      </c>
      <c r="BK728" s="496">
        <v>3667.0060400000002</v>
      </c>
      <c r="BL728" s="471">
        <v>3.55</v>
      </c>
      <c r="BM728" s="471">
        <v>1898.1</v>
      </c>
      <c r="BN728" s="471">
        <v>2624.6</v>
      </c>
      <c r="BO728" s="471">
        <v>1186.2</v>
      </c>
      <c r="BP728" s="471">
        <v>263.58999999999997</v>
      </c>
      <c r="BQ728" s="471">
        <v>80.540000000000006</v>
      </c>
      <c r="BR728" s="471">
        <v>24.55</v>
      </c>
      <c r="BS728" s="471">
        <v>5.56</v>
      </c>
      <c r="BT728" s="471">
        <v>0</v>
      </c>
      <c r="BU728" s="496">
        <v>6086.69</v>
      </c>
      <c r="BV728" s="178"/>
      <c r="BW728" s="178"/>
      <c r="BX728" s="178"/>
      <c r="BY728" s="178"/>
      <c r="BZ728" s="178"/>
      <c r="CA728" s="178"/>
      <c r="CB728" s="178"/>
      <c r="CC728" s="178"/>
      <c r="CD728" s="178"/>
      <c r="CE728" s="178"/>
      <c r="CF728" s="110"/>
      <c r="CG728" s="110"/>
      <c r="CH728" s="110"/>
      <c r="CI728" s="110"/>
      <c r="CJ728" s="110"/>
      <c r="CK728" s="110"/>
      <c r="CL728" s="110"/>
      <c r="CM728" s="110"/>
      <c r="CN728" s="110"/>
      <c r="CO728" s="110"/>
      <c r="CP728" s="110"/>
      <c r="CQ728" s="110"/>
      <c r="CR728" s="110"/>
      <c r="CS728" s="110"/>
      <c r="CT728" s="110"/>
      <c r="CU728" s="110"/>
      <c r="CV728" s="110"/>
      <c r="CW728" s="110"/>
      <c r="CX728" s="110"/>
      <c r="CY728" s="110"/>
      <c r="CZ728" s="110"/>
      <c r="DA728" s="110"/>
      <c r="DB728" s="110"/>
      <c r="DC728" s="110"/>
      <c r="DD728" s="110"/>
      <c r="DE728" s="110"/>
      <c r="DF728" s="110"/>
      <c r="DG728" s="110"/>
      <c r="DH728" s="110"/>
      <c r="DI728" s="110"/>
      <c r="DJ728" s="110"/>
      <c r="DK728" s="110"/>
      <c r="DL728" s="110"/>
      <c r="DM728" s="110"/>
      <c r="DN728" s="110"/>
      <c r="DO728" s="110"/>
      <c r="DP728" s="110"/>
      <c r="DQ728" s="110"/>
      <c r="DR728" s="110"/>
      <c r="DS728" s="110"/>
      <c r="DT728" s="110"/>
      <c r="DU728" s="110"/>
      <c r="DV728" s="110"/>
      <c r="DW728" s="110"/>
      <c r="DX728" s="110"/>
      <c r="DY728" s="110"/>
      <c r="DZ728" s="110"/>
      <c r="EA728" s="110"/>
      <c r="EB728" s="110"/>
      <c r="EC728" s="110"/>
      <c r="ED728" s="110"/>
      <c r="EE728" s="110"/>
      <c r="EF728" s="110"/>
      <c r="EG728" s="110"/>
      <c r="EH728" s="110"/>
      <c r="EI728" s="110"/>
      <c r="EJ728" s="110"/>
      <c r="EK728" s="110"/>
      <c r="EL728" s="110"/>
      <c r="EM728" s="110"/>
      <c r="EN728" s="110"/>
      <c r="EO728" s="110"/>
      <c r="EP728" s="110"/>
      <c r="EQ728" s="110"/>
      <c r="ER728" s="110"/>
      <c r="ES728" s="110"/>
      <c r="ET728" s="110"/>
      <c r="EU728" s="110"/>
      <c r="EV728" s="110"/>
      <c r="EW728" s="110"/>
      <c r="EX728" s="110"/>
      <c r="EY728" s="110"/>
      <c r="EZ728" s="110"/>
      <c r="FA728" s="110"/>
      <c r="FB728" s="110"/>
      <c r="FC728" s="110"/>
      <c r="FD728" s="110"/>
      <c r="FE728" s="110"/>
      <c r="FF728" s="110"/>
      <c r="FG728" s="110"/>
      <c r="FH728" s="110"/>
      <c r="FI728" s="110"/>
      <c r="FJ728" s="110"/>
      <c r="FK728" s="242"/>
      <c r="FL728" s="242"/>
      <c r="FM728" s="242"/>
      <c r="FN728" s="242"/>
      <c r="FO728" s="242"/>
      <c r="FP728" s="242"/>
      <c r="FQ728" s="242"/>
      <c r="FR728" s="63"/>
    </row>
    <row r="729" spans="1:174" x14ac:dyDescent="0.2">
      <c r="A729" s="241" t="s">
        <v>203</v>
      </c>
      <c r="B729" s="476" t="s">
        <v>880</v>
      </c>
      <c r="C729" s="326" t="s">
        <v>807</v>
      </c>
      <c r="D729" s="283" t="s">
        <v>204</v>
      </c>
      <c r="E729" s="471">
        <v>7069</v>
      </c>
      <c r="F729" s="471">
        <v>4089848</v>
      </c>
      <c r="G729" s="471">
        <v>2944768</v>
      </c>
      <c r="H729" s="471">
        <v>1849911</v>
      </c>
      <c r="I729" s="471">
        <v>603284</v>
      </c>
      <c r="J729" s="471">
        <v>147624</v>
      </c>
      <c r="K729" s="471">
        <v>54337</v>
      </c>
      <c r="L729" s="471">
        <v>15271</v>
      </c>
      <c r="M729" s="471">
        <v>3368</v>
      </c>
      <c r="N729" s="496">
        <v>9715480</v>
      </c>
      <c r="O729" s="471">
        <v>29501</v>
      </c>
      <c r="P729" s="471">
        <v>6645725</v>
      </c>
      <c r="Q729" s="471">
        <v>2952614</v>
      </c>
      <c r="R729" s="471">
        <v>952975</v>
      </c>
      <c r="S729" s="471">
        <v>226592</v>
      </c>
      <c r="T729" s="471">
        <v>74510</v>
      </c>
      <c r="U729" s="471">
        <v>22343</v>
      </c>
      <c r="V729" s="471">
        <v>16661</v>
      </c>
      <c r="W729" s="471">
        <v>158</v>
      </c>
      <c r="X729" s="496">
        <v>10921079</v>
      </c>
      <c r="Y729" s="471">
        <v>36570</v>
      </c>
      <c r="Z729" s="471">
        <v>10735573</v>
      </c>
      <c r="AA729" s="471">
        <v>5897382</v>
      </c>
      <c r="AB729" s="471">
        <v>2802886</v>
      </c>
      <c r="AC729" s="471">
        <v>829876</v>
      </c>
      <c r="AD729" s="471">
        <v>222134</v>
      </c>
      <c r="AE729" s="471">
        <v>76680</v>
      </c>
      <c r="AF729" s="471">
        <v>31932</v>
      </c>
      <c r="AG729" s="471">
        <v>3526</v>
      </c>
      <c r="AH729" s="496">
        <v>20636559</v>
      </c>
      <c r="AI729" s="471">
        <v>939.5</v>
      </c>
      <c r="AJ729" s="471">
        <v>1127.4000000000001</v>
      </c>
      <c r="AK729" s="471">
        <v>1315.3</v>
      </c>
      <c r="AL729" s="471">
        <v>1503.2</v>
      </c>
      <c r="AM729" s="471">
        <v>1691.1</v>
      </c>
      <c r="AN729" s="471">
        <v>2066.9</v>
      </c>
      <c r="AO729" s="471">
        <v>2442.6999999999998</v>
      </c>
      <c r="AP729" s="471">
        <v>2818.5</v>
      </c>
      <c r="AQ729" s="471">
        <v>3382.2</v>
      </c>
      <c r="AR729" s="471">
        <v>7.5242199999999997</v>
      </c>
      <c r="AS729" s="471">
        <v>3627.6813900000002</v>
      </c>
      <c r="AT729" s="471">
        <v>2238.85653</v>
      </c>
      <c r="AU729" s="471">
        <v>1230.6486199999999</v>
      </c>
      <c r="AV729" s="471">
        <v>356.74058000000002</v>
      </c>
      <c r="AW729" s="471">
        <v>71.422899999999998</v>
      </c>
      <c r="AX729" s="471">
        <v>22.24465</v>
      </c>
      <c r="AY729" s="471">
        <v>5.4181299999999997</v>
      </c>
      <c r="AZ729" s="471">
        <v>0.99580000000000002</v>
      </c>
      <c r="BA729" s="496">
        <v>7561.5328200000004</v>
      </c>
      <c r="BB729" s="471">
        <v>31.400749999999999</v>
      </c>
      <c r="BC729" s="471">
        <v>5894.7356799999998</v>
      </c>
      <c r="BD729" s="471">
        <v>2244.8217100000002</v>
      </c>
      <c r="BE729" s="471">
        <v>633.96420999999998</v>
      </c>
      <c r="BF729" s="471">
        <v>133.99089000000001</v>
      </c>
      <c r="BG729" s="471">
        <v>36.049160000000001</v>
      </c>
      <c r="BH729" s="471">
        <v>9.1468500000000006</v>
      </c>
      <c r="BI729" s="471">
        <v>5.9112999999999998</v>
      </c>
      <c r="BJ729" s="471">
        <v>4.6719999999999998E-2</v>
      </c>
      <c r="BK729" s="496">
        <v>8990.0672500000001</v>
      </c>
      <c r="BL729" s="471">
        <v>38.92</v>
      </c>
      <c r="BM729" s="471">
        <v>9522.42</v>
      </c>
      <c r="BN729" s="471">
        <v>4483.68</v>
      </c>
      <c r="BO729" s="471">
        <v>1864.61</v>
      </c>
      <c r="BP729" s="471">
        <v>490.73</v>
      </c>
      <c r="BQ729" s="471">
        <v>107.47</v>
      </c>
      <c r="BR729" s="471">
        <v>31.39</v>
      </c>
      <c r="BS729" s="471">
        <v>11.33</v>
      </c>
      <c r="BT729" s="471">
        <v>1.04</v>
      </c>
      <c r="BU729" s="496">
        <v>16551.59</v>
      </c>
      <c r="BV729" s="178"/>
      <c r="BW729" s="178"/>
      <c r="BX729" s="178"/>
      <c r="BY729" s="178"/>
      <c r="BZ729" s="178"/>
      <c r="CA729" s="178"/>
      <c r="CB729" s="178"/>
      <c r="CC729" s="178"/>
      <c r="CD729" s="178"/>
      <c r="CE729" s="178"/>
      <c r="CF729" s="110"/>
      <c r="CG729" s="110"/>
      <c r="CH729" s="110"/>
      <c r="CI729" s="110"/>
      <c r="CJ729" s="110"/>
      <c r="CK729" s="110"/>
      <c r="CL729" s="110"/>
      <c r="CM729" s="110"/>
      <c r="CN729" s="110"/>
      <c r="CO729" s="110"/>
      <c r="CP729" s="110"/>
      <c r="CQ729" s="110"/>
      <c r="CR729" s="110"/>
      <c r="CS729" s="110"/>
      <c r="CT729" s="110"/>
      <c r="CU729" s="110"/>
      <c r="CV729" s="110"/>
      <c r="CW729" s="110"/>
      <c r="CX729" s="110"/>
      <c r="CY729" s="110"/>
      <c r="CZ729" s="110"/>
      <c r="DA729" s="110"/>
      <c r="DB729" s="110"/>
      <c r="DC729" s="110"/>
      <c r="DD729" s="110"/>
      <c r="DE729" s="110"/>
      <c r="DF729" s="110"/>
      <c r="DG729" s="110"/>
      <c r="DH729" s="110"/>
      <c r="DI729" s="110"/>
      <c r="DJ729" s="110"/>
      <c r="DK729" s="110"/>
      <c r="DL729" s="110"/>
      <c r="DM729" s="110"/>
      <c r="DN729" s="110"/>
      <c r="DO729" s="110"/>
      <c r="DP729" s="110"/>
      <c r="DQ729" s="110"/>
      <c r="DR729" s="110"/>
      <c r="DS729" s="110"/>
      <c r="DT729" s="110"/>
      <c r="DU729" s="110"/>
      <c r="DV729" s="110"/>
      <c r="DW729" s="110"/>
      <c r="DX729" s="110"/>
      <c r="DY729" s="110"/>
      <c r="DZ729" s="110"/>
      <c r="EA729" s="110"/>
      <c r="EB729" s="110"/>
      <c r="EC729" s="110"/>
      <c r="ED729" s="110"/>
      <c r="EE729" s="110"/>
      <c r="EF729" s="110"/>
      <c r="EG729" s="110"/>
      <c r="EH729" s="110"/>
      <c r="EI729" s="110"/>
      <c r="EJ729" s="110"/>
      <c r="EK729" s="110"/>
      <c r="EL729" s="110"/>
      <c r="EM729" s="110"/>
      <c r="EN729" s="110"/>
      <c r="EO729" s="110"/>
      <c r="EP729" s="110"/>
      <c r="EQ729" s="110"/>
      <c r="ER729" s="110"/>
      <c r="ES729" s="110"/>
      <c r="ET729" s="110"/>
      <c r="EU729" s="110"/>
      <c r="EV729" s="110"/>
      <c r="EW729" s="110"/>
      <c r="EX729" s="110"/>
      <c r="EY729" s="110"/>
      <c r="EZ729" s="110"/>
      <c r="FA729" s="110"/>
      <c r="FB729" s="110"/>
      <c r="FC729" s="110"/>
      <c r="FD729" s="110"/>
      <c r="FE729" s="110"/>
      <c r="FF729" s="110"/>
      <c r="FG729" s="110"/>
      <c r="FH729" s="110"/>
      <c r="FI729" s="110"/>
      <c r="FJ729" s="110"/>
      <c r="FK729" s="242"/>
      <c r="FL729" s="242"/>
      <c r="FM729" s="242"/>
      <c r="FN729" s="242"/>
      <c r="FO729" s="242"/>
      <c r="FP729" s="242"/>
      <c r="FQ729" s="242"/>
      <c r="FR729" s="63"/>
    </row>
    <row r="730" spans="1:174" x14ac:dyDescent="0.2">
      <c r="A730" s="241" t="s">
        <v>205</v>
      </c>
      <c r="B730" s="476" t="s">
        <v>881</v>
      </c>
      <c r="C730" s="326" t="s">
        <v>870</v>
      </c>
      <c r="D730" s="283" t="s">
        <v>882</v>
      </c>
      <c r="E730" s="471">
        <v>44738</v>
      </c>
      <c r="F730" s="471">
        <v>18172599</v>
      </c>
      <c r="G730" s="471">
        <v>2274261</v>
      </c>
      <c r="H730" s="471">
        <v>1416202</v>
      </c>
      <c r="I730" s="471">
        <v>563837</v>
      </c>
      <c r="J730" s="471">
        <v>238408</v>
      </c>
      <c r="K730" s="471">
        <v>78609</v>
      </c>
      <c r="L730" s="471">
        <v>25746</v>
      </c>
      <c r="M730" s="471">
        <v>0</v>
      </c>
      <c r="N730" s="496">
        <v>22814400</v>
      </c>
      <c r="O730" s="471">
        <v>54783</v>
      </c>
      <c r="P730" s="471">
        <v>32584672</v>
      </c>
      <c r="Q730" s="471">
        <v>3037878</v>
      </c>
      <c r="R730" s="471">
        <v>1330691</v>
      </c>
      <c r="S730" s="471">
        <v>683107</v>
      </c>
      <c r="T730" s="471">
        <v>296601</v>
      </c>
      <c r="U730" s="471">
        <v>104249</v>
      </c>
      <c r="V730" s="471">
        <v>65516</v>
      </c>
      <c r="W730" s="471">
        <v>0</v>
      </c>
      <c r="X730" s="496">
        <v>38157497</v>
      </c>
      <c r="Y730" s="471">
        <v>99521</v>
      </c>
      <c r="Z730" s="471">
        <v>50757271</v>
      </c>
      <c r="AA730" s="471">
        <v>5312139</v>
      </c>
      <c r="AB730" s="471">
        <v>2746893</v>
      </c>
      <c r="AC730" s="471">
        <v>1246944</v>
      </c>
      <c r="AD730" s="471">
        <v>535009</v>
      </c>
      <c r="AE730" s="471">
        <v>182858</v>
      </c>
      <c r="AF730" s="471">
        <v>91262</v>
      </c>
      <c r="AG730" s="471">
        <v>0</v>
      </c>
      <c r="AH730" s="496">
        <v>60971897</v>
      </c>
      <c r="AI730" s="471">
        <v>1187.9722200000001</v>
      </c>
      <c r="AJ730" s="471">
        <v>1425.5666699999999</v>
      </c>
      <c r="AK730" s="471">
        <v>1663.16111</v>
      </c>
      <c r="AL730" s="471">
        <v>1900.7555600000001</v>
      </c>
      <c r="AM730" s="471">
        <v>2138.35</v>
      </c>
      <c r="AN730" s="471">
        <v>2613.5388899999998</v>
      </c>
      <c r="AO730" s="471">
        <v>3088.7277800000002</v>
      </c>
      <c r="AP730" s="471">
        <v>3563.9166700000001</v>
      </c>
      <c r="AQ730" s="471">
        <v>4276.7</v>
      </c>
      <c r="AR730" s="471">
        <v>37.659129999999998</v>
      </c>
      <c r="AS730" s="471">
        <v>12747.631820000001</v>
      </c>
      <c r="AT730" s="471">
        <v>1367.4327699999999</v>
      </c>
      <c r="AU730" s="471">
        <v>745.07318999999995</v>
      </c>
      <c r="AV730" s="471">
        <v>263.67854</v>
      </c>
      <c r="AW730" s="471">
        <v>91.220380000000006</v>
      </c>
      <c r="AX730" s="471">
        <v>25.450279999999999</v>
      </c>
      <c r="AY730" s="471">
        <v>7.2240700000000002</v>
      </c>
      <c r="AZ730" s="471">
        <v>0</v>
      </c>
      <c r="BA730" s="496">
        <v>15285.37017</v>
      </c>
      <c r="BB730" s="471">
        <v>46.114710000000002</v>
      </c>
      <c r="BC730" s="471">
        <v>22857.347020000001</v>
      </c>
      <c r="BD730" s="471">
        <v>1826.5686800000001</v>
      </c>
      <c r="BE730" s="471">
        <v>700.08528999999999</v>
      </c>
      <c r="BF730" s="471">
        <v>319.45519000000002</v>
      </c>
      <c r="BG730" s="471">
        <v>113.48635</v>
      </c>
      <c r="BH730" s="471">
        <v>33.751440000000002</v>
      </c>
      <c r="BI730" s="471">
        <v>18.383150000000001</v>
      </c>
      <c r="BJ730" s="471">
        <v>0</v>
      </c>
      <c r="BK730" s="496">
        <v>25915.19183</v>
      </c>
      <c r="BL730" s="471">
        <v>83.77</v>
      </c>
      <c r="BM730" s="471">
        <v>35604.980000000003</v>
      </c>
      <c r="BN730" s="471">
        <v>3194</v>
      </c>
      <c r="BO730" s="471">
        <v>1445.16</v>
      </c>
      <c r="BP730" s="471">
        <v>583.13</v>
      </c>
      <c r="BQ730" s="471">
        <v>204.71</v>
      </c>
      <c r="BR730" s="471">
        <v>59.2</v>
      </c>
      <c r="BS730" s="471">
        <v>25.61</v>
      </c>
      <c r="BT730" s="471">
        <v>0</v>
      </c>
      <c r="BU730" s="496">
        <v>41200.559999999998</v>
      </c>
      <c r="BV730" s="178"/>
      <c r="BW730" s="178"/>
      <c r="BX730" s="178"/>
      <c r="BY730" s="178"/>
      <c r="BZ730" s="178"/>
      <c r="CA730" s="178"/>
      <c r="CB730" s="178"/>
      <c r="CC730" s="178"/>
      <c r="CD730" s="178"/>
      <c r="CE730" s="178"/>
      <c r="CF730" s="110"/>
      <c r="CG730" s="110"/>
      <c r="CH730" s="110"/>
      <c r="CI730" s="110"/>
      <c r="CJ730" s="110"/>
      <c r="CK730" s="110"/>
      <c r="CL730" s="110"/>
      <c r="CM730" s="110"/>
      <c r="CN730" s="110"/>
      <c r="CO730" s="110"/>
      <c r="CP730" s="110"/>
      <c r="CQ730" s="110"/>
      <c r="CR730" s="110"/>
      <c r="CS730" s="110"/>
      <c r="CT730" s="110"/>
      <c r="CU730" s="110"/>
      <c r="CV730" s="110"/>
      <c r="CW730" s="110"/>
      <c r="CX730" s="110"/>
      <c r="CY730" s="110"/>
      <c r="CZ730" s="110"/>
      <c r="DA730" s="110"/>
      <c r="DB730" s="110"/>
      <c r="DC730" s="110"/>
      <c r="DD730" s="110"/>
      <c r="DE730" s="110"/>
      <c r="DF730" s="110"/>
      <c r="DG730" s="110"/>
      <c r="DH730" s="110"/>
      <c r="DI730" s="110"/>
      <c r="DJ730" s="110"/>
      <c r="DK730" s="110"/>
      <c r="DL730" s="110"/>
      <c r="DM730" s="110"/>
      <c r="DN730" s="110"/>
      <c r="DO730" s="110"/>
      <c r="DP730" s="110"/>
      <c r="DQ730" s="110"/>
      <c r="DR730" s="110"/>
      <c r="DS730" s="110"/>
      <c r="DT730" s="110"/>
      <c r="DU730" s="110"/>
      <c r="DV730" s="110"/>
      <c r="DW730" s="110"/>
      <c r="DX730" s="110"/>
      <c r="DY730" s="110"/>
      <c r="DZ730" s="110"/>
      <c r="EA730" s="110"/>
      <c r="EB730" s="110"/>
      <c r="EC730" s="110"/>
      <c r="ED730" s="110"/>
      <c r="EE730" s="110"/>
      <c r="EF730" s="110"/>
      <c r="EG730" s="110"/>
      <c r="EH730" s="110"/>
      <c r="EI730" s="110"/>
      <c r="EJ730" s="110"/>
      <c r="EK730" s="110"/>
      <c r="EL730" s="110"/>
      <c r="EM730" s="110"/>
      <c r="EN730" s="110"/>
      <c r="EO730" s="110"/>
      <c r="EP730" s="110"/>
      <c r="EQ730" s="110"/>
      <c r="ER730" s="110"/>
      <c r="ES730" s="110"/>
      <c r="ET730" s="110"/>
      <c r="EU730" s="110"/>
      <c r="EV730" s="110"/>
      <c r="EW730" s="110"/>
      <c r="EX730" s="110"/>
      <c r="EY730" s="110"/>
      <c r="EZ730" s="110"/>
      <c r="FA730" s="110"/>
      <c r="FB730" s="110"/>
      <c r="FC730" s="110"/>
      <c r="FD730" s="110"/>
      <c r="FE730" s="110"/>
      <c r="FF730" s="110"/>
      <c r="FG730" s="110"/>
      <c r="FH730" s="110"/>
      <c r="FI730" s="110"/>
      <c r="FJ730" s="110"/>
      <c r="FK730" s="242"/>
      <c r="FL730" s="242"/>
      <c r="FM730" s="242"/>
      <c r="FN730" s="242"/>
      <c r="FO730" s="242"/>
      <c r="FP730" s="242"/>
      <c r="FQ730" s="242"/>
      <c r="FR730" s="63"/>
    </row>
    <row r="731" spans="1:174" ht="14.25" x14ac:dyDescent="0.2">
      <c r="A731" s="241" t="s">
        <v>206</v>
      </c>
      <c r="B731" s="476" t="s">
        <v>883</v>
      </c>
      <c r="C731" s="326" t="s">
        <v>640</v>
      </c>
      <c r="D731" s="283" t="s">
        <v>1257</v>
      </c>
      <c r="E731" s="471">
        <v>0</v>
      </c>
      <c r="F731" s="471">
        <v>383108.32</v>
      </c>
      <c r="G731" s="471">
        <v>1554195</v>
      </c>
      <c r="H731" s="471">
        <v>3135137.3</v>
      </c>
      <c r="I731" s="471">
        <v>3148872.8</v>
      </c>
      <c r="J731" s="471">
        <v>1656780.84</v>
      </c>
      <c r="K731" s="471">
        <v>470415.28</v>
      </c>
      <c r="L731" s="471">
        <v>150024.04</v>
      </c>
      <c r="M731" s="471">
        <v>18262.11</v>
      </c>
      <c r="N731" s="496">
        <v>10516795.689999999</v>
      </c>
      <c r="O731" s="471">
        <v>924.81</v>
      </c>
      <c r="P731" s="471">
        <v>959840.6</v>
      </c>
      <c r="Q731" s="471">
        <v>2506343.12</v>
      </c>
      <c r="R731" s="471">
        <v>5909756.8700000001</v>
      </c>
      <c r="S731" s="471">
        <v>5340348.71</v>
      </c>
      <c r="T731" s="471">
        <v>2357597.9700000002</v>
      </c>
      <c r="U731" s="471">
        <v>501279.54</v>
      </c>
      <c r="V731" s="471">
        <v>141227.9</v>
      </c>
      <c r="W731" s="471">
        <v>7607.79</v>
      </c>
      <c r="X731" s="496">
        <v>17724927.309999999</v>
      </c>
      <c r="Y731" s="471">
        <v>924.81</v>
      </c>
      <c r="Z731" s="471">
        <v>1342948.92</v>
      </c>
      <c r="AA731" s="471">
        <v>4060538.12</v>
      </c>
      <c r="AB731" s="471">
        <v>9044894.1699999999</v>
      </c>
      <c r="AC731" s="471">
        <v>8489221.5099999998</v>
      </c>
      <c r="AD731" s="471">
        <v>4014378.81</v>
      </c>
      <c r="AE731" s="471">
        <v>971694.82</v>
      </c>
      <c r="AF731" s="471">
        <v>291251.94</v>
      </c>
      <c r="AG731" s="471">
        <v>25869.9</v>
      </c>
      <c r="AH731" s="496">
        <v>28241723</v>
      </c>
      <c r="AI731" s="471">
        <v>924.80556000000001</v>
      </c>
      <c r="AJ731" s="471">
        <v>1109.76667</v>
      </c>
      <c r="AK731" s="471">
        <v>1294.7277799999999</v>
      </c>
      <c r="AL731" s="471">
        <v>1479.6888899999999</v>
      </c>
      <c r="AM731" s="471">
        <v>1664.65</v>
      </c>
      <c r="AN731" s="471">
        <v>2034.57222</v>
      </c>
      <c r="AO731" s="471">
        <v>2404.4944399999999</v>
      </c>
      <c r="AP731" s="471">
        <v>2774.4166700000001</v>
      </c>
      <c r="AQ731" s="471">
        <v>3329.3</v>
      </c>
      <c r="AR731" s="471">
        <v>0</v>
      </c>
      <c r="AS731" s="471">
        <v>345.21519999999998</v>
      </c>
      <c r="AT731" s="471">
        <v>1200.40292</v>
      </c>
      <c r="AU731" s="471">
        <v>2118.7813999999998</v>
      </c>
      <c r="AV731" s="471">
        <v>1891.6125300000001</v>
      </c>
      <c r="AW731" s="471">
        <v>814.31410000000005</v>
      </c>
      <c r="AX731" s="471">
        <v>195.63999000000001</v>
      </c>
      <c r="AY731" s="471">
        <v>54.074080000000002</v>
      </c>
      <c r="AZ731" s="471">
        <v>5.4852699999999999</v>
      </c>
      <c r="BA731" s="496">
        <v>6625.52549</v>
      </c>
      <c r="BB731" s="471">
        <v>1</v>
      </c>
      <c r="BC731" s="471">
        <v>864.90306999999996</v>
      </c>
      <c r="BD731" s="471">
        <v>1935.80702</v>
      </c>
      <c r="BE731" s="471">
        <v>3993.9185299999999</v>
      </c>
      <c r="BF731" s="471">
        <v>3208.0910199999998</v>
      </c>
      <c r="BG731" s="471">
        <v>1158.76839</v>
      </c>
      <c r="BH731" s="471">
        <v>208.47605999999999</v>
      </c>
      <c r="BI731" s="471">
        <v>50.903640000000003</v>
      </c>
      <c r="BJ731" s="471">
        <v>2.2850999999999999</v>
      </c>
      <c r="BK731" s="496">
        <v>11424.152830000001</v>
      </c>
      <c r="BL731" s="471">
        <v>1</v>
      </c>
      <c r="BM731" s="471">
        <v>1210.1199999999999</v>
      </c>
      <c r="BN731" s="471">
        <v>3136.21</v>
      </c>
      <c r="BO731" s="471">
        <v>6112.7</v>
      </c>
      <c r="BP731" s="471">
        <v>5099.7</v>
      </c>
      <c r="BQ731" s="471">
        <v>1973.08</v>
      </c>
      <c r="BR731" s="471">
        <v>404.12</v>
      </c>
      <c r="BS731" s="471">
        <v>104.98</v>
      </c>
      <c r="BT731" s="471">
        <v>7.77</v>
      </c>
      <c r="BU731" s="496">
        <v>18049.68</v>
      </c>
      <c r="BV731" s="178"/>
      <c r="BW731" s="178"/>
      <c r="BX731" s="178"/>
      <c r="BY731" s="178"/>
      <c r="BZ731" s="178"/>
      <c r="CA731" s="178"/>
      <c r="CB731" s="178"/>
      <c r="CC731" s="178"/>
      <c r="CD731" s="178"/>
      <c r="CE731" s="178"/>
      <c r="CF731" s="110"/>
      <c r="CG731" s="110"/>
      <c r="CH731" s="110"/>
      <c r="CI731" s="110"/>
      <c r="CJ731" s="110"/>
      <c r="CK731" s="110"/>
      <c r="CL731" s="110"/>
      <c r="CM731" s="110"/>
      <c r="CN731" s="110"/>
      <c r="CO731" s="110"/>
      <c r="CP731" s="110"/>
      <c r="CQ731" s="110"/>
      <c r="CR731" s="110"/>
      <c r="CS731" s="110"/>
      <c r="CT731" s="110"/>
      <c r="CU731" s="110"/>
      <c r="CV731" s="110"/>
      <c r="CW731" s="110"/>
      <c r="CX731" s="110"/>
      <c r="CY731" s="110"/>
      <c r="CZ731" s="110"/>
      <c r="DA731" s="110"/>
      <c r="DB731" s="110"/>
      <c r="DC731" s="110"/>
      <c r="DD731" s="110"/>
      <c r="DE731" s="110"/>
      <c r="DF731" s="110"/>
      <c r="DG731" s="110"/>
      <c r="DH731" s="110"/>
      <c r="DI731" s="110"/>
      <c r="DJ731" s="110"/>
      <c r="DK731" s="110"/>
      <c r="DL731" s="110"/>
      <c r="DM731" s="110"/>
      <c r="DN731" s="110"/>
      <c r="DO731" s="110"/>
      <c r="DP731" s="110"/>
      <c r="DQ731" s="110"/>
      <c r="DR731" s="110"/>
      <c r="DS731" s="110"/>
      <c r="DT731" s="110"/>
      <c r="DU731" s="110"/>
      <c r="DV731" s="110"/>
      <c r="DW731" s="110"/>
      <c r="DX731" s="110"/>
      <c r="DY731" s="110"/>
      <c r="DZ731" s="110"/>
      <c r="EA731" s="110"/>
      <c r="EB731" s="110"/>
      <c r="EC731" s="110"/>
      <c r="ED731" s="110"/>
      <c r="EE731" s="110"/>
      <c r="EF731" s="110"/>
      <c r="EG731" s="110"/>
      <c r="EH731" s="110"/>
      <c r="EI731" s="110"/>
      <c r="EJ731" s="110"/>
      <c r="EK731" s="110"/>
      <c r="EL731" s="110"/>
      <c r="EM731" s="110"/>
      <c r="EN731" s="110"/>
      <c r="EO731" s="110"/>
      <c r="EP731" s="110"/>
      <c r="EQ731" s="110"/>
      <c r="ER731" s="110"/>
      <c r="ES731" s="110"/>
      <c r="ET731" s="110"/>
      <c r="EU731" s="110"/>
      <c r="EV731" s="110"/>
      <c r="EW731" s="110"/>
      <c r="EX731" s="110"/>
      <c r="EY731" s="110"/>
      <c r="EZ731" s="110"/>
      <c r="FA731" s="110"/>
      <c r="FB731" s="110"/>
      <c r="FC731" s="110"/>
      <c r="FD731" s="110"/>
      <c r="FE731" s="110"/>
      <c r="FF731" s="110"/>
      <c r="FG731" s="110"/>
      <c r="FH731" s="110"/>
      <c r="FI731" s="110"/>
      <c r="FJ731" s="110"/>
      <c r="FK731" s="242"/>
      <c r="FL731" s="242"/>
      <c r="FM731" s="242"/>
      <c r="FN731" s="242"/>
      <c r="FO731" s="242"/>
      <c r="FP731" s="242"/>
      <c r="FQ731" s="242"/>
      <c r="FR731" s="63"/>
    </row>
    <row r="732" spans="1:174" x14ac:dyDescent="0.2">
      <c r="A732" s="241" t="s">
        <v>208</v>
      </c>
      <c r="B732" s="476" t="s">
        <v>885</v>
      </c>
      <c r="C732" s="326" t="s">
        <v>626</v>
      </c>
      <c r="D732" s="283" t="s">
        <v>209</v>
      </c>
      <c r="E732" s="471">
        <v>1190</v>
      </c>
      <c r="F732" s="471">
        <v>529799</v>
      </c>
      <c r="G732" s="471">
        <v>840854</v>
      </c>
      <c r="H732" s="471">
        <v>276150</v>
      </c>
      <c r="I732" s="471">
        <v>190770</v>
      </c>
      <c r="J732" s="471">
        <v>70667</v>
      </c>
      <c r="K732" s="471">
        <v>14081</v>
      </c>
      <c r="L732" s="471">
        <v>4994</v>
      </c>
      <c r="M732" s="471">
        <v>2870</v>
      </c>
      <c r="N732" s="496">
        <v>1931375</v>
      </c>
      <c r="O732" s="471">
        <v>3915</v>
      </c>
      <c r="P732" s="471">
        <v>580889</v>
      </c>
      <c r="Q732" s="471">
        <v>1019707</v>
      </c>
      <c r="R732" s="471">
        <v>308591</v>
      </c>
      <c r="S732" s="471">
        <v>118447</v>
      </c>
      <c r="T732" s="471">
        <v>58134</v>
      </c>
      <c r="U732" s="471">
        <v>26606</v>
      </c>
      <c r="V732" s="471">
        <v>5903</v>
      </c>
      <c r="W732" s="471">
        <v>0</v>
      </c>
      <c r="X732" s="496">
        <v>2122192</v>
      </c>
      <c r="Y732" s="471">
        <v>5105</v>
      </c>
      <c r="Z732" s="471">
        <v>1110688</v>
      </c>
      <c r="AA732" s="471">
        <v>1860561</v>
      </c>
      <c r="AB732" s="471">
        <v>584741</v>
      </c>
      <c r="AC732" s="471">
        <v>309217</v>
      </c>
      <c r="AD732" s="471">
        <v>128801</v>
      </c>
      <c r="AE732" s="471">
        <v>40687</v>
      </c>
      <c r="AF732" s="471">
        <v>10897</v>
      </c>
      <c r="AG732" s="471">
        <v>2870</v>
      </c>
      <c r="AH732" s="496">
        <v>4053567</v>
      </c>
      <c r="AI732" s="471">
        <v>1081.8166699999999</v>
      </c>
      <c r="AJ732" s="471">
        <v>1298.18</v>
      </c>
      <c r="AK732" s="471">
        <v>1514.54333</v>
      </c>
      <c r="AL732" s="471">
        <v>1730.9066700000001</v>
      </c>
      <c r="AM732" s="471">
        <v>1947.27</v>
      </c>
      <c r="AN732" s="471">
        <v>2379.99667</v>
      </c>
      <c r="AO732" s="471">
        <v>2812.7233299999998</v>
      </c>
      <c r="AP732" s="471">
        <v>3245.45</v>
      </c>
      <c r="AQ732" s="471">
        <v>3894.54</v>
      </c>
      <c r="AR732" s="471">
        <v>1.1000000000000001</v>
      </c>
      <c r="AS732" s="471">
        <v>408.10903999999999</v>
      </c>
      <c r="AT732" s="471">
        <v>555.18649000000005</v>
      </c>
      <c r="AU732" s="471">
        <v>159.54066</v>
      </c>
      <c r="AV732" s="471">
        <v>97.967920000000007</v>
      </c>
      <c r="AW732" s="471">
        <v>29.692060000000001</v>
      </c>
      <c r="AX732" s="471">
        <v>5.0061799999999996</v>
      </c>
      <c r="AY732" s="471">
        <v>1.53877</v>
      </c>
      <c r="AZ732" s="471">
        <v>0.73692999999999997</v>
      </c>
      <c r="BA732" s="496">
        <v>1258.87806</v>
      </c>
      <c r="BB732" s="471">
        <v>3.6189100000000001</v>
      </c>
      <c r="BC732" s="471">
        <v>447.46413999999999</v>
      </c>
      <c r="BD732" s="471">
        <v>673.27687000000003</v>
      </c>
      <c r="BE732" s="471">
        <v>178.28287</v>
      </c>
      <c r="BF732" s="471">
        <v>60.827210000000001</v>
      </c>
      <c r="BG732" s="471">
        <v>24.426079999999999</v>
      </c>
      <c r="BH732" s="471">
        <v>9.4591600000000007</v>
      </c>
      <c r="BI732" s="471">
        <v>1.8188500000000001</v>
      </c>
      <c r="BJ732" s="471">
        <v>0</v>
      </c>
      <c r="BK732" s="496">
        <v>1399.1741</v>
      </c>
      <c r="BL732" s="471">
        <v>4.72</v>
      </c>
      <c r="BM732" s="471">
        <v>855.57</v>
      </c>
      <c r="BN732" s="471">
        <v>1228.46</v>
      </c>
      <c r="BO732" s="471">
        <v>337.82</v>
      </c>
      <c r="BP732" s="471">
        <v>158.80000000000001</v>
      </c>
      <c r="BQ732" s="471">
        <v>54.12</v>
      </c>
      <c r="BR732" s="471">
        <v>14.47</v>
      </c>
      <c r="BS732" s="471">
        <v>3.36</v>
      </c>
      <c r="BT732" s="471">
        <v>0.74</v>
      </c>
      <c r="BU732" s="496">
        <v>2658.06</v>
      </c>
      <c r="BV732" s="178"/>
      <c r="BW732" s="178"/>
      <c r="BX732" s="178"/>
      <c r="BY732" s="178"/>
      <c r="BZ732" s="178"/>
      <c r="CA732" s="178"/>
      <c r="CB732" s="178"/>
      <c r="CC732" s="178"/>
      <c r="CD732" s="178"/>
      <c r="CE732" s="178"/>
      <c r="CF732" s="110"/>
      <c r="CG732" s="110"/>
      <c r="CH732" s="110"/>
      <c r="CI732" s="110"/>
      <c r="CJ732" s="110"/>
      <c r="CK732" s="110"/>
      <c r="CL732" s="110"/>
      <c r="CM732" s="110"/>
      <c r="CN732" s="110"/>
      <c r="CO732" s="110"/>
      <c r="CP732" s="110"/>
      <c r="CQ732" s="110"/>
      <c r="CR732" s="110"/>
      <c r="CS732" s="110"/>
      <c r="CT732" s="110"/>
      <c r="CU732" s="110"/>
      <c r="CV732" s="110"/>
      <c r="CW732" s="110"/>
      <c r="CX732" s="110"/>
      <c r="CY732" s="110"/>
      <c r="CZ732" s="110"/>
      <c r="DA732" s="110"/>
      <c r="DB732" s="110"/>
      <c r="DC732" s="110"/>
      <c r="DD732" s="110"/>
      <c r="DE732" s="110"/>
      <c r="DF732" s="110"/>
      <c r="DG732" s="110"/>
      <c r="DH732" s="110"/>
      <c r="DI732" s="110"/>
      <c r="DJ732" s="110"/>
      <c r="DK732" s="110"/>
      <c r="DL732" s="110"/>
      <c r="DM732" s="110"/>
      <c r="DN732" s="110"/>
      <c r="DO732" s="110"/>
      <c r="DP732" s="110"/>
      <c r="DQ732" s="110"/>
      <c r="DR732" s="110"/>
      <c r="DS732" s="110"/>
      <c r="DT732" s="110"/>
      <c r="DU732" s="110"/>
      <c r="DV732" s="110"/>
      <c r="DW732" s="110"/>
      <c r="DX732" s="110"/>
      <c r="DY732" s="110"/>
      <c r="DZ732" s="110"/>
      <c r="EA732" s="110"/>
      <c r="EB732" s="110"/>
      <c r="EC732" s="110"/>
      <c r="ED732" s="110"/>
      <c r="EE732" s="110"/>
      <c r="EF732" s="110"/>
      <c r="EG732" s="110"/>
      <c r="EH732" s="110"/>
      <c r="EI732" s="110"/>
      <c r="EJ732" s="110"/>
      <c r="EK732" s="110"/>
      <c r="EL732" s="110"/>
      <c r="EM732" s="110"/>
      <c r="EN732" s="110"/>
      <c r="EO732" s="110"/>
      <c r="EP732" s="110"/>
      <c r="EQ732" s="110"/>
      <c r="ER732" s="110"/>
      <c r="ES732" s="110"/>
      <c r="ET732" s="110"/>
      <c r="EU732" s="110"/>
      <c r="EV732" s="110"/>
      <c r="EW732" s="110"/>
      <c r="EX732" s="110"/>
      <c r="EY732" s="110"/>
      <c r="EZ732" s="110"/>
      <c r="FA732" s="110"/>
      <c r="FB732" s="110"/>
      <c r="FC732" s="110"/>
      <c r="FD732" s="110"/>
      <c r="FE732" s="110"/>
      <c r="FF732" s="110"/>
      <c r="FG732" s="110"/>
      <c r="FH732" s="110"/>
      <c r="FI732" s="110"/>
      <c r="FJ732" s="110"/>
      <c r="FK732" s="242"/>
      <c r="FL732" s="242"/>
      <c r="FM732" s="242"/>
      <c r="FN732" s="242"/>
      <c r="FO732" s="242"/>
      <c r="FP732" s="242"/>
      <c r="FQ732" s="242"/>
      <c r="FR732" s="63"/>
    </row>
    <row r="733" spans="1:174" x14ac:dyDescent="0.2">
      <c r="A733" s="241" t="s">
        <v>210</v>
      </c>
      <c r="B733" s="476" t="s">
        <v>886</v>
      </c>
      <c r="C733" s="326" t="s">
        <v>801</v>
      </c>
      <c r="D733" s="283" t="s">
        <v>211</v>
      </c>
      <c r="E733" s="471">
        <v>0</v>
      </c>
      <c r="F733" s="471">
        <v>709810</v>
      </c>
      <c r="G733" s="471">
        <v>1561706</v>
      </c>
      <c r="H733" s="471">
        <v>1230295</v>
      </c>
      <c r="I733" s="471">
        <v>648523</v>
      </c>
      <c r="J733" s="471">
        <v>342651</v>
      </c>
      <c r="K733" s="471">
        <v>115651</v>
      </c>
      <c r="L733" s="471">
        <v>37432</v>
      </c>
      <c r="M733" s="471">
        <v>0</v>
      </c>
      <c r="N733" s="496">
        <v>4646068</v>
      </c>
      <c r="O733" s="471">
        <v>2565</v>
      </c>
      <c r="P733" s="471">
        <v>993191</v>
      </c>
      <c r="Q733" s="471">
        <v>1731187</v>
      </c>
      <c r="R733" s="471">
        <v>1371479</v>
      </c>
      <c r="S733" s="471">
        <v>342324</v>
      </c>
      <c r="T733" s="471">
        <v>123174</v>
      </c>
      <c r="U733" s="471">
        <v>35141</v>
      </c>
      <c r="V733" s="471">
        <v>15081</v>
      </c>
      <c r="W733" s="471">
        <v>0</v>
      </c>
      <c r="X733" s="496">
        <v>4614142</v>
      </c>
      <c r="Y733" s="471">
        <v>2565</v>
      </c>
      <c r="Z733" s="471">
        <v>1703001</v>
      </c>
      <c r="AA733" s="471">
        <v>3292893</v>
      </c>
      <c r="AB733" s="471">
        <v>2601774</v>
      </c>
      <c r="AC733" s="471">
        <v>990847</v>
      </c>
      <c r="AD733" s="471">
        <v>465825</v>
      </c>
      <c r="AE733" s="471">
        <v>150792</v>
      </c>
      <c r="AF733" s="471">
        <v>52513</v>
      </c>
      <c r="AG733" s="471">
        <v>0</v>
      </c>
      <c r="AH733" s="496">
        <v>9260210</v>
      </c>
      <c r="AI733" s="471">
        <v>1145.6166700000001</v>
      </c>
      <c r="AJ733" s="471">
        <v>1374.74</v>
      </c>
      <c r="AK733" s="471">
        <v>1603.8633299999999</v>
      </c>
      <c r="AL733" s="471">
        <v>1832.98667</v>
      </c>
      <c r="AM733" s="471">
        <v>2062.11</v>
      </c>
      <c r="AN733" s="471">
        <v>2520.3566700000001</v>
      </c>
      <c r="AO733" s="471">
        <v>2978.6033299999999</v>
      </c>
      <c r="AP733" s="471">
        <v>3436.85</v>
      </c>
      <c r="AQ733" s="471">
        <v>4124.22</v>
      </c>
      <c r="AR733" s="471">
        <v>0</v>
      </c>
      <c r="AS733" s="471">
        <v>516.32308999999998</v>
      </c>
      <c r="AT733" s="471">
        <v>973.71513000000004</v>
      </c>
      <c r="AU733" s="471">
        <v>671.19691999999998</v>
      </c>
      <c r="AV733" s="471">
        <v>314.49486000000002</v>
      </c>
      <c r="AW733" s="471">
        <v>135.95338000000001</v>
      </c>
      <c r="AX733" s="471">
        <v>38.827260000000003</v>
      </c>
      <c r="AY733" s="471">
        <v>10.89137</v>
      </c>
      <c r="AZ733" s="471">
        <v>0</v>
      </c>
      <c r="BA733" s="496">
        <v>2661.402</v>
      </c>
      <c r="BB733" s="471">
        <v>2.2389700000000001</v>
      </c>
      <c r="BC733" s="471">
        <v>722.45734000000004</v>
      </c>
      <c r="BD733" s="471">
        <v>1079.38561</v>
      </c>
      <c r="BE733" s="471">
        <v>748.22094000000004</v>
      </c>
      <c r="BF733" s="471">
        <v>166.00666000000001</v>
      </c>
      <c r="BG733" s="471">
        <v>48.871650000000002</v>
      </c>
      <c r="BH733" s="471">
        <v>11.79781</v>
      </c>
      <c r="BI733" s="471">
        <v>4.3880299999999997</v>
      </c>
      <c r="BJ733" s="471">
        <v>0</v>
      </c>
      <c r="BK733" s="496">
        <v>2783.3670099999999</v>
      </c>
      <c r="BL733" s="471">
        <v>2.2400000000000002</v>
      </c>
      <c r="BM733" s="471">
        <v>1238.78</v>
      </c>
      <c r="BN733" s="471">
        <v>2053.1</v>
      </c>
      <c r="BO733" s="471">
        <v>1419.42</v>
      </c>
      <c r="BP733" s="471">
        <v>480.5</v>
      </c>
      <c r="BQ733" s="471">
        <v>184.83</v>
      </c>
      <c r="BR733" s="471">
        <v>50.63</v>
      </c>
      <c r="BS733" s="471">
        <v>15.28</v>
      </c>
      <c r="BT733" s="471">
        <v>0</v>
      </c>
      <c r="BU733" s="496">
        <v>5444.78</v>
      </c>
      <c r="BV733" s="178"/>
      <c r="BW733" s="178"/>
      <c r="BX733" s="178"/>
      <c r="BY733" s="178"/>
      <c r="BZ733" s="178"/>
      <c r="CA733" s="178"/>
      <c r="CB733" s="178"/>
      <c r="CC733" s="178"/>
      <c r="CD733" s="178"/>
      <c r="CE733" s="178"/>
      <c r="CF733" s="110"/>
      <c r="CG733" s="110"/>
      <c r="CH733" s="110"/>
      <c r="CI733" s="110"/>
      <c r="CJ733" s="110"/>
      <c r="CK733" s="110"/>
      <c r="CL733" s="110"/>
      <c r="CM733" s="110"/>
      <c r="CN733" s="110"/>
      <c r="CO733" s="110"/>
      <c r="CP733" s="110"/>
      <c r="CQ733" s="110"/>
      <c r="CR733" s="110"/>
      <c r="CS733" s="110"/>
      <c r="CT733" s="110"/>
      <c r="CU733" s="110"/>
      <c r="CV733" s="110"/>
      <c r="CW733" s="110"/>
      <c r="CX733" s="110"/>
      <c r="CY733" s="110"/>
      <c r="CZ733" s="110"/>
      <c r="DA733" s="110"/>
      <c r="DB733" s="110"/>
      <c r="DC733" s="110"/>
      <c r="DD733" s="110"/>
      <c r="DE733" s="110"/>
      <c r="DF733" s="110"/>
      <c r="DG733" s="110"/>
      <c r="DH733" s="110"/>
      <c r="DI733" s="110"/>
      <c r="DJ733" s="110"/>
      <c r="DK733" s="110"/>
      <c r="DL733" s="110"/>
      <c r="DM733" s="110"/>
      <c r="DN733" s="110"/>
      <c r="DO733" s="110"/>
      <c r="DP733" s="110"/>
      <c r="DQ733" s="110"/>
      <c r="DR733" s="110"/>
      <c r="DS733" s="110"/>
      <c r="DT733" s="110"/>
      <c r="DU733" s="110"/>
      <c r="DV733" s="110"/>
      <c r="DW733" s="110"/>
      <c r="DX733" s="110"/>
      <c r="DY733" s="110"/>
      <c r="DZ733" s="110"/>
      <c r="EA733" s="110"/>
      <c r="EB733" s="110"/>
      <c r="EC733" s="110"/>
      <c r="ED733" s="110"/>
      <c r="EE733" s="110"/>
      <c r="EF733" s="110"/>
      <c r="EG733" s="110"/>
      <c r="EH733" s="110"/>
      <c r="EI733" s="110"/>
      <c r="EJ733" s="110"/>
      <c r="EK733" s="110"/>
      <c r="EL733" s="110"/>
      <c r="EM733" s="110"/>
      <c r="EN733" s="110"/>
      <c r="EO733" s="110"/>
      <c r="EP733" s="110"/>
      <c r="EQ733" s="110"/>
      <c r="ER733" s="110"/>
      <c r="ES733" s="110"/>
      <c r="ET733" s="110"/>
      <c r="EU733" s="110"/>
      <c r="EV733" s="110"/>
      <c r="EW733" s="110"/>
      <c r="EX733" s="110"/>
      <c r="EY733" s="110"/>
      <c r="EZ733" s="110"/>
      <c r="FA733" s="110"/>
      <c r="FB733" s="110"/>
      <c r="FC733" s="110"/>
      <c r="FD733" s="110"/>
      <c r="FE733" s="110"/>
      <c r="FF733" s="110"/>
      <c r="FG733" s="110"/>
      <c r="FH733" s="110"/>
      <c r="FI733" s="110"/>
      <c r="FJ733" s="110"/>
      <c r="FK733" s="242"/>
      <c r="FL733" s="242"/>
      <c r="FM733" s="242"/>
      <c r="FN733" s="242"/>
      <c r="FO733" s="242"/>
      <c r="FP733" s="242"/>
      <c r="FQ733" s="242"/>
      <c r="FR733" s="63"/>
    </row>
    <row r="734" spans="1:174" x14ac:dyDescent="0.2">
      <c r="A734" s="241" t="s">
        <v>212</v>
      </c>
      <c r="B734" s="476" t="s">
        <v>887</v>
      </c>
      <c r="C734" s="326" t="s">
        <v>782</v>
      </c>
      <c r="D734" s="283" t="s">
        <v>213</v>
      </c>
      <c r="E734" s="471">
        <v>1147</v>
      </c>
      <c r="F734" s="471">
        <v>298594</v>
      </c>
      <c r="G734" s="471">
        <v>592740</v>
      </c>
      <c r="H734" s="471">
        <v>698507</v>
      </c>
      <c r="I734" s="471">
        <v>309219</v>
      </c>
      <c r="J734" s="471">
        <v>161783</v>
      </c>
      <c r="K734" s="471">
        <v>49085</v>
      </c>
      <c r="L734" s="471">
        <v>18534</v>
      </c>
      <c r="M734" s="471">
        <v>0</v>
      </c>
      <c r="N734" s="496">
        <v>2129609</v>
      </c>
      <c r="O734" s="471">
        <v>2096</v>
      </c>
      <c r="P734" s="471">
        <v>305279</v>
      </c>
      <c r="Q734" s="471">
        <v>864262</v>
      </c>
      <c r="R734" s="471">
        <v>1222598</v>
      </c>
      <c r="S734" s="471">
        <v>442209</v>
      </c>
      <c r="T734" s="471">
        <v>111494</v>
      </c>
      <c r="U734" s="471">
        <v>45415</v>
      </c>
      <c r="V734" s="471">
        <v>15028</v>
      </c>
      <c r="W734" s="471">
        <v>1371</v>
      </c>
      <c r="X734" s="496">
        <v>3009752</v>
      </c>
      <c r="Y734" s="471">
        <v>3243</v>
      </c>
      <c r="Z734" s="471">
        <v>603873</v>
      </c>
      <c r="AA734" s="471">
        <v>1457002</v>
      </c>
      <c r="AB734" s="471">
        <v>1921105</v>
      </c>
      <c r="AC734" s="471">
        <v>751428</v>
      </c>
      <c r="AD734" s="471">
        <v>273277</v>
      </c>
      <c r="AE734" s="471">
        <v>94500</v>
      </c>
      <c r="AF734" s="471">
        <v>33562</v>
      </c>
      <c r="AG734" s="471">
        <v>1371</v>
      </c>
      <c r="AH734" s="496">
        <v>5139361</v>
      </c>
      <c r="AI734" s="471">
        <v>1038.9166700000001</v>
      </c>
      <c r="AJ734" s="471">
        <v>1246.7</v>
      </c>
      <c r="AK734" s="471">
        <v>1454.48333</v>
      </c>
      <c r="AL734" s="471">
        <v>1662.26667</v>
      </c>
      <c r="AM734" s="471">
        <v>1870.05</v>
      </c>
      <c r="AN734" s="471">
        <v>2285.6166699999999</v>
      </c>
      <c r="AO734" s="471">
        <v>2701.1833299999998</v>
      </c>
      <c r="AP734" s="471">
        <v>3116.75</v>
      </c>
      <c r="AQ734" s="471">
        <v>3740.1</v>
      </c>
      <c r="AR734" s="471">
        <v>1.1040300000000001</v>
      </c>
      <c r="AS734" s="471">
        <v>239.50749999999999</v>
      </c>
      <c r="AT734" s="471">
        <v>407.52614999999997</v>
      </c>
      <c r="AU734" s="471">
        <v>420.21355999999997</v>
      </c>
      <c r="AV734" s="471">
        <v>165.35333</v>
      </c>
      <c r="AW734" s="471">
        <v>70.783090000000001</v>
      </c>
      <c r="AX734" s="471">
        <v>18.171669999999999</v>
      </c>
      <c r="AY734" s="471">
        <v>5.94658</v>
      </c>
      <c r="AZ734" s="471">
        <v>0</v>
      </c>
      <c r="BA734" s="496">
        <v>1328.60592</v>
      </c>
      <c r="BB734" s="471">
        <v>2.01749</v>
      </c>
      <c r="BC734" s="471">
        <v>244.86966000000001</v>
      </c>
      <c r="BD734" s="471">
        <v>594.20550000000003</v>
      </c>
      <c r="BE734" s="471">
        <v>735.50052000000005</v>
      </c>
      <c r="BF734" s="471">
        <v>236.46907999999999</v>
      </c>
      <c r="BG734" s="471">
        <v>48.780709999999999</v>
      </c>
      <c r="BH734" s="471">
        <v>16.812999999999999</v>
      </c>
      <c r="BI734" s="471">
        <v>4.8216900000000003</v>
      </c>
      <c r="BJ734" s="471">
        <v>0.36657000000000001</v>
      </c>
      <c r="BK734" s="496">
        <v>1883.84421</v>
      </c>
      <c r="BL734" s="471">
        <v>3.12</v>
      </c>
      <c r="BM734" s="471">
        <v>484.38</v>
      </c>
      <c r="BN734" s="471">
        <v>1001.73</v>
      </c>
      <c r="BO734" s="471">
        <v>1155.71</v>
      </c>
      <c r="BP734" s="471">
        <v>401.82</v>
      </c>
      <c r="BQ734" s="471">
        <v>119.56</v>
      </c>
      <c r="BR734" s="471">
        <v>34.979999999999997</v>
      </c>
      <c r="BS734" s="471">
        <v>10.77</v>
      </c>
      <c r="BT734" s="471">
        <v>0.37</v>
      </c>
      <c r="BU734" s="496">
        <v>3212.44</v>
      </c>
      <c r="BV734" s="178"/>
      <c r="BW734" s="178"/>
      <c r="BX734" s="178"/>
      <c r="BY734" s="178"/>
      <c r="BZ734" s="178"/>
      <c r="CA734" s="178"/>
      <c r="CB734" s="178"/>
      <c r="CC734" s="178"/>
      <c r="CD734" s="178"/>
      <c r="CE734" s="178"/>
      <c r="CF734" s="110"/>
      <c r="CG734" s="110"/>
      <c r="CH734" s="110"/>
      <c r="CI734" s="110"/>
      <c r="CJ734" s="110"/>
      <c r="CK734" s="110"/>
      <c r="CL734" s="110"/>
      <c r="CM734" s="110"/>
      <c r="CN734" s="110"/>
      <c r="CO734" s="110"/>
      <c r="CP734" s="110"/>
      <c r="CQ734" s="110"/>
      <c r="CR734" s="110"/>
      <c r="CS734" s="110"/>
      <c r="CT734" s="110"/>
      <c r="CU734" s="110"/>
      <c r="CV734" s="110"/>
      <c r="CW734" s="110"/>
      <c r="CX734" s="110"/>
      <c r="CY734" s="110"/>
      <c r="CZ734" s="110"/>
      <c r="DA734" s="110"/>
      <c r="DB734" s="110"/>
      <c r="DC734" s="110"/>
      <c r="DD734" s="110"/>
      <c r="DE734" s="110"/>
      <c r="DF734" s="110"/>
      <c r="DG734" s="110"/>
      <c r="DH734" s="110"/>
      <c r="DI734" s="110"/>
      <c r="DJ734" s="110"/>
      <c r="DK734" s="110"/>
      <c r="DL734" s="110"/>
      <c r="DM734" s="110"/>
      <c r="DN734" s="110"/>
      <c r="DO734" s="110"/>
      <c r="DP734" s="110"/>
      <c r="DQ734" s="110"/>
      <c r="DR734" s="110"/>
      <c r="DS734" s="110"/>
      <c r="DT734" s="110"/>
      <c r="DU734" s="110"/>
      <c r="DV734" s="110"/>
      <c r="DW734" s="110"/>
      <c r="DX734" s="110"/>
      <c r="DY734" s="110"/>
      <c r="DZ734" s="110"/>
      <c r="EA734" s="110"/>
      <c r="EB734" s="110"/>
      <c r="EC734" s="110"/>
      <c r="ED734" s="110"/>
      <c r="EE734" s="110"/>
      <c r="EF734" s="110"/>
      <c r="EG734" s="110"/>
      <c r="EH734" s="110"/>
      <c r="EI734" s="110"/>
      <c r="EJ734" s="110"/>
      <c r="EK734" s="110"/>
      <c r="EL734" s="110"/>
      <c r="EM734" s="110"/>
      <c r="EN734" s="110"/>
      <c r="EO734" s="110"/>
      <c r="EP734" s="110"/>
      <c r="EQ734" s="110"/>
      <c r="ER734" s="110"/>
      <c r="ES734" s="110"/>
      <c r="ET734" s="110"/>
      <c r="EU734" s="110"/>
      <c r="EV734" s="110"/>
      <c r="EW734" s="110"/>
      <c r="EX734" s="110"/>
      <c r="EY734" s="110"/>
      <c r="EZ734" s="110"/>
      <c r="FA734" s="110"/>
      <c r="FB734" s="110"/>
      <c r="FC734" s="110"/>
      <c r="FD734" s="110"/>
      <c r="FE734" s="110"/>
      <c r="FF734" s="110"/>
      <c r="FG734" s="110"/>
      <c r="FH734" s="110"/>
      <c r="FI734" s="110"/>
      <c r="FJ734" s="110"/>
      <c r="FK734" s="242"/>
      <c r="FL734" s="242"/>
      <c r="FM734" s="242"/>
      <c r="FN734" s="242"/>
      <c r="FO734" s="242"/>
      <c r="FP734" s="242"/>
      <c r="FQ734" s="242"/>
      <c r="FR734" s="63"/>
    </row>
    <row r="735" spans="1:174" x14ac:dyDescent="0.2">
      <c r="A735" s="241" t="s">
        <v>214</v>
      </c>
      <c r="B735" s="476" t="s">
        <v>888</v>
      </c>
      <c r="C735" s="326" t="s">
        <v>626</v>
      </c>
      <c r="D735" s="283" t="s">
        <v>215</v>
      </c>
      <c r="E735" s="471">
        <v>0</v>
      </c>
      <c r="F735" s="471">
        <v>65142</v>
      </c>
      <c r="G735" s="471">
        <v>599261</v>
      </c>
      <c r="H735" s="471">
        <v>1203011</v>
      </c>
      <c r="I735" s="471">
        <v>720518</v>
      </c>
      <c r="J735" s="471">
        <v>225046</v>
      </c>
      <c r="K735" s="471">
        <v>96008</v>
      </c>
      <c r="L735" s="471">
        <v>55630</v>
      </c>
      <c r="M735" s="471">
        <v>2652</v>
      </c>
      <c r="N735" s="496">
        <v>2967268</v>
      </c>
      <c r="O735" s="471">
        <v>0</v>
      </c>
      <c r="P735" s="471">
        <v>91693</v>
      </c>
      <c r="Q735" s="471">
        <v>836221</v>
      </c>
      <c r="R735" s="471">
        <v>1538070</v>
      </c>
      <c r="S735" s="471">
        <v>896631</v>
      </c>
      <c r="T735" s="471">
        <v>250397</v>
      </c>
      <c r="U735" s="471">
        <v>56356</v>
      </c>
      <c r="V735" s="471">
        <v>29533</v>
      </c>
      <c r="W735" s="471">
        <v>9839</v>
      </c>
      <c r="X735" s="496">
        <v>3708740</v>
      </c>
      <c r="Y735" s="471">
        <v>0</v>
      </c>
      <c r="Z735" s="471">
        <v>156835</v>
      </c>
      <c r="AA735" s="471">
        <v>1435482</v>
      </c>
      <c r="AB735" s="471">
        <v>2741081</v>
      </c>
      <c r="AC735" s="471">
        <v>1617149</v>
      </c>
      <c r="AD735" s="471">
        <v>475443</v>
      </c>
      <c r="AE735" s="471">
        <v>152364</v>
      </c>
      <c r="AF735" s="471">
        <v>85163</v>
      </c>
      <c r="AG735" s="471">
        <v>12491</v>
      </c>
      <c r="AH735" s="496">
        <v>6676008</v>
      </c>
      <c r="AI735" s="471">
        <v>1078.87222</v>
      </c>
      <c r="AJ735" s="471">
        <v>1294.6466700000001</v>
      </c>
      <c r="AK735" s="471">
        <v>1510.42111</v>
      </c>
      <c r="AL735" s="471">
        <v>1726.1955599999999</v>
      </c>
      <c r="AM735" s="471">
        <v>1941.97</v>
      </c>
      <c r="AN735" s="471">
        <v>2373.5188899999998</v>
      </c>
      <c r="AO735" s="471">
        <v>2805.0677799999999</v>
      </c>
      <c r="AP735" s="471">
        <v>3236.6166699999999</v>
      </c>
      <c r="AQ735" s="471">
        <v>3883.94</v>
      </c>
      <c r="AR735" s="471">
        <v>0</v>
      </c>
      <c r="AS735" s="471">
        <v>50.316429999999997</v>
      </c>
      <c r="AT735" s="471">
        <v>396.75094000000001</v>
      </c>
      <c r="AU735" s="471">
        <v>696.91467</v>
      </c>
      <c r="AV735" s="471">
        <v>371.02427</v>
      </c>
      <c r="AW735" s="471">
        <v>94.815340000000006</v>
      </c>
      <c r="AX735" s="471">
        <v>34.226619999999997</v>
      </c>
      <c r="AY735" s="471">
        <v>17.1877</v>
      </c>
      <c r="AZ735" s="471">
        <v>0.68281000000000003</v>
      </c>
      <c r="BA735" s="496">
        <v>1661.9187899999999</v>
      </c>
      <c r="BB735" s="471">
        <v>0</v>
      </c>
      <c r="BC735" s="471">
        <v>70.824730000000002</v>
      </c>
      <c r="BD735" s="471">
        <v>553.63433999999995</v>
      </c>
      <c r="BE735" s="471">
        <v>891.01724000000002</v>
      </c>
      <c r="BF735" s="471">
        <v>461.71208000000001</v>
      </c>
      <c r="BG735" s="471">
        <v>105.49611</v>
      </c>
      <c r="BH735" s="471">
        <v>20.090779999999999</v>
      </c>
      <c r="BI735" s="471">
        <v>9.1246500000000008</v>
      </c>
      <c r="BJ735" s="471">
        <v>2.5332499999999998</v>
      </c>
      <c r="BK735" s="496">
        <v>2114.43318</v>
      </c>
      <c r="BL735" s="471">
        <v>0</v>
      </c>
      <c r="BM735" s="471">
        <v>121.14</v>
      </c>
      <c r="BN735" s="471">
        <v>950.39</v>
      </c>
      <c r="BO735" s="471">
        <v>1587.93</v>
      </c>
      <c r="BP735" s="471">
        <v>832.74</v>
      </c>
      <c r="BQ735" s="471">
        <v>200.31</v>
      </c>
      <c r="BR735" s="471">
        <v>54.32</v>
      </c>
      <c r="BS735" s="471">
        <v>26.31</v>
      </c>
      <c r="BT735" s="471">
        <v>3.22</v>
      </c>
      <c r="BU735" s="496">
        <v>3776.36</v>
      </c>
      <c r="BV735" s="178"/>
      <c r="BW735" s="178"/>
      <c r="BX735" s="178"/>
      <c r="BY735" s="178"/>
      <c r="BZ735" s="178"/>
      <c r="CA735" s="178"/>
      <c r="CB735" s="178"/>
      <c r="CC735" s="178"/>
      <c r="CD735" s="178"/>
      <c r="CE735" s="178"/>
      <c r="CF735" s="110"/>
      <c r="CG735" s="110"/>
      <c r="CH735" s="110"/>
      <c r="CI735" s="110"/>
      <c r="CJ735" s="110"/>
      <c r="CK735" s="110"/>
      <c r="CL735" s="110"/>
      <c r="CM735" s="110"/>
      <c r="CN735" s="110"/>
      <c r="CO735" s="110"/>
      <c r="CP735" s="110"/>
      <c r="CQ735" s="110"/>
      <c r="CR735" s="110"/>
      <c r="CS735" s="110"/>
      <c r="CT735" s="110"/>
      <c r="CU735" s="110"/>
      <c r="CV735" s="110"/>
      <c r="CW735" s="110"/>
      <c r="CX735" s="110"/>
      <c r="CY735" s="110"/>
      <c r="CZ735" s="110"/>
      <c r="DA735" s="110"/>
      <c r="DB735" s="110"/>
      <c r="DC735" s="110"/>
      <c r="DD735" s="110"/>
      <c r="DE735" s="110"/>
      <c r="DF735" s="110"/>
      <c r="DG735" s="110"/>
      <c r="DH735" s="110"/>
      <c r="DI735" s="110"/>
      <c r="DJ735" s="110"/>
      <c r="DK735" s="110"/>
      <c r="DL735" s="110"/>
      <c r="DM735" s="110"/>
      <c r="DN735" s="110"/>
      <c r="DO735" s="110"/>
      <c r="DP735" s="110"/>
      <c r="DQ735" s="110"/>
      <c r="DR735" s="110"/>
      <c r="DS735" s="110"/>
      <c r="DT735" s="110"/>
      <c r="DU735" s="110"/>
      <c r="DV735" s="110"/>
      <c r="DW735" s="110"/>
      <c r="DX735" s="110"/>
      <c r="DY735" s="110"/>
      <c r="DZ735" s="110"/>
      <c r="EA735" s="110"/>
      <c r="EB735" s="110"/>
      <c r="EC735" s="110"/>
      <c r="ED735" s="110"/>
      <c r="EE735" s="110"/>
      <c r="EF735" s="110"/>
      <c r="EG735" s="110"/>
      <c r="EH735" s="110"/>
      <c r="EI735" s="110"/>
      <c r="EJ735" s="110"/>
      <c r="EK735" s="110"/>
      <c r="EL735" s="110"/>
      <c r="EM735" s="110"/>
      <c r="EN735" s="110"/>
      <c r="EO735" s="110"/>
      <c r="EP735" s="110"/>
      <c r="EQ735" s="110"/>
      <c r="ER735" s="110"/>
      <c r="ES735" s="110"/>
      <c r="ET735" s="110"/>
      <c r="EU735" s="110"/>
      <c r="EV735" s="110"/>
      <c r="EW735" s="110"/>
      <c r="EX735" s="110"/>
      <c r="EY735" s="110"/>
      <c r="EZ735" s="110"/>
      <c r="FA735" s="110"/>
      <c r="FB735" s="110"/>
      <c r="FC735" s="110"/>
      <c r="FD735" s="110"/>
      <c r="FE735" s="110"/>
      <c r="FF735" s="110"/>
      <c r="FG735" s="110"/>
      <c r="FH735" s="110"/>
      <c r="FI735" s="110"/>
      <c r="FJ735" s="110"/>
      <c r="FK735" s="242"/>
      <c r="FL735" s="242"/>
      <c r="FM735" s="242"/>
      <c r="FN735" s="242"/>
      <c r="FO735" s="242"/>
      <c r="FP735" s="242"/>
      <c r="FQ735" s="242"/>
      <c r="FR735" s="63"/>
    </row>
    <row r="736" spans="1:174" x14ac:dyDescent="0.2">
      <c r="A736" s="241" t="s">
        <v>216</v>
      </c>
      <c r="B736" s="476" t="s">
        <v>889</v>
      </c>
      <c r="C736" s="326" t="s">
        <v>786</v>
      </c>
      <c r="D736" s="283" t="s">
        <v>217</v>
      </c>
      <c r="E736" s="471">
        <v>7144</v>
      </c>
      <c r="F736" s="471">
        <v>3279544</v>
      </c>
      <c r="G736" s="471">
        <v>1295915</v>
      </c>
      <c r="H736" s="471">
        <v>1220910</v>
      </c>
      <c r="I736" s="471">
        <v>290019</v>
      </c>
      <c r="J736" s="471">
        <v>88658</v>
      </c>
      <c r="K736" s="471">
        <v>17306</v>
      </c>
      <c r="L736" s="471">
        <v>7725</v>
      </c>
      <c r="M736" s="471">
        <v>0</v>
      </c>
      <c r="N736" s="496">
        <v>6207221</v>
      </c>
      <c r="O736" s="471">
        <v>14969</v>
      </c>
      <c r="P736" s="471">
        <v>3479144</v>
      </c>
      <c r="Q736" s="471">
        <v>1022686</v>
      </c>
      <c r="R736" s="471">
        <v>473678</v>
      </c>
      <c r="S736" s="471">
        <v>127529</v>
      </c>
      <c r="T736" s="471">
        <v>49164</v>
      </c>
      <c r="U736" s="471">
        <v>7298</v>
      </c>
      <c r="V736" s="471">
        <v>1923</v>
      </c>
      <c r="W736" s="471">
        <v>0</v>
      </c>
      <c r="X736" s="496">
        <v>5176391</v>
      </c>
      <c r="Y736" s="471">
        <v>22113</v>
      </c>
      <c r="Z736" s="471">
        <v>6758688</v>
      </c>
      <c r="AA736" s="471">
        <v>2318601</v>
      </c>
      <c r="AB736" s="471">
        <v>1694588</v>
      </c>
      <c r="AC736" s="471">
        <v>417548</v>
      </c>
      <c r="AD736" s="471">
        <v>137822</v>
      </c>
      <c r="AE736" s="471">
        <v>24604</v>
      </c>
      <c r="AF736" s="471">
        <v>9648</v>
      </c>
      <c r="AG736" s="471">
        <v>0</v>
      </c>
      <c r="AH736" s="496">
        <v>11383612</v>
      </c>
      <c r="AI736" s="471">
        <v>1027.5999999999999</v>
      </c>
      <c r="AJ736" s="471">
        <v>1233.1199999999999</v>
      </c>
      <c r="AK736" s="471">
        <v>1438.64</v>
      </c>
      <c r="AL736" s="471">
        <v>1644.16</v>
      </c>
      <c r="AM736" s="471">
        <v>1849.68</v>
      </c>
      <c r="AN736" s="471">
        <v>2260.7199999999998</v>
      </c>
      <c r="AO736" s="471">
        <v>2671.76</v>
      </c>
      <c r="AP736" s="471">
        <v>3082.8</v>
      </c>
      <c r="AQ736" s="471">
        <v>3699.36</v>
      </c>
      <c r="AR736" s="471">
        <v>6.9521199999999999</v>
      </c>
      <c r="AS736" s="471">
        <v>2659.5497599999999</v>
      </c>
      <c r="AT736" s="471">
        <v>900.79172000000005</v>
      </c>
      <c r="AU736" s="471">
        <v>742.57371999999998</v>
      </c>
      <c r="AV736" s="471">
        <v>156.79415</v>
      </c>
      <c r="AW736" s="471">
        <v>39.216709999999999</v>
      </c>
      <c r="AX736" s="471">
        <v>6.4773800000000001</v>
      </c>
      <c r="AY736" s="471">
        <v>2.5058400000000001</v>
      </c>
      <c r="AZ736" s="471">
        <v>0</v>
      </c>
      <c r="BA736" s="496">
        <v>4514.86139</v>
      </c>
      <c r="BB736" s="471">
        <v>14.56695</v>
      </c>
      <c r="BC736" s="471">
        <v>2821.4155999999998</v>
      </c>
      <c r="BD736" s="471">
        <v>710.86999000000003</v>
      </c>
      <c r="BE736" s="471">
        <v>288.09726999999998</v>
      </c>
      <c r="BF736" s="471">
        <v>68.946520000000007</v>
      </c>
      <c r="BG736" s="471">
        <v>21.747050000000002</v>
      </c>
      <c r="BH736" s="471">
        <v>2.7315299999999998</v>
      </c>
      <c r="BI736" s="471">
        <v>0.62378</v>
      </c>
      <c r="BJ736" s="471">
        <v>0</v>
      </c>
      <c r="BK736" s="496">
        <v>3928.9986899999999</v>
      </c>
      <c r="BL736" s="471">
        <v>21.52</v>
      </c>
      <c r="BM736" s="471">
        <v>5480.97</v>
      </c>
      <c r="BN736" s="471">
        <v>1611.66</v>
      </c>
      <c r="BO736" s="471">
        <v>1030.67</v>
      </c>
      <c r="BP736" s="471">
        <v>225.74</v>
      </c>
      <c r="BQ736" s="471">
        <v>60.96</v>
      </c>
      <c r="BR736" s="471">
        <v>9.2100000000000009</v>
      </c>
      <c r="BS736" s="471">
        <v>3.13</v>
      </c>
      <c r="BT736" s="471">
        <v>0</v>
      </c>
      <c r="BU736" s="496">
        <v>8443.86</v>
      </c>
      <c r="BV736" s="178"/>
      <c r="BW736" s="178"/>
      <c r="BX736" s="178"/>
      <c r="BY736" s="178"/>
      <c r="BZ736" s="178"/>
      <c r="CA736" s="178"/>
      <c r="CB736" s="178"/>
      <c r="CC736" s="178"/>
      <c r="CD736" s="178"/>
      <c r="CE736" s="178"/>
      <c r="CF736" s="110"/>
      <c r="CG736" s="110"/>
      <c r="CH736" s="110"/>
      <c r="CI736" s="110"/>
      <c r="CJ736" s="110"/>
      <c r="CK736" s="110"/>
      <c r="CL736" s="110"/>
      <c r="CM736" s="110"/>
      <c r="CN736" s="110"/>
      <c r="CO736" s="110"/>
      <c r="CP736" s="110"/>
      <c r="CQ736" s="110"/>
      <c r="CR736" s="110"/>
      <c r="CS736" s="110"/>
      <c r="CT736" s="110"/>
      <c r="CU736" s="110"/>
      <c r="CV736" s="110"/>
      <c r="CW736" s="110"/>
      <c r="CX736" s="110"/>
      <c r="CY736" s="110"/>
      <c r="CZ736" s="110"/>
      <c r="DA736" s="110"/>
      <c r="DB736" s="110"/>
      <c r="DC736" s="110"/>
      <c r="DD736" s="110"/>
      <c r="DE736" s="110"/>
      <c r="DF736" s="110"/>
      <c r="DG736" s="110"/>
      <c r="DH736" s="110"/>
      <c r="DI736" s="110"/>
      <c r="DJ736" s="110"/>
      <c r="DK736" s="110"/>
      <c r="DL736" s="110"/>
      <c r="DM736" s="110"/>
      <c r="DN736" s="110"/>
      <c r="DO736" s="110"/>
      <c r="DP736" s="110"/>
      <c r="DQ736" s="110"/>
      <c r="DR736" s="110"/>
      <c r="DS736" s="110"/>
      <c r="DT736" s="110"/>
      <c r="DU736" s="110"/>
      <c r="DV736" s="110"/>
      <c r="DW736" s="110"/>
      <c r="DX736" s="110"/>
      <c r="DY736" s="110"/>
      <c r="DZ736" s="110"/>
      <c r="EA736" s="110"/>
      <c r="EB736" s="110"/>
      <c r="EC736" s="110"/>
      <c r="ED736" s="110"/>
      <c r="EE736" s="110"/>
      <c r="EF736" s="110"/>
      <c r="EG736" s="110"/>
      <c r="EH736" s="110"/>
      <c r="EI736" s="110"/>
      <c r="EJ736" s="110"/>
      <c r="EK736" s="110"/>
      <c r="EL736" s="110"/>
      <c r="EM736" s="110"/>
      <c r="EN736" s="110"/>
      <c r="EO736" s="110"/>
      <c r="EP736" s="110"/>
      <c r="EQ736" s="110"/>
      <c r="ER736" s="110"/>
      <c r="ES736" s="110"/>
      <c r="ET736" s="110"/>
      <c r="EU736" s="110"/>
      <c r="EV736" s="110"/>
      <c r="EW736" s="110"/>
      <c r="EX736" s="110"/>
      <c r="EY736" s="110"/>
      <c r="EZ736" s="110"/>
      <c r="FA736" s="110"/>
      <c r="FB736" s="110"/>
      <c r="FC736" s="110"/>
      <c r="FD736" s="110"/>
      <c r="FE736" s="110"/>
      <c r="FF736" s="110"/>
      <c r="FG736" s="110"/>
      <c r="FH736" s="110"/>
      <c r="FI736" s="110"/>
      <c r="FJ736" s="110"/>
      <c r="FK736" s="242"/>
      <c r="FL736" s="242"/>
      <c r="FM736" s="242"/>
      <c r="FN736" s="242"/>
      <c r="FO736" s="242"/>
      <c r="FP736" s="242"/>
      <c r="FQ736" s="242"/>
      <c r="FR736" s="63"/>
    </row>
    <row r="737" spans="1:174" x14ac:dyDescent="0.2">
      <c r="A737" s="241" t="s">
        <v>218</v>
      </c>
      <c r="B737" s="476" t="s">
        <v>890</v>
      </c>
      <c r="C737" s="326" t="s">
        <v>794</v>
      </c>
      <c r="D737" s="283" t="s">
        <v>1258</v>
      </c>
      <c r="E737" s="471">
        <v>15777</v>
      </c>
      <c r="F737" s="471">
        <v>4937453</v>
      </c>
      <c r="G737" s="471">
        <v>2785066</v>
      </c>
      <c r="H737" s="471">
        <v>1716111</v>
      </c>
      <c r="I737" s="471">
        <v>764785</v>
      </c>
      <c r="J737" s="471">
        <v>304178</v>
      </c>
      <c r="K737" s="471">
        <v>75218</v>
      </c>
      <c r="L737" s="471">
        <v>35600</v>
      </c>
      <c r="M737" s="471">
        <v>2085</v>
      </c>
      <c r="N737" s="496">
        <v>10636273</v>
      </c>
      <c r="O737" s="471">
        <v>58283</v>
      </c>
      <c r="P737" s="471">
        <v>4599181</v>
      </c>
      <c r="Q737" s="471">
        <v>1915911</v>
      </c>
      <c r="R737" s="471">
        <v>749432</v>
      </c>
      <c r="S737" s="471">
        <v>303877</v>
      </c>
      <c r="T737" s="471">
        <v>166522</v>
      </c>
      <c r="U737" s="471">
        <v>65174</v>
      </c>
      <c r="V737" s="471">
        <v>15609</v>
      </c>
      <c r="W737" s="471">
        <v>0</v>
      </c>
      <c r="X737" s="496">
        <v>7873989</v>
      </c>
      <c r="Y737" s="471">
        <v>74060</v>
      </c>
      <c r="Z737" s="471">
        <v>9536634</v>
      </c>
      <c r="AA737" s="471">
        <v>4700977</v>
      </c>
      <c r="AB737" s="471">
        <v>2465543</v>
      </c>
      <c r="AC737" s="471">
        <v>1068662</v>
      </c>
      <c r="AD737" s="471">
        <v>470700</v>
      </c>
      <c r="AE737" s="471">
        <v>140392</v>
      </c>
      <c r="AF737" s="471">
        <v>51209</v>
      </c>
      <c r="AG737" s="471">
        <v>2085</v>
      </c>
      <c r="AH737" s="496">
        <v>18510262</v>
      </c>
      <c r="AI737" s="471">
        <v>1080.53889</v>
      </c>
      <c r="AJ737" s="471">
        <v>1296.6466700000001</v>
      </c>
      <c r="AK737" s="471">
        <v>1512.7544399999999</v>
      </c>
      <c r="AL737" s="471">
        <v>1728.86222</v>
      </c>
      <c r="AM737" s="471">
        <v>1944.97</v>
      </c>
      <c r="AN737" s="471">
        <v>2377.1855599999999</v>
      </c>
      <c r="AO737" s="471">
        <v>2809.4011099999998</v>
      </c>
      <c r="AP737" s="471">
        <v>3241.6166699999999</v>
      </c>
      <c r="AQ737" s="471">
        <v>3889.94</v>
      </c>
      <c r="AR737" s="471">
        <v>14.601050000000001</v>
      </c>
      <c r="AS737" s="471">
        <v>3807.8631</v>
      </c>
      <c r="AT737" s="471">
        <v>1841.0562299999999</v>
      </c>
      <c r="AU737" s="471">
        <v>992.62450000000001</v>
      </c>
      <c r="AV737" s="471">
        <v>393.21172000000001</v>
      </c>
      <c r="AW737" s="471">
        <v>127.9572</v>
      </c>
      <c r="AX737" s="471">
        <v>26.773679999999999</v>
      </c>
      <c r="AY737" s="471">
        <v>10.98217</v>
      </c>
      <c r="AZ737" s="471">
        <v>0.53600000000000003</v>
      </c>
      <c r="BA737" s="496">
        <v>7215.6056500000004</v>
      </c>
      <c r="BB737" s="471">
        <v>53.938830000000003</v>
      </c>
      <c r="BC737" s="471">
        <v>3546.9809300000002</v>
      </c>
      <c r="BD737" s="471">
        <v>1266.50496</v>
      </c>
      <c r="BE737" s="471">
        <v>433.48277999999999</v>
      </c>
      <c r="BF737" s="471">
        <v>156.23737</v>
      </c>
      <c r="BG737" s="471">
        <v>70.050060000000002</v>
      </c>
      <c r="BH737" s="471">
        <v>23.198540000000001</v>
      </c>
      <c r="BI737" s="471">
        <v>4.8151900000000003</v>
      </c>
      <c r="BJ737" s="471">
        <v>0</v>
      </c>
      <c r="BK737" s="496">
        <v>5555.2086499999996</v>
      </c>
      <c r="BL737" s="471">
        <v>68.540000000000006</v>
      </c>
      <c r="BM737" s="471">
        <v>7354.84</v>
      </c>
      <c r="BN737" s="471">
        <v>3107.56</v>
      </c>
      <c r="BO737" s="471">
        <v>1426.11</v>
      </c>
      <c r="BP737" s="471">
        <v>549.45000000000005</v>
      </c>
      <c r="BQ737" s="471">
        <v>198.01</v>
      </c>
      <c r="BR737" s="471">
        <v>49.97</v>
      </c>
      <c r="BS737" s="471">
        <v>15.8</v>
      </c>
      <c r="BT737" s="471">
        <v>0.54</v>
      </c>
      <c r="BU737" s="496">
        <v>12770.82</v>
      </c>
      <c r="BV737" s="178"/>
      <c r="BW737" s="178"/>
      <c r="BX737" s="178"/>
      <c r="BY737" s="178"/>
      <c r="BZ737" s="178"/>
      <c r="CA737" s="178"/>
      <c r="CB737" s="178"/>
      <c r="CC737" s="178"/>
      <c r="CD737" s="178"/>
      <c r="CE737" s="178"/>
      <c r="CF737" s="110"/>
      <c r="CG737" s="110"/>
      <c r="CH737" s="110"/>
      <c r="CI737" s="110"/>
      <c r="CJ737" s="110"/>
      <c r="CK737" s="110"/>
      <c r="CL737" s="110"/>
      <c r="CM737" s="110"/>
      <c r="CN737" s="110"/>
      <c r="CO737" s="110"/>
      <c r="CP737" s="110"/>
      <c r="CQ737" s="110"/>
      <c r="CR737" s="110"/>
      <c r="CS737" s="110"/>
      <c r="CT737" s="110"/>
      <c r="CU737" s="110"/>
      <c r="CV737" s="110"/>
      <c r="CW737" s="110"/>
      <c r="CX737" s="110"/>
      <c r="CY737" s="110"/>
      <c r="CZ737" s="110"/>
      <c r="DA737" s="110"/>
      <c r="DB737" s="110"/>
      <c r="DC737" s="110"/>
      <c r="DD737" s="110"/>
      <c r="DE737" s="110"/>
      <c r="DF737" s="110"/>
      <c r="DG737" s="110"/>
      <c r="DH737" s="110"/>
      <c r="DI737" s="110"/>
      <c r="DJ737" s="110"/>
      <c r="DK737" s="110"/>
      <c r="DL737" s="110"/>
      <c r="DM737" s="110"/>
      <c r="DN737" s="110"/>
      <c r="DO737" s="110"/>
      <c r="DP737" s="110"/>
      <c r="DQ737" s="110"/>
      <c r="DR737" s="110"/>
      <c r="DS737" s="110"/>
      <c r="DT737" s="110"/>
      <c r="DU737" s="110"/>
      <c r="DV737" s="110"/>
      <c r="DW737" s="110"/>
      <c r="DX737" s="110"/>
      <c r="DY737" s="110"/>
      <c r="DZ737" s="110"/>
      <c r="EA737" s="110"/>
      <c r="EB737" s="110"/>
      <c r="EC737" s="110"/>
      <c r="ED737" s="110"/>
      <c r="EE737" s="110"/>
      <c r="EF737" s="110"/>
      <c r="EG737" s="110"/>
      <c r="EH737" s="110"/>
      <c r="EI737" s="110"/>
      <c r="EJ737" s="110"/>
      <c r="EK737" s="110"/>
      <c r="EL737" s="110"/>
      <c r="EM737" s="110"/>
      <c r="EN737" s="110"/>
      <c r="EO737" s="110"/>
      <c r="EP737" s="110"/>
      <c r="EQ737" s="110"/>
      <c r="ER737" s="110"/>
      <c r="ES737" s="110"/>
      <c r="ET737" s="110"/>
      <c r="EU737" s="110"/>
      <c r="EV737" s="110"/>
      <c r="EW737" s="110"/>
      <c r="EX737" s="110"/>
      <c r="EY737" s="110"/>
      <c r="EZ737" s="110"/>
      <c r="FA737" s="110"/>
      <c r="FB737" s="110"/>
      <c r="FC737" s="110"/>
      <c r="FD737" s="110"/>
      <c r="FE737" s="110"/>
      <c r="FF737" s="110"/>
      <c r="FG737" s="110"/>
      <c r="FH737" s="110"/>
      <c r="FI737" s="110"/>
      <c r="FJ737" s="110"/>
      <c r="FK737" s="242"/>
      <c r="FL737" s="242"/>
      <c r="FM737" s="242"/>
      <c r="FN737" s="242"/>
      <c r="FO737" s="242"/>
      <c r="FP737" s="242"/>
      <c r="FQ737" s="242"/>
      <c r="FR737" s="63"/>
    </row>
    <row r="738" spans="1:174" x14ac:dyDescent="0.2">
      <c r="A738" s="241" t="s">
        <v>219</v>
      </c>
      <c r="B738" s="476" t="s">
        <v>892</v>
      </c>
      <c r="C738" s="326" t="s">
        <v>807</v>
      </c>
      <c r="D738" s="283" t="s">
        <v>220</v>
      </c>
      <c r="E738" s="471">
        <v>3620</v>
      </c>
      <c r="F738" s="471">
        <v>1279344</v>
      </c>
      <c r="G738" s="471">
        <v>699524</v>
      </c>
      <c r="H738" s="471">
        <v>297888</v>
      </c>
      <c r="I738" s="471">
        <v>118870</v>
      </c>
      <c r="J738" s="471">
        <v>74547</v>
      </c>
      <c r="K738" s="471">
        <v>46986</v>
      </c>
      <c r="L738" s="471">
        <v>15389</v>
      </c>
      <c r="M738" s="471">
        <v>3823</v>
      </c>
      <c r="N738" s="496">
        <v>2539991</v>
      </c>
      <c r="O738" s="471">
        <v>5341</v>
      </c>
      <c r="P738" s="471">
        <v>2348527</v>
      </c>
      <c r="Q738" s="471">
        <v>792527</v>
      </c>
      <c r="R738" s="471">
        <v>300083</v>
      </c>
      <c r="S738" s="471">
        <v>105995</v>
      </c>
      <c r="T738" s="471">
        <v>52848</v>
      </c>
      <c r="U738" s="471">
        <v>23197</v>
      </c>
      <c r="V738" s="471">
        <v>3727</v>
      </c>
      <c r="W738" s="471">
        <v>0</v>
      </c>
      <c r="X738" s="496">
        <v>3632245</v>
      </c>
      <c r="Y738" s="471">
        <v>8961</v>
      </c>
      <c r="Z738" s="471">
        <v>3627871</v>
      </c>
      <c r="AA738" s="471">
        <v>1492051</v>
      </c>
      <c r="AB738" s="471">
        <v>597971</v>
      </c>
      <c r="AC738" s="471">
        <v>224865</v>
      </c>
      <c r="AD738" s="471">
        <v>127395</v>
      </c>
      <c r="AE738" s="471">
        <v>70183</v>
      </c>
      <c r="AF738" s="471">
        <v>19116</v>
      </c>
      <c r="AG738" s="471">
        <v>3823</v>
      </c>
      <c r="AH738" s="496">
        <v>6172236</v>
      </c>
      <c r="AI738" s="471">
        <v>1057.87778</v>
      </c>
      <c r="AJ738" s="471">
        <v>1269.4533300000001</v>
      </c>
      <c r="AK738" s="471">
        <v>1481.02889</v>
      </c>
      <c r="AL738" s="471">
        <v>1692.6044400000001</v>
      </c>
      <c r="AM738" s="471">
        <v>1904.18</v>
      </c>
      <c r="AN738" s="471">
        <v>2327.3311100000001</v>
      </c>
      <c r="AO738" s="471">
        <v>2750.4822199999999</v>
      </c>
      <c r="AP738" s="471">
        <v>3173.6333300000001</v>
      </c>
      <c r="AQ738" s="471">
        <v>3808.36</v>
      </c>
      <c r="AR738" s="471">
        <v>3.4219499999999998</v>
      </c>
      <c r="AS738" s="471">
        <v>1007.79128</v>
      </c>
      <c r="AT738" s="471">
        <v>472.32299</v>
      </c>
      <c r="AU738" s="471">
        <v>175.99386999999999</v>
      </c>
      <c r="AV738" s="471">
        <v>62.425820000000002</v>
      </c>
      <c r="AW738" s="471">
        <v>32.031109999999998</v>
      </c>
      <c r="AX738" s="471">
        <v>17.082820000000002</v>
      </c>
      <c r="AY738" s="471">
        <v>4.8490200000000003</v>
      </c>
      <c r="AZ738" s="471">
        <v>1.0038400000000001</v>
      </c>
      <c r="BA738" s="496">
        <v>1776.9227000000001</v>
      </c>
      <c r="BB738" s="471">
        <v>5.0487900000000003</v>
      </c>
      <c r="BC738" s="471">
        <v>1850.0301999999999</v>
      </c>
      <c r="BD738" s="471">
        <v>535.11919999999998</v>
      </c>
      <c r="BE738" s="471">
        <v>177.29068000000001</v>
      </c>
      <c r="BF738" s="471">
        <v>55.664380000000001</v>
      </c>
      <c r="BG738" s="471">
        <v>22.707560000000001</v>
      </c>
      <c r="BH738" s="471">
        <v>8.4337900000000001</v>
      </c>
      <c r="BI738" s="471">
        <v>1.1743600000000001</v>
      </c>
      <c r="BJ738" s="471">
        <v>0</v>
      </c>
      <c r="BK738" s="496">
        <v>2655.4689699999999</v>
      </c>
      <c r="BL738" s="471">
        <v>8.4700000000000006</v>
      </c>
      <c r="BM738" s="471">
        <v>2857.82</v>
      </c>
      <c r="BN738" s="471">
        <v>1007.44</v>
      </c>
      <c r="BO738" s="471">
        <v>353.28</v>
      </c>
      <c r="BP738" s="471">
        <v>118.09</v>
      </c>
      <c r="BQ738" s="471">
        <v>54.74</v>
      </c>
      <c r="BR738" s="471">
        <v>25.52</v>
      </c>
      <c r="BS738" s="471">
        <v>6.02</v>
      </c>
      <c r="BT738" s="471">
        <v>1</v>
      </c>
      <c r="BU738" s="496">
        <v>4432.38</v>
      </c>
      <c r="BV738" s="178"/>
      <c r="BW738" s="178"/>
      <c r="BX738" s="178"/>
      <c r="BY738" s="178"/>
      <c r="BZ738" s="178"/>
      <c r="CA738" s="178"/>
      <c r="CB738" s="178"/>
      <c r="CC738" s="178"/>
      <c r="CD738" s="178"/>
      <c r="CE738" s="178"/>
      <c r="CF738" s="110"/>
      <c r="CG738" s="110"/>
      <c r="CH738" s="110"/>
      <c r="CI738" s="110"/>
      <c r="CJ738" s="110"/>
      <c r="CK738" s="110"/>
      <c r="CL738" s="110"/>
      <c r="CM738" s="110"/>
      <c r="CN738" s="110"/>
      <c r="CO738" s="110"/>
      <c r="CP738" s="110"/>
      <c r="CQ738" s="110"/>
      <c r="CR738" s="110"/>
      <c r="CS738" s="110"/>
      <c r="CT738" s="110"/>
      <c r="CU738" s="110"/>
      <c r="CV738" s="110"/>
      <c r="CW738" s="110"/>
      <c r="CX738" s="110"/>
      <c r="CY738" s="110"/>
      <c r="CZ738" s="110"/>
      <c r="DA738" s="110"/>
      <c r="DB738" s="110"/>
      <c r="DC738" s="110"/>
      <c r="DD738" s="110"/>
      <c r="DE738" s="110"/>
      <c r="DF738" s="110"/>
      <c r="DG738" s="110"/>
      <c r="DH738" s="110"/>
      <c r="DI738" s="110"/>
      <c r="DJ738" s="110"/>
      <c r="DK738" s="110"/>
      <c r="DL738" s="110"/>
      <c r="DM738" s="110"/>
      <c r="DN738" s="110"/>
      <c r="DO738" s="110"/>
      <c r="DP738" s="110"/>
      <c r="DQ738" s="110"/>
      <c r="DR738" s="110"/>
      <c r="DS738" s="110"/>
      <c r="DT738" s="110"/>
      <c r="DU738" s="110"/>
      <c r="DV738" s="110"/>
      <c r="DW738" s="110"/>
      <c r="DX738" s="110"/>
      <c r="DY738" s="110"/>
      <c r="DZ738" s="110"/>
      <c r="EA738" s="110"/>
      <c r="EB738" s="110"/>
      <c r="EC738" s="110"/>
      <c r="ED738" s="110"/>
      <c r="EE738" s="110"/>
      <c r="EF738" s="110"/>
      <c r="EG738" s="110"/>
      <c r="EH738" s="110"/>
      <c r="EI738" s="110"/>
      <c r="EJ738" s="110"/>
      <c r="EK738" s="110"/>
      <c r="EL738" s="110"/>
      <c r="EM738" s="110"/>
      <c r="EN738" s="110"/>
      <c r="EO738" s="110"/>
      <c r="EP738" s="110"/>
      <c r="EQ738" s="110"/>
      <c r="ER738" s="110"/>
      <c r="ES738" s="110"/>
      <c r="ET738" s="110"/>
      <c r="EU738" s="110"/>
      <c r="EV738" s="110"/>
      <c r="EW738" s="110"/>
      <c r="EX738" s="110"/>
      <c r="EY738" s="110"/>
      <c r="EZ738" s="110"/>
      <c r="FA738" s="110"/>
      <c r="FB738" s="110"/>
      <c r="FC738" s="110"/>
      <c r="FD738" s="110"/>
      <c r="FE738" s="110"/>
      <c r="FF738" s="110"/>
      <c r="FG738" s="110"/>
      <c r="FH738" s="110"/>
      <c r="FI738" s="110"/>
      <c r="FJ738" s="110"/>
      <c r="FK738" s="242"/>
      <c r="FL738" s="242"/>
      <c r="FM738" s="242"/>
      <c r="FN738" s="242"/>
      <c r="FO738" s="242"/>
      <c r="FP738" s="242"/>
      <c r="FQ738" s="242"/>
      <c r="FR738" s="63"/>
    </row>
    <row r="739" spans="1:174" x14ac:dyDescent="0.2">
      <c r="A739" s="241" t="s">
        <v>221</v>
      </c>
      <c r="B739" s="476" t="s">
        <v>893</v>
      </c>
      <c r="C739" s="326" t="s">
        <v>626</v>
      </c>
      <c r="D739" s="283" t="s">
        <v>222</v>
      </c>
      <c r="E739" s="471">
        <v>9968</v>
      </c>
      <c r="F739" s="471">
        <v>3000806</v>
      </c>
      <c r="G739" s="471">
        <v>2435902</v>
      </c>
      <c r="H739" s="471">
        <v>1185723</v>
      </c>
      <c r="I739" s="471">
        <v>491253</v>
      </c>
      <c r="J739" s="471">
        <v>196091</v>
      </c>
      <c r="K739" s="471">
        <v>45623</v>
      </c>
      <c r="L739" s="471">
        <v>17282</v>
      </c>
      <c r="M739" s="471">
        <v>0</v>
      </c>
      <c r="N739" s="496">
        <v>7382648</v>
      </c>
      <c r="O739" s="471">
        <v>20727</v>
      </c>
      <c r="P739" s="471">
        <v>4695597</v>
      </c>
      <c r="Q739" s="471">
        <v>2867306</v>
      </c>
      <c r="R739" s="471">
        <v>789071</v>
      </c>
      <c r="S739" s="471">
        <v>255953</v>
      </c>
      <c r="T739" s="471">
        <v>115853</v>
      </c>
      <c r="U739" s="471">
        <v>33768</v>
      </c>
      <c r="V739" s="471">
        <v>24031</v>
      </c>
      <c r="W739" s="471">
        <v>76</v>
      </c>
      <c r="X739" s="496">
        <v>8802382</v>
      </c>
      <c r="Y739" s="471">
        <v>30695</v>
      </c>
      <c r="Z739" s="471">
        <v>7696403</v>
      </c>
      <c r="AA739" s="471">
        <v>5303208</v>
      </c>
      <c r="AB739" s="471">
        <v>1974794</v>
      </c>
      <c r="AC739" s="471">
        <v>747206</v>
      </c>
      <c r="AD739" s="471">
        <v>311944</v>
      </c>
      <c r="AE739" s="471">
        <v>79391</v>
      </c>
      <c r="AF739" s="471">
        <v>41313</v>
      </c>
      <c r="AG739" s="471">
        <v>76</v>
      </c>
      <c r="AH739" s="496">
        <v>16185030</v>
      </c>
      <c r="AI739" s="471">
        <v>1044.0944400000001</v>
      </c>
      <c r="AJ739" s="471">
        <v>1252.9133300000001</v>
      </c>
      <c r="AK739" s="471">
        <v>1461.7322200000001</v>
      </c>
      <c r="AL739" s="471">
        <v>1670.5511100000001</v>
      </c>
      <c r="AM739" s="471">
        <v>1879.37</v>
      </c>
      <c r="AN739" s="471">
        <v>2297.0077799999999</v>
      </c>
      <c r="AO739" s="471">
        <v>2714.6455599999999</v>
      </c>
      <c r="AP739" s="471">
        <v>3132.2833300000002</v>
      </c>
      <c r="AQ739" s="471">
        <v>3758.74</v>
      </c>
      <c r="AR739" s="471">
        <v>9.5470299999999995</v>
      </c>
      <c r="AS739" s="471">
        <v>2395.0627100000002</v>
      </c>
      <c r="AT739" s="471">
        <v>1666.44886</v>
      </c>
      <c r="AU739" s="471">
        <v>709.77954</v>
      </c>
      <c r="AV739" s="471">
        <v>261.39238</v>
      </c>
      <c r="AW739" s="471">
        <v>85.368020000000001</v>
      </c>
      <c r="AX739" s="471">
        <v>16.806249999999999</v>
      </c>
      <c r="AY739" s="471">
        <v>5.5173800000000002</v>
      </c>
      <c r="AZ739" s="471">
        <v>0</v>
      </c>
      <c r="BA739" s="496">
        <v>5149.9221699999998</v>
      </c>
      <c r="BB739" s="471">
        <v>19.851649999999999</v>
      </c>
      <c r="BC739" s="471">
        <v>3747.7428599999998</v>
      </c>
      <c r="BD739" s="471">
        <v>1961.58089</v>
      </c>
      <c r="BE739" s="471">
        <v>472.34172999999998</v>
      </c>
      <c r="BF739" s="471">
        <v>136.19085000000001</v>
      </c>
      <c r="BG739" s="471">
        <v>50.436489999999999</v>
      </c>
      <c r="BH739" s="471">
        <v>12.43919</v>
      </c>
      <c r="BI739" s="471">
        <v>7.67204</v>
      </c>
      <c r="BJ739" s="471">
        <v>2.0219999999999998E-2</v>
      </c>
      <c r="BK739" s="496">
        <v>6408.27592</v>
      </c>
      <c r="BL739" s="471">
        <v>29.4</v>
      </c>
      <c r="BM739" s="471">
        <v>6142.81</v>
      </c>
      <c r="BN739" s="471">
        <v>3628.03</v>
      </c>
      <c r="BO739" s="471">
        <v>1182.1199999999999</v>
      </c>
      <c r="BP739" s="471">
        <v>397.58</v>
      </c>
      <c r="BQ739" s="471">
        <v>135.80000000000001</v>
      </c>
      <c r="BR739" s="471">
        <v>29.25</v>
      </c>
      <c r="BS739" s="471">
        <v>13.19</v>
      </c>
      <c r="BT739" s="471">
        <v>0.02</v>
      </c>
      <c r="BU739" s="496">
        <v>11558.2</v>
      </c>
      <c r="BV739" s="178"/>
      <c r="BW739" s="178"/>
      <c r="BX739" s="178"/>
      <c r="BY739" s="178"/>
      <c r="BZ739" s="178"/>
      <c r="CA739" s="178"/>
      <c r="CB739" s="178"/>
      <c r="CC739" s="178"/>
      <c r="CD739" s="178"/>
      <c r="CE739" s="178"/>
      <c r="CF739" s="110"/>
      <c r="CG739" s="110"/>
      <c r="CH739" s="110"/>
      <c r="CI739" s="110"/>
      <c r="CJ739" s="110"/>
      <c r="CK739" s="110"/>
      <c r="CL739" s="110"/>
      <c r="CM739" s="110"/>
      <c r="CN739" s="110"/>
      <c r="CO739" s="110"/>
      <c r="CP739" s="110"/>
      <c r="CQ739" s="110"/>
      <c r="CR739" s="110"/>
      <c r="CS739" s="110"/>
      <c r="CT739" s="110"/>
      <c r="CU739" s="110"/>
      <c r="CV739" s="110"/>
      <c r="CW739" s="110"/>
      <c r="CX739" s="110"/>
      <c r="CY739" s="110"/>
      <c r="CZ739" s="110"/>
      <c r="DA739" s="110"/>
      <c r="DB739" s="110"/>
      <c r="DC739" s="110"/>
      <c r="DD739" s="110"/>
      <c r="DE739" s="110"/>
      <c r="DF739" s="110"/>
      <c r="DG739" s="110"/>
      <c r="DH739" s="110"/>
      <c r="DI739" s="110"/>
      <c r="DJ739" s="110"/>
      <c r="DK739" s="110"/>
      <c r="DL739" s="110"/>
      <c r="DM739" s="110"/>
      <c r="DN739" s="110"/>
      <c r="DO739" s="110"/>
      <c r="DP739" s="110"/>
      <c r="DQ739" s="110"/>
      <c r="DR739" s="110"/>
      <c r="DS739" s="110"/>
      <c r="DT739" s="110"/>
      <c r="DU739" s="110"/>
      <c r="DV739" s="110"/>
      <c r="DW739" s="110"/>
      <c r="DX739" s="110"/>
      <c r="DY739" s="110"/>
      <c r="DZ739" s="110"/>
      <c r="EA739" s="110"/>
      <c r="EB739" s="110"/>
      <c r="EC739" s="110"/>
      <c r="ED739" s="110"/>
      <c r="EE739" s="110"/>
      <c r="EF739" s="110"/>
      <c r="EG739" s="110"/>
      <c r="EH739" s="110"/>
      <c r="EI739" s="110"/>
      <c r="EJ739" s="110"/>
      <c r="EK739" s="110"/>
      <c r="EL739" s="110"/>
      <c r="EM739" s="110"/>
      <c r="EN739" s="110"/>
      <c r="EO739" s="110"/>
      <c r="EP739" s="110"/>
      <c r="EQ739" s="110"/>
      <c r="ER739" s="110"/>
      <c r="ES739" s="110"/>
      <c r="ET739" s="110"/>
      <c r="EU739" s="110"/>
      <c r="EV739" s="110"/>
      <c r="EW739" s="110"/>
      <c r="EX739" s="110"/>
      <c r="EY739" s="110"/>
      <c r="EZ739" s="110"/>
      <c r="FA739" s="110"/>
      <c r="FB739" s="110"/>
      <c r="FC739" s="110"/>
      <c r="FD739" s="110"/>
      <c r="FE739" s="110"/>
      <c r="FF739" s="110"/>
      <c r="FG739" s="110"/>
      <c r="FH739" s="110"/>
      <c r="FI739" s="110"/>
      <c r="FJ739" s="110"/>
      <c r="FK739" s="242"/>
      <c r="FL739" s="242"/>
      <c r="FM739" s="242"/>
      <c r="FN739" s="242"/>
      <c r="FO739" s="242"/>
      <c r="FP739" s="242"/>
      <c r="FQ739" s="242"/>
      <c r="FR739" s="63"/>
    </row>
    <row r="740" spans="1:174" x14ac:dyDescent="0.2">
      <c r="A740" s="241" t="s">
        <v>223</v>
      </c>
      <c r="B740" s="476" t="s">
        <v>894</v>
      </c>
      <c r="C740" s="326" t="s">
        <v>782</v>
      </c>
      <c r="D740" s="283" t="s">
        <v>224</v>
      </c>
      <c r="E740" s="471">
        <v>2177</v>
      </c>
      <c r="F740" s="471">
        <v>1120385</v>
      </c>
      <c r="G740" s="471">
        <v>1308793</v>
      </c>
      <c r="H740" s="471">
        <v>786981</v>
      </c>
      <c r="I740" s="471">
        <v>511354</v>
      </c>
      <c r="J740" s="471">
        <v>160237</v>
      </c>
      <c r="K740" s="471">
        <v>38752</v>
      </c>
      <c r="L740" s="471">
        <v>8783</v>
      </c>
      <c r="M740" s="471">
        <v>0</v>
      </c>
      <c r="N740" s="496">
        <v>3937462</v>
      </c>
      <c r="O740" s="471">
        <v>3863</v>
      </c>
      <c r="P740" s="471">
        <v>1550323</v>
      </c>
      <c r="Q740" s="471">
        <v>1534598</v>
      </c>
      <c r="R740" s="471">
        <v>809645</v>
      </c>
      <c r="S740" s="471">
        <v>279385</v>
      </c>
      <c r="T740" s="471">
        <v>83465</v>
      </c>
      <c r="U740" s="471">
        <v>17417</v>
      </c>
      <c r="V740" s="471">
        <v>16139</v>
      </c>
      <c r="W740" s="471">
        <v>0</v>
      </c>
      <c r="X740" s="496">
        <v>4294835</v>
      </c>
      <c r="Y740" s="471">
        <v>6040</v>
      </c>
      <c r="Z740" s="471">
        <v>2670708</v>
      </c>
      <c r="AA740" s="471">
        <v>2843391</v>
      </c>
      <c r="AB740" s="471">
        <v>1596626</v>
      </c>
      <c r="AC740" s="471">
        <v>790739</v>
      </c>
      <c r="AD740" s="471">
        <v>243702</v>
      </c>
      <c r="AE740" s="471">
        <v>56169</v>
      </c>
      <c r="AF740" s="471">
        <v>24922</v>
      </c>
      <c r="AG740" s="471">
        <v>0</v>
      </c>
      <c r="AH740" s="496">
        <v>8232297</v>
      </c>
      <c r="AI740" s="471">
        <v>1173.9555600000001</v>
      </c>
      <c r="AJ740" s="471">
        <v>1408.74667</v>
      </c>
      <c r="AK740" s="471">
        <v>1643.5377800000001</v>
      </c>
      <c r="AL740" s="471">
        <v>1878.32889</v>
      </c>
      <c r="AM740" s="471">
        <v>2113.12</v>
      </c>
      <c r="AN740" s="471">
        <v>2582.7022200000001</v>
      </c>
      <c r="AO740" s="471">
        <v>3052.2844399999999</v>
      </c>
      <c r="AP740" s="471">
        <v>3521.8666699999999</v>
      </c>
      <c r="AQ740" s="471">
        <v>4226.24</v>
      </c>
      <c r="AR740" s="471">
        <v>1.8544099999999999</v>
      </c>
      <c r="AS740" s="471">
        <v>795.30623000000003</v>
      </c>
      <c r="AT740" s="471">
        <v>796.32668999999999</v>
      </c>
      <c r="AU740" s="471">
        <v>418.97933999999998</v>
      </c>
      <c r="AV740" s="471">
        <v>241.99003999999999</v>
      </c>
      <c r="AW740" s="471">
        <v>62.042380000000001</v>
      </c>
      <c r="AX740" s="471">
        <v>12.696059999999999</v>
      </c>
      <c r="AY740" s="471">
        <v>2.4938500000000001</v>
      </c>
      <c r="AZ740" s="471">
        <v>0</v>
      </c>
      <c r="BA740" s="496">
        <v>2331.6890100000001</v>
      </c>
      <c r="BB740" s="471">
        <v>3.2905799999999998</v>
      </c>
      <c r="BC740" s="471">
        <v>1100.4980800000001</v>
      </c>
      <c r="BD740" s="471">
        <v>933.71628999999996</v>
      </c>
      <c r="BE740" s="471">
        <v>431.04539</v>
      </c>
      <c r="BF740" s="471">
        <v>132.21445</v>
      </c>
      <c r="BG740" s="471">
        <v>32.316929999999999</v>
      </c>
      <c r="BH740" s="471">
        <v>5.7062200000000001</v>
      </c>
      <c r="BI740" s="471">
        <v>4.5825100000000001</v>
      </c>
      <c r="BJ740" s="471">
        <v>0</v>
      </c>
      <c r="BK740" s="496">
        <v>2643.3704499999999</v>
      </c>
      <c r="BL740" s="471">
        <v>5.14</v>
      </c>
      <c r="BM740" s="471">
        <v>1895.8</v>
      </c>
      <c r="BN740" s="471">
        <v>1730.04</v>
      </c>
      <c r="BO740" s="471">
        <v>850.02</v>
      </c>
      <c r="BP740" s="471">
        <v>374.2</v>
      </c>
      <c r="BQ740" s="471">
        <v>94.36</v>
      </c>
      <c r="BR740" s="471">
        <v>18.399999999999999</v>
      </c>
      <c r="BS740" s="471">
        <v>7.08</v>
      </c>
      <c r="BT740" s="471">
        <v>0</v>
      </c>
      <c r="BU740" s="496">
        <v>4975.04</v>
      </c>
      <c r="BV740" s="178"/>
      <c r="BW740" s="178"/>
      <c r="BX740" s="178"/>
      <c r="BY740" s="178"/>
      <c r="BZ740" s="178"/>
      <c r="CA740" s="178"/>
      <c r="CB740" s="178"/>
      <c r="CC740" s="178"/>
      <c r="CD740" s="178"/>
      <c r="CE740" s="178"/>
      <c r="CF740" s="110"/>
      <c r="CG740" s="110"/>
      <c r="CH740" s="110"/>
      <c r="CI740" s="110"/>
      <c r="CJ740" s="110"/>
      <c r="CK740" s="110"/>
      <c r="CL740" s="110"/>
      <c r="CM740" s="110"/>
      <c r="CN740" s="110"/>
      <c r="CO740" s="110"/>
      <c r="CP740" s="110"/>
      <c r="CQ740" s="110"/>
      <c r="CR740" s="110"/>
      <c r="CS740" s="110"/>
      <c r="CT740" s="110"/>
      <c r="CU740" s="110"/>
      <c r="CV740" s="110"/>
      <c r="CW740" s="110"/>
      <c r="CX740" s="110"/>
      <c r="CY740" s="110"/>
      <c r="CZ740" s="110"/>
      <c r="DA740" s="110"/>
      <c r="DB740" s="110"/>
      <c r="DC740" s="110"/>
      <c r="DD740" s="110"/>
      <c r="DE740" s="110"/>
      <c r="DF740" s="110"/>
      <c r="DG740" s="110"/>
      <c r="DH740" s="110"/>
      <c r="DI740" s="110"/>
      <c r="DJ740" s="110"/>
      <c r="DK740" s="110"/>
      <c r="DL740" s="110"/>
      <c r="DM740" s="110"/>
      <c r="DN740" s="110"/>
      <c r="DO740" s="110"/>
      <c r="DP740" s="110"/>
      <c r="DQ740" s="110"/>
      <c r="DR740" s="110"/>
      <c r="DS740" s="110"/>
      <c r="DT740" s="110"/>
      <c r="DU740" s="110"/>
      <c r="DV740" s="110"/>
      <c r="DW740" s="110"/>
      <c r="DX740" s="110"/>
      <c r="DY740" s="110"/>
      <c r="DZ740" s="110"/>
      <c r="EA740" s="110"/>
      <c r="EB740" s="110"/>
      <c r="EC740" s="110"/>
      <c r="ED740" s="110"/>
      <c r="EE740" s="110"/>
      <c r="EF740" s="110"/>
      <c r="EG740" s="110"/>
      <c r="EH740" s="110"/>
      <c r="EI740" s="110"/>
      <c r="EJ740" s="110"/>
      <c r="EK740" s="110"/>
      <c r="EL740" s="110"/>
      <c r="EM740" s="110"/>
      <c r="EN740" s="110"/>
      <c r="EO740" s="110"/>
      <c r="EP740" s="110"/>
      <c r="EQ740" s="110"/>
      <c r="ER740" s="110"/>
      <c r="ES740" s="110"/>
      <c r="ET740" s="110"/>
      <c r="EU740" s="110"/>
      <c r="EV740" s="110"/>
      <c r="EW740" s="110"/>
      <c r="EX740" s="110"/>
      <c r="EY740" s="110"/>
      <c r="EZ740" s="110"/>
      <c r="FA740" s="110"/>
      <c r="FB740" s="110"/>
      <c r="FC740" s="110"/>
      <c r="FD740" s="110"/>
      <c r="FE740" s="110"/>
      <c r="FF740" s="110"/>
      <c r="FG740" s="110"/>
      <c r="FH740" s="110"/>
      <c r="FI740" s="110"/>
      <c r="FJ740" s="110"/>
      <c r="FK740" s="242"/>
      <c r="FL740" s="242"/>
      <c r="FM740" s="242"/>
      <c r="FN740" s="242"/>
      <c r="FO740" s="242"/>
      <c r="FP740" s="242"/>
      <c r="FQ740" s="242"/>
      <c r="FR740" s="63"/>
    </row>
    <row r="741" spans="1:174" x14ac:dyDescent="0.2">
      <c r="A741" s="241" t="s">
        <v>225</v>
      </c>
      <c r="B741" s="476" t="s">
        <v>895</v>
      </c>
      <c r="C741" s="326" t="s">
        <v>782</v>
      </c>
      <c r="D741" s="283" t="s">
        <v>226</v>
      </c>
      <c r="E741" s="471">
        <v>0</v>
      </c>
      <c r="F741" s="471">
        <v>460252</v>
      </c>
      <c r="G741" s="471">
        <v>785568</v>
      </c>
      <c r="H741" s="471">
        <v>696257</v>
      </c>
      <c r="I741" s="471">
        <v>215532</v>
      </c>
      <c r="J741" s="471">
        <v>73664</v>
      </c>
      <c r="K741" s="471">
        <v>22166</v>
      </c>
      <c r="L741" s="471">
        <v>3837</v>
      </c>
      <c r="M741" s="471">
        <v>0</v>
      </c>
      <c r="N741" s="496">
        <v>2257276</v>
      </c>
      <c r="O741" s="471">
        <v>532</v>
      </c>
      <c r="P741" s="471">
        <v>478558</v>
      </c>
      <c r="Q741" s="471">
        <v>1135772</v>
      </c>
      <c r="R741" s="471">
        <v>1081822</v>
      </c>
      <c r="S741" s="471">
        <v>234865</v>
      </c>
      <c r="T741" s="471">
        <v>40907</v>
      </c>
      <c r="U741" s="471">
        <v>25016</v>
      </c>
      <c r="V741" s="471">
        <v>6700</v>
      </c>
      <c r="W741" s="471">
        <v>0</v>
      </c>
      <c r="X741" s="496">
        <v>3004172</v>
      </c>
      <c r="Y741" s="471">
        <v>532</v>
      </c>
      <c r="Z741" s="471">
        <v>938810</v>
      </c>
      <c r="AA741" s="471">
        <v>1921340</v>
      </c>
      <c r="AB741" s="471">
        <v>1778079</v>
      </c>
      <c r="AC741" s="471">
        <v>450397</v>
      </c>
      <c r="AD741" s="471">
        <v>114571</v>
      </c>
      <c r="AE741" s="471">
        <v>47182</v>
      </c>
      <c r="AF741" s="471">
        <v>10537</v>
      </c>
      <c r="AG741" s="471">
        <v>0</v>
      </c>
      <c r="AH741" s="496">
        <v>5261448</v>
      </c>
      <c r="AI741" s="471">
        <v>1027.5</v>
      </c>
      <c r="AJ741" s="471">
        <v>1233</v>
      </c>
      <c r="AK741" s="471">
        <v>1438.5</v>
      </c>
      <c r="AL741" s="471">
        <v>1644</v>
      </c>
      <c r="AM741" s="471">
        <v>1849.5</v>
      </c>
      <c r="AN741" s="471">
        <v>2260.5</v>
      </c>
      <c r="AO741" s="471">
        <v>2671.5</v>
      </c>
      <c r="AP741" s="471">
        <v>3082.5</v>
      </c>
      <c r="AQ741" s="471">
        <v>3699</v>
      </c>
      <c r="AR741" s="471">
        <v>0</v>
      </c>
      <c r="AS741" s="471">
        <v>373.27818000000002</v>
      </c>
      <c r="AT741" s="471">
        <v>546.10218999999995</v>
      </c>
      <c r="AU741" s="471">
        <v>423.51398999999998</v>
      </c>
      <c r="AV741" s="471">
        <v>116.53528</v>
      </c>
      <c r="AW741" s="471">
        <v>32.587479999999999</v>
      </c>
      <c r="AX741" s="471">
        <v>8.2972099999999998</v>
      </c>
      <c r="AY741" s="471">
        <v>1.2447699999999999</v>
      </c>
      <c r="AZ741" s="471">
        <v>0</v>
      </c>
      <c r="BA741" s="496">
        <v>1501.5590999999999</v>
      </c>
      <c r="BB741" s="471">
        <v>0.51776</v>
      </c>
      <c r="BC741" s="471">
        <v>388.12490000000003</v>
      </c>
      <c r="BD741" s="471">
        <v>789.55300999999997</v>
      </c>
      <c r="BE741" s="471">
        <v>658.04258000000004</v>
      </c>
      <c r="BF741" s="471">
        <v>126.98838000000001</v>
      </c>
      <c r="BG741" s="471">
        <v>18.096440000000001</v>
      </c>
      <c r="BH741" s="471">
        <v>9.3640299999999996</v>
      </c>
      <c r="BI741" s="471">
        <v>2.1735600000000002</v>
      </c>
      <c r="BJ741" s="471">
        <v>0</v>
      </c>
      <c r="BK741" s="496">
        <v>1992.8606500000001</v>
      </c>
      <c r="BL741" s="471">
        <v>0.52</v>
      </c>
      <c r="BM741" s="471">
        <v>761.4</v>
      </c>
      <c r="BN741" s="471">
        <v>1335.66</v>
      </c>
      <c r="BO741" s="471">
        <v>1081.56</v>
      </c>
      <c r="BP741" s="471">
        <v>243.52</v>
      </c>
      <c r="BQ741" s="471">
        <v>50.68</v>
      </c>
      <c r="BR741" s="471">
        <v>17.66</v>
      </c>
      <c r="BS741" s="471">
        <v>3.42</v>
      </c>
      <c r="BT741" s="471">
        <v>0</v>
      </c>
      <c r="BU741" s="496">
        <v>3494.42</v>
      </c>
      <c r="BV741" s="178"/>
      <c r="BW741" s="178"/>
      <c r="BX741" s="178"/>
      <c r="BY741" s="178"/>
      <c r="BZ741" s="178"/>
      <c r="CA741" s="178"/>
      <c r="CB741" s="178"/>
      <c r="CC741" s="178"/>
      <c r="CD741" s="178"/>
      <c r="CE741" s="178"/>
      <c r="CF741" s="110"/>
      <c r="CG741" s="110"/>
      <c r="CH741" s="110"/>
      <c r="CI741" s="110"/>
      <c r="CJ741" s="110"/>
      <c r="CK741" s="110"/>
      <c r="CL741" s="110"/>
      <c r="CM741" s="110"/>
      <c r="CN741" s="110"/>
      <c r="CO741" s="110"/>
      <c r="CP741" s="110"/>
      <c r="CQ741" s="110"/>
      <c r="CR741" s="110"/>
      <c r="CS741" s="110"/>
      <c r="CT741" s="110"/>
      <c r="CU741" s="110"/>
      <c r="CV741" s="110"/>
      <c r="CW741" s="110"/>
      <c r="CX741" s="110"/>
      <c r="CY741" s="110"/>
      <c r="CZ741" s="110"/>
      <c r="DA741" s="110"/>
      <c r="DB741" s="110"/>
      <c r="DC741" s="110"/>
      <c r="DD741" s="110"/>
      <c r="DE741" s="110"/>
      <c r="DF741" s="110"/>
      <c r="DG741" s="110"/>
      <c r="DH741" s="110"/>
      <c r="DI741" s="110"/>
      <c r="DJ741" s="110"/>
      <c r="DK741" s="110"/>
      <c r="DL741" s="110"/>
      <c r="DM741" s="110"/>
      <c r="DN741" s="110"/>
      <c r="DO741" s="110"/>
      <c r="DP741" s="110"/>
      <c r="DQ741" s="110"/>
      <c r="DR741" s="110"/>
      <c r="DS741" s="110"/>
      <c r="DT741" s="110"/>
      <c r="DU741" s="110"/>
      <c r="DV741" s="110"/>
      <c r="DW741" s="110"/>
      <c r="DX741" s="110"/>
      <c r="DY741" s="110"/>
      <c r="DZ741" s="110"/>
      <c r="EA741" s="110"/>
      <c r="EB741" s="110"/>
      <c r="EC741" s="110"/>
      <c r="ED741" s="110"/>
      <c r="EE741" s="110"/>
      <c r="EF741" s="110"/>
      <c r="EG741" s="110"/>
      <c r="EH741" s="110"/>
      <c r="EI741" s="110"/>
      <c r="EJ741" s="110"/>
      <c r="EK741" s="110"/>
      <c r="EL741" s="110"/>
      <c r="EM741" s="110"/>
      <c r="EN741" s="110"/>
      <c r="EO741" s="110"/>
      <c r="EP741" s="110"/>
      <c r="EQ741" s="110"/>
      <c r="ER741" s="110"/>
      <c r="ES741" s="110"/>
      <c r="ET741" s="110"/>
      <c r="EU741" s="110"/>
      <c r="EV741" s="110"/>
      <c r="EW741" s="110"/>
      <c r="EX741" s="110"/>
      <c r="EY741" s="110"/>
      <c r="EZ741" s="110"/>
      <c r="FA741" s="110"/>
      <c r="FB741" s="110"/>
      <c r="FC741" s="110"/>
      <c r="FD741" s="110"/>
      <c r="FE741" s="110"/>
      <c r="FF741" s="110"/>
      <c r="FG741" s="110"/>
      <c r="FH741" s="110"/>
      <c r="FI741" s="110"/>
      <c r="FJ741" s="110"/>
      <c r="FK741" s="242"/>
      <c r="FL741" s="242"/>
      <c r="FM741" s="242"/>
      <c r="FN741" s="242"/>
      <c r="FO741" s="242"/>
      <c r="FP741" s="242"/>
      <c r="FQ741" s="242"/>
      <c r="FR741" s="63"/>
    </row>
    <row r="742" spans="1:174" x14ac:dyDescent="0.2">
      <c r="A742" s="241" t="s">
        <v>227</v>
      </c>
      <c r="B742" s="476" t="s">
        <v>896</v>
      </c>
      <c r="C742" s="326" t="s">
        <v>784</v>
      </c>
      <c r="D742" s="283" t="s">
        <v>228</v>
      </c>
      <c r="E742" s="471">
        <v>0</v>
      </c>
      <c r="F742" s="471">
        <v>361804</v>
      </c>
      <c r="G742" s="471">
        <v>488190</v>
      </c>
      <c r="H742" s="471">
        <v>170647</v>
      </c>
      <c r="I742" s="471">
        <v>136242</v>
      </c>
      <c r="J742" s="471">
        <v>61718</v>
      </c>
      <c r="K742" s="471">
        <v>13722</v>
      </c>
      <c r="L742" s="471">
        <v>3304</v>
      </c>
      <c r="M742" s="471">
        <v>2973</v>
      </c>
      <c r="N742" s="496">
        <v>1238600</v>
      </c>
      <c r="O742" s="471">
        <v>866</v>
      </c>
      <c r="P742" s="471">
        <v>675635</v>
      </c>
      <c r="Q742" s="471">
        <v>1026110</v>
      </c>
      <c r="R742" s="471">
        <v>281985</v>
      </c>
      <c r="S742" s="471">
        <v>110301</v>
      </c>
      <c r="T742" s="471">
        <v>89133</v>
      </c>
      <c r="U742" s="471">
        <v>22300</v>
      </c>
      <c r="V742" s="471">
        <v>8826</v>
      </c>
      <c r="W742" s="471">
        <v>0</v>
      </c>
      <c r="X742" s="496">
        <v>2215156</v>
      </c>
      <c r="Y742" s="471">
        <v>866</v>
      </c>
      <c r="Z742" s="471">
        <v>1037439</v>
      </c>
      <c r="AA742" s="471">
        <v>1514300</v>
      </c>
      <c r="AB742" s="471">
        <v>452632</v>
      </c>
      <c r="AC742" s="471">
        <v>246543</v>
      </c>
      <c r="AD742" s="471">
        <v>150851</v>
      </c>
      <c r="AE742" s="471">
        <v>36022</v>
      </c>
      <c r="AF742" s="471">
        <v>12130</v>
      </c>
      <c r="AG742" s="471">
        <v>2973</v>
      </c>
      <c r="AH742" s="496">
        <v>3453756</v>
      </c>
      <c r="AI742" s="471">
        <v>1126.7722200000001</v>
      </c>
      <c r="AJ742" s="471">
        <v>1352.1266700000001</v>
      </c>
      <c r="AK742" s="471">
        <v>1577.4811099999999</v>
      </c>
      <c r="AL742" s="471">
        <v>1802.83556</v>
      </c>
      <c r="AM742" s="471">
        <v>2028.19</v>
      </c>
      <c r="AN742" s="471">
        <v>2478.8988899999999</v>
      </c>
      <c r="AO742" s="471">
        <v>2929.6077799999998</v>
      </c>
      <c r="AP742" s="471">
        <v>3380.3166700000002</v>
      </c>
      <c r="AQ742" s="471">
        <v>4056.38</v>
      </c>
      <c r="AR742" s="471">
        <v>0</v>
      </c>
      <c r="AS742" s="471">
        <v>267.58143999999999</v>
      </c>
      <c r="AT742" s="471">
        <v>309.47439000000003</v>
      </c>
      <c r="AU742" s="471">
        <v>94.654780000000002</v>
      </c>
      <c r="AV742" s="471">
        <v>67.174180000000007</v>
      </c>
      <c r="AW742" s="471">
        <v>24.89734</v>
      </c>
      <c r="AX742" s="471">
        <v>4.6839000000000004</v>
      </c>
      <c r="AY742" s="471">
        <v>0.97741999999999996</v>
      </c>
      <c r="AZ742" s="471">
        <v>0.73292000000000002</v>
      </c>
      <c r="BA742" s="496">
        <v>770.17637999999999</v>
      </c>
      <c r="BB742" s="471">
        <v>0.76856999999999998</v>
      </c>
      <c r="BC742" s="471">
        <v>499.68322000000001</v>
      </c>
      <c r="BD742" s="471">
        <v>650.47371999999996</v>
      </c>
      <c r="BE742" s="471">
        <v>156.41193999999999</v>
      </c>
      <c r="BF742" s="471">
        <v>54.383960000000002</v>
      </c>
      <c r="BG742" s="471">
        <v>35.956690000000002</v>
      </c>
      <c r="BH742" s="471">
        <v>7.6119399999999997</v>
      </c>
      <c r="BI742" s="471">
        <v>2.6110000000000002</v>
      </c>
      <c r="BJ742" s="471">
        <v>0</v>
      </c>
      <c r="BK742" s="496">
        <v>1407.90102</v>
      </c>
      <c r="BL742" s="471">
        <v>0.77</v>
      </c>
      <c r="BM742" s="471">
        <v>767.26</v>
      </c>
      <c r="BN742" s="471">
        <v>959.95</v>
      </c>
      <c r="BO742" s="471">
        <v>251.07</v>
      </c>
      <c r="BP742" s="471">
        <v>121.56</v>
      </c>
      <c r="BQ742" s="471">
        <v>60.85</v>
      </c>
      <c r="BR742" s="471">
        <v>12.3</v>
      </c>
      <c r="BS742" s="471">
        <v>3.59</v>
      </c>
      <c r="BT742" s="471">
        <v>0.73</v>
      </c>
      <c r="BU742" s="496">
        <v>2178.08</v>
      </c>
      <c r="BV742" s="178"/>
      <c r="BW742" s="178"/>
      <c r="BX742" s="178"/>
      <c r="BY742" s="178"/>
      <c r="BZ742" s="178"/>
      <c r="CA742" s="178"/>
      <c r="CB742" s="178"/>
      <c r="CC742" s="178"/>
      <c r="CD742" s="178"/>
      <c r="CE742" s="178"/>
      <c r="CF742" s="110"/>
      <c r="CG742" s="110"/>
      <c r="CH742" s="110"/>
      <c r="CI742" s="110"/>
      <c r="CJ742" s="110"/>
      <c r="CK742" s="110"/>
      <c r="CL742" s="110"/>
      <c r="CM742" s="110"/>
      <c r="CN742" s="110"/>
      <c r="CO742" s="110"/>
      <c r="CP742" s="110"/>
      <c r="CQ742" s="110"/>
      <c r="CR742" s="110"/>
      <c r="CS742" s="110"/>
      <c r="CT742" s="110"/>
      <c r="CU742" s="110"/>
      <c r="CV742" s="110"/>
      <c r="CW742" s="110"/>
      <c r="CX742" s="110"/>
      <c r="CY742" s="110"/>
      <c r="CZ742" s="110"/>
      <c r="DA742" s="110"/>
      <c r="DB742" s="110"/>
      <c r="DC742" s="110"/>
      <c r="DD742" s="110"/>
      <c r="DE742" s="110"/>
      <c r="DF742" s="110"/>
      <c r="DG742" s="110"/>
      <c r="DH742" s="110"/>
      <c r="DI742" s="110"/>
      <c r="DJ742" s="110"/>
      <c r="DK742" s="110"/>
      <c r="DL742" s="110"/>
      <c r="DM742" s="110"/>
      <c r="DN742" s="110"/>
      <c r="DO742" s="110"/>
      <c r="DP742" s="110"/>
      <c r="DQ742" s="110"/>
      <c r="DR742" s="110"/>
      <c r="DS742" s="110"/>
      <c r="DT742" s="110"/>
      <c r="DU742" s="110"/>
      <c r="DV742" s="110"/>
      <c r="DW742" s="110"/>
      <c r="DX742" s="110"/>
      <c r="DY742" s="110"/>
      <c r="DZ742" s="110"/>
      <c r="EA742" s="110"/>
      <c r="EB742" s="110"/>
      <c r="EC742" s="110"/>
      <c r="ED742" s="110"/>
      <c r="EE742" s="110"/>
      <c r="EF742" s="110"/>
      <c r="EG742" s="110"/>
      <c r="EH742" s="110"/>
      <c r="EI742" s="110"/>
      <c r="EJ742" s="110"/>
      <c r="EK742" s="110"/>
      <c r="EL742" s="110"/>
      <c r="EM742" s="110"/>
      <c r="EN742" s="110"/>
      <c r="EO742" s="110"/>
      <c r="EP742" s="110"/>
      <c r="EQ742" s="110"/>
      <c r="ER742" s="110"/>
      <c r="ES742" s="110"/>
      <c r="ET742" s="110"/>
      <c r="EU742" s="110"/>
      <c r="EV742" s="110"/>
      <c r="EW742" s="110"/>
      <c r="EX742" s="110"/>
      <c r="EY742" s="110"/>
      <c r="EZ742" s="110"/>
      <c r="FA742" s="110"/>
      <c r="FB742" s="110"/>
      <c r="FC742" s="110"/>
      <c r="FD742" s="110"/>
      <c r="FE742" s="110"/>
      <c r="FF742" s="110"/>
      <c r="FG742" s="110"/>
      <c r="FH742" s="110"/>
      <c r="FI742" s="110"/>
      <c r="FJ742" s="110"/>
      <c r="FK742" s="242"/>
      <c r="FL742" s="242"/>
      <c r="FM742" s="242"/>
      <c r="FN742" s="242"/>
      <c r="FO742" s="242"/>
      <c r="FP742" s="242"/>
      <c r="FQ742" s="242"/>
      <c r="FR742" s="63"/>
    </row>
    <row r="743" spans="1:174" x14ac:dyDescent="0.2">
      <c r="A743" s="241" t="s">
        <v>229</v>
      </c>
      <c r="B743" s="476" t="s">
        <v>897</v>
      </c>
      <c r="C743" s="326" t="s">
        <v>782</v>
      </c>
      <c r="D743" s="283" t="s">
        <v>230</v>
      </c>
      <c r="E743" s="471">
        <v>0</v>
      </c>
      <c r="F743" s="471">
        <v>17109</v>
      </c>
      <c r="G743" s="471">
        <v>519440</v>
      </c>
      <c r="H743" s="471">
        <v>916087</v>
      </c>
      <c r="I743" s="471">
        <v>836489</v>
      </c>
      <c r="J743" s="471">
        <v>425546</v>
      </c>
      <c r="K743" s="471">
        <v>133481</v>
      </c>
      <c r="L743" s="471">
        <v>100639</v>
      </c>
      <c r="M743" s="471">
        <v>8264</v>
      </c>
      <c r="N743" s="496">
        <v>2957055</v>
      </c>
      <c r="O743" s="471">
        <v>0</v>
      </c>
      <c r="P743" s="471">
        <v>32240</v>
      </c>
      <c r="Q743" s="471">
        <v>344349</v>
      </c>
      <c r="R743" s="471">
        <v>1768910</v>
      </c>
      <c r="S743" s="471">
        <v>1833769</v>
      </c>
      <c r="T743" s="471">
        <v>582631</v>
      </c>
      <c r="U743" s="471">
        <v>190886</v>
      </c>
      <c r="V743" s="471">
        <v>27234</v>
      </c>
      <c r="W743" s="471">
        <v>10275</v>
      </c>
      <c r="X743" s="496">
        <v>4790294</v>
      </c>
      <c r="Y743" s="471">
        <v>0</v>
      </c>
      <c r="Z743" s="471">
        <v>49349</v>
      </c>
      <c r="AA743" s="471">
        <v>863789</v>
      </c>
      <c r="AB743" s="471">
        <v>2684997</v>
      </c>
      <c r="AC743" s="471">
        <v>2670258</v>
      </c>
      <c r="AD743" s="471">
        <v>1008177</v>
      </c>
      <c r="AE743" s="471">
        <v>324367</v>
      </c>
      <c r="AF743" s="471">
        <v>127873</v>
      </c>
      <c r="AG743" s="471">
        <v>18539</v>
      </c>
      <c r="AH743" s="496">
        <v>7747349</v>
      </c>
      <c r="AI743" s="471">
        <v>1148.1722199999999</v>
      </c>
      <c r="AJ743" s="471">
        <v>1377.8066699999999</v>
      </c>
      <c r="AK743" s="471">
        <v>1607.44111</v>
      </c>
      <c r="AL743" s="471">
        <v>1837.07556</v>
      </c>
      <c r="AM743" s="471">
        <v>2066.71</v>
      </c>
      <c r="AN743" s="471">
        <v>2525.9788899999999</v>
      </c>
      <c r="AO743" s="471">
        <v>2985.2477800000001</v>
      </c>
      <c r="AP743" s="471">
        <v>3444.51667</v>
      </c>
      <c r="AQ743" s="471">
        <v>4133.42</v>
      </c>
      <c r="AR743" s="471">
        <v>0</v>
      </c>
      <c r="AS743" s="471">
        <v>12.41756</v>
      </c>
      <c r="AT743" s="471">
        <v>323.14713999999998</v>
      </c>
      <c r="AU743" s="471">
        <v>498.66593999999998</v>
      </c>
      <c r="AV743" s="471">
        <v>404.74426</v>
      </c>
      <c r="AW743" s="471">
        <v>168.46776</v>
      </c>
      <c r="AX743" s="471">
        <v>44.713540000000002</v>
      </c>
      <c r="AY743" s="471">
        <v>29.21716</v>
      </c>
      <c r="AZ743" s="471">
        <v>1.9993099999999999</v>
      </c>
      <c r="BA743" s="496">
        <v>1483.37267</v>
      </c>
      <c r="BB743" s="471">
        <v>0</v>
      </c>
      <c r="BC743" s="471">
        <v>23.399509999999999</v>
      </c>
      <c r="BD743" s="471">
        <v>214.22183999999999</v>
      </c>
      <c r="BE743" s="471">
        <v>962.89453000000003</v>
      </c>
      <c r="BF743" s="471">
        <v>887.28898000000004</v>
      </c>
      <c r="BG743" s="471">
        <v>230.65553</v>
      </c>
      <c r="BH743" s="471">
        <v>63.943100000000001</v>
      </c>
      <c r="BI743" s="471">
        <v>7.9064800000000002</v>
      </c>
      <c r="BJ743" s="471">
        <v>2.48583</v>
      </c>
      <c r="BK743" s="496">
        <v>2392.7957999999999</v>
      </c>
      <c r="BL743" s="471">
        <v>0</v>
      </c>
      <c r="BM743" s="471">
        <v>35.82</v>
      </c>
      <c r="BN743" s="471">
        <v>537.37</v>
      </c>
      <c r="BO743" s="471">
        <v>1461.56</v>
      </c>
      <c r="BP743" s="471">
        <v>1292.03</v>
      </c>
      <c r="BQ743" s="471">
        <v>399.12</v>
      </c>
      <c r="BR743" s="471">
        <v>108.66</v>
      </c>
      <c r="BS743" s="471">
        <v>37.119999999999997</v>
      </c>
      <c r="BT743" s="471">
        <v>4.49</v>
      </c>
      <c r="BU743" s="496">
        <v>3876.17</v>
      </c>
      <c r="BV743" s="178"/>
      <c r="BW743" s="178"/>
      <c r="BX743" s="178"/>
      <c r="BY743" s="178"/>
      <c r="BZ743" s="178"/>
      <c r="CA743" s="178"/>
      <c r="CB743" s="178"/>
      <c r="CC743" s="178"/>
      <c r="CD743" s="178"/>
      <c r="CE743" s="178"/>
      <c r="CF743" s="110"/>
      <c r="CG743" s="110"/>
      <c r="CH743" s="110"/>
      <c r="CI743" s="110"/>
      <c r="CJ743" s="110"/>
      <c r="CK743" s="110"/>
      <c r="CL743" s="110"/>
      <c r="CM743" s="110"/>
      <c r="CN743" s="110"/>
      <c r="CO743" s="110"/>
      <c r="CP743" s="110"/>
      <c r="CQ743" s="110"/>
      <c r="CR743" s="110"/>
      <c r="CS743" s="110"/>
      <c r="CT743" s="110"/>
      <c r="CU743" s="110"/>
      <c r="CV743" s="110"/>
      <c r="CW743" s="110"/>
      <c r="CX743" s="110"/>
      <c r="CY743" s="110"/>
      <c r="CZ743" s="110"/>
      <c r="DA743" s="110"/>
      <c r="DB743" s="110"/>
      <c r="DC743" s="110"/>
      <c r="DD743" s="110"/>
      <c r="DE743" s="110"/>
      <c r="DF743" s="110"/>
      <c r="DG743" s="110"/>
      <c r="DH743" s="110"/>
      <c r="DI743" s="110"/>
      <c r="DJ743" s="110"/>
      <c r="DK743" s="110"/>
      <c r="DL743" s="110"/>
      <c r="DM743" s="110"/>
      <c r="DN743" s="110"/>
      <c r="DO743" s="110"/>
      <c r="DP743" s="110"/>
      <c r="DQ743" s="110"/>
      <c r="DR743" s="110"/>
      <c r="DS743" s="110"/>
      <c r="DT743" s="110"/>
      <c r="DU743" s="110"/>
      <c r="DV743" s="110"/>
      <c r="DW743" s="110"/>
      <c r="DX743" s="110"/>
      <c r="DY743" s="110"/>
      <c r="DZ743" s="110"/>
      <c r="EA743" s="110"/>
      <c r="EB743" s="110"/>
      <c r="EC743" s="110"/>
      <c r="ED743" s="110"/>
      <c r="EE743" s="110"/>
      <c r="EF743" s="110"/>
      <c r="EG743" s="110"/>
      <c r="EH743" s="110"/>
      <c r="EI743" s="110"/>
      <c r="EJ743" s="110"/>
      <c r="EK743" s="110"/>
      <c r="EL743" s="110"/>
      <c r="EM743" s="110"/>
      <c r="EN743" s="110"/>
      <c r="EO743" s="110"/>
      <c r="EP743" s="110"/>
      <c r="EQ743" s="110"/>
      <c r="ER743" s="110"/>
      <c r="ES743" s="110"/>
      <c r="ET743" s="110"/>
      <c r="EU743" s="110"/>
      <c r="EV743" s="110"/>
      <c r="EW743" s="110"/>
      <c r="EX743" s="110"/>
      <c r="EY743" s="110"/>
      <c r="EZ743" s="110"/>
      <c r="FA743" s="110"/>
      <c r="FB743" s="110"/>
      <c r="FC743" s="110"/>
      <c r="FD743" s="110"/>
      <c r="FE743" s="110"/>
      <c r="FF743" s="110"/>
      <c r="FG743" s="110"/>
      <c r="FH743" s="110"/>
      <c r="FI743" s="110"/>
      <c r="FJ743" s="110"/>
      <c r="FK743" s="242"/>
      <c r="FL743" s="242"/>
      <c r="FM743" s="242"/>
      <c r="FN743" s="242"/>
      <c r="FO743" s="242"/>
      <c r="FP743" s="242"/>
      <c r="FQ743" s="242"/>
      <c r="FR743" s="63"/>
    </row>
    <row r="744" spans="1:174" x14ac:dyDescent="0.2">
      <c r="A744" s="241" t="s">
        <v>231</v>
      </c>
      <c r="B744" s="476" t="s">
        <v>898</v>
      </c>
      <c r="C744" s="326" t="s">
        <v>640</v>
      </c>
      <c r="D744" s="283" t="s">
        <v>232</v>
      </c>
      <c r="E744" s="471">
        <v>0</v>
      </c>
      <c r="F744" s="471">
        <v>527404</v>
      </c>
      <c r="G744" s="471">
        <v>1258124</v>
      </c>
      <c r="H744" s="471">
        <v>2767470</v>
      </c>
      <c r="I744" s="471">
        <v>2979456</v>
      </c>
      <c r="J744" s="471">
        <v>2073470</v>
      </c>
      <c r="K744" s="471">
        <v>606147</v>
      </c>
      <c r="L744" s="471">
        <v>231869</v>
      </c>
      <c r="M744" s="471">
        <v>7007</v>
      </c>
      <c r="N744" s="496">
        <v>10450947</v>
      </c>
      <c r="O744" s="471">
        <v>0</v>
      </c>
      <c r="P744" s="471">
        <v>1640668</v>
      </c>
      <c r="Q744" s="471">
        <v>4045900</v>
      </c>
      <c r="R744" s="471">
        <v>10037523</v>
      </c>
      <c r="S744" s="471">
        <v>8538333</v>
      </c>
      <c r="T744" s="471">
        <v>2798962</v>
      </c>
      <c r="U744" s="471">
        <v>633028</v>
      </c>
      <c r="V744" s="471">
        <v>157750</v>
      </c>
      <c r="W744" s="471">
        <v>2033</v>
      </c>
      <c r="X744" s="496">
        <v>27854197</v>
      </c>
      <c r="Y744" s="471">
        <v>0</v>
      </c>
      <c r="Z744" s="471">
        <v>2168072</v>
      </c>
      <c r="AA744" s="471">
        <v>5304024</v>
      </c>
      <c r="AB744" s="471">
        <v>12804993</v>
      </c>
      <c r="AC744" s="471">
        <v>11517789</v>
      </c>
      <c r="AD744" s="471">
        <v>4872432</v>
      </c>
      <c r="AE744" s="471">
        <v>1239175</v>
      </c>
      <c r="AF744" s="471">
        <v>389619</v>
      </c>
      <c r="AG744" s="471">
        <v>9040</v>
      </c>
      <c r="AH744" s="496">
        <v>38305144</v>
      </c>
      <c r="AI744" s="471">
        <v>997.48333000000002</v>
      </c>
      <c r="AJ744" s="471">
        <v>1196.98</v>
      </c>
      <c r="AK744" s="471">
        <v>1396.47667</v>
      </c>
      <c r="AL744" s="471">
        <v>1595.97333</v>
      </c>
      <c r="AM744" s="471">
        <v>1795.47</v>
      </c>
      <c r="AN744" s="471">
        <v>2194.46333</v>
      </c>
      <c r="AO744" s="471">
        <v>2593.45667</v>
      </c>
      <c r="AP744" s="471">
        <v>2992.45</v>
      </c>
      <c r="AQ744" s="471">
        <v>3590.94</v>
      </c>
      <c r="AR744" s="471">
        <v>0</v>
      </c>
      <c r="AS744" s="471">
        <v>440.61221</v>
      </c>
      <c r="AT744" s="471">
        <v>900.92732999999998</v>
      </c>
      <c r="AU744" s="471">
        <v>1734.0327299999999</v>
      </c>
      <c r="AV744" s="471">
        <v>1659.42956</v>
      </c>
      <c r="AW744" s="471">
        <v>944.86427000000003</v>
      </c>
      <c r="AX744" s="471">
        <v>233.72166000000001</v>
      </c>
      <c r="AY744" s="471">
        <v>77.484669999999994</v>
      </c>
      <c r="AZ744" s="471">
        <v>1.9513</v>
      </c>
      <c r="BA744" s="496">
        <v>5993.0237399999996</v>
      </c>
      <c r="BB744" s="471">
        <v>0</v>
      </c>
      <c r="BC744" s="471">
        <v>1370.6728599999999</v>
      </c>
      <c r="BD744" s="471">
        <v>2897.2199099999998</v>
      </c>
      <c r="BE744" s="471">
        <v>6289.2799000000005</v>
      </c>
      <c r="BF744" s="471">
        <v>4755.4863100000002</v>
      </c>
      <c r="BG744" s="471">
        <v>1275.4653800000001</v>
      </c>
      <c r="BH744" s="471">
        <v>244.08659</v>
      </c>
      <c r="BI744" s="471">
        <v>52.716000000000001</v>
      </c>
      <c r="BJ744" s="471">
        <v>0.56615000000000004</v>
      </c>
      <c r="BK744" s="496">
        <v>16885.49309</v>
      </c>
      <c r="BL744" s="471">
        <v>0</v>
      </c>
      <c r="BM744" s="471">
        <v>1811.29</v>
      </c>
      <c r="BN744" s="471">
        <v>3798.15</v>
      </c>
      <c r="BO744" s="471">
        <v>8023.31</v>
      </c>
      <c r="BP744" s="471">
        <v>6414.92</v>
      </c>
      <c r="BQ744" s="471">
        <v>2220.33</v>
      </c>
      <c r="BR744" s="471">
        <v>477.81</v>
      </c>
      <c r="BS744" s="471">
        <v>130.19999999999999</v>
      </c>
      <c r="BT744" s="471">
        <v>2.52</v>
      </c>
      <c r="BU744" s="496">
        <v>22878.53</v>
      </c>
      <c r="BV744" s="178"/>
      <c r="BW744" s="178"/>
      <c r="BX744" s="178"/>
      <c r="BY744" s="178"/>
      <c r="BZ744" s="178"/>
      <c r="CA744" s="178"/>
      <c r="CB744" s="178"/>
      <c r="CC744" s="178"/>
      <c r="CD744" s="178"/>
      <c r="CE744" s="178"/>
      <c r="CF744" s="110"/>
      <c r="CG744" s="110"/>
      <c r="CH744" s="110"/>
      <c r="CI744" s="110"/>
      <c r="CJ744" s="110"/>
      <c r="CK744" s="110"/>
      <c r="CL744" s="110"/>
      <c r="CM744" s="110"/>
      <c r="CN744" s="110"/>
      <c r="CO744" s="110"/>
      <c r="CP744" s="110"/>
      <c r="CQ744" s="110"/>
      <c r="CR744" s="110"/>
      <c r="CS744" s="110"/>
      <c r="CT744" s="110"/>
      <c r="CU744" s="110"/>
      <c r="CV744" s="110"/>
      <c r="CW744" s="110"/>
      <c r="CX744" s="110"/>
      <c r="CY744" s="110"/>
      <c r="CZ744" s="110"/>
      <c r="DA744" s="110"/>
      <c r="DB744" s="110"/>
      <c r="DC744" s="110"/>
      <c r="DD744" s="110"/>
      <c r="DE744" s="110"/>
      <c r="DF744" s="110"/>
      <c r="DG744" s="110"/>
      <c r="DH744" s="110"/>
      <c r="DI744" s="110"/>
      <c r="DJ744" s="110"/>
      <c r="DK744" s="110"/>
      <c r="DL744" s="110"/>
      <c r="DM744" s="110"/>
      <c r="DN744" s="110"/>
      <c r="DO744" s="110"/>
      <c r="DP744" s="110"/>
      <c r="DQ744" s="110"/>
      <c r="DR744" s="110"/>
      <c r="DS744" s="110"/>
      <c r="DT744" s="110"/>
      <c r="DU744" s="110"/>
      <c r="DV744" s="110"/>
      <c r="DW744" s="110"/>
      <c r="DX744" s="110"/>
      <c r="DY744" s="110"/>
      <c r="DZ744" s="110"/>
      <c r="EA744" s="110"/>
      <c r="EB744" s="110"/>
      <c r="EC744" s="110"/>
      <c r="ED744" s="110"/>
      <c r="EE744" s="110"/>
      <c r="EF744" s="110"/>
      <c r="EG744" s="110"/>
      <c r="EH744" s="110"/>
      <c r="EI744" s="110"/>
      <c r="EJ744" s="110"/>
      <c r="EK744" s="110"/>
      <c r="EL744" s="110"/>
      <c r="EM744" s="110"/>
      <c r="EN744" s="110"/>
      <c r="EO744" s="110"/>
      <c r="EP744" s="110"/>
      <c r="EQ744" s="110"/>
      <c r="ER744" s="110"/>
      <c r="ES744" s="110"/>
      <c r="ET744" s="110"/>
      <c r="EU744" s="110"/>
      <c r="EV744" s="110"/>
      <c r="EW744" s="110"/>
      <c r="EX744" s="110"/>
      <c r="EY744" s="110"/>
      <c r="EZ744" s="110"/>
      <c r="FA744" s="110"/>
      <c r="FB744" s="110"/>
      <c r="FC744" s="110"/>
      <c r="FD744" s="110"/>
      <c r="FE744" s="110"/>
      <c r="FF744" s="110"/>
      <c r="FG744" s="110"/>
      <c r="FH744" s="110"/>
      <c r="FI744" s="110"/>
      <c r="FJ744" s="110"/>
      <c r="FK744" s="242"/>
      <c r="FL744" s="242"/>
      <c r="FM744" s="242"/>
      <c r="FN744" s="242"/>
      <c r="FO744" s="242"/>
      <c r="FP744" s="242"/>
      <c r="FQ744" s="242"/>
      <c r="FR744" s="63"/>
    </row>
    <row r="745" spans="1:174" x14ac:dyDescent="0.2">
      <c r="A745" s="241" t="s">
        <v>233</v>
      </c>
      <c r="B745" s="476" t="s">
        <v>899</v>
      </c>
      <c r="C745" s="326" t="s">
        <v>626</v>
      </c>
      <c r="D745" s="283" t="s">
        <v>234</v>
      </c>
      <c r="E745" s="471">
        <v>0</v>
      </c>
      <c r="F745" s="471">
        <v>237328</v>
      </c>
      <c r="G745" s="471">
        <v>671240</v>
      </c>
      <c r="H745" s="471">
        <v>1043762</v>
      </c>
      <c r="I745" s="471">
        <v>838290</v>
      </c>
      <c r="J745" s="471">
        <v>334507</v>
      </c>
      <c r="K745" s="471">
        <v>189944</v>
      </c>
      <c r="L745" s="471">
        <v>95951</v>
      </c>
      <c r="M745" s="471">
        <v>9785</v>
      </c>
      <c r="N745" s="496">
        <v>3420807</v>
      </c>
      <c r="O745" s="471">
        <v>0</v>
      </c>
      <c r="P745" s="471">
        <v>141553</v>
      </c>
      <c r="Q745" s="471">
        <v>806142</v>
      </c>
      <c r="R745" s="471">
        <v>953063</v>
      </c>
      <c r="S745" s="471">
        <v>845273</v>
      </c>
      <c r="T745" s="471">
        <v>243470</v>
      </c>
      <c r="U745" s="471">
        <v>67841</v>
      </c>
      <c r="V745" s="471">
        <v>36191</v>
      </c>
      <c r="W745" s="471">
        <v>1957</v>
      </c>
      <c r="X745" s="496">
        <v>3095490</v>
      </c>
      <c r="Y745" s="471">
        <v>0</v>
      </c>
      <c r="Z745" s="471">
        <v>378881</v>
      </c>
      <c r="AA745" s="471">
        <v>1477382</v>
      </c>
      <c r="AB745" s="471">
        <v>1996825</v>
      </c>
      <c r="AC745" s="471">
        <v>1683563</v>
      </c>
      <c r="AD745" s="471">
        <v>577977</v>
      </c>
      <c r="AE745" s="471">
        <v>257785</v>
      </c>
      <c r="AF745" s="471">
        <v>132142</v>
      </c>
      <c r="AG745" s="471">
        <v>11742</v>
      </c>
      <c r="AH745" s="496">
        <v>6516297</v>
      </c>
      <c r="AI745" s="471">
        <v>1025.2611099999999</v>
      </c>
      <c r="AJ745" s="471">
        <v>1230.31333</v>
      </c>
      <c r="AK745" s="471">
        <v>1435.36556</v>
      </c>
      <c r="AL745" s="471">
        <v>1640.41778</v>
      </c>
      <c r="AM745" s="471">
        <v>1845.47</v>
      </c>
      <c r="AN745" s="471">
        <v>2255.5744399999999</v>
      </c>
      <c r="AO745" s="471">
        <v>2665.6788900000001</v>
      </c>
      <c r="AP745" s="471">
        <v>3075.7833300000002</v>
      </c>
      <c r="AQ745" s="471">
        <v>3690.94</v>
      </c>
      <c r="AR745" s="471">
        <v>0</v>
      </c>
      <c r="AS745" s="471">
        <v>192.90045000000001</v>
      </c>
      <c r="AT745" s="471">
        <v>467.64393999999999</v>
      </c>
      <c r="AU745" s="471">
        <v>636.27815999999996</v>
      </c>
      <c r="AV745" s="471">
        <v>454.24200999999999</v>
      </c>
      <c r="AW745" s="471">
        <v>148.30234999999999</v>
      </c>
      <c r="AX745" s="471">
        <v>71.255390000000006</v>
      </c>
      <c r="AY745" s="471">
        <v>31.195630000000001</v>
      </c>
      <c r="AZ745" s="471">
        <v>2.6510899999999999</v>
      </c>
      <c r="BA745" s="496">
        <v>2004.46902</v>
      </c>
      <c r="BB745" s="471">
        <v>0</v>
      </c>
      <c r="BC745" s="471">
        <v>115.05443</v>
      </c>
      <c r="BD745" s="471">
        <v>561.62836000000004</v>
      </c>
      <c r="BE745" s="471">
        <v>580.98797000000002</v>
      </c>
      <c r="BF745" s="471">
        <v>458.02587</v>
      </c>
      <c r="BG745" s="471">
        <v>107.94146000000001</v>
      </c>
      <c r="BH745" s="471">
        <v>25.4498</v>
      </c>
      <c r="BI745" s="471">
        <v>11.76643</v>
      </c>
      <c r="BJ745" s="471">
        <v>0.53022000000000002</v>
      </c>
      <c r="BK745" s="496">
        <v>1861.38454</v>
      </c>
      <c r="BL745" s="471">
        <v>0</v>
      </c>
      <c r="BM745" s="471">
        <v>307.95</v>
      </c>
      <c r="BN745" s="471">
        <v>1029.27</v>
      </c>
      <c r="BO745" s="471">
        <v>1217.27</v>
      </c>
      <c r="BP745" s="471">
        <v>912.27</v>
      </c>
      <c r="BQ745" s="471">
        <v>256.24</v>
      </c>
      <c r="BR745" s="471">
        <v>96.71</v>
      </c>
      <c r="BS745" s="471">
        <v>42.96</v>
      </c>
      <c r="BT745" s="471">
        <v>3.18</v>
      </c>
      <c r="BU745" s="496">
        <v>3865.85</v>
      </c>
      <c r="BV745" s="178"/>
      <c r="BW745" s="178"/>
      <c r="BX745" s="178"/>
      <c r="BY745" s="178"/>
      <c r="BZ745" s="178"/>
      <c r="CA745" s="178"/>
      <c r="CB745" s="178"/>
      <c r="CC745" s="178"/>
      <c r="CD745" s="178"/>
      <c r="CE745" s="178"/>
      <c r="CF745" s="110"/>
      <c r="CG745" s="110"/>
      <c r="CH745" s="110"/>
      <c r="CI745" s="110"/>
      <c r="CJ745" s="110"/>
      <c r="CK745" s="110"/>
      <c r="CL745" s="110"/>
      <c r="CM745" s="110"/>
      <c r="CN745" s="110"/>
      <c r="CO745" s="110"/>
      <c r="CP745" s="110"/>
      <c r="CQ745" s="110"/>
      <c r="CR745" s="110"/>
      <c r="CS745" s="110"/>
      <c r="CT745" s="110"/>
      <c r="CU745" s="110"/>
      <c r="CV745" s="110"/>
      <c r="CW745" s="110"/>
      <c r="CX745" s="110"/>
      <c r="CY745" s="110"/>
      <c r="CZ745" s="110"/>
      <c r="DA745" s="110"/>
      <c r="DB745" s="110"/>
      <c r="DC745" s="110"/>
      <c r="DD745" s="110"/>
      <c r="DE745" s="110"/>
      <c r="DF745" s="110"/>
      <c r="DG745" s="110"/>
      <c r="DH745" s="110"/>
      <c r="DI745" s="110"/>
      <c r="DJ745" s="110"/>
      <c r="DK745" s="110"/>
      <c r="DL745" s="110"/>
      <c r="DM745" s="110"/>
      <c r="DN745" s="110"/>
      <c r="DO745" s="110"/>
      <c r="DP745" s="110"/>
      <c r="DQ745" s="110"/>
      <c r="DR745" s="110"/>
      <c r="DS745" s="110"/>
      <c r="DT745" s="110"/>
      <c r="DU745" s="110"/>
      <c r="DV745" s="110"/>
      <c r="DW745" s="110"/>
      <c r="DX745" s="110"/>
      <c r="DY745" s="110"/>
      <c r="DZ745" s="110"/>
      <c r="EA745" s="110"/>
      <c r="EB745" s="110"/>
      <c r="EC745" s="110"/>
      <c r="ED745" s="110"/>
      <c r="EE745" s="110"/>
      <c r="EF745" s="110"/>
      <c r="EG745" s="110"/>
      <c r="EH745" s="110"/>
      <c r="EI745" s="110"/>
      <c r="EJ745" s="110"/>
      <c r="EK745" s="110"/>
      <c r="EL745" s="110"/>
      <c r="EM745" s="110"/>
      <c r="EN745" s="110"/>
      <c r="EO745" s="110"/>
      <c r="EP745" s="110"/>
      <c r="EQ745" s="110"/>
      <c r="ER745" s="110"/>
      <c r="ES745" s="110"/>
      <c r="ET745" s="110"/>
      <c r="EU745" s="110"/>
      <c r="EV745" s="110"/>
      <c r="EW745" s="110"/>
      <c r="EX745" s="110"/>
      <c r="EY745" s="110"/>
      <c r="EZ745" s="110"/>
      <c r="FA745" s="110"/>
      <c r="FB745" s="110"/>
      <c r="FC745" s="110"/>
      <c r="FD745" s="110"/>
      <c r="FE745" s="110"/>
      <c r="FF745" s="110"/>
      <c r="FG745" s="110"/>
      <c r="FH745" s="110"/>
      <c r="FI745" s="110"/>
      <c r="FJ745" s="110"/>
      <c r="FK745" s="242"/>
      <c r="FL745" s="242"/>
      <c r="FM745" s="242"/>
      <c r="FN745" s="242"/>
      <c r="FO745" s="242"/>
      <c r="FP745" s="242"/>
      <c r="FQ745" s="242"/>
      <c r="FR745" s="63"/>
    </row>
    <row r="746" spans="1:174" x14ac:dyDescent="0.2">
      <c r="A746" s="241" t="s">
        <v>235</v>
      </c>
      <c r="B746" s="476" t="s">
        <v>900</v>
      </c>
      <c r="C746" s="326" t="s">
        <v>782</v>
      </c>
      <c r="D746" s="283" t="s">
        <v>901</v>
      </c>
      <c r="E746" s="471">
        <v>0</v>
      </c>
      <c r="F746" s="471">
        <v>9798</v>
      </c>
      <c r="G746" s="471">
        <v>174891</v>
      </c>
      <c r="H746" s="471">
        <v>440156</v>
      </c>
      <c r="I746" s="471">
        <v>416603</v>
      </c>
      <c r="J746" s="471">
        <v>208148</v>
      </c>
      <c r="K746" s="471">
        <v>110232</v>
      </c>
      <c r="L746" s="471">
        <v>23089</v>
      </c>
      <c r="M746" s="471">
        <v>0</v>
      </c>
      <c r="N746" s="496">
        <v>1382917</v>
      </c>
      <c r="O746" s="471">
        <v>0</v>
      </c>
      <c r="P746" s="471">
        <v>30729</v>
      </c>
      <c r="Q746" s="471">
        <v>207376</v>
      </c>
      <c r="R746" s="471">
        <v>560661</v>
      </c>
      <c r="S746" s="471">
        <v>611570</v>
      </c>
      <c r="T746" s="471">
        <v>153840</v>
      </c>
      <c r="U746" s="471">
        <v>76391</v>
      </c>
      <c r="V746" s="471">
        <v>30771</v>
      </c>
      <c r="W746" s="471">
        <v>0</v>
      </c>
      <c r="X746" s="496">
        <v>1671338</v>
      </c>
      <c r="Y746" s="471">
        <v>0</v>
      </c>
      <c r="Z746" s="471">
        <v>40527</v>
      </c>
      <c r="AA746" s="471">
        <v>382267</v>
      </c>
      <c r="AB746" s="471">
        <v>1000817</v>
      </c>
      <c r="AC746" s="471">
        <v>1028173</v>
      </c>
      <c r="AD746" s="471">
        <v>361988</v>
      </c>
      <c r="AE746" s="471">
        <v>186623</v>
      </c>
      <c r="AF746" s="471">
        <v>53860</v>
      </c>
      <c r="AG746" s="471">
        <v>0</v>
      </c>
      <c r="AH746" s="496">
        <v>3054255</v>
      </c>
      <c r="AI746" s="471">
        <v>1134.95</v>
      </c>
      <c r="AJ746" s="471">
        <v>1361.94</v>
      </c>
      <c r="AK746" s="471">
        <v>1588.93</v>
      </c>
      <c r="AL746" s="471">
        <v>1815.92</v>
      </c>
      <c r="AM746" s="471">
        <v>2042.91</v>
      </c>
      <c r="AN746" s="471">
        <v>2496.89</v>
      </c>
      <c r="AO746" s="471">
        <v>2950.87</v>
      </c>
      <c r="AP746" s="471">
        <v>3404.85</v>
      </c>
      <c r="AQ746" s="471">
        <v>4085.82</v>
      </c>
      <c r="AR746" s="471">
        <v>0</v>
      </c>
      <c r="AS746" s="471">
        <v>7.1941499999999996</v>
      </c>
      <c r="AT746" s="471">
        <v>110.06841</v>
      </c>
      <c r="AU746" s="471">
        <v>242.38732999999999</v>
      </c>
      <c r="AV746" s="471">
        <v>203.92626000000001</v>
      </c>
      <c r="AW746" s="471">
        <v>83.362899999999996</v>
      </c>
      <c r="AX746" s="471">
        <v>37.355759999999997</v>
      </c>
      <c r="AY746" s="471">
        <v>6.7812099999999997</v>
      </c>
      <c r="AZ746" s="471">
        <v>0</v>
      </c>
      <c r="BA746" s="496">
        <v>691.07602999999995</v>
      </c>
      <c r="BB746" s="471">
        <v>0</v>
      </c>
      <c r="BC746" s="471">
        <v>22.562670000000001</v>
      </c>
      <c r="BD746" s="471">
        <v>130.51299</v>
      </c>
      <c r="BE746" s="471">
        <v>308.74763000000002</v>
      </c>
      <c r="BF746" s="471">
        <v>299.36218000000002</v>
      </c>
      <c r="BG746" s="471">
        <v>61.612650000000002</v>
      </c>
      <c r="BH746" s="471">
        <v>25.887619999999998</v>
      </c>
      <c r="BI746" s="471">
        <v>9.0373999999999999</v>
      </c>
      <c r="BJ746" s="471">
        <v>0</v>
      </c>
      <c r="BK746" s="496">
        <v>857.72313999999994</v>
      </c>
      <c r="BL746" s="471">
        <v>0</v>
      </c>
      <c r="BM746" s="471">
        <v>29.76</v>
      </c>
      <c r="BN746" s="471">
        <v>240.58</v>
      </c>
      <c r="BO746" s="471">
        <v>551.13</v>
      </c>
      <c r="BP746" s="471">
        <v>503.29</v>
      </c>
      <c r="BQ746" s="471">
        <v>144.97999999999999</v>
      </c>
      <c r="BR746" s="471">
        <v>63.24</v>
      </c>
      <c r="BS746" s="471">
        <v>15.82</v>
      </c>
      <c r="BT746" s="471">
        <v>0</v>
      </c>
      <c r="BU746" s="496">
        <v>1548.8</v>
      </c>
      <c r="BV746" s="178"/>
      <c r="BW746" s="178"/>
      <c r="BX746" s="178"/>
      <c r="BY746" s="178"/>
      <c r="BZ746" s="178"/>
      <c r="CA746" s="178"/>
      <c r="CB746" s="178"/>
      <c r="CC746" s="178"/>
      <c r="CD746" s="178"/>
      <c r="CE746" s="178"/>
      <c r="CF746" s="110"/>
      <c r="CG746" s="110"/>
      <c r="CH746" s="110"/>
      <c r="CI746" s="110"/>
      <c r="CJ746" s="110"/>
      <c r="CK746" s="110"/>
      <c r="CL746" s="110"/>
      <c r="CM746" s="110"/>
      <c r="CN746" s="110"/>
      <c r="CO746" s="110"/>
      <c r="CP746" s="110"/>
      <c r="CQ746" s="110"/>
      <c r="CR746" s="110"/>
      <c r="CS746" s="110"/>
      <c r="CT746" s="110"/>
      <c r="CU746" s="110"/>
      <c r="CV746" s="110"/>
      <c r="CW746" s="110"/>
      <c r="CX746" s="110"/>
      <c r="CY746" s="110"/>
      <c r="CZ746" s="110"/>
      <c r="DA746" s="110"/>
      <c r="DB746" s="110"/>
      <c r="DC746" s="110"/>
      <c r="DD746" s="110"/>
      <c r="DE746" s="110"/>
      <c r="DF746" s="110"/>
      <c r="DG746" s="110"/>
      <c r="DH746" s="110"/>
      <c r="DI746" s="110"/>
      <c r="DJ746" s="110"/>
      <c r="DK746" s="110"/>
      <c r="DL746" s="110"/>
      <c r="DM746" s="110"/>
      <c r="DN746" s="110"/>
      <c r="DO746" s="110"/>
      <c r="DP746" s="110"/>
      <c r="DQ746" s="110"/>
      <c r="DR746" s="110"/>
      <c r="DS746" s="110"/>
      <c r="DT746" s="110"/>
      <c r="DU746" s="110"/>
      <c r="DV746" s="110"/>
      <c r="DW746" s="110"/>
      <c r="DX746" s="110"/>
      <c r="DY746" s="110"/>
      <c r="DZ746" s="110"/>
      <c r="EA746" s="110"/>
      <c r="EB746" s="110"/>
      <c r="EC746" s="110"/>
      <c r="ED746" s="110"/>
      <c r="EE746" s="110"/>
      <c r="EF746" s="110"/>
      <c r="EG746" s="110"/>
      <c r="EH746" s="110"/>
      <c r="EI746" s="110"/>
      <c r="EJ746" s="110"/>
      <c r="EK746" s="110"/>
      <c r="EL746" s="110"/>
      <c r="EM746" s="110"/>
      <c r="EN746" s="110"/>
      <c r="EO746" s="110"/>
      <c r="EP746" s="110"/>
      <c r="EQ746" s="110"/>
      <c r="ER746" s="110"/>
      <c r="ES746" s="110"/>
      <c r="ET746" s="110"/>
      <c r="EU746" s="110"/>
      <c r="EV746" s="110"/>
      <c r="EW746" s="110"/>
      <c r="EX746" s="110"/>
      <c r="EY746" s="110"/>
      <c r="EZ746" s="110"/>
      <c r="FA746" s="110"/>
      <c r="FB746" s="110"/>
      <c r="FC746" s="110"/>
      <c r="FD746" s="110"/>
      <c r="FE746" s="110"/>
      <c r="FF746" s="110"/>
      <c r="FG746" s="110"/>
      <c r="FH746" s="110"/>
      <c r="FI746" s="110"/>
      <c r="FJ746" s="110"/>
      <c r="FK746" s="242"/>
      <c r="FL746" s="242"/>
      <c r="FM746" s="242"/>
      <c r="FN746" s="242"/>
      <c r="FO746" s="242"/>
      <c r="FP746" s="242"/>
      <c r="FQ746" s="242"/>
      <c r="FR746" s="63"/>
    </row>
    <row r="747" spans="1:174" x14ac:dyDescent="0.2">
      <c r="A747" s="241" t="s">
        <v>236</v>
      </c>
      <c r="B747" s="476" t="s">
        <v>902</v>
      </c>
      <c r="C747" s="326" t="s">
        <v>786</v>
      </c>
      <c r="D747" s="283" t="s">
        <v>237</v>
      </c>
      <c r="E747" s="471">
        <v>5312</v>
      </c>
      <c r="F747" s="471">
        <v>1840306</v>
      </c>
      <c r="G747" s="471">
        <v>768707</v>
      </c>
      <c r="H747" s="471">
        <v>416155</v>
      </c>
      <c r="I747" s="471">
        <v>126606</v>
      </c>
      <c r="J747" s="471">
        <v>55815</v>
      </c>
      <c r="K747" s="471">
        <v>5603</v>
      </c>
      <c r="L747" s="471">
        <v>8861</v>
      </c>
      <c r="M747" s="471">
        <v>0</v>
      </c>
      <c r="N747" s="496">
        <v>3227365</v>
      </c>
      <c r="O747" s="471">
        <v>7292</v>
      </c>
      <c r="P747" s="471">
        <v>3014260</v>
      </c>
      <c r="Q747" s="471">
        <v>836263</v>
      </c>
      <c r="R747" s="471">
        <v>219473</v>
      </c>
      <c r="S747" s="471">
        <v>78819</v>
      </c>
      <c r="T747" s="471">
        <v>29114</v>
      </c>
      <c r="U747" s="471">
        <v>8433</v>
      </c>
      <c r="V747" s="471">
        <v>9804</v>
      </c>
      <c r="W747" s="471">
        <v>0</v>
      </c>
      <c r="X747" s="496">
        <v>4203458</v>
      </c>
      <c r="Y747" s="471">
        <v>12604</v>
      </c>
      <c r="Z747" s="471">
        <v>4854566</v>
      </c>
      <c r="AA747" s="471">
        <v>1604970</v>
      </c>
      <c r="AB747" s="471">
        <v>635628</v>
      </c>
      <c r="AC747" s="471">
        <v>205425</v>
      </c>
      <c r="AD747" s="471">
        <v>84929</v>
      </c>
      <c r="AE747" s="471">
        <v>14036</v>
      </c>
      <c r="AF747" s="471">
        <v>18665</v>
      </c>
      <c r="AG747" s="471">
        <v>0</v>
      </c>
      <c r="AH747" s="496">
        <v>7430823</v>
      </c>
      <c r="AI747" s="471">
        <v>1062.6722199999999</v>
      </c>
      <c r="AJ747" s="471">
        <v>1275.20667</v>
      </c>
      <c r="AK747" s="471">
        <v>1487.7411099999999</v>
      </c>
      <c r="AL747" s="471">
        <v>1700.27556</v>
      </c>
      <c r="AM747" s="471">
        <v>1912.81</v>
      </c>
      <c r="AN747" s="471">
        <v>2337.87889</v>
      </c>
      <c r="AO747" s="471">
        <v>2762.94778</v>
      </c>
      <c r="AP747" s="471">
        <v>3188.01667</v>
      </c>
      <c r="AQ747" s="471">
        <v>3825.62</v>
      </c>
      <c r="AR747" s="471">
        <v>4.9987199999999996</v>
      </c>
      <c r="AS747" s="471">
        <v>1443.1433300000001</v>
      </c>
      <c r="AT747" s="471">
        <v>516.69406000000004</v>
      </c>
      <c r="AU747" s="471">
        <v>244.75738999999999</v>
      </c>
      <c r="AV747" s="471">
        <v>66.188490000000002</v>
      </c>
      <c r="AW747" s="471">
        <v>23.874210000000001</v>
      </c>
      <c r="AX747" s="471">
        <v>2.0279099999999999</v>
      </c>
      <c r="AY747" s="471">
        <v>2.7794699999999999</v>
      </c>
      <c r="AZ747" s="471">
        <v>0</v>
      </c>
      <c r="BA747" s="496">
        <v>2304.4635699999999</v>
      </c>
      <c r="BB747" s="471">
        <v>6.8619500000000002</v>
      </c>
      <c r="BC747" s="471">
        <v>2363.74235</v>
      </c>
      <c r="BD747" s="471">
        <v>562.10249999999996</v>
      </c>
      <c r="BE747" s="471">
        <v>129.08083999999999</v>
      </c>
      <c r="BF747" s="471">
        <v>41.205869999999997</v>
      </c>
      <c r="BG747" s="471">
        <v>12.45317</v>
      </c>
      <c r="BH747" s="471">
        <v>3.0521699999999998</v>
      </c>
      <c r="BI747" s="471">
        <v>3.0752700000000002</v>
      </c>
      <c r="BJ747" s="471">
        <v>0</v>
      </c>
      <c r="BK747" s="496">
        <v>3121.5741200000002</v>
      </c>
      <c r="BL747" s="471">
        <v>11.86</v>
      </c>
      <c r="BM747" s="471">
        <v>3806.89</v>
      </c>
      <c r="BN747" s="471">
        <v>1078.8</v>
      </c>
      <c r="BO747" s="471">
        <v>373.84</v>
      </c>
      <c r="BP747" s="471">
        <v>107.39</v>
      </c>
      <c r="BQ747" s="471">
        <v>36.33</v>
      </c>
      <c r="BR747" s="471">
        <v>5.08</v>
      </c>
      <c r="BS747" s="471">
        <v>5.85</v>
      </c>
      <c r="BT747" s="471">
        <v>0</v>
      </c>
      <c r="BU747" s="496">
        <v>5426.04</v>
      </c>
      <c r="BV747" s="178"/>
      <c r="BW747" s="178"/>
      <c r="BX747" s="178"/>
      <c r="BY747" s="178"/>
      <c r="BZ747" s="178"/>
      <c r="CA747" s="178"/>
      <c r="CB747" s="178"/>
      <c r="CC747" s="178"/>
      <c r="CD747" s="178"/>
      <c r="CE747" s="178"/>
      <c r="CF747" s="110"/>
      <c r="CG747" s="110"/>
      <c r="CH747" s="110"/>
      <c r="CI747" s="110"/>
      <c r="CJ747" s="110"/>
      <c r="CK747" s="110"/>
      <c r="CL747" s="110"/>
      <c r="CM747" s="110"/>
      <c r="CN747" s="110"/>
      <c r="CO747" s="110"/>
      <c r="CP747" s="110"/>
      <c r="CQ747" s="110"/>
      <c r="CR747" s="110"/>
      <c r="CS747" s="110"/>
      <c r="CT747" s="110"/>
      <c r="CU747" s="110"/>
      <c r="CV747" s="110"/>
      <c r="CW747" s="110"/>
      <c r="CX747" s="110"/>
      <c r="CY747" s="110"/>
      <c r="CZ747" s="110"/>
      <c r="DA747" s="110"/>
      <c r="DB747" s="110"/>
      <c r="DC747" s="110"/>
      <c r="DD747" s="110"/>
      <c r="DE747" s="110"/>
      <c r="DF747" s="110"/>
      <c r="DG747" s="110"/>
      <c r="DH747" s="110"/>
      <c r="DI747" s="110"/>
      <c r="DJ747" s="110"/>
      <c r="DK747" s="110"/>
      <c r="DL747" s="110"/>
      <c r="DM747" s="110"/>
      <c r="DN747" s="110"/>
      <c r="DO747" s="110"/>
      <c r="DP747" s="110"/>
      <c r="DQ747" s="110"/>
      <c r="DR747" s="110"/>
      <c r="DS747" s="110"/>
      <c r="DT747" s="110"/>
      <c r="DU747" s="110"/>
      <c r="DV747" s="110"/>
      <c r="DW747" s="110"/>
      <c r="DX747" s="110"/>
      <c r="DY747" s="110"/>
      <c r="DZ747" s="110"/>
      <c r="EA747" s="110"/>
      <c r="EB747" s="110"/>
      <c r="EC747" s="110"/>
      <c r="ED747" s="110"/>
      <c r="EE747" s="110"/>
      <c r="EF747" s="110"/>
      <c r="EG747" s="110"/>
      <c r="EH747" s="110"/>
      <c r="EI747" s="110"/>
      <c r="EJ747" s="110"/>
      <c r="EK747" s="110"/>
      <c r="EL747" s="110"/>
      <c r="EM747" s="110"/>
      <c r="EN747" s="110"/>
      <c r="EO747" s="110"/>
      <c r="EP747" s="110"/>
      <c r="EQ747" s="110"/>
      <c r="ER747" s="110"/>
      <c r="ES747" s="110"/>
      <c r="ET747" s="110"/>
      <c r="EU747" s="110"/>
      <c r="EV747" s="110"/>
      <c r="EW747" s="110"/>
      <c r="EX747" s="110"/>
      <c r="EY747" s="110"/>
      <c r="EZ747" s="110"/>
      <c r="FA747" s="110"/>
      <c r="FB747" s="110"/>
      <c r="FC747" s="110"/>
      <c r="FD747" s="110"/>
      <c r="FE747" s="110"/>
      <c r="FF747" s="110"/>
      <c r="FG747" s="110"/>
      <c r="FH747" s="110"/>
      <c r="FI747" s="110"/>
      <c r="FJ747" s="110"/>
      <c r="FK747" s="242"/>
      <c r="FL747" s="242"/>
      <c r="FM747" s="242"/>
      <c r="FN747" s="242"/>
      <c r="FO747" s="242"/>
      <c r="FP747" s="242"/>
      <c r="FQ747" s="242"/>
      <c r="FR747" s="63"/>
    </row>
    <row r="748" spans="1:174" x14ac:dyDescent="0.2">
      <c r="A748" s="241" t="s">
        <v>238</v>
      </c>
      <c r="B748" s="476" t="s">
        <v>903</v>
      </c>
      <c r="C748" s="326" t="s">
        <v>801</v>
      </c>
      <c r="D748" s="283" t="s">
        <v>239</v>
      </c>
      <c r="E748" s="471">
        <v>2782</v>
      </c>
      <c r="F748" s="471">
        <v>1094429</v>
      </c>
      <c r="G748" s="471">
        <v>1043159</v>
      </c>
      <c r="H748" s="471">
        <v>653724</v>
      </c>
      <c r="I748" s="471">
        <v>203387</v>
      </c>
      <c r="J748" s="471">
        <v>72295</v>
      </c>
      <c r="K748" s="471">
        <v>24948</v>
      </c>
      <c r="L748" s="471">
        <v>7782</v>
      </c>
      <c r="M748" s="471">
        <v>0</v>
      </c>
      <c r="N748" s="496">
        <v>3102506</v>
      </c>
      <c r="O748" s="471">
        <v>9136</v>
      </c>
      <c r="P748" s="471">
        <v>1669445</v>
      </c>
      <c r="Q748" s="471">
        <v>1450422</v>
      </c>
      <c r="R748" s="471">
        <v>703683</v>
      </c>
      <c r="S748" s="471">
        <v>239949</v>
      </c>
      <c r="T748" s="471">
        <v>53343</v>
      </c>
      <c r="U748" s="471">
        <v>16536</v>
      </c>
      <c r="V748" s="471">
        <v>3912</v>
      </c>
      <c r="W748" s="471">
        <v>0</v>
      </c>
      <c r="X748" s="496">
        <v>4146426</v>
      </c>
      <c r="Y748" s="471">
        <v>11918</v>
      </c>
      <c r="Z748" s="471">
        <v>2763874</v>
      </c>
      <c r="AA748" s="471">
        <v>2493581</v>
      </c>
      <c r="AB748" s="471">
        <v>1357407</v>
      </c>
      <c r="AC748" s="471">
        <v>443336</v>
      </c>
      <c r="AD748" s="471">
        <v>125638</v>
      </c>
      <c r="AE748" s="471">
        <v>41484</v>
      </c>
      <c r="AF748" s="471">
        <v>11694</v>
      </c>
      <c r="AG748" s="471">
        <v>0</v>
      </c>
      <c r="AH748" s="496">
        <v>7248932</v>
      </c>
      <c r="AI748" s="471">
        <v>1112.71667</v>
      </c>
      <c r="AJ748" s="471">
        <v>1335.26</v>
      </c>
      <c r="AK748" s="471">
        <v>1557.80333</v>
      </c>
      <c r="AL748" s="471">
        <v>1780.3466699999999</v>
      </c>
      <c r="AM748" s="471">
        <v>2002.89</v>
      </c>
      <c r="AN748" s="471">
        <v>2447.97667</v>
      </c>
      <c r="AO748" s="471">
        <v>2893.06333</v>
      </c>
      <c r="AP748" s="471">
        <v>3338.15</v>
      </c>
      <c r="AQ748" s="471">
        <v>4005.78</v>
      </c>
      <c r="AR748" s="471">
        <v>2.5001899999999999</v>
      </c>
      <c r="AS748" s="471">
        <v>819.63737000000003</v>
      </c>
      <c r="AT748" s="471">
        <v>669.63459</v>
      </c>
      <c r="AU748" s="471">
        <v>367.18916000000002</v>
      </c>
      <c r="AV748" s="471">
        <v>101.54676000000001</v>
      </c>
      <c r="AW748" s="471">
        <v>29.532550000000001</v>
      </c>
      <c r="AX748" s="471">
        <v>8.6233900000000006</v>
      </c>
      <c r="AY748" s="471">
        <v>2.3312300000000001</v>
      </c>
      <c r="AZ748" s="471">
        <v>0</v>
      </c>
      <c r="BA748" s="496">
        <v>2000.9952499999999</v>
      </c>
      <c r="BB748" s="471">
        <v>8.2105399999999999</v>
      </c>
      <c r="BC748" s="471">
        <v>1250.2771</v>
      </c>
      <c r="BD748" s="471">
        <v>931.06875000000002</v>
      </c>
      <c r="BE748" s="471">
        <v>395.25054999999998</v>
      </c>
      <c r="BF748" s="471">
        <v>119.80139</v>
      </c>
      <c r="BG748" s="471">
        <v>21.790649999999999</v>
      </c>
      <c r="BH748" s="471">
        <v>5.7157400000000003</v>
      </c>
      <c r="BI748" s="471">
        <v>1.17191</v>
      </c>
      <c r="BJ748" s="471">
        <v>0</v>
      </c>
      <c r="BK748" s="496">
        <v>2733.2866199999999</v>
      </c>
      <c r="BL748" s="471">
        <v>10.71</v>
      </c>
      <c r="BM748" s="471">
        <v>2069.91</v>
      </c>
      <c r="BN748" s="471">
        <v>1600.7</v>
      </c>
      <c r="BO748" s="471">
        <v>762.44</v>
      </c>
      <c r="BP748" s="471">
        <v>221.35</v>
      </c>
      <c r="BQ748" s="471">
        <v>51.32</v>
      </c>
      <c r="BR748" s="471">
        <v>14.34</v>
      </c>
      <c r="BS748" s="471">
        <v>3.5</v>
      </c>
      <c r="BT748" s="471">
        <v>0</v>
      </c>
      <c r="BU748" s="496">
        <v>4734.2700000000004</v>
      </c>
      <c r="BV748" s="178"/>
      <c r="BW748" s="178"/>
      <c r="BX748" s="178"/>
      <c r="BY748" s="178"/>
      <c r="BZ748" s="178"/>
      <c r="CA748" s="178"/>
      <c r="CB748" s="178"/>
      <c r="CC748" s="178"/>
      <c r="CD748" s="178"/>
      <c r="CE748" s="178"/>
      <c r="CF748" s="110"/>
      <c r="CG748" s="110"/>
      <c r="CH748" s="110"/>
      <c r="CI748" s="110"/>
      <c r="CJ748" s="110"/>
      <c r="CK748" s="110"/>
      <c r="CL748" s="110"/>
      <c r="CM748" s="110"/>
      <c r="CN748" s="110"/>
      <c r="CO748" s="110"/>
      <c r="CP748" s="110"/>
      <c r="CQ748" s="110"/>
      <c r="CR748" s="110"/>
      <c r="CS748" s="110"/>
      <c r="CT748" s="110"/>
      <c r="CU748" s="110"/>
      <c r="CV748" s="110"/>
      <c r="CW748" s="110"/>
      <c r="CX748" s="110"/>
      <c r="CY748" s="110"/>
      <c r="CZ748" s="110"/>
      <c r="DA748" s="110"/>
      <c r="DB748" s="110"/>
      <c r="DC748" s="110"/>
      <c r="DD748" s="110"/>
      <c r="DE748" s="110"/>
      <c r="DF748" s="110"/>
      <c r="DG748" s="110"/>
      <c r="DH748" s="110"/>
      <c r="DI748" s="110"/>
      <c r="DJ748" s="110"/>
      <c r="DK748" s="110"/>
      <c r="DL748" s="110"/>
      <c r="DM748" s="110"/>
      <c r="DN748" s="110"/>
      <c r="DO748" s="110"/>
      <c r="DP748" s="110"/>
      <c r="DQ748" s="110"/>
      <c r="DR748" s="110"/>
      <c r="DS748" s="110"/>
      <c r="DT748" s="110"/>
      <c r="DU748" s="110"/>
      <c r="DV748" s="110"/>
      <c r="DW748" s="110"/>
      <c r="DX748" s="110"/>
      <c r="DY748" s="110"/>
      <c r="DZ748" s="110"/>
      <c r="EA748" s="110"/>
      <c r="EB748" s="110"/>
      <c r="EC748" s="110"/>
      <c r="ED748" s="110"/>
      <c r="EE748" s="110"/>
      <c r="EF748" s="110"/>
      <c r="EG748" s="110"/>
      <c r="EH748" s="110"/>
      <c r="EI748" s="110"/>
      <c r="EJ748" s="110"/>
      <c r="EK748" s="110"/>
      <c r="EL748" s="110"/>
      <c r="EM748" s="110"/>
      <c r="EN748" s="110"/>
      <c r="EO748" s="110"/>
      <c r="EP748" s="110"/>
      <c r="EQ748" s="110"/>
      <c r="ER748" s="110"/>
      <c r="ES748" s="110"/>
      <c r="ET748" s="110"/>
      <c r="EU748" s="110"/>
      <c r="EV748" s="110"/>
      <c r="EW748" s="110"/>
      <c r="EX748" s="110"/>
      <c r="EY748" s="110"/>
      <c r="EZ748" s="110"/>
      <c r="FA748" s="110"/>
      <c r="FB748" s="110"/>
      <c r="FC748" s="110"/>
      <c r="FD748" s="110"/>
      <c r="FE748" s="110"/>
      <c r="FF748" s="110"/>
      <c r="FG748" s="110"/>
      <c r="FH748" s="110"/>
      <c r="FI748" s="110"/>
      <c r="FJ748" s="110"/>
      <c r="FK748" s="242"/>
      <c r="FL748" s="242"/>
      <c r="FM748" s="242"/>
      <c r="FN748" s="242"/>
      <c r="FO748" s="242"/>
      <c r="FP748" s="242"/>
      <c r="FQ748" s="242"/>
      <c r="FR748" s="63"/>
    </row>
    <row r="749" spans="1:174" x14ac:dyDescent="0.2">
      <c r="A749" s="241" t="s">
        <v>240</v>
      </c>
      <c r="B749" s="476" t="s">
        <v>904</v>
      </c>
      <c r="C749" s="326" t="s">
        <v>782</v>
      </c>
      <c r="D749" s="283" t="s">
        <v>241</v>
      </c>
      <c r="E749" s="471">
        <v>280</v>
      </c>
      <c r="F749" s="471">
        <v>369182</v>
      </c>
      <c r="G749" s="471">
        <v>521751</v>
      </c>
      <c r="H749" s="471">
        <v>670271</v>
      </c>
      <c r="I749" s="471">
        <v>250608</v>
      </c>
      <c r="J749" s="471">
        <v>107013</v>
      </c>
      <c r="K749" s="471">
        <v>29529</v>
      </c>
      <c r="L749" s="471">
        <v>8899</v>
      </c>
      <c r="M749" s="471">
        <v>0</v>
      </c>
      <c r="N749" s="496">
        <v>1957533</v>
      </c>
      <c r="O749" s="471">
        <v>1071</v>
      </c>
      <c r="P749" s="471">
        <v>520098</v>
      </c>
      <c r="Q749" s="471">
        <v>704991</v>
      </c>
      <c r="R749" s="471">
        <v>561113</v>
      </c>
      <c r="S749" s="471">
        <v>186778</v>
      </c>
      <c r="T749" s="471">
        <v>41637</v>
      </c>
      <c r="U749" s="471">
        <v>9194</v>
      </c>
      <c r="V749" s="471">
        <v>630</v>
      </c>
      <c r="W749" s="471">
        <v>0</v>
      </c>
      <c r="X749" s="496">
        <v>2025512</v>
      </c>
      <c r="Y749" s="471">
        <v>1351</v>
      </c>
      <c r="Z749" s="471">
        <v>889280</v>
      </c>
      <c r="AA749" s="471">
        <v>1226742</v>
      </c>
      <c r="AB749" s="471">
        <v>1231384</v>
      </c>
      <c r="AC749" s="471">
        <v>437386</v>
      </c>
      <c r="AD749" s="471">
        <v>148650</v>
      </c>
      <c r="AE749" s="471">
        <v>38723</v>
      </c>
      <c r="AF749" s="471">
        <v>9529</v>
      </c>
      <c r="AG749" s="471">
        <v>0</v>
      </c>
      <c r="AH749" s="496">
        <v>3983045</v>
      </c>
      <c r="AI749" s="471">
        <v>1009.7555599999999</v>
      </c>
      <c r="AJ749" s="471">
        <v>1211.70667</v>
      </c>
      <c r="AK749" s="471">
        <v>1413.65778</v>
      </c>
      <c r="AL749" s="471">
        <v>1615.60889</v>
      </c>
      <c r="AM749" s="471">
        <v>1817.56</v>
      </c>
      <c r="AN749" s="471">
        <v>2221.4622199999999</v>
      </c>
      <c r="AO749" s="471">
        <v>2625.3644399999998</v>
      </c>
      <c r="AP749" s="471">
        <v>3029.26667</v>
      </c>
      <c r="AQ749" s="471">
        <v>3635.12</v>
      </c>
      <c r="AR749" s="471">
        <v>0.27728999999999998</v>
      </c>
      <c r="AS749" s="471">
        <v>304.67935</v>
      </c>
      <c r="AT749" s="471">
        <v>369.07871999999998</v>
      </c>
      <c r="AU749" s="471">
        <v>414.87207000000001</v>
      </c>
      <c r="AV749" s="471">
        <v>137.88156000000001</v>
      </c>
      <c r="AW749" s="471">
        <v>48.172319999999999</v>
      </c>
      <c r="AX749" s="471">
        <v>11.247579999999999</v>
      </c>
      <c r="AY749" s="471">
        <v>2.9376699999999998</v>
      </c>
      <c r="AZ749" s="471">
        <v>0</v>
      </c>
      <c r="BA749" s="496">
        <v>1289.1465700000001</v>
      </c>
      <c r="BB749" s="471">
        <v>1.0606500000000001</v>
      </c>
      <c r="BC749" s="471">
        <v>429.22764999999998</v>
      </c>
      <c r="BD749" s="471">
        <v>498.69990999999999</v>
      </c>
      <c r="BE749" s="471">
        <v>347.30745000000002</v>
      </c>
      <c r="BF749" s="471">
        <v>102.76304</v>
      </c>
      <c r="BG749" s="471">
        <v>18.74306</v>
      </c>
      <c r="BH749" s="471">
        <v>3.5019900000000002</v>
      </c>
      <c r="BI749" s="471">
        <v>0.20796999999999999</v>
      </c>
      <c r="BJ749" s="471">
        <v>0</v>
      </c>
      <c r="BK749" s="496">
        <v>1401.51172</v>
      </c>
      <c r="BL749" s="471">
        <v>1.34</v>
      </c>
      <c r="BM749" s="471">
        <v>733.91</v>
      </c>
      <c r="BN749" s="471">
        <v>867.78</v>
      </c>
      <c r="BO749" s="471">
        <v>762.18</v>
      </c>
      <c r="BP749" s="471">
        <v>240.64</v>
      </c>
      <c r="BQ749" s="471">
        <v>66.92</v>
      </c>
      <c r="BR749" s="471">
        <v>14.75</v>
      </c>
      <c r="BS749" s="471">
        <v>3.15</v>
      </c>
      <c r="BT749" s="471">
        <v>0</v>
      </c>
      <c r="BU749" s="496">
        <v>2690.67</v>
      </c>
      <c r="BV749" s="178"/>
      <c r="BW749" s="178"/>
      <c r="BX749" s="178"/>
      <c r="BY749" s="178"/>
      <c r="BZ749" s="178"/>
      <c r="CA749" s="178"/>
      <c r="CB749" s="178"/>
      <c r="CC749" s="178"/>
      <c r="CD749" s="178"/>
      <c r="CE749" s="178"/>
      <c r="CF749" s="110"/>
      <c r="CG749" s="110"/>
      <c r="CH749" s="110"/>
      <c r="CI749" s="110"/>
      <c r="CJ749" s="110"/>
      <c r="CK749" s="110"/>
      <c r="CL749" s="110"/>
      <c r="CM749" s="110"/>
      <c r="CN749" s="110"/>
      <c r="CO749" s="110"/>
      <c r="CP749" s="110"/>
      <c r="CQ749" s="110"/>
      <c r="CR749" s="110"/>
      <c r="CS749" s="110"/>
      <c r="CT749" s="110"/>
      <c r="CU749" s="110"/>
      <c r="CV749" s="110"/>
      <c r="CW749" s="110"/>
      <c r="CX749" s="110"/>
      <c r="CY749" s="110"/>
      <c r="CZ749" s="110"/>
      <c r="DA749" s="110"/>
      <c r="DB749" s="110"/>
      <c r="DC749" s="110"/>
      <c r="DD749" s="110"/>
      <c r="DE749" s="110"/>
      <c r="DF749" s="110"/>
      <c r="DG749" s="110"/>
      <c r="DH749" s="110"/>
      <c r="DI749" s="110"/>
      <c r="DJ749" s="110"/>
      <c r="DK749" s="110"/>
      <c r="DL749" s="110"/>
      <c r="DM749" s="110"/>
      <c r="DN749" s="110"/>
      <c r="DO749" s="110"/>
      <c r="DP749" s="110"/>
      <c r="DQ749" s="110"/>
      <c r="DR749" s="110"/>
      <c r="DS749" s="110"/>
      <c r="DT749" s="110"/>
      <c r="DU749" s="110"/>
      <c r="DV749" s="110"/>
      <c r="DW749" s="110"/>
      <c r="DX749" s="110"/>
      <c r="DY749" s="110"/>
      <c r="DZ749" s="110"/>
      <c r="EA749" s="110"/>
      <c r="EB749" s="110"/>
      <c r="EC749" s="110"/>
      <c r="ED749" s="110"/>
      <c r="EE749" s="110"/>
      <c r="EF749" s="110"/>
      <c r="EG749" s="110"/>
      <c r="EH749" s="110"/>
      <c r="EI749" s="110"/>
      <c r="EJ749" s="110"/>
      <c r="EK749" s="110"/>
      <c r="EL749" s="110"/>
      <c r="EM749" s="110"/>
      <c r="EN749" s="110"/>
      <c r="EO749" s="110"/>
      <c r="EP749" s="110"/>
      <c r="EQ749" s="110"/>
      <c r="ER749" s="110"/>
      <c r="ES749" s="110"/>
      <c r="ET749" s="110"/>
      <c r="EU749" s="110"/>
      <c r="EV749" s="110"/>
      <c r="EW749" s="110"/>
      <c r="EX749" s="110"/>
      <c r="EY749" s="110"/>
      <c r="EZ749" s="110"/>
      <c r="FA749" s="110"/>
      <c r="FB749" s="110"/>
      <c r="FC749" s="110"/>
      <c r="FD749" s="110"/>
      <c r="FE749" s="110"/>
      <c r="FF749" s="110"/>
      <c r="FG749" s="110"/>
      <c r="FH749" s="110"/>
      <c r="FI749" s="110"/>
      <c r="FJ749" s="110"/>
      <c r="FK749" s="242"/>
      <c r="FL749" s="242"/>
      <c r="FM749" s="242"/>
      <c r="FN749" s="242"/>
      <c r="FO749" s="242"/>
      <c r="FP749" s="242"/>
      <c r="FQ749" s="242"/>
      <c r="FR749" s="63"/>
    </row>
    <row r="750" spans="1:174" x14ac:dyDescent="0.2">
      <c r="A750" s="241" t="s">
        <v>242</v>
      </c>
      <c r="B750" s="476" t="s">
        <v>905</v>
      </c>
      <c r="C750" s="326" t="s">
        <v>626</v>
      </c>
      <c r="D750" s="283" t="s">
        <v>243</v>
      </c>
      <c r="E750" s="471">
        <v>2056</v>
      </c>
      <c r="F750" s="471">
        <v>1824004</v>
      </c>
      <c r="G750" s="471">
        <v>951703</v>
      </c>
      <c r="H750" s="471">
        <v>516678</v>
      </c>
      <c r="I750" s="471">
        <v>160970</v>
      </c>
      <c r="J750" s="471">
        <v>60172</v>
      </c>
      <c r="K750" s="471">
        <v>10719</v>
      </c>
      <c r="L750" s="471">
        <v>2508</v>
      </c>
      <c r="M750" s="471">
        <v>0</v>
      </c>
      <c r="N750" s="496">
        <v>3528810</v>
      </c>
      <c r="O750" s="471">
        <v>7466</v>
      </c>
      <c r="P750" s="471">
        <v>2420913</v>
      </c>
      <c r="Q750" s="471">
        <v>946632</v>
      </c>
      <c r="R750" s="471">
        <v>286730</v>
      </c>
      <c r="S750" s="471">
        <v>133688</v>
      </c>
      <c r="T750" s="471">
        <v>60504</v>
      </c>
      <c r="U750" s="471">
        <v>17275</v>
      </c>
      <c r="V750" s="471">
        <v>5931</v>
      </c>
      <c r="W750" s="471">
        <v>0</v>
      </c>
      <c r="X750" s="496">
        <v>3879139</v>
      </c>
      <c r="Y750" s="471">
        <v>9522</v>
      </c>
      <c r="Z750" s="471">
        <v>4244917</v>
      </c>
      <c r="AA750" s="471">
        <v>1898335</v>
      </c>
      <c r="AB750" s="471">
        <v>803408</v>
      </c>
      <c r="AC750" s="471">
        <v>294658</v>
      </c>
      <c r="AD750" s="471">
        <v>120676</v>
      </c>
      <c r="AE750" s="471">
        <v>27994</v>
      </c>
      <c r="AF750" s="471">
        <v>8439</v>
      </c>
      <c r="AG750" s="471">
        <v>0</v>
      </c>
      <c r="AH750" s="496">
        <v>7407949</v>
      </c>
      <c r="AI750" s="471">
        <v>1127.44444</v>
      </c>
      <c r="AJ750" s="471">
        <v>1352.9333300000001</v>
      </c>
      <c r="AK750" s="471">
        <v>1578.4222199999999</v>
      </c>
      <c r="AL750" s="471">
        <v>1803.91111</v>
      </c>
      <c r="AM750" s="471">
        <v>2029.4</v>
      </c>
      <c r="AN750" s="471">
        <v>2480.3777799999998</v>
      </c>
      <c r="AO750" s="471">
        <v>2931.35556</v>
      </c>
      <c r="AP750" s="471">
        <v>3382.3333299999999</v>
      </c>
      <c r="AQ750" s="471">
        <v>4058.8</v>
      </c>
      <c r="AR750" s="471">
        <v>1.82359</v>
      </c>
      <c r="AS750" s="471">
        <v>1348.18469</v>
      </c>
      <c r="AT750" s="471">
        <v>602.94577000000004</v>
      </c>
      <c r="AU750" s="471">
        <v>286.42099000000002</v>
      </c>
      <c r="AV750" s="471">
        <v>79.319010000000006</v>
      </c>
      <c r="AW750" s="471">
        <v>24.259209999999999</v>
      </c>
      <c r="AX750" s="471">
        <v>3.6566700000000001</v>
      </c>
      <c r="AY750" s="471">
        <v>0.74150000000000005</v>
      </c>
      <c r="AZ750" s="471">
        <v>0</v>
      </c>
      <c r="BA750" s="496">
        <v>2347.35142</v>
      </c>
      <c r="BB750" s="471">
        <v>6.6220600000000003</v>
      </c>
      <c r="BC750" s="471">
        <v>1789.38085</v>
      </c>
      <c r="BD750" s="471">
        <v>599.73307</v>
      </c>
      <c r="BE750" s="471">
        <v>158.94907000000001</v>
      </c>
      <c r="BF750" s="471">
        <v>65.875630000000001</v>
      </c>
      <c r="BG750" s="471">
        <v>24.393059999999998</v>
      </c>
      <c r="BH750" s="471">
        <v>5.8931800000000001</v>
      </c>
      <c r="BI750" s="471">
        <v>1.75352</v>
      </c>
      <c r="BJ750" s="471">
        <v>0</v>
      </c>
      <c r="BK750" s="496">
        <v>2652.6004400000002</v>
      </c>
      <c r="BL750" s="471">
        <v>8.4499999999999993</v>
      </c>
      <c r="BM750" s="471">
        <v>3137.57</v>
      </c>
      <c r="BN750" s="471">
        <v>1202.68</v>
      </c>
      <c r="BO750" s="471">
        <v>445.37</v>
      </c>
      <c r="BP750" s="471">
        <v>145.19</v>
      </c>
      <c r="BQ750" s="471">
        <v>48.65</v>
      </c>
      <c r="BR750" s="471">
        <v>9.5500000000000007</v>
      </c>
      <c r="BS750" s="471">
        <v>2.5</v>
      </c>
      <c r="BT750" s="471">
        <v>0</v>
      </c>
      <c r="BU750" s="496">
        <v>4999.96</v>
      </c>
      <c r="BV750" s="178"/>
      <c r="BW750" s="178"/>
      <c r="BX750" s="178"/>
      <c r="BY750" s="178"/>
      <c r="BZ750" s="178"/>
      <c r="CA750" s="178"/>
      <c r="CB750" s="178"/>
      <c r="CC750" s="178"/>
      <c r="CD750" s="178"/>
      <c r="CE750" s="178"/>
      <c r="CF750" s="110"/>
      <c r="CG750" s="110"/>
      <c r="CH750" s="110"/>
      <c r="CI750" s="110"/>
      <c r="CJ750" s="110"/>
      <c r="CK750" s="110"/>
      <c r="CL750" s="110"/>
      <c r="CM750" s="110"/>
      <c r="CN750" s="110"/>
      <c r="CO750" s="110"/>
      <c r="CP750" s="110"/>
      <c r="CQ750" s="110"/>
      <c r="CR750" s="110"/>
      <c r="CS750" s="110"/>
      <c r="CT750" s="110"/>
      <c r="CU750" s="110"/>
      <c r="CV750" s="110"/>
      <c r="CW750" s="110"/>
      <c r="CX750" s="110"/>
      <c r="CY750" s="110"/>
      <c r="CZ750" s="110"/>
      <c r="DA750" s="110"/>
      <c r="DB750" s="110"/>
      <c r="DC750" s="110"/>
      <c r="DD750" s="110"/>
      <c r="DE750" s="110"/>
      <c r="DF750" s="110"/>
      <c r="DG750" s="110"/>
      <c r="DH750" s="110"/>
      <c r="DI750" s="110"/>
      <c r="DJ750" s="110"/>
      <c r="DK750" s="110"/>
      <c r="DL750" s="110"/>
      <c r="DM750" s="110"/>
      <c r="DN750" s="110"/>
      <c r="DO750" s="110"/>
      <c r="DP750" s="110"/>
      <c r="DQ750" s="110"/>
      <c r="DR750" s="110"/>
      <c r="DS750" s="110"/>
      <c r="DT750" s="110"/>
      <c r="DU750" s="110"/>
      <c r="DV750" s="110"/>
      <c r="DW750" s="110"/>
      <c r="DX750" s="110"/>
      <c r="DY750" s="110"/>
      <c r="DZ750" s="110"/>
      <c r="EA750" s="110"/>
      <c r="EB750" s="110"/>
      <c r="EC750" s="110"/>
      <c r="ED750" s="110"/>
      <c r="EE750" s="110"/>
      <c r="EF750" s="110"/>
      <c r="EG750" s="110"/>
      <c r="EH750" s="110"/>
      <c r="EI750" s="110"/>
      <c r="EJ750" s="110"/>
      <c r="EK750" s="110"/>
      <c r="EL750" s="110"/>
      <c r="EM750" s="110"/>
      <c r="EN750" s="110"/>
      <c r="EO750" s="110"/>
      <c r="EP750" s="110"/>
      <c r="EQ750" s="110"/>
      <c r="ER750" s="110"/>
      <c r="ES750" s="110"/>
      <c r="ET750" s="110"/>
      <c r="EU750" s="110"/>
      <c r="EV750" s="110"/>
      <c r="EW750" s="110"/>
      <c r="EX750" s="110"/>
      <c r="EY750" s="110"/>
      <c r="EZ750" s="110"/>
      <c r="FA750" s="110"/>
      <c r="FB750" s="110"/>
      <c r="FC750" s="110"/>
      <c r="FD750" s="110"/>
      <c r="FE750" s="110"/>
      <c r="FF750" s="110"/>
      <c r="FG750" s="110"/>
      <c r="FH750" s="110"/>
      <c r="FI750" s="110"/>
      <c r="FJ750" s="110"/>
      <c r="FK750" s="242"/>
      <c r="FL750" s="242"/>
      <c r="FM750" s="242"/>
      <c r="FN750" s="242"/>
      <c r="FO750" s="242"/>
      <c r="FP750" s="242"/>
      <c r="FQ750" s="242"/>
      <c r="FR750" s="63"/>
    </row>
    <row r="751" spans="1:174" ht="14.25" x14ac:dyDescent="0.2">
      <c r="A751" s="241" t="s">
        <v>244</v>
      </c>
      <c r="B751" s="476" t="s">
        <v>906</v>
      </c>
      <c r="C751" s="326" t="s">
        <v>626</v>
      </c>
      <c r="D751" s="283" t="s">
        <v>1259</v>
      </c>
      <c r="E751" s="471">
        <v>4041.33</v>
      </c>
      <c r="F751" s="471">
        <v>943682.34</v>
      </c>
      <c r="G751" s="471">
        <v>1483628.15</v>
      </c>
      <c r="H751" s="471">
        <v>1278466.18</v>
      </c>
      <c r="I751" s="471">
        <v>530822.78</v>
      </c>
      <c r="J751" s="471">
        <v>190746.71</v>
      </c>
      <c r="K751" s="471">
        <v>63073.25</v>
      </c>
      <c r="L751" s="471">
        <v>33732.980000000003</v>
      </c>
      <c r="M751" s="471">
        <v>0</v>
      </c>
      <c r="N751" s="496">
        <v>4528193.72</v>
      </c>
      <c r="O751" s="471">
        <v>4662.8999999999996</v>
      </c>
      <c r="P751" s="471">
        <v>1405712.19</v>
      </c>
      <c r="Q751" s="471">
        <v>1909702.57</v>
      </c>
      <c r="R751" s="471">
        <v>1180181.46</v>
      </c>
      <c r="S751" s="471">
        <v>361103.45</v>
      </c>
      <c r="T751" s="471">
        <v>133571.38</v>
      </c>
      <c r="U751" s="471">
        <v>47169.87</v>
      </c>
      <c r="V751" s="471">
        <v>8430.15</v>
      </c>
      <c r="W751" s="471">
        <v>702.98</v>
      </c>
      <c r="X751" s="496">
        <v>5051236.95</v>
      </c>
      <c r="Y751" s="471">
        <v>8704.23</v>
      </c>
      <c r="Z751" s="471">
        <v>2349394.5299999998</v>
      </c>
      <c r="AA751" s="471">
        <v>3393330.72</v>
      </c>
      <c r="AB751" s="471">
        <v>2458647.64</v>
      </c>
      <c r="AC751" s="471">
        <v>891926.23</v>
      </c>
      <c r="AD751" s="471">
        <v>324318.09000000003</v>
      </c>
      <c r="AE751" s="471">
        <v>110243.12</v>
      </c>
      <c r="AF751" s="471">
        <v>42163.13</v>
      </c>
      <c r="AG751" s="471">
        <v>702.98</v>
      </c>
      <c r="AH751" s="496">
        <v>9579430.6699999999</v>
      </c>
      <c r="AI751" s="471">
        <v>1143.8111100000001</v>
      </c>
      <c r="AJ751" s="471">
        <v>1372.5733299999999</v>
      </c>
      <c r="AK751" s="471">
        <v>1601.33556</v>
      </c>
      <c r="AL751" s="471">
        <v>1830.0977800000001</v>
      </c>
      <c r="AM751" s="471">
        <v>2058.86</v>
      </c>
      <c r="AN751" s="471">
        <v>2516.3844399999998</v>
      </c>
      <c r="AO751" s="471">
        <v>2973.9088900000002</v>
      </c>
      <c r="AP751" s="471">
        <v>3431.4333299999998</v>
      </c>
      <c r="AQ751" s="471">
        <v>4117.72</v>
      </c>
      <c r="AR751" s="471">
        <v>3.53321</v>
      </c>
      <c r="AS751" s="471">
        <v>687.52781000000004</v>
      </c>
      <c r="AT751" s="471">
        <v>926.49423000000002</v>
      </c>
      <c r="AU751" s="471">
        <v>698.57807000000003</v>
      </c>
      <c r="AV751" s="471">
        <v>257.82364000000001</v>
      </c>
      <c r="AW751" s="471">
        <v>75.801900000000003</v>
      </c>
      <c r="AX751" s="471">
        <v>21.208870000000001</v>
      </c>
      <c r="AY751" s="471">
        <v>9.8305799999999994</v>
      </c>
      <c r="AZ751" s="471">
        <v>0</v>
      </c>
      <c r="BA751" s="496">
        <v>2680.7983100000001</v>
      </c>
      <c r="BB751" s="471">
        <v>4.0766299999999998</v>
      </c>
      <c r="BC751" s="471">
        <v>1024.1436000000001</v>
      </c>
      <c r="BD751" s="471">
        <v>1192.56864</v>
      </c>
      <c r="BE751" s="471">
        <v>644.87345000000005</v>
      </c>
      <c r="BF751" s="471">
        <v>175.39</v>
      </c>
      <c r="BG751" s="471">
        <v>53.080669999999998</v>
      </c>
      <c r="BH751" s="471">
        <v>15.86124</v>
      </c>
      <c r="BI751" s="471">
        <v>2.4567399999999999</v>
      </c>
      <c r="BJ751" s="471">
        <v>0.17072000000000001</v>
      </c>
      <c r="BK751" s="496">
        <v>3112.6216899999999</v>
      </c>
      <c r="BL751" s="471">
        <v>7.61</v>
      </c>
      <c r="BM751" s="471">
        <v>1711.67</v>
      </c>
      <c r="BN751" s="471">
        <v>2119.06</v>
      </c>
      <c r="BO751" s="471">
        <v>1343.45</v>
      </c>
      <c r="BP751" s="471">
        <v>433.21</v>
      </c>
      <c r="BQ751" s="471">
        <v>128.88</v>
      </c>
      <c r="BR751" s="471">
        <v>37.07</v>
      </c>
      <c r="BS751" s="471">
        <v>12.29</v>
      </c>
      <c r="BT751" s="471">
        <v>0.17</v>
      </c>
      <c r="BU751" s="496">
        <v>5793.41</v>
      </c>
      <c r="BV751" s="178"/>
      <c r="BW751" s="178"/>
      <c r="BX751" s="178"/>
      <c r="BY751" s="178"/>
      <c r="BZ751" s="178"/>
      <c r="CA751" s="178"/>
      <c r="CB751" s="178"/>
      <c r="CC751" s="178"/>
      <c r="CD751" s="178"/>
      <c r="CE751" s="178"/>
      <c r="CF751" s="110"/>
      <c r="CG751" s="110"/>
      <c r="CH751" s="110"/>
      <c r="CI751" s="110"/>
      <c r="CJ751" s="110"/>
      <c r="CK751" s="110"/>
      <c r="CL751" s="110"/>
      <c r="CM751" s="110"/>
      <c r="CN751" s="110"/>
      <c r="CO751" s="110"/>
      <c r="CP751" s="110"/>
      <c r="CQ751" s="110"/>
      <c r="CR751" s="110"/>
      <c r="CS751" s="110"/>
      <c r="CT751" s="110"/>
      <c r="CU751" s="110"/>
      <c r="CV751" s="110"/>
      <c r="CW751" s="110"/>
      <c r="CX751" s="110"/>
      <c r="CY751" s="110"/>
      <c r="CZ751" s="110"/>
      <c r="DA751" s="110"/>
      <c r="DB751" s="110"/>
      <c r="DC751" s="110"/>
      <c r="DD751" s="110"/>
      <c r="DE751" s="110"/>
      <c r="DF751" s="110"/>
      <c r="DG751" s="110"/>
      <c r="DH751" s="110"/>
      <c r="DI751" s="110"/>
      <c r="DJ751" s="110"/>
      <c r="DK751" s="110"/>
      <c r="DL751" s="110"/>
      <c r="DM751" s="110"/>
      <c r="DN751" s="110"/>
      <c r="DO751" s="110"/>
      <c r="DP751" s="110"/>
      <c r="DQ751" s="110"/>
      <c r="DR751" s="110"/>
      <c r="DS751" s="110"/>
      <c r="DT751" s="110"/>
      <c r="DU751" s="110"/>
      <c r="DV751" s="110"/>
      <c r="DW751" s="110"/>
      <c r="DX751" s="110"/>
      <c r="DY751" s="110"/>
      <c r="DZ751" s="110"/>
      <c r="EA751" s="110"/>
      <c r="EB751" s="110"/>
      <c r="EC751" s="110"/>
      <c r="ED751" s="110"/>
      <c r="EE751" s="110"/>
      <c r="EF751" s="110"/>
      <c r="EG751" s="110"/>
      <c r="EH751" s="110"/>
      <c r="EI751" s="110"/>
      <c r="EJ751" s="110"/>
      <c r="EK751" s="110"/>
      <c r="EL751" s="110"/>
      <c r="EM751" s="110"/>
      <c r="EN751" s="110"/>
      <c r="EO751" s="110"/>
      <c r="EP751" s="110"/>
      <c r="EQ751" s="110"/>
      <c r="ER751" s="110"/>
      <c r="ES751" s="110"/>
      <c r="ET751" s="110"/>
      <c r="EU751" s="110"/>
      <c r="EV751" s="110"/>
      <c r="EW751" s="110"/>
      <c r="EX751" s="110"/>
      <c r="EY751" s="110"/>
      <c r="EZ751" s="110"/>
      <c r="FA751" s="110"/>
      <c r="FB751" s="110"/>
      <c r="FC751" s="110"/>
      <c r="FD751" s="110"/>
      <c r="FE751" s="110"/>
      <c r="FF751" s="110"/>
      <c r="FG751" s="110"/>
      <c r="FH751" s="110"/>
      <c r="FI751" s="110"/>
      <c r="FJ751" s="110"/>
      <c r="FK751" s="242"/>
      <c r="FL751" s="242"/>
      <c r="FM751" s="242"/>
      <c r="FN751" s="242"/>
      <c r="FO751" s="242"/>
      <c r="FP751" s="242"/>
      <c r="FQ751" s="242"/>
      <c r="FR751" s="63"/>
    </row>
    <row r="752" spans="1:174" x14ac:dyDescent="0.2">
      <c r="A752" s="241" t="s">
        <v>245</v>
      </c>
      <c r="B752" s="476" t="s">
        <v>908</v>
      </c>
      <c r="C752" s="326" t="s">
        <v>801</v>
      </c>
      <c r="D752" s="283" t="s">
        <v>246</v>
      </c>
      <c r="E752" s="471">
        <v>1933</v>
      </c>
      <c r="F752" s="471">
        <v>932707</v>
      </c>
      <c r="G752" s="471">
        <v>821350</v>
      </c>
      <c r="H752" s="471">
        <v>459735</v>
      </c>
      <c r="I752" s="471">
        <v>263103</v>
      </c>
      <c r="J752" s="471">
        <v>137899</v>
      </c>
      <c r="K752" s="471">
        <v>31698</v>
      </c>
      <c r="L752" s="471">
        <v>4292</v>
      </c>
      <c r="M752" s="471">
        <v>0</v>
      </c>
      <c r="N752" s="496">
        <v>2652717</v>
      </c>
      <c r="O752" s="471">
        <v>4441</v>
      </c>
      <c r="P752" s="471">
        <v>1152117</v>
      </c>
      <c r="Q752" s="471">
        <v>1091968</v>
      </c>
      <c r="R752" s="471">
        <v>388708</v>
      </c>
      <c r="S752" s="471">
        <v>99931</v>
      </c>
      <c r="T752" s="471">
        <v>55976</v>
      </c>
      <c r="U752" s="471">
        <v>16828</v>
      </c>
      <c r="V752" s="471">
        <v>3480</v>
      </c>
      <c r="W752" s="471">
        <v>0</v>
      </c>
      <c r="X752" s="496">
        <v>2813449</v>
      </c>
      <c r="Y752" s="471">
        <v>6374</v>
      </c>
      <c r="Z752" s="471">
        <v>2084824</v>
      </c>
      <c r="AA752" s="471">
        <v>1913318</v>
      </c>
      <c r="AB752" s="471">
        <v>848443</v>
      </c>
      <c r="AC752" s="471">
        <v>363034</v>
      </c>
      <c r="AD752" s="471">
        <v>193875</v>
      </c>
      <c r="AE752" s="471">
        <v>48526</v>
      </c>
      <c r="AF752" s="471">
        <v>7772</v>
      </c>
      <c r="AG752" s="471">
        <v>0</v>
      </c>
      <c r="AH752" s="496">
        <v>5466166</v>
      </c>
      <c r="AI752" s="471">
        <v>1086.1166700000001</v>
      </c>
      <c r="AJ752" s="471">
        <v>1303.3399999999999</v>
      </c>
      <c r="AK752" s="471">
        <v>1520.56333</v>
      </c>
      <c r="AL752" s="471">
        <v>1737.78667</v>
      </c>
      <c r="AM752" s="471">
        <v>1955.01</v>
      </c>
      <c r="AN752" s="471">
        <v>2389.45667</v>
      </c>
      <c r="AO752" s="471">
        <v>2823.9033300000001</v>
      </c>
      <c r="AP752" s="471">
        <v>3258.35</v>
      </c>
      <c r="AQ752" s="471">
        <v>3910.02</v>
      </c>
      <c r="AR752" s="471">
        <v>1.7797400000000001</v>
      </c>
      <c r="AS752" s="471">
        <v>715.62831000000006</v>
      </c>
      <c r="AT752" s="471">
        <v>540.16165000000001</v>
      </c>
      <c r="AU752" s="471">
        <v>264.55203999999998</v>
      </c>
      <c r="AV752" s="471">
        <v>134.57884999999999</v>
      </c>
      <c r="AW752" s="471">
        <v>57.711449999999999</v>
      </c>
      <c r="AX752" s="471">
        <v>11.22489</v>
      </c>
      <c r="AY752" s="471">
        <v>1.3172299999999999</v>
      </c>
      <c r="AZ752" s="471">
        <v>0</v>
      </c>
      <c r="BA752" s="496">
        <v>1726.95415</v>
      </c>
      <c r="BB752" s="471">
        <v>4.0888799999999996</v>
      </c>
      <c r="BC752" s="471">
        <v>883.97271999999998</v>
      </c>
      <c r="BD752" s="471">
        <v>718.13385000000005</v>
      </c>
      <c r="BE752" s="471">
        <v>223.67993000000001</v>
      </c>
      <c r="BF752" s="471">
        <v>51.115340000000003</v>
      </c>
      <c r="BG752" s="471">
        <v>23.42625</v>
      </c>
      <c r="BH752" s="471">
        <v>5.95913</v>
      </c>
      <c r="BI752" s="471">
        <v>1.06803</v>
      </c>
      <c r="BJ752" s="471">
        <v>0</v>
      </c>
      <c r="BK752" s="496">
        <v>1911.4441099999999</v>
      </c>
      <c r="BL752" s="471">
        <v>5.87</v>
      </c>
      <c r="BM752" s="471">
        <v>1599.6</v>
      </c>
      <c r="BN752" s="471">
        <v>1258.3</v>
      </c>
      <c r="BO752" s="471">
        <v>488.23</v>
      </c>
      <c r="BP752" s="471">
        <v>185.69</v>
      </c>
      <c r="BQ752" s="471">
        <v>81.14</v>
      </c>
      <c r="BR752" s="471">
        <v>17.18</v>
      </c>
      <c r="BS752" s="471">
        <v>2.39</v>
      </c>
      <c r="BT752" s="471">
        <v>0</v>
      </c>
      <c r="BU752" s="496">
        <v>3638.4</v>
      </c>
      <c r="BV752" s="178"/>
      <c r="BW752" s="178"/>
      <c r="BX752" s="178"/>
      <c r="BY752" s="178"/>
      <c r="BZ752" s="178"/>
      <c r="CA752" s="178"/>
      <c r="CB752" s="178"/>
      <c r="CC752" s="178"/>
      <c r="CD752" s="178"/>
      <c r="CE752" s="178"/>
      <c r="CF752" s="110"/>
      <c r="CG752" s="110"/>
      <c r="CH752" s="110"/>
      <c r="CI752" s="110"/>
      <c r="CJ752" s="110"/>
      <c r="CK752" s="110"/>
      <c r="CL752" s="110"/>
      <c r="CM752" s="110"/>
      <c r="CN752" s="110"/>
      <c r="CO752" s="110"/>
      <c r="CP752" s="110"/>
      <c r="CQ752" s="110"/>
      <c r="CR752" s="110"/>
      <c r="CS752" s="110"/>
      <c r="CT752" s="110"/>
      <c r="CU752" s="110"/>
      <c r="CV752" s="110"/>
      <c r="CW752" s="110"/>
      <c r="CX752" s="110"/>
      <c r="CY752" s="110"/>
      <c r="CZ752" s="110"/>
      <c r="DA752" s="110"/>
      <c r="DB752" s="110"/>
      <c r="DC752" s="110"/>
      <c r="DD752" s="110"/>
      <c r="DE752" s="110"/>
      <c r="DF752" s="110"/>
      <c r="DG752" s="110"/>
      <c r="DH752" s="110"/>
      <c r="DI752" s="110"/>
      <c r="DJ752" s="110"/>
      <c r="DK752" s="110"/>
      <c r="DL752" s="110"/>
      <c r="DM752" s="110"/>
      <c r="DN752" s="110"/>
      <c r="DO752" s="110"/>
      <c r="DP752" s="110"/>
      <c r="DQ752" s="110"/>
      <c r="DR752" s="110"/>
      <c r="DS752" s="110"/>
      <c r="DT752" s="110"/>
      <c r="DU752" s="110"/>
      <c r="DV752" s="110"/>
      <c r="DW752" s="110"/>
      <c r="DX752" s="110"/>
      <c r="DY752" s="110"/>
      <c r="DZ752" s="110"/>
      <c r="EA752" s="110"/>
      <c r="EB752" s="110"/>
      <c r="EC752" s="110"/>
      <c r="ED752" s="110"/>
      <c r="EE752" s="110"/>
      <c r="EF752" s="110"/>
      <c r="EG752" s="110"/>
      <c r="EH752" s="110"/>
      <c r="EI752" s="110"/>
      <c r="EJ752" s="110"/>
      <c r="EK752" s="110"/>
      <c r="EL752" s="110"/>
      <c r="EM752" s="110"/>
      <c r="EN752" s="110"/>
      <c r="EO752" s="110"/>
      <c r="EP752" s="110"/>
      <c r="EQ752" s="110"/>
      <c r="ER752" s="110"/>
      <c r="ES752" s="110"/>
      <c r="ET752" s="110"/>
      <c r="EU752" s="110"/>
      <c r="EV752" s="110"/>
      <c r="EW752" s="110"/>
      <c r="EX752" s="110"/>
      <c r="EY752" s="110"/>
      <c r="EZ752" s="110"/>
      <c r="FA752" s="110"/>
      <c r="FB752" s="110"/>
      <c r="FC752" s="110"/>
      <c r="FD752" s="110"/>
      <c r="FE752" s="110"/>
      <c r="FF752" s="110"/>
      <c r="FG752" s="110"/>
      <c r="FH752" s="110"/>
      <c r="FI752" s="110"/>
      <c r="FJ752" s="110"/>
      <c r="FK752" s="242"/>
      <c r="FL752" s="242"/>
      <c r="FM752" s="242"/>
      <c r="FN752" s="242"/>
      <c r="FO752" s="242"/>
      <c r="FP752" s="242"/>
      <c r="FQ752" s="242"/>
      <c r="FR752" s="63"/>
    </row>
    <row r="753" spans="1:174" x14ac:dyDescent="0.2">
      <c r="A753" s="241" t="s">
        <v>247</v>
      </c>
      <c r="B753" s="476" t="s">
        <v>909</v>
      </c>
      <c r="C753" s="326" t="s">
        <v>784</v>
      </c>
      <c r="D753" s="283" t="s">
        <v>248</v>
      </c>
      <c r="E753" s="471">
        <v>3665</v>
      </c>
      <c r="F753" s="471">
        <v>938311</v>
      </c>
      <c r="G753" s="471">
        <v>563793</v>
      </c>
      <c r="H753" s="471">
        <v>578211</v>
      </c>
      <c r="I753" s="471">
        <v>361632</v>
      </c>
      <c r="J753" s="471">
        <v>139259</v>
      </c>
      <c r="K753" s="471">
        <v>44674</v>
      </c>
      <c r="L753" s="471">
        <v>19530</v>
      </c>
      <c r="M753" s="471">
        <v>0</v>
      </c>
      <c r="N753" s="496">
        <v>2649075</v>
      </c>
      <c r="O753" s="471">
        <v>4596</v>
      </c>
      <c r="P753" s="471">
        <v>1057628</v>
      </c>
      <c r="Q753" s="471">
        <v>737818</v>
      </c>
      <c r="R753" s="471">
        <v>489086</v>
      </c>
      <c r="S753" s="471">
        <v>190596</v>
      </c>
      <c r="T753" s="471">
        <v>110579</v>
      </c>
      <c r="U753" s="471">
        <v>43005</v>
      </c>
      <c r="V753" s="471">
        <v>37811</v>
      </c>
      <c r="W753" s="471">
        <v>0</v>
      </c>
      <c r="X753" s="496">
        <v>2671119</v>
      </c>
      <c r="Y753" s="471">
        <v>8261</v>
      </c>
      <c r="Z753" s="471">
        <v>1995939</v>
      </c>
      <c r="AA753" s="471">
        <v>1301611</v>
      </c>
      <c r="AB753" s="471">
        <v>1067297</v>
      </c>
      <c r="AC753" s="471">
        <v>552228</v>
      </c>
      <c r="AD753" s="471">
        <v>249838</v>
      </c>
      <c r="AE753" s="471">
        <v>87679</v>
      </c>
      <c r="AF753" s="471">
        <v>57341</v>
      </c>
      <c r="AG753" s="471">
        <v>0</v>
      </c>
      <c r="AH753" s="496">
        <v>5320194</v>
      </c>
      <c r="AI753" s="471">
        <v>1104.4888900000001</v>
      </c>
      <c r="AJ753" s="471">
        <v>1325.3866700000001</v>
      </c>
      <c r="AK753" s="471">
        <v>1546.2844399999999</v>
      </c>
      <c r="AL753" s="471">
        <v>1767.1822199999999</v>
      </c>
      <c r="AM753" s="471">
        <v>1988.08</v>
      </c>
      <c r="AN753" s="471">
        <v>2429.87556</v>
      </c>
      <c r="AO753" s="471">
        <v>2871.6711100000002</v>
      </c>
      <c r="AP753" s="471">
        <v>3313.4666699999998</v>
      </c>
      <c r="AQ753" s="471">
        <v>3976.16</v>
      </c>
      <c r="AR753" s="471">
        <v>3.3182800000000001</v>
      </c>
      <c r="AS753" s="471">
        <v>707.95264999999995</v>
      </c>
      <c r="AT753" s="471">
        <v>364.61144000000002</v>
      </c>
      <c r="AU753" s="471">
        <v>327.19376</v>
      </c>
      <c r="AV753" s="471">
        <v>181.90011999999999</v>
      </c>
      <c r="AW753" s="471">
        <v>57.311169999999997</v>
      </c>
      <c r="AX753" s="471">
        <v>15.556800000000001</v>
      </c>
      <c r="AY753" s="471">
        <v>5.8941299999999996</v>
      </c>
      <c r="AZ753" s="471">
        <v>0</v>
      </c>
      <c r="BA753" s="496">
        <v>1663.7383400000001</v>
      </c>
      <c r="BB753" s="471">
        <v>4.1612</v>
      </c>
      <c r="BC753" s="471">
        <v>797.97694000000001</v>
      </c>
      <c r="BD753" s="471">
        <v>477.15541999999999</v>
      </c>
      <c r="BE753" s="471">
        <v>276.76037000000002</v>
      </c>
      <c r="BF753" s="471">
        <v>95.869380000000007</v>
      </c>
      <c r="BG753" s="471">
        <v>45.508090000000003</v>
      </c>
      <c r="BH753" s="471">
        <v>14.9756</v>
      </c>
      <c r="BI753" s="471">
        <v>11.41131</v>
      </c>
      <c r="BJ753" s="471">
        <v>0</v>
      </c>
      <c r="BK753" s="496">
        <v>1723.8183100000001</v>
      </c>
      <c r="BL753" s="471">
        <v>7.48</v>
      </c>
      <c r="BM753" s="471">
        <v>1505.93</v>
      </c>
      <c r="BN753" s="471">
        <v>841.77</v>
      </c>
      <c r="BO753" s="471">
        <v>603.95000000000005</v>
      </c>
      <c r="BP753" s="471">
        <v>277.77</v>
      </c>
      <c r="BQ753" s="471">
        <v>102.82</v>
      </c>
      <c r="BR753" s="471">
        <v>30.53</v>
      </c>
      <c r="BS753" s="471">
        <v>17.309999999999999</v>
      </c>
      <c r="BT753" s="471">
        <v>0</v>
      </c>
      <c r="BU753" s="496">
        <v>3387.56</v>
      </c>
      <c r="BV753" s="178"/>
      <c r="BW753" s="178"/>
      <c r="BX753" s="178"/>
      <c r="BY753" s="178"/>
      <c r="BZ753" s="178"/>
      <c r="CA753" s="178"/>
      <c r="CB753" s="178"/>
      <c r="CC753" s="178"/>
      <c r="CD753" s="178"/>
      <c r="CE753" s="178"/>
      <c r="CF753" s="110"/>
      <c r="CG753" s="110"/>
      <c r="CH753" s="110"/>
      <c r="CI753" s="110"/>
      <c r="CJ753" s="110"/>
      <c r="CK753" s="110"/>
      <c r="CL753" s="110"/>
      <c r="CM753" s="110"/>
      <c r="CN753" s="110"/>
      <c r="CO753" s="110"/>
      <c r="CP753" s="110"/>
      <c r="CQ753" s="110"/>
      <c r="CR753" s="110"/>
      <c r="CS753" s="110"/>
      <c r="CT753" s="110"/>
      <c r="CU753" s="110"/>
      <c r="CV753" s="110"/>
      <c r="CW753" s="110"/>
      <c r="CX753" s="110"/>
      <c r="CY753" s="110"/>
      <c r="CZ753" s="110"/>
      <c r="DA753" s="110"/>
      <c r="DB753" s="110"/>
      <c r="DC753" s="110"/>
      <c r="DD753" s="110"/>
      <c r="DE753" s="110"/>
      <c r="DF753" s="110"/>
      <c r="DG753" s="110"/>
      <c r="DH753" s="110"/>
      <c r="DI753" s="110"/>
      <c r="DJ753" s="110"/>
      <c r="DK753" s="110"/>
      <c r="DL753" s="110"/>
      <c r="DM753" s="110"/>
      <c r="DN753" s="110"/>
      <c r="DO753" s="110"/>
      <c r="DP753" s="110"/>
      <c r="DQ753" s="110"/>
      <c r="DR753" s="110"/>
      <c r="DS753" s="110"/>
      <c r="DT753" s="110"/>
      <c r="DU753" s="110"/>
      <c r="DV753" s="110"/>
      <c r="DW753" s="110"/>
      <c r="DX753" s="110"/>
      <c r="DY753" s="110"/>
      <c r="DZ753" s="110"/>
      <c r="EA753" s="110"/>
      <c r="EB753" s="110"/>
      <c r="EC753" s="110"/>
      <c r="ED753" s="110"/>
      <c r="EE753" s="110"/>
      <c r="EF753" s="110"/>
      <c r="EG753" s="110"/>
      <c r="EH753" s="110"/>
      <c r="EI753" s="110"/>
      <c r="EJ753" s="110"/>
      <c r="EK753" s="110"/>
      <c r="EL753" s="110"/>
      <c r="EM753" s="110"/>
      <c r="EN753" s="110"/>
      <c r="EO753" s="110"/>
      <c r="EP753" s="110"/>
      <c r="EQ753" s="110"/>
      <c r="ER753" s="110"/>
      <c r="ES753" s="110"/>
      <c r="ET753" s="110"/>
      <c r="EU753" s="110"/>
      <c r="EV753" s="110"/>
      <c r="EW753" s="110"/>
      <c r="EX753" s="110"/>
      <c r="EY753" s="110"/>
      <c r="EZ753" s="110"/>
      <c r="FA753" s="110"/>
      <c r="FB753" s="110"/>
      <c r="FC753" s="110"/>
      <c r="FD753" s="110"/>
      <c r="FE753" s="110"/>
      <c r="FF753" s="110"/>
      <c r="FG753" s="110"/>
      <c r="FH753" s="110"/>
      <c r="FI753" s="110"/>
      <c r="FJ753" s="110"/>
      <c r="FK753" s="242"/>
      <c r="FL753" s="242"/>
      <c r="FM753" s="242"/>
      <c r="FN753" s="242"/>
      <c r="FO753" s="242"/>
      <c r="FP753" s="242"/>
      <c r="FQ753" s="242"/>
      <c r="FR753" s="63"/>
    </row>
    <row r="754" spans="1:174" x14ac:dyDescent="0.2">
      <c r="A754" s="241" t="s">
        <v>249</v>
      </c>
      <c r="B754" s="476" t="s">
        <v>910</v>
      </c>
      <c r="C754" s="326" t="s">
        <v>870</v>
      </c>
      <c r="D754" s="283" t="s">
        <v>250</v>
      </c>
      <c r="E754" s="471">
        <v>20769</v>
      </c>
      <c r="F754" s="471">
        <v>7221536</v>
      </c>
      <c r="G754" s="471">
        <v>919502</v>
      </c>
      <c r="H754" s="471">
        <v>719827</v>
      </c>
      <c r="I754" s="471">
        <v>186503</v>
      </c>
      <c r="J754" s="471">
        <v>75667</v>
      </c>
      <c r="K754" s="471">
        <v>36265</v>
      </c>
      <c r="L754" s="471">
        <v>3387</v>
      </c>
      <c r="M754" s="471">
        <v>0</v>
      </c>
      <c r="N754" s="496">
        <v>9183456</v>
      </c>
      <c r="O754" s="471">
        <v>29250</v>
      </c>
      <c r="P754" s="471">
        <v>11680849</v>
      </c>
      <c r="Q754" s="471">
        <v>811029</v>
      </c>
      <c r="R754" s="471">
        <v>431290</v>
      </c>
      <c r="S754" s="471">
        <v>101725</v>
      </c>
      <c r="T754" s="471">
        <v>42354</v>
      </c>
      <c r="U754" s="471">
        <v>12936</v>
      </c>
      <c r="V754" s="471">
        <v>6951</v>
      </c>
      <c r="W754" s="471">
        <v>0</v>
      </c>
      <c r="X754" s="496">
        <v>13116384</v>
      </c>
      <c r="Y754" s="471">
        <v>50019</v>
      </c>
      <c r="Z754" s="471">
        <v>18902385</v>
      </c>
      <c r="AA754" s="471">
        <v>1730531</v>
      </c>
      <c r="AB754" s="471">
        <v>1151117</v>
      </c>
      <c r="AC754" s="471">
        <v>288228</v>
      </c>
      <c r="AD754" s="471">
        <v>118021</v>
      </c>
      <c r="AE754" s="471">
        <v>49201</v>
      </c>
      <c r="AF754" s="471">
        <v>10338</v>
      </c>
      <c r="AG754" s="471">
        <v>0</v>
      </c>
      <c r="AH754" s="496">
        <v>22299840</v>
      </c>
      <c r="AI754" s="471">
        <v>1191.46111</v>
      </c>
      <c r="AJ754" s="471">
        <v>1429.75333</v>
      </c>
      <c r="AK754" s="471">
        <v>1668.04556</v>
      </c>
      <c r="AL754" s="471">
        <v>1906.3377800000001</v>
      </c>
      <c r="AM754" s="471">
        <v>2144.63</v>
      </c>
      <c r="AN754" s="471">
        <v>2621.2144400000002</v>
      </c>
      <c r="AO754" s="471">
        <v>3097.79889</v>
      </c>
      <c r="AP754" s="471">
        <v>3574.3833300000001</v>
      </c>
      <c r="AQ754" s="471">
        <v>4289.26</v>
      </c>
      <c r="AR754" s="471">
        <v>17.431539999999998</v>
      </c>
      <c r="AS754" s="471">
        <v>5050.8964299999998</v>
      </c>
      <c r="AT754" s="471">
        <v>551.24513999999999</v>
      </c>
      <c r="AU754" s="471">
        <v>377.59678000000002</v>
      </c>
      <c r="AV754" s="471">
        <v>86.962789999999998</v>
      </c>
      <c r="AW754" s="471">
        <v>28.867149999999999</v>
      </c>
      <c r="AX754" s="471">
        <v>11.7067</v>
      </c>
      <c r="AY754" s="471">
        <v>0.94757999999999998</v>
      </c>
      <c r="AZ754" s="471">
        <v>0</v>
      </c>
      <c r="BA754" s="496">
        <v>6125.65409</v>
      </c>
      <c r="BB754" s="471">
        <v>24.549689999999998</v>
      </c>
      <c r="BC754" s="471">
        <v>8169.8351199999997</v>
      </c>
      <c r="BD754" s="471">
        <v>486.21514000000002</v>
      </c>
      <c r="BE754" s="471">
        <v>226.24007</v>
      </c>
      <c r="BF754" s="471">
        <v>47.43242</v>
      </c>
      <c r="BG754" s="471">
        <v>16.158159999999999</v>
      </c>
      <c r="BH754" s="471">
        <v>4.1758699999999997</v>
      </c>
      <c r="BI754" s="471">
        <v>1.9446699999999999</v>
      </c>
      <c r="BJ754" s="471">
        <v>0</v>
      </c>
      <c r="BK754" s="496">
        <v>8976.5511499999993</v>
      </c>
      <c r="BL754" s="471">
        <v>41.98</v>
      </c>
      <c r="BM754" s="471">
        <v>13220.73</v>
      </c>
      <c r="BN754" s="471">
        <v>1037.46</v>
      </c>
      <c r="BO754" s="471">
        <v>603.84</v>
      </c>
      <c r="BP754" s="471">
        <v>134.4</v>
      </c>
      <c r="BQ754" s="471">
        <v>45.03</v>
      </c>
      <c r="BR754" s="471">
        <v>15.88</v>
      </c>
      <c r="BS754" s="471">
        <v>2.89</v>
      </c>
      <c r="BT754" s="471">
        <v>0</v>
      </c>
      <c r="BU754" s="496">
        <v>15102.21</v>
      </c>
      <c r="BV754" s="178"/>
      <c r="BW754" s="178"/>
      <c r="BX754" s="178"/>
      <c r="BY754" s="178"/>
      <c r="BZ754" s="178"/>
      <c r="CA754" s="178"/>
      <c r="CB754" s="178"/>
      <c r="CC754" s="178"/>
      <c r="CD754" s="178"/>
      <c r="CE754" s="178"/>
      <c r="CF754" s="110"/>
      <c r="CG754" s="110"/>
      <c r="CH754" s="110"/>
      <c r="CI754" s="110"/>
      <c r="CJ754" s="110"/>
      <c r="CK754" s="110"/>
      <c r="CL754" s="110"/>
      <c r="CM754" s="110"/>
      <c r="CN754" s="110"/>
      <c r="CO754" s="110"/>
      <c r="CP754" s="110"/>
      <c r="CQ754" s="110"/>
      <c r="CR754" s="110"/>
      <c r="CS754" s="110"/>
      <c r="CT754" s="110"/>
      <c r="CU754" s="110"/>
      <c r="CV754" s="110"/>
      <c r="CW754" s="110"/>
      <c r="CX754" s="110"/>
      <c r="CY754" s="110"/>
      <c r="CZ754" s="110"/>
      <c r="DA754" s="110"/>
      <c r="DB754" s="110"/>
      <c r="DC754" s="110"/>
      <c r="DD754" s="110"/>
      <c r="DE754" s="110"/>
      <c r="DF754" s="110"/>
      <c r="DG754" s="110"/>
      <c r="DH754" s="110"/>
      <c r="DI754" s="110"/>
      <c r="DJ754" s="110"/>
      <c r="DK754" s="110"/>
      <c r="DL754" s="110"/>
      <c r="DM754" s="110"/>
      <c r="DN754" s="110"/>
      <c r="DO754" s="110"/>
      <c r="DP754" s="110"/>
      <c r="DQ754" s="110"/>
      <c r="DR754" s="110"/>
      <c r="DS754" s="110"/>
      <c r="DT754" s="110"/>
      <c r="DU754" s="110"/>
      <c r="DV754" s="110"/>
      <c r="DW754" s="110"/>
      <c r="DX754" s="110"/>
      <c r="DY754" s="110"/>
      <c r="DZ754" s="110"/>
      <c r="EA754" s="110"/>
      <c r="EB754" s="110"/>
      <c r="EC754" s="110"/>
      <c r="ED754" s="110"/>
      <c r="EE754" s="110"/>
      <c r="EF754" s="110"/>
      <c r="EG754" s="110"/>
      <c r="EH754" s="110"/>
      <c r="EI754" s="110"/>
      <c r="EJ754" s="110"/>
      <c r="EK754" s="110"/>
      <c r="EL754" s="110"/>
      <c r="EM754" s="110"/>
      <c r="EN754" s="110"/>
      <c r="EO754" s="110"/>
      <c r="EP754" s="110"/>
      <c r="EQ754" s="110"/>
      <c r="ER754" s="110"/>
      <c r="ES754" s="110"/>
      <c r="ET754" s="110"/>
      <c r="EU754" s="110"/>
      <c r="EV754" s="110"/>
      <c r="EW754" s="110"/>
      <c r="EX754" s="110"/>
      <c r="EY754" s="110"/>
      <c r="EZ754" s="110"/>
      <c r="FA754" s="110"/>
      <c r="FB754" s="110"/>
      <c r="FC754" s="110"/>
      <c r="FD754" s="110"/>
      <c r="FE754" s="110"/>
      <c r="FF754" s="110"/>
      <c r="FG754" s="110"/>
      <c r="FH754" s="110"/>
      <c r="FI754" s="110"/>
      <c r="FJ754" s="110"/>
      <c r="FK754" s="242"/>
      <c r="FL754" s="242"/>
      <c r="FM754" s="242"/>
      <c r="FN754" s="242"/>
      <c r="FO754" s="242"/>
      <c r="FP754" s="242"/>
      <c r="FQ754" s="242"/>
      <c r="FR754" s="63"/>
    </row>
    <row r="755" spans="1:174" x14ac:dyDescent="0.2">
      <c r="A755" s="241" t="s">
        <v>251</v>
      </c>
      <c r="B755" s="476" t="s">
        <v>911</v>
      </c>
      <c r="C755" s="326" t="s">
        <v>786</v>
      </c>
      <c r="D755" s="283" t="s">
        <v>252</v>
      </c>
      <c r="E755" s="471">
        <v>130</v>
      </c>
      <c r="F755" s="471">
        <v>1287800</v>
      </c>
      <c r="G755" s="471">
        <v>918729</v>
      </c>
      <c r="H755" s="471">
        <v>534795</v>
      </c>
      <c r="I755" s="471">
        <v>197243</v>
      </c>
      <c r="J755" s="471">
        <v>101361</v>
      </c>
      <c r="K755" s="471">
        <v>27019</v>
      </c>
      <c r="L755" s="471">
        <v>17748</v>
      </c>
      <c r="M755" s="471">
        <v>0</v>
      </c>
      <c r="N755" s="496">
        <v>3084825</v>
      </c>
      <c r="O755" s="471">
        <v>2365</v>
      </c>
      <c r="P755" s="471">
        <v>2681338</v>
      </c>
      <c r="Q755" s="471">
        <v>1300031</v>
      </c>
      <c r="R755" s="471">
        <v>341959</v>
      </c>
      <c r="S755" s="471">
        <v>161320</v>
      </c>
      <c r="T755" s="471">
        <v>62829</v>
      </c>
      <c r="U755" s="471">
        <v>17495</v>
      </c>
      <c r="V755" s="471">
        <v>12118</v>
      </c>
      <c r="W755" s="471">
        <v>0</v>
      </c>
      <c r="X755" s="496">
        <v>4579455</v>
      </c>
      <c r="Y755" s="471">
        <v>2495</v>
      </c>
      <c r="Z755" s="471">
        <v>3969138</v>
      </c>
      <c r="AA755" s="471">
        <v>2218760</v>
      </c>
      <c r="AB755" s="471">
        <v>876754</v>
      </c>
      <c r="AC755" s="471">
        <v>358563</v>
      </c>
      <c r="AD755" s="471">
        <v>164190</v>
      </c>
      <c r="AE755" s="471">
        <v>44514</v>
      </c>
      <c r="AF755" s="471">
        <v>29866</v>
      </c>
      <c r="AG755" s="471">
        <v>0</v>
      </c>
      <c r="AH755" s="496">
        <v>7664280</v>
      </c>
      <c r="AI755" s="471">
        <v>1167.3444400000001</v>
      </c>
      <c r="AJ755" s="471">
        <v>1400.81333</v>
      </c>
      <c r="AK755" s="471">
        <v>1634.2822200000001</v>
      </c>
      <c r="AL755" s="471">
        <v>1867.7511099999999</v>
      </c>
      <c r="AM755" s="471">
        <v>2101.2199999999998</v>
      </c>
      <c r="AN755" s="471">
        <v>2568.15778</v>
      </c>
      <c r="AO755" s="471">
        <v>3035.0955600000002</v>
      </c>
      <c r="AP755" s="471">
        <v>3502.0333300000002</v>
      </c>
      <c r="AQ755" s="471">
        <v>4202.4399999999996</v>
      </c>
      <c r="AR755" s="471">
        <v>0.11136</v>
      </c>
      <c r="AS755" s="471">
        <v>919.32306000000005</v>
      </c>
      <c r="AT755" s="471">
        <v>562.16054999999994</v>
      </c>
      <c r="AU755" s="471">
        <v>286.33098000000001</v>
      </c>
      <c r="AV755" s="471">
        <v>93.870699999999999</v>
      </c>
      <c r="AW755" s="471">
        <v>39.46837</v>
      </c>
      <c r="AX755" s="471">
        <v>8.9021899999999992</v>
      </c>
      <c r="AY755" s="471">
        <v>5.0679100000000004</v>
      </c>
      <c r="AZ755" s="471">
        <v>0</v>
      </c>
      <c r="BA755" s="496">
        <v>1915.23513</v>
      </c>
      <c r="BB755" s="471">
        <v>2.02597</v>
      </c>
      <c r="BC755" s="471">
        <v>1914.12941</v>
      </c>
      <c r="BD755" s="471">
        <v>795.47520999999995</v>
      </c>
      <c r="BE755" s="471">
        <v>183.08596</v>
      </c>
      <c r="BF755" s="471">
        <v>76.774450000000002</v>
      </c>
      <c r="BG755" s="471">
        <v>24.46462</v>
      </c>
      <c r="BH755" s="471">
        <v>5.7642300000000004</v>
      </c>
      <c r="BI755" s="471">
        <v>3.46028</v>
      </c>
      <c r="BJ755" s="471">
        <v>0</v>
      </c>
      <c r="BK755" s="496">
        <v>3005.18012</v>
      </c>
      <c r="BL755" s="471">
        <v>2.14</v>
      </c>
      <c r="BM755" s="471">
        <v>2833.45</v>
      </c>
      <c r="BN755" s="471">
        <v>1357.64</v>
      </c>
      <c r="BO755" s="471">
        <v>469.42</v>
      </c>
      <c r="BP755" s="471">
        <v>170.65</v>
      </c>
      <c r="BQ755" s="471">
        <v>63.93</v>
      </c>
      <c r="BR755" s="471">
        <v>14.67</v>
      </c>
      <c r="BS755" s="471">
        <v>8.5299999999999994</v>
      </c>
      <c r="BT755" s="471">
        <v>0</v>
      </c>
      <c r="BU755" s="496">
        <v>4920.43</v>
      </c>
      <c r="BV755" s="178"/>
      <c r="BW755" s="178"/>
      <c r="BX755" s="178"/>
      <c r="BY755" s="178"/>
      <c r="BZ755" s="178"/>
      <c r="CA755" s="178"/>
      <c r="CB755" s="178"/>
      <c r="CC755" s="178"/>
      <c r="CD755" s="178"/>
      <c r="CE755" s="178"/>
      <c r="CF755" s="110"/>
      <c r="CG755" s="110"/>
      <c r="CH755" s="110"/>
      <c r="CI755" s="110"/>
      <c r="CJ755" s="110"/>
      <c r="CK755" s="110"/>
      <c r="CL755" s="110"/>
      <c r="CM755" s="110"/>
      <c r="CN755" s="110"/>
      <c r="CO755" s="110"/>
      <c r="CP755" s="110"/>
      <c r="CQ755" s="110"/>
      <c r="CR755" s="110"/>
      <c r="CS755" s="110"/>
      <c r="CT755" s="110"/>
      <c r="CU755" s="110"/>
      <c r="CV755" s="110"/>
      <c r="CW755" s="110"/>
      <c r="CX755" s="110"/>
      <c r="CY755" s="110"/>
      <c r="CZ755" s="110"/>
      <c r="DA755" s="110"/>
      <c r="DB755" s="110"/>
      <c r="DC755" s="110"/>
      <c r="DD755" s="110"/>
      <c r="DE755" s="110"/>
      <c r="DF755" s="110"/>
      <c r="DG755" s="110"/>
      <c r="DH755" s="110"/>
      <c r="DI755" s="110"/>
      <c r="DJ755" s="110"/>
      <c r="DK755" s="110"/>
      <c r="DL755" s="110"/>
      <c r="DM755" s="110"/>
      <c r="DN755" s="110"/>
      <c r="DO755" s="110"/>
      <c r="DP755" s="110"/>
      <c r="DQ755" s="110"/>
      <c r="DR755" s="110"/>
      <c r="DS755" s="110"/>
      <c r="DT755" s="110"/>
      <c r="DU755" s="110"/>
      <c r="DV755" s="110"/>
      <c r="DW755" s="110"/>
      <c r="DX755" s="110"/>
      <c r="DY755" s="110"/>
      <c r="DZ755" s="110"/>
      <c r="EA755" s="110"/>
      <c r="EB755" s="110"/>
      <c r="EC755" s="110"/>
      <c r="ED755" s="110"/>
      <c r="EE755" s="110"/>
      <c r="EF755" s="110"/>
      <c r="EG755" s="110"/>
      <c r="EH755" s="110"/>
      <c r="EI755" s="110"/>
      <c r="EJ755" s="110"/>
      <c r="EK755" s="110"/>
      <c r="EL755" s="110"/>
      <c r="EM755" s="110"/>
      <c r="EN755" s="110"/>
      <c r="EO755" s="110"/>
      <c r="EP755" s="110"/>
      <c r="EQ755" s="110"/>
      <c r="ER755" s="110"/>
      <c r="ES755" s="110"/>
      <c r="ET755" s="110"/>
      <c r="EU755" s="110"/>
      <c r="EV755" s="110"/>
      <c r="EW755" s="110"/>
      <c r="EX755" s="110"/>
      <c r="EY755" s="110"/>
      <c r="EZ755" s="110"/>
      <c r="FA755" s="110"/>
      <c r="FB755" s="110"/>
      <c r="FC755" s="110"/>
      <c r="FD755" s="110"/>
      <c r="FE755" s="110"/>
      <c r="FF755" s="110"/>
      <c r="FG755" s="110"/>
      <c r="FH755" s="110"/>
      <c r="FI755" s="110"/>
      <c r="FJ755" s="110"/>
      <c r="FK755" s="242"/>
      <c r="FL755" s="242"/>
      <c r="FM755" s="242"/>
      <c r="FN755" s="242"/>
      <c r="FO755" s="242"/>
      <c r="FP755" s="242"/>
      <c r="FQ755" s="242"/>
      <c r="FR755" s="63"/>
    </row>
    <row r="756" spans="1:174" x14ac:dyDescent="0.2">
      <c r="A756" s="241" t="s">
        <v>253</v>
      </c>
      <c r="B756" s="476" t="s">
        <v>912</v>
      </c>
      <c r="C756" s="326" t="s">
        <v>801</v>
      </c>
      <c r="D756" s="283" t="s">
        <v>254</v>
      </c>
      <c r="E756" s="471">
        <v>6017</v>
      </c>
      <c r="F756" s="471">
        <v>1324549</v>
      </c>
      <c r="G756" s="471">
        <v>724091</v>
      </c>
      <c r="H756" s="471">
        <v>442976</v>
      </c>
      <c r="I756" s="471">
        <v>105889</v>
      </c>
      <c r="J756" s="471">
        <v>42081</v>
      </c>
      <c r="K756" s="471">
        <v>15062</v>
      </c>
      <c r="L756" s="471">
        <v>0</v>
      </c>
      <c r="M756" s="471">
        <v>0</v>
      </c>
      <c r="N756" s="496">
        <v>2660665</v>
      </c>
      <c r="O756" s="471">
        <v>8222</v>
      </c>
      <c r="P756" s="471">
        <v>3344900</v>
      </c>
      <c r="Q756" s="471">
        <v>1624116</v>
      </c>
      <c r="R756" s="471">
        <v>817557</v>
      </c>
      <c r="S756" s="471">
        <v>200832</v>
      </c>
      <c r="T756" s="471">
        <v>75957</v>
      </c>
      <c r="U756" s="471">
        <v>12018</v>
      </c>
      <c r="V756" s="471">
        <v>4728</v>
      </c>
      <c r="W756" s="471">
        <v>0</v>
      </c>
      <c r="X756" s="496">
        <v>6088330</v>
      </c>
      <c r="Y756" s="471">
        <v>14239</v>
      </c>
      <c r="Z756" s="471">
        <v>4669449</v>
      </c>
      <c r="AA756" s="471">
        <v>2348207</v>
      </c>
      <c r="AB756" s="471">
        <v>1260533</v>
      </c>
      <c r="AC756" s="471">
        <v>306721</v>
      </c>
      <c r="AD756" s="471">
        <v>118038</v>
      </c>
      <c r="AE756" s="471">
        <v>27080</v>
      </c>
      <c r="AF756" s="471">
        <v>4728</v>
      </c>
      <c r="AG756" s="471">
        <v>0</v>
      </c>
      <c r="AH756" s="496">
        <v>8748995</v>
      </c>
      <c r="AI756" s="471">
        <v>1054.3277800000001</v>
      </c>
      <c r="AJ756" s="471">
        <v>1265.1933300000001</v>
      </c>
      <c r="AK756" s="471">
        <v>1476.05889</v>
      </c>
      <c r="AL756" s="471">
        <v>1686.92444</v>
      </c>
      <c r="AM756" s="471">
        <v>1897.79</v>
      </c>
      <c r="AN756" s="471">
        <v>2319.5211100000001</v>
      </c>
      <c r="AO756" s="471">
        <v>2741.2522199999999</v>
      </c>
      <c r="AP756" s="471">
        <v>3162.98333</v>
      </c>
      <c r="AQ756" s="471">
        <v>3795.58</v>
      </c>
      <c r="AR756" s="471">
        <v>5.70695</v>
      </c>
      <c r="AS756" s="471">
        <v>1046.9143099999999</v>
      </c>
      <c r="AT756" s="471">
        <v>490.55698999999998</v>
      </c>
      <c r="AU756" s="471">
        <v>262.59386000000001</v>
      </c>
      <c r="AV756" s="471">
        <v>55.795949999999998</v>
      </c>
      <c r="AW756" s="471">
        <v>18.142109999999999</v>
      </c>
      <c r="AX756" s="471">
        <v>5.4945700000000004</v>
      </c>
      <c r="AY756" s="471">
        <v>0</v>
      </c>
      <c r="AZ756" s="471">
        <v>0</v>
      </c>
      <c r="BA756" s="496">
        <v>1885.2047299999999</v>
      </c>
      <c r="BB756" s="471">
        <v>7.79833</v>
      </c>
      <c r="BC756" s="471">
        <v>2643.7856700000002</v>
      </c>
      <c r="BD756" s="471">
        <v>1100.3056899999999</v>
      </c>
      <c r="BE756" s="471">
        <v>484.64352000000002</v>
      </c>
      <c r="BF756" s="471">
        <v>105.82414</v>
      </c>
      <c r="BG756" s="471">
        <v>32.746850000000002</v>
      </c>
      <c r="BH756" s="471">
        <v>4.3841299999999999</v>
      </c>
      <c r="BI756" s="471">
        <v>1.4947900000000001</v>
      </c>
      <c r="BJ756" s="471">
        <v>0</v>
      </c>
      <c r="BK756" s="496">
        <v>4380.9831199999999</v>
      </c>
      <c r="BL756" s="471">
        <v>13.51</v>
      </c>
      <c r="BM756" s="471">
        <v>3690.7</v>
      </c>
      <c r="BN756" s="471">
        <v>1590.86</v>
      </c>
      <c r="BO756" s="471">
        <v>747.24</v>
      </c>
      <c r="BP756" s="471">
        <v>161.62</v>
      </c>
      <c r="BQ756" s="471">
        <v>50.89</v>
      </c>
      <c r="BR756" s="471">
        <v>9.8800000000000008</v>
      </c>
      <c r="BS756" s="471">
        <v>1.49</v>
      </c>
      <c r="BT756" s="471">
        <v>0</v>
      </c>
      <c r="BU756" s="496">
        <v>6266.19</v>
      </c>
      <c r="BV756" s="178"/>
      <c r="BW756" s="178"/>
      <c r="BX756" s="178"/>
      <c r="BY756" s="178"/>
      <c r="BZ756" s="178"/>
      <c r="CA756" s="178"/>
      <c r="CB756" s="178"/>
      <c r="CC756" s="178"/>
      <c r="CD756" s="178"/>
      <c r="CE756" s="178"/>
      <c r="CF756" s="110"/>
      <c r="CG756" s="110"/>
      <c r="CH756" s="110"/>
      <c r="CI756" s="110"/>
      <c r="CJ756" s="110"/>
      <c r="CK756" s="110"/>
      <c r="CL756" s="110"/>
      <c r="CM756" s="110"/>
      <c r="CN756" s="110"/>
      <c r="CO756" s="110"/>
      <c r="CP756" s="110"/>
      <c r="CQ756" s="110"/>
      <c r="CR756" s="110"/>
      <c r="CS756" s="110"/>
      <c r="CT756" s="110"/>
      <c r="CU756" s="110"/>
      <c r="CV756" s="110"/>
      <c r="CW756" s="110"/>
      <c r="CX756" s="110"/>
      <c r="CY756" s="110"/>
      <c r="CZ756" s="110"/>
      <c r="DA756" s="110"/>
      <c r="DB756" s="110"/>
      <c r="DC756" s="110"/>
      <c r="DD756" s="110"/>
      <c r="DE756" s="110"/>
      <c r="DF756" s="110"/>
      <c r="DG756" s="110"/>
      <c r="DH756" s="110"/>
      <c r="DI756" s="110"/>
      <c r="DJ756" s="110"/>
      <c r="DK756" s="110"/>
      <c r="DL756" s="110"/>
      <c r="DM756" s="110"/>
      <c r="DN756" s="110"/>
      <c r="DO756" s="110"/>
      <c r="DP756" s="110"/>
      <c r="DQ756" s="110"/>
      <c r="DR756" s="110"/>
      <c r="DS756" s="110"/>
      <c r="DT756" s="110"/>
      <c r="DU756" s="110"/>
      <c r="DV756" s="110"/>
      <c r="DW756" s="110"/>
      <c r="DX756" s="110"/>
      <c r="DY756" s="110"/>
      <c r="DZ756" s="110"/>
      <c r="EA756" s="110"/>
      <c r="EB756" s="110"/>
      <c r="EC756" s="110"/>
      <c r="ED756" s="110"/>
      <c r="EE756" s="110"/>
      <c r="EF756" s="110"/>
      <c r="EG756" s="110"/>
      <c r="EH756" s="110"/>
      <c r="EI756" s="110"/>
      <c r="EJ756" s="110"/>
      <c r="EK756" s="110"/>
      <c r="EL756" s="110"/>
      <c r="EM756" s="110"/>
      <c r="EN756" s="110"/>
      <c r="EO756" s="110"/>
      <c r="EP756" s="110"/>
      <c r="EQ756" s="110"/>
      <c r="ER756" s="110"/>
      <c r="ES756" s="110"/>
      <c r="ET756" s="110"/>
      <c r="EU756" s="110"/>
      <c r="EV756" s="110"/>
      <c r="EW756" s="110"/>
      <c r="EX756" s="110"/>
      <c r="EY756" s="110"/>
      <c r="EZ756" s="110"/>
      <c r="FA756" s="110"/>
      <c r="FB756" s="110"/>
      <c r="FC756" s="110"/>
      <c r="FD756" s="110"/>
      <c r="FE756" s="110"/>
      <c r="FF756" s="110"/>
      <c r="FG756" s="110"/>
      <c r="FH756" s="110"/>
      <c r="FI756" s="110"/>
      <c r="FJ756" s="110"/>
      <c r="FK756" s="242"/>
      <c r="FL756" s="242"/>
      <c r="FM756" s="242"/>
      <c r="FN756" s="242"/>
      <c r="FO756" s="242"/>
      <c r="FP756" s="242"/>
      <c r="FQ756" s="242"/>
      <c r="FR756" s="63"/>
    </row>
    <row r="757" spans="1:174" x14ac:dyDescent="0.2">
      <c r="A757" s="241" t="s">
        <v>255</v>
      </c>
      <c r="B757" s="476" t="s">
        <v>913</v>
      </c>
      <c r="C757" s="326" t="s">
        <v>782</v>
      </c>
      <c r="D757" s="283" t="s">
        <v>256</v>
      </c>
      <c r="E757" s="471">
        <v>0</v>
      </c>
      <c r="F757" s="471">
        <v>651318</v>
      </c>
      <c r="G757" s="471">
        <v>843302</v>
      </c>
      <c r="H757" s="471">
        <v>447010</v>
      </c>
      <c r="I757" s="471">
        <v>120482</v>
      </c>
      <c r="J757" s="471">
        <v>34492</v>
      </c>
      <c r="K757" s="471">
        <v>20466</v>
      </c>
      <c r="L757" s="471">
        <v>0</v>
      </c>
      <c r="M757" s="471">
        <v>0</v>
      </c>
      <c r="N757" s="496">
        <v>2117070</v>
      </c>
      <c r="O757" s="471">
        <v>1142</v>
      </c>
      <c r="P757" s="471">
        <v>750221</v>
      </c>
      <c r="Q757" s="471">
        <v>760624</v>
      </c>
      <c r="R757" s="471">
        <v>406077</v>
      </c>
      <c r="S757" s="471">
        <v>132684</v>
      </c>
      <c r="T757" s="471">
        <v>9520</v>
      </c>
      <c r="U757" s="471">
        <v>5012</v>
      </c>
      <c r="V757" s="471">
        <v>0</v>
      </c>
      <c r="W757" s="471">
        <v>0</v>
      </c>
      <c r="X757" s="496">
        <v>2065280</v>
      </c>
      <c r="Y757" s="471">
        <v>1142</v>
      </c>
      <c r="Z757" s="471">
        <v>1401539</v>
      </c>
      <c r="AA757" s="471">
        <v>1603926</v>
      </c>
      <c r="AB757" s="471">
        <v>853087</v>
      </c>
      <c r="AC757" s="471">
        <v>253166</v>
      </c>
      <c r="AD757" s="471">
        <v>44012</v>
      </c>
      <c r="AE757" s="471">
        <v>25478</v>
      </c>
      <c r="AF757" s="471">
        <v>0</v>
      </c>
      <c r="AG757" s="471">
        <v>0</v>
      </c>
      <c r="AH757" s="496">
        <v>4182350</v>
      </c>
      <c r="AI757" s="471">
        <v>1046.16111</v>
      </c>
      <c r="AJ757" s="471">
        <v>1255.3933300000001</v>
      </c>
      <c r="AK757" s="471">
        <v>1464.62556</v>
      </c>
      <c r="AL757" s="471">
        <v>1673.85778</v>
      </c>
      <c r="AM757" s="471">
        <v>1883.09</v>
      </c>
      <c r="AN757" s="471">
        <v>2301.5544399999999</v>
      </c>
      <c r="AO757" s="471">
        <v>2720.0188899999998</v>
      </c>
      <c r="AP757" s="471">
        <v>3138.48333</v>
      </c>
      <c r="AQ757" s="471">
        <v>3766.18</v>
      </c>
      <c r="AR757" s="471">
        <v>0</v>
      </c>
      <c r="AS757" s="471">
        <v>518.81587999999999</v>
      </c>
      <c r="AT757" s="471">
        <v>575.77993000000004</v>
      </c>
      <c r="AU757" s="471">
        <v>267.05374999999998</v>
      </c>
      <c r="AV757" s="471">
        <v>63.981009999999998</v>
      </c>
      <c r="AW757" s="471">
        <v>14.98639</v>
      </c>
      <c r="AX757" s="471">
        <v>7.5242100000000001</v>
      </c>
      <c r="AY757" s="471">
        <v>0</v>
      </c>
      <c r="AZ757" s="471">
        <v>0</v>
      </c>
      <c r="BA757" s="496">
        <v>1448.1411800000001</v>
      </c>
      <c r="BB757" s="471">
        <v>1.09161</v>
      </c>
      <c r="BC757" s="471">
        <v>597.59835999999996</v>
      </c>
      <c r="BD757" s="471">
        <v>519.33001000000002</v>
      </c>
      <c r="BE757" s="471">
        <v>242.59945999999999</v>
      </c>
      <c r="BF757" s="471">
        <v>70.460790000000003</v>
      </c>
      <c r="BG757" s="471">
        <v>4.1363300000000001</v>
      </c>
      <c r="BH757" s="471">
        <v>1.84263</v>
      </c>
      <c r="BI757" s="471">
        <v>0</v>
      </c>
      <c r="BJ757" s="471">
        <v>0</v>
      </c>
      <c r="BK757" s="496">
        <v>1437.0591999999999</v>
      </c>
      <c r="BL757" s="471">
        <v>1.0900000000000001</v>
      </c>
      <c r="BM757" s="471">
        <v>1116.4100000000001</v>
      </c>
      <c r="BN757" s="471">
        <v>1095.1099999999999</v>
      </c>
      <c r="BO757" s="471">
        <v>509.65</v>
      </c>
      <c r="BP757" s="471">
        <v>134.44</v>
      </c>
      <c r="BQ757" s="471">
        <v>19.12</v>
      </c>
      <c r="BR757" s="471">
        <v>9.3699999999999992</v>
      </c>
      <c r="BS757" s="471">
        <v>0</v>
      </c>
      <c r="BT757" s="471">
        <v>0</v>
      </c>
      <c r="BU757" s="496">
        <v>2885.19</v>
      </c>
      <c r="BV757" s="178"/>
      <c r="BW757" s="178"/>
      <c r="BX757" s="178"/>
      <c r="BY757" s="178"/>
      <c r="BZ757" s="178"/>
      <c r="CA757" s="178"/>
      <c r="CB757" s="178"/>
      <c r="CC757" s="178"/>
      <c r="CD757" s="178"/>
      <c r="CE757" s="178"/>
      <c r="CF757" s="110"/>
      <c r="CG757" s="110"/>
      <c r="CH757" s="110"/>
      <c r="CI757" s="110"/>
      <c r="CJ757" s="110"/>
      <c r="CK757" s="110"/>
      <c r="CL757" s="110"/>
      <c r="CM757" s="110"/>
      <c r="CN757" s="110"/>
      <c r="CO757" s="110"/>
      <c r="CP757" s="110"/>
      <c r="CQ757" s="110"/>
      <c r="CR757" s="110"/>
      <c r="CS757" s="110"/>
      <c r="CT757" s="110"/>
      <c r="CU757" s="110"/>
      <c r="CV757" s="110"/>
      <c r="CW757" s="110"/>
      <c r="CX757" s="110"/>
      <c r="CY757" s="110"/>
      <c r="CZ757" s="110"/>
      <c r="DA757" s="110"/>
      <c r="DB757" s="110"/>
      <c r="DC757" s="110"/>
      <c r="DD757" s="110"/>
      <c r="DE757" s="110"/>
      <c r="DF757" s="110"/>
      <c r="DG757" s="110"/>
      <c r="DH757" s="110"/>
      <c r="DI757" s="110"/>
      <c r="DJ757" s="110"/>
      <c r="DK757" s="110"/>
      <c r="DL757" s="110"/>
      <c r="DM757" s="110"/>
      <c r="DN757" s="110"/>
      <c r="DO757" s="110"/>
      <c r="DP757" s="110"/>
      <c r="DQ757" s="110"/>
      <c r="DR757" s="110"/>
      <c r="DS757" s="110"/>
      <c r="DT757" s="110"/>
      <c r="DU757" s="110"/>
      <c r="DV757" s="110"/>
      <c r="DW757" s="110"/>
      <c r="DX757" s="110"/>
      <c r="DY757" s="110"/>
      <c r="DZ757" s="110"/>
      <c r="EA757" s="110"/>
      <c r="EB757" s="110"/>
      <c r="EC757" s="110"/>
      <c r="ED757" s="110"/>
      <c r="EE757" s="110"/>
      <c r="EF757" s="110"/>
      <c r="EG757" s="110"/>
      <c r="EH757" s="110"/>
      <c r="EI757" s="110"/>
      <c r="EJ757" s="110"/>
      <c r="EK757" s="110"/>
      <c r="EL757" s="110"/>
      <c r="EM757" s="110"/>
      <c r="EN757" s="110"/>
      <c r="EO757" s="110"/>
      <c r="EP757" s="110"/>
      <c r="EQ757" s="110"/>
      <c r="ER757" s="110"/>
      <c r="ES757" s="110"/>
      <c r="ET757" s="110"/>
      <c r="EU757" s="110"/>
      <c r="EV757" s="110"/>
      <c r="EW757" s="110"/>
      <c r="EX757" s="110"/>
      <c r="EY757" s="110"/>
      <c r="EZ757" s="110"/>
      <c r="FA757" s="110"/>
      <c r="FB757" s="110"/>
      <c r="FC757" s="110"/>
      <c r="FD757" s="110"/>
      <c r="FE757" s="110"/>
      <c r="FF757" s="110"/>
      <c r="FG757" s="110"/>
      <c r="FH757" s="110"/>
      <c r="FI757" s="110"/>
      <c r="FJ757" s="110"/>
      <c r="FK757" s="242"/>
      <c r="FL757" s="242"/>
      <c r="FM757" s="242"/>
      <c r="FN757" s="242"/>
      <c r="FO757" s="242"/>
      <c r="FP757" s="242"/>
      <c r="FQ757" s="242"/>
      <c r="FR757" s="63"/>
    </row>
    <row r="758" spans="1:174" x14ac:dyDescent="0.2">
      <c r="A758" s="241" t="s">
        <v>257</v>
      </c>
      <c r="B758" s="476" t="s">
        <v>914</v>
      </c>
      <c r="C758" s="326" t="s">
        <v>782</v>
      </c>
      <c r="D758" s="283" t="s">
        <v>258</v>
      </c>
      <c r="E758" s="471">
        <v>659.36</v>
      </c>
      <c r="F758" s="471">
        <v>490537.14</v>
      </c>
      <c r="G758" s="471">
        <v>676654.62</v>
      </c>
      <c r="H758" s="471">
        <v>1126540.8799999999</v>
      </c>
      <c r="I758" s="471">
        <v>523871.52</v>
      </c>
      <c r="J758" s="471">
        <v>135209.07999999999</v>
      </c>
      <c r="K758" s="471">
        <v>39351.230000000003</v>
      </c>
      <c r="L758" s="471">
        <v>23799.73</v>
      </c>
      <c r="M758" s="471">
        <v>0</v>
      </c>
      <c r="N758" s="496">
        <v>3016623.56</v>
      </c>
      <c r="O758" s="471">
        <v>1356.86</v>
      </c>
      <c r="P758" s="471">
        <v>647950.22</v>
      </c>
      <c r="Q758" s="471">
        <v>927884.37</v>
      </c>
      <c r="R758" s="471">
        <v>1631444.66</v>
      </c>
      <c r="S758" s="471">
        <v>510163.93</v>
      </c>
      <c r="T758" s="471">
        <v>128784.63</v>
      </c>
      <c r="U758" s="471">
        <v>41716.769999999997</v>
      </c>
      <c r="V758" s="471">
        <v>4353.8</v>
      </c>
      <c r="W758" s="471">
        <v>0</v>
      </c>
      <c r="X758" s="496">
        <v>3893655.24</v>
      </c>
      <c r="Y758" s="471">
        <v>2016.22</v>
      </c>
      <c r="Z758" s="471">
        <v>1138487.3600000001</v>
      </c>
      <c r="AA758" s="471">
        <v>1604538.99</v>
      </c>
      <c r="AB758" s="471">
        <v>2757985.54</v>
      </c>
      <c r="AC758" s="471">
        <v>1034035.45</v>
      </c>
      <c r="AD758" s="471">
        <v>263993.71000000002</v>
      </c>
      <c r="AE758" s="471">
        <v>81068</v>
      </c>
      <c r="AF758" s="471">
        <v>28153.53</v>
      </c>
      <c r="AG758" s="471">
        <v>0</v>
      </c>
      <c r="AH758" s="496">
        <v>6910278.7999999998</v>
      </c>
      <c r="AI758" s="471">
        <v>1079.1500000000001</v>
      </c>
      <c r="AJ758" s="471">
        <v>1294.98</v>
      </c>
      <c r="AK758" s="471">
        <v>1510.81</v>
      </c>
      <c r="AL758" s="471">
        <v>1726.64</v>
      </c>
      <c r="AM758" s="471">
        <v>1942.47</v>
      </c>
      <c r="AN758" s="471">
        <v>2374.13</v>
      </c>
      <c r="AO758" s="471">
        <v>2805.79</v>
      </c>
      <c r="AP758" s="471">
        <v>3237.45</v>
      </c>
      <c r="AQ758" s="471">
        <v>3884.94</v>
      </c>
      <c r="AR758" s="471">
        <v>0.61099999999999999</v>
      </c>
      <c r="AS758" s="471">
        <v>378.79901000000001</v>
      </c>
      <c r="AT758" s="471">
        <v>447.87538999999998</v>
      </c>
      <c r="AU758" s="471">
        <v>652.44687999999996</v>
      </c>
      <c r="AV758" s="471">
        <v>269.69349</v>
      </c>
      <c r="AW758" s="471">
        <v>56.951000000000001</v>
      </c>
      <c r="AX758" s="471">
        <v>14.02501</v>
      </c>
      <c r="AY758" s="471">
        <v>7.3513799999999998</v>
      </c>
      <c r="AZ758" s="471">
        <v>0</v>
      </c>
      <c r="BA758" s="496">
        <v>1827.75316</v>
      </c>
      <c r="BB758" s="471">
        <v>1.2573399999999999</v>
      </c>
      <c r="BC758" s="471">
        <v>500.35539</v>
      </c>
      <c r="BD758" s="471">
        <v>614.16350999999997</v>
      </c>
      <c r="BE758" s="471">
        <v>944.86671000000001</v>
      </c>
      <c r="BF758" s="471">
        <v>262.63670999999999</v>
      </c>
      <c r="BG758" s="471">
        <v>54.244979999999998</v>
      </c>
      <c r="BH758" s="471">
        <v>14.8681</v>
      </c>
      <c r="BI758" s="471">
        <v>1.3448199999999999</v>
      </c>
      <c r="BJ758" s="471">
        <v>0</v>
      </c>
      <c r="BK758" s="496">
        <v>2393.73756</v>
      </c>
      <c r="BL758" s="471">
        <v>1.87</v>
      </c>
      <c r="BM758" s="471">
        <v>879.15</v>
      </c>
      <c r="BN758" s="471">
        <v>1062.04</v>
      </c>
      <c r="BO758" s="471">
        <v>1597.31</v>
      </c>
      <c r="BP758" s="471">
        <v>532.33000000000004</v>
      </c>
      <c r="BQ758" s="471">
        <v>111.2</v>
      </c>
      <c r="BR758" s="471">
        <v>28.89</v>
      </c>
      <c r="BS758" s="471">
        <v>8.6999999999999993</v>
      </c>
      <c r="BT758" s="471">
        <v>0</v>
      </c>
      <c r="BU758" s="496">
        <v>4221.49</v>
      </c>
      <c r="BV758" s="178"/>
      <c r="BW758" s="178"/>
      <c r="BX758" s="178"/>
      <c r="BY758" s="178"/>
      <c r="BZ758" s="178"/>
      <c r="CA758" s="178"/>
      <c r="CB758" s="178"/>
      <c r="CC758" s="178"/>
      <c r="CD758" s="178"/>
      <c r="CE758" s="178"/>
      <c r="CF758" s="110"/>
      <c r="CG758" s="110"/>
      <c r="CH758" s="110"/>
      <c r="CI758" s="110"/>
      <c r="CJ758" s="110"/>
      <c r="CK758" s="110"/>
      <c r="CL758" s="110"/>
      <c r="CM758" s="110"/>
      <c r="CN758" s="110"/>
      <c r="CO758" s="110"/>
      <c r="CP758" s="110"/>
      <c r="CQ758" s="110"/>
      <c r="CR758" s="110"/>
      <c r="CS758" s="110"/>
      <c r="CT758" s="110"/>
      <c r="CU758" s="110"/>
      <c r="CV758" s="110"/>
      <c r="CW758" s="110"/>
      <c r="CX758" s="110"/>
      <c r="CY758" s="110"/>
      <c r="CZ758" s="110"/>
      <c r="DA758" s="110"/>
      <c r="DB758" s="110"/>
      <c r="DC758" s="110"/>
      <c r="DD758" s="110"/>
      <c r="DE758" s="110"/>
      <c r="DF758" s="110"/>
      <c r="DG758" s="110"/>
      <c r="DH758" s="110"/>
      <c r="DI758" s="110"/>
      <c r="DJ758" s="110"/>
      <c r="DK758" s="110"/>
      <c r="DL758" s="110"/>
      <c r="DM758" s="110"/>
      <c r="DN758" s="110"/>
      <c r="DO758" s="110"/>
      <c r="DP758" s="110"/>
      <c r="DQ758" s="110"/>
      <c r="DR758" s="110"/>
      <c r="DS758" s="110"/>
      <c r="DT758" s="110"/>
      <c r="DU758" s="110"/>
      <c r="DV758" s="110"/>
      <c r="DW758" s="110"/>
      <c r="DX758" s="110"/>
      <c r="DY758" s="110"/>
      <c r="DZ758" s="110"/>
      <c r="EA758" s="110"/>
      <c r="EB758" s="110"/>
      <c r="EC758" s="110"/>
      <c r="ED758" s="110"/>
      <c r="EE758" s="110"/>
      <c r="EF758" s="110"/>
      <c r="EG758" s="110"/>
      <c r="EH758" s="110"/>
      <c r="EI758" s="110"/>
      <c r="EJ758" s="110"/>
      <c r="EK758" s="110"/>
      <c r="EL758" s="110"/>
      <c r="EM758" s="110"/>
      <c r="EN758" s="110"/>
      <c r="EO758" s="110"/>
      <c r="EP758" s="110"/>
      <c r="EQ758" s="110"/>
      <c r="ER758" s="110"/>
      <c r="ES758" s="110"/>
      <c r="ET758" s="110"/>
      <c r="EU758" s="110"/>
      <c r="EV758" s="110"/>
      <c r="EW758" s="110"/>
      <c r="EX758" s="110"/>
      <c r="EY758" s="110"/>
      <c r="EZ758" s="110"/>
      <c r="FA758" s="110"/>
      <c r="FB758" s="110"/>
      <c r="FC758" s="110"/>
      <c r="FD758" s="110"/>
      <c r="FE758" s="110"/>
      <c r="FF758" s="110"/>
      <c r="FG758" s="110"/>
      <c r="FH758" s="110"/>
      <c r="FI758" s="110"/>
      <c r="FJ758" s="110"/>
      <c r="FK758" s="242"/>
      <c r="FL758" s="242"/>
      <c r="FM758" s="242"/>
      <c r="FN758" s="242"/>
      <c r="FO758" s="242"/>
      <c r="FP758" s="242"/>
      <c r="FQ758" s="242"/>
      <c r="FR758" s="63"/>
    </row>
    <row r="759" spans="1:174" x14ac:dyDescent="0.2">
      <c r="A759" s="241" t="s">
        <v>259</v>
      </c>
      <c r="B759" s="476" t="s">
        <v>915</v>
      </c>
      <c r="C759" s="326" t="s">
        <v>626</v>
      </c>
      <c r="D759" s="283" t="s">
        <v>260</v>
      </c>
      <c r="E759" s="471">
        <v>5922</v>
      </c>
      <c r="F759" s="471">
        <v>2180872</v>
      </c>
      <c r="G759" s="471">
        <v>1268119</v>
      </c>
      <c r="H759" s="471">
        <v>637056</v>
      </c>
      <c r="I759" s="471">
        <v>183147</v>
      </c>
      <c r="J759" s="471">
        <v>38529</v>
      </c>
      <c r="K759" s="471">
        <v>9633</v>
      </c>
      <c r="L759" s="471">
        <v>7786</v>
      </c>
      <c r="M759" s="471">
        <v>0</v>
      </c>
      <c r="N759" s="496">
        <v>4331064</v>
      </c>
      <c r="O759" s="471">
        <v>6528</v>
      </c>
      <c r="P759" s="471">
        <v>3922922</v>
      </c>
      <c r="Q759" s="471">
        <v>1240095</v>
      </c>
      <c r="R759" s="471">
        <v>362699</v>
      </c>
      <c r="S759" s="471">
        <v>116436</v>
      </c>
      <c r="T759" s="471">
        <v>50978</v>
      </c>
      <c r="U759" s="471">
        <v>11134</v>
      </c>
      <c r="V759" s="471">
        <v>6035</v>
      </c>
      <c r="W759" s="471">
        <v>0</v>
      </c>
      <c r="X759" s="496">
        <v>5716827</v>
      </c>
      <c r="Y759" s="471">
        <v>12450</v>
      </c>
      <c r="Z759" s="471">
        <v>6103794</v>
      </c>
      <c r="AA759" s="471">
        <v>2508214</v>
      </c>
      <c r="AB759" s="471">
        <v>999755</v>
      </c>
      <c r="AC759" s="471">
        <v>299583</v>
      </c>
      <c r="AD759" s="471">
        <v>89507</v>
      </c>
      <c r="AE759" s="471">
        <v>20767</v>
      </c>
      <c r="AF759" s="471">
        <v>13821</v>
      </c>
      <c r="AG759" s="471">
        <v>0</v>
      </c>
      <c r="AH759" s="496">
        <v>10047891</v>
      </c>
      <c r="AI759" s="471">
        <v>1078</v>
      </c>
      <c r="AJ759" s="471">
        <v>1293.5999999999999</v>
      </c>
      <c r="AK759" s="471">
        <v>1509.2</v>
      </c>
      <c r="AL759" s="471">
        <v>1724.8</v>
      </c>
      <c r="AM759" s="471">
        <v>1940.4</v>
      </c>
      <c r="AN759" s="471">
        <v>2371.6</v>
      </c>
      <c r="AO759" s="471">
        <v>2802.8</v>
      </c>
      <c r="AP759" s="471">
        <v>3234</v>
      </c>
      <c r="AQ759" s="471">
        <v>3880.8</v>
      </c>
      <c r="AR759" s="471">
        <v>5.4935099999999997</v>
      </c>
      <c r="AS759" s="471">
        <v>1685.89363</v>
      </c>
      <c r="AT759" s="471">
        <v>840.25908000000004</v>
      </c>
      <c r="AU759" s="471">
        <v>369.35064999999997</v>
      </c>
      <c r="AV759" s="471">
        <v>94.386210000000005</v>
      </c>
      <c r="AW759" s="471">
        <v>16.245989999999999</v>
      </c>
      <c r="AX759" s="471">
        <v>3.4369200000000002</v>
      </c>
      <c r="AY759" s="471">
        <v>2.40754</v>
      </c>
      <c r="AZ759" s="471">
        <v>0</v>
      </c>
      <c r="BA759" s="496">
        <v>3017.4735300000002</v>
      </c>
      <c r="BB759" s="471">
        <v>6.0556599999999996</v>
      </c>
      <c r="BC759" s="471">
        <v>3032.5618399999998</v>
      </c>
      <c r="BD759" s="471">
        <v>821.69029999999998</v>
      </c>
      <c r="BE759" s="471">
        <v>210.28467000000001</v>
      </c>
      <c r="BF759" s="471">
        <v>60.006180000000001</v>
      </c>
      <c r="BG759" s="471">
        <v>21.495190000000001</v>
      </c>
      <c r="BH759" s="471">
        <v>3.9724599999999999</v>
      </c>
      <c r="BI759" s="471">
        <v>1.8661099999999999</v>
      </c>
      <c r="BJ759" s="471">
        <v>0</v>
      </c>
      <c r="BK759" s="496">
        <v>4157.9324200000001</v>
      </c>
      <c r="BL759" s="471">
        <v>11.55</v>
      </c>
      <c r="BM759" s="471">
        <v>4718.46</v>
      </c>
      <c r="BN759" s="471">
        <v>1661.95</v>
      </c>
      <c r="BO759" s="471">
        <v>579.64</v>
      </c>
      <c r="BP759" s="471">
        <v>154.38999999999999</v>
      </c>
      <c r="BQ759" s="471">
        <v>37.74</v>
      </c>
      <c r="BR759" s="471">
        <v>7.41</v>
      </c>
      <c r="BS759" s="471">
        <v>4.2699999999999996</v>
      </c>
      <c r="BT759" s="471">
        <v>0</v>
      </c>
      <c r="BU759" s="496">
        <v>7175.41</v>
      </c>
      <c r="BV759" s="178"/>
      <c r="BW759" s="178"/>
      <c r="BX759" s="178"/>
      <c r="BY759" s="178"/>
      <c r="BZ759" s="178"/>
      <c r="CA759" s="178"/>
      <c r="CB759" s="178"/>
      <c r="CC759" s="178"/>
      <c r="CD759" s="178"/>
      <c r="CE759" s="178"/>
      <c r="CF759" s="110"/>
      <c r="CG759" s="110"/>
      <c r="CH759" s="110"/>
      <c r="CI759" s="110"/>
      <c r="CJ759" s="110"/>
      <c r="CK759" s="110"/>
      <c r="CL759" s="110"/>
      <c r="CM759" s="110"/>
      <c r="CN759" s="110"/>
      <c r="CO759" s="110"/>
      <c r="CP759" s="110"/>
      <c r="CQ759" s="110"/>
      <c r="CR759" s="110"/>
      <c r="CS759" s="110"/>
      <c r="CT759" s="110"/>
      <c r="CU759" s="110"/>
      <c r="CV759" s="110"/>
      <c r="CW759" s="110"/>
      <c r="CX759" s="110"/>
      <c r="CY759" s="110"/>
      <c r="CZ759" s="110"/>
      <c r="DA759" s="110"/>
      <c r="DB759" s="110"/>
      <c r="DC759" s="110"/>
      <c r="DD759" s="110"/>
      <c r="DE759" s="110"/>
      <c r="DF759" s="110"/>
      <c r="DG759" s="110"/>
      <c r="DH759" s="110"/>
      <c r="DI759" s="110"/>
      <c r="DJ759" s="110"/>
      <c r="DK759" s="110"/>
      <c r="DL759" s="110"/>
      <c r="DM759" s="110"/>
      <c r="DN759" s="110"/>
      <c r="DO759" s="110"/>
      <c r="DP759" s="110"/>
      <c r="DQ759" s="110"/>
      <c r="DR759" s="110"/>
      <c r="DS759" s="110"/>
      <c r="DT759" s="110"/>
      <c r="DU759" s="110"/>
      <c r="DV759" s="110"/>
      <c r="DW759" s="110"/>
      <c r="DX759" s="110"/>
      <c r="DY759" s="110"/>
      <c r="DZ759" s="110"/>
      <c r="EA759" s="110"/>
      <c r="EB759" s="110"/>
      <c r="EC759" s="110"/>
      <c r="ED759" s="110"/>
      <c r="EE759" s="110"/>
      <c r="EF759" s="110"/>
      <c r="EG759" s="110"/>
      <c r="EH759" s="110"/>
      <c r="EI759" s="110"/>
      <c r="EJ759" s="110"/>
      <c r="EK759" s="110"/>
      <c r="EL759" s="110"/>
      <c r="EM759" s="110"/>
      <c r="EN759" s="110"/>
      <c r="EO759" s="110"/>
      <c r="EP759" s="110"/>
      <c r="EQ759" s="110"/>
      <c r="ER759" s="110"/>
      <c r="ES759" s="110"/>
      <c r="ET759" s="110"/>
      <c r="EU759" s="110"/>
      <c r="EV759" s="110"/>
      <c r="EW759" s="110"/>
      <c r="EX759" s="110"/>
      <c r="EY759" s="110"/>
      <c r="EZ759" s="110"/>
      <c r="FA759" s="110"/>
      <c r="FB759" s="110"/>
      <c r="FC759" s="110"/>
      <c r="FD759" s="110"/>
      <c r="FE759" s="110"/>
      <c r="FF759" s="110"/>
      <c r="FG759" s="110"/>
      <c r="FH759" s="110"/>
      <c r="FI759" s="110"/>
      <c r="FJ759" s="110"/>
      <c r="FK759" s="242"/>
      <c r="FL759" s="242"/>
      <c r="FM759" s="242"/>
      <c r="FN759" s="242"/>
      <c r="FO759" s="242"/>
      <c r="FP759" s="242"/>
      <c r="FQ759" s="242"/>
      <c r="FR759" s="63"/>
    </row>
    <row r="760" spans="1:174" x14ac:dyDescent="0.2">
      <c r="A760" s="241" t="s">
        <v>261</v>
      </c>
      <c r="B760" s="476" t="s">
        <v>916</v>
      </c>
      <c r="C760" s="326" t="s">
        <v>640</v>
      </c>
      <c r="D760" s="283" t="s">
        <v>262</v>
      </c>
      <c r="E760" s="471">
        <v>218</v>
      </c>
      <c r="F760" s="471">
        <v>716155</v>
      </c>
      <c r="G760" s="471">
        <v>1677329</v>
      </c>
      <c r="H760" s="471">
        <v>2691897</v>
      </c>
      <c r="I760" s="471">
        <v>1409182</v>
      </c>
      <c r="J760" s="471">
        <v>401534</v>
      </c>
      <c r="K760" s="471">
        <v>79868</v>
      </c>
      <c r="L760" s="471">
        <v>20670</v>
      </c>
      <c r="M760" s="471">
        <v>2460</v>
      </c>
      <c r="N760" s="496">
        <v>6999313</v>
      </c>
      <c r="O760" s="471">
        <v>2733</v>
      </c>
      <c r="P760" s="471">
        <v>2244782</v>
      </c>
      <c r="Q760" s="471">
        <v>4043338</v>
      </c>
      <c r="R760" s="471">
        <v>6431854</v>
      </c>
      <c r="S760" s="471">
        <v>3004507</v>
      </c>
      <c r="T760" s="471">
        <v>965174</v>
      </c>
      <c r="U760" s="471">
        <v>162044</v>
      </c>
      <c r="V760" s="471">
        <v>26781</v>
      </c>
      <c r="W760" s="471">
        <v>3280</v>
      </c>
      <c r="X760" s="496">
        <v>16884493</v>
      </c>
      <c r="Y760" s="471">
        <v>2951</v>
      </c>
      <c r="Z760" s="471">
        <v>2960937</v>
      </c>
      <c r="AA760" s="471">
        <v>5720667</v>
      </c>
      <c r="AB760" s="471">
        <v>9123751</v>
      </c>
      <c r="AC760" s="471">
        <v>4413689</v>
      </c>
      <c r="AD760" s="471">
        <v>1366708</v>
      </c>
      <c r="AE760" s="471">
        <v>241912</v>
      </c>
      <c r="AF760" s="471">
        <v>47451</v>
      </c>
      <c r="AG760" s="471">
        <v>5740</v>
      </c>
      <c r="AH760" s="496">
        <v>23883806</v>
      </c>
      <c r="AI760" s="471">
        <v>911.11111000000005</v>
      </c>
      <c r="AJ760" s="471">
        <v>1093.3333299999999</v>
      </c>
      <c r="AK760" s="471">
        <v>1275.55556</v>
      </c>
      <c r="AL760" s="471">
        <v>1457.7777799999999</v>
      </c>
      <c r="AM760" s="471">
        <v>1640</v>
      </c>
      <c r="AN760" s="471">
        <v>2004.44444</v>
      </c>
      <c r="AO760" s="471">
        <v>2368.8888900000002</v>
      </c>
      <c r="AP760" s="471">
        <v>2733.3333299999999</v>
      </c>
      <c r="AQ760" s="471">
        <v>3280</v>
      </c>
      <c r="AR760" s="471">
        <v>0.23927000000000001</v>
      </c>
      <c r="AS760" s="471">
        <v>655.01981999999998</v>
      </c>
      <c r="AT760" s="471">
        <v>1314.97918</v>
      </c>
      <c r="AU760" s="471">
        <v>1846.5756899999999</v>
      </c>
      <c r="AV760" s="471">
        <v>859.25732000000005</v>
      </c>
      <c r="AW760" s="471">
        <v>200.32184000000001</v>
      </c>
      <c r="AX760" s="471">
        <v>33.715380000000003</v>
      </c>
      <c r="AY760" s="471">
        <v>7.5621999999999998</v>
      </c>
      <c r="AZ760" s="471">
        <v>0.75</v>
      </c>
      <c r="BA760" s="496">
        <v>4918.4206899999999</v>
      </c>
      <c r="BB760" s="471">
        <v>2.9996299999999998</v>
      </c>
      <c r="BC760" s="471">
        <v>2053.15427</v>
      </c>
      <c r="BD760" s="471">
        <v>3169.86429</v>
      </c>
      <c r="BE760" s="471">
        <v>4412.0949700000001</v>
      </c>
      <c r="BF760" s="471">
        <v>1832.0164600000001</v>
      </c>
      <c r="BG760" s="471">
        <v>481.51695999999998</v>
      </c>
      <c r="BH760" s="471">
        <v>68.405069999999995</v>
      </c>
      <c r="BI760" s="471">
        <v>9.7979299999999991</v>
      </c>
      <c r="BJ760" s="471">
        <v>1</v>
      </c>
      <c r="BK760" s="496">
        <v>12030.84958</v>
      </c>
      <c r="BL760" s="471">
        <v>3.24</v>
      </c>
      <c r="BM760" s="471">
        <v>2708.17</v>
      </c>
      <c r="BN760" s="471">
        <v>4484.84</v>
      </c>
      <c r="BO760" s="471">
        <v>6258.67</v>
      </c>
      <c r="BP760" s="471">
        <v>2691.27</v>
      </c>
      <c r="BQ760" s="471">
        <v>681.84</v>
      </c>
      <c r="BR760" s="471">
        <v>102.12</v>
      </c>
      <c r="BS760" s="471">
        <v>17.36</v>
      </c>
      <c r="BT760" s="471">
        <v>1.75</v>
      </c>
      <c r="BU760" s="496">
        <v>16949.259999999998</v>
      </c>
      <c r="BV760" s="178"/>
      <c r="BW760" s="178"/>
      <c r="BX760" s="178"/>
      <c r="BY760" s="178"/>
      <c r="BZ760" s="178"/>
      <c r="CA760" s="178"/>
      <c r="CB760" s="178"/>
      <c r="CC760" s="178"/>
      <c r="CD760" s="178"/>
      <c r="CE760" s="178"/>
      <c r="CF760" s="110"/>
      <c r="CG760" s="110"/>
      <c r="CH760" s="110"/>
      <c r="CI760" s="110"/>
      <c r="CJ760" s="110"/>
      <c r="CK760" s="110"/>
      <c r="CL760" s="110"/>
      <c r="CM760" s="110"/>
      <c r="CN760" s="110"/>
      <c r="CO760" s="110"/>
      <c r="CP760" s="110"/>
      <c r="CQ760" s="110"/>
      <c r="CR760" s="110"/>
      <c r="CS760" s="110"/>
      <c r="CT760" s="110"/>
      <c r="CU760" s="110"/>
      <c r="CV760" s="110"/>
      <c r="CW760" s="110"/>
      <c r="CX760" s="110"/>
      <c r="CY760" s="110"/>
      <c r="CZ760" s="110"/>
      <c r="DA760" s="110"/>
      <c r="DB760" s="110"/>
      <c r="DC760" s="110"/>
      <c r="DD760" s="110"/>
      <c r="DE760" s="110"/>
      <c r="DF760" s="110"/>
      <c r="DG760" s="110"/>
      <c r="DH760" s="110"/>
      <c r="DI760" s="110"/>
      <c r="DJ760" s="110"/>
      <c r="DK760" s="110"/>
      <c r="DL760" s="110"/>
      <c r="DM760" s="110"/>
      <c r="DN760" s="110"/>
      <c r="DO760" s="110"/>
      <c r="DP760" s="110"/>
      <c r="DQ760" s="110"/>
      <c r="DR760" s="110"/>
      <c r="DS760" s="110"/>
      <c r="DT760" s="110"/>
      <c r="DU760" s="110"/>
      <c r="DV760" s="110"/>
      <c r="DW760" s="110"/>
      <c r="DX760" s="110"/>
      <c r="DY760" s="110"/>
      <c r="DZ760" s="110"/>
      <c r="EA760" s="110"/>
      <c r="EB760" s="110"/>
      <c r="EC760" s="110"/>
      <c r="ED760" s="110"/>
      <c r="EE760" s="110"/>
      <c r="EF760" s="110"/>
      <c r="EG760" s="110"/>
      <c r="EH760" s="110"/>
      <c r="EI760" s="110"/>
      <c r="EJ760" s="110"/>
      <c r="EK760" s="110"/>
      <c r="EL760" s="110"/>
      <c r="EM760" s="110"/>
      <c r="EN760" s="110"/>
      <c r="EO760" s="110"/>
      <c r="EP760" s="110"/>
      <c r="EQ760" s="110"/>
      <c r="ER760" s="110"/>
      <c r="ES760" s="110"/>
      <c r="ET760" s="110"/>
      <c r="EU760" s="110"/>
      <c r="EV760" s="110"/>
      <c r="EW760" s="110"/>
      <c r="EX760" s="110"/>
      <c r="EY760" s="110"/>
      <c r="EZ760" s="110"/>
      <c r="FA760" s="110"/>
      <c r="FB760" s="110"/>
      <c r="FC760" s="110"/>
      <c r="FD760" s="110"/>
      <c r="FE760" s="110"/>
      <c r="FF760" s="110"/>
      <c r="FG760" s="110"/>
      <c r="FH760" s="110"/>
      <c r="FI760" s="110"/>
      <c r="FJ760" s="110"/>
      <c r="FK760" s="242"/>
      <c r="FL760" s="242"/>
      <c r="FM760" s="242"/>
      <c r="FN760" s="242"/>
      <c r="FO760" s="242"/>
      <c r="FP760" s="242"/>
      <c r="FQ760" s="242"/>
      <c r="FR760" s="63"/>
    </row>
    <row r="761" spans="1:174" x14ac:dyDescent="0.2">
      <c r="A761" s="241" t="s">
        <v>263</v>
      </c>
      <c r="B761" s="476" t="s">
        <v>917</v>
      </c>
      <c r="C761" s="326" t="s">
        <v>782</v>
      </c>
      <c r="D761" s="283" t="s">
        <v>264</v>
      </c>
      <c r="E761" s="471">
        <v>0</v>
      </c>
      <c r="F761" s="471">
        <v>69130</v>
      </c>
      <c r="G761" s="471">
        <v>403331</v>
      </c>
      <c r="H761" s="471">
        <v>989558</v>
      </c>
      <c r="I761" s="471">
        <v>700495</v>
      </c>
      <c r="J761" s="471">
        <v>316813</v>
      </c>
      <c r="K761" s="471">
        <v>77505</v>
      </c>
      <c r="L761" s="471">
        <v>42194</v>
      </c>
      <c r="M761" s="471">
        <v>7165</v>
      </c>
      <c r="N761" s="496">
        <v>2606191</v>
      </c>
      <c r="O761" s="471">
        <v>0</v>
      </c>
      <c r="P761" s="471">
        <v>76773</v>
      </c>
      <c r="Q761" s="471">
        <v>580568</v>
      </c>
      <c r="R761" s="471">
        <v>1381912</v>
      </c>
      <c r="S761" s="471">
        <v>851627</v>
      </c>
      <c r="T761" s="471">
        <v>221674</v>
      </c>
      <c r="U761" s="471">
        <v>0</v>
      </c>
      <c r="V761" s="471">
        <v>0</v>
      </c>
      <c r="W761" s="471">
        <v>0</v>
      </c>
      <c r="X761" s="496">
        <v>3112554</v>
      </c>
      <c r="Y761" s="471">
        <v>0</v>
      </c>
      <c r="Z761" s="471">
        <v>145903</v>
      </c>
      <c r="AA761" s="471">
        <v>983899</v>
      </c>
      <c r="AB761" s="471">
        <v>2371470</v>
      </c>
      <c r="AC761" s="471">
        <v>1552122</v>
      </c>
      <c r="AD761" s="471">
        <v>538487</v>
      </c>
      <c r="AE761" s="471">
        <v>77505</v>
      </c>
      <c r="AF761" s="471">
        <v>42194</v>
      </c>
      <c r="AG761" s="471">
        <v>7165</v>
      </c>
      <c r="AH761" s="496">
        <v>5718745</v>
      </c>
      <c r="AI761" s="471">
        <v>1139.07222</v>
      </c>
      <c r="AJ761" s="471">
        <v>1366.8866700000001</v>
      </c>
      <c r="AK761" s="471">
        <v>1594.70111</v>
      </c>
      <c r="AL761" s="471">
        <v>1822.5155600000001</v>
      </c>
      <c r="AM761" s="471">
        <v>2050.33</v>
      </c>
      <c r="AN761" s="471">
        <v>2505.9588899999999</v>
      </c>
      <c r="AO761" s="471">
        <v>2961.5877799999998</v>
      </c>
      <c r="AP761" s="471">
        <v>3417.2166699999998</v>
      </c>
      <c r="AQ761" s="471">
        <v>4100.66</v>
      </c>
      <c r="AR761" s="471">
        <v>0</v>
      </c>
      <c r="AS761" s="471">
        <v>50.57479</v>
      </c>
      <c r="AT761" s="471">
        <v>252.9195</v>
      </c>
      <c r="AU761" s="471">
        <v>542.96271999999999</v>
      </c>
      <c r="AV761" s="471">
        <v>341.64988</v>
      </c>
      <c r="AW761" s="471">
        <v>126.42386</v>
      </c>
      <c r="AX761" s="471">
        <v>26.170079999999999</v>
      </c>
      <c r="AY761" s="471">
        <v>12.347479999999999</v>
      </c>
      <c r="AZ761" s="471">
        <v>1.7472799999999999</v>
      </c>
      <c r="BA761" s="496">
        <v>1354.79558</v>
      </c>
      <c r="BB761" s="471">
        <v>0</v>
      </c>
      <c r="BC761" s="471">
        <v>56.166319999999999</v>
      </c>
      <c r="BD761" s="471">
        <v>364.0607</v>
      </c>
      <c r="BE761" s="471">
        <v>758.24428</v>
      </c>
      <c r="BF761" s="471">
        <v>415.36094000000003</v>
      </c>
      <c r="BG761" s="471">
        <v>88.458749999999995</v>
      </c>
      <c r="BH761" s="471">
        <v>0</v>
      </c>
      <c r="BI761" s="471">
        <v>0</v>
      </c>
      <c r="BJ761" s="471">
        <v>0</v>
      </c>
      <c r="BK761" s="496">
        <v>1682.2909999999999</v>
      </c>
      <c r="BL761" s="471">
        <v>0</v>
      </c>
      <c r="BM761" s="471">
        <v>106.74</v>
      </c>
      <c r="BN761" s="471">
        <v>616.98</v>
      </c>
      <c r="BO761" s="471">
        <v>1301.21</v>
      </c>
      <c r="BP761" s="471">
        <v>757.01</v>
      </c>
      <c r="BQ761" s="471">
        <v>214.88</v>
      </c>
      <c r="BR761" s="471">
        <v>26.17</v>
      </c>
      <c r="BS761" s="471">
        <v>12.35</v>
      </c>
      <c r="BT761" s="471">
        <v>1.75</v>
      </c>
      <c r="BU761" s="496">
        <v>3037.09</v>
      </c>
      <c r="BV761" s="178"/>
      <c r="BW761" s="178"/>
      <c r="BX761" s="178"/>
      <c r="BY761" s="178"/>
      <c r="BZ761" s="178"/>
      <c r="CA761" s="178"/>
      <c r="CB761" s="178"/>
      <c r="CC761" s="178"/>
      <c r="CD761" s="178"/>
      <c r="CE761" s="178"/>
      <c r="CF761" s="110"/>
      <c r="CG761" s="110"/>
      <c r="CH761" s="110"/>
      <c r="CI761" s="110"/>
      <c r="CJ761" s="110"/>
      <c r="CK761" s="110"/>
      <c r="CL761" s="110"/>
      <c r="CM761" s="110"/>
      <c r="CN761" s="110"/>
      <c r="CO761" s="110"/>
      <c r="CP761" s="110"/>
      <c r="CQ761" s="110"/>
      <c r="CR761" s="110"/>
      <c r="CS761" s="110"/>
      <c r="CT761" s="110"/>
      <c r="CU761" s="110"/>
      <c r="CV761" s="110"/>
      <c r="CW761" s="110"/>
      <c r="CX761" s="110"/>
      <c r="CY761" s="110"/>
      <c r="CZ761" s="110"/>
      <c r="DA761" s="110"/>
      <c r="DB761" s="110"/>
      <c r="DC761" s="110"/>
      <c r="DD761" s="110"/>
      <c r="DE761" s="110"/>
      <c r="DF761" s="110"/>
      <c r="DG761" s="110"/>
      <c r="DH761" s="110"/>
      <c r="DI761" s="110"/>
      <c r="DJ761" s="110"/>
      <c r="DK761" s="110"/>
      <c r="DL761" s="110"/>
      <c r="DM761" s="110"/>
      <c r="DN761" s="110"/>
      <c r="DO761" s="110"/>
      <c r="DP761" s="110"/>
      <c r="DQ761" s="110"/>
      <c r="DR761" s="110"/>
      <c r="DS761" s="110"/>
      <c r="DT761" s="110"/>
      <c r="DU761" s="110"/>
      <c r="DV761" s="110"/>
      <c r="DW761" s="110"/>
      <c r="DX761" s="110"/>
      <c r="DY761" s="110"/>
      <c r="DZ761" s="110"/>
      <c r="EA761" s="110"/>
      <c r="EB761" s="110"/>
      <c r="EC761" s="110"/>
      <c r="ED761" s="110"/>
      <c r="EE761" s="110"/>
      <c r="EF761" s="110"/>
      <c r="EG761" s="110"/>
      <c r="EH761" s="110"/>
      <c r="EI761" s="110"/>
      <c r="EJ761" s="110"/>
      <c r="EK761" s="110"/>
      <c r="EL761" s="110"/>
      <c r="EM761" s="110"/>
      <c r="EN761" s="110"/>
      <c r="EO761" s="110"/>
      <c r="EP761" s="110"/>
      <c r="EQ761" s="110"/>
      <c r="ER761" s="110"/>
      <c r="ES761" s="110"/>
      <c r="ET761" s="110"/>
      <c r="EU761" s="110"/>
      <c r="EV761" s="110"/>
      <c r="EW761" s="110"/>
      <c r="EX761" s="110"/>
      <c r="EY761" s="110"/>
      <c r="EZ761" s="110"/>
      <c r="FA761" s="110"/>
      <c r="FB761" s="110"/>
      <c r="FC761" s="110"/>
      <c r="FD761" s="110"/>
      <c r="FE761" s="110"/>
      <c r="FF761" s="110"/>
      <c r="FG761" s="110"/>
      <c r="FH761" s="110"/>
      <c r="FI761" s="110"/>
      <c r="FJ761" s="110"/>
      <c r="FK761" s="242"/>
      <c r="FL761" s="242"/>
      <c r="FM761" s="242"/>
      <c r="FN761" s="242"/>
      <c r="FO761" s="242"/>
      <c r="FP761" s="242"/>
      <c r="FQ761" s="242"/>
      <c r="FR761" s="63"/>
    </row>
    <row r="762" spans="1:174" x14ac:dyDescent="0.2">
      <c r="A762" s="241" t="s">
        <v>265</v>
      </c>
      <c r="B762" s="476" t="s">
        <v>918</v>
      </c>
      <c r="C762" s="326" t="s">
        <v>640</v>
      </c>
      <c r="D762" s="283" t="s">
        <v>266</v>
      </c>
      <c r="E762" s="471">
        <v>0</v>
      </c>
      <c r="F762" s="471">
        <v>339623</v>
      </c>
      <c r="G762" s="471">
        <v>3043473</v>
      </c>
      <c r="H762" s="471">
        <v>2767655</v>
      </c>
      <c r="I762" s="471">
        <v>1611096</v>
      </c>
      <c r="J762" s="471">
        <v>1061332</v>
      </c>
      <c r="K762" s="471">
        <v>590439</v>
      </c>
      <c r="L762" s="471">
        <v>83574</v>
      </c>
      <c r="M762" s="471">
        <v>0</v>
      </c>
      <c r="N762" s="496">
        <v>9497192</v>
      </c>
      <c r="O762" s="471">
        <v>817</v>
      </c>
      <c r="P762" s="471">
        <v>1172678</v>
      </c>
      <c r="Q762" s="471">
        <v>6743705</v>
      </c>
      <c r="R762" s="471">
        <v>6023977</v>
      </c>
      <c r="S762" s="471">
        <v>3435954</v>
      </c>
      <c r="T762" s="471">
        <v>2374835</v>
      </c>
      <c r="U762" s="471">
        <v>821984</v>
      </c>
      <c r="V762" s="471">
        <v>83003</v>
      </c>
      <c r="W762" s="471">
        <v>0</v>
      </c>
      <c r="X762" s="496">
        <v>20656953</v>
      </c>
      <c r="Y762" s="471">
        <v>817</v>
      </c>
      <c r="Z762" s="471">
        <v>1512301</v>
      </c>
      <c r="AA762" s="471">
        <v>9787178</v>
      </c>
      <c r="AB762" s="471">
        <v>8791632</v>
      </c>
      <c r="AC762" s="471">
        <v>5047050</v>
      </c>
      <c r="AD762" s="471">
        <v>3436167</v>
      </c>
      <c r="AE762" s="471">
        <v>1412423</v>
      </c>
      <c r="AF762" s="471">
        <v>166577</v>
      </c>
      <c r="AG762" s="471">
        <v>0</v>
      </c>
      <c r="AH762" s="496">
        <v>30154145</v>
      </c>
      <c r="AI762" s="471">
        <v>890.07222000000002</v>
      </c>
      <c r="AJ762" s="471">
        <v>1068.0866699999999</v>
      </c>
      <c r="AK762" s="471">
        <v>1246.1011100000001</v>
      </c>
      <c r="AL762" s="471">
        <v>1424.11556</v>
      </c>
      <c r="AM762" s="471">
        <v>1602.13</v>
      </c>
      <c r="AN762" s="471">
        <v>1958.1588899999999</v>
      </c>
      <c r="AO762" s="471">
        <v>2314.1877800000002</v>
      </c>
      <c r="AP762" s="471">
        <v>2670.2166699999998</v>
      </c>
      <c r="AQ762" s="471">
        <v>3204.26</v>
      </c>
      <c r="AR762" s="471">
        <v>0</v>
      </c>
      <c r="AS762" s="471">
        <v>317.97325999999998</v>
      </c>
      <c r="AT762" s="471">
        <v>2442.39651</v>
      </c>
      <c r="AU762" s="471">
        <v>1943.4202399999999</v>
      </c>
      <c r="AV762" s="471">
        <v>1005.5963</v>
      </c>
      <c r="AW762" s="471">
        <v>542.00504999999998</v>
      </c>
      <c r="AX762" s="471">
        <v>255.13875999999999</v>
      </c>
      <c r="AY762" s="471">
        <v>31.298580000000001</v>
      </c>
      <c r="AZ762" s="471">
        <v>0</v>
      </c>
      <c r="BA762" s="496">
        <v>6537.8287</v>
      </c>
      <c r="BB762" s="471">
        <v>0.91790000000000005</v>
      </c>
      <c r="BC762" s="471">
        <v>1097.92401</v>
      </c>
      <c r="BD762" s="471">
        <v>5411.8441400000002</v>
      </c>
      <c r="BE762" s="471">
        <v>4229.9776700000002</v>
      </c>
      <c r="BF762" s="471">
        <v>2144.6162300000001</v>
      </c>
      <c r="BG762" s="471">
        <v>1212.7897399999999</v>
      </c>
      <c r="BH762" s="471">
        <v>355.19330000000002</v>
      </c>
      <c r="BI762" s="471">
        <v>31.08474</v>
      </c>
      <c r="BJ762" s="471">
        <v>0</v>
      </c>
      <c r="BK762" s="496">
        <v>14484.347739999999</v>
      </c>
      <c r="BL762" s="471">
        <v>0.92</v>
      </c>
      <c r="BM762" s="471">
        <v>1415.9</v>
      </c>
      <c r="BN762" s="471">
        <v>7854.24</v>
      </c>
      <c r="BO762" s="471">
        <v>6173.4</v>
      </c>
      <c r="BP762" s="471">
        <v>3150.21</v>
      </c>
      <c r="BQ762" s="471">
        <v>1754.79</v>
      </c>
      <c r="BR762" s="471">
        <v>610.33000000000004</v>
      </c>
      <c r="BS762" s="471">
        <v>62.38</v>
      </c>
      <c r="BT762" s="471">
        <v>0</v>
      </c>
      <c r="BU762" s="496">
        <v>21022.17</v>
      </c>
      <c r="BV762" s="178"/>
      <c r="BW762" s="178"/>
      <c r="BX762" s="178"/>
      <c r="BY762" s="178"/>
      <c r="BZ762" s="178"/>
      <c r="CA762" s="178"/>
      <c r="CB762" s="178"/>
      <c r="CC762" s="178"/>
      <c r="CD762" s="178"/>
      <c r="CE762" s="178"/>
      <c r="CF762" s="110"/>
      <c r="CG762" s="110"/>
      <c r="CH762" s="110"/>
      <c r="CI762" s="110"/>
      <c r="CJ762" s="110"/>
      <c r="CK762" s="110"/>
      <c r="CL762" s="110"/>
      <c r="CM762" s="110"/>
      <c r="CN762" s="110"/>
      <c r="CO762" s="110"/>
      <c r="CP762" s="110"/>
      <c r="CQ762" s="110"/>
      <c r="CR762" s="110"/>
      <c r="CS762" s="110"/>
      <c r="CT762" s="110"/>
      <c r="CU762" s="110"/>
      <c r="CV762" s="110"/>
      <c r="CW762" s="110"/>
      <c r="CX762" s="110"/>
      <c r="CY762" s="110"/>
      <c r="CZ762" s="110"/>
      <c r="DA762" s="110"/>
      <c r="DB762" s="110"/>
      <c r="DC762" s="110"/>
      <c r="DD762" s="110"/>
      <c r="DE762" s="110"/>
      <c r="DF762" s="110"/>
      <c r="DG762" s="110"/>
      <c r="DH762" s="110"/>
      <c r="DI762" s="110"/>
      <c r="DJ762" s="110"/>
      <c r="DK762" s="110"/>
      <c r="DL762" s="110"/>
      <c r="DM762" s="110"/>
      <c r="DN762" s="110"/>
      <c r="DO762" s="110"/>
      <c r="DP762" s="110"/>
      <c r="DQ762" s="110"/>
      <c r="DR762" s="110"/>
      <c r="DS762" s="110"/>
      <c r="DT762" s="110"/>
      <c r="DU762" s="110"/>
      <c r="DV762" s="110"/>
      <c r="DW762" s="110"/>
      <c r="DX762" s="110"/>
      <c r="DY762" s="110"/>
      <c r="DZ762" s="110"/>
      <c r="EA762" s="110"/>
      <c r="EB762" s="110"/>
      <c r="EC762" s="110"/>
      <c r="ED762" s="110"/>
      <c r="EE762" s="110"/>
      <c r="EF762" s="110"/>
      <c r="EG762" s="110"/>
      <c r="EH762" s="110"/>
      <c r="EI762" s="110"/>
      <c r="EJ762" s="110"/>
      <c r="EK762" s="110"/>
      <c r="EL762" s="110"/>
      <c r="EM762" s="110"/>
      <c r="EN762" s="110"/>
      <c r="EO762" s="110"/>
      <c r="EP762" s="110"/>
      <c r="EQ762" s="110"/>
      <c r="ER762" s="110"/>
      <c r="ES762" s="110"/>
      <c r="ET762" s="110"/>
      <c r="EU762" s="110"/>
      <c r="EV762" s="110"/>
      <c r="EW762" s="110"/>
      <c r="EX762" s="110"/>
      <c r="EY762" s="110"/>
      <c r="EZ762" s="110"/>
      <c r="FA762" s="110"/>
      <c r="FB762" s="110"/>
      <c r="FC762" s="110"/>
      <c r="FD762" s="110"/>
      <c r="FE762" s="110"/>
      <c r="FF762" s="110"/>
      <c r="FG762" s="110"/>
      <c r="FH762" s="110"/>
      <c r="FI762" s="110"/>
      <c r="FJ762" s="110"/>
      <c r="FK762" s="242"/>
      <c r="FL762" s="242"/>
      <c r="FM762" s="242"/>
      <c r="FN762" s="242"/>
      <c r="FO762" s="242"/>
      <c r="FP762" s="242"/>
      <c r="FQ762" s="242"/>
      <c r="FR762" s="63"/>
    </row>
    <row r="763" spans="1:174" x14ac:dyDescent="0.2">
      <c r="A763" s="241" t="s">
        <v>267</v>
      </c>
      <c r="B763" s="476" t="s">
        <v>919</v>
      </c>
      <c r="C763" s="326" t="s">
        <v>784</v>
      </c>
      <c r="D763" s="283" t="s">
        <v>920</v>
      </c>
      <c r="E763" s="471">
        <v>13177.03</v>
      </c>
      <c r="F763" s="471">
        <v>2882857.05</v>
      </c>
      <c r="G763" s="471">
        <v>901776.4</v>
      </c>
      <c r="H763" s="471">
        <v>406927.94</v>
      </c>
      <c r="I763" s="471">
        <v>158619.91</v>
      </c>
      <c r="J763" s="471">
        <v>75701.179999999993</v>
      </c>
      <c r="K763" s="471">
        <v>31659.74</v>
      </c>
      <c r="L763" s="471">
        <v>17346.32</v>
      </c>
      <c r="M763" s="471">
        <v>0</v>
      </c>
      <c r="N763" s="496">
        <v>4488065.57</v>
      </c>
      <c r="O763" s="471">
        <v>29142.16</v>
      </c>
      <c r="P763" s="471">
        <v>4560050.6399999997</v>
      </c>
      <c r="Q763" s="471">
        <v>1152285.58</v>
      </c>
      <c r="R763" s="471">
        <v>229216.38</v>
      </c>
      <c r="S763" s="471">
        <v>99834.45</v>
      </c>
      <c r="T763" s="471">
        <v>64944.5</v>
      </c>
      <c r="U763" s="471">
        <v>16598.400000000001</v>
      </c>
      <c r="V763" s="471">
        <v>12784.35</v>
      </c>
      <c r="W763" s="471">
        <v>0</v>
      </c>
      <c r="X763" s="496">
        <v>6164856.46</v>
      </c>
      <c r="Y763" s="471">
        <v>42319.19</v>
      </c>
      <c r="Z763" s="471">
        <v>7442907.6900000004</v>
      </c>
      <c r="AA763" s="471">
        <v>2054061.98</v>
      </c>
      <c r="AB763" s="471">
        <v>636144.31999999995</v>
      </c>
      <c r="AC763" s="471">
        <v>258454.36</v>
      </c>
      <c r="AD763" s="471">
        <v>140645.68</v>
      </c>
      <c r="AE763" s="471">
        <v>48258.14</v>
      </c>
      <c r="AF763" s="471">
        <v>30130.67</v>
      </c>
      <c r="AG763" s="471">
        <v>0</v>
      </c>
      <c r="AH763" s="496">
        <v>10652922.029999999</v>
      </c>
      <c r="AI763" s="471">
        <v>1043.78889</v>
      </c>
      <c r="AJ763" s="471">
        <v>1252.5466699999999</v>
      </c>
      <c r="AK763" s="471">
        <v>1461.3044400000001</v>
      </c>
      <c r="AL763" s="471">
        <v>1670.06222</v>
      </c>
      <c r="AM763" s="471">
        <v>1878.82</v>
      </c>
      <c r="AN763" s="471">
        <v>2296.33556</v>
      </c>
      <c r="AO763" s="471">
        <v>2713.8511100000001</v>
      </c>
      <c r="AP763" s="471">
        <v>3131.3666699999999</v>
      </c>
      <c r="AQ763" s="471">
        <v>3757.64</v>
      </c>
      <c r="AR763" s="471">
        <v>12.624230000000001</v>
      </c>
      <c r="AS763" s="471">
        <v>2301.5965200000001</v>
      </c>
      <c r="AT763" s="471">
        <v>617.10370999999998</v>
      </c>
      <c r="AU763" s="471">
        <v>243.66034999999999</v>
      </c>
      <c r="AV763" s="471">
        <v>84.425280000000001</v>
      </c>
      <c r="AW763" s="471">
        <v>32.966079999999998</v>
      </c>
      <c r="AX763" s="471">
        <v>11.665979999999999</v>
      </c>
      <c r="AY763" s="471">
        <v>5.5395399999999997</v>
      </c>
      <c r="AZ763" s="471">
        <v>0</v>
      </c>
      <c r="BA763" s="496">
        <v>3309.58169</v>
      </c>
      <c r="BB763" s="471">
        <v>27.919589999999999</v>
      </c>
      <c r="BC763" s="471">
        <v>3640.6233499999998</v>
      </c>
      <c r="BD763" s="471">
        <v>788.53218000000004</v>
      </c>
      <c r="BE763" s="471">
        <v>137.25020000000001</v>
      </c>
      <c r="BF763" s="471">
        <v>53.136780000000002</v>
      </c>
      <c r="BG763" s="471">
        <v>28.2818</v>
      </c>
      <c r="BH763" s="471">
        <v>6.1161799999999999</v>
      </c>
      <c r="BI763" s="471">
        <v>4.0826700000000002</v>
      </c>
      <c r="BJ763" s="471">
        <v>0</v>
      </c>
      <c r="BK763" s="496">
        <v>4685.9427599999999</v>
      </c>
      <c r="BL763" s="471">
        <v>40.54</v>
      </c>
      <c r="BM763" s="471">
        <v>5942.22</v>
      </c>
      <c r="BN763" s="471">
        <v>1405.64</v>
      </c>
      <c r="BO763" s="471">
        <v>380.91</v>
      </c>
      <c r="BP763" s="471">
        <v>137.56</v>
      </c>
      <c r="BQ763" s="471">
        <v>61.25</v>
      </c>
      <c r="BR763" s="471">
        <v>17.78</v>
      </c>
      <c r="BS763" s="471">
        <v>9.6199999999999992</v>
      </c>
      <c r="BT763" s="471">
        <v>0</v>
      </c>
      <c r="BU763" s="496">
        <v>7995.52</v>
      </c>
      <c r="BV763" s="178"/>
      <c r="BW763" s="178"/>
      <c r="BX763" s="178"/>
      <c r="BY763" s="178"/>
      <c r="BZ763" s="178"/>
      <c r="CA763" s="178"/>
      <c r="CB763" s="178"/>
      <c r="CC763" s="178"/>
      <c r="CD763" s="178"/>
      <c r="CE763" s="178"/>
      <c r="CF763" s="110"/>
      <c r="CG763" s="110"/>
      <c r="CH763" s="110"/>
      <c r="CI763" s="110"/>
      <c r="CJ763" s="110"/>
      <c r="CK763" s="110"/>
      <c r="CL763" s="110"/>
      <c r="CM763" s="110"/>
      <c r="CN763" s="110"/>
      <c r="CO763" s="110"/>
      <c r="CP763" s="110"/>
      <c r="CQ763" s="110"/>
      <c r="CR763" s="110"/>
      <c r="CS763" s="110"/>
      <c r="CT763" s="110"/>
      <c r="CU763" s="110"/>
      <c r="CV763" s="110"/>
      <c r="CW763" s="110"/>
      <c r="CX763" s="110"/>
      <c r="CY763" s="110"/>
      <c r="CZ763" s="110"/>
      <c r="DA763" s="110"/>
      <c r="DB763" s="110"/>
      <c r="DC763" s="110"/>
      <c r="DD763" s="110"/>
      <c r="DE763" s="110"/>
      <c r="DF763" s="110"/>
      <c r="DG763" s="110"/>
      <c r="DH763" s="110"/>
      <c r="DI763" s="110"/>
      <c r="DJ763" s="110"/>
      <c r="DK763" s="110"/>
      <c r="DL763" s="110"/>
      <c r="DM763" s="110"/>
      <c r="DN763" s="110"/>
      <c r="DO763" s="110"/>
      <c r="DP763" s="110"/>
      <c r="DQ763" s="110"/>
      <c r="DR763" s="110"/>
      <c r="DS763" s="110"/>
      <c r="DT763" s="110"/>
      <c r="DU763" s="110"/>
      <c r="DV763" s="110"/>
      <c r="DW763" s="110"/>
      <c r="DX763" s="110"/>
      <c r="DY763" s="110"/>
      <c r="DZ763" s="110"/>
      <c r="EA763" s="110"/>
      <c r="EB763" s="110"/>
      <c r="EC763" s="110"/>
      <c r="ED763" s="110"/>
      <c r="EE763" s="110"/>
      <c r="EF763" s="110"/>
      <c r="EG763" s="110"/>
      <c r="EH763" s="110"/>
      <c r="EI763" s="110"/>
      <c r="EJ763" s="110"/>
      <c r="EK763" s="110"/>
      <c r="EL763" s="110"/>
      <c r="EM763" s="110"/>
      <c r="EN763" s="110"/>
      <c r="EO763" s="110"/>
      <c r="EP763" s="110"/>
      <c r="EQ763" s="110"/>
      <c r="ER763" s="110"/>
      <c r="ES763" s="110"/>
      <c r="ET763" s="110"/>
      <c r="EU763" s="110"/>
      <c r="EV763" s="110"/>
      <c r="EW763" s="110"/>
      <c r="EX763" s="110"/>
      <c r="EY763" s="110"/>
      <c r="EZ763" s="110"/>
      <c r="FA763" s="110"/>
      <c r="FB763" s="110"/>
      <c r="FC763" s="110"/>
      <c r="FD763" s="110"/>
      <c r="FE763" s="110"/>
      <c r="FF763" s="110"/>
      <c r="FG763" s="110"/>
      <c r="FH763" s="110"/>
      <c r="FI763" s="110"/>
      <c r="FJ763" s="110"/>
      <c r="FK763" s="242"/>
      <c r="FL763" s="242"/>
      <c r="FM763" s="242"/>
      <c r="FN763" s="242"/>
      <c r="FO763" s="242"/>
      <c r="FP763" s="242"/>
      <c r="FQ763" s="242"/>
      <c r="FR763" s="63"/>
    </row>
    <row r="764" spans="1:174" x14ac:dyDescent="0.2">
      <c r="A764" s="241" t="s">
        <v>268</v>
      </c>
      <c r="B764" s="476" t="s">
        <v>921</v>
      </c>
      <c r="C764" s="326" t="s">
        <v>794</v>
      </c>
      <c r="D764" s="283" t="s">
        <v>269</v>
      </c>
      <c r="E764" s="471">
        <v>831.45</v>
      </c>
      <c r="F764" s="471">
        <v>526917.85</v>
      </c>
      <c r="G764" s="471">
        <v>870955.27</v>
      </c>
      <c r="H764" s="471">
        <v>537992.31999999995</v>
      </c>
      <c r="I764" s="471">
        <v>220058.28</v>
      </c>
      <c r="J764" s="471">
        <v>121071.34</v>
      </c>
      <c r="K764" s="471">
        <v>79030.710000000006</v>
      </c>
      <c r="L764" s="471">
        <v>15519.94</v>
      </c>
      <c r="M764" s="471">
        <v>0</v>
      </c>
      <c r="N764" s="496">
        <v>2372377.16</v>
      </c>
      <c r="O764" s="471">
        <v>0</v>
      </c>
      <c r="P764" s="471">
        <v>412042.05</v>
      </c>
      <c r="Q764" s="471">
        <v>725655.77</v>
      </c>
      <c r="R764" s="471">
        <v>354000.83</v>
      </c>
      <c r="S764" s="471">
        <v>93942.88</v>
      </c>
      <c r="T764" s="471">
        <v>58164.76</v>
      </c>
      <c r="U764" s="471">
        <v>29081.5</v>
      </c>
      <c r="V764" s="471">
        <v>14078.34</v>
      </c>
      <c r="W764" s="471">
        <v>0</v>
      </c>
      <c r="X764" s="496">
        <v>1686966.13</v>
      </c>
      <c r="Y764" s="471">
        <v>831.45</v>
      </c>
      <c r="Z764" s="471">
        <v>938959.9</v>
      </c>
      <c r="AA764" s="471">
        <v>1596611.04</v>
      </c>
      <c r="AB764" s="471">
        <v>891993.15</v>
      </c>
      <c r="AC764" s="471">
        <v>314001.15999999997</v>
      </c>
      <c r="AD764" s="471">
        <v>179236.1</v>
      </c>
      <c r="AE764" s="471">
        <v>108112.21</v>
      </c>
      <c r="AF764" s="471">
        <v>29598.28</v>
      </c>
      <c r="AG764" s="471">
        <v>0</v>
      </c>
      <c r="AH764" s="496">
        <v>4059343.29</v>
      </c>
      <c r="AI764" s="471">
        <v>1063.1388899999999</v>
      </c>
      <c r="AJ764" s="471">
        <v>1275.76667</v>
      </c>
      <c r="AK764" s="471">
        <v>1488.39444</v>
      </c>
      <c r="AL764" s="471">
        <v>1701.0222200000001</v>
      </c>
      <c r="AM764" s="471">
        <v>1913.65</v>
      </c>
      <c r="AN764" s="471">
        <v>2338.9055600000002</v>
      </c>
      <c r="AO764" s="471">
        <v>2764.16111</v>
      </c>
      <c r="AP764" s="471">
        <v>3189.4166700000001</v>
      </c>
      <c r="AQ764" s="471">
        <v>3827.3</v>
      </c>
      <c r="AR764" s="471">
        <v>0.78207000000000004</v>
      </c>
      <c r="AS764" s="471">
        <v>413.02055000000001</v>
      </c>
      <c r="AT764" s="471">
        <v>585.16427999999996</v>
      </c>
      <c r="AU764" s="471">
        <v>316.27589</v>
      </c>
      <c r="AV764" s="471">
        <v>114.99401</v>
      </c>
      <c r="AW764" s="471">
        <v>51.764099999999999</v>
      </c>
      <c r="AX764" s="471">
        <v>28.59121</v>
      </c>
      <c r="AY764" s="471">
        <v>4.8660699999999997</v>
      </c>
      <c r="AZ764" s="471">
        <v>0</v>
      </c>
      <c r="BA764" s="496">
        <v>1515.4581900000001</v>
      </c>
      <c r="BB764" s="471">
        <v>0</v>
      </c>
      <c r="BC764" s="471">
        <v>322.97602999999998</v>
      </c>
      <c r="BD764" s="471">
        <v>487.54264999999998</v>
      </c>
      <c r="BE764" s="471">
        <v>208.11063999999999</v>
      </c>
      <c r="BF764" s="471">
        <v>49.090940000000003</v>
      </c>
      <c r="BG764" s="471">
        <v>24.868369999999999</v>
      </c>
      <c r="BH764" s="471">
        <v>10.520910000000001</v>
      </c>
      <c r="BI764" s="471">
        <v>4.4140800000000002</v>
      </c>
      <c r="BJ764" s="471">
        <v>0</v>
      </c>
      <c r="BK764" s="496">
        <v>1107.5236199999999</v>
      </c>
      <c r="BL764" s="471">
        <v>0.78</v>
      </c>
      <c r="BM764" s="471">
        <v>736</v>
      </c>
      <c r="BN764" s="471">
        <v>1072.71</v>
      </c>
      <c r="BO764" s="471">
        <v>524.39</v>
      </c>
      <c r="BP764" s="471">
        <v>164.08</v>
      </c>
      <c r="BQ764" s="471">
        <v>76.63</v>
      </c>
      <c r="BR764" s="471">
        <v>39.11</v>
      </c>
      <c r="BS764" s="471">
        <v>9.2799999999999994</v>
      </c>
      <c r="BT764" s="471">
        <v>0</v>
      </c>
      <c r="BU764" s="496">
        <v>2622.98</v>
      </c>
      <c r="BV764" s="178"/>
      <c r="BW764" s="178"/>
      <c r="BX764" s="178"/>
      <c r="BY764" s="178"/>
      <c r="BZ764" s="178"/>
      <c r="CA764" s="178"/>
      <c r="CB764" s="178"/>
      <c r="CC764" s="178"/>
      <c r="CD764" s="178"/>
      <c r="CE764" s="178"/>
      <c r="CF764" s="110"/>
      <c r="CG764" s="110"/>
      <c r="CH764" s="110"/>
      <c r="CI764" s="110"/>
      <c r="CJ764" s="110"/>
      <c r="CK764" s="110"/>
      <c r="CL764" s="110"/>
      <c r="CM764" s="110"/>
      <c r="CN764" s="110"/>
      <c r="CO764" s="110"/>
      <c r="CP764" s="110"/>
      <c r="CQ764" s="110"/>
      <c r="CR764" s="110"/>
      <c r="CS764" s="110"/>
      <c r="CT764" s="110"/>
      <c r="CU764" s="110"/>
      <c r="CV764" s="110"/>
      <c r="CW764" s="110"/>
      <c r="CX764" s="110"/>
      <c r="CY764" s="110"/>
      <c r="CZ764" s="110"/>
      <c r="DA764" s="110"/>
      <c r="DB764" s="110"/>
      <c r="DC764" s="110"/>
      <c r="DD764" s="110"/>
      <c r="DE764" s="110"/>
      <c r="DF764" s="110"/>
      <c r="DG764" s="110"/>
      <c r="DH764" s="110"/>
      <c r="DI764" s="110"/>
      <c r="DJ764" s="110"/>
      <c r="DK764" s="110"/>
      <c r="DL764" s="110"/>
      <c r="DM764" s="110"/>
      <c r="DN764" s="110"/>
      <c r="DO764" s="110"/>
      <c r="DP764" s="110"/>
      <c r="DQ764" s="110"/>
      <c r="DR764" s="110"/>
      <c r="DS764" s="110"/>
      <c r="DT764" s="110"/>
      <c r="DU764" s="110"/>
      <c r="DV764" s="110"/>
      <c r="DW764" s="110"/>
      <c r="DX764" s="110"/>
      <c r="DY764" s="110"/>
      <c r="DZ764" s="110"/>
      <c r="EA764" s="110"/>
      <c r="EB764" s="110"/>
      <c r="EC764" s="110"/>
      <c r="ED764" s="110"/>
      <c r="EE764" s="110"/>
      <c r="EF764" s="110"/>
      <c r="EG764" s="110"/>
      <c r="EH764" s="110"/>
      <c r="EI764" s="110"/>
      <c r="EJ764" s="110"/>
      <c r="EK764" s="110"/>
      <c r="EL764" s="110"/>
      <c r="EM764" s="110"/>
      <c r="EN764" s="110"/>
      <c r="EO764" s="110"/>
      <c r="EP764" s="110"/>
      <c r="EQ764" s="110"/>
      <c r="ER764" s="110"/>
      <c r="ES764" s="110"/>
      <c r="ET764" s="110"/>
      <c r="EU764" s="110"/>
      <c r="EV764" s="110"/>
      <c r="EW764" s="110"/>
      <c r="EX764" s="110"/>
      <c r="EY764" s="110"/>
      <c r="EZ764" s="110"/>
      <c r="FA764" s="110"/>
      <c r="FB764" s="110"/>
      <c r="FC764" s="110"/>
      <c r="FD764" s="110"/>
      <c r="FE764" s="110"/>
      <c r="FF764" s="110"/>
      <c r="FG764" s="110"/>
      <c r="FH764" s="110"/>
      <c r="FI764" s="110"/>
      <c r="FJ764" s="110"/>
      <c r="FK764" s="242"/>
      <c r="FL764" s="242"/>
      <c r="FM764" s="242"/>
      <c r="FN764" s="242"/>
      <c r="FO764" s="242"/>
      <c r="FP764" s="242"/>
      <c r="FQ764" s="242"/>
      <c r="FR764" s="63"/>
    </row>
    <row r="765" spans="1:174" x14ac:dyDescent="0.2">
      <c r="A765" s="241" t="s">
        <v>270</v>
      </c>
      <c r="B765" s="476" t="s">
        <v>922</v>
      </c>
      <c r="C765" s="326" t="s">
        <v>640</v>
      </c>
      <c r="D765" s="283" t="s">
        <v>271</v>
      </c>
      <c r="E765" s="471">
        <v>0</v>
      </c>
      <c r="F765" s="471">
        <v>161957</v>
      </c>
      <c r="G765" s="471">
        <v>460493</v>
      </c>
      <c r="H765" s="471">
        <v>1080800</v>
      </c>
      <c r="I765" s="471">
        <v>1274221</v>
      </c>
      <c r="J765" s="471">
        <v>803346</v>
      </c>
      <c r="K765" s="471">
        <v>404506</v>
      </c>
      <c r="L765" s="471">
        <v>270324</v>
      </c>
      <c r="M765" s="471">
        <v>4133</v>
      </c>
      <c r="N765" s="496">
        <v>4459780</v>
      </c>
      <c r="O765" s="471">
        <v>0</v>
      </c>
      <c r="P765" s="471">
        <v>433914</v>
      </c>
      <c r="Q765" s="471">
        <v>842459</v>
      </c>
      <c r="R765" s="471">
        <v>1867988</v>
      </c>
      <c r="S765" s="471">
        <v>2645976</v>
      </c>
      <c r="T765" s="471">
        <v>1629572</v>
      </c>
      <c r="U765" s="471">
        <v>636102</v>
      </c>
      <c r="V765" s="471">
        <v>407116</v>
      </c>
      <c r="W765" s="471">
        <v>19551</v>
      </c>
      <c r="X765" s="496">
        <v>8482678</v>
      </c>
      <c r="Y765" s="471">
        <v>0</v>
      </c>
      <c r="Z765" s="471">
        <v>595871</v>
      </c>
      <c r="AA765" s="471">
        <v>1302952</v>
      </c>
      <c r="AB765" s="471">
        <v>2948788</v>
      </c>
      <c r="AC765" s="471">
        <v>3920197</v>
      </c>
      <c r="AD765" s="471">
        <v>2432918</v>
      </c>
      <c r="AE765" s="471">
        <v>1040608</v>
      </c>
      <c r="AF765" s="471">
        <v>677440</v>
      </c>
      <c r="AG765" s="471">
        <v>23684</v>
      </c>
      <c r="AH765" s="496">
        <v>12942458</v>
      </c>
      <c r="AI765" s="471">
        <v>664.23333000000002</v>
      </c>
      <c r="AJ765" s="471">
        <v>797.08</v>
      </c>
      <c r="AK765" s="471">
        <v>929.92666999999994</v>
      </c>
      <c r="AL765" s="471">
        <v>1062.77333</v>
      </c>
      <c r="AM765" s="471">
        <v>1195.6199999999999</v>
      </c>
      <c r="AN765" s="471">
        <v>1461.31333</v>
      </c>
      <c r="AO765" s="471">
        <v>1727.00667</v>
      </c>
      <c r="AP765" s="471">
        <v>1992.7</v>
      </c>
      <c r="AQ765" s="471">
        <v>2391.2399999999998</v>
      </c>
      <c r="AR765" s="471">
        <v>0</v>
      </c>
      <c r="AS765" s="471">
        <v>203.18789000000001</v>
      </c>
      <c r="AT765" s="471">
        <v>495.19281000000001</v>
      </c>
      <c r="AU765" s="471">
        <v>1016.96191</v>
      </c>
      <c r="AV765" s="471">
        <v>1065.7407900000001</v>
      </c>
      <c r="AW765" s="471">
        <v>549.74247000000003</v>
      </c>
      <c r="AX765" s="471">
        <v>234.22376</v>
      </c>
      <c r="AY765" s="471">
        <v>135.65715</v>
      </c>
      <c r="AZ765" s="471">
        <v>1.7283900000000001</v>
      </c>
      <c r="BA765" s="496">
        <v>3702.4351700000002</v>
      </c>
      <c r="BB765" s="471">
        <v>0</v>
      </c>
      <c r="BC765" s="471">
        <v>544.37949000000003</v>
      </c>
      <c r="BD765" s="471">
        <v>905.94132999999999</v>
      </c>
      <c r="BE765" s="471">
        <v>1757.65419</v>
      </c>
      <c r="BF765" s="471">
        <v>2213.0576599999999</v>
      </c>
      <c r="BG765" s="471">
        <v>1115.1420900000001</v>
      </c>
      <c r="BH765" s="471">
        <v>368.32630999999998</v>
      </c>
      <c r="BI765" s="471">
        <v>204.30371</v>
      </c>
      <c r="BJ765" s="471">
        <v>8.1760900000000003</v>
      </c>
      <c r="BK765" s="496">
        <v>7116.9808599999997</v>
      </c>
      <c r="BL765" s="471">
        <v>0</v>
      </c>
      <c r="BM765" s="471">
        <v>747.57</v>
      </c>
      <c r="BN765" s="471">
        <v>1401.13</v>
      </c>
      <c r="BO765" s="471">
        <v>2774.62</v>
      </c>
      <c r="BP765" s="471">
        <v>3278.8</v>
      </c>
      <c r="BQ765" s="471">
        <v>1664.88</v>
      </c>
      <c r="BR765" s="471">
        <v>602.54999999999995</v>
      </c>
      <c r="BS765" s="471">
        <v>339.96</v>
      </c>
      <c r="BT765" s="471">
        <v>9.9</v>
      </c>
      <c r="BU765" s="496">
        <v>10819.41</v>
      </c>
      <c r="BV765" s="178"/>
      <c r="BW765" s="178"/>
      <c r="BX765" s="178"/>
      <c r="BY765" s="178"/>
      <c r="BZ765" s="178"/>
      <c r="CA765" s="178"/>
      <c r="CB765" s="178"/>
      <c r="CC765" s="178"/>
      <c r="CD765" s="178"/>
      <c r="CE765" s="178"/>
      <c r="CF765" s="110"/>
      <c r="CG765" s="110"/>
      <c r="CH765" s="110"/>
      <c r="CI765" s="110"/>
      <c r="CJ765" s="110"/>
      <c r="CK765" s="110"/>
      <c r="CL765" s="110"/>
      <c r="CM765" s="110"/>
      <c r="CN765" s="110"/>
      <c r="CO765" s="110"/>
      <c r="CP765" s="110"/>
      <c r="CQ765" s="110"/>
      <c r="CR765" s="110"/>
      <c r="CS765" s="110"/>
      <c r="CT765" s="110"/>
      <c r="CU765" s="110"/>
      <c r="CV765" s="110"/>
      <c r="CW765" s="110"/>
      <c r="CX765" s="110"/>
      <c r="CY765" s="110"/>
      <c r="CZ765" s="110"/>
      <c r="DA765" s="110"/>
      <c r="DB765" s="110"/>
      <c r="DC765" s="110"/>
      <c r="DD765" s="110"/>
      <c r="DE765" s="110"/>
      <c r="DF765" s="110"/>
      <c r="DG765" s="110"/>
      <c r="DH765" s="110"/>
      <c r="DI765" s="110"/>
      <c r="DJ765" s="110"/>
      <c r="DK765" s="110"/>
      <c r="DL765" s="110"/>
      <c r="DM765" s="110"/>
      <c r="DN765" s="110"/>
      <c r="DO765" s="110"/>
      <c r="DP765" s="110"/>
      <c r="DQ765" s="110"/>
      <c r="DR765" s="110"/>
      <c r="DS765" s="110"/>
      <c r="DT765" s="110"/>
      <c r="DU765" s="110"/>
      <c r="DV765" s="110"/>
      <c r="DW765" s="110"/>
      <c r="DX765" s="110"/>
      <c r="DY765" s="110"/>
      <c r="DZ765" s="110"/>
      <c r="EA765" s="110"/>
      <c r="EB765" s="110"/>
      <c r="EC765" s="110"/>
      <c r="ED765" s="110"/>
      <c r="EE765" s="110"/>
      <c r="EF765" s="110"/>
      <c r="EG765" s="110"/>
      <c r="EH765" s="110"/>
      <c r="EI765" s="110"/>
      <c r="EJ765" s="110"/>
      <c r="EK765" s="110"/>
      <c r="EL765" s="110"/>
      <c r="EM765" s="110"/>
      <c r="EN765" s="110"/>
      <c r="EO765" s="110"/>
      <c r="EP765" s="110"/>
      <c r="EQ765" s="110"/>
      <c r="ER765" s="110"/>
      <c r="ES765" s="110"/>
      <c r="ET765" s="110"/>
      <c r="EU765" s="110"/>
      <c r="EV765" s="110"/>
      <c r="EW765" s="110"/>
      <c r="EX765" s="110"/>
      <c r="EY765" s="110"/>
      <c r="EZ765" s="110"/>
      <c r="FA765" s="110"/>
      <c r="FB765" s="110"/>
      <c r="FC765" s="110"/>
      <c r="FD765" s="110"/>
      <c r="FE765" s="110"/>
      <c r="FF765" s="110"/>
      <c r="FG765" s="110"/>
      <c r="FH765" s="110"/>
      <c r="FI765" s="110"/>
      <c r="FJ765" s="110"/>
      <c r="FK765" s="242"/>
      <c r="FL765" s="242"/>
      <c r="FM765" s="242"/>
      <c r="FN765" s="242"/>
      <c r="FO765" s="242"/>
      <c r="FP765" s="242"/>
      <c r="FQ765" s="242"/>
      <c r="FR765" s="63"/>
    </row>
    <row r="766" spans="1:174" x14ac:dyDescent="0.2">
      <c r="A766" s="241" t="s">
        <v>272</v>
      </c>
      <c r="B766" s="476" t="s">
        <v>923</v>
      </c>
      <c r="C766" s="326" t="s">
        <v>786</v>
      </c>
      <c r="D766" s="283" t="s">
        <v>273</v>
      </c>
      <c r="E766" s="471">
        <v>969</v>
      </c>
      <c r="F766" s="471">
        <v>479308</v>
      </c>
      <c r="G766" s="471">
        <v>552548</v>
      </c>
      <c r="H766" s="471">
        <v>314775</v>
      </c>
      <c r="I766" s="471">
        <v>144785</v>
      </c>
      <c r="J766" s="471">
        <v>91593</v>
      </c>
      <c r="K766" s="471">
        <v>47753</v>
      </c>
      <c r="L766" s="471">
        <v>12536</v>
      </c>
      <c r="M766" s="471">
        <v>2828</v>
      </c>
      <c r="N766" s="496">
        <v>1647095</v>
      </c>
      <c r="O766" s="471">
        <v>3485</v>
      </c>
      <c r="P766" s="471">
        <v>472791</v>
      </c>
      <c r="Q766" s="471">
        <v>596359</v>
      </c>
      <c r="R766" s="471">
        <v>255254</v>
      </c>
      <c r="S766" s="471">
        <v>86944</v>
      </c>
      <c r="T766" s="471">
        <v>62556</v>
      </c>
      <c r="U766" s="471">
        <v>19354</v>
      </c>
      <c r="V766" s="471">
        <v>10622</v>
      </c>
      <c r="W766" s="471">
        <v>0</v>
      </c>
      <c r="X766" s="496">
        <v>1507365</v>
      </c>
      <c r="Y766" s="471">
        <v>4454</v>
      </c>
      <c r="Z766" s="471">
        <v>952099</v>
      </c>
      <c r="AA766" s="471">
        <v>1148907</v>
      </c>
      <c r="AB766" s="471">
        <v>570029</v>
      </c>
      <c r="AC766" s="471">
        <v>231729</v>
      </c>
      <c r="AD766" s="471">
        <v>154149</v>
      </c>
      <c r="AE766" s="471">
        <v>67107</v>
      </c>
      <c r="AF766" s="471">
        <v>23158</v>
      </c>
      <c r="AG766" s="471">
        <v>2828</v>
      </c>
      <c r="AH766" s="496">
        <v>3154460</v>
      </c>
      <c r="AI766" s="471">
        <v>1087.4222199999999</v>
      </c>
      <c r="AJ766" s="471">
        <v>1304.9066700000001</v>
      </c>
      <c r="AK766" s="471">
        <v>1522.39111</v>
      </c>
      <c r="AL766" s="471">
        <v>1739.87556</v>
      </c>
      <c r="AM766" s="471">
        <v>1957.36</v>
      </c>
      <c r="AN766" s="471">
        <v>2392.3288899999998</v>
      </c>
      <c r="AO766" s="471">
        <v>2827.2977799999999</v>
      </c>
      <c r="AP766" s="471">
        <v>3262.26667</v>
      </c>
      <c r="AQ766" s="471">
        <v>3914.72</v>
      </c>
      <c r="AR766" s="471">
        <v>0.8911</v>
      </c>
      <c r="AS766" s="471">
        <v>367.31209000000001</v>
      </c>
      <c r="AT766" s="471">
        <v>362.94747000000001</v>
      </c>
      <c r="AU766" s="471">
        <v>180.91811000000001</v>
      </c>
      <c r="AV766" s="471">
        <v>73.969530000000006</v>
      </c>
      <c r="AW766" s="471">
        <v>38.286119999999997</v>
      </c>
      <c r="AX766" s="471">
        <v>16.889980000000001</v>
      </c>
      <c r="AY766" s="471">
        <v>3.84273</v>
      </c>
      <c r="AZ766" s="471">
        <v>0.72240000000000004</v>
      </c>
      <c r="BA766" s="496">
        <v>1045.77953</v>
      </c>
      <c r="BB766" s="471">
        <v>3.2048299999999998</v>
      </c>
      <c r="BC766" s="471">
        <v>362.31787000000003</v>
      </c>
      <c r="BD766" s="471">
        <v>391.72521999999998</v>
      </c>
      <c r="BE766" s="471">
        <v>146.70819</v>
      </c>
      <c r="BF766" s="471">
        <v>44.41901</v>
      </c>
      <c r="BG766" s="471">
        <v>26.148579999999999</v>
      </c>
      <c r="BH766" s="471">
        <v>6.8454100000000002</v>
      </c>
      <c r="BI766" s="471">
        <v>3.2560199999999999</v>
      </c>
      <c r="BJ766" s="471">
        <v>0</v>
      </c>
      <c r="BK766" s="496">
        <v>984.62513000000001</v>
      </c>
      <c r="BL766" s="471">
        <v>4.0999999999999996</v>
      </c>
      <c r="BM766" s="471">
        <v>729.63</v>
      </c>
      <c r="BN766" s="471">
        <v>754.67</v>
      </c>
      <c r="BO766" s="471">
        <v>327.63</v>
      </c>
      <c r="BP766" s="471">
        <v>118.39</v>
      </c>
      <c r="BQ766" s="471">
        <v>64.430000000000007</v>
      </c>
      <c r="BR766" s="471">
        <v>23.74</v>
      </c>
      <c r="BS766" s="471">
        <v>7.1</v>
      </c>
      <c r="BT766" s="471">
        <v>0.72</v>
      </c>
      <c r="BU766" s="496">
        <v>2030.41</v>
      </c>
      <c r="BV766" s="178"/>
      <c r="BW766" s="178"/>
      <c r="BX766" s="178"/>
      <c r="BY766" s="178"/>
      <c r="BZ766" s="178"/>
      <c r="CA766" s="178"/>
      <c r="CB766" s="178"/>
      <c r="CC766" s="178"/>
      <c r="CD766" s="178"/>
      <c r="CE766" s="178"/>
      <c r="CF766" s="110"/>
      <c r="CG766" s="110"/>
      <c r="CH766" s="110"/>
      <c r="CI766" s="110"/>
      <c r="CJ766" s="110"/>
      <c r="CK766" s="110"/>
      <c r="CL766" s="110"/>
      <c r="CM766" s="110"/>
      <c r="CN766" s="110"/>
      <c r="CO766" s="110"/>
      <c r="CP766" s="110"/>
      <c r="CQ766" s="110"/>
      <c r="CR766" s="110"/>
      <c r="CS766" s="110"/>
      <c r="CT766" s="110"/>
      <c r="CU766" s="110"/>
      <c r="CV766" s="110"/>
      <c r="CW766" s="110"/>
      <c r="CX766" s="110"/>
      <c r="CY766" s="110"/>
      <c r="CZ766" s="110"/>
      <c r="DA766" s="110"/>
      <c r="DB766" s="110"/>
      <c r="DC766" s="110"/>
      <c r="DD766" s="110"/>
      <c r="DE766" s="110"/>
      <c r="DF766" s="110"/>
      <c r="DG766" s="110"/>
      <c r="DH766" s="110"/>
      <c r="DI766" s="110"/>
      <c r="DJ766" s="110"/>
      <c r="DK766" s="110"/>
      <c r="DL766" s="110"/>
      <c r="DM766" s="110"/>
      <c r="DN766" s="110"/>
      <c r="DO766" s="110"/>
      <c r="DP766" s="110"/>
      <c r="DQ766" s="110"/>
      <c r="DR766" s="110"/>
      <c r="DS766" s="110"/>
      <c r="DT766" s="110"/>
      <c r="DU766" s="110"/>
      <c r="DV766" s="110"/>
      <c r="DW766" s="110"/>
      <c r="DX766" s="110"/>
      <c r="DY766" s="110"/>
      <c r="DZ766" s="110"/>
      <c r="EA766" s="110"/>
      <c r="EB766" s="110"/>
      <c r="EC766" s="110"/>
      <c r="ED766" s="110"/>
      <c r="EE766" s="110"/>
      <c r="EF766" s="110"/>
      <c r="EG766" s="110"/>
      <c r="EH766" s="110"/>
      <c r="EI766" s="110"/>
      <c r="EJ766" s="110"/>
      <c r="EK766" s="110"/>
      <c r="EL766" s="110"/>
      <c r="EM766" s="110"/>
      <c r="EN766" s="110"/>
      <c r="EO766" s="110"/>
      <c r="EP766" s="110"/>
      <c r="EQ766" s="110"/>
      <c r="ER766" s="110"/>
      <c r="ES766" s="110"/>
      <c r="ET766" s="110"/>
      <c r="EU766" s="110"/>
      <c r="EV766" s="110"/>
      <c r="EW766" s="110"/>
      <c r="EX766" s="110"/>
      <c r="EY766" s="110"/>
      <c r="EZ766" s="110"/>
      <c r="FA766" s="110"/>
      <c r="FB766" s="110"/>
      <c r="FC766" s="110"/>
      <c r="FD766" s="110"/>
      <c r="FE766" s="110"/>
      <c r="FF766" s="110"/>
      <c r="FG766" s="110"/>
      <c r="FH766" s="110"/>
      <c r="FI766" s="110"/>
      <c r="FJ766" s="110"/>
      <c r="FK766" s="242"/>
      <c r="FL766" s="242"/>
      <c r="FM766" s="242"/>
      <c r="FN766" s="242"/>
      <c r="FO766" s="242"/>
      <c r="FP766" s="242"/>
      <c r="FQ766" s="242"/>
      <c r="FR766" s="63"/>
    </row>
    <row r="767" spans="1:174" x14ac:dyDescent="0.2">
      <c r="A767" s="241" t="s">
        <v>274</v>
      </c>
      <c r="B767" s="476" t="s">
        <v>924</v>
      </c>
      <c r="C767" s="326" t="s">
        <v>640</v>
      </c>
      <c r="D767" s="283" t="s">
        <v>275</v>
      </c>
      <c r="E767" s="471">
        <v>0</v>
      </c>
      <c r="F767" s="471">
        <v>624144</v>
      </c>
      <c r="G767" s="471">
        <v>1961402</v>
      </c>
      <c r="H767" s="471">
        <v>2878342</v>
      </c>
      <c r="I767" s="471">
        <v>2844891</v>
      </c>
      <c r="J767" s="471">
        <v>1426259</v>
      </c>
      <c r="K767" s="471">
        <v>533526</v>
      </c>
      <c r="L767" s="471">
        <v>146012</v>
      </c>
      <c r="M767" s="471">
        <v>6570</v>
      </c>
      <c r="N767" s="496">
        <v>10421146</v>
      </c>
      <c r="O767" s="471">
        <v>0</v>
      </c>
      <c r="P767" s="471">
        <v>2160958</v>
      </c>
      <c r="Q767" s="471">
        <v>4631033</v>
      </c>
      <c r="R767" s="471">
        <v>7519649</v>
      </c>
      <c r="S767" s="471">
        <v>5361692</v>
      </c>
      <c r="T767" s="471">
        <v>1547018</v>
      </c>
      <c r="U767" s="471">
        <v>444424</v>
      </c>
      <c r="V767" s="471">
        <v>65581</v>
      </c>
      <c r="W767" s="471">
        <v>8911</v>
      </c>
      <c r="X767" s="496">
        <v>21739266</v>
      </c>
      <c r="Y767" s="471">
        <v>0</v>
      </c>
      <c r="Z767" s="471">
        <v>2785102</v>
      </c>
      <c r="AA767" s="471">
        <v>6592435</v>
      </c>
      <c r="AB767" s="471">
        <v>10397991</v>
      </c>
      <c r="AC767" s="471">
        <v>8206583</v>
      </c>
      <c r="AD767" s="471">
        <v>2973277</v>
      </c>
      <c r="AE767" s="471">
        <v>977950</v>
      </c>
      <c r="AF767" s="471">
        <v>211593</v>
      </c>
      <c r="AG767" s="471">
        <v>15481</v>
      </c>
      <c r="AH767" s="496">
        <v>32160412</v>
      </c>
      <c r="AI767" s="471">
        <v>1002.6111100000001</v>
      </c>
      <c r="AJ767" s="471">
        <v>1203.1333299999999</v>
      </c>
      <c r="AK767" s="471">
        <v>1403.6555599999999</v>
      </c>
      <c r="AL767" s="471">
        <v>1604.17778</v>
      </c>
      <c r="AM767" s="471">
        <v>1804.7</v>
      </c>
      <c r="AN767" s="471">
        <v>2205.7444399999999</v>
      </c>
      <c r="AO767" s="471">
        <v>2606.7888899999998</v>
      </c>
      <c r="AP767" s="471">
        <v>3007.8333299999999</v>
      </c>
      <c r="AQ767" s="471">
        <v>3609.4</v>
      </c>
      <c r="AR767" s="471">
        <v>0</v>
      </c>
      <c r="AS767" s="471">
        <v>518.76544999999999</v>
      </c>
      <c r="AT767" s="471">
        <v>1397.3527899999999</v>
      </c>
      <c r="AU767" s="471">
        <v>1794.2786900000001</v>
      </c>
      <c r="AV767" s="471">
        <v>1576.3788999999999</v>
      </c>
      <c r="AW767" s="471">
        <v>646.61117000000002</v>
      </c>
      <c r="AX767" s="471">
        <v>204.6679</v>
      </c>
      <c r="AY767" s="471">
        <v>48.543909999999997</v>
      </c>
      <c r="AZ767" s="471">
        <v>1.8202499999999999</v>
      </c>
      <c r="BA767" s="496">
        <v>6188.4190500000004</v>
      </c>
      <c r="BB767" s="471">
        <v>0</v>
      </c>
      <c r="BC767" s="471">
        <v>1796.1084900000001</v>
      </c>
      <c r="BD767" s="471">
        <v>3299.2659600000002</v>
      </c>
      <c r="BE767" s="471">
        <v>4687.5409300000001</v>
      </c>
      <c r="BF767" s="471">
        <v>2970.96027</v>
      </c>
      <c r="BG767" s="471">
        <v>701.35866999999996</v>
      </c>
      <c r="BH767" s="471">
        <v>170.48715000000001</v>
      </c>
      <c r="BI767" s="471">
        <v>21.8034</v>
      </c>
      <c r="BJ767" s="471">
        <v>2.4688300000000001</v>
      </c>
      <c r="BK767" s="496">
        <v>13649.99372</v>
      </c>
      <c r="BL767" s="471">
        <v>0</v>
      </c>
      <c r="BM767" s="471">
        <v>2314.87</v>
      </c>
      <c r="BN767" s="471">
        <v>4696.62</v>
      </c>
      <c r="BO767" s="471">
        <v>6481.82</v>
      </c>
      <c r="BP767" s="471">
        <v>4547.34</v>
      </c>
      <c r="BQ767" s="471">
        <v>1347.97</v>
      </c>
      <c r="BR767" s="471">
        <v>375.16</v>
      </c>
      <c r="BS767" s="471">
        <v>70.349999999999994</v>
      </c>
      <c r="BT767" s="471">
        <v>4.29</v>
      </c>
      <c r="BU767" s="496">
        <v>19838.419999999998</v>
      </c>
      <c r="BV767" s="178"/>
      <c r="BW767" s="178"/>
      <c r="BX767" s="178"/>
      <c r="BY767" s="178"/>
      <c r="BZ767" s="178"/>
      <c r="CA767" s="178"/>
      <c r="CB767" s="178"/>
      <c r="CC767" s="178"/>
      <c r="CD767" s="178"/>
      <c r="CE767" s="178"/>
      <c r="CF767" s="110"/>
      <c r="CG767" s="110"/>
      <c r="CH767" s="110"/>
      <c r="CI767" s="110"/>
      <c r="CJ767" s="110"/>
      <c r="CK767" s="110"/>
      <c r="CL767" s="110"/>
      <c r="CM767" s="110"/>
      <c r="CN767" s="110"/>
      <c r="CO767" s="110"/>
      <c r="CP767" s="110"/>
      <c r="CQ767" s="110"/>
      <c r="CR767" s="110"/>
      <c r="CS767" s="110"/>
      <c r="CT767" s="110"/>
      <c r="CU767" s="110"/>
      <c r="CV767" s="110"/>
      <c r="CW767" s="110"/>
      <c r="CX767" s="110"/>
      <c r="CY767" s="110"/>
      <c r="CZ767" s="110"/>
      <c r="DA767" s="110"/>
      <c r="DB767" s="110"/>
      <c r="DC767" s="110"/>
      <c r="DD767" s="110"/>
      <c r="DE767" s="110"/>
      <c r="DF767" s="110"/>
      <c r="DG767" s="110"/>
      <c r="DH767" s="110"/>
      <c r="DI767" s="110"/>
      <c r="DJ767" s="110"/>
      <c r="DK767" s="110"/>
      <c r="DL767" s="110"/>
      <c r="DM767" s="110"/>
      <c r="DN767" s="110"/>
      <c r="DO767" s="110"/>
      <c r="DP767" s="110"/>
      <c r="DQ767" s="110"/>
      <c r="DR767" s="110"/>
      <c r="DS767" s="110"/>
      <c r="DT767" s="110"/>
      <c r="DU767" s="110"/>
      <c r="DV767" s="110"/>
      <c r="DW767" s="110"/>
      <c r="DX767" s="110"/>
      <c r="DY767" s="110"/>
      <c r="DZ767" s="110"/>
      <c r="EA767" s="110"/>
      <c r="EB767" s="110"/>
      <c r="EC767" s="110"/>
      <c r="ED767" s="110"/>
      <c r="EE767" s="110"/>
      <c r="EF767" s="110"/>
      <c r="EG767" s="110"/>
      <c r="EH767" s="110"/>
      <c r="EI767" s="110"/>
      <c r="EJ767" s="110"/>
      <c r="EK767" s="110"/>
      <c r="EL767" s="110"/>
      <c r="EM767" s="110"/>
      <c r="EN767" s="110"/>
      <c r="EO767" s="110"/>
      <c r="EP767" s="110"/>
      <c r="EQ767" s="110"/>
      <c r="ER767" s="110"/>
      <c r="ES767" s="110"/>
      <c r="ET767" s="110"/>
      <c r="EU767" s="110"/>
      <c r="EV767" s="110"/>
      <c r="EW767" s="110"/>
      <c r="EX767" s="110"/>
      <c r="EY767" s="110"/>
      <c r="EZ767" s="110"/>
      <c r="FA767" s="110"/>
      <c r="FB767" s="110"/>
      <c r="FC767" s="110"/>
      <c r="FD767" s="110"/>
      <c r="FE767" s="110"/>
      <c r="FF767" s="110"/>
      <c r="FG767" s="110"/>
      <c r="FH767" s="110"/>
      <c r="FI767" s="110"/>
      <c r="FJ767" s="110"/>
      <c r="FK767" s="242"/>
      <c r="FL767" s="242"/>
      <c r="FM767" s="242"/>
      <c r="FN767" s="242"/>
      <c r="FO767" s="242"/>
      <c r="FP767" s="242"/>
      <c r="FQ767" s="242"/>
      <c r="FR767" s="63"/>
    </row>
    <row r="768" spans="1:174" x14ac:dyDescent="0.2">
      <c r="A768" s="241" t="s">
        <v>276</v>
      </c>
      <c r="B768" s="476" t="s">
        <v>925</v>
      </c>
      <c r="C768" s="326" t="s">
        <v>626</v>
      </c>
      <c r="D768" s="283" t="s">
        <v>277</v>
      </c>
      <c r="E768" s="471">
        <v>0</v>
      </c>
      <c r="F768" s="471">
        <v>209296</v>
      </c>
      <c r="G768" s="471">
        <v>815262</v>
      </c>
      <c r="H768" s="471">
        <v>1376532</v>
      </c>
      <c r="I768" s="471">
        <v>163981</v>
      </c>
      <c r="J768" s="471">
        <v>86069</v>
      </c>
      <c r="K768" s="471">
        <v>34155</v>
      </c>
      <c r="L768" s="471">
        <v>11036</v>
      </c>
      <c r="M768" s="471">
        <v>0</v>
      </c>
      <c r="N768" s="496">
        <v>2696331</v>
      </c>
      <c r="O768" s="471">
        <v>2624</v>
      </c>
      <c r="P768" s="471">
        <v>596539</v>
      </c>
      <c r="Q768" s="471">
        <v>1286739</v>
      </c>
      <c r="R768" s="471">
        <v>1710589</v>
      </c>
      <c r="S768" s="471">
        <v>262321</v>
      </c>
      <c r="T768" s="471">
        <v>102326</v>
      </c>
      <c r="U768" s="471">
        <v>24981</v>
      </c>
      <c r="V768" s="471">
        <v>17102</v>
      </c>
      <c r="W768" s="471">
        <v>0</v>
      </c>
      <c r="X768" s="496">
        <v>4003221</v>
      </c>
      <c r="Y768" s="471">
        <v>2624</v>
      </c>
      <c r="Z768" s="471">
        <v>805835</v>
      </c>
      <c r="AA768" s="471">
        <v>2102001</v>
      </c>
      <c r="AB768" s="471">
        <v>3087121</v>
      </c>
      <c r="AC768" s="471">
        <v>426302</v>
      </c>
      <c r="AD768" s="471">
        <v>188395</v>
      </c>
      <c r="AE768" s="471">
        <v>59136</v>
      </c>
      <c r="AF768" s="471">
        <v>28138</v>
      </c>
      <c r="AG768" s="471">
        <v>0</v>
      </c>
      <c r="AH768" s="496">
        <v>6699552</v>
      </c>
      <c r="AI768" s="471">
        <v>1062.3499999999999</v>
      </c>
      <c r="AJ768" s="471">
        <v>1274.82</v>
      </c>
      <c r="AK768" s="471">
        <v>1487.29</v>
      </c>
      <c r="AL768" s="471">
        <v>1699.76</v>
      </c>
      <c r="AM768" s="471">
        <v>1912.23</v>
      </c>
      <c r="AN768" s="471">
        <v>2337.17</v>
      </c>
      <c r="AO768" s="471">
        <v>2762.11</v>
      </c>
      <c r="AP768" s="471">
        <v>3187.05</v>
      </c>
      <c r="AQ768" s="471">
        <v>3824.46</v>
      </c>
      <c r="AR768" s="471">
        <v>0</v>
      </c>
      <c r="AS768" s="471">
        <v>164.17689999999999</v>
      </c>
      <c r="AT768" s="471">
        <v>548.15268000000003</v>
      </c>
      <c r="AU768" s="471">
        <v>809.83903999999995</v>
      </c>
      <c r="AV768" s="471">
        <v>85.753810000000001</v>
      </c>
      <c r="AW768" s="471">
        <v>36.826160000000002</v>
      </c>
      <c r="AX768" s="471">
        <v>12.365550000000001</v>
      </c>
      <c r="AY768" s="471">
        <v>3.4627599999999998</v>
      </c>
      <c r="AZ768" s="471">
        <v>0</v>
      </c>
      <c r="BA768" s="496">
        <v>1660.5769</v>
      </c>
      <c r="BB768" s="471">
        <v>2.4700000000000002</v>
      </c>
      <c r="BC768" s="471">
        <v>467.93979000000002</v>
      </c>
      <c r="BD768" s="471">
        <v>865.15675999999996</v>
      </c>
      <c r="BE768" s="471">
        <v>1006.3709</v>
      </c>
      <c r="BF768" s="471">
        <v>137.18066999999999</v>
      </c>
      <c r="BG768" s="471">
        <v>43.78201</v>
      </c>
      <c r="BH768" s="471">
        <v>9.0441699999999994</v>
      </c>
      <c r="BI768" s="471">
        <v>5.3660899999999998</v>
      </c>
      <c r="BJ768" s="471">
        <v>0</v>
      </c>
      <c r="BK768" s="496">
        <v>2537.3103900000001</v>
      </c>
      <c r="BL768" s="471">
        <v>2.4700000000000002</v>
      </c>
      <c r="BM768" s="471">
        <v>632.12</v>
      </c>
      <c r="BN768" s="471">
        <v>1413.31</v>
      </c>
      <c r="BO768" s="471">
        <v>1816.21</v>
      </c>
      <c r="BP768" s="471">
        <v>222.93</v>
      </c>
      <c r="BQ768" s="471">
        <v>80.61</v>
      </c>
      <c r="BR768" s="471">
        <v>21.41</v>
      </c>
      <c r="BS768" s="471">
        <v>8.83</v>
      </c>
      <c r="BT768" s="471">
        <v>0</v>
      </c>
      <c r="BU768" s="496">
        <v>4197.8900000000003</v>
      </c>
      <c r="BV768" s="178"/>
      <c r="BW768" s="178"/>
      <c r="BX768" s="178"/>
      <c r="BY768" s="178"/>
      <c r="BZ768" s="178"/>
      <c r="CA768" s="178"/>
      <c r="CB768" s="178"/>
      <c r="CC768" s="178"/>
      <c r="CD768" s="178"/>
      <c r="CE768" s="178"/>
      <c r="CF768" s="110"/>
      <c r="CG768" s="110"/>
      <c r="CH768" s="110"/>
      <c r="CI768" s="110"/>
      <c r="CJ768" s="110"/>
      <c r="CK768" s="110"/>
      <c r="CL768" s="110"/>
      <c r="CM768" s="110"/>
      <c r="CN768" s="110"/>
      <c r="CO768" s="110"/>
      <c r="CP768" s="110"/>
      <c r="CQ768" s="110"/>
      <c r="CR768" s="110"/>
      <c r="CS768" s="110"/>
      <c r="CT768" s="110"/>
      <c r="CU768" s="110"/>
      <c r="CV768" s="110"/>
      <c r="CW768" s="110"/>
      <c r="CX768" s="110"/>
      <c r="CY768" s="110"/>
      <c r="CZ768" s="110"/>
      <c r="DA768" s="110"/>
      <c r="DB768" s="110"/>
      <c r="DC768" s="110"/>
      <c r="DD768" s="110"/>
      <c r="DE768" s="110"/>
      <c r="DF768" s="110"/>
      <c r="DG768" s="110"/>
      <c r="DH768" s="110"/>
      <c r="DI768" s="110"/>
      <c r="DJ768" s="110"/>
      <c r="DK768" s="110"/>
      <c r="DL768" s="110"/>
      <c r="DM768" s="110"/>
      <c r="DN768" s="110"/>
      <c r="DO768" s="110"/>
      <c r="DP768" s="110"/>
      <c r="DQ768" s="110"/>
      <c r="DR768" s="110"/>
      <c r="DS768" s="110"/>
      <c r="DT768" s="110"/>
      <c r="DU768" s="110"/>
      <c r="DV768" s="110"/>
      <c r="DW768" s="110"/>
      <c r="DX768" s="110"/>
      <c r="DY768" s="110"/>
      <c r="DZ768" s="110"/>
      <c r="EA768" s="110"/>
      <c r="EB768" s="110"/>
      <c r="EC768" s="110"/>
      <c r="ED768" s="110"/>
      <c r="EE768" s="110"/>
      <c r="EF768" s="110"/>
      <c r="EG768" s="110"/>
      <c r="EH768" s="110"/>
      <c r="EI768" s="110"/>
      <c r="EJ768" s="110"/>
      <c r="EK768" s="110"/>
      <c r="EL768" s="110"/>
      <c r="EM768" s="110"/>
      <c r="EN768" s="110"/>
      <c r="EO768" s="110"/>
      <c r="EP768" s="110"/>
      <c r="EQ768" s="110"/>
      <c r="ER768" s="110"/>
      <c r="ES768" s="110"/>
      <c r="ET768" s="110"/>
      <c r="EU768" s="110"/>
      <c r="EV768" s="110"/>
      <c r="EW768" s="110"/>
      <c r="EX768" s="110"/>
      <c r="EY768" s="110"/>
      <c r="EZ768" s="110"/>
      <c r="FA768" s="110"/>
      <c r="FB768" s="110"/>
      <c r="FC768" s="110"/>
      <c r="FD768" s="110"/>
      <c r="FE768" s="110"/>
      <c r="FF768" s="110"/>
      <c r="FG768" s="110"/>
      <c r="FH768" s="110"/>
      <c r="FI768" s="110"/>
      <c r="FJ768" s="110"/>
      <c r="FK768" s="242"/>
      <c r="FL768" s="242"/>
      <c r="FM768" s="242"/>
      <c r="FN768" s="242"/>
      <c r="FO768" s="242"/>
      <c r="FP768" s="242"/>
      <c r="FQ768" s="242"/>
      <c r="FR768" s="63"/>
    </row>
    <row r="769" spans="1:174" x14ac:dyDescent="0.2">
      <c r="A769" s="241" t="s">
        <v>278</v>
      </c>
      <c r="B769" s="476" t="s">
        <v>926</v>
      </c>
      <c r="C769" s="326" t="s">
        <v>794</v>
      </c>
      <c r="D769" s="283" t="s">
        <v>279</v>
      </c>
      <c r="E769" s="471">
        <v>2612</v>
      </c>
      <c r="F769" s="471">
        <v>1103453</v>
      </c>
      <c r="G769" s="471">
        <v>1009665</v>
      </c>
      <c r="H769" s="471">
        <v>805731</v>
      </c>
      <c r="I769" s="471">
        <v>361717</v>
      </c>
      <c r="J769" s="471">
        <v>183832</v>
      </c>
      <c r="K769" s="471">
        <v>67900</v>
      </c>
      <c r="L769" s="471">
        <v>44112</v>
      </c>
      <c r="M769" s="471">
        <v>716</v>
      </c>
      <c r="N769" s="496">
        <v>3579738</v>
      </c>
      <c r="O769" s="471">
        <v>9574</v>
      </c>
      <c r="P769" s="471">
        <v>1474992</v>
      </c>
      <c r="Q769" s="471">
        <v>1689327</v>
      </c>
      <c r="R769" s="471">
        <v>1068474</v>
      </c>
      <c r="S769" s="471">
        <v>289488</v>
      </c>
      <c r="T769" s="471">
        <v>196102</v>
      </c>
      <c r="U769" s="471">
        <v>74153</v>
      </c>
      <c r="V769" s="471">
        <v>41530</v>
      </c>
      <c r="W769" s="471">
        <v>2978</v>
      </c>
      <c r="X769" s="496">
        <v>4846618</v>
      </c>
      <c r="Y769" s="471">
        <v>12186</v>
      </c>
      <c r="Z769" s="471">
        <v>2578445</v>
      </c>
      <c r="AA769" s="471">
        <v>2698992</v>
      </c>
      <c r="AB769" s="471">
        <v>1874205</v>
      </c>
      <c r="AC769" s="471">
        <v>651205</v>
      </c>
      <c r="AD769" s="471">
        <v>379934</v>
      </c>
      <c r="AE769" s="471">
        <v>142053</v>
      </c>
      <c r="AF769" s="471">
        <v>85642</v>
      </c>
      <c r="AG769" s="471">
        <v>3694</v>
      </c>
      <c r="AH769" s="496">
        <v>8426356</v>
      </c>
      <c r="AI769" s="471">
        <v>1125.1888899999999</v>
      </c>
      <c r="AJ769" s="471">
        <v>1350.22667</v>
      </c>
      <c r="AK769" s="471">
        <v>1575.2644399999999</v>
      </c>
      <c r="AL769" s="471">
        <v>1800.30222</v>
      </c>
      <c r="AM769" s="471">
        <v>2025.34</v>
      </c>
      <c r="AN769" s="471">
        <v>2475.4155599999999</v>
      </c>
      <c r="AO769" s="471">
        <v>2925.4911099999999</v>
      </c>
      <c r="AP769" s="471">
        <v>3375.5666700000002</v>
      </c>
      <c r="AQ769" s="471">
        <v>4050.68</v>
      </c>
      <c r="AR769" s="471">
        <v>2.3213900000000001</v>
      </c>
      <c r="AS769" s="471">
        <v>817.23537999999996</v>
      </c>
      <c r="AT769" s="471">
        <v>640.94952999999998</v>
      </c>
      <c r="AU769" s="471">
        <v>447.55318999999997</v>
      </c>
      <c r="AV769" s="471">
        <v>178.59568999999999</v>
      </c>
      <c r="AW769" s="471">
        <v>74.263090000000005</v>
      </c>
      <c r="AX769" s="471">
        <v>23.209779999999999</v>
      </c>
      <c r="AY769" s="471">
        <v>13.06803</v>
      </c>
      <c r="AZ769" s="471">
        <v>0.17676</v>
      </c>
      <c r="BA769" s="496">
        <v>2197.3728299999998</v>
      </c>
      <c r="BB769" s="471">
        <v>8.5087899999999994</v>
      </c>
      <c r="BC769" s="471">
        <v>1092.4032500000001</v>
      </c>
      <c r="BD769" s="471">
        <v>1072.40851</v>
      </c>
      <c r="BE769" s="471">
        <v>593.49702000000002</v>
      </c>
      <c r="BF769" s="471">
        <v>142.93304000000001</v>
      </c>
      <c r="BG769" s="471">
        <v>79.219830000000002</v>
      </c>
      <c r="BH769" s="471">
        <v>25.347200000000001</v>
      </c>
      <c r="BI769" s="471">
        <v>12.30312</v>
      </c>
      <c r="BJ769" s="471">
        <v>0.73519000000000001</v>
      </c>
      <c r="BK769" s="496">
        <v>3027.3559500000001</v>
      </c>
      <c r="BL769" s="471">
        <v>10.83</v>
      </c>
      <c r="BM769" s="471">
        <v>1909.64</v>
      </c>
      <c r="BN769" s="471">
        <v>1713.36</v>
      </c>
      <c r="BO769" s="471">
        <v>1041.05</v>
      </c>
      <c r="BP769" s="471">
        <v>321.52999999999997</v>
      </c>
      <c r="BQ769" s="471">
        <v>153.47999999999999</v>
      </c>
      <c r="BR769" s="471">
        <v>48.56</v>
      </c>
      <c r="BS769" s="471">
        <v>25.37</v>
      </c>
      <c r="BT769" s="471">
        <v>0.91</v>
      </c>
      <c r="BU769" s="496">
        <v>5224.7299999999996</v>
      </c>
      <c r="BV769" s="178"/>
      <c r="BW769" s="178"/>
      <c r="BX769" s="178"/>
      <c r="BY769" s="178"/>
      <c r="BZ769" s="178"/>
      <c r="CA769" s="178"/>
      <c r="CB769" s="178"/>
      <c r="CC769" s="178"/>
      <c r="CD769" s="178"/>
      <c r="CE769" s="178"/>
      <c r="CF769" s="110"/>
      <c r="CG769" s="110"/>
      <c r="CH769" s="110"/>
      <c r="CI769" s="110"/>
      <c r="CJ769" s="110"/>
      <c r="CK769" s="110"/>
      <c r="CL769" s="110"/>
      <c r="CM769" s="110"/>
      <c r="CN769" s="110"/>
      <c r="CO769" s="110"/>
      <c r="CP769" s="110"/>
      <c r="CQ769" s="110"/>
      <c r="CR769" s="110"/>
      <c r="CS769" s="110"/>
      <c r="CT769" s="110"/>
      <c r="CU769" s="110"/>
      <c r="CV769" s="110"/>
      <c r="CW769" s="110"/>
      <c r="CX769" s="110"/>
      <c r="CY769" s="110"/>
      <c r="CZ769" s="110"/>
      <c r="DA769" s="110"/>
      <c r="DB769" s="110"/>
      <c r="DC769" s="110"/>
      <c r="DD769" s="110"/>
      <c r="DE769" s="110"/>
      <c r="DF769" s="110"/>
      <c r="DG769" s="110"/>
      <c r="DH769" s="110"/>
      <c r="DI769" s="110"/>
      <c r="DJ769" s="110"/>
      <c r="DK769" s="110"/>
      <c r="DL769" s="110"/>
      <c r="DM769" s="110"/>
      <c r="DN769" s="110"/>
      <c r="DO769" s="110"/>
      <c r="DP769" s="110"/>
      <c r="DQ769" s="110"/>
      <c r="DR769" s="110"/>
      <c r="DS769" s="110"/>
      <c r="DT769" s="110"/>
      <c r="DU769" s="110"/>
      <c r="DV769" s="110"/>
      <c r="DW769" s="110"/>
      <c r="DX769" s="110"/>
      <c r="DY769" s="110"/>
      <c r="DZ769" s="110"/>
      <c r="EA769" s="110"/>
      <c r="EB769" s="110"/>
      <c r="EC769" s="110"/>
      <c r="ED769" s="110"/>
      <c r="EE769" s="110"/>
      <c r="EF769" s="110"/>
      <c r="EG769" s="110"/>
      <c r="EH769" s="110"/>
      <c r="EI769" s="110"/>
      <c r="EJ769" s="110"/>
      <c r="EK769" s="110"/>
      <c r="EL769" s="110"/>
      <c r="EM769" s="110"/>
      <c r="EN769" s="110"/>
      <c r="EO769" s="110"/>
      <c r="EP769" s="110"/>
      <c r="EQ769" s="110"/>
      <c r="ER769" s="110"/>
      <c r="ES769" s="110"/>
      <c r="ET769" s="110"/>
      <c r="EU769" s="110"/>
      <c r="EV769" s="110"/>
      <c r="EW769" s="110"/>
      <c r="EX769" s="110"/>
      <c r="EY769" s="110"/>
      <c r="EZ769" s="110"/>
      <c r="FA769" s="110"/>
      <c r="FB769" s="110"/>
      <c r="FC769" s="110"/>
      <c r="FD769" s="110"/>
      <c r="FE769" s="110"/>
      <c r="FF769" s="110"/>
      <c r="FG769" s="110"/>
      <c r="FH769" s="110"/>
      <c r="FI769" s="110"/>
      <c r="FJ769" s="110"/>
      <c r="FK769" s="242"/>
      <c r="FL769" s="242"/>
      <c r="FM769" s="242"/>
      <c r="FN769" s="242"/>
      <c r="FO769" s="242"/>
      <c r="FP769" s="242"/>
      <c r="FQ769" s="242"/>
      <c r="FR769" s="63"/>
    </row>
    <row r="770" spans="1:174" x14ac:dyDescent="0.2">
      <c r="A770" s="241" t="s">
        <v>280</v>
      </c>
      <c r="B770" s="476" t="s">
        <v>927</v>
      </c>
      <c r="C770" s="326" t="s">
        <v>640</v>
      </c>
      <c r="D770" s="283" t="s">
        <v>281</v>
      </c>
      <c r="E770" s="471">
        <v>0</v>
      </c>
      <c r="F770" s="471">
        <v>75370</v>
      </c>
      <c r="G770" s="471">
        <v>718416</v>
      </c>
      <c r="H770" s="471">
        <v>2202969</v>
      </c>
      <c r="I770" s="471">
        <v>2216975</v>
      </c>
      <c r="J770" s="471">
        <v>1556192</v>
      </c>
      <c r="K770" s="471">
        <v>414318</v>
      </c>
      <c r="L770" s="471">
        <v>158466</v>
      </c>
      <c r="M770" s="471">
        <v>4905</v>
      </c>
      <c r="N770" s="496">
        <v>7347611</v>
      </c>
      <c r="O770" s="471">
        <v>0</v>
      </c>
      <c r="P770" s="471">
        <v>110375</v>
      </c>
      <c r="Q770" s="471">
        <v>782347</v>
      </c>
      <c r="R770" s="471">
        <v>3339917</v>
      </c>
      <c r="S770" s="471">
        <v>3394603</v>
      </c>
      <c r="T770" s="471">
        <v>1680516</v>
      </c>
      <c r="U770" s="471">
        <v>449998</v>
      </c>
      <c r="V770" s="471">
        <v>94948</v>
      </c>
      <c r="W770" s="471">
        <v>4922</v>
      </c>
      <c r="X770" s="496">
        <v>9857626</v>
      </c>
      <c r="Y770" s="471">
        <v>0</v>
      </c>
      <c r="Z770" s="471">
        <v>185745</v>
      </c>
      <c r="AA770" s="471">
        <v>1500763</v>
      </c>
      <c r="AB770" s="471">
        <v>5542886</v>
      </c>
      <c r="AC770" s="471">
        <v>5611578</v>
      </c>
      <c r="AD770" s="471">
        <v>3236708</v>
      </c>
      <c r="AE770" s="471">
        <v>864316</v>
      </c>
      <c r="AF770" s="471">
        <v>253414</v>
      </c>
      <c r="AG770" s="471">
        <v>9827</v>
      </c>
      <c r="AH770" s="496">
        <v>17205237</v>
      </c>
      <c r="AI770" s="471">
        <v>1090.2</v>
      </c>
      <c r="AJ770" s="471">
        <v>1308.24</v>
      </c>
      <c r="AK770" s="471">
        <v>1526.28</v>
      </c>
      <c r="AL770" s="471">
        <v>1744.32</v>
      </c>
      <c r="AM770" s="471">
        <v>1962.36</v>
      </c>
      <c r="AN770" s="471">
        <v>2398.44</v>
      </c>
      <c r="AO770" s="471">
        <v>2834.52</v>
      </c>
      <c r="AP770" s="471">
        <v>3270.6</v>
      </c>
      <c r="AQ770" s="471">
        <v>3924.72</v>
      </c>
      <c r="AR770" s="471">
        <v>0</v>
      </c>
      <c r="AS770" s="471">
        <v>57.611750000000001</v>
      </c>
      <c r="AT770" s="471">
        <v>470.69738000000001</v>
      </c>
      <c r="AU770" s="471">
        <v>1262.93857</v>
      </c>
      <c r="AV770" s="471">
        <v>1129.74938</v>
      </c>
      <c r="AW770" s="471">
        <v>648.83507999999995</v>
      </c>
      <c r="AX770" s="471">
        <v>146.16865999999999</v>
      </c>
      <c r="AY770" s="471">
        <v>48.451659999999997</v>
      </c>
      <c r="AZ770" s="471">
        <v>1.24977</v>
      </c>
      <c r="BA770" s="496">
        <v>3765.70226</v>
      </c>
      <c r="BB770" s="471">
        <v>0</v>
      </c>
      <c r="BC770" s="471">
        <v>84.369079999999997</v>
      </c>
      <c r="BD770" s="471">
        <v>512.58419000000004</v>
      </c>
      <c r="BE770" s="471">
        <v>1914.7386899999999</v>
      </c>
      <c r="BF770" s="471">
        <v>1729.85742</v>
      </c>
      <c r="BG770" s="471">
        <v>700.67043999999999</v>
      </c>
      <c r="BH770" s="471">
        <v>158.75632999999999</v>
      </c>
      <c r="BI770" s="471">
        <v>29.030760000000001</v>
      </c>
      <c r="BJ770" s="471">
        <v>1.2541</v>
      </c>
      <c r="BK770" s="496">
        <v>5131.2610100000002</v>
      </c>
      <c r="BL770" s="471">
        <v>0</v>
      </c>
      <c r="BM770" s="471">
        <v>141.97999999999999</v>
      </c>
      <c r="BN770" s="471">
        <v>983.28</v>
      </c>
      <c r="BO770" s="471">
        <v>3177.68</v>
      </c>
      <c r="BP770" s="471">
        <v>2859.61</v>
      </c>
      <c r="BQ770" s="471">
        <v>1349.51</v>
      </c>
      <c r="BR770" s="471">
        <v>304.92</v>
      </c>
      <c r="BS770" s="471">
        <v>77.48</v>
      </c>
      <c r="BT770" s="471">
        <v>2.5</v>
      </c>
      <c r="BU770" s="496">
        <v>8896.9599999999991</v>
      </c>
      <c r="BV770" s="178"/>
      <c r="BW770" s="178"/>
      <c r="BX770" s="178"/>
      <c r="BY770" s="178"/>
      <c r="BZ770" s="178"/>
      <c r="CA770" s="178"/>
      <c r="CB770" s="178"/>
      <c r="CC770" s="178"/>
      <c r="CD770" s="178"/>
      <c r="CE770" s="178"/>
      <c r="CF770" s="110"/>
      <c r="CG770" s="110"/>
      <c r="CH770" s="110"/>
      <c r="CI770" s="110"/>
      <c r="CJ770" s="110"/>
      <c r="CK770" s="110"/>
      <c r="CL770" s="110"/>
      <c r="CM770" s="110"/>
      <c r="CN770" s="110"/>
      <c r="CO770" s="110"/>
      <c r="CP770" s="110"/>
      <c r="CQ770" s="110"/>
      <c r="CR770" s="110"/>
      <c r="CS770" s="110"/>
      <c r="CT770" s="110"/>
      <c r="CU770" s="110"/>
      <c r="CV770" s="110"/>
      <c r="CW770" s="110"/>
      <c r="CX770" s="110"/>
      <c r="CY770" s="110"/>
      <c r="CZ770" s="110"/>
      <c r="DA770" s="110"/>
      <c r="DB770" s="110"/>
      <c r="DC770" s="110"/>
      <c r="DD770" s="110"/>
      <c r="DE770" s="110"/>
      <c r="DF770" s="110"/>
      <c r="DG770" s="110"/>
      <c r="DH770" s="110"/>
      <c r="DI770" s="110"/>
      <c r="DJ770" s="110"/>
      <c r="DK770" s="110"/>
      <c r="DL770" s="110"/>
      <c r="DM770" s="110"/>
      <c r="DN770" s="110"/>
      <c r="DO770" s="110"/>
      <c r="DP770" s="110"/>
      <c r="DQ770" s="110"/>
      <c r="DR770" s="110"/>
      <c r="DS770" s="110"/>
      <c r="DT770" s="110"/>
      <c r="DU770" s="110"/>
      <c r="DV770" s="110"/>
      <c r="DW770" s="110"/>
      <c r="DX770" s="110"/>
      <c r="DY770" s="110"/>
      <c r="DZ770" s="110"/>
      <c r="EA770" s="110"/>
      <c r="EB770" s="110"/>
      <c r="EC770" s="110"/>
      <c r="ED770" s="110"/>
      <c r="EE770" s="110"/>
      <c r="EF770" s="110"/>
      <c r="EG770" s="110"/>
      <c r="EH770" s="110"/>
      <c r="EI770" s="110"/>
      <c r="EJ770" s="110"/>
      <c r="EK770" s="110"/>
      <c r="EL770" s="110"/>
      <c r="EM770" s="110"/>
      <c r="EN770" s="110"/>
      <c r="EO770" s="110"/>
      <c r="EP770" s="110"/>
      <c r="EQ770" s="110"/>
      <c r="ER770" s="110"/>
      <c r="ES770" s="110"/>
      <c r="ET770" s="110"/>
      <c r="EU770" s="110"/>
      <c r="EV770" s="110"/>
      <c r="EW770" s="110"/>
      <c r="EX770" s="110"/>
      <c r="EY770" s="110"/>
      <c r="EZ770" s="110"/>
      <c r="FA770" s="110"/>
      <c r="FB770" s="110"/>
      <c r="FC770" s="110"/>
      <c r="FD770" s="110"/>
      <c r="FE770" s="110"/>
      <c r="FF770" s="110"/>
      <c r="FG770" s="110"/>
      <c r="FH770" s="110"/>
      <c r="FI770" s="110"/>
      <c r="FJ770" s="110"/>
      <c r="FK770" s="242"/>
      <c r="FL770" s="242"/>
      <c r="FM770" s="242"/>
      <c r="FN770" s="242"/>
      <c r="FO770" s="242"/>
      <c r="FP770" s="242"/>
      <c r="FQ770" s="242"/>
      <c r="FR770" s="63"/>
    </row>
    <row r="771" spans="1:174" x14ac:dyDescent="0.2">
      <c r="A771" s="241" t="s">
        <v>282</v>
      </c>
      <c r="B771" s="476" t="s">
        <v>928</v>
      </c>
      <c r="C771" s="326" t="s">
        <v>782</v>
      </c>
      <c r="D771" s="283" t="s">
        <v>283</v>
      </c>
      <c r="E771" s="471">
        <v>0</v>
      </c>
      <c r="F771" s="471">
        <v>45683</v>
      </c>
      <c r="G771" s="471">
        <v>206728</v>
      </c>
      <c r="H771" s="471">
        <v>655275</v>
      </c>
      <c r="I771" s="471">
        <v>279416</v>
      </c>
      <c r="J771" s="471">
        <v>136339</v>
      </c>
      <c r="K771" s="471">
        <v>43037</v>
      </c>
      <c r="L771" s="471">
        <v>20312</v>
      </c>
      <c r="M771" s="471">
        <v>0</v>
      </c>
      <c r="N771" s="496">
        <v>1386790</v>
      </c>
      <c r="O771" s="471">
        <v>256</v>
      </c>
      <c r="P771" s="471">
        <v>70648</v>
      </c>
      <c r="Q771" s="471">
        <v>338599</v>
      </c>
      <c r="R771" s="471">
        <v>876651</v>
      </c>
      <c r="S771" s="471">
        <v>448919</v>
      </c>
      <c r="T771" s="471">
        <v>197890</v>
      </c>
      <c r="U771" s="471">
        <v>61542</v>
      </c>
      <c r="V771" s="471">
        <v>30361</v>
      </c>
      <c r="W771" s="471">
        <v>0</v>
      </c>
      <c r="X771" s="496">
        <v>2024866</v>
      </c>
      <c r="Y771" s="471">
        <v>256</v>
      </c>
      <c r="Z771" s="471">
        <v>116331</v>
      </c>
      <c r="AA771" s="471">
        <v>545327</v>
      </c>
      <c r="AB771" s="471">
        <v>1531926</v>
      </c>
      <c r="AC771" s="471">
        <v>728335</v>
      </c>
      <c r="AD771" s="471">
        <v>334229</v>
      </c>
      <c r="AE771" s="471">
        <v>104579</v>
      </c>
      <c r="AF771" s="471">
        <v>50673</v>
      </c>
      <c r="AG771" s="471">
        <v>0</v>
      </c>
      <c r="AH771" s="496">
        <v>3411656</v>
      </c>
      <c r="AI771" s="471">
        <v>1063.0833299999999</v>
      </c>
      <c r="AJ771" s="471">
        <v>1275.7</v>
      </c>
      <c r="AK771" s="471">
        <v>1488.3166699999999</v>
      </c>
      <c r="AL771" s="471">
        <v>1700.9333300000001</v>
      </c>
      <c r="AM771" s="471">
        <v>1913.55</v>
      </c>
      <c r="AN771" s="471">
        <v>2338.7833300000002</v>
      </c>
      <c r="AO771" s="471">
        <v>2764.01667</v>
      </c>
      <c r="AP771" s="471">
        <v>3189.25</v>
      </c>
      <c r="AQ771" s="471">
        <v>3827.1</v>
      </c>
      <c r="AR771" s="471">
        <v>0</v>
      </c>
      <c r="AS771" s="471">
        <v>35.810139999999997</v>
      </c>
      <c r="AT771" s="471">
        <v>138.90055000000001</v>
      </c>
      <c r="AU771" s="471">
        <v>385.24437999999998</v>
      </c>
      <c r="AV771" s="471">
        <v>146.0197</v>
      </c>
      <c r="AW771" s="471">
        <v>58.294840000000001</v>
      </c>
      <c r="AX771" s="471">
        <v>15.570460000000001</v>
      </c>
      <c r="AY771" s="471">
        <v>6.3689</v>
      </c>
      <c r="AZ771" s="471">
        <v>0</v>
      </c>
      <c r="BA771" s="496">
        <v>786.20896000000005</v>
      </c>
      <c r="BB771" s="471">
        <v>0.24081</v>
      </c>
      <c r="BC771" s="471">
        <v>55.37979</v>
      </c>
      <c r="BD771" s="471">
        <v>227.50468000000001</v>
      </c>
      <c r="BE771" s="471">
        <v>515.39409999999998</v>
      </c>
      <c r="BF771" s="471">
        <v>234.60008999999999</v>
      </c>
      <c r="BG771" s="471">
        <v>84.612369999999999</v>
      </c>
      <c r="BH771" s="471">
        <v>22.265419999999999</v>
      </c>
      <c r="BI771" s="471">
        <v>9.5197900000000004</v>
      </c>
      <c r="BJ771" s="471">
        <v>0</v>
      </c>
      <c r="BK771" s="496">
        <v>1149.5170499999999</v>
      </c>
      <c r="BL771" s="471">
        <v>0.24</v>
      </c>
      <c r="BM771" s="471">
        <v>91.19</v>
      </c>
      <c r="BN771" s="471">
        <v>366.41</v>
      </c>
      <c r="BO771" s="471">
        <v>900.64</v>
      </c>
      <c r="BP771" s="471">
        <v>380.62</v>
      </c>
      <c r="BQ771" s="471">
        <v>142.91</v>
      </c>
      <c r="BR771" s="471">
        <v>37.840000000000003</v>
      </c>
      <c r="BS771" s="471">
        <v>15.89</v>
      </c>
      <c r="BT771" s="471">
        <v>0</v>
      </c>
      <c r="BU771" s="496">
        <v>1935.74</v>
      </c>
      <c r="BV771" s="178"/>
      <c r="BW771" s="178"/>
      <c r="BX771" s="178"/>
      <c r="BY771" s="178"/>
      <c r="BZ771" s="178"/>
      <c r="CA771" s="178"/>
      <c r="CB771" s="178"/>
      <c r="CC771" s="178"/>
      <c r="CD771" s="178"/>
      <c r="CE771" s="178"/>
      <c r="CF771" s="110"/>
      <c r="CG771" s="110"/>
      <c r="CH771" s="110"/>
      <c r="CI771" s="110"/>
      <c r="CJ771" s="110"/>
      <c r="CK771" s="110"/>
      <c r="CL771" s="110"/>
      <c r="CM771" s="110"/>
      <c r="CN771" s="110"/>
      <c r="CO771" s="110"/>
      <c r="CP771" s="110"/>
      <c r="CQ771" s="110"/>
      <c r="CR771" s="110"/>
      <c r="CS771" s="110"/>
      <c r="CT771" s="110"/>
      <c r="CU771" s="110"/>
      <c r="CV771" s="110"/>
      <c r="CW771" s="110"/>
      <c r="CX771" s="110"/>
      <c r="CY771" s="110"/>
      <c r="CZ771" s="110"/>
      <c r="DA771" s="110"/>
      <c r="DB771" s="110"/>
      <c r="DC771" s="110"/>
      <c r="DD771" s="110"/>
      <c r="DE771" s="110"/>
      <c r="DF771" s="110"/>
      <c r="DG771" s="110"/>
      <c r="DH771" s="110"/>
      <c r="DI771" s="110"/>
      <c r="DJ771" s="110"/>
      <c r="DK771" s="110"/>
      <c r="DL771" s="110"/>
      <c r="DM771" s="110"/>
      <c r="DN771" s="110"/>
      <c r="DO771" s="110"/>
      <c r="DP771" s="110"/>
      <c r="DQ771" s="110"/>
      <c r="DR771" s="110"/>
      <c r="DS771" s="110"/>
      <c r="DT771" s="110"/>
      <c r="DU771" s="110"/>
      <c r="DV771" s="110"/>
      <c r="DW771" s="110"/>
      <c r="DX771" s="110"/>
      <c r="DY771" s="110"/>
      <c r="DZ771" s="110"/>
      <c r="EA771" s="110"/>
      <c r="EB771" s="110"/>
      <c r="EC771" s="110"/>
      <c r="ED771" s="110"/>
      <c r="EE771" s="110"/>
      <c r="EF771" s="110"/>
      <c r="EG771" s="110"/>
      <c r="EH771" s="110"/>
      <c r="EI771" s="110"/>
      <c r="EJ771" s="110"/>
      <c r="EK771" s="110"/>
      <c r="EL771" s="110"/>
      <c r="EM771" s="110"/>
      <c r="EN771" s="110"/>
      <c r="EO771" s="110"/>
      <c r="EP771" s="110"/>
      <c r="EQ771" s="110"/>
      <c r="ER771" s="110"/>
      <c r="ES771" s="110"/>
      <c r="ET771" s="110"/>
      <c r="EU771" s="110"/>
      <c r="EV771" s="110"/>
      <c r="EW771" s="110"/>
      <c r="EX771" s="110"/>
      <c r="EY771" s="110"/>
      <c r="EZ771" s="110"/>
      <c r="FA771" s="110"/>
      <c r="FB771" s="110"/>
      <c r="FC771" s="110"/>
      <c r="FD771" s="110"/>
      <c r="FE771" s="110"/>
      <c r="FF771" s="110"/>
      <c r="FG771" s="110"/>
      <c r="FH771" s="110"/>
      <c r="FI771" s="110"/>
      <c r="FJ771" s="110"/>
      <c r="FK771" s="242"/>
      <c r="FL771" s="242"/>
      <c r="FM771" s="242"/>
      <c r="FN771" s="242"/>
      <c r="FO771" s="242"/>
      <c r="FP771" s="242"/>
      <c r="FQ771" s="242"/>
      <c r="FR771" s="63"/>
    </row>
    <row r="772" spans="1:174" x14ac:dyDescent="0.2">
      <c r="A772" s="241" t="s">
        <v>284</v>
      </c>
      <c r="B772" s="476" t="s">
        <v>929</v>
      </c>
      <c r="C772" s="326" t="s">
        <v>870</v>
      </c>
      <c r="D772" s="283" t="s">
        <v>930</v>
      </c>
      <c r="E772" s="471">
        <v>17102.34</v>
      </c>
      <c r="F772" s="471">
        <v>3391609.2</v>
      </c>
      <c r="G772" s="471">
        <v>1001508.9</v>
      </c>
      <c r="H772" s="471">
        <v>397436.51</v>
      </c>
      <c r="I772" s="471">
        <v>116311.42</v>
      </c>
      <c r="J772" s="471">
        <v>46605.29</v>
      </c>
      <c r="K772" s="471">
        <v>15197.04</v>
      </c>
      <c r="L772" s="471">
        <v>2791.73</v>
      </c>
      <c r="M772" s="471">
        <v>0</v>
      </c>
      <c r="N772" s="496">
        <v>4988562.43</v>
      </c>
      <c r="O772" s="471">
        <v>29293.34</v>
      </c>
      <c r="P772" s="471">
        <v>6744751.5700000003</v>
      </c>
      <c r="Q772" s="471">
        <v>850421.84</v>
      </c>
      <c r="R772" s="471">
        <v>344122</v>
      </c>
      <c r="S772" s="471">
        <v>103436.31</v>
      </c>
      <c r="T772" s="471">
        <v>59557.57</v>
      </c>
      <c r="U772" s="471">
        <v>20378.990000000002</v>
      </c>
      <c r="V772" s="471">
        <v>16511.04</v>
      </c>
      <c r="W772" s="471">
        <v>0</v>
      </c>
      <c r="X772" s="496">
        <v>8168472.6600000001</v>
      </c>
      <c r="Y772" s="471">
        <v>46395.68</v>
      </c>
      <c r="Z772" s="471">
        <v>10136360.77</v>
      </c>
      <c r="AA772" s="471">
        <v>1851930.74</v>
      </c>
      <c r="AB772" s="471">
        <v>741558.51</v>
      </c>
      <c r="AC772" s="471">
        <v>219747.73</v>
      </c>
      <c r="AD772" s="471">
        <v>106162.86</v>
      </c>
      <c r="AE772" s="471">
        <v>35576.03</v>
      </c>
      <c r="AF772" s="471">
        <v>19302.77</v>
      </c>
      <c r="AG772" s="471">
        <v>0</v>
      </c>
      <c r="AH772" s="496">
        <v>13157035.09</v>
      </c>
      <c r="AI772" s="471">
        <v>1165.9555600000001</v>
      </c>
      <c r="AJ772" s="471">
        <v>1399.1466700000001</v>
      </c>
      <c r="AK772" s="471">
        <v>1632.3377800000001</v>
      </c>
      <c r="AL772" s="471">
        <v>1865.52889</v>
      </c>
      <c r="AM772" s="471">
        <v>2098.7199999999998</v>
      </c>
      <c r="AN772" s="471">
        <v>2565.1022200000002</v>
      </c>
      <c r="AO772" s="471">
        <v>3031.4844400000002</v>
      </c>
      <c r="AP772" s="471">
        <v>3497.8666699999999</v>
      </c>
      <c r="AQ772" s="471">
        <v>4197.4399999999996</v>
      </c>
      <c r="AR772" s="471">
        <v>14.668089999999999</v>
      </c>
      <c r="AS772" s="471">
        <v>2424.0555199999999</v>
      </c>
      <c r="AT772" s="471">
        <v>613.54268000000002</v>
      </c>
      <c r="AU772" s="471">
        <v>213.04227</v>
      </c>
      <c r="AV772" s="471">
        <v>55.420169999999999</v>
      </c>
      <c r="AW772" s="471">
        <v>18.168980000000001</v>
      </c>
      <c r="AX772" s="471">
        <v>5.0130699999999999</v>
      </c>
      <c r="AY772" s="471">
        <v>0.79812000000000005</v>
      </c>
      <c r="AZ772" s="471">
        <v>0</v>
      </c>
      <c r="BA772" s="496">
        <v>3344.7089000000001</v>
      </c>
      <c r="BB772" s="471">
        <v>25.123889999999999</v>
      </c>
      <c r="BC772" s="471">
        <v>4820.6179700000002</v>
      </c>
      <c r="BD772" s="471">
        <v>520.98397999999997</v>
      </c>
      <c r="BE772" s="471">
        <v>184.46351000000001</v>
      </c>
      <c r="BF772" s="471">
        <v>49.285429999999998</v>
      </c>
      <c r="BG772" s="471">
        <v>23.218399999999999</v>
      </c>
      <c r="BH772" s="471">
        <v>6.7224500000000003</v>
      </c>
      <c r="BI772" s="471">
        <v>4.7203200000000001</v>
      </c>
      <c r="BJ772" s="471">
        <v>0</v>
      </c>
      <c r="BK772" s="496">
        <v>5635.1359499999999</v>
      </c>
      <c r="BL772" s="471">
        <v>39.79</v>
      </c>
      <c r="BM772" s="471">
        <v>7244.67</v>
      </c>
      <c r="BN772" s="471">
        <v>1134.53</v>
      </c>
      <c r="BO772" s="471">
        <v>397.51</v>
      </c>
      <c r="BP772" s="471">
        <v>104.71</v>
      </c>
      <c r="BQ772" s="471">
        <v>41.39</v>
      </c>
      <c r="BR772" s="471">
        <v>11.74</v>
      </c>
      <c r="BS772" s="471">
        <v>5.52</v>
      </c>
      <c r="BT772" s="471">
        <v>0</v>
      </c>
      <c r="BU772" s="496">
        <v>8979.86</v>
      </c>
      <c r="BV772" s="178"/>
      <c r="BW772" s="178"/>
      <c r="BX772" s="178"/>
      <c r="BY772" s="178"/>
      <c r="BZ772" s="178"/>
      <c r="CA772" s="178"/>
      <c r="CB772" s="178"/>
      <c r="CC772" s="178"/>
      <c r="CD772" s="178"/>
      <c r="CE772" s="178"/>
      <c r="CF772" s="110"/>
      <c r="CG772" s="110"/>
      <c r="CH772" s="110"/>
      <c r="CI772" s="110"/>
      <c r="CJ772" s="110"/>
      <c r="CK772" s="110"/>
      <c r="CL772" s="110"/>
      <c r="CM772" s="110"/>
      <c r="CN772" s="110"/>
      <c r="CO772" s="110"/>
      <c r="CP772" s="110"/>
      <c r="CQ772" s="110"/>
      <c r="CR772" s="110"/>
      <c r="CS772" s="110"/>
      <c r="CT772" s="110"/>
      <c r="CU772" s="110"/>
      <c r="CV772" s="110"/>
      <c r="CW772" s="110"/>
      <c r="CX772" s="110"/>
      <c r="CY772" s="110"/>
      <c r="CZ772" s="110"/>
      <c r="DA772" s="110"/>
      <c r="DB772" s="110"/>
      <c r="DC772" s="110"/>
      <c r="DD772" s="110"/>
      <c r="DE772" s="110"/>
      <c r="DF772" s="110"/>
      <c r="DG772" s="110"/>
      <c r="DH772" s="110"/>
      <c r="DI772" s="110"/>
      <c r="DJ772" s="110"/>
      <c r="DK772" s="110"/>
      <c r="DL772" s="110"/>
      <c r="DM772" s="110"/>
      <c r="DN772" s="110"/>
      <c r="DO772" s="110"/>
      <c r="DP772" s="110"/>
      <c r="DQ772" s="110"/>
      <c r="DR772" s="110"/>
      <c r="DS772" s="110"/>
      <c r="DT772" s="110"/>
      <c r="DU772" s="110"/>
      <c r="DV772" s="110"/>
      <c r="DW772" s="110"/>
      <c r="DX772" s="110"/>
      <c r="DY772" s="110"/>
      <c r="DZ772" s="110"/>
      <c r="EA772" s="110"/>
      <c r="EB772" s="110"/>
      <c r="EC772" s="110"/>
      <c r="ED772" s="110"/>
      <c r="EE772" s="110"/>
      <c r="EF772" s="110"/>
      <c r="EG772" s="110"/>
      <c r="EH772" s="110"/>
      <c r="EI772" s="110"/>
      <c r="EJ772" s="110"/>
      <c r="EK772" s="110"/>
      <c r="EL772" s="110"/>
      <c r="EM772" s="110"/>
      <c r="EN772" s="110"/>
      <c r="EO772" s="110"/>
      <c r="EP772" s="110"/>
      <c r="EQ772" s="110"/>
      <c r="ER772" s="110"/>
      <c r="ES772" s="110"/>
      <c r="ET772" s="110"/>
      <c r="EU772" s="110"/>
      <c r="EV772" s="110"/>
      <c r="EW772" s="110"/>
      <c r="EX772" s="110"/>
      <c r="EY772" s="110"/>
      <c r="EZ772" s="110"/>
      <c r="FA772" s="110"/>
      <c r="FB772" s="110"/>
      <c r="FC772" s="110"/>
      <c r="FD772" s="110"/>
      <c r="FE772" s="110"/>
      <c r="FF772" s="110"/>
      <c r="FG772" s="110"/>
      <c r="FH772" s="110"/>
      <c r="FI772" s="110"/>
      <c r="FJ772" s="110"/>
      <c r="FK772" s="242"/>
      <c r="FL772" s="242"/>
      <c r="FM772" s="242"/>
      <c r="FN772" s="242"/>
      <c r="FO772" s="242"/>
      <c r="FP772" s="242"/>
      <c r="FQ772" s="242"/>
      <c r="FR772" s="63"/>
    </row>
    <row r="773" spans="1:174" x14ac:dyDescent="0.2">
      <c r="A773" s="241" t="s">
        <v>285</v>
      </c>
      <c r="B773" s="476" t="s">
        <v>931</v>
      </c>
      <c r="C773" s="326" t="s">
        <v>782</v>
      </c>
      <c r="D773" s="283" t="s">
        <v>286</v>
      </c>
      <c r="E773" s="471">
        <v>395.56</v>
      </c>
      <c r="F773" s="471">
        <v>1732668</v>
      </c>
      <c r="G773" s="471">
        <v>1364940</v>
      </c>
      <c r="H773" s="471">
        <v>563234</v>
      </c>
      <c r="I773" s="471">
        <v>309864</v>
      </c>
      <c r="J773" s="471">
        <v>57608</v>
      </c>
      <c r="K773" s="471">
        <v>21945</v>
      </c>
      <c r="L773" s="471">
        <v>3554</v>
      </c>
      <c r="M773" s="471">
        <v>0</v>
      </c>
      <c r="N773" s="496">
        <v>4054208.56</v>
      </c>
      <c r="O773" s="471">
        <v>0</v>
      </c>
      <c r="P773" s="471">
        <v>3528268</v>
      </c>
      <c r="Q773" s="471">
        <v>2456227</v>
      </c>
      <c r="R773" s="471">
        <v>744428</v>
      </c>
      <c r="S773" s="471">
        <v>289026</v>
      </c>
      <c r="T773" s="471">
        <v>56228</v>
      </c>
      <c r="U773" s="471">
        <v>18617</v>
      </c>
      <c r="V773" s="471">
        <v>0</v>
      </c>
      <c r="W773" s="471">
        <v>0</v>
      </c>
      <c r="X773" s="496">
        <v>7092794</v>
      </c>
      <c r="Y773" s="471">
        <v>395.56</v>
      </c>
      <c r="Z773" s="471">
        <v>5260936</v>
      </c>
      <c r="AA773" s="471">
        <v>3821167</v>
      </c>
      <c r="AB773" s="471">
        <v>1307662</v>
      </c>
      <c r="AC773" s="471">
        <v>598890</v>
      </c>
      <c r="AD773" s="471">
        <v>113836</v>
      </c>
      <c r="AE773" s="471">
        <v>40562</v>
      </c>
      <c r="AF773" s="471">
        <v>3554</v>
      </c>
      <c r="AG773" s="471">
        <v>0</v>
      </c>
      <c r="AH773" s="496">
        <v>11147002.560000001</v>
      </c>
      <c r="AI773" s="471">
        <v>1184.75</v>
      </c>
      <c r="AJ773" s="471">
        <v>1421.69</v>
      </c>
      <c r="AK773" s="471">
        <v>1658.65</v>
      </c>
      <c r="AL773" s="471">
        <v>1895.59</v>
      </c>
      <c r="AM773" s="471">
        <v>2132.5500000000002</v>
      </c>
      <c r="AN773" s="471">
        <v>2606.4499999999998</v>
      </c>
      <c r="AO773" s="471">
        <v>3080.35</v>
      </c>
      <c r="AP773" s="471">
        <v>3554.24</v>
      </c>
      <c r="AQ773" s="471">
        <v>4265.1000000000004</v>
      </c>
      <c r="AR773" s="471">
        <v>0.33388000000000001</v>
      </c>
      <c r="AS773" s="471">
        <v>1218.7382600000001</v>
      </c>
      <c r="AT773" s="471">
        <v>822.92226000000005</v>
      </c>
      <c r="AU773" s="471">
        <v>297.12860000000001</v>
      </c>
      <c r="AV773" s="471">
        <v>145.3021</v>
      </c>
      <c r="AW773" s="471">
        <v>22.10209</v>
      </c>
      <c r="AX773" s="471">
        <v>7.1241899999999996</v>
      </c>
      <c r="AY773" s="471">
        <v>0.99992999999999999</v>
      </c>
      <c r="AZ773" s="471">
        <v>0</v>
      </c>
      <c r="BA773" s="496">
        <v>2514.6513100000002</v>
      </c>
      <c r="BB773" s="471">
        <v>0</v>
      </c>
      <c r="BC773" s="471">
        <v>2481.74215</v>
      </c>
      <c r="BD773" s="471">
        <v>1480.8591300000001</v>
      </c>
      <c r="BE773" s="471">
        <v>392.71571999999998</v>
      </c>
      <c r="BF773" s="471">
        <v>135.5307</v>
      </c>
      <c r="BG773" s="471">
        <v>21.57264</v>
      </c>
      <c r="BH773" s="471">
        <v>6.0437900000000004</v>
      </c>
      <c r="BI773" s="471">
        <v>0</v>
      </c>
      <c r="BJ773" s="471">
        <v>0</v>
      </c>
      <c r="BK773" s="496">
        <v>4518.46414</v>
      </c>
      <c r="BL773" s="471">
        <v>0.33</v>
      </c>
      <c r="BM773" s="471">
        <v>3700.48</v>
      </c>
      <c r="BN773" s="471">
        <v>2303.7800000000002</v>
      </c>
      <c r="BO773" s="471">
        <v>689.84</v>
      </c>
      <c r="BP773" s="471">
        <v>280.83</v>
      </c>
      <c r="BQ773" s="471">
        <v>43.67</v>
      </c>
      <c r="BR773" s="471">
        <v>13.17</v>
      </c>
      <c r="BS773" s="471">
        <v>1</v>
      </c>
      <c r="BT773" s="471">
        <v>0</v>
      </c>
      <c r="BU773" s="496">
        <v>7033.1</v>
      </c>
      <c r="BV773" s="178"/>
      <c r="BW773" s="178"/>
      <c r="BX773" s="178"/>
      <c r="BY773" s="178"/>
      <c r="BZ773" s="178"/>
      <c r="CA773" s="178"/>
      <c r="CB773" s="178"/>
      <c r="CC773" s="178"/>
      <c r="CD773" s="178"/>
      <c r="CE773" s="178"/>
      <c r="CF773" s="110"/>
      <c r="CG773" s="110"/>
      <c r="CH773" s="110"/>
      <c r="CI773" s="110"/>
      <c r="CJ773" s="110"/>
      <c r="CK773" s="110"/>
      <c r="CL773" s="110"/>
      <c r="CM773" s="110"/>
      <c r="CN773" s="110"/>
      <c r="CO773" s="110"/>
      <c r="CP773" s="110"/>
      <c r="CQ773" s="110"/>
      <c r="CR773" s="110"/>
      <c r="CS773" s="110"/>
      <c r="CT773" s="110"/>
      <c r="CU773" s="110"/>
      <c r="CV773" s="110"/>
      <c r="CW773" s="110"/>
      <c r="CX773" s="110"/>
      <c r="CY773" s="110"/>
      <c r="CZ773" s="110"/>
      <c r="DA773" s="110"/>
      <c r="DB773" s="110"/>
      <c r="DC773" s="110"/>
      <c r="DD773" s="110"/>
      <c r="DE773" s="110"/>
      <c r="DF773" s="110"/>
      <c r="DG773" s="110"/>
      <c r="DH773" s="110"/>
      <c r="DI773" s="110"/>
      <c r="DJ773" s="110"/>
      <c r="DK773" s="110"/>
      <c r="DL773" s="110"/>
      <c r="DM773" s="110"/>
      <c r="DN773" s="110"/>
      <c r="DO773" s="110"/>
      <c r="DP773" s="110"/>
      <c r="DQ773" s="110"/>
      <c r="DR773" s="110"/>
      <c r="DS773" s="110"/>
      <c r="DT773" s="110"/>
      <c r="DU773" s="110"/>
      <c r="DV773" s="110"/>
      <c r="DW773" s="110"/>
      <c r="DX773" s="110"/>
      <c r="DY773" s="110"/>
      <c r="DZ773" s="110"/>
      <c r="EA773" s="110"/>
      <c r="EB773" s="110"/>
      <c r="EC773" s="110"/>
      <c r="ED773" s="110"/>
      <c r="EE773" s="110"/>
      <c r="EF773" s="110"/>
      <c r="EG773" s="110"/>
      <c r="EH773" s="110"/>
      <c r="EI773" s="110"/>
      <c r="EJ773" s="110"/>
      <c r="EK773" s="110"/>
      <c r="EL773" s="110"/>
      <c r="EM773" s="110"/>
      <c r="EN773" s="110"/>
      <c r="EO773" s="110"/>
      <c r="EP773" s="110"/>
      <c r="EQ773" s="110"/>
      <c r="ER773" s="110"/>
      <c r="ES773" s="110"/>
      <c r="ET773" s="110"/>
      <c r="EU773" s="110"/>
      <c r="EV773" s="110"/>
      <c r="EW773" s="110"/>
      <c r="EX773" s="110"/>
      <c r="EY773" s="110"/>
      <c r="EZ773" s="110"/>
      <c r="FA773" s="110"/>
      <c r="FB773" s="110"/>
      <c r="FC773" s="110"/>
      <c r="FD773" s="110"/>
      <c r="FE773" s="110"/>
      <c r="FF773" s="110"/>
      <c r="FG773" s="110"/>
      <c r="FH773" s="110"/>
      <c r="FI773" s="110"/>
      <c r="FJ773" s="110"/>
      <c r="FK773" s="242"/>
      <c r="FL773" s="242"/>
      <c r="FM773" s="242"/>
      <c r="FN773" s="242"/>
      <c r="FO773" s="242"/>
      <c r="FP773" s="242"/>
      <c r="FQ773" s="242"/>
      <c r="FR773" s="63"/>
    </row>
    <row r="774" spans="1:174" x14ac:dyDescent="0.2">
      <c r="A774" s="241" t="s">
        <v>932</v>
      </c>
      <c r="B774" s="476" t="s">
        <v>933</v>
      </c>
      <c r="C774" s="326" t="s">
        <v>782</v>
      </c>
      <c r="D774" s="283" t="s">
        <v>934</v>
      </c>
      <c r="E774" s="471">
        <v>2541</v>
      </c>
      <c r="F774" s="471">
        <v>1066681</v>
      </c>
      <c r="G774" s="471">
        <v>1351941</v>
      </c>
      <c r="H774" s="471">
        <v>816329</v>
      </c>
      <c r="I774" s="471">
        <v>406969</v>
      </c>
      <c r="J774" s="471">
        <v>119602</v>
      </c>
      <c r="K774" s="471">
        <v>15605</v>
      </c>
      <c r="L774" s="471">
        <v>5948</v>
      </c>
      <c r="M774" s="471">
        <v>0</v>
      </c>
      <c r="N774" s="496">
        <v>3785616</v>
      </c>
      <c r="O774" s="471">
        <v>918</v>
      </c>
      <c r="P774" s="471">
        <v>2082832</v>
      </c>
      <c r="Q774" s="471">
        <v>1866492</v>
      </c>
      <c r="R774" s="471">
        <v>950971</v>
      </c>
      <c r="S774" s="471">
        <v>245021</v>
      </c>
      <c r="T774" s="471">
        <v>101424</v>
      </c>
      <c r="U774" s="471">
        <v>33294</v>
      </c>
      <c r="V774" s="471">
        <v>10545</v>
      </c>
      <c r="W774" s="471">
        <v>0</v>
      </c>
      <c r="X774" s="496">
        <v>5291497</v>
      </c>
      <c r="Y774" s="471">
        <v>3459</v>
      </c>
      <c r="Z774" s="471">
        <v>3149513</v>
      </c>
      <c r="AA774" s="471">
        <v>3218433</v>
      </c>
      <c r="AB774" s="471">
        <v>1767300</v>
      </c>
      <c r="AC774" s="471">
        <v>651990</v>
      </c>
      <c r="AD774" s="471">
        <v>221026</v>
      </c>
      <c r="AE774" s="471">
        <v>48899</v>
      </c>
      <c r="AF774" s="471">
        <v>16493</v>
      </c>
      <c r="AG774" s="471">
        <v>0</v>
      </c>
      <c r="AH774" s="496">
        <v>9077113</v>
      </c>
      <c r="AI774" s="471">
        <v>1034.3444400000001</v>
      </c>
      <c r="AJ774" s="471">
        <v>1241.21333</v>
      </c>
      <c r="AK774" s="471">
        <v>1448.08222</v>
      </c>
      <c r="AL774" s="471">
        <v>1654.95111</v>
      </c>
      <c r="AM774" s="471">
        <v>1861.82</v>
      </c>
      <c r="AN774" s="471">
        <v>2275.5577800000001</v>
      </c>
      <c r="AO774" s="471">
        <v>2689.29556</v>
      </c>
      <c r="AP774" s="471">
        <v>3103.0333300000002</v>
      </c>
      <c r="AQ774" s="471">
        <v>3723.64</v>
      </c>
      <c r="AR774" s="471">
        <v>2.4566300000000001</v>
      </c>
      <c r="AS774" s="471">
        <v>859.38571000000002</v>
      </c>
      <c r="AT774" s="471">
        <v>933.60789999999997</v>
      </c>
      <c r="AU774" s="471">
        <v>493.26472000000001</v>
      </c>
      <c r="AV774" s="471">
        <v>218.58664999999999</v>
      </c>
      <c r="AW774" s="471">
        <v>52.559420000000003</v>
      </c>
      <c r="AX774" s="471">
        <v>5.8026299999999997</v>
      </c>
      <c r="AY774" s="471">
        <v>1.91683</v>
      </c>
      <c r="AZ774" s="471">
        <v>0</v>
      </c>
      <c r="BA774" s="496">
        <v>2567.5805</v>
      </c>
      <c r="BB774" s="471">
        <v>0.88751999999999998</v>
      </c>
      <c r="BC774" s="471">
        <v>1678.06125</v>
      </c>
      <c r="BD774" s="471">
        <v>1288.9406200000001</v>
      </c>
      <c r="BE774" s="471">
        <v>574.62180999999998</v>
      </c>
      <c r="BF774" s="471">
        <v>131.60294999999999</v>
      </c>
      <c r="BG774" s="471">
        <v>44.57105</v>
      </c>
      <c r="BH774" s="471">
        <v>12.380190000000001</v>
      </c>
      <c r="BI774" s="471">
        <v>3.3982899999999998</v>
      </c>
      <c r="BJ774" s="471">
        <v>0</v>
      </c>
      <c r="BK774" s="496">
        <v>3734.4636799999998</v>
      </c>
      <c r="BL774" s="471">
        <v>3.34</v>
      </c>
      <c r="BM774" s="471">
        <v>2537.4499999999998</v>
      </c>
      <c r="BN774" s="471">
        <v>2222.5500000000002</v>
      </c>
      <c r="BO774" s="471">
        <v>1067.8900000000001</v>
      </c>
      <c r="BP774" s="471">
        <v>350.19</v>
      </c>
      <c r="BQ774" s="471">
        <v>97.13</v>
      </c>
      <c r="BR774" s="471">
        <v>18.18</v>
      </c>
      <c r="BS774" s="471">
        <v>5.32</v>
      </c>
      <c r="BT774" s="471">
        <v>0</v>
      </c>
      <c r="BU774" s="496">
        <v>6302.05</v>
      </c>
      <c r="BV774" s="178"/>
      <c r="BW774" s="178"/>
      <c r="BX774" s="178"/>
      <c r="BY774" s="178"/>
      <c r="BZ774" s="178"/>
      <c r="CA774" s="178"/>
      <c r="CB774" s="178"/>
      <c r="CC774" s="178"/>
      <c r="CD774" s="178"/>
      <c r="CE774" s="178"/>
      <c r="CF774" s="110"/>
      <c r="CG774" s="110"/>
      <c r="CH774" s="110"/>
      <c r="CI774" s="110"/>
      <c r="CJ774" s="110"/>
      <c r="CK774" s="110"/>
      <c r="CL774" s="110"/>
      <c r="CM774" s="110"/>
      <c r="CN774" s="110"/>
      <c r="CO774" s="110"/>
      <c r="CP774" s="110"/>
      <c r="CQ774" s="110"/>
      <c r="CR774" s="110"/>
      <c r="CS774" s="110"/>
      <c r="CT774" s="110"/>
      <c r="CU774" s="110"/>
      <c r="CV774" s="110"/>
      <c r="CW774" s="110"/>
      <c r="CX774" s="110"/>
      <c r="CY774" s="110"/>
      <c r="CZ774" s="110"/>
      <c r="DA774" s="110"/>
      <c r="DB774" s="110"/>
      <c r="DC774" s="110"/>
      <c r="DD774" s="110"/>
      <c r="DE774" s="110"/>
      <c r="DF774" s="110"/>
      <c r="DG774" s="110"/>
      <c r="DH774" s="110"/>
      <c r="DI774" s="110"/>
      <c r="DJ774" s="110"/>
      <c r="DK774" s="110"/>
      <c r="DL774" s="110"/>
      <c r="DM774" s="110"/>
      <c r="DN774" s="110"/>
      <c r="DO774" s="110"/>
      <c r="DP774" s="110"/>
      <c r="DQ774" s="110"/>
      <c r="DR774" s="110"/>
      <c r="DS774" s="110"/>
      <c r="DT774" s="110"/>
      <c r="DU774" s="110"/>
      <c r="DV774" s="110"/>
      <c r="DW774" s="110"/>
      <c r="DX774" s="110"/>
      <c r="DY774" s="110"/>
      <c r="DZ774" s="110"/>
      <c r="EA774" s="110"/>
      <c r="EB774" s="110"/>
      <c r="EC774" s="110"/>
      <c r="ED774" s="110"/>
      <c r="EE774" s="110"/>
      <c r="EF774" s="110"/>
      <c r="EG774" s="110"/>
      <c r="EH774" s="110"/>
      <c r="EI774" s="110"/>
      <c r="EJ774" s="110"/>
      <c r="EK774" s="110"/>
      <c r="EL774" s="110"/>
      <c r="EM774" s="110"/>
      <c r="EN774" s="110"/>
      <c r="EO774" s="110"/>
      <c r="EP774" s="110"/>
      <c r="EQ774" s="110"/>
      <c r="ER774" s="110"/>
      <c r="ES774" s="110"/>
      <c r="ET774" s="110"/>
      <c r="EU774" s="110"/>
      <c r="EV774" s="110"/>
      <c r="EW774" s="110"/>
      <c r="EX774" s="110"/>
      <c r="EY774" s="110"/>
      <c r="EZ774" s="110"/>
      <c r="FA774" s="110"/>
      <c r="FB774" s="110"/>
      <c r="FC774" s="110"/>
      <c r="FD774" s="110"/>
      <c r="FE774" s="110"/>
      <c r="FF774" s="110"/>
      <c r="FG774" s="110"/>
      <c r="FH774" s="110"/>
      <c r="FI774" s="110"/>
      <c r="FJ774" s="110"/>
      <c r="FK774" s="242"/>
      <c r="FL774" s="242"/>
      <c r="FM774" s="242"/>
      <c r="FN774" s="242"/>
      <c r="FO774" s="242"/>
      <c r="FP774" s="242"/>
      <c r="FQ774" s="242"/>
      <c r="FR774" s="63"/>
    </row>
    <row r="775" spans="1:174" x14ac:dyDescent="0.2">
      <c r="A775" s="241" t="s">
        <v>287</v>
      </c>
      <c r="B775" s="476" t="s">
        <v>935</v>
      </c>
      <c r="C775" s="326" t="s">
        <v>640</v>
      </c>
      <c r="D775" s="283" t="s">
        <v>288</v>
      </c>
      <c r="E775" s="471">
        <v>1103</v>
      </c>
      <c r="F775" s="471">
        <v>582372</v>
      </c>
      <c r="G775" s="471">
        <v>1193672</v>
      </c>
      <c r="H775" s="471">
        <v>1932943</v>
      </c>
      <c r="I775" s="471">
        <v>1872147</v>
      </c>
      <c r="J775" s="471">
        <v>726566</v>
      </c>
      <c r="K775" s="471">
        <v>186538</v>
      </c>
      <c r="L775" s="471">
        <v>62812</v>
      </c>
      <c r="M775" s="471">
        <v>0</v>
      </c>
      <c r="N775" s="496">
        <v>6558153</v>
      </c>
      <c r="O775" s="471">
        <v>1419</v>
      </c>
      <c r="P775" s="471">
        <v>1107854</v>
      </c>
      <c r="Q775" s="471">
        <v>1986264</v>
      </c>
      <c r="R775" s="471">
        <v>3060155</v>
      </c>
      <c r="S775" s="471">
        <v>2066958</v>
      </c>
      <c r="T775" s="471">
        <v>468601</v>
      </c>
      <c r="U775" s="471">
        <v>105746</v>
      </c>
      <c r="V775" s="471">
        <v>32169</v>
      </c>
      <c r="W775" s="471">
        <v>0</v>
      </c>
      <c r="X775" s="496">
        <v>8829166</v>
      </c>
      <c r="Y775" s="471">
        <v>2522</v>
      </c>
      <c r="Z775" s="471">
        <v>1690226</v>
      </c>
      <c r="AA775" s="471">
        <v>3179936</v>
      </c>
      <c r="AB775" s="471">
        <v>4993098</v>
      </c>
      <c r="AC775" s="471">
        <v>3939105</v>
      </c>
      <c r="AD775" s="471">
        <v>1195167</v>
      </c>
      <c r="AE775" s="471">
        <v>292284</v>
      </c>
      <c r="AF775" s="471">
        <v>94981</v>
      </c>
      <c r="AG775" s="471">
        <v>0</v>
      </c>
      <c r="AH775" s="496">
        <v>15387319</v>
      </c>
      <c r="AI775" s="471">
        <v>1051.8333299999999</v>
      </c>
      <c r="AJ775" s="471">
        <v>1262.2</v>
      </c>
      <c r="AK775" s="471">
        <v>1472.5666699999999</v>
      </c>
      <c r="AL775" s="471">
        <v>1682.9333300000001</v>
      </c>
      <c r="AM775" s="471">
        <v>1893.3</v>
      </c>
      <c r="AN775" s="471">
        <v>2314.0333300000002</v>
      </c>
      <c r="AO775" s="471">
        <v>2734.76667</v>
      </c>
      <c r="AP775" s="471">
        <v>3155.5</v>
      </c>
      <c r="AQ775" s="471">
        <v>3786.6</v>
      </c>
      <c r="AR775" s="471">
        <v>1.0486500000000001</v>
      </c>
      <c r="AS775" s="471">
        <v>461.39438999999999</v>
      </c>
      <c r="AT775" s="471">
        <v>810.60641999999996</v>
      </c>
      <c r="AU775" s="471">
        <v>1148.5558900000001</v>
      </c>
      <c r="AV775" s="471">
        <v>988.82744000000002</v>
      </c>
      <c r="AW775" s="471">
        <v>313.98250999999999</v>
      </c>
      <c r="AX775" s="471">
        <v>68.20984</v>
      </c>
      <c r="AY775" s="471">
        <v>19.905560000000001</v>
      </c>
      <c r="AZ775" s="471">
        <v>0</v>
      </c>
      <c r="BA775" s="496">
        <v>3812.53071</v>
      </c>
      <c r="BB775" s="471">
        <v>1.34907</v>
      </c>
      <c r="BC775" s="471">
        <v>877.71668999999997</v>
      </c>
      <c r="BD775" s="471">
        <v>1348.8448699999999</v>
      </c>
      <c r="BE775" s="471">
        <v>1818.3459399999999</v>
      </c>
      <c r="BF775" s="471">
        <v>1091.7223899999999</v>
      </c>
      <c r="BG775" s="471">
        <v>202.50399999999999</v>
      </c>
      <c r="BH775" s="471">
        <v>38.667279999999998</v>
      </c>
      <c r="BI775" s="471">
        <v>10.19458</v>
      </c>
      <c r="BJ775" s="471">
        <v>0</v>
      </c>
      <c r="BK775" s="496">
        <v>5389.34483</v>
      </c>
      <c r="BL775" s="471">
        <v>2.4</v>
      </c>
      <c r="BM775" s="471">
        <v>1339.11</v>
      </c>
      <c r="BN775" s="471">
        <v>2159.4499999999998</v>
      </c>
      <c r="BO775" s="471">
        <v>2966.9</v>
      </c>
      <c r="BP775" s="471">
        <v>2080.5500000000002</v>
      </c>
      <c r="BQ775" s="471">
        <v>516.49</v>
      </c>
      <c r="BR775" s="471">
        <v>106.88</v>
      </c>
      <c r="BS775" s="471">
        <v>30.1</v>
      </c>
      <c r="BT775" s="471">
        <v>0</v>
      </c>
      <c r="BU775" s="496">
        <v>9201.8799999999992</v>
      </c>
      <c r="BV775" s="178"/>
      <c r="BW775" s="178"/>
      <c r="BX775" s="178"/>
      <c r="BY775" s="178"/>
      <c r="BZ775" s="178"/>
      <c r="CA775" s="178"/>
      <c r="CB775" s="178"/>
      <c r="CC775" s="178"/>
      <c r="CD775" s="178"/>
      <c r="CE775" s="178"/>
      <c r="CF775" s="110"/>
      <c r="CG775" s="110"/>
      <c r="CH775" s="110"/>
      <c r="CI775" s="110"/>
      <c r="CJ775" s="110"/>
      <c r="CK775" s="110"/>
      <c r="CL775" s="110"/>
      <c r="CM775" s="110"/>
      <c r="CN775" s="110"/>
      <c r="CO775" s="110"/>
      <c r="CP775" s="110"/>
      <c r="CQ775" s="110"/>
      <c r="CR775" s="110"/>
      <c r="CS775" s="110"/>
      <c r="CT775" s="110"/>
      <c r="CU775" s="110"/>
      <c r="CV775" s="110"/>
      <c r="CW775" s="110"/>
      <c r="CX775" s="110"/>
      <c r="CY775" s="110"/>
      <c r="CZ775" s="110"/>
      <c r="DA775" s="110"/>
      <c r="DB775" s="110"/>
      <c r="DC775" s="110"/>
      <c r="DD775" s="110"/>
      <c r="DE775" s="110"/>
      <c r="DF775" s="110"/>
      <c r="DG775" s="110"/>
      <c r="DH775" s="110"/>
      <c r="DI775" s="110"/>
      <c r="DJ775" s="110"/>
      <c r="DK775" s="110"/>
      <c r="DL775" s="110"/>
      <c r="DM775" s="110"/>
      <c r="DN775" s="110"/>
      <c r="DO775" s="110"/>
      <c r="DP775" s="110"/>
      <c r="DQ775" s="110"/>
      <c r="DR775" s="110"/>
      <c r="DS775" s="110"/>
      <c r="DT775" s="110"/>
      <c r="DU775" s="110"/>
      <c r="DV775" s="110"/>
      <c r="DW775" s="110"/>
      <c r="DX775" s="110"/>
      <c r="DY775" s="110"/>
      <c r="DZ775" s="110"/>
      <c r="EA775" s="110"/>
      <c r="EB775" s="110"/>
      <c r="EC775" s="110"/>
      <c r="ED775" s="110"/>
      <c r="EE775" s="110"/>
      <c r="EF775" s="110"/>
      <c r="EG775" s="110"/>
      <c r="EH775" s="110"/>
      <c r="EI775" s="110"/>
      <c r="EJ775" s="110"/>
      <c r="EK775" s="110"/>
      <c r="EL775" s="110"/>
      <c r="EM775" s="110"/>
      <c r="EN775" s="110"/>
      <c r="EO775" s="110"/>
      <c r="EP775" s="110"/>
      <c r="EQ775" s="110"/>
      <c r="ER775" s="110"/>
      <c r="ES775" s="110"/>
      <c r="ET775" s="110"/>
      <c r="EU775" s="110"/>
      <c r="EV775" s="110"/>
      <c r="EW775" s="110"/>
      <c r="EX775" s="110"/>
      <c r="EY775" s="110"/>
      <c r="EZ775" s="110"/>
      <c r="FA775" s="110"/>
      <c r="FB775" s="110"/>
      <c r="FC775" s="110"/>
      <c r="FD775" s="110"/>
      <c r="FE775" s="110"/>
      <c r="FF775" s="110"/>
      <c r="FG775" s="110"/>
      <c r="FH775" s="110"/>
      <c r="FI775" s="110"/>
      <c r="FJ775" s="110"/>
      <c r="FK775" s="242"/>
      <c r="FL775" s="242"/>
      <c r="FM775" s="242"/>
      <c r="FN775" s="242"/>
      <c r="FO775" s="242"/>
      <c r="FP775" s="242"/>
      <c r="FQ775" s="242"/>
      <c r="FR775" s="63"/>
    </row>
    <row r="776" spans="1:174" x14ac:dyDescent="0.2">
      <c r="A776" s="241" t="s">
        <v>289</v>
      </c>
      <c r="B776" s="476" t="s">
        <v>936</v>
      </c>
      <c r="C776" s="326" t="s">
        <v>807</v>
      </c>
      <c r="D776" s="283" t="s">
        <v>937</v>
      </c>
      <c r="E776" s="471">
        <v>1508</v>
      </c>
      <c r="F776" s="471">
        <v>1528817</v>
      </c>
      <c r="G776" s="471">
        <v>2152482</v>
      </c>
      <c r="H776" s="471">
        <v>1219254</v>
      </c>
      <c r="I776" s="471">
        <v>729127</v>
      </c>
      <c r="J776" s="471">
        <v>446099</v>
      </c>
      <c r="K776" s="471">
        <v>165245</v>
      </c>
      <c r="L776" s="471">
        <v>77922</v>
      </c>
      <c r="M776" s="471">
        <v>0</v>
      </c>
      <c r="N776" s="496">
        <v>6320454</v>
      </c>
      <c r="O776" s="471">
        <v>1971</v>
      </c>
      <c r="P776" s="471">
        <v>2618766</v>
      </c>
      <c r="Q776" s="471">
        <v>2863365</v>
      </c>
      <c r="R776" s="471">
        <v>1289996</v>
      </c>
      <c r="S776" s="471">
        <v>428140</v>
      </c>
      <c r="T776" s="471">
        <v>329882</v>
      </c>
      <c r="U776" s="471">
        <v>104348</v>
      </c>
      <c r="V776" s="471">
        <v>26975</v>
      </c>
      <c r="W776" s="471">
        <v>0</v>
      </c>
      <c r="X776" s="496">
        <v>7663443</v>
      </c>
      <c r="Y776" s="471">
        <v>3479</v>
      </c>
      <c r="Z776" s="471">
        <v>4147583</v>
      </c>
      <c r="AA776" s="471">
        <v>5015847</v>
      </c>
      <c r="AB776" s="471">
        <v>2509250</v>
      </c>
      <c r="AC776" s="471">
        <v>1157267</v>
      </c>
      <c r="AD776" s="471">
        <v>775981</v>
      </c>
      <c r="AE776" s="471">
        <v>269593</v>
      </c>
      <c r="AF776" s="471">
        <v>104897</v>
      </c>
      <c r="AG776" s="471">
        <v>0</v>
      </c>
      <c r="AH776" s="496">
        <v>13983897</v>
      </c>
      <c r="AI776" s="471">
        <v>1139.78333</v>
      </c>
      <c r="AJ776" s="471">
        <v>1367.74</v>
      </c>
      <c r="AK776" s="471">
        <v>1595.69667</v>
      </c>
      <c r="AL776" s="471">
        <v>1823.6533300000001</v>
      </c>
      <c r="AM776" s="471">
        <v>2051.61</v>
      </c>
      <c r="AN776" s="471">
        <v>2507.52333</v>
      </c>
      <c r="AO776" s="471">
        <v>2963.43667</v>
      </c>
      <c r="AP776" s="471">
        <v>3419.35</v>
      </c>
      <c r="AQ776" s="471">
        <v>4103.22</v>
      </c>
      <c r="AR776" s="471">
        <v>1.3230599999999999</v>
      </c>
      <c r="AS776" s="471">
        <v>1117.76873</v>
      </c>
      <c r="AT776" s="471">
        <v>1348.92931</v>
      </c>
      <c r="AU776" s="471">
        <v>668.57772999999997</v>
      </c>
      <c r="AV776" s="471">
        <v>355.39258999999998</v>
      </c>
      <c r="AW776" s="471">
        <v>177.90423000000001</v>
      </c>
      <c r="AX776" s="471">
        <v>55.761270000000003</v>
      </c>
      <c r="AY776" s="471">
        <v>22.788540000000001</v>
      </c>
      <c r="AZ776" s="471">
        <v>0</v>
      </c>
      <c r="BA776" s="496">
        <v>3748.4454599999999</v>
      </c>
      <c r="BB776" s="471">
        <v>1.7292799999999999</v>
      </c>
      <c r="BC776" s="471">
        <v>1914.66653</v>
      </c>
      <c r="BD776" s="471">
        <v>1794.42939</v>
      </c>
      <c r="BE776" s="471">
        <v>707.36909000000003</v>
      </c>
      <c r="BF776" s="471">
        <v>208.68489</v>
      </c>
      <c r="BG776" s="471">
        <v>131.55690000000001</v>
      </c>
      <c r="BH776" s="471">
        <v>35.211820000000003</v>
      </c>
      <c r="BI776" s="471">
        <v>7.8889300000000002</v>
      </c>
      <c r="BJ776" s="471">
        <v>0</v>
      </c>
      <c r="BK776" s="496">
        <v>4801.5368200000003</v>
      </c>
      <c r="BL776" s="471">
        <v>3.05</v>
      </c>
      <c r="BM776" s="471">
        <v>3032.44</v>
      </c>
      <c r="BN776" s="471">
        <v>3143.36</v>
      </c>
      <c r="BO776" s="471">
        <v>1375.95</v>
      </c>
      <c r="BP776" s="471">
        <v>564.08000000000004</v>
      </c>
      <c r="BQ776" s="471">
        <v>309.45999999999998</v>
      </c>
      <c r="BR776" s="471">
        <v>90.97</v>
      </c>
      <c r="BS776" s="471">
        <v>30.68</v>
      </c>
      <c r="BT776" s="471">
        <v>0</v>
      </c>
      <c r="BU776" s="496">
        <v>8549.99</v>
      </c>
      <c r="BV776" s="178"/>
      <c r="BW776" s="178"/>
      <c r="BX776" s="178"/>
      <c r="BY776" s="178"/>
      <c r="BZ776" s="178"/>
      <c r="CA776" s="178"/>
      <c r="CB776" s="178"/>
      <c r="CC776" s="178"/>
      <c r="CD776" s="178"/>
      <c r="CE776" s="178"/>
      <c r="CF776" s="110"/>
      <c r="CG776" s="110"/>
      <c r="CH776" s="110"/>
      <c r="CI776" s="110"/>
      <c r="CJ776" s="110"/>
      <c r="CK776" s="110"/>
      <c r="CL776" s="110"/>
      <c r="CM776" s="110"/>
      <c r="CN776" s="110"/>
      <c r="CO776" s="110"/>
      <c r="CP776" s="110"/>
      <c r="CQ776" s="110"/>
      <c r="CR776" s="110"/>
      <c r="CS776" s="110"/>
      <c r="CT776" s="110"/>
      <c r="CU776" s="110"/>
      <c r="CV776" s="110"/>
      <c r="CW776" s="110"/>
      <c r="CX776" s="110"/>
      <c r="CY776" s="110"/>
      <c r="CZ776" s="110"/>
      <c r="DA776" s="110"/>
      <c r="DB776" s="110"/>
      <c r="DC776" s="110"/>
      <c r="DD776" s="110"/>
      <c r="DE776" s="110"/>
      <c r="DF776" s="110"/>
      <c r="DG776" s="110"/>
      <c r="DH776" s="110"/>
      <c r="DI776" s="110"/>
      <c r="DJ776" s="110"/>
      <c r="DK776" s="110"/>
      <c r="DL776" s="110"/>
      <c r="DM776" s="110"/>
      <c r="DN776" s="110"/>
      <c r="DO776" s="110"/>
      <c r="DP776" s="110"/>
      <c r="DQ776" s="110"/>
      <c r="DR776" s="110"/>
      <c r="DS776" s="110"/>
      <c r="DT776" s="110"/>
      <c r="DU776" s="110"/>
      <c r="DV776" s="110"/>
      <c r="DW776" s="110"/>
      <c r="DX776" s="110"/>
      <c r="DY776" s="110"/>
      <c r="DZ776" s="110"/>
      <c r="EA776" s="110"/>
      <c r="EB776" s="110"/>
      <c r="EC776" s="110"/>
      <c r="ED776" s="110"/>
      <c r="EE776" s="110"/>
      <c r="EF776" s="110"/>
      <c r="EG776" s="110"/>
      <c r="EH776" s="110"/>
      <c r="EI776" s="110"/>
      <c r="EJ776" s="110"/>
      <c r="EK776" s="110"/>
      <c r="EL776" s="110"/>
      <c r="EM776" s="110"/>
      <c r="EN776" s="110"/>
      <c r="EO776" s="110"/>
      <c r="EP776" s="110"/>
      <c r="EQ776" s="110"/>
      <c r="ER776" s="110"/>
      <c r="ES776" s="110"/>
      <c r="ET776" s="110"/>
      <c r="EU776" s="110"/>
      <c r="EV776" s="110"/>
      <c r="EW776" s="110"/>
      <c r="EX776" s="110"/>
      <c r="EY776" s="110"/>
      <c r="EZ776" s="110"/>
      <c r="FA776" s="110"/>
      <c r="FB776" s="110"/>
      <c r="FC776" s="110"/>
      <c r="FD776" s="110"/>
      <c r="FE776" s="110"/>
      <c r="FF776" s="110"/>
      <c r="FG776" s="110"/>
      <c r="FH776" s="110"/>
      <c r="FI776" s="110"/>
      <c r="FJ776" s="110"/>
      <c r="FK776" s="242"/>
      <c r="FL776" s="242"/>
      <c r="FM776" s="242"/>
      <c r="FN776" s="242"/>
      <c r="FO776" s="242"/>
      <c r="FP776" s="242"/>
      <c r="FQ776" s="242"/>
      <c r="FR776" s="63"/>
    </row>
    <row r="777" spans="1:174" x14ac:dyDescent="0.2">
      <c r="A777" s="241" t="s">
        <v>290</v>
      </c>
      <c r="B777" s="476" t="s">
        <v>938</v>
      </c>
      <c r="C777" s="326" t="s">
        <v>626</v>
      </c>
      <c r="D777" s="283" t="s">
        <v>291</v>
      </c>
      <c r="E777" s="471">
        <v>0</v>
      </c>
      <c r="F777" s="471">
        <v>52672</v>
      </c>
      <c r="G777" s="471">
        <v>394726</v>
      </c>
      <c r="H777" s="471">
        <v>736684</v>
      </c>
      <c r="I777" s="471">
        <v>1014942</v>
      </c>
      <c r="J777" s="471">
        <v>351857</v>
      </c>
      <c r="K777" s="471">
        <v>93073</v>
      </c>
      <c r="L777" s="471">
        <v>48180</v>
      </c>
      <c r="M777" s="471">
        <v>2810</v>
      </c>
      <c r="N777" s="496">
        <v>2694944</v>
      </c>
      <c r="O777" s="471">
        <v>0</v>
      </c>
      <c r="P777" s="471">
        <v>110881</v>
      </c>
      <c r="Q777" s="471">
        <v>783713</v>
      </c>
      <c r="R777" s="471">
        <v>1310677</v>
      </c>
      <c r="S777" s="471">
        <v>1883616</v>
      </c>
      <c r="T777" s="471">
        <v>363307</v>
      </c>
      <c r="U777" s="471">
        <v>84984</v>
      </c>
      <c r="V777" s="471">
        <v>28069</v>
      </c>
      <c r="W777" s="471">
        <v>8832</v>
      </c>
      <c r="X777" s="496">
        <v>4574079</v>
      </c>
      <c r="Y777" s="471">
        <v>0</v>
      </c>
      <c r="Z777" s="471">
        <v>163553</v>
      </c>
      <c r="AA777" s="471">
        <v>1178439</v>
      </c>
      <c r="AB777" s="471">
        <v>2047361</v>
      </c>
      <c r="AC777" s="471">
        <v>2898558</v>
      </c>
      <c r="AD777" s="471">
        <v>715164</v>
      </c>
      <c r="AE777" s="471">
        <v>178057</v>
      </c>
      <c r="AF777" s="471">
        <v>76249</v>
      </c>
      <c r="AG777" s="471">
        <v>11642</v>
      </c>
      <c r="AH777" s="496">
        <v>7269023</v>
      </c>
      <c r="AI777" s="471">
        <v>1055.6722199999999</v>
      </c>
      <c r="AJ777" s="471">
        <v>1266.8066699999999</v>
      </c>
      <c r="AK777" s="471">
        <v>1477.94111</v>
      </c>
      <c r="AL777" s="471">
        <v>1689.07556</v>
      </c>
      <c r="AM777" s="471">
        <v>1900.21</v>
      </c>
      <c r="AN777" s="471">
        <v>2322.4788899999999</v>
      </c>
      <c r="AO777" s="471">
        <v>2744.7477800000001</v>
      </c>
      <c r="AP777" s="471">
        <v>3167.01667</v>
      </c>
      <c r="AQ777" s="471">
        <v>3800.42</v>
      </c>
      <c r="AR777" s="471">
        <v>0</v>
      </c>
      <c r="AS777" s="471">
        <v>41.578560000000003</v>
      </c>
      <c r="AT777" s="471">
        <v>267.07830000000001</v>
      </c>
      <c r="AU777" s="471">
        <v>436.14627000000002</v>
      </c>
      <c r="AV777" s="471">
        <v>534.12097000000006</v>
      </c>
      <c r="AW777" s="471">
        <v>151.50062</v>
      </c>
      <c r="AX777" s="471">
        <v>33.909489999999998</v>
      </c>
      <c r="AY777" s="471">
        <v>15.21306</v>
      </c>
      <c r="AZ777" s="471">
        <v>0.73938999999999999</v>
      </c>
      <c r="BA777" s="496">
        <v>1480.28666</v>
      </c>
      <c r="BB777" s="471">
        <v>0</v>
      </c>
      <c r="BC777" s="471">
        <v>87.527959999999993</v>
      </c>
      <c r="BD777" s="471">
        <v>530.27350000000001</v>
      </c>
      <c r="BE777" s="471">
        <v>775.97298000000001</v>
      </c>
      <c r="BF777" s="471">
        <v>991.26728000000003</v>
      </c>
      <c r="BG777" s="471">
        <v>156.4307</v>
      </c>
      <c r="BH777" s="471">
        <v>30.962409999999998</v>
      </c>
      <c r="BI777" s="471">
        <v>8.8629200000000008</v>
      </c>
      <c r="BJ777" s="471">
        <v>2.32395</v>
      </c>
      <c r="BK777" s="496">
        <v>2583.6217000000001</v>
      </c>
      <c r="BL777" s="471">
        <v>0</v>
      </c>
      <c r="BM777" s="471">
        <v>129.11000000000001</v>
      </c>
      <c r="BN777" s="471">
        <v>797.35</v>
      </c>
      <c r="BO777" s="471">
        <v>1212.1199999999999</v>
      </c>
      <c r="BP777" s="471">
        <v>1525.39</v>
      </c>
      <c r="BQ777" s="471">
        <v>307.93</v>
      </c>
      <c r="BR777" s="471">
        <v>64.87</v>
      </c>
      <c r="BS777" s="471">
        <v>24.08</v>
      </c>
      <c r="BT777" s="471">
        <v>3.06</v>
      </c>
      <c r="BU777" s="496">
        <v>4063.91</v>
      </c>
      <c r="BV777" s="178"/>
      <c r="BW777" s="178"/>
      <c r="BX777" s="178"/>
      <c r="BY777" s="178"/>
      <c r="BZ777" s="178"/>
      <c r="CA777" s="178"/>
      <c r="CB777" s="178"/>
      <c r="CC777" s="178"/>
      <c r="CD777" s="178"/>
      <c r="CE777" s="178"/>
      <c r="CF777" s="110"/>
      <c r="CG777" s="110"/>
      <c r="CH777" s="110"/>
      <c r="CI777" s="110"/>
      <c r="CJ777" s="110"/>
      <c r="CK777" s="110"/>
      <c r="CL777" s="110"/>
      <c r="CM777" s="110"/>
      <c r="CN777" s="110"/>
      <c r="CO777" s="110"/>
      <c r="CP777" s="110"/>
      <c r="CQ777" s="110"/>
      <c r="CR777" s="110"/>
      <c r="CS777" s="110"/>
      <c r="CT777" s="110"/>
      <c r="CU777" s="110"/>
      <c r="CV777" s="110"/>
      <c r="CW777" s="110"/>
      <c r="CX777" s="110"/>
      <c r="CY777" s="110"/>
      <c r="CZ777" s="110"/>
      <c r="DA777" s="110"/>
      <c r="DB777" s="110"/>
      <c r="DC777" s="110"/>
      <c r="DD777" s="110"/>
      <c r="DE777" s="110"/>
      <c r="DF777" s="110"/>
      <c r="DG777" s="110"/>
      <c r="DH777" s="110"/>
      <c r="DI777" s="110"/>
      <c r="DJ777" s="110"/>
      <c r="DK777" s="110"/>
      <c r="DL777" s="110"/>
      <c r="DM777" s="110"/>
      <c r="DN777" s="110"/>
      <c r="DO777" s="110"/>
      <c r="DP777" s="110"/>
      <c r="DQ777" s="110"/>
      <c r="DR777" s="110"/>
      <c r="DS777" s="110"/>
      <c r="DT777" s="110"/>
      <c r="DU777" s="110"/>
      <c r="DV777" s="110"/>
      <c r="DW777" s="110"/>
      <c r="DX777" s="110"/>
      <c r="DY777" s="110"/>
      <c r="DZ777" s="110"/>
      <c r="EA777" s="110"/>
      <c r="EB777" s="110"/>
      <c r="EC777" s="110"/>
      <c r="ED777" s="110"/>
      <c r="EE777" s="110"/>
      <c r="EF777" s="110"/>
      <c r="EG777" s="110"/>
      <c r="EH777" s="110"/>
      <c r="EI777" s="110"/>
      <c r="EJ777" s="110"/>
      <c r="EK777" s="110"/>
      <c r="EL777" s="110"/>
      <c r="EM777" s="110"/>
      <c r="EN777" s="110"/>
      <c r="EO777" s="110"/>
      <c r="EP777" s="110"/>
      <c r="EQ777" s="110"/>
      <c r="ER777" s="110"/>
      <c r="ES777" s="110"/>
      <c r="ET777" s="110"/>
      <c r="EU777" s="110"/>
      <c r="EV777" s="110"/>
      <c r="EW777" s="110"/>
      <c r="EX777" s="110"/>
      <c r="EY777" s="110"/>
      <c r="EZ777" s="110"/>
      <c r="FA777" s="110"/>
      <c r="FB777" s="110"/>
      <c r="FC777" s="110"/>
      <c r="FD777" s="110"/>
      <c r="FE777" s="110"/>
      <c r="FF777" s="110"/>
      <c r="FG777" s="110"/>
      <c r="FH777" s="110"/>
      <c r="FI777" s="110"/>
      <c r="FJ777" s="110"/>
      <c r="FK777" s="242"/>
      <c r="FL777" s="242"/>
      <c r="FM777" s="242"/>
      <c r="FN777" s="242"/>
      <c r="FO777" s="242"/>
      <c r="FP777" s="242"/>
      <c r="FQ777" s="242"/>
      <c r="FR777" s="63"/>
    </row>
    <row r="778" spans="1:174" x14ac:dyDescent="0.2">
      <c r="A778" s="241" t="s">
        <v>292</v>
      </c>
      <c r="B778" s="476" t="s">
        <v>939</v>
      </c>
      <c r="C778" s="326" t="s">
        <v>786</v>
      </c>
      <c r="D778" s="283" t="s">
        <v>293</v>
      </c>
      <c r="E778" s="471">
        <v>1851</v>
      </c>
      <c r="F778" s="471">
        <v>914281</v>
      </c>
      <c r="G778" s="471">
        <v>755840</v>
      </c>
      <c r="H778" s="471">
        <v>345406</v>
      </c>
      <c r="I778" s="471">
        <v>120568</v>
      </c>
      <c r="J778" s="471">
        <v>87607</v>
      </c>
      <c r="K778" s="471">
        <v>27790</v>
      </c>
      <c r="L778" s="471">
        <v>7472</v>
      </c>
      <c r="M778" s="471">
        <v>0</v>
      </c>
      <c r="N778" s="496">
        <v>2260815</v>
      </c>
      <c r="O778" s="471">
        <v>0</v>
      </c>
      <c r="P778" s="471">
        <v>1833265</v>
      </c>
      <c r="Q778" s="471">
        <v>1383265</v>
      </c>
      <c r="R778" s="471">
        <v>373790</v>
      </c>
      <c r="S778" s="471">
        <v>104910</v>
      </c>
      <c r="T778" s="471">
        <v>55023</v>
      </c>
      <c r="U778" s="471">
        <v>27785</v>
      </c>
      <c r="V778" s="471">
        <v>9237</v>
      </c>
      <c r="W778" s="471">
        <v>0</v>
      </c>
      <c r="X778" s="496">
        <v>3787275</v>
      </c>
      <c r="Y778" s="471">
        <v>1851</v>
      </c>
      <c r="Z778" s="471">
        <v>2747546</v>
      </c>
      <c r="AA778" s="471">
        <v>2139105</v>
      </c>
      <c r="AB778" s="471">
        <v>719196</v>
      </c>
      <c r="AC778" s="471">
        <v>225478</v>
      </c>
      <c r="AD778" s="471">
        <v>142630</v>
      </c>
      <c r="AE778" s="471">
        <v>55575</v>
      </c>
      <c r="AF778" s="471">
        <v>16709</v>
      </c>
      <c r="AG778" s="471">
        <v>0</v>
      </c>
      <c r="AH778" s="496">
        <v>6048090</v>
      </c>
      <c r="AI778" s="471">
        <v>1070.32222</v>
      </c>
      <c r="AJ778" s="471">
        <v>1284.3866700000001</v>
      </c>
      <c r="AK778" s="471">
        <v>1498.45111</v>
      </c>
      <c r="AL778" s="471">
        <v>1712.5155600000001</v>
      </c>
      <c r="AM778" s="471">
        <v>1926.58</v>
      </c>
      <c r="AN778" s="471">
        <v>2354.7088899999999</v>
      </c>
      <c r="AO778" s="471">
        <v>2782.8377799999998</v>
      </c>
      <c r="AP778" s="471">
        <v>3210.9666699999998</v>
      </c>
      <c r="AQ778" s="471">
        <v>3853.16</v>
      </c>
      <c r="AR778" s="471">
        <v>1.72939</v>
      </c>
      <c r="AS778" s="471">
        <v>711.84249</v>
      </c>
      <c r="AT778" s="471">
        <v>504.41419000000002</v>
      </c>
      <c r="AU778" s="471">
        <v>201.6951</v>
      </c>
      <c r="AV778" s="471">
        <v>62.581359999999997</v>
      </c>
      <c r="AW778" s="471">
        <v>37.205019999999998</v>
      </c>
      <c r="AX778" s="471">
        <v>9.9862099999999998</v>
      </c>
      <c r="AY778" s="471">
        <v>2.3270300000000002</v>
      </c>
      <c r="AZ778" s="471">
        <v>0</v>
      </c>
      <c r="BA778" s="496">
        <v>1531.78078</v>
      </c>
      <c r="BB778" s="471">
        <v>0</v>
      </c>
      <c r="BC778" s="471">
        <v>1427.34665</v>
      </c>
      <c r="BD778" s="471">
        <v>923.12987999999996</v>
      </c>
      <c r="BE778" s="471">
        <v>218.26955000000001</v>
      </c>
      <c r="BF778" s="471">
        <v>54.454009999999997</v>
      </c>
      <c r="BG778" s="471">
        <v>23.36722</v>
      </c>
      <c r="BH778" s="471">
        <v>9.9844100000000005</v>
      </c>
      <c r="BI778" s="471">
        <v>2.8767</v>
      </c>
      <c r="BJ778" s="471">
        <v>0</v>
      </c>
      <c r="BK778" s="496">
        <v>2659.4284200000002</v>
      </c>
      <c r="BL778" s="471">
        <v>1.73</v>
      </c>
      <c r="BM778" s="471">
        <v>2139.19</v>
      </c>
      <c r="BN778" s="471">
        <v>1427.54</v>
      </c>
      <c r="BO778" s="471">
        <v>419.96</v>
      </c>
      <c r="BP778" s="471">
        <v>117.04</v>
      </c>
      <c r="BQ778" s="471">
        <v>60.57</v>
      </c>
      <c r="BR778" s="471">
        <v>19.97</v>
      </c>
      <c r="BS778" s="471">
        <v>5.2</v>
      </c>
      <c r="BT778" s="471">
        <v>0</v>
      </c>
      <c r="BU778" s="496">
        <v>4191.2</v>
      </c>
      <c r="BV778" s="178"/>
      <c r="BW778" s="178"/>
      <c r="BX778" s="178"/>
      <c r="BY778" s="178"/>
      <c r="BZ778" s="178"/>
      <c r="CA778" s="178"/>
      <c r="CB778" s="178"/>
      <c r="CC778" s="178"/>
      <c r="CD778" s="178"/>
      <c r="CE778" s="178"/>
      <c r="CF778" s="110"/>
      <c r="CG778" s="110"/>
      <c r="CH778" s="110"/>
      <c r="CI778" s="110"/>
      <c r="CJ778" s="110"/>
      <c r="CK778" s="110"/>
      <c r="CL778" s="110"/>
      <c r="CM778" s="110"/>
      <c r="CN778" s="110"/>
      <c r="CO778" s="110"/>
      <c r="CP778" s="110"/>
      <c r="CQ778" s="110"/>
      <c r="CR778" s="110"/>
      <c r="CS778" s="110"/>
      <c r="CT778" s="110"/>
      <c r="CU778" s="110"/>
      <c r="CV778" s="110"/>
      <c r="CW778" s="110"/>
      <c r="CX778" s="110"/>
      <c r="CY778" s="110"/>
      <c r="CZ778" s="110"/>
      <c r="DA778" s="110"/>
      <c r="DB778" s="110"/>
      <c r="DC778" s="110"/>
      <c r="DD778" s="110"/>
      <c r="DE778" s="110"/>
      <c r="DF778" s="110"/>
      <c r="DG778" s="110"/>
      <c r="DH778" s="110"/>
      <c r="DI778" s="110"/>
      <c r="DJ778" s="110"/>
      <c r="DK778" s="110"/>
      <c r="DL778" s="110"/>
      <c r="DM778" s="110"/>
      <c r="DN778" s="110"/>
      <c r="DO778" s="110"/>
      <c r="DP778" s="110"/>
      <c r="DQ778" s="110"/>
      <c r="DR778" s="110"/>
      <c r="DS778" s="110"/>
      <c r="DT778" s="110"/>
      <c r="DU778" s="110"/>
      <c r="DV778" s="110"/>
      <c r="DW778" s="110"/>
      <c r="DX778" s="110"/>
      <c r="DY778" s="110"/>
      <c r="DZ778" s="110"/>
      <c r="EA778" s="110"/>
      <c r="EB778" s="110"/>
      <c r="EC778" s="110"/>
      <c r="ED778" s="110"/>
      <c r="EE778" s="110"/>
      <c r="EF778" s="110"/>
      <c r="EG778" s="110"/>
      <c r="EH778" s="110"/>
      <c r="EI778" s="110"/>
      <c r="EJ778" s="110"/>
      <c r="EK778" s="110"/>
      <c r="EL778" s="110"/>
      <c r="EM778" s="110"/>
      <c r="EN778" s="110"/>
      <c r="EO778" s="110"/>
      <c r="EP778" s="110"/>
      <c r="EQ778" s="110"/>
      <c r="ER778" s="110"/>
      <c r="ES778" s="110"/>
      <c r="ET778" s="110"/>
      <c r="EU778" s="110"/>
      <c r="EV778" s="110"/>
      <c r="EW778" s="110"/>
      <c r="EX778" s="110"/>
      <c r="EY778" s="110"/>
      <c r="EZ778" s="110"/>
      <c r="FA778" s="110"/>
      <c r="FB778" s="110"/>
      <c r="FC778" s="110"/>
      <c r="FD778" s="110"/>
      <c r="FE778" s="110"/>
      <c r="FF778" s="110"/>
      <c r="FG778" s="110"/>
      <c r="FH778" s="110"/>
      <c r="FI778" s="110"/>
      <c r="FJ778" s="110"/>
      <c r="FK778" s="242"/>
      <c r="FL778" s="242"/>
      <c r="FM778" s="242"/>
      <c r="FN778" s="242"/>
      <c r="FO778" s="242"/>
      <c r="FP778" s="242"/>
      <c r="FQ778" s="242"/>
      <c r="FR778" s="63"/>
    </row>
    <row r="779" spans="1:174" x14ac:dyDescent="0.2">
      <c r="A779" s="241" t="s">
        <v>294</v>
      </c>
      <c r="B779" s="476" t="s">
        <v>940</v>
      </c>
      <c r="C779" s="326" t="s">
        <v>640</v>
      </c>
      <c r="D779" s="283" t="s">
        <v>295</v>
      </c>
      <c r="E779" s="471">
        <v>0</v>
      </c>
      <c r="F779" s="471">
        <v>68201</v>
      </c>
      <c r="G779" s="471">
        <v>582972</v>
      </c>
      <c r="H779" s="471">
        <v>1891179</v>
      </c>
      <c r="I779" s="471">
        <v>2453508</v>
      </c>
      <c r="J779" s="471">
        <v>795758</v>
      </c>
      <c r="K779" s="471">
        <v>234652</v>
      </c>
      <c r="L779" s="471">
        <v>79825</v>
      </c>
      <c r="M779" s="471">
        <v>9994</v>
      </c>
      <c r="N779" s="496">
        <v>6116089</v>
      </c>
      <c r="O779" s="471">
        <v>0</v>
      </c>
      <c r="P779" s="471">
        <v>168427</v>
      </c>
      <c r="Q779" s="471">
        <v>1202871</v>
      </c>
      <c r="R779" s="471">
        <v>4411685</v>
      </c>
      <c r="S779" s="471">
        <v>5575780</v>
      </c>
      <c r="T779" s="471">
        <v>1162552</v>
      </c>
      <c r="U779" s="471">
        <v>276932</v>
      </c>
      <c r="V779" s="471">
        <v>71630</v>
      </c>
      <c r="W779" s="471">
        <v>4697</v>
      </c>
      <c r="X779" s="496">
        <v>12874574</v>
      </c>
      <c r="Y779" s="471">
        <v>0</v>
      </c>
      <c r="Z779" s="471">
        <v>236628</v>
      </c>
      <c r="AA779" s="471">
        <v>1785843</v>
      </c>
      <c r="AB779" s="471">
        <v>6302864</v>
      </c>
      <c r="AC779" s="471">
        <v>8029288</v>
      </c>
      <c r="AD779" s="471">
        <v>1958310</v>
      </c>
      <c r="AE779" s="471">
        <v>511584</v>
      </c>
      <c r="AF779" s="471">
        <v>151455</v>
      </c>
      <c r="AG779" s="471">
        <v>14691</v>
      </c>
      <c r="AH779" s="496">
        <v>18990663</v>
      </c>
      <c r="AI779" s="471">
        <v>890.76666999999998</v>
      </c>
      <c r="AJ779" s="471">
        <v>1068.92</v>
      </c>
      <c r="AK779" s="471">
        <v>1247.0733299999999</v>
      </c>
      <c r="AL779" s="471">
        <v>1425.22667</v>
      </c>
      <c r="AM779" s="471">
        <v>1603.38</v>
      </c>
      <c r="AN779" s="471">
        <v>1959.68667</v>
      </c>
      <c r="AO779" s="471">
        <v>2315.9933299999998</v>
      </c>
      <c r="AP779" s="471">
        <v>2672.3</v>
      </c>
      <c r="AQ779" s="471">
        <v>3206.76</v>
      </c>
      <c r="AR779" s="471">
        <v>0</v>
      </c>
      <c r="AS779" s="471">
        <v>63.803649999999998</v>
      </c>
      <c r="AT779" s="471">
        <v>467.47210999999999</v>
      </c>
      <c r="AU779" s="471">
        <v>1326.93209</v>
      </c>
      <c r="AV779" s="471">
        <v>1530.20993</v>
      </c>
      <c r="AW779" s="471">
        <v>406.06389000000001</v>
      </c>
      <c r="AX779" s="471">
        <v>101.31807999999999</v>
      </c>
      <c r="AY779" s="471">
        <v>29.871269999999999</v>
      </c>
      <c r="AZ779" s="471">
        <v>3.1165400000000001</v>
      </c>
      <c r="BA779" s="496">
        <v>3928.78757</v>
      </c>
      <c r="BB779" s="471">
        <v>0</v>
      </c>
      <c r="BC779" s="471">
        <v>157.56745000000001</v>
      </c>
      <c r="BD779" s="471">
        <v>964.55515000000003</v>
      </c>
      <c r="BE779" s="471">
        <v>3095.4269300000001</v>
      </c>
      <c r="BF779" s="471">
        <v>3477.5162500000001</v>
      </c>
      <c r="BG779" s="471">
        <v>593.23361</v>
      </c>
      <c r="BH779" s="471">
        <v>119.57375</v>
      </c>
      <c r="BI779" s="471">
        <v>26.80463</v>
      </c>
      <c r="BJ779" s="471">
        <v>1.46472</v>
      </c>
      <c r="BK779" s="496">
        <v>8436.1424700000007</v>
      </c>
      <c r="BL779" s="471">
        <v>0</v>
      </c>
      <c r="BM779" s="471">
        <v>221.37</v>
      </c>
      <c r="BN779" s="471">
        <v>1432.03</v>
      </c>
      <c r="BO779" s="471">
        <v>4422.3599999999997</v>
      </c>
      <c r="BP779" s="471">
        <v>5007.7299999999996</v>
      </c>
      <c r="BQ779" s="471">
        <v>999.3</v>
      </c>
      <c r="BR779" s="471">
        <v>220.89</v>
      </c>
      <c r="BS779" s="471">
        <v>56.68</v>
      </c>
      <c r="BT779" s="471">
        <v>4.58</v>
      </c>
      <c r="BU779" s="496">
        <v>12364.94</v>
      </c>
      <c r="BV779" s="178"/>
      <c r="BW779" s="178"/>
      <c r="BX779" s="178"/>
      <c r="BY779" s="178"/>
      <c r="BZ779" s="178"/>
      <c r="CA779" s="178"/>
      <c r="CB779" s="178"/>
      <c r="CC779" s="178"/>
      <c r="CD779" s="178"/>
      <c r="CE779" s="178"/>
      <c r="CF779" s="110"/>
      <c r="CG779" s="110"/>
      <c r="CH779" s="110"/>
      <c r="CI779" s="110"/>
      <c r="CJ779" s="110"/>
      <c r="CK779" s="110"/>
      <c r="CL779" s="110"/>
      <c r="CM779" s="110"/>
      <c r="CN779" s="110"/>
      <c r="CO779" s="110"/>
      <c r="CP779" s="110"/>
      <c r="CQ779" s="110"/>
      <c r="CR779" s="110"/>
      <c r="CS779" s="110"/>
      <c r="CT779" s="110"/>
      <c r="CU779" s="110"/>
      <c r="CV779" s="110"/>
      <c r="CW779" s="110"/>
      <c r="CX779" s="110"/>
      <c r="CY779" s="110"/>
      <c r="CZ779" s="110"/>
      <c r="DA779" s="110"/>
      <c r="DB779" s="110"/>
      <c r="DC779" s="110"/>
      <c r="DD779" s="110"/>
      <c r="DE779" s="110"/>
      <c r="DF779" s="110"/>
      <c r="DG779" s="110"/>
      <c r="DH779" s="110"/>
      <c r="DI779" s="110"/>
      <c r="DJ779" s="110"/>
      <c r="DK779" s="110"/>
      <c r="DL779" s="110"/>
      <c r="DM779" s="110"/>
      <c r="DN779" s="110"/>
      <c r="DO779" s="110"/>
      <c r="DP779" s="110"/>
      <c r="DQ779" s="110"/>
      <c r="DR779" s="110"/>
      <c r="DS779" s="110"/>
      <c r="DT779" s="110"/>
      <c r="DU779" s="110"/>
      <c r="DV779" s="110"/>
      <c r="DW779" s="110"/>
      <c r="DX779" s="110"/>
      <c r="DY779" s="110"/>
      <c r="DZ779" s="110"/>
      <c r="EA779" s="110"/>
      <c r="EB779" s="110"/>
      <c r="EC779" s="110"/>
      <c r="ED779" s="110"/>
      <c r="EE779" s="110"/>
      <c r="EF779" s="110"/>
      <c r="EG779" s="110"/>
      <c r="EH779" s="110"/>
      <c r="EI779" s="110"/>
      <c r="EJ779" s="110"/>
      <c r="EK779" s="110"/>
      <c r="EL779" s="110"/>
      <c r="EM779" s="110"/>
      <c r="EN779" s="110"/>
      <c r="EO779" s="110"/>
      <c r="EP779" s="110"/>
      <c r="EQ779" s="110"/>
      <c r="ER779" s="110"/>
      <c r="ES779" s="110"/>
      <c r="ET779" s="110"/>
      <c r="EU779" s="110"/>
      <c r="EV779" s="110"/>
      <c r="EW779" s="110"/>
      <c r="EX779" s="110"/>
      <c r="EY779" s="110"/>
      <c r="EZ779" s="110"/>
      <c r="FA779" s="110"/>
      <c r="FB779" s="110"/>
      <c r="FC779" s="110"/>
      <c r="FD779" s="110"/>
      <c r="FE779" s="110"/>
      <c r="FF779" s="110"/>
      <c r="FG779" s="110"/>
      <c r="FH779" s="110"/>
      <c r="FI779" s="110"/>
      <c r="FJ779" s="110"/>
      <c r="FK779" s="242"/>
      <c r="FL779" s="242"/>
      <c r="FM779" s="242"/>
      <c r="FN779" s="242"/>
      <c r="FO779" s="242"/>
      <c r="FP779" s="242"/>
      <c r="FQ779" s="242"/>
      <c r="FR779" s="63"/>
    </row>
    <row r="780" spans="1:174" x14ac:dyDescent="0.2">
      <c r="A780" s="241" t="s">
        <v>296</v>
      </c>
      <c r="B780" s="476" t="s">
        <v>941</v>
      </c>
      <c r="C780" s="326" t="s">
        <v>786</v>
      </c>
      <c r="D780" s="283" t="s">
        <v>297</v>
      </c>
      <c r="E780" s="471">
        <v>0</v>
      </c>
      <c r="F780" s="471">
        <v>723348</v>
      </c>
      <c r="G780" s="471">
        <v>1031764</v>
      </c>
      <c r="H780" s="471">
        <v>419837</v>
      </c>
      <c r="I780" s="471">
        <v>201755</v>
      </c>
      <c r="J780" s="471">
        <v>64465</v>
      </c>
      <c r="K780" s="471">
        <v>19691</v>
      </c>
      <c r="L780" s="471">
        <v>7430</v>
      </c>
      <c r="M780" s="471">
        <v>0</v>
      </c>
      <c r="N780" s="496">
        <v>2468290</v>
      </c>
      <c r="O780" s="471">
        <v>6496</v>
      </c>
      <c r="P780" s="471">
        <v>983732</v>
      </c>
      <c r="Q780" s="471">
        <v>1154616</v>
      </c>
      <c r="R780" s="471">
        <v>274883</v>
      </c>
      <c r="S780" s="471">
        <v>93384</v>
      </c>
      <c r="T780" s="471">
        <v>45371</v>
      </c>
      <c r="U780" s="471">
        <v>19704</v>
      </c>
      <c r="V780" s="471">
        <v>7428</v>
      </c>
      <c r="W780" s="471">
        <v>0</v>
      </c>
      <c r="X780" s="496">
        <v>2585614</v>
      </c>
      <c r="Y780" s="471">
        <v>6496</v>
      </c>
      <c r="Z780" s="471">
        <v>1707080</v>
      </c>
      <c r="AA780" s="471">
        <v>2186380</v>
      </c>
      <c r="AB780" s="471">
        <v>694720</v>
      </c>
      <c r="AC780" s="471">
        <v>295139</v>
      </c>
      <c r="AD780" s="471">
        <v>109836</v>
      </c>
      <c r="AE780" s="471">
        <v>39395</v>
      </c>
      <c r="AF780" s="471">
        <v>14858</v>
      </c>
      <c r="AG780" s="471">
        <v>0</v>
      </c>
      <c r="AH780" s="496">
        <v>5053904</v>
      </c>
      <c r="AI780" s="471">
        <v>1069.5611100000001</v>
      </c>
      <c r="AJ780" s="471">
        <v>1283.47333</v>
      </c>
      <c r="AK780" s="471">
        <v>1497.3855599999999</v>
      </c>
      <c r="AL780" s="471">
        <v>1711.2977800000001</v>
      </c>
      <c r="AM780" s="471">
        <v>1925.21</v>
      </c>
      <c r="AN780" s="471">
        <v>2353.0344399999999</v>
      </c>
      <c r="AO780" s="471">
        <v>2780.85889</v>
      </c>
      <c r="AP780" s="471">
        <v>3208.6833299999998</v>
      </c>
      <c r="AQ780" s="471">
        <v>3850.42</v>
      </c>
      <c r="AR780" s="471">
        <v>0</v>
      </c>
      <c r="AS780" s="471">
        <v>563.58631000000003</v>
      </c>
      <c r="AT780" s="471">
        <v>689.04363999999998</v>
      </c>
      <c r="AU780" s="471">
        <v>245.33251999999999</v>
      </c>
      <c r="AV780" s="471">
        <v>104.79636000000001</v>
      </c>
      <c r="AW780" s="471">
        <v>27.396540000000002</v>
      </c>
      <c r="AX780" s="471">
        <v>7.0809100000000003</v>
      </c>
      <c r="AY780" s="471">
        <v>2.3155899999999998</v>
      </c>
      <c r="AZ780" s="471">
        <v>0</v>
      </c>
      <c r="BA780" s="496">
        <v>1639.55187</v>
      </c>
      <c r="BB780" s="471">
        <v>6.0735200000000003</v>
      </c>
      <c r="BC780" s="471">
        <v>766.46079999999995</v>
      </c>
      <c r="BD780" s="471">
        <v>771.08798000000002</v>
      </c>
      <c r="BE780" s="471">
        <v>160.62839</v>
      </c>
      <c r="BF780" s="471">
        <v>48.505879999999998</v>
      </c>
      <c r="BG780" s="471">
        <v>19.28191</v>
      </c>
      <c r="BH780" s="471">
        <v>7.0855800000000002</v>
      </c>
      <c r="BI780" s="471">
        <v>2.3149700000000002</v>
      </c>
      <c r="BJ780" s="471">
        <v>0</v>
      </c>
      <c r="BK780" s="496">
        <v>1781.43902</v>
      </c>
      <c r="BL780" s="471">
        <v>6.07</v>
      </c>
      <c r="BM780" s="471">
        <v>1330.05</v>
      </c>
      <c r="BN780" s="471">
        <v>1460.13</v>
      </c>
      <c r="BO780" s="471">
        <v>405.96</v>
      </c>
      <c r="BP780" s="471">
        <v>153.30000000000001</v>
      </c>
      <c r="BQ780" s="471">
        <v>46.68</v>
      </c>
      <c r="BR780" s="471">
        <v>14.17</v>
      </c>
      <c r="BS780" s="471">
        <v>4.63</v>
      </c>
      <c r="BT780" s="471">
        <v>0</v>
      </c>
      <c r="BU780" s="496">
        <v>3420.99</v>
      </c>
      <c r="BV780" s="178"/>
      <c r="BW780" s="178"/>
      <c r="BX780" s="178"/>
      <c r="BY780" s="178"/>
      <c r="BZ780" s="178"/>
      <c r="CA780" s="178"/>
      <c r="CB780" s="178"/>
      <c r="CC780" s="178"/>
      <c r="CD780" s="178"/>
      <c r="CE780" s="178"/>
      <c r="CF780" s="110"/>
      <c r="CG780" s="110"/>
      <c r="CH780" s="110"/>
      <c r="CI780" s="110"/>
      <c r="CJ780" s="110"/>
      <c r="CK780" s="110"/>
      <c r="CL780" s="110"/>
      <c r="CM780" s="110"/>
      <c r="CN780" s="110"/>
      <c r="CO780" s="110"/>
      <c r="CP780" s="110"/>
      <c r="CQ780" s="110"/>
      <c r="CR780" s="110"/>
      <c r="CS780" s="110"/>
      <c r="CT780" s="110"/>
      <c r="CU780" s="110"/>
      <c r="CV780" s="110"/>
      <c r="CW780" s="110"/>
      <c r="CX780" s="110"/>
      <c r="CY780" s="110"/>
      <c r="CZ780" s="110"/>
      <c r="DA780" s="110"/>
      <c r="DB780" s="110"/>
      <c r="DC780" s="110"/>
      <c r="DD780" s="110"/>
      <c r="DE780" s="110"/>
      <c r="DF780" s="110"/>
      <c r="DG780" s="110"/>
      <c r="DH780" s="110"/>
      <c r="DI780" s="110"/>
      <c r="DJ780" s="110"/>
      <c r="DK780" s="110"/>
      <c r="DL780" s="110"/>
      <c r="DM780" s="110"/>
      <c r="DN780" s="110"/>
      <c r="DO780" s="110"/>
      <c r="DP780" s="110"/>
      <c r="DQ780" s="110"/>
      <c r="DR780" s="110"/>
      <c r="DS780" s="110"/>
      <c r="DT780" s="110"/>
      <c r="DU780" s="110"/>
      <c r="DV780" s="110"/>
      <c r="DW780" s="110"/>
      <c r="DX780" s="110"/>
      <c r="DY780" s="110"/>
      <c r="DZ780" s="110"/>
      <c r="EA780" s="110"/>
      <c r="EB780" s="110"/>
      <c r="EC780" s="110"/>
      <c r="ED780" s="110"/>
      <c r="EE780" s="110"/>
      <c r="EF780" s="110"/>
      <c r="EG780" s="110"/>
      <c r="EH780" s="110"/>
      <c r="EI780" s="110"/>
      <c r="EJ780" s="110"/>
      <c r="EK780" s="110"/>
      <c r="EL780" s="110"/>
      <c r="EM780" s="110"/>
      <c r="EN780" s="110"/>
      <c r="EO780" s="110"/>
      <c r="EP780" s="110"/>
      <c r="EQ780" s="110"/>
      <c r="ER780" s="110"/>
      <c r="ES780" s="110"/>
      <c r="ET780" s="110"/>
      <c r="EU780" s="110"/>
      <c r="EV780" s="110"/>
      <c r="EW780" s="110"/>
      <c r="EX780" s="110"/>
      <c r="EY780" s="110"/>
      <c r="EZ780" s="110"/>
      <c r="FA780" s="110"/>
      <c r="FB780" s="110"/>
      <c r="FC780" s="110"/>
      <c r="FD780" s="110"/>
      <c r="FE780" s="110"/>
      <c r="FF780" s="110"/>
      <c r="FG780" s="110"/>
      <c r="FH780" s="110"/>
      <c r="FI780" s="110"/>
      <c r="FJ780" s="110"/>
      <c r="FK780" s="242"/>
      <c r="FL780" s="242"/>
      <c r="FM780" s="242"/>
      <c r="FN780" s="242"/>
      <c r="FO780" s="242"/>
      <c r="FP780" s="242"/>
      <c r="FQ780" s="242"/>
      <c r="FR780" s="63"/>
    </row>
    <row r="781" spans="1:174" x14ac:dyDescent="0.2">
      <c r="A781" s="241" t="s">
        <v>298</v>
      </c>
      <c r="B781" s="476" t="s">
        <v>942</v>
      </c>
      <c r="C781" s="326" t="s">
        <v>782</v>
      </c>
      <c r="D781" s="283" t="s">
        <v>299</v>
      </c>
      <c r="E781" s="471">
        <v>0</v>
      </c>
      <c r="F781" s="471">
        <v>230496</v>
      </c>
      <c r="G781" s="471">
        <v>808343</v>
      </c>
      <c r="H781" s="471">
        <v>851323</v>
      </c>
      <c r="I781" s="471">
        <v>462216</v>
      </c>
      <c r="J781" s="471">
        <v>316340</v>
      </c>
      <c r="K781" s="471">
        <v>96620</v>
      </c>
      <c r="L781" s="471">
        <v>52458</v>
      </c>
      <c r="M781" s="471">
        <v>0</v>
      </c>
      <c r="N781" s="496">
        <v>2817796</v>
      </c>
      <c r="O781" s="471">
        <v>1591</v>
      </c>
      <c r="P781" s="471">
        <v>294382</v>
      </c>
      <c r="Q781" s="471">
        <v>1152394</v>
      </c>
      <c r="R781" s="471">
        <v>1404853</v>
      </c>
      <c r="S781" s="471">
        <v>762776</v>
      </c>
      <c r="T781" s="471">
        <v>143074</v>
      </c>
      <c r="U781" s="471">
        <v>51872</v>
      </c>
      <c r="V781" s="471">
        <v>50662</v>
      </c>
      <c r="W781" s="471">
        <v>0</v>
      </c>
      <c r="X781" s="496">
        <v>3861604</v>
      </c>
      <c r="Y781" s="471">
        <v>1591</v>
      </c>
      <c r="Z781" s="471">
        <v>524878</v>
      </c>
      <c r="AA781" s="471">
        <v>1960737</v>
      </c>
      <c r="AB781" s="471">
        <v>2256176</v>
      </c>
      <c r="AC781" s="471">
        <v>1224992</v>
      </c>
      <c r="AD781" s="471">
        <v>459414</v>
      </c>
      <c r="AE781" s="471">
        <v>148492</v>
      </c>
      <c r="AF781" s="471">
        <v>103120</v>
      </c>
      <c r="AG781" s="471">
        <v>0</v>
      </c>
      <c r="AH781" s="496">
        <v>6679400</v>
      </c>
      <c r="AI781" s="471">
        <v>1083.5055600000001</v>
      </c>
      <c r="AJ781" s="471">
        <v>1300.20667</v>
      </c>
      <c r="AK781" s="471">
        <v>1516.90778</v>
      </c>
      <c r="AL781" s="471">
        <v>1733.60889</v>
      </c>
      <c r="AM781" s="471">
        <v>1950.31</v>
      </c>
      <c r="AN781" s="471">
        <v>2383.7122199999999</v>
      </c>
      <c r="AO781" s="471">
        <v>2817.1144399999998</v>
      </c>
      <c r="AP781" s="471">
        <v>3250.51667</v>
      </c>
      <c r="AQ781" s="471">
        <v>3900.62</v>
      </c>
      <c r="AR781" s="471">
        <v>0</v>
      </c>
      <c r="AS781" s="471">
        <v>177.27643</v>
      </c>
      <c r="AT781" s="471">
        <v>532.88869</v>
      </c>
      <c r="AU781" s="471">
        <v>491.06981999999999</v>
      </c>
      <c r="AV781" s="471">
        <v>236.99617000000001</v>
      </c>
      <c r="AW781" s="471">
        <v>132.70896999999999</v>
      </c>
      <c r="AX781" s="471">
        <v>34.297510000000003</v>
      </c>
      <c r="AY781" s="471">
        <v>16.138359999999999</v>
      </c>
      <c r="AZ781" s="471">
        <v>0</v>
      </c>
      <c r="BA781" s="496">
        <v>1621.3759500000001</v>
      </c>
      <c r="BB781" s="471">
        <v>1.46838</v>
      </c>
      <c r="BC781" s="471">
        <v>226.4117</v>
      </c>
      <c r="BD781" s="471">
        <v>759.69944999999996</v>
      </c>
      <c r="BE781" s="471">
        <v>810.36329000000001</v>
      </c>
      <c r="BF781" s="471">
        <v>391.10500000000002</v>
      </c>
      <c r="BG781" s="471">
        <v>60.021509999999999</v>
      </c>
      <c r="BH781" s="471">
        <v>18.413170000000001</v>
      </c>
      <c r="BI781" s="471">
        <v>15.58583</v>
      </c>
      <c r="BJ781" s="471">
        <v>0</v>
      </c>
      <c r="BK781" s="496">
        <v>2283.0683199999999</v>
      </c>
      <c r="BL781" s="471">
        <v>1.47</v>
      </c>
      <c r="BM781" s="471">
        <v>403.69</v>
      </c>
      <c r="BN781" s="471">
        <v>1292.5899999999999</v>
      </c>
      <c r="BO781" s="471">
        <v>1301.43</v>
      </c>
      <c r="BP781" s="471">
        <v>628.1</v>
      </c>
      <c r="BQ781" s="471">
        <v>192.73</v>
      </c>
      <c r="BR781" s="471">
        <v>52.71</v>
      </c>
      <c r="BS781" s="471">
        <v>31.72</v>
      </c>
      <c r="BT781" s="471">
        <v>0</v>
      </c>
      <c r="BU781" s="496">
        <v>3904.44</v>
      </c>
      <c r="BV781" s="178"/>
      <c r="BW781" s="178"/>
      <c r="BX781" s="178"/>
      <c r="BY781" s="178"/>
      <c r="BZ781" s="178"/>
      <c r="CA781" s="178"/>
      <c r="CB781" s="178"/>
      <c r="CC781" s="178"/>
      <c r="CD781" s="178"/>
      <c r="CE781" s="178"/>
      <c r="CF781" s="110"/>
      <c r="CG781" s="110"/>
      <c r="CH781" s="110"/>
      <c r="CI781" s="110"/>
      <c r="CJ781" s="110"/>
      <c r="CK781" s="110"/>
      <c r="CL781" s="110"/>
      <c r="CM781" s="110"/>
      <c r="CN781" s="110"/>
      <c r="CO781" s="110"/>
      <c r="CP781" s="110"/>
      <c r="CQ781" s="110"/>
      <c r="CR781" s="110"/>
      <c r="CS781" s="110"/>
      <c r="CT781" s="110"/>
      <c r="CU781" s="110"/>
      <c r="CV781" s="110"/>
      <c r="CW781" s="110"/>
      <c r="CX781" s="110"/>
      <c r="CY781" s="110"/>
      <c r="CZ781" s="110"/>
      <c r="DA781" s="110"/>
      <c r="DB781" s="110"/>
      <c r="DC781" s="110"/>
      <c r="DD781" s="110"/>
      <c r="DE781" s="110"/>
      <c r="DF781" s="110"/>
      <c r="DG781" s="110"/>
      <c r="DH781" s="110"/>
      <c r="DI781" s="110"/>
      <c r="DJ781" s="110"/>
      <c r="DK781" s="110"/>
      <c r="DL781" s="110"/>
      <c r="DM781" s="110"/>
      <c r="DN781" s="110"/>
      <c r="DO781" s="110"/>
      <c r="DP781" s="110"/>
      <c r="DQ781" s="110"/>
      <c r="DR781" s="110"/>
      <c r="DS781" s="110"/>
      <c r="DT781" s="110"/>
      <c r="DU781" s="110"/>
      <c r="DV781" s="110"/>
      <c r="DW781" s="110"/>
      <c r="DX781" s="110"/>
      <c r="DY781" s="110"/>
      <c r="DZ781" s="110"/>
      <c r="EA781" s="110"/>
      <c r="EB781" s="110"/>
      <c r="EC781" s="110"/>
      <c r="ED781" s="110"/>
      <c r="EE781" s="110"/>
      <c r="EF781" s="110"/>
      <c r="EG781" s="110"/>
      <c r="EH781" s="110"/>
      <c r="EI781" s="110"/>
      <c r="EJ781" s="110"/>
      <c r="EK781" s="110"/>
      <c r="EL781" s="110"/>
      <c r="EM781" s="110"/>
      <c r="EN781" s="110"/>
      <c r="EO781" s="110"/>
      <c r="EP781" s="110"/>
      <c r="EQ781" s="110"/>
      <c r="ER781" s="110"/>
      <c r="ES781" s="110"/>
      <c r="ET781" s="110"/>
      <c r="EU781" s="110"/>
      <c r="EV781" s="110"/>
      <c r="EW781" s="110"/>
      <c r="EX781" s="110"/>
      <c r="EY781" s="110"/>
      <c r="EZ781" s="110"/>
      <c r="FA781" s="110"/>
      <c r="FB781" s="110"/>
      <c r="FC781" s="110"/>
      <c r="FD781" s="110"/>
      <c r="FE781" s="110"/>
      <c r="FF781" s="110"/>
      <c r="FG781" s="110"/>
      <c r="FH781" s="110"/>
      <c r="FI781" s="110"/>
      <c r="FJ781" s="110"/>
      <c r="FK781" s="242"/>
      <c r="FL781" s="242"/>
      <c r="FM781" s="242"/>
      <c r="FN781" s="242"/>
      <c r="FO781" s="242"/>
      <c r="FP781" s="242"/>
      <c r="FQ781" s="242"/>
      <c r="FR781" s="63"/>
    </row>
    <row r="782" spans="1:174" x14ac:dyDescent="0.2">
      <c r="A782" s="241" t="s">
        <v>300</v>
      </c>
      <c r="B782" s="476" t="s">
        <v>943</v>
      </c>
      <c r="C782" s="326" t="s">
        <v>640</v>
      </c>
      <c r="D782" s="283" t="s">
        <v>301</v>
      </c>
      <c r="E782" s="471">
        <v>0</v>
      </c>
      <c r="F782" s="471">
        <v>219623.48</v>
      </c>
      <c r="G782" s="471">
        <v>1064922.69</v>
      </c>
      <c r="H782" s="471">
        <v>2051431.27</v>
      </c>
      <c r="I782" s="471">
        <v>2479027.42</v>
      </c>
      <c r="J782" s="471">
        <v>876983.33</v>
      </c>
      <c r="K782" s="471">
        <v>299303.33</v>
      </c>
      <c r="L782" s="471">
        <v>117151.78</v>
      </c>
      <c r="M782" s="471">
        <v>7509.02</v>
      </c>
      <c r="N782" s="496">
        <v>7115952.3200000003</v>
      </c>
      <c r="O782" s="471">
        <v>0</v>
      </c>
      <c r="P782" s="471">
        <v>379902.96</v>
      </c>
      <c r="Q782" s="471">
        <v>2010248.53</v>
      </c>
      <c r="R782" s="471">
        <v>4995374.43</v>
      </c>
      <c r="S782" s="471">
        <v>5669329.0300000003</v>
      </c>
      <c r="T782" s="471">
        <v>1777955.97</v>
      </c>
      <c r="U782" s="471">
        <v>414315.13</v>
      </c>
      <c r="V782" s="471">
        <v>87207.88</v>
      </c>
      <c r="W782" s="471">
        <v>6393.93</v>
      </c>
      <c r="X782" s="496">
        <v>15340727.859999999</v>
      </c>
      <c r="Y782" s="471">
        <v>0</v>
      </c>
      <c r="Z782" s="471">
        <v>599526.43999999994</v>
      </c>
      <c r="AA782" s="471">
        <v>3075171.22</v>
      </c>
      <c r="AB782" s="471">
        <v>7046805.7000000002</v>
      </c>
      <c r="AC782" s="471">
        <v>8148356.4500000002</v>
      </c>
      <c r="AD782" s="471">
        <v>2654939.2999999998</v>
      </c>
      <c r="AE782" s="471">
        <v>713618.46</v>
      </c>
      <c r="AF782" s="471">
        <v>204359.66</v>
      </c>
      <c r="AG782" s="471">
        <v>13902.95</v>
      </c>
      <c r="AH782" s="496">
        <v>22456680.18</v>
      </c>
      <c r="AI782" s="471">
        <v>945.68332999999996</v>
      </c>
      <c r="AJ782" s="471">
        <v>1134.82</v>
      </c>
      <c r="AK782" s="471">
        <v>1323.95667</v>
      </c>
      <c r="AL782" s="471">
        <v>1513.0933299999999</v>
      </c>
      <c r="AM782" s="471">
        <v>1702.23</v>
      </c>
      <c r="AN782" s="471">
        <v>2080.50333</v>
      </c>
      <c r="AO782" s="471">
        <v>2458.7766700000002</v>
      </c>
      <c r="AP782" s="471">
        <v>2837.05</v>
      </c>
      <c r="AQ782" s="471">
        <v>3404.46</v>
      </c>
      <c r="AR782" s="471">
        <v>0</v>
      </c>
      <c r="AS782" s="471">
        <v>193.53156000000001</v>
      </c>
      <c r="AT782" s="471">
        <v>804.34860000000003</v>
      </c>
      <c r="AU782" s="471">
        <v>1355.7863400000001</v>
      </c>
      <c r="AV782" s="471">
        <v>1456.34105</v>
      </c>
      <c r="AW782" s="471">
        <v>421.52460000000002</v>
      </c>
      <c r="AX782" s="471">
        <v>121.72855</v>
      </c>
      <c r="AY782" s="471">
        <v>41.293520000000001</v>
      </c>
      <c r="AZ782" s="471">
        <v>2.2056399999999998</v>
      </c>
      <c r="BA782" s="496">
        <v>4396.7598500000004</v>
      </c>
      <c r="BB782" s="471">
        <v>0</v>
      </c>
      <c r="BC782" s="471">
        <v>334.76936000000001</v>
      </c>
      <c r="BD782" s="471">
        <v>1518.36429</v>
      </c>
      <c r="BE782" s="471">
        <v>3301.4317900000001</v>
      </c>
      <c r="BF782" s="471">
        <v>3330.5305600000002</v>
      </c>
      <c r="BG782" s="471">
        <v>854.57973000000004</v>
      </c>
      <c r="BH782" s="471">
        <v>168.50458</v>
      </c>
      <c r="BI782" s="471">
        <v>30.73893</v>
      </c>
      <c r="BJ782" s="471">
        <v>1.8781000000000001</v>
      </c>
      <c r="BK782" s="496">
        <v>9540.7973399999992</v>
      </c>
      <c r="BL782" s="471">
        <v>0</v>
      </c>
      <c r="BM782" s="471">
        <v>528.29999999999995</v>
      </c>
      <c r="BN782" s="471">
        <v>2322.71</v>
      </c>
      <c r="BO782" s="471">
        <v>4657.22</v>
      </c>
      <c r="BP782" s="471">
        <v>4786.87</v>
      </c>
      <c r="BQ782" s="471">
        <v>1276.0999999999999</v>
      </c>
      <c r="BR782" s="471">
        <v>290.23</v>
      </c>
      <c r="BS782" s="471">
        <v>72.03</v>
      </c>
      <c r="BT782" s="471">
        <v>4.08</v>
      </c>
      <c r="BU782" s="496">
        <v>13937.54</v>
      </c>
      <c r="BV782" s="178"/>
      <c r="BW782" s="178"/>
      <c r="BX782" s="178"/>
      <c r="BY782" s="178"/>
      <c r="BZ782" s="178"/>
      <c r="CA782" s="178"/>
      <c r="CB782" s="178"/>
      <c r="CC782" s="178"/>
      <c r="CD782" s="178"/>
      <c r="CE782" s="178"/>
      <c r="CF782" s="110"/>
      <c r="CG782" s="110"/>
      <c r="CH782" s="110"/>
      <c r="CI782" s="110"/>
      <c r="CJ782" s="110"/>
      <c r="CK782" s="110"/>
      <c r="CL782" s="110"/>
      <c r="CM782" s="110"/>
      <c r="CN782" s="110"/>
      <c r="CO782" s="110"/>
      <c r="CP782" s="110"/>
      <c r="CQ782" s="110"/>
      <c r="CR782" s="110"/>
      <c r="CS782" s="110"/>
      <c r="CT782" s="110"/>
      <c r="CU782" s="110"/>
      <c r="CV782" s="110"/>
      <c r="CW782" s="110"/>
      <c r="CX782" s="110"/>
      <c r="CY782" s="110"/>
      <c r="CZ782" s="110"/>
      <c r="DA782" s="110"/>
      <c r="DB782" s="110"/>
      <c r="DC782" s="110"/>
      <c r="DD782" s="110"/>
      <c r="DE782" s="110"/>
      <c r="DF782" s="110"/>
      <c r="DG782" s="110"/>
      <c r="DH782" s="110"/>
      <c r="DI782" s="110"/>
      <c r="DJ782" s="110"/>
      <c r="DK782" s="110"/>
      <c r="DL782" s="110"/>
      <c r="DM782" s="110"/>
      <c r="DN782" s="110"/>
      <c r="DO782" s="110"/>
      <c r="DP782" s="110"/>
      <c r="DQ782" s="110"/>
      <c r="DR782" s="110"/>
      <c r="DS782" s="110"/>
      <c r="DT782" s="110"/>
      <c r="DU782" s="110"/>
      <c r="DV782" s="110"/>
      <c r="DW782" s="110"/>
      <c r="DX782" s="110"/>
      <c r="DY782" s="110"/>
      <c r="DZ782" s="110"/>
      <c r="EA782" s="110"/>
      <c r="EB782" s="110"/>
      <c r="EC782" s="110"/>
      <c r="ED782" s="110"/>
      <c r="EE782" s="110"/>
      <c r="EF782" s="110"/>
      <c r="EG782" s="110"/>
      <c r="EH782" s="110"/>
      <c r="EI782" s="110"/>
      <c r="EJ782" s="110"/>
      <c r="EK782" s="110"/>
      <c r="EL782" s="110"/>
      <c r="EM782" s="110"/>
      <c r="EN782" s="110"/>
      <c r="EO782" s="110"/>
      <c r="EP782" s="110"/>
      <c r="EQ782" s="110"/>
      <c r="ER782" s="110"/>
      <c r="ES782" s="110"/>
      <c r="ET782" s="110"/>
      <c r="EU782" s="110"/>
      <c r="EV782" s="110"/>
      <c r="EW782" s="110"/>
      <c r="EX782" s="110"/>
      <c r="EY782" s="110"/>
      <c r="EZ782" s="110"/>
      <c r="FA782" s="110"/>
      <c r="FB782" s="110"/>
      <c r="FC782" s="110"/>
      <c r="FD782" s="110"/>
      <c r="FE782" s="110"/>
      <c r="FF782" s="110"/>
      <c r="FG782" s="110"/>
      <c r="FH782" s="110"/>
      <c r="FI782" s="110"/>
      <c r="FJ782" s="110"/>
      <c r="FK782" s="242"/>
      <c r="FL782" s="242"/>
      <c r="FM782" s="242"/>
      <c r="FN782" s="242"/>
      <c r="FO782" s="242"/>
      <c r="FP782" s="242"/>
      <c r="FQ782" s="242"/>
      <c r="FR782" s="63"/>
    </row>
    <row r="783" spans="1:174" x14ac:dyDescent="0.2">
      <c r="A783" s="241" t="s">
        <v>302</v>
      </c>
      <c r="B783" s="476" t="s">
        <v>944</v>
      </c>
      <c r="C783" s="326" t="s">
        <v>626</v>
      </c>
      <c r="D783" s="283" t="s">
        <v>303</v>
      </c>
      <c r="E783" s="471">
        <v>1967.12</v>
      </c>
      <c r="F783" s="471">
        <v>994172.09</v>
      </c>
      <c r="G783" s="471">
        <v>1266400.74</v>
      </c>
      <c r="H783" s="471">
        <v>712993.18</v>
      </c>
      <c r="I783" s="471">
        <v>208865.79</v>
      </c>
      <c r="J783" s="471">
        <v>85612.36</v>
      </c>
      <c r="K783" s="471">
        <v>22333.85</v>
      </c>
      <c r="L783" s="471">
        <v>7948.7</v>
      </c>
      <c r="M783" s="471">
        <v>0</v>
      </c>
      <c r="N783" s="496">
        <v>3300293.83</v>
      </c>
      <c r="O783" s="471">
        <v>9791.23</v>
      </c>
      <c r="P783" s="471">
        <v>1459887.5</v>
      </c>
      <c r="Q783" s="471">
        <v>1658032.66</v>
      </c>
      <c r="R783" s="471">
        <v>707770.61</v>
      </c>
      <c r="S783" s="471">
        <v>197100.36</v>
      </c>
      <c r="T783" s="471">
        <v>85280.04</v>
      </c>
      <c r="U783" s="471">
        <v>21610.880000000001</v>
      </c>
      <c r="V783" s="471">
        <v>9759.06</v>
      </c>
      <c r="W783" s="471">
        <v>0</v>
      </c>
      <c r="X783" s="496">
        <v>4149232.34</v>
      </c>
      <c r="Y783" s="471">
        <v>11758.35</v>
      </c>
      <c r="Z783" s="471">
        <v>2454059.59</v>
      </c>
      <c r="AA783" s="471">
        <v>2924433.4</v>
      </c>
      <c r="AB783" s="471">
        <v>1420763.79</v>
      </c>
      <c r="AC783" s="471">
        <v>405966.15</v>
      </c>
      <c r="AD783" s="471">
        <v>170892.4</v>
      </c>
      <c r="AE783" s="471">
        <v>43944.73</v>
      </c>
      <c r="AF783" s="471">
        <v>17707.759999999998</v>
      </c>
      <c r="AG783" s="471">
        <v>0</v>
      </c>
      <c r="AH783" s="496">
        <v>7449526.1699999999</v>
      </c>
      <c r="AI783" s="471">
        <v>1103.2277799999999</v>
      </c>
      <c r="AJ783" s="471">
        <v>1323.8733299999999</v>
      </c>
      <c r="AK783" s="471">
        <v>1544.5188900000001</v>
      </c>
      <c r="AL783" s="471">
        <v>1765.16444</v>
      </c>
      <c r="AM783" s="471">
        <v>1985.81</v>
      </c>
      <c r="AN783" s="471">
        <v>2427.1011100000001</v>
      </c>
      <c r="AO783" s="471">
        <v>2868.3922200000002</v>
      </c>
      <c r="AP783" s="471">
        <v>3309.6833299999998</v>
      </c>
      <c r="AQ783" s="471">
        <v>3971.62</v>
      </c>
      <c r="AR783" s="471">
        <v>1.7830600000000001</v>
      </c>
      <c r="AS783" s="471">
        <v>750.95710999999994</v>
      </c>
      <c r="AT783" s="471">
        <v>819.93218000000002</v>
      </c>
      <c r="AU783" s="471">
        <v>403.92451</v>
      </c>
      <c r="AV783" s="471">
        <v>105.17914</v>
      </c>
      <c r="AW783" s="471">
        <v>35.273499999999999</v>
      </c>
      <c r="AX783" s="471">
        <v>7.7861900000000004</v>
      </c>
      <c r="AY783" s="471">
        <v>2.4016500000000001</v>
      </c>
      <c r="AZ783" s="471">
        <v>0</v>
      </c>
      <c r="BA783" s="496">
        <v>2127.2373400000001</v>
      </c>
      <c r="BB783" s="471">
        <v>8.8750800000000005</v>
      </c>
      <c r="BC783" s="471">
        <v>1102.73956</v>
      </c>
      <c r="BD783" s="471">
        <v>1073.49458</v>
      </c>
      <c r="BE783" s="471">
        <v>400.96582000000001</v>
      </c>
      <c r="BF783" s="471">
        <v>99.254390000000001</v>
      </c>
      <c r="BG783" s="471">
        <v>35.136580000000002</v>
      </c>
      <c r="BH783" s="471">
        <v>7.5341399999999998</v>
      </c>
      <c r="BI783" s="471">
        <v>2.9486400000000001</v>
      </c>
      <c r="BJ783" s="471">
        <v>0</v>
      </c>
      <c r="BK783" s="496">
        <v>2730.9488000000001</v>
      </c>
      <c r="BL783" s="471">
        <v>10.66</v>
      </c>
      <c r="BM783" s="471">
        <v>1853.7</v>
      </c>
      <c r="BN783" s="471">
        <v>1893.43</v>
      </c>
      <c r="BO783" s="471">
        <v>804.89</v>
      </c>
      <c r="BP783" s="471">
        <v>204.43</v>
      </c>
      <c r="BQ783" s="471">
        <v>70.41</v>
      </c>
      <c r="BR783" s="471">
        <v>15.32</v>
      </c>
      <c r="BS783" s="471">
        <v>5.35</v>
      </c>
      <c r="BT783" s="471">
        <v>0</v>
      </c>
      <c r="BU783" s="496">
        <v>4858.1899999999996</v>
      </c>
      <c r="BV783" s="178"/>
      <c r="BW783" s="178"/>
      <c r="BX783" s="178"/>
      <c r="BY783" s="178"/>
      <c r="BZ783" s="178"/>
      <c r="CA783" s="178"/>
      <c r="CB783" s="178"/>
      <c r="CC783" s="178"/>
      <c r="CD783" s="178"/>
      <c r="CE783" s="178"/>
      <c r="CF783" s="110"/>
      <c r="CG783" s="110"/>
      <c r="CH783" s="110"/>
      <c r="CI783" s="110"/>
      <c r="CJ783" s="110"/>
      <c r="CK783" s="110"/>
      <c r="CL783" s="110"/>
      <c r="CM783" s="110"/>
      <c r="CN783" s="110"/>
      <c r="CO783" s="110"/>
      <c r="CP783" s="110"/>
      <c r="CQ783" s="110"/>
      <c r="CR783" s="110"/>
      <c r="CS783" s="110"/>
      <c r="CT783" s="110"/>
      <c r="CU783" s="110"/>
      <c r="CV783" s="110"/>
      <c r="CW783" s="110"/>
      <c r="CX783" s="110"/>
      <c r="CY783" s="110"/>
      <c r="CZ783" s="110"/>
      <c r="DA783" s="110"/>
      <c r="DB783" s="110"/>
      <c r="DC783" s="110"/>
      <c r="DD783" s="110"/>
      <c r="DE783" s="110"/>
      <c r="DF783" s="110"/>
      <c r="DG783" s="110"/>
      <c r="DH783" s="110"/>
      <c r="DI783" s="110"/>
      <c r="DJ783" s="110"/>
      <c r="DK783" s="110"/>
      <c r="DL783" s="110"/>
      <c r="DM783" s="110"/>
      <c r="DN783" s="110"/>
      <c r="DO783" s="110"/>
      <c r="DP783" s="110"/>
      <c r="DQ783" s="110"/>
      <c r="DR783" s="110"/>
      <c r="DS783" s="110"/>
      <c r="DT783" s="110"/>
      <c r="DU783" s="110"/>
      <c r="DV783" s="110"/>
      <c r="DW783" s="110"/>
      <c r="DX783" s="110"/>
      <c r="DY783" s="110"/>
      <c r="DZ783" s="110"/>
      <c r="EA783" s="110"/>
      <c r="EB783" s="110"/>
      <c r="EC783" s="110"/>
      <c r="ED783" s="110"/>
      <c r="EE783" s="110"/>
      <c r="EF783" s="110"/>
      <c r="EG783" s="110"/>
      <c r="EH783" s="110"/>
      <c r="EI783" s="110"/>
      <c r="EJ783" s="110"/>
      <c r="EK783" s="110"/>
      <c r="EL783" s="110"/>
      <c r="EM783" s="110"/>
      <c r="EN783" s="110"/>
      <c r="EO783" s="110"/>
      <c r="EP783" s="110"/>
      <c r="EQ783" s="110"/>
      <c r="ER783" s="110"/>
      <c r="ES783" s="110"/>
      <c r="ET783" s="110"/>
      <c r="EU783" s="110"/>
      <c r="EV783" s="110"/>
      <c r="EW783" s="110"/>
      <c r="EX783" s="110"/>
      <c r="EY783" s="110"/>
      <c r="EZ783" s="110"/>
      <c r="FA783" s="110"/>
      <c r="FB783" s="110"/>
      <c r="FC783" s="110"/>
      <c r="FD783" s="110"/>
      <c r="FE783" s="110"/>
      <c r="FF783" s="110"/>
      <c r="FG783" s="110"/>
      <c r="FH783" s="110"/>
      <c r="FI783" s="110"/>
      <c r="FJ783" s="110"/>
      <c r="FK783" s="242"/>
      <c r="FL783" s="242"/>
      <c r="FM783" s="242"/>
      <c r="FN783" s="242"/>
      <c r="FO783" s="242"/>
      <c r="FP783" s="242"/>
      <c r="FQ783" s="242"/>
      <c r="FR783" s="63"/>
    </row>
    <row r="784" spans="1:174" x14ac:dyDescent="0.2">
      <c r="A784" s="241" t="s">
        <v>304</v>
      </c>
      <c r="B784" s="476" t="s">
        <v>945</v>
      </c>
      <c r="C784" s="326" t="s">
        <v>784</v>
      </c>
      <c r="D784" s="283" t="s">
        <v>305</v>
      </c>
      <c r="E784" s="471">
        <v>5211</v>
      </c>
      <c r="F784" s="471">
        <v>2021564</v>
      </c>
      <c r="G784" s="471">
        <v>362346</v>
      </c>
      <c r="H784" s="471">
        <v>248269</v>
      </c>
      <c r="I784" s="471">
        <v>67145</v>
      </c>
      <c r="J784" s="471">
        <v>28917</v>
      </c>
      <c r="K784" s="471">
        <v>4162</v>
      </c>
      <c r="L784" s="471">
        <v>8636</v>
      </c>
      <c r="M784" s="471">
        <v>0</v>
      </c>
      <c r="N784" s="496">
        <v>2746250</v>
      </c>
      <c r="O784" s="471">
        <v>9038</v>
      </c>
      <c r="P784" s="471">
        <v>2771597</v>
      </c>
      <c r="Q784" s="471">
        <v>269400</v>
      </c>
      <c r="R784" s="471">
        <v>146010</v>
      </c>
      <c r="S784" s="471">
        <v>35110</v>
      </c>
      <c r="T784" s="471">
        <v>14297</v>
      </c>
      <c r="U784" s="471">
        <v>5351</v>
      </c>
      <c r="V784" s="471">
        <v>6085</v>
      </c>
      <c r="W784" s="471">
        <v>0</v>
      </c>
      <c r="X784" s="496">
        <v>3256888</v>
      </c>
      <c r="Y784" s="471">
        <v>14249</v>
      </c>
      <c r="Z784" s="471">
        <v>4793161</v>
      </c>
      <c r="AA784" s="471">
        <v>631746</v>
      </c>
      <c r="AB784" s="471">
        <v>394279</v>
      </c>
      <c r="AC784" s="471">
        <v>102255</v>
      </c>
      <c r="AD784" s="471">
        <v>43214</v>
      </c>
      <c r="AE784" s="471">
        <v>9513</v>
      </c>
      <c r="AF784" s="471">
        <v>14721</v>
      </c>
      <c r="AG784" s="471">
        <v>0</v>
      </c>
      <c r="AH784" s="496">
        <v>6003138</v>
      </c>
      <c r="AI784" s="471">
        <v>1117.2444399999999</v>
      </c>
      <c r="AJ784" s="471">
        <v>1340.6933300000001</v>
      </c>
      <c r="AK784" s="471">
        <v>1564.14222</v>
      </c>
      <c r="AL784" s="471">
        <v>1787.5911100000001</v>
      </c>
      <c r="AM784" s="471">
        <v>2011.04</v>
      </c>
      <c r="AN784" s="471">
        <v>2457.9377800000002</v>
      </c>
      <c r="AO784" s="471">
        <v>2904.83556</v>
      </c>
      <c r="AP784" s="471">
        <v>3351.73333</v>
      </c>
      <c r="AQ784" s="471">
        <v>4022.08</v>
      </c>
      <c r="AR784" s="471">
        <v>4.6641500000000002</v>
      </c>
      <c r="AS784" s="471">
        <v>1507.8496700000001</v>
      </c>
      <c r="AT784" s="471">
        <v>231.65796</v>
      </c>
      <c r="AU784" s="471">
        <v>138.88467</v>
      </c>
      <c r="AV784" s="471">
        <v>33.388199999999998</v>
      </c>
      <c r="AW784" s="471">
        <v>11.76474</v>
      </c>
      <c r="AX784" s="471">
        <v>1.4327799999999999</v>
      </c>
      <c r="AY784" s="471">
        <v>2.5765799999999999</v>
      </c>
      <c r="AZ784" s="471">
        <v>0</v>
      </c>
      <c r="BA784" s="496">
        <v>1932.21875</v>
      </c>
      <c r="BB784" s="471">
        <v>8.0895499999999991</v>
      </c>
      <c r="BC784" s="471">
        <v>2067.2863299999999</v>
      </c>
      <c r="BD784" s="471">
        <v>172.23498000000001</v>
      </c>
      <c r="BE784" s="471">
        <v>81.679749999999999</v>
      </c>
      <c r="BF784" s="471">
        <v>17.458629999999999</v>
      </c>
      <c r="BG784" s="471">
        <v>5.8166599999999997</v>
      </c>
      <c r="BH784" s="471">
        <v>1.8421000000000001</v>
      </c>
      <c r="BI784" s="471">
        <v>1.81548</v>
      </c>
      <c r="BJ784" s="471">
        <v>0</v>
      </c>
      <c r="BK784" s="496">
        <v>2356.2234800000001</v>
      </c>
      <c r="BL784" s="471">
        <v>12.75</v>
      </c>
      <c r="BM784" s="471">
        <v>3575.14</v>
      </c>
      <c r="BN784" s="471">
        <v>403.89</v>
      </c>
      <c r="BO784" s="471">
        <v>220.56</v>
      </c>
      <c r="BP784" s="471">
        <v>50.85</v>
      </c>
      <c r="BQ784" s="471">
        <v>17.579999999999998</v>
      </c>
      <c r="BR784" s="471">
        <v>3.27</v>
      </c>
      <c r="BS784" s="471">
        <v>4.3899999999999997</v>
      </c>
      <c r="BT784" s="471">
        <v>0</v>
      </c>
      <c r="BU784" s="496">
        <v>4288.43</v>
      </c>
      <c r="BV784" s="178"/>
      <c r="BW784" s="178"/>
      <c r="BX784" s="178"/>
      <c r="BY784" s="178"/>
      <c r="BZ784" s="178"/>
      <c r="CA784" s="178"/>
      <c r="CB784" s="178"/>
      <c r="CC784" s="178"/>
      <c r="CD784" s="178"/>
      <c r="CE784" s="178"/>
      <c r="CF784" s="110"/>
      <c r="CG784" s="110"/>
      <c r="CH784" s="110"/>
      <c r="CI784" s="110"/>
      <c r="CJ784" s="110"/>
      <c r="CK784" s="110"/>
      <c r="CL784" s="110"/>
      <c r="CM784" s="110"/>
      <c r="CN784" s="110"/>
      <c r="CO784" s="110"/>
      <c r="CP784" s="110"/>
      <c r="CQ784" s="110"/>
      <c r="CR784" s="110"/>
      <c r="CS784" s="110"/>
      <c r="CT784" s="110"/>
      <c r="CU784" s="110"/>
      <c r="CV784" s="110"/>
      <c r="CW784" s="110"/>
      <c r="CX784" s="110"/>
      <c r="CY784" s="110"/>
      <c r="CZ784" s="110"/>
      <c r="DA784" s="110"/>
      <c r="DB784" s="110"/>
      <c r="DC784" s="110"/>
      <c r="DD784" s="110"/>
      <c r="DE784" s="110"/>
      <c r="DF784" s="110"/>
      <c r="DG784" s="110"/>
      <c r="DH784" s="110"/>
      <c r="DI784" s="110"/>
      <c r="DJ784" s="110"/>
      <c r="DK784" s="110"/>
      <c r="DL784" s="110"/>
      <c r="DM784" s="110"/>
      <c r="DN784" s="110"/>
      <c r="DO784" s="110"/>
      <c r="DP784" s="110"/>
      <c r="DQ784" s="110"/>
      <c r="DR784" s="110"/>
      <c r="DS784" s="110"/>
      <c r="DT784" s="110"/>
      <c r="DU784" s="110"/>
      <c r="DV784" s="110"/>
      <c r="DW784" s="110"/>
      <c r="DX784" s="110"/>
      <c r="DY784" s="110"/>
      <c r="DZ784" s="110"/>
      <c r="EA784" s="110"/>
      <c r="EB784" s="110"/>
      <c r="EC784" s="110"/>
      <c r="ED784" s="110"/>
      <c r="EE784" s="110"/>
      <c r="EF784" s="110"/>
      <c r="EG784" s="110"/>
      <c r="EH784" s="110"/>
      <c r="EI784" s="110"/>
      <c r="EJ784" s="110"/>
      <c r="EK784" s="110"/>
      <c r="EL784" s="110"/>
      <c r="EM784" s="110"/>
      <c r="EN784" s="110"/>
      <c r="EO784" s="110"/>
      <c r="EP784" s="110"/>
      <c r="EQ784" s="110"/>
      <c r="ER784" s="110"/>
      <c r="ES784" s="110"/>
      <c r="ET784" s="110"/>
      <c r="EU784" s="110"/>
      <c r="EV784" s="110"/>
      <c r="EW784" s="110"/>
      <c r="EX784" s="110"/>
      <c r="EY784" s="110"/>
      <c r="EZ784" s="110"/>
      <c r="FA784" s="110"/>
      <c r="FB784" s="110"/>
      <c r="FC784" s="110"/>
      <c r="FD784" s="110"/>
      <c r="FE784" s="110"/>
      <c r="FF784" s="110"/>
      <c r="FG784" s="110"/>
      <c r="FH784" s="110"/>
      <c r="FI784" s="110"/>
      <c r="FJ784" s="110"/>
      <c r="FK784" s="242"/>
      <c r="FL784" s="242"/>
      <c r="FM784" s="242"/>
      <c r="FN784" s="242"/>
      <c r="FO784" s="242"/>
      <c r="FP784" s="242"/>
      <c r="FQ784" s="242"/>
      <c r="FR784" s="63"/>
    </row>
    <row r="785" spans="1:174" x14ac:dyDescent="0.2">
      <c r="A785" s="241" t="s">
        <v>306</v>
      </c>
      <c r="B785" s="476" t="s">
        <v>946</v>
      </c>
      <c r="C785" s="326" t="s">
        <v>626</v>
      </c>
      <c r="D785" s="283" t="s">
        <v>307</v>
      </c>
      <c r="E785" s="471">
        <v>3962.37</v>
      </c>
      <c r="F785" s="471">
        <v>1764276.7</v>
      </c>
      <c r="G785" s="471">
        <v>1418277.33</v>
      </c>
      <c r="H785" s="471">
        <v>386079.48</v>
      </c>
      <c r="I785" s="471">
        <v>94116.83</v>
      </c>
      <c r="J785" s="471">
        <v>30855.25</v>
      </c>
      <c r="K785" s="471">
        <v>8605.1200000000008</v>
      </c>
      <c r="L785" s="471">
        <v>3352.65</v>
      </c>
      <c r="M785" s="471">
        <v>0</v>
      </c>
      <c r="N785" s="496">
        <v>3709525.73</v>
      </c>
      <c r="O785" s="471">
        <v>9153.84</v>
      </c>
      <c r="P785" s="471">
        <v>4228853.07</v>
      </c>
      <c r="Q785" s="471">
        <v>2724003.38</v>
      </c>
      <c r="R785" s="471">
        <v>439204.43</v>
      </c>
      <c r="S785" s="471">
        <v>149682.91</v>
      </c>
      <c r="T785" s="471">
        <v>27319.94</v>
      </c>
      <c r="U785" s="471">
        <v>2401.59</v>
      </c>
      <c r="V785" s="471">
        <v>0</v>
      </c>
      <c r="W785" s="471">
        <v>0</v>
      </c>
      <c r="X785" s="496">
        <v>7580619.1600000001</v>
      </c>
      <c r="Y785" s="471">
        <v>13116.21</v>
      </c>
      <c r="Z785" s="471">
        <v>5993129.7699999996</v>
      </c>
      <c r="AA785" s="471">
        <v>4142280.71</v>
      </c>
      <c r="AB785" s="471">
        <v>825283.91</v>
      </c>
      <c r="AC785" s="471">
        <v>243799.74</v>
      </c>
      <c r="AD785" s="471">
        <v>58175.19</v>
      </c>
      <c r="AE785" s="471">
        <v>11006.71</v>
      </c>
      <c r="AF785" s="471">
        <v>3352.65</v>
      </c>
      <c r="AG785" s="471">
        <v>0</v>
      </c>
      <c r="AH785" s="496">
        <v>11290144.890000001</v>
      </c>
      <c r="AI785" s="471">
        <v>1117.55</v>
      </c>
      <c r="AJ785" s="471">
        <v>1341.06</v>
      </c>
      <c r="AK785" s="471">
        <v>1564.57</v>
      </c>
      <c r="AL785" s="471">
        <v>1788.08</v>
      </c>
      <c r="AM785" s="471">
        <v>2011.59</v>
      </c>
      <c r="AN785" s="471">
        <v>2458.61</v>
      </c>
      <c r="AO785" s="471">
        <v>2905.63</v>
      </c>
      <c r="AP785" s="471">
        <v>3352.65</v>
      </c>
      <c r="AQ785" s="471">
        <v>4023.18</v>
      </c>
      <c r="AR785" s="471">
        <v>3.5455899999999998</v>
      </c>
      <c r="AS785" s="471">
        <v>1315.5837200000001</v>
      </c>
      <c r="AT785" s="471">
        <v>906.49656000000004</v>
      </c>
      <c r="AU785" s="471">
        <v>215.91846000000001</v>
      </c>
      <c r="AV785" s="471">
        <v>46.787280000000003</v>
      </c>
      <c r="AW785" s="471">
        <v>12.54988</v>
      </c>
      <c r="AX785" s="471">
        <v>2.9615300000000002</v>
      </c>
      <c r="AY785" s="471">
        <v>1</v>
      </c>
      <c r="AZ785" s="471">
        <v>0</v>
      </c>
      <c r="BA785" s="496">
        <v>2504.8430199999998</v>
      </c>
      <c r="BB785" s="471">
        <v>8.1909899999999993</v>
      </c>
      <c r="BC785" s="471">
        <v>3153.3660500000001</v>
      </c>
      <c r="BD785" s="471">
        <v>1741.0556099999999</v>
      </c>
      <c r="BE785" s="471">
        <v>245.62907000000001</v>
      </c>
      <c r="BF785" s="471">
        <v>74.410250000000005</v>
      </c>
      <c r="BG785" s="471">
        <v>11.11195</v>
      </c>
      <c r="BH785" s="471">
        <v>0.82652999999999999</v>
      </c>
      <c r="BI785" s="471">
        <v>0</v>
      </c>
      <c r="BJ785" s="471">
        <v>0</v>
      </c>
      <c r="BK785" s="496">
        <v>5234.5904399999999</v>
      </c>
      <c r="BL785" s="471">
        <v>11.74</v>
      </c>
      <c r="BM785" s="471">
        <v>4468.95</v>
      </c>
      <c r="BN785" s="471">
        <v>2647.55</v>
      </c>
      <c r="BO785" s="471">
        <v>461.55</v>
      </c>
      <c r="BP785" s="471">
        <v>121.2</v>
      </c>
      <c r="BQ785" s="471">
        <v>23.66</v>
      </c>
      <c r="BR785" s="471">
        <v>3.79</v>
      </c>
      <c r="BS785" s="471">
        <v>1</v>
      </c>
      <c r="BT785" s="471">
        <v>0</v>
      </c>
      <c r="BU785" s="496">
        <v>7739.44</v>
      </c>
      <c r="BV785" s="178"/>
      <c r="BW785" s="178"/>
      <c r="BX785" s="178"/>
      <c r="BY785" s="178"/>
      <c r="BZ785" s="178"/>
      <c r="CA785" s="178"/>
      <c r="CB785" s="178"/>
      <c r="CC785" s="178"/>
      <c r="CD785" s="178"/>
      <c r="CE785" s="178"/>
      <c r="CF785" s="110"/>
      <c r="CG785" s="110"/>
      <c r="CH785" s="110"/>
      <c r="CI785" s="110"/>
      <c r="CJ785" s="110"/>
      <c r="CK785" s="110"/>
      <c r="CL785" s="110"/>
      <c r="CM785" s="110"/>
      <c r="CN785" s="110"/>
      <c r="CO785" s="110"/>
      <c r="CP785" s="110"/>
      <c r="CQ785" s="110"/>
      <c r="CR785" s="110"/>
      <c r="CS785" s="110"/>
      <c r="CT785" s="110"/>
      <c r="CU785" s="110"/>
      <c r="CV785" s="110"/>
      <c r="CW785" s="110"/>
      <c r="CX785" s="110"/>
      <c r="CY785" s="110"/>
      <c r="CZ785" s="110"/>
      <c r="DA785" s="110"/>
      <c r="DB785" s="110"/>
      <c r="DC785" s="110"/>
      <c r="DD785" s="110"/>
      <c r="DE785" s="110"/>
      <c r="DF785" s="110"/>
      <c r="DG785" s="110"/>
      <c r="DH785" s="110"/>
      <c r="DI785" s="110"/>
      <c r="DJ785" s="110"/>
      <c r="DK785" s="110"/>
      <c r="DL785" s="110"/>
      <c r="DM785" s="110"/>
      <c r="DN785" s="110"/>
      <c r="DO785" s="110"/>
      <c r="DP785" s="110"/>
      <c r="DQ785" s="110"/>
      <c r="DR785" s="110"/>
      <c r="DS785" s="110"/>
      <c r="DT785" s="110"/>
      <c r="DU785" s="110"/>
      <c r="DV785" s="110"/>
      <c r="DW785" s="110"/>
      <c r="DX785" s="110"/>
      <c r="DY785" s="110"/>
      <c r="DZ785" s="110"/>
      <c r="EA785" s="110"/>
      <c r="EB785" s="110"/>
      <c r="EC785" s="110"/>
      <c r="ED785" s="110"/>
      <c r="EE785" s="110"/>
      <c r="EF785" s="110"/>
      <c r="EG785" s="110"/>
      <c r="EH785" s="110"/>
      <c r="EI785" s="110"/>
      <c r="EJ785" s="110"/>
      <c r="EK785" s="110"/>
      <c r="EL785" s="110"/>
      <c r="EM785" s="110"/>
      <c r="EN785" s="110"/>
      <c r="EO785" s="110"/>
      <c r="EP785" s="110"/>
      <c r="EQ785" s="110"/>
      <c r="ER785" s="110"/>
      <c r="ES785" s="110"/>
      <c r="ET785" s="110"/>
      <c r="EU785" s="110"/>
      <c r="EV785" s="110"/>
      <c r="EW785" s="110"/>
      <c r="EX785" s="110"/>
      <c r="EY785" s="110"/>
      <c r="EZ785" s="110"/>
      <c r="FA785" s="110"/>
      <c r="FB785" s="110"/>
      <c r="FC785" s="110"/>
      <c r="FD785" s="110"/>
      <c r="FE785" s="110"/>
      <c r="FF785" s="110"/>
      <c r="FG785" s="110"/>
      <c r="FH785" s="110"/>
      <c r="FI785" s="110"/>
      <c r="FJ785" s="110"/>
      <c r="FK785" s="242"/>
      <c r="FL785" s="242"/>
      <c r="FM785" s="242"/>
      <c r="FN785" s="242"/>
      <c r="FO785" s="242"/>
      <c r="FP785" s="242"/>
      <c r="FQ785" s="242"/>
      <c r="FR785" s="63"/>
    </row>
    <row r="786" spans="1:174" x14ac:dyDescent="0.2">
      <c r="A786" s="241" t="s">
        <v>308</v>
      </c>
      <c r="B786" s="476" t="s">
        <v>947</v>
      </c>
      <c r="C786" s="326" t="s">
        <v>782</v>
      </c>
      <c r="D786" s="283" t="s">
        <v>948</v>
      </c>
      <c r="E786" s="471">
        <v>4883</v>
      </c>
      <c r="F786" s="471">
        <v>1367120</v>
      </c>
      <c r="G786" s="471">
        <v>1937195</v>
      </c>
      <c r="H786" s="471">
        <v>1717330</v>
      </c>
      <c r="I786" s="471">
        <v>861507</v>
      </c>
      <c r="J786" s="471">
        <v>305104</v>
      </c>
      <c r="K786" s="471">
        <v>71467</v>
      </c>
      <c r="L786" s="471">
        <v>15352</v>
      </c>
      <c r="M786" s="471">
        <v>0</v>
      </c>
      <c r="N786" s="496">
        <v>6279958</v>
      </c>
      <c r="O786" s="471">
        <v>2985</v>
      </c>
      <c r="P786" s="471">
        <v>1210141</v>
      </c>
      <c r="Q786" s="471">
        <v>1810539</v>
      </c>
      <c r="R786" s="471">
        <v>906665</v>
      </c>
      <c r="S786" s="471">
        <v>179293</v>
      </c>
      <c r="T786" s="471">
        <v>55689</v>
      </c>
      <c r="U786" s="471">
        <v>8539</v>
      </c>
      <c r="V786" s="471">
        <v>2286</v>
      </c>
      <c r="W786" s="471">
        <v>0</v>
      </c>
      <c r="X786" s="496">
        <v>4176137</v>
      </c>
      <c r="Y786" s="471">
        <v>7868</v>
      </c>
      <c r="Z786" s="471">
        <v>2577261</v>
      </c>
      <c r="AA786" s="471">
        <v>3747734</v>
      </c>
      <c r="AB786" s="471">
        <v>2623995</v>
      </c>
      <c r="AC786" s="471">
        <v>1040800</v>
      </c>
      <c r="AD786" s="471">
        <v>360793</v>
      </c>
      <c r="AE786" s="471">
        <v>80006</v>
      </c>
      <c r="AF786" s="471">
        <v>17638</v>
      </c>
      <c r="AG786" s="471">
        <v>0</v>
      </c>
      <c r="AH786" s="496">
        <v>10456095</v>
      </c>
      <c r="AI786" s="471">
        <v>1151.1500000000001</v>
      </c>
      <c r="AJ786" s="471">
        <v>1381.38</v>
      </c>
      <c r="AK786" s="471">
        <v>1611.61</v>
      </c>
      <c r="AL786" s="471">
        <v>1841.84</v>
      </c>
      <c r="AM786" s="471">
        <v>2072.0700000000002</v>
      </c>
      <c r="AN786" s="471">
        <v>2532.5300000000002</v>
      </c>
      <c r="AO786" s="471">
        <v>2992.99</v>
      </c>
      <c r="AP786" s="471">
        <v>3453.45</v>
      </c>
      <c r="AQ786" s="471">
        <v>4144.1400000000003</v>
      </c>
      <c r="AR786" s="471">
        <v>4.2418500000000003</v>
      </c>
      <c r="AS786" s="471">
        <v>989.67699000000005</v>
      </c>
      <c r="AT786" s="471">
        <v>1202.02468</v>
      </c>
      <c r="AU786" s="471">
        <v>932.39912000000004</v>
      </c>
      <c r="AV786" s="471">
        <v>415.77118999999999</v>
      </c>
      <c r="AW786" s="471">
        <v>120.47399</v>
      </c>
      <c r="AX786" s="471">
        <v>23.878129999999999</v>
      </c>
      <c r="AY786" s="471">
        <v>4.4454099999999999</v>
      </c>
      <c r="AZ786" s="471">
        <v>0</v>
      </c>
      <c r="BA786" s="496">
        <v>3692.9113600000001</v>
      </c>
      <c r="BB786" s="471">
        <v>2.5930599999999999</v>
      </c>
      <c r="BC786" s="471">
        <v>876.03773000000001</v>
      </c>
      <c r="BD786" s="471">
        <v>1123.4349500000001</v>
      </c>
      <c r="BE786" s="471">
        <v>492.26046000000002</v>
      </c>
      <c r="BF786" s="471">
        <v>86.528450000000007</v>
      </c>
      <c r="BG786" s="471">
        <v>21.989470000000001</v>
      </c>
      <c r="BH786" s="471">
        <v>2.8530000000000002</v>
      </c>
      <c r="BI786" s="471">
        <v>0.66195000000000004</v>
      </c>
      <c r="BJ786" s="471">
        <v>0</v>
      </c>
      <c r="BK786" s="496">
        <v>2606.3590600000002</v>
      </c>
      <c r="BL786" s="471">
        <v>6.83</v>
      </c>
      <c r="BM786" s="471">
        <v>1865.71</v>
      </c>
      <c r="BN786" s="471">
        <v>2325.46</v>
      </c>
      <c r="BO786" s="471">
        <v>1424.66</v>
      </c>
      <c r="BP786" s="471">
        <v>502.3</v>
      </c>
      <c r="BQ786" s="471">
        <v>142.46</v>
      </c>
      <c r="BR786" s="471">
        <v>26.73</v>
      </c>
      <c r="BS786" s="471">
        <v>5.1100000000000003</v>
      </c>
      <c r="BT786" s="471">
        <v>0</v>
      </c>
      <c r="BU786" s="496">
        <v>6299.26</v>
      </c>
      <c r="BV786" s="178"/>
      <c r="BW786" s="178"/>
      <c r="BX786" s="178"/>
      <c r="BY786" s="178"/>
      <c r="BZ786" s="178"/>
      <c r="CA786" s="178"/>
      <c r="CB786" s="178"/>
      <c r="CC786" s="178"/>
      <c r="CD786" s="178"/>
      <c r="CE786" s="178"/>
      <c r="CF786" s="110"/>
      <c r="CG786" s="110"/>
      <c r="CH786" s="110"/>
      <c r="CI786" s="110"/>
      <c r="CJ786" s="110"/>
      <c r="CK786" s="110"/>
      <c r="CL786" s="110"/>
      <c r="CM786" s="110"/>
      <c r="CN786" s="110"/>
      <c r="CO786" s="110"/>
      <c r="CP786" s="110"/>
      <c r="CQ786" s="110"/>
      <c r="CR786" s="110"/>
      <c r="CS786" s="110"/>
      <c r="CT786" s="110"/>
      <c r="CU786" s="110"/>
      <c r="CV786" s="110"/>
      <c r="CW786" s="110"/>
      <c r="CX786" s="110"/>
      <c r="CY786" s="110"/>
      <c r="CZ786" s="110"/>
      <c r="DA786" s="110"/>
      <c r="DB786" s="110"/>
      <c r="DC786" s="110"/>
      <c r="DD786" s="110"/>
      <c r="DE786" s="110"/>
      <c r="DF786" s="110"/>
      <c r="DG786" s="110"/>
      <c r="DH786" s="110"/>
      <c r="DI786" s="110"/>
      <c r="DJ786" s="110"/>
      <c r="DK786" s="110"/>
      <c r="DL786" s="110"/>
      <c r="DM786" s="110"/>
      <c r="DN786" s="110"/>
      <c r="DO786" s="110"/>
      <c r="DP786" s="110"/>
      <c r="DQ786" s="110"/>
      <c r="DR786" s="110"/>
      <c r="DS786" s="110"/>
      <c r="DT786" s="110"/>
      <c r="DU786" s="110"/>
      <c r="DV786" s="110"/>
      <c r="DW786" s="110"/>
      <c r="DX786" s="110"/>
      <c r="DY786" s="110"/>
      <c r="DZ786" s="110"/>
      <c r="EA786" s="110"/>
      <c r="EB786" s="110"/>
      <c r="EC786" s="110"/>
      <c r="ED786" s="110"/>
      <c r="EE786" s="110"/>
      <c r="EF786" s="110"/>
      <c r="EG786" s="110"/>
      <c r="EH786" s="110"/>
      <c r="EI786" s="110"/>
      <c r="EJ786" s="110"/>
      <c r="EK786" s="110"/>
      <c r="EL786" s="110"/>
      <c r="EM786" s="110"/>
      <c r="EN786" s="110"/>
      <c r="EO786" s="110"/>
      <c r="EP786" s="110"/>
      <c r="EQ786" s="110"/>
      <c r="ER786" s="110"/>
      <c r="ES786" s="110"/>
      <c r="ET786" s="110"/>
      <c r="EU786" s="110"/>
      <c r="EV786" s="110"/>
      <c r="EW786" s="110"/>
      <c r="EX786" s="110"/>
      <c r="EY786" s="110"/>
      <c r="EZ786" s="110"/>
      <c r="FA786" s="110"/>
      <c r="FB786" s="110"/>
      <c r="FC786" s="110"/>
      <c r="FD786" s="110"/>
      <c r="FE786" s="110"/>
      <c r="FF786" s="110"/>
      <c r="FG786" s="110"/>
      <c r="FH786" s="110"/>
      <c r="FI786" s="110"/>
      <c r="FJ786" s="110"/>
      <c r="FK786" s="242"/>
      <c r="FL786" s="242"/>
      <c r="FM786" s="242"/>
      <c r="FN786" s="242"/>
      <c r="FO786" s="242"/>
      <c r="FP786" s="242"/>
      <c r="FQ786" s="242"/>
      <c r="FR786" s="63"/>
    </row>
    <row r="787" spans="1:174" x14ac:dyDescent="0.2">
      <c r="A787" s="241" t="s">
        <v>309</v>
      </c>
      <c r="B787" s="476" t="s">
        <v>949</v>
      </c>
      <c r="C787" s="326" t="s">
        <v>801</v>
      </c>
      <c r="D787" s="283" t="s">
        <v>310</v>
      </c>
      <c r="E787" s="471">
        <v>0</v>
      </c>
      <c r="F787" s="471">
        <v>0</v>
      </c>
      <c r="G787" s="471">
        <v>951</v>
      </c>
      <c r="H787" s="471">
        <v>3630</v>
      </c>
      <c r="I787" s="471">
        <v>15041</v>
      </c>
      <c r="J787" s="471">
        <v>13495</v>
      </c>
      <c r="K787" s="471">
        <v>16001</v>
      </c>
      <c r="L787" s="471">
        <v>4757</v>
      </c>
      <c r="M787" s="471">
        <v>0</v>
      </c>
      <c r="N787" s="496">
        <v>53875</v>
      </c>
      <c r="O787" s="471">
        <v>0</v>
      </c>
      <c r="P787" s="471">
        <v>774</v>
      </c>
      <c r="Q787" s="471">
        <v>0</v>
      </c>
      <c r="R787" s="471">
        <v>840</v>
      </c>
      <c r="S787" s="471">
        <v>9121</v>
      </c>
      <c r="T787" s="471">
        <v>12720</v>
      </c>
      <c r="U787" s="471">
        <v>4318</v>
      </c>
      <c r="V787" s="471">
        <v>0</v>
      </c>
      <c r="W787" s="471">
        <v>0</v>
      </c>
      <c r="X787" s="496">
        <v>27773</v>
      </c>
      <c r="Y787" s="471">
        <v>0</v>
      </c>
      <c r="Z787" s="471">
        <v>774</v>
      </c>
      <c r="AA787" s="471">
        <v>951</v>
      </c>
      <c r="AB787" s="471">
        <v>4470</v>
      </c>
      <c r="AC787" s="471">
        <v>24162</v>
      </c>
      <c r="AD787" s="471">
        <v>26215</v>
      </c>
      <c r="AE787" s="471">
        <v>20319</v>
      </c>
      <c r="AF787" s="471">
        <v>4757</v>
      </c>
      <c r="AG787" s="471">
        <v>0</v>
      </c>
      <c r="AH787" s="496">
        <v>81648</v>
      </c>
      <c r="AI787" s="471">
        <v>906.02221999999995</v>
      </c>
      <c r="AJ787" s="471">
        <v>1087.22667</v>
      </c>
      <c r="AK787" s="471">
        <v>1268.43111</v>
      </c>
      <c r="AL787" s="471">
        <v>1449.6355599999999</v>
      </c>
      <c r="AM787" s="471">
        <v>1630.84</v>
      </c>
      <c r="AN787" s="471">
        <v>1993.2488900000001</v>
      </c>
      <c r="AO787" s="471">
        <v>2355.65778</v>
      </c>
      <c r="AP787" s="471">
        <v>2718.0666700000002</v>
      </c>
      <c r="AQ787" s="471">
        <v>3261.68</v>
      </c>
      <c r="AR787" s="471">
        <v>0</v>
      </c>
      <c r="AS787" s="471">
        <v>0</v>
      </c>
      <c r="AT787" s="471">
        <v>0.74975000000000003</v>
      </c>
      <c r="AU787" s="471">
        <v>2.5040800000000001</v>
      </c>
      <c r="AV787" s="471">
        <v>9.2228499999999993</v>
      </c>
      <c r="AW787" s="471">
        <v>6.7703499999999996</v>
      </c>
      <c r="AX787" s="471">
        <v>6.7925800000000001</v>
      </c>
      <c r="AY787" s="471">
        <v>1.75014</v>
      </c>
      <c r="AZ787" s="471">
        <v>0</v>
      </c>
      <c r="BA787" s="496">
        <v>27.789750000000002</v>
      </c>
      <c r="BB787" s="471">
        <v>0</v>
      </c>
      <c r="BC787" s="471">
        <v>0.71189999999999998</v>
      </c>
      <c r="BD787" s="471">
        <v>0</v>
      </c>
      <c r="BE787" s="471">
        <v>0.57945999999999998</v>
      </c>
      <c r="BF787" s="471">
        <v>5.5928199999999997</v>
      </c>
      <c r="BG787" s="471">
        <v>6.3815400000000002</v>
      </c>
      <c r="BH787" s="471">
        <v>1.8330299999999999</v>
      </c>
      <c r="BI787" s="471">
        <v>0</v>
      </c>
      <c r="BJ787" s="471">
        <v>0</v>
      </c>
      <c r="BK787" s="496">
        <v>15.09876</v>
      </c>
      <c r="BL787" s="471">
        <v>0</v>
      </c>
      <c r="BM787" s="471">
        <v>0.71</v>
      </c>
      <c r="BN787" s="471">
        <v>0.75</v>
      </c>
      <c r="BO787" s="471">
        <v>3.08</v>
      </c>
      <c r="BP787" s="471">
        <v>14.82</v>
      </c>
      <c r="BQ787" s="471">
        <v>13.15</v>
      </c>
      <c r="BR787" s="471">
        <v>8.6300000000000008</v>
      </c>
      <c r="BS787" s="471">
        <v>1.75</v>
      </c>
      <c r="BT787" s="471">
        <v>0</v>
      </c>
      <c r="BU787" s="496">
        <v>42.89</v>
      </c>
      <c r="BV787" s="178"/>
      <c r="BW787" s="178"/>
      <c r="BX787" s="178"/>
      <c r="BY787" s="178"/>
      <c r="BZ787" s="178"/>
      <c r="CA787" s="178"/>
      <c r="CB787" s="178"/>
      <c r="CC787" s="178"/>
      <c r="CD787" s="178"/>
      <c r="CE787" s="178"/>
      <c r="CF787" s="110"/>
      <c r="CG787" s="110"/>
      <c r="CH787" s="110"/>
      <c r="CI787" s="110"/>
      <c r="CJ787" s="110"/>
      <c r="CK787" s="110"/>
      <c r="CL787" s="110"/>
      <c r="CM787" s="110"/>
      <c r="CN787" s="110"/>
      <c r="CO787" s="110"/>
      <c r="CP787" s="110"/>
      <c r="CQ787" s="110"/>
      <c r="CR787" s="110"/>
      <c r="CS787" s="110"/>
      <c r="CT787" s="110"/>
      <c r="CU787" s="110"/>
      <c r="CV787" s="110"/>
      <c r="CW787" s="110"/>
      <c r="CX787" s="110"/>
      <c r="CY787" s="110"/>
      <c r="CZ787" s="110"/>
      <c r="DA787" s="110"/>
      <c r="DB787" s="110"/>
      <c r="DC787" s="110"/>
      <c r="DD787" s="110"/>
      <c r="DE787" s="110"/>
      <c r="DF787" s="110"/>
      <c r="DG787" s="110"/>
      <c r="DH787" s="110"/>
      <c r="DI787" s="110"/>
      <c r="DJ787" s="110"/>
      <c r="DK787" s="110"/>
      <c r="DL787" s="110"/>
      <c r="DM787" s="110"/>
      <c r="DN787" s="110"/>
      <c r="DO787" s="110"/>
      <c r="DP787" s="110"/>
      <c r="DQ787" s="110"/>
      <c r="DR787" s="110"/>
      <c r="DS787" s="110"/>
      <c r="DT787" s="110"/>
      <c r="DU787" s="110"/>
      <c r="DV787" s="110"/>
      <c r="DW787" s="110"/>
      <c r="DX787" s="110"/>
      <c r="DY787" s="110"/>
      <c r="DZ787" s="110"/>
      <c r="EA787" s="110"/>
      <c r="EB787" s="110"/>
      <c r="EC787" s="110"/>
      <c r="ED787" s="110"/>
      <c r="EE787" s="110"/>
      <c r="EF787" s="110"/>
      <c r="EG787" s="110"/>
      <c r="EH787" s="110"/>
      <c r="EI787" s="110"/>
      <c r="EJ787" s="110"/>
      <c r="EK787" s="110"/>
      <c r="EL787" s="110"/>
      <c r="EM787" s="110"/>
      <c r="EN787" s="110"/>
      <c r="EO787" s="110"/>
      <c r="EP787" s="110"/>
      <c r="EQ787" s="110"/>
      <c r="ER787" s="110"/>
      <c r="ES787" s="110"/>
      <c r="ET787" s="110"/>
      <c r="EU787" s="110"/>
      <c r="EV787" s="110"/>
      <c r="EW787" s="110"/>
      <c r="EX787" s="110"/>
      <c r="EY787" s="110"/>
      <c r="EZ787" s="110"/>
      <c r="FA787" s="110"/>
      <c r="FB787" s="110"/>
      <c r="FC787" s="110"/>
      <c r="FD787" s="110"/>
      <c r="FE787" s="110"/>
      <c r="FF787" s="110"/>
      <c r="FG787" s="110"/>
      <c r="FH787" s="110"/>
      <c r="FI787" s="110"/>
      <c r="FJ787" s="110"/>
      <c r="FK787" s="242"/>
      <c r="FL787" s="242"/>
      <c r="FM787" s="242"/>
      <c r="FN787" s="242"/>
      <c r="FO787" s="242"/>
      <c r="FP787" s="242"/>
      <c r="FQ787" s="242"/>
      <c r="FR787" s="63"/>
    </row>
    <row r="788" spans="1:174" x14ac:dyDescent="0.2">
      <c r="A788" s="241" t="s">
        <v>311</v>
      </c>
      <c r="B788" s="476" t="s">
        <v>950</v>
      </c>
      <c r="C788" s="326" t="s">
        <v>640</v>
      </c>
      <c r="D788" s="283" t="s">
        <v>1253</v>
      </c>
      <c r="E788" s="471">
        <v>0</v>
      </c>
      <c r="F788" s="471">
        <v>47006</v>
      </c>
      <c r="G788" s="471">
        <v>540984</v>
      </c>
      <c r="H788" s="471">
        <v>2864614</v>
      </c>
      <c r="I788" s="471">
        <v>2943316</v>
      </c>
      <c r="J788" s="471">
        <v>1535398</v>
      </c>
      <c r="K788" s="471">
        <v>733413</v>
      </c>
      <c r="L788" s="471">
        <v>409710</v>
      </c>
      <c r="M788" s="471">
        <v>2460.21</v>
      </c>
      <c r="N788" s="496">
        <v>9076901.2100000009</v>
      </c>
      <c r="O788" s="471">
        <v>0</v>
      </c>
      <c r="P788" s="471">
        <v>281323.44</v>
      </c>
      <c r="Q788" s="471">
        <v>1616680.85</v>
      </c>
      <c r="R788" s="471">
        <v>7541703.9800000004</v>
      </c>
      <c r="S788" s="471">
        <v>6692908</v>
      </c>
      <c r="T788" s="471">
        <v>3373004</v>
      </c>
      <c r="U788" s="471">
        <v>1674466</v>
      </c>
      <c r="V788" s="471">
        <v>537602</v>
      </c>
      <c r="W788" s="471">
        <v>0</v>
      </c>
      <c r="X788" s="496">
        <v>21717688.27</v>
      </c>
      <c r="Y788" s="471">
        <v>0</v>
      </c>
      <c r="Z788" s="471">
        <v>328329.44</v>
      </c>
      <c r="AA788" s="471">
        <v>2157664.85</v>
      </c>
      <c r="AB788" s="471">
        <v>10406317.98</v>
      </c>
      <c r="AC788" s="471">
        <v>9636224</v>
      </c>
      <c r="AD788" s="471">
        <v>4908402</v>
      </c>
      <c r="AE788" s="471">
        <v>2407879</v>
      </c>
      <c r="AF788" s="471">
        <v>947312</v>
      </c>
      <c r="AG788" s="471">
        <v>2460.21</v>
      </c>
      <c r="AH788" s="496">
        <v>30794589.48</v>
      </c>
      <c r="AI788" s="471">
        <v>911.32222000000002</v>
      </c>
      <c r="AJ788" s="471">
        <v>1093.5866699999999</v>
      </c>
      <c r="AK788" s="471">
        <v>1275.8511100000001</v>
      </c>
      <c r="AL788" s="471">
        <v>1458.11556</v>
      </c>
      <c r="AM788" s="471">
        <v>1640.38</v>
      </c>
      <c r="AN788" s="471">
        <v>2004.9088899999999</v>
      </c>
      <c r="AO788" s="471">
        <v>2369.4377800000002</v>
      </c>
      <c r="AP788" s="471">
        <v>2733.9666699999998</v>
      </c>
      <c r="AQ788" s="471">
        <v>3280.76</v>
      </c>
      <c r="AR788" s="471">
        <v>0</v>
      </c>
      <c r="AS788" s="471">
        <v>42.983330000000002</v>
      </c>
      <c r="AT788" s="471">
        <v>424.01812999999999</v>
      </c>
      <c r="AU788" s="471">
        <v>1964.6001200000001</v>
      </c>
      <c r="AV788" s="471">
        <v>1794.2891299999999</v>
      </c>
      <c r="AW788" s="471">
        <v>765.81934000000001</v>
      </c>
      <c r="AX788" s="471">
        <v>309.53039000000001</v>
      </c>
      <c r="AY788" s="471">
        <v>149.85918000000001</v>
      </c>
      <c r="AZ788" s="471">
        <v>0.74988999999999995</v>
      </c>
      <c r="BA788" s="496">
        <v>5451.84951</v>
      </c>
      <c r="BB788" s="471">
        <v>0</v>
      </c>
      <c r="BC788" s="471">
        <v>257.24842000000001</v>
      </c>
      <c r="BD788" s="471">
        <v>1267.13912</v>
      </c>
      <c r="BE788" s="471">
        <v>5172.2265399999997</v>
      </c>
      <c r="BF788" s="471">
        <v>4080.0960799999998</v>
      </c>
      <c r="BG788" s="471">
        <v>1682.3727100000001</v>
      </c>
      <c r="BH788" s="471">
        <v>706.69338000000005</v>
      </c>
      <c r="BI788" s="471">
        <v>196.63810000000001</v>
      </c>
      <c r="BJ788" s="471">
        <v>0</v>
      </c>
      <c r="BK788" s="496">
        <v>13362.414339999999</v>
      </c>
      <c r="BL788" s="471">
        <v>0</v>
      </c>
      <c r="BM788" s="471">
        <v>300.23</v>
      </c>
      <c r="BN788" s="471">
        <v>1691.16</v>
      </c>
      <c r="BO788" s="471">
        <v>7136.83</v>
      </c>
      <c r="BP788" s="471">
        <v>5874.39</v>
      </c>
      <c r="BQ788" s="471">
        <v>2448.19</v>
      </c>
      <c r="BR788" s="471">
        <v>1016.22</v>
      </c>
      <c r="BS788" s="471">
        <v>346.5</v>
      </c>
      <c r="BT788" s="471">
        <v>0.75</v>
      </c>
      <c r="BU788" s="496">
        <v>18814.27</v>
      </c>
      <c r="BV788" s="178"/>
      <c r="BW788" s="178"/>
      <c r="BX788" s="178"/>
      <c r="BY788" s="178"/>
      <c r="BZ788" s="178"/>
      <c r="CA788" s="178"/>
      <c r="CB788" s="178"/>
      <c r="CC788" s="178"/>
      <c r="CD788" s="178"/>
      <c r="CE788" s="178"/>
      <c r="CF788" s="110"/>
      <c r="CG788" s="110"/>
      <c r="CH788" s="110"/>
      <c r="CI788" s="110"/>
      <c r="CJ788" s="110"/>
      <c r="CK788" s="110"/>
      <c r="CL788" s="110"/>
      <c r="CM788" s="110"/>
      <c r="CN788" s="110"/>
      <c r="CO788" s="110"/>
      <c r="CP788" s="110"/>
      <c r="CQ788" s="110"/>
      <c r="CR788" s="110"/>
      <c r="CS788" s="110"/>
      <c r="CT788" s="110"/>
      <c r="CU788" s="110"/>
      <c r="CV788" s="110"/>
      <c r="CW788" s="110"/>
      <c r="CX788" s="110"/>
      <c r="CY788" s="110"/>
      <c r="CZ788" s="110"/>
      <c r="DA788" s="110"/>
      <c r="DB788" s="110"/>
      <c r="DC788" s="110"/>
      <c r="DD788" s="110"/>
      <c r="DE788" s="110"/>
      <c r="DF788" s="110"/>
      <c r="DG788" s="110"/>
      <c r="DH788" s="110"/>
      <c r="DI788" s="110"/>
      <c r="DJ788" s="110"/>
      <c r="DK788" s="110"/>
      <c r="DL788" s="110"/>
      <c r="DM788" s="110"/>
      <c r="DN788" s="110"/>
      <c r="DO788" s="110"/>
      <c r="DP788" s="110"/>
      <c r="DQ788" s="110"/>
      <c r="DR788" s="110"/>
      <c r="DS788" s="110"/>
      <c r="DT788" s="110"/>
      <c r="DU788" s="110"/>
      <c r="DV788" s="110"/>
      <c r="DW788" s="110"/>
      <c r="DX788" s="110"/>
      <c r="DY788" s="110"/>
      <c r="DZ788" s="110"/>
      <c r="EA788" s="110"/>
      <c r="EB788" s="110"/>
      <c r="EC788" s="110"/>
      <c r="ED788" s="110"/>
      <c r="EE788" s="110"/>
      <c r="EF788" s="110"/>
      <c r="EG788" s="110"/>
      <c r="EH788" s="110"/>
      <c r="EI788" s="110"/>
      <c r="EJ788" s="110"/>
      <c r="EK788" s="110"/>
      <c r="EL788" s="110"/>
      <c r="EM788" s="110"/>
      <c r="EN788" s="110"/>
      <c r="EO788" s="110"/>
      <c r="EP788" s="110"/>
      <c r="EQ788" s="110"/>
      <c r="ER788" s="110"/>
      <c r="ES788" s="110"/>
      <c r="ET788" s="110"/>
      <c r="EU788" s="110"/>
      <c r="EV788" s="110"/>
      <c r="EW788" s="110"/>
      <c r="EX788" s="110"/>
      <c r="EY788" s="110"/>
      <c r="EZ788" s="110"/>
      <c r="FA788" s="110"/>
      <c r="FB788" s="110"/>
      <c r="FC788" s="110"/>
      <c r="FD788" s="110"/>
      <c r="FE788" s="110"/>
      <c r="FF788" s="110"/>
      <c r="FG788" s="110"/>
      <c r="FH788" s="110"/>
      <c r="FI788" s="110"/>
      <c r="FJ788" s="110"/>
      <c r="FK788" s="242"/>
      <c r="FL788" s="242"/>
      <c r="FM788" s="242"/>
      <c r="FN788" s="242"/>
      <c r="FO788" s="242"/>
      <c r="FP788" s="242"/>
      <c r="FQ788" s="242"/>
      <c r="FR788" s="63"/>
    </row>
    <row r="789" spans="1:174" x14ac:dyDescent="0.2">
      <c r="A789" s="241" t="s">
        <v>313</v>
      </c>
      <c r="B789" s="476" t="s">
        <v>951</v>
      </c>
      <c r="C789" s="326" t="s">
        <v>640</v>
      </c>
      <c r="D789" s="283" t="s">
        <v>314</v>
      </c>
      <c r="E789" s="471">
        <v>0</v>
      </c>
      <c r="F789" s="471">
        <v>58741</v>
      </c>
      <c r="G789" s="471">
        <v>422743</v>
      </c>
      <c r="H789" s="471">
        <v>1030347</v>
      </c>
      <c r="I789" s="471">
        <v>1386629</v>
      </c>
      <c r="J789" s="471">
        <v>967356</v>
      </c>
      <c r="K789" s="471">
        <v>663596</v>
      </c>
      <c r="L789" s="471">
        <v>436079</v>
      </c>
      <c r="M789" s="471">
        <v>73901</v>
      </c>
      <c r="N789" s="496">
        <v>5039392</v>
      </c>
      <c r="O789" s="471">
        <v>0</v>
      </c>
      <c r="P789" s="471">
        <v>170703</v>
      </c>
      <c r="Q789" s="471">
        <v>738374</v>
      </c>
      <c r="R789" s="471">
        <v>1971816</v>
      </c>
      <c r="S789" s="471">
        <v>2379759</v>
      </c>
      <c r="T789" s="471">
        <v>1744920</v>
      </c>
      <c r="U789" s="471">
        <v>1063795</v>
      </c>
      <c r="V789" s="471">
        <v>607103</v>
      </c>
      <c r="W789" s="471">
        <v>87751</v>
      </c>
      <c r="X789" s="496">
        <v>8764221</v>
      </c>
      <c r="Y789" s="471">
        <v>0</v>
      </c>
      <c r="Z789" s="471">
        <v>229444</v>
      </c>
      <c r="AA789" s="471">
        <v>1161117</v>
      </c>
      <c r="AB789" s="471">
        <v>3002163</v>
      </c>
      <c r="AC789" s="471">
        <v>3766388</v>
      </c>
      <c r="AD789" s="471">
        <v>2712276</v>
      </c>
      <c r="AE789" s="471">
        <v>1727391</v>
      </c>
      <c r="AF789" s="471">
        <v>1043182</v>
      </c>
      <c r="AG789" s="471">
        <v>161652</v>
      </c>
      <c r="AH789" s="496">
        <v>13803613</v>
      </c>
      <c r="AI789" s="471">
        <v>739.43332999999996</v>
      </c>
      <c r="AJ789" s="471">
        <v>887.32</v>
      </c>
      <c r="AK789" s="471">
        <v>1035.20667</v>
      </c>
      <c r="AL789" s="471">
        <v>1183.0933299999999</v>
      </c>
      <c r="AM789" s="471">
        <v>1330.98</v>
      </c>
      <c r="AN789" s="471">
        <v>1626.75333</v>
      </c>
      <c r="AO789" s="471">
        <v>1922.52667</v>
      </c>
      <c r="AP789" s="471">
        <v>2218.3000000000002</v>
      </c>
      <c r="AQ789" s="471">
        <v>2661.96</v>
      </c>
      <c r="AR789" s="471">
        <v>0</v>
      </c>
      <c r="AS789" s="471">
        <v>66.200469999999996</v>
      </c>
      <c r="AT789" s="471">
        <v>408.36579999999998</v>
      </c>
      <c r="AU789" s="471">
        <v>870.89241000000004</v>
      </c>
      <c r="AV789" s="471">
        <v>1041.8105499999999</v>
      </c>
      <c r="AW789" s="471">
        <v>594.65437999999995</v>
      </c>
      <c r="AX789" s="471">
        <v>345.16867999999999</v>
      </c>
      <c r="AY789" s="471">
        <v>196.58251999999999</v>
      </c>
      <c r="AZ789" s="471">
        <v>27.761869999999998</v>
      </c>
      <c r="BA789" s="496">
        <v>3551.4366799999998</v>
      </c>
      <c r="BB789" s="471">
        <v>0</v>
      </c>
      <c r="BC789" s="471">
        <v>192.38042999999999</v>
      </c>
      <c r="BD789" s="471">
        <v>713.26241000000005</v>
      </c>
      <c r="BE789" s="471">
        <v>1666.6614099999999</v>
      </c>
      <c r="BF789" s="471">
        <v>1787.9750300000001</v>
      </c>
      <c r="BG789" s="471">
        <v>1072.63957</v>
      </c>
      <c r="BH789" s="471">
        <v>553.33172999999999</v>
      </c>
      <c r="BI789" s="471">
        <v>273.67939000000001</v>
      </c>
      <c r="BJ789" s="471">
        <v>32.96481</v>
      </c>
      <c r="BK789" s="496">
        <v>6292.8947699999999</v>
      </c>
      <c r="BL789" s="471">
        <v>0</v>
      </c>
      <c r="BM789" s="471">
        <v>258.58</v>
      </c>
      <c r="BN789" s="471">
        <v>1121.6300000000001</v>
      </c>
      <c r="BO789" s="471">
        <v>2537.5500000000002</v>
      </c>
      <c r="BP789" s="471">
        <v>2829.79</v>
      </c>
      <c r="BQ789" s="471">
        <v>1667.29</v>
      </c>
      <c r="BR789" s="471">
        <v>898.5</v>
      </c>
      <c r="BS789" s="471">
        <v>470.26</v>
      </c>
      <c r="BT789" s="471">
        <v>60.73</v>
      </c>
      <c r="BU789" s="496">
        <v>9844.33</v>
      </c>
      <c r="BV789" s="178"/>
      <c r="BW789" s="178"/>
      <c r="BX789" s="178"/>
      <c r="BY789" s="178"/>
      <c r="BZ789" s="178"/>
      <c r="CA789" s="178"/>
      <c r="CB789" s="178"/>
      <c r="CC789" s="178"/>
      <c r="CD789" s="178"/>
      <c r="CE789" s="178"/>
      <c r="CF789" s="110"/>
      <c r="CG789" s="110"/>
      <c r="CH789" s="110"/>
      <c r="CI789" s="110"/>
      <c r="CJ789" s="110"/>
      <c r="CK789" s="110"/>
      <c r="CL789" s="110"/>
      <c r="CM789" s="110"/>
      <c r="CN789" s="110"/>
      <c r="CO789" s="110"/>
      <c r="CP789" s="110"/>
      <c r="CQ789" s="110"/>
      <c r="CR789" s="110"/>
      <c r="CS789" s="110"/>
      <c r="CT789" s="110"/>
      <c r="CU789" s="110"/>
      <c r="CV789" s="110"/>
      <c r="CW789" s="110"/>
      <c r="CX789" s="110"/>
      <c r="CY789" s="110"/>
      <c r="CZ789" s="110"/>
      <c r="DA789" s="110"/>
      <c r="DB789" s="110"/>
      <c r="DC789" s="110"/>
      <c r="DD789" s="110"/>
      <c r="DE789" s="110"/>
      <c r="DF789" s="110"/>
      <c r="DG789" s="110"/>
      <c r="DH789" s="110"/>
      <c r="DI789" s="110"/>
      <c r="DJ789" s="110"/>
      <c r="DK789" s="110"/>
      <c r="DL789" s="110"/>
      <c r="DM789" s="110"/>
      <c r="DN789" s="110"/>
      <c r="DO789" s="110"/>
      <c r="DP789" s="110"/>
      <c r="DQ789" s="110"/>
      <c r="DR789" s="110"/>
      <c r="DS789" s="110"/>
      <c r="DT789" s="110"/>
      <c r="DU789" s="110"/>
      <c r="DV789" s="110"/>
      <c r="DW789" s="110"/>
      <c r="DX789" s="110"/>
      <c r="DY789" s="110"/>
      <c r="DZ789" s="110"/>
      <c r="EA789" s="110"/>
      <c r="EB789" s="110"/>
      <c r="EC789" s="110"/>
      <c r="ED789" s="110"/>
      <c r="EE789" s="110"/>
      <c r="EF789" s="110"/>
      <c r="EG789" s="110"/>
      <c r="EH789" s="110"/>
      <c r="EI789" s="110"/>
      <c r="EJ789" s="110"/>
      <c r="EK789" s="110"/>
      <c r="EL789" s="110"/>
      <c r="EM789" s="110"/>
      <c r="EN789" s="110"/>
      <c r="EO789" s="110"/>
      <c r="EP789" s="110"/>
      <c r="EQ789" s="110"/>
      <c r="ER789" s="110"/>
      <c r="ES789" s="110"/>
      <c r="ET789" s="110"/>
      <c r="EU789" s="110"/>
      <c r="EV789" s="110"/>
      <c r="EW789" s="110"/>
      <c r="EX789" s="110"/>
      <c r="EY789" s="110"/>
      <c r="EZ789" s="110"/>
      <c r="FA789" s="110"/>
      <c r="FB789" s="110"/>
      <c r="FC789" s="110"/>
      <c r="FD789" s="110"/>
      <c r="FE789" s="110"/>
      <c r="FF789" s="110"/>
      <c r="FG789" s="110"/>
      <c r="FH789" s="110"/>
      <c r="FI789" s="110"/>
      <c r="FJ789" s="110"/>
      <c r="FK789" s="242"/>
      <c r="FL789" s="242"/>
      <c r="FM789" s="242"/>
      <c r="FN789" s="242"/>
      <c r="FO789" s="242"/>
      <c r="FP789" s="242"/>
      <c r="FQ789" s="242"/>
      <c r="FR789" s="63"/>
    </row>
    <row r="790" spans="1:174" x14ac:dyDescent="0.2">
      <c r="A790" s="241" t="s">
        <v>315</v>
      </c>
      <c r="B790" s="476" t="s">
        <v>952</v>
      </c>
      <c r="C790" s="326" t="s">
        <v>626</v>
      </c>
      <c r="D790" s="283" t="s">
        <v>953</v>
      </c>
      <c r="E790" s="471">
        <v>7390.01</v>
      </c>
      <c r="F790" s="471">
        <v>2459120.1</v>
      </c>
      <c r="G790" s="471">
        <v>1136330.81</v>
      </c>
      <c r="H790" s="471">
        <v>679342.94</v>
      </c>
      <c r="I790" s="471">
        <v>370686.8</v>
      </c>
      <c r="J790" s="471">
        <v>121157.24</v>
      </c>
      <c r="K790" s="471">
        <v>26146.69</v>
      </c>
      <c r="L790" s="471">
        <v>7800.75</v>
      </c>
      <c r="M790" s="471">
        <v>0</v>
      </c>
      <c r="N790" s="496">
        <v>4807975.34</v>
      </c>
      <c r="O790" s="471">
        <v>12221.62</v>
      </c>
      <c r="P790" s="471">
        <v>3445147.24</v>
      </c>
      <c r="Q790" s="471">
        <v>1068324.83</v>
      </c>
      <c r="R790" s="471">
        <v>352047.01</v>
      </c>
      <c r="S790" s="471">
        <v>170708.85</v>
      </c>
      <c r="T790" s="471">
        <v>91312.23</v>
      </c>
      <c r="U790" s="471">
        <v>19892.580000000002</v>
      </c>
      <c r="V790" s="471">
        <v>4832.75</v>
      </c>
      <c r="W790" s="471">
        <v>0</v>
      </c>
      <c r="X790" s="496">
        <v>5164487.1100000003</v>
      </c>
      <c r="Y790" s="471">
        <v>19611.63</v>
      </c>
      <c r="Z790" s="471">
        <v>5904267.3399999999</v>
      </c>
      <c r="AA790" s="471">
        <v>2204655.64</v>
      </c>
      <c r="AB790" s="471">
        <v>1031389.95</v>
      </c>
      <c r="AC790" s="471">
        <v>541395.65</v>
      </c>
      <c r="AD790" s="471">
        <v>212469.47</v>
      </c>
      <c r="AE790" s="471">
        <v>46039.27</v>
      </c>
      <c r="AF790" s="471">
        <v>12633.5</v>
      </c>
      <c r="AG790" s="471">
        <v>0</v>
      </c>
      <c r="AH790" s="496">
        <v>9972462.4499999993</v>
      </c>
      <c r="AI790" s="471">
        <v>1085.12222</v>
      </c>
      <c r="AJ790" s="471">
        <v>1302.1466700000001</v>
      </c>
      <c r="AK790" s="471">
        <v>1519.17111</v>
      </c>
      <c r="AL790" s="471">
        <v>1736.1955599999999</v>
      </c>
      <c r="AM790" s="471">
        <v>1953.22</v>
      </c>
      <c r="AN790" s="471">
        <v>2387.2688899999998</v>
      </c>
      <c r="AO790" s="471">
        <v>2821.3177799999999</v>
      </c>
      <c r="AP790" s="471">
        <v>3255.3666699999999</v>
      </c>
      <c r="AQ790" s="471">
        <v>3906.44</v>
      </c>
      <c r="AR790" s="471">
        <v>6.8102999999999998</v>
      </c>
      <c r="AS790" s="471">
        <v>1888.5123799999999</v>
      </c>
      <c r="AT790" s="471">
        <v>747.99396000000002</v>
      </c>
      <c r="AU790" s="471">
        <v>391.28250000000003</v>
      </c>
      <c r="AV790" s="471">
        <v>189.78241</v>
      </c>
      <c r="AW790" s="471">
        <v>50.751399999999997</v>
      </c>
      <c r="AX790" s="471">
        <v>9.26755</v>
      </c>
      <c r="AY790" s="471">
        <v>2.3962699999999999</v>
      </c>
      <c r="AZ790" s="471">
        <v>0</v>
      </c>
      <c r="BA790" s="496">
        <v>3286.7967699999999</v>
      </c>
      <c r="BB790" s="471">
        <v>11.2629</v>
      </c>
      <c r="BC790" s="471">
        <v>2645.7443899999998</v>
      </c>
      <c r="BD790" s="471">
        <v>703.22877000000005</v>
      </c>
      <c r="BE790" s="471">
        <v>202.76921999999999</v>
      </c>
      <c r="BF790" s="471">
        <v>87.398679999999999</v>
      </c>
      <c r="BG790" s="471">
        <v>38.249659999999999</v>
      </c>
      <c r="BH790" s="471">
        <v>7.0508100000000002</v>
      </c>
      <c r="BI790" s="471">
        <v>1.48455</v>
      </c>
      <c r="BJ790" s="471">
        <v>0</v>
      </c>
      <c r="BK790" s="496">
        <v>3697.1889799999999</v>
      </c>
      <c r="BL790" s="471">
        <v>18.07</v>
      </c>
      <c r="BM790" s="471">
        <v>4534.26</v>
      </c>
      <c r="BN790" s="471">
        <v>1451.22</v>
      </c>
      <c r="BO790" s="471">
        <v>594.04999999999995</v>
      </c>
      <c r="BP790" s="471">
        <v>277.18</v>
      </c>
      <c r="BQ790" s="471">
        <v>89</v>
      </c>
      <c r="BR790" s="471">
        <v>16.32</v>
      </c>
      <c r="BS790" s="471">
        <v>3.88</v>
      </c>
      <c r="BT790" s="471">
        <v>0</v>
      </c>
      <c r="BU790" s="496">
        <v>6983.98</v>
      </c>
      <c r="BV790" s="178"/>
      <c r="BW790" s="178"/>
      <c r="BX790" s="178"/>
      <c r="BY790" s="178"/>
      <c r="BZ790" s="178"/>
      <c r="CA790" s="178"/>
      <c r="CB790" s="178"/>
      <c r="CC790" s="178"/>
      <c r="CD790" s="178"/>
      <c r="CE790" s="178"/>
      <c r="CF790" s="110"/>
      <c r="CG790" s="110"/>
      <c r="CH790" s="110"/>
      <c r="CI790" s="110"/>
      <c r="CJ790" s="110"/>
      <c r="CK790" s="110"/>
      <c r="CL790" s="110"/>
      <c r="CM790" s="110"/>
      <c r="CN790" s="110"/>
      <c r="CO790" s="110"/>
      <c r="CP790" s="110"/>
      <c r="CQ790" s="110"/>
      <c r="CR790" s="110"/>
      <c r="CS790" s="110"/>
      <c r="CT790" s="110"/>
      <c r="CU790" s="110"/>
      <c r="CV790" s="110"/>
      <c r="CW790" s="110"/>
      <c r="CX790" s="110"/>
      <c r="CY790" s="110"/>
      <c r="CZ790" s="110"/>
      <c r="DA790" s="110"/>
      <c r="DB790" s="110"/>
      <c r="DC790" s="110"/>
      <c r="DD790" s="110"/>
      <c r="DE790" s="110"/>
      <c r="DF790" s="110"/>
      <c r="DG790" s="110"/>
      <c r="DH790" s="110"/>
      <c r="DI790" s="110"/>
      <c r="DJ790" s="110"/>
      <c r="DK790" s="110"/>
      <c r="DL790" s="110"/>
      <c r="DM790" s="110"/>
      <c r="DN790" s="110"/>
      <c r="DO790" s="110"/>
      <c r="DP790" s="110"/>
      <c r="DQ790" s="110"/>
      <c r="DR790" s="110"/>
      <c r="DS790" s="110"/>
      <c r="DT790" s="110"/>
      <c r="DU790" s="110"/>
      <c r="DV790" s="110"/>
      <c r="DW790" s="110"/>
      <c r="DX790" s="110"/>
      <c r="DY790" s="110"/>
      <c r="DZ790" s="110"/>
      <c r="EA790" s="110"/>
      <c r="EB790" s="110"/>
      <c r="EC790" s="110"/>
      <c r="ED790" s="110"/>
      <c r="EE790" s="110"/>
      <c r="EF790" s="110"/>
      <c r="EG790" s="110"/>
      <c r="EH790" s="110"/>
      <c r="EI790" s="110"/>
      <c r="EJ790" s="110"/>
      <c r="EK790" s="110"/>
      <c r="EL790" s="110"/>
      <c r="EM790" s="110"/>
      <c r="EN790" s="110"/>
      <c r="EO790" s="110"/>
      <c r="EP790" s="110"/>
      <c r="EQ790" s="110"/>
      <c r="ER790" s="110"/>
      <c r="ES790" s="110"/>
      <c r="ET790" s="110"/>
      <c r="EU790" s="110"/>
      <c r="EV790" s="110"/>
      <c r="EW790" s="110"/>
      <c r="EX790" s="110"/>
      <c r="EY790" s="110"/>
      <c r="EZ790" s="110"/>
      <c r="FA790" s="110"/>
      <c r="FB790" s="110"/>
      <c r="FC790" s="110"/>
      <c r="FD790" s="110"/>
      <c r="FE790" s="110"/>
      <c r="FF790" s="110"/>
      <c r="FG790" s="110"/>
      <c r="FH790" s="110"/>
      <c r="FI790" s="110"/>
      <c r="FJ790" s="110"/>
      <c r="FK790" s="242"/>
      <c r="FL790" s="242"/>
      <c r="FM790" s="242"/>
      <c r="FN790" s="242"/>
      <c r="FO790" s="242"/>
      <c r="FP790" s="242"/>
      <c r="FQ790" s="242"/>
      <c r="FR790" s="63"/>
    </row>
    <row r="791" spans="1:174" x14ac:dyDescent="0.2">
      <c r="A791" s="241" t="s">
        <v>316</v>
      </c>
      <c r="B791" s="476" t="s">
        <v>954</v>
      </c>
      <c r="C791" s="326" t="s">
        <v>794</v>
      </c>
      <c r="D791" s="283" t="s">
        <v>955</v>
      </c>
      <c r="E791" s="471">
        <v>17087</v>
      </c>
      <c r="F791" s="471">
        <v>7776683</v>
      </c>
      <c r="G791" s="471">
        <v>1420627</v>
      </c>
      <c r="H791" s="471">
        <v>325110</v>
      </c>
      <c r="I791" s="471">
        <v>94719</v>
      </c>
      <c r="J791" s="471">
        <v>13162</v>
      </c>
      <c r="K791" s="471">
        <v>0</v>
      </c>
      <c r="L791" s="471">
        <v>0</v>
      </c>
      <c r="M791" s="471">
        <v>0</v>
      </c>
      <c r="N791" s="496">
        <v>9647388</v>
      </c>
      <c r="O791" s="471">
        <v>47256</v>
      </c>
      <c r="P791" s="471">
        <v>13173143</v>
      </c>
      <c r="Q791" s="471">
        <v>1183015</v>
      </c>
      <c r="R791" s="471">
        <v>271901</v>
      </c>
      <c r="S791" s="471">
        <v>112872</v>
      </c>
      <c r="T791" s="471">
        <v>15188</v>
      </c>
      <c r="U791" s="471">
        <v>2113</v>
      </c>
      <c r="V791" s="471">
        <v>795</v>
      </c>
      <c r="W791" s="471">
        <v>0</v>
      </c>
      <c r="X791" s="496">
        <v>14806283</v>
      </c>
      <c r="Y791" s="471">
        <v>64343</v>
      </c>
      <c r="Z791" s="471">
        <v>20949826</v>
      </c>
      <c r="AA791" s="471">
        <v>2603642</v>
      </c>
      <c r="AB791" s="471">
        <v>597011</v>
      </c>
      <c r="AC791" s="471">
        <v>207591</v>
      </c>
      <c r="AD791" s="471">
        <v>28350</v>
      </c>
      <c r="AE791" s="471">
        <v>2113</v>
      </c>
      <c r="AF791" s="471">
        <v>795</v>
      </c>
      <c r="AG791" s="471">
        <v>0</v>
      </c>
      <c r="AH791" s="496">
        <v>24453671</v>
      </c>
      <c r="AI791" s="471">
        <v>1015.93889</v>
      </c>
      <c r="AJ791" s="471">
        <v>1219.1266700000001</v>
      </c>
      <c r="AK791" s="471">
        <v>1422.3144400000001</v>
      </c>
      <c r="AL791" s="471">
        <v>1625.5022200000001</v>
      </c>
      <c r="AM791" s="471">
        <v>1828.69</v>
      </c>
      <c r="AN791" s="471">
        <v>2235.06556</v>
      </c>
      <c r="AO791" s="471">
        <v>2641.4411100000002</v>
      </c>
      <c r="AP791" s="471">
        <v>3047.8166700000002</v>
      </c>
      <c r="AQ791" s="471">
        <v>3657.38</v>
      </c>
      <c r="AR791" s="471">
        <v>16.818930000000002</v>
      </c>
      <c r="AS791" s="471">
        <v>6378.8966399999999</v>
      </c>
      <c r="AT791" s="471">
        <v>998.81358999999998</v>
      </c>
      <c r="AU791" s="471">
        <v>200.00587999999999</v>
      </c>
      <c r="AV791" s="471">
        <v>51.79609</v>
      </c>
      <c r="AW791" s="471">
        <v>5.8888699999999998</v>
      </c>
      <c r="AX791" s="471">
        <v>0</v>
      </c>
      <c r="AY791" s="471">
        <v>0</v>
      </c>
      <c r="AZ791" s="471">
        <v>0</v>
      </c>
      <c r="BA791" s="496">
        <v>7652.22</v>
      </c>
      <c r="BB791" s="471">
        <v>46.514609999999998</v>
      </c>
      <c r="BC791" s="471">
        <v>10805.3932</v>
      </c>
      <c r="BD791" s="471">
        <v>831.75349000000006</v>
      </c>
      <c r="BE791" s="471">
        <v>167.27199999999999</v>
      </c>
      <c r="BF791" s="471">
        <v>61.72287</v>
      </c>
      <c r="BG791" s="471">
        <v>6.7953299999999999</v>
      </c>
      <c r="BH791" s="471">
        <v>0.79993999999999998</v>
      </c>
      <c r="BI791" s="471">
        <v>0.26084000000000002</v>
      </c>
      <c r="BJ791" s="471">
        <v>0</v>
      </c>
      <c r="BK791" s="496">
        <v>11920.512280000001</v>
      </c>
      <c r="BL791" s="471">
        <v>63.33</v>
      </c>
      <c r="BM791" s="471">
        <v>17184.29</v>
      </c>
      <c r="BN791" s="471">
        <v>1830.57</v>
      </c>
      <c r="BO791" s="471">
        <v>367.28</v>
      </c>
      <c r="BP791" s="471">
        <v>113.52</v>
      </c>
      <c r="BQ791" s="471">
        <v>12.68</v>
      </c>
      <c r="BR791" s="471">
        <v>0.8</v>
      </c>
      <c r="BS791" s="471">
        <v>0.26</v>
      </c>
      <c r="BT791" s="471">
        <v>0</v>
      </c>
      <c r="BU791" s="496">
        <v>19572.73</v>
      </c>
      <c r="BV791" s="178"/>
      <c r="BW791" s="178"/>
      <c r="BX791" s="178"/>
      <c r="BY791" s="178"/>
      <c r="BZ791" s="178"/>
      <c r="CA791" s="178"/>
      <c r="CB791" s="178"/>
      <c r="CC791" s="178"/>
      <c r="CD791" s="178"/>
      <c r="CE791" s="178"/>
      <c r="CF791" s="110"/>
      <c r="CG791" s="110"/>
      <c r="CH791" s="110"/>
      <c r="CI791" s="110"/>
      <c r="CJ791" s="110"/>
      <c r="CK791" s="110"/>
      <c r="CL791" s="110"/>
      <c r="CM791" s="110"/>
      <c r="CN791" s="110"/>
      <c r="CO791" s="110"/>
      <c r="CP791" s="110"/>
      <c r="CQ791" s="110"/>
      <c r="CR791" s="110"/>
      <c r="CS791" s="110"/>
      <c r="CT791" s="110"/>
      <c r="CU791" s="110"/>
      <c r="CV791" s="110"/>
      <c r="CW791" s="110"/>
      <c r="CX791" s="110"/>
      <c r="CY791" s="110"/>
      <c r="CZ791" s="110"/>
      <c r="DA791" s="110"/>
      <c r="DB791" s="110"/>
      <c r="DC791" s="110"/>
      <c r="DD791" s="110"/>
      <c r="DE791" s="110"/>
      <c r="DF791" s="110"/>
      <c r="DG791" s="110"/>
      <c r="DH791" s="110"/>
      <c r="DI791" s="110"/>
      <c r="DJ791" s="110"/>
      <c r="DK791" s="110"/>
      <c r="DL791" s="110"/>
      <c r="DM791" s="110"/>
      <c r="DN791" s="110"/>
      <c r="DO791" s="110"/>
      <c r="DP791" s="110"/>
      <c r="DQ791" s="110"/>
      <c r="DR791" s="110"/>
      <c r="DS791" s="110"/>
      <c r="DT791" s="110"/>
      <c r="DU791" s="110"/>
      <c r="DV791" s="110"/>
      <c r="DW791" s="110"/>
      <c r="DX791" s="110"/>
      <c r="DY791" s="110"/>
      <c r="DZ791" s="110"/>
      <c r="EA791" s="110"/>
      <c r="EB791" s="110"/>
      <c r="EC791" s="110"/>
      <c r="ED791" s="110"/>
      <c r="EE791" s="110"/>
      <c r="EF791" s="110"/>
      <c r="EG791" s="110"/>
      <c r="EH791" s="110"/>
      <c r="EI791" s="110"/>
      <c r="EJ791" s="110"/>
      <c r="EK791" s="110"/>
      <c r="EL791" s="110"/>
      <c r="EM791" s="110"/>
      <c r="EN791" s="110"/>
      <c r="EO791" s="110"/>
      <c r="EP791" s="110"/>
      <c r="EQ791" s="110"/>
      <c r="ER791" s="110"/>
      <c r="ES791" s="110"/>
      <c r="ET791" s="110"/>
      <c r="EU791" s="110"/>
      <c r="EV791" s="110"/>
      <c r="EW791" s="110"/>
      <c r="EX791" s="110"/>
      <c r="EY791" s="110"/>
      <c r="EZ791" s="110"/>
      <c r="FA791" s="110"/>
      <c r="FB791" s="110"/>
      <c r="FC791" s="110"/>
      <c r="FD791" s="110"/>
      <c r="FE791" s="110"/>
      <c r="FF791" s="110"/>
      <c r="FG791" s="110"/>
      <c r="FH791" s="110"/>
      <c r="FI791" s="110"/>
      <c r="FJ791" s="110"/>
      <c r="FK791" s="242"/>
      <c r="FL791" s="242"/>
      <c r="FM791" s="242"/>
      <c r="FN791" s="242"/>
      <c r="FO791" s="242"/>
      <c r="FP791" s="242"/>
      <c r="FQ791" s="242"/>
      <c r="FR791" s="63"/>
    </row>
    <row r="792" spans="1:174" x14ac:dyDescent="0.2">
      <c r="A792" s="241" t="s">
        <v>317</v>
      </c>
      <c r="B792" s="476" t="s">
        <v>956</v>
      </c>
      <c r="C792" s="326" t="s">
        <v>640</v>
      </c>
      <c r="D792" s="283" t="s">
        <v>318</v>
      </c>
      <c r="E792" s="471">
        <v>0</v>
      </c>
      <c r="F792" s="471">
        <v>16913.88</v>
      </c>
      <c r="G792" s="471">
        <v>338292.8</v>
      </c>
      <c r="H792" s="471">
        <v>1433269.4</v>
      </c>
      <c r="I792" s="471">
        <v>1091173.9099999999</v>
      </c>
      <c r="J792" s="471">
        <v>621231.47</v>
      </c>
      <c r="K792" s="471">
        <v>317848.06</v>
      </c>
      <c r="L792" s="471">
        <v>100825.88</v>
      </c>
      <c r="M792" s="471">
        <v>17479.990000000002</v>
      </c>
      <c r="N792" s="496">
        <v>3937035.39</v>
      </c>
      <c r="O792" s="471">
        <v>0</v>
      </c>
      <c r="P792" s="471">
        <v>50491.4</v>
      </c>
      <c r="Q792" s="471">
        <v>743341.01</v>
      </c>
      <c r="R792" s="471">
        <v>3384041.68</v>
      </c>
      <c r="S792" s="471">
        <v>2784595.06</v>
      </c>
      <c r="T792" s="471">
        <v>1190390.1299999999</v>
      </c>
      <c r="U792" s="471">
        <v>452725.28</v>
      </c>
      <c r="V792" s="471">
        <v>96003.4</v>
      </c>
      <c r="W792" s="471">
        <v>22714.13</v>
      </c>
      <c r="X792" s="496">
        <v>8724302.0899999999</v>
      </c>
      <c r="Y792" s="471">
        <v>0</v>
      </c>
      <c r="Z792" s="471">
        <v>67405.279999999999</v>
      </c>
      <c r="AA792" s="471">
        <v>1081633.81</v>
      </c>
      <c r="AB792" s="471">
        <v>4817311.08</v>
      </c>
      <c r="AC792" s="471">
        <v>3875768.97</v>
      </c>
      <c r="AD792" s="471">
        <v>1811621.6</v>
      </c>
      <c r="AE792" s="471">
        <v>770573.34</v>
      </c>
      <c r="AF792" s="471">
        <v>196829.28</v>
      </c>
      <c r="AG792" s="471">
        <v>40194.120000000003</v>
      </c>
      <c r="AH792" s="496">
        <v>12661337.48</v>
      </c>
      <c r="AI792" s="471">
        <v>1142.9055599999999</v>
      </c>
      <c r="AJ792" s="471">
        <v>1371.48667</v>
      </c>
      <c r="AK792" s="471">
        <v>1600.0677800000001</v>
      </c>
      <c r="AL792" s="471">
        <v>1828.6488899999999</v>
      </c>
      <c r="AM792" s="471">
        <v>2057.23</v>
      </c>
      <c r="AN792" s="471">
        <v>2514.3922200000002</v>
      </c>
      <c r="AO792" s="471">
        <v>2971.5544399999999</v>
      </c>
      <c r="AP792" s="471">
        <v>3428.7166699999998</v>
      </c>
      <c r="AQ792" s="471">
        <v>4114.46</v>
      </c>
      <c r="AR792" s="471">
        <v>0</v>
      </c>
      <c r="AS792" s="471">
        <v>12.332520000000001</v>
      </c>
      <c r="AT792" s="471">
        <v>211.42403999999999</v>
      </c>
      <c r="AU792" s="471">
        <v>783.78599999999994</v>
      </c>
      <c r="AV792" s="471">
        <v>530.40929000000006</v>
      </c>
      <c r="AW792" s="471">
        <v>247.07023000000001</v>
      </c>
      <c r="AX792" s="471">
        <v>106.96357</v>
      </c>
      <c r="AY792" s="471">
        <v>29.406300000000002</v>
      </c>
      <c r="AZ792" s="471">
        <v>4.2484299999999999</v>
      </c>
      <c r="BA792" s="496">
        <v>1925.6403800000001</v>
      </c>
      <c r="BB792" s="471">
        <v>0</v>
      </c>
      <c r="BC792" s="471">
        <v>36.815089999999998</v>
      </c>
      <c r="BD792" s="471">
        <v>464.56844999999998</v>
      </c>
      <c r="BE792" s="471">
        <v>1850.5694000000001</v>
      </c>
      <c r="BF792" s="471">
        <v>1353.5652600000001</v>
      </c>
      <c r="BG792" s="471">
        <v>473.43056000000001</v>
      </c>
      <c r="BH792" s="471">
        <v>152.35301999999999</v>
      </c>
      <c r="BI792" s="471">
        <v>27.99981</v>
      </c>
      <c r="BJ792" s="471">
        <v>5.5205599999999997</v>
      </c>
      <c r="BK792" s="496">
        <v>4364.82215</v>
      </c>
      <c r="BL792" s="471">
        <v>0</v>
      </c>
      <c r="BM792" s="471">
        <v>49.15</v>
      </c>
      <c r="BN792" s="471">
        <v>675.99</v>
      </c>
      <c r="BO792" s="471">
        <v>2634.36</v>
      </c>
      <c r="BP792" s="471">
        <v>1883.97</v>
      </c>
      <c r="BQ792" s="471">
        <v>720.5</v>
      </c>
      <c r="BR792" s="471">
        <v>259.32</v>
      </c>
      <c r="BS792" s="471">
        <v>57.41</v>
      </c>
      <c r="BT792" s="471">
        <v>9.77</v>
      </c>
      <c r="BU792" s="496">
        <v>6290.47</v>
      </c>
      <c r="BV792" s="178"/>
      <c r="BW792" s="178"/>
      <c r="BX792" s="178"/>
      <c r="BY792" s="178"/>
      <c r="BZ792" s="178"/>
      <c r="CA792" s="178"/>
      <c r="CB792" s="178"/>
      <c r="CC792" s="178"/>
      <c r="CD792" s="178"/>
      <c r="CE792" s="178"/>
      <c r="CF792" s="110"/>
      <c r="CG792" s="110"/>
      <c r="CH792" s="110"/>
      <c r="CI792" s="110"/>
      <c r="CJ792" s="110"/>
      <c r="CK792" s="110"/>
      <c r="CL792" s="110"/>
      <c r="CM792" s="110"/>
      <c r="CN792" s="110"/>
      <c r="CO792" s="110"/>
      <c r="CP792" s="110"/>
      <c r="CQ792" s="110"/>
      <c r="CR792" s="110"/>
      <c r="CS792" s="110"/>
      <c r="CT792" s="110"/>
      <c r="CU792" s="110"/>
      <c r="CV792" s="110"/>
      <c r="CW792" s="110"/>
      <c r="CX792" s="110"/>
      <c r="CY792" s="110"/>
      <c r="CZ792" s="110"/>
      <c r="DA792" s="110"/>
      <c r="DB792" s="110"/>
      <c r="DC792" s="110"/>
      <c r="DD792" s="110"/>
      <c r="DE792" s="110"/>
      <c r="DF792" s="110"/>
      <c r="DG792" s="110"/>
      <c r="DH792" s="110"/>
      <c r="DI792" s="110"/>
      <c r="DJ792" s="110"/>
      <c r="DK792" s="110"/>
      <c r="DL792" s="110"/>
      <c r="DM792" s="110"/>
      <c r="DN792" s="110"/>
      <c r="DO792" s="110"/>
      <c r="DP792" s="110"/>
      <c r="DQ792" s="110"/>
      <c r="DR792" s="110"/>
      <c r="DS792" s="110"/>
      <c r="DT792" s="110"/>
      <c r="DU792" s="110"/>
      <c r="DV792" s="110"/>
      <c r="DW792" s="110"/>
      <c r="DX792" s="110"/>
      <c r="DY792" s="110"/>
      <c r="DZ792" s="110"/>
      <c r="EA792" s="110"/>
      <c r="EB792" s="110"/>
      <c r="EC792" s="110"/>
      <c r="ED792" s="110"/>
      <c r="EE792" s="110"/>
      <c r="EF792" s="110"/>
      <c r="EG792" s="110"/>
      <c r="EH792" s="110"/>
      <c r="EI792" s="110"/>
      <c r="EJ792" s="110"/>
      <c r="EK792" s="110"/>
      <c r="EL792" s="110"/>
      <c r="EM792" s="110"/>
      <c r="EN792" s="110"/>
      <c r="EO792" s="110"/>
      <c r="EP792" s="110"/>
      <c r="EQ792" s="110"/>
      <c r="ER792" s="110"/>
      <c r="ES792" s="110"/>
      <c r="ET792" s="110"/>
      <c r="EU792" s="110"/>
      <c r="EV792" s="110"/>
      <c r="EW792" s="110"/>
      <c r="EX792" s="110"/>
      <c r="EY792" s="110"/>
      <c r="EZ792" s="110"/>
      <c r="FA792" s="110"/>
      <c r="FB792" s="110"/>
      <c r="FC792" s="110"/>
      <c r="FD792" s="110"/>
      <c r="FE792" s="110"/>
      <c r="FF792" s="110"/>
      <c r="FG792" s="110"/>
      <c r="FH792" s="110"/>
      <c r="FI792" s="110"/>
      <c r="FJ792" s="110"/>
      <c r="FK792" s="242"/>
      <c r="FL792" s="242"/>
      <c r="FM792" s="242"/>
      <c r="FN792" s="242"/>
      <c r="FO792" s="242"/>
      <c r="FP792" s="242"/>
      <c r="FQ792" s="242"/>
      <c r="FR792" s="63"/>
    </row>
    <row r="793" spans="1:174" x14ac:dyDescent="0.2">
      <c r="A793" s="241" t="s">
        <v>319</v>
      </c>
      <c r="B793" s="476" t="s">
        <v>957</v>
      </c>
      <c r="C793" s="326" t="s">
        <v>794</v>
      </c>
      <c r="D793" s="283" t="s">
        <v>320</v>
      </c>
      <c r="E793" s="471">
        <v>9660.9394100000009</v>
      </c>
      <c r="F793" s="471">
        <v>7416882.9342200002</v>
      </c>
      <c r="G793" s="471">
        <v>2127109.00985</v>
      </c>
      <c r="H793" s="471">
        <v>1419678.5291800001</v>
      </c>
      <c r="I793" s="471">
        <v>486923.77974999999</v>
      </c>
      <c r="J793" s="471">
        <v>259260.43004000001</v>
      </c>
      <c r="K793" s="471">
        <v>73809.327569999994</v>
      </c>
      <c r="L793" s="471">
        <v>42900.38998</v>
      </c>
      <c r="M793" s="471">
        <v>0</v>
      </c>
      <c r="N793" s="496">
        <v>11836225.34</v>
      </c>
      <c r="O793" s="471">
        <v>24371.850600000002</v>
      </c>
      <c r="P793" s="471">
        <v>17257969.205779999</v>
      </c>
      <c r="Q793" s="471">
        <v>3079997.4501499999</v>
      </c>
      <c r="R793" s="471">
        <v>1534960.9508199999</v>
      </c>
      <c r="S793" s="471">
        <v>563949.65024999995</v>
      </c>
      <c r="T793" s="471">
        <v>272234.60995999997</v>
      </c>
      <c r="U793" s="471">
        <v>110043.89243000001</v>
      </c>
      <c r="V793" s="471">
        <v>32845.230020000003</v>
      </c>
      <c r="W793" s="471">
        <v>0</v>
      </c>
      <c r="X793" s="496">
        <v>22876372.84</v>
      </c>
      <c r="Y793" s="471">
        <v>34032.790009999997</v>
      </c>
      <c r="Z793" s="471">
        <v>24674852.140000001</v>
      </c>
      <c r="AA793" s="471">
        <v>5207106.46</v>
      </c>
      <c r="AB793" s="471">
        <v>2954639.48</v>
      </c>
      <c r="AC793" s="471">
        <v>1050873.43</v>
      </c>
      <c r="AD793" s="471">
        <v>531495.04</v>
      </c>
      <c r="AE793" s="471">
        <v>183853.22</v>
      </c>
      <c r="AF793" s="471">
        <v>75745.62</v>
      </c>
      <c r="AG793" s="471">
        <v>0</v>
      </c>
      <c r="AH793" s="496">
        <v>34712598.18</v>
      </c>
      <c r="AI793" s="471">
        <v>1073.60556</v>
      </c>
      <c r="AJ793" s="471">
        <v>1288.3266699999999</v>
      </c>
      <c r="AK793" s="471">
        <v>1503.0477800000001</v>
      </c>
      <c r="AL793" s="471">
        <v>1717.7688900000001</v>
      </c>
      <c r="AM793" s="471">
        <v>1932.49</v>
      </c>
      <c r="AN793" s="471">
        <v>2361.9322200000001</v>
      </c>
      <c r="AO793" s="471">
        <v>2791.37444</v>
      </c>
      <c r="AP793" s="471">
        <v>3220.8166700000002</v>
      </c>
      <c r="AQ793" s="471">
        <v>3864.98</v>
      </c>
      <c r="AR793" s="471">
        <v>8.9985900000000001</v>
      </c>
      <c r="AS793" s="471">
        <v>5756.98938</v>
      </c>
      <c r="AT793" s="471">
        <v>1415.1972000000001</v>
      </c>
      <c r="AU793" s="471">
        <v>826.46654999999998</v>
      </c>
      <c r="AV793" s="471">
        <v>251.96704</v>
      </c>
      <c r="AW793" s="471">
        <v>109.76624</v>
      </c>
      <c r="AX793" s="471">
        <v>26.441929999999999</v>
      </c>
      <c r="AY793" s="471">
        <v>13.31972</v>
      </c>
      <c r="AZ793" s="471">
        <v>0</v>
      </c>
      <c r="BA793" s="496">
        <v>8409.1466600000003</v>
      </c>
      <c r="BB793" s="471">
        <v>22.700939999999999</v>
      </c>
      <c r="BC793" s="471">
        <v>13395.64697</v>
      </c>
      <c r="BD793" s="471">
        <v>2049.1680299999998</v>
      </c>
      <c r="BE793" s="471">
        <v>893.57826999999997</v>
      </c>
      <c r="BF793" s="471">
        <v>291.82539000000003</v>
      </c>
      <c r="BG793" s="471">
        <v>115.25928</v>
      </c>
      <c r="BH793" s="471">
        <v>39.422829999999998</v>
      </c>
      <c r="BI793" s="471">
        <v>10.197800000000001</v>
      </c>
      <c r="BJ793" s="471">
        <v>0</v>
      </c>
      <c r="BK793" s="496">
        <v>16817.799500000001</v>
      </c>
      <c r="BL793" s="471">
        <v>31.7</v>
      </c>
      <c r="BM793" s="471">
        <v>19152.64</v>
      </c>
      <c r="BN793" s="471">
        <v>3464.37</v>
      </c>
      <c r="BO793" s="471">
        <v>1720.04</v>
      </c>
      <c r="BP793" s="471">
        <v>543.79</v>
      </c>
      <c r="BQ793" s="471">
        <v>225.03</v>
      </c>
      <c r="BR793" s="471">
        <v>65.86</v>
      </c>
      <c r="BS793" s="471">
        <v>23.52</v>
      </c>
      <c r="BT793" s="471">
        <v>0</v>
      </c>
      <c r="BU793" s="496">
        <v>25226.95</v>
      </c>
      <c r="BV793" s="178"/>
      <c r="BW793" s="178"/>
      <c r="BX793" s="178"/>
      <c r="BY793" s="178"/>
      <c r="BZ793" s="178"/>
      <c r="CA793" s="178"/>
      <c r="CB793" s="178"/>
      <c r="CC793" s="178"/>
      <c r="CD793" s="178"/>
      <c r="CE793" s="178"/>
      <c r="CF793" s="110"/>
      <c r="CG793" s="110"/>
      <c r="CH793" s="110"/>
      <c r="CI793" s="110"/>
      <c r="CJ793" s="110"/>
      <c r="CK793" s="110"/>
      <c r="CL793" s="110"/>
      <c r="CM793" s="110"/>
      <c r="CN793" s="110"/>
      <c r="CO793" s="110"/>
      <c r="CP793" s="110"/>
      <c r="CQ793" s="110"/>
      <c r="CR793" s="110"/>
      <c r="CS793" s="110"/>
      <c r="CT793" s="110"/>
      <c r="CU793" s="110"/>
      <c r="CV793" s="110"/>
      <c r="CW793" s="110"/>
      <c r="CX793" s="110"/>
      <c r="CY793" s="110"/>
      <c r="CZ793" s="110"/>
      <c r="DA793" s="110"/>
      <c r="DB793" s="110"/>
      <c r="DC793" s="110"/>
      <c r="DD793" s="110"/>
      <c r="DE793" s="110"/>
      <c r="DF793" s="110"/>
      <c r="DG793" s="110"/>
      <c r="DH793" s="110"/>
      <c r="DI793" s="110"/>
      <c r="DJ793" s="110"/>
      <c r="DK793" s="110"/>
      <c r="DL793" s="110"/>
      <c r="DM793" s="110"/>
      <c r="DN793" s="110"/>
      <c r="DO793" s="110"/>
      <c r="DP793" s="110"/>
      <c r="DQ793" s="110"/>
      <c r="DR793" s="110"/>
      <c r="DS793" s="110"/>
      <c r="DT793" s="110"/>
      <c r="DU793" s="110"/>
      <c r="DV793" s="110"/>
      <c r="DW793" s="110"/>
      <c r="DX793" s="110"/>
      <c r="DY793" s="110"/>
      <c r="DZ793" s="110"/>
      <c r="EA793" s="110"/>
      <c r="EB793" s="110"/>
      <c r="EC793" s="110"/>
      <c r="ED793" s="110"/>
      <c r="EE793" s="110"/>
      <c r="EF793" s="110"/>
      <c r="EG793" s="110"/>
      <c r="EH793" s="110"/>
      <c r="EI793" s="110"/>
      <c r="EJ793" s="110"/>
      <c r="EK793" s="110"/>
      <c r="EL793" s="110"/>
      <c r="EM793" s="110"/>
      <c r="EN793" s="110"/>
      <c r="EO793" s="110"/>
      <c r="EP793" s="110"/>
      <c r="EQ793" s="110"/>
      <c r="ER793" s="110"/>
      <c r="ES793" s="110"/>
      <c r="ET793" s="110"/>
      <c r="EU793" s="110"/>
      <c r="EV793" s="110"/>
      <c r="EW793" s="110"/>
      <c r="EX793" s="110"/>
      <c r="EY793" s="110"/>
      <c r="EZ793" s="110"/>
      <c r="FA793" s="110"/>
      <c r="FB793" s="110"/>
      <c r="FC793" s="110"/>
      <c r="FD793" s="110"/>
      <c r="FE793" s="110"/>
      <c r="FF793" s="110"/>
      <c r="FG793" s="110"/>
      <c r="FH793" s="110"/>
      <c r="FI793" s="110"/>
      <c r="FJ793" s="110"/>
      <c r="FK793" s="242"/>
      <c r="FL793" s="242"/>
      <c r="FM793" s="242"/>
      <c r="FN793" s="242"/>
      <c r="FO793" s="242"/>
      <c r="FP793" s="242"/>
      <c r="FQ793" s="242"/>
      <c r="FR793" s="63"/>
    </row>
    <row r="794" spans="1:174" x14ac:dyDescent="0.2">
      <c r="A794" s="241" t="s">
        <v>321</v>
      </c>
      <c r="B794" s="476" t="s">
        <v>958</v>
      </c>
      <c r="C794" s="326" t="s">
        <v>784</v>
      </c>
      <c r="D794" s="283" t="s">
        <v>322</v>
      </c>
      <c r="E794" s="471">
        <v>5158</v>
      </c>
      <c r="F794" s="471">
        <v>5649658</v>
      </c>
      <c r="G794" s="471">
        <v>1275654</v>
      </c>
      <c r="H794" s="471">
        <v>658829</v>
      </c>
      <c r="I794" s="471">
        <v>203083</v>
      </c>
      <c r="J794" s="471">
        <v>71869</v>
      </c>
      <c r="K794" s="471">
        <v>13992</v>
      </c>
      <c r="L794" s="471">
        <v>10010</v>
      </c>
      <c r="M794" s="471">
        <v>0</v>
      </c>
      <c r="N794" s="496">
        <v>7888253</v>
      </c>
      <c r="O794" s="471">
        <v>10439</v>
      </c>
      <c r="P794" s="471">
        <v>7598816</v>
      </c>
      <c r="Q794" s="471">
        <v>1287192</v>
      </c>
      <c r="R794" s="471">
        <v>520497</v>
      </c>
      <c r="S794" s="471">
        <v>159391</v>
      </c>
      <c r="T794" s="471">
        <v>65836</v>
      </c>
      <c r="U794" s="471">
        <v>6483</v>
      </c>
      <c r="V794" s="471">
        <v>1343</v>
      </c>
      <c r="W794" s="471">
        <v>0</v>
      </c>
      <c r="X794" s="496">
        <v>9649997</v>
      </c>
      <c r="Y794" s="471">
        <v>15597</v>
      </c>
      <c r="Z794" s="471">
        <v>13248474</v>
      </c>
      <c r="AA794" s="471">
        <v>2562846</v>
      </c>
      <c r="AB794" s="471">
        <v>1179326</v>
      </c>
      <c r="AC794" s="471">
        <v>362474</v>
      </c>
      <c r="AD794" s="471">
        <v>137705</v>
      </c>
      <c r="AE794" s="471">
        <v>20475</v>
      </c>
      <c r="AF794" s="471">
        <v>11353</v>
      </c>
      <c r="AG794" s="471">
        <v>0</v>
      </c>
      <c r="AH794" s="496">
        <v>17538250</v>
      </c>
      <c r="AI794" s="471">
        <v>1103.23333</v>
      </c>
      <c r="AJ794" s="471">
        <v>1323.88</v>
      </c>
      <c r="AK794" s="471">
        <v>1544.52667</v>
      </c>
      <c r="AL794" s="471">
        <v>1765.1733300000001</v>
      </c>
      <c r="AM794" s="471">
        <v>1985.82</v>
      </c>
      <c r="AN794" s="471">
        <v>2427.1133300000001</v>
      </c>
      <c r="AO794" s="471">
        <v>2868.4066699999998</v>
      </c>
      <c r="AP794" s="471">
        <v>3309.7</v>
      </c>
      <c r="AQ794" s="471">
        <v>3971.64</v>
      </c>
      <c r="AR794" s="471">
        <v>4.6753499999999999</v>
      </c>
      <c r="AS794" s="471">
        <v>4267.5000799999998</v>
      </c>
      <c r="AT794" s="471">
        <v>825.91904999999997</v>
      </c>
      <c r="AU794" s="471">
        <v>373.23757000000001</v>
      </c>
      <c r="AV794" s="471">
        <v>102.26657</v>
      </c>
      <c r="AW794" s="471">
        <v>29.610900000000001</v>
      </c>
      <c r="AX794" s="471">
        <v>4.8779700000000004</v>
      </c>
      <c r="AY794" s="471">
        <v>3.0244399999999998</v>
      </c>
      <c r="AZ794" s="471">
        <v>0</v>
      </c>
      <c r="BA794" s="496">
        <v>5611.1119200000003</v>
      </c>
      <c r="BB794" s="471">
        <v>9.4621899999999997</v>
      </c>
      <c r="BC794" s="471">
        <v>5739.8072300000003</v>
      </c>
      <c r="BD794" s="471">
        <v>833.38930000000005</v>
      </c>
      <c r="BE794" s="471">
        <v>294.87018999999998</v>
      </c>
      <c r="BF794" s="471">
        <v>80.264579999999995</v>
      </c>
      <c r="BG794" s="471">
        <v>27.125229999999998</v>
      </c>
      <c r="BH794" s="471">
        <v>2.2601399999999998</v>
      </c>
      <c r="BI794" s="471">
        <v>0.40577999999999997</v>
      </c>
      <c r="BJ794" s="471">
        <v>0</v>
      </c>
      <c r="BK794" s="496">
        <v>6987.5846300000003</v>
      </c>
      <c r="BL794" s="471">
        <v>14.14</v>
      </c>
      <c r="BM794" s="471">
        <v>10007.31</v>
      </c>
      <c r="BN794" s="471">
        <v>1659.31</v>
      </c>
      <c r="BO794" s="471">
        <v>668.11</v>
      </c>
      <c r="BP794" s="471">
        <v>182.53</v>
      </c>
      <c r="BQ794" s="471">
        <v>56.74</v>
      </c>
      <c r="BR794" s="471">
        <v>7.14</v>
      </c>
      <c r="BS794" s="471">
        <v>3.43</v>
      </c>
      <c r="BT794" s="471">
        <v>0</v>
      </c>
      <c r="BU794" s="496">
        <v>12598.71</v>
      </c>
      <c r="BV794" s="178"/>
      <c r="BW794" s="178"/>
      <c r="BX794" s="178"/>
      <c r="BY794" s="178"/>
      <c r="BZ794" s="178"/>
      <c r="CA794" s="178"/>
      <c r="CB794" s="178"/>
      <c r="CC794" s="178"/>
      <c r="CD794" s="178"/>
      <c r="CE794" s="178"/>
      <c r="CF794" s="110"/>
      <c r="CG794" s="110"/>
      <c r="CH794" s="110"/>
      <c r="CI794" s="110"/>
      <c r="CJ794" s="110"/>
      <c r="CK794" s="110"/>
      <c r="CL794" s="110"/>
      <c r="CM794" s="110"/>
      <c r="CN794" s="110"/>
      <c r="CO794" s="110"/>
      <c r="CP794" s="110"/>
      <c r="CQ794" s="110"/>
      <c r="CR794" s="110"/>
      <c r="CS794" s="110"/>
      <c r="CT794" s="110"/>
      <c r="CU794" s="110"/>
      <c r="CV794" s="110"/>
      <c r="CW794" s="110"/>
      <c r="CX794" s="110"/>
      <c r="CY794" s="110"/>
      <c r="CZ794" s="110"/>
      <c r="DA794" s="110"/>
      <c r="DB794" s="110"/>
      <c r="DC794" s="110"/>
      <c r="DD794" s="110"/>
      <c r="DE794" s="110"/>
      <c r="DF794" s="110"/>
      <c r="DG794" s="110"/>
      <c r="DH794" s="110"/>
      <c r="DI794" s="110"/>
      <c r="DJ794" s="110"/>
      <c r="DK794" s="110"/>
      <c r="DL794" s="110"/>
      <c r="DM794" s="110"/>
      <c r="DN794" s="110"/>
      <c r="DO794" s="110"/>
      <c r="DP794" s="110"/>
      <c r="DQ794" s="110"/>
      <c r="DR794" s="110"/>
      <c r="DS794" s="110"/>
      <c r="DT794" s="110"/>
      <c r="DU794" s="110"/>
      <c r="DV794" s="110"/>
      <c r="DW794" s="110"/>
      <c r="DX794" s="110"/>
      <c r="DY794" s="110"/>
      <c r="DZ794" s="110"/>
      <c r="EA794" s="110"/>
      <c r="EB794" s="110"/>
      <c r="EC794" s="110"/>
      <c r="ED794" s="110"/>
      <c r="EE794" s="110"/>
      <c r="EF794" s="110"/>
      <c r="EG794" s="110"/>
      <c r="EH794" s="110"/>
      <c r="EI794" s="110"/>
      <c r="EJ794" s="110"/>
      <c r="EK794" s="110"/>
      <c r="EL794" s="110"/>
      <c r="EM794" s="110"/>
      <c r="EN794" s="110"/>
      <c r="EO794" s="110"/>
      <c r="EP794" s="110"/>
      <c r="EQ794" s="110"/>
      <c r="ER794" s="110"/>
      <c r="ES794" s="110"/>
      <c r="ET794" s="110"/>
      <c r="EU794" s="110"/>
      <c r="EV794" s="110"/>
      <c r="EW794" s="110"/>
      <c r="EX794" s="110"/>
      <c r="EY794" s="110"/>
      <c r="EZ794" s="110"/>
      <c r="FA794" s="110"/>
      <c r="FB794" s="110"/>
      <c r="FC794" s="110"/>
      <c r="FD794" s="110"/>
      <c r="FE794" s="110"/>
      <c r="FF794" s="110"/>
      <c r="FG794" s="110"/>
      <c r="FH794" s="110"/>
      <c r="FI794" s="110"/>
      <c r="FJ794" s="110"/>
      <c r="FK794" s="242"/>
      <c r="FL794" s="242"/>
      <c r="FM794" s="242"/>
      <c r="FN794" s="242"/>
      <c r="FO794" s="242"/>
      <c r="FP794" s="242"/>
      <c r="FQ794" s="242"/>
      <c r="FR794" s="63"/>
    </row>
    <row r="795" spans="1:174" x14ac:dyDescent="0.2">
      <c r="A795" s="241" t="s">
        <v>323</v>
      </c>
      <c r="B795" s="476" t="s">
        <v>959</v>
      </c>
      <c r="C795" s="326" t="s">
        <v>640</v>
      </c>
      <c r="D795" s="283" t="s">
        <v>324</v>
      </c>
      <c r="E795" s="471">
        <v>0</v>
      </c>
      <c r="F795" s="471">
        <v>275973</v>
      </c>
      <c r="G795" s="471">
        <v>2715844</v>
      </c>
      <c r="H795" s="471">
        <v>2544037</v>
      </c>
      <c r="I795" s="471">
        <v>1958007</v>
      </c>
      <c r="J795" s="471">
        <v>1012177</v>
      </c>
      <c r="K795" s="471">
        <v>521412</v>
      </c>
      <c r="L795" s="471">
        <v>114268</v>
      </c>
      <c r="M795" s="471">
        <v>5944</v>
      </c>
      <c r="N795" s="496">
        <v>9147662</v>
      </c>
      <c r="O795" s="471">
        <v>0</v>
      </c>
      <c r="P795" s="471">
        <v>672685</v>
      </c>
      <c r="Q795" s="471">
        <v>4870732</v>
      </c>
      <c r="R795" s="471">
        <v>4504577</v>
      </c>
      <c r="S795" s="471">
        <v>3274389</v>
      </c>
      <c r="T795" s="471">
        <v>1398679</v>
      </c>
      <c r="U795" s="471">
        <v>579987</v>
      </c>
      <c r="V795" s="471">
        <v>103074</v>
      </c>
      <c r="W795" s="471">
        <v>1461</v>
      </c>
      <c r="X795" s="496">
        <v>15405584</v>
      </c>
      <c r="Y795" s="471">
        <v>0</v>
      </c>
      <c r="Z795" s="471">
        <v>948658</v>
      </c>
      <c r="AA795" s="471">
        <v>7586576</v>
      </c>
      <c r="AB795" s="471">
        <v>7048614</v>
      </c>
      <c r="AC795" s="471">
        <v>5232396</v>
      </c>
      <c r="AD795" s="471">
        <v>2410856</v>
      </c>
      <c r="AE795" s="471">
        <v>1101399</v>
      </c>
      <c r="AF795" s="471">
        <v>217342</v>
      </c>
      <c r="AG795" s="471">
        <v>7405</v>
      </c>
      <c r="AH795" s="496">
        <v>24553246</v>
      </c>
      <c r="AI795" s="471">
        <v>884.21667000000002</v>
      </c>
      <c r="AJ795" s="471">
        <v>1061.06</v>
      </c>
      <c r="AK795" s="471">
        <v>1237.9033300000001</v>
      </c>
      <c r="AL795" s="471">
        <v>1414.74667</v>
      </c>
      <c r="AM795" s="471">
        <v>1591.59</v>
      </c>
      <c r="AN795" s="471">
        <v>1945.27667</v>
      </c>
      <c r="AO795" s="471">
        <v>2298.96333</v>
      </c>
      <c r="AP795" s="471">
        <v>2652.65</v>
      </c>
      <c r="AQ795" s="471">
        <v>3183.18</v>
      </c>
      <c r="AR795" s="471">
        <v>0</v>
      </c>
      <c r="AS795" s="471">
        <v>260.09179</v>
      </c>
      <c r="AT795" s="471">
        <v>2193.9063599999999</v>
      </c>
      <c r="AU795" s="471">
        <v>1798.22795</v>
      </c>
      <c r="AV795" s="471">
        <v>1230.22072</v>
      </c>
      <c r="AW795" s="471">
        <v>520.32547</v>
      </c>
      <c r="AX795" s="471">
        <v>226.8031</v>
      </c>
      <c r="AY795" s="471">
        <v>43.076920000000001</v>
      </c>
      <c r="AZ795" s="471">
        <v>1.8673200000000001</v>
      </c>
      <c r="BA795" s="496">
        <v>6274.5196400000004</v>
      </c>
      <c r="BB795" s="471">
        <v>0</v>
      </c>
      <c r="BC795" s="471">
        <v>633.97451999999998</v>
      </c>
      <c r="BD795" s="471">
        <v>3934.66264</v>
      </c>
      <c r="BE795" s="471">
        <v>3184.0166899999999</v>
      </c>
      <c r="BF795" s="471">
        <v>2057.3068400000002</v>
      </c>
      <c r="BG795" s="471">
        <v>719.01288999999997</v>
      </c>
      <c r="BH795" s="471">
        <v>252.28197</v>
      </c>
      <c r="BI795" s="471">
        <v>38.856990000000003</v>
      </c>
      <c r="BJ795" s="471">
        <v>0.45896999999999999</v>
      </c>
      <c r="BK795" s="496">
        <v>10820.57152</v>
      </c>
      <c r="BL795" s="471">
        <v>0</v>
      </c>
      <c r="BM795" s="471">
        <v>894.07</v>
      </c>
      <c r="BN795" s="471">
        <v>6128.57</v>
      </c>
      <c r="BO795" s="471">
        <v>4982.24</v>
      </c>
      <c r="BP795" s="471">
        <v>3287.53</v>
      </c>
      <c r="BQ795" s="471">
        <v>1239.3399999999999</v>
      </c>
      <c r="BR795" s="471">
        <v>479.09</v>
      </c>
      <c r="BS795" s="471">
        <v>81.93</v>
      </c>
      <c r="BT795" s="471">
        <v>2.33</v>
      </c>
      <c r="BU795" s="496">
        <v>17095.099999999999</v>
      </c>
      <c r="BV795" s="178"/>
      <c r="BW795" s="178"/>
      <c r="BX795" s="178"/>
      <c r="BY795" s="178"/>
      <c r="BZ795" s="178"/>
      <c r="CA795" s="178"/>
      <c r="CB795" s="178"/>
      <c r="CC795" s="178"/>
      <c r="CD795" s="178"/>
      <c r="CE795" s="178"/>
      <c r="CF795" s="110"/>
      <c r="CG795" s="110"/>
      <c r="CH795" s="110"/>
      <c r="CI795" s="110"/>
      <c r="CJ795" s="110"/>
      <c r="CK795" s="110"/>
      <c r="CL795" s="110"/>
      <c r="CM795" s="110"/>
      <c r="CN795" s="110"/>
      <c r="CO795" s="110"/>
      <c r="CP795" s="110"/>
      <c r="CQ795" s="110"/>
      <c r="CR795" s="110"/>
      <c r="CS795" s="110"/>
      <c r="CT795" s="110"/>
      <c r="CU795" s="110"/>
      <c r="CV795" s="110"/>
      <c r="CW795" s="110"/>
      <c r="CX795" s="110"/>
      <c r="CY795" s="110"/>
      <c r="CZ795" s="110"/>
      <c r="DA795" s="110"/>
      <c r="DB795" s="110"/>
      <c r="DC795" s="110"/>
      <c r="DD795" s="110"/>
      <c r="DE795" s="110"/>
      <c r="DF795" s="110"/>
      <c r="DG795" s="110"/>
      <c r="DH795" s="110"/>
      <c r="DI795" s="110"/>
      <c r="DJ795" s="110"/>
      <c r="DK795" s="110"/>
      <c r="DL795" s="110"/>
      <c r="DM795" s="110"/>
      <c r="DN795" s="110"/>
      <c r="DO795" s="110"/>
      <c r="DP795" s="110"/>
      <c r="DQ795" s="110"/>
      <c r="DR795" s="110"/>
      <c r="DS795" s="110"/>
      <c r="DT795" s="110"/>
      <c r="DU795" s="110"/>
      <c r="DV795" s="110"/>
      <c r="DW795" s="110"/>
      <c r="DX795" s="110"/>
      <c r="DY795" s="110"/>
      <c r="DZ795" s="110"/>
      <c r="EA795" s="110"/>
      <c r="EB795" s="110"/>
      <c r="EC795" s="110"/>
      <c r="ED795" s="110"/>
      <c r="EE795" s="110"/>
      <c r="EF795" s="110"/>
      <c r="EG795" s="110"/>
      <c r="EH795" s="110"/>
      <c r="EI795" s="110"/>
      <c r="EJ795" s="110"/>
      <c r="EK795" s="110"/>
      <c r="EL795" s="110"/>
      <c r="EM795" s="110"/>
      <c r="EN795" s="110"/>
      <c r="EO795" s="110"/>
      <c r="EP795" s="110"/>
      <c r="EQ795" s="110"/>
      <c r="ER795" s="110"/>
      <c r="ES795" s="110"/>
      <c r="ET795" s="110"/>
      <c r="EU795" s="110"/>
      <c r="EV795" s="110"/>
      <c r="EW795" s="110"/>
      <c r="EX795" s="110"/>
      <c r="EY795" s="110"/>
      <c r="EZ795" s="110"/>
      <c r="FA795" s="110"/>
      <c r="FB795" s="110"/>
      <c r="FC795" s="110"/>
      <c r="FD795" s="110"/>
      <c r="FE795" s="110"/>
      <c r="FF795" s="110"/>
      <c r="FG795" s="110"/>
      <c r="FH795" s="110"/>
      <c r="FI795" s="110"/>
      <c r="FJ795" s="110"/>
      <c r="FK795" s="242"/>
      <c r="FL795" s="242"/>
      <c r="FM795" s="242"/>
      <c r="FN795" s="242"/>
      <c r="FO795" s="242"/>
      <c r="FP795" s="242"/>
      <c r="FQ795" s="242"/>
      <c r="FR795" s="63"/>
    </row>
    <row r="796" spans="1:174" x14ac:dyDescent="0.2">
      <c r="A796" s="241" t="s">
        <v>325</v>
      </c>
      <c r="B796" s="476" t="s">
        <v>960</v>
      </c>
      <c r="C796" s="326" t="s">
        <v>784</v>
      </c>
      <c r="D796" s="283" t="s">
        <v>326</v>
      </c>
      <c r="E796" s="471">
        <v>12723</v>
      </c>
      <c r="F796" s="471">
        <v>4639177</v>
      </c>
      <c r="G796" s="471">
        <v>1567642</v>
      </c>
      <c r="H796" s="471">
        <v>582917</v>
      </c>
      <c r="I796" s="471">
        <v>150080</v>
      </c>
      <c r="J796" s="471">
        <v>79959</v>
      </c>
      <c r="K796" s="471">
        <v>31821</v>
      </c>
      <c r="L796" s="471">
        <v>8500</v>
      </c>
      <c r="M796" s="471">
        <v>0</v>
      </c>
      <c r="N796" s="496">
        <v>7072819</v>
      </c>
      <c r="O796" s="471">
        <v>3122</v>
      </c>
      <c r="P796" s="471">
        <v>2196909</v>
      </c>
      <c r="Q796" s="471">
        <v>986365</v>
      </c>
      <c r="R796" s="471">
        <v>710586</v>
      </c>
      <c r="S796" s="471">
        <v>214751</v>
      </c>
      <c r="T796" s="471">
        <v>77711</v>
      </c>
      <c r="U796" s="471">
        <v>20793</v>
      </c>
      <c r="V796" s="471">
        <v>12072</v>
      </c>
      <c r="W796" s="471">
        <v>0</v>
      </c>
      <c r="X796" s="496">
        <v>4222309</v>
      </c>
      <c r="Y796" s="471">
        <v>15845</v>
      </c>
      <c r="Z796" s="471">
        <v>6836086</v>
      </c>
      <c r="AA796" s="471">
        <v>2554007</v>
      </c>
      <c r="AB796" s="471">
        <v>1293503</v>
      </c>
      <c r="AC796" s="471">
        <v>364831</v>
      </c>
      <c r="AD796" s="471">
        <v>157670</v>
      </c>
      <c r="AE796" s="471">
        <v>52614</v>
      </c>
      <c r="AF796" s="471">
        <v>20572</v>
      </c>
      <c r="AG796" s="471">
        <v>0</v>
      </c>
      <c r="AH796" s="496">
        <v>11295128</v>
      </c>
      <c r="AI796" s="471">
        <v>1117.4944399999999</v>
      </c>
      <c r="AJ796" s="471">
        <v>1340.99333</v>
      </c>
      <c r="AK796" s="471">
        <v>1564.4922200000001</v>
      </c>
      <c r="AL796" s="471">
        <v>1787.9911099999999</v>
      </c>
      <c r="AM796" s="471">
        <v>2011.49</v>
      </c>
      <c r="AN796" s="471">
        <v>2458.4877799999999</v>
      </c>
      <c r="AO796" s="471">
        <v>2905.4855600000001</v>
      </c>
      <c r="AP796" s="471">
        <v>3352.48333</v>
      </c>
      <c r="AQ796" s="471">
        <v>4022.98</v>
      </c>
      <c r="AR796" s="471">
        <v>11.385289999999999</v>
      </c>
      <c r="AS796" s="471">
        <v>3459.5078800000001</v>
      </c>
      <c r="AT796" s="471">
        <v>1002.01329</v>
      </c>
      <c r="AU796" s="471">
        <v>326.01783999999998</v>
      </c>
      <c r="AV796" s="471">
        <v>74.611360000000005</v>
      </c>
      <c r="AW796" s="471">
        <v>32.523650000000004</v>
      </c>
      <c r="AX796" s="471">
        <v>10.95204</v>
      </c>
      <c r="AY796" s="471">
        <v>2.5354299999999999</v>
      </c>
      <c r="AZ796" s="471">
        <v>0</v>
      </c>
      <c r="BA796" s="496">
        <v>4919.5467799999997</v>
      </c>
      <c r="BB796" s="471">
        <v>2.7937500000000002</v>
      </c>
      <c r="BC796" s="471">
        <v>1638.26989</v>
      </c>
      <c r="BD796" s="471">
        <v>630.46974</v>
      </c>
      <c r="BE796" s="471">
        <v>397.42144000000002</v>
      </c>
      <c r="BF796" s="471">
        <v>106.76215000000001</v>
      </c>
      <c r="BG796" s="471">
        <v>31.609269999999999</v>
      </c>
      <c r="BH796" s="471">
        <v>7.15646</v>
      </c>
      <c r="BI796" s="471">
        <v>3.6009099999999998</v>
      </c>
      <c r="BJ796" s="471">
        <v>0</v>
      </c>
      <c r="BK796" s="496">
        <v>2818.0836100000001</v>
      </c>
      <c r="BL796" s="471">
        <v>14.18</v>
      </c>
      <c r="BM796" s="471">
        <v>5097.78</v>
      </c>
      <c r="BN796" s="471">
        <v>1632.48</v>
      </c>
      <c r="BO796" s="471">
        <v>723.44</v>
      </c>
      <c r="BP796" s="471">
        <v>181.37</v>
      </c>
      <c r="BQ796" s="471">
        <v>64.13</v>
      </c>
      <c r="BR796" s="471">
        <v>18.11</v>
      </c>
      <c r="BS796" s="471">
        <v>6.14</v>
      </c>
      <c r="BT796" s="471">
        <v>0</v>
      </c>
      <c r="BU796" s="496">
        <v>7737.63</v>
      </c>
      <c r="BV796" s="178"/>
      <c r="BW796" s="178"/>
      <c r="BX796" s="178"/>
      <c r="BY796" s="178"/>
      <c r="BZ796" s="178"/>
      <c r="CA796" s="178"/>
      <c r="CB796" s="178"/>
      <c r="CC796" s="178"/>
      <c r="CD796" s="178"/>
      <c r="CE796" s="178"/>
      <c r="CF796" s="110"/>
      <c r="CG796" s="110"/>
      <c r="CH796" s="110"/>
      <c r="CI796" s="110"/>
      <c r="CJ796" s="110"/>
      <c r="CK796" s="110"/>
      <c r="CL796" s="110"/>
      <c r="CM796" s="110"/>
      <c r="CN796" s="110"/>
      <c r="CO796" s="110"/>
      <c r="CP796" s="110"/>
      <c r="CQ796" s="110"/>
      <c r="CR796" s="110"/>
      <c r="CS796" s="110"/>
      <c r="CT796" s="110"/>
      <c r="CU796" s="110"/>
      <c r="CV796" s="110"/>
      <c r="CW796" s="110"/>
      <c r="CX796" s="110"/>
      <c r="CY796" s="110"/>
      <c r="CZ796" s="110"/>
      <c r="DA796" s="110"/>
      <c r="DB796" s="110"/>
      <c r="DC796" s="110"/>
      <c r="DD796" s="110"/>
      <c r="DE796" s="110"/>
      <c r="DF796" s="110"/>
      <c r="DG796" s="110"/>
      <c r="DH796" s="110"/>
      <c r="DI796" s="110"/>
      <c r="DJ796" s="110"/>
      <c r="DK796" s="110"/>
      <c r="DL796" s="110"/>
      <c r="DM796" s="110"/>
      <c r="DN796" s="110"/>
      <c r="DO796" s="110"/>
      <c r="DP796" s="110"/>
      <c r="DQ796" s="110"/>
      <c r="DR796" s="110"/>
      <c r="DS796" s="110"/>
      <c r="DT796" s="110"/>
      <c r="DU796" s="110"/>
      <c r="DV796" s="110"/>
      <c r="DW796" s="110"/>
      <c r="DX796" s="110"/>
      <c r="DY796" s="110"/>
      <c r="DZ796" s="110"/>
      <c r="EA796" s="110"/>
      <c r="EB796" s="110"/>
      <c r="EC796" s="110"/>
      <c r="ED796" s="110"/>
      <c r="EE796" s="110"/>
      <c r="EF796" s="110"/>
      <c r="EG796" s="110"/>
      <c r="EH796" s="110"/>
      <c r="EI796" s="110"/>
      <c r="EJ796" s="110"/>
      <c r="EK796" s="110"/>
      <c r="EL796" s="110"/>
      <c r="EM796" s="110"/>
      <c r="EN796" s="110"/>
      <c r="EO796" s="110"/>
      <c r="EP796" s="110"/>
      <c r="EQ796" s="110"/>
      <c r="ER796" s="110"/>
      <c r="ES796" s="110"/>
      <c r="ET796" s="110"/>
      <c r="EU796" s="110"/>
      <c r="EV796" s="110"/>
      <c r="EW796" s="110"/>
      <c r="EX796" s="110"/>
      <c r="EY796" s="110"/>
      <c r="EZ796" s="110"/>
      <c r="FA796" s="110"/>
      <c r="FB796" s="110"/>
      <c r="FC796" s="110"/>
      <c r="FD796" s="110"/>
      <c r="FE796" s="110"/>
      <c r="FF796" s="110"/>
      <c r="FG796" s="110"/>
      <c r="FH796" s="110"/>
      <c r="FI796" s="110"/>
      <c r="FJ796" s="110"/>
      <c r="FK796" s="242"/>
      <c r="FL796" s="242"/>
      <c r="FM796" s="242"/>
      <c r="FN796" s="242"/>
      <c r="FO796" s="242"/>
      <c r="FP796" s="242"/>
      <c r="FQ796" s="242"/>
      <c r="FR796" s="63"/>
    </row>
    <row r="797" spans="1:174" x14ac:dyDescent="0.2">
      <c r="A797" s="241" t="s">
        <v>327</v>
      </c>
      <c r="B797" s="476" t="s">
        <v>961</v>
      </c>
      <c r="C797" s="326" t="s">
        <v>794</v>
      </c>
      <c r="D797" s="283" t="s">
        <v>328</v>
      </c>
      <c r="E797" s="471">
        <v>44185</v>
      </c>
      <c r="F797" s="471">
        <v>11318482</v>
      </c>
      <c r="G797" s="471">
        <v>4029680</v>
      </c>
      <c r="H797" s="471">
        <v>2711859</v>
      </c>
      <c r="I797" s="471">
        <v>800680</v>
      </c>
      <c r="J797" s="471">
        <v>354167</v>
      </c>
      <c r="K797" s="471">
        <v>131924</v>
      </c>
      <c r="L797" s="471">
        <v>71543</v>
      </c>
      <c r="M797" s="471">
        <v>2101</v>
      </c>
      <c r="N797" s="496">
        <v>19464621</v>
      </c>
      <c r="O797" s="471">
        <v>82142</v>
      </c>
      <c r="P797" s="471">
        <v>26420041</v>
      </c>
      <c r="Q797" s="471">
        <v>6266114</v>
      </c>
      <c r="R797" s="471">
        <v>2652968</v>
      </c>
      <c r="S797" s="471">
        <v>677562</v>
      </c>
      <c r="T797" s="471">
        <v>342870</v>
      </c>
      <c r="U797" s="471">
        <v>146672</v>
      </c>
      <c r="V797" s="471">
        <v>58070</v>
      </c>
      <c r="W797" s="471">
        <v>7278</v>
      </c>
      <c r="X797" s="496">
        <v>36653717</v>
      </c>
      <c r="Y797" s="471">
        <v>126327</v>
      </c>
      <c r="Z797" s="471">
        <v>37738523</v>
      </c>
      <c r="AA797" s="471">
        <v>10295794</v>
      </c>
      <c r="AB797" s="471">
        <v>5364827</v>
      </c>
      <c r="AC797" s="471">
        <v>1478242</v>
      </c>
      <c r="AD797" s="471">
        <v>697037</v>
      </c>
      <c r="AE797" s="471">
        <v>278596</v>
      </c>
      <c r="AF797" s="471">
        <v>129613</v>
      </c>
      <c r="AG797" s="471">
        <v>9379</v>
      </c>
      <c r="AH797" s="496">
        <v>56118338</v>
      </c>
      <c r="AI797" s="471">
        <v>1004.87222</v>
      </c>
      <c r="AJ797" s="471">
        <v>1205.8466699999999</v>
      </c>
      <c r="AK797" s="471">
        <v>1406.8211100000001</v>
      </c>
      <c r="AL797" s="471">
        <v>1607.79556</v>
      </c>
      <c r="AM797" s="471">
        <v>1808.77</v>
      </c>
      <c r="AN797" s="471">
        <v>2210.7188900000001</v>
      </c>
      <c r="AO797" s="471">
        <v>2612.6677800000002</v>
      </c>
      <c r="AP797" s="471">
        <v>3014.6166699999999</v>
      </c>
      <c r="AQ797" s="471">
        <v>3617.54</v>
      </c>
      <c r="AR797" s="471">
        <v>43.970759999999999</v>
      </c>
      <c r="AS797" s="471">
        <v>9386.3360200000006</v>
      </c>
      <c r="AT797" s="471">
        <v>2864.3869300000001</v>
      </c>
      <c r="AU797" s="471">
        <v>1686.6939299999999</v>
      </c>
      <c r="AV797" s="471">
        <v>442.66546</v>
      </c>
      <c r="AW797" s="471">
        <v>160.20445000000001</v>
      </c>
      <c r="AX797" s="471">
        <v>50.493980000000001</v>
      </c>
      <c r="AY797" s="471">
        <v>23.732040000000001</v>
      </c>
      <c r="AZ797" s="471">
        <v>0.58077999999999996</v>
      </c>
      <c r="BA797" s="496">
        <v>14659.064350000001</v>
      </c>
      <c r="BB797" s="471">
        <v>81.743729999999999</v>
      </c>
      <c r="BC797" s="471">
        <v>21909.950680000002</v>
      </c>
      <c r="BD797" s="471">
        <v>4454.0943799999995</v>
      </c>
      <c r="BE797" s="471">
        <v>1650.0655099999999</v>
      </c>
      <c r="BF797" s="471">
        <v>374.59820999999999</v>
      </c>
      <c r="BG797" s="471">
        <v>155.09434999999999</v>
      </c>
      <c r="BH797" s="471">
        <v>56.13879</v>
      </c>
      <c r="BI797" s="471">
        <v>19.262810000000002</v>
      </c>
      <c r="BJ797" s="471">
        <v>2.01186</v>
      </c>
      <c r="BK797" s="496">
        <v>28702.960319999998</v>
      </c>
      <c r="BL797" s="471">
        <v>125.71</v>
      </c>
      <c r="BM797" s="471">
        <v>31296.29</v>
      </c>
      <c r="BN797" s="471">
        <v>7318.48</v>
      </c>
      <c r="BO797" s="471">
        <v>3336.76</v>
      </c>
      <c r="BP797" s="471">
        <v>817.26</v>
      </c>
      <c r="BQ797" s="471">
        <v>315.3</v>
      </c>
      <c r="BR797" s="471">
        <v>106.63</v>
      </c>
      <c r="BS797" s="471">
        <v>42.99</v>
      </c>
      <c r="BT797" s="471">
        <v>2.59</v>
      </c>
      <c r="BU797" s="496">
        <v>43362.01</v>
      </c>
      <c r="BV797" s="178"/>
      <c r="BW797" s="178"/>
      <c r="BX797" s="178"/>
      <c r="BY797" s="178"/>
      <c r="BZ797" s="178"/>
      <c r="CA797" s="178"/>
      <c r="CB797" s="178"/>
      <c r="CC797" s="178"/>
      <c r="CD797" s="178"/>
      <c r="CE797" s="178"/>
      <c r="CF797" s="110"/>
      <c r="CG797" s="110"/>
      <c r="CH797" s="110"/>
      <c r="CI797" s="110"/>
      <c r="CJ797" s="110"/>
      <c r="CK797" s="110"/>
      <c r="CL797" s="110"/>
      <c r="CM797" s="110"/>
      <c r="CN797" s="110"/>
      <c r="CO797" s="110"/>
      <c r="CP797" s="110"/>
      <c r="CQ797" s="110"/>
      <c r="CR797" s="110"/>
      <c r="CS797" s="110"/>
      <c r="CT797" s="110"/>
      <c r="CU797" s="110"/>
      <c r="CV797" s="110"/>
      <c r="CW797" s="110"/>
      <c r="CX797" s="110"/>
      <c r="CY797" s="110"/>
      <c r="CZ797" s="110"/>
      <c r="DA797" s="110"/>
      <c r="DB797" s="110"/>
      <c r="DC797" s="110"/>
      <c r="DD797" s="110"/>
      <c r="DE797" s="110"/>
      <c r="DF797" s="110"/>
      <c r="DG797" s="110"/>
      <c r="DH797" s="110"/>
      <c r="DI797" s="110"/>
      <c r="DJ797" s="110"/>
      <c r="DK797" s="110"/>
      <c r="DL797" s="110"/>
      <c r="DM797" s="110"/>
      <c r="DN797" s="110"/>
      <c r="DO797" s="110"/>
      <c r="DP797" s="110"/>
      <c r="DQ797" s="110"/>
      <c r="DR797" s="110"/>
      <c r="DS797" s="110"/>
      <c r="DT797" s="110"/>
      <c r="DU797" s="110"/>
      <c r="DV797" s="110"/>
      <c r="DW797" s="110"/>
      <c r="DX797" s="110"/>
      <c r="DY797" s="110"/>
      <c r="DZ797" s="110"/>
      <c r="EA797" s="110"/>
      <c r="EB797" s="110"/>
      <c r="EC797" s="110"/>
      <c r="ED797" s="110"/>
      <c r="EE797" s="110"/>
      <c r="EF797" s="110"/>
      <c r="EG797" s="110"/>
      <c r="EH797" s="110"/>
      <c r="EI797" s="110"/>
      <c r="EJ797" s="110"/>
      <c r="EK797" s="110"/>
      <c r="EL797" s="110"/>
      <c r="EM797" s="110"/>
      <c r="EN797" s="110"/>
      <c r="EO797" s="110"/>
      <c r="EP797" s="110"/>
      <c r="EQ797" s="110"/>
      <c r="ER797" s="110"/>
      <c r="ES797" s="110"/>
      <c r="ET797" s="110"/>
      <c r="EU797" s="110"/>
      <c r="EV797" s="110"/>
      <c r="EW797" s="110"/>
      <c r="EX797" s="110"/>
      <c r="EY797" s="110"/>
      <c r="EZ797" s="110"/>
      <c r="FA797" s="110"/>
      <c r="FB797" s="110"/>
      <c r="FC797" s="110"/>
      <c r="FD797" s="110"/>
      <c r="FE797" s="110"/>
      <c r="FF797" s="110"/>
      <c r="FG797" s="110"/>
      <c r="FH797" s="110"/>
      <c r="FI797" s="110"/>
      <c r="FJ797" s="110"/>
      <c r="FK797" s="242"/>
      <c r="FL797" s="242"/>
      <c r="FM797" s="242"/>
      <c r="FN797" s="242"/>
      <c r="FO797" s="242"/>
      <c r="FP797" s="242"/>
      <c r="FQ797" s="242"/>
      <c r="FR797" s="63"/>
    </row>
    <row r="798" spans="1:174" x14ac:dyDescent="0.2">
      <c r="A798" s="241" t="s">
        <v>329</v>
      </c>
      <c r="B798" s="476" t="s">
        <v>962</v>
      </c>
      <c r="C798" s="326" t="s">
        <v>786</v>
      </c>
      <c r="D798" s="283" t="s">
        <v>963</v>
      </c>
      <c r="E798" s="471">
        <v>33772</v>
      </c>
      <c r="F798" s="471">
        <v>7626253</v>
      </c>
      <c r="G798" s="471">
        <v>1793379</v>
      </c>
      <c r="H798" s="471">
        <v>1007473</v>
      </c>
      <c r="I798" s="471">
        <v>316909</v>
      </c>
      <c r="J798" s="471">
        <v>140405</v>
      </c>
      <c r="K798" s="471">
        <v>61066</v>
      </c>
      <c r="L798" s="471">
        <v>14188</v>
      </c>
      <c r="M798" s="471">
        <v>0</v>
      </c>
      <c r="N798" s="496">
        <v>10993445</v>
      </c>
      <c r="O798" s="471">
        <v>59765</v>
      </c>
      <c r="P798" s="471">
        <v>11425878</v>
      </c>
      <c r="Q798" s="471">
        <v>2048729</v>
      </c>
      <c r="R798" s="471">
        <v>810079</v>
      </c>
      <c r="S798" s="471">
        <v>223003</v>
      </c>
      <c r="T798" s="471">
        <v>75073</v>
      </c>
      <c r="U798" s="471">
        <v>21744</v>
      </c>
      <c r="V798" s="471">
        <v>354</v>
      </c>
      <c r="W798" s="471">
        <v>0</v>
      </c>
      <c r="X798" s="496">
        <v>14664625</v>
      </c>
      <c r="Y798" s="471">
        <v>93537</v>
      </c>
      <c r="Z798" s="471">
        <v>19052131</v>
      </c>
      <c r="AA798" s="471">
        <v>3842108</v>
      </c>
      <c r="AB798" s="471">
        <v>1817552</v>
      </c>
      <c r="AC798" s="471">
        <v>539912</v>
      </c>
      <c r="AD798" s="471">
        <v>215478</v>
      </c>
      <c r="AE798" s="471">
        <v>82810</v>
      </c>
      <c r="AF798" s="471">
        <v>14542</v>
      </c>
      <c r="AG798" s="471">
        <v>0</v>
      </c>
      <c r="AH798" s="496">
        <v>25658070</v>
      </c>
      <c r="AI798" s="471">
        <v>1118.0222200000001</v>
      </c>
      <c r="AJ798" s="471">
        <v>1341.6266700000001</v>
      </c>
      <c r="AK798" s="471">
        <v>1565.2311099999999</v>
      </c>
      <c r="AL798" s="471">
        <v>1788.83556</v>
      </c>
      <c r="AM798" s="471">
        <v>2012.44</v>
      </c>
      <c r="AN798" s="471">
        <v>2459.6488899999999</v>
      </c>
      <c r="AO798" s="471">
        <v>2906.8577799999998</v>
      </c>
      <c r="AP798" s="471">
        <v>3354.0666700000002</v>
      </c>
      <c r="AQ798" s="471">
        <v>4024.88</v>
      </c>
      <c r="AR798" s="471">
        <v>30.206910000000001</v>
      </c>
      <c r="AS798" s="471">
        <v>5684.3332</v>
      </c>
      <c r="AT798" s="471">
        <v>1145.7598700000001</v>
      </c>
      <c r="AU798" s="471">
        <v>563.20046000000002</v>
      </c>
      <c r="AV798" s="471">
        <v>157.47501</v>
      </c>
      <c r="AW798" s="471">
        <v>57.083350000000003</v>
      </c>
      <c r="AX798" s="471">
        <v>21.007560000000002</v>
      </c>
      <c r="AY798" s="471">
        <v>4.2300899999999997</v>
      </c>
      <c r="AZ798" s="471">
        <v>0</v>
      </c>
      <c r="BA798" s="496">
        <v>7663.2964499999998</v>
      </c>
      <c r="BB798" s="471">
        <v>53.456000000000003</v>
      </c>
      <c r="BC798" s="471">
        <v>8516.4362700000001</v>
      </c>
      <c r="BD798" s="471">
        <v>1308.8987199999999</v>
      </c>
      <c r="BE798" s="471">
        <v>452.85269</v>
      </c>
      <c r="BF798" s="471">
        <v>110.81225000000001</v>
      </c>
      <c r="BG798" s="471">
        <v>30.521840000000001</v>
      </c>
      <c r="BH798" s="471">
        <v>7.4802400000000002</v>
      </c>
      <c r="BI798" s="471">
        <v>0.10553999999999999</v>
      </c>
      <c r="BJ798" s="471">
        <v>0</v>
      </c>
      <c r="BK798" s="496">
        <v>10480.563550000001</v>
      </c>
      <c r="BL798" s="471">
        <v>83.66</v>
      </c>
      <c r="BM798" s="471">
        <v>14200.77</v>
      </c>
      <c r="BN798" s="471">
        <v>2454.66</v>
      </c>
      <c r="BO798" s="471">
        <v>1016.05</v>
      </c>
      <c r="BP798" s="471">
        <v>268.29000000000002</v>
      </c>
      <c r="BQ798" s="471">
        <v>87.61</v>
      </c>
      <c r="BR798" s="471">
        <v>28.49</v>
      </c>
      <c r="BS798" s="471">
        <v>4.34</v>
      </c>
      <c r="BT798" s="471">
        <v>0</v>
      </c>
      <c r="BU798" s="496">
        <v>18143.87</v>
      </c>
      <c r="BV798" s="178"/>
      <c r="BW798" s="178"/>
      <c r="BX798" s="178"/>
      <c r="BY798" s="178"/>
      <c r="BZ798" s="178"/>
      <c r="CA798" s="178"/>
      <c r="CB798" s="178"/>
      <c r="CC798" s="178"/>
      <c r="CD798" s="178"/>
      <c r="CE798" s="178"/>
      <c r="CF798" s="110"/>
      <c r="CG798" s="110"/>
      <c r="CH798" s="110"/>
      <c r="CI798" s="110"/>
      <c r="CJ798" s="110"/>
      <c r="CK798" s="110"/>
      <c r="CL798" s="110"/>
      <c r="CM798" s="110"/>
      <c r="CN798" s="110"/>
      <c r="CO798" s="110"/>
      <c r="CP798" s="110"/>
      <c r="CQ798" s="110"/>
      <c r="CR798" s="110"/>
      <c r="CS798" s="110"/>
      <c r="CT798" s="110"/>
      <c r="CU798" s="110"/>
      <c r="CV798" s="110"/>
      <c r="CW798" s="110"/>
      <c r="CX798" s="110"/>
      <c r="CY798" s="110"/>
      <c r="CZ798" s="110"/>
      <c r="DA798" s="110"/>
      <c r="DB798" s="110"/>
      <c r="DC798" s="110"/>
      <c r="DD798" s="110"/>
      <c r="DE798" s="110"/>
      <c r="DF798" s="110"/>
      <c r="DG798" s="110"/>
      <c r="DH798" s="110"/>
      <c r="DI798" s="110"/>
      <c r="DJ798" s="110"/>
      <c r="DK798" s="110"/>
      <c r="DL798" s="110"/>
      <c r="DM798" s="110"/>
      <c r="DN798" s="110"/>
      <c r="DO798" s="110"/>
      <c r="DP798" s="110"/>
      <c r="DQ798" s="110"/>
      <c r="DR798" s="110"/>
      <c r="DS798" s="110"/>
      <c r="DT798" s="110"/>
      <c r="DU798" s="110"/>
      <c r="DV798" s="110"/>
      <c r="DW798" s="110"/>
      <c r="DX798" s="110"/>
      <c r="DY798" s="110"/>
      <c r="DZ798" s="110"/>
      <c r="EA798" s="110"/>
      <c r="EB798" s="110"/>
      <c r="EC798" s="110"/>
      <c r="ED798" s="110"/>
      <c r="EE798" s="110"/>
      <c r="EF798" s="110"/>
      <c r="EG798" s="110"/>
      <c r="EH798" s="110"/>
      <c r="EI798" s="110"/>
      <c r="EJ798" s="110"/>
      <c r="EK798" s="110"/>
      <c r="EL798" s="110"/>
      <c r="EM798" s="110"/>
      <c r="EN798" s="110"/>
      <c r="EO798" s="110"/>
      <c r="EP798" s="110"/>
      <c r="EQ798" s="110"/>
      <c r="ER798" s="110"/>
      <c r="ES798" s="110"/>
      <c r="ET798" s="110"/>
      <c r="EU798" s="110"/>
      <c r="EV798" s="110"/>
      <c r="EW798" s="110"/>
      <c r="EX798" s="110"/>
      <c r="EY798" s="110"/>
      <c r="EZ798" s="110"/>
      <c r="FA798" s="110"/>
      <c r="FB798" s="110"/>
      <c r="FC798" s="110"/>
      <c r="FD798" s="110"/>
      <c r="FE798" s="110"/>
      <c r="FF798" s="110"/>
      <c r="FG798" s="110"/>
      <c r="FH798" s="110"/>
      <c r="FI798" s="110"/>
      <c r="FJ798" s="110"/>
      <c r="FK798" s="242"/>
      <c r="FL798" s="242"/>
      <c r="FM798" s="242"/>
      <c r="FN798" s="242"/>
      <c r="FO798" s="242"/>
      <c r="FP798" s="242"/>
      <c r="FQ798" s="242"/>
      <c r="FR798" s="63"/>
    </row>
    <row r="799" spans="1:174" x14ac:dyDescent="0.2">
      <c r="A799" s="241" t="s">
        <v>330</v>
      </c>
      <c r="B799" s="476" t="s">
        <v>964</v>
      </c>
      <c r="C799" s="326" t="s">
        <v>782</v>
      </c>
      <c r="D799" s="283" t="s">
        <v>331</v>
      </c>
      <c r="E799" s="471">
        <v>0</v>
      </c>
      <c r="F799" s="471">
        <v>767381</v>
      </c>
      <c r="G799" s="471">
        <v>816099</v>
      </c>
      <c r="H799" s="471">
        <v>1203672</v>
      </c>
      <c r="I799" s="471">
        <v>506397</v>
      </c>
      <c r="J799" s="471">
        <v>220217</v>
      </c>
      <c r="K799" s="471">
        <v>50577</v>
      </c>
      <c r="L799" s="471">
        <v>20174</v>
      </c>
      <c r="M799" s="471">
        <v>0</v>
      </c>
      <c r="N799" s="496">
        <v>3584517</v>
      </c>
      <c r="O799" s="471">
        <v>0</v>
      </c>
      <c r="P799" s="471">
        <v>1041183.75</v>
      </c>
      <c r="Q799" s="471">
        <v>1236311.25</v>
      </c>
      <c r="R799" s="471">
        <v>1529796.25</v>
      </c>
      <c r="S799" s="471">
        <v>525225</v>
      </c>
      <c r="T799" s="471">
        <v>175203.75</v>
      </c>
      <c r="U799" s="471">
        <v>60371.25</v>
      </c>
      <c r="V799" s="471">
        <v>84150</v>
      </c>
      <c r="W799" s="471">
        <v>0</v>
      </c>
      <c r="X799" s="496">
        <v>4652241.25</v>
      </c>
      <c r="Y799" s="471">
        <v>0</v>
      </c>
      <c r="Z799" s="471">
        <v>1808564.75</v>
      </c>
      <c r="AA799" s="471">
        <v>2052410.25</v>
      </c>
      <c r="AB799" s="471">
        <v>2733468.25</v>
      </c>
      <c r="AC799" s="471">
        <v>1031622</v>
      </c>
      <c r="AD799" s="471">
        <v>395420.75</v>
      </c>
      <c r="AE799" s="471">
        <v>110948.25</v>
      </c>
      <c r="AF799" s="471">
        <v>104324</v>
      </c>
      <c r="AG799" s="471">
        <v>0</v>
      </c>
      <c r="AH799" s="496">
        <v>8236758.25</v>
      </c>
      <c r="AI799" s="471">
        <v>1216.23333</v>
      </c>
      <c r="AJ799" s="471">
        <v>1459.48</v>
      </c>
      <c r="AK799" s="471">
        <v>1702.72667</v>
      </c>
      <c r="AL799" s="471">
        <v>1945.97333</v>
      </c>
      <c r="AM799" s="471">
        <v>2189.2199999999998</v>
      </c>
      <c r="AN799" s="471">
        <v>2675.71333</v>
      </c>
      <c r="AO799" s="471">
        <v>3162.20667</v>
      </c>
      <c r="AP799" s="471">
        <v>3648.7</v>
      </c>
      <c r="AQ799" s="471">
        <v>4378.4399999999996</v>
      </c>
      <c r="AR799" s="471">
        <v>0</v>
      </c>
      <c r="AS799" s="471">
        <v>525.79069000000004</v>
      </c>
      <c r="AT799" s="471">
        <v>479.28949</v>
      </c>
      <c r="AU799" s="471">
        <v>618.54495999999995</v>
      </c>
      <c r="AV799" s="471">
        <v>231.31388999999999</v>
      </c>
      <c r="AW799" s="471">
        <v>82.302160000000001</v>
      </c>
      <c r="AX799" s="471">
        <v>15.994210000000001</v>
      </c>
      <c r="AY799" s="471">
        <v>5.5290900000000001</v>
      </c>
      <c r="AZ799" s="471">
        <v>0</v>
      </c>
      <c r="BA799" s="496">
        <v>1958.76451</v>
      </c>
      <c r="BB799" s="471">
        <v>0</v>
      </c>
      <c r="BC799" s="471">
        <v>713.39364</v>
      </c>
      <c r="BD799" s="471">
        <v>726.07734000000005</v>
      </c>
      <c r="BE799" s="471">
        <v>786.13423</v>
      </c>
      <c r="BF799" s="471">
        <v>239.91422</v>
      </c>
      <c r="BG799" s="471">
        <v>65.47927</v>
      </c>
      <c r="BH799" s="471">
        <v>19.09149</v>
      </c>
      <c r="BI799" s="471">
        <v>23.063009999999998</v>
      </c>
      <c r="BJ799" s="471">
        <v>0</v>
      </c>
      <c r="BK799" s="496">
        <v>2573.1532000000002</v>
      </c>
      <c r="BL799" s="471">
        <v>0</v>
      </c>
      <c r="BM799" s="471">
        <v>1239.18</v>
      </c>
      <c r="BN799" s="471">
        <v>1205.3699999999999</v>
      </c>
      <c r="BO799" s="471">
        <v>1404.68</v>
      </c>
      <c r="BP799" s="471">
        <v>471.23</v>
      </c>
      <c r="BQ799" s="471">
        <v>147.78</v>
      </c>
      <c r="BR799" s="471">
        <v>35.090000000000003</v>
      </c>
      <c r="BS799" s="471">
        <v>28.59</v>
      </c>
      <c r="BT799" s="471">
        <v>0</v>
      </c>
      <c r="BU799" s="496">
        <v>4531.92</v>
      </c>
      <c r="BV799" s="178"/>
      <c r="BW799" s="178"/>
      <c r="BX799" s="178"/>
      <c r="BY799" s="178"/>
      <c r="BZ799" s="178"/>
      <c r="CA799" s="178"/>
      <c r="CB799" s="178"/>
      <c r="CC799" s="178"/>
      <c r="CD799" s="178"/>
      <c r="CE799" s="178"/>
      <c r="CF799" s="110"/>
      <c r="CG799" s="110"/>
      <c r="CH799" s="110"/>
      <c r="CI799" s="110"/>
      <c r="CJ799" s="110"/>
      <c r="CK799" s="110"/>
      <c r="CL799" s="110"/>
      <c r="CM799" s="110"/>
      <c r="CN799" s="110"/>
      <c r="CO799" s="110"/>
      <c r="CP799" s="110"/>
      <c r="CQ799" s="110"/>
      <c r="CR799" s="110"/>
      <c r="CS799" s="110"/>
      <c r="CT799" s="110"/>
      <c r="CU799" s="110"/>
      <c r="CV799" s="110"/>
      <c r="CW799" s="110"/>
      <c r="CX799" s="110"/>
      <c r="CY799" s="110"/>
      <c r="CZ799" s="110"/>
      <c r="DA799" s="110"/>
      <c r="DB799" s="110"/>
      <c r="DC799" s="110"/>
      <c r="DD799" s="110"/>
      <c r="DE799" s="110"/>
      <c r="DF799" s="110"/>
      <c r="DG799" s="110"/>
      <c r="DH799" s="110"/>
      <c r="DI799" s="110"/>
      <c r="DJ799" s="110"/>
      <c r="DK799" s="110"/>
      <c r="DL799" s="110"/>
      <c r="DM799" s="110"/>
      <c r="DN799" s="110"/>
      <c r="DO799" s="110"/>
      <c r="DP799" s="110"/>
      <c r="DQ799" s="110"/>
      <c r="DR799" s="110"/>
      <c r="DS799" s="110"/>
      <c r="DT799" s="110"/>
      <c r="DU799" s="110"/>
      <c r="DV799" s="110"/>
      <c r="DW799" s="110"/>
      <c r="DX799" s="110"/>
      <c r="DY799" s="110"/>
      <c r="DZ799" s="110"/>
      <c r="EA799" s="110"/>
      <c r="EB799" s="110"/>
      <c r="EC799" s="110"/>
      <c r="ED799" s="110"/>
      <c r="EE799" s="110"/>
      <c r="EF799" s="110"/>
      <c r="EG799" s="110"/>
      <c r="EH799" s="110"/>
      <c r="EI799" s="110"/>
      <c r="EJ799" s="110"/>
      <c r="EK799" s="110"/>
      <c r="EL799" s="110"/>
      <c r="EM799" s="110"/>
      <c r="EN799" s="110"/>
      <c r="EO799" s="110"/>
      <c r="EP799" s="110"/>
      <c r="EQ799" s="110"/>
      <c r="ER799" s="110"/>
      <c r="ES799" s="110"/>
      <c r="ET799" s="110"/>
      <c r="EU799" s="110"/>
      <c r="EV799" s="110"/>
      <c r="EW799" s="110"/>
      <c r="EX799" s="110"/>
      <c r="EY799" s="110"/>
      <c r="EZ799" s="110"/>
      <c r="FA799" s="110"/>
      <c r="FB799" s="110"/>
      <c r="FC799" s="110"/>
      <c r="FD799" s="110"/>
      <c r="FE799" s="110"/>
      <c r="FF799" s="110"/>
      <c r="FG799" s="110"/>
      <c r="FH799" s="110"/>
      <c r="FI799" s="110"/>
      <c r="FJ799" s="110"/>
      <c r="FK799" s="242"/>
      <c r="FL799" s="242"/>
      <c r="FM799" s="242"/>
      <c r="FN799" s="242"/>
      <c r="FO799" s="242"/>
      <c r="FP799" s="242"/>
      <c r="FQ799" s="242"/>
      <c r="FR799" s="63"/>
    </row>
    <row r="800" spans="1:174" x14ac:dyDescent="0.2">
      <c r="A800" s="241" t="s">
        <v>332</v>
      </c>
      <c r="B800" s="476" t="s">
        <v>965</v>
      </c>
      <c r="C800" s="326" t="s">
        <v>640</v>
      </c>
      <c r="D800" s="283" t="s">
        <v>333</v>
      </c>
      <c r="E800" s="471">
        <v>726</v>
      </c>
      <c r="F800" s="471">
        <v>619506</v>
      </c>
      <c r="G800" s="471">
        <v>2456668</v>
      </c>
      <c r="H800" s="471">
        <v>2490910</v>
      </c>
      <c r="I800" s="471">
        <v>1479774</v>
      </c>
      <c r="J800" s="471">
        <v>459846</v>
      </c>
      <c r="K800" s="471">
        <v>83323</v>
      </c>
      <c r="L800" s="471">
        <v>18389</v>
      </c>
      <c r="M800" s="471">
        <v>0</v>
      </c>
      <c r="N800" s="496">
        <v>7609142</v>
      </c>
      <c r="O800" s="471">
        <v>940</v>
      </c>
      <c r="P800" s="471">
        <v>1261050</v>
      </c>
      <c r="Q800" s="471">
        <v>4275402</v>
      </c>
      <c r="R800" s="471">
        <v>4817755</v>
      </c>
      <c r="S800" s="471">
        <v>1974842</v>
      </c>
      <c r="T800" s="471">
        <v>499194</v>
      </c>
      <c r="U800" s="471">
        <v>86491</v>
      </c>
      <c r="V800" s="471">
        <v>20691</v>
      </c>
      <c r="W800" s="471">
        <v>0</v>
      </c>
      <c r="X800" s="496">
        <v>12936365</v>
      </c>
      <c r="Y800" s="471">
        <v>1666</v>
      </c>
      <c r="Z800" s="471">
        <v>1880556</v>
      </c>
      <c r="AA800" s="471">
        <v>6732070</v>
      </c>
      <c r="AB800" s="471">
        <v>7308665</v>
      </c>
      <c r="AC800" s="471">
        <v>3454616</v>
      </c>
      <c r="AD800" s="471">
        <v>959040</v>
      </c>
      <c r="AE800" s="471">
        <v>169814</v>
      </c>
      <c r="AF800" s="471">
        <v>39080</v>
      </c>
      <c r="AG800" s="471">
        <v>0</v>
      </c>
      <c r="AH800" s="496">
        <v>20545507</v>
      </c>
      <c r="AI800" s="471">
        <v>968.67777999999998</v>
      </c>
      <c r="AJ800" s="471">
        <v>1162.4133300000001</v>
      </c>
      <c r="AK800" s="471">
        <v>1356.1488899999999</v>
      </c>
      <c r="AL800" s="471">
        <v>1549.88444</v>
      </c>
      <c r="AM800" s="471">
        <v>1743.62</v>
      </c>
      <c r="AN800" s="471">
        <v>2131.0911099999998</v>
      </c>
      <c r="AO800" s="471">
        <v>2518.5622199999998</v>
      </c>
      <c r="AP800" s="471">
        <v>2906.0333300000002</v>
      </c>
      <c r="AQ800" s="471">
        <v>3487.24</v>
      </c>
      <c r="AR800" s="471">
        <v>0.74948000000000004</v>
      </c>
      <c r="AS800" s="471">
        <v>532.94812000000002</v>
      </c>
      <c r="AT800" s="471">
        <v>1811.50316</v>
      </c>
      <c r="AU800" s="471">
        <v>1607.1585299999999</v>
      </c>
      <c r="AV800" s="471">
        <v>848.67917999999997</v>
      </c>
      <c r="AW800" s="471">
        <v>215.77960999999999</v>
      </c>
      <c r="AX800" s="471">
        <v>33.083559999999999</v>
      </c>
      <c r="AY800" s="471">
        <v>6.3278699999999999</v>
      </c>
      <c r="AZ800" s="471">
        <v>0</v>
      </c>
      <c r="BA800" s="496">
        <v>5056.2295000000004</v>
      </c>
      <c r="BB800" s="471">
        <v>0.97038999999999997</v>
      </c>
      <c r="BC800" s="471">
        <v>1084.8550700000001</v>
      </c>
      <c r="BD800" s="471">
        <v>3152.6051699999998</v>
      </c>
      <c r="BE800" s="471">
        <v>3108.4607700000001</v>
      </c>
      <c r="BF800" s="471">
        <v>1132.61032</v>
      </c>
      <c r="BG800" s="471">
        <v>234.24339000000001</v>
      </c>
      <c r="BH800" s="471">
        <v>34.341419999999999</v>
      </c>
      <c r="BI800" s="471">
        <v>7.1200099999999997</v>
      </c>
      <c r="BJ800" s="471">
        <v>0</v>
      </c>
      <c r="BK800" s="496">
        <v>8755.2065500000008</v>
      </c>
      <c r="BL800" s="471">
        <v>1.72</v>
      </c>
      <c r="BM800" s="471">
        <v>1617.8</v>
      </c>
      <c r="BN800" s="471">
        <v>4964.1099999999997</v>
      </c>
      <c r="BO800" s="471">
        <v>4715.62</v>
      </c>
      <c r="BP800" s="471">
        <v>1981.29</v>
      </c>
      <c r="BQ800" s="471">
        <v>450.02</v>
      </c>
      <c r="BR800" s="471">
        <v>67.42</v>
      </c>
      <c r="BS800" s="471">
        <v>13.45</v>
      </c>
      <c r="BT800" s="471">
        <v>0</v>
      </c>
      <c r="BU800" s="496">
        <v>13811.43</v>
      </c>
      <c r="BV800" s="178"/>
      <c r="BW800" s="178"/>
      <c r="BX800" s="178"/>
      <c r="BY800" s="178"/>
      <c r="BZ800" s="178"/>
      <c r="CA800" s="178"/>
      <c r="CB800" s="178"/>
      <c r="CC800" s="178"/>
      <c r="CD800" s="178"/>
      <c r="CE800" s="178"/>
      <c r="CF800" s="110"/>
      <c r="CG800" s="110"/>
      <c r="CH800" s="110"/>
      <c r="CI800" s="110"/>
      <c r="CJ800" s="110"/>
      <c r="CK800" s="110"/>
      <c r="CL800" s="110"/>
      <c r="CM800" s="110"/>
      <c r="CN800" s="110"/>
      <c r="CO800" s="110"/>
      <c r="CP800" s="110"/>
      <c r="CQ800" s="110"/>
      <c r="CR800" s="110"/>
      <c r="CS800" s="110"/>
      <c r="CT800" s="110"/>
      <c r="CU800" s="110"/>
      <c r="CV800" s="110"/>
      <c r="CW800" s="110"/>
      <c r="CX800" s="110"/>
      <c r="CY800" s="110"/>
      <c r="CZ800" s="110"/>
      <c r="DA800" s="110"/>
      <c r="DB800" s="110"/>
      <c r="DC800" s="110"/>
      <c r="DD800" s="110"/>
      <c r="DE800" s="110"/>
      <c r="DF800" s="110"/>
      <c r="DG800" s="110"/>
      <c r="DH800" s="110"/>
      <c r="DI800" s="110"/>
      <c r="DJ800" s="110"/>
      <c r="DK800" s="110"/>
      <c r="DL800" s="110"/>
      <c r="DM800" s="110"/>
      <c r="DN800" s="110"/>
      <c r="DO800" s="110"/>
      <c r="DP800" s="110"/>
      <c r="DQ800" s="110"/>
      <c r="DR800" s="110"/>
      <c r="DS800" s="110"/>
      <c r="DT800" s="110"/>
      <c r="DU800" s="110"/>
      <c r="DV800" s="110"/>
      <c r="DW800" s="110"/>
      <c r="DX800" s="110"/>
      <c r="DY800" s="110"/>
      <c r="DZ800" s="110"/>
      <c r="EA800" s="110"/>
      <c r="EB800" s="110"/>
      <c r="EC800" s="110"/>
      <c r="ED800" s="110"/>
      <c r="EE800" s="110"/>
      <c r="EF800" s="110"/>
      <c r="EG800" s="110"/>
      <c r="EH800" s="110"/>
      <c r="EI800" s="110"/>
      <c r="EJ800" s="110"/>
      <c r="EK800" s="110"/>
      <c r="EL800" s="110"/>
      <c r="EM800" s="110"/>
      <c r="EN800" s="110"/>
      <c r="EO800" s="110"/>
      <c r="EP800" s="110"/>
      <c r="EQ800" s="110"/>
      <c r="ER800" s="110"/>
      <c r="ES800" s="110"/>
      <c r="ET800" s="110"/>
      <c r="EU800" s="110"/>
      <c r="EV800" s="110"/>
      <c r="EW800" s="110"/>
      <c r="EX800" s="110"/>
      <c r="EY800" s="110"/>
      <c r="EZ800" s="110"/>
      <c r="FA800" s="110"/>
      <c r="FB800" s="110"/>
      <c r="FC800" s="110"/>
      <c r="FD800" s="110"/>
      <c r="FE800" s="110"/>
      <c r="FF800" s="110"/>
      <c r="FG800" s="110"/>
      <c r="FH800" s="110"/>
      <c r="FI800" s="110"/>
      <c r="FJ800" s="110"/>
      <c r="FK800" s="242"/>
      <c r="FL800" s="242"/>
      <c r="FM800" s="242"/>
      <c r="FN800" s="242"/>
      <c r="FO800" s="242"/>
      <c r="FP800" s="242"/>
      <c r="FQ800" s="242"/>
      <c r="FR800" s="63"/>
    </row>
    <row r="801" spans="1:174" x14ac:dyDescent="0.2">
      <c r="A801" s="241" t="s">
        <v>334</v>
      </c>
      <c r="B801" s="476" t="s">
        <v>966</v>
      </c>
      <c r="C801" s="326" t="s">
        <v>807</v>
      </c>
      <c r="D801" s="283" t="s">
        <v>335</v>
      </c>
      <c r="E801" s="471">
        <v>933</v>
      </c>
      <c r="F801" s="471">
        <v>613737</v>
      </c>
      <c r="G801" s="471">
        <v>919343</v>
      </c>
      <c r="H801" s="471">
        <v>648767</v>
      </c>
      <c r="I801" s="471">
        <v>180753</v>
      </c>
      <c r="J801" s="471">
        <v>73586</v>
      </c>
      <c r="K801" s="471">
        <v>42623</v>
      </c>
      <c r="L801" s="471">
        <v>30419</v>
      </c>
      <c r="M801" s="471">
        <v>2752</v>
      </c>
      <c r="N801" s="496">
        <v>2512913</v>
      </c>
      <c r="O801" s="471">
        <v>8073</v>
      </c>
      <c r="P801" s="471">
        <v>962944</v>
      </c>
      <c r="Q801" s="471">
        <v>949019</v>
      </c>
      <c r="R801" s="471">
        <v>517986</v>
      </c>
      <c r="S801" s="471">
        <v>89130</v>
      </c>
      <c r="T801" s="471">
        <v>39748</v>
      </c>
      <c r="U801" s="471">
        <v>16345</v>
      </c>
      <c r="V801" s="471">
        <v>13597</v>
      </c>
      <c r="W801" s="471">
        <v>0</v>
      </c>
      <c r="X801" s="496">
        <v>2596842</v>
      </c>
      <c r="Y801" s="471">
        <v>9006</v>
      </c>
      <c r="Z801" s="471">
        <v>1576681</v>
      </c>
      <c r="AA801" s="471">
        <v>1868362</v>
      </c>
      <c r="AB801" s="471">
        <v>1166753</v>
      </c>
      <c r="AC801" s="471">
        <v>269883</v>
      </c>
      <c r="AD801" s="471">
        <v>113334</v>
      </c>
      <c r="AE801" s="471">
        <v>58968</v>
      </c>
      <c r="AF801" s="471">
        <v>44016</v>
      </c>
      <c r="AG801" s="471">
        <v>2752</v>
      </c>
      <c r="AH801" s="496">
        <v>5109755</v>
      </c>
      <c r="AI801" s="471">
        <v>1064.2277799999999</v>
      </c>
      <c r="AJ801" s="471">
        <v>1277.0733299999999</v>
      </c>
      <c r="AK801" s="471">
        <v>1489.9188899999999</v>
      </c>
      <c r="AL801" s="471">
        <v>1702.7644399999999</v>
      </c>
      <c r="AM801" s="471">
        <v>1915.61</v>
      </c>
      <c r="AN801" s="471">
        <v>2341.3011099999999</v>
      </c>
      <c r="AO801" s="471">
        <v>2766.9922200000001</v>
      </c>
      <c r="AP801" s="471">
        <v>3192.6833299999998</v>
      </c>
      <c r="AQ801" s="471">
        <v>3831.22</v>
      </c>
      <c r="AR801" s="471">
        <v>0.87668999999999997</v>
      </c>
      <c r="AS801" s="471">
        <v>480.58085999999997</v>
      </c>
      <c r="AT801" s="471">
        <v>617.04231000000004</v>
      </c>
      <c r="AU801" s="471">
        <v>381.00806999999998</v>
      </c>
      <c r="AV801" s="471">
        <v>94.357929999999996</v>
      </c>
      <c r="AW801" s="471">
        <v>31.42953</v>
      </c>
      <c r="AX801" s="471">
        <v>15.40409</v>
      </c>
      <c r="AY801" s="471">
        <v>9.5277200000000004</v>
      </c>
      <c r="AZ801" s="471">
        <v>0.71831</v>
      </c>
      <c r="BA801" s="496">
        <v>1630.94553</v>
      </c>
      <c r="BB801" s="471">
        <v>7.5857799999999997</v>
      </c>
      <c r="BC801" s="471">
        <v>754.02404000000001</v>
      </c>
      <c r="BD801" s="471">
        <v>636.96018000000004</v>
      </c>
      <c r="BE801" s="471">
        <v>304.20296999999999</v>
      </c>
      <c r="BF801" s="471">
        <v>46.528260000000003</v>
      </c>
      <c r="BG801" s="471">
        <v>16.976890000000001</v>
      </c>
      <c r="BH801" s="471">
        <v>5.9071400000000001</v>
      </c>
      <c r="BI801" s="471">
        <v>4.2587999999999999</v>
      </c>
      <c r="BJ801" s="471">
        <v>0</v>
      </c>
      <c r="BK801" s="496">
        <v>1776.4440500000001</v>
      </c>
      <c r="BL801" s="471">
        <v>8.4600000000000009</v>
      </c>
      <c r="BM801" s="471">
        <v>1234.5999999999999</v>
      </c>
      <c r="BN801" s="471">
        <v>1254</v>
      </c>
      <c r="BO801" s="471">
        <v>685.21</v>
      </c>
      <c r="BP801" s="471">
        <v>140.88999999999999</v>
      </c>
      <c r="BQ801" s="471">
        <v>48.41</v>
      </c>
      <c r="BR801" s="471">
        <v>21.31</v>
      </c>
      <c r="BS801" s="471">
        <v>13.79</v>
      </c>
      <c r="BT801" s="471">
        <v>0.72</v>
      </c>
      <c r="BU801" s="496">
        <v>3407.39</v>
      </c>
      <c r="BV801" s="178"/>
      <c r="BW801" s="178"/>
      <c r="BX801" s="178"/>
      <c r="BY801" s="178"/>
      <c r="BZ801" s="178"/>
      <c r="CA801" s="178"/>
      <c r="CB801" s="178"/>
      <c r="CC801" s="178"/>
      <c r="CD801" s="178"/>
      <c r="CE801" s="178"/>
      <c r="CF801" s="110"/>
      <c r="CG801" s="110"/>
      <c r="CH801" s="110"/>
      <c r="CI801" s="110"/>
      <c r="CJ801" s="110"/>
      <c r="CK801" s="110"/>
      <c r="CL801" s="110"/>
      <c r="CM801" s="110"/>
      <c r="CN801" s="110"/>
      <c r="CO801" s="110"/>
      <c r="CP801" s="110"/>
      <c r="CQ801" s="110"/>
      <c r="CR801" s="110"/>
      <c r="CS801" s="110"/>
      <c r="CT801" s="110"/>
      <c r="CU801" s="110"/>
      <c r="CV801" s="110"/>
      <c r="CW801" s="110"/>
      <c r="CX801" s="110"/>
      <c r="CY801" s="110"/>
      <c r="CZ801" s="110"/>
      <c r="DA801" s="110"/>
      <c r="DB801" s="110"/>
      <c r="DC801" s="110"/>
      <c r="DD801" s="110"/>
      <c r="DE801" s="110"/>
      <c r="DF801" s="110"/>
      <c r="DG801" s="110"/>
      <c r="DH801" s="110"/>
      <c r="DI801" s="110"/>
      <c r="DJ801" s="110"/>
      <c r="DK801" s="110"/>
      <c r="DL801" s="110"/>
      <c r="DM801" s="110"/>
      <c r="DN801" s="110"/>
      <c r="DO801" s="110"/>
      <c r="DP801" s="110"/>
      <c r="DQ801" s="110"/>
      <c r="DR801" s="110"/>
      <c r="DS801" s="110"/>
      <c r="DT801" s="110"/>
      <c r="DU801" s="110"/>
      <c r="DV801" s="110"/>
      <c r="DW801" s="110"/>
      <c r="DX801" s="110"/>
      <c r="DY801" s="110"/>
      <c r="DZ801" s="110"/>
      <c r="EA801" s="110"/>
      <c r="EB801" s="110"/>
      <c r="EC801" s="110"/>
      <c r="ED801" s="110"/>
      <c r="EE801" s="110"/>
      <c r="EF801" s="110"/>
      <c r="EG801" s="110"/>
      <c r="EH801" s="110"/>
      <c r="EI801" s="110"/>
      <c r="EJ801" s="110"/>
      <c r="EK801" s="110"/>
      <c r="EL801" s="110"/>
      <c r="EM801" s="110"/>
      <c r="EN801" s="110"/>
      <c r="EO801" s="110"/>
      <c r="EP801" s="110"/>
      <c r="EQ801" s="110"/>
      <c r="ER801" s="110"/>
      <c r="ES801" s="110"/>
      <c r="ET801" s="110"/>
      <c r="EU801" s="110"/>
      <c r="EV801" s="110"/>
      <c r="EW801" s="110"/>
      <c r="EX801" s="110"/>
      <c r="EY801" s="110"/>
      <c r="EZ801" s="110"/>
      <c r="FA801" s="110"/>
      <c r="FB801" s="110"/>
      <c r="FC801" s="110"/>
      <c r="FD801" s="110"/>
      <c r="FE801" s="110"/>
      <c r="FF801" s="110"/>
      <c r="FG801" s="110"/>
      <c r="FH801" s="110"/>
      <c r="FI801" s="110"/>
      <c r="FJ801" s="110"/>
      <c r="FK801" s="242"/>
      <c r="FL801" s="242"/>
      <c r="FM801" s="242"/>
      <c r="FN801" s="242"/>
      <c r="FO801" s="242"/>
      <c r="FP801" s="242"/>
      <c r="FQ801" s="242"/>
      <c r="FR801" s="63"/>
    </row>
    <row r="802" spans="1:174" x14ac:dyDescent="0.2">
      <c r="A802" s="241" t="s">
        <v>336</v>
      </c>
      <c r="B802" s="476" t="s">
        <v>967</v>
      </c>
      <c r="C802" s="326" t="s">
        <v>786</v>
      </c>
      <c r="D802" s="283" t="s">
        <v>337</v>
      </c>
      <c r="E802" s="471">
        <v>5395.49</v>
      </c>
      <c r="F802" s="471">
        <v>2045495.28</v>
      </c>
      <c r="G802" s="471">
        <v>382699.35</v>
      </c>
      <c r="H802" s="471">
        <v>189048.54</v>
      </c>
      <c r="I802" s="471">
        <v>39148.06</v>
      </c>
      <c r="J802" s="471">
        <v>17714.810000000001</v>
      </c>
      <c r="K802" s="471">
        <v>2796.89</v>
      </c>
      <c r="L802" s="471">
        <v>0</v>
      </c>
      <c r="M802" s="471">
        <v>0</v>
      </c>
      <c r="N802" s="496">
        <v>2682298.42</v>
      </c>
      <c r="O802" s="471">
        <v>19516.439999999999</v>
      </c>
      <c r="P802" s="471">
        <v>5344522.74</v>
      </c>
      <c r="Q802" s="471">
        <v>493048.79</v>
      </c>
      <c r="R802" s="471">
        <v>125470.39999999999</v>
      </c>
      <c r="S802" s="471">
        <v>44142.04</v>
      </c>
      <c r="T802" s="471">
        <v>18130.330000000002</v>
      </c>
      <c r="U802" s="471">
        <v>2627.86</v>
      </c>
      <c r="V802" s="471">
        <v>0</v>
      </c>
      <c r="W802" s="471">
        <v>0</v>
      </c>
      <c r="X802" s="496">
        <v>6047458.5999999996</v>
      </c>
      <c r="Y802" s="471">
        <v>24911.93</v>
      </c>
      <c r="Z802" s="471">
        <v>7390018.0199999996</v>
      </c>
      <c r="AA802" s="471">
        <v>875748.14</v>
      </c>
      <c r="AB802" s="471">
        <v>314518.94</v>
      </c>
      <c r="AC802" s="471">
        <v>83290.100000000006</v>
      </c>
      <c r="AD802" s="471">
        <v>35845.14</v>
      </c>
      <c r="AE802" s="471">
        <v>5424.75</v>
      </c>
      <c r="AF802" s="471">
        <v>0</v>
      </c>
      <c r="AG802" s="471">
        <v>0</v>
      </c>
      <c r="AH802" s="496">
        <v>8729757.0199999996</v>
      </c>
      <c r="AI802" s="471">
        <v>1064.3666700000001</v>
      </c>
      <c r="AJ802" s="471">
        <v>1277.24</v>
      </c>
      <c r="AK802" s="471">
        <v>1490.1133299999999</v>
      </c>
      <c r="AL802" s="471">
        <v>1702.98667</v>
      </c>
      <c r="AM802" s="471">
        <v>1915.86</v>
      </c>
      <c r="AN802" s="471">
        <v>2341.6066700000001</v>
      </c>
      <c r="AO802" s="471">
        <v>2767.3533299999999</v>
      </c>
      <c r="AP802" s="471">
        <v>3193.1</v>
      </c>
      <c r="AQ802" s="471">
        <v>3831.72</v>
      </c>
      <c r="AR802" s="471">
        <v>5.0692000000000004</v>
      </c>
      <c r="AS802" s="471">
        <v>1601.49641</v>
      </c>
      <c r="AT802" s="471">
        <v>256.82567</v>
      </c>
      <c r="AU802" s="471">
        <v>111.00999</v>
      </c>
      <c r="AV802" s="471">
        <v>20.433669999999999</v>
      </c>
      <c r="AW802" s="471">
        <v>7.5652400000000002</v>
      </c>
      <c r="AX802" s="471">
        <v>1.01067</v>
      </c>
      <c r="AY802" s="471">
        <v>0</v>
      </c>
      <c r="AZ802" s="471">
        <v>0</v>
      </c>
      <c r="BA802" s="496">
        <v>2003.41086</v>
      </c>
      <c r="BB802" s="471">
        <v>18.336200000000002</v>
      </c>
      <c r="BC802" s="471">
        <v>4184.4310699999996</v>
      </c>
      <c r="BD802" s="471">
        <v>330.88006000000001</v>
      </c>
      <c r="BE802" s="471">
        <v>73.676680000000005</v>
      </c>
      <c r="BF802" s="471">
        <v>23.040330000000001</v>
      </c>
      <c r="BG802" s="471">
        <v>7.7426899999999996</v>
      </c>
      <c r="BH802" s="471">
        <v>0.94959000000000005</v>
      </c>
      <c r="BI802" s="471">
        <v>0</v>
      </c>
      <c r="BJ802" s="471">
        <v>0</v>
      </c>
      <c r="BK802" s="496">
        <v>4639.0566200000003</v>
      </c>
      <c r="BL802" s="471">
        <v>23.41</v>
      </c>
      <c r="BM802" s="471">
        <v>5785.93</v>
      </c>
      <c r="BN802" s="471">
        <v>587.71</v>
      </c>
      <c r="BO802" s="471">
        <v>184.69</v>
      </c>
      <c r="BP802" s="471">
        <v>43.47</v>
      </c>
      <c r="BQ802" s="471">
        <v>15.31</v>
      </c>
      <c r="BR802" s="471">
        <v>1.96</v>
      </c>
      <c r="BS802" s="471">
        <v>0</v>
      </c>
      <c r="BT802" s="471">
        <v>0</v>
      </c>
      <c r="BU802" s="496">
        <v>6642.48</v>
      </c>
      <c r="BV802" s="178"/>
      <c r="BW802" s="178"/>
      <c r="BX802" s="178"/>
      <c r="BY802" s="178"/>
      <c r="BZ802" s="178"/>
      <c r="CA802" s="178"/>
      <c r="CB802" s="178"/>
      <c r="CC802" s="178"/>
      <c r="CD802" s="178"/>
      <c r="CE802" s="178"/>
      <c r="CF802" s="110"/>
      <c r="CG802" s="110"/>
      <c r="CH802" s="110"/>
      <c r="CI802" s="110"/>
      <c r="CJ802" s="110"/>
      <c r="CK802" s="110"/>
      <c r="CL802" s="110"/>
      <c r="CM802" s="110"/>
      <c r="CN802" s="110"/>
      <c r="CO802" s="110"/>
      <c r="CP802" s="110"/>
      <c r="CQ802" s="110"/>
      <c r="CR802" s="110"/>
      <c r="CS802" s="110"/>
      <c r="CT802" s="110"/>
      <c r="CU802" s="110"/>
      <c r="CV802" s="110"/>
      <c r="CW802" s="110"/>
      <c r="CX802" s="110"/>
      <c r="CY802" s="110"/>
      <c r="CZ802" s="110"/>
      <c r="DA802" s="110"/>
      <c r="DB802" s="110"/>
      <c r="DC802" s="110"/>
      <c r="DD802" s="110"/>
      <c r="DE802" s="110"/>
      <c r="DF802" s="110"/>
      <c r="DG802" s="110"/>
      <c r="DH802" s="110"/>
      <c r="DI802" s="110"/>
      <c r="DJ802" s="110"/>
      <c r="DK802" s="110"/>
      <c r="DL802" s="110"/>
      <c r="DM802" s="110"/>
      <c r="DN802" s="110"/>
      <c r="DO802" s="110"/>
      <c r="DP802" s="110"/>
      <c r="DQ802" s="110"/>
      <c r="DR802" s="110"/>
      <c r="DS802" s="110"/>
      <c r="DT802" s="110"/>
      <c r="DU802" s="110"/>
      <c r="DV802" s="110"/>
      <c r="DW802" s="110"/>
      <c r="DX802" s="110"/>
      <c r="DY802" s="110"/>
      <c r="DZ802" s="110"/>
      <c r="EA802" s="110"/>
      <c r="EB802" s="110"/>
      <c r="EC802" s="110"/>
      <c r="ED802" s="110"/>
      <c r="EE802" s="110"/>
      <c r="EF802" s="110"/>
      <c r="EG802" s="110"/>
      <c r="EH802" s="110"/>
      <c r="EI802" s="110"/>
      <c r="EJ802" s="110"/>
      <c r="EK802" s="110"/>
      <c r="EL802" s="110"/>
      <c r="EM802" s="110"/>
      <c r="EN802" s="110"/>
      <c r="EO802" s="110"/>
      <c r="EP802" s="110"/>
      <c r="EQ802" s="110"/>
      <c r="ER802" s="110"/>
      <c r="ES802" s="110"/>
      <c r="ET802" s="110"/>
      <c r="EU802" s="110"/>
      <c r="EV802" s="110"/>
      <c r="EW802" s="110"/>
      <c r="EX802" s="110"/>
      <c r="EY802" s="110"/>
      <c r="EZ802" s="110"/>
      <c r="FA802" s="110"/>
      <c r="FB802" s="110"/>
      <c r="FC802" s="110"/>
      <c r="FD802" s="110"/>
      <c r="FE802" s="110"/>
      <c r="FF802" s="110"/>
      <c r="FG802" s="110"/>
      <c r="FH802" s="110"/>
      <c r="FI802" s="110"/>
      <c r="FJ802" s="110"/>
      <c r="FK802" s="242"/>
      <c r="FL802" s="242"/>
      <c r="FM802" s="242"/>
      <c r="FN802" s="242"/>
      <c r="FO802" s="242"/>
      <c r="FP802" s="242"/>
      <c r="FQ802" s="242"/>
      <c r="FR802" s="63"/>
    </row>
    <row r="803" spans="1:174" x14ac:dyDescent="0.2">
      <c r="A803" s="241" t="s">
        <v>338</v>
      </c>
      <c r="B803" s="476" t="s">
        <v>968</v>
      </c>
      <c r="C803" s="326" t="s">
        <v>784</v>
      </c>
      <c r="D803" s="283" t="s">
        <v>339</v>
      </c>
      <c r="E803" s="471">
        <v>42948</v>
      </c>
      <c r="F803" s="471">
        <v>18149800</v>
      </c>
      <c r="G803" s="471">
        <v>4154827</v>
      </c>
      <c r="H803" s="471">
        <v>1870516</v>
      </c>
      <c r="I803" s="471">
        <v>715170</v>
      </c>
      <c r="J803" s="471">
        <v>240476</v>
      </c>
      <c r="K803" s="471">
        <v>96166</v>
      </c>
      <c r="L803" s="471">
        <v>60877</v>
      </c>
      <c r="M803" s="471">
        <v>0</v>
      </c>
      <c r="N803" s="496">
        <v>25330780</v>
      </c>
      <c r="O803" s="471">
        <v>29156</v>
      </c>
      <c r="P803" s="471">
        <v>36677160</v>
      </c>
      <c r="Q803" s="471">
        <v>5622236</v>
      </c>
      <c r="R803" s="471">
        <v>1695724</v>
      </c>
      <c r="S803" s="471">
        <v>594084</v>
      </c>
      <c r="T803" s="471">
        <v>194390</v>
      </c>
      <c r="U803" s="471">
        <v>72767</v>
      </c>
      <c r="V803" s="471">
        <v>34388</v>
      </c>
      <c r="W803" s="471">
        <v>0</v>
      </c>
      <c r="X803" s="496">
        <v>44919905</v>
      </c>
      <c r="Y803" s="471">
        <v>72104</v>
      </c>
      <c r="Z803" s="471">
        <v>54826960</v>
      </c>
      <c r="AA803" s="471">
        <v>9777063</v>
      </c>
      <c r="AB803" s="471">
        <v>3566240</v>
      </c>
      <c r="AC803" s="471">
        <v>1309254</v>
      </c>
      <c r="AD803" s="471">
        <v>434866</v>
      </c>
      <c r="AE803" s="471">
        <v>168933</v>
      </c>
      <c r="AF803" s="471">
        <v>95265</v>
      </c>
      <c r="AG803" s="471">
        <v>0</v>
      </c>
      <c r="AH803" s="496">
        <v>70250685</v>
      </c>
      <c r="AI803" s="471">
        <v>1183.05</v>
      </c>
      <c r="AJ803" s="471">
        <v>1419.66</v>
      </c>
      <c r="AK803" s="471">
        <v>1656.27</v>
      </c>
      <c r="AL803" s="471">
        <v>1892.88</v>
      </c>
      <c r="AM803" s="471">
        <v>2129.4899999999998</v>
      </c>
      <c r="AN803" s="471">
        <v>2602.71</v>
      </c>
      <c r="AO803" s="471">
        <v>3075.93</v>
      </c>
      <c r="AP803" s="471">
        <v>3549.15</v>
      </c>
      <c r="AQ803" s="471">
        <v>4258.9799999999996</v>
      </c>
      <c r="AR803" s="471">
        <v>36.302779999999998</v>
      </c>
      <c r="AS803" s="471">
        <v>12784.6104</v>
      </c>
      <c r="AT803" s="471">
        <v>2508.5445</v>
      </c>
      <c r="AU803" s="471">
        <v>988.18520000000001</v>
      </c>
      <c r="AV803" s="471">
        <v>335.84098</v>
      </c>
      <c r="AW803" s="471">
        <v>92.394469999999998</v>
      </c>
      <c r="AX803" s="471">
        <v>31.264040000000001</v>
      </c>
      <c r="AY803" s="471">
        <v>17.152560000000001</v>
      </c>
      <c r="AZ803" s="471">
        <v>0</v>
      </c>
      <c r="BA803" s="496">
        <v>16794.29492</v>
      </c>
      <c r="BB803" s="471">
        <v>24.644770000000001</v>
      </c>
      <c r="BC803" s="471">
        <v>25835.1718</v>
      </c>
      <c r="BD803" s="471">
        <v>3394.5165900000002</v>
      </c>
      <c r="BE803" s="471">
        <v>895.84337000000005</v>
      </c>
      <c r="BF803" s="471">
        <v>278.97946999999999</v>
      </c>
      <c r="BG803" s="471">
        <v>74.687539999999998</v>
      </c>
      <c r="BH803" s="471">
        <v>23.65691</v>
      </c>
      <c r="BI803" s="471">
        <v>9.6890800000000006</v>
      </c>
      <c r="BJ803" s="471">
        <v>0</v>
      </c>
      <c r="BK803" s="496">
        <v>30537.189539999999</v>
      </c>
      <c r="BL803" s="471">
        <v>60.95</v>
      </c>
      <c r="BM803" s="471">
        <v>38619.78</v>
      </c>
      <c r="BN803" s="471">
        <v>5903.06</v>
      </c>
      <c r="BO803" s="471">
        <v>1884.03</v>
      </c>
      <c r="BP803" s="471">
        <v>614.82000000000005</v>
      </c>
      <c r="BQ803" s="471">
        <v>167.08</v>
      </c>
      <c r="BR803" s="471">
        <v>54.92</v>
      </c>
      <c r="BS803" s="471">
        <v>26.84</v>
      </c>
      <c r="BT803" s="471">
        <v>0</v>
      </c>
      <c r="BU803" s="496">
        <v>47331.48</v>
      </c>
      <c r="BV803" s="178"/>
      <c r="BW803" s="178"/>
      <c r="BX803" s="178"/>
      <c r="BY803" s="178"/>
      <c r="BZ803" s="178"/>
      <c r="CA803" s="178"/>
      <c r="CB803" s="178"/>
      <c r="CC803" s="178"/>
      <c r="CD803" s="178"/>
      <c r="CE803" s="178"/>
      <c r="CF803" s="110"/>
      <c r="CG803" s="110"/>
      <c r="CH803" s="110"/>
      <c r="CI803" s="110"/>
      <c r="CJ803" s="110"/>
      <c r="CK803" s="110"/>
      <c r="CL803" s="110"/>
      <c r="CM803" s="110"/>
      <c r="CN803" s="110"/>
      <c r="CO803" s="110"/>
      <c r="CP803" s="110"/>
      <c r="CQ803" s="110"/>
      <c r="CR803" s="110"/>
      <c r="CS803" s="110"/>
      <c r="CT803" s="110"/>
      <c r="CU803" s="110"/>
      <c r="CV803" s="110"/>
      <c r="CW803" s="110"/>
      <c r="CX803" s="110"/>
      <c r="CY803" s="110"/>
      <c r="CZ803" s="110"/>
      <c r="DA803" s="110"/>
      <c r="DB803" s="110"/>
      <c r="DC803" s="110"/>
      <c r="DD803" s="110"/>
      <c r="DE803" s="110"/>
      <c r="DF803" s="110"/>
      <c r="DG803" s="110"/>
      <c r="DH803" s="110"/>
      <c r="DI803" s="110"/>
      <c r="DJ803" s="110"/>
      <c r="DK803" s="110"/>
      <c r="DL803" s="110"/>
      <c r="DM803" s="110"/>
      <c r="DN803" s="110"/>
      <c r="DO803" s="110"/>
      <c r="DP803" s="110"/>
      <c r="DQ803" s="110"/>
      <c r="DR803" s="110"/>
      <c r="DS803" s="110"/>
      <c r="DT803" s="110"/>
      <c r="DU803" s="110"/>
      <c r="DV803" s="110"/>
      <c r="DW803" s="110"/>
      <c r="DX803" s="110"/>
      <c r="DY803" s="110"/>
      <c r="DZ803" s="110"/>
      <c r="EA803" s="110"/>
      <c r="EB803" s="110"/>
      <c r="EC803" s="110"/>
      <c r="ED803" s="110"/>
      <c r="EE803" s="110"/>
      <c r="EF803" s="110"/>
      <c r="EG803" s="110"/>
      <c r="EH803" s="110"/>
      <c r="EI803" s="110"/>
      <c r="EJ803" s="110"/>
      <c r="EK803" s="110"/>
      <c r="EL803" s="110"/>
      <c r="EM803" s="110"/>
      <c r="EN803" s="110"/>
      <c r="EO803" s="110"/>
      <c r="EP803" s="110"/>
      <c r="EQ803" s="110"/>
      <c r="ER803" s="110"/>
      <c r="ES803" s="110"/>
      <c r="ET803" s="110"/>
      <c r="EU803" s="110"/>
      <c r="EV803" s="110"/>
      <c r="EW803" s="110"/>
      <c r="EX803" s="110"/>
      <c r="EY803" s="110"/>
      <c r="EZ803" s="110"/>
      <c r="FA803" s="110"/>
      <c r="FB803" s="110"/>
      <c r="FC803" s="110"/>
      <c r="FD803" s="110"/>
      <c r="FE803" s="110"/>
      <c r="FF803" s="110"/>
      <c r="FG803" s="110"/>
      <c r="FH803" s="110"/>
      <c r="FI803" s="110"/>
      <c r="FJ803" s="110"/>
      <c r="FK803" s="242"/>
      <c r="FL803" s="242"/>
      <c r="FM803" s="242"/>
      <c r="FN803" s="242"/>
      <c r="FO803" s="242"/>
      <c r="FP803" s="242"/>
      <c r="FQ803" s="242"/>
      <c r="FR803" s="63"/>
    </row>
    <row r="804" spans="1:174" x14ac:dyDescent="0.2">
      <c r="A804" s="241" t="s">
        <v>340</v>
      </c>
      <c r="B804" s="476" t="s">
        <v>969</v>
      </c>
      <c r="C804" s="326" t="s">
        <v>626</v>
      </c>
      <c r="D804" s="283" t="s">
        <v>970</v>
      </c>
      <c r="E804" s="471">
        <v>3142</v>
      </c>
      <c r="F804" s="471">
        <v>1420291</v>
      </c>
      <c r="G804" s="471">
        <v>1844466</v>
      </c>
      <c r="H804" s="471">
        <v>1212343</v>
      </c>
      <c r="I804" s="471">
        <v>311287</v>
      </c>
      <c r="J804" s="471">
        <v>110206</v>
      </c>
      <c r="K804" s="471">
        <v>34410</v>
      </c>
      <c r="L804" s="471">
        <v>13539</v>
      </c>
      <c r="M804" s="471">
        <v>0</v>
      </c>
      <c r="N804" s="496">
        <v>4949684</v>
      </c>
      <c r="O804" s="471">
        <v>1966</v>
      </c>
      <c r="P804" s="471">
        <v>2951896</v>
      </c>
      <c r="Q804" s="471">
        <v>3001301</v>
      </c>
      <c r="R804" s="471">
        <v>1274780</v>
      </c>
      <c r="S804" s="471">
        <v>315296</v>
      </c>
      <c r="T804" s="471">
        <v>86622</v>
      </c>
      <c r="U804" s="471">
        <v>9458</v>
      </c>
      <c r="V804" s="471">
        <v>6470</v>
      </c>
      <c r="W804" s="471">
        <v>0</v>
      </c>
      <c r="X804" s="496">
        <v>7647789</v>
      </c>
      <c r="Y804" s="471">
        <v>5108</v>
      </c>
      <c r="Z804" s="471">
        <v>4372187</v>
      </c>
      <c r="AA804" s="471">
        <v>4845767</v>
      </c>
      <c r="AB804" s="471">
        <v>2487123</v>
      </c>
      <c r="AC804" s="471">
        <v>626583</v>
      </c>
      <c r="AD804" s="471">
        <v>196828</v>
      </c>
      <c r="AE804" s="471">
        <v>43868</v>
      </c>
      <c r="AF804" s="471">
        <v>20009</v>
      </c>
      <c r="AG804" s="471">
        <v>0</v>
      </c>
      <c r="AH804" s="496">
        <v>12597473</v>
      </c>
      <c r="AI804" s="471">
        <v>1079.6722199999999</v>
      </c>
      <c r="AJ804" s="471">
        <v>1295.6066699999999</v>
      </c>
      <c r="AK804" s="471">
        <v>1511.5411099999999</v>
      </c>
      <c r="AL804" s="471">
        <v>1727.4755600000001</v>
      </c>
      <c r="AM804" s="471">
        <v>1943.41</v>
      </c>
      <c r="AN804" s="471">
        <v>2375.27889</v>
      </c>
      <c r="AO804" s="471">
        <v>2807.1477799999998</v>
      </c>
      <c r="AP804" s="471">
        <v>3239.01667</v>
      </c>
      <c r="AQ804" s="471">
        <v>3886.82</v>
      </c>
      <c r="AR804" s="471">
        <v>2.9101400000000002</v>
      </c>
      <c r="AS804" s="471">
        <v>1096.2362499999999</v>
      </c>
      <c r="AT804" s="471">
        <v>1220.2552700000001</v>
      </c>
      <c r="AU804" s="471">
        <v>701.80038000000002</v>
      </c>
      <c r="AV804" s="471">
        <v>160.17567</v>
      </c>
      <c r="AW804" s="471">
        <v>46.397080000000003</v>
      </c>
      <c r="AX804" s="471">
        <v>12.257989999999999</v>
      </c>
      <c r="AY804" s="471">
        <v>4.17997</v>
      </c>
      <c r="AZ804" s="471">
        <v>0</v>
      </c>
      <c r="BA804" s="496">
        <v>3244.2127599999999</v>
      </c>
      <c r="BB804" s="471">
        <v>1.8209200000000001</v>
      </c>
      <c r="BC804" s="471">
        <v>2278.3890200000001</v>
      </c>
      <c r="BD804" s="471">
        <v>1985.59006</v>
      </c>
      <c r="BE804" s="471">
        <v>737.94386999999995</v>
      </c>
      <c r="BF804" s="471">
        <v>162.23854</v>
      </c>
      <c r="BG804" s="471">
        <v>36.468139999999998</v>
      </c>
      <c r="BH804" s="471">
        <v>3.3692600000000001</v>
      </c>
      <c r="BI804" s="471">
        <v>1.99752</v>
      </c>
      <c r="BJ804" s="471">
        <v>0</v>
      </c>
      <c r="BK804" s="496">
        <v>5207.8173200000001</v>
      </c>
      <c r="BL804" s="471">
        <v>4.7300000000000004</v>
      </c>
      <c r="BM804" s="471">
        <v>3374.63</v>
      </c>
      <c r="BN804" s="471">
        <v>3205.85</v>
      </c>
      <c r="BO804" s="471">
        <v>1439.74</v>
      </c>
      <c r="BP804" s="471">
        <v>322.41000000000003</v>
      </c>
      <c r="BQ804" s="471">
        <v>82.87</v>
      </c>
      <c r="BR804" s="471">
        <v>15.63</v>
      </c>
      <c r="BS804" s="471">
        <v>6.18</v>
      </c>
      <c r="BT804" s="471">
        <v>0</v>
      </c>
      <c r="BU804" s="496">
        <v>8452.0400000000009</v>
      </c>
      <c r="BV804" s="178"/>
      <c r="BW804" s="178"/>
      <c r="BX804" s="178"/>
      <c r="BY804" s="178"/>
      <c r="BZ804" s="178"/>
      <c r="CA804" s="178"/>
      <c r="CB804" s="178"/>
      <c r="CC804" s="178"/>
      <c r="CD804" s="178"/>
      <c r="CE804" s="178"/>
      <c r="CF804" s="110"/>
      <c r="CG804" s="110"/>
      <c r="CH804" s="110"/>
      <c r="CI804" s="110"/>
      <c r="CJ804" s="110"/>
      <c r="CK804" s="110"/>
      <c r="CL804" s="110"/>
      <c r="CM804" s="110"/>
      <c r="CN804" s="110"/>
      <c r="CO804" s="110"/>
      <c r="CP804" s="110"/>
      <c r="CQ804" s="110"/>
      <c r="CR804" s="110"/>
      <c r="CS804" s="110"/>
      <c r="CT804" s="110"/>
      <c r="CU804" s="110"/>
      <c r="CV804" s="110"/>
      <c r="CW804" s="110"/>
      <c r="CX804" s="110"/>
      <c r="CY804" s="110"/>
      <c r="CZ804" s="110"/>
      <c r="DA804" s="110"/>
      <c r="DB804" s="110"/>
      <c r="DC804" s="110"/>
      <c r="DD804" s="110"/>
      <c r="DE804" s="110"/>
      <c r="DF804" s="110"/>
      <c r="DG804" s="110"/>
      <c r="DH804" s="110"/>
      <c r="DI804" s="110"/>
      <c r="DJ804" s="110"/>
      <c r="DK804" s="110"/>
      <c r="DL804" s="110"/>
      <c r="DM804" s="110"/>
      <c r="DN804" s="110"/>
      <c r="DO804" s="110"/>
      <c r="DP804" s="110"/>
      <c r="DQ804" s="110"/>
      <c r="DR804" s="110"/>
      <c r="DS804" s="110"/>
      <c r="DT804" s="110"/>
      <c r="DU804" s="110"/>
      <c r="DV804" s="110"/>
      <c r="DW804" s="110"/>
      <c r="DX804" s="110"/>
      <c r="DY804" s="110"/>
      <c r="DZ804" s="110"/>
      <c r="EA804" s="110"/>
      <c r="EB804" s="110"/>
      <c r="EC804" s="110"/>
      <c r="ED804" s="110"/>
      <c r="EE804" s="110"/>
      <c r="EF804" s="110"/>
      <c r="EG804" s="110"/>
      <c r="EH804" s="110"/>
      <c r="EI804" s="110"/>
      <c r="EJ804" s="110"/>
      <c r="EK804" s="110"/>
      <c r="EL804" s="110"/>
      <c r="EM804" s="110"/>
      <c r="EN804" s="110"/>
      <c r="EO804" s="110"/>
      <c r="EP804" s="110"/>
      <c r="EQ804" s="110"/>
      <c r="ER804" s="110"/>
      <c r="ES804" s="110"/>
      <c r="ET804" s="110"/>
      <c r="EU804" s="110"/>
      <c r="EV804" s="110"/>
      <c r="EW804" s="110"/>
      <c r="EX804" s="110"/>
      <c r="EY804" s="110"/>
      <c r="EZ804" s="110"/>
      <c r="FA804" s="110"/>
      <c r="FB804" s="110"/>
      <c r="FC804" s="110"/>
      <c r="FD804" s="110"/>
      <c r="FE804" s="110"/>
      <c r="FF804" s="110"/>
      <c r="FG804" s="110"/>
      <c r="FH804" s="110"/>
      <c r="FI804" s="110"/>
      <c r="FJ804" s="110"/>
      <c r="FK804" s="242"/>
      <c r="FL804" s="242"/>
      <c r="FM804" s="242"/>
      <c r="FN804" s="242"/>
      <c r="FO804" s="242"/>
      <c r="FP804" s="242"/>
      <c r="FQ804" s="242"/>
      <c r="FR804" s="63"/>
    </row>
    <row r="805" spans="1:174" x14ac:dyDescent="0.2">
      <c r="A805" s="241" t="s">
        <v>341</v>
      </c>
      <c r="B805" s="476" t="s">
        <v>971</v>
      </c>
      <c r="C805" s="326" t="s">
        <v>782</v>
      </c>
      <c r="D805" s="283" t="s">
        <v>342</v>
      </c>
      <c r="E805" s="471">
        <v>829</v>
      </c>
      <c r="F805" s="471">
        <v>435559</v>
      </c>
      <c r="G805" s="471">
        <v>946447</v>
      </c>
      <c r="H805" s="471">
        <v>1326088</v>
      </c>
      <c r="I805" s="471">
        <v>801053</v>
      </c>
      <c r="J805" s="471">
        <v>283467</v>
      </c>
      <c r="K805" s="471">
        <v>116867</v>
      </c>
      <c r="L805" s="471">
        <v>37081</v>
      </c>
      <c r="M805" s="471">
        <v>6016</v>
      </c>
      <c r="N805" s="496">
        <v>3953407</v>
      </c>
      <c r="O805" s="471">
        <v>0</v>
      </c>
      <c r="P805" s="471">
        <v>783229</v>
      </c>
      <c r="Q805" s="471">
        <v>1494082</v>
      </c>
      <c r="R805" s="471">
        <v>2312644</v>
      </c>
      <c r="S805" s="471">
        <v>1061087</v>
      </c>
      <c r="T805" s="471">
        <v>264536</v>
      </c>
      <c r="U805" s="471">
        <v>106122</v>
      </c>
      <c r="V805" s="471">
        <v>36718</v>
      </c>
      <c r="W805" s="471">
        <v>39</v>
      </c>
      <c r="X805" s="496">
        <v>6058457</v>
      </c>
      <c r="Y805" s="471">
        <v>829</v>
      </c>
      <c r="Z805" s="471">
        <v>1218788</v>
      </c>
      <c r="AA805" s="471">
        <v>2440529</v>
      </c>
      <c r="AB805" s="471">
        <v>3638732</v>
      </c>
      <c r="AC805" s="471">
        <v>1862140</v>
      </c>
      <c r="AD805" s="471">
        <v>548003</v>
      </c>
      <c r="AE805" s="471">
        <v>222989</v>
      </c>
      <c r="AF805" s="471">
        <v>73799</v>
      </c>
      <c r="AG805" s="471">
        <v>6055</v>
      </c>
      <c r="AH805" s="496">
        <v>10011864</v>
      </c>
      <c r="AI805" s="471">
        <v>1124.37778</v>
      </c>
      <c r="AJ805" s="471">
        <v>1349.25333</v>
      </c>
      <c r="AK805" s="471">
        <v>1574.12889</v>
      </c>
      <c r="AL805" s="471">
        <v>1799.0044399999999</v>
      </c>
      <c r="AM805" s="471">
        <v>2023.88</v>
      </c>
      <c r="AN805" s="471">
        <v>2473.6311099999998</v>
      </c>
      <c r="AO805" s="471">
        <v>2923.38222</v>
      </c>
      <c r="AP805" s="471">
        <v>3373.1333300000001</v>
      </c>
      <c r="AQ805" s="471">
        <v>4047.76</v>
      </c>
      <c r="AR805" s="471">
        <v>0.73729999999999996</v>
      </c>
      <c r="AS805" s="471">
        <v>322.81484</v>
      </c>
      <c r="AT805" s="471">
        <v>601.25126999999998</v>
      </c>
      <c r="AU805" s="471">
        <v>737.12324999999998</v>
      </c>
      <c r="AV805" s="471">
        <v>395.80063999999999</v>
      </c>
      <c r="AW805" s="471">
        <v>114.5955</v>
      </c>
      <c r="AX805" s="471">
        <v>39.976640000000003</v>
      </c>
      <c r="AY805" s="471">
        <v>10.993040000000001</v>
      </c>
      <c r="AZ805" s="471">
        <v>1.4862500000000001</v>
      </c>
      <c r="BA805" s="496">
        <v>2224.7787400000002</v>
      </c>
      <c r="BB805" s="471">
        <v>0</v>
      </c>
      <c r="BC805" s="471">
        <v>580.49068999999997</v>
      </c>
      <c r="BD805" s="471">
        <v>949.14845000000003</v>
      </c>
      <c r="BE805" s="471">
        <v>1285.51322</v>
      </c>
      <c r="BF805" s="471">
        <v>524.28354999999999</v>
      </c>
      <c r="BG805" s="471">
        <v>106.94238</v>
      </c>
      <c r="BH805" s="471">
        <v>36.301099999999998</v>
      </c>
      <c r="BI805" s="471">
        <v>10.885429999999999</v>
      </c>
      <c r="BJ805" s="471">
        <v>9.6299999999999997E-3</v>
      </c>
      <c r="BK805" s="496">
        <v>3493.57447</v>
      </c>
      <c r="BL805" s="471">
        <v>0.74</v>
      </c>
      <c r="BM805" s="471">
        <v>903.31</v>
      </c>
      <c r="BN805" s="471">
        <v>1550.4</v>
      </c>
      <c r="BO805" s="471">
        <v>2022.64</v>
      </c>
      <c r="BP805" s="471">
        <v>920.08</v>
      </c>
      <c r="BQ805" s="471">
        <v>221.54</v>
      </c>
      <c r="BR805" s="471">
        <v>76.28</v>
      </c>
      <c r="BS805" s="471">
        <v>21.88</v>
      </c>
      <c r="BT805" s="471">
        <v>1.5</v>
      </c>
      <c r="BU805" s="496">
        <v>5718.37</v>
      </c>
      <c r="BV805" s="178"/>
      <c r="BW805" s="178"/>
      <c r="BX805" s="178"/>
      <c r="BY805" s="178"/>
      <c r="BZ805" s="178"/>
      <c r="CA805" s="178"/>
      <c r="CB805" s="178"/>
      <c r="CC805" s="178"/>
      <c r="CD805" s="178"/>
      <c r="CE805" s="178"/>
      <c r="CF805" s="110"/>
      <c r="CG805" s="110"/>
      <c r="CH805" s="110"/>
      <c r="CI805" s="110"/>
      <c r="CJ805" s="110"/>
      <c r="CK805" s="110"/>
      <c r="CL805" s="110"/>
      <c r="CM805" s="110"/>
      <c r="CN805" s="110"/>
      <c r="CO805" s="110"/>
      <c r="CP805" s="110"/>
      <c r="CQ805" s="110"/>
      <c r="CR805" s="110"/>
      <c r="CS805" s="110"/>
      <c r="CT805" s="110"/>
      <c r="CU805" s="110"/>
      <c r="CV805" s="110"/>
      <c r="CW805" s="110"/>
      <c r="CX805" s="110"/>
      <c r="CY805" s="110"/>
      <c r="CZ805" s="110"/>
      <c r="DA805" s="110"/>
      <c r="DB805" s="110"/>
      <c r="DC805" s="110"/>
      <c r="DD805" s="110"/>
      <c r="DE805" s="110"/>
      <c r="DF805" s="110"/>
      <c r="DG805" s="110"/>
      <c r="DH805" s="110"/>
      <c r="DI805" s="110"/>
      <c r="DJ805" s="110"/>
      <c r="DK805" s="110"/>
      <c r="DL805" s="110"/>
      <c r="DM805" s="110"/>
      <c r="DN805" s="110"/>
      <c r="DO805" s="110"/>
      <c r="DP805" s="110"/>
      <c r="DQ805" s="110"/>
      <c r="DR805" s="110"/>
      <c r="DS805" s="110"/>
      <c r="DT805" s="110"/>
      <c r="DU805" s="110"/>
      <c r="DV805" s="110"/>
      <c r="DW805" s="110"/>
      <c r="DX805" s="110"/>
      <c r="DY805" s="110"/>
      <c r="DZ805" s="110"/>
      <c r="EA805" s="110"/>
      <c r="EB805" s="110"/>
      <c r="EC805" s="110"/>
      <c r="ED805" s="110"/>
      <c r="EE805" s="110"/>
      <c r="EF805" s="110"/>
      <c r="EG805" s="110"/>
      <c r="EH805" s="110"/>
      <c r="EI805" s="110"/>
      <c r="EJ805" s="110"/>
      <c r="EK805" s="110"/>
      <c r="EL805" s="110"/>
      <c r="EM805" s="110"/>
      <c r="EN805" s="110"/>
      <c r="EO805" s="110"/>
      <c r="EP805" s="110"/>
      <c r="EQ805" s="110"/>
      <c r="ER805" s="110"/>
      <c r="ES805" s="110"/>
      <c r="ET805" s="110"/>
      <c r="EU805" s="110"/>
      <c r="EV805" s="110"/>
      <c r="EW805" s="110"/>
      <c r="EX805" s="110"/>
      <c r="EY805" s="110"/>
      <c r="EZ805" s="110"/>
      <c r="FA805" s="110"/>
      <c r="FB805" s="110"/>
      <c r="FC805" s="110"/>
      <c r="FD805" s="110"/>
      <c r="FE805" s="110"/>
      <c r="FF805" s="110"/>
      <c r="FG805" s="110"/>
      <c r="FH805" s="110"/>
      <c r="FI805" s="110"/>
      <c r="FJ805" s="110"/>
      <c r="FK805" s="242"/>
      <c r="FL805" s="242"/>
      <c r="FM805" s="242"/>
      <c r="FN805" s="242"/>
      <c r="FO805" s="242"/>
      <c r="FP805" s="242"/>
      <c r="FQ805" s="242"/>
      <c r="FR805" s="63"/>
    </row>
    <row r="806" spans="1:174" x14ac:dyDescent="0.2">
      <c r="A806" s="241" t="s">
        <v>343</v>
      </c>
      <c r="B806" s="476" t="s">
        <v>972</v>
      </c>
      <c r="C806" s="326" t="s">
        <v>626</v>
      </c>
      <c r="D806" s="283" t="s">
        <v>344</v>
      </c>
      <c r="E806" s="471">
        <v>0</v>
      </c>
      <c r="F806" s="471">
        <v>312433</v>
      </c>
      <c r="G806" s="471">
        <v>420168</v>
      </c>
      <c r="H806" s="471">
        <v>699984</v>
      </c>
      <c r="I806" s="471">
        <v>255393</v>
      </c>
      <c r="J806" s="471">
        <v>127942</v>
      </c>
      <c r="K806" s="471">
        <v>50117</v>
      </c>
      <c r="L806" s="471">
        <v>22038</v>
      </c>
      <c r="M806" s="471">
        <v>0</v>
      </c>
      <c r="N806" s="496">
        <v>1888075</v>
      </c>
      <c r="O806" s="471">
        <v>1474</v>
      </c>
      <c r="P806" s="471">
        <v>336331</v>
      </c>
      <c r="Q806" s="471">
        <v>399126</v>
      </c>
      <c r="R806" s="471">
        <v>650322</v>
      </c>
      <c r="S806" s="471">
        <v>163516</v>
      </c>
      <c r="T806" s="471">
        <v>60694</v>
      </c>
      <c r="U806" s="471">
        <v>27265</v>
      </c>
      <c r="V806" s="471">
        <v>4134</v>
      </c>
      <c r="W806" s="471">
        <v>51</v>
      </c>
      <c r="X806" s="496">
        <v>1642913</v>
      </c>
      <c r="Y806" s="471">
        <v>1474</v>
      </c>
      <c r="Z806" s="471">
        <v>648764</v>
      </c>
      <c r="AA806" s="471">
        <v>819294</v>
      </c>
      <c r="AB806" s="471">
        <v>1350306</v>
      </c>
      <c r="AC806" s="471">
        <v>418909</v>
      </c>
      <c r="AD806" s="471">
        <v>188636</v>
      </c>
      <c r="AE806" s="471">
        <v>77382</v>
      </c>
      <c r="AF806" s="471">
        <v>26172</v>
      </c>
      <c r="AG806" s="471">
        <v>51</v>
      </c>
      <c r="AH806" s="496">
        <v>3530988</v>
      </c>
      <c r="AI806" s="471">
        <v>1052.03889</v>
      </c>
      <c r="AJ806" s="471">
        <v>1262.44667</v>
      </c>
      <c r="AK806" s="471">
        <v>1472.8544400000001</v>
      </c>
      <c r="AL806" s="471">
        <v>1683.2622200000001</v>
      </c>
      <c r="AM806" s="471">
        <v>1893.67</v>
      </c>
      <c r="AN806" s="471">
        <v>2314.4855600000001</v>
      </c>
      <c r="AO806" s="471">
        <v>2735.3011099999999</v>
      </c>
      <c r="AP806" s="471">
        <v>3156.1166699999999</v>
      </c>
      <c r="AQ806" s="471">
        <v>3787.34</v>
      </c>
      <c r="AR806" s="471">
        <v>0</v>
      </c>
      <c r="AS806" s="471">
        <v>247.48213999999999</v>
      </c>
      <c r="AT806" s="471">
        <v>285.27463</v>
      </c>
      <c r="AU806" s="471">
        <v>415.84965</v>
      </c>
      <c r="AV806" s="471">
        <v>134.86669000000001</v>
      </c>
      <c r="AW806" s="471">
        <v>55.27881</v>
      </c>
      <c r="AX806" s="471">
        <v>18.322299999999998</v>
      </c>
      <c r="AY806" s="471">
        <v>6.9826300000000003</v>
      </c>
      <c r="AZ806" s="471">
        <v>0</v>
      </c>
      <c r="BA806" s="496">
        <v>1164.05683</v>
      </c>
      <c r="BB806" s="471">
        <v>1.4010899999999999</v>
      </c>
      <c r="BC806" s="471">
        <v>266.41205000000002</v>
      </c>
      <c r="BD806" s="471">
        <v>270.98808000000002</v>
      </c>
      <c r="BE806" s="471">
        <v>386.34622000000002</v>
      </c>
      <c r="BF806" s="471">
        <v>86.348730000000003</v>
      </c>
      <c r="BG806" s="471">
        <v>26.22354</v>
      </c>
      <c r="BH806" s="471">
        <v>9.9678199999999997</v>
      </c>
      <c r="BI806" s="471">
        <v>1.3098399999999999</v>
      </c>
      <c r="BJ806" s="471">
        <v>1.3469999999999999E-2</v>
      </c>
      <c r="BK806" s="496">
        <v>1049.0108299999999</v>
      </c>
      <c r="BL806" s="471">
        <v>1.4</v>
      </c>
      <c r="BM806" s="471">
        <v>513.89</v>
      </c>
      <c r="BN806" s="471">
        <v>556.26</v>
      </c>
      <c r="BO806" s="471">
        <v>802.2</v>
      </c>
      <c r="BP806" s="471">
        <v>221.22</v>
      </c>
      <c r="BQ806" s="471">
        <v>81.5</v>
      </c>
      <c r="BR806" s="471">
        <v>28.29</v>
      </c>
      <c r="BS806" s="471">
        <v>8.2899999999999991</v>
      </c>
      <c r="BT806" s="471">
        <v>0.01</v>
      </c>
      <c r="BU806" s="496">
        <v>2213.06</v>
      </c>
      <c r="BV806" s="178"/>
      <c r="BW806" s="178"/>
      <c r="BX806" s="178"/>
      <c r="BY806" s="178"/>
      <c r="BZ806" s="178"/>
      <c r="CA806" s="178"/>
      <c r="CB806" s="178"/>
      <c r="CC806" s="178"/>
      <c r="CD806" s="178"/>
      <c r="CE806" s="178"/>
      <c r="CF806" s="110"/>
      <c r="CG806" s="110"/>
      <c r="CH806" s="110"/>
      <c r="CI806" s="110"/>
      <c r="CJ806" s="110"/>
      <c r="CK806" s="110"/>
      <c r="CL806" s="110"/>
      <c r="CM806" s="110"/>
      <c r="CN806" s="110"/>
      <c r="CO806" s="110"/>
      <c r="CP806" s="110"/>
      <c r="CQ806" s="110"/>
      <c r="CR806" s="110"/>
      <c r="CS806" s="110"/>
      <c r="CT806" s="110"/>
      <c r="CU806" s="110"/>
      <c r="CV806" s="110"/>
      <c r="CW806" s="110"/>
      <c r="CX806" s="110"/>
      <c r="CY806" s="110"/>
      <c r="CZ806" s="110"/>
      <c r="DA806" s="110"/>
      <c r="DB806" s="110"/>
      <c r="DC806" s="110"/>
      <c r="DD806" s="110"/>
      <c r="DE806" s="110"/>
      <c r="DF806" s="110"/>
      <c r="DG806" s="110"/>
      <c r="DH806" s="110"/>
      <c r="DI806" s="110"/>
      <c r="DJ806" s="110"/>
      <c r="DK806" s="110"/>
      <c r="DL806" s="110"/>
      <c r="DM806" s="110"/>
      <c r="DN806" s="110"/>
      <c r="DO806" s="110"/>
      <c r="DP806" s="110"/>
      <c r="DQ806" s="110"/>
      <c r="DR806" s="110"/>
      <c r="DS806" s="110"/>
      <c r="DT806" s="110"/>
      <c r="DU806" s="110"/>
      <c r="DV806" s="110"/>
      <c r="DW806" s="110"/>
      <c r="DX806" s="110"/>
      <c r="DY806" s="110"/>
      <c r="DZ806" s="110"/>
      <c r="EA806" s="110"/>
      <c r="EB806" s="110"/>
      <c r="EC806" s="110"/>
      <c r="ED806" s="110"/>
      <c r="EE806" s="110"/>
      <c r="EF806" s="110"/>
      <c r="EG806" s="110"/>
      <c r="EH806" s="110"/>
      <c r="EI806" s="110"/>
      <c r="EJ806" s="110"/>
      <c r="EK806" s="110"/>
      <c r="EL806" s="110"/>
      <c r="EM806" s="110"/>
      <c r="EN806" s="110"/>
      <c r="EO806" s="110"/>
      <c r="EP806" s="110"/>
      <c r="EQ806" s="110"/>
      <c r="ER806" s="110"/>
      <c r="ES806" s="110"/>
      <c r="ET806" s="110"/>
      <c r="EU806" s="110"/>
      <c r="EV806" s="110"/>
      <c r="EW806" s="110"/>
      <c r="EX806" s="110"/>
      <c r="EY806" s="110"/>
      <c r="EZ806" s="110"/>
      <c r="FA806" s="110"/>
      <c r="FB806" s="110"/>
      <c r="FC806" s="110"/>
      <c r="FD806" s="110"/>
      <c r="FE806" s="110"/>
      <c r="FF806" s="110"/>
      <c r="FG806" s="110"/>
      <c r="FH806" s="110"/>
      <c r="FI806" s="110"/>
      <c r="FJ806" s="110"/>
      <c r="FK806" s="242"/>
      <c r="FL806" s="242"/>
      <c r="FM806" s="242"/>
      <c r="FN806" s="242"/>
      <c r="FO806" s="242"/>
      <c r="FP806" s="242"/>
      <c r="FQ806" s="242"/>
      <c r="FR806" s="63"/>
    </row>
    <row r="807" spans="1:174" x14ac:dyDescent="0.2">
      <c r="A807" s="241" t="s">
        <v>345</v>
      </c>
      <c r="B807" s="476" t="s">
        <v>973</v>
      </c>
      <c r="C807" s="326" t="s">
        <v>807</v>
      </c>
      <c r="D807" s="283" t="s">
        <v>346</v>
      </c>
      <c r="E807" s="471">
        <v>0</v>
      </c>
      <c r="F807" s="471">
        <v>472471</v>
      </c>
      <c r="G807" s="471">
        <v>730612</v>
      </c>
      <c r="H807" s="471">
        <v>529605</v>
      </c>
      <c r="I807" s="471">
        <v>210382</v>
      </c>
      <c r="J807" s="471">
        <v>120059</v>
      </c>
      <c r="K807" s="471">
        <v>61903</v>
      </c>
      <c r="L807" s="471">
        <v>38802</v>
      </c>
      <c r="M807" s="471">
        <v>0</v>
      </c>
      <c r="N807" s="496">
        <v>2163834</v>
      </c>
      <c r="O807" s="471">
        <v>0</v>
      </c>
      <c r="P807" s="471">
        <v>751284</v>
      </c>
      <c r="Q807" s="471">
        <v>983620</v>
      </c>
      <c r="R807" s="471">
        <v>560931</v>
      </c>
      <c r="S807" s="471">
        <v>134926</v>
      </c>
      <c r="T807" s="471">
        <v>57370</v>
      </c>
      <c r="U807" s="471">
        <v>27201</v>
      </c>
      <c r="V807" s="471">
        <v>9588</v>
      </c>
      <c r="W807" s="471">
        <v>0</v>
      </c>
      <c r="X807" s="496">
        <v>2524920</v>
      </c>
      <c r="Y807" s="471">
        <v>0</v>
      </c>
      <c r="Z807" s="471">
        <v>1223755</v>
      </c>
      <c r="AA807" s="471">
        <v>1714232</v>
      </c>
      <c r="AB807" s="471">
        <v>1090536</v>
      </c>
      <c r="AC807" s="471">
        <v>345308</v>
      </c>
      <c r="AD807" s="471">
        <v>177429</v>
      </c>
      <c r="AE807" s="471">
        <v>89104</v>
      </c>
      <c r="AF807" s="471">
        <v>48390</v>
      </c>
      <c r="AG807" s="471">
        <v>0</v>
      </c>
      <c r="AH807" s="496">
        <v>4688754</v>
      </c>
      <c r="AI807" s="471">
        <v>1062.8833299999999</v>
      </c>
      <c r="AJ807" s="471">
        <v>1275.46</v>
      </c>
      <c r="AK807" s="471">
        <v>1488.03667</v>
      </c>
      <c r="AL807" s="471">
        <v>1700.6133299999999</v>
      </c>
      <c r="AM807" s="471">
        <v>1913.19</v>
      </c>
      <c r="AN807" s="471">
        <v>2338.3433300000002</v>
      </c>
      <c r="AO807" s="471">
        <v>2763.49667</v>
      </c>
      <c r="AP807" s="471">
        <v>3188.65</v>
      </c>
      <c r="AQ807" s="471">
        <v>3826.38</v>
      </c>
      <c r="AR807" s="471">
        <v>0</v>
      </c>
      <c r="AS807" s="471">
        <v>370.43184000000002</v>
      </c>
      <c r="AT807" s="471">
        <v>490.99059</v>
      </c>
      <c r="AU807" s="471">
        <v>311.42</v>
      </c>
      <c r="AV807" s="471">
        <v>109.96399</v>
      </c>
      <c r="AW807" s="471">
        <v>51.343620000000001</v>
      </c>
      <c r="AX807" s="471">
        <v>22.40024</v>
      </c>
      <c r="AY807" s="471">
        <v>12.16879</v>
      </c>
      <c r="AZ807" s="471">
        <v>0</v>
      </c>
      <c r="BA807" s="496">
        <v>1368.7190599999999</v>
      </c>
      <c r="BB807" s="471">
        <v>0</v>
      </c>
      <c r="BC807" s="471">
        <v>589.02984000000004</v>
      </c>
      <c r="BD807" s="471">
        <v>661.01865999999995</v>
      </c>
      <c r="BE807" s="471">
        <v>329.84041000000002</v>
      </c>
      <c r="BF807" s="471">
        <v>70.524100000000004</v>
      </c>
      <c r="BG807" s="471">
        <v>24.534459999999999</v>
      </c>
      <c r="BH807" s="471">
        <v>9.8429599999999997</v>
      </c>
      <c r="BI807" s="471">
        <v>3.00692</v>
      </c>
      <c r="BJ807" s="471">
        <v>0</v>
      </c>
      <c r="BK807" s="496">
        <v>1687.7973500000001</v>
      </c>
      <c r="BL807" s="471">
        <v>0</v>
      </c>
      <c r="BM807" s="471">
        <v>959.46</v>
      </c>
      <c r="BN807" s="471">
        <v>1152.01</v>
      </c>
      <c r="BO807" s="471">
        <v>641.26</v>
      </c>
      <c r="BP807" s="471">
        <v>180.49</v>
      </c>
      <c r="BQ807" s="471">
        <v>75.88</v>
      </c>
      <c r="BR807" s="471">
        <v>32.24</v>
      </c>
      <c r="BS807" s="471">
        <v>15.18</v>
      </c>
      <c r="BT807" s="471">
        <v>0</v>
      </c>
      <c r="BU807" s="496">
        <v>3056.52</v>
      </c>
      <c r="BV807" s="178"/>
      <c r="BW807" s="178"/>
      <c r="BX807" s="178"/>
      <c r="BY807" s="178"/>
      <c r="BZ807" s="178"/>
      <c r="CA807" s="178"/>
      <c r="CB807" s="178"/>
      <c r="CC807" s="178"/>
      <c r="CD807" s="178"/>
      <c r="CE807" s="178"/>
      <c r="CF807" s="110"/>
      <c r="CG807" s="110"/>
      <c r="CH807" s="110"/>
      <c r="CI807" s="110"/>
      <c r="CJ807" s="110"/>
      <c r="CK807" s="110"/>
      <c r="CL807" s="110"/>
      <c r="CM807" s="110"/>
      <c r="CN807" s="110"/>
      <c r="CO807" s="110"/>
      <c r="CP807" s="110"/>
      <c r="CQ807" s="110"/>
      <c r="CR807" s="110"/>
      <c r="CS807" s="110"/>
      <c r="CT807" s="110"/>
      <c r="CU807" s="110"/>
      <c r="CV807" s="110"/>
      <c r="CW807" s="110"/>
      <c r="CX807" s="110"/>
      <c r="CY807" s="110"/>
      <c r="CZ807" s="110"/>
      <c r="DA807" s="110"/>
      <c r="DB807" s="110"/>
      <c r="DC807" s="110"/>
      <c r="DD807" s="110"/>
      <c r="DE807" s="110"/>
      <c r="DF807" s="110"/>
      <c r="DG807" s="110"/>
      <c r="DH807" s="110"/>
      <c r="DI807" s="110"/>
      <c r="DJ807" s="110"/>
      <c r="DK807" s="110"/>
      <c r="DL807" s="110"/>
      <c r="DM807" s="110"/>
      <c r="DN807" s="110"/>
      <c r="DO807" s="110"/>
      <c r="DP807" s="110"/>
      <c r="DQ807" s="110"/>
      <c r="DR807" s="110"/>
      <c r="DS807" s="110"/>
      <c r="DT807" s="110"/>
      <c r="DU807" s="110"/>
      <c r="DV807" s="110"/>
      <c r="DW807" s="110"/>
      <c r="DX807" s="110"/>
      <c r="DY807" s="110"/>
      <c r="DZ807" s="110"/>
      <c r="EA807" s="110"/>
      <c r="EB807" s="110"/>
      <c r="EC807" s="110"/>
      <c r="ED807" s="110"/>
      <c r="EE807" s="110"/>
      <c r="EF807" s="110"/>
      <c r="EG807" s="110"/>
      <c r="EH807" s="110"/>
      <c r="EI807" s="110"/>
      <c r="EJ807" s="110"/>
      <c r="EK807" s="110"/>
      <c r="EL807" s="110"/>
      <c r="EM807" s="110"/>
      <c r="EN807" s="110"/>
      <c r="EO807" s="110"/>
      <c r="EP807" s="110"/>
      <c r="EQ807" s="110"/>
      <c r="ER807" s="110"/>
      <c r="ES807" s="110"/>
      <c r="ET807" s="110"/>
      <c r="EU807" s="110"/>
      <c r="EV807" s="110"/>
      <c r="EW807" s="110"/>
      <c r="EX807" s="110"/>
      <c r="EY807" s="110"/>
      <c r="EZ807" s="110"/>
      <c r="FA807" s="110"/>
      <c r="FB807" s="110"/>
      <c r="FC807" s="110"/>
      <c r="FD807" s="110"/>
      <c r="FE807" s="110"/>
      <c r="FF807" s="110"/>
      <c r="FG807" s="110"/>
      <c r="FH807" s="110"/>
      <c r="FI807" s="110"/>
      <c r="FJ807" s="110"/>
      <c r="FK807" s="242"/>
      <c r="FL807" s="242"/>
      <c r="FM807" s="242"/>
      <c r="FN807" s="242"/>
      <c r="FO807" s="242"/>
      <c r="FP807" s="242"/>
      <c r="FQ807" s="242"/>
      <c r="FR807" s="63"/>
    </row>
    <row r="808" spans="1:174" x14ac:dyDescent="0.2">
      <c r="A808" s="241" t="s">
        <v>347</v>
      </c>
      <c r="B808" s="476" t="s">
        <v>974</v>
      </c>
      <c r="C808" s="326" t="s">
        <v>784</v>
      </c>
      <c r="D808" s="283" t="s">
        <v>348</v>
      </c>
      <c r="E808" s="471">
        <v>25485</v>
      </c>
      <c r="F808" s="471">
        <v>11222065</v>
      </c>
      <c r="G808" s="471">
        <v>1925756</v>
      </c>
      <c r="H808" s="471">
        <v>1272821</v>
      </c>
      <c r="I808" s="471">
        <v>409010</v>
      </c>
      <c r="J808" s="471">
        <v>129203</v>
      </c>
      <c r="K808" s="471">
        <v>41235</v>
      </c>
      <c r="L808" s="471">
        <v>0</v>
      </c>
      <c r="M808" s="471">
        <v>0</v>
      </c>
      <c r="N808" s="496">
        <v>15025575</v>
      </c>
      <c r="O808" s="471">
        <v>54653</v>
      </c>
      <c r="P808" s="471">
        <v>22809571</v>
      </c>
      <c r="Q808" s="471">
        <v>3211191</v>
      </c>
      <c r="R808" s="471">
        <v>1610913</v>
      </c>
      <c r="S808" s="471">
        <v>421820</v>
      </c>
      <c r="T808" s="471">
        <v>146060</v>
      </c>
      <c r="U808" s="471">
        <v>34667</v>
      </c>
      <c r="V808" s="471">
        <v>8862</v>
      </c>
      <c r="W808" s="471">
        <v>0</v>
      </c>
      <c r="X808" s="496">
        <v>28297737</v>
      </c>
      <c r="Y808" s="471">
        <v>80138</v>
      </c>
      <c r="Z808" s="471">
        <v>34031636</v>
      </c>
      <c r="AA808" s="471">
        <v>5136947</v>
      </c>
      <c r="AB808" s="471">
        <v>2883734</v>
      </c>
      <c r="AC808" s="471">
        <v>830830</v>
      </c>
      <c r="AD808" s="471">
        <v>275263</v>
      </c>
      <c r="AE808" s="471">
        <v>75902</v>
      </c>
      <c r="AF808" s="471">
        <v>8862</v>
      </c>
      <c r="AG808" s="471">
        <v>0</v>
      </c>
      <c r="AH808" s="496">
        <v>43323312</v>
      </c>
      <c r="AI808" s="471">
        <v>1003.2444400000001</v>
      </c>
      <c r="AJ808" s="471">
        <v>1203.8933300000001</v>
      </c>
      <c r="AK808" s="471">
        <v>1404.54222</v>
      </c>
      <c r="AL808" s="471">
        <v>1605.19111</v>
      </c>
      <c r="AM808" s="471">
        <v>1805.84</v>
      </c>
      <c r="AN808" s="471">
        <v>2207.13778</v>
      </c>
      <c r="AO808" s="471">
        <v>2608.4355599999999</v>
      </c>
      <c r="AP808" s="471">
        <v>3009.73333</v>
      </c>
      <c r="AQ808" s="471">
        <v>3611.68</v>
      </c>
      <c r="AR808" s="471">
        <v>25.40258</v>
      </c>
      <c r="AS808" s="471">
        <v>9321.4778200000001</v>
      </c>
      <c r="AT808" s="471">
        <v>1371.09157</v>
      </c>
      <c r="AU808" s="471">
        <v>792.94047</v>
      </c>
      <c r="AV808" s="471">
        <v>226.49293</v>
      </c>
      <c r="AW808" s="471">
        <v>58.538710000000002</v>
      </c>
      <c r="AX808" s="471">
        <v>15.80833</v>
      </c>
      <c r="AY808" s="471">
        <v>0</v>
      </c>
      <c r="AZ808" s="471">
        <v>0</v>
      </c>
      <c r="BA808" s="496">
        <v>11811.752409999999</v>
      </c>
      <c r="BB808" s="471">
        <v>54.47625</v>
      </c>
      <c r="BC808" s="471">
        <v>18946.504949999999</v>
      </c>
      <c r="BD808" s="471">
        <v>2286.2901200000001</v>
      </c>
      <c r="BE808" s="471">
        <v>1003.56462</v>
      </c>
      <c r="BF808" s="471">
        <v>233.58659</v>
      </c>
      <c r="BG808" s="471">
        <v>66.176199999999994</v>
      </c>
      <c r="BH808" s="471">
        <v>13.29034</v>
      </c>
      <c r="BI808" s="471">
        <v>2.9444499999999998</v>
      </c>
      <c r="BJ808" s="471">
        <v>0</v>
      </c>
      <c r="BK808" s="496">
        <v>22606.83352</v>
      </c>
      <c r="BL808" s="471">
        <v>79.88</v>
      </c>
      <c r="BM808" s="471">
        <v>28267.98</v>
      </c>
      <c r="BN808" s="471">
        <v>3657.38</v>
      </c>
      <c r="BO808" s="471">
        <v>1796.51</v>
      </c>
      <c r="BP808" s="471">
        <v>460.08</v>
      </c>
      <c r="BQ808" s="471">
        <v>124.71</v>
      </c>
      <c r="BR808" s="471">
        <v>29.1</v>
      </c>
      <c r="BS808" s="471">
        <v>2.94</v>
      </c>
      <c r="BT808" s="471">
        <v>0</v>
      </c>
      <c r="BU808" s="496">
        <v>34418.58</v>
      </c>
      <c r="BV808" s="178"/>
      <c r="BW808" s="178"/>
      <c r="BX808" s="178"/>
      <c r="BY808" s="178"/>
      <c r="BZ808" s="178"/>
      <c r="CA808" s="178"/>
      <c r="CB808" s="178"/>
      <c r="CC808" s="178"/>
      <c r="CD808" s="178"/>
      <c r="CE808" s="178"/>
      <c r="CF808" s="110"/>
      <c r="CG808" s="110"/>
      <c r="CH808" s="110"/>
      <c r="CI808" s="110"/>
      <c r="CJ808" s="110"/>
      <c r="CK808" s="110"/>
      <c r="CL808" s="110"/>
      <c r="CM808" s="110"/>
      <c r="CN808" s="110"/>
      <c r="CO808" s="110"/>
      <c r="CP808" s="110"/>
      <c r="CQ808" s="110"/>
      <c r="CR808" s="110"/>
      <c r="CS808" s="110"/>
      <c r="CT808" s="110"/>
      <c r="CU808" s="110"/>
      <c r="CV808" s="110"/>
      <c r="CW808" s="110"/>
      <c r="CX808" s="110"/>
      <c r="CY808" s="110"/>
      <c r="CZ808" s="110"/>
      <c r="DA808" s="110"/>
      <c r="DB808" s="110"/>
      <c r="DC808" s="110"/>
      <c r="DD808" s="110"/>
      <c r="DE808" s="110"/>
      <c r="DF808" s="110"/>
      <c r="DG808" s="110"/>
      <c r="DH808" s="110"/>
      <c r="DI808" s="110"/>
      <c r="DJ808" s="110"/>
      <c r="DK808" s="110"/>
      <c r="DL808" s="110"/>
      <c r="DM808" s="110"/>
      <c r="DN808" s="110"/>
      <c r="DO808" s="110"/>
      <c r="DP808" s="110"/>
      <c r="DQ808" s="110"/>
      <c r="DR808" s="110"/>
      <c r="DS808" s="110"/>
      <c r="DT808" s="110"/>
      <c r="DU808" s="110"/>
      <c r="DV808" s="110"/>
      <c r="DW808" s="110"/>
      <c r="DX808" s="110"/>
      <c r="DY808" s="110"/>
      <c r="DZ808" s="110"/>
      <c r="EA808" s="110"/>
      <c r="EB808" s="110"/>
      <c r="EC808" s="110"/>
      <c r="ED808" s="110"/>
      <c r="EE808" s="110"/>
      <c r="EF808" s="110"/>
      <c r="EG808" s="110"/>
      <c r="EH808" s="110"/>
      <c r="EI808" s="110"/>
      <c r="EJ808" s="110"/>
      <c r="EK808" s="110"/>
      <c r="EL808" s="110"/>
      <c r="EM808" s="110"/>
      <c r="EN808" s="110"/>
      <c r="EO808" s="110"/>
      <c r="EP808" s="110"/>
      <c r="EQ808" s="110"/>
      <c r="ER808" s="110"/>
      <c r="ES808" s="110"/>
      <c r="ET808" s="110"/>
      <c r="EU808" s="110"/>
      <c r="EV808" s="110"/>
      <c r="EW808" s="110"/>
      <c r="EX808" s="110"/>
      <c r="EY808" s="110"/>
      <c r="EZ808" s="110"/>
      <c r="FA808" s="110"/>
      <c r="FB808" s="110"/>
      <c r="FC808" s="110"/>
      <c r="FD808" s="110"/>
      <c r="FE808" s="110"/>
      <c r="FF808" s="110"/>
      <c r="FG808" s="110"/>
      <c r="FH808" s="110"/>
      <c r="FI808" s="110"/>
      <c r="FJ808" s="110"/>
      <c r="FK808" s="242"/>
      <c r="FL808" s="242"/>
      <c r="FM808" s="242"/>
      <c r="FN808" s="242"/>
      <c r="FO808" s="242"/>
      <c r="FP808" s="242"/>
      <c r="FQ808" s="242"/>
      <c r="FR808" s="63"/>
    </row>
    <row r="809" spans="1:174" x14ac:dyDescent="0.2">
      <c r="A809" s="241" t="s">
        <v>349</v>
      </c>
      <c r="B809" s="476" t="s">
        <v>975</v>
      </c>
      <c r="C809" s="326" t="s">
        <v>786</v>
      </c>
      <c r="D809" s="283" t="s">
        <v>350</v>
      </c>
      <c r="E809" s="471">
        <v>9164.8799999999992</v>
      </c>
      <c r="F809" s="471">
        <v>2539031.2400000002</v>
      </c>
      <c r="G809" s="471">
        <v>551489.98</v>
      </c>
      <c r="H809" s="471">
        <v>312852.71000000002</v>
      </c>
      <c r="I809" s="471">
        <v>88600.73</v>
      </c>
      <c r="J809" s="471">
        <v>14515.53</v>
      </c>
      <c r="K809" s="471">
        <v>3686.43</v>
      </c>
      <c r="L809" s="471">
        <v>2628.48</v>
      </c>
      <c r="M809" s="471">
        <v>0</v>
      </c>
      <c r="N809" s="496">
        <v>3521969.98</v>
      </c>
      <c r="O809" s="471">
        <v>13243.97</v>
      </c>
      <c r="P809" s="471">
        <v>4902467.63</v>
      </c>
      <c r="Q809" s="471">
        <v>398649.53</v>
      </c>
      <c r="R809" s="471">
        <v>152599.46</v>
      </c>
      <c r="S809" s="471">
        <v>65205.48</v>
      </c>
      <c r="T809" s="471">
        <v>20360.22</v>
      </c>
      <c r="U809" s="471">
        <v>1602.73</v>
      </c>
      <c r="V809" s="471">
        <v>0</v>
      </c>
      <c r="W809" s="471">
        <v>0</v>
      </c>
      <c r="X809" s="496">
        <v>5554129.0199999996</v>
      </c>
      <c r="Y809" s="471">
        <v>22408.85</v>
      </c>
      <c r="Z809" s="471">
        <v>7441498.8700000001</v>
      </c>
      <c r="AA809" s="471">
        <v>950139.51</v>
      </c>
      <c r="AB809" s="471">
        <v>465452.17</v>
      </c>
      <c r="AC809" s="471">
        <v>153806.21</v>
      </c>
      <c r="AD809" s="471">
        <v>34875.75</v>
      </c>
      <c r="AE809" s="471">
        <v>5289.16</v>
      </c>
      <c r="AF809" s="471">
        <v>2628.48</v>
      </c>
      <c r="AG809" s="471">
        <v>0</v>
      </c>
      <c r="AH809" s="496">
        <v>9076099</v>
      </c>
      <c r="AI809" s="471">
        <v>1170.1833300000001</v>
      </c>
      <c r="AJ809" s="471">
        <v>1404.22</v>
      </c>
      <c r="AK809" s="471">
        <v>1638.25667</v>
      </c>
      <c r="AL809" s="471">
        <v>1872.29333</v>
      </c>
      <c r="AM809" s="471">
        <v>2106.33</v>
      </c>
      <c r="AN809" s="471">
        <v>2574.4033300000001</v>
      </c>
      <c r="AO809" s="471">
        <v>3042.47667</v>
      </c>
      <c r="AP809" s="471">
        <v>3510.55</v>
      </c>
      <c r="AQ809" s="471">
        <v>4212.66</v>
      </c>
      <c r="AR809" s="471">
        <v>7.8319999999999999</v>
      </c>
      <c r="AS809" s="471">
        <v>1808.14348</v>
      </c>
      <c r="AT809" s="471">
        <v>336.63222000000002</v>
      </c>
      <c r="AU809" s="471">
        <v>167.09599</v>
      </c>
      <c r="AV809" s="471">
        <v>42.064030000000002</v>
      </c>
      <c r="AW809" s="471">
        <v>5.6384100000000004</v>
      </c>
      <c r="AX809" s="471">
        <v>1.2116499999999999</v>
      </c>
      <c r="AY809" s="471">
        <v>0.74873999999999996</v>
      </c>
      <c r="AZ809" s="471">
        <v>0</v>
      </c>
      <c r="BA809" s="496">
        <v>2369.3665299999998</v>
      </c>
      <c r="BB809" s="471">
        <v>11.31786</v>
      </c>
      <c r="BC809" s="471">
        <v>3491.239</v>
      </c>
      <c r="BD809" s="471">
        <v>243.33765</v>
      </c>
      <c r="BE809" s="471">
        <v>81.50403</v>
      </c>
      <c r="BF809" s="471">
        <v>30.95692</v>
      </c>
      <c r="BG809" s="471">
        <v>7.9087100000000001</v>
      </c>
      <c r="BH809" s="471">
        <v>0.52678000000000003</v>
      </c>
      <c r="BI809" s="471">
        <v>0</v>
      </c>
      <c r="BJ809" s="471">
        <v>0</v>
      </c>
      <c r="BK809" s="496">
        <v>3866.7909599999998</v>
      </c>
      <c r="BL809" s="471">
        <v>19.149999999999999</v>
      </c>
      <c r="BM809" s="471">
        <v>5299.38</v>
      </c>
      <c r="BN809" s="471">
        <v>579.97</v>
      </c>
      <c r="BO809" s="471">
        <v>248.6</v>
      </c>
      <c r="BP809" s="471">
        <v>73.02</v>
      </c>
      <c r="BQ809" s="471">
        <v>13.55</v>
      </c>
      <c r="BR809" s="471">
        <v>1.74</v>
      </c>
      <c r="BS809" s="471">
        <v>0.75</v>
      </c>
      <c r="BT809" s="471">
        <v>0</v>
      </c>
      <c r="BU809" s="496">
        <v>6236.16</v>
      </c>
      <c r="BV809" s="178"/>
      <c r="BW809" s="178"/>
      <c r="BX809" s="178"/>
      <c r="BY809" s="178"/>
      <c r="BZ809" s="178"/>
      <c r="CA809" s="178"/>
      <c r="CB809" s="178"/>
      <c r="CC809" s="178"/>
      <c r="CD809" s="178"/>
      <c r="CE809" s="178"/>
      <c r="CF809" s="110"/>
      <c r="CG809" s="110"/>
      <c r="CH809" s="110"/>
      <c r="CI809" s="110"/>
      <c r="CJ809" s="110"/>
      <c r="CK809" s="110"/>
      <c r="CL809" s="110"/>
      <c r="CM809" s="110"/>
      <c r="CN809" s="110"/>
      <c r="CO809" s="110"/>
      <c r="CP809" s="110"/>
      <c r="CQ809" s="110"/>
      <c r="CR809" s="110"/>
      <c r="CS809" s="110"/>
      <c r="CT809" s="110"/>
      <c r="CU809" s="110"/>
      <c r="CV809" s="110"/>
      <c r="CW809" s="110"/>
      <c r="CX809" s="110"/>
      <c r="CY809" s="110"/>
      <c r="CZ809" s="110"/>
      <c r="DA809" s="110"/>
      <c r="DB809" s="110"/>
      <c r="DC809" s="110"/>
      <c r="DD809" s="110"/>
      <c r="DE809" s="110"/>
      <c r="DF809" s="110"/>
      <c r="DG809" s="110"/>
      <c r="DH809" s="110"/>
      <c r="DI809" s="110"/>
      <c r="DJ809" s="110"/>
      <c r="DK809" s="110"/>
      <c r="DL809" s="110"/>
      <c r="DM809" s="110"/>
      <c r="DN809" s="110"/>
      <c r="DO809" s="110"/>
      <c r="DP809" s="110"/>
      <c r="DQ809" s="110"/>
      <c r="DR809" s="110"/>
      <c r="DS809" s="110"/>
      <c r="DT809" s="110"/>
      <c r="DU809" s="110"/>
      <c r="DV809" s="110"/>
      <c r="DW809" s="110"/>
      <c r="DX809" s="110"/>
      <c r="DY809" s="110"/>
      <c r="DZ809" s="110"/>
      <c r="EA809" s="110"/>
      <c r="EB809" s="110"/>
      <c r="EC809" s="110"/>
      <c r="ED809" s="110"/>
      <c r="EE809" s="110"/>
      <c r="EF809" s="110"/>
      <c r="EG809" s="110"/>
      <c r="EH809" s="110"/>
      <c r="EI809" s="110"/>
      <c r="EJ809" s="110"/>
      <c r="EK809" s="110"/>
      <c r="EL809" s="110"/>
      <c r="EM809" s="110"/>
      <c r="EN809" s="110"/>
      <c r="EO809" s="110"/>
      <c r="EP809" s="110"/>
      <c r="EQ809" s="110"/>
      <c r="ER809" s="110"/>
      <c r="ES809" s="110"/>
      <c r="ET809" s="110"/>
      <c r="EU809" s="110"/>
      <c r="EV809" s="110"/>
      <c r="EW809" s="110"/>
      <c r="EX809" s="110"/>
      <c r="EY809" s="110"/>
      <c r="EZ809" s="110"/>
      <c r="FA809" s="110"/>
      <c r="FB809" s="110"/>
      <c r="FC809" s="110"/>
      <c r="FD809" s="110"/>
      <c r="FE809" s="110"/>
      <c r="FF809" s="110"/>
      <c r="FG809" s="110"/>
      <c r="FH809" s="110"/>
      <c r="FI809" s="110"/>
      <c r="FJ809" s="110"/>
      <c r="FK809" s="242"/>
      <c r="FL809" s="242"/>
      <c r="FM809" s="242"/>
      <c r="FN809" s="242"/>
      <c r="FO809" s="242"/>
      <c r="FP809" s="242"/>
      <c r="FQ809" s="242"/>
      <c r="FR809" s="63"/>
    </row>
    <row r="810" spans="1:174" x14ac:dyDescent="0.2">
      <c r="A810" s="241" t="s">
        <v>351</v>
      </c>
      <c r="B810" s="476" t="s">
        <v>976</v>
      </c>
      <c r="C810" s="326" t="s">
        <v>782</v>
      </c>
      <c r="D810" s="283" t="s">
        <v>977</v>
      </c>
      <c r="E810" s="471">
        <v>0</v>
      </c>
      <c r="F810" s="471">
        <v>1184865.8999999999</v>
      </c>
      <c r="G810" s="471">
        <v>2851270.44</v>
      </c>
      <c r="H810" s="471">
        <v>1923310.74</v>
      </c>
      <c r="I810" s="471">
        <v>624860.1</v>
      </c>
      <c r="J810" s="471">
        <v>217374.55</v>
      </c>
      <c r="K810" s="471">
        <v>84142.28</v>
      </c>
      <c r="L810" s="471">
        <v>19654.73</v>
      </c>
      <c r="M810" s="471">
        <v>0</v>
      </c>
      <c r="N810" s="496">
        <v>6905478.7400000002</v>
      </c>
      <c r="O810" s="471">
        <v>5651.69</v>
      </c>
      <c r="P810" s="471">
        <v>1673633.53</v>
      </c>
      <c r="Q810" s="471">
        <v>3196490.57</v>
      </c>
      <c r="R810" s="471">
        <v>1622296.79</v>
      </c>
      <c r="S810" s="471">
        <v>364551.89</v>
      </c>
      <c r="T810" s="471">
        <v>126291.75</v>
      </c>
      <c r="U810" s="471">
        <v>45311.39</v>
      </c>
      <c r="V810" s="471">
        <v>10059.84</v>
      </c>
      <c r="W810" s="471">
        <v>2433.37</v>
      </c>
      <c r="X810" s="496">
        <v>7046720.8200000003</v>
      </c>
      <c r="Y810" s="471">
        <v>5651.69</v>
      </c>
      <c r="Z810" s="471">
        <v>2858499.43</v>
      </c>
      <c r="AA810" s="471">
        <v>6047761.0099999998</v>
      </c>
      <c r="AB810" s="471">
        <v>3545607.53</v>
      </c>
      <c r="AC810" s="471">
        <v>989411.99</v>
      </c>
      <c r="AD810" s="471">
        <v>343666.3</v>
      </c>
      <c r="AE810" s="471">
        <v>129453.67</v>
      </c>
      <c r="AF810" s="471">
        <v>29714.57</v>
      </c>
      <c r="AG810" s="471">
        <v>2433.37</v>
      </c>
      <c r="AH810" s="496">
        <v>13952199.560000001</v>
      </c>
      <c r="AI810" s="471">
        <v>1028.0277799999999</v>
      </c>
      <c r="AJ810" s="471">
        <v>1233.6333299999999</v>
      </c>
      <c r="AK810" s="471">
        <v>1439.2388900000001</v>
      </c>
      <c r="AL810" s="471">
        <v>1644.8444400000001</v>
      </c>
      <c r="AM810" s="471">
        <v>1850.45</v>
      </c>
      <c r="AN810" s="471">
        <v>2261.66111</v>
      </c>
      <c r="AO810" s="471">
        <v>2672.8722200000002</v>
      </c>
      <c r="AP810" s="471">
        <v>3084.0833299999999</v>
      </c>
      <c r="AQ810" s="471">
        <v>3700.9</v>
      </c>
      <c r="AR810" s="471">
        <v>0</v>
      </c>
      <c r="AS810" s="471">
        <v>960.46844999999996</v>
      </c>
      <c r="AT810" s="471">
        <v>1981.09602</v>
      </c>
      <c r="AU810" s="471">
        <v>1169.2964300000001</v>
      </c>
      <c r="AV810" s="471">
        <v>337.68007999999998</v>
      </c>
      <c r="AW810" s="471">
        <v>96.112790000000004</v>
      </c>
      <c r="AX810" s="471">
        <v>31.4801</v>
      </c>
      <c r="AY810" s="471">
        <v>6.37296</v>
      </c>
      <c r="AZ810" s="471">
        <v>0</v>
      </c>
      <c r="BA810" s="496">
        <v>4582.5068300000003</v>
      </c>
      <c r="BB810" s="471">
        <v>5.4976000000000003</v>
      </c>
      <c r="BC810" s="471">
        <v>1356.6701599999999</v>
      </c>
      <c r="BD810" s="471">
        <v>2220.9589999999998</v>
      </c>
      <c r="BE810" s="471">
        <v>986.29192</v>
      </c>
      <c r="BF810" s="471">
        <v>197.00716</v>
      </c>
      <c r="BG810" s="471">
        <v>55.840260000000001</v>
      </c>
      <c r="BH810" s="471">
        <v>16.95232</v>
      </c>
      <c r="BI810" s="471">
        <v>3.26186</v>
      </c>
      <c r="BJ810" s="471">
        <v>0.65751000000000004</v>
      </c>
      <c r="BK810" s="496">
        <v>4843.1377899999998</v>
      </c>
      <c r="BL810" s="471">
        <v>5.5</v>
      </c>
      <c r="BM810" s="471">
        <v>2317.14</v>
      </c>
      <c r="BN810" s="471">
        <v>4202.0600000000004</v>
      </c>
      <c r="BO810" s="471">
        <v>2155.59</v>
      </c>
      <c r="BP810" s="471">
        <v>534.69000000000005</v>
      </c>
      <c r="BQ810" s="471">
        <v>151.94999999999999</v>
      </c>
      <c r="BR810" s="471">
        <v>48.43</v>
      </c>
      <c r="BS810" s="471">
        <v>9.6300000000000008</v>
      </c>
      <c r="BT810" s="471">
        <v>0.66</v>
      </c>
      <c r="BU810" s="496">
        <v>9425.65</v>
      </c>
      <c r="BV810" s="178"/>
      <c r="BW810" s="178"/>
      <c r="BX810" s="178"/>
      <c r="BY810" s="178"/>
      <c r="BZ810" s="178"/>
      <c r="CA810" s="178"/>
      <c r="CB810" s="178"/>
      <c r="CC810" s="178"/>
      <c r="CD810" s="178"/>
      <c r="CE810" s="178"/>
      <c r="CF810" s="110"/>
      <c r="CG810" s="110"/>
      <c r="CH810" s="110"/>
      <c r="CI810" s="110"/>
      <c r="CJ810" s="110"/>
      <c r="CK810" s="110"/>
      <c r="CL810" s="110"/>
      <c r="CM810" s="110"/>
      <c r="CN810" s="110"/>
      <c r="CO810" s="110"/>
      <c r="CP810" s="110"/>
      <c r="CQ810" s="110"/>
      <c r="CR810" s="110"/>
      <c r="CS810" s="110"/>
      <c r="CT810" s="110"/>
      <c r="CU810" s="110"/>
      <c r="CV810" s="110"/>
      <c r="CW810" s="110"/>
      <c r="CX810" s="110"/>
      <c r="CY810" s="110"/>
      <c r="CZ810" s="110"/>
      <c r="DA810" s="110"/>
      <c r="DB810" s="110"/>
      <c r="DC810" s="110"/>
      <c r="DD810" s="110"/>
      <c r="DE810" s="110"/>
      <c r="DF810" s="110"/>
      <c r="DG810" s="110"/>
      <c r="DH810" s="110"/>
      <c r="DI810" s="110"/>
      <c r="DJ810" s="110"/>
      <c r="DK810" s="110"/>
      <c r="DL810" s="110"/>
      <c r="DM810" s="110"/>
      <c r="DN810" s="110"/>
      <c r="DO810" s="110"/>
      <c r="DP810" s="110"/>
      <c r="DQ810" s="110"/>
      <c r="DR810" s="110"/>
      <c r="DS810" s="110"/>
      <c r="DT810" s="110"/>
      <c r="DU810" s="110"/>
      <c r="DV810" s="110"/>
      <c r="DW810" s="110"/>
      <c r="DX810" s="110"/>
      <c r="DY810" s="110"/>
      <c r="DZ810" s="110"/>
      <c r="EA810" s="110"/>
      <c r="EB810" s="110"/>
      <c r="EC810" s="110"/>
      <c r="ED810" s="110"/>
      <c r="EE810" s="110"/>
      <c r="EF810" s="110"/>
      <c r="EG810" s="110"/>
      <c r="EH810" s="110"/>
      <c r="EI810" s="110"/>
      <c r="EJ810" s="110"/>
      <c r="EK810" s="110"/>
      <c r="EL810" s="110"/>
      <c r="EM810" s="110"/>
      <c r="EN810" s="110"/>
      <c r="EO810" s="110"/>
      <c r="EP810" s="110"/>
      <c r="EQ810" s="110"/>
      <c r="ER810" s="110"/>
      <c r="ES810" s="110"/>
      <c r="ET810" s="110"/>
      <c r="EU810" s="110"/>
      <c r="EV810" s="110"/>
      <c r="EW810" s="110"/>
      <c r="EX810" s="110"/>
      <c r="EY810" s="110"/>
      <c r="EZ810" s="110"/>
      <c r="FA810" s="110"/>
      <c r="FB810" s="110"/>
      <c r="FC810" s="110"/>
      <c r="FD810" s="110"/>
      <c r="FE810" s="110"/>
      <c r="FF810" s="110"/>
      <c r="FG810" s="110"/>
      <c r="FH810" s="110"/>
      <c r="FI810" s="110"/>
      <c r="FJ810" s="110"/>
      <c r="FK810" s="242"/>
      <c r="FL810" s="242"/>
      <c r="FM810" s="242"/>
      <c r="FN810" s="242"/>
      <c r="FO810" s="242"/>
      <c r="FP810" s="242"/>
      <c r="FQ810" s="242"/>
      <c r="FR810" s="63"/>
    </row>
    <row r="811" spans="1:174" x14ac:dyDescent="0.2">
      <c r="A811" s="241" t="s">
        <v>352</v>
      </c>
      <c r="B811" s="476" t="s">
        <v>978</v>
      </c>
      <c r="C811" s="326" t="s">
        <v>786</v>
      </c>
      <c r="D811" s="283" t="s">
        <v>353</v>
      </c>
      <c r="E811" s="471">
        <v>807.91</v>
      </c>
      <c r="F811" s="471">
        <v>345505.6</v>
      </c>
      <c r="G811" s="471">
        <v>456418.52</v>
      </c>
      <c r="H811" s="471">
        <v>169706.69</v>
      </c>
      <c r="I811" s="471">
        <v>91744.04</v>
      </c>
      <c r="J811" s="471">
        <v>52178.95</v>
      </c>
      <c r="K811" s="471">
        <v>16461.900000000001</v>
      </c>
      <c r="L811" s="471">
        <v>9305.11</v>
      </c>
      <c r="M811" s="471">
        <v>3649.5</v>
      </c>
      <c r="N811" s="496">
        <v>1145778.22</v>
      </c>
      <c r="O811" s="471">
        <v>0</v>
      </c>
      <c r="P811" s="471">
        <v>392967.53</v>
      </c>
      <c r="Q811" s="471">
        <v>540549.88</v>
      </c>
      <c r="R811" s="471">
        <v>92237.2</v>
      </c>
      <c r="S811" s="471">
        <v>35833.53</v>
      </c>
      <c r="T811" s="471">
        <v>23791.599999999999</v>
      </c>
      <c r="U811" s="471">
        <v>13625.43</v>
      </c>
      <c r="V811" s="471">
        <v>2802.59</v>
      </c>
      <c r="W811" s="471">
        <v>0</v>
      </c>
      <c r="X811" s="496">
        <v>1101807.76</v>
      </c>
      <c r="Y811" s="471">
        <v>807.91</v>
      </c>
      <c r="Z811" s="471">
        <v>738473.13</v>
      </c>
      <c r="AA811" s="471">
        <v>996968.4</v>
      </c>
      <c r="AB811" s="471">
        <v>261943.89</v>
      </c>
      <c r="AC811" s="471">
        <v>127577.57</v>
      </c>
      <c r="AD811" s="471">
        <v>75970.55</v>
      </c>
      <c r="AE811" s="471">
        <v>30087.33</v>
      </c>
      <c r="AF811" s="471">
        <v>12107.7</v>
      </c>
      <c r="AG811" s="471">
        <v>3649.5</v>
      </c>
      <c r="AH811" s="496">
        <v>2247585.98</v>
      </c>
      <c r="AI811" s="471">
        <v>1098.0666699999999</v>
      </c>
      <c r="AJ811" s="471">
        <v>1317.68</v>
      </c>
      <c r="AK811" s="471">
        <v>1537.29333</v>
      </c>
      <c r="AL811" s="471">
        <v>1756.9066700000001</v>
      </c>
      <c r="AM811" s="471">
        <v>1976.52</v>
      </c>
      <c r="AN811" s="471">
        <v>2415.74667</v>
      </c>
      <c r="AO811" s="471">
        <v>2854.9733299999998</v>
      </c>
      <c r="AP811" s="471">
        <v>3294.2</v>
      </c>
      <c r="AQ811" s="471">
        <v>3953.04</v>
      </c>
      <c r="AR811" s="471">
        <v>0.73575999999999997</v>
      </c>
      <c r="AS811" s="471">
        <v>262.20751999999999</v>
      </c>
      <c r="AT811" s="471">
        <v>296.89747999999997</v>
      </c>
      <c r="AU811" s="471">
        <v>96.594030000000004</v>
      </c>
      <c r="AV811" s="471">
        <v>46.416960000000003</v>
      </c>
      <c r="AW811" s="471">
        <v>21.599509999999999</v>
      </c>
      <c r="AX811" s="471">
        <v>5.7660400000000003</v>
      </c>
      <c r="AY811" s="471">
        <v>2.8246899999999999</v>
      </c>
      <c r="AZ811" s="471">
        <v>0.92320999999999998</v>
      </c>
      <c r="BA811" s="496">
        <v>733.96519999999998</v>
      </c>
      <c r="BB811" s="471">
        <v>0</v>
      </c>
      <c r="BC811" s="471">
        <v>298.22683000000001</v>
      </c>
      <c r="BD811" s="471">
        <v>351.62441999999999</v>
      </c>
      <c r="BE811" s="471">
        <v>52.499769999999998</v>
      </c>
      <c r="BF811" s="471">
        <v>18.12961</v>
      </c>
      <c r="BG811" s="471">
        <v>9.8485499999999995</v>
      </c>
      <c r="BH811" s="471">
        <v>4.7725200000000001</v>
      </c>
      <c r="BI811" s="471">
        <v>0.85075999999999996</v>
      </c>
      <c r="BJ811" s="471">
        <v>0</v>
      </c>
      <c r="BK811" s="496">
        <v>735.95246999999995</v>
      </c>
      <c r="BL811" s="471">
        <v>0.74</v>
      </c>
      <c r="BM811" s="471">
        <v>560.42999999999995</v>
      </c>
      <c r="BN811" s="471">
        <v>648.52</v>
      </c>
      <c r="BO811" s="471">
        <v>149.09</v>
      </c>
      <c r="BP811" s="471">
        <v>64.55</v>
      </c>
      <c r="BQ811" s="471">
        <v>31.45</v>
      </c>
      <c r="BR811" s="471">
        <v>10.54</v>
      </c>
      <c r="BS811" s="471">
        <v>3.68</v>
      </c>
      <c r="BT811" s="471">
        <v>0.92</v>
      </c>
      <c r="BU811" s="496">
        <v>1469.92</v>
      </c>
      <c r="BV811" s="178"/>
      <c r="BW811" s="178"/>
      <c r="BX811" s="178"/>
      <c r="BY811" s="178"/>
      <c r="BZ811" s="178"/>
      <c r="CA811" s="178"/>
      <c r="CB811" s="178"/>
      <c r="CC811" s="178"/>
      <c r="CD811" s="178"/>
      <c r="CE811" s="178"/>
      <c r="CF811" s="110"/>
      <c r="CG811" s="110"/>
      <c r="CH811" s="110"/>
      <c r="CI811" s="110"/>
      <c r="CJ811" s="110"/>
      <c r="CK811" s="110"/>
      <c r="CL811" s="110"/>
      <c r="CM811" s="110"/>
      <c r="CN811" s="110"/>
      <c r="CO811" s="110"/>
      <c r="CP811" s="110"/>
      <c r="CQ811" s="110"/>
      <c r="CR811" s="110"/>
      <c r="CS811" s="110"/>
      <c r="CT811" s="110"/>
      <c r="CU811" s="110"/>
      <c r="CV811" s="110"/>
      <c r="CW811" s="110"/>
      <c r="CX811" s="110"/>
      <c r="CY811" s="110"/>
      <c r="CZ811" s="110"/>
      <c r="DA811" s="110"/>
      <c r="DB811" s="110"/>
      <c r="DC811" s="110"/>
      <c r="DD811" s="110"/>
      <c r="DE811" s="110"/>
      <c r="DF811" s="110"/>
      <c r="DG811" s="110"/>
      <c r="DH811" s="110"/>
      <c r="DI811" s="110"/>
      <c r="DJ811" s="110"/>
      <c r="DK811" s="110"/>
      <c r="DL811" s="110"/>
      <c r="DM811" s="110"/>
      <c r="DN811" s="110"/>
      <c r="DO811" s="110"/>
      <c r="DP811" s="110"/>
      <c r="DQ811" s="110"/>
      <c r="DR811" s="110"/>
      <c r="DS811" s="110"/>
      <c r="DT811" s="110"/>
      <c r="DU811" s="110"/>
      <c r="DV811" s="110"/>
      <c r="DW811" s="110"/>
      <c r="DX811" s="110"/>
      <c r="DY811" s="110"/>
      <c r="DZ811" s="110"/>
      <c r="EA811" s="110"/>
      <c r="EB811" s="110"/>
      <c r="EC811" s="110"/>
      <c r="ED811" s="110"/>
      <c r="EE811" s="110"/>
      <c r="EF811" s="110"/>
      <c r="EG811" s="110"/>
      <c r="EH811" s="110"/>
      <c r="EI811" s="110"/>
      <c r="EJ811" s="110"/>
      <c r="EK811" s="110"/>
      <c r="EL811" s="110"/>
      <c r="EM811" s="110"/>
      <c r="EN811" s="110"/>
      <c r="EO811" s="110"/>
      <c r="EP811" s="110"/>
      <c r="EQ811" s="110"/>
      <c r="ER811" s="110"/>
      <c r="ES811" s="110"/>
      <c r="ET811" s="110"/>
      <c r="EU811" s="110"/>
      <c r="EV811" s="110"/>
      <c r="EW811" s="110"/>
      <c r="EX811" s="110"/>
      <c r="EY811" s="110"/>
      <c r="EZ811" s="110"/>
      <c r="FA811" s="110"/>
      <c r="FB811" s="110"/>
      <c r="FC811" s="110"/>
      <c r="FD811" s="110"/>
      <c r="FE811" s="110"/>
      <c r="FF811" s="110"/>
      <c r="FG811" s="110"/>
      <c r="FH811" s="110"/>
      <c r="FI811" s="110"/>
      <c r="FJ811" s="110"/>
      <c r="FK811" s="242"/>
      <c r="FL811" s="242"/>
      <c r="FM811" s="242"/>
      <c r="FN811" s="242"/>
      <c r="FO811" s="242"/>
      <c r="FP811" s="242"/>
      <c r="FQ811" s="242"/>
      <c r="FR811" s="63"/>
    </row>
    <row r="812" spans="1:174" x14ac:dyDescent="0.2">
      <c r="A812" s="241" t="s">
        <v>354</v>
      </c>
      <c r="B812" s="476" t="s">
        <v>979</v>
      </c>
      <c r="C812" s="326" t="s">
        <v>801</v>
      </c>
      <c r="D812" s="283" t="s">
        <v>355</v>
      </c>
      <c r="E812" s="471">
        <v>829</v>
      </c>
      <c r="F812" s="471">
        <v>841955</v>
      </c>
      <c r="G812" s="471">
        <v>1091258</v>
      </c>
      <c r="H812" s="471">
        <v>625734</v>
      </c>
      <c r="I812" s="471">
        <v>287690</v>
      </c>
      <c r="J812" s="471">
        <v>99043</v>
      </c>
      <c r="K812" s="471">
        <v>35586</v>
      </c>
      <c r="L812" s="471">
        <v>23420</v>
      </c>
      <c r="M812" s="471">
        <v>0</v>
      </c>
      <c r="N812" s="496">
        <v>3005515</v>
      </c>
      <c r="O812" s="471">
        <v>2012</v>
      </c>
      <c r="P812" s="471">
        <v>1122116</v>
      </c>
      <c r="Q812" s="471">
        <v>1284871</v>
      </c>
      <c r="R812" s="471">
        <v>558535</v>
      </c>
      <c r="S812" s="471">
        <v>173058</v>
      </c>
      <c r="T812" s="471">
        <v>77103</v>
      </c>
      <c r="U812" s="471">
        <v>21270</v>
      </c>
      <c r="V812" s="471">
        <v>11919</v>
      </c>
      <c r="W812" s="471">
        <v>0</v>
      </c>
      <c r="X812" s="496">
        <v>3250884</v>
      </c>
      <c r="Y812" s="471">
        <v>2841</v>
      </c>
      <c r="Z812" s="471">
        <v>1964071</v>
      </c>
      <c r="AA812" s="471">
        <v>2376129</v>
      </c>
      <c r="AB812" s="471">
        <v>1184269</v>
      </c>
      <c r="AC812" s="471">
        <v>460748</v>
      </c>
      <c r="AD812" s="471">
        <v>176146</v>
      </c>
      <c r="AE812" s="471">
        <v>56856</v>
      </c>
      <c r="AF812" s="471">
        <v>35339</v>
      </c>
      <c r="AG812" s="471">
        <v>0</v>
      </c>
      <c r="AH812" s="496">
        <v>6256399</v>
      </c>
      <c r="AI812" s="471">
        <v>1096.75</v>
      </c>
      <c r="AJ812" s="471">
        <v>1316.1</v>
      </c>
      <c r="AK812" s="471">
        <v>1535.45</v>
      </c>
      <c r="AL812" s="471">
        <v>1754.8</v>
      </c>
      <c r="AM812" s="471">
        <v>1974.15</v>
      </c>
      <c r="AN812" s="471">
        <v>2412.85</v>
      </c>
      <c r="AO812" s="471">
        <v>2851.55</v>
      </c>
      <c r="AP812" s="471">
        <v>3290.25</v>
      </c>
      <c r="AQ812" s="471">
        <v>3948.3</v>
      </c>
      <c r="AR812" s="471">
        <v>0.75587000000000004</v>
      </c>
      <c r="AS812" s="471">
        <v>639.73482000000001</v>
      </c>
      <c r="AT812" s="471">
        <v>710.70890999999995</v>
      </c>
      <c r="AU812" s="471">
        <v>356.58422999999999</v>
      </c>
      <c r="AV812" s="471">
        <v>145.72854000000001</v>
      </c>
      <c r="AW812" s="471">
        <v>41.048139999999997</v>
      </c>
      <c r="AX812" s="471">
        <v>12.47953</v>
      </c>
      <c r="AY812" s="471">
        <v>7.1180000000000003</v>
      </c>
      <c r="AZ812" s="471">
        <v>0</v>
      </c>
      <c r="BA812" s="496">
        <v>1914.15804</v>
      </c>
      <c r="BB812" s="471">
        <v>1.8345100000000001</v>
      </c>
      <c r="BC812" s="471">
        <v>852.60694000000001</v>
      </c>
      <c r="BD812" s="471">
        <v>836.80418999999995</v>
      </c>
      <c r="BE812" s="471">
        <v>318.28982999999999</v>
      </c>
      <c r="BF812" s="471">
        <v>87.662030000000001</v>
      </c>
      <c r="BG812" s="471">
        <v>31.955159999999999</v>
      </c>
      <c r="BH812" s="471">
        <v>7.4591000000000003</v>
      </c>
      <c r="BI812" s="471">
        <v>3.6225200000000002</v>
      </c>
      <c r="BJ812" s="471">
        <v>0</v>
      </c>
      <c r="BK812" s="496">
        <v>2140.2342899999999</v>
      </c>
      <c r="BL812" s="471">
        <v>2.59</v>
      </c>
      <c r="BM812" s="471">
        <v>1492.34</v>
      </c>
      <c r="BN812" s="471">
        <v>1547.51</v>
      </c>
      <c r="BO812" s="471">
        <v>674.87</v>
      </c>
      <c r="BP812" s="471">
        <v>233.39</v>
      </c>
      <c r="BQ812" s="471">
        <v>73</v>
      </c>
      <c r="BR812" s="471">
        <v>19.940000000000001</v>
      </c>
      <c r="BS812" s="471">
        <v>10.74</v>
      </c>
      <c r="BT812" s="471">
        <v>0</v>
      </c>
      <c r="BU812" s="496">
        <v>4054.38</v>
      </c>
      <c r="BV812" s="178"/>
      <c r="BW812" s="178"/>
      <c r="BX812" s="178"/>
      <c r="BY812" s="178"/>
      <c r="BZ812" s="178"/>
      <c r="CA812" s="178"/>
      <c r="CB812" s="178"/>
      <c r="CC812" s="178"/>
      <c r="CD812" s="178"/>
      <c r="CE812" s="178"/>
      <c r="CF812" s="110"/>
      <c r="CG812" s="110"/>
      <c r="CH812" s="110"/>
      <c r="CI812" s="110"/>
      <c r="CJ812" s="110"/>
      <c r="CK812" s="110"/>
      <c r="CL812" s="110"/>
      <c r="CM812" s="110"/>
      <c r="CN812" s="110"/>
      <c r="CO812" s="110"/>
      <c r="CP812" s="110"/>
      <c r="CQ812" s="110"/>
      <c r="CR812" s="110"/>
      <c r="CS812" s="110"/>
      <c r="CT812" s="110"/>
      <c r="CU812" s="110"/>
      <c r="CV812" s="110"/>
      <c r="CW812" s="110"/>
      <c r="CX812" s="110"/>
      <c r="CY812" s="110"/>
      <c r="CZ812" s="110"/>
      <c r="DA812" s="110"/>
      <c r="DB812" s="110"/>
      <c r="DC812" s="110"/>
      <c r="DD812" s="110"/>
      <c r="DE812" s="110"/>
      <c r="DF812" s="110"/>
      <c r="DG812" s="110"/>
      <c r="DH812" s="110"/>
      <c r="DI812" s="110"/>
      <c r="DJ812" s="110"/>
      <c r="DK812" s="110"/>
      <c r="DL812" s="110"/>
      <c r="DM812" s="110"/>
      <c r="DN812" s="110"/>
      <c r="DO812" s="110"/>
      <c r="DP812" s="110"/>
      <c r="DQ812" s="110"/>
      <c r="DR812" s="110"/>
      <c r="DS812" s="110"/>
      <c r="DT812" s="110"/>
      <c r="DU812" s="110"/>
      <c r="DV812" s="110"/>
      <c r="DW812" s="110"/>
      <c r="DX812" s="110"/>
      <c r="DY812" s="110"/>
      <c r="DZ812" s="110"/>
      <c r="EA812" s="110"/>
      <c r="EB812" s="110"/>
      <c r="EC812" s="110"/>
      <c r="ED812" s="110"/>
      <c r="EE812" s="110"/>
      <c r="EF812" s="110"/>
      <c r="EG812" s="110"/>
      <c r="EH812" s="110"/>
      <c r="EI812" s="110"/>
      <c r="EJ812" s="110"/>
      <c r="EK812" s="110"/>
      <c r="EL812" s="110"/>
      <c r="EM812" s="110"/>
      <c r="EN812" s="110"/>
      <c r="EO812" s="110"/>
      <c r="EP812" s="110"/>
      <c r="EQ812" s="110"/>
      <c r="ER812" s="110"/>
      <c r="ES812" s="110"/>
      <c r="ET812" s="110"/>
      <c r="EU812" s="110"/>
      <c r="EV812" s="110"/>
      <c r="EW812" s="110"/>
      <c r="EX812" s="110"/>
      <c r="EY812" s="110"/>
      <c r="EZ812" s="110"/>
      <c r="FA812" s="110"/>
      <c r="FB812" s="110"/>
      <c r="FC812" s="110"/>
      <c r="FD812" s="110"/>
      <c r="FE812" s="110"/>
      <c r="FF812" s="110"/>
      <c r="FG812" s="110"/>
      <c r="FH812" s="110"/>
      <c r="FI812" s="110"/>
      <c r="FJ812" s="110"/>
      <c r="FK812" s="242"/>
      <c r="FL812" s="242"/>
      <c r="FM812" s="242"/>
      <c r="FN812" s="242"/>
      <c r="FO812" s="242"/>
      <c r="FP812" s="242"/>
      <c r="FQ812" s="242"/>
      <c r="FR812" s="63"/>
    </row>
    <row r="813" spans="1:174" x14ac:dyDescent="0.2">
      <c r="A813" s="241" t="s">
        <v>356</v>
      </c>
      <c r="B813" s="476" t="s">
        <v>980</v>
      </c>
      <c r="C813" s="326" t="s">
        <v>640</v>
      </c>
      <c r="D813" s="283" t="s">
        <v>357</v>
      </c>
      <c r="E813" s="471">
        <v>947</v>
      </c>
      <c r="F813" s="471">
        <v>51867</v>
      </c>
      <c r="G813" s="471">
        <v>666830</v>
      </c>
      <c r="H813" s="471">
        <v>1361061</v>
      </c>
      <c r="I813" s="471">
        <v>1503419</v>
      </c>
      <c r="J813" s="471">
        <v>476147</v>
      </c>
      <c r="K813" s="471">
        <v>125879</v>
      </c>
      <c r="L813" s="471">
        <v>51805</v>
      </c>
      <c r="M813" s="471">
        <v>0</v>
      </c>
      <c r="N813" s="496">
        <v>4237955</v>
      </c>
      <c r="O813" s="471">
        <v>0</v>
      </c>
      <c r="P813" s="471">
        <v>270918</v>
      </c>
      <c r="Q813" s="471">
        <v>1578715</v>
      </c>
      <c r="R813" s="471">
        <v>3325466</v>
      </c>
      <c r="S813" s="471">
        <v>2517551</v>
      </c>
      <c r="T813" s="471">
        <v>637709</v>
      </c>
      <c r="U813" s="471">
        <v>143087</v>
      </c>
      <c r="V813" s="471">
        <v>40000</v>
      </c>
      <c r="W813" s="471">
        <v>2244</v>
      </c>
      <c r="X813" s="496">
        <v>8515690</v>
      </c>
      <c r="Y813" s="471">
        <v>947</v>
      </c>
      <c r="Z813" s="471">
        <v>322785</v>
      </c>
      <c r="AA813" s="471">
        <v>2245545</v>
      </c>
      <c r="AB813" s="471">
        <v>4686527</v>
      </c>
      <c r="AC813" s="471">
        <v>4020970</v>
      </c>
      <c r="AD813" s="471">
        <v>1113856</v>
      </c>
      <c r="AE813" s="471">
        <v>268966</v>
      </c>
      <c r="AF813" s="471">
        <v>91805</v>
      </c>
      <c r="AG813" s="471">
        <v>2244</v>
      </c>
      <c r="AH813" s="496">
        <v>12753645</v>
      </c>
      <c r="AI813" s="471">
        <v>949.52221999999995</v>
      </c>
      <c r="AJ813" s="471">
        <v>1139.4266700000001</v>
      </c>
      <c r="AK813" s="471">
        <v>1329.3311100000001</v>
      </c>
      <c r="AL813" s="471">
        <v>1519.2355600000001</v>
      </c>
      <c r="AM813" s="471">
        <v>1709.14</v>
      </c>
      <c r="AN813" s="471">
        <v>2088.9488900000001</v>
      </c>
      <c r="AO813" s="471">
        <v>2468.7577799999999</v>
      </c>
      <c r="AP813" s="471">
        <v>2848.5666700000002</v>
      </c>
      <c r="AQ813" s="471">
        <v>3418.28</v>
      </c>
      <c r="AR813" s="471">
        <v>0.99734</v>
      </c>
      <c r="AS813" s="471">
        <v>45.52026</v>
      </c>
      <c r="AT813" s="471">
        <v>501.62822</v>
      </c>
      <c r="AU813" s="471">
        <v>895.88543000000004</v>
      </c>
      <c r="AV813" s="471">
        <v>879.63478999999995</v>
      </c>
      <c r="AW813" s="471">
        <v>227.93617</v>
      </c>
      <c r="AX813" s="471">
        <v>50.988799999999998</v>
      </c>
      <c r="AY813" s="471">
        <v>18.186340000000001</v>
      </c>
      <c r="AZ813" s="471">
        <v>0</v>
      </c>
      <c r="BA813" s="496">
        <v>2620.7773499999998</v>
      </c>
      <c r="BB813" s="471">
        <v>0</v>
      </c>
      <c r="BC813" s="471">
        <v>237.76695000000001</v>
      </c>
      <c r="BD813" s="471">
        <v>1187.60103</v>
      </c>
      <c r="BE813" s="471">
        <v>2188.9074300000002</v>
      </c>
      <c r="BF813" s="471">
        <v>1472.9928500000001</v>
      </c>
      <c r="BG813" s="471">
        <v>305.27744999999999</v>
      </c>
      <c r="BH813" s="471">
        <v>57.959110000000003</v>
      </c>
      <c r="BI813" s="471">
        <v>14.042149999999999</v>
      </c>
      <c r="BJ813" s="471">
        <v>0.65647</v>
      </c>
      <c r="BK813" s="496">
        <v>5465.20345</v>
      </c>
      <c r="BL813" s="471">
        <v>1</v>
      </c>
      <c r="BM813" s="471">
        <v>283.29000000000002</v>
      </c>
      <c r="BN813" s="471">
        <v>1689.23</v>
      </c>
      <c r="BO813" s="471">
        <v>3084.79</v>
      </c>
      <c r="BP813" s="471">
        <v>2352.63</v>
      </c>
      <c r="BQ813" s="471">
        <v>533.21</v>
      </c>
      <c r="BR813" s="471">
        <v>108.95</v>
      </c>
      <c r="BS813" s="471">
        <v>32.229999999999997</v>
      </c>
      <c r="BT813" s="471">
        <v>0.66</v>
      </c>
      <c r="BU813" s="496">
        <v>8085.99</v>
      </c>
      <c r="BV813" s="178"/>
      <c r="BW813" s="178"/>
      <c r="BX813" s="178"/>
      <c r="BY813" s="178"/>
      <c r="BZ813" s="178"/>
      <c r="CA813" s="178"/>
      <c r="CB813" s="178"/>
      <c r="CC813" s="178"/>
      <c r="CD813" s="178"/>
      <c r="CE813" s="178"/>
      <c r="CF813" s="110"/>
      <c r="CG813" s="110"/>
      <c r="CH813" s="110"/>
      <c r="CI813" s="110"/>
      <c r="CJ813" s="110"/>
      <c r="CK813" s="110"/>
      <c r="CL813" s="110"/>
      <c r="CM813" s="110"/>
      <c r="CN813" s="110"/>
      <c r="CO813" s="110"/>
      <c r="CP813" s="110"/>
      <c r="CQ813" s="110"/>
      <c r="CR813" s="110"/>
      <c r="CS813" s="110"/>
      <c r="CT813" s="110"/>
      <c r="CU813" s="110"/>
      <c r="CV813" s="110"/>
      <c r="CW813" s="110"/>
      <c r="CX813" s="110"/>
      <c r="CY813" s="110"/>
      <c r="CZ813" s="110"/>
      <c r="DA813" s="110"/>
      <c r="DB813" s="110"/>
      <c r="DC813" s="110"/>
      <c r="DD813" s="110"/>
      <c r="DE813" s="110"/>
      <c r="DF813" s="110"/>
      <c r="DG813" s="110"/>
      <c r="DH813" s="110"/>
      <c r="DI813" s="110"/>
      <c r="DJ813" s="110"/>
      <c r="DK813" s="110"/>
      <c r="DL813" s="110"/>
      <c r="DM813" s="110"/>
      <c r="DN813" s="110"/>
      <c r="DO813" s="110"/>
      <c r="DP813" s="110"/>
      <c r="DQ813" s="110"/>
      <c r="DR813" s="110"/>
      <c r="DS813" s="110"/>
      <c r="DT813" s="110"/>
      <c r="DU813" s="110"/>
      <c r="DV813" s="110"/>
      <c r="DW813" s="110"/>
      <c r="DX813" s="110"/>
      <c r="DY813" s="110"/>
      <c r="DZ813" s="110"/>
      <c r="EA813" s="110"/>
      <c r="EB813" s="110"/>
      <c r="EC813" s="110"/>
      <c r="ED813" s="110"/>
      <c r="EE813" s="110"/>
      <c r="EF813" s="110"/>
      <c r="EG813" s="110"/>
      <c r="EH813" s="110"/>
      <c r="EI813" s="110"/>
      <c r="EJ813" s="110"/>
      <c r="EK813" s="110"/>
      <c r="EL813" s="110"/>
      <c r="EM813" s="110"/>
      <c r="EN813" s="110"/>
      <c r="EO813" s="110"/>
      <c r="EP813" s="110"/>
      <c r="EQ813" s="110"/>
      <c r="ER813" s="110"/>
      <c r="ES813" s="110"/>
      <c r="ET813" s="110"/>
      <c r="EU813" s="110"/>
      <c r="EV813" s="110"/>
      <c r="EW813" s="110"/>
      <c r="EX813" s="110"/>
      <c r="EY813" s="110"/>
      <c r="EZ813" s="110"/>
      <c r="FA813" s="110"/>
      <c r="FB813" s="110"/>
      <c r="FC813" s="110"/>
      <c r="FD813" s="110"/>
      <c r="FE813" s="110"/>
      <c r="FF813" s="110"/>
      <c r="FG813" s="110"/>
      <c r="FH813" s="110"/>
      <c r="FI813" s="110"/>
      <c r="FJ813" s="110"/>
      <c r="FK813" s="242"/>
      <c r="FL813" s="242"/>
      <c r="FM813" s="242"/>
      <c r="FN813" s="242"/>
      <c r="FO813" s="242"/>
      <c r="FP813" s="242"/>
      <c r="FQ813" s="242"/>
      <c r="FR813" s="63"/>
    </row>
    <row r="814" spans="1:174" x14ac:dyDescent="0.2">
      <c r="A814" s="241" t="s">
        <v>358</v>
      </c>
      <c r="B814" s="476" t="s">
        <v>981</v>
      </c>
      <c r="C814" s="326" t="s">
        <v>801</v>
      </c>
      <c r="D814" s="283" t="s">
        <v>359</v>
      </c>
      <c r="E814" s="471">
        <v>4652.6000000000004</v>
      </c>
      <c r="F814" s="471">
        <v>870750.01</v>
      </c>
      <c r="G814" s="471">
        <v>715660.74</v>
      </c>
      <c r="H814" s="471">
        <v>361122.94</v>
      </c>
      <c r="I814" s="471">
        <v>230360.86</v>
      </c>
      <c r="J814" s="471">
        <v>116393.75</v>
      </c>
      <c r="K814" s="471">
        <v>45297.2</v>
      </c>
      <c r="L814" s="471">
        <v>10718.01</v>
      </c>
      <c r="M814" s="471">
        <v>2035.87</v>
      </c>
      <c r="N814" s="496">
        <v>2356991.98</v>
      </c>
      <c r="O814" s="471">
        <v>1436.18</v>
      </c>
      <c r="P814" s="471">
        <v>717470.36</v>
      </c>
      <c r="Q814" s="471">
        <v>548605.49</v>
      </c>
      <c r="R814" s="471">
        <v>268296.13</v>
      </c>
      <c r="S814" s="471">
        <v>91493.01</v>
      </c>
      <c r="T814" s="471">
        <v>30583.96</v>
      </c>
      <c r="U814" s="471">
        <v>12728.84</v>
      </c>
      <c r="V814" s="471">
        <v>5231.22</v>
      </c>
      <c r="W814" s="471">
        <v>0</v>
      </c>
      <c r="X814" s="496">
        <v>1675845.19</v>
      </c>
      <c r="Y814" s="471">
        <v>6088.78</v>
      </c>
      <c r="Z814" s="471">
        <v>1588220.37</v>
      </c>
      <c r="AA814" s="471">
        <v>1264266.23</v>
      </c>
      <c r="AB814" s="471">
        <v>629419.06999999995</v>
      </c>
      <c r="AC814" s="471">
        <v>321853.87</v>
      </c>
      <c r="AD814" s="471">
        <v>146977.71</v>
      </c>
      <c r="AE814" s="471">
        <v>58026.04</v>
      </c>
      <c r="AF814" s="471">
        <v>15949.23</v>
      </c>
      <c r="AG814" s="471">
        <v>2035.87</v>
      </c>
      <c r="AH814" s="496">
        <v>4032837.17</v>
      </c>
      <c r="AI814" s="471">
        <v>1178.3666700000001</v>
      </c>
      <c r="AJ814" s="471">
        <v>1414.04</v>
      </c>
      <c r="AK814" s="471">
        <v>1649.71333</v>
      </c>
      <c r="AL814" s="471">
        <v>1885.3866700000001</v>
      </c>
      <c r="AM814" s="471">
        <v>2121.06</v>
      </c>
      <c r="AN814" s="471">
        <v>2592.4066699999998</v>
      </c>
      <c r="AO814" s="471">
        <v>3063.75333</v>
      </c>
      <c r="AP814" s="471">
        <v>3535.1</v>
      </c>
      <c r="AQ814" s="471">
        <v>4242.12</v>
      </c>
      <c r="AR814" s="471">
        <v>3.94835</v>
      </c>
      <c r="AS814" s="471">
        <v>615.78881000000001</v>
      </c>
      <c r="AT814" s="471">
        <v>433.80914999999999</v>
      </c>
      <c r="AU814" s="471">
        <v>191.53787</v>
      </c>
      <c r="AV814" s="471">
        <v>108.60648</v>
      </c>
      <c r="AW814" s="471">
        <v>44.897950000000002</v>
      </c>
      <c r="AX814" s="471">
        <v>14.78487</v>
      </c>
      <c r="AY814" s="471">
        <v>3.0318800000000001</v>
      </c>
      <c r="AZ814" s="471">
        <v>0.47992000000000001</v>
      </c>
      <c r="BA814" s="496">
        <v>1416.88528</v>
      </c>
      <c r="BB814" s="471">
        <v>1.21879</v>
      </c>
      <c r="BC814" s="471">
        <v>507.39042999999998</v>
      </c>
      <c r="BD814" s="471">
        <v>332.54595</v>
      </c>
      <c r="BE814" s="471">
        <v>142.30296999999999</v>
      </c>
      <c r="BF814" s="471">
        <v>43.135509999999996</v>
      </c>
      <c r="BG814" s="471">
        <v>11.79752</v>
      </c>
      <c r="BH814" s="471">
        <v>4.1546599999999998</v>
      </c>
      <c r="BI814" s="471">
        <v>1.4797899999999999</v>
      </c>
      <c r="BJ814" s="471">
        <v>0</v>
      </c>
      <c r="BK814" s="496">
        <v>1044.0256199999999</v>
      </c>
      <c r="BL814" s="471">
        <v>5.17</v>
      </c>
      <c r="BM814" s="471">
        <v>1123.18</v>
      </c>
      <c r="BN814" s="471">
        <v>766.36</v>
      </c>
      <c r="BO814" s="471">
        <v>333.84</v>
      </c>
      <c r="BP814" s="471">
        <v>151.74</v>
      </c>
      <c r="BQ814" s="471">
        <v>56.7</v>
      </c>
      <c r="BR814" s="471">
        <v>18.940000000000001</v>
      </c>
      <c r="BS814" s="471">
        <v>4.51</v>
      </c>
      <c r="BT814" s="471">
        <v>0.48</v>
      </c>
      <c r="BU814" s="496">
        <v>2460.92</v>
      </c>
      <c r="BV814" s="178"/>
      <c r="BW814" s="178"/>
      <c r="BX814" s="178"/>
      <c r="BY814" s="178"/>
      <c r="BZ814" s="178"/>
      <c r="CA814" s="178"/>
      <c r="CB814" s="178"/>
      <c r="CC814" s="178"/>
      <c r="CD814" s="178"/>
      <c r="CE814" s="178"/>
      <c r="CF814" s="110"/>
      <c r="CG814" s="110"/>
      <c r="CH814" s="110"/>
      <c r="CI814" s="110"/>
      <c r="CJ814" s="110"/>
      <c r="CK814" s="110"/>
      <c r="CL814" s="110"/>
      <c r="CM814" s="110"/>
      <c r="CN814" s="110"/>
      <c r="CO814" s="110"/>
      <c r="CP814" s="110"/>
      <c r="CQ814" s="110"/>
      <c r="CR814" s="110"/>
      <c r="CS814" s="110"/>
      <c r="CT814" s="110"/>
      <c r="CU814" s="110"/>
      <c r="CV814" s="110"/>
      <c r="CW814" s="110"/>
      <c r="CX814" s="110"/>
      <c r="CY814" s="110"/>
      <c r="CZ814" s="110"/>
      <c r="DA814" s="110"/>
      <c r="DB814" s="110"/>
      <c r="DC814" s="110"/>
      <c r="DD814" s="110"/>
      <c r="DE814" s="110"/>
      <c r="DF814" s="110"/>
      <c r="DG814" s="110"/>
      <c r="DH814" s="110"/>
      <c r="DI814" s="110"/>
      <c r="DJ814" s="110"/>
      <c r="DK814" s="110"/>
      <c r="DL814" s="110"/>
      <c r="DM814" s="110"/>
      <c r="DN814" s="110"/>
      <c r="DO814" s="110"/>
      <c r="DP814" s="110"/>
      <c r="DQ814" s="110"/>
      <c r="DR814" s="110"/>
      <c r="DS814" s="110"/>
      <c r="DT814" s="110"/>
      <c r="DU814" s="110"/>
      <c r="DV814" s="110"/>
      <c r="DW814" s="110"/>
      <c r="DX814" s="110"/>
      <c r="DY814" s="110"/>
      <c r="DZ814" s="110"/>
      <c r="EA814" s="110"/>
      <c r="EB814" s="110"/>
      <c r="EC814" s="110"/>
      <c r="ED814" s="110"/>
      <c r="EE814" s="110"/>
      <c r="EF814" s="110"/>
      <c r="EG814" s="110"/>
      <c r="EH814" s="110"/>
      <c r="EI814" s="110"/>
      <c r="EJ814" s="110"/>
      <c r="EK814" s="110"/>
      <c r="EL814" s="110"/>
      <c r="EM814" s="110"/>
      <c r="EN814" s="110"/>
      <c r="EO814" s="110"/>
      <c r="EP814" s="110"/>
      <c r="EQ814" s="110"/>
      <c r="ER814" s="110"/>
      <c r="ES814" s="110"/>
      <c r="ET814" s="110"/>
      <c r="EU814" s="110"/>
      <c r="EV814" s="110"/>
      <c r="EW814" s="110"/>
      <c r="EX814" s="110"/>
      <c r="EY814" s="110"/>
      <c r="EZ814" s="110"/>
      <c r="FA814" s="110"/>
      <c r="FB814" s="110"/>
      <c r="FC814" s="110"/>
      <c r="FD814" s="110"/>
      <c r="FE814" s="110"/>
      <c r="FF814" s="110"/>
      <c r="FG814" s="110"/>
      <c r="FH814" s="110"/>
      <c r="FI814" s="110"/>
      <c r="FJ814" s="110"/>
      <c r="FK814" s="242"/>
      <c r="FL814" s="242"/>
      <c r="FM814" s="242"/>
      <c r="FN814" s="242"/>
      <c r="FO814" s="242"/>
      <c r="FP814" s="242"/>
      <c r="FQ814" s="242"/>
      <c r="FR814" s="63"/>
    </row>
    <row r="815" spans="1:174" x14ac:dyDescent="0.2">
      <c r="A815" s="241" t="s">
        <v>360</v>
      </c>
      <c r="B815" s="476" t="s">
        <v>982</v>
      </c>
      <c r="C815" s="326" t="s">
        <v>626</v>
      </c>
      <c r="D815" s="283" t="s">
        <v>361</v>
      </c>
      <c r="E815" s="471">
        <v>3631.76</v>
      </c>
      <c r="F815" s="471">
        <v>694182.62</v>
      </c>
      <c r="G815" s="471">
        <v>904830.67</v>
      </c>
      <c r="H815" s="471">
        <v>412800</v>
      </c>
      <c r="I815" s="471">
        <v>163830.39999999999</v>
      </c>
      <c r="J815" s="471">
        <v>121967.66</v>
      </c>
      <c r="K815" s="471">
        <v>34956.589999999997</v>
      </c>
      <c r="L815" s="471">
        <v>22749.96</v>
      </c>
      <c r="M815" s="471">
        <v>0</v>
      </c>
      <c r="N815" s="496">
        <v>2358949.66</v>
      </c>
      <c r="O815" s="471">
        <v>6922.8</v>
      </c>
      <c r="P815" s="471">
        <v>714704.39</v>
      </c>
      <c r="Q815" s="471">
        <v>1051426.58</v>
      </c>
      <c r="R815" s="471">
        <v>362570.87</v>
      </c>
      <c r="S815" s="471">
        <v>124948.61</v>
      </c>
      <c r="T815" s="471">
        <v>69427.56</v>
      </c>
      <c r="U815" s="471">
        <v>31498.97</v>
      </c>
      <c r="V815" s="471">
        <v>21170.95</v>
      </c>
      <c r="W815" s="471">
        <v>0</v>
      </c>
      <c r="X815" s="496">
        <v>2382670.73</v>
      </c>
      <c r="Y815" s="471">
        <v>10554.56</v>
      </c>
      <c r="Z815" s="471">
        <v>1408887.01</v>
      </c>
      <c r="AA815" s="471">
        <v>1956257.25</v>
      </c>
      <c r="AB815" s="471">
        <v>775370.87</v>
      </c>
      <c r="AC815" s="471">
        <v>288779.01</v>
      </c>
      <c r="AD815" s="471">
        <v>191395.22</v>
      </c>
      <c r="AE815" s="471">
        <v>66455.56</v>
      </c>
      <c r="AF815" s="471">
        <v>43920.91</v>
      </c>
      <c r="AG815" s="471">
        <v>0</v>
      </c>
      <c r="AH815" s="496">
        <v>4741620.3899999997</v>
      </c>
      <c r="AI815" s="471">
        <v>1047.2277799999999</v>
      </c>
      <c r="AJ815" s="471">
        <v>1256.6733300000001</v>
      </c>
      <c r="AK815" s="471">
        <v>1466.11889</v>
      </c>
      <c r="AL815" s="471">
        <v>1675.5644400000001</v>
      </c>
      <c r="AM815" s="471">
        <v>1885.01</v>
      </c>
      <c r="AN815" s="471">
        <v>2303.9011099999998</v>
      </c>
      <c r="AO815" s="471">
        <v>2722.7922199999998</v>
      </c>
      <c r="AP815" s="471">
        <v>3141.6833299999998</v>
      </c>
      <c r="AQ815" s="471">
        <v>3770.02</v>
      </c>
      <c r="AR815" s="471">
        <v>3.4679799999999998</v>
      </c>
      <c r="AS815" s="471">
        <v>552.39702999999997</v>
      </c>
      <c r="AT815" s="471">
        <v>617.16049999999996</v>
      </c>
      <c r="AU815" s="471">
        <v>246.36474000000001</v>
      </c>
      <c r="AV815" s="471">
        <v>86.912220000000005</v>
      </c>
      <c r="AW815" s="471">
        <v>52.939619999999998</v>
      </c>
      <c r="AX815" s="471">
        <v>12.838509999999999</v>
      </c>
      <c r="AY815" s="471">
        <v>7.2413299999999996</v>
      </c>
      <c r="AZ815" s="471">
        <v>0</v>
      </c>
      <c r="BA815" s="496">
        <v>1579.3219300000001</v>
      </c>
      <c r="BB815" s="471">
        <v>6.6105999999999998</v>
      </c>
      <c r="BC815" s="471">
        <v>568.72726999999998</v>
      </c>
      <c r="BD815" s="471">
        <v>717.14959999999996</v>
      </c>
      <c r="BE815" s="471">
        <v>216.38730000000001</v>
      </c>
      <c r="BF815" s="471">
        <v>66.285380000000004</v>
      </c>
      <c r="BG815" s="471">
        <v>30.134779999999999</v>
      </c>
      <c r="BH815" s="471">
        <v>11.568630000000001</v>
      </c>
      <c r="BI815" s="471">
        <v>6.7387300000000003</v>
      </c>
      <c r="BJ815" s="471">
        <v>0</v>
      </c>
      <c r="BK815" s="496">
        <v>1623.60229</v>
      </c>
      <c r="BL815" s="471">
        <v>10.08</v>
      </c>
      <c r="BM815" s="471">
        <v>1121.1199999999999</v>
      </c>
      <c r="BN815" s="471">
        <v>1334.31</v>
      </c>
      <c r="BO815" s="471">
        <v>462.75</v>
      </c>
      <c r="BP815" s="471">
        <v>153.19999999999999</v>
      </c>
      <c r="BQ815" s="471">
        <v>83.07</v>
      </c>
      <c r="BR815" s="471">
        <v>24.41</v>
      </c>
      <c r="BS815" s="471">
        <v>13.98</v>
      </c>
      <c r="BT815" s="471">
        <v>0</v>
      </c>
      <c r="BU815" s="496">
        <v>3202.92</v>
      </c>
      <c r="BV815" s="178"/>
      <c r="BW815" s="178"/>
      <c r="BX815" s="178"/>
      <c r="BY815" s="178"/>
      <c r="BZ815" s="178"/>
      <c r="CA815" s="178"/>
      <c r="CB815" s="178"/>
      <c r="CC815" s="178"/>
      <c r="CD815" s="178"/>
      <c r="CE815" s="178"/>
      <c r="CF815" s="110"/>
      <c r="CG815" s="110"/>
      <c r="CH815" s="110"/>
      <c r="CI815" s="110"/>
      <c r="CJ815" s="110"/>
      <c r="CK815" s="110"/>
      <c r="CL815" s="110"/>
      <c r="CM815" s="110"/>
      <c r="CN815" s="110"/>
      <c r="CO815" s="110"/>
      <c r="CP815" s="110"/>
      <c r="CQ815" s="110"/>
      <c r="CR815" s="110"/>
      <c r="CS815" s="110"/>
      <c r="CT815" s="110"/>
      <c r="CU815" s="110"/>
      <c r="CV815" s="110"/>
      <c r="CW815" s="110"/>
      <c r="CX815" s="110"/>
      <c r="CY815" s="110"/>
      <c r="CZ815" s="110"/>
      <c r="DA815" s="110"/>
      <c r="DB815" s="110"/>
      <c r="DC815" s="110"/>
      <c r="DD815" s="110"/>
      <c r="DE815" s="110"/>
      <c r="DF815" s="110"/>
      <c r="DG815" s="110"/>
      <c r="DH815" s="110"/>
      <c r="DI815" s="110"/>
      <c r="DJ815" s="110"/>
      <c r="DK815" s="110"/>
      <c r="DL815" s="110"/>
      <c r="DM815" s="110"/>
      <c r="DN815" s="110"/>
      <c r="DO815" s="110"/>
      <c r="DP815" s="110"/>
      <c r="DQ815" s="110"/>
      <c r="DR815" s="110"/>
      <c r="DS815" s="110"/>
      <c r="DT815" s="110"/>
      <c r="DU815" s="110"/>
      <c r="DV815" s="110"/>
      <c r="DW815" s="110"/>
      <c r="DX815" s="110"/>
      <c r="DY815" s="110"/>
      <c r="DZ815" s="110"/>
      <c r="EA815" s="110"/>
      <c r="EB815" s="110"/>
      <c r="EC815" s="110"/>
      <c r="ED815" s="110"/>
      <c r="EE815" s="110"/>
      <c r="EF815" s="110"/>
      <c r="EG815" s="110"/>
      <c r="EH815" s="110"/>
      <c r="EI815" s="110"/>
      <c r="EJ815" s="110"/>
      <c r="EK815" s="110"/>
      <c r="EL815" s="110"/>
      <c r="EM815" s="110"/>
      <c r="EN815" s="110"/>
      <c r="EO815" s="110"/>
      <c r="EP815" s="110"/>
      <c r="EQ815" s="110"/>
      <c r="ER815" s="110"/>
      <c r="ES815" s="110"/>
      <c r="ET815" s="110"/>
      <c r="EU815" s="110"/>
      <c r="EV815" s="110"/>
      <c r="EW815" s="110"/>
      <c r="EX815" s="110"/>
      <c r="EY815" s="110"/>
      <c r="EZ815" s="110"/>
      <c r="FA815" s="110"/>
      <c r="FB815" s="110"/>
      <c r="FC815" s="110"/>
      <c r="FD815" s="110"/>
      <c r="FE815" s="110"/>
      <c r="FF815" s="110"/>
      <c r="FG815" s="110"/>
      <c r="FH815" s="110"/>
      <c r="FI815" s="110"/>
      <c r="FJ815" s="110"/>
      <c r="FK815" s="242"/>
      <c r="FL815" s="242"/>
      <c r="FM815" s="242"/>
      <c r="FN815" s="242"/>
      <c r="FO815" s="242"/>
      <c r="FP815" s="242"/>
      <c r="FQ815" s="242"/>
      <c r="FR815" s="63"/>
    </row>
    <row r="816" spans="1:174" x14ac:dyDescent="0.2">
      <c r="A816" s="241" t="s">
        <v>362</v>
      </c>
      <c r="B816" s="476" t="s">
        <v>983</v>
      </c>
      <c r="C816" s="326" t="s">
        <v>782</v>
      </c>
      <c r="D816" s="283" t="s">
        <v>363</v>
      </c>
      <c r="E816" s="471">
        <v>0</v>
      </c>
      <c r="F816" s="471">
        <v>204309</v>
      </c>
      <c r="G816" s="471">
        <v>792174</v>
      </c>
      <c r="H816" s="471">
        <v>818999</v>
      </c>
      <c r="I816" s="471">
        <v>555663</v>
      </c>
      <c r="J816" s="471">
        <v>186665</v>
      </c>
      <c r="K816" s="471">
        <v>59837</v>
      </c>
      <c r="L816" s="471">
        <v>23625</v>
      </c>
      <c r="M816" s="471">
        <v>0</v>
      </c>
      <c r="N816" s="496">
        <v>2641272</v>
      </c>
      <c r="O816" s="471">
        <v>0</v>
      </c>
      <c r="P816" s="471">
        <v>220696</v>
      </c>
      <c r="Q816" s="471">
        <v>1075178</v>
      </c>
      <c r="R816" s="471">
        <v>1470091</v>
      </c>
      <c r="S816" s="471">
        <v>765500</v>
      </c>
      <c r="T816" s="471">
        <v>158677</v>
      </c>
      <c r="U816" s="471">
        <v>51355</v>
      </c>
      <c r="V816" s="471">
        <v>23452</v>
      </c>
      <c r="W816" s="471">
        <v>3924</v>
      </c>
      <c r="X816" s="496">
        <v>3768873</v>
      </c>
      <c r="Y816" s="471">
        <v>0</v>
      </c>
      <c r="Z816" s="471">
        <v>425005</v>
      </c>
      <c r="AA816" s="471">
        <v>1867352</v>
      </c>
      <c r="AB816" s="471">
        <v>2289090</v>
      </c>
      <c r="AC816" s="471">
        <v>1321163</v>
      </c>
      <c r="AD816" s="471">
        <v>345342</v>
      </c>
      <c r="AE816" s="471">
        <v>111192</v>
      </c>
      <c r="AF816" s="471">
        <v>47077</v>
      </c>
      <c r="AG816" s="471">
        <v>3924</v>
      </c>
      <c r="AH816" s="496">
        <v>6410145</v>
      </c>
      <c r="AI816" s="471">
        <v>1097.7444399999999</v>
      </c>
      <c r="AJ816" s="471">
        <v>1317.29333</v>
      </c>
      <c r="AK816" s="471">
        <v>1536.84222</v>
      </c>
      <c r="AL816" s="471">
        <v>1756.39111</v>
      </c>
      <c r="AM816" s="471">
        <v>1975.94</v>
      </c>
      <c r="AN816" s="471">
        <v>2415.0377800000001</v>
      </c>
      <c r="AO816" s="471">
        <v>2854.1355600000002</v>
      </c>
      <c r="AP816" s="471">
        <v>3293.23333</v>
      </c>
      <c r="AQ816" s="471">
        <v>3951.88</v>
      </c>
      <c r="AR816" s="471">
        <v>0</v>
      </c>
      <c r="AS816" s="471">
        <v>155.09756999999999</v>
      </c>
      <c r="AT816" s="471">
        <v>515.45564999999999</v>
      </c>
      <c r="AU816" s="471">
        <v>466.29647999999997</v>
      </c>
      <c r="AV816" s="471">
        <v>281.21451000000002</v>
      </c>
      <c r="AW816" s="471">
        <v>77.292789999999997</v>
      </c>
      <c r="AX816" s="471">
        <v>20.965019999999999</v>
      </c>
      <c r="AY816" s="471">
        <v>7.1738</v>
      </c>
      <c r="AZ816" s="471">
        <v>0</v>
      </c>
      <c r="BA816" s="496">
        <v>1523.4958200000001</v>
      </c>
      <c r="BB816" s="471">
        <v>0</v>
      </c>
      <c r="BC816" s="471">
        <v>167.53747999999999</v>
      </c>
      <c r="BD816" s="471">
        <v>699.60207000000003</v>
      </c>
      <c r="BE816" s="471">
        <v>836.99523999999997</v>
      </c>
      <c r="BF816" s="471">
        <v>387.41055</v>
      </c>
      <c r="BG816" s="471">
        <v>65.703729999999993</v>
      </c>
      <c r="BH816" s="471">
        <v>17.993189999999998</v>
      </c>
      <c r="BI816" s="471">
        <v>7.12127</v>
      </c>
      <c r="BJ816" s="471">
        <v>0.99295</v>
      </c>
      <c r="BK816" s="496">
        <v>2183.3564700000002</v>
      </c>
      <c r="BL816" s="471">
        <v>0</v>
      </c>
      <c r="BM816" s="471">
        <v>322.64</v>
      </c>
      <c r="BN816" s="471">
        <v>1215.06</v>
      </c>
      <c r="BO816" s="471">
        <v>1303.29</v>
      </c>
      <c r="BP816" s="471">
        <v>668.63</v>
      </c>
      <c r="BQ816" s="471">
        <v>143</v>
      </c>
      <c r="BR816" s="471">
        <v>38.96</v>
      </c>
      <c r="BS816" s="471">
        <v>14.3</v>
      </c>
      <c r="BT816" s="471">
        <v>0.99</v>
      </c>
      <c r="BU816" s="496">
        <v>3706.87</v>
      </c>
      <c r="BV816" s="178"/>
      <c r="BW816" s="178"/>
      <c r="BX816" s="178"/>
      <c r="BY816" s="178"/>
      <c r="BZ816" s="178"/>
      <c r="CA816" s="178"/>
      <c r="CB816" s="178"/>
      <c r="CC816" s="178"/>
      <c r="CD816" s="178"/>
      <c r="CE816" s="178"/>
      <c r="CF816" s="110"/>
      <c r="CG816" s="110"/>
      <c r="CH816" s="110"/>
      <c r="CI816" s="110"/>
      <c r="CJ816" s="110"/>
      <c r="CK816" s="110"/>
      <c r="CL816" s="110"/>
      <c r="CM816" s="110"/>
      <c r="CN816" s="110"/>
      <c r="CO816" s="110"/>
      <c r="CP816" s="110"/>
      <c r="CQ816" s="110"/>
      <c r="CR816" s="110"/>
      <c r="CS816" s="110"/>
      <c r="CT816" s="110"/>
      <c r="CU816" s="110"/>
      <c r="CV816" s="110"/>
      <c r="CW816" s="110"/>
      <c r="CX816" s="110"/>
      <c r="CY816" s="110"/>
      <c r="CZ816" s="110"/>
      <c r="DA816" s="110"/>
      <c r="DB816" s="110"/>
      <c r="DC816" s="110"/>
      <c r="DD816" s="110"/>
      <c r="DE816" s="110"/>
      <c r="DF816" s="110"/>
      <c r="DG816" s="110"/>
      <c r="DH816" s="110"/>
      <c r="DI816" s="110"/>
      <c r="DJ816" s="110"/>
      <c r="DK816" s="110"/>
      <c r="DL816" s="110"/>
      <c r="DM816" s="110"/>
      <c r="DN816" s="110"/>
      <c r="DO816" s="110"/>
      <c r="DP816" s="110"/>
      <c r="DQ816" s="110"/>
      <c r="DR816" s="110"/>
      <c r="DS816" s="110"/>
      <c r="DT816" s="110"/>
      <c r="DU816" s="110"/>
      <c r="DV816" s="110"/>
      <c r="DW816" s="110"/>
      <c r="DX816" s="110"/>
      <c r="DY816" s="110"/>
      <c r="DZ816" s="110"/>
      <c r="EA816" s="110"/>
      <c r="EB816" s="110"/>
      <c r="EC816" s="110"/>
      <c r="ED816" s="110"/>
      <c r="EE816" s="110"/>
      <c r="EF816" s="110"/>
      <c r="EG816" s="110"/>
      <c r="EH816" s="110"/>
      <c r="EI816" s="110"/>
      <c r="EJ816" s="110"/>
      <c r="EK816" s="110"/>
      <c r="EL816" s="110"/>
      <c r="EM816" s="110"/>
      <c r="EN816" s="110"/>
      <c r="EO816" s="110"/>
      <c r="EP816" s="110"/>
      <c r="EQ816" s="110"/>
      <c r="ER816" s="110"/>
      <c r="ES816" s="110"/>
      <c r="ET816" s="110"/>
      <c r="EU816" s="110"/>
      <c r="EV816" s="110"/>
      <c r="EW816" s="110"/>
      <c r="EX816" s="110"/>
      <c r="EY816" s="110"/>
      <c r="EZ816" s="110"/>
      <c r="FA816" s="110"/>
      <c r="FB816" s="110"/>
      <c r="FC816" s="110"/>
      <c r="FD816" s="110"/>
      <c r="FE816" s="110"/>
      <c r="FF816" s="110"/>
      <c r="FG816" s="110"/>
      <c r="FH816" s="110"/>
      <c r="FI816" s="110"/>
      <c r="FJ816" s="110"/>
      <c r="FK816" s="242"/>
      <c r="FL816" s="242"/>
      <c r="FM816" s="242"/>
      <c r="FN816" s="242"/>
      <c r="FO816" s="242"/>
      <c r="FP816" s="242"/>
      <c r="FQ816" s="242"/>
      <c r="FR816" s="63"/>
    </row>
    <row r="817" spans="1:174" x14ac:dyDescent="0.2">
      <c r="A817" s="241" t="s">
        <v>364</v>
      </c>
      <c r="B817" s="476" t="s">
        <v>984</v>
      </c>
      <c r="C817" s="326" t="s">
        <v>870</v>
      </c>
      <c r="D817" s="283" t="s">
        <v>985</v>
      </c>
      <c r="E817" s="471">
        <v>9841.6200000000008</v>
      </c>
      <c r="F817" s="471">
        <v>4215069.7300000004</v>
      </c>
      <c r="G817" s="471">
        <v>1058199.3600000001</v>
      </c>
      <c r="H817" s="471">
        <v>843736.69</v>
      </c>
      <c r="I817" s="471">
        <v>190290.32</v>
      </c>
      <c r="J817" s="471">
        <v>86081.38</v>
      </c>
      <c r="K817" s="471">
        <v>21306.959999999999</v>
      </c>
      <c r="L817" s="471">
        <v>14975.22</v>
      </c>
      <c r="M817" s="471">
        <v>0</v>
      </c>
      <c r="N817" s="496">
        <v>6439501.2800000003</v>
      </c>
      <c r="O817" s="471">
        <v>19022.28</v>
      </c>
      <c r="P817" s="471">
        <v>9341484.5299999993</v>
      </c>
      <c r="Q817" s="471">
        <v>1703005.4</v>
      </c>
      <c r="R817" s="471">
        <v>813492.1</v>
      </c>
      <c r="S817" s="471">
        <v>218475.64</v>
      </c>
      <c r="T817" s="471">
        <v>87764.81</v>
      </c>
      <c r="U817" s="471">
        <v>33478.57</v>
      </c>
      <c r="V817" s="471">
        <v>15075.68</v>
      </c>
      <c r="W817" s="471">
        <v>0</v>
      </c>
      <c r="X817" s="496">
        <v>12231799.01</v>
      </c>
      <c r="Y817" s="471">
        <v>28863.9</v>
      </c>
      <c r="Z817" s="471">
        <v>13556554.26</v>
      </c>
      <c r="AA817" s="471">
        <v>2761204.76</v>
      </c>
      <c r="AB817" s="471">
        <v>1657228.79</v>
      </c>
      <c r="AC817" s="471">
        <v>408765.96</v>
      </c>
      <c r="AD817" s="471">
        <v>173846.19</v>
      </c>
      <c r="AE817" s="471">
        <v>54785.53</v>
      </c>
      <c r="AF817" s="471">
        <v>30050.9</v>
      </c>
      <c r="AG817" s="471">
        <v>0</v>
      </c>
      <c r="AH817" s="496">
        <v>18671300.289999999</v>
      </c>
      <c r="AI817" s="471">
        <v>1168.7388900000001</v>
      </c>
      <c r="AJ817" s="471">
        <v>1402.48667</v>
      </c>
      <c r="AK817" s="471">
        <v>1636.2344399999999</v>
      </c>
      <c r="AL817" s="471">
        <v>1869.9822200000001</v>
      </c>
      <c r="AM817" s="471">
        <v>2103.73</v>
      </c>
      <c r="AN817" s="471">
        <v>2571.2255599999999</v>
      </c>
      <c r="AO817" s="471">
        <v>3038.72111</v>
      </c>
      <c r="AP817" s="471">
        <v>3506.2166699999998</v>
      </c>
      <c r="AQ817" s="471">
        <v>4207.46</v>
      </c>
      <c r="AR817" s="471">
        <v>8.4207199999999993</v>
      </c>
      <c r="AS817" s="471">
        <v>3005.4258799999998</v>
      </c>
      <c r="AT817" s="471">
        <v>646.72844999999995</v>
      </c>
      <c r="AU817" s="471">
        <v>451.20038</v>
      </c>
      <c r="AV817" s="471">
        <v>90.453770000000006</v>
      </c>
      <c r="AW817" s="471">
        <v>33.478740000000002</v>
      </c>
      <c r="AX817" s="471">
        <v>7.0118200000000002</v>
      </c>
      <c r="AY817" s="471">
        <v>4.2710499999999998</v>
      </c>
      <c r="AZ817" s="471">
        <v>0</v>
      </c>
      <c r="BA817" s="496">
        <v>4246.9907999999996</v>
      </c>
      <c r="BB817" s="471">
        <v>16.2759</v>
      </c>
      <c r="BC817" s="471">
        <v>6660.6583499999997</v>
      </c>
      <c r="BD817" s="471">
        <v>1040.8076900000001</v>
      </c>
      <c r="BE817" s="471">
        <v>435.02665000000002</v>
      </c>
      <c r="BF817" s="471">
        <v>103.85156000000001</v>
      </c>
      <c r="BG817" s="471">
        <v>34.133450000000003</v>
      </c>
      <c r="BH817" s="471">
        <v>11.01732</v>
      </c>
      <c r="BI817" s="471">
        <v>4.2996999999999996</v>
      </c>
      <c r="BJ817" s="471">
        <v>0</v>
      </c>
      <c r="BK817" s="496">
        <v>8306.0706300000002</v>
      </c>
      <c r="BL817" s="471">
        <v>24.7</v>
      </c>
      <c r="BM817" s="471">
        <v>9666.08</v>
      </c>
      <c r="BN817" s="471">
        <v>1687.54</v>
      </c>
      <c r="BO817" s="471">
        <v>886.23</v>
      </c>
      <c r="BP817" s="471">
        <v>194.31</v>
      </c>
      <c r="BQ817" s="471">
        <v>67.61</v>
      </c>
      <c r="BR817" s="471">
        <v>18.03</v>
      </c>
      <c r="BS817" s="471">
        <v>8.57</v>
      </c>
      <c r="BT817" s="471">
        <v>0</v>
      </c>
      <c r="BU817" s="496">
        <v>12553.07</v>
      </c>
      <c r="BV817" s="178"/>
      <c r="BW817" s="178"/>
      <c r="BX817" s="178"/>
      <c r="BY817" s="178"/>
      <c r="BZ817" s="178"/>
      <c r="CA817" s="178"/>
      <c r="CB817" s="178"/>
      <c r="CC817" s="178"/>
      <c r="CD817" s="178"/>
      <c r="CE817" s="178"/>
      <c r="CF817" s="110"/>
      <c r="CG817" s="110"/>
      <c r="CH817" s="110"/>
      <c r="CI817" s="110"/>
      <c r="CJ817" s="110"/>
      <c r="CK817" s="110"/>
      <c r="CL817" s="110"/>
      <c r="CM817" s="110"/>
      <c r="CN817" s="110"/>
      <c r="CO817" s="110"/>
      <c r="CP817" s="110"/>
      <c r="CQ817" s="110"/>
      <c r="CR817" s="110"/>
      <c r="CS817" s="110"/>
      <c r="CT817" s="110"/>
      <c r="CU817" s="110"/>
      <c r="CV817" s="110"/>
      <c r="CW817" s="110"/>
      <c r="CX817" s="110"/>
      <c r="CY817" s="110"/>
      <c r="CZ817" s="110"/>
      <c r="DA817" s="110"/>
      <c r="DB817" s="110"/>
      <c r="DC817" s="110"/>
      <c r="DD817" s="110"/>
      <c r="DE817" s="110"/>
      <c r="DF817" s="110"/>
      <c r="DG817" s="110"/>
      <c r="DH817" s="110"/>
      <c r="DI817" s="110"/>
      <c r="DJ817" s="110"/>
      <c r="DK817" s="110"/>
      <c r="DL817" s="110"/>
      <c r="DM817" s="110"/>
      <c r="DN817" s="110"/>
      <c r="DO817" s="110"/>
      <c r="DP817" s="110"/>
      <c r="DQ817" s="110"/>
      <c r="DR817" s="110"/>
      <c r="DS817" s="110"/>
      <c r="DT817" s="110"/>
      <c r="DU817" s="110"/>
      <c r="DV817" s="110"/>
      <c r="DW817" s="110"/>
      <c r="DX817" s="110"/>
      <c r="DY817" s="110"/>
      <c r="DZ817" s="110"/>
      <c r="EA817" s="110"/>
      <c r="EB817" s="110"/>
      <c r="EC817" s="110"/>
      <c r="ED817" s="110"/>
      <c r="EE817" s="110"/>
      <c r="EF817" s="110"/>
      <c r="EG817" s="110"/>
      <c r="EH817" s="110"/>
      <c r="EI817" s="110"/>
      <c r="EJ817" s="110"/>
      <c r="EK817" s="110"/>
      <c r="EL817" s="110"/>
      <c r="EM817" s="110"/>
      <c r="EN817" s="110"/>
      <c r="EO817" s="110"/>
      <c r="EP817" s="110"/>
      <c r="EQ817" s="110"/>
      <c r="ER817" s="110"/>
      <c r="ES817" s="110"/>
      <c r="ET817" s="110"/>
      <c r="EU817" s="110"/>
      <c r="EV817" s="110"/>
      <c r="EW817" s="110"/>
      <c r="EX817" s="110"/>
      <c r="EY817" s="110"/>
      <c r="EZ817" s="110"/>
      <c r="FA817" s="110"/>
      <c r="FB817" s="110"/>
      <c r="FC817" s="110"/>
      <c r="FD817" s="110"/>
      <c r="FE817" s="110"/>
      <c r="FF817" s="110"/>
      <c r="FG817" s="110"/>
      <c r="FH817" s="110"/>
      <c r="FI817" s="110"/>
      <c r="FJ817" s="110"/>
      <c r="FK817" s="242"/>
      <c r="FL817" s="242"/>
      <c r="FM817" s="242"/>
      <c r="FN817" s="242"/>
      <c r="FO817" s="242"/>
      <c r="FP817" s="242"/>
      <c r="FQ817" s="242"/>
      <c r="FR817" s="63"/>
    </row>
    <row r="818" spans="1:174" x14ac:dyDescent="0.2">
      <c r="A818" s="241" t="s">
        <v>986</v>
      </c>
      <c r="B818" s="476" t="s">
        <v>987</v>
      </c>
      <c r="C818" s="326" t="s">
        <v>782</v>
      </c>
      <c r="D818" s="283" t="s">
        <v>988</v>
      </c>
      <c r="E818" s="471">
        <v>1966</v>
      </c>
      <c r="F818" s="471">
        <v>1526147</v>
      </c>
      <c r="G818" s="471">
        <v>2305633</v>
      </c>
      <c r="H818" s="471">
        <v>1406420</v>
      </c>
      <c r="I818" s="471">
        <v>331053</v>
      </c>
      <c r="J818" s="471">
        <v>160697</v>
      </c>
      <c r="K818" s="471">
        <v>70532</v>
      </c>
      <c r="L818" s="471">
        <v>18373</v>
      </c>
      <c r="M818" s="471">
        <v>3645</v>
      </c>
      <c r="N818" s="496">
        <v>5824466</v>
      </c>
      <c r="O818" s="471">
        <v>6613</v>
      </c>
      <c r="P818" s="471">
        <v>3386268</v>
      </c>
      <c r="Q818" s="471">
        <v>3435309</v>
      </c>
      <c r="R818" s="471">
        <v>2218091</v>
      </c>
      <c r="S818" s="471">
        <v>505694</v>
      </c>
      <c r="T818" s="471">
        <v>294805</v>
      </c>
      <c r="U818" s="471">
        <v>109964</v>
      </c>
      <c r="V818" s="471">
        <v>0</v>
      </c>
      <c r="W818" s="471">
        <v>0</v>
      </c>
      <c r="X818" s="496">
        <v>9956744</v>
      </c>
      <c r="Y818" s="471">
        <v>8579</v>
      </c>
      <c r="Z818" s="471">
        <v>4912415</v>
      </c>
      <c r="AA818" s="471">
        <v>5740942</v>
      </c>
      <c r="AB818" s="471">
        <v>3624511</v>
      </c>
      <c r="AC818" s="471">
        <v>836747</v>
      </c>
      <c r="AD818" s="471">
        <v>455502</v>
      </c>
      <c r="AE818" s="471">
        <v>180496</v>
      </c>
      <c r="AF818" s="471">
        <v>18373</v>
      </c>
      <c r="AG818" s="471">
        <v>3645</v>
      </c>
      <c r="AH818" s="496">
        <v>15781210</v>
      </c>
      <c r="AI818" s="471">
        <v>1038.4333300000001</v>
      </c>
      <c r="AJ818" s="471">
        <v>1246.1199999999999</v>
      </c>
      <c r="AK818" s="471">
        <v>1453.8066699999999</v>
      </c>
      <c r="AL818" s="471">
        <v>1661.49333</v>
      </c>
      <c r="AM818" s="471">
        <v>1869.18</v>
      </c>
      <c r="AN818" s="471">
        <v>2284.5533300000002</v>
      </c>
      <c r="AO818" s="471">
        <v>2699.9266699999998</v>
      </c>
      <c r="AP818" s="471">
        <v>3115.3</v>
      </c>
      <c r="AQ818" s="471">
        <v>3738.36</v>
      </c>
      <c r="AR818" s="471">
        <v>1.89324</v>
      </c>
      <c r="AS818" s="471">
        <v>1224.71913</v>
      </c>
      <c r="AT818" s="471">
        <v>1585.92821</v>
      </c>
      <c r="AU818" s="471">
        <v>846.47946999999999</v>
      </c>
      <c r="AV818" s="471">
        <v>177.11134999999999</v>
      </c>
      <c r="AW818" s="471">
        <v>70.34066</v>
      </c>
      <c r="AX818" s="471">
        <v>26.123670000000001</v>
      </c>
      <c r="AY818" s="471">
        <v>5.8976699999999997</v>
      </c>
      <c r="AZ818" s="471">
        <v>0.97502999999999995</v>
      </c>
      <c r="BA818" s="496">
        <v>3939.4684299999999</v>
      </c>
      <c r="BB818" s="471">
        <v>6.3682499999999997</v>
      </c>
      <c r="BC818" s="471">
        <v>2717.4493600000001</v>
      </c>
      <c r="BD818" s="471">
        <v>2362.9751299999998</v>
      </c>
      <c r="BE818" s="471">
        <v>1334.9984400000001</v>
      </c>
      <c r="BF818" s="471">
        <v>270.54322999999999</v>
      </c>
      <c r="BG818" s="471">
        <v>129.04273000000001</v>
      </c>
      <c r="BH818" s="471">
        <v>40.72851</v>
      </c>
      <c r="BI818" s="471">
        <v>0</v>
      </c>
      <c r="BJ818" s="471">
        <v>0</v>
      </c>
      <c r="BK818" s="496">
        <v>6862.1056500000004</v>
      </c>
      <c r="BL818" s="471">
        <v>8.26</v>
      </c>
      <c r="BM818" s="471">
        <v>3942.17</v>
      </c>
      <c r="BN818" s="471">
        <v>3948.9</v>
      </c>
      <c r="BO818" s="471">
        <v>2181.48</v>
      </c>
      <c r="BP818" s="471">
        <v>447.65</v>
      </c>
      <c r="BQ818" s="471">
        <v>199.38</v>
      </c>
      <c r="BR818" s="471">
        <v>66.849999999999994</v>
      </c>
      <c r="BS818" s="471">
        <v>5.9</v>
      </c>
      <c r="BT818" s="471">
        <v>0.98</v>
      </c>
      <c r="BU818" s="496">
        <v>10801.57</v>
      </c>
      <c r="BV818" s="178"/>
      <c r="BW818" s="178"/>
      <c r="BX818" s="178"/>
      <c r="BY818" s="178"/>
      <c r="BZ818" s="178"/>
      <c r="CA818" s="178"/>
      <c r="CB818" s="178"/>
      <c r="CC818" s="178"/>
      <c r="CD818" s="178"/>
      <c r="CE818" s="178"/>
      <c r="CF818" s="110"/>
      <c r="CG818" s="110"/>
      <c r="CH818" s="110"/>
      <c r="CI818" s="110"/>
      <c r="CJ818" s="110"/>
      <c r="CK818" s="110"/>
      <c r="CL818" s="110"/>
      <c r="CM818" s="110"/>
      <c r="CN818" s="110"/>
      <c r="CO818" s="110"/>
      <c r="CP818" s="110"/>
      <c r="CQ818" s="110"/>
      <c r="CR818" s="110"/>
      <c r="CS818" s="110"/>
      <c r="CT818" s="110"/>
      <c r="CU818" s="110"/>
      <c r="CV818" s="110"/>
      <c r="CW818" s="110"/>
      <c r="CX818" s="110"/>
      <c r="CY818" s="110"/>
      <c r="CZ818" s="110"/>
      <c r="DA818" s="110"/>
      <c r="DB818" s="110"/>
      <c r="DC818" s="110"/>
      <c r="DD818" s="110"/>
      <c r="DE818" s="110"/>
      <c r="DF818" s="110"/>
      <c r="DG818" s="110"/>
      <c r="DH818" s="110"/>
      <c r="DI818" s="110"/>
      <c r="DJ818" s="110"/>
      <c r="DK818" s="110"/>
      <c r="DL818" s="110"/>
      <c r="DM818" s="110"/>
      <c r="DN818" s="110"/>
      <c r="DO818" s="110"/>
      <c r="DP818" s="110"/>
      <c r="DQ818" s="110"/>
      <c r="DR818" s="110"/>
      <c r="DS818" s="110"/>
      <c r="DT818" s="110"/>
      <c r="DU818" s="110"/>
      <c r="DV818" s="110"/>
      <c r="DW818" s="110"/>
      <c r="DX818" s="110"/>
      <c r="DY818" s="110"/>
      <c r="DZ818" s="110"/>
      <c r="EA818" s="110"/>
      <c r="EB818" s="110"/>
      <c r="EC818" s="110"/>
      <c r="ED818" s="110"/>
      <c r="EE818" s="110"/>
      <c r="EF818" s="110"/>
      <c r="EG818" s="110"/>
      <c r="EH818" s="110"/>
      <c r="EI818" s="110"/>
      <c r="EJ818" s="110"/>
      <c r="EK818" s="110"/>
      <c r="EL818" s="110"/>
      <c r="EM818" s="110"/>
      <c r="EN818" s="110"/>
      <c r="EO818" s="110"/>
      <c r="EP818" s="110"/>
      <c r="EQ818" s="110"/>
      <c r="ER818" s="110"/>
      <c r="ES818" s="110"/>
      <c r="ET818" s="110"/>
      <c r="EU818" s="110"/>
      <c r="EV818" s="110"/>
      <c r="EW818" s="110"/>
      <c r="EX818" s="110"/>
      <c r="EY818" s="110"/>
      <c r="EZ818" s="110"/>
      <c r="FA818" s="110"/>
      <c r="FB818" s="110"/>
      <c r="FC818" s="110"/>
      <c r="FD818" s="110"/>
      <c r="FE818" s="110"/>
      <c r="FF818" s="110"/>
      <c r="FG818" s="110"/>
      <c r="FH818" s="110"/>
      <c r="FI818" s="110"/>
      <c r="FJ818" s="110"/>
      <c r="FK818" s="242"/>
      <c r="FL818" s="242"/>
      <c r="FM818" s="242"/>
      <c r="FN818" s="242"/>
      <c r="FO818" s="242"/>
      <c r="FP818" s="242"/>
      <c r="FQ818" s="242"/>
      <c r="FR818" s="63"/>
    </row>
    <row r="819" spans="1:174" x14ac:dyDescent="0.2">
      <c r="A819" s="241" t="s">
        <v>365</v>
      </c>
      <c r="B819" s="476" t="s">
        <v>989</v>
      </c>
      <c r="C819" s="326" t="s">
        <v>782</v>
      </c>
      <c r="D819" s="283" t="s">
        <v>366</v>
      </c>
      <c r="E819" s="471">
        <v>1124</v>
      </c>
      <c r="F819" s="471">
        <v>196959</v>
      </c>
      <c r="G819" s="471">
        <v>334009</v>
      </c>
      <c r="H819" s="471">
        <v>394780</v>
      </c>
      <c r="I819" s="471">
        <v>488452</v>
      </c>
      <c r="J819" s="471">
        <v>241712</v>
      </c>
      <c r="K819" s="471">
        <v>92993</v>
      </c>
      <c r="L819" s="471">
        <v>72796</v>
      </c>
      <c r="M819" s="471">
        <v>6296</v>
      </c>
      <c r="N819" s="496">
        <v>1829121</v>
      </c>
      <c r="O819" s="471">
        <v>0</v>
      </c>
      <c r="P819" s="471">
        <v>239873</v>
      </c>
      <c r="Q819" s="471">
        <v>579710</v>
      </c>
      <c r="R819" s="471">
        <v>641800</v>
      </c>
      <c r="S819" s="471">
        <v>893569</v>
      </c>
      <c r="T819" s="471">
        <v>299990</v>
      </c>
      <c r="U819" s="471">
        <v>101468</v>
      </c>
      <c r="V819" s="471">
        <v>59076</v>
      </c>
      <c r="W819" s="471">
        <v>4392</v>
      </c>
      <c r="X819" s="496">
        <v>2819878</v>
      </c>
      <c r="Y819" s="471">
        <v>1124</v>
      </c>
      <c r="Z819" s="471">
        <v>436832</v>
      </c>
      <c r="AA819" s="471">
        <v>913719</v>
      </c>
      <c r="AB819" s="471">
        <v>1036580</v>
      </c>
      <c r="AC819" s="471">
        <v>1382021</v>
      </c>
      <c r="AD819" s="471">
        <v>541702</v>
      </c>
      <c r="AE819" s="471">
        <v>194461</v>
      </c>
      <c r="AF819" s="471">
        <v>131872</v>
      </c>
      <c r="AG819" s="471">
        <v>10688</v>
      </c>
      <c r="AH819" s="496">
        <v>4648999</v>
      </c>
      <c r="AI819" s="471">
        <v>1128.67778</v>
      </c>
      <c r="AJ819" s="471">
        <v>1354.4133300000001</v>
      </c>
      <c r="AK819" s="471">
        <v>1580.1488899999999</v>
      </c>
      <c r="AL819" s="471">
        <v>1805.88444</v>
      </c>
      <c r="AM819" s="471">
        <v>2031.62</v>
      </c>
      <c r="AN819" s="471">
        <v>2483.0911099999998</v>
      </c>
      <c r="AO819" s="471">
        <v>2934.5622199999998</v>
      </c>
      <c r="AP819" s="471">
        <v>3386.0333300000002</v>
      </c>
      <c r="AQ819" s="471">
        <v>4063.24</v>
      </c>
      <c r="AR819" s="471">
        <v>0.99585999999999997</v>
      </c>
      <c r="AS819" s="471">
        <v>145.42016000000001</v>
      </c>
      <c r="AT819" s="471">
        <v>211.37817999999999</v>
      </c>
      <c r="AU819" s="471">
        <v>218.60756000000001</v>
      </c>
      <c r="AV819" s="471">
        <v>240.42488</v>
      </c>
      <c r="AW819" s="471">
        <v>97.343190000000007</v>
      </c>
      <c r="AX819" s="471">
        <v>31.688880000000001</v>
      </c>
      <c r="AY819" s="471">
        <v>21.498899999999999</v>
      </c>
      <c r="AZ819" s="471">
        <v>1.5495000000000001</v>
      </c>
      <c r="BA819" s="496">
        <v>968.90711999999996</v>
      </c>
      <c r="BB819" s="471">
        <v>0</v>
      </c>
      <c r="BC819" s="471">
        <v>177.10471999999999</v>
      </c>
      <c r="BD819" s="471">
        <v>366.87049000000002</v>
      </c>
      <c r="BE819" s="471">
        <v>355.39373000000001</v>
      </c>
      <c r="BF819" s="471">
        <v>439.83078</v>
      </c>
      <c r="BG819" s="471">
        <v>120.81313</v>
      </c>
      <c r="BH819" s="471">
        <v>34.576880000000003</v>
      </c>
      <c r="BI819" s="471">
        <v>17.446960000000001</v>
      </c>
      <c r="BJ819" s="471">
        <v>1.08091</v>
      </c>
      <c r="BK819" s="496">
        <v>1513.1176</v>
      </c>
      <c r="BL819" s="471">
        <v>1</v>
      </c>
      <c r="BM819" s="471">
        <v>322.52</v>
      </c>
      <c r="BN819" s="471">
        <v>578.25</v>
      </c>
      <c r="BO819" s="471">
        <v>574</v>
      </c>
      <c r="BP819" s="471">
        <v>680.26</v>
      </c>
      <c r="BQ819" s="471">
        <v>218.16</v>
      </c>
      <c r="BR819" s="471">
        <v>66.27</v>
      </c>
      <c r="BS819" s="471">
        <v>38.950000000000003</v>
      </c>
      <c r="BT819" s="471">
        <v>2.63</v>
      </c>
      <c r="BU819" s="496">
        <v>2482.04</v>
      </c>
      <c r="BV819" s="178"/>
      <c r="BW819" s="178"/>
      <c r="BX819" s="178"/>
      <c r="BY819" s="178"/>
      <c r="BZ819" s="178"/>
      <c r="CA819" s="178"/>
      <c r="CB819" s="178"/>
      <c r="CC819" s="178"/>
      <c r="CD819" s="178"/>
      <c r="CE819" s="178"/>
      <c r="CF819" s="110"/>
      <c r="CG819" s="110"/>
      <c r="CH819" s="110"/>
      <c r="CI819" s="110"/>
      <c r="CJ819" s="110"/>
      <c r="CK819" s="110"/>
      <c r="CL819" s="110"/>
      <c r="CM819" s="110"/>
      <c r="CN819" s="110"/>
      <c r="CO819" s="110"/>
      <c r="CP819" s="110"/>
      <c r="CQ819" s="110"/>
      <c r="CR819" s="110"/>
      <c r="CS819" s="110"/>
      <c r="CT819" s="110"/>
      <c r="CU819" s="110"/>
      <c r="CV819" s="110"/>
      <c r="CW819" s="110"/>
      <c r="CX819" s="110"/>
      <c r="CY819" s="110"/>
      <c r="CZ819" s="110"/>
      <c r="DA819" s="110"/>
      <c r="DB819" s="110"/>
      <c r="DC819" s="110"/>
      <c r="DD819" s="110"/>
      <c r="DE819" s="110"/>
      <c r="DF819" s="110"/>
      <c r="DG819" s="110"/>
      <c r="DH819" s="110"/>
      <c r="DI819" s="110"/>
      <c r="DJ819" s="110"/>
      <c r="DK819" s="110"/>
      <c r="DL819" s="110"/>
      <c r="DM819" s="110"/>
      <c r="DN819" s="110"/>
      <c r="DO819" s="110"/>
      <c r="DP819" s="110"/>
      <c r="DQ819" s="110"/>
      <c r="DR819" s="110"/>
      <c r="DS819" s="110"/>
      <c r="DT819" s="110"/>
      <c r="DU819" s="110"/>
      <c r="DV819" s="110"/>
      <c r="DW819" s="110"/>
      <c r="DX819" s="110"/>
      <c r="DY819" s="110"/>
      <c r="DZ819" s="110"/>
      <c r="EA819" s="110"/>
      <c r="EB819" s="110"/>
      <c r="EC819" s="110"/>
      <c r="ED819" s="110"/>
      <c r="EE819" s="110"/>
      <c r="EF819" s="110"/>
      <c r="EG819" s="110"/>
      <c r="EH819" s="110"/>
      <c r="EI819" s="110"/>
      <c r="EJ819" s="110"/>
      <c r="EK819" s="110"/>
      <c r="EL819" s="110"/>
      <c r="EM819" s="110"/>
      <c r="EN819" s="110"/>
      <c r="EO819" s="110"/>
      <c r="EP819" s="110"/>
      <c r="EQ819" s="110"/>
      <c r="ER819" s="110"/>
      <c r="ES819" s="110"/>
      <c r="ET819" s="110"/>
      <c r="EU819" s="110"/>
      <c r="EV819" s="110"/>
      <c r="EW819" s="110"/>
      <c r="EX819" s="110"/>
      <c r="EY819" s="110"/>
      <c r="EZ819" s="110"/>
      <c r="FA819" s="110"/>
      <c r="FB819" s="110"/>
      <c r="FC819" s="110"/>
      <c r="FD819" s="110"/>
      <c r="FE819" s="110"/>
      <c r="FF819" s="110"/>
      <c r="FG819" s="110"/>
      <c r="FH819" s="110"/>
      <c r="FI819" s="110"/>
      <c r="FJ819" s="110"/>
      <c r="FK819" s="242"/>
      <c r="FL819" s="242"/>
      <c r="FM819" s="242"/>
      <c r="FN819" s="242"/>
      <c r="FO819" s="242"/>
      <c r="FP819" s="242"/>
      <c r="FQ819" s="242"/>
      <c r="FR819" s="63"/>
    </row>
    <row r="820" spans="1:174" x14ac:dyDescent="0.2">
      <c r="A820" s="241" t="s">
        <v>367</v>
      </c>
      <c r="B820" s="476" t="s">
        <v>990</v>
      </c>
      <c r="C820" s="326" t="s">
        <v>782</v>
      </c>
      <c r="D820" s="283" t="s">
        <v>368</v>
      </c>
      <c r="E820" s="471">
        <v>5049.97</v>
      </c>
      <c r="F820" s="471">
        <v>827404.85</v>
      </c>
      <c r="G820" s="471">
        <v>1221959.8799999999</v>
      </c>
      <c r="H820" s="471">
        <v>1253301.3899999999</v>
      </c>
      <c r="I820" s="471">
        <v>835095.22</v>
      </c>
      <c r="J820" s="471">
        <v>396835.68</v>
      </c>
      <c r="K820" s="471">
        <v>118136.26</v>
      </c>
      <c r="L820" s="471">
        <v>24600.59</v>
      </c>
      <c r="M820" s="471">
        <v>112.36</v>
      </c>
      <c r="N820" s="496">
        <v>4682496.2</v>
      </c>
      <c r="O820" s="471">
        <v>6421.25</v>
      </c>
      <c r="P820" s="471">
        <v>930375.51</v>
      </c>
      <c r="Q820" s="471">
        <v>1586824.54</v>
      </c>
      <c r="R820" s="471">
        <v>1438909.13</v>
      </c>
      <c r="S820" s="471">
        <v>404548.58</v>
      </c>
      <c r="T820" s="471">
        <v>124834.66</v>
      </c>
      <c r="U820" s="471">
        <v>25244.48</v>
      </c>
      <c r="V820" s="471">
        <v>7800.71</v>
      </c>
      <c r="W820" s="471">
        <v>0</v>
      </c>
      <c r="X820" s="496">
        <v>4524958.8600000003</v>
      </c>
      <c r="Y820" s="471">
        <v>11471.22</v>
      </c>
      <c r="Z820" s="471">
        <v>1757780.36</v>
      </c>
      <c r="AA820" s="471">
        <v>2808784.42</v>
      </c>
      <c r="AB820" s="471">
        <v>2692210.52</v>
      </c>
      <c r="AC820" s="471">
        <v>1239643.8</v>
      </c>
      <c r="AD820" s="471">
        <v>521670.34</v>
      </c>
      <c r="AE820" s="471">
        <v>143380.74</v>
      </c>
      <c r="AF820" s="471">
        <v>32401.3</v>
      </c>
      <c r="AG820" s="471">
        <v>112.36</v>
      </c>
      <c r="AH820" s="496">
        <v>9207455.0600000005</v>
      </c>
      <c r="AI820" s="471">
        <v>1068.8333299999999</v>
      </c>
      <c r="AJ820" s="471">
        <v>1282.5999999999999</v>
      </c>
      <c r="AK820" s="471">
        <v>1496.3666700000001</v>
      </c>
      <c r="AL820" s="471">
        <v>1710.1333299999999</v>
      </c>
      <c r="AM820" s="471">
        <v>1923.9</v>
      </c>
      <c r="AN820" s="471">
        <v>2351.4333299999998</v>
      </c>
      <c r="AO820" s="471">
        <v>2778.9666699999998</v>
      </c>
      <c r="AP820" s="471">
        <v>3206.5</v>
      </c>
      <c r="AQ820" s="471">
        <v>3847.8</v>
      </c>
      <c r="AR820" s="471">
        <v>4.7247500000000002</v>
      </c>
      <c r="AS820" s="471">
        <v>645.09968000000003</v>
      </c>
      <c r="AT820" s="471">
        <v>816.61794999999995</v>
      </c>
      <c r="AU820" s="471">
        <v>732.86765000000003</v>
      </c>
      <c r="AV820" s="471">
        <v>434.06374</v>
      </c>
      <c r="AW820" s="471">
        <v>168.76330999999999</v>
      </c>
      <c r="AX820" s="471">
        <v>42.510860000000001</v>
      </c>
      <c r="AY820" s="471">
        <v>7.6721000000000004</v>
      </c>
      <c r="AZ820" s="471">
        <v>2.92E-2</v>
      </c>
      <c r="BA820" s="496">
        <v>2852.3492299999998</v>
      </c>
      <c r="BB820" s="471">
        <v>6.0077199999999999</v>
      </c>
      <c r="BC820" s="471">
        <v>725.38243</v>
      </c>
      <c r="BD820" s="471">
        <v>1060.4516799999999</v>
      </c>
      <c r="BE820" s="471">
        <v>841.40171999999995</v>
      </c>
      <c r="BF820" s="471">
        <v>210.27526</v>
      </c>
      <c r="BG820" s="471">
        <v>53.088749999999997</v>
      </c>
      <c r="BH820" s="471">
        <v>9.0841200000000004</v>
      </c>
      <c r="BI820" s="471">
        <v>2.4327800000000002</v>
      </c>
      <c r="BJ820" s="471">
        <v>0</v>
      </c>
      <c r="BK820" s="496">
        <v>2908.1244700000002</v>
      </c>
      <c r="BL820" s="471">
        <v>10.73</v>
      </c>
      <c r="BM820" s="471">
        <v>1370.48</v>
      </c>
      <c r="BN820" s="471">
        <v>1877.07</v>
      </c>
      <c r="BO820" s="471">
        <v>1574.27</v>
      </c>
      <c r="BP820" s="471">
        <v>644.34</v>
      </c>
      <c r="BQ820" s="471">
        <v>221.85</v>
      </c>
      <c r="BR820" s="471">
        <v>51.59</v>
      </c>
      <c r="BS820" s="471">
        <v>10.1</v>
      </c>
      <c r="BT820" s="471">
        <v>0.03</v>
      </c>
      <c r="BU820" s="496">
        <v>5760.46</v>
      </c>
      <c r="BV820" s="178"/>
      <c r="BW820" s="178"/>
      <c r="BX820" s="178"/>
      <c r="BY820" s="178"/>
      <c r="BZ820" s="178"/>
      <c r="CA820" s="178"/>
      <c r="CB820" s="178"/>
      <c r="CC820" s="178"/>
      <c r="CD820" s="178"/>
      <c r="CE820" s="178"/>
      <c r="CF820" s="110"/>
      <c r="CG820" s="110"/>
      <c r="CH820" s="110"/>
      <c r="CI820" s="110"/>
      <c r="CJ820" s="110"/>
      <c r="CK820" s="110"/>
      <c r="CL820" s="110"/>
      <c r="CM820" s="110"/>
      <c r="CN820" s="110"/>
      <c r="CO820" s="110"/>
      <c r="CP820" s="110"/>
      <c r="CQ820" s="110"/>
      <c r="CR820" s="110"/>
      <c r="CS820" s="110"/>
      <c r="CT820" s="110"/>
      <c r="CU820" s="110"/>
      <c r="CV820" s="110"/>
      <c r="CW820" s="110"/>
      <c r="CX820" s="110"/>
      <c r="CY820" s="110"/>
      <c r="CZ820" s="110"/>
      <c r="DA820" s="110"/>
      <c r="DB820" s="110"/>
      <c r="DC820" s="110"/>
      <c r="DD820" s="110"/>
      <c r="DE820" s="110"/>
      <c r="DF820" s="110"/>
      <c r="DG820" s="110"/>
      <c r="DH820" s="110"/>
      <c r="DI820" s="110"/>
      <c r="DJ820" s="110"/>
      <c r="DK820" s="110"/>
      <c r="DL820" s="110"/>
      <c r="DM820" s="110"/>
      <c r="DN820" s="110"/>
      <c r="DO820" s="110"/>
      <c r="DP820" s="110"/>
      <c r="DQ820" s="110"/>
      <c r="DR820" s="110"/>
      <c r="DS820" s="110"/>
      <c r="DT820" s="110"/>
      <c r="DU820" s="110"/>
      <c r="DV820" s="110"/>
      <c r="DW820" s="110"/>
      <c r="DX820" s="110"/>
      <c r="DY820" s="110"/>
      <c r="DZ820" s="110"/>
      <c r="EA820" s="110"/>
      <c r="EB820" s="110"/>
      <c r="EC820" s="110"/>
      <c r="ED820" s="110"/>
      <c r="EE820" s="110"/>
      <c r="EF820" s="110"/>
      <c r="EG820" s="110"/>
      <c r="EH820" s="110"/>
      <c r="EI820" s="110"/>
      <c r="EJ820" s="110"/>
      <c r="EK820" s="110"/>
      <c r="EL820" s="110"/>
      <c r="EM820" s="110"/>
      <c r="EN820" s="110"/>
      <c r="EO820" s="110"/>
      <c r="EP820" s="110"/>
      <c r="EQ820" s="110"/>
      <c r="ER820" s="110"/>
      <c r="ES820" s="110"/>
      <c r="ET820" s="110"/>
      <c r="EU820" s="110"/>
      <c r="EV820" s="110"/>
      <c r="EW820" s="110"/>
      <c r="EX820" s="110"/>
      <c r="EY820" s="110"/>
      <c r="EZ820" s="110"/>
      <c r="FA820" s="110"/>
      <c r="FB820" s="110"/>
      <c r="FC820" s="110"/>
      <c r="FD820" s="110"/>
      <c r="FE820" s="110"/>
      <c r="FF820" s="110"/>
      <c r="FG820" s="110"/>
      <c r="FH820" s="110"/>
      <c r="FI820" s="110"/>
      <c r="FJ820" s="110"/>
      <c r="FK820" s="242"/>
      <c r="FL820" s="242"/>
      <c r="FM820" s="242"/>
      <c r="FN820" s="242"/>
      <c r="FO820" s="242"/>
      <c r="FP820" s="242"/>
      <c r="FQ820" s="242"/>
      <c r="FR820" s="63"/>
    </row>
    <row r="821" spans="1:174" x14ac:dyDescent="0.2">
      <c r="A821" s="241" t="s">
        <v>369</v>
      </c>
      <c r="B821" s="476" t="s">
        <v>991</v>
      </c>
      <c r="C821" s="326" t="s">
        <v>786</v>
      </c>
      <c r="D821" s="283" t="s">
        <v>370</v>
      </c>
      <c r="E821" s="471">
        <v>6167</v>
      </c>
      <c r="F821" s="471">
        <v>2143461</v>
      </c>
      <c r="G821" s="471">
        <v>585033</v>
      </c>
      <c r="H821" s="471">
        <v>354353</v>
      </c>
      <c r="I821" s="471">
        <v>172737</v>
      </c>
      <c r="J821" s="471">
        <v>86593</v>
      </c>
      <c r="K821" s="471">
        <v>27190</v>
      </c>
      <c r="L821" s="471">
        <v>8966</v>
      </c>
      <c r="M821" s="471">
        <v>0</v>
      </c>
      <c r="N821" s="496">
        <v>3384500</v>
      </c>
      <c r="O821" s="471">
        <v>19656</v>
      </c>
      <c r="P821" s="471">
        <v>2847637</v>
      </c>
      <c r="Q821" s="471">
        <v>440978</v>
      </c>
      <c r="R821" s="471">
        <v>153704</v>
      </c>
      <c r="S821" s="471">
        <v>64094</v>
      </c>
      <c r="T821" s="471">
        <v>23720</v>
      </c>
      <c r="U821" s="471">
        <v>4900</v>
      </c>
      <c r="V821" s="471">
        <v>1066</v>
      </c>
      <c r="W821" s="471">
        <v>0</v>
      </c>
      <c r="X821" s="496">
        <v>3555755</v>
      </c>
      <c r="Y821" s="471">
        <v>25823</v>
      </c>
      <c r="Z821" s="471">
        <v>4991098</v>
      </c>
      <c r="AA821" s="471">
        <v>1026011</v>
      </c>
      <c r="AB821" s="471">
        <v>508057</v>
      </c>
      <c r="AC821" s="471">
        <v>236831</v>
      </c>
      <c r="AD821" s="471">
        <v>110313</v>
      </c>
      <c r="AE821" s="471">
        <v>32090</v>
      </c>
      <c r="AF821" s="471">
        <v>10032</v>
      </c>
      <c r="AG821" s="471">
        <v>0</v>
      </c>
      <c r="AH821" s="496">
        <v>6940255</v>
      </c>
      <c r="AI821" s="471">
        <v>1206.12222</v>
      </c>
      <c r="AJ821" s="471">
        <v>1447.3466699999999</v>
      </c>
      <c r="AK821" s="471">
        <v>1688.5711100000001</v>
      </c>
      <c r="AL821" s="471">
        <v>1929.79556</v>
      </c>
      <c r="AM821" s="471">
        <v>2171.02</v>
      </c>
      <c r="AN821" s="471">
        <v>2653.4688900000001</v>
      </c>
      <c r="AO821" s="471">
        <v>3135.9177800000002</v>
      </c>
      <c r="AP821" s="471">
        <v>3618.3666699999999</v>
      </c>
      <c r="AQ821" s="471">
        <v>4342.04</v>
      </c>
      <c r="AR821" s="471">
        <v>5.1130800000000001</v>
      </c>
      <c r="AS821" s="471">
        <v>1480.95895</v>
      </c>
      <c r="AT821" s="471">
        <v>346.46631000000002</v>
      </c>
      <c r="AU821" s="471">
        <v>183.62204</v>
      </c>
      <c r="AV821" s="471">
        <v>79.564899999999994</v>
      </c>
      <c r="AW821" s="471">
        <v>32.633890000000001</v>
      </c>
      <c r="AX821" s="471">
        <v>8.6705100000000002</v>
      </c>
      <c r="AY821" s="471">
        <v>2.4779100000000001</v>
      </c>
      <c r="AZ821" s="471">
        <v>0</v>
      </c>
      <c r="BA821" s="496">
        <v>2139.5075900000002</v>
      </c>
      <c r="BB821" s="471">
        <v>16.296859999999999</v>
      </c>
      <c r="BC821" s="471">
        <v>1967.48786</v>
      </c>
      <c r="BD821" s="471">
        <v>261.15453000000002</v>
      </c>
      <c r="BE821" s="471">
        <v>79.647819999999996</v>
      </c>
      <c r="BF821" s="471">
        <v>29.52253</v>
      </c>
      <c r="BG821" s="471">
        <v>8.9392399999999999</v>
      </c>
      <c r="BH821" s="471">
        <v>1.56254</v>
      </c>
      <c r="BI821" s="471">
        <v>0.29460999999999998</v>
      </c>
      <c r="BJ821" s="471">
        <v>0</v>
      </c>
      <c r="BK821" s="496">
        <v>2364.9059900000002</v>
      </c>
      <c r="BL821" s="471">
        <v>21.41</v>
      </c>
      <c r="BM821" s="471">
        <v>3448.45</v>
      </c>
      <c r="BN821" s="471">
        <v>607.62</v>
      </c>
      <c r="BO821" s="471">
        <v>263.27</v>
      </c>
      <c r="BP821" s="471">
        <v>109.09</v>
      </c>
      <c r="BQ821" s="471">
        <v>41.57</v>
      </c>
      <c r="BR821" s="471">
        <v>10.23</v>
      </c>
      <c r="BS821" s="471">
        <v>2.77</v>
      </c>
      <c r="BT821" s="471">
        <v>0</v>
      </c>
      <c r="BU821" s="496">
        <v>4504.41</v>
      </c>
      <c r="BV821" s="178"/>
      <c r="BW821" s="178"/>
      <c r="BX821" s="178"/>
      <c r="BY821" s="178"/>
      <c r="BZ821" s="178"/>
      <c r="CA821" s="178"/>
      <c r="CB821" s="178"/>
      <c r="CC821" s="178"/>
      <c r="CD821" s="178"/>
      <c r="CE821" s="178"/>
      <c r="CF821" s="110"/>
      <c r="CG821" s="110"/>
      <c r="CH821" s="110"/>
      <c r="CI821" s="110"/>
      <c r="CJ821" s="110"/>
      <c r="CK821" s="110"/>
      <c r="CL821" s="110"/>
      <c r="CM821" s="110"/>
      <c r="CN821" s="110"/>
      <c r="CO821" s="110"/>
      <c r="CP821" s="110"/>
      <c r="CQ821" s="110"/>
      <c r="CR821" s="110"/>
      <c r="CS821" s="110"/>
      <c r="CT821" s="110"/>
      <c r="CU821" s="110"/>
      <c r="CV821" s="110"/>
      <c r="CW821" s="110"/>
      <c r="CX821" s="110"/>
      <c r="CY821" s="110"/>
      <c r="CZ821" s="110"/>
      <c r="DA821" s="110"/>
      <c r="DB821" s="110"/>
      <c r="DC821" s="110"/>
      <c r="DD821" s="110"/>
      <c r="DE821" s="110"/>
      <c r="DF821" s="110"/>
      <c r="DG821" s="110"/>
      <c r="DH821" s="110"/>
      <c r="DI821" s="110"/>
      <c r="DJ821" s="110"/>
      <c r="DK821" s="110"/>
      <c r="DL821" s="110"/>
      <c r="DM821" s="110"/>
      <c r="DN821" s="110"/>
      <c r="DO821" s="110"/>
      <c r="DP821" s="110"/>
      <c r="DQ821" s="110"/>
      <c r="DR821" s="110"/>
      <c r="DS821" s="110"/>
      <c r="DT821" s="110"/>
      <c r="DU821" s="110"/>
      <c r="DV821" s="110"/>
      <c r="DW821" s="110"/>
      <c r="DX821" s="110"/>
      <c r="DY821" s="110"/>
      <c r="DZ821" s="110"/>
      <c r="EA821" s="110"/>
      <c r="EB821" s="110"/>
      <c r="EC821" s="110"/>
      <c r="ED821" s="110"/>
      <c r="EE821" s="110"/>
      <c r="EF821" s="110"/>
      <c r="EG821" s="110"/>
      <c r="EH821" s="110"/>
      <c r="EI821" s="110"/>
      <c r="EJ821" s="110"/>
      <c r="EK821" s="110"/>
      <c r="EL821" s="110"/>
      <c r="EM821" s="110"/>
      <c r="EN821" s="110"/>
      <c r="EO821" s="110"/>
      <c r="EP821" s="110"/>
      <c r="EQ821" s="110"/>
      <c r="ER821" s="110"/>
      <c r="ES821" s="110"/>
      <c r="ET821" s="110"/>
      <c r="EU821" s="110"/>
      <c r="EV821" s="110"/>
      <c r="EW821" s="110"/>
      <c r="EX821" s="110"/>
      <c r="EY821" s="110"/>
      <c r="EZ821" s="110"/>
      <c r="FA821" s="110"/>
      <c r="FB821" s="110"/>
      <c r="FC821" s="110"/>
      <c r="FD821" s="110"/>
      <c r="FE821" s="110"/>
      <c r="FF821" s="110"/>
      <c r="FG821" s="110"/>
      <c r="FH821" s="110"/>
      <c r="FI821" s="110"/>
      <c r="FJ821" s="110"/>
      <c r="FK821" s="242"/>
      <c r="FL821" s="242"/>
      <c r="FM821" s="242"/>
      <c r="FN821" s="242"/>
      <c r="FO821" s="242"/>
      <c r="FP821" s="242"/>
      <c r="FQ821" s="242"/>
      <c r="FR821" s="63"/>
    </row>
    <row r="822" spans="1:174" x14ac:dyDescent="0.2">
      <c r="A822" s="241" t="s">
        <v>371</v>
      </c>
      <c r="B822" s="476" t="s">
        <v>992</v>
      </c>
      <c r="C822" s="326" t="s">
        <v>870</v>
      </c>
      <c r="D822" s="283" t="s">
        <v>372</v>
      </c>
      <c r="E822" s="471">
        <v>20668</v>
      </c>
      <c r="F822" s="471">
        <v>8109586</v>
      </c>
      <c r="G822" s="471">
        <v>1103908</v>
      </c>
      <c r="H822" s="471">
        <v>712943</v>
      </c>
      <c r="I822" s="471">
        <v>201564</v>
      </c>
      <c r="J822" s="471">
        <v>114770</v>
      </c>
      <c r="K822" s="471">
        <v>18763</v>
      </c>
      <c r="L822" s="471">
        <v>7216</v>
      </c>
      <c r="M822" s="471">
        <v>0</v>
      </c>
      <c r="N822" s="496">
        <v>10289418</v>
      </c>
      <c r="O822" s="471">
        <v>22025</v>
      </c>
      <c r="P822" s="471">
        <v>19741590</v>
      </c>
      <c r="Q822" s="471">
        <v>1651270</v>
      </c>
      <c r="R822" s="471">
        <v>805706</v>
      </c>
      <c r="S822" s="471">
        <v>244012</v>
      </c>
      <c r="T822" s="471">
        <v>117262</v>
      </c>
      <c r="U822" s="471">
        <v>27397</v>
      </c>
      <c r="V822" s="471">
        <v>17607</v>
      </c>
      <c r="W822" s="471">
        <v>0</v>
      </c>
      <c r="X822" s="496">
        <v>22626869</v>
      </c>
      <c r="Y822" s="471">
        <v>42693</v>
      </c>
      <c r="Z822" s="471">
        <v>27851176</v>
      </c>
      <c r="AA822" s="471">
        <v>2755178</v>
      </c>
      <c r="AB822" s="471">
        <v>1518649</v>
      </c>
      <c r="AC822" s="471">
        <v>445576</v>
      </c>
      <c r="AD822" s="471">
        <v>232032</v>
      </c>
      <c r="AE822" s="471">
        <v>46160</v>
      </c>
      <c r="AF822" s="471">
        <v>24823</v>
      </c>
      <c r="AG822" s="471">
        <v>0</v>
      </c>
      <c r="AH822" s="496">
        <v>32916287</v>
      </c>
      <c r="AI822" s="471">
        <v>1124.1888899999999</v>
      </c>
      <c r="AJ822" s="471">
        <v>1349.02667</v>
      </c>
      <c r="AK822" s="471">
        <v>1573.8644400000001</v>
      </c>
      <c r="AL822" s="471">
        <v>1798.7022199999999</v>
      </c>
      <c r="AM822" s="471">
        <v>2023.54</v>
      </c>
      <c r="AN822" s="471">
        <v>2473.2155600000001</v>
      </c>
      <c r="AO822" s="471">
        <v>2922.89111</v>
      </c>
      <c r="AP822" s="471">
        <v>3372.5666700000002</v>
      </c>
      <c r="AQ822" s="471">
        <v>4047.08</v>
      </c>
      <c r="AR822" s="471">
        <v>18.384810000000002</v>
      </c>
      <c r="AS822" s="471">
        <v>6011.4349099999999</v>
      </c>
      <c r="AT822" s="471">
        <v>701.39967000000001</v>
      </c>
      <c r="AU822" s="471">
        <v>396.36522000000002</v>
      </c>
      <c r="AV822" s="471">
        <v>99.6096</v>
      </c>
      <c r="AW822" s="471">
        <v>46.405169999999998</v>
      </c>
      <c r="AX822" s="471">
        <v>6.4193300000000004</v>
      </c>
      <c r="AY822" s="471">
        <v>2.1396199999999999</v>
      </c>
      <c r="AZ822" s="471">
        <v>0</v>
      </c>
      <c r="BA822" s="496">
        <v>7282.1583300000002</v>
      </c>
      <c r="BB822" s="471">
        <v>19.591899999999999</v>
      </c>
      <c r="BC822" s="471">
        <v>14633.9509</v>
      </c>
      <c r="BD822" s="471">
        <v>1049.18184</v>
      </c>
      <c r="BE822" s="471">
        <v>447.93740000000003</v>
      </c>
      <c r="BF822" s="471">
        <v>120.58669</v>
      </c>
      <c r="BG822" s="471">
        <v>47.412770000000002</v>
      </c>
      <c r="BH822" s="471">
        <v>9.3732500000000005</v>
      </c>
      <c r="BI822" s="471">
        <v>5.22065</v>
      </c>
      <c r="BJ822" s="471">
        <v>0</v>
      </c>
      <c r="BK822" s="496">
        <v>16333.25542</v>
      </c>
      <c r="BL822" s="471">
        <v>37.979999999999997</v>
      </c>
      <c r="BM822" s="471">
        <v>20645.39</v>
      </c>
      <c r="BN822" s="471">
        <v>1750.58</v>
      </c>
      <c r="BO822" s="471">
        <v>844.3</v>
      </c>
      <c r="BP822" s="471">
        <v>220.2</v>
      </c>
      <c r="BQ822" s="471">
        <v>93.82</v>
      </c>
      <c r="BR822" s="471">
        <v>15.79</v>
      </c>
      <c r="BS822" s="471">
        <v>7.36</v>
      </c>
      <c r="BT822" s="471">
        <v>0</v>
      </c>
      <c r="BU822" s="496">
        <v>23615.42</v>
      </c>
      <c r="BV822" s="178"/>
      <c r="BW822" s="178"/>
      <c r="BX822" s="178"/>
      <c r="BY822" s="178"/>
      <c r="BZ822" s="178"/>
      <c r="CA822" s="178"/>
      <c r="CB822" s="178"/>
      <c r="CC822" s="178"/>
      <c r="CD822" s="178"/>
      <c r="CE822" s="178"/>
      <c r="CF822" s="110"/>
      <c r="CG822" s="110"/>
      <c r="CH822" s="110"/>
      <c r="CI822" s="110"/>
      <c r="CJ822" s="110"/>
      <c r="CK822" s="110"/>
      <c r="CL822" s="110"/>
      <c r="CM822" s="110"/>
      <c r="CN822" s="110"/>
      <c r="CO822" s="110"/>
      <c r="CP822" s="110"/>
      <c r="CQ822" s="110"/>
      <c r="CR822" s="110"/>
      <c r="CS822" s="110"/>
      <c r="CT822" s="110"/>
      <c r="CU822" s="110"/>
      <c r="CV822" s="110"/>
      <c r="CW822" s="110"/>
      <c r="CX822" s="110"/>
      <c r="CY822" s="110"/>
      <c r="CZ822" s="110"/>
      <c r="DA822" s="110"/>
      <c r="DB822" s="110"/>
      <c r="DC822" s="110"/>
      <c r="DD822" s="110"/>
      <c r="DE822" s="110"/>
      <c r="DF822" s="110"/>
      <c r="DG822" s="110"/>
      <c r="DH822" s="110"/>
      <c r="DI822" s="110"/>
      <c r="DJ822" s="110"/>
      <c r="DK822" s="110"/>
      <c r="DL822" s="110"/>
      <c r="DM822" s="110"/>
      <c r="DN822" s="110"/>
      <c r="DO822" s="110"/>
      <c r="DP822" s="110"/>
      <c r="DQ822" s="110"/>
      <c r="DR822" s="110"/>
      <c r="DS822" s="110"/>
      <c r="DT822" s="110"/>
      <c r="DU822" s="110"/>
      <c r="DV822" s="110"/>
      <c r="DW822" s="110"/>
      <c r="DX822" s="110"/>
      <c r="DY822" s="110"/>
      <c r="DZ822" s="110"/>
      <c r="EA822" s="110"/>
      <c r="EB822" s="110"/>
      <c r="EC822" s="110"/>
      <c r="ED822" s="110"/>
      <c r="EE822" s="110"/>
      <c r="EF822" s="110"/>
      <c r="EG822" s="110"/>
      <c r="EH822" s="110"/>
      <c r="EI822" s="110"/>
      <c r="EJ822" s="110"/>
      <c r="EK822" s="110"/>
      <c r="EL822" s="110"/>
      <c r="EM822" s="110"/>
      <c r="EN822" s="110"/>
      <c r="EO822" s="110"/>
      <c r="EP822" s="110"/>
      <c r="EQ822" s="110"/>
      <c r="ER822" s="110"/>
      <c r="ES822" s="110"/>
      <c r="ET822" s="110"/>
      <c r="EU822" s="110"/>
      <c r="EV822" s="110"/>
      <c r="EW822" s="110"/>
      <c r="EX822" s="110"/>
      <c r="EY822" s="110"/>
      <c r="EZ822" s="110"/>
      <c r="FA822" s="110"/>
      <c r="FB822" s="110"/>
      <c r="FC822" s="110"/>
      <c r="FD822" s="110"/>
      <c r="FE822" s="110"/>
      <c r="FF822" s="110"/>
      <c r="FG822" s="110"/>
      <c r="FH822" s="110"/>
      <c r="FI822" s="110"/>
      <c r="FJ822" s="110"/>
      <c r="FK822" s="242"/>
      <c r="FL822" s="242"/>
      <c r="FM822" s="242"/>
      <c r="FN822" s="242"/>
      <c r="FO822" s="242"/>
      <c r="FP822" s="242"/>
      <c r="FQ822" s="242"/>
      <c r="FR822" s="63"/>
    </row>
    <row r="823" spans="1:174" x14ac:dyDescent="0.2">
      <c r="A823" s="241" t="s">
        <v>373</v>
      </c>
      <c r="B823" s="476" t="s">
        <v>993</v>
      </c>
      <c r="C823" s="326" t="s">
        <v>807</v>
      </c>
      <c r="D823" s="283" t="s">
        <v>374</v>
      </c>
      <c r="E823" s="471">
        <v>11890.71</v>
      </c>
      <c r="F823" s="471">
        <v>2035112.03</v>
      </c>
      <c r="G823" s="471">
        <v>691669.78</v>
      </c>
      <c r="H823" s="471">
        <v>479897.7</v>
      </c>
      <c r="I823" s="471">
        <v>105649.99</v>
      </c>
      <c r="J823" s="471">
        <v>60848.15</v>
      </c>
      <c r="K823" s="471">
        <v>25571.66</v>
      </c>
      <c r="L823" s="471">
        <v>6967.99</v>
      </c>
      <c r="M823" s="471">
        <v>0</v>
      </c>
      <c r="N823" s="496">
        <v>3417608.01</v>
      </c>
      <c r="O823" s="471">
        <v>20854.57</v>
      </c>
      <c r="P823" s="471">
        <v>3300664.32</v>
      </c>
      <c r="Q823" s="471">
        <v>482270.86</v>
      </c>
      <c r="R823" s="471">
        <v>264666.37</v>
      </c>
      <c r="S823" s="471">
        <v>79752.320000000007</v>
      </c>
      <c r="T823" s="471">
        <v>36170.800000000003</v>
      </c>
      <c r="U823" s="471">
        <v>8634.6200000000008</v>
      </c>
      <c r="V823" s="471">
        <v>3127.49</v>
      </c>
      <c r="W823" s="471">
        <v>0</v>
      </c>
      <c r="X823" s="496">
        <v>4196141.3499999996</v>
      </c>
      <c r="Y823" s="471">
        <v>32745.279999999999</v>
      </c>
      <c r="Z823" s="471">
        <v>5335776.3499999996</v>
      </c>
      <c r="AA823" s="471">
        <v>1173940.6399999999</v>
      </c>
      <c r="AB823" s="471">
        <v>744564.07</v>
      </c>
      <c r="AC823" s="471">
        <v>185402.31</v>
      </c>
      <c r="AD823" s="471">
        <v>97018.95</v>
      </c>
      <c r="AE823" s="471">
        <v>34206.28</v>
      </c>
      <c r="AF823" s="471">
        <v>10095.48</v>
      </c>
      <c r="AG823" s="471">
        <v>0</v>
      </c>
      <c r="AH823" s="496">
        <v>7613749.3600000003</v>
      </c>
      <c r="AI823" s="471">
        <v>1055.71111</v>
      </c>
      <c r="AJ823" s="471">
        <v>1266.8533299999999</v>
      </c>
      <c r="AK823" s="471">
        <v>1477.9955600000001</v>
      </c>
      <c r="AL823" s="471">
        <v>1689.13778</v>
      </c>
      <c r="AM823" s="471">
        <v>1900.28</v>
      </c>
      <c r="AN823" s="471">
        <v>2322.5644400000001</v>
      </c>
      <c r="AO823" s="471">
        <v>2744.8488900000002</v>
      </c>
      <c r="AP823" s="471">
        <v>3167.1333300000001</v>
      </c>
      <c r="AQ823" s="471">
        <v>3800.56</v>
      </c>
      <c r="AR823" s="471">
        <v>11.26322</v>
      </c>
      <c r="AS823" s="471">
        <v>1606.43065</v>
      </c>
      <c r="AT823" s="471">
        <v>467.97825</v>
      </c>
      <c r="AU823" s="471">
        <v>284.10809</v>
      </c>
      <c r="AV823" s="471">
        <v>55.597059999999999</v>
      </c>
      <c r="AW823" s="471">
        <v>26.198689999999999</v>
      </c>
      <c r="AX823" s="471">
        <v>9.3162400000000005</v>
      </c>
      <c r="AY823" s="471">
        <v>2.2000899999999999</v>
      </c>
      <c r="AZ823" s="471">
        <v>0</v>
      </c>
      <c r="BA823" s="496">
        <v>2463.0922999999998</v>
      </c>
      <c r="BB823" s="471">
        <v>19.754049999999999</v>
      </c>
      <c r="BC823" s="471">
        <v>2605.4036700000001</v>
      </c>
      <c r="BD823" s="471">
        <v>326.30061999999998</v>
      </c>
      <c r="BE823" s="471">
        <v>156.68726000000001</v>
      </c>
      <c r="BF823" s="471">
        <v>41.968719999999998</v>
      </c>
      <c r="BG823" s="471">
        <v>15.573650000000001</v>
      </c>
      <c r="BH823" s="471">
        <v>3.14575</v>
      </c>
      <c r="BI823" s="471">
        <v>0.98748000000000002</v>
      </c>
      <c r="BJ823" s="471">
        <v>0</v>
      </c>
      <c r="BK823" s="496">
        <v>3169.8211999999999</v>
      </c>
      <c r="BL823" s="471">
        <v>31.02</v>
      </c>
      <c r="BM823" s="471">
        <v>4211.83</v>
      </c>
      <c r="BN823" s="471">
        <v>794.28</v>
      </c>
      <c r="BO823" s="471">
        <v>440.8</v>
      </c>
      <c r="BP823" s="471">
        <v>97.57</v>
      </c>
      <c r="BQ823" s="471">
        <v>41.77</v>
      </c>
      <c r="BR823" s="471">
        <v>12.46</v>
      </c>
      <c r="BS823" s="471">
        <v>3.19</v>
      </c>
      <c r="BT823" s="471">
        <v>0</v>
      </c>
      <c r="BU823" s="496">
        <v>5632.92</v>
      </c>
      <c r="BV823" s="178"/>
      <c r="BW823" s="178"/>
      <c r="BX823" s="178"/>
      <c r="BY823" s="178"/>
      <c r="BZ823" s="178"/>
      <c r="CA823" s="178"/>
      <c r="CB823" s="178"/>
      <c r="CC823" s="178"/>
      <c r="CD823" s="178"/>
      <c r="CE823" s="178"/>
      <c r="CF823" s="110"/>
      <c r="CG823" s="110"/>
      <c r="CH823" s="110"/>
      <c r="CI823" s="110"/>
      <c r="CJ823" s="110"/>
      <c r="CK823" s="110"/>
      <c r="CL823" s="110"/>
      <c r="CM823" s="110"/>
      <c r="CN823" s="110"/>
      <c r="CO823" s="110"/>
      <c r="CP823" s="110"/>
      <c r="CQ823" s="110"/>
      <c r="CR823" s="110"/>
      <c r="CS823" s="110"/>
      <c r="CT823" s="110"/>
      <c r="CU823" s="110"/>
      <c r="CV823" s="110"/>
      <c r="CW823" s="110"/>
      <c r="CX823" s="110"/>
      <c r="CY823" s="110"/>
      <c r="CZ823" s="110"/>
      <c r="DA823" s="110"/>
      <c r="DB823" s="110"/>
      <c r="DC823" s="110"/>
      <c r="DD823" s="110"/>
      <c r="DE823" s="110"/>
      <c r="DF823" s="110"/>
      <c r="DG823" s="110"/>
      <c r="DH823" s="110"/>
      <c r="DI823" s="110"/>
      <c r="DJ823" s="110"/>
      <c r="DK823" s="110"/>
      <c r="DL823" s="110"/>
      <c r="DM823" s="110"/>
      <c r="DN823" s="110"/>
      <c r="DO823" s="110"/>
      <c r="DP823" s="110"/>
      <c r="DQ823" s="110"/>
      <c r="DR823" s="110"/>
      <c r="DS823" s="110"/>
      <c r="DT823" s="110"/>
      <c r="DU823" s="110"/>
      <c r="DV823" s="110"/>
      <c r="DW823" s="110"/>
      <c r="DX823" s="110"/>
      <c r="DY823" s="110"/>
      <c r="DZ823" s="110"/>
      <c r="EA823" s="110"/>
      <c r="EB823" s="110"/>
      <c r="EC823" s="110"/>
      <c r="ED823" s="110"/>
      <c r="EE823" s="110"/>
      <c r="EF823" s="110"/>
      <c r="EG823" s="110"/>
      <c r="EH823" s="110"/>
      <c r="EI823" s="110"/>
      <c r="EJ823" s="110"/>
      <c r="EK823" s="110"/>
      <c r="EL823" s="110"/>
      <c r="EM823" s="110"/>
      <c r="EN823" s="110"/>
      <c r="EO823" s="110"/>
      <c r="EP823" s="110"/>
      <c r="EQ823" s="110"/>
      <c r="ER823" s="110"/>
      <c r="ES823" s="110"/>
      <c r="ET823" s="110"/>
      <c r="EU823" s="110"/>
      <c r="EV823" s="110"/>
      <c r="EW823" s="110"/>
      <c r="EX823" s="110"/>
      <c r="EY823" s="110"/>
      <c r="EZ823" s="110"/>
      <c r="FA823" s="110"/>
      <c r="FB823" s="110"/>
      <c r="FC823" s="110"/>
      <c r="FD823" s="110"/>
      <c r="FE823" s="110"/>
      <c r="FF823" s="110"/>
      <c r="FG823" s="110"/>
      <c r="FH823" s="110"/>
      <c r="FI823" s="110"/>
      <c r="FJ823" s="110"/>
      <c r="FK823" s="242"/>
      <c r="FL823" s="242"/>
      <c r="FM823" s="242"/>
      <c r="FN823" s="242"/>
      <c r="FO823" s="242"/>
      <c r="FP823" s="242"/>
      <c r="FQ823" s="242"/>
      <c r="FR823" s="63"/>
    </row>
    <row r="824" spans="1:174" x14ac:dyDescent="0.2">
      <c r="A824" s="241" t="s">
        <v>375</v>
      </c>
      <c r="B824" s="476" t="s">
        <v>994</v>
      </c>
      <c r="C824" s="326" t="s">
        <v>640</v>
      </c>
      <c r="D824" s="283" t="s">
        <v>376</v>
      </c>
      <c r="E824" s="471">
        <v>0</v>
      </c>
      <c r="F824" s="471">
        <v>399701.18</v>
      </c>
      <c r="G824" s="471">
        <v>2401595.27</v>
      </c>
      <c r="H824" s="471">
        <v>3212466.83</v>
      </c>
      <c r="I824" s="471">
        <v>1622133.02</v>
      </c>
      <c r="J824" s="471">
        <v>290573.28999999998</v>
      </c>
      <c r="K824" s="471">
        <v>59370.95</v>
      </c>
      <c r="L824" s="471">
        <v>2445.5500000000002</v>
      </c>
      <c r="M824" s="471">
        <v>0</v>
      </c>
      <c r="N824" s="496">
        <v>7988286.0899999999</v>
      </c>
      <c r="O824" s="471">
        <v>0</v>
      </c>
      <c r="P824" s="471">
        <v>844033.07</v>
      </c>
      <c r="Q824" s="471">
        <v>6115541.46</v>
      </c>
      <c r="R824" s="471">
        <v>6940108.4400000004</v>
      </c>
      <c r="S824" s="471">
        <v>2795826.42</v>
      </c>
      <c r="T824" s="471">
        <v>607262.81999999995</v>
      </c>
      <c r="U824" s="471">
        <v>182706.65</v>
      </c>
      <c r="V824" s="471">
        <v>10053.17</v>
      </c>
      <c r="W824" s="471">
        <v>6.73</v>
      </c>
      <c r="X824" s="496">
        <v>17495538.760000002</v>
      </c>
      <c r="Y824" s="471">
        <v>0</v>
      </c>
      <c r="Z824" s="471">
        <v>1243734.25</v>
      </c>
      <c r="AA824" s="471">
        <v>8517136.7300000004</v>
      </c>
      <c r="AB824" s="471">
        <v>10152575.27</v>
      </c>
      <c r="AC824" s="471">
        <v>4417959.4400000004</v>
      </c>
      <c r="AD824" s="471">
        <v>897836.11</v>
      </c>
      <c r="AE824" s="471">
        <v>242077.6</v>
      </c>
      <c r="AF824" s="471">
        <v>12498.72</v>
      </c>
      <c r="AG824" s="471">
        <v>6.73</v>
      </c>
      <c r="AH824" s="496">
        <v>25483824.850000001</v>
      </c>
      <c r="AI824" s="471">
        <v>815.18332999999996</v>
      </c>
      <c r="AJ824" s="471">
        <v>978.22</v>
      </c>
      <c r="AK824" s="471">
        <v>1141.25667</v>
      </c>
      <c r="AL824" s="471">
        <v>1304.29333</v>
      </c>
      <c r="AM824" s="471">
        <v>1467.33</v>
      </c>
      <c r="AN824" s="471">
        <v>1793.4033300000001</v>
      </c>
      <c r="AO824" s="471">
        <v>2119.47667</v>
      </c>
      <c r="AP824" s="471">
        <v>2445.5500000000002</v>
      </c>
      <c r="AQ824" s="471">
        <v>2934.66</v>
      </c>
      <c r="AR824" s="471">
        <v>0</v>
      </c>
      <c r="AS824" s="471">
        <v>408.60050000000001</v>
      </c>
      <c r="AT824" s="471">
        <v>2104.3428199999998</v>
      </c>
      <c r="AU824" s="471">
        <v>2462.99413</v>
      </c>
      <c r="AV824" s="471">
        <v>1105.4998000000001</v>
      </c>
      <c r="AW824" s="471">
        <v>162.02339000000001</v>
      </c>
      <c r="AX824" s="471">
        <v>28.012080000000001</v>
      </c>
      <c r="AY824" s="471">
        <v>1</v>
      </c>
      <c r="AZ824" s="471">
        <v>0</v>
      </c>
      <c r="BA824" s="496">
        <v>6272.4727199999998</v>
      </c>
      <c r="BB824" s="471">
        <v>0</v>
      </c>
      <c r="BC824" s="471">
        <v>862.82541000000003</v>
      </c>
      <c r="BD824" s="471">
        <v>5358.6030499999997</v>
      </c>
      <c r="BE824" s="471">
        <v>5320.9721</v>
      </c>
      <c r="BF824" s="471">
        <v>1905.3835300000001</v>
      </c>
      <c r="BG824" s="471">
        <v>338.60917000000001</v>
      </c>
      <c r="BH824" s="471">
        <v>86.203659999999999</v>
      </c>
      <c r="BI824" s="471">
        <v>4.1108000000000002</v>
      </c>
      <c r="BJ824" s="471">
        <v>2.2899999999999999E-3</v>
      </c>
      <c r="BK824" s="496">
        <v>13876.71003</v>
      </c>
      <c r="BL824" s="471">
        <v>0</v>
      </c>
      <c r="BM824" s="471">
        <v>1271.43</v>
      </c>
      <c r="BN824" s="471">
        <v>7462.95</v>
      </c>
      <c r="BO824" s="471">
        <v>7783.97</v>
      </c>
      <c r="BP824" s="471">
        <v>3010.88</v>
      </c>
      <c r="BQ824" s="471">
        <v>500.63</v>
      </c>
      <c r="BR824" s="471">
        <v>114.22</v>
      </c>
      <c r="BS824" s="471">
        <v>5.1100000000000003</v>
      </c>
      <c r="BT824" s="471">
        <v>0</v>
      </c>
      <c r="BU824" s="496">
        <v>20149.189999999999</v>
      </c>
      <c r="BV824" s="178"/>
      <c r="BW824" s="178"/>
      <c r="BX824" s="178"/>
      <c r="BY824" s="178"/>
      <c r="BZ824" s="178"/>
      <c r="CA824" s="178"/>
      <c r="CB824" s="178"/>
      <c r="CC824" s="178"/>
      <c r="CD824" s="178"/>
      <c r="CE824" s="178"/>
      <c r="CF824" s="110"/>
      <c r="CG824" s="110"/>
      <c r="CH824" s="110"/>
      <c r="CI824" s="110"/>
      <c r="CJ824" s="110"/>
      <c r="CK824" s="110"/>
      <c r="CL824" s="110"/>
      <c r="CM824" s="110"/>
      <c r="CN824" s="110"/>
      <c r="CO824" s="110"/>
      <c r="CP824" s="110"/>
      <c r="CQ824" s="110"/>
      <c r="CR824" s="110"/>
      <c r="CS824" s="110"/>
      <c r="CT824" s="110"/>
      <c r="CU824" s="110"/>
      <c r="CV824" s="110"/>
      <c r="CW824" s="110"/>
      <c r="CX824" s="110"/>
      <c r="CY824" s="110"/>
      <c r="CZ824" s="110"/>
      <c r="DA824" s="110"/>
      <c r="DB824" s="110"/>
      <c r="DC824" s="110"/>
      <c r="DD824" s="110"/>
      <c r="DE824" s="110"/>
      <c r="DF824" s="110"/>
      <c r="DG824" s="110"/>
      <c r="DH824" s="110"/>
      <c r="DI824" s="110"/>
      <c r="DJ824" s="110"/>
      <c r="DK824" s="110"/>
      <c r="DL824" s="110"/>
      <c r="DM824" s="110"/>
      <c r="DN824" s="110"/>
      <c r="DO824" s="110"/>
      <c r="DP824" s="110"/>
      <c r="DQ824" s="110"/>
      <c r="DR824" s="110"/>
      <c r="DS824" s="110"/>
      <c r="DT824" s="110"/>
      <c r="DU824" s="110"/>
      <c r="DV824" s="110"/>
      <c r="DW824" s="110"/>
      <c r="DX824" s="110"/>
      <c r="DY824" s="110"/>
      <c r="DZ824" s="110"/>
      <c r="EA824" s="110"/>
      <c r="EB824" s="110"/>
      <c r="EC824" s="110"/>
      <c r="ED824" s="110"/>
      <c r="EE824" s="110"/>
      <c r="EF824" s="110"/>
      <c r="EG824" s="110"/>
      <c r="EH824" s="110"/>
      <c r="EI824" s="110"/>
      <c r="EJ824" s="110"/>
      <c r="EK824" s="110"/>
      <c r="EL824" s="110"/>
      <c r="EM824" s="110"/>
      <c r="EN824" s="110"/>
      <c r="EO824" s="110"/>
      <c r="EP824" s="110"/>
      <c r="EQ824" s="110"/>
      <c r="ER824" s="110"/>
      <c r="ES824" s="110"/>
      <c r="ET824" s="110"/>
      <c r="EU824" s="110"/>
      <c r="EV824" s="110"/>
      <c r="EW824" s="110"/>
      <c r="EX824" s="110"/>
      <c r="EY824" s="110"/>
      <c r="EZ824" s="110"/>
      <c r="FA824" s="110"/>
      <c r="FB824" s="110"/>
      <c r="FC824" s="110"/>
      <c r="FD824" s="110"/>
      <c r="FE824" s="110"/>
      <c r="FF824" s="110"/>
      <c r="FG824" s="110"/>
      <c r="FH824" s="110"/>
      <c r="FI824" s="110"/>
      <c r="FJ824" s="110"/>
      <c r="FK824" s="242"/>
      <c r="FL824" s="242"/>
      <c r="FM824" s="242"/>
      <c r="FN824" s="242"/>
      <c r="FO824" s="242"/>
      <c r="FP824" s="242"/>
      <c r="FQ824" s="242"/>
      <c r="FR824" s="63"/>
    </row>
    <row r="825" spans="1:174" x14ac:dyDescent="0.2">
      <c r="A825" s="241" t="s">
        <v>377</v>
      </c>
      <c r="B825" s="476" t="s">
        <v>995</v>
      </c>
      <c r="C825" s="326" t="s">
        <v>801</v>
      </c>
      <c r="D825" s="283" t="s">
        <v>378</v>
      </c>
      <c r="E825" s="471">
        <v>2963</v>
      </c>
      <c r="F825" s="471">
        <v>1364391</v>
      </c>
      <c r="G825" s="471">
        <v>891869</v>
      </c>
      <c r="H825" s="471">
        <v>603087</v>
      </c>
      <c r="I825" s="471">
        <v>336060</v>
      </c>
      <c r="J825" s="471">
        <v>135529</v>
      </c>
      <c r="K825" s="471">
        <v>42118</v>
      </c>
      <c r="L825" s="471">
        <v>8991</v>
      </c>
      <c r="M825" s="471">
        <v>0</v>
      </c>
      <c r="N825" s="496">
        <v>3385008</v>
      </c>
      <c r="O825" s="471">
        <v>7175</v>
      </c>
      <c r="P825" s="471">
        <v>1451071</v>
      </c>
      <c r="Q825" s="471">
        <v>1141849</v>
      </c>
      <c r="R825" s="471">
        <v>487117</v>
      </c>
      <c r="S825" s="471">
        <v>145201</v>
      </c>
      <c r="T825" s="471">
        <v>45244</v>
      </c>
      <c r="U825" s="471">
        <v>9903</v>
      </c>
      <c r="V825" s="471">
        <v>3337</v>
      </c>
      <c r="W825" s="471">
        <v>0</v>
      </c>
      <c r="X825" s="496">
        <v>3290897</v>
      </c>
      <c r="Y825" s="471">
        <v>10138</v>
      </c>
      <c r="Z825" s="471">
        <v>2815462</v>
      </c>
      <c r="AA825" s="471">
        <v>2033718</v>
      </c>
      <c r="AB825" s="471">
        <v>1090204</v>
      </c>
      <c r="AC825" s="471">
        <v>481261</v>
      </c>
      <c r="AD825" s="471">
        <v>180773</v>
      </c>
      <c r="AE825" s="471">
        <v>52021</v>
      </c>
      <c r="AF825" s="471">
        <v>12328</v>
      </c>
      <c r="AG825" s="471">
        <v>0</v>
      </c>
      <c r="AH825" s="496">
        <v>6675905</v>
      </c>
      <c r="AI825" s="471">
        <v>1167.8833299999999</v>
      </c>
      <c r="AJ825" s="471">
        <v>1401.46</v>
      </c>
      <c r="AK825" s="471">
        <v>1635.03667</v>
      </c>
      <c r="AL825" s="471">
        <v>1868.6133299999999</v>
      </c>
      <c r="AM825" s="471">
        <v>2102.19</v>
      </c>
      <c r="AN825" s="471">
        <v>2569.3433300000002</v>
      </c>
      <c r="AO825" s="471">
        <v>3036.49667</v>
      </c>
      <c r="AP825" s="471">
        <v>3503.65</v>
      </c>
      <c r="AQ825" s="471">
        <v>4204.38</v>
      </c>
      <c r="AR825" s="471">
        <v>2.5370699999999999</v>
      </c>
      <c r="AS825" s="471">
        <v>973.54972999999995</v>
      </c>
      <c r="AT825" s="471">
        <v>545.47338999999999</v>
      </c>
      <c r="AU825" s="471">
        <v>322.74574000000001</v>
      </c>
      <c r="AV825" s="471">
        <v>159.86186000000001</v>
      </c>
      <c r="AW825" s="471">
        <v>52.7485</v>
      </c>
      <c r="AX825" s="471">
        <v>13.87059</v>
      </c>
      <c r="AY825" s="471">
        <v>2.5661800000000001</v>
      </c>
      <c r="AZ825" s="471">
        <v>0</v>
      </c>
      <c r="BA825" s="496">
        <v>2073.3530599999999</v>
      </c>
      <c r="BB825" s="471">
        <v>6.1435899999999997</v>
      </c>
      <c r="BC825" s="471">
        <v>1035.39951</v>
      </c>
      <c r="BD825" s="471">
        <v>698.36293000000001</v>
      </c>
      <c r="BE825" s="471">
        <v>260.68367999999998</v>
      </c>
      <c r="BF825" s="471">
        <v>69.071299999999994</v>
      </c>
      <c r="BG825" s="471">
        <v>17.609169999999999</v>
      </c>
      <c r="BH825" s="471">
        <v>3.26132</v>
      </c>
      <c r="BI825" s="471">
        <v>0.95243999999999995</v>
      </c>
      <c r="BJ825" s="471">
        <v>0</v>
      </c>
      <c r="BK825" s="496">
        <v>2091.4839499999998</v>
      </c>
      <c r="BL825" s="471">
        <v>8.68</v>
      </c>
      <c r="BM825" s="471">
        <v>2008.95</v>
      </c>
      <c r="BN825" s="471">
        <v>1243.8399999999999</v>
      </c>
      <c r="BO825" s="471">
        <v>583.42999999999995</v>
      </c>
      <c r="BP825" s="471">
        <v>228.93</v>
      </c>
      <c r="BQ825" s="471">
        <v>70.36</v>
      </c>
      <c r="BR825" s="471">
        <v>17.13</v>
      </c>
      <c r="BS825" s="471">
        <v>3.52</v>
      </c>
      <c r="BT825" s="471">
        <v>0</v>
      </c>
      <c r="BU825" s="496">
        <v>4164.84</v>
      </c>
      <c r="BV825" s="178"/>
      <c r="BW825" s="178"/>
      <c r="BX825" s="178"/>
      <c r="BY825" s="178"/>
      <c r="BZ825" s="178"/>
      <c r="CA825" s="178"/>
      <c r="CB825" s="178"/>
      <c r="CC825" s="178"/>
      <c r="CD825" s="178"/>
      <c r="CE825" s="178"/>
      <c r="CF825" s="110"/>
      <c r="CG825" s="110"/>
      <c r="CH825" s="110"/>
      <c r="CI825" s="110"/>
      <c r="CJ825" s="110"/>
      <c r="CK825" s="110"/>
      <c r="CL825" s="110"/>
      <c r="CM825" s="110"/>
      <c r="CN825" s="110"/>
      <c r="CO825" s="110"/>
      <c r="CP825" s="110"/>
      <c r="CQ825" s="110"/>
      <c r="CR825" s="110"/>
      <c r="CS825" s="110"/>
      <c r="CT825" s="110"/>
      <c r="CU825" s="110"/>
      <c r="CV825" s="110"/>
      <c r="CW825" s="110"/>
      <c r="CX825" s="110"/>
      <c r="CY825" s="110"/>
      <c r="CZ825" s="110"/>
      <c r="DA825" s="110"/>
      <c r="DB825" s="110"/>
      <c r="DC825" s="110"/>
      <c r="DD825" s="110"/>
      <c r="DE825" s="110"/>
      <c r="DF825" s="110"/>
      <c r="DG825" s="110"/>
      <c r="DH825" s="110"/>
      <c r="DI825" s="110"/>
      <c r="DJ825" s="110"/>
      <c r="DK825" s="110"/>
      <c r="DL825" s="110"/>
      <c r="DM825" s="110"/>
      <c r="DN825" s="110"/>
      <c r="DO825" s="110"/>
      <c r="DP825" s="110"/>
      <c r="DQ825" s="110"/>
      <c r="DR825" s="110"/>
      <c r="DS825" s="110"/>
      <c r="DT825" s="110"/>
      <c r="DU825" s="110"/>
      <c r="DV825" s="110"/>
      <c r="DW825" s="110"/>
      <c r="DX825" s="110"/>
      <c r="DY825" s="110"/>
      <c r="DZ825" s="110"/>
      <c r="EA825" s="110"/>
      <c r="EB825" s="110"/>
      <c r="EC825" s="110"/>
      <c r="ED825" s="110"/>
      <c r="EE825" s="110"/>
      <c r="EF825" s="110"/>
      <c r="EG825" s="110"/>
      <c r="EH825" s="110"/>
      <c r="EI825" s="110"/>
      <c r="EJ825" s="110"/>
      <c r="EK825" s="110"/>
      <c r="EL825" s="110"/>
      <c r="EM825" s="110"/>
      <c r="EN825" s="110"/>
      <c r="EO825" s="110"/>
      <c r="EP825" s="110"/>
      <c r="EQ825" s="110"/>
      <c r="ER825" s="110"/>
      <c r="ES825" s="110"/>
      <c r="ET825" s="110"/>
      <c r="EU825" s="110"/>
      <c r="EV825" s="110"/>
      <c r="EW825" s="110"/>
      <c r="EX825" s="110"/>
      <c r="EY825" s="110"/>
      <c r="EZ825" s="110"/>
      <c r="FA825" s="110"/>
      <c r="FB825" s="110"/>
      <c r="FC825" s="110"/>
      <c r="FD825" s="110"/>
      <c r="FE825" s="110"/>
      <c r="FF825" s="110"/>
      <c r="FG825" s="110"/>
      <c r="FH825" s="110"/>
      <c r="FI825" s="110"/>
      <c r="FJ825" s="110"/>
      <c r="FK825" s="242"/>
      <c r="FL825" s="242"/>
      <c r="FM825" s="242"/>
      <c r="FN825" s="242"/>
      <c r="FO825" s="242"/>
      <c r="FP825" s="242"/>
      <c r="FQ825" s="242"/>
      <c r="FR825" s="63"/>
    </row>
    <row r="826" spans="1:174" x14ac:dyDescent="0.2">
      <c r="A826" s="241" t="s">
        <v>379</v>
      </c>
      <c r="B826" s="476" t="s">
        <v>996</v>
      </c>
      <c r="C826" s="326" t="s">
        <v>786</v>
      </c>
      <c r="D826" s="283" t="s">
        <v>380</v>
      </c>
      <c r="E826" s="471">
        <v>4065</v>
      </c>
      <c r="F826" s="471">
        <v>2240100</v>
      </c>
      <c r="G826" s="471">
        <v>527694</v>
      </c>
      <c r="H826" s="471">
        <v>324352</v>
      </c>
      <c r="I826" s="471">
        <v>181164</v>
      </c>
      <c r="J826" s="471">
        <v>74672</v>
      </c>
      <c r="K826" s="471">
        <v>20051</v>
      </c>
      <c r="L826" s="471">
        <v>16138</v>
      </c>
      <c r="M826" s="471">
        <v>5042</v>
      </c>
      <c r="N826" s="496">
        <v>3393278</v>
      </c>
      <c r="O826" s="471">
        <v>7932</v>
      </c>
      <c r="P826" s="471">
        <v>2942036</v>
      </c>
      <c r="Q826" s="471">
        <v>401094</v>
      </c>
      <c r="R826" s="471">
        <v>159985</v>
      </c>
      <c r="S826" s="471">
        <v>63280</v>
      </c>
      <c r="T826" s="471">
        <v>35169</v>
      </c>
      <c r="U826" s="471">
        <v>16613</v>
      </c>
      <c r="V826" s="471">
        <v>9937</v>
      </c>
      <c r="W826" s="471">
        <v>0</v>
      </c>
      <c r="X826" s="496">
        <v>3636046</v>
      </c>
      <c r="Y826" s="471">
        <v>11997</v>
      </c>
      <c r="Z826" s="471">
        <v>5182136</v>
      </c>
      <c r="AA826" s="471">
        <v>928788</v>
      </c>
      <c r="AB826" s="471">
        <v>484337</v>
      </c>
      <c r="AC826" s="471">
        <v>244444</v>
      </c>
      <c r="AD826" s="471">
        <v>109841</v>
      </c>
      <c r="AE826" s="471">
        <v>36664</v>
      </c>
      <c r="AF826" s="471">
        <v>26075</v>
      </c>
      <c r="AG826" s="471">
        <v>5042</v>
      </c>
      <c r="AH826" s="496">
        <v>7029324</v>
      </c>
      <c r="AI826" s="471">
        <v>1113.48333</v>
      </c>
      <c r="AJ826" s="471">
        <v>1336.18</v>
      </c>
      <c r="AK826" s="471">
        <v>1558.8766700000001</v>
      </c>
      <c r="AL826" s="471">
        <v>1781.5733299999999</v>
      </c>
      <c r="AM826" s="471">
        <v>2004.27</v>
      </c>
      <c r="AN826" s="471">
        <v>2449.6633299999999</v>
      </c>
      <c r="AO826" s="471">
        <v>2895.0566699999999</v>
      </c>
      <c r="AP826" s="471">
        <v>3340.45</v>
      </c>
      <c r="AQ826" s="471">
        <v>4008.54</v>
      </c>
      <c r="AR826" s="471">
        <v>3.6507100000000001</v>
      </c>
      <c r="AS826" s="471">
        <v>1676.49568</v>
      </c>
      <c r="AT826" s="471">
        <v>338.50914</v>
      </c>
      <c r="AU826" s="471">
        <v>182.05930000000001</v>
      </c>
      <c r="AV826" s="471">
        <v>90.389020000000002</v>
      </c>
      <c r="AW826" s="471">
        <v>30.482559999999999</v>
      </c>
      <c r="AX826" s="471">
        <v>6.9259399999999998</v>
      </c>
      <c r="AY826" s="471">
        <v>4.8310899999999997</v>
      </c>
      <c r="AZ826" s="471">
        <v>1.2578100000000001</v>
      </c>
      <c r="BA826" s="496">
        <v>2334.6012500000002</v>
      </c>
      <c r="BB826" s="471">
        <v>7.1235900000000001</v>
      </c>
      <c r="BC826" s="471">
        <v>2201.8261000000002</v>
      </c>
      <c r="BD826" s="471">
        <v>257.29680999999999</v>
      </c>
      <c r="BE826" s="471">
        <v>89.799840000000003</v>
      </c>
      <c r="BF826" s="471">
        <v>31.572590000000002</v>
      </c>
      <c r="BG826" s="471">
        <v>14.356669999999999</v>
      </c>
      <c r="BH826" s="471">
        <v>5.7384000000000004</v>
      </c>
      <c r="BI826" s="471">
        <v>2.9747499999999998</v>
      </c>
      <c r="BJ826" s="471">
        <v>0</v>
      </c>
      <c r="BK826" s="496">
        <v>2610.68876</v>
      </c>
      <c r="BL826" s="471">
        <v>10.77</v>
      </c>
      <c r="BM826" s="471">
        <v>3878.32</v>
      </c>
      <c r="BN826" s="471">
        <v>595.80999999999995</v>
      </c>
      <c r="BO826" s="471">
        <v>271.86</v>
      </c>
      <c r="BP826" s="471">
        <v>121.96</v>
      </c>
      <c r="BQ826" s="471">
        <v>44.84</v>
      </c>
      <c r="BR826" s="471">
        <v>12.66</v>
      </c>
      <c r="BS826" s="471">
        <v>7.81</v>
      </c>
      <c r="BT826" s="471">
        <v>1.26</v>
      </c>
      <c r="BU826" s="496">
        <v>4945.29</v>
      </c>
      <c r="BV826" s="178"/>
      <c r="BW826" s="178"/>
      <c r="BX826" s="178"/>
      <c r="BY826" s="178"/>
      <c r="BZ826" s="178"/>
      <c r="CA826" s="178"/>
      <c r="CB826" s="178"/>
      <c r="CC826" s="178"/>
      <c r="CD826" s="178"/>
      <c r="CE826" s="178"/>
      <c r="CF826" s="110"/>
      <c r="CG826" s="110"/>
      <c r="CH826" s="110"/>
      <c r="CI826" s="110"/>
      <c r="CJ826" s="110"/>
      <c r="CK826" s="110"/>
      <c r="CL826" s="110"/>
      <c r="CM826" s="110"/>
      <c r="CN826" s="110"/>
      <c r="CO826" s="110"/>
      <c r="CP826" s="110"/>
      <c r="CQ826" s="110"/>
      <c r="CR826" s="110"/>
      <c r="CS826" s="110"/>
      <c r="CT826" s="110"/>
      <c r="CU826" s="110"/>
      <c r="CV826" s="110"/>
      <c r="CW826" s="110"/>
      <c r="CX826" s="110"/>
      <c r="CY826" s="110"/>
      <c r="CZ826" s="110"/>
      <c r="DA826" s="110"/>
      <c r="DB826" s="110"/>
      <c r="DC826" s="110"/>
      <c r="DD826" s="110"/>
      <c r="DE826" s="110"/>
      <c r="DF826" s="110"/>
      <c r="DG826" s="110"/>
      <c r="DH826" s="110"/>
      <c r="DI826" s="110"/>
      <c r="DJ826" s="110"/>
      <c r="DK826" s="110"/>
      <c r="DL826" s="110"/>
      <c r="DM826" s="110"/>
      <c r="DN826" s="110"/>
      <c r="DO826" s="110"/>
      <c r="DP826" s="110"/>
      <c r="DQ826" s="110"/>
      <c r="DR826" s="110"/>
      <c r="DS826" s="110"/>
      <c r="DT826" s="110"/>
      <c r="DU826" s="110"/>
      <c r="DV826" s="110"/>
      <c r="DW826" s="110"/>
      <c r="DX826" s="110"/>
      <c r="DY826" s="110"/>
      <c r="DZ826" s="110"/>
      <c r="EA826" s="110"/>
      <c r="EB826" s="110"/>
      <c r="EC826" s="110"/>
      <c r="ED826" s="110"/>
      <c r="EE826" s="110"/>
      <c r="EF826" s="110"/>
      <c r="EG826" s="110"/>
      <c r="EH826" s="110"/>
      <c r="EI826" s="110"/>
      <c r="EJ826" s="110"/>
      <c r="EK826" s="110"/>
      <c r="EL826" s="110"/>
      <c r="EM826" s="110"/>
      <c r="EN826" s="110"/>
      <c r="EO826" s="110"/>
      <c r="EP826" s="110"/>
      <c r="EQ826" s="110"/>
      <c r="ER826" s="110"/>
      <c r="ES826" s="110"/>
      <c r="ET826" s="110"/>
      <c r="EU826" s="110"/>
      <c r="EV826" s="110"/>
      <c r="EW826" s="110"/>
      <c r="EX826" s="110"/>
      <c r="EY826" s="110"/>
      <c r="EZ826" s="110"/>
      <c r="FA826" s="110"/>
      <c r="FB826" s="110"/>
      <c r="FC826" s="110"/>
      <c r="FD826" s="110"/>
      <c r="FE826" s="110"/>
      <c r="FF826" s="110"/>
      <c r="FG826" s="110"/>
      <c r="FH826" s="110"/>
      <c r="FI826" s="110"/>
      <c r="FJ826" s="110"/>
      <c r="FK826" s="242"/>
      <c r="FL826" s="242"/>
      <c r="FM826" s="242"/>
      <c r="FN826" s="242"/>
      <c r="FO826" s="242"/>
      <c r="FP826" s="242"/>
      <c r="FQ826" s="242"/>
      <c r="FR826" s="63"/>
    </row>
    <row r="827" spans="1:174" x14ac:dyDescent="0.2">
      <c r="A827" s="241" t="s">
        <v>381</v>
      </c>
      <c r="B827" s="476" t="s">
        <v>997</v>
      </c>
      <c r="C827" s="326" t="s">
        <v>794</v>
      </c>
      <c r="D827" s="283" t="s">
        <v>998</v>
      </c>
      <c r="E827" s="471">
        <v>9009.0499999999993</v>
      </c>
      <c r="F827" s="471">
        <v>4070880.73</v>
      </c>
      <c r="G827" s="471">
        <v>1309388.74</v>
      </c>
      <c r="H827" s="471">
        <v>487242.66</v>
      </c>
      <c r="I827" s="471">
        <v>104225.15</v>
      </c>
      <c r="J827" s="471">
        <v>27835.79</v>
      </c>
      <c r="K827" s="471">
        <v>12083.04</v>
      </c>
      <c r="L827" s="471">
        <v>1017.52</v>
      </c>
      <c r="M827" s="471">
        <v>0</v>
      </c>
      <c r="N827" s="496">
        <v>6021682.6799999997</v>
      </c>
      <c r="O827" s="471">
        <v>26123.62</v>
      </c>
      <c r="P827" s="471">
        <v>4653173.8600000003</v>
      </c>
      <c r="Q827" s="471">
        <v>488807.16</v>
      </c>
      <c r="R827" s="471">
        <v>122633.4</v>
      </c>
      <c r="S827" s="471">
        <v>42162.400000000001</v>
      </c>
      <c r="T827" s="471">
        <v>5654.36</v>
      </c>
      <c r="U827" s="471">
        <v>1700.82</v>
      </c>
      <c r="V827" s="471">
        <v>1664.41</v>
      </c>
      <c r="W827" s="471">
        <v>704.1</v>
      </c>
      <c r="X827" s="496">
        <v>5342624.13</v>
      </c>
      <c r="Y827" s="471">
        <v>35132.67</v>
      </c>
      <c r="Z827" s="471">
        <v>8724054.5899999999</v>
      </c>
      <c r="AA827" s="471">
        <v>1798195.9</v>
      </c>
      <c r="AB827" s="471">
        <v>609876.06000000006</v>
      </c>
      <c r="AC827" s="471">
        <v>146387.54999999999</v>
      </c>
      <c r="AD827" s="471">
        <v>33490.15</v>
      </c>
      <c r="AE827" s="471">
        <v>13783.86</v>
      </c>
      <c r="AF827" s="471">
        <v>2681.93</v>
      </c>
      <c r="AG827" s="471">
        <v>704.1</v>
      </c>
      <c r="AH827" s="496">
        <v>11364306.810000001</v>
      </c>
      <c r="AI827" s="471">
        <v>1121.6388899999999</v>
      </c>
      <c r="AJ827" s="471">
        <v>1345.96667</v>
      </c>
      <c r="AK827" s="471">
        <v>1570.2944399999999</v>
      </c>
      <c r="AL827" s="471">
        <v>1794.62222</v>
      </c>
      <c r="AM827" s="471">
        <v>2018.95</v>
      </c>
      <c r="AN827" s="471">
        <v>2467.60556</v>
      </c>
      <c r="AO827" s="471">
        <v>2916.2611099999999</v>
      </c>
      <c r="AP827" s="471">
        <v>3364.9166700000001</v>
      </c>
      <c r="AQ827" s="471">
        <v>4037.9</v>
      </c>
      <c r="AR827" s="471">
        <v>8.0320400000000003</v>
      </c>
      <c r="AS827" s="471">
        <v>3024.5033800000001</v>
      </c>
      <c r="AT827" s="471">
        <v>833.84918000000005</v>
      </c>
      <c r="AU827" s="471">
        <v>271.50152000000003</v>
      </c>
      <c r="AV827" s="471">
        <v>51.623440000000002</v>
      </c>
      <c r="AW827" s="471">
        <v>11.28049</v>
      </c>
      <c r="AX827" s="471">
        <v>4.1433299999999997</v>
      </c>
      <c r="AY827" s="471">
        <v>0.30238999999999999</v>
      </c>
      <c r="AZ827" s="471">
        <v>0</v>
      </c>
      <c r="BA827" s="496">
        <v>4205.2357700000002</v>
      </c>
      <c r="BB827" s="471">
        <v>23.290579999999999</v>
      </c>
      <c r="BC827" s="471">
        <v>3457.1241399999999</v>
      </c>
      <c r="BD827" s="471">
        <v>311.28375999999997</v>
      </c>
      <c r="BE827" s="471">
        <v>68.333820000000003</v>
      </c>
      <c r="BF827" s="471">
        <v>20.883330000000001</v>
      </c>
      <c r="BG827" s="471">
        <v>2.2914400000000001</v>
      </c>
      <c r="BH827" s="471">
        <v>0.58321999999999996</v>
      </c>
      <c r="BI827" s="471">
        <v>0.49464000000000002</v>
      </c>
      <c r="BJ827" s="471">
        <v>0.17437</v>
      </c>
      <c r="BK827" s="496">
        <v>3884.4593</v>
      </c>
      <c r="BL827" s="471">
        <v>31.32</v>
      </c>
      <c r="BM827" s="471">
        <v>6481.63</v>
      </c>
      <c r="BN827" s="471">
        <v>1145.1300000000001</v>
      </c>
      <c r="BO827" s="471">
        <v>339.84</v>
      </c>
      <c r="BP827" s="471">
        <v>72.510000000000005</v>
      </c>
      <c r="BQ827" s="471">
        <v>13.57</v>
      </c>
      <c r="BR827" s="471">
        <v>4.7300000000000004</v>
      </c>
      <c r="BS827" s="471">
        <v>0.8</v>
      </c>
      <c r="BT827" s="471">
        <v>0.17</v>
      </c>
      <c r="BU827" s="496">
        <v>8089.7</v>
      </c>
      <c r="BV827" s="178"/>
      <c r="BW827" s="178"/>
      <c r="BX827" s="178"/>
      <c r="BY827" s="178"/>
      <c r="BZ827" s="178"/>
      <c r="CA827" s="178"/>
      <c r="CB827" s="178"/>
      <c r="CC827" s="178"/>
      <c r="CD827" s="178"/>
      <c r="CE827" s="178"/>
      <c r="CF827" s="110"/>
      <c r="CG827" s="110"/>
      <c r="CH827" s="110"/>
      <c r="CI827" s="110"/>
      <c r="CJ827" s="110"/>
      <c r="CK827" s="110"/>
      <c r="CL827" s="110"/>
      <c r="CM827" s="110"/>
      <c r="CN827" s="110"/>
      <c r="CO827" s="110"/>
      <c r="CP827" s="110"/>
      <c r="CQ827" s="110"/>
      <c r="CR827" s="110"/>
      <c r="CS827" s="110"/>
      <c r="CT827" s="110"/>
      <c r="CU827" s="110"/>
      <c r="CV827" s="110"/>
      <c r="CW827" s="110"/>
      <c r="CX827" s="110"/>
      <c r="CY827" s="110"/>
      <c r="CZ827" s="110"/>
      <c r="DA827" s="110"/>
      <c r="DB827" s="110"/>
      <c r="DC827" s="110"/>
      <c r="DD827" s="110"/>
      <c r="DE827" s="110"/>
      <c r="DF827" s="110"/>
      <c r="DG827" s="110"/>
      <c r="DH827" s="110"/>
      <c r="DI827" s="110"/>
      <c r="DJ827" s="110"/>
      <c r="DK827" s="110"/>
      <c r="DL827" s="110"/>
      <c r="DM827" s="110"/>
      <c r="DN827" s="110"/>
      <c r="DO827" s="110"/>
      <c r="DP827" s="110"/>
      <c r="DQ827" s="110"/>
      <c r="DR827" s="110"/>
      <c r="DS827" s="110"/>
      <c r="DT827" s="110"/>
      <c r="DU827" s="110"/>
      <c r="DV827" s="110"/>
      <c r="DW827" s="110"/>
      <c r="DX827" s="110"/>
      <c r="DY827" s="110"/>
      <c r="DZ827" s="110"/>
      <c r="EA827" s="110"/>
      <c r="EB827" s="110"/>
      <c r="EC827" s="110"/>
      <c r="ED827" s="110"/>
      <c r="EE827" s="110"/>
      <c r="EF827" s="110"/>
      <c r="EG827" s="110"/>
      <c r="EH827" s="110"/>
      <c r="EI827" s="110"/>
      <c r="EJ827" s="110"/>
      <c r="EK827" s="110"/>
      <c r="EL827" s="110"/>
      <c r="EM827" s="110"/>
      <c r="EN827" s="110"/>
      <c r="EO827" s="110"/>
      <c r="EP827" s="110"/>
      <c r="EQ827" s="110"/>
      <c r="ER827" s="110"/>
      <c r="ES827" s="110"/>
      <c r="ET827" s="110"/>
      <c r="EU827" s="110"/>
      <c r="EV827" s="110"/>
      <c r="EW827" s="110"/>
      <c r="EX827" s="110"/>
      <c r="EY827" s="110"/>
      <c r="EZ827" s="110"/>
      <c r="FA827" s="110"/>
      <c r="FB827" s="110"/>
      <c r="FC827" s="110"/>
      <c r="FD827" s="110"/>
      <c r="FE827" s="110"/>
      <c r="FF827" s="110"/>
      <c r="FG827" s="110"/>
      <c r="FH827" s="110"/>
      <c r="FI827" s="110"/>
      <c r="FJ827" s="110"/>
      <c r="FK827" s="242"/>
      <c r="FL827" s="242"/>
      <c r="FM827" s="242"/>
      <c r="FN827" s="242"/>
      <c r="FO827" s="242"/>
      <c r="FP827" s="242"/>
      <c r="FQ827" s="242"/>
      <c r="FR827" s="63"/>
    </row>
    <row r="828" spans="1:174" x14ac:dyDescent="0.2">
      <c r="A828" s="241" t="s">
        <v>382</v>
      </c>
      <c r="B828" s="476" t="s">
        <v>999</v>
      </c>
      <c r="C828" s="326" t="s">
        <v>626</v>
      </c>
      <c r="D828" s="283" t="s">
        <v>383</v>
      </c>
      <c r="E828" s="471">
        <v>1008.66</v>
      </c>
      <c r="F828" s="471">
        <v>334532</v>
      </c>
      <c r="G828" s="471">
        <v>845216</v>
      </c>
      <c r="H828" s="471">
        <v>1415827</v>
      </c>
      <c r="I828" s="471">
        <v>392559</v>
      </c>
      <c r="J828" s="471">
        <v>176117</v>
      </c>
      <c r="K828" s="471">
        <v>69585</v>
      </c>
      <c r="L828" s="471">
        <v>11209</v>
      </c>
      <c r="M828" s="471">
        <v>0</v>
      </c>
      <c r="N828" s="496">
        <v>3246053.66</v>
      </c>
      <c r="O828" s="471">
        <v>1156</v>
      </c>
      <c r="P828" s="471">
        <v>545294</v>
      </c>
      <c r="Q828" s="471">
        <v>1451445</v>
      </c>
      <c r="R828" s="471">
        <v>2171624</v>
      </c>
      <c r="S828" s="471">
        <v>457933</v>
      </c>
      <c r="T828" s="471">
        <v>125433</v>
      </c>
      <c r="U828" s="471">
        <v>56749</v>
      </c>
      <c r="V828" s="471">
        <v>22622</v>
      </c>
      <c r="W828" s="471">
        <v>0</v>
      </c>
      <c r="X828" s="496">
        <v>4832256</v>
      </c>
      <c r="Y828" s="471">
        <v>2164.66</v>
      </c>
      <c r="Z828" s="471">
        <v>879826</v>
      </c>
      <c r="AA828" s="471">
        <v>2296661</v>
      </c>
      <c r="AB828" s="471">
        <v>3587451</v>
      </c>
      <c r="AC828" s="471">
        <v>850492</v>
      </c>
      <c r="AD828" s="471">
        <v>301550</v>
      </c>
      <c r="AE828" s="471">
        <v>126334</v>
      </c>
      <c r="AF828" s="471">
        <v>33831</v>
      </c>
      <c r="AG828" s="471">
        <v>0</v>
      </c>
      <c r="AH828" s="496">
        <v>8078309.6600000001</v>
      </c>
      <c r="AI828" s="471">
        <v>1082.5999999999999</v>
      </c>
      <c r="AJ828" s="471">
        <v>1299.1199999999999</v>
      </c>
      <c r="AK828" s="471">
        <v>1515.64</v>
      </c>
      <c r="AL828" s="471">
        <v>1732.16</v>
      </c>
      <c r="AM828" s="471">
        <v>1948.68</v>
      </c>
      <c r="AN828" s="471">
        <v>2381.7199999999998</v>
      </c>
      <c r="AO828" s="471">
        <v>2814.76</v>
      </c>
      <c r="AP828" s="471">
        <v>3247.8</v>
      </c>
      <c r="AQ828" s="471">
        <v>3897.36</v>
      </c>
      <c r="AR828" s="471">
        <v>0.93169999999999997</v>
      </c>
      <c r="AS828" s="471">
        <v>257.50662</v>
      </c>
      <c r="AT828" s="471">
        <v>557.66277000000002</v>
      </c>
      <c r="AU828" s="471">
        <v>817.37657000000002</v>
      </c>
      <c r="AV828" s="471">
        <v>201.44866999999999</v>
      </c>
      <c r="AW828" s="471">
        <v>73.945300000000003</v>
      </c>
      <c r="AX828" s="471">
        <v>24.72147</v>
      </c>
      <c r="AY828" s="471">
        <v>3.45126</v>
      </c>
      <c r="AZ828" s="471">
        <v>0</v>
      </c>
      <c r="BA828" s="496">
        <v>1937.0443600000001</v>
      </c>
      <c r="BB828" s="471">
        <v>1.0678000000000001</v>
      </c>
      <c r="BC828" s="471">
        <v>419.74106</v>
      </c>
      <c r="BD828" s="471">
        <v>957.64495999999997</v>
      </c>
      <c r="BE828" s="471">
        <v>1253.70866</v>
      </c>
      <c r="BF828" s="471">
        <v>234.99651</v>
      </c>
      <c r="BG828" s="471">
        <v>52.664879999999997</v>
      </c>
      <c r="BH828" s="471">
        <v>20.16122</v>
      </c>
      <c r="BI828" s="471">
        <v>6.9653299999999998</v>
      </c>
      <c r="BJ828" s="471">
        <v>0</v>
      </c>
      <c r="BK828" s="496">
        <v>2946.9504200000001</v>
      </c>
      <c r="BL828" s="471">
        <v>2</v>
      </c>
      <c r="BM828" s="471">
        <v>677.25</v>
      </c>
      <c r="BN828" s="471">
        <v>1515.31</v>
      </c>
      <c r="BO828" s="471">
        <v>2071.09</v>
      </c>
      <c r="BP828" s="471">
        <v>436.45</v>
      </c>
      <c r="BQ828" s="471">
        <v>126.61</v>
      </c>
      <c r="BR828" s="471">
        <v>44.88</v>
      </c>
      <c r="BS828" s="471">
        <v>10.42</v>
      </c>
      <c r="BT828" s="471">
        <v>0</v>
      </c>
      <c r="BU828" s="496">
        <v>4884.01</v>
      </c>
      <c r="BV828" s="178"/>
      <c r="BW828" s="178"/>
      <c r="BX828" s="178"/>
      <c r="BY828" s="178"/>
      <c r="BZ828" s="178"/>
      <c r="CA828" s="178"/>
      <c r="CB828" s="178"/>
      <c r="CC828" s="178"/>
      <c r="CD828" s="178"/>
      <c r="CE828" s="178"/>
      <c r="CF828" s="110"/>
      <c r="CG828" s="110"/>
      <c r="CH828" s="110"/>
      <c r="CI828" s="110"/>
      <c r="CJ828" s="110"/>
      <c r="CK828" s="110"/>
      <c r="CL828" s="110"/>
      <c r="CM828" s="110"/>
      <c r="CN828" s="110"/>
      <c r="CO828" s="110"/>
      <c r="CP828" s="110"/>
      <c r="CQ828" s="110"/>
      <c r="CR828" s="110"/>
      <c r="CS828" s="110"/>
      <c r="CT828" s="110"/>
      <c r="CU828" s="110"/>
      <c r="CV828" s="110"/>
      <c r="CW828" s="110"/>
      <c r="CX828" s="110"/>
      <c r="CY828" s="110"/>
      <c r="CZ828" s="110"/>
      <c r="DA828" s="110"/>
      <c r="DB828" s="110"/>
      <c r="DC828" s="110"/>
      <c r="DD828" s="110"/>
      <c r="DE828" s="110"/>
      <c r="DF828" s="110"/>
      <c r="DG828" s="110"/>
      <c r="DH828" s="110"/>
      <c r="DI828" s="110"/>
      <c r="DJ828" s="110"/>
      <c r="DK828" s="110"/>
      <c r="DL828" s="110"/>
      <c r="DM828" s="110"/>
      <c r="DN828" s="110"/>
      <c r="DO828" s="110"/>
      <c r="DP828" s="110"/>
      <c r="DQ828" s="110"/>
      <c r="DR828" s="110"/>
      <c r="DS828" s="110"/>
      <c r="DT828" s="110"/>
      <c r="DU828" s="110"/>
      <c r="DV828" s="110"/>
      <c r="DW828" s="110"/>
      <c r="DX828" s="110"/>
      <c r="DY828" s="110"/>
      <c r="DZ828" s="110"/>
      <c r="EA828" s="110"/>
      <c r="EB828" s="110"/>
      <c r="EC828" s="110"/>
      <c r="ED828" s="110"/>
      <c r="EE828" s="110"/>
      <c r="EF828" s="110"/>
      <c r="EG828" s="110"/>
      <c r="EH828" s="110"/>
      <c r="EI828" s="110"/>
      <c r="EJ828" s="110"/>
      <c r="EK828" s="110"/>
      <c r="EL828" s="110"/>
      <c r="EM828" s="110"/>
      <c r="EN828" s="110"/>
      <c r="EO828" s="110"/>
      <c r="EP828" s="110"/>
      <c r="EQ828" s="110"/>
      <c r="ER828" s="110"/>
      <c r="ES828" s="110"/>
      <c r="ET828" s="110"/>
      <c r="EU828" s="110"/>
      <c r="EV828" s="110"/>
      <c r="EW828" s="110"/>
      <c r="EX828" s="110"/>
      <c r="EY828" s="110"/>
      <c r="EZ828" s="110"/>
      <c r="FA828" s="110"/>
      <c r="FB828" s="110"/>
      <c r="FC828" s="110"/>
      <c r="FD828" s="110"/>
      <c r="FE828" s="110"/>
      <c r="FF828" s="110"/>
      <c r="FG828" s="110"/>
      <c r="FH828" s="110"/>
      <c r="FI828" s="110"/>
      <c r="FJ828" s="110"/>
      <c r="FK828" s="242"/>
      <c r="FL828" s="242"/>
      <c r="FM828" s="242"/>
      <c r="FN828" s="242"/>
      <c r="FO828" s="242"/>
      <c r="FP828" s="242"/>
      <c r="FQ828" s="242"/>
      <c r="FR828" s="63"/>
    </row>
    <row r="829" spans="1:174" x14ac:dyDescent="0.2">
      <c r="A829" s="241" t="s">
        <v>384</v>
      </c>
      <c r="B829" s="476" t="s">
        <v>1000</v>
      </c>
      <c r="C829" s="326" t="s">
        <v>786</v>
      </c>
      <c r="D829" s="283" t="s">
        <v>385</v>
      </c>
      <c r="E829" s="471">
        <v>3927.48</v>
      </c>
      <c r="F829" s="471">
        <v>1567532.55</v>
      </c>
      <c r="G829" s="471">
        <v>711894.98</v>
      </c>
      <c r="H829" s="471">
        <v>539650.56999999995</v>
      </c>
      <c r="I829" s="471">
        <v>128154.89</v>
      </c>
      <c r="J829" s="471">
        <v>43328.9</v>
      </c>
      <c r="K829" s="471">
        <v>14012.16</v>
      </c>
      <c r="L829" s="471">
        <v>4635.29</v>
      </c>
      <c r="M829" s="471">
        <v>0</v>
      </c>
      <c r="N829" s="496">
        <v>3013136.82</v>
      </c>
      <c r="O829" s="471">
        <v>20876.38</v>
      </c>
      <c r="P829" s="471">
        <v>1722104.74</v>
      </c>
      <c r="Q829" s="471">
        <v>592356.65</v>
      </c>
      <c r="R829" s="471">
        <v>257006.57</v>
      </c>
      <c r="S829" s="471">
        <v>136331.76999999999</v>
      </c>
      <c r="T829" s="471">
        <v>46640.34</v>
      </c>
      <c r="U829" s="471">
        <v>16322.67</v>
      </c>
      <c r="V829" s="471">
        <v>8182.56</v>
      </c>
      <c r="W829" s="471">
        <v>0</v>
      </c>
      <c r="X829" s="496">
        <v>2799821.68</v>
      </c>
      <c r="Y829" s="471">
        <v>24803.86</v>
      </c>
      <c r="Z829" s="471">
        <v>3289637.29</v>
      </c>
      <c r="AA829" s="471">
        <v>1304251.6299999999</v>
      </c>
      <c r="AB829" s="471">
        <v>796657.14</v>
      </c>
      <c r="AC829" s="471">
        <v>264486.65999999997</v>
      </c>
      <c r="AD829" s="471">
        <v>89969.24</v>
      </c>
      <c r="AE829" s="471">
        <v>30334.83</v>
      </c>
      <c r="AF829" s="471">
        <v>12817.85</v>
      </c>
      <c r="AG829" s="471">
        <v>0</v>
      </c>
      <c r="AH829" s="496">
        <v>5812958.5</v>
      </c>
      <c r="AI829" s="471">
        <v>1057.4555600000001</v>
      </c>
      <c r="AJ829" s="471">
        <v>1268.94667</v>
      </c>
      <c r="AK829" s="471">
        <v>1480.43778</v>
      </c>
      <c r="AL829" s="471">
        <v>1691.9288899999999</v>
      </c>
      <c r="AM829" s="471">
        <v>1903.42</v>
      </c>
      <c r="AN829" s="471">
        <v>2326.4022199999999</v>
      </c>
      <c r="AO829" s="471">
        <v>2749.3844399999998</v>
      </c>
      <c r="AP829" s="471">
        <v>3172.3666699999999</v>
      </c>
      <c r="AQ829" s="471">
        <v>3806.84</v>
      </c>
      <c r="AR829" s="471">
        <v>3.7140900000000001</v>
      </c>
      <c r="AS829" s="471">
        <v>1235.30215</v>
      </c>
      <c r="AT829" s="471">
        <v>480.86788000000001</v>
      </c>
      <c r="AU829" s="471">
        <v>318.95582000000002</v>
      </c>
      <c r="AV829" s="471">
        <v>67.328749999999999</v>
      </c>
      <c r="AW829" s="471">
        <v>18.624849999999999</v>
      </c>
      <c r="AX829" s="471">
        <v>5.0964700000000001</v>
      </c>
      <c r="AY829" s="471">
        <v>1.4611499999999999</v>
      </c>
      <c r="AZ829" s="471">
        <v>0</v>
      </c>
      <c r="BA829" s="496">
        <v>2131.3511600000002</v>
      </c>
      <c r="BB829" s="471">
        <v>19.742090000000001</v>
      </c>
      <c r="BC829" s="471">
        <v>1357.11357</v>
      </c>
      <c r="BD829" s="471">
        <v>400.12263000000002</v>
      </c>
      <c r="BE829" s="471">
        <v>151.90152</v>
      </c>
      <c r="BF829" s="471">
        <v>71.624639999999999</v>
      </c>
      <c r="BG829" s="471">
        <v>20.048269999999999</v>
      </c>
      <c r="BH829" s="471">
        <v>5.9368499999999997</v>
      </c>
      <c r="BI829" s="471">
        <v>2.5793200000000001</v>
      </c>
      <c r="BJ829" s="471">
        <v>0</v>
      </c>
      <c r="BK829" s="496">
        <v>2029.06888</v>
      </c>
      <c r="BL829" s="471">
        <v>23.46</v>
      </c>
      <c r="BM829" s="471">
        <v>2592.42</v>
      </c>
      <c r="BN829" s="471">
        <v>880.99</v>
      </c>
      <c r="BO829" s="471">
        <v>470.86</v>
      </c>
      <c r="BP829" s="471">
        <v>138.94999999999999</v>
      </c>
      <c r="BQ829" s="471">
        <v>38.67</v>
      </c>
      <c r="BR829" s="471">
        <v>11.03</v>
      </c>
      <c r="BS829" s="471">
        <v>4.04</v>
      </c>
      <c r="BT829" s="471">
        <v>0</v>
      </c>
      <c r="BU829" s="496">
        <v>4160.42</v>
      </c>
      <c r="BV829" s="178"/>
      <c r="BW829" s="178"/>
      <c r="BX829" s="178"/>
      <c r="BY829" s="178"/>
      <c r="BZ829" s="178"/>
      <c r="CA829" s="178"/>
      <c r="CB829" s="178"/>
      <c r="CC829" s="178"/>
      <c r="CD829" s="178"/>
      <c r="CE829" s="178"/>
      <c r="CF829" s="110"/>
      <c r="CG829" s="110"/>
      <c r="CH829" s="110"/>
      <c r="CI829" s="110"/>
      <c r="CJ829" s="110"/>
      <c r="CK829" s="110"/>
      <c r="CL829" s="110"/>
      <c r="CM829" s="110"/>
      <c r="CN829" s="110"/>
      <c r="CO829" s="110"/>
      <c r="CP829" s="110"/>
      <c r="CQ829" s="110"/>
      <c r="CR829" s="110"/>
      <c r="CS829" s="110"/>
      <c r="CT829" s="110"/>
      <c r="CU829" s="110"/>
      <c r="CV829" s="110"/>
      <c r="CW829" s="110"/>
      <c r="CX829" s="110"/>
      <c r="CY829" s="110"/>
      <c r="CZ829" s="110"/>
      <c r="DA829" s="110"/>
      <c r="DB829" s="110"/>
      <c r="DC829" s="110"/>
      <c r="DD829" s="110"/>
      <c r="DE829" s="110"/>
      <c r="DF829" s="110"/>
      <c r="DG829" s="110"/>
      <c r="DH829" s="110"/>
      <c r="DI829" s="110"/>
      <c r="DJ829" s="110"/>
      <c r="DK829" s="110"/>
      <c r="DL829" s="110"/>
      <c r="DM829" s="110"/>
      <c r="DN829" s="110"/>
      <c r="DO829" s="110"/>
      <c r="DP829" s="110"/>
      <c r="DQ829" s="110"/>
      <c r="DR829" s="110"/>
      <c r="DS829" s="110"/>
      <c r="DT829" s="110"/>
      <c r="DU829" s="110"/>
      <c r="DV829" s="110"/>
      <c r="DW829" s="110"/>
      <c r="DX829" s="110"/>
      <c r="DY829" s="110"/>
      <c r="DZ829" s="110"/>
      <c r="EA829" s="110"/>
      <c r="EB829" s="110"/>
      <c r="EC829" s="110"/>
      <c r="ED829" s="110"/>
      <c r="EE829" s="110"/>
      <c r="EF829" s="110"/>
      <c r="EG829" s="110"/>
      <c r="EH829" s="110"/>
      <c r="EI829" s="110"/>
      <c r="EJ829" s="110"/>
      <c r="EK829" s="110"/>
      <c r="EL829" s="110"/>
      <c r="EM829" s="110"/>
      <c r="EN829" s="110"/>
      <c r="EO829" s="110"/>
      <c r="EP829" s="110"/>
      <c r="EQ829" s="110"/>
      <c r="ER829" s="110"/>
      <c r="ES829" s="110"/>
      <c r="ET829" s="110"/>
      <c r="EU829" s="110"/>
      <c r="EV829" s="110"/>
      <c r="EW829" s="110"/>
      <c r="EX829" s="110"/>
      <c r="EY829" s="110"/>
      <c r="EZ829" s="110"/>
      <c r="FA829" s="110"/>
      <c r="FB829" s="110"/>
      <c r="FC829" s="110"/>
      <c r="FD829" s="110"/>
      <c r="FE829" s="110"/>
      <c r="FF829" s="110"/>
      <c r="FG829" s="110"/>
      <c r="FH829" s="110"/>
      <c r="FI829" s="110"/>
      <c r="FJ829" s="110"/>
      <c r="FK829" s="242"/>
      <c r="FL829" s="242"/>
      <c r="FM829" s="242"/>
      <c r="FN829" s="242"/>
      <c r="FO829" s="242"/>
      <c r="FP829" s="242"/>
      <c r="FQ829" s="242"/>
      <c r="FR829" s="63"/>
    </row>
    <row r="830" spans="1:174" x14ac:dyDescent="0.2">
      <c r="A830" s="241" t="s">
        <v>386</v>
      </c>
      <c r="B830" s="476" t="s">
        <v>1001</v>
      </c>
      <c r="C830" s="326" t="s">
        <v>794</v>
      </c>
      <c r="D830" s="283" t="s">
        <v>1002</v>
      </c>
      <c r="E830" s="471">
        <v>27009.71</v>
      </c>
      <c r="F830" s="471">
        <v>3582976.96</v>
      </c>
      <c r="G830" s="471">
        <v>935526.81</v>
      </c>
      <c r="H830" s="471">
        <v>512132.74</v>
      </c>
      <c r="I830" s="471">
        <v>189182.74</v>
      </c>
      <c r="J830" s="471">
        <v>88297.919999999998</v>
      </c>
      <c r="K830" s="471">
        <v>23764.69</v>
      </c>
      <c r="L830" s="471">
        <v>3297.35</v>
      </c>
      <c r="M830" s="471">
        <v>0</v>
      </c>
      <c r="N830" s="496">
        <v>5362188.92</v>
      </c>
      <c r="O830" s="471">
        <v>48643.35</v>
      </c>
      <c r="P830" s="471">
        <v>3065341.51</v>
      </c>
      <c r="Q830" s="471">
        <v>430406.33</v>
      </c>
      <c r="R830" s="471">
        <v>122018.77</v>
      </c>
      <c r="S830" s="471">
        <v>42876.81</v>
      </c>
      <c r="T830" s="471">
        <v>10474.950000000001</v>
      </c>
      <c r="U830" s="471">
        <v>6205.28</v>
      </c>
      <c r="V830" s="471">
        <v>2254.6999999999998</v>
      </c>
      <c r="W830" s="471">
        <v>0</v>
      </c>
      <c r="X830" s="496">
        <v>3728221.7</v>
      </c>
      <c r="Y830" s="471">
        <v>75653.06</v>
      </c>
      <c r="Z830" s="471">
        <v>6648318.4699999997</v>
      </c>
      <c r="AA830" s="471">
        <v>1365933.14</v>
      </c>
      <c r="AB830" s="471">
        <v>634151.51</v>
      </c>
      <c r="AC830" s="471">
        <v>232059.55</v>
      </c>
      <c r="AD830" s="471">
        <v>98772.87</v>
      </c>
      <c r="AE830" s="471">
        <v>29969.97</v>
      </c>
      <c r="AF830" s="471">
        <v>5552.05</v>
      </c>
      <c r="AG830" s="471">
        <v>0</v>
      </c>
      <c r="AH830" s="496">
        <v>9090410.6199999992</v>
      </c>
      <c r="AI830" s="471">
        <v>1081.48333</v>
      </c>
      <c r="AJ830" s="471">
        <v>1297.78</v>
      </c>
      <c r="AK830" s="471">
        <v>1514.0766699999999</v>
      </c>
      <c r="AL830" s="471">
        <v>1730.3733299999999</v>
      </c>
      <c r="AM830" s="471">
        <v>1946.67</v>
      </c>
      <c r="AN830" s="471">
        <v>2379.2633300000002</v>
      </c>
      <c r="AO830" s="471">
        <v>2811.8566700000001</v>
      </c>
      <c r="AP830" s="471">
        <v>3244.45</v>
      </c>
      <c r="AQ830" s="471">
        <v>3893.34</v>
      </c>
      <c r="AR830" s="471">
        <v>24.974689999999999</v>
      </c>
      <c r="AS830" s="471">
        <v>2760.8508099999999</v>
      </c>
      <c r="AT830" s="471">
        <v>617.88602000000003</v>
      </c>
      <c r="AU830" s="471">
        <v>295.96661999999998</v>
      </c>
      <c r="AV830" s="471">
        <v>97.182749999999999</v>
      </c>
      <c r="AW830" s="471">
        <v>37.111449999999998</v>
      </c>
      <c r="AX830" s="471">
        <v>8.4515999999999991</v>
      </c>
      <c r="AY830" s="471">
        <v>1.0163</v>
      </c>
      <c r="AZ830" s="471">
        <v>0</v>
      </c>
      <c r="BA830" s="496">
        <v>3843.4402399999999</v>
      </c>
      <c r="BB830" s="471">
        <v>44.978360000000002</v>
      </c>
      <c r="BC830" s="471">
        <v>2361.9885599999998</v>
      </c>
      <c r="BD830" s="471">
        <v>284.26983999999999</v>
      </c>
      <c r="BE830" s="471">
        <v>70.515860000000004</v>
      </c>
      <c r="BF830" s="471">
        <v>22.02572</v>
      </c>
      <c r="BG830" s="471">
        <v>4.4025999999999996</v>
      </c>
      <c r="BH830" s="471">
        <v>2.2068300000000001</v>
      </c>
      <c r="BI830" s="471">
        <v>0.69494</v>
      </c>
      <c r="BJ830" s="471">
        <v>0</v>
      </c>
      <c r="BK830" s="496">
        <v>2791.0827100000001</v>
      </c>
      <c r="BL830" s="471">
        <v>69.95</v>
      </c>
      <c r="BM830" s="471">
        <v>5122.84</v>
      </c>
      <c r="BN830" s="471">
        <v>902.16</v>
      </c>
      <c r="BO830" s="471">
        <v>366.48</v>
      </c>
      <c r="BP830" s="471">
        <v>119.21</v>
      </c>
      <c r="BQ830" s="471">
        <v>41.51</v>
      </c>
      <c r="BR830" s="471">
        <v>10.66</v>
      </c>
      <c r="BS830" s="471">
        <v>1.71</v>
      </c>
      <c r="BT830" s="471">
        <v>0</v>
      </c>
      <c r="BU830" s="496">
        <v>6634.52</v>
      </c>
      <c r="BV830" s="178"/>
      <c r="BW830" s="178"/>
      <c r="BX830" s="178"/>
      <c r="BY830" s="178"/>
      <c r="BZ830" s="178"/>
      <c r="CA830" s="178"/>
      <c r="CB830" s="178"/>
      <c r="CC830" s="178"/>
      <c r="CD830" s="178"/>
      <c r="CE830" s="178"/>
      <c r="CF830" s="110"/>
      <c r="CG830" s="110"/>
      <c r="CH830" s="110"/>
      <c r="CI830" s="110"/>
      <c r="CJ830" s="110"/>
      <c r="CK830" s="110"/>
      <c r="CL830" s="110"/>
      <c r="CM830" s="110"/>
      <c r="CN830" s="110"/>
      <c r="CO830" s="110"/>
      <c r="CP830" s="110"/>
      <c r="CQ830" s="110"/>
      <c r="CR830" s="110"/>
      <c r="CS830" s="110"/>
      <c r="CT830" s="110"/>
      <c r="CU830" s="110"/>
      <c r="CV830" s="110"/>
      <c r="CW830" s="110"/>
      <c r="CX830" s="110"/>
      <c r="CY830" s="110"/>
      <c r="CZ830" s="110"/>
      <c r="DA830" s="110"/>
      <c r="DB830" s="110"/>
      <c r="DC830" s="110"/>
      <c r="DD830" s="110"/>
      <c r="DE830" s="110"/>
      <c r="DF830" s="110"/>
      <c r="DG830" s="110"/>
      <c r="DH830" s="110"/>
      <c r="DI830" s="110"/>
      <c r="DJ830" s="110"/>
      <c r="DK830" s="110"/>
      <c r="DL830" s="110"/>
      <c r="DM830" s="110"/>
      <c r="DN830" s="110"/>
      <c r="DO830" s="110"/>
      <c r="DP830" s="110"/>
      <c r="DQ830" s="110"/>
      <c r="DR830" s="110"/>
      <c r="DS830" s="110"/>
      <c r="DT830" s="110"/>
      <c r="DU830" s="110"/>
      <c r="DV830" s="110"/>
      <c r="DW830" s="110"/>
      <c r="DX830" s="110"/>
      <c r="DY830" s="110"/>
      <c r="DZ830" s="110"/>
      <c r="EA830" s="110"/>
      <c r="EB830" s="110"/>
      <c r="EC830" s="110"/>
      <c r="ED830" s="110"/>
      <c r="EE830" s="110"/>
      <c r="EF830" s="110"/>
      <c r="EG830" s="110"/>
      <c r="EH830" s="110"/>
      <c r="EI830" s="110"/>
      <c r="EJ830" s="110"/>
      <c r="EK830" s="110"/>
      <c r="EL830" s="110"/>
      <c r="EM830" s="110"/>
      <c r="EN830" s="110"/>
      <c r="EO830" s="110"/>
      <c r="EP830" s="110"/>
      <c r="EQ830" s="110"/>
      <c r="ER830" s="110"/>
      <c r="ES830" s="110"/>
      <c r="ET830" s="110"/>
      <c r="EU830" s="110"/>
      <c r="EV830" s="110"/>
      <c r="EW830" s="110"/>
      <c r="EX830" s="110"/>
      <c r="EY830" s="110"/>
      <c r="EZ830" s="110"/>
      <c r="FA830" s="110"/>
      <c r="FB830" s="110"/>
      <c r="FC830" s="110"/>
      <c r="FD830" s="110"/>
      <c r="FE830" s="110"/>
      <c r="FF830" s="110"/>
      <c r="FG830" s="110"/>
      <c r="FH830" s="110"/>
      <c r="FI830" s="110"/>
      <c r="FJ830" s="110"/>
      <c r="FK830" s="242"/>
      <c r="FL830" s="242"/>
      <c r="FM830" s="242"/>
      <c r="FN830" s="242"/>
      <c r="FO830" s="242"/>
      <c r="FP830" s="242"/>
      <c r="FQ830" s="242"/>
      <c r="FR830" s="63"/>
    </row>
    <row r="831" spans="1:174" x14ac:dyDescent="0.2">
      <c r="A831" s="241" t="s">
        <v>387</v>
      </c>
      <c r="B831" s="476" t="s">
        <v>1003</v>
      </c>
      <c r="C831" s="326" t="s">
        <v>626</v>
      </c>
      <c r="D831" s="283" t="s">
        <v>388</v>
      </c>
      <c r="E831" s="471">
        <v>3519</v>
      </c>
      <c r="F831" s="471">
        <v>1253677</v>
      </c>
      <c r="G831" s="471">
        <v>1396848</v>
      </c>
      <c r="H831" s="471">
        <v>758639</v>
      </c>
      <c r="I831" s="471">
        <v>364837</v>
      </c>
      <c r="J831" s="471">
        <v>117104</v>
      </c>
      <c r="K831" s="471">
        <v>47885</v>
      </c>
      <c r="L831" s="471">
        <v>13093</v>
      </c>
      <c r="M831" s="471">
        <v>0</v>
      </c>
      <c r="N831" s="496">
        <v>3955602</v>
      </c>
      <c r="O831" s="471">
        <v>6955</v>
      </c>
      <c r="P831" s="471">
        <v>1436476</v>
      </c>
      <c r="Q831" s="471">
        <v>1501644</v>
      </c>
      <c r="R831" s="471">
        <v>332444</v>
      </c>
      <c r="S831" s="471">
        <v>172408</v>
      </c>
      <c r="T831" s="471">
        <v>63077</v>
      </c>
      <c r="U831" s="471">
        <v>24984</v>
      </c>
      <c r="V831" s="471">
        <v>11726</v>
      </c>
      <c r="W831" s="471">
        <v>0</v>
      </c>
      <c r="X831" s="496">
        <v>3549714</v>
      </c>
      <c r="Y831" s="471">
        <v>10474</v>
      </c>
      <c r="Z831" s="471">
        <v>2690153</v>
      </c>
      <c r="AA831" s="471">
        <v>2898492</v>
      </c>
      <c r="AB831" s="471">
        <v>1091083</v>
      </c>
      <c r="AC831" s="471">
        <v>537245</v>
      </c>
      <c r="AD831" s="471">
        <v>180181</v>
      </c>
      <c r="AE831" s="471">
        <v>72869</v>
      </c>
      <c r="AF831" s="471">
        <v>24819</v>
      </c>
      <c r="AG831" s="471">
        <v>0</v>
      </c>
      <c r="AH831" s="496">
        <v>7505316</v>
      </c>
      <c r="AI831" s="471">
        <v>1093.0611100000001</v>
      </c>
      <c r="AJ831" s="471">
        <v>1311.6733300000001</v>
      </c>
      <c r="AK831" s="471">
        <v>1530.28556</v>
      </c>
      <c r="AL831" s="471">
        <v>1748.89778</v>
      </c>
      <c r="AM831" s="471">
        <v>1967.51</v>
      </c>
      <c r="AN831" s="471">
        <v>2404.7344400000002</v>
      </c>
      <c r="AO831" s="471">
        <v>2841.9588899999999</v>
      </c>
      <c r="AP831" s="471">
        <v>3279.1833299999998</v>
      </c>
      <c r="AQ831" s="471">
        <v>3935.02</v>
      </c>
      <c r="AR831" s="471">
        <v>3.2193999999999998</v>
      </c>
      <c r="AS831" s="471">
        <v>955.78447000000006</v>
      </c>
      <c r="AT831" s="471">
        <v>912.80219</v>
      </c>
      <c r="AU831" s="471">
        <v>433.78120999999999</v>
      </c>
      <c r="AV831" s="471">
        <v>185.43082000000001</v>
      </c>
      <c r="AW831" s="471">
        <v>48.697270000000003</v>
      </c>
      <c r="AX831" s="471">
        <v>16.84929</v>
      </c>
      <c r="AY831" s="471">
        <v>3.9927600000000001</v>
      </c>
      <c r="AZ831" s="471">
        <v>0</v>
      </c>
      <c r="BA831" s="496">
        <v>2560.5574200000001</v>
      </c>
      <c r="BB831" s="471">
        <v>6.3628600000000004</v>
      </c>
      <c r="BC831" s="471">
        <v>1095.1476700000001</v>
      </c>
      <c r="BD831" s="471">
        <v>981.28351999999995</v>
      </c>
      <c r="BE831" s="471">
        <v>190.08772999999999</v>
      </c>
      <c r="BF831" s="471">
        <v>87.627510000000001</v>
      </c>
      <c r="BG831" s="471">
        <v>26.230340000000002</v>
      </c>
      <c r="BH831" s="471">
        <v>8.7911199999999994</v>
      </c>
      <c r="BI831" s="471">
        <v>3.5758899999999998</v>
      </c>
      <c r="BJ831" s="471">
        <v>0</v>
      </c>
      <c r="BK831" s="496">
        <v>2399.10664</v>
      </c>
      <c r="BL831" s="471">
        <v>9.58</v>
      </c>
      <c r="BM831" s="471">
        <v>2050.9299999999998</v>
      </c>
      <c r="BN831" s="471">
        <v>1894.09</v>
      </c>
      <c r="BO831" s="471">
        <v>623.87</v>
      </c>
      <c r="BP831" s="471">
        <v>273.06</v>
      </c>
      <c r="BQ831" s="471">
        <v>74.930000000000007</v>
      </c>
      <c r="BR831" s="471">
        <v>25.64</v>
      </c>
      <c r="BS831" s="471">
        <v>7.57</v>
      </c>
      <c r="BT831" s="471">
        <v>0</v>
      </c>
      <c r="BU831" s="496">
        <v>4959.67</v>
      </c>
      <c r="BV831" s="178"/>
      <c r="BW831" s="178"/>
      <c r="BX831" s="178"/>
      <c r="BY831" s="178"/>
      <c r="BZ831" s="178"/>
      <c r="CA831" s="178"/>
      <c r="CB831" s="178"/>
      <c r="CC831" s="178"/>
      <c r="CD831" s="178"/>
      <c r="CE831" s="178"/>
      <c r="CF831" s="110"/>
      <c r="CG831" s="110"/>
      <c r="CH831" s="110"/>
      <c r="CI831" s="110"/>
      <c r="CJ831" s="110"/>
      <c r="CK831" s="110"/>
      <c r="CL831" s="110"/>
      <c r="CM831" s="110"/>
      <c r="CN831" s="110"/>
      <c r="CO831" s="110"/>
      <c r="CP831" s="110"/>
      <c r="CQ831" s="110"/>
      <c r="CR831" s="110"/>
      <c r="CS831" s="110"/>
      <c r="CT831" s="110"/>
      <c r="CU831" s="110"/>
      <c r="CV831" s="110"/>
      <c r="CW831" s="110"/>
      <c r="CX831" s="110"/>
      <c r="CY831" s="110"/>
      <c r="CZ831" s="110"/>
      <c r="DA831" s="110"/>
      <c r="DB831" s="110"/>
      <c r="DC831" s="110"/>
      <c r="DD831" s="110"/>
      <c r="DE831" s="110"/>
      <c r="DF831" s="110"/>
      <c r="DG831" s="110"/>
      <c r="DH831" s="110"/>
      <c r="DI831" s="110"/>
      <c r="DJ831" s="110"/>
      <c r="DK831" s="110"/>
      <c r="DL831" s="110"/>
      <c r="DM831" s="110"/>
      <c r="DN831" s="110"/>
      <c r="DO831" s="110"/>
      <c r="DP831" s="110"/>
      <c r="DQ831" s="110"/>
      <c r="DR831" s="110"/>
      <c r="DS831" s="110"/>
      <c r="DT831" s="110"/>
      <c r="DU831" s="110"/>
      <c r="DV831" s="110"/>
      <c r="DW831" s="110"/>
      <c r="DX831" s="110"/>
      <c r="DY831" s="110"/>
      <c r="DZ831" s="110"/>
      <c r="EA831" s="110"/>
      <c r="EB831" s="110"/>
      <c r="EC831" s="110"/>
      <c r="ED831" s="110"/>
      <c r="EE831" s="110"/>
      <c r="EF831" s="110"/>
      <c r="EG831" s="110"/>
      <c r="EH831" s="110"/>
      <c r="EI831" s="110"/>
      <c r="EJ831" s="110"/>
      <c r="EK831" s="110"/>
      <c r="EL831" s="110"/>
      <c r="EM831" s="110"/>
      <c r="EN831" s="110"/>
      <c r="EO831" s="110"/>
      <c r="EP831" s="110"/>
      <c r="EQ831" s="110"/>
      <c r="ER831" s="110"/>
      <c r="ES831" s="110"/>
      <c r="ET831" s="110"/>
      <c r="EU831" s="110"/>
      <c r="EV831" s="110"/>
      <c r="EW831" s="110"/>
      <c r="EX831" s="110"/>
      <c r="EY831" s="110"/>
      <c r="EZ831" s="110"/>
      <c r="FA831" s="110"/>
      <c r="FB831" s="110"/>
      <c r="FC831" s="110"/>
      <c r="FD831" s="110"/>
      <c r="FE831" s="110"/>
      <c r="FF831" s="110"/>
      <c r="FG831" s="110"/>
      <c r="FH831" s="110"/>
      <c r="FI831" s="110"/>
      <c r="FJ831" s="110"/>
      <c r="FK831" s="242"/>
      <c r="FL831" s="242"/>
      <c r="FM831" s="242"/>
      <c r="FN831" s="242"/>
      <c r="FO831" s="242"/>
      <c r="FP831" s="242"/>
      <c r="FQ831" s="242"/>
      <c r="FR831" s="63"/>
    </row>
    <row r="832" spans="1:174" x14ac:dyDescent="0.2">
      <c r="A832" s="241" t="s">
        <v>389</v>
      </c>
      <c r="B832" s="476" t="s">
        <v>1004</v>
      </c>
      <c r="C832" s="326" t="s">
        <v>786</v>
      </c>
      <c r="D832" s="283" t="s">
        <v>390</v>
      </c>
      <c r="E832" s="471">
        <v>8769</v>
      </c>
      <c r="F832" s="471">
        <v>3766478</v>
      </c>
      <c r="G832" s="471">
        <v>2580871</v>
      </c>
      <c r="H832" s="471">
        <v>960259</v>
      </c>
      <c r="I832" s="471">
        <v>270022</v>
      </c>
      <c r="J832" s="471">
        <v>149894</v>
      </c>
      <c r="K832" s="471">
        <v>51184</v>
      </c>
      <c r="L832" s="471">
        <v>10821</v>
      </c>
      <c r="M832" s="471">
        <v>0</v>
      </c>
      <c r="N832" s="496">
        <v>7798298</v>
      </c>
      <c r="O832" s="471">
        <v>19539</v>
      </c>
      <c r="P832" s="471">
        <v>4399593</v>
      </c>
      <c r="Q832" s="471">
        <v>2484699</v>
      </c>
      <c r="R832" s="471">
        <v>787739</v>
      </c>
      <c r="S832" s="471">
        <v>234749</v>
      </c>
      <c r="T832" s="471">
        <v>88669</v>
      </c>
      <c r="U832" s="471">
        <v>52158</v>
      </c>
      <c r="V832" s="471">
        <v>15794</v>
      </c>
      <c r="W832" s="471">
        <v>1541</v>
      </c>
      <c r="X832" s="496">
        <v>8084481</v>
      </c>
      <c r="Y832" s="471">
        <v>28308</v>
      </c>
      <c r="Z832" s="471">
        <v>8166071</v>
      </c>
      <c r="AA832" s="471">
        <v>5065570</v>
      </c>
      <c r="AB832" s="471">
        <v>1747998</v>
      </c>
      <c r="AC832" s="471">
        <v>504771</v>
      </c>
      <c r="AD832" s="471">
        <v>238563</v>
      </c>
      <c r="AE832" s="471">
        <v>103342</v>
      </c>
      <c r="AF832" s="471">
        <v>26615</v>
      </c>
      <c r="AG832" s="471">
        <v>1541</v>
      </c>
      <c r="AH832" s="496">
        <v>15882779</v>
      </c>
      <c r="AI832" s="471">
        <v>1066.37778</v>
      </c>
      <c r="AJ832" s="471">
        <v>1279.6533300000001</v>
      </c>
      <c r="AK832" s="471">
        <v>1492.9288899999999</v>
      </c>
      <c r="AL832" s="471">
        <v>1706.20444</v>
      </c>
      <c r="AM832" s="471">
        <v>1919.48</v>
      </c>
      <c r="AN832" s="471">
        <v>2346.0311099999999</v>
      </c>
      <c r="AO832" s="471">
        <v>2772.5822199999998</v>
      </c>
      <c r="AP832" s="471">
        <v>3199.1333300000001</v>
      </c>
      <c r="AQ832" s="471">
        <v>3838.96</v>
      </c>
      <c r="AR832" s="471">
        <v>8.22316</v>
      </c>
      <c r="AS832" s="471">
        <v>2943.3580999999999</v>
      </c>
      <c r="AT832" s="471">
        <v>1728.7300299999999</v>
      </c>
      <c r="AU832" s="471">
        <v>562.80417999999997</v>
      </c>
      <c r="AV832" s="471">
        <v>140.67456000000001</v>
      </c>
      <c r="AW832" s="471">
        <v>63.892589999999998</v>
      </c>
      <c r="AX832" s="471">
        <v>18.46077</v>
      </c>
      <c r="AY832" s="471">
        <v>3.3824800000000002</v>
      </c>
      <c r="AZ832" s="471">
        <v>0</v>
      </c>
      <c r="BA832" s="496">
        <v>5469.5258700000004</v>
      </c>
      <c r="BB832" s="471">
        <v>18.322769999999998</v>
      </c>
      <c r="BC832" s="471">
        <v>3438.11319</v>
      </c>
      <c r="BD832" s="471">
        <v>1664.31169</v>
      </c>
      <c r="BE832" s="471">
        <v>461.69085999999999</v>
      </c>
      <c r="BF832" s="471">
        <v>122.29823</v>
      </c>
      <c r="BG832" s="471">
        <v>37.795319999999997</v>
      </c>
      <c r="BH832" s="471">
        <v>18.812069999999999</v>
      </c>
      <c r="BI832" s="471">
        <v>4.93696</v>
      </c>
      <c r="BJ832" s="471">
        <v>0.40140999999999999</v>
      </c>
      <c r="BK832" s="496">
        <v>5766.6824999999999</v>
      </c>
      <c r="BL832" s="471">
        <v>26.55</v>
      </c>
      <c r="BM832" s="471">
        <v>6381.47</v>
      </c>
      <c r="BN832" s="471">
        <v>3393.04</v>
      </c>
      <c r="BO832" s="471">
        <v>1024.5</v>
      </c>
      <c r="BP832" s="471">
        <v>262.97000000000003</v>
      </c>
      <c r="BQ832" s="471">
        <v>101.69</v>
      </c>
      <c r="BR832" s="471">
        <v>37.270000000000003</v>
      </c>
      <c r="BS832" s="471">
        <v>8.32</v>
      </c>
      <c r="BT832" s="471">
        <v>0.4</v>
      </c>
      <c r="BU832" s="496">
        <v>11236.21</v>
      </c>
      <c r="BV832" s="178"/>
      <c r="BW832" s="178"/>
      <c r="BX832" s="178"/>
      <c r="BY832" s="178"/>
      <c r="BZ832" s="178"/>
      <c r="CA832" s="178"/>
      <c r="CB832" s="178"/>
      <c r="CC832" s="178"/>
      <c r="CD832" s="178"/>
      <c r="CE832" s="178"/>
      <c r="CF832" s="110"/>
      <c r="CG832" s="110"/>
      <c r="CH832" s="110"/>
      <c r="CI832" s="110"/>
      <c r="CJ832" s="110"/>
      <c r="CK832" s="110"/>
      <c r="CL832" s="110"/>
      <c r="CM832" s="110"/>
      <c r="CN832" s="110"/>
      <c r="CO832" s="110"/>
      <c r="CP832" s="110"/>
      <c r="CQ832" s="110"/>
      <c r="CR832" s="110"/>
      <c r="CS832" s="110"/>
      <c r="CT832" s="110"/>
      <c r="CU832" s="110"/>
      <c r="CV832" s="110"/>
      <c r="CW832" s="110"/>
      <c r="CX832" s="110"/>
      <c r="CY832" s="110"/>
      <c r="CZ832" s="110"/>
      <c r="DA832" s="110"/>
      <c r="DB832" s="110"/>
      <c r="DC832" s="110"/>
      <c r="DD832" s="110"/>
      <c r="DE832" s="110"/>
      <c r="DF832" s="110"/>
      <c r="DG832" s="110"/>
      <c r="DH832" s="110"/>
      <c r="DI832" s="110"/>
      <c r="DJ832" s="110"/>
      <c r="DK832" s="110"/>
      <c r="DL832" s="110"/>
      <c r="DM832" s="110"/>
      <c r="DN832" s="110"/>
      <c r="DO832" s="110"/>
      <c r="DP832" s="110"/>
      <c r="DQ832" s="110"/>
      <c r="DR832" s="110"/>
      <c r="DS832" s="110"/>
      <c r="DT832" s="110"/>
      <c r="DU832" s="110"/>
      <c r="DV832" s="110"/>
      <c r="DW832" s="110"/>
      <c r="DX832" s="110"/>
      <c r="DY832" s="110"/>
      <c r="DZ832" s="110"/>
      <c r="EA832" s="110"/>
      <c r="EB832" s="110"/>
      <c r="EC832" s="110"/>
      <c r="ED832" s="110"/>
      <c r="EE832" s="110"/>
      <c r="EF832" s="110"/>
      <c r="EG832" s="110"/>
      <c r="EH832" s="110"/>
      <c r="EI832" s="110"/>
      <c r="EJ832" s="110"/>
      <c r="EK832" s="110"/>
      <c r="EL832" s="110"/>
      <c r="EM832" s="110"/>
      <c r="EN832" s="110"/>
      <c r="EO832" s="110"/>
      <c r="EP832" s="110"/>
      <c r="EQ832" s="110"/>
      <c r="ER832" s="110"/>
      <c r="ES832" s="110"/>
      <c r="ET832" s="110"/>
      <c r="EU832" s="110"/>
      <c r="EV832" s="110"/>
      <c r="EW832" s="110"/>
      <c r="EX832" s="110"/>
      <c r="EY832" s="110"/>
      <c r="EZ832" s="110"/>
      <c r="FA832" s="110"/>
      <c r="FB832" s="110"/>
      <c r="FC832" s="110"/>
      <c r="FD832" s="110"/>
      <c r="FE832" s="110"/>
      <c r="FF832" s="110"/>
      <c r="FG832" s="110"/>
      <c r="FH832" s="110"/>
      <c r="FI832" s="110"/>
      <c r="FJ832" s="110"/>
      <c r="FK832" s="242"/>
      <c r="FL832" s="242"/>
      <c r="FM832" s="242"/>
      <c r="FN832" s="242"/>
      <c r="FO832" s="242"/>
      <c r="FP832" s="242"/>
      <c r="FQ832" s="242"/>
      <c r="FR832" s="63"/>
    </row>
    <row r="833" spans="1:174" x14ac:dyDescent="0.2">
      <c r="A833" s="241" t="s">
        <v>391</v>
      </c>
      <c r="B833" s="476" t="s">
        <v>1005</v>
      </c>
      <c r="C833" s="326" t="s">
        <v>801</v>
      </c>
      <c r="D833" s="283" t="s">
        <v>1006</v>
      </c>
      <c r="E833" s="471">
        <v>5126.3</v>
      </c>
      <c r="F833" s="471">
        <v>1526825.33</v>
      </c>
      <c r="G833" s="471">
        <v>2013299.92</v>
      </c>
      <c r="H833" s="471">
        <v>1330284.92</v>
      </c>
      <c r="I833" s="471">
        <v>520126.96</v>
      </c>
      <c r="J833" s="471">
        <v>260773.23</v>
      </c>
      <c r="K833" s="471">
        <v>83210.789999999994</v>
      </c>
      <c r="L833" s="471">
        <v>34711.46</v>
      </c>
      <c r="M833" s="471">
        <v>7515.28</v>
      </c>
      <c r="N833" s="496">
        <v>5781874.1900000004</v>
      </c>
      <c r="O833" s="471">
        <v>12619.3</v>
      </c>
      <c r="P833" s="471">
        <v>2101928.96</v>
      </c>
      <c r="Q833" s="471">
        <v>2137561.4900000002</v>
      </c>
      <c r="R833" s="471">
        <v>1059677.3</v>
      </c>
      <c r="S833" s="471">
        <v>392181.65</v>
      </c>
      <c r="T833" s="471">
        <v>177495.63</v>
      </c>
      <c r="U833" s="471">
        <v>62439.91</v>
      </c>
      <c r="V833" s="471">
        <v>20679.59</v>
      </c>
      <c r="W833" s="471">
        <v>2987.15</v>
      </c>
      <c r="X833" s="496">
        <v>5967570.9800000004</v>
      </c>
      <c r="Y833" s="471">
        <v>17745.599999999999</v>
      </c>
      <c r="Z833" s="471">
        <v>3628754.29</v>
      </c>
      <c r="AA833" s="471">
        <v>4150861.41</v>
      </c>
      <c r="AB833" s="471">
        <v>2389962.2200000002</v>
      </c>
      <c r="AC833" s="471">
        <v>912308.61</v>
      </c>
      <c r="AD833" s="471">
        <v>438268.86</v>
      </c>
      <c r="AE833" s="471">
        <v>145650.70000000001</v>
      </c>
      <c r="AF833" s="471">
        <v>55391.05</v>
      </c>
      <c r="AG833" s="471">
        <v>10502.43</v>
      </c>
      <c r="AH833" s="496">
        <v>11749445.17</v>
      </c>
      <c r="AI833" s="471">
        <v>1055.67778</v>
      </c>
      <c r="AJ833" s="471">
        <v>1266.81333</v>
      </c>
      <c r="AK833" s="471">
        <v>1477.9488899999999</v>
      </c>
      <c r="AL833" s="471">
        <v>1689.0844400000001</v>
      </c>
      <c r="AM833" s="471">
        <v>1900.22</v>
      </c>
      <c r="AN833" s="471">
        <v>2322.4911099999999</v>
      </c>
      <c r="AO833" s="471">
        <v>2744.7622200000001</v>
      </c>
      <c r="AP833" s="471">
        <v>3167.0333300000002</v>
      </c>
      <c r="AQ833" s="471">
        <v>3800.44</v>
      </c>
      <c r="AR833" s="471">
        <v>4.8559299999999999</v>
      </c>
      <c r="AS833" s="471">
        <v>1205.2488599999999</v>
      </c>
      <c r="AT833" s="471">
        <v>1362.22567</v>
      </c>
      <c r="AU833" s="471">
        <v>787.57750999999996</v>
      </c>
      <c r="AV833" s="471">
        <v>273.71933999999999</v>
      </c>
      <c r="AW833" s="471">
        <v>112.28169</v>
      </c>
      <c r="AX833" s="471">
        <v>30.316210000000002</v>
      </c>
      <c r="AY833" s="471">
        <v>10.960240000000001</v>
      </c>
      <c r="AZ833" s="471">
        <v>1.9774799999999999</v>
      </c>
      <c r="BA833" s="496">
        <v>3789.1629400000002</v>
      </c>
      <c r="BB833" s="471">
        <v>11.95374</v>
      </c>
      <c r="BC833" s="471">
        <v>1659.2254800000001</v>
      </c>
      <c r="BD833" s="471">
        <v>1446.3027099999999</v>
      </c>
      <c r="BE833" s="471">
        <v>627.36785999999995</v>
      </c>
      <c r="BF833" s="471">
        <v>206.38749999999999</v>
      </c>
      <c r="BG833" s="471">
        <v>76.424679999999995</v>
      </c>
      <c r="BH833" s="471">
        <v>22.748750000000001</v>
      </c>
      <c r="BI833" s="471">
        <v>6.5296399999999997</v>
      </c>
      <c r="BJ833" s="471">
        <v>0.78600000000000003</v>
      </c>
      <c r="BK833" s="496">
        <v>4057.7263600000001</v>
      </c>
      <c r="BL833" s="471">
        <v>16.809999999999999</v>
      </c>
      <c r="BM833" s="471">
        <v>2864.47</v>
      </c>
      <c r="BN833" s="471">
        <v>2808.53</v>
      </c>
      <c r="BO833" s="471">
        <v>1414.95</v>
      </c>
      <c r="BP833" s="471">
        <v>480.11</v>
      </c>
      <c r="BQ833" s="471">
        <v>188.71</v>
      </c>
      <c r="BR833" s="471">
        <v>53.06</v>
      </c>
      <c r="BS833" s="471">
        <v>17.489999999999998</v>
      </c>
      <c r="BT833" s="471">
        <v>2.76</v>
      </c>
      <c r="BU833" s="496">
        <v>7846.89</v>
      </c>
      <c r="BV833" s="178"/>
      <c r="BW833" s="178"/>
      <c r="BX833" s="178"/>
      <c r="BY833" s="178"/>
      <c r="BZ833" s="178"/>
      <c r="CA833" s="178"/>
      <c r="CB833" s="178"/>
      <c r="CC833" s="178"/>
      <c r="CD833" s="178"/>
      <c r="CE833" s="178"/>
      <c r="CF833" s="110"/>
      <c r="CG833" s="110"/>
      <c r="CH833" s="110"/>
      <c r="CI833" s="110"/>
      <c r="CJ833" s="110"/>
      <c r="CK833" s="110"/>
      <c r="CL833" s="110"/>
      <c r="CM833" s="110"/>
      <c r="CN833" s="110"/>
      <c r="CO833" s="110"/>
      <c r="CP833" s="110"/>
      <c r="CQ833" s="110"/>
      <c r="CR833" s="110"/>
      <c r="CS833" s="110"/>
      <c r="CT833" s="110"/>
      <c r="CU833" s="110"/>
      <c r="CV833" s="110"/>
      <c r="CW833" s="110"/>
      <c r="CX833" s="110"/>
      <c r="CY833" s="110"/>
      <c r="CZ833" s="110"/>
      <c r="DA833" s="110"/>
      <c r="DB833" s="110"/>
      <c r="DC833" s="110"/>
      <c r="DD833" s="110"/>
      <c r="DE833" s="110"/>
      <c r="DF833" s="110"/>
      <c r="DG833" s="110"/>
      <c r="DH833" s="110"/>
      <c r="DI833" s="110"/>
      <c r="DJ833" s="110"/>
      <c r="DK833" s="110"/>
      <c r="DL833" s="110"/>
      <c r="DM833" s="110"/>
      <c r="DN833" s="110"/>
      <c r="DO833" s="110"/>
      <c r="DP833" s="110"/>
      <c r="DQ833" s="110"/>
      <c r="DR833" s="110"/>
      <c r="DS833" s="110"/>
      <c r="DT833" s="110"/>
      <c r="DU833" s="110"/>
      <c r="DV833" s="110"/>
      <c r="DW833" s="110"/>
      <c r="DX833" s="110"/>
      <c r="DY833" s="110"/>
      <c r="DZ833" s="110"/>
      <c r="EA833" s="110"/>
      <c r="EB833" s="110"/>
      <c r="EC833" s="110"/>
      <c r="ED833" s="110"/>
      <c r="EE833" s="110"/>
      <c r="EF833" s="110"/>
      <c r="EG833" s="110"/>
      <c r="EH833" s="110"/>
      <c r="EI833" s="110"/>
      <c r="EJ833" s="110"/>
      <c r="EK833" s="110"/>
      <c r="EL833" s="110"/>
      <c r="EM833" s="110"/>
      <c r="EN833" s="110"/>
      <c r="EO833" s="110"/>
      <c r="EP833" s="110"/>
      <c r="EQ833" s="110"/>
      <c r="ER833" s="110"/>
      <c r="ES833" s="110"/>
      <c r="ET833" s="110"/>
      <c r="EU833" s="110"/>
      <c r="EV833" s="110"/>
      <c r="EW833" s="110"/>
      <c r="EX833" s="110"/>
      <c r="EY833" s="110"/>
      <c r="EZ833" s="110"/>
      <c r="FA833" s="110"/>
      <c r="FB833" s="110"/>
      <c r="FC833" s="110"/>
      <c r="FD833" s="110"/>
      <c r="FE833" s="110"/>
      <c r="FF833" s="110"/>
      <c r="FG833" s="110"/>
      <c r="FH833" s="110"/>
      <c r="FI833" s="110"/>
      <c r="FJ833" s="110"/>
      <c r="FK833" s="242"/>
      <c r="FL833" s="242"/>
      <c r="FM833" s="242"/>
      <c r="FN833" s="242"/>
      <c r="FO833" s="242"/>
      <c r="FP833" s="242"/>
      <c r="FQ833" s="242"/>
      <c r="FR833" s="63"/>
    </row>
    <row r="834" spans="1:174" x14ac:dyDescent="0.2">
      <c r="A834" s="241" t="s">
        <v>392</v>
      </c>
      <c r="B834" s="476" t="s">
        <v>1007</v>
      </c>
      <c r="C834" s="326" t="s">
        <v>870</v>
      </c>
      <c r="D834" s="283" t="s">
        <v>393</v>
      </c>
      <c r="E834" s="471">
        <v>24850</v>
      </c>
      <c r="F834" s="471">
        <v>5306641</v>
      </c>
      <c r="G834" s="471">
        <v>977501</v>
      </c>
      <c r="H834" s="471">
        <v>716198</v>
      </c>
      <c r="I834" s="471">
        <v>156458</v>
      </c>
      <c r="J834" s="471">
        <v>58532</v>
      </c>
      <c r="K834" s="471">
        <v>10066</v>
      </c>
      <c r="L834" s="471">
        <v>2427</v>
      </c>
      <c r="M834" s="471">
        <v>0</v>
      </c>
      <c r="N834" s="496">
        <v>7252673</v>
      </c>
      <c r="O834" s="471">
        <v>31083</v>
      </c>
      <c r="P834" s="471">
        <v>7140113</v>
      </c>
      <c r="Q834" s="471">
        <v>725263</v>
      </c>
      <c r="R834" s="471">
        <v>334086</v>
      </c>
      <c r="S834" s="471">
        <v>81312</v>
      </c>
      <c r="T834" s="471">
        <v>29908</v>
      </c>
      <c r="U834" s="471">
        <v>4699</v>
      </c>
      <c r="V834" s="471">
        <v>2750</v>
      </c>
      <c r="W834" s="471">
        <v>0</v>
      </c>
      <c r="X834" s="496">
        <v>8349214</v>
      </c>
      <c r="Y834" s="471">
        <v>55933</v>
      </c>
      <c r="Z834" s="471">
        <v>12446754</v>
      </c>
      <c r="AA834" s="471">
        <v>1702764</v>
      </c>
      <c r="AB834" s="471">
        <v>1050284</v>
      </c>
      <c r="AC834" s="471">
        <v>237770</v>
      </c>
      <c r="AD834" s="471">
        <v>88440</v>
      </c>
      <c r="AE834" s="471">
        <v>14765</v>
      </c>
      <c r="AF834" s="471">
        <v>5177</v>
      </c>
      <c r="AG834" s="471">
        <v>0</v>
      </c>
      <c r="AH834" s="496">
        <v>15601887</v>
      </c>
      <c r="AI834" s="471">
        <v>1078.58889</v>
      </c>
      <c r="AJ834" s="471">
        <v>1294.3066699999999</v>
      </c>
      <c r="AK834" s="471">
        <v>1510.0244399999999</v>
      </c>
      <c r="AL834" s="471">
        <v>1725.7422200000001</v>
      </c>
      <c r="AM834" s="471">
        <v>1941.46</v>
      </c>
      <c r="AN834" s="471">
        <v>2372.8955599999999</v>
      </c>
      <c r="AO834" s="471">
        <v>2804.3311100000001</v>
      </c>
      <c r="AP834" s="471">
        <v>3235.76667</v>
      </c>
      <c r="AQ834" s="471">
        <v>3882.92</v>
      </c>
      <c r="AR834" s="471">
        <v>23.039359999999999</v>
      </c>
      <c r="AS834" s="471">
        <v>4099.9873799999996</v>
      </c>
      <c r="AT834" s="471">
        <v>647.34118000000001</v>
      </c>
      <c r="AU834" s="471">
        <v>415.00868000000003</v>
      </c>
      <c r="AV834" s="471">
        <v>80.587810000000005</v>
      </c>
      <c r="AW834" s="471">
        <v>24.666910000000001</v>
      </c>
      <c r="AX834" s="471">
        <v>3.5894499999999998</v>
      </c>
      <c r="AY834" s="471">
        <v>0.75004999999999999</v>
      </c>
      <c r="AZ834" s="471">
        <v>0</v>
      </c>
      <c r="BA834" s="496">
        <v>5294.9708099999998</v>
      </c>
      <c r="BB834" s="471">
        <v>28.818210000000001</v>
      </c>
      <c r="BC834" s="471">
        <v>5516.55429</v>
      </c>
      <c r="BD834" s="471">
        <v>480.29885000000002</v>
      </c>
      <c r="BE834" s="471">
        <v>193.58975000000001</v>
      </c>
      <c r="BF834" s="471">
        <v>41.881880000000002</v>
      </c>
      <c r="BG834" s="471">
        <v>12.604010000000001</v>
      </c>
      <c r="BH834" s="471">
        <v>1.6756200000000001</v>
      </c>
      <c r="BI834" s="471">
        <v>0.84987999999999997</v>
      </c>
      <c r="BJ834" s="471">
        <v>0</v>
      </c>
      <c r="BK834" s="496">
        <v>6276.2724900000003</v>
      </c>
      <c r="BL834" s="471">
        <v>51.86</v>
      </c>
      <c r="BM834" s="471">
        <v>9616.5400000000009</v>
      </c>
      <c r="BN834" s="471">
        <v>1127.6400000000001</v>
      </c>
      <c r="BO834" s="471">
        <v>608.6</v>
      </c>
      <c r="BP834" s="471">
        <v>122.47</v>
      </c>
      <c r="BQ834" s="471">
        <v>37.270000000000003</v>
      </c>
      <c r="BR834" s="471">
        <v>5.27</v>
      </c>
      <c r="BS834" s="471">
        <v>1.6</v>
      </c>
      <c r="BT834" s="471">
        <v>0</v>
      </c>
      <c r="BU834" s="496">
        <v>11571.25</v>
      </c>
      <c r="BV834" s="178"/>
      <c r="BW834" s="178"/>
      <c r="BX834" s="178"/>
      <c r="BY834" s="178"/>
      <c r="BZ834" s="178"/>
      <c r="CA834" s="178"/>
      <c r="CB834" s="178"/>
      <c r="CC834" s="178"/>
      <c r="CD834" s="178"/>
      <c r="CE834" s="178"/>
      <c r="CF834" s="110"/>
      <c r="CG834" s="110"/>
      <c r="CH834" s="110"/>
      <c r="CI834" s="110"/>
      <c r="CJ834" s="110"/>
      <c r="CK834" s="110"/>
      <c r="CL834" s="110"/>
      <c r="CM834" s="110"/>
      <c r="CN834" s="110"/>
      <c r="CO834" s="110"/>
      <c r="CP834" s="110"/>
      <c r="CQ834" s="110"/>
      <c r="CR834" s="110"/>
      <c r="CS834" s="110"/>
      <c r="CT834" s="110"/>
      <c r="CU834" s="110"/>
      <c r="CV834" s="110"/>
      <c r="CW834" s="110"/>
      <c r="CX834" s="110"/>
      <c r="CY834" s="110"/>
      <c r="CZ834" s="110"/>
      <c r="DA834" s="110"/>
      <c r="DB834" s="110"/>
      <c r="DC834" s="110"/>
      <c r="DD834" s="110"/>
      <c r="DE834" s="110"/>
      <c r="DF834" s="110"/>
      <c r="DG834" s="110"/>
      <c r="DH834" s="110"/>
      <c r="DI834" s="110"/>
      <c r="DJ834" s="110"/>
      <c r="DK834" s="110"/>
      <c r="DL834" s="110"/>
      <c r="DM834" s="110"/>
      <c r="DN834" s="110"/>
      <c r="DO834" s="110"/>
      <c r="DP834" s="110"/>
      <c r="DQ834" s="110"/>
      <c r="DR834" s="110"/>
      <c r="DS834" s="110"/>
      <c r="DT834" s="110"/>
      <c r="DU834" s="110"/>
      <c r="DV834" s="110"/>
      <c r="DW834" s="110"/>
      <c r="DX834" s="110"/>
      <c r="DY834" s="110"/>
      <c r="DZ834" s="110"/>
      <c r="EA834" s="110"/>
      <c r="EB834" s="110"/>
      <c r="EC834" s="110"/>
      <c r="ED834" s="110"/>
      <c r="EE834" s="110"/>
      <c r="EF834" s="110"/>
      <c r="EG834" s="110"/>
      <c r="EH834" s="110"/>
      <c r="EI834" s="110"/>
      <c r="EJ834" s="110"/>
      <c r="EK834" s="110"/>
      <c r="EL834" s="110"/>
      <c r="EM834" s="110"/>
      <c r="EN834" s="110"/>
      <c r="EO834" s="110"/>
      <c r="EP834" s="110"/>
      <c r="EQ834" s="110"/>
      <c r="ER834" s="110"/>
      <c r="ES834" s="110"/>
      <c r="ET834" s="110"/>
      <c r="EU834" s="110"/>
      <c r="EV834" s="110"/>
      <c r="EW834" s="110"/>
      <c r="EX834" s="110"/>
      <c r="EY834" s="110"/>
      <c r="EZ834" s="110"/>
      <c r="FA834" s="110"/>
      <c r="FB834" s="110"/>
      <c r="FC834" s="110"/>
      <c r="FD834" s="110"/>
      <c r="FE834" s="110"/>
      <c r="FF834" s="110"/>
      <c r="FG834" s="110"/>
      <c r="FH834" s="110"/>
      <c r="FI834" s="110"/>
      <c r="FJ834" s="110"/>
      <c r="FK834" s="242"/>
      <c r="FL834" s="242"/>
      <c r="FM834" s="242"/>
      <c r="FN834" s="242"/>
      <c r="FO834" s="242"/>
      <c r="FP834" s="242"/>
      <c r="FQ834" s="242"/>
      <c r="FR834" s="63"/>
    </row>
    <row r="835" spans="1:174" x14ac:dyDescent="0.2">
      <c r="A835" s="241" t="s">
        <v>394</v>
      </c>
      <c r="B835" s="476" t="s">
        <v>1008</v>
      </c>
      <c r="C835" s="326" t="s">
        <v>807</v>
      </c>
      <c r="D835" s="283" t="s">
        <v>395</v>
      </c>
      <c r="E835" s="471">
        <v>561</v>
      </c>
      <c r="F835" s="471">
        <v>761238</v>
      </c>
      <c r="G835" s="471">
        <v>659760</v>
      </c>
      <c r="H835" s="471">
        <v>386161</v>
      </c>
      <c r="I835" s="471">
        <v>183083</v>
      </c>
      <c r="J835" s="471">
        <v>77404</v>
      </c>
      <c r="K835" s="471">
        <v>45678</v>
      </c>
      <c r="L835" s="471">
        <v>19945</v>
      </c>
      <c r="M835" s="471">
        <v>0</v>
      </c>
      <c r="N835" s="496">
        <v>2133830</v>
      </c>
      <c r="O835" s="471">
        <v>12237</v>
      </c>
      <c r="P835" s="471">
        <v>954988</v>
      </c>
      <c r="Q835" s="471">
        <v>754404</v>
      </c>
      <c r="R835" s="471">
        <v>294612</v>
      </c>
      <c r="S835" s="471">
        <v>95697</v>
      </c>
      <c r="T835" s="471">
        <v>57032</v>
      </c>
      <c r="U835" s="471">
        <v>45495</v>
      </c>
      <c r="V835" s="471">
        <v>12012</v>
      </c>
      <c r="W835" s="471">
        <v>0</v>
      </c>
      <c r="X835" s="496">
        <v>2226477</v>
      </c>
      <c r="Y835" s="471">
        <v>12798</v>
      </c>
      <c r="Z835" s="471">
        <v>1716226</v>
      </c>
      <c r="AA835" s="471">
        <v>1414164</v>
      </c>
      <c r="AB835" s="471">
        <v>680773</v>
      </c>
      <c r="AC835" s="471">
        <v>278780</v>
      </c>
      <c r="AD835" s="471">
        <v>134436</v>
      </c>
      <c r="AE835" s="471">
        <v>91173</v>
      </c>
      <c r="AF835" s="471">
        <v>31957</v>
      </c>
      <c r="AG835" s="471">
        <v>0</v>
      </c>
      <c r="AH835" s="496">
        <v>4360307</v>
      </c>
      <c r="AI835" s="471">
        <v>1142.01667</v>
      </c>
      <c r="AJ835" s="471">
        <v>1370.42</v>
      </c>
      <c r="AK835" s="471">
        <v>1598.8233299999999</v>
      </c>
      <c r="AL835" s="471">
        <v>1827.22667</v>
      </c>
      <c r="AM835" s="471">
        <v>2055.63</v>
      </c>
      <c r="AN835" s="471">
        <v>2512.43667</v>
      </c>
      <c r="AO835" s="471">
        <v>2969.2433299999998</v>
      </c>
      <c r="AP835" s="471">
        <v>3426.05</v>
      </c>
      <c r="AQ835" s="471">
        <v>4111.26</v>
      </c>
      <c r="AR835" s="471">
        <v>0.49124000000000001</v>
      </c>
      <c r="AS835" s="471">
        <v>555.47788000000003</v>
      </c>
      <c r="AT835" s="471">
        <v>412.65347000000003</v>
      </c>
      <c r="AU835" s="471">
        <v>211.33722</v>
      </c>
      <c r="AV835" s="471">
        <v>89.064179999999993</v>
      </c>
      <c r="AW835" s="471">
        <v>30.808340000000001</v>
      </c>
      <c r="AX835" s="471">
        <v>15.38372</v>
      </c>
      <c r="AY835" s="471">
        <v>5.8215700000000004</v>
      </c>
      <c r="AZ835" s="471">
        <v>0</v>
      </c>
      <c r="BA835" s="496">
        <v>1321.0376200000001</v>
      </c>
      <c r="BB835" s="471">
        <v>10.715260000000001</v>
      </c>
      <c r="BC835" s="471">
        <v>696.85789999999997</v>
      </c>
      <c r="BD835" s="471">
        <v>471.84951000000001</v>
      </c>
      <c r="BE835" s="471">
        <v>161.23451</v>
      </c>
      <c r="BF835" s="471">
        <v>46.553609999999999</v>
      </c>
      <c r="BG835" s="471">
        <v>22.69988</v>
      </c>
      <c r="BH835" s="471">
        <v>15.322089999999999</v>
      </c>
      <c r="BI835" s="471">
        <v>3.5060799999999999</v>
      </c>
      <c r="BJ835" s="471">
        <v>0</v>
      </c>
      <c r="BK835" s="496">
        <v>1428.73882</v>
      </c>
      <c r="BL835" s="471">
        <v>11.21</v>
      </c>
      <c r="BM835" s="471">
        <v>1252.3399999999999</v>
      </c>
      <c r="BN835" s="471">
        <v>884.5</v>
      </c>
      <c r="BO835" s="471">
        <v>372.57</v>
      </c>
      <c r="BP835" s="471">
        <v>135.62</v>
      </c>
      <c r="BQ835" s="471">
        <v>53.51</v>
      </c>
      <c r="BR835" s="471">
        <v>30.71</v>
      </c>
      <c r="BS835" s="471">
        <v>9.33</v>
      </c>
      <c r="BT835" s="471">
        <v>0</v>
      </c>
      <c r="BU835" s="496">
        <v>2749.79</v>
      </c>
      <c r="BV835" s="178"/>
      <c r="BW835" s="178"/>
      <c r="BX835" s="178"/>
      <c r="BY835" s="178"/>
      <c r="BZ835" s="178"/>
      <c r="CA835" s="178"/>
      <c r="CB835" s="178"/>
      <c r="CC835" s="178"/>
      <c r="CD835" s="178"/>
      <c r="CE835" s="178"/>
      <c r="CF835" s="110"/>
      <c r="CG835" s="110"/>
      <c r="CH835" s="110"/>
      <c r="CI835" s="110"/>
      <c r="CJ835" s="110"/>
      <c r="CK835" s="110"/>
      <c r="CL835" s="110"/>
      <c r="CM835" s="110"/>
      <c r="CN835" s="110"/>
      <c r="CO835" s="110"/>
      <c r="CP835" s="110"/>
      <c r="CQ835" s="110"/>
      <c r="CR835" s="110"/>
      <c r="CS835" s="110"/>
      <c r="CT835" s="110"/>
      <c r="CU835" s="110"/>
      <c r="CV835" s="110"/>
      <c r="CW835" s="110"/>
      <c r="CX835" s="110"/>
      <c r="CY835" s="110"/>
      <c r="CZ835" s="110"/>
      <c r="DA835" s="110"/>
      <c r="DB835" s="110"/>
      <c r="DC835" s="110"/>
      <c r="DD835" s="110"/>
      <c r="DE835" s="110"/>
      <c r="DF835" s="110"/>
      <c r="DG835" s="110"/>
      <c r="DH835" s="110"/>
      <c r="DI835" s="110"/>
      <c r="DJ835" s="110"/>
      <c r="DK835" s="110"/>
      <c r="DL835" s="110"/>
      <c r="DM835" s="110"/>
      <c r="DN835" s="110"/>
      <c r="DO835" s="110"/>
      <c r="DP835" s="110"/>
      <c r="DQ835" s="110"/>
      <c r="DR835" s="110"/>
      <c r="DS835" s="110"/>
      <c r="DT835" s="110"/>
      <c r="DU835" s="110"/>
      <c r="DV835" s="110"/>
      <c r="DW835" s="110"/>
      <c r="DX835" s="110"/>
      <c r="DY835" s="110"/>
      <c r="DZ835" s="110"/>
      <c r="EA835" s="110"/>
      <c r="EB835" s="110"/>
      <c r="EC835" s="110"/>
      <c r="ED835" s="110"/>
      <c r="EE835" s="110"/>
      <c r="EF835" s="110"/>
      <c r="EG835" s="110"/>
      <c r="EH835" s="110"/>
      <c r="EI835" s="110"/>
      <c r="EJ835" s="110"/>
      <c r="EK835" s="110"/>
      <c r="EL835" s="110"/>
      <c r="EM835" s="110"/>
      <c r="EN835" s="110"/>
      <c r="EO835" s="110"/>
      <c r="EP835" s="110"/>
      <c r="EQ835" s="110"/>
      <c r="ER835" s="110"/>
      <c r="ES835" s="110"/>
      <c r="ET835" s="110"/>
      <c r="EU835" s="110"/>
      <c r="EV835" s="110"/>
      <c r="EW835" s="110"/>
      <c r="EX835" s="110"/>
      <c r="EY835" s="110"/>
      <c r="EZ835" s="110"/>
      <c r="FA835" s="110"/>
      <c r="FB835" s="110"/>
      <c r="FC835" s="110"/>
      <c r="FD835" s="110"/>
      <c r="FE835" s="110"/>
      <c r="FF835" s="110"/>
      <c r="FG835" s="110"/>
      <c r="FH835" s="110"/>
      <c r="FI835" s="110"/>
      <c r="FJ835" s="110"/>
      <c r="FK835" s="242"/>
      <c r="FL835" s="242"/>
      <c r="FM835" s="242"/>
      <c r="FN835" s="242"/>
      <c r="FO835" s="242"/>
      <c r="FP835" s="242"/>
      <c r="FQ835" s="242"/>
      <c r="FR835" s="63"/>
    </row>
    <row r="836" spans="1:174" x14ac:dyDescent="0.2">
      <c r="A836" s="241" t="s">
        <v>396</v>
      </c>
      <c r="B836" s="476" t="s">
        <v>1009</v>
      </c>
      <c r="C836" s="326" t="s">
        <v>786</v>
      </c>
      <c r="D836" s="283" t="s">
        <v>397</v>
      </c>
      <c r="E836" s="471">
        <v>3720</v>
      </c>
      <c r="F836" s="471">
        <v>850700</v>
      </c>
      <c r="G836" s="471">
        <v>866476</v>
      </c>
      <c r="H836" s="471">
        <v>317974</v>
      </c>
      <c r="I836" s="471">
        <v>130663</v>
      </c>
      <c r="J836" s="471">
        <v>45437</v>
      </c>
      <c r="K836" s="471">
        <v>15911</v>
      </c>
      <c r="L836" s="471">
        <v>12443</v>
      </c>
      <c r="M836" s="471">
        <v>0</v>
      </c>
      <c r="N836" s="496">
        <v>2243324</v>
      </c>
      <c r="O836" s="471">
        <v>6979</v>
      </c>
      <c r="P836" s="471">
        <v>1108049</v>
      </c>
      <c r="Q836" s="471">
        <v>1108569</v>
      </c>
      <c r="R836" s="471">
        <v>233723</v>
      </c>
      <c r="S836" s="471">
        <v>73792</v>
      </c>
      <c r="T836" s="471">
        <v>48986</v>
      </c>
      <c r="U836" s="471">
        <v>11327</v>
      </c>
      <c r="V836" s="471">
        <v>3761</v>
      </c>
      <c r="W836" s="471">
        <v>0</v>
      </c>
      <c r="X836" s="496">
        <v>2595186</v>
      </c>
      <c r="Y836" s="471">
        <v>10699</v>
      </c>
      <c r="Z836" s="471">
        <v>1958749</v>
      </c>
      <c r="AA836" s="471">
        <v>1975045</v>
      </c>
      <c r="AB836" s="471">
        <v>551697</v>
      </c>
      <c r="AC836" s="471">
        <v>204455</v>
      </c>
      <c r="AD836" s="471">
        <v>94423</v>
      </c>
      <c r="AE836" s="471">
        <v>27238</v>
      </c>
      <c r="AF836" s="471">
        <v>16204</v>
      </c>
      <c r="AG836" s="471">
        <v>0</v>
      </c>
      <c r="AH836" s="496">
        <v>4838510</v>
      </c>
      <c r="AI836" s="471">
        <v>1094.9388899999999</v>
      </c>
      <c r="AJ836" s="471">
        <v>1313.9266700000001</v>
      </c>
      <c r="AK836" s="471">
        <v>1532.91444</v>
      </c>
      <c r="AL836" s="471">
        <v>1751.9022199999999</v>
      </c>
      <c r="AM836" s="471">
        <v>1970.89</v>
      </c>
      <c r="AN836" s="471">
        <v>2408.8655600000002</v>
      </c>
      <c r="AO836" s="471">
        <v>2846.8411099999998</v>
      </c>
      <c r="AP836" s="471">
        <v>3284.8166700000002</v>
      </c>
      <c r="AQ836" s="471">
        <v>3941.78</v>
      </c>
      <c r="AR836" s="471">
        <v>3.3974500000000001</v>
      </c>
      <c r="AS836" s="471">
        <v>647.44861000000003</v>
      </c>
      <c r="AT836" s="471">
        <v>565.24746000000005</v>
      </c>
      <c r="AU836" s="471">
        <v>181.50214</v>
      </c>
      <c r="AV836" s="471">
        <v>66.296440000000004</v>
      </c>
      <c r="AW836" s="471">
        <v>18.862410000000001</v>
      </c>
      <c r="AX836" s="471">
        <v>5.5890000000000004</v>
      </c>
      <c r="AY836" s="471">
        <v>3.78803</v>
      </c>
      <c r="AZ836" s="471">
        <v>0</v>
      </c>
      <c r="BA836" s="496">
        <v>1492.1315500000001</v>
      </c>
      <c r="BB836" s="471">
        <v>6.3738700000000001</v>
      </c>
      <c r="BC836" s="471">
        <v>843.31114000000002</v>
      </c>
      <c r="BD836" s="471">
        <v>723.17735000000005</v>
      </c>
      <c r="BE836" s="471">
        <v>133.41098</v>
      </c>
      <c r="BF836" s="471">
        <v>37.440950000000001</v>
      </c>
      <c r="BG836" s="471">
        <v>20.335709999999999</v>
      </c>
      <c r="BH836" s="471">
        <v>3.9788000000000001</v>
      </c>
      <c r="BI836" s="471">
        <v>1.14496</v>
      </c>
      <c r="BJ836" s="471">
        <v>0</v>
      </c>
      <c r="BK836" s="496">
        <v>1769.1737700000001</v>
      </c>
      <c r="BL836" s="471">
        <v>9.77</v>
      </c>
      <c r="BM836" s="471">
        <v>1490.76</v>
      </c>
      <c r="BN836" s="471">
        <v>1288.42</v>
      </c>
      <c r="BO836" s="471">
        <v>314.91000000000003</v>
      </c>
      <c r="BP836" s="471">
        <v>103.74</v>
      </c>
      <c r="BQ836" s="471">
        <v>39.200000000000003</v>
      </c>
      <c r="BR836" s="471">
        <v>9.57</v>
      </c>
      <c r="BS836" s="471">
        <v>4.93</v>
      </c>
      <c r="BT836" s="471">
        <v>0</v>
      </c>
      <c r="BU836" s="496">
        <v>3261.3</v>
      </c>
      <c r="BV836" s="178"/>
      <c r="BW836" s="178"/>
      <c r="BX836" s="178"/>
      <c r="BY836" s="178"/>
      <c r="BZ836" s="178"/>
      <c r="CA836" s="178"/>
      <c r="CB836" s="178"/>
      <c r="CC836" s="178"/>
      <c r="CD836" s="178"/>
      <c r="CE836" s="178"/>
      <c r="CF836" s="110"/>
      <c r="CG836" s="110"/>
      <c r="CH836" s="110"/>
      <c r="CI836" s="110"/>
      <c r="CJ836" s="110"/>
      <c r="CK836" s="110"/>
      <c r="CL836" s="110"/>
      <c r="CM836" s="110"/>
      <c r="CN836" s="110"/>
      <c r="CO836" s="110"/>
      <c r="CP836" s="110"/>
      <c r="CQ836" s="110"/>
      <c r="CR836" s="110"/>
      <c r="CS836" s="110"/>
      <c r="CT836" s="110"/>
      <c r="CU836" s="110"/>
      <c r="CV836" s="110"/>
      <c r="CW836" s="110"/>
      <c r="CX836" s="110"/>
      <c r="CY836" s="110"/>
      <c r="CZ836" s="110"/>
      <c r="DA836" s="110"/>
      <c r="DB836" s="110"/>
      <c r="DC836" s="110"/>
      <c r="DD836" s="110"/>
      <c r="DE836" s="110"/>
      <c r="DF836" s="110"/>
      <c r="DG836" s="110"/>
      <c r="DH836" s="110"/>
      <c r="DI836" s="110"/>
      <c r="DJ836" s="110"/>
      <c r="DK836" s="110"/>
      <c r="DL836" s="110"/>
      <c r="DM836" s="110"/>
      <c r="DN836" s="110"/>
      <c r="DO836" s="110"/>
      <c r="DP836" s="110"/>
      <c r="DQ836" s="110"/>
      <c r="DR836" s="110"/>
      <c r="DS836" s="110"/>
      <c r="DT836" s="110"/>
      <c r="DU836" s="110"/>
      <c r="DV836" s="110"/>
      <c r="DW836" s="110"/>
      <c r="DX836" s="110"/>
      <c r="DY836" s="110"/>
      <c r="DZ836" s="110"/>
      <c r="EA836" s="110"/>
      <c r="EB836" s="110"/>
      <c r="EC836" s="110"/>
      <c r="ED836" s="110"/>
      <c r="EE836" s="110"/>
      <c r="EF836" s="110"/>
      <c r="EG836" s="110"/>
      <c r="EH836" s="110"/>
      <c r="EI836" s="110"/>
      <c r="EJ836" s="110"/>
      <c r="EK836" s="110"/>
      <c r="EL836" s="110"/>
      <c r="EM836" s="110"/>
      <c r="EN836" s="110"/>
      <c r="EO836" s="110"/>
      <c r="EP836" s="110"/>
      <c r="EQ836" s="110"/>
      <c r="ER836" s="110"/>
      <c r="ES836" s="110"/>
      <c r="ET836" s="110"/>
      <c r="EU836" s="110"/>
      <c r="EV836" s="110"/>
      <c r="EW836" s="110"/>
      <c r="EX836" s="110"/>
      <c r="EY836" s="110"/>
      <c r="EZ836" s="110"/>
      <c r="FA836" s="110"/>
      <c r="FB836" s="110"/>
      <c r="FC836" s="110"/>
      <c r="FD836" s="110"/>
      <c r="FE836" s="110"/>
      <c r="FF836" s="110"/>
      <c r="FG836" s="110"/>
      <c r="FH836" s="110"/>
      <c r="FI836" s="110"/>
      <c r="FJ836" s="110"/>
      <c r="FK836" s="242"/>
      <c r="FL836" s="242"/>
      <c r="FM836" s="242"/>
      <c r="FN836" s="242"/>
      <c r="FO836" s="242"/>
      <c r="FP836" s="242"/>
      <c r="FQ836" s="242"/>
      <c r="FR836" s="63"/>
    </row>
    <row r="837" spans="1:174" x14ac:dyDescent="0.2">
      <c r="A837" s="241" t="s">
        <v>398</v>
      </c>
      <c r="B837" s="476" t="s">
        <v>1010</v>
      </c>
      <c r="C837" s="326" t="s">
        <v>870</v>
      </c>
      <c r="D837" s="283" t="s">
        <v>1011</v>
      </c>
      <c r="E837" s="471">
        <v>19220.72</v>
      </c>
      <c r="F837" s="471">
        <v>7587325.1399999997</v>
      </c>
      <c r="G837" s="471">
        <v>1520764.25</v>
      </c>
      <c r="H837" s="471">
        <v>874210.28</v>
      </c>
      <c r="I837" s="471">
        <v>456823.9</v>
      </c>
      <c r="J837" s="471">
        <v>181823.16</v>
      </c>
      <c r="K837" s="471">
        <v>93962.34</v>
      </c>
      <c r="L837" s="471">
        <v>36507.870000000003</v>
      </c>
      <c r="M837" s="471">
        <v>6888.36</v>
      </c>
      <c r="N837" s="496">
        <v>10777526.02</v>
      </c>
      <c r="O837" s="471">
        <v>29793.46</v>
      </c>
      <c r="P837" s="471">
        <v>12572510.49</v>
      </c>
      <c r="Q837" s="471">
        <v>1451949.7</v>
      </c>
      <c r="R837" s="471">
        <v>707134.87</v>
      </c>
      <c r="S837" s="471">
        <v>306885.83</v>
      </c>
      <c r="T837" s="471">
        <v>203267.06</v>
      </c>
      <c r="U837" s="471">
        <v>132429.09</v>
      </c>
      <c r="V837" s="471">
        <v>43065.7</v>
      </c>
      <c r="W837" s="471">
        <v>3743.76</v>
      </c>
      <c r="X837" s="496">
        <v>15450779.960000001</v>
      </c>
      <c r="Y837" s="471">
        <v>49014.18</v>
      </c>
      <c r="Z837" s="471">
        <v>20159835.629999999</v>
      </c>
      <c r="AA837" s="471">
        <v>2972713.95</v>
      </c>
      <c r="AB837" s="471">
        <v>1581345.15</v>
      </c>
      <c r="AC837" s="471">
        <v>763709.73</v>
      </c>
      <c r="AD837" s="471">
        <v>385090.22</v>
      </c>
      <c r="AE837" s="471">
        <v>226391.43</v>
      </c>
      <c r="AF837" s="471">
        <v>79573.570000000007</v>
      </c>
      <c r="AG837" s="471">
        <v>10632.12</v>
      </c>
      <c r="AH837" s="496">
        <v>26228305.98</v>
      </c>
      <c r="AI837" s="471">
        <v>1141.91111</v>
      </c>
      <c r="AJ837" s="471">
        <v>1370.29333</v>
      </c>
      <c r="AK837" s="471">
        <v>1598.6755599999999</v>
      </c>
      <c r="AL837" s="471">
        <v>1827.0577800000001</v>
      </c>
      <c r="AM837" s="471">
        <v>2055.44</v>
      </c>
      <c r="AN837" s="471">
        <v>2512.20444</v>
      </c>
      <c r="AO837" s="471">
        <v>2968.9688900000001</v>
      </c>
      <c r="AP837" s="471">
        <v>3425.73333</v>
      </c>
      <c r="AQ837" s="471">
        <v>4110.88</v>
      </c>
      <c r="AR837" s="471">
        <v>16.832059999999998</v>
      </c>
      <c r="AS837" s="471">
        <v>5537.0079900000001</v>
      </c>
      <c r="AT837" s="471">
        <v>951.26508999999999</v>
      </c>
      <c r="AU837" s="471">
        <v>478.47982000000002</v>
      </c>
      <c r="AV837" s="471">
        <v>222.25115</v>
      </c>
      <c r="AW837" s="471">
        <v>72.37594</v>
      </c>
      <c r="AX837" s="471">
        <v>31.648140000000001</v>
      </c>
      <c r="AY837" s="471">
        <v>10.65695</v>
      </c>
      <c r="AZ837" s="471">
        <v>1.67564</v>
      </c>
      <c r="BA837" s="496">
        <v>7322.1927900000001</v>
      </c>
      <c r="BB837" s="471">
        <v>26.090869999999999</v>
      </c>
      <c r="BC837" s="471">
        <v>9175.0504700000001</v>
      </c>
      <c r="BD837" s="471">
        <v>908.22037</v>
      </c>
      <c r="BE837" s="471">
        <v>387.03476000000001</v>
      </c>
      <c r="BF837" s="471">
        <v>149.30420000000001</v>
      </c>
      <c r="BG837" s="471">
        <v>80.911829999999995</v>
      </c>
      <c r="BH837" s="471">
        <v>44.604399999999998</v>
      </c>
      <c r="BI837" s="471">
        <v>12.57124</v>
      </c>
      <c r="BJ837" s="471">
        <v>0.91069999999999995</v>
      </c>
      <c r="BK837" s="496">
        <v>10784.698839999999</v>
      </c>
      <c r="BL837" s="471">
        <v>42.92</v>
      </c>
      <c r="BM837" s="471">
        <v>14712.06</v>
      </c>
      <c r="BN837" s="471">
        <v>1859.49</v>
      </c>
      <c r="BO837" s="471">
        <v>865.51</v>
      </c>
      <c r="BP837" s="471">
        <v>371.56</v>
      </c>
      <c r="BQ837" s="471">
        <v>153.29</v>
      </c>
      <c r="BR837" s="471">
        <v>76.25</v>
      </c>
      <c r="BS837" s="471">
        <v>23.23</v>
      </c>
      <c r="BT837" s="471">
        <v>2.59</v>
      </c>
      <c r="BU837" s="496">
        <v>18106.900000000001</v>
      </c>
      <c r="BV837" s="178"/>
      <c r="BW837" s="178"/>
      <c r="BX837" s="178"/>
      <c r="BY837" s="178"/>
      <c r="BZ837" s="178"/>
      <c r="CA837" s="178"/>
      <c r="CB837" s="178"/>
      <c r="CC837" s="178"/>
      <c r="CD837" s="178"/>
      <c r="CE837" s="178"/>
      <c r="CF837" s="110"/>
      <c r="CG837" s="110"/>
      <c r="CH837" s="110"/>
      <c r="CI837" s="110"/>
      <c r="CJ837" s="110"/>
      <c r="CK837" s="110"/>
      <c r="CL837" s="110"/>
      <c r="CM837" s="110"/>
      <c r="CN837" s="110"/>
      <c r="CO837" s="110"/>
      <c r="CP837" s="110"/>
      <c r="CQ837" s="110"/>
      <c r="CR837" s="110"/>
      <c r="CS837" s="110"/>
      <c r="CT837" s="110"/>
      <c r="CU837" s="110"/>
      <c r="CV837" s="110"/>
      <c r="CW837" s="110"/>
      <c r="CX837" s="110"/>
      <c r="CY837" s="110"/>
      <c r="CZ837" s="110"/>
      <c r="DA837" s="110"/>
      <c r="DB837" s="110"/>
      <c r="DC837" s="110"/>
      <c r="DD837" s="110"/>
      <c r="DE837" s="110"/>
      <c r="DF837" s="110"/>
      <c r="DG837" s="110"/>
      <c r="DH837" s="110"/>
      <c r="DI837" s="110"/>
      <c r="DJ837" s="110"/>
      <c r="DK837" s="110"/>
      <c r="DL837" s="110"/>
      <c r="DM837" s="110"/>
      <c r="DN837" s="110"/>
      <c r="DO837" s="110"/>
      <c r="DP837" s="110"/>
      <c r="DQ837" s="110"/>
      <c r="DR837" s="110"/>
      <c r="DS837" s="110"/>
      <c r="DT837" s="110"/>
      <c r="DU837" s="110"/>
      <c r="DV837" s="110"/>
      <c r="DW837" s="110"/>
      <c r="DX837" s="110"/>
      <c r="DY837" s="110"/>
      <c r="DZ837" s="110"/>
      <c r="EA837" s="110"/>
      <c r="EB837" s="110"/>
      <c r="EC837" s="110"/>
      <c r="ED837" s="110"/>
      <c r="EE837" s="110"/>
      <c r="EF837" s="110"/>
      <c r="EG837" s="110"/>
      <c r="EH837" s="110"/>
      <c r="EI837" s="110"/>
      <c r="EJ837" s="110"/>
      <c r="EK837" s="110"/>
      <c r="EL837" s="110"/>
      <c r="EM837" s="110"/>
      <c r="EN837" s="110"/>
      <c r="EO837" s="110"/>
      <c r="EP837" s="110"/>
      <c r="EQ837" s="110"/>
      <c r="ER837" s="110"/>
      <c r="ES837" s="110"/>
      <c r="ET837" s="110"/>
      <c r="EU837" s="110"/>
      <c r="EV837" s="110"/>
      <c r="EW837" s="110"/>
      <c r="EX837" s="110"/>
      <c r="EY837" s="110"/>
      <c r="EZ837" s="110"/>
      <c r="FA837" s="110"/>
      <c r="FB837" s="110"/>
      <c r="FC837" s="110"/>
      <c r="FD837" s="110"/>
      <c r="FE837" s="110"/>
      <c r="FF837" s="110"/>
      <c r="FG837" s="110"/>
      <c r="FH837" s="110"/>
      <c r="FI837" s="110"/>
      <c r="FJ837" s="110"/>
      <c r="FK837" s="242"/>
      <c r="FL837" s="242"/>
      <c r="FM837" s="242"/>
      <c r="FN837" s="242"/>
      <c r="FO837" s="242"/>
      <c r="FP837" s="242"/>
      <c r="FQ837" s="242"/>
      <c r="FR837" s="63"/>
    </row>
    <row r="838" spans="1:174" x14ac:dyDescent="0.2">
      <c r="A838" s="241" t="s">
        <v>399</v>
      </c>
      <c r="B838" s="476" t="s">
        <v>1012</v>
      </c>
      <c r="C838" s="326" t="s">
        <v>626</v>
      </c>
      <c r="D838" s="283" t="s">
        <v>400</v>
      </c>
      <c r="E838" s="471">
        <v>5369</v>
      </c>
      <c r="F838" s="471">
        <v>2935932</v>
      </c>
      <c r="G838" s="471">
        <v>1557706</v>
      </c>
      <c r="H838" s="471">
        <v>269480</v>
      </c>
      <c r="I838" s="471">
        <v>69389</v>
      </c>
      <c r="J838" s="471">
        <v>32624</v>
      </c>
      <c r="K838" s="471">
        <v>292</v>
      </c>
      <c r="L838" s="471">
        <v>2445</v>
      </c>
      <c r="M838" s="471">
        <v>0</v>
      </c>
      <c r="N838" s="496">
        <v>4873237</v>
      </c>
      <c r="O838" s="471">
        <v>3435</v>
      </c>
      <c r="P838" s="471">
        <v>6444160</v>
      </c>
      <c r="Q838" s="471">
        <v>3095836</v>
      </c>
      <c r="R838" s="471">
        <v>485584</v>
      </c>
      <c r="S838" s="471">
        <v>110481</v>
      </c>
      <c r="T838" s="471">
        <v>32012</v>
      </c>
      <c r="U838" s="471">
        <v>7002</v>
      </c>
      <c r="V838" s="471">
        <v>4460</v>
      </c>
      <c r="W838" s="471">
        <v>0</v>
      </c>
      <c r="X838" s="496">
        <v>10182970</v>
      </c>
      <c r="Y838" s="471">
        <v>8804</v>
      </c>
      <c r="Z838" s="471">
        <v>9380092</v>
      </c>
      <c r="AA838" s="471">
        <v>4653542</v>
      </c>
      <c r="AB838" s="471">
        <v>755064</v>
      </c>
      <c r="AC838" s="471">
        <v>179870</v>
      </c>
      <c r="AD838" s="471">
        <v>64636</v>
      </c>
      <c r="AE838" s="471">
        <v>7294</v>
      </c>
      <c r="AF838" s="471">
        <v>6905</v>
      </c>
      <c r="AG838" s="471">
        <v>0</v>
      </c>
      <c r="AH838" s="496">
        <v>15056207</v>
      </c>
      <c r="AI838" s="471">
        <v>1125.3833299999999</v>
      </c>
      <c r="AJ838" s="471">
        <v>1350.46</v>
      </c>
      <c r="AK838" s="471">
        <v>1575.53667</v>
      </c>
      <c r="AL838" s="471">
        <v>1800.6133299999999</v>
      </c>
      <c r="AM838" s="471">
        <v>2025.69</v>
      </c>
      <c r="AN838" s="471">
        <v>2475.8433300000002</v>
      </c>
      <c r="AO838" s="471">
        <v>2925.99667</v>
      </c>
      <c r="AP838" s="471">
        <v>3376.15</v>
      </c>
      <c r="AQ838" s="471">
        <v>4051.38</v>
      </c>
      <c r="AR838" s="471">
        <v>4.7708199999999996</v>
      </c>
      <c r="AS838" s="471">
        <v>2174.02367</v>
      </c>
      <c r="AT838" s="471">
        <v>988.68280000000004</v>
      </c>
      <c r="AU838" s="471">
        <v>149.66012000000001</v>
      </c>
      <c r="AV838" s="471">
        <v>34.2545</v>
      </c>
      <c r="AW838" s="471">
        <v>13.176920000000001</v>
      </c>
      <c r="AX838" s="471">
        <v>9.98E-2</v>
      </c>
      <c r="AY838" s="471">
        <v>0.72419999999999995</v>
      </c>
      <c r="AZ838" s="471">
        <v>0</v>
      </c>
      <c r="BA838" s="496">
        <v>3365.39282</v>
      </c>
      <c r="BB838" s="471">
        <v>3.0522900000000002</v>
      </c>
      <c r="BC838" s="471">
        <v>4771.8258999999998</v>
      </c>
      <c r="BD838" s="471">
        <v>1964.9406200000001</v>
      </c>
      <c r="BE838" s="471">
        <v>269.67700000000002</v>
      </c>
      <c r="BF838" s="471">
        <v>54.539929999999998</v>
      </c>
      <c r="BG838" s="471">
        <v>12.929740000000001</v>
      </c>
      <c r="BH838" s="471">
        <v>2.39303</v>
      </c>
      <c r="BI838" s="471">
        <v>1.3210299999999999</v>
      </c>
      <c r="BJ838" s="471">
        <v>0</v>
      </c>
      <c r="BK838" s="496">
        <v>7080.6795400000001</v>
      </c>
      <c r="BL838" s="471">
        <v>7.82</v>
      </c>
      <c r="BM838" s="471">
        <v>6945.85</v>
      </c>
      <c r="BN838" s="471">
        <v>2953.62</v>
      </c>
      <c r="BO838" s="471">
        <v>419.34</v>
      </c>
      <c r="BP838" s="471">
        <v>88.79</v>
      </c>
      <c r="BQ838" s="471">
        <v>26.11</v>
      </c>
      <c r="BR838" s="471">
        <v>2.4900000000000002</v>
      </c>
      <c r="BS838" s="471">
        <v>2.0499999999999998</v>
      </c>
      <c r="BT838" s="471">
        <v>0</v>
      </c>
      <c r="BU838" s="496">
        <v>10446.07</v>
      </c>
      <c r="BV838" s="178"/>
      <c r="BW838" s="178"/>
      <c r="BX838" s="178"/>
      <c r="BY838" s="178"/>
      <c r="BZ838" s="178"/>
      <c r="CA838" s="178"/>
      <c r="CB838" s="178"/>
      <c r="CC838" s="178"/>
      <c r="CD838" s="178"/>
      <c r="CE838" s="178"/>
      <c r="CF838" s="110"/>
      <c r="CG838" s="110"/>
      <c r="CH838" s="110"/>
      <c r="CI838" s="110"/>
      <c r="CJ838" s="110"/>
      <c r="CK838" s="110"/>
      <c r="CL838" s="110"/>
      <c r="CM838" s="110"/>
      <c r="CN838" s="110"/>
      <c r="CO838" s="110"/>
      <c r="CP838" s="110"/>
      <c r="CQ838" s="110"/>
      <c r="CR838" s="110"/>
      <c r="CS838" s="110"/>
      <c r="CT838" s="110"/>
      <c r="CU838" s="110"/>
      <c r="CV838" s="110"/>
      <c r="CW838" s="110"/>
      <c r="CX838" s="110"/>
      <c r="CY838" s="110"/>
      <c r="CZ838" s="110"/>
      <c r="DA838" s="110"/>
      <c r="DB838" s="110"/>
      <c r="DC838" s="110"/>
      <c r="DD838" s="110"/>
      <c r="DE838" s="110"/>
      <c r="DF838" s="110"/>
      <c r="DG838" s="110"/>
      <c r="DH838" s="110"/>
      <c r="DI838" s="110"/>
      <c r="DJ838" s="110"/>
      <c r="DK838" s="110"/>
      <c r="DL838" s="110"/>
      <c r="DM838" s="110"/>
      <c r="DN838" s="110"/>
      <c r="DO838" s="110"/>
      <c r="DP838" s="110"/>
      <c r="DQ838" s="110"/>
      <c r="DR838" s="110"/>
      <c r="DS838" s="110"/>
      <c r="DT838" s="110"/>
      <c r="DU838" s="110"/>
      <c r="DV838" s="110"/>
      <c r="DW838" s="110"/>
      <c r="DX838" s="110"/>
      <c r="DY838" s="110"/>
      <c r="DZ838" s="110"/>
      <c r="EA838" s="110"/>
      <c r="EB838" s="110"/>
      <c r="EC838" s="110"/>
      <c r="ED838" s="110"/>
      <c r="EE838" s="110"/>
      <c r="EF838" s="110"/>
      <c r="EG838" s="110"/>
      <c r="EH838" s="110"/>
      <c r="EI838" s="110"/>
      <c r="EJ838" s="110"/>
      <c r="EK838" s="110"/>
      <c r="EL838" s="110"/>
      <c r="EM838" s="110"/>
      <c r="EN838" s="110"/>
      <c r="EO838" s="110"/>
      <c r="EP838" s="110"/>
      <c r="EQ838" s="110"/>
      <c r="ER838" s="110"/>
      <c r="ES838" s="110"/>
      <c r="ET838" s="110"/>
      <c r="EU838" s="110"/>
      <c r="EV838" s="110"/>
      <c r="EW838" s="110"/>
      <c r="EX838" s="110"/>
      <c r="EY838" s="110"/>
      <c r="EZ838" s="110"/>
      <c r="FA838" s="110"/>
      <c r="FB838" s="110"/>
      <c r="FC838" s="110"/>
      <c r="FD838" s="110"/>
      <c r="FE838" s="110"/>
      <c r="FF838" s="110"/>
      <c r="FG838" s="110"/>
      <c r="FH838" s="110"/>
      <c r="FI838" s="110"/>
      <c r="FJ838" s="110"/>
      <c r="FK838" s="242"/>
      <c r="FL838" s="242"/>
      <c r="FM838" s="242"/>
      <c r="FN838" s="242"/>
      <c r="FO838" s="242"/>
      <c r="FP838" s="242"/>
      <c r="FQ838" s="242"/>
      <c r="FR838" s="63"/>
    </row>
    <row r="839" spans="1:174" x14ac:dyDescent="0.2">
      <c r="A839" s="241" t="s">
        <v>401</v>
      </c>
      <c r="B839" s="476" t="s">
        <v>1013</v>
      </c>
      <c r="C839" s="326" t="s">
        <v>786</v>
      </c>
      <c r="D839" s="283" t="s">
        <v>1014</v>
      </c>
      <c r="E839" s="471">
        <v>26156</v>
      </c>
      <c r="F839" s="471">
        <v>8328814</v>
      </c>
      <c r="G839" s="471">
        <v>1756810</v>
      </c>
      <c r="H839" s="471">
        <v>796321</v>
      </c>
      <c r="I839" s="471">
        <v>277086</v>
      </c>
      <c r="J839" s="471">
        <v>81878</v>
      </c>
      <c r="K839" s="471">
        <v>27910</v>
      </c>
      <c r="L839" s="471">
        <v>12997</v>
      </c>
      <c r="M839" s="471">
        <v>0</v>
      </c>
      <c r="N839" s="496">
        <v>11307972</v>
      </c>
      <c r="O839" s="471">
        <v>83664</v>
      </c>
      <c r="P839" s="471">
        <v>16852393</v>
      </c>
      <c r="Q839" s="471">
        <v>2148211</v>
      </c>
      <c r="R839" s="471">
        <v>681770</v>
      </c>
      <c r="S839" s="471">
        <v>187041</v>
      </c>
      <c r="T839" s="471">
        <v>40803</v>
      </c>
      <c r="U839" s="471">
        <v>20748</v>
      </c>
      <c r="V839" s="471">
        <v>10490</v>
      </c>
      <c r="W839" s="471">
        <v>3366</v>
      </c>
      <c r="X839" s="496">
        <v>20028486</v>
      </c>
      <c r="Y839" s="471">
        <v>109820</v>
      </c>
      <c r="Z839" s="471">
        <v>25181207</v>
      </c>
      <c r="AA839" s="471">
        <v>3905021</v>
      </c>
      <c r="AB839" s="471">
        <v>1478091</v>
      </c>
      <c r="AC839" s="471">
        <v>464127</v>
      </c>
      <c r="AD839" s="471">
        <v>122681</v>
      </c>
      <c r="AE839" s="471">
        <v>48658</v>
      </c>
      <c r="AF839" s="471">
        <v>23487</v>
      </c>
      <c r="AG839" s="471">
        <v>3366</v>
      </c>
      <c r="AH839" s="496">
        <v>31336458</v>
      </c>
      <c r="AI839" s="471">
        <v>1236.53333</v>
      </c>
      <c r="AJ839" s="471">
        <v>1483.84</v>
      </c>
      <c r="AK839" s="471">
        <v>1731.1466700000001</v>
      </c>
      <c r="AL839" s="471">
        <v>1978.4533300000001</v>
      </c>
      <c r="AM839" s="471">
        <v>2225.7600000000002</v>
      </c>
      <c r="AN839" s="471">
        <v>2720.3733299999999</v>
      </c>
      <c r="AO839" s="471">
        <v>3214.9866699999998</v>
      </c>
      <c r="AP839" s="471">
        <v>3709.6</v>
      </c>
      <c r="AQ839" s="471">
        <v>4451.5200000000004</v>
      </c>
      <c r="AR839" s="471">
        <v>21.15268</v>
      </c>
      <c r="AS839" s="471">
        <v>5613.0135300000002</v>
      </c>
      <c r="AT839" s="471">
        <v>1014.82447</v>
      </c>
      <c r="AU839" s="471">
        <v>402.49673000000001</v>
      </c>
      <c r="AV839" s="471">
        <v>124.49051</v>
      </c>
      <c r="AW839" s="471">
        <v>30.09807</v>
      </c>
      <c r="AX839" s="471">
        <v>8.6812199999999997</v>
      </c>
      <c r="AY839" s="471">
        <v>3.5036100000000001</v>
      </c>
      <c r="AZ839" s="471">
        <v>0</v>
      </c>
      <c r="BA839" s="496">
        <v>7218.2608399999999</v>
      </c>
      <c r="BB839" s="471">
        <v>67.660129999999995</v>
      </c>
      <c r="BC839" s="471">
        <v>11357.28448</v>
      </c>
      <c r="BD839" s="471">
        <v>1240.91797</v>
      </c>
      <c r="BE839" s="471">
        <v>344.59746000000001</v>
      </c>
      <c r="BF839" s="471">
        <v>84.034670000000006</v>
      </c>
      <c r="BG839" s="471">
        <v>14.999040000000001</v>
      </c>
      <c r="BH839" s="471">
        <v>6.4535299999999998</v>
      </c>
      <c r="BI839" s="471">
        <v>2.8277999999999999</v>
      </c>
      <c r="BJ839" s="471">
        <v>0.75614999999999999</v>
      </c>
      <c r="BK839" s="496">
        <v>13119.531209999999</v>
      </c>
      <c r="BL839" s="471">
        <v>88.81</v>
      </c>
      <c r="BM839" s="471">
        <v>16970.3</v>
      </c>
      <c r="BN839" s="471">
        <v>2255.7399999999998</v>
      </c>
      <c r="BO839" s="471">
        <v>747.09</v>
      </c>
      <c r="BP839" s="471">
        <v>208.53</v>
      </c>
      <c r="BQ839" s="471">
        <v>45.1</v>
      </c>
      <c r="BR839" s="471">
        <v>15.13</v>
      </c>
      <c r="BS839" s="471">
        <v>6.33</v>
      </c>
      <c r="BT839" s="471">
        <v>0.76</v>
      </c>
      <c r="BU839" s="496">
        <v>20337.79</v>
      </c>
      <c r="BV839" s="178"/>
      <c r="BW839" s="178"/>
      <c r="BX839" s="178"/>
      <c r="BY839" s="178"/>
      <c r="BZ839" s="178"/>
      <c r="CA839" s="178"/>
      <c r="CB839" s="178"/>
      <c r="CC839" s="178"/>
      <c r="CD839" s="178"/>
      <c r="CE839" s="178"/>
      <c r="CF839" s="110"/>
      <c r="CG839" s="110"/>
      <c r="CH839" s="110"/>
      <c r="CI839" s="110"/>
      <c r="CJ839" s="110"/>
      <c r="CK839" s="110"/>
      <c r="CL839" s="110"/>
      <c r="CM839" s="110"/>
      <c r="CN839" s="110"/>
      <c r="CO839" s="110"/>
      <c r="CP839" s="110"/>
      <c r="CQ839" s="110"/>
      <c r="CR839" s="110"/>
      <c r="CS839" s="110"/>
      <c r="CT839" s="110"/>
      <c r="CU839" s="110"/>
      <c r="CV839" s="110"/>
      <c r="CW839" s="110"/>
      <c r="CX839" s="110"/>
      <c r="CY839" s="110"/>
      <c r="CZ839" s="110"/>
      <c r="DA839" s="110"/>
      <c r="DB839" s="110"/>
      <c r="DC839" s="110"/>
      <c r="DD839" s="110"/>
      <c r="DE839" s="110"/>
      <c r="DF839" s="110"/>
      <c r="DG839" s="110"/>
      <c r="DH839" s="110"/>
      <c r="DI839" s="110"/>
      <c r="DJ839" s="110"/>
      <c r="DK839" s="110"/>
      <c r="DL839" s="110"/>
      <c r="DM839" s="110"/>
      <c r="DN839" s="110"/>
      <c r="DO839" s="110"/>
      <c r="DP839" s="110"/>
      <c r="DQ839" s="110"/>
      <c r="DR839" s="110"/>
      <c r="DS839" s="110"/>
      <c r="DT839" s="110"/>
      <c r="DU839" s="110"/>
      <c r="DV839" s="110"/>
      <c r="DW839" s="110"/>
      <c r="DX839" s="110"/>
      <c r="DY839" s="110"/>
      <c r="DZ839" s="110"/>
      <c r="EA839" s="110"/>
      <c r="EB839" s="110"/>
      <c r="EC839" s="110"/>
      <c r="ED839" s="110"/>
      <c r="EE839" s="110"/>
      <c r="EF839" s="110"/>
      <c r="EG839" s="110"/>
      <c r="EH839" s="110"/>
      <c r="EI839" s="110"/>
      <c r="EJ839" s="110"/>
      <c r="EK839" s="110"/>
      <c r="EL839" s="110"/>
      <c r="EM839" s="110"/>
      <c r="EN839" s="110"/>
      <c r="EO839" s="110"/>
      <c r="EP839" s="110"/>
      <c r="EQ839" s="110"/>
      <c r="ER839" s="110"/>
      <c r="ES839" s="110"/>
      <c r="ET839" s="110"/>
      <c r="EU839" s="110"/>
      <c r="EV839" s="110"/>
      <c r="EW839" s="110"/>
      <c r="EX839" s="110"/>
      <c r="EY839" s="110"/>
      <c r="EZ839" s="110"/>
      <c r="FA839" s="110"/>
      <c r="FB839" s="110"/>
      <c r="FC839" s="110"/>
      <c r="FD839" s="110"/>
      <c r="FE839" s="110"/>
      <c r="FF839" s="110"/>
      <c r="FG839" s="110"/>
      <c r="FH839" s="110"/>
      <c r="FI839" s="110"/>
      <c r="FJ839" s="110"/>
      <c r="FK839" s="242"/>
      <c r="FL839" s="242"/>
      <c r="FM839" s="242"/>
      <c r="FN839" s="242"/>
      <c r="FO839" s="242"/>
      <c r="FP839" s="242"/>
      <c r="FQ839" s="242"/>
      <c r="FR839" s="63"/>
    </row>
    <row r="840" spans="1:174" x14ac:dyDescent="0.2">
      <c r="A840" s="241" t="s">
        <v>402</v>
      </c>
      <c r="B840" s="476" t="s">
        <v>1015</v>
      </c>
      <c r="C840" s="326" t="s">
        <v>807</v>
      </c>
      <c r="D840" s="283" t="s">
        <v>403</v>
      </c>
      <c r="E840" s="471">
        <v>4054</v>
      </c>
      <c r="F840" s="471">
        <v>2069304</v>
      </c>
      <c r="G840" s="471">
        <v>852238</v>
      </c>
      <c r="H840" s="471">
        <v>675536</v>
      </c>
      <c r="I840" s="471">
        <v>187724</v>
      </c>
      <c r="J840" s="471">
        <v>67581</v>
      </c>
      <c r="K840" s="471">
        <v>10429</v>
      </c>
      <c r="L840" s="471">
        <v>0</v>
      </c>
      <c r="M840" s="471">
        <v>0</v>
      </c>
      <c r="N840" s="496">
        <v>3866866</v>
      </c>
      <c r="O840" s="471">
        <v>11742</v>
      </c>
      <c r="P840" s="471">
        <v>3445186</v>
      </c>
      <c r="Q840" s="471">
        <v>1151739</v>
      </c>
      <c r="R840" s="471">
        <v>745493</v>
      </c>
      <c r="S840" s="471">
        <v>183671</v>
      </c>
      <c r="T840" s="471">
        <v>52547</v>
      </c>
      <c r="U840" s="471">
        <v>9134</v>
      </c>
      <c r="V840" s="471">
        <v>3933</v>
      </c>
      <c r="W840" s="471">
        <v>0</v>
      </c>
      <c r="X840" s="496">
        <v>5603445</v>
      </c>
      <c r="Y840" s="471">
        <v>15796</v>
      </c>
      <c r="Z840" s="471">
        <v>5514490</v>
      </c>
      <c r="AA840" s="471">
        <v>2003977</v>
      </c>
      <c r="AB840" s="471">
        <v>1421029</v>
      </c>
      <c r="AC840" s="471">
        <v>371395</v>
      </c>
      <c r="AD840" s="471">
        <v>120128</v>
      </c>
      <c r="AE840" s="471">
        <v>19563</v>
      </c>
      <c r="AF840" s="471">
        <v>3933</v>
      </c>
      <c r="AG840" s="471">
        <v>0</v>
      </c>
      <c r="AH840" s="496">
        <v>9470311</v>
      </c>
      <c r="AI840" s="471">
        <v>1127.8499999999999</v>
      </c>
      <c r="AJ840" s="471">
        <v>1353.42</v>
      </c>
      <c r="AK840" s="471">
        <v>1578.99</v>
      </c>
      <c r="AL840" s="471">
        <v>1804.56</v>
      </c>
      <c r="AM840" s="471">
        <v>2030.13</v>
      </c>
      <c r="AN840" s="471">
        <v>2481.27</v>
      </c>
      <c r="AO840" s="471">
        <v>2932.41</v>
      </c>
      <c r="AP840" s="471">
        <v>3383.55</v>
      </c>
      <c r="AQ840" s="471">
        <v>4060.26</v>
      </c>
      <c r="AR840" s="471">
        <v>3.5944500000000001</v>
      </c>
      <c r="AS840" s="471">
        <v>1528.94445</v>
      </c>
      <c r="AT840" s="471">
        <v>539.73616000000004</v>
      </c>
      <c r="AU840" s="471">
        <v>374.34942999999998</v>
      </c>
      <c r="AV840" s="471">
        <v>92.468959999999996</v>
      </c>
      <c r="AW840" s="471">
        <v>27.236460000000001</v>
      </c>
      <c r="AX840" s="471">
        <v>3.55646</v>
      </c>
      <c r="AY840" s="471">
        <v>0</v>
      </c>
      <c r="AZ840" s="471">
        <v>0</v>
      </c>
      <c r="BA840" s="496">
        <v>2569.88636</v>
      </c>
      <c r="BB840" s="471">
        <v>10.410959999999999</v>
      </c>
      <c r="BC840" s="471">
        <v>2545.5409300000001</v>
      </c>
      <c r="BD840" s="471">
        <v>729.41501000000005</v>
      </c>
      <c r="BE840" s="471">
        <v>413.11622</v>
      </c>
      <c r="BF840" s="471">
        <v>90.472530000000006</v>
      </c>
      <c r="BG840" s="471">
        <v>21.17746</v>
      </c>
      <c r="BH840" s="471">
        <v>3.1148400000000001</v>
      </c>
      <c r="BI840" s="471">
        <v>1.16239</v>
      </c>
      <c r="BJ840" s="471">
        <v>0</v>
      </c>
      <c r="BK840" s="496">
        <v>3814.4103300000002</v>
      </c>
      <c r="BL840" s="471">
        <v>14.01</v>
      </c>
      <c r="BM840" s="471">
        <v>4074.49</v>
      </c>
      <c r="BN840" s="471">
        <v>1269.1500000000001</v>
      </c>
      <c r="BO840" s="471">
        <v>787.47</v>
      </c>
      <c r="BP840" s="471">
        <v>182.94</v>
      </c>
      <c r="BQ840" s="471">
        <v>48.41</v>
      </c>
      <c r="BR840" s="471">
        <v>6.67</v>
      </c>
      <c r="BS840" s="471">
        <v>1.1599999999999999</v>
      </c>
      <c r="BT840" s="471">
        <v>0</v>
      </c>
      <c r="BU840" s="496">
        <v>6384.3</v>
      </c>
      <c r="BV840" s="178"/>
      <c r="BW840" s="178"/>
      <c r="BX840" s="178"/>
      <c r="BY840" s="178"/>
      <c r="BZ840" s="178"/>
      <c r="CA840" s="178"/>
      <c r="CB840" s="178"/>
      <c r="CC840" s="178"/>
      <c r="CD840" s="178"/>
      <c r="CE840" s="178"/>
      <c r="CF840" s="110"/>
      <c r="CG840" s="110"/>
      <c r="CH840" s="110"/>
      <c r="CI840" s="110"/>
      <c r="CJ840" s="110"/>
      <c r="CK840" s="110"/>
      <c r="CL840" s="110"/>
      <c r="CM840" s="110"/>
      <c r="CN840" s="110"/>
      <c r="CO840" s="110"/>
      <c r="CP840" s="110"/>
      <c r="CQ840" s="110"/>
      <c r="CR840" s="110"/>
      <c r="CS840" s="110"/>
      <c r="CT840" s="110"/>
      <c r="CU840" s="110"/>
      <c r="CV840" s="110"/>
      <c r="CW840" s="110"/>
      <c r="CX840" s="110"/>
      <c r="CY840" s="110"/>
      <c r="CZ840" s="110"/>
      <c r="DA840" s="110"/>
      <c r="DB840" s="110"/>
      <c r="DC840" s="110"/>
      <c r="DD840" s="110"/>
      <c r="DE840" s="110"/>
      <c r="DF840" s="110"/>
      <c r="DG840" s="110"/>
      <c r="DH840" s="110"/>
      <c r="DI840" s="110"/>
      <c r="DJ840" s="110"/>
      <c r="DK840" s="110"/>
      <c r="DL840" s="110"/>
      <c r="DM840" s="110"/>
      <c r="DN840" s="110"/>
      <c r="DO840" s="110"/>
      <c r="DP840" s="110"/>
      <c r="DQ840" s="110"/>
      <c r="DR840" s="110"/>
      <c r="DS840" s="110"/>
      <c r="DT840" s="110"/>
      <c r="DU840" s="110"/>
      <c r="DV840" s="110"/>
      <c r="DW840" s="110"/>
      <c r="DX840" s="110"/>
      <c r="DY840" s="110"/>
      <c r="DZ840" s="110"/>
      <c r="EA840" s="110"/>
      <c r="EB840" s="110"/>
      <c r="EC840" s="110"/>
      <c r="ED840" s="110"/>
      <c r="EE840" s="110"/>
      <c r="EF840" s="110"/>
      <c r="EG840" s="110"/>
      <c r="EH840" s="110"/>
      <c r="EI840" s="110"/>
      <c r="EJ840" s="110"/>
      <c r="EK840" s="110"/>
      <c r="EL840" s="110"/>
      <c r="EM840" s="110"/>
      <c r="EN840" s="110"/>
      <c r="EO840" s="110"/>
      <c r="EP840" s="110"/>
      <c r="EQ840" s="110"/>
      <c r="ER840" s="110"/>
      <c r="ES840" s="110"/>
      <c r="ET840" s="110"/>
      <c r="EU840" s="110"/>
      <c r="EV840" s="110"/>
      <c r="EW840" s="110"/>
      <c r="EX840" s="110"/>
      <c r="EY840" s="110"/>
      <c r="EZ840" s="110"/>
      <c r="FA840" s="110"/>
      <c r="FB840" s="110"/>
      <c r="FC840" s="110"/>
      <c r="FD840" s="110"/>
      <c r="FE840" s="110"/>
      <c r="FF840" s="110"/>
      <c r="FG840" s="110"/>
      <c r="FH840" s="110"/>
      <c r="FI840" s="110"/>
      <c r="FJ840" s="110"/>
      <c r="FK840" s="242"/>
      <c r="FL840" s="242"/>
      <c r="FM840" s="242"/>
      <c r="FN840" s="242"/>
      <c r="FO840" s="242"/>
      <c r="FP840" s="242"/>
      <c r="FQ840" s="242"/>
      <c r="FR840" s="63"/>
    </row>
    <row r="841" spans="1:174" x14ac:dyDescent="0.2">
      <c r="A841" s="241" t="s">
        <v>404</v>
      </c>
      <c r="B841" s="476" t="s">
        <v>1016</v>
      </c>
      <c r="C841" s="326" t="s">
        <v>786</v>
      </c>
      <c r="D841" s="283" t="s">
        <v>405</v>
      </c>
      <c r="E841" s="471">
        <v>818</v>
      </c>
      <c r="F841" s="471">
        <v>413383</v>
      </c>
      <c r="G841" s="471">
        <v>393678</v>
      </c>
      <c r="H841" s="471">
        <v>399349</v>
      </c>
      <c r="I841" s="471">
        <v>106328</v>
      </c>
      <c r="J841" s="471">
        <v>38342</v>
      </c>
      <c r="K841" s="471">
        <v>16834</v>
      </c>
      <c r="L841" s="471">
        <v>10348</v>
      </c>
      <c r="M841" s="471">
        <v>3189</v>
      </c>
      <c r="N841" s="496">
        <v>1382269</v>
      </c>
      <c r="O841" s="471">
        <v>1618</v>
      </c>
      <c r="P841" s="471">
        <v>542884</v>
      </c>
      <c r="Q841" s="471">
        <v>445506</v>
      </c>
      <c r="R841" s="471">
        <v>222054</v>
      </c>
      <c r="S841" s="471">
        <v>60501</v>
      </c>
      <c r="T841" s="471">
        <v>20745</v>
      </c>
      <c r="U841" s="471">
        <v>1877</v>
      </c>
      <c r="V841" s="471">
        <v>2034</v>
      </c>
      <c r="W841" s="471">
        <v>618</v>
      </c>
      <c r="X841" s="496">
        <v>1297837</v>
      </c>
      <c r="Y841" s="471">
        <v>2436</v>
      </c>
      <c r="Z841" s="471">
        <v>956267</v>
      </c>
      <c r="AA841" s="471">
        <v>839184</v>
      </c>
      <c r="AB841" s="471">
        <v>621403</v>
      </c>
      <c r="AC841" s="471">
        <v>166829</v>
      </c>
      <c r="AD841" s="471">
        <v>59087</v>
      </c>
      <c r="AE841" s="471">
        <v>18711</v>
      </c>
      <c r="AF841" s="471">
        <v>12382</v>
      </c>
      <c r="AG841" s="471">
        <v>3807</v>
      </c>
      <c r="AH841" s="496">
        <v>2680106</v>
      </c>
      <c r="AI841" s="471">
        <v>1090.44444</v>
      </c>
      <c r="AJ841" s="471">
        <v>1308.53333</v>
      </c>
      <c r="AK841" s="471">
        <v>1526.62222</v>
      </c>
      <c r="AL841" s="471">
        <v>1744.71111</v>
      </c>
      <c r="AM841" s="471">
        <v>1962.8</v>
      </c>
      <c r="AN841" s="471">
        <v>2398.9777800000002</v>
      </c>
      <c r="AO841" s="471">
        <v>2835.1555600000002</v>
      </c>
      <c r="AP841" s="471">
        <v>3271.3333299999999</v>
      </c>
      <c r="AQ841" s="471">
        <v>3925.6</v>
      </c>
      <c r="AR841" s="471">
        <v>0.75014999999999998</v>
      </c>
      <c r="AS841" s="471">
        <v>315.91323999999997</v>
      </c>
      <c r="AT841" s="471">
        <v>257.87518999999998</v>
      </c>
      <c r="AU841" s="471">
        <v>228.89118999999999</v>
      </c>
      <c r="AV841" s="471">
        <v>54.171590000000002</v>
      </c>
      <c r="AW841" s="471">
        <v>15.98264</v>
      </c>
      <c r="AX841" s="471">
        <v>5.9375900000000001</v>
      </c>
      <c r="AY841" s="471">
        <v>3.1632400000000001</v>
      </c>
      <c r="AZ841" s="471">
        <v>0.81235999999999997</v>
      </c>
      <c r="BA841" s="496">
        <v>883.49719000000005</v>
      </c>
      <c r="BB841" s="471">
        <v>1.4838</v>
      </c>
      <c r="BC841" s="471">
        <v>414.87975999999998</v>
      </c>
      <c r="BD841" s="471">
        <v>291.82465000000002</v>
      </c>
      <c r="BE841" s="471">
        <v>127.27265</v>
      </c>
      <c r="BF841" s="471">
        <v>30.823820000000001</v>
      </c>
      <c r="BG841" s="471">
        <v>8.6474299999999999</v>
      </c>
      <c r="BH841" s="471">
        <v>0.66203999999999996</v>
      </c>
      <c r="BI841" s="471">
        <v>0.62175999999999998</v>
      </c>
      <c r="BJ841" s="471">
        <v>0.15742999999999999</v>
      </c>
      <c r="BK841" s="496">
        <v>876.37336000000005</v>
      </c>
      <c r="BL841" s="471">
        <v>2.23</v>
      </c>
      <c r="BM841" s="471">
        <v>730.79</v>
      </c>
      <c r="BN841" s="471">
        <v>549.70000000000005</v>
      </c>
      <c r="BO841" s="471">
        <v>356.16</v>
      </c>
      <c r="BP841" s="471">
        <v>85</v>
      </c>
      <c r="BQ841" s="471">
        <v>24.63</v>
      </c>
      <c r="BR841" s="471">
        <v>6.6</v>
      </c>
      <c r="BS841" s="471">
        <v>3.79</v>
      </c>
      <c r="BT841" s="471">
        <v>0.97</v>
      </c>
      <c r="BU841" s="496">
        <v>1759.87</v>
      </c>
      <c r="BV841" s="178"/>
      <c r="BW841" s="178"/>
      <c r="BX841" s="178"/>
      <c r="BY841" s="178"/>
      <c r="BZ841" s="178"/>
      <c r="CA841" s="178"/>
      <c r="CB841" s="178"/>
      <c r="CC841" s="178"/>
      <c r="CD841" s="178"/>
      <c r="CE841" s="178"/>
      <c r="CF841" s="110"/>
      <c r="CG841" s="110"/>
      <c r="CH841" s="110"/>
      <c r="CI841" s="110"/>
      <c r="CJ841" s="110"/>
      <c r="CK841" s="110"/>
      <c r="CL841" s="110"/>
      <c r="CM841" s="110"/>
      <c r="CN841" s="110"/>
      <c r="CO841" s="110"/>
      <c r="CP841" s="110"/>
      <c r="CQ841" s="110"/>
      <c r="CR841" s="110"/>
      <c r="CS841" s="110"/>
      <c r="CT841" s="110"/>
      <c r="CU841" s="110"/>
      <c r="CV841" s="110"/>
      <c r="CW841" s="110"/>
      <c r="CX841" s="110"/>
      <c r="CY841" s="110"/>
      <c r="CZ841" s="110"/>
      <c r="DA841" s="110"/>
      <c r="DB841" s="110"/>
      <c r="DC841" s="110"/>
      <c r="DD841" s="110"/>
      <c r="DE841" s="110"/>
      <c r="DF841" s="110"/>
      <c r="DG841" s="110"/>
      <c r="DH841" s="110"/>
      <c r="DI841" s="110"/>
      <c r="DJ841" s="110"/>
      <c r="DK841" s="110"/>
      <c r="DL841" s="110"/>
      <c r="DM841" s="110"/>
      <c r="DN841" s="110"/>
      <c r="DO841" s="110"/>
      <c r="DP841" s="110"/>
      <c r="DQ841" s="110"/>
      <c r="DR841" s="110"/>
      <c r="DS841" s="110"/>
      <c r="DT841" s="110"/>
      <c r="DU841" s="110"/>
      <c r="DV841" s="110"/>
      <c r="DW841" s="110"/>
      <c r="DX841" s="110"/>
      <c r="DY841" s="110"/>
      <c r="DZ841" s="110"/>
      <c r="EA841" s="110"/>
      <c r="EB841" s="110"/>
      <c r="EC841" s="110"/>
      <c r="ED841" s="110"/>
      <c r="EE841" s="110"/>
      <c r="EF841" s="110"/>
      <c r="EG841" s="110"/>
      <c r="EH841" s="110"/>
      <c r="EI841" s="110"/>
      <c r="EJ841" s="110"/>
      <c r="EK841" s="110"/>
      <c r="EL841" s="110"/>
      <c r="EM841" s="110"/>
      <c r="EN841" s="110"/>
      <c r="EO841" s="110"/>
      <c r="EP841" s="110"/>
      <c r="EQ841" s="110"/>
      <c r="ER841" s="110"/>
      <c r="ES841" s="110"/>
      <c r="ET841" s="110"/>
      <c r="EU841" s="110"/>
      <c r="EV841" s="110"/>
      <c r="EW841" s="110"/>
      <c r="EX841" s="110"/>
      <c r="EY841" s="110"/>
      <c r="EZ841" s="110"/>
      <c r="FA841" s="110"/>
      <c r="FB841" s="110"/>
      <c r="FC841" s="110"/>
      <c r="FD841" s="110"/>
      <c r="FE841" s="110"/>
      <c r="FF841" s="110"/>
      <c r="FG841" s="110"/>
      <c r="FH841" s="110"/>
      <c r="FI841" s="110"/>
      <c r="FJ841" s="110"/>
      <c r="FK841" s="242"/>
      <c r="FL841" s="242"/>
      <c r="FM841" s="242"/>
      <c r="FN841" s="242"/>
      <c r="FO841" s="242"/>
      <c r="FP841" s="242"/>
      <c r="FQ841" s="242"/>
      <c r="FR841" s="63"/>
    </row>
    <row r="842" spans="1:174" x14ac:dyDescent="0.2">
      <c r="A842" s="241" t="s">
        <v>406</v>
      </c>
      <c r="B842" s="476" t="s">
        <v>1017</v>
      </c>
      <c r="C842" s="326" t="s">
        <v>784</v>
      </c>
      <c r="D842" s="283" t="s">
        <v>407</v>
      </c>
      <c r="E842" s="471">
        <v>9318</v>
      </c>
      <c r="F842" s="471">
        <v>4912024</v>
      </c>
      <c r="G842" s="471">
        <v>1196162</v>
      </c>
      <c r="H842" s="471">
        <v>929494</v>
      </c>
      <c r="I842" s="471">
        <v>250337</v>
      </c>
      <c r="J842" s="471">
        <v>115039</v>
      </c>
      <c r="K842" s="471">
        <v>54618</v>
      </c>
      <c r="L842" s="471">
        <v>23329</v>
      </c>
      <c r="M842" s="471">
        <v>0</v>
      </c>
      <c r="N842" s="496">
        <v>7490321</v>
      </c>
      <c r="O842" s="471">
        <v>34997</v>
      </c>
      <c r="P842" s="471">
        <v>10496999</v>
      </c>
      <c r="Q842" s="471">
        <v>1483769</v>
      </c>
      <c r="R842" s="471">
        <v>807963</v>
      </c>
      <c r="S842" s="471">
        <v>196380</v>
      </c>
      <c r="T842" s="471">
        <v>40379</v>
      </c>
      <c r="U842" s="471">
        <v>11399</v>
      </c>
      <c r="V842" s="471">
        <v>1068</v>
      </c>
      <c r="W842" s="471">
        <v>884</v>
      </c>
      <c r="X842" s="496">
        <v>13073838</v>
      </c>
      <c r="Y842" s="471">
        <v>44315</v>
      </c>
      <c r="Z842" s="471">
        <v>15409023</v>
      </c>
      <c r="AA842" s="471">
        <v>2679931</v>
      </c>
      <c r="AB842" s="471">
        <v>1737457</v>
      </c>
      <c r="AC842" s="471">
        <v>446717</v>
      </c>
      <c r="AD842" s="471">
        <v>155418</v>
      </c>
      <c r="AE842" s="471">
        <v>66017</v>
      </c>
      <c r="AF842" s="471">
        <v>24397</v>
      </c>
      <c r="AG842" s="471">
        <v>884</v>
      </c>
      <c r="AH842" s="496">
        <v>20564159</v>
      </c>
      <c r="AI842" s="471">
        <v>1131.9055599999999</v>
      </c>
      <c r="AJ842" s="471">
        <v>1358.28667</v>
      </c>
      <c r="AK842" s="471">
        <v>1584.66778</v>
      </c>
      <c r="AL842" s="471">
        <v>1811.04889</v>
      </c>
      <c r="AM842" s="471">
        <v>2037.43</v>
      </c>
      <c r="AN842" s="471">
        <v>2490.1922199999999</v>
      </c>
      <c r="AO842" s="471">
        <v>2942.95444</v>
      </c>
      <c r="AP842" s="471">
        <v>3395.7166699999998</v>
      </c>
      <c r="AQ842" s="471">
        <v>4074.86</v>
      </c>
      <c r="AR842" s="471">
        <v>8.2321399999999993</v>
      </c>
      <c r="AS842" s="471">
        <v>3616.3382299999998</v>
      </c>
      <c r="AT842" s="471">
        <v>754.83456000000001</v>
      </c>
      <c r="AU842" s="471">
        <v>513.23518000000001</v>
      </c>
      <c r="AV842" s="471">
        <v>122.86901</v>
      </c>
      <c r="AW842" s="471">
        <v>46.196840000000002</v>
      </c>
      <c r="AX842" s="471">
        <v>18.558900000000001</v>
      </c>
      <c r="AY842" s="471">
        <v>6.8701299999999996</v>
      </c>
      <c r="AZ842" s="471">
        <v>0</v>
      </c>
      <c r="BA842" s="496">
        <v>5087.1349700000001</v>
      </c>
      <c r="BB842" s="471">
        <v>30.918659999999999</v>
      </c>
      <c r="BC842" s="471">
        <v>7728.1175300000004</v>
      </c>
      <c r="BD842" s="471">
        <v>936.32812000000001</v>
      </c>
      <c r="BE842" s="471">
        <v>446.12986999999998</v>
      </c>
      <c r="BF842" s="471">
        <v>96.386129999999994</v>
      </c>
      <c r="BG842" s="471">
        <v>16.215209999999999</v>
      </c>
      <c r="BH842" s="471">
        <v>3.8733200000000001</v>
      </c>
      <c r="BI842" s="471">
        <v>0.31451000000000001</v>
      </c>
      <c r="BJ842" s="471">
        <v>0.21693999999999999</v>
      </c>
      <c r="BK842" s="496">
        <v>9258.5002899999999</v>
      </c>
      <c r="BL842" s="471">
        <v>39.15</v>
      </c>
      <c r="BM842" s="471">
        <v>11344.46</v>
      </c>
      <c r="BN842" s="471">
        <v>1691.16</v>
      </c>
      <c r="BO842" s="471">
        <v>959.37</v>
      </c>
      <c r="BP842" s="471">
        <v>219.26</v>
      </c>
      <c r="BQ842" s="471">
        <v>62.41</v>
      </c>
      <c r="BR842" s="471">
        <v>22.43</v>
      </c>
      <c r="BS842" s="471">
        <v>7.18</v>
      </c>
      <c r="BT842" s="471">
        <v>0.22</v>
      </c>
      <c r="BU842" s="496">
        <v>14345.64</v>
      </c>
      <c r="BV842" s="178"/>
      <c r="BW842" s="178"/>
      <c r="BX842" s="178"/>
      <c r="BY842" s="178"/>
      <c r="BZ842" s="178"/>
      <c r="CA842" s="178"/>
      <c r="CB842" s="178"/>
      <c r="CC842" s="178"/>
      <c r="CD842" s="178"/>
      <c r="CE842" s="178"/>
      <c r="CF842" s="110"/>
      <c r="CG842" s="110"/>
      <c r="CH842" s="110"/>
      <c r="CI842" s="110"/>
      <c r="CJ842" s="110"/>
      <c r="CK842" s="110"/>
      <c r="CL842" s="110"/>
      <c r="CM842" s="110"/>
      <c r="CN842" s="110"/>
      <c r="CO842" s="110"/>
      <c r="CP842" s="110"/>
      <c r="CQ842" s="110"/>
      <c r="CR842" s="110"/>
      <c r="CS842" s="110"/>
      <c r="CT842" s="110"/>
      <c r="CU842" s="110"/>
      <c r="CV842" s="110"/>
      <c r="CW842" s="110"/>
      <c r="CX842" s="110"/>
      <c r="CY842" s="110"/>
      <c r="CZ842" s="110"/>
      <c r="DA842" s="110"/>
      <c r="DB842" s="110"/>
      <c r="DC842" s="110"/>
      <c r="DD842" s="110"/>
      <c r="DE842" s="110"/>
      <c r="DF842" s="110"/>
      <c r="DG842" s="110"/>
      <c r="DH842" s="110"/>
      <c r="DI842" s="110"/>
      <c r="DJ842" s="110"/>
      <c r="DK842" s="110"/>
      <c r="DL842" s="110"/>
      <c r="DM842" s="110"/>
      <c r="DN842" s="110"/>
      <c r="DO842" s="110"/>
      <c r="DP842" s="110"/>
      <c r="DQ842" s="110"/>
      <c r="DR842" s="110"/>
      <c r="DS842" s="110"/>
      <c r="DT842" s="110"/>
      <c r="DU842" s="110"/>
      <c r="DV842" s="110"/>
      <c r="DW842" s="110"/>
      <c r="DX842" s="110"/>
      <c r="DY842" s="110"/>
      <c r="DZ842" s="110"/>
      <c r="EA842" s="110"/>
      <c r="EB842" s="110"/>
      <c r="EC842" s="110"/>
      <c r="ED842" s="110"/>
      <c r="EE842" s="110"/>
      <c r="EF842" s="110"/>
      <c r="EG842" s="110"/>
      <c r="EH842" s="110"/>
      <c r="EI842" s="110"/>
      <c r="EJ842" s="110"/>
      <c r="EK842" s="110"/>
      <c r="EL842" s="110"/>
      <c r="EM842" s="110"/>
      <c r="EN842" s="110"/>
      <c r="EO842" s="110"/>
      <c r="EP842" s="110"/>
      <c r="EQ842" s="110"/>
      <c r="ER842" s="110"/>
      <c r="ES842" s="110"/>
      <c r="ET842" s="110"/>
      <c r="EU842" s="110"/>
      <c r="EV842" s="110"/>
      <c r="EW842" s="110"/>
      <c r="EX842" s="110"/>
      <c r="EY842" s="110"/>
      <c r="EZ842" s="110"/>
      <c r="FA842" s="110"/>
      <c r="FB842" s="110"/>
      <c r="FC842" s="110"/>
      <c r="FD842" s="110"/>
      <c r="FE842" s="110"/>
      <c r="FF842" s="110"/>
      <c r="FG842" s="110"/>
      <c r="FH842" s="110"/>
      <c r="FI842" s="110"/>
      <c r="FJ842" s="110"/>
      <c r="FK842" s="242"/>
      <c r="FL842" s="242"/>
      <c r="FM842" s="242"/>
      <c r="FN842" s="242"/>
      <c r="FO842" s="242"/>
      <c r="FP842" s="242"/>
      <c r="FQ842" s="242"/>
      <c r="FR842" s="63"/>
    </row>
    <row r="843" spans="1:174" x14ac:dyDescent="0.2">
      <c r="A843" s="241" t="s">
        <v>408</v>
      </c>
      <c r="B843" s="476" t="s">
        <v>1018</v>
      </c>
      <c r="C843" s="326" t="s">
        <v>782</v>
      </c>
      <c r="D843" s="283" t="s">
        <v>409</v>
      </c>
      <c r="E843" s="471">
        <v>0</v>
      </c>
      <c r="F843" s="471">
        <v>207023</v>
      </c>
      <c r="G843" s="471">
        <v>1057964</v>
      </c>
      <c r="H843" s="471">
        <v>1273120</v>
      </c>
      <c r="I843" s="471">
        <v>555439</v>
      </c>
      <c r="J843" s="471">
        <v>176544</v>
      </c>
      <c r="K843" s="471">
        <v>28989</v>
      </c>
      <c r="L843" s="471">
        <v>11523</v>
      </c>
      <c r="M843" s="471">
        <v>0</v>
      </c>
      <c r="N843" s="496">
        <v>3310602</v>
      </c>
      <c r="O843" s="471">
        <v>380</v>
      </c>
      <c r="P843" s="471">
        <v>527189</v>
      </c>
      <c r="Q843" s="471">
        <v>2855146</v>
      </c>
      <c r="R843" s="471">
        <v>3887205</v>
      </c>
      <c r="S843" s="471">
        <v>1525305</v>
      </c>
      <c r="T843" s="471">
        <v>418842</v>
      </c>
      <c r="U843" s="471">
        <v>60010</v>
      </c>
      <c r="V843" s="471">
        <v>28327</v>
      </c>
      <c r="W843" s="471">
        <v>0</v>
      </c>
      <c r="X843" s="496">
        <v>9302404</v>
      </c>
      <c r="Y843" s="471">
        <v>380</v>
      </c>
      <c r="Z843" s="471">
        <v>734212</v>
      </c>
      <c r="AA843" s="471">
        <v>3913110</v>
      </c>
      <c r="AB843" s="471">
        <v>5160325</v>
      </c>
      <c r="AC843" s="471">
        <v>2080744</v>
      </c>
      <c r="AD843" s="471">
        <v>595386</v>
      </c>
      <c r="AE843" s="471">
        <v>88999</v>
      </c>
      <c r="AF843" s="471">
        <v>39850</v>
      </c>
      <c r="AG843" s="471">
        <v>0</v>
      </c>
      <c r="AH843" s="496">
        <v>12613006</v>
      </c>
      <c r="AI843" s="471">
        <v>1183.6888899999999</v>
      </c>
      <c r="AJ843" s="471">
        <v>1420.4266700000001</v>
      </c>
      <c r="AK843" s="471">
        <v>1657.16444</v>
      </c>
      <c r="AL843" s="471">
        <v>1893.9022199999999</v>
      </c>
      <c r="AM843" s="471">
        <v>2130.64</v>
      </c>
      <c r="AN843" s="471">
        <v>2604.1155600000002</v>
      </c>
      <c r="AO843" s="471">
        <v>3077.5911099999998</v>
      </c>
      <c r="AP843" s="471">
        <v>3551.0666700000002</v>
      </c>
      <c r="AQ843" s="471">
        <v>4261.28</v>
      </c>
      <c r="AR843" s="471">
        <v>0</v>
      </c>
      <c r="AS843" s="471">
        <v>145.74705</v>
      </c>
      <c r="AT843" s="471">
        <v>638.41823999999997</v>
      </c>
      <c r="AU843" s="471">
        <v>672.22055</v>
      </c>
      <c r="AV843" s="471">
        <v>260.69114999999999</v>
      </c>
      <c r="AW843" s="471">
        <v>67.794229999999999</v>
      </c>
      <c r="AX843" s="471">
        <v>9.4193800000000003</v>
      </c>
      <c r="AY843" s="471">
        <v>3.2449400000000002</v>
      </c>
      <c r="AZ843" s="471">
        <v>0</v>
      </c>
      <c r="BA843" s="496">
        <v>1797.5355400000001</v>
      </c>
      <c r="BB843" s="471">
        <v>0.32102999999999998</v>
      </c>
      <c r="BC843" s="471">
        <v>371.14834000000002</v>
      </c>
      <c r="BD843" s="471">
        <v>1722.91049</v>
      </c>
      <c r="BE843" s="471">
        <v>2052.48452</v>
      </c>
      <c r="BF843" s="471">
        <v>715.89053000000001</v>
      </c>
      <c r="BG843" s="471">
        <v>160.83848</v>
      </c>
      <c r="BH843" s="471">
        <v>19.499020000000002</v>
      </c>
      <c r="BI843" s="471">
        <v>7.9770399999999997</v>
      </c>
      <c r="BJ843" s="471">
        <v>0</v>
      </c>
      <c r="BK843" s="496">
        <v>5051.06945</v>
      </c>
      <c r="BL843" s="471">
        <v>0.32</v>
      </c>
      <c r="BM843" s="471">
        <v>516.9</v>
      </c>
      <c r="BN843" s="471">
        <v>2361.33</v>
      </c>
      <c r="BO843" s="471">
        <v>2724.71</v>
      </c>
      <c r="BP843" s="471">
        <v>976.58</v>
      </c>
      <c r="BQ843" s="471">
        <v>228.63</v>
      </c>
      <c r="BR843" s="471">
        <v>28.92</v>
      </c>
      <c r="BS843" s="471">
        <v>11.22</v>
      </c>
      <c r="BT843" s="471">
        <v>0</v>
      </c>
      <c r="BU843" s="496">
        <v>6848.61</v>
      </c>
      <c r="BV843" s="178"/>
      <c r="BW843" s="178"/>
      <c r="BX843" s="178"/>
      <c r="BY843" s="178"/>
      <c r="BZ843" s="178"/>
      <c r="CA843" s="178"/>
      <c r="CB843" s="178"/>
      <c r="CC843" s="178"/>
      <c r="CD843" s="178"/>
      <c r="CE843" s="178"/>
      <c r="CF843" s="110"/>
      <c r="CG843" s="110"/>
      <c r="CH843" s="110"/>
      <c r="CI843" s="110"/>
      <c r="CJ843" s="110"/>
      <c r="CK843" s="110"/>
      <c r="CL843" s="110"/>
      <c r="CM843" s="110"/>
      <c r="CN843" s="110"/>
      <c r="CO843" s="110"/>
      <c r="CP843" s="110"/>
      <c r="CQ843" s="110"/>
      <c r="CR843" s="110"/>
      <c r="CS843" s="110"/>
      <c r="CT843" s="110"/>
      <c r="CU843" s="110"/>
      <c r="CV843" s="110"/>
      <c r="CW843" s="110"/>
      <c r="CX843" s="110"/>
      <c r="CY843" s="110"/>
      <c r="CZ843" s="110"/>
      <c r="DA843" s="110"/>
      <c r="DB843" s="110"/>
      <c r="DC843" s="110"/>
      <c r="DD843" s="110"/>
      <c r="DE843" s="110"/>
      <c r="DF843" s="110"/>
      <c r="DG843" s="110"/>
      <c r="DH843" s="110"/>
      <c r="DI843" s="110"/>
      <c r="DJ843" s="110"/>
      <c r="DK843" s="110"/>
      <c r="DL843" s="110"/>
      <c r="DM843" s="110"/>
      <c r="DN843" s="110"/>
      <c r="DO843" s="110"/>
      <c r="DP843" s="110"/>
      <c r="DQ843" s="110"/>
      <c r="DR843" s="110"/>
      <c r="DS843" s="110"/>
      <c r="DT843" s="110"/>
      <c r="DU843" s="110"/>
      <c r="DV843" s="110"/>
      <c r="DW843" s="110"/>
      <c r="DX843" s="110"/>
      <c r="DY843" s="110"/>
      <c r="DZ843" s="110"/>
      <c r="EA843" s="110"/>
      <c r="EB843" s="110"/>
      <c r="EC843" s="110"/>
      <c r="ED843" s="110"/>
      <c r="EE843" s="110"/>
      <c r="EF843" s="110"/>
      <c r="EG843" s="110"/>
      <c r="EH843" s="110"/>
      <c r="EI843" s="110"/>
      <c r="EJ843" s="110"/>
      <c r="EK843" s="110"/>
      <c r="EL843" s="110"/>
      <c r="EM843" s="110"/>
      <c r="EN843" s="110"/>
      <c r="EO843" s="110"/>
      <c r="EP843" s="110"/>
      <c r="EQ843" s="110"/>
      <c r="ER843" s="110"/>
      <c r="ES843" s="110"/>
      <c r="ET843" s="110"/>
      <c r="EU843" s="110"/>
      <c r="EV843" s="110"/>
      <c r="EW843" s="110"/>
      <c r="EX843" s="110"/>
      <c r="EY843" s="110"/>
      <c r="EZ843" s="110"/>
      <c r="FA843" s="110"/>
      <c r="FB843" s="110"/>
      <c r="FC843" s="110"/>
      <c r="FD843" s="110"/>
      <c r="FE843" s="110"/>
      <c r="FF843" s="110"/>
      <c r="FG843" s="110"/>
      <c r="FH843" s="110"/>
      <c r="FI843" s="110"/>
      <c r="FJ843" s="110"/>
      <c r="FK843" s="242"/>
      <c r="FL843" s="242"/>
      <c r="FM843" s="242"/>
      <c r="FN843" s="242"/>
      <c r="FO843" s="242"/>
      <c r="FP843" s="242"/>
      <c r="FQ843" s="242"/>
      <c r="FR843" s="63"/>
    </row>
    <row r="844" spans="1:174" x14ac:dyDescent="0.2">
      <c r="A844" s="241" t="s">
        <v>410</v>
      </c>
      <c r="B844" s="476" t="s">
        <v>1019</v>
      </c>
      <c r="C844" s="326" t="s">
        <v>784</v>
      </c>
      <c r="D844" s="283" t="s">
        <v>411</v>
      </c>
      <c r="E844" s="471">
        <v>15738</v>
      </c>
      <c r="F844" s="471">
        <v>2376167</v>
      </c>
      <c r="G844" s="471">
        <v>323039</v>
      </c>
      <c r="H844" s="471">
        <v>251456</v>
      </c>
      <c r="I844" s="471">
        <v>137776</v>
      </c>
      <c r="J844" s="471">
        <v>42439</v>
      </c>
      <c r="K844" s="471">
        <v>26841</v>
      </c>
      <c r="L844" s="471">
        <v>0</v>
      </c>
      <c r="M844" s="471">
        <v>0</v>
      </c>
      <c r="N844" s="496">
        <v>3173456</v>
      </c>
      <c r="O844" s="471">
        <v>23312</v>
      </c>
      <c r="P844" s="471">
        <v>3709749</v>
      </c>
      <c r="Q844" s="471">
        <v>355706</v>
      </c>
      <c r="R844" s="471">
        <v>250515</v>
      </c>
      <c r="S844" s="471">
        <v>125442</v>
      </c>
      <c r="T844" s="471">
        <v>54391</v>
      </c>
      <c r="U844" s="471">
        <v>19905</v>
      </c>
      <c r="V844" s="471">
        <v>7665</v>
      </c>
      <c r="W844" s="471">
        <v>0</v>
      </c>
      <c r="X844" s="496">
        <v>4546685</v>
      </c>
      <c r="Y844" s="471">
        <v>39050</v>
      </c>
      <c r="Z844" s="471">
        <v>6085916</v>
      </c>
      <c r="AA844" s="471">
        <v>678745</v>
      </c>
      <c r="AB844" s="471">
        <v>501971</v>
      </c>
      <c r="AC844" s="471">
        <v>263218</v>
      </c>
      <c r="AD844" s="471">
        <v>96830</v>
      </c>
      <c r="AE844" s="471">
        <v>46746</v>
      </c>
      <c r="AF844" s="471">
        <v>7665</v>
      </c>
      <c r="AG844" s="471">
        <v>0</v>
      </c>
      <c r="AH844" s="496">
        <v>7720141</v>
      </c>
      <c r="AI844" s="471">
        <v>1182.55</v>
      </c>
      <c r="AJ844" s="471">
        <v>1419.06</v>
      </c>
      <c r="AK844" s="471">
        <v>1655.57</v>
      </c>
      <c r="AL844" s="471">
        <v>1892.08</v>
      </c>
      <c r="AM844" s="471">
        <v>2128.59</v>
      </c>
      <c r="AN844" s="471">
        <v>2601.61</v>
      </c>
      <c r="AO844" s="471">
        <v>3074.63</v>
      </c>
      <c r="AP844" s="471">
        <v>3547.65</v>
      </c>
      <c r="AQ844" s="471">
        <v>4257.18</v>
      </c>
      <c r="AR844" s="471">
        <v>13.308529999999999</v>
      </c>
      <c r="AS844" s="471">
        <v>1674.46549</v>
      </c>
      <c r="AT844" s="471">
        <v>195.12253000000001</v>
      </c>
      <c r="AU844" s="471">
        <v>132.89923999999999</v>
      </c>
      <c r="AV844" s="471">
        <v>64.726420000000005</v>
      </c>
      <c r="AW844" s="471">
        <v>16.31259</v>
      </c>
      <c r="AX844" s="471">
        <v>8.7298299999999998</v>
      </c>
      <c r="AY844" s="471">
        <v>0</v>
      </c>
      <c r="AZ844" s="471">
        <v>0</v>
      </c>
      <c r="BA844" s="496">
        <v>2105.5646299999999</v>
      </c>
      <c r="BB844" s="471">
        <v>19.713329999999999</v>
      </c>
      <c r="BC844" s="471">
        <v>2614.22984</v>
      </c>
      <c r="BD844" s="471">
        <v>214.85409999999999</v>
      </c>
      <c r="BE844" s="471">
        <v>132.40190999999999</v>
      </c>
      <c r="BF844" s="471">
        <v>58.93197</v>
      </c>
      <c r="BG844" s="471">
        <v>20.906669999999998</v>
      </c>
      <c r="BH844" s="471">
        <v>6.4739500000000003</v>
      </c>
      <c r="BI844" s="471">
        <v>2.16059</v>
      </c>
      <c r="BJ844" s="471">
        <v>0</v>
      </c>
      <c r="BK844" s="496">
        <v>3069.6723499999998</v>
      </c>
      <c r="BL844" s="471">
        <v>33.020000000000003</v>
      </c>
      <c r="BM844" s="471">
        <v>4288.7</v>
      </c>
      <c r="BN844" s="471">
        <v>409.98</v>
      </c>
      <c r="BO844" s="471">
        <v>265.3</v>
      </c>
      <c r="BP844" s="471">
        <v>123.66</v>
      </c>
      <c r="BQ844" s="471">
        <v>37.22</v>
      </c>
      <c r="BR844" s="471">
        <v>15.2</v>
      </c>
      <c r="BS844" s="471">
        <v>2.16</v>
      </c>
      <c r="BT844" s="471">
        <v>0</v>
      </c>
      <c r="BU844" s="496">
        <v>5175.24</v>
      </c>
      <c r="BV844" s="178"/>
      <c r="BW844" s="178"/>
      <c r="BX844" s="178"/>
      <c r="BY844" s="178"/>
      <c r="BZ844" s="178"/>
      <c r="CA844" s="178"/>
      <c r="CB844" s="178"/>
      <c r="CC844" s="178"/>
      <c r="CD844" s="178"/>
      <c r="CE844" s="178"/>
      <c r="CF844" s="110"/>
      <c r="CG844" s="110"/>
      <c r="CH844" s="110"/>
      <c r="CI844" s="110"/>
      <c r="CJ844" s="110"/>
      <c r="CK844" s="110"/>
      <c r="CL844" s="110"/>
      <c r="CM844" s="110"/>
      <c r="CN844" s="110"/>
      <c r="CO844" s="110"/>
      <c r="CP844" s="110"/>
      <c r="CQ844" s="110"/>
      <c r="CR844" s="110"/>
      <c r="CS844" s="110"/>
      <c r="CT844" s="110"/>
      <c r="CU844" s="110"/>
      <c r="CV844" s="110"/>
      <c r="CW844" s="110"/>
      <c r="CX844" s="110"/>
      <c r="CY844" s="110"/>
      <c r="CZ844" s="110"/>
      <c r="DA844" s="110"/>
      <c r="DB844" s="110"/>
      <c r="DC844" s="110"/>
      <c r="DD844" s="110"/>
      <c r="DE844" s="110"/>
      <c r="DF844" s="110"/>
      <c r="DG844" s="110"/>
      <c r="DH844" s="110"/>
      <c r="DI844" s="110"/>
      <c r="DJ844" s="110"/>
      <c r="DK844" s="110"/>
      <c r="DL844" s="110"/>
      <c r="DM844" s="110"/>
      <c r="DN844" s="110"/>
      <c r="DO844" s="110"/>
      <c r="DP844" s="110"/>
      <c r="DQ844" s="110"/>
      <c r="DR844" s="110"/>
      <c r="DS844" s="110"/>
      <c r="DT844" s="110"/>
      <c r="DU844" s="110"/>
      <c r="DV844" s="110"/>
      <c r="DW844" s="110"/>
      <c r="DX844" s="110"/>
      <c r="DY844" s="110"/>
      <c r="DZ844" s="110"/>
      <c r="EA844" s="110"/>
      <c r="EB844" s="110"/>
      <c r="EC844" s="110"/>
      <c r="ED844" s="110"/>
      <c r="EE844" s="110"/>
      <c r="EF844" s="110"/>
      <c r="EG844" s="110"/>
      <c r="EH844" s="110"/>
      <c r="EI844" s="110"/>
      <c r="EJ844" s="110"/>
      <c r="EK844" s="110"/>
      <c r="EL844" s="110"/>
      <c r="EM844" s="110"/>
      <c r="EN844" s="110"/>
      <c r="EO844" s="110"/>
      <c r="EP844" s="110"/>
      <c r="EQ844" s="110"/>
      <c r="ER844" s="110"/>
      <c r="ES844" s="110"/>
      <c r="ET844" s="110"/>
      <c r="EU844" s="110"/>
      <c r="EV844" s="110"/>
      <c r="EW844" s="110"/>
      <c r="EX844" s="110"/>
      <c r="EY844" s="110"/>
      <c r="EZ844" s="110"/>
      <c r="FA844" s="110"/>
      <c r="FB844" s="110"/>
      <c r="FC844" s="110"/>
      <c r="FD844" s="110"/>
      <c r="FE844" s="110"/>
      <c r="FF844" s="110"/>
      <c r="FG844" s="110"/>
      <c r="FH844" s="110"/>
      <c r="FI844" s="110"/>
      <c r="FJ844" s="110"/>
      <c r="FK844" s="242"/>
      <c r="FL844" s="242"/>
      <c r="FM844" s="242"/>
      <c r="FN844" s="242"/>
      <c r="FO844" s="242"/>
      <c r="FP844" s="242"/>
      <c r="FQ844" s="242"/>
      <c r="FR844" s="63"/>
    </row>
    <row r="845" spans="1:174" x14ac:dyDescent="0.2">
      <c r="A845" s="241" t="s">
        <v>412</v>
      </c>
      <c r="B845" s="476" t="s">
        <v>1020</v>
      </c>
      <c r="C845" s="326" t="s">
        <v>626</v>
      </c>
      <c r="D845" s="283" t="s">
        <v>1021</v>
      </c>
      <c r="E845" s="471">
        <v>8717</v>
      </c>
      <c r="F845" s="471">
        <v>2649102</v>
      </c>
      <c r="G845" s="471">
        <v>976757</v>
      </c>
      <c r="H845" s="471">
        <v>430572</v>
      </c>
      <c r="I845" s="471">
        <v>139258</v>
      </c>
      <c r="J845" s="471">
        <v>59841</v>
      </c>
      <c r="K845" s="471">
        <v>15778</v>
      </c>
      <c r="L845" s="471">
        <v>16313</v>
      </c>
      <c r="M845" s="471">
        <v>0</v>
      </c>
      <c r="N845" s="496">
        <v>4296338</v>
      </c>
      <c r="O845" s="471">
        <v>15879</v>
      </c>
      <c r="P845" s="471">
        <v>3414939</v>
      </c>
      <c r="Q845" s="471">
        <v>1241135</v>
      </c>
      <c r="R845" s="471">
        <v>432739</v>
      </c>
      <c r="S845" s="471">
        <v>157478</v>
      </c>
      <c r="T845" s="471">
        <v>40449</v>
      </c>
      <c r="U845" s="471">
        <v>11549</v>
      </c>
      <c r="V845" s="471">
        <v>5946</v>
      </c>
      <c r="W845" s="471">
        <v>201</v>
      </c>
      <c r="X845" s="496">
        <v>5320315</v>
      </c>
      <c r="Y845" s="471">
        <v>24596</v>
      </c>
      <c r="Z845" s="471">
        <v>6064041</v>
      </c>
      <c r="AA845" s="471">
        <v>2217892</v>
      </c>
      <c r="AB845" s="471">
        <v>863311</v>
      </c>
      <c r="AC845" s="471">
        <v>296736</v>
      </c>
      <c r="AD845" s="471">
        <v>100290</v>
      </c>
      <c r="AE845" s="471">
        <v>27327</v>
      </c>
      <c r="AF845" s="471">
        <v>22259</v>
      </c>
      <c r="AG845" s="471">
        <v>201</v>
      </c>
      <c r="AH845" s="496">
        <v>9616653</v>
      </c>
      <c r="AI845" s="471">
        <v>999.93889000000001</v>
      </c>
      <c r="AJ845" s="471">
        <v>1199.9266700000001</v>
      </c>
      <c r="AK845" s="471">
        <v>1399.91444</v>
      </c>
      <c r="AL845" s="471">
        <v>1599.9022199999999</v>
      </c>
      <c r="AM845" s="471">
        <v>1799.89</v>
      </c>
      <c r="AN845" s="471">
        <v>2199.8655600000002</v>
      </c>
      <c r="AO845" s="471">
        <v>2599.8411099999998</v>
      </c>
      <c r="AP845" s="471">
        <v>2999.8166700000002</v>
      </c>
      <c r="AQ845" s="471">
        <v>3599.78</v>
      </c>
      <c r="AR845" s="471">
        <v>8.71753</v>
      </c>
      <c r="AS845" s="471">
        <v>2207.71992</v>
      </c>
      <c r="AT845" s="471">
        <v>697.72621000000004</v>
      </c>
      <c r="AU845" s="471">
        <v>269.12394999999998</v>
      </c>
      <c r="AV845" s="471">
        <v>77.370279999999994</v>
      </c>
      <c r="AW845" s="471">
        <v>27.202120000000001</v>
      </c>
      <c r="AX845" s="471">
        <v>6.0688300000000002</v>
      </c>
      <c r="AY845" s="471">
        <v>5.4379999999999997</v>
      </c>
      <c r="AZ845" s="471">
        <v>0</v>
      </c>
      <c r="BA845" s="496">
        <v>3299.3668400000001</v>
      </c>
      <c r="BB845" s="471">
        <v>15.87997</v>
      </c>
      <c r="BC845" s="471">
        <v>2845.95642</v>
      </c>
      <c r="BD845" s="471">
        <v>886.57917999999995</v>
      </c>
      <c r="BE845" s="471">
        <v>270.47840000000002</v>
      </c>
      <c r="BF845" s="471">
        <v>87.493120000000005</v>
      </c>
      <c r="BG845" s="471">
        <v>18.387029999999999</v>
      </c>
      <c r="BH845" s="471">
        <v>4.4421900000000001</v>
      </c>
      <c r="BI845" s="471">
        <v>1.9821200000000001</v>
      </c>
      <c r="BJ845" s="471">
        <v>5.5840000000000001E-2</v>
      </c>
      <c r="BK845" s="496">
        <v>4131.2542800000001</v>
      </c>
      <c r="BL845" s="471">
        <v>24.6</v>
      </c>
      <c r="BM845" s="471">
        <v>5053.68</v>
      </c>
      <c r="BN845" s="471">
        <v>1584.31</v>
      </c>
      <c r="BO845" s="471">
        <v>539.6</v>
      </c>
      <c r="BP845" s="471">
        <v>164.86</v>
      </c>
      <c r="BQ845" s="471">
        <v>45.59</v>
      </c>
      <c r="BR845" s="471">
        <v>10.51</v>
      </c>
      <c r="BS845" s="471">
        <v>7.42</v>
      </c>
      <c r="BT845" s="471">
        <v>0.06</v>
      </c>
      <c r="BU845" s="496">
        <v>7430.63</v>
      </c>
      <c r="BV845" s="178"/>
      <c r="BW845" s="178"/>
      <c r="BX845" s="178"/>
      <c r="BY845" s="178"/>
      <c r="BZ845" s="178"/>
      <c r="CA845" s="178"/>
      <c r="CB845" s="178"/>
      <c r="CC845" s="178"/>
      <c r="CD845" s="178"/>
      <c r="CE845" s="178"/>
      <c r="CF845" s="110"/>
      <c r="CG845" s="110"/>
      <c r="CH845" s="110"/>
      <c r="CI845" s="110"/>
      <c r="CJ845" s="110"/>
      <c r="CK845" s="110"/>
      <c r="CL845" s="110"/>
      <c r="CM845" s="110"/>
      <c r="CN845" s="110"/>
      <c r="CO845" s="110"/>
      <c r="CP845" s="110"/>
      <c r="CQ845" s="110"/>
      <c r="CR845" s="110"/>
      <c r="CS845" s="110"/>
      <c r="CT845" s="110"/>
      <c r="CU845" s="110"/>
      <c r="CV845" s="110"/>
      <c r="CW845" s="110"/>
      <c r="CX845" s="110"/>
      <c r="CY845" s="110"/>
      <c r="CZ845" s="110"/>
      <c r="DA845" s="110"/>
      <c r="DB845" s="110"/>
      <c r="DC845" s="110"/>
      <c r="DD845" s="110"/>
      <c r="DE845" s="110"/>
      <c r="DF845" s="110"/>
      <c r="DG845" s="110"/>
      <c r="DH845" s="110"/>
      <c r="DI845" s="110"/>
      <c r="DJ845" s="110"/>
      <c r="DK845" s="110"/>
      <c r="DL845" s="110"/>
      <c r="DM845" s="110"/>
      <c r="DN845" s="110"/>
      <c r="DO845" s="110"/>
      <c r="DP845" s="110"/>
      <c r="DQ845" s="110"/>
      <c r="DR845" s="110"/>
      <c r="DS845" s="110"/>
      <c r="DT845" s="110"/>
      <c r="DU845" s="110"/>
      <c r="DV845" s="110"/>
      <c r="DW845" s="110"/>
      <c r="DX845" s="110"/>
      <c r="DY845" s="110"/>
      <c r="DZ845" s="110"/>
      <c r="EA845" s="110"/>
      <c r="EB845" s="110"/>
      <c r="EC845" s="110"/>
      <c r="ED845" s="110"/>
      <c r="EE845" s="110"/>
      <c r="EF845" s="110"/>
      <c r="EG845" s="110"/>
      <c r="EH845" s="110"/>
      <c r="EI845" s="110"/>
      <c r="EJ845" s="110"/>
      <c r="EK845" s="110"/>
      <c r="EL845" s="110"/>
      <c r="EM845" s="110"/>
      <c r="EN845" s="110"/>
      <c r="EO845" s="110"/>
      <c r="EP845" s="110"/>
      <c r="EQ845" s="110"/>
      <c r="ER845" s="110"/>
      <c r="ES845" s="110"/>
      <c r="ET845" s="110"/>
      <c r="EU845" s="110"/>
      <c r="EV845" s="110"/>
      <c r="EW845" s="110"/>
      <c r="EX845" s="110"/>
      <c r="EY845" s="110"/>
      <c r="EZ845" s="110"/>
      <c r="FA845" s="110"/>
      <c r="FB845" s="110"/>
      <c r="FC845" s="110"/>
      <c r="FD845" s="110"/>
      <c r="FE845" s="110"/>
      <c r="FF845" s="110"/>
      <c r="FG845" s="110"/>
      <c r="FH845" s="110"/>
      <c r="FI845" s="110"/>
      <c r="FJ845" s="110"/>
      <c r="FK845" s="242"/>
      <c r="FL845" s="242"/>
      <c r="FM845" s="242"/>
      <c r="FN845" s="242"/>
      <c r="FO845" s="242"/>
      <c r="FP845" s="242"/>
      <c r="FQ845" s="242"/>
      <c r="FR845" s="63"/>
    </row>
    <row r="846" spans="1:174" x14ac:dyDescent="0.2">
      <c r="A846" s="241" t="s">
        <v>413</v>
      </c>
      <c r="B846" s="476" t="s">
        <v>1022</v>
      </c>
      <c r="C846" s="326" t="s">
        <v>801</v>
      </c>
      <c r="D846" s="283" t="s">
        <v>1023</v>
      </c>
      <c r="E846" s="471">
        <v>11533</v>
      </c>
      <c r="F846" s="471">
        <v>4667918</v>
      </c>
      <c r="G846" s="471">
        <v>1947013</v>
      </c>
      <c r="H846" s="471">
        <v>854474</v>
      </c>
      <c r="I846" s="471">
        <v>277737</v>
      </c>
      <c r="J846" s="471">
        <v>93320</v>
      </c>
      <c r="K846" s="471">
        <v>34469</v>
      </c>
      <c r="L846" s="471">
        <v>6389</v>
      </c>
      <c r="M846" s="471">
        <v>0</v>
      </c>
      <c r="N846" s="496">
        <v>7892853</v>
      </c>
      <c r="O846" s="471">
        <v>35388</v>
      </c>
      <c r="P846" s="471">
        <v>8059649</v>
      </c>
      <c r="Q846" s="471">
        <v>3139077</v>
      </c>
      <c r="R846" s="471">
        <v>1017906</v>
      </c>
      <c r="S846" s="471">
        <v>203939</v>
      </c>
      <c r="T846" s="471">
        <v>63689</v>
      </c>
      <c r="U846" s="471">
        <v>14088</v>
      </c>
      <c r="V846" s="471">
        <v>6776</v>
      </c>
      <c r="W846" s="471">
        <v>0</v>
      </c>
      <c r="X846" s="496">
        <v>12540512</v>
      </c>
      <c r="Y846" s="471">
        <v>46921</v>
      </c>
      <c r="Z846" s="471">
        <v>12727567</v>
      </c>
      <c r="AA846" s="471">
        <v>5086090</v>
      </c>
      <c r="AB846" s="471">
        <v>1872380</v>
      </c>
      <c r="AC846" s="471">
        <v>481676</v>
      </c>
      <c r="AD846" s="471">
        <v>157009</v>
      </c>
      <c r="AE846" s="471">
        <v>48557</v>
      </c>
      <c r="AF846" s="471">
        <v>13165</v>
      </c>
      <c r="AG846" s="471">
        <v>0</v>
      </c>
      <c r="AH846" s="496">
        <v>20433365</v>
      </c>
      <c r="AI846" s="471">
        <v>1099.95</v>
      </c>
      <c r="AJ846" s="471">
        <v>1319.94</v>
      </c>
      <c r="AK846" s="471">
        <v>1539.93</v>
      </c>
      <c r="AL846" s="471">
        <v>1759.92</v>
      </c>
      <c r="AM846" s="471">
        <v>1979.91</v>
      </c>
      <c r="AN846" s="471">
        <v>2419.89</v>
      </c>
      <c r="AO846" s="471">
        <v>2859.87</v>
      </c>
      <c r="AP846" s="471">
        <v>3299.85</v>
      </c>
      <c r="AQ846" s="471">
        <v>3959.82</v>
      </c>
      <c r="AR846" s="471">
        <v>10.48502</v>
      </c>
      <c r="AS846" s="471">
        <v>3536.4622599999998</v>
      </c>
      <c r="AT846" s="471">
        <v>1264.3516299999999</v>
      </c>
      <c r="AU846" s="471">
        <v>485.51866000000001</v>
      </c>
      <c r="AV846" s="471">
        <v>140.27759</v>
      </c>
      <c r="AW846" s="471">
        <v>38.563740000000003</v>
      </c>
      <c r="AX846" s="471">
        <v>12.05265</v>
      </c>
      <c r="AY846" s="471">
        <v>1.93615</v>
      </c>
      <c r="AZ846" s="471">
        <v>0</v>
      </c>
      <c r="BA846" s="496">
        <v>5489.6476899999998</v>
      </c>
      <c r="BB846" s="471">
        <v>32.172370000000001</v>
      </c>
      <c r="BC846" s="471">
        <v>6106.0722500000002</v>
      </c>
      <c r="BD846" s="471">
        <v>2038.45435</v>
      </c>
      <c r="BE846" s="471">
        <v>578.38197000000002</v>
      </c>
      <c r="BF846" s="471">
        <v>103.00418000000001</v>
      </c>
      <c r="BG846" s="471">
        <v>26.318960000000001</v>
      </c>
      <c r="BH846" s="471">
        <v>4.9260999999999999</v>
      </c>
      <c r="BI846" s="471">
        <v>2.0534300000000001</v>
      </c>
      <c r="BJ846" s="471">
        <v>0</v>
      </c>
      <c r="BK846" s="496">
        <v>8891.3835999999992</v>
      </c>
      <c r="BL846" s="471">
        <v>42.66</v>
      </c>
      <c r="BM846" s="471">
        <v>9642.5300000000007</v>
      </c>
      <c r="BN846" s="471">
        <v>3302.81</v>
      </c>
      <c r="BO846" s="471">
        <v>1063.9000000000001</v>
      </c>
      <c r="BP846" s="471">
        <v>243.28</v>
      </c>
      <c r="BQ846" s="471">
        <v>64.88</v>
      </c>
      <c r="BR846" s="471">
        <v>16.98</v>
      </c>
      <c r="BS846" s="471">
        <v>3.99</v>
      </c>
      <c r="BT846" s="471">
        <v>0</v>
      </c>
      <c r="BU846" s="496">
        <v>14381.03</v>
      </c>
      <c r="BV846" s="178"/>
      <c r="BW846" s="178"/>
      <c r="BX846" s="178"/>
      <c r="BY846" s="178"/>
      <c r="BZ846" s="178"/>
      <c r="CA846" s="178"/>
      <c r="CB846" s="178"/>
      <c r="CC846" s="178"/>
      <c r="CD846" s="178"/>
      <c r="CE846" s="178"/>
      <c r="CF846" s="110"/>
      <c r="CG846" s="110"/>
      <c r="CH846" s="110"/>
      <c r="CI846" s="110"/>
      <c r="CJ846" s="110"/>
      <c r="CK846" s="110"/>
      <c r="CL846" s="110"/>
      <c r="CM846" s="110"/>
      <c r="CN846" s="110"/>
      <c r="CO846" s="110"/>
      <c r="CP846" s="110"/>
      <c r="CQ846" s="110"/>
      <c r="CR846" s="110"/>
      <c r="CS846" s="110"/>
      <c r="CT846" s="110"/>
      <c r="CU846" s="110"/>
      <c r="CV846" s="110"/>
      <c r="CW846" s="110"/>
      <c r="CX846" s="110"/>
      <c r="CY846" s="110"/>
      <c r="CZ846" s="110"/>
      <c r="DA846" s="110"/>
      <c r="DB846" s="110"/>
      <c r="DC846" s="110"/>
      <c r="DD846" s="110"/>
      <c r="DE846" s="110"/>
      <c r="DF846" s="110"/>
      <c r="DG846" s="110"/>
      <c r="DH846" s="110"/>
      <c r="DI846" s="110"/>
      <c r="DJ846" s="110"/>
      <c r="DK846" s="110"/>
      <c r="DL846" s="110"/>
      <c r="DM846" s="110"/>
      <c r="DN846" s="110"/>
      <c r="DO846" s="110"/>
      <c r="DP846" s="110"/>
      <c r="DQ846" s="110"/>
      <c r="DR846" s="110"/>
      <c r="DS846" s="110"/>
      <c r="DT846" s="110"/>
      <c r="DU846" s="110"/>
      <c r="DV846" s="110"/>
      <c r="DW846" s="110"/>
      <c r="DX846" s="110"/>
      <c r="DY846" s="110"/>
      <c r="DZ846" s="110"/>
      <c r="EA846" s="110"/>
      <c r="EB846" s="110"/>
      <c r="EC846" s="110"/>
      <c r="ED846" s="110"/>
      <c r="EE846" s="110"/>
      <c r="EF846" s="110"/>
      <c r="EG846" s="110"/>
      <c r="EH846" s="110"/>
      <c r="EI846" s="110"/>
      <c r="EJ846" s="110"/>
      <c r="EK846" s="110"/>
      <c r="EL846" s="110"/>
      <c r="EM846" s="110"/>
      <c r="EN846" s="110"/>
      <c r="EO846" s="110"/>
      <c r="EP846" s="110"/>
      <c r="EQ846" s="110"/>
      <c r="ER846" s="110"/>
      <c r="ES846" s="110"/>
      <c r="ET846" s="110"/>
      <c r="EU846" s="110"/>
      <c r="EV846" s="110"/>
      <c r="EW846" s="110"/>
      <c r="EX846" s="110"/>
      <c r="EY846" s="110"/>
      <c r="EZ846" s="110"/>
      <c r="FA846" s="110"/>
      <c r="FB846" s="110"/>
      <c r="FC846" s="110"/>
      <c r="FD846" s="110"/>
      <c r="FE846" s="110"/>
      <c r="FF846" s="110"/>
      <c r="FG846" s="110"/>
      <c r="FH846" s="110"/>
      <c r="FI846" s="110"/>
      <c r="FJ846" s="110"/>
      <c r="FK846" s="242"/>
      <c r="FL846" s="242"/>
      <c r="FM846" s="242"/>
      <c r="FN846" s="242"/>
      <c r="FO846" s="242"/>
      <c r="FP846" s="242"/>
      <c r="FQ846" s="242"/>
      <c r="FR846" s="63"/>
    </row>
    <row r="847" spans="1:174" x14ac:dyDescent="0.2">
      <c r="A847" s="241" t="s">
        <v>414</v>
      </c>
      <c r="B847" s="476" t="s">
        <v>1024</v>
      </c>
      <c r="C847" s="326" t="s">
        <v>782</v>
      </c>
      <c r="D847" s="283" t="s">
        <v>1025</v>
      </c>
      <c r="E847" s="471">
        <v>1371.3571400000001</v>
      </c>
      <c r="F847" s="471">
        <v>2503380.1357100001</v>
      </c>
      <c r="G847" s="471">
        <v>1704830.5285700001</v>
      </c>
      <c r="H847" s="471">
        <v>785133.77142999996</v>
      </c>
      <c r="I847" s="471">
        <v>152020.93570999999</v>
      </c>
      <c r="J847" s="471">
        <v>49958.592859999997</v>
      </c>
      <c r="K847" s="471">
        <v>8552.4714299999996</v>
      </c>
      <c r="L847" s="471">
        <v>2449.15</v>
      </c>
      <c r="M847" s="471">
        <v>0</v>
      </c>
      <c r="N847" s="496">
        <v>5207696.9428599998</v>
      </c>
      <c r="O847" s="471">
        <v>3965.9857099999999</v>
      </c>
      <c r="P847" s="471">
        <v>3586071.2928599999</v>
      </c>
      <c r="Q847" s="471">
        <v>2219926.35</v>
      </c>
      <c r="R847" s="471">
        <v>809228.46429000003</v>
      </c>
      <c r="S847" s="471">
        <v>107023.21429</v>
      </c>
      <c r="T847" s="471">
        <v>24535.3</v>
      </c>
      <c r="U847" s="471">
        <v>3592.1214300000001</v>
      </c>
      <c r="V847" s="471">
        <v>971.42142999999999</v>
      </c>
      <c r="W847" s="471">
        <v>0</v>
      </c>
      <c r="X847" s="496">
        <v>6755314.1500000004</v>
      </c>
      <c r="Y847" s="471">
        <v>5337.3428599999997</v>
      </c>
      <c r="Z847" s="471">
        <v>6089451.4285700005</v>
      </c>
      <c r="AA847" s="471">
        <v>3924756.8785700002</v>
      </c>
      <c r="AB847" s="471">
        <v>1594362.2357099999</v>
      </c>
      <c r="AC847" s="471">
        <v>259044.15</v>
      </c>
      <c r="AD847" s="471">
        <v>74493.892860000007</v>
      </c>
      <c r="AE847" s="471">
        <v>12144.592860000001</v>
      </c>
      <c r="AF847" s="471">
        <v>3420.57143</v>
      </c>
      <c r="AG847" s="471">
        <v>0</v>
      </c>
      <c r="AH847" s="496">
        <v>11963011.09286</v>
      </c>
      <c r="AI847" s="471">
        <v>1012.08889</v>
      </c>
      <c r="AJ847" s="471">
        <v>1214.50667</v>
      </c>
      <c r="AK847" s="471">
        <v>1416.92444</v>
      </c>
      <c r="AL847" s="471">
        <v>1619.34222</v>
      </c>
      <c r="AM847" s="471">
        <v>1821.76</v>
      </c>
      <c r="AN847" s="471">
        <v>2226.5955600000002</v>
      </c>
      <c r="AO847" s="471">
        <v>2631.43111</v>
      </c>
      <c r="AP847" s="471">
        <v>3036.26667</v>
      </c>
      <c r="AQ847" s="471">
        <v>3643.52</v>
      </c>
      <c r="AR847" s="471">
        <v>1.3549800000000001</v>
      </c>
      <c r="AS847" s="471">
        <v>2061.2321099999999</v>
      </c>
      <c r="AT847" s="471">
        <v>1203.19085</v>
      </c>
      <c r="AU847" s="471">
        <v>484.84733999999997</v>
      </c>
      <c r="AV847" s="471">
        <v>83.447289999999995</v>
      </c>
      <c r="AW847" s="471">
        <v>22.43721</v>
      </c>
      <c r="AX847" s="471">
        <v>3.2501199999999999</v>
      </c>
      <c r="AY847" s="471">
        <v>0.80662999999999996</v>
      </c>
      <c r="AZ847" s="471">
        <v>0</v>
      </c>
      <c r="BA847" s="496">
        <v>3860.5665300000001</v>
      </c>
      <c r="BB847" s="471">
        <v>3.9186100000000001</v>
      </c>
      <c r="BC847" s="471">
        <v>2952.6979099999999</v>
      </c>
      <c r="BD847" s="471">
        <v>1566.7217499999999</v>
      </c>
      <c r="BE847" s="471">
        <v>499.72665000000001</v>
      </c>
      <c r="BF847" s="471">
        <v>58.747149999999998</v>
      </c>
      <c r="BG847" s="471">
        <v>11.0192</v>
      </c>
      <c r="BH847" s="471">
        <v>1.3650800000000001</v>
      </c>
      <c r="BI847" s="471">
        <v>0.31994</v>
      </c>
      <c r="BJ847" s="471">
        <v>0</v>
      </c>
      <c r="BK847" s="496">
        <v>5094.5163000000002</v>
      </c>
      <c r="BL847" s="471">
        <v>5.27</v>
      </c>
      <c r="BM847" s="471">
        <v>5013.93</v>
      </c>
      <c r="BN847" s="471">
        <v>2769.91</v>
      </c>
      <c r="BO847" s="471">
        <v>984.57</v>
      </c>
      <c r="BP847" s="471">
        <v>142.19</v>
      </c>
      <c r="BQ847" s="471">
        <v>33.46</v>
      </c>
      <c r="BR847" s="471">
        <v>4.62</v>
      </c>
      <c r="BS847" s="471">
        <v>1.1299999999999999</v>
      </c>
      <c r="BT847" s="471">
        <v>0</v>
      </c>
      <c r="BU847" s="496">
        <v>8955.08</v>
      </c>
      <c r="BV847" s="178"/>
      <c r="BW847" s="178"/>
      <c r="BX847" s="178"/>
      <c r="BY847" s="178"/>
      <c r="BZ847" s="178"/>
      <c r="CA847" s="178"/>
      <c r="CB847" s="178"/>
      <c r="CC847" s="178"/>
      <c r="CD847" s="178"/>
      <c r="CE847" s="178"/>
      <c r="CF847" s="110"/>
      <c r="CG847" s="110"/>
      <c r="CH847" s="110"/>
      <c r="CI847" s="110"/>
      <c r="CJ847" s="110"/>
      <c r="CK847" s="110"/>
      <c r="CL847" s="110"/>
      <c r="CM847" s="110"/>
      <c r="CN847" s="110"/>
      <c r="CO847" s="110"/>
      <c r="CP847" s="110"/>
      <c r="CQ847" s="110"/>
      <c r="CR847" s="110"/>
      <c r="CS847" s="110"/>
      <c r="CT847" s="110"/>
      <c r="CU847" s="110"/>
      <c r="CV847" s="110"/>
      <c r="CW847" s="110"/>
      <c r="CX847" s="110"/>
      <c r="CY847" s="110"/>
      <c r="CZ847" s="110"/>
      <c r="DA847" s="110"/>
      <c r="DB847" s="110"/>
      <c r="DC847" s="110"/>
      <c r="DD847" s="110"/>
      <c r="DE847" s="110"/>
      <c r="DF847" s="110"/>
      <c r="DG847" s="110"/>
      <c r="DH847" s="110"/>
      <c r="DI847" s="110"/>
      <c r="DJ847" s="110"/>
      <c r="DK847" s="110"/>
      <c r="DL847" s="110"/>
      <c r="DM847" s="110"/>
      <c r="DN847" s="110"/>
      <c r="DO847" s="110"/>
      <c r="DP847" s="110"/>
      <c r="DQ847" s="110"/>
      <c r="DR847" s="110"/>
      <c r="DS847" s="110"/>
      <c r="DT847" s="110"/>
      <c r="DU847" s="110"/>
      <c r="DV847" s="110"/>
      <c r="DW847" s="110"/>
      <c r="DX847" s="110"/>
      <c r="DY847" s="110"/>
      <c r="DZ847" s="110"/>
      <c r="EA847" s="110"/>
      <c r="EB847" s="110"/>
      <c r="EC847" s="110"/>
      <c r="ED847" s="110"/>
      <c r="EE847" s="110"/>
      <c r="EF847" s="110"/>
      <c r="EG847" s="110"/>
      <c r="EH847" s="110"/>
      <c r="EI847" s="110"/>
      <c r="EJ847" s="110"/>
      <c r="EK847" s="110"/>
      <c r="EL847" s="110"/>
      <c r="EM847" s="110"/>
      <c r="EN847" s="110"/>
      <c r="EO847" s="110"/>
      <c r="EP847" s="110"/>
      <c r="EQ847" s="110"/>
      <c r="ER847" s="110"/>
      <c r="ES847" s="110"/>
      <c r="ET847" s="110"/>
      <c r="EU847" s="110"/>
      <c r="EV847" s="110"/>
      <c r="EW847" s="110"/>
      <c r="EX847" s="110"/>
      <c r="EY847" s="110"/>
      <c r="EZ847" s="110"/>
      <c r="FA847" s="110"/>
      <c r="FB847" s="110"/>
      <c r="FC847" s="110"/>
      <c r="FD847" s="110"/>
      <c r="FE847" s="110"/>
      <c r="FF847" s="110"/>
      <c r="FG847" s="110"/>
      <c r="FH847" s="110"/>
      <c r="FI847" s="110"/>
      <c r="FJ847" s="110"/>
      <c r="FK847" s="242"/>
      <c r="FL847" s="242"/>
      <c r="FM847" s="242"/>
      <c r="FN847" s="242"/>
      <c r="FO847" s="242"/>
      <c r="FP847" s="242"/>
      <c r="FQ847" s="242"/>
      <c r="FR847" s="63"/>
    </row>
    <row r="848" spans="1:174" x14ac:dyDescent="0.2">
      <c r="A848" s="241" t="s">
        <v>415</v>
      </c>
      <c r="B848" s="476" t="s">
        <v>1026</v>
      </c>
      <c r="C848" s="326" t="s">
        <v>784</v>
      </c>
      <c r="D848" s="283" t="s">
        <v>416</v>
      </c>
      <c r="E848" s="471">
        <v>6505</v>
      </c>
      <c r="F848" s="471">
        <v>2639658</v>
      </c>
      <c r="G848" s="471">
        <v>753150</v>
      </c>
      <c r="H848" s="471">
        <v>440156</v>
      </c>
      <c r="I848" s="471">
        <v>225355</v>
      </c>
      <c r="J848" s="471">
        <v>61384</v>
      </c>
      <c r="K848" s="471">
        <v>33698</v>
      </c>
      <c r="L848" s="471">
        <v>33121</v>
      </c>
      <c r="M848" s="471">
        <v>0</v>
      </c>
      <c r="N848" s="496">
        <v>4193027</v>
      </c>
      <c r="O848" s="471">
        <v>9638</v>
      </c>
      <c r="P848" s="471">
        <v>5507513</v>
      </c>
      <c r="Q848" s="471">
        <v>1266667</v>
      </c>
      <c r="R848" s="471">
        <v>497735</v>
      </c>
      <c r="S848" s="471">
        <v>187186</v>
      </c>
      <c r="T848" s="471">
        <v>44870</v>
      </c>
      <c r="U848" s="471">
        <v>39673</v>
      </c>
      <c r="V848" s="471">
        <v>21858</v>
      </c>
      <c r="W848" s="471">
        <v>0</v>
      </c>
      <c r="X848" s="496">
        <v>7575140</v>
      </c>
      <c r="Y848" s="471">
        <v>16143</v>
      </c>
      <c r="Z848" s="471">
        <v>8147171</v>
      </c>
      <c r="AA848" s="471">
        <v>2019817</v>
      </c>
      <c r="AB848" s="471">
        <v>937891</v>
      </c>
      <c r="AC848" s="471">
        <v>412541</v>
      </c>
      <c r="AD848" s="471">
        <v>106254</v>
      </c>
      <c r="AE848" s="471">
        <v>73371</v>
      </c>
      <c r="AF848" s="471">
        <v>54979</v>
      </c>
      <c r="AG848" s="471">
        <v>0</v>
      </c>
      <c r="AH848" s="496">
        <v>11768167</v>
      </c>
      <c r="AI848" s="471">
        <v>1161.9388899999999</v>
      </c>
      <c r="AJ848" s="471">
        <v>1394.3266699999999</v>
      </c>
      <c r="AK848" s="471">
        <v>1626.71444</v>
      </c>
      <c r="AL848" s="471">
        <v>1859.10222</v>
      </c>
      <c r="AM848" s="471">
        <v>2091.4899999999998</v>
      </c>
      <c r="AN848" s="471">
        <v>2556.2655599999998</v>
      </c>
      <c r="AO848" s="471">
        <v>3021.0411100000001</v>
      </c>
      <c r="AP848" s="471">
        <v>3485.8166700000002</v>
      </c>
      <c r="AQ848" s="471">
        <v>4182.9799999999996</v>
      </c>
      <c r="AR848" s="471">
        <v>5.5983999999999998</v>
      </c>
      <c r="AS848" s="471">
        <v>1893.1417300000001</v>
      </c>
      <c r="AT848" s="471">
        <v>462.98845</v>
      </c>
      <c r="AU848" s="471">
        <v>236.75729000000001</v>
      </c>
      <c r="AV848" s="471">
        <v>107.74854000000001</v>
      </c>
      <c r="AW848" s="471">
        <v>24.01315</v>
      </c>
      <c r="AX848" s="471">
        <v>11.15443</v>
      </c>
      <c r="AY848" s="471">
        <v>9.5016499999999997</v>
      </c>
      <c r="AZ848" s="471">
        <v>0</v>
      </c>
      <c r="BA848" s="496">
        <v>2750.9036500000002</v>
      </c>
      <c r="BB848" s="471">
        <v>8.2947600000000001</v>
      </c>
      <c r="BC848" s="471">
        <v>3949.94454</v>
      </c>
      <c r="BD848" s="471">
        <v>778.66585999999995</v>
      </c>
      <c r="BE848" s="471">
        <v>267.72868999999997</v>
      </c>
      <c r="BF848" s="471">
        <v>89.498869999999997</v>
      </c>
      <c r="BG848" s="471">
        <v>17.552949999999999</v>
      </c>
      <c r="BH848" s="471">
        <v>13.13223</v>
      </c>
      <c r="BI848" s="471">
        <v>6.2705500000000001</v>
      </c>
      <c r="BJ848" s="471">
        <v>0</v>
      </c>
      <c r="BK848" s="496">
        <v>5131.0884500000002</v>
      </c>
      <c r="BL848" s="471">
        <v>13.89</v>
      </c>
      <c r="BM848" s="471">
        <v>5843.09</v>
      </c>
      <c r="BN848" s="471">
        <v>1241.6500000000001</v>
      </c>
      <c r="BO848" s="471">
        <v>504.49</v>
      </c>
      <c r="BP848" s="471">
        <v>197.25</v>
      </c>
      <c r="BQ848" s="471">
        <v>41.57</v>
      </c>
      <c r="BR848" s="471">
        <v>24.29</v>
      </c>
      <c r="BS848" s="471">
        <v>15.77</v>
      </c>
      <c r="BT848" s="471">
        <v>0</v>
      </c>
      <c r="BU848" s="496">
        <v>7882</v>
      </c>
      <c r="BV848" s="178"/>
      <c r="BW848" s="178"/>
      <c r="BX848" s="178"/>
      <c r="BY848" s="178"/>
      <c r="BZ848" s="178"/>
      <c r="CA848" s="178"/>
      <c r="CB848" s="178"/>
      <c r="CC848" s="178"/>
      <c r="CD848" s="178"/>
      <c r="CE848" s="178"/>
      <c r="CF848" s="110"/>
      <c r="CG848" s="110"/>
      <c r="CH848" s="110"/>
      <c r="CI848" s="110"/>
      <c r="CJ848" s="110"/>
      <c r="CK848" s="110"/>
      <c r="CL848" s="110"/>
      <c r="CM848" s="110"/>
      <c r="CN848" s="110"/>
      <c r="CO848" s="110"/>
      <c r="CP848" s="110"/>
      <c r="CQ848" s="110"/>
      <c r="CR848" s="110"/>
      <c r="CS848" s="110"/>
      <c r="CT848" s="110"/>
      <c r="CU848" s="110"/>
      <c r="CV848" s="110"/>
      <c r="CW848" s="110"/>
      <c r="CX848" s="110"/>
      <c r="CY848" s="110"/>
      <c r="CZ848" s="110"/>
      <c r="DA848" s="110"/>
      <c r="DB848" s="110"/>
      <c r="DC848" s="110"/>
      <c r="DD848" s="110"/>
      <c r="DE848" s="110"/>
      <c r="DF848" s="110"/>
      <c r="DG848" s="110"/>
      <c r="DH848" s="110"/>
      <c r="DI848" s="110"/>
      <c r="DJ848" s="110"/>
      <c r="DK848" s="110"/>
      <c r="DL848" s="110"/>
      <c r="DM848" s="110"/>
      <c r="DN848" s="110"/>
      <c r="DO848" s="110"/>
      <c r="DP848" s="110"/>
      <c r="DQ848" s="110"/>
      <c r="DR848" s="110"/>
      <c r="DS848" s="110"/>
      <c r="DT848" s="110"/>
      <c r="DU848" s="110"/>
      <c r="DV848" s="110"/>
      <c r="DW848" s="110"/>
      <c r="DX848" s="110"/>
      <c r="DY848" s="110"/>
      <c r="DZ848" s="110"/>
      <c r="EA848" s="110"/>
      <c r="EB848" s="110"/>
      <c r="EC848" s="110"/>
      <c r="ED848" s="110"/>
      <c r="EE848" s="110"/>
      <c r="EF848" s="110"/>
      <c r="EG848" s="110"/>
      <c r="EH848" s="110"/>
      <c r="EI848" s="110"/>
      <c r="EJ848" s="110"/>
      <c r="EK848" s="110"/>
      <c r="EL848" s="110"/>
      <c r="EM848" s="110"/>
      <c r="EN848" s="110"/>
      <c r="EO848" s="110"/>
      <c r="EP848" s="110"/>
      <c r="EQ848" s="110"/>
      <c r="ER848" s="110"/>
      <c r="ES848" s="110"/>
      <c r="ET848" s="110"/>
      <c r="EU848" s="110"/>
      <c r="EV848" s="110"/>
      <c r="EW848" s="110"/>
      <c r="EX848" s="110"/>
      <c r="EY848" s="110"/>
      <c r="EZ848" s="110"/>
      <c r="FA848" s="110"/>
      <c r="FB848" s="110"/>
      <c r="FC848" s="110"/>
      <c r="FD848" s="110"/>
      <c r="FE848" s="110"/>
      <c r="FF848" s="110"/>
      <c r="FG848" s="110"/>
      <c r="FH848" s="110"/>
      <c r="FI848" s="110"/>
      <c r="FJ848" s="110"/>
      <c r="FK848" s="242"/>
      <c r="FL848" s="242"/>
      <c r="FM848" s="242"/>
      <c r="FN848" s="242"/>
      <c r="FO848" s="242"/>
      <c r="FP848" s="242"/>
      <c r="FQ848" s="242"/>
      <c r="FR848" s="63"/>
    </row>
    <row r="849" spans="1:174" x14ac:dyDescent="0.2">
      <c r="A849" s="241" t="s">
        <v>417</v>
      </c>
      <c r="B849" s="476" t="s">
        <v>1027</v>
      </c>
      <c r="C849" s="326" t="s">
        <v>782</v>
      </c>
      <c r="D849" s="283" t="s">
        <v>1028</v>
      </c>
      <c r="E849" s="471">
        <v>0</v>
      </c>
      <c r="F849" s="471">
        <v>544514</v>
      </c>
      <c r="G849" s="471">
        <v>1322939</v>
      </c>
      <c r="H849" s="471">
        <v>1644413</v>
      </c>
      <c r="I849" s="471">
        <v>411727</v>
      </c>
      <c r="J849" s="471">
        <v>154580</v>
      </c>
      <c r="K849" s="471">
        <v>61957</v>
      </c>
      <c r="L849" s="471">
        <v>8221</v>
      </c>
      <c r="M849" s="471">
        <v>0</v>
      </c>
      <c r="N849" s="496">
        <v>4148351</v>
      </c>
      <c r="O849" s="471">
        <v>562</v>
      </c>
      <c r="P849" s="471">
        <v>734536</v>
      </c>
      <c r="Q849" s="471">
        <v>1135211</v>
      </c>
      <c r="R849" s="471">
        <v>1663897</v>
      </c>
      <c r="S849" s="471">
        <v>290534</v>
      </c>
      <c r="T849" s="471">
        <v>67687</v>
      </c>
      <c r="U849" s="471">
        <v>14341</v>
      </c>
      <c r="V849" s="471">
        <v>2617</v>
      </c>
      <c r="W849" s="471">
        <v>1408</v>
      </c>
      <c r="X849" s="496">
        <v>3910793</v>
      </c>
      <c r="Y849" s="471">
        <v>562</v>
      </c>
      <c r="Z849" s="471">
        <v>1279050</v>
      </c>
      <c r="AA849" s="471">
        <v>2458150</v>
      </c>
      <c r="AB849" s="471">
        <v>3308310</v>
      </c>
      <c r="AC849" s="471">
        <v>702261</v>
      </c>
      <c r="AD849" s="471">
        <v>222267</v>
      </c>
      <c r="AE849" s="471">
        <v>76298</v>
      </c>
      <c r="AF849" s="471">
        <v>10838</v>
      </c>
      <c r="AG849" s="471">
        <v>1408</v>
      </c>
      <c r="AH849" s="496">
        <v>8059144</v>
      </c>
      <c r="AI849" s="471">
        <v>1153.7944399999999</v>
      </c>
      <c r="AJ849" s="471">
        <v>1384.55333</v>
      </c>
      <c r="AK849" s="471">
        <v>1615.31222</v>
      </c>
      <c r="AL849" s="471">
        <v>1846.0711100000001</v>
      </c>
      <c r="AM849" s="471">
        <v>2076.83</v>
      </c>
      <c r="AN849" s="471">
        <v>2538.3477800000001</v>
      </c>
      <c r="AO849" s="471">
        <v>2999.8655600000002</v>
      </c>
      <c r="AP849" s="471">
        <v>3461.3833300000001</v>
      </c>
      <c r="AQ849" s="471">
        <v>4153.66</v>
      </c>
      <c r="AR849" s="471">
        <v>0</v>
      </c>
      <c r="AS849" s="471">
        <v>393.27773999999999</v>
      </c>
      <c r="AT849" s="471">
        <v>818.99893999999995</v>
      </c>
      <c r="AU849" s="471">
        <v>890.76363000000003</v>
      </c>
      <c r="AV849" s="471">
        <v>198.24780999999999</v>
      </c>
      <c r="AW849" s="471">
        <v>60.897880000000001</v>
      </c>
      <c r="AX849" s="471">
        <v>20.65326</v>
      </c>
      <c r="AY849" s="471">
        <v>2.3750599999999999</v>
      </c>
      <c r="AZ849" s="471">
        <v>0</v>
      </c>
      <c r="BA849" s="496">
        <v>2385.21432</v>
      </c>
      <c r="BB849" s="471">
        <v>0.48709000000000002</v>
      </c>
      <c r="BC849" s="471">
        <v>530.52200000000005</v>
      </c>
      <c r="BD849" s="471">
        <v>702.78116</v>
      </c>
      <c r="BE849" s="471">
        <v>901.31793000000005</v>
      </c>
      <c r="BF849" s="471">
        <v>139.89301</v>
      </c>
      <c r="BG849" s="471">
        <v>26.665769999999998</v>
      </c>
      <c r="BH849" s="471">
        <v>4.7805499999999999</v>
      </c>
      <c r="BI849" s="471">
        <v>0.75605999999999995</v>
      </c>
      <c r="BJ849" s="471">
        <v>0.33898</v>
      </c>
      <c r="BK849" s="496">
        <v>2307.5425399999999</v>
      </c>
      <c r="BL849" s="471">
        <v>0.49</v>
      </c>
      <c r="BM849" s="471">
        <v>923.8</v>
      </c>
      <c r="BN849" s="471">
        <v>1521.78</v>
      </c>
      <c r="BO849" s="471">
        <v>1792.08</v>
      </c>
      <c r="BP849" s="471">
        <v>338.14</v>
      </c>
      <c r="BQ849" s="471">
        <v>87.56</v>
      </c>
      <c r="BR849" s="471">
        <v>25.43</v>
      </c>
      <c r="BS849" s="471">
        <v>3.13</v>
      </c>
      <c r="BT849" s="471">
        <v>0.34</v>
      </c>
      <c r="BU849" s="496">
        <v>4692.75</v>
      </c>
      <c r="BV849" s="178"/>
      <c r="BW849" s="178"/>
      <c r="BX849" s="178"/>
      <c r="BY849" s="178"/>
      <c r="BZ849" s="178"/>
      <c r="CA849" s="178"/>
      <c r="CB849" s="178"/>
      <c r="CC849" s="178"/>
      <c r="CD849" s="178"/>
      <c r="CE849" s="178"/>
      <c r="CF849" s="110"/>
      <c r="CG849" s="110"/>
      <c r="CH849" s="110"/>
      <c r="CI849" s="110"/>
      <c r="CJ849" s="110"/>
      <c r="CK849" s="110"/>
      <c r="CL849" s="110"/>
      <c r="CM849" s="110"/>
      <c r="CN849" s="110"/>
      <c r="CO849" s="110"/>
      <c r="CP849" s="110"/>
      <c r="CQ849" s="110"/>
      <c r="CR849" s="110"/>
      <c r="CS849" s="110"/>
      <c r="CT849" s="110"/>
      <c r="CU849" s="110"/>
      <c r="CV849" s="110"/>
      <c r="CW849" s="110"/>
      <c r="CX849" s="110"/>
      <c r="CY849" s="110"/>
      <c r="CZ849" s="110"/>
      <c r="DA849" s="110"/>
      <c r="DB849" s="110"/>
      <c r="DC849" s="110"/>
      <c r="DD849" s="110"/>
      <c r="DE849" s="110"/>
      <c r="DF849" s="110"/>
      <c r="DG849" s="110"/>
      <c r="DH849" s="110"/>
      <c r="DI849" s="110"/>
      <c r="DJ849" s="110"/>
      <c r="DK849" s="110"/>
      <c r="DL849" s="110"/>
      <c r="DM849" s="110"/>
      <c r="DN849" s="110"/>
      <c r="DO849" s="110"/>
      <c r="DP849" s="110"/>
      <c r="DQ849" s="110"/>
      <c r="DR849" s="110"/>
      <c r="DS849" s="110"/>
      <c r="DT849" s="110"/>
      <c r="DU849" s="110"/>
      <c r="DV849" s="110"/>
      <c r="DW849" s="110"/>
      <c r="DX849" s="110"/>
      <c r="DY849" s="110"/>
      <c r="DZ849" s="110"/>
      <c r="EA849" s="110"/>
      <c r="EB849" s="110"/>
      <c r="EC849" s="110"/>
      <c r="ED849" s="110"/>
      <c r="EE849" s="110"/>
      <c r="EF849" s="110"/>
      <c r="EG849" s="110"/>
      <c r="EH849" s="110"/>
      <c r="EI849" s="110"/>
      <c r="EJ849" s="110"/>
      <c r="EK849" s="110"/>
      <c r="EL849" s="110"/>
      <c r="EM849" s="110"/>
      <c r="EN849" s="110"/>
      <c r="EO849" s="110"/>
      <c r="EP849" s="110"/>
      <c r="EQ849" s="110"/>
      <c r="ER849" s="110"/>
      <c r="ES849" s="110"/>
      <c r="ET849" s="110"/>
      <c r="EU849" s="110"/>
      <c r="EV849" s="110"/>
      <c r="EW849" s="110"/>
      <c r="EX849" s="110"/>
      <c r="EY849" s="110"/>
      <c r="EZ849" s="110"/>
      <c r="FA849" s="110"/>
      <c r="FB849" s="110"/>
      <c r="FC849" s="110"/>
      <c r="FD849" s="110"/>
      <c r="FE849" s="110"/>
      <c r="FF849" s="110"/>
      <c r="FG849" s="110"/>
      <c r="FH849" s="110"/>
      <c r="FI849" s="110"/>
      <c r="FJ849" s="110"/>
      <c r="FK849" s="242"/>
      <c r="FL849" s="242"/>
      <c r="FM849" s="242"/>
      <c r="FN849" s="242"/>
      <c r="FO849" s="242"/>
      <c r="FP849" s="242"/>
      <c r="FQ849" s="242"/>
      <c r="FR849" s="63"/>
    </row>
    <row r="850" spans="1:174" x14ac:dyDescent="0.2">
      <c r="A850" s="241" t="s">
        <v>418</v>
      </c>
      <c r="B850" s="476" t="s">
        <v>1029</v>
      </c>
      <c r="C850" s="326" t="s">
        <v>640</v>
      </c>
      <c r="D850" s="283" t="s">
        <v>419</v>
      </c>
      <c r="E850" s="471">
        <v>0</v>
      </c>
      <c r="F850" s="471">
        <v>137969</v>
      </c>
      <c r="G850" s="471">
        <v>1321761</v>
      </c>
      <c r="H850" s="471">
        <v>1744660</v>
      </c>
      <c r="I850" s="471">
        <v>2003299</v>
      </c>
      <c r="J850" s="471">
        <v>1252405</v>
      </c>
      <c r="K850" s="471">
        <v>390765</v>
      </c>
      <c r="L850" s="471">
        <v>103785</v>
      </c>
      <c r="M850" s="471">
        <v>3496</v>
      </c>
      <c r="N850" s="496">
        <v>6958140</v>
      </c>
      <c r="O850" s="471">
        <v>0</v>
      </c>
      <c r="P850" s="471">
        <v>415719</v>
      </c>
      <c r="Q850" s="471">
        <v>2144392</v>
      </c>
      <c r="R850" s="471">
        <v>3704044</v>
      </c>
      <c r="S850" s="471">
        <v>2697022</v>
      </c>
      <c r="T850" s="471">
        <v>1048282</v>
      </c>
      <c r="U850" s="471">
        <v>205745</v>
      </c>
      <c r="V850" s="471">
        <v>46600</v>
      </c>
      <c r="W850" s="471">
        <v>415</v>
      </c>
      <c r="X850" s="496">
        <v>10262219</v>
      </c>
      <c r="Y850" s="471">
        <v>0</v>
      </c>
      <c r="Z850" s="471">
        <v>553688</v>
      </c>
      <c r="AA850" s="471">
        <v>3466153</v>
      </c>
      <c r="AB850" s="471">
        <v>5448704</v>
      </c>
      <c r="AC850" s="471">
        <v>4700321</v>
      </c>
      <c r="AD850" s="471">
        <v>2300687</v>
      </c>
      <c r="AE850" s="471">
        <v>596510</v>
      </c>
      <c r="AF850" s="471">
        <v>150385</v>
      </c>
      <c r="AG850" s="471">
        <v>3911</v>
      </c>
      <c r="AH850" s="496">
        <v>17220359</v>
      </c>
      <c r="AI850" s="471">
        <v>994.10555999999997</v>
      </c>
      <c r="AJ850" s="471">
        <v>1192.9266700000001</v>
      </c>
      <c r="AK850" s="471">
        <v>1391.7477799999999</v>
      </c>
      <c r="AL850" s="471">
        <v>1590.56889</v>
      </c>
      <c r="AM850" s="471">
        <v>1789.39</v>
      </c>
      <c r="AN850" s="471">
        <v>2187.0322200000001</v>
      </c>
      <c r="AO850" s="471">
        <v>2584.6744399999998</v>
      </c>
      <c r="AP850" s="471">
        <v>2982.3166700000002</v>
      </c>
      <c r="AQ850" s="471">
        <v>3578.78</v>
      </c>
      <c r="AR850" s="471">
        <v>0</v>
      </c>
      <c r="AS850" s="471">
        <v>115.65589</v>
      </c>
      <c r="AT850" s="471">
        <v>949.71303</v>
      </c>
      <c r="AU850" s="471">
        <v>1096.87799</v>
      </c>
      <c r="AV850" s="471">
        <v>1119.54297</v>
      </c>
      <c r="AW850" s="471">
        <v>572.65045999999995</v>
      </c>
      <c r="AX850" s="471">
        <v>151.18538000000001</v>
      </c>
      <c r="AY850" s="471">
        <v>34.800130000000003</v>
      </c>
      <c r="AZ850" s="471">
        <v>0.97687000000000002</v>
      </c>
      <c r="BA850" s="496">
        <v>4041.40272</v>
      </c>
      <c r="BB850" s="471">
        <v>0</v>
      </c>
      <c r="BC850" s="471">
        <v>348.48664000000002</v>
      </c>
      <c r="BD850" s="471">
        <v>1540.7906800000001</v>
      </c>
      <c r="BE850" s="471">
        <v>2328.7542100000001</v>
      </c>
      <c r="BF850" s="471">
        <v>1507.22984</v>
      </c>
      <c r="BG850" s="471">
        <v>479.31713000000002</v>
      </c>
      <c r="BH850" s="471">
        <v>79.601900000000001</v>
      </c>
      <c r="BI850" s="471">
        <v>15.625439999999999</v>
      </c>
      <c r="BJ850" s="471">
        <v>0.11595999999999999</v>
      </c>
      <c r="BK850" s="496">
        <v>6299.9217900000003</v>
      </c>
      <c r="BL850" s="471">
        <v>0</v>
      </c>
      <c r="BM850" s="471">
        <v>464.14</v>
      </c>
      <c r="BN850" s="471">
        <v>2490.5</v>
      </c>
      <c r="BO850" s="471">
        <v>3425.63</v>
      </c>
      <c r="BP850" s="471">
        <v>2626.77</v>
      </c>
      <c r="BQ850" s="471">
        <v>1051.97</v>
      </c>
      <c r="BR850" s="471">
        <v>230.79</v>
      </c>
      <c r="BS850" s="471">
        <v>50.43</v>
      </c>
      <c r="BT850" s="471">
        <v>1.0900000000000001</v>
      </c>
      <c r="BU850" s="496">
        <v>10341.32</v>
      </c>
      <c r="BV850" s="178"/>
      <c r="BW850" s="178"/>
      <c r="BX850" s="178"/>
      <c r="BY850" s="178"/>
      <c r="BZ850" s="178"/>
      <c r="CA850" s="178"/>
      <c r="CB850" s="178"/>
      <c r="CC850" s="178"/>
      <c r="CD850" s="178"/>
      <c r="CE850" s="178"/>
      <c r="CF850" s="110"/>
      <c r="CG850" s="110"/>
      <c r="CH850" s="110"/>
      <c r="CI850" s="110"/>
      <c r="CJ850" s="110"/>
      <c r="CK850" s="110"/>
      <c r="CL850" s="110"/>
      <c r="CM850" s="110"/>
      <c r="CN850" s="110"/>
      <c r="CO850" s="110"/>
      <c r="CP850" s="110"/>
      <c r="CQ850" s="110"/>
      <c r="CR850" s="110"/>
      <c r="CS850" s="110"/>
      <c r="CT850" s="110"/>
      <c r="CU850" s="110"/>
      <c r="CV850" s="110"/>
      <c r="CW850" s="110"/>
      <c r="CX850" s="110"/>
      <c r="CY850" s="110"/>
      <c r="CZ850" s="110"/>
      <c r="DA850" s="110"/>
      <c r="DB850" s="110"/>
      <c r="DC850" s="110"/>
      <c r="DD850" s="110"/>
      <c r="DE850" s="110"/>
      <c r="DF850" s="110"/>
      <c r="DG850" s="110"/>
      <c r="DH850" s="110"/>
      <c r="DI850" s="110"/>
      <c r="DJ850" s="110"/>
      <c r="DK850" s="110"/>
      <c r="DL850" s="110"/>
      <c r="DM850" s="110"/>
      <c r="DN850" s="110"/>
      <c r="DO850" s="110"/>
      <c r="DP850" s="110"/>
      <c r="DQ850" s="110"/>
      <c r="DR850" s="110"/>
      <c r="DS850" s="110"/>
      <c r="DT850" s="110"/>
      <c r="DU850" s="110"/>
      <c r="DV850" s="110"/>
      <c r="DW850" s="110"/>
      <c r="DX850" s="110"/>
      <c r="DY850" s="110"/>
      <c r="DZ850" s="110"/>
      <c r="EA850" s="110"/>
      <c r="EB850" s="110"/>
      <c r="EC850" s="110"/>
      <c r="ED850" s="110"/>
      <c r="EE850" s="110"/>
      <c r="EF850" s="110"/>
      <c r="EG850" s="110"/>
      <c r="EH850" s="110"/>
      <c r="EI850" s="110"/>
      <c r="EJ850" s="110"/>
      <c r="EK850" s="110"/>
      <c r="EL850" s="110"/>
      <c r="EM850" s="110"/>
      <c r="EN850" s="110"/>
      <c r="EO850" s="110"/>
      <c r="EP850" s="110"/>
      <c r="EQ850" s="110"/>
      <c r="ER850" s="110"/>
      <c r="ES850" s="110"/>
      <c r="ET850" s="110"/>
      <c r="EU850" s="110"/>
      <c r="EV850" s="110"/>
      <c r="EW850" s="110"/>
      <c r="EX850" s="110"/>
      <c r="EY850" s="110"/>
      <c r="EZ850" s="110"/>
      <c r="FA850" s="110"/>
      <c r="FB850" s="110"/>
      <c r="FC850" s="110"/>
      <c r="FD850" s="110"/>
      <c r="FE850" s="110"/>
      <c r="FF850" s="110"/>
      <c r="FG850" s="110"/>
      <c r="FH850" s="110"/>
      <c r="FI850" s="110"/>
      <c r="FJ850" s="110"/>
      <c r="FK850" s="242"/>
      <c r="FL850" s="242"/>
      <c r="FM850" s="242"/>
      <c r="FN850" s="242"/>
      <c r="FO850" s="242"/>
      <c r="FP850" s="242"/>
      <c r="FQ850" s="242"/>
      <c r="FR850" s="63"/>
    </row>
    <row r="851" spans="1:174" x14ac:dyDescent="0.2">
      <c r="A851" s="241" t="s">
        <v>420</v>
      </c>
      <c r="B851" s="476" t="s">
        <v>1030</v>
      </c>
      <c r="C851" s="326" t="s">
        <v>870</v>
      </c>
      <c r="D851" s="283" t="s">
        <v>1031</v>
      </c>
      <c r="E851" s="471">
        <v>14568</v>
      </c>
      <c r="F851" s="471">
        <v>3847647</v>
      </c>
      <c r="G851" s="471">
        <v>1333574</v>
      </c>
      <c r="H851" s="471">
        <v>924842</v>
      </c>
      <c r="I851" s="471">
        <v>207927</v>
      </c>
      <c r="J851" s="471">
        <v>73426</v>
      </c>
      <c r="K851" s="471">
        <v>17224</v>
      </c>
      <c r="L851" s="471">
        <v>2588</v>
      </c>
      <c r="M851" s="471">
        <v>0</v>
      </c>
      <c r="N851" s="496">
        <v>6421796</v>
      </c>
      <c r="O851" s="471">
        <v>33106</v>
      </c>
      <c r="P851" s="471">
        <v>5681518</v>
      </c>
      <c r="Q851" s="471">
        <v>1201268</v>
      </c>
      <c r="R851" s="471">
        <v>549204</v>
      </c>
      <c r="S851" s="471">
        <v>142952</v>
      </c>
      <c r="T851" s="471">
        <v>56214</v>
      </c>
      <c r="U851" s="471">
        <v>23849</v>
      </c>
      <c r="V851" s="471">
        <v>55</v>
      </c>
      <c r="W851" s="471">
        <v>0</v>
      </c>
      <c r="X851" s="496">
        <v>7688166</v>
      </c>
      <c r="Y851" s="471">
        <v>47674</v>
      </c>
      <c r="Z851" s="471">
        <v>9529165</v>
      </c>
      <c r="AA851" s="471">
        <v>2534842</v>
      </c>
      <c r="AB851" s="471">
        <v>1474046</v>
      </c>
      <c r="AC851" s="471">
        <v>350879</v>
      </c>
      <c r="AD851" s="471">
        <v>129640</v>
      </c>
      <c r="AE851" s="471">
        <v>41073</v>
      </c>
      <c r="AF851" s="471">
        <v>2643</v>
      </c>
      <c r="AG851" s="471">
        <v>0</v>
      </c>
      <c r="AH851" s="496">
        <v>14109962</v>
      </c>
      <c r="AI851" s="471">
        <v>1148.1722199999999</v>
      </c>
      <c r="AJ851" s="471">
        <v>1377.8066699999999</v>
      </c>
      <c r="AK851" s="471">
        <v>1607.44111</v>
      </c>
      <c r="AL851" s="471">
        <v>1837.07556</v>
      </c>
      <c r="AM851" s="471">
        <v>2066.71</v>
      </c>
      <c r="AN851" s="471">
        <v>2525.9788899999999</v>
      </c>
      <c r="AO851" s="471">
        <v>2985.2477800000001</v>
      </c>
      <c r="AP851" s="471">
        <v>3444.51667</v>
      </c>
      <c r="AQ851" s="471">
        <v>4133.42</v>
      </c>
      <c r="AR851" s="471">
        <v>12.687989999999999</v>
      </c>
      <c r="AS851" s="471">
        <v>2792.5884599999999</v>
      </c>
      <c r="AT851" s="471">
        <v>829.62541999999996</v>
      </c>
      <c r="AU851" s="471">
        <v>503.43166000000002</v>
      </c>
      <c r="AV851" s="471">
        <v>100.60773</v>
      </c>
      <c r="AW851" s="471">
        <v>29.06833</v>
      </c>
      <c r="AX851" s="471">
        <v>5.7697099999999999</v>
      </c>
      <c r="AY851" s="471">
        <v>0.75134000000000001</v>
      </c>
      <c r="AZ851" s="471">
        <v>0</v>
      </c>
      <c r="BA851" s="496">
        <v>4274.5306399999999</v>
      </c>
      <c r="BB851" s="471">
        <v>28.833649999999999</v>
      </c>
      <c r="BC851" s="471">
        <v>4123.5959599999996</v>
      </c>
      <c r="BD851" s="471">
        <v>747.31695999999999</v>
      </c>
      <c r="BE851" s="471">
        <v>298.95558999999997</v>
      </c>
      <c r="BF851" s="471">
        <v>69.168869999999998</v>
      </c>
      <c r="BG851" s="471">
        <v>22.254339999999999</v>
      </c>
      <c r="BH851" s="471">
        <v>7.98895</v>
      </c>
      <c r="BI851" s="471">
        <v>1.5970000000000002E-2</v>
      </c>
      <c r="BJ851" s="471">
        <v>0</v>
      </c>
      <c r="BK851" s="496">
        <v>5298.1302900000001</v>
      </c>
      <c r="BL851" s="471">
        <v>41.52</v>
      </c>
      <c r="BM851" s="471">
        <v>6916.18</v>
      </c>
      <c r="BN851" s="471">
        <v>1576.94</v>
      </c>
      <c r="BO851" s="471">
        <v>802.39</v>
      </c>
      <c r="BP851" s="471">
        <v>169.78</v>
      </c>
      <c r="BQ851" s="471">
        <v>51.32</v>
      </c>
      <c r="BR851" s="471">
        <v>13.76</v>
      </c>
      <c r="BS851" s="471">
        <v>0.77</v>
      </c>
      <c r="BT851" s="471">
        <v>0</v>
      </c>
      <c r="BU851" s="496">
        <v>9572.66</v>
      </c>
      <c r="BV851" s="178"/>
      <c r="BW851" s="178"/>
      <c r="BX851" s="178"/>
      <c r="BY851" s="178"/>
      <c r="BZ851" s="178"/>
      <c r="CA851" s="178"/>
      <c r="CB851" s="178"/>
      <c r="CC851" s="178"/>
      <c r="CD851" s="178"/>
      <c r="CE851" s="178"/>
      <c r="CF851" s="110"/>
      <c r="CG851" s="110"/>
      <c r="CH851" s="110"/>
      <c r="CI851" s="110"/>
      <c r="CJ851" s="110"/>
      <c r="CK851" s="110"/>
      <c r="CL851" s="110"/>
      <c r="CM851" s="110"/>
      <c r="CN851" s="110"/>
      <c r="CO851" s="110"/>
      <c r="CP851" s="110"/>
      <c r="CQ851" s="110"/>
      <c r="CR851" s="110"/>
      <c r="CS851" s="110"/>
      <c r="CT851" s="110"/>
      <c r="CU851" s="110"/>
      <c r="CV851" s="110"/>
      <c r="CW851" s="110"/>
      <c r="CX851" s="110"/>
      <c r="CY851" s="110"/>
      <c r="CZ851" s="110"/>
      <c r="DA851" s="110"/>
      <c r="DB851" s="110"/>
      <c r="DC851" s="110"/>
      <c r="DD851" s="110"/>
      <c r="DE851" s="110"/>
      <c r="DF851" s="110"/>
      <c r="DG851" s="110"/>
      <c r="DH851" s="110"/>
      <c r="DI851" s="110"/>
      <c r="DJ851" s="110"/>
      <c r="DK851" s="110"/>
      <c r="DL851" s="110"/>
      <c r="DM851" s="110"/>
      <c r="DN851" s="110"/>
      <c r="DO851" s="110"/>
      <c r="DP851" s="110"/>
      <c r="DQ851" s="110"/>
      <c r="DR851" s="110"/>
      <c r="DS851" s="110"/>
      <c r="DT851" s="110"/>
      <c r="DU851" s="110"/>
      <c r="DV851" s="110"/>
      <c r="DW851" s="110"/>
      <c r="DX851" s="110"/>
      <c r="DY851" s="110"/>
      <c r="DZ851" s="110"/>
      <c r="EA851" s="110"/>
      <c r="EB851" s="110"/>
      <c r="EC851" s="110"/>
      <c r="ED851" s="110"/>
      <c r="EE851" s="110"/>
      <c r="EF851" s="110"/>
      <c r="EG851" s="110"/>
      <c r="EH851" s="110"/>
      <c r="EI851" s="110"/>
      <c r="EJ851" s="110"/>
      <c r="EK851" s="110"/>
      <c r="EL851" s="110"/>
      <c r="EM851" s="110"/>
      <c r="EN851" s="110"/>
      <c r="EO851" s="110"/>
      <c r="EP851" s="110"/>
      <c r="EQ851" s="110"/>
      <c r="ER851" s="110"/>
      <c r="ES851" s="110"/>
      <c r="ET851" s="110"/>
      <c r="EU851" s="110"/>
      <c r="EV851" s="110"/>
      <c r="EW851" s="110"/>
      <c r="EX851" s="110"/>
      <c r="EY851" s="110"/>
      <c r="EZ851" s="110"/>
      <c r="FA851" s="110"/>
      <c r="FB851" s="110"/>
      <c r="FC851" s="110"/>
      <c r="FD851" s="110"/>
      <c r="FE851" s="110"/>
      <c r="FF851" s="110"/>
      <c r="FG851" s="110"/>
      <c r="FH851" s="110"/>
      <c r="FI851" s="110"/>
      <c r="FJ851" s="110"/>
      <c r="FK851" s="242"/>
      <c r="FL851" s="242"/>
      <c r="FM851" s="242"/>
      <c r="FN851" s="242"/>
      <c r="FO851" s="242"/>
      <c r="FP851" s="242"/>
      <c r="FQ851" s="242"/>
      <c r="FR851" s="63"/>
    </row>
    <row r="852" spans="1:174" x14ac:dyDescent="0.2">
      <c r="A852" s="241" t="s">
        <v>421</v>
      </c>
      <c r="B852" s="476" t="s">
        <v>1032</v>
      </c>
      <c r="C852" s="326" t="s">
        <v>807</v>
      </c>
      <c r="D852" s="283" t="s">
        <v>422</v>
      </c>
      <c r="E852" s="471">
        <v>0</v>
      </c>
      <c r="F852" s="471">
        <v>908114</v>
      </c>
      <c r="G852" s="471">
        <v>946820</v>
      </c>
      <c r="H852" s="471">
        <v>369741</v>
      </c>
      <c r="I852" s="471">
        <v>134924</v>
      </c>
      <c r="J852" s="471">
        <v>69045</v>
      </c>
      <c r="K852" s="471">
        <v>11749</v>
      </c>
      <c r="L852" s="471">
        <v>5391</v>
      </c>
      <c r="M852" s="471">
        <v>0</v>
      </c>
      <c r="N852" s="496">
        <v>2445784</v>
      </c>
      <c r="O852" s="471">
        <v>6136</v>
      </c>
      <c r="P852" s="471">
        <v>1682398</v>
      </c>
      <c r="Q852" s="471">
        <v>1385301</v>
      </c>
      <c r="R852" s="471">
        <v>378855</v>
      </c>
      <c r="S852" s="471">
        <v>102045</v>
      </c>
      <c r="T852" s="471">
        <v>38150</v>
      </c>
      <c r="U852" s="471">
        <v>11542</v>
      </c>
      <c r="V852" s="471">
        <v>8804</v>
      </c>
      <c r="W852" s="471">
        <v>0</v>
      </c>
      <c r="X852" s="496">
        <v>3613231</v>
      </c>
      <c r="Y852" s="471">
        <v>6136</v>
      </c>
      <c r="Z852" s="471">
        <v>2590512</v>
      </c>
      <c r="AA852" s="471">
        <v>2332121</v>
      </c>
      <c r="AB852" s="471">
        <v>748596</v>
      </c>
      <c r="AC852" s="471">
        <v>236969</v>
      </c>
      <c r="AD852" s="471">
        <v>107195</v>
      </c>
      <c r="AE852" s="471">
        <v>23291</v>
      </c>
      <c r="AF852" s="471">
        <v>14195</v>
      </c>
      <c r="AG852" s="471">
        <v>0</v>
      </c>
      <c r="AH852" s="496">
        <v>6059015</v>
      </c>
      <c r="AI852" s="471">
        <v>1067.3499999999999</v>
      </c>
      <c r="AJ852" s="471">
        <v>1280.82</v>
      </c>
      <c r="AK852" s="471">
        <v>1494.29</v>
      </c>
      <c r="AL852" s="471">
        <v>1707.76</v>
      </c>
      <c r="AM852" s="471">
        <v>1921.23</v>
      </c>
      <c r="AN852" s="471">
        <v>2348.17</v>
      </c>
      <c r="AO852" s="471">
        <v>2775.11</v>
      </c>
      <c r="AP852" s="471">
        <v>3202.05</v>
      </c>
      <c r="AQ852" s="471">
        <v>3842.46</v>
      </c>
      <c r="AR852" s="471">
        <v>0</v>
      </c>
      <c r="AS852" s="471">
        <v>709.00985000000003</v>
      </c>
      <c r="AT852" s="471">
        <v>633.62532999999996</v>
      </c>
      <c r="AU852" s="471">
        <v>216.50641999999999</v>
      </c>
      <c r="AV852" s="471">
        <v>70.227930000000001</v>
      </c>
      <c r="AW852" s="471">
        <v>29.403749999999999</v>
      </c>
      <c r="AX852" s="471">
        <v>4.2337100000000003</v>
      </c>
      <c r="AY852" s="471">
        <v>1.6836100000000001</v>
      </c>
      <c r="AZ852" s="471">
        <v>0</v>
      </c>
      <c r="BA852" s="496">
        <v>1664.6905899999999</v>
      </c>
      <c r="BB852" s="471">
        <v>5.7488200000000003</v>
      </c>
      <c r="BC852" s="471">
        <v>1313.53196</v>
      </c>
      <c r="BD852" s="471">
        <v>927.06302000000005</v>
      </c>
      <c r="BE852" s="471">
        <v>221.84323000000001</v>
      </c>
      <c r="BF852" s="471">
        <v>53.114409999999999</v>
      </c>
      <c r="BG852" s="471">
        <v>16.246690000000001</v>
      </c>
      <c r="BH852" s="471">
        <v>4.1591100000000001</v>
      </c>
      <c r="BI852" s="471">
        <v>2.7494900000000002</v>
      </c>
      <c r="BJ852" s="471">
        <v>0</v>
      </c>
      <c r="BK852" s="496">
        <v>2544.4567299999999</v>
      </c>
      <c r="BL852" s="471">
        <v>5.75</v>
      </c>
      <c r="BM852" s="471">
        <v>2022.54</v>
      </c>
      <c r="BN852" s="471">
        <v>1560.69</v>
      </c>
      <c r="BO852" s="471">
        <v>438.35</v>
      </c>
      <c r="BP852" s="471">
        <v>123.34</v>
      </c>
      <c r="BQ852" s="471">
        <v>45.65</v>
      </c>
      <c r="BR852" s="471">
        <v>8.39</v>
      </c>
      <c r="BS852" s="471">
        <v>4.43</v>
      </c>
      <c r="BT852" s="471">
        <v>0</v>
      </c>
      <c r="BU852" s="496">
        <v>4209.1400000000003</v>
      </c>
      <c r="BV852" s="178"/>
      <c r="BW852" s="178"/>
      <c r="BX852" s="178"/>
      <c r="BY852" s="178"/>
      <c r="BZ852" s="178"/>
      <c r="CA852" s="178"/>
      <c r="CB852" s="178"/>
      <c r="CC852" s="178"/>
      <c r="CD852" s="178"/>
      <c r="CE852" s="178"/>
      <c r="CF852" s="110"/>
      <c r="CG852" s="110"/>
      <c r="CH852" s="110"/>
      <c r="CI852" s="110"/>
      <c r="CJ852" s="110"/>
      <c r="CK852" s="110"/>
      <c r="CL852" s="110"/>
      <c r="CM852" s="110"/>
      <c r="CN852" s="110"/>
      <c r="CO852" s="110"/>
      <c r="CP852" s="110"/>
      <c r="CQ852" s="110"/>
      <c r="CR852" s="110"/>
      <c r="CS852" s="110"/>
      <c r="CT852" s="110"/>
      <c r="CU852" s="110"/>
      <c r="CV852" s="110"/>
      <c r="CW852" s="110"/>
      <c r="CX852" s="110"/>
      <c r="CY852" s="110"/>
      <c r="CZ852" s="110"/>
      <c r="DA852" s="110"/>
      <c r="DB852" s="110"/>
      <c r="DC852" s="110"/>
      <c r="DD852" s="110"/>
      <c r="DE852" s="110"/>
      <c r="DF852" s="110"/>
      <c r="DG852" s="110"/>
      <c r="DH852" s="110"/>
      <c r="DI852" s="110"/>
      <c r="DJ852" s="110"/>
      <c r="DK852" s="110"/>
      <c r="DL852" s="110"/>
      <c r="DM852" s="110"/>
      <c r="DN852" s="110"/>
      <c r="DO852" s="110"/>
      <c r="DP852" s="110"/>
      <c r="DQ852" s="110"/>
      <c r="DR852" s="110"/>
      <c r="DS852" s="110"/>
      <c r="DT852" s="110"/>
      <c r="DU852" s="110"/>
      <c r="DV852" s="110"/>
      <c r="DW852" s="110"/>
      <c r="DX852" s="110"/>
      <c r="DY852" s="110"/>
      <c r="DZ852" s="110"/>
      <c r="EA852" s="110"/>
      <c r="EB852" s="110"/>
      <c r="EC852" s="110"/>
      <c r="ED852" s="110"/>
      <c r="EE852" s="110"/>
      <c r="EF852" s="110"/>
      <c r="EG852" s="110"/>
      <c r="EH852" s="110"/>
      <c r="EI852" s="110"/>
      <c r="EJ852" s="110"/>
      <c r="EK852" s="110"/>
      <c r="EL852" s="110"/>
      <c r="EM852" s="110"/>
      <c r="EN852" s="110"/>
      <c r="EO852" s="110"/>
      <c r="EP852" s="110"/>
      <c r="EQ852" s="110"/>
      <c r="ER852" s="110"/>
      <c r="ES852" s="110"/>
      <c r="ET852" s="110"/>
      <c r="EU852" s="110"/>
      <c r="EV852" s="110"/>
      <c r="EW852" s="110"/>
      <c r="EX852" s="110"/>
      <c r="EY852" s="110"/>
      <c r="EZ852" s="110"/>
      <c r="FA852" s="110"/>
      <c r="FB852" s="110"/>
      <c r="FC852" s="110"/>
      <c r="FD852" s="110"/>
      <c r="FE852" s="110"/>
      <c r="FF852" s="110"/>
      <c r="FG852" s="110"/>
      <c r="FH852" s="110"/>
      <c r="FI852" s="110"/>
      <c r="FJ852" s="110"/>
      <c r="FK852" s="242"/>
      <c r="FL852" s="242"/>
      <c r="FM852" s="242"/>
      <c r="FN852" s="242"/>
      <c r="FO852" s="242"/>
      <c r="FP852" s="242"/>
      <c r="FQ852" s="242"/>
      <c r="FR852" s="63"/>
    </row>
    <row r="853" spans="1:174" x14ac:dyDescent="0.2">
      <c r="A853" s="241" t="s">
        <v>423</v>
      </c>
      <c r="B853" s="476" t="s">
        <v>1033</v>
      </c>
      <c r="C853" s="326" t="s">
        <v>782</v>
      </c>
      <c r="D853" s="283" t="s">
        <v>424</v>
      </c>
      <c r="E853" s="471">
        <v>1151.17</v>
      </c>
      <c r="F853" s="471">
        <v>88052.54</v>
      </c>
      <c r="G853" s="471">
        <v>416955.88</v>
      </c>
      <c r="H853" s="471">
        <v>973856.08</v>
      </c>
      <c r="I853" s="471">
        <v>841602.01</v>
      </c>
      <c r="J853" s="471">
        <v>294773.75</v>
      </c>
      <c r="K853" s="471">
        <v>105576.21</v>
      </c>
      <c r="L853" s="471">
        <v>63096.18</v>
      </c>
      <c r="M853" s="471">
        <v>3108.16</v>
      </c>
      <c r="N853" s="496">
        <v>2788171.98</v>
      </c>
      <c r="O853" s="471">
        <v>0</v>
      </c>
      <c r="P853" s="471">
        <v>142629.01</v>
      </c>
      <c r="Q853" s="471">
        <v>902896.07</v>
      </c>
      <c r="R853" s="471">
        <v>1963243.51</v>
      </c>
      <c r="S853" s="471">
        <v>1591501.12</v>
      </c>
      <c r="T853" s="471">
        <v>457405.15</v>
      </c>
      <c r="U853" s="471">
        <v>97388.42</v>
      </c>
      <c r="V853" s="471">
        <v>54333.86</v>
      </c>
      <c r="W853" s="471">
        <v>1535.92</v>
      </c>
      <c r="X853" s="496">
        <v>5210933.0599999996</v>
      </c>
      <c r="Y853" s="471">
        <v>1151.17</v>
      </c>
      <c r="Z853" s="471">
        <v>230681.55</v>
      </c>
      <c r="AA853" s="471">
        <v>1319851.95</v>
      </c>
      <c r="AB853" s="471">
        <v>2937099.59</v>
      </c>
      <c r="AC853" s="471">
        <v>2433103.13</v>
      </c>
      <c r="AD853" s="471">
        <v>752178.9</v>
      </c>
      <c r="AE853" s="471">
        <v>202964.63</v>
      </c>
      <c r="AF853" s="471">
        <v>117430.04</v>
      </c>
      <c r="AG853" s="471">
        <v>4644.08</v>
      </c>
      <c r="AH853" s="496">
        <v>7999105.04</v>
      </c>
      <c r="AI853" s="471">
        <v>1155.4722200000001</v>
      </c>
      <c r="AJ853" s="471">
        <v>1386.5666699999999</v>
      </c>
      <c r="AK853" s="471">
        <v>1617.66111</v>
      </c>
      <c r="AL853" s="471">
        <v>1848.7555600000001</v>
      </c>
      <c r="AM853" s="471">
        <v>2079.85</v>
      </c>
      <c r="AN853" s="471">
        <v>2542.0388899999998</v>
      </c>
      <c r="AO853" s="471">
        <v>3004.2277800000002</v>
      </c>
      <c r="AP853" s="471">
        <v>3466.4166700000001</v>
      </c>
      <c r="AQ853" s="471">
        <v>4159.7</v>
      </c>
      <c r="AR853" s="471">
        <v>0.99628000000000005</v>
      </c>
      <c r="AS853" s="471">
        <v>63.504010000000001</v>
      </c>
      <c r="AT853" s="471">
        <v>257.75229999999999</v>
      </c>
      <c r="AU853" s="471">
        <v>526.76302999999996</v>
      </c>
      <c r="AV853" s="471">
        <v>404.64553000000001</v>
      </c>
      <c r="AW853" s="471">
        <v>115.95958</v>
      </c>
      <c r="AX853" s="471">
        <v>35.14255</v>
      </c>
      <c r="AY853" s="471">
        <v>18.20213</v>
      </c>
      <c r="AZ853" s="471">
        <v>0.74721000000000004</v>
      </c>
      <c r="BA853" s="496">
        <v>1423.71261</v>
      </c>
      <c r="BB853" s="471">
        <v>0</v>
      </c>
      <c r="BC853" s="471">
        <v>102.86488</v>
      </c>
      <c r="BD853" s="471">
        <v>558.14909</v>
      </c>
      <c r="BE853" s="471">
        <v>1061.92704</v>
      </c>
      <c r="BF853" s="471">
        <v>765.19994999999994</v>
      </c>
      <c r="BG853" s="471">
        <v>179.93633</v>
      </c>
      <c r="BH853" s="471">
        <v>32.417119999999997</v>
      </c>
      <c r="BI853" s="471">
        <v>15.67436</v>
      </c>
      <c r="BJ853" s="471">
        <v>0.36924000000000001</v>
      </c>
      <c r="BK853" s="496">
        <v>2716.538</v>
      </c>
      <c r="BL853" s="471">
        <v>1</v>
      </c>
      <c r="BM853" s="471">
        <v>166.37</v>
      </c>
      <c r="BN853" s="471">
        <v>815.9</v>
      </c>
      <c r="BO853" s="471">
        <v>1588.69</v>
      </c>
      <c r="BP853" s="471">
        <v>1169.8499999999999</v>
      </c>
      <c r="BQ853" s="471">
        <v>295.89999999999998</v>
      </c>
      <c r="BR853" s="471">
        <v>67.56</v>
      </c>
      <c r="BS853" s="471">
        <v>33.880000000000003</v>
      </c>
      <c r="BT853" s="471">
        <v>1.1200000000000001</v>
      </c>
      <c r="BU853" s="496">
        <v>4140.2700000000004</v>
      </c>
      <c r="BV853" s="178"/>
      <c r="BW853" s="178"/>
      <c r="BX853" s="178"/>
      <c r="BY853" s="178"/>
      <c r="BZ853" s="178"/>
      <c r="CA853" s="178"/>
      <c r="CB853" s="178"/>
      <c r="CC853" s="178"/>
      <c r="CD853" s="178"/>
      <c r="CE853" s="178"/>
      <c r="CF853" s="110"/>
      <c r="CG853" s="110"/>
      <c r="CH853" s="110"/>
      <c r="CI853" s="110"/>
      <c r="CJ853" s="110"/>
      <c r="CK853" s="110"/>
      <c r="CL853" s="110"/>
      <c r="CM853" s="110"/>
      <c r="CN853" s="110"/>
      <c r="CO853" s="110"/>
      <c r="CP853" s="110"/>
      <c r="CQ853" s="110"/>
      <c r="CR853" s="110"/>
      <c r="CS853" s="110"/>
      <c r="CT853" s="110"/>
      <c r="CU853" s="110"/>
      <c r="CV853" s="110"/>
      <c r="CW853" s="110"/>
      <c r="CX853" s="110"/>
      <c r="CY853" s="110"/>
      <c r="CZ853" s="110"/>
      <c r="DA853" s="110"/>
      <c r="DB853" s="110"/>
      <c r="DC853" s="110"/>
      <c r="DD853" s="110"/>
      <c r="DE853" s="110"/>
      <c r="DF853" s="110"/>
      <c r="DG853" s="110"/>
      <c r="DH853" s="110"/>
      <c r="DI853" s="110"/>
      <c r="DJ853" s="110"/>
      <c r="DK853" s="110"/>
      <c r="DL853" s="110"/>
      <c r="DM853" s="110"/>
      <c r="DN853" s="110"/>
      <c r="DO853" s="110"/>
      <c r="DP853" s="110"/>
      <c r="DQ853" s="110"/>
      <c r="DR853" s="110"/>
      <c r="DS853" s="110"/>
      <c r="DT853" s="110"/>
      <c r="DU853" s="110"/>
      <c r="DV853" s="110"/>
      <c r="DW853" s="110"/>
      <c r="DX853" s="110"/>
      <c r="DY853" s="110"/>
      <c r="DZ853" s="110"/>
      <c r="EA853" s="110"/>
      <c r="EB853" s="110"/>
      <c r="EC853" s="110"/>
      <c r="ED853" s="110"/>
      <c r="EE853" s="110"/>
      <c r="EF853" s="110"/>
      <c r="EG853" s="110"/>
      <c r="EH853" s="110"/>
      <c r="EI853" s="110"/>
      <c r="EJ853" s="110"/>
      <c r="EK853" s="110"/>
      <c r="EL853" s="110"/>
      <c r="EM853" s="110"/>
      <c r="EN853" s="110"/>
      <c r="EO853" s="110"/>
      <c r="EP853" s="110"/>
      <c r="EQ853" s="110"/>
      <c r="ER853" s="110"/>
      <c r="ES853" s="110"/>
      <c r="ET853" s="110"/>
      <c r="EU853" s="110"/>
      <c r="EV853" s="110"/>
      <c r="EW853" s="110"/>
      <c r="EX853" s="110"/>
      <c r="EY853" s="110"/>
      <c r="EZ853" s="110"/>
      <c r="FA853" s="110"/>
      <c r="FB853" s="110"/>
      <c r="FC853" s="110"/>
      <c r="FD853" s="110"/>
      <c r="FE853" s="110"/>
      <c r="FF853" s="110"/>
      <c r="FG853" s="110"/>
      <c r="FH853" s="110"/>
      <c r="FI853" s="110"/>
      <c r="FJ853" s="110"/>
      <c r="FK853" s="242"/>
      <c r="FL853" s="242"/>
      <c r="FM853" s="242"/>
      <c r="FN853" s="242"/>
      <c r="FO853" s="242"/>
      <c r="FP853" s="242"/>
      <c r="FQ853" s="242"/>
      <c r="FR853" s="63"/>
    </row>
    <row r="854" spans="1:174" x14ac:dyDescent="0.2">
      <c r="A854" s="241" t="s">
        <v>425</v>
      </c>
      <c r="B854" s="476" t="s">
        <v>1034</v>
      </c>
      <c r="C854" s="326" t="s">
        <v>784</v>
      </c>
      <c r="D854" s="283" t="s">
        <v>426</v>
      </c>
      <c r="E854" s="471">
        <v>310.33999999999997</v>
      </c>
      <c r="F854" s="471">
        <v>375895.75</v>
      </c>
      <c r="G854" s="471">
        <v>294355.83</v>
      </c>
      <c r="H854" s="471">
        <v>184929.75</v>
      </c>
      <c r="I854" s="471">
        <v>104765.79</v>
      </c>
      <c r="J854" s="471">
        <v>60668.7</v>
      </c>
      <c r="K854" s="471">
        <v>32479.37</v>
      </c>
      <c r="L854" s="471">
        <v>12003.9</v>
      </c>
      <c r="M854" s="471">
        <v>0</v>
      </c>
      <c r="N854" s="496">
        <v>1065409.43</v>
      </c>
      <c r="O854" s="471">
        <v>3467.64</v>
      </c>
      <c r="P854" s="471">
        <v>373571.4</v>
      </c>
      <c r="Q854" s="471">
        <v>361900.15</v>
      </c>
      <c r="R854" s="471">
        <v>182107.59</v>
      </c>
      <c r="S854" s="471">
        <v>68691.14</v>
      </c>
      <c r="T854" s="471">
        <v>44586.35</v>
      </c>
      <c r="U854" s="471">
        <v>24725.06</v>
      </c>
      <c r="V854" s="471">
        <v>15751.28</v>
      </c>
      <c r="W854" s="471">
        <v>0</v>
      </c>
      <c r="X854" s="496">
        <v>1074800.6100000001</v>
      </c>
      <c r="Y854" s="471">
        <v>3777.98</v>
      </c>
      <c r="Z854" s="471">
        <v>749467.15</v>
      </c>
      <c r="AA854" s="471">
        <v>656255.98</v>
      </c>
      <c r="AB854" s="471">
        <v>367037.34</v>
      </c>
      <c r="AC854" s="471">
        <v>173456.93</v>
      </c>
      <c r="AD854" s="471">
        <v>105255.05</v>
      </c>
      <c r="AE854" s="471">
        <v>57204.43</v>
      </c>
      <c r="AF854" s="471">
        <v>27755.18</v>
      </c>
      <c r="AG854" s="471">
        <v>0</v>
      </c>
      <c r="AH854" s="496">
        <v>2140210.04</v>
      </c>
      <c r="AI854" s="471">
        <v>1073.0999999999999</v>
      </c>
      <c r="AJ854" s="471">
        <v>1287.72</v>
      </c>
      <c r="AK854" s="471">
        <v>1502.34</v>
      </c>
      <c r="AL854" s="471">
        <v>1716.96</v>
      </c>
      <c r="AM854" s="471">
        <v>1931.58</v>
      </c>
      <c r="AN854" s="471">
        <v>2360.8200000000002</v>
      </c>
      <c r="AO854" s="471">
        <v>2790.06</v>
      </c>
      <c r="AP854" s="471">
        <v>3219.3</v>
      </c>
      <c r="AQ854" s="471">
        <v>3863.16</v>
      </c>
      <c r="AR854" s="471">
        <v>0.28920000000000001</v>
      </c>
      <c r="AS854" s="471">
        <v>291.90798000000001</v>
      </c>
      <c r="AT854" s="471">
        <v>195.93156999999999</v>
      </c>
      <c r="AU854" s="471">
        <v>107.70766</v>
      </c>
      <c r="AV854" s="471">
        <v>54.238390000000003</v>
      </c>
      <c r="AW854" s="471">
        <v>25.698149999999998</v>
      </c>
      <c r="AX854" s="471">
        <v>11.6411</v>
      </c>
      <c r="AY854" s="471">
        <v>3.7287300000000001</v>
      </c>
      <c r="AZ854" s="471">
        <v>0</v>
      </c>
      <c r="BA854" s="496">
        <v>691.14278000000002</v>
      </c>
      <c r="BB854" s="471">
        <v>3.23142</v>
      </c>
      <c r="BC854" s="471">
        <v>290.10297000000003</v>
      </c>
      <c r="BD854" s="471">
        <v>240.89098000000001</v>
      </c>
      <c r="BE854" s="471">
        <v>106.06397</v>
      </c>
      <c r="BF854" s="471">
        <v>35.562150000000003</v>
      </c>
      <c r="BG854" s="471">
        <v>18.885960000000001</v>
      </c>
      <c r="BH854" s="471">
        <v>8.8618400000000008</v>
      </c>
      <c r="BI854" s="471">
        <v>4.8927699999999996</v>
      </c>
      <c r="BJ854" s="471">
        <v>0</v>
      </c>
      <c r="BK854" s="496">
        <v>708.49204999999995</v>
      </c>
      <c r="BL854" s="471">
        <v>3.52</v>
      </c>
      <c r="BM854" s="471">
        <v>582.01</v>
      </c>
      <c r="BN854" s="471">
        <v>436.82</v>
      </c>
      <c r="BO854" s="471">
        <v>213.77</v>
      </c>
      <c r="BP854" s="471">
        <v>89.8</v>
      </c>
      <c r="BQ854" s="471">
        <v>44.58</v>
      </c>
      <c r="BR854" s="471">
        <v>20.5</v>
      </c>
      <c r="BS854" s="471">
        <v>8.6199999999999992</v>
      </c>
      <c r="BT854" s="471">
        <v>0</v>
      </c>
      <c r="BU854" s="496">
        <v>1399.62</v>
      </c>
      <c r="BV854" s="178"/>
      <c r="BW854" s="178"/>
      <c r="BX854" s="178"/>
      <c r="BY854" s="178"/>
      <c r="BZ854" s="178"/>
      <c r="CA854" s="178"/>
      <c r="CB854" s="178"/>
      <c r="CC854" s="178"/>
      <c r="CD854" s="178"/>
      <c r="CE854" s="178"/>
      <c r="CF854" s="110"/>
      <c r="CG854" s="110"/>
      <c r="CH854" s="110"/>
      <c r="CI854" s="110"/>
      <c r="CJ854" s="110"/>
      <c r="CK854" s="110"/>
      <c r="CL854" s="110"/>
      <c r="CM854" s="110"/>
      <c r="CN854" s="110"/>
      <c r="CO854" s="110"/>
      <c r="CP854" s="110"/>
      <c r="CQ854" s="110"/>
      <c r="CR854" s="110"/>
      <c r="CS854" s="110"/>
      <c r="CT854" s="110"/>
      <c r="CU854" s="110"/>
      <c r="CV854" s="110"/>
      <c r="CW854" s="110"/>
      <c r="CX854" s="110"/>
      <c r="CY854" s="110"/>
      <c r="CZ854" s="110"/>
      <c r="DA854" s="110"/>
      <c r="DB854" s="110"/>
      <c r="DC854" s="110"/>
      <c r="DD854" s="110"/>
      <c r="DE854" s="110"/>
      <c r="DF854" s="110"/>
      <c r="DG854" s="110"/>
      <c r="DH854" s="110"/>
      <c r="DI854" s="110"/>
      <c r="DJ854" s="110"/>
      <c r="DK854" s="110"/>
      <c r="DL854" s="110"/>
      <c r="DM854" s="110"/>
      <c r="DN854" s="110"/>
      <c r="DO854" s="110"/>
      <c r="DP854" s="110"/>
      <c r="DQ854" s="110"/>
      <c r="DR854" s="110"/>
      <c r="DS854" s="110"/>
      <c r="DT854" s="110"/>
      <c r="DU854" s="110"/>
      <c r="DV854" s="110"/>
      <c r="DW854" s="110"/>
      <c r="DX854" s="110"/>
      <c r="DY854" s="110"/>
      <c r="DZ854" s="110"/>
      <c r="EA854" s="110"/>
      <c r="EB854" s="110"/>
      <c r="EC854" s="110"/>
      <c r="ED854" s="110"/>
      <c r="EE854" s="110"/>
      <c r="EF854" s="110"/>
      <c r="EG854" s="110"/>
      <c r="EH854" s="110"/>
      <c r="EI854" s="110"/>
      <c r="EJ854" s="110"/>
      <c r="EK854" s="110"/>
      <c r="EL854" s="110"/>
      <c r="EM854" s="110"/>
      <c r="EN854" s="110"/>
      <c r="EO854" s="110"/>
      <c r="EP854" s="110"/>
      <c r="EQ854" s="110"/>
      <c r="ER854" s="110"/>
      <c r="ES854" s="110"/>
      <c r="ET854" s="110"/>
      <c r="EU854" s="110"/>
      <c r="EV854" s="110"/>
      <c r="EW854" s="110"/>
      <c r="EX854" s="110"/>
      <c r="EY854" s="110"/>
      <c r="EZ854" s="110"/>
      <c r="FA854" s="110"/>
      <c r="FB854" s="110"/>
      <c r="FC854" s="110"/>
      <c r="FD854" s="110"/>
      <c r="FE854" s="110"/>
      <c r="FF854" s="110"/>
      <c r="FG854" s="110"/>
      <c r="FH854" s="110"/>
      <c r="FI854" s="110"/>
      <c r="FJ854" s="110"/>
      <c r="FK854" s="242"/>
      <c r="FL854" s="242"/>
      <c r="FM854" s="242"/>
      <c r="FN854" s="242"/>
      <c r="FO854" s="242"/>
      <c r="FP854" s="242"/>
      <c r="FQ854" s="242"/>
      <c r="FR854" s="63"/>
    </row>
    <row r="855" spans="1:174" x14ac:dyDescent="0.2">
      <c r="A855" s="241" t="s">
        <v>427</v>
      </c>
      <c r="B855" s="476" t="s">
        <v>1035</v>
      </c>
      <c r="C855" s="326" t="s">
        <v>640</v>
      </c>
      <c r="D855" s="283" t="s">
        <v>428</v>
      </c>
      <c r="E855" s="471">
        <v>0</v>
      </c>
      <c r="F855" s="471">
        <v>78995.679999999993</v>
      </c>
      <c r="G855" s="471">
        <v>247549.37</v>
      </c>
      <c r="H855" s="471">
        <v>1448465.49</v>
      </c>
      <c r="I855" s="471">
        <v>1414510.55</v>
      </c>
      <c r="J855" s="471">
        <v>1029963.14</v>
      </c>
      <c r="K855" s="471">
        <v>331278.08000000002</v>
      </c>
      <c r="L855" s="471">
        <v>185790.66</v>
      </c>
      <c r="M855" s="471">
        <v>8025.93</v>
      </c>
      <c r="N855" s="496">
        <v>4744578.9000000004</v>
      </c>
      <c r="O855" s="471">
        <v>0</v>
      </c>
      <c r="P855" s="471">
        <v>82031.740000000005</v>
      </c>
      <c r="Q855" s="471">
        <v>600401.03</v>
      </c>
      <c r="R855" s="471">
        <v>2988618.87</v>
      </c>
      <c r="S855" s="471">
        <v>2825972.72</v>
      </c>
      <c r="T855" s="471">
        <v>1653808.42</v>
      </c>
      <c r="U855" s="471">
        <v>296950</v>
      </c>
      <c r="V855" s="471">
        <v>85217.1</v>
      </c>
      <c r="W855" s="471">
        <v>861.07</v>
      </c>
      <c r="X855" s="496">
        <v>8533860.9499999993</v>
      </c>
      <c r="Y855" s="471">
        <v>0</v>
      </c>
      <c r="Z855" s="471">
        <v>161027.42000000001</v>
      </c>
      <c r="AA855" s="471">
        <v>847950.4</v>
      </c>
      <c r="AB855" s="471">
        <v>4437084.3600000003</v>
      </c>
      <c r="AC855" s="471">
        <v>4240483.2699999996</v>
      </c>
      <c r="AD855" s="471">
        <v>2683771.56</v>
      </c>
      <c r="AE855" s="471">
        <v>628228.07999999996</v>
      </c>
      <c r="AF855" s="471">
        <v>271007.76</v>
      </c>
      <c r="AG855" s="471">
        <v>8887</v>
      </c>
      <c r="AH855" s="496">
        <v>13278439.85</v>
      </c>
      <c r="AI855" s="471">
        <v>1088.14444</v>
      </c>
      <c r="AJ855" s="471">
        <v>1305.77333</v>
      </c>
      <c r="AK855" s="471">
        <v>1523.4022199999999</v>
      </c>
      <c r="AL855" s="471">
        <v>1741.0311099999999</v>
      </c>
      <c r="AM855" s="471">
        <v>1958.66</v>
      </c>
      <c r="AN855" s="471">
        <v>2393.9177800000002</v>
      </c>
      <c r="AO855" s="471">
        <v>2829.1755600000001</v>
      </c>
      <c r="AP855" s="471">
        <v>3264.4333299999998</v>
      </c>
      <c r="AQ855" s="471">
        <v>3917.32</v>
      </c>
      <c r="AR855" s="471">
        <v>0</v>
      </c>
      <c r="AS855" s="471">
        <v>60.497239999999998</v>
      </c>
      <c r="AT855" s="471">
        <v>162.49771000000001</v>
      </c>
      <c r="AU855" s="471">
        <v>831.95842000000005</v>
      </c>
      <c r="AV855" s="471">
        <v>722.18278999999995</v>
      </c>
      <c r="AW855" s="471">
        <v>430.24164999999999</v>
      </c>
      <c r="AX855" s="471">
        <v>117.09350000000001</v>
      </c>
      <c r="AY855" s="471">
        <v>56.913600000000002</v>
      </c>
      <c r="AZ855" s="471">
        <v>2.0488300000000002</v>
      </c>
      <c r="BA855" s="496">
        <v>2383.4337500000001</v>
      </c>
      <c r="BB855" s="471">
        <v>0</v>
      </c>
      <c r="BC855" s="471">
        <v>62.822339999999997</v>
      </c>
      <c r="BD855" s="471">
        <v>394.11851999999999</v>
      </c>
      <c r="BE855" s="471">
        <v>1716.5798199999999</v>
      </c>
      <c r="BF855" s="471">
        <v>1442.8092300000001</v>
      </c>
      <c r="BG855" s="471">
        <v>690.83759999999995</v>
      </c>
      <c r="BH855" s="471">
        <v>104.95990999999999</v>
      </c>
      <c r="BI855" s="471">
        <v>26.104710000000001</v>
      </c>
      <c r="BJ855" s="471">
        <v>0.21981000000000001</v>
      </c>
      <c r="BK855" s="496">
        <v>4438.4519399999999</v>
      </c>
      <c r="BL855" s="471">
        <v>0</v>
      </c>
      <c r="BM855" s="471">
        <v>123.32</v>
      </c>
      <c r="BN855" s="471">
        <v>556.62</v>
      </c>
      <c r="BO855" s="471">
        <v>2548.54</v>
      </c>
      <c r="BP855" s="471">
        <v>2164.9899999999998</v>
      </c>
      <c r="BQ855" s="471">
        <v>1121.08</v>
      </c>
      <c r="BR855" s="471">
        <v>222.05</v>
      </c>
      <c r="BS855" s="471">
        <v>83.02</v>
      </c>
      <c r="BT855" s="471">
        <v>2.27</v>
      </c>
      <c r="BU855" s="496">
        <v>6821.89</v>
      </c>
      <c r="BV855" s="178"/>
      <c r="BW855" s="178"/>
      <c r="BX855" s="178"/>
      <c r="BY855" s="178"/>
      <c r="BZ855" s="178"/>
      <c r="CA855" s="178"/>
      <c r="CB855" s="178"/>
      <c r="CC855" s="178"/>
      <c r="CD855" s="178"/>
      <c r="CE855" s="178"/>
      <c r="CF855" s="110"/>
      <c r="CG855" s="110"/>
      <c r="CH855" s="110"/>
      <c r="CI855" s="110"/>
      <c r="CJ855" s="110"/>
      <c r="CK855" s="110"/>
      <c r="CL855" s="110"/>
      <c r="CM855" s="110"/>
      <c r="CN855" s="110"/>
      <c r="CO855" s="110"/>
      <c r="CP855" s="110"/>
      <c r="CQ855" s="110"/>
      <c r="CR855" s="110"/>
      <c r="CS855" s="110"/>
      <c r="CT855" s="110"/>
      <c r="CU855" s="110"/>
      <c r="CV855" s="110"/>
      <c r="CW855" s="110"/>
      <c r="CX855" s="110"/>
      <c r="CY855" s="110"/>
      <c r="CZ855" s="110"/>
      <c r="DA855" s="110"/>
      <c r="DB855" s="110"/>
      <c r="DC855" s="110"/>
      <c r="DD855" s="110"/>
      <c r="DE855" s="110"/>
      <c r="DF855" s="110"/>
      <c r="DG855" s="110"/>
      <c r="DH855" s="110"/>
      <c r="DI855" s="110"/>
      <c r="DJ855" s="110"/>
      <c r="DK855" s="110"/>
      <c r="DL855" s="110"/>
      <c r="DM855" s="110"/>
      <c r="DN855" s="110"/>
      <c r="DO855" s="110"/>
      <c r="DP855" s="110"/>
      <c r="DQ855" s="110"/>
      <c r="DR855" s="110"/>
      <c r="DS855" s="110"/>
      <c r="DT855" s="110"/>
      <c r="DU855" s="110"/>
      <c r="DV855" s="110"/>
      <c r="DW855" s="110"/>
      <c r="DX855" s="110"/>
      <c r="DY855" s="110"/>
      <c r="DZ855" s="110"/>
      <c r="EA855" s="110"/>
      <c r="EB855" s="110"/>
      <c r="EC855" s="110"/>
      <c r="ED855" s="110"/>
      <c r="EE855" s="110"/>
      <c r="EF855" s="110"/>
      <c r="EG855" s="110"/>
      <c r="EH855" s="110"/>
      <c r="EI855" s="110"/>
      <c r="EJ855" s="110"/>
      <c r="EK855" s="110"/>
      <c r="EL855" s="110"/>
      <c r="EM855" s="110"/>
      <c r="EN855" s="110"/>
      <c r="EO855" s="110"/>
      <c r="EP855" s="110"/>
      <c r="EQ855" s="110"/>
      <c r="ER855" s="110"/>
      <c r="ES855" s="110"/>
      <c r="ET855" s="110"/>
      <c r="EU855" s="110"/>
      <c r="EV855" s="110"/>
      <c r="EW855" s="110"/>
      <c r="EX855" s="110"/>
      <c r="EY855" s="110"/>
      <c r="EZ855" s="110"/>
      <c r="FA855" s="110"/>
      <c r="FB855" s="110"/>
      <c r="FC855" s="110"/>
      <c r="FD855" s="110"/>
      <c r="FE855" s="110"/>
      <c r="FF855" s="110"/>
      <c r="FG855" s="110"/>
      <c r="FH855" s="110"/>
      <c r="FI855" s="110"/>
      <c r="FJ855" s="110"/>
      <c r="FK855" s="242"/>
      <c r="FL855" s="242"/>
      <c r="FM855" s="242"/>
      <c r="FN855" s="242"/>
      <c r="FO855" s="242"/>
      <c r="FP855" s="242"/>
      <c r="FQ855" s="242"/>
      <c r="FR855" s="63"/>
    </row>
    <row r="856" spans="1:174" x14ac:dyDescent="0.2">
      <c r="A856" s="241" t="s">
        <v>429</v>
      </c>
      <c r="B856" s="476" t="s">
        <v>1036</v>
      </c>
      <c r="C856" s="326" t="s">
        <v>794</v>
      </c>
      <c r="D856" s="283" t="s">
        <v>430</v>
      </c>
      <c r="E856" s="471">
        <v>0</v>
      </c>
      <c r="F856" s="471">
        <v>342633.26</v>
      </c>
      <c r="G856" s="471">
        <v>402733.65</v>
      </c>
      <c r="H856" s="471">
        <v>229178.39</v>
      </c>
      <c r="I856" s="471">
        <v>127065.43</v>
      </c>
      <c r="J856" s="471">
        <v>85171.77</v>
      </c>
      <c r="K856" s="471">
        <v>33357.4</v>
      </c>
      <c r="L856" s="471">
        <v>11068.9</v>
      </c>
      <c r="M856" s="471">
        <v>0</v>
      </c>
      <c r="N856" s="496">
        <v>1231208.8</v>
      </c>
      <c r="O856" s="471">
        <v>946.25</v>
      </c>
      <c r="P856" s="471">
        <v>370935.55</v>
      </c>
      <c r="Q856" s="471">
        <v>334148.53000000003</v>
      </c>
      <c r="R856" s="471">
        <v>251951.47</v>
      </c>
      <c r="S856" s="471">
        <v>59212.29</v>
      </c>
      <c r="T856" s="471">
        <v>37588.720000000001</v>
      </c>
      <c r="U856" s="471">
        <v>31148.22</v>
      </c>
      <c r="V856" s="471">
        <v>13765.48</v>
      </c>
      <c r="W856" s="471">
        <v>0</v>
      </c>
      <c r="X856" s="496">
        <v>1099696.51</v>
      </c>
      <c r="Y856" s="471">
        <v>946.25</v>
      </c>
      <c r="Z856" s="471">
        <v>713568.81</v>
      </c>
      <c r="AA856" s="471">
        <v>736882.18</v>
      </c>
      <c r="AB856" s="471">
        <v>481129.86</v>
      </c>
      <c r="AC856" s="471">
        <v>186277.72</v>
      </c>
      <c r="AD856" s="471">
        <v>122760.49</v>
      </c>
      <c r="AE856" s="471">
        <v>64505.62</v>
      </c>
      <c r="AF856" s="471">
        <v>24834.38</v>
      </c>
      <c r="AG856" s="471">
        <v>0</v>
      </c>
      <c r="AH856" s="496">
        <v>2330905.31</v>
      </c>
      <c r="AI856" s="471">
        <v>1119.9388899999999</v>
      </c>
      <c r="AJ856" s="471">
        <v>1343.9266700000001</v>
      </c>
      <c r="AK856" s="471">
        <v>1567.91444</v>
      </c>
      <c r="AL856" s="471">
        <v>1791.9022199999999</v>
      </c>
      <c r="AM856" s="471">
        <v>2015.89</v>
      </c>
      <c r="AN856" s="471">
        <v>2463.8655600000002</v>
      </c>
      <c r="AO856" s="471">
        <v>2911.8411099999998</v>
      </c>
      <c r="AP856" s="471">
        <v>3359.8166700000002</v>
      </c>
      <c r="AQ856" s="471">
        <v>4031.78</v>
      </c>
      <c r="AR856" s="471">
        <v>0</v>
      </c>
      <c r="AS856" s="471">
        <v>254.94936999999999</v>
      </c>
      <c r="AT856" s="471">
        <v>256.85946000000001</v>
      </c>
      <c r="AU856" s="471">
        <v>127.89671</v>
      </c>
      <c r="AV856" s="471">
        <v>63.031930000000003</v>
      </c>
      <c r="AW856" s="471">
        <v>34.568350000000002</v>
      </c>
      <c r="AX856" s="471">
        <v>11.455780000000001</v>
      </c>
      <c r="AY856" s="471">
        <v>3.2945000000000002</v>
      </c>
      <c r="AZ856" s="471">
        <v>0</v>
      </c>
      <c r="BA856" s="496">
        <v>752.05607999999995</v>
      </c>
      <c r="BB856" s="471">
        <v>0.84491000000000005</v>
      </c>
      <c r="BC856" s="471">
        <v>276.00877000000003</v>
      </c>
      <c r="BD856" s="471">
        <v>213.11655999999999</v>
      </c>
      <c r="BE856" s="471">
        <v>140.60559000000001</v>
      </c>
      <c r="BF856" s="471">
        <v>29.372779999999999</v>
      </c>
      <c r="BG856" s="471">
        <v>15.255990000000001</v>
      </c>
      <c r="BH856" s="471">
        <v>10.697089999999999</v>
      </c>
      <c r="BI856" s="471">
        <v>4.0970899999999997</v>
      </c>
      <c r="BJ856" s="471">
        <v>0</v>
      </c>
      <c r="BK856" s="496">
        <v>689.99878999999999</v>
      </c>
      <c r="BL856" s="471">
        <v>0.84</v>
      </c>
      <c r="BM856" s="471">
        <v>530.96</v>
      </c>
      <c r="BN856" s="471">
        <v>469.98</v>
      </c>
      <c r="BO856" s="471">
        <v>268.5</v>
      </c>
      <c r="BP856" s="471">
        <v>92.4</v>
      </c>
      <c r="BQ856" s="471">
        <v>49.82</v>
      </c>
      <c r="BR856" s="471">
        <v>22.15</v>
      </c>
      <c r="BS856" s="471">
        <v>7.39</v>
      </c>
      <c r="BT856" s="471">
        <v>0</v>
      </c>
      <c r="BU856" s="496">
        <v>1442.04</v>
      </c>
      <c r="BV856" s="178"/>
      <c r="BW856" s="178"/>
      <c r="BX856" s="178"/>
      <c r="BY856" s="178"/>
      <c r="BZ856" s="178"/>
      <c r="CA856" s="178"/>
      <c r="CB856" s="178"/>
      <c r="CC856" s="178"/>
      <c r="CD856" s="178"/>
      <c r="CE856" s="178"/>
      <c r="CF856" s="110"/>
      <c r="CG856" s="110"/>
      <c r="CH856" s="110"/>
      <c r="CI856" s="110"/>
      <c r="CJ856" s="110"/>
      <c r="CK856" s="110"/>
      <c r="CL856" s="110"/>
      <c r="CM856" s="110"/>
      <c r="CN856" s="110"/>
      <c r="CO856" s="110"/>
      <c r="CP856" s="110"/>
      <c r="CQ856" s="110"/>
      <c r="CR856" s="110"/>
      <c r="CS856" s="110"/>
      <c r="CT856" s="110"/>
      <c r="CU856" s="110"/>
      <c r="CV856" s="110"/>
      <c r="CW856" s="110"/>
      <c r="CX856" s="110"/>
      <c r="CY856" s="110"/>
      <c r="CZ856" s="110"/>
      <c r="DA856" s="110"/>
      <c r="DB856" s="110"/>
      <c r="DC856" s="110"/>
      <c r="DD856" s="110"/>
      <c r="DE856" s="110"/>
      <c r="DF856" s="110"/>
      <c r="DG856" s="110"/>
      <c r="DH856" s="110"/>
      <c r="DI856" s="110"/>
      <c r="DJ856" s="110"/>
      <c r="DK856" s="110"/>
      <c r="DL856" s="110"/>
      <c r="DM856" s="110"/>
      <c r="DN856" s="110"/>
      <c r="DO856" s="110"/>
      <c r="DP856" s="110"/>
      <c r="DQ856" s="110"/>
      <c r="DR856" s="110"/>
      <c r="DS856" s="110"/>
      <c r="DT856" s="110"/>
      <c r="DU856" s="110"/>
      <c r="DV856" s="110"/>
      <c r="DW856" s="110"/>
      <c r="DX856" s="110"/>
      <c r="DY856" s="110"/>
      <c r="DZ856" s="110"/>
      <c r="EA856" s="110"/>
      <c r="EB856" s="110"/>
      <c r="EC856" s="110"/>
      <c r="ED856" s="110"/>
      <c r="EE856" s="110"/>
      <c r="EF856" s="110"/>
      <c r="EG856" s="110"/>
      <c r="EH856" s="110"/>
      <c r="EI856" s="110"/>
      <c r="EJ856" s="110"/>
      <c r="EK856" s="110"/>
      <c r="EL856" s="110"/>
      <c r="EM856" s="110"/>
      <c r="EN856" s="110"/>
      <c r="EO856" s="110"/>
      <c r="EP856" s="110"/>
      <c r="EQ856" s="110"/>
      <c r="ER856" s="110"/>
      <c r="ES856" s="110"/>
      <c r="ET856" s="110"/>
      <c r="EU856" s="110"/>
      <c r="EV856" s="110"/>
      <c r="EW856" s="110"/>
      <c r="EX856" s="110"/>
      <c r="EY856" s="110"/>
      <c r="EZ856" s="110"/>
      <c r="FA856" s="110"/>
      <c r="FB856" s="110"/>
      <c r="FC856" s="110"/>
      <c r="FD856" s="110"/>
      <c r="FE856" s="110"/>
      <c r="FF856" s="110"/>
      <c r="FG856" s="110"/>
      <c r="FH856" s="110"/>
      <c r="FI856" s="110"/>
      <c r="FJ856" s="110"/>
      <c r="FK856" s="242"/>
      <c r="FL856" s="242"/>
      <c r="FM856" s="242"/>
      <c r="FN856" s="242"/>
      <c r="FO856" s="242"/>
      <c r="FP856" s="242"/>
      <c r="FQ856" s="242"/>
      <c r="FR856" s="63"/>
    </row>
    <row r="857" spans="1:174" x14ac:dyDescent="0.2">
      <c r="A857" s="241" t="s">
        <v>431</v>
      </c>
      <c r="B857" s="476" t="s">
        <v>1037</v>
      </c>
      <c r="C857" s="326" t="s">
        <v>784</v>
      </c>
      <c r="D857" s="283" t="s">
        <v>432</v>
      </c>
      <c r="E857" s="471">
        <v>10160</v>
      </c>
      <c r="F857" s="471">
        <v>5293577</v>
      </c>
      <c r="G857" s="471">
        <v>1087810</v>
      </c>
      <c r="H857" s="471">
        <v>588432</v>
      </c>
      <c r="I857" s="471">
        <v>274260</v>
      </c>
      <c r="J857" s="471">
        <v>132158</v>
      </c>
      <c r="K857" s="471">
        <v>43113</v>
      </c>
      <c r="L857" s="471">
        <v>33654</v>
      </c>
      <c r="M857" s="471">
        <v>4073</v>
      </c>
      <c r="N857" s="496">
        <v>7467237</v>
      </c>
      <c r="O857" s="471">
        <v>20577</v>
      </c>
      <c r="P857" s="471">
        <v>10872480</v>
      </c>
      <c r="Q857" s="471">
        <v>1297186</v>
      </c>
      <c r="R857" s="471">
        <v>513140</v>
      </c>
      <c r="S857" s="471">
        <v>187209</v>
      </c>
      <c r="T857" s="471">
        <v>41448</v>
      </c>
      <c r="U857" s="471">
        <v>15609</v>
      </c>
      <c r="V857" s="471">
        <v>7987</v>
      </c>
      <c r="W857" s="471">
        <v>0</v>
      </c>
      <c r="X857" s="496">
        <v>12955636</v>
      </c>
      <c r="Y857" s="471">
        <v>30737</v>
      </c>
      <c r="Z857" s="471">
        <v>16166057</v>
      </c>
      <c r="AA857" s="471">
        <v>2384996</v>
      </c>
      <c r="AB857" s="471">
        <v>1101572</v>
      </c>
      <c r="AC857" s="471">
        <v>461469</v>
      </c>
      <c r="AD857" s="471">
        <v>173606</v>
      </c>
      <c r="AE857" s="471">
        <v>58722</v>
      </c>
      <c r="AF857" s="471">
        <v>41641</v>
      </c>
      <c r="AG857" s="471">
        <v>4073</v>
      </c>
      <c r="AH857" s="496">
        <v>20422873</v>
      </c>
      <c r="AI857" s="471">
        <v>1131.4555600000001</v>
      </c>
      <c r="AJ857" s="471">
        <v>1357.74667</v>
      </c>
      <c r="AK857" s="471">
        <v>1584.0377800000001</v>
      </c>
      <c r="AL857" s="471">
        <v>1810.32889</v>
      </c>
      <c r="AM857" s="471">
        <v>2036.62</v>
      </c>
      <c r="AN857" s="471">
        <v>2489.2022200000001</v>
      </c>
      <c r="AO857" s="471">
        <v>2941.7844399999999</v>
      </c>
      <c r="AP857" s="471">
        <v>3394.3666699999999</v>
      </c>
      <c r="AQ857" s="471">
        <v>4073.24</v>
      </c>
      <c r="AR857" s="471">
        <v>8.9795800000000003</v>
      </c>
      <c r="AS857" s="471">
        <v>3898.7957999999999</v>
      </c>
      <c r="AT857" s="471">
        <v>686.73235999999997</v>
      </c>
      <c r="AU857" s="471">
        <v>325.04149000000001</v>
      </c>
      <c r="AV857" s="471">
        <v>134.6643</v>
      </c>
      <c r="AW857" s="471">
        <v>53.092509999999997</v>
      </c>
      <c r="AX857" s="471">
        <v>14.655390000000001</v>
      </c>
      <c r="AY857" s="471">
        <v>9.9146599999999996</v>
      </c>
      <c r="AZ857" s="471">
        <v>0.99994000000000005</v>
      </c>
      <c r="BA857" s="496">
        <v>5132.8760400000001</v>
      </c>
      <c r="BB857" s="471">
        <v>18.186309999999999</v>
      </c>
      <c r="BC857" s="471">
        <v>8007.7383099999997</v>
      </c>
      <c r="BD857" s="471">
        <v>818.91102000000001</v>
      </c>
      <c r="BE857" s="471">
        <v>283.45125999999999</v>
      </c>
      <c r="BF857" s="471">
        <v>91.921419999999998</v>
      </c>
      <c r="BG857" s="471">
        <v>16.651119999999999</v>
      </c>
      <c r="BH857" s="471">
        <v>5.3059599999999998</v>
      </c>
      <c r="BI857" s="471">
        <v>2.3530199999999999</v>
      </c>
      <c r="BJ857" s="471">
        <v>0</v>
      </c>
      <c r="BK857" s="496">
        <v>9244.5184200000003</v>
      </c>
      <c r="BL857" s="471">
        <v>27.17</v>
      </c>
      <c r="BM857" s="471">
        <v>11906.53</v>
      </c>
      <c r="BN857" s="471">
        <v>1505.64</v>
      </c>
      <c r="BO857" s="471">
        <v>608.49</v>
      </c>
      <c r="BP857" s="471">
        <v>226.59</v>
      </c>
      <c r="BQ857" s="471">
        <v>69.739999999999995</v>
      </c>
      <c r="BR857" s="471">
        <v>19.96</v>
      </c>
      <c r="BS857" s="471">
        <v>12.27</v>
      </c>
      <c r="BT857" s="471">
        <v>1</v>
      </c>
      <c r="BU857" s="496">
        <v>14377.39</v>
      </c>
      <c r="BV857" s="178"/>
      <c r="BW857" s="178"/>
      <c r="BX857" s="178"/>
      <c r="BY857" s="178"/>
      <c r="BZ857" s="178"/>
      <c r="CA857" s="178"/>
      <c r="CB857" s="178"/>
      <c r="CC857" s="178"/>
      <c r="CD857" s="178"/>
      <c r="CE857" s="178"/>
      <c r="CF857" s="110"/>
      <c r="CG857" s="110"/>
      <c r="CH857" s="110"/>
      <c r="CI857" s="110"/>
      <c r="CJ857" s="110"/>
      <c r="CK857" s="110"/>
      <c r="CL857" s="110"/>
      <c r="CM857" s="110"/>
      <c r="CN857" s="110"/>
      <c r="CO857" s="110"/>
      <c r="CP857" s="110"/>
      <c r="CQ857" s="110"/>
      <c r="CR857" s="110"/>
      <c r="CS857" s="110"/>
      <c r="CT857" s="110"/>
      <c r="CU857" s="110"/>
      <c r="CV857" s="110"/>
      <c r="CW857" s="110"/>
      <c r="CX857" s="110"/>
      <c r="CY857" s="110"/>
      <c r="CZ857" s="110"/>
      <c r="DA857" s="110"/>
      <c r="DB857" s="110"/>
      <c r="DC857" s="110"/>
      <c r="DD857" s="110"/>
      <c r="DE857" s="110"/>
      <c r="DF857" s="110"/>
      <c r="DG857" s="110"/>
      <c r="DH857" s="110"/>
      <c r="DI857" s="110"/>
      <c r="DJ857" s="110"/>
      <c r="DK857" s="110"/>
      <c r="DL857" s="110"/>
      <c r="DM857" s="110"/>
      <c r="DN857" s="110"/>
      <c r="DO857" s="110"/>
      <c r="DP857" s="110"/>
      <c r="DQ857" s="110"/>
      <c r="DR857" s="110"/>
      <c r="DS857" s="110"/>
      <c r="DT857" s="110"/>
      <c r="DU857" s="110"/>
      <c r="DV857" s="110"/>
      <c r="DW857" s="110"/>
      <c r="DX857" s="110"/>
      <c r="DY857" s="110"/>
      <c r="DZ857" s="110"/>
      <c r="EA857" s="110"/>
      <c r="EB857" s="110"/>
      <c r="EC857" s="110"/>
      <c r="ED857" s="110"/>
      <c r="EE857" s="110"/>
      <c r="EF857" s="110"/>
      <c r="EG857" s="110"/>
      <c r="EH857" s="110"/>
      <c r="EI857" s="110"/>
      <c r="EJ857" s="110"/>
      <c r="EK857" s="110"/>
      <c r="EL857" s="110"/>
      <c r="EM857" s="110"/>
      <c r="EN857" s="110"/>
      <c r="EO857" s="110"/>
      <c r="EP857" s="110"/>
      <c r="EQ857" s="110"/>
      <c r="ER857" s="110"/>
      <c r="ES857" s="110"/>
      <c r="ET857" s="110"/>
      <c r="EU857" s="110"/>
      <c r="EV857" s="110"/>
      <c r="EW857" s="110"/>
      <c r="EX857" s="110"/>
      <c r="EY857" s="110"/>
      <c r="EZ857" s="110"/>
      <c r="FA857" s="110"/>
      <c r="FB857" s="110"/>
      <c r="FC857" s="110"/>
      <c r="FD857" s="110"/>
      <c r="FE857" s="110"/>
      <c r="FF857" s="110"/>
      <c r="FG857" s="110"/>
      <c r="FH857" s="110"/>
      <c r="FI857" s="110"/>
      <c r="FJ857" s="110"/>
      <c r="FK857" s="242"/>
      <c r="FL857" s="242"/>
      <c r="FM857" s="242"/>
      <c r="FN857" s="242"/>
      <c r="FO857" s="242"/>
      <c r="FP857" s="242"/>
      <c r="FQ857" s="242"/>
      <c r="FR857" s="63"/>
    </row>
    <row r="858" spans="1:174" x14ac:dyDescent="0.2">
      <c r="A858" s="241" t="s">
        <v>433</v>
      </c>
      <c r="B858" s="476" t="s">
        <v>1038</v>
      </c>
      <c r="C858" s="326" t="s">
        <v>626</v>
      </c>
      <c r="D858" s="283" t="s">
        <v>434</v>
      </c>
      <c r="E858" s="471">
        <v>0</v>
      </c>
      <c r="F858" s="471">
        <v>251190</v>
      </c>
      <c r="G858" s="471">
        <v>569961</v>
      </c>
      <c r="H858" s="471">
        <v>747340</v>
      </c>
      <c r="I858" s="471">
        <v>432569</v>
      </c>
      <c r="J858" s="471">
        <v>133555</v>
      </c>
      <c r="K858" s="471">
        <v>38417</v>
      </c>
      <c r="L858" s="471">
        <v>10921</v>
      </c>
      <c r="M858" s="471">
        <v>0</v>
      </c>
      <c r="N858" s="496">
        <v>2183953</v>
      </c>
      <c r="O858" s="471">
        <v>570</v>
      </c>
      <c r="P858" s="471">
        <v>132609</v>
      </c>
      <c r="Q858" s="471">
        <v>544305</v>
      </c>
      <c r="R858" s="471">
        <v>587504</v>
      </c>
      <c r="S858" s="471">
        <v>212668</v>
      </c>
      <c r="T858" s="471">
        <v>52911</v>
      </c>
      <c r="U858" s="471">
        <v>11016</v>
      </c>
      <c r="V858" s="471">
        <v>5818</v>
      </c>
      <c r="W858" s="471">
        <v>0</v>
      </c>
      <c r="X858" s="496">
        <v>1547401</v>
      </c>
      <c r="Y858" s="471">
        <v>570</v>
      </c>
      <c r="Z858" s="471">
        <v>383799</v>
      </c>
      <c r="AA858" s="471">
        <v>1114266</v>
      </c>
      <c r="AB858" s="471">
        <v>1334844</v>
      </c>
      <c r="AC858" s="471">
        <v>645237</v>
      </c>
      <c r="AD858" s="471">
        <v>186466</v>
      </c>
      <c r="AE858" s="471">
        <v>49433</v>
      </c>
      <c r="AF858" s="471">
        <v>16739</v>
      </c>
      <c r="AG858" s="471">
        <v>0</v>
      </c>
      <c r="AH858" s="496">
        <v>3731354</v>
      </c>
      <c r="AI858" s="471">
        <v>1064.3277800000001</v>
      </c>
      <c r="AJ858" s="471">
        <v>1277.1933300000001</v>
      </c>
      <c r="AK858" s="471">
        <v>1490.05889</v>
      </c>
      <c r="AL858" s="471">
        <v>1702.92444</v>
      </c>
      <c r="AM858" s="471">
        <v>1915.79</v>
      </c>
      <c r="AN858" s="471">
        <v>2341.5211100000001</v>
      </c>
      <c r="AO858" s="471">
        <v>2767.2522199999999</v>
      </c>
      <c r="AP858" s="471">
        <v>3192.98333</v>
      </c>
      <c r="AQ858" s="471">
        <v>3831.58</v>
      </c>
      <c r="AR858" s="471">
        <v>0</v>
      </c>
      <c r="AS858" s="471">
        <v>196.67343</v>
      </c>
      <c r="AT858" s="471">
        <v>382.50904000000003</v>
      </c>
      <c r="AU858" s="471">
        <v>438.85682000000003</v>
      </c>
      <c r="AV858" s="471">
        <v>225.79145</v>
      </c>
      <c r="AW858" s="471">
        <v>57.037709999999997</v>
      </c>
      <c r="AX858" s="471">
        <v>13.882720000000001</v>
      </c>
      <c r="AY858" s="471">
        <v>3.4203100000000002</v>
      </c>
      <c r="AZ858" s="471">
        <v>0</v>
      </c>
      <c r="BA858" s="496">
        <v>1318.1714899999999</v>
      </c>
      <c r="BB858" s="471">
        <v>0.53554999999999997</v>
      </c>
      <c r="BC858" s="471">
        <v>103.82845</v>
      </c>
      <c r="BD858" s="471">
        <v>365.29093</v>
      </c>
      <c r="BE858" s="471">
        <v>344.99709999999999</v>
      </c>
      <c r="BF858" s="471">
        <v>111.00799000000001</v>
      </c>
      <c r="BG858" s="471">
        <v>22.59685</v>
      </c>
      <c r="BH858" s="471">
        <v>3.9808400000000002</v>
      </c>
      <c r="BI858" s="471">
        <v>1.82212</v>
      </c>
      <c r="BJ858" s="471">
        <v>0</v>
      </c>
      <c r="BK858" s="496">
        <v>954.05984000000001</v>
      </c>
      <c r="BL858" s="471">
        <v>0.54</v>
      </c>
      <c r="BM858" s="471">
        <v>300.5</v>
      </c>
      <c r="BN858" s="471">
        <v>747.8</v>
      </c>
      <c r="BO858" s="471">
        <v>783.85</v>
      </c>
      <c r="BP858" s="471">
        <v>336.8</v>
      </c>
      <c r="BQ858" s="471">
        <v>79.63</v>
      </c>
      <c r="BR858" s="471">
        <v>17.86</v>
      </c>
      <c r="BS858" s="471">
        <v>5.24</v>
      </c>
      <c r="BT858" s="471">
        <v>0</v>
      </c>
      <c r="BU858" s="496">
        <v>2272.2199999999998</v>
      </c>
      <c r="BV858" s="178"/>
      <c r="BW858" s="178"/>
      <c r="BX858" s="178"/>
      <c r="BY858" s="178"/>
      <c r="BZ858" s="178"/>
      <c r="CA858" s="178"/>
      <c r="CB858" s="178"/>
      <c r="CC858" s="178"/>
      <c r="CD858" s="178"/>
      <c r="CE858" s="178"/>
      <c r="CF858" s="110"/>
      <c r="CG858" s="110"/>
      <c r="CH858" s="110"/>
      <c r="CI858" s="110"/>
      <c r="CJ858" s="110"/>
      <c r="CK858" s="110"/>
      <c r="CL858" s="110"/>
      <c r="CM858" s="110"/>
      <c r="CN858" s="110"/>
      <c r="CO858" s="110"/>
      <c r="CP858" s="110"/>
      <c r="CQ858" s="110"/>
      <c r="CR858" s="110"/>
      <c r="CS858" s="110"/>
      <c r="CT858" s="110"/>
      <c r="CU858" s="110"/>
      <c r="CV858" s="110"/>
      <c r="CW858" s="110"/>
      <c r="CX858" s="110"/>
      <c r="CY858" s="110"/>
      <c r="CZ858" s="110"/>
      <c r="DA858" s="110"/>
      <c r="DB858" s="110"/>
      <c r="DC858" s="110"/>
      <c r="DD858" s="110"/>
      <c r="DE858" s="110"/>
      <c r="DF858" s="110"/>
      <c r="DG858" s="110"/>
      <c r="DH858" s="110"/>
      <c r="DI858" s="110"/>
      <c r="DJ858" s="110"/>
      <c r="DK858" s="110"/>
      <c r="DL858" s="110"/>
      <c r="DM858" s="110"/>
      <c r="DN858" s="110"/>
      <c r="DO858" s="110"/>
      <c r="DP858" s="110"/>
      <c r="DQ858" s="110"/>
      <c r="DR858" s="110"/>
      <c r="DS858" s="110"/>
      <c r="DT858" s="110"/>
      <c r="DU858" s="110"/>
      <c r="DV858" s="110"/>
      <c r="DW858" s="110"/>
      <c r="DX858" s="110"/>
      <c r="DY858" s="110"/>
      <c r="DZ858" s="110"/>
      <c r="EA858" s="110"/>
      <c r="EB858" s="110"/>
      <c r="EC858" s="110"/>
      <c r="ED858" s="110"/>
      <c r="EE858" s="110"/>
      <c r="EF858" s="110"/>
      <c r="EG858" s="110"/>
      <c r="EH858" s="110"/>
      <c r="EI858" s="110"/>
      <c r="EJ858" s="110"/>
      <c r="EK858" s="110"/>
      <c r="EL858" s="110"/>
      <c r="EM858" s="110"/>
      <c r="EN858" s="110"/>
      <c r="EO858" s="110"/>
      <c r="EP858" s="110"/>
      <c r="EQ858" s="110"/>
      <c r="ER858" s="110"/>
      <c r="ES858" s="110"/>
      <c r="ET858" s="110"/>
      <c r="EU858" s="110"/>
      <c r="EV858" s="110"/>
      <c r="EW858" s="110"/>
      <c r="EX858" s="110"/>
      <c r="EY858" s="110"/>
      <c r="EZ858" s="110"/>
      <c r="FA858" s="110"/>
      <c r="FB858" s="110"/>
      <c r="FC858" s="110"/>
      <c r="FD858" s="110"/>
      <c r="FE858" s="110"/>
      <c r="FF858" s="110"/>
      <c r="FG858" s="110"/>
      <c r="FH858" s="110"/>
      <c r="FI858" s="110"/>
      <c r="FJ858" s="110"/>
      <c r="FK858" s="242"/>
      <c r="FL858" s="242"/>
      <c r="FM858" s="242"/>
      <c r="FN858" s="242"/>
      <c r="FO858" s="242"/>
      <c r="FP858" s="242"/>
      <c r="FQ858" s="242"/>
      <c r="FR858" s="63"/>
    </row>
    <row r="859" spans="1:174" x14ac:dyDescent="0.2">
      <c r="A859" s="241" t="s">
        <v>435</v>
      </c>
      <c r="B859" s="476" t="s">
        <v>1039</v>
      </c>
      <c r="C859" s="326" t="s">
        <v>784</v>
      </c>
      <c r="D859" s="283" t="s">
        <v>436</v>
      </c>
      <c r="E859" s="471">
        <v>5244.27</v>
      </c>
      <c r="F859" s="471">
        <v>1514998.3</v>
      </c>
      <c r="G859" s="471">
        <v>355655.1</v>
      </c>
      <c r="H859" s="471">
        <v>182790.47</v>
      </c>
      <c r="I859" s="471">
        <v>74389.179999999993</v>
      </c>
      <c r="J859" s="471">
        <v>45462.44</v>
      </c>
      <c r="K859" s="471">
        <v>16388.86</v>
      </c>
      <c r="L859" s="471">
        <v>5907.59</v>
      </c>
      <c r="M859" s="471">
        <v>0</v>
      </c>
      <c r="N859" s="496">
        <v>2200836.21</v>
      </c>
      <c r="O859" s="471">
        <v>7236.56</v>
      </c>
      <c r="P859" s="471">
        <v>2306429.2000000002</v>
      </c>
      <c r="Q859" s="471">
        <v>309382.3</v>
      </c>
      <c r="R859" s="471">
        <v>164888.64000000001</v>
      </c>
      <c r="S859" s="471">
        <v>62413.86</v>
      </c>
      <c r="T859" s="471">
        <v>24741.59</v>
      </c>
      <c r="U859" s="471">
        <v>6507.77</v>
      </c>
      <c r="V859" s="471">
        <v>13566.68</v>
      </c>
      <c r="W859" s="471">
        <v>0</v>
      </c>
      <c r="X859" s="496">
        <v>2895166.6</v>
      </c>
      <c r="Y859" s="471">
        <v>12480.83</v>
      </c>
      <c r="Z859" s="471">
        <v>3821427.5</v>
      </c>
      <c r="AA859" s="471">
        <v>665037.4</v>
      </c>
      <c r="AB859" s="471">
        <v>347679.11</v>
      </c>
      <c r="AC859" s="471">
        <v>136803.04</v>
      </c>
      <c r="AD859" s="471">
        <v>70204.03</v>
      </c>
      <c r="AE859" s="471">
        <v>22896.63</v>
      </c>
      <c r="AF859" s="471">
        <v>19474.27</v>
      </c>
      <c r="AG859" s="471">
        <v>0</v>
      </c>
      <c r="AH859" s="496">
        <v>5096002.8099999996</v>
      </c>
      <c r="AI859" s="471">
        <v>1134.87778</v>
      </c>
      <c r="AJ859" s="471">
        <v>1361.8533299999999</v>
      </c>
      <c r="AK859" s="471">
        <v>1588.82889</v>
      </c>
      <c r="AL859" s="471">
        <v>1815.8044400000001</v>
      </c>
      <c r="AM859" s="471">
        <v>2042.78</v>
      </c>
      <c r="AN859" s="471">
        <v>2496.7311100000002</v>
      </c>
      <c r="AO859" s="471">
        <v>2950.6822200000001</v>
      </c>
      <c r="AP859" s="471">
        <v>3404.6333300000001</v>
      </c>
      <c r="AQ859" s="471">
        <v>4085.56</v>
      </c>
      <c r="AR859" s="471">
        <v>4.6210000000000004</v>
      </c>
      <c r="AS859" s="471">
        <v>1112.45335</v>
      </c>
      <c r="AT859" s="471">
        <v>223.84733</v>
      </c>
      <c r="AU859" s="471">
        <v>100.66639000000001</v>
      </c>
      <c r="AV859" s="471">
        <v>36.415660000000003</v>
      </c>
      <c r="AW859" s="471">
        <v>18.208780000000001</v>
      </c>
      <c r="AX859" s="471">
        <v>5.5542600000000002</v>
      </c>
      <c r="AY859" s="471">
        <v>1.73516</v>
      </c>
      <c r="AZ859" s="471">
        <v>0</v>
      </c>
      <c r="BA859" s="496">
        <v>1503.5019299999999</v>
      </c>
      <c r="BB859" s="471">
        <v>6.3765099999999997</v>
      </c>
      <c r="BC859" s="471">
        <v>1693.5958800000001</v>
      </c>
      <c r="BD859" s="471">
        <v>194.72349</v>
      </c>
      <c r="BE859" s="471">
        <v>90.807490000000001</v>
      </c>
      <c r="BF859" s="471">
        <v>30.55339</v>
      </c>
      <c r="BG859" s="471">
        <v>9.9095899999999997</v>
      </c>
      <c r="BH859" s="471">
        <v>2.2055099999999999</v>
      </c>
      <c r="BI859" s="471">
        <v>3.9847700000000001</v>
      </c>
      <c r="BJ859" s="471">
        <v>0</v>
      </c>
      <c r="BK859" s="496">
        <v>2032.1566399999999</v>
      </c>
      <c r="BL859" s="471">
        <v>11</v>
      </c>
      <c r="BM859" s="471">
        <v>2806.05</v>
      </c>
      <c r="BN859" s="471">
        <v>418.57</v>
      </c>
      <c r="BO859" s="471">
        <v>191.47</v>
      </c>
      <c r="BP859" s="471">
        <v>66.97</v>
      </c>
      <c r="BQ859" s="471">
        <v>28.12</v>
      </c>
      <c r="BR859" s="471">
        <v>7.76</v>
      </c>
      <c r="BS859" s="471">
        <v>5.72</v>
      </c>
      <c r="BT859" s="471">
        <v>0</v>
      </c>
      <c r="BU859" s="496">
        <v>3535.66</v>
      </c>
      <c r="BV859" s="178"/>
      <c r="BW859" s="178"/>
      <c r="BX859" s="178"/>
      <c r="BY859" s="178"/>
      <c r="BZ859" s="178"/>
      <c r="CA859" s="178"/>
      <c r="CB859" s="178"/>
      <c r="CC859" s="178"/>
      <c r="CD859" s="178"/>
      <c r="CE859" s="178"/>
      <c r="CF859" s="110"/>
      <c r="CG859" s="110"/>
      <c r="CH859" s="110"/>
      <c r="CI859" s="110"/>
      <c r="CJ859" s="110"/>
      <c r="CK859" s="110"/>
      <c r="CL859" s="110"/>
      <c r="CM859" s="110"/>
      <c r="CN859" s="110"/>
      <c r="CO859" s="110"/>
      <c r="CP859" s="110"/>
      <c r="CQ859" s="110"/>
      <c r="CR859" s="110"/>
      <c r="CS859" s="110"/>
      <c r="CT859" s="110"/>
      <c r="CU859" s="110"/>
      <c r="CV859" s="110"/>
      <c r="CW859" s="110"/>
      <c r="CX859" s="110"/>
      <c r="CY859" s="110"/>
      <c r="CZ859" s="110"/>
      <c r="DA859" s="110"/>
      <c r="DB859" s="110"/>
      <c r="DC859" s="110"/>
      <c r="DD859" s="110"/>
      <c r="DE859" s="110"/>
      <c r="DF859" s="110"/>
      <c r="DG859" s="110"/>
      <c r="DH859" s="110"/>
      <c r="DI859" s="110"/>
      <c r="DJ859" s="110"/>
      <c r="DK859" s="110"/>
      <c r="DL859" s="110"/>
      <c r="DM859" s="110"/>
      <c r="DN859" s="110"/>
      <c r="DO859" s="110"/>
      <c r="DP859" s="110"/>
      <c r="DQ859" s="110"/>
      <c r="DR859" s="110"/>
      <c r="DS859" s="110"/>
      <c r="DT859" s="110"/>
      <c r="DU859" s="110"/>
      <c r="DV859" s="110"/>
      <c r="DW859" s="110"/>
      <c r="DX859" s="110"/>
      <c r="DY859" s="110"/>
      <c r="DZ859" s="110"/>
      <c r="EA859" s="110"/>
      <c r="EB859" s="110"/>
      <c r="EC859" s="110"/>
      <c r="ED859" s="110"/>
      <c r="EE859" s="110"/>
      <c r="EF859" s="110"/>
      <c r="EG859" s="110"/>
      <c r="EH859" s="110"/>
      <c r="EI859" s="110"/>
      <c r="EJ859" s="110"/>
      <c r="EK859" s="110"/>
      <c r="EL859" s="110"/>
      <c r="EM859" s="110"/>
      <c r="EN859" s="110"/>
      <c r="EO859" s="110"/>
      <c r="EP859" s="110"/>
      <c r="EQ859" s="110"/>
      <c r="ER859" s="110"/>
      <c r="ES859" s="110"/>
      <c r="ET859" s="110"/>
      <c r="EU859" s="110"/>
      <c r="EV859" s="110"/>
      <c r="EW859" s="110"/>
      <c r="EX859" s="110"/>
      <c r="EY859" s="110"/>
      <c r="EZ859" s="110"/>
      <c r="FA859" s="110"/>
      <c r="FB859" s="110"/>
      <c r="FC859" s="110"/>
      <c r="FD859" s="110"/>
      <c r="FE859" s="110"/>
      <c r="FF859" s="110"/>
      <c r="FG859" s="110"/>
      <c r="FH859" s="110"/>
      <c r="FI859" s="110"/>
      <c r="FJ859" s="110"/>
      <c r="FK859" s="242"/>
      <c r="FL859" s="242"/>
      <c r="FM859" s="242"/>
      <c r="FN859" s="242"/>
      <c r="FO859" s="242"/>
      <c r="FP859" s="242"/>
      <c r="FQ859" s="242"/>
      <c r="FR859" s="63"/>
    </row>
    <row r="860" spans="1:174" x14ac:dyDescent="0.2">
      <c r="A860" s="241" t="s">
        <v>437</v>
      </c>
      <c r="B860" s="476" t="s">
        <v>1040</v>
      </c>
      <c r="C860" s="326" t="s">
        <v>782</v>
      </c>
      <c r="D860" s="283" t="s">
        <v>438</v>
      </c>
      <c r="E860" s="471">
        <v>0</v>
      </c>
      <c r="F860" s="471">
        <v>542492</v>
      </c>
      <c r="G860" s="471">
        <v>1100075</v>
      </c>
      <c r="H860" s="471">
        <v>1190943</v>
      </c>
      <c r="I860" s="471">
        <v>620669</v>
      </c>
      <c r="J860" s="471">
        <v>349918</v>
      </c>
      <c r="K860" s="471">
        <v>120043</v>
      </c>
      <c r="L860" s="471">
        <v>37430</v>
      </c>
      <c r="M860" s="471">
        <v>0</v>
      </c>
      <c r="N860" s="496">
        <v>3961570</v>
      </c>
      <c r="O860" s="471">
        <v>0</v>
      </c>
      <c r="P860" s="471">
        <v>781326</v>
      </c>
      <c r="Q860" s="471">
        <v>1152811</v>
      </c>
      <c r="R860" s="471">
        <v>1046542</v>
      </c>
      <c r="S860" s="471">
        <v>364436</v>
      </c>
      <c r="T860" s="471">
        <v>155793</v>
      </c>
      <c r="U860" s="471">
        <v>70148</v>
      </c>
      <c r="V860" s="471">
        <v>25004</v>
      </c>
      <c r="W860" s="471">
        <v>0</v>
      </c>
      <c r="X860" s="496">
        <v>3596060</v>
      </c>
      <c r="Y860" s="471">
        <v>0</v>
      </c>
      <c r="Z860" s="471">
        <v>1323818</v>
      </c>
      <c r="AA860" s="471">
        <v>2252886</v>
      </c>
      <c r="AB860" s="471">
        <v>2237485</v>
      </c>
      <c r="AC860" s="471">
        <v>985105</v>
      </c>
      <c r="AD860" s="471">
        <v>505711</v>
      </c>
      <c r="AE860" s="471">
        <v>190191</v>
      </c>
      <c r="AF860" s="471">
        <v>62434</v>
      </c>
      <c r="AG860" s="471">
        <v>0</v>
      </c>
      <c r="AH860" s="496">
        <v>7557630</v>
      </c>
      <c r="AI860" s="471">
        <v>1178.1555599999999</v>
      </c>
      <c r="AJ860" s="471">
        <v>1413.78667</v>
      </c>
      <c r="AK860" s="471">
        <v>1649.41778</v>
      </c>
      <c r="AL860" s="471">
        <v>1885.04889</v>
      </c>
      <c r="AM860" s="471">
        <v>2120.6799999999998</v>
      </c>
      <c r="AN860" s="471">
        <v>2591.9422199999999</v>
      </c>
      <c r="AO860" s="471">
        <v>3063.20444</v>
      </c>
      <c r="AP860" s="471">
        <v>3534.4666699999998</v>
      </c>
      <c r="AQ860" s="471">
        <v>4241.3599999999997</v>
      </c>
      <c r="AR860" s="471">
        <v>0</v>
      </c>
      <c r="AS860" s="471">
        <v>383.71559999999999</v>
      </c>
      <c r="AT860" s="471">
        <v>666.94745999999998</v>
      </c>
      <c r="AU860" s="471">
        <v>631.78360999999995</v>
      </c>
      <c r="AV860" s="471">
        <v>292.67451999999997</v>
      </c>
      <c r="AW860" s="471">
        <v>135.00224</v>
      </c>
      <c r="AX860" s="471">
        <v>39.188699999999997</v>
      </c>
      <c r="AY860" s="471">
        <v>10.59</v>
      </c>
      <c r="AZ860" s="471">
        <v>0</v>
      </c>
      <c r="BA860" s="496">
        <v>2159.9021299999999</v>
      </c>
      <c r="BB860" s="471">
        <v>0</v>
      </c>
      <c r="BC860" s="471">
        <v>552.64774</v>
      </c>
      <c r="BD860" s="471">
        <v>698.91995999999995</v>
      </c>
      <c r="BE860" s="471">
        <v>555.18029999999999</v>
      </c>
      <c r="BF860" s="471">
        <v>171.84864999999999</v>
      </c>
      <c r="BG860" s="471">
        <v>60.106659999999998</v>
      </c>
      <c r="BH860" s="471">
        <v>22.900200000000002</v>
      </c>
      <c r="BI860" s="471">
        <v>7.0743299999999998</v>
      </c>
      <c r="BJ860" s="471">
        <v>0</v>
      </c>
      <c r="BK860" s="496">
        <v>2068.6778399999998</v>
      </c>
      <c r="BL860" s="471">
        <v>0</v>
      </c>
      <c r="BM860" s="471">
        <v>936.36</v>
      </c>
      <c r="BN860" s="471">
        <v>1365.87</v>
      </c>
      <c r="BO860" s="471">
        <v>1186.96</v>
      </c>
      <c r="BP860" s="471">
        <v>464.52</v>
      </c>
      <c r="BQ860" s="471">
        <v>195.11</v>
      </c>
      <c r="BR860" s="471">
        <v>62.09</v>
      </c>
      <c r="BS860" s="471">
        <v>17.66</v>
      </c>
      <c r="BT860" s="471">
        <v>0</v>
      </c>
      <c r="BU860" s="496">
        <v>4228.57</v>
      </c>
      <c r="BV860" s="178"/>
      <c r="BW860" s="178"/>
      <c r="BX860" s="178"/>
      <c r="BY860" s="178"/>
      <c r="BZ860" s="178"/>
      <c r="CA860" s="178"/>
      <c r="CB860" s="178"/>
      <c r="CC860" s="178"/>
      <c r="CD860" s="178"/>
      <c r="CE860" s="178"/>
      <c r="CF860" s="110"/>
      <c r="CG860" s="110"/>
      <c r="CH860" s="110"/>
      <c r="CI860" s="110"/>
      <c r="CJ860" s="110"/>
      <c r="CK860" s="110"/>
      <c r="CL860" s="110"/>
      <c r="CM860" s="110"/>
      <c r="CN860" s="110"/>
      <c r="CO860" s="110"/>
      <c r="CP860" s="110"/>
      <c r="CQ860" s="110"/>
      <c r="CR860" s="110"/>
      <c r="CS860" s="110"/>
      <c r="CT860" s="110"/>
      <c r="CU860" s="110"/>
      <c r="CV860" s="110"/>
      <c r="CW860" s="110"/>
      <c r="CX860" s="110"/>
      <c r="CY860" s="110"/>
      <c r="CZ860" s="110"/>
      <c r="DA860" s="110"/>
      <c r="DB860" s="110"/>
      <c r="DC860" s="110"/>
      <c r="DD860" s="110"/>
      <c r="DE860" s="110"/>
      <c r="DF860" s="110"/>
      <c r="DG860" s="110"/>
      <c r="DH860" s="110"/>
      <c r="DI860" s="110"/>
      <c r="DJ860" s="110"/>
      <c r="DK860" s="110"/>
      <c r="DL860" s="110"/>
      <c r="DM860" s="110"/>
      <c r="DN860" s="110"/>
      <c r="DO860" s="110"/>
      <c r="DP860" s="110"/>
      <c r="DQ860" s="110"/>
      <c r="DR860" s="110"/>
      <c r="DS860" s="110"/>
      <c r="DT860" s="110"/>
      <c r="DU860" s="110"/>
      <c r="DV860" s="110"/>
      <c r="DW860" s="110"/>
      <c r="DX860" s="110"/>
      <c r="DY860" s="110"/>
      <c r="DZ860" s="110"/>
      <c r="EA860" s="110"/>
      <c r="EB860" s="110"/>
      <c r="EC860" s="110"/>
      <c r="ED860" s="110"/>
      <c r="EE860" s="110"/>
      <c r="EF860" s="110"/>
      <c r="EG860" s="110"/>
      <c r="EH860" s="110"/>
      <c r="EI860" s="110"/>
      <c r="EJ860" s="110"/>
      <c r="EK860" s="110"/>
      <c r="EL860" s="110"/>
      <c r="EM860" s="110"/>
      <c r="EN860" s="110"/>
      <c r="EO860" s="110"/>
      <c r="EP860" s="110"/>
      <c r="EQ860" s="110"/>
      <c r="ER860" s="110"/>
      <c r="ES860" s="110"/>
      <c r="ET860" s="110"/>
      <c r="EU860" s="110"/>
      <c r="EV860" s="110"/>
      <c r="EW860" s="110"/>
      <c r="EX860" s="110"/>
      <c r="EY860" s="110"/>
      <c r="EZ860" s="110"/>
      <c r="FA860" s="110"/>
      <c r="FB860" s="110"/>
      <c r="FC860" s="110"/>
      <c r="FD860" s="110"/>
      <c r="FE860" s="110"/>
      <c r="FF860" s="110"/>
      <c r="FG860" s="110"/>
      <c r="FH860" s="110"/>
      <c r="FI860" s="110"/>
      <c r="FJ860" s="110"/>
      <c r="FK860" s="242"/>
      <c r="FL860" s="242"/>
      <c r="FM860" s="242"/>
      <c r="FN860" s="242"/>
      <c r="FO860" s="242"/>
      <c r="FP860" s="242"/>
      <c r="FQ860" s="242"/>
      <c r="FR860" s="63"/>
    </row>
    <row r="861" spans="1:174" x14ac:dyDescent="0.2">
      <c r="A861" s="241" t="s">
        <v>439</v>
      </c>
      <c r="B861" s="476" t="s">
        <v>1041</v>
      </c>
      <c r="C861" s="326" t="s">
        <v>794</v>
      </c>
      <c r="D861" s="283" t="s">
        <v>440</v>
      </c>
      <c r="E861" s="471">
        <v>19177.16</v>
      </c>
      <c r="F861" s="471">
        <v>6569135.7999999998</v>
      </c>
      <c r="G861" s="471">
        <v>1366632.17</v>
      </c>
      <c r="H861" s="471">
        <v>681438.37</v>
      </c>
      <c r="I861" s="471">
        <v>268900.65000000002</v>
      </c>
      <c r="J861" s="471">
        <v>87770.34</v>
      </c>
      <c r="K861" s="471">
        <v>28159.33</v>
      </c>
      <c r="L861" s="471">
        <v>5605.57</v>
      </c>
      <c r="M861" s="471">
        <v>0</v>
      </c>
      <c r="N861" s="496">
        <v>9026819.3900000006</v>
      </c>
      <c r="O861" s="471">
        <v>39716.080000000002</v>
      </c>
      <c r="P861" s="471">
        <v>11509128.310000001</v>
      </c>
      <c r="Q861" s="471">
        <v>1225647.45</v>
      </c>
      <c r="R861" s="471">
        <v>439398.88</v>
      </c>
      <c r="S861" s="471">
        <v>168714.77</v>
      </c>
      <c r="T861" s="471">
        <v>88753.74</v>
      </c>
      <c r="U861" s="471">
        <v>38924.839999999997</v>
      </c>
      <c r="V861" s="471">
        <v>8563.14</v>
      </c>
      <c r="W861" s="471">
        <v>670.44</v>
      </c>
      <c r="X861" s="496">
        <v>13519517.65</v>
      </c>
      <c r="Y861" s="471">
        <v>58893.24</v>
      </c>
      <c r="Z861" s="471">
        <v>18078264.109999999</v>
      </c>
      <c r="AA861" s="471">
        <v>2592279.62</v>
      </c>
      <c r="AB861" s="471">
        <v>1120837.25</v>
      </c>
      <c r="AC861" s="471">
        <v>437615.42</v>
      </c>
      <c r="AD861" s="471">
        <v>176524.08</v>
      </c>
      <c r="AE861" s="471">
        <v>67084.17</v>
      </c>
      <c r="AF861" s="471">
        <v>14168.71</v>
      </c>
      <c r="AG861" s="471">
        <v>670.44</v>
      </c>
      <c r="AH861" s="496">
        <v>22546337.039999999</v>
      </c>
      <c r="AI861" s="471">
        <v>1082.7555600000001</v>
      </c>
      <c r="AJ861" s="471">
        <v>1299.3066699999999</v>
      </c>
      <c r="AK861" s="471">
        <v>1515.85778</v>
      </c>
      <c r="AL861" s="471">
        <v>1732.4088899999999</v>
      </c>
      <c r="AM861" s="471">
        <v>1948.96</v>
      </c>
      <c r="AN861" s="471">
        <v>2382.0622199999998</v>
      </c>
      <c r="AO861" s="471">
        <v>2815.16444</v>
      </c>
      <c r="AP861" s="471">
        <v>3248.26667</v>
      </c>
      <c r="AQ861" s="471">
        <v>3897.92</v>
      </c>
      <c r="AR861" s="471">
        <v>17.71144</v>
      </c>
      <c r="AS861" s="471">
        <v>5055.8778499999999</v>
      </c>
      <c r="AT861" s="471">
        <v>901.55699000000004</v>
      </c>
      <c r="AU861" s="471">
        <v>393.34730999999999</v>
      </c>
      <c r="AV861" s="471">
        <v>137.97135</v>
      </c>
      <c r="AW861" s="471">
        <v>36.84637</v>
      </c>
      <c r="AX861" s="471">
        <v>10.00273</v>
      </c>
      <c r="AY861" s="471">
        <v>1.7257100000000001</v>
      </c>
      <c r="AZ861" s="471">
        <v>0</v>
      </c>
      <c r="BA861" s="496">
        <v>6555.0397499999999</v>
      </c>
      <c r="BB861" s="471">
        <v>36.68056</v>
      </c>
      <c r="BC861" s="471">
        <v>8857.89984</v>
      </c>
      <c r="BD861" s="471">
        <v>808.55042000000003</v>
      </c>
      <c r="BE861" s="471">
        <v>253.63462999999999</v>
      </c>
      <c r="BF861" s="471">
        <v>86.566559999999996</v>
      </c>
      <c r="BG861" s="471">
        <v>37.2592</v>
      </c>
      <c r="BH861" s="471">
        <v>13.826840000000001</v>
      </c>
      <c r="BI861" s="471">
        <v>2.6362199999999998</v>
      </c>
      <c r="BJ861" s="471">
        <v>0.17199999999999999</v>
      </c>
      <c r="BK861" s="496">
        <v>10097.226280000001</v>
      </c>
      <c r="BL861" s="471">
        <v>54.39</v>
      </c>
      <c r="BM861" s="471">
        <v>13913.78</v>
      </c>
      <c r="BN861" s="471">
        <v>1710.11</v>
      </c>
      <c r="BO861" s="471">
        <v>646.98</v>
      </c>
      <c r="BP861" s="471">
        <v>224.54</v>
      </c>
      <c r="BQ861" s="471">
        <v>74.11</v>
      </c>
      <c r="BR861" s="471">
        <v>23.83</v>
      </c>
      <c r="BS861" s="471">
        <v>4.3600000000000003</v>
      </c>
      <c r="BT861" s="471">
        <v>0.17</v>
      </c>
      <c r="BU861" s="496">
        <v>16652.27</v>
      </c>
      <c r="BV861" s="178"/>
      <c r="BW861" s="178"/>
      <c r="BX861" s="178"/>
      <c r="BY861" s="178"/>
      <c r="BZ861" s="178"/>
      <c r="CA861" s="178"/>
      <c r="CB861" s="178"/>
      <c r="CC861" s="178"/>
      <c r="CD861" s="178"/>
      <c r="CE861" s="178"/>
      <c r="CF861" s="110"/>
      <c r="CG861" s="110"/>
      <c r="CH861" s="110"/>
      <c r="CI861" s="110"/>
      <c r="CJ861" s="110"/>
      <c r="CK861" s="110"/>
      <c r="CL861" s="110"/>
      <c r="CM861" s="110"/>
      <c r="CN861" s="110"/>
      <c r="CO861" s="110"/>
      <c r="CP861" s="110"/>
      <c r="CQ861" s="110"/>
      <c r="CR861" s="110"/>
      <c r="CS861" s="110"/>
      <c r="CT861" s="110"/>
      <c r="CU861" s="110"/>
      <c r="CV861" s="110"/>
      <c r="CW861" s="110"/>
      <c r="CX861" s="110"/>
      <c r="CY861" s="110"/>
      <c r="CZ861" s="110"/>
      <c r="DA861" s="110"/>
      <c r="DB861" s="110"/>
      <c r="DC861" s="110"/>
      <c r="DD861" s="110"/>
      <c r="DE861" s="110"/>
      <c r="DF861" s="110"/>
      <c r="DG861" s="110"/>
      <c r="DH861" s="110"/>
      <c r="DI861" s="110"/>
      <c r="DJ861" s="110"/>
      <c r="DK861" s="110"/>
      <c r="DL861" s="110"/>
      <c r="DM861" s="110"/>
      <c r="DN861" s="110"/>
      <c r="DO861" s="110"/>
      <c r="DP861" s="110"/>
      <c r="DQ861" s="110"/>
      <c r="DR861" s="110"/>
      <c r="DS861" s="110"/>
      <c r="DT861" s="110"/>
      <c r="DU861" s="110"/>
      <c r="DV861" s="110"/>
      <c r="DW861" s="110"/>
      <c r="DX861" s="110"/>
      <c r="DY861" s="110"/>
      <c r="DZ861" s="110"/>
      <c r="EA861" s="110"/>
      <c r="EB861" s="110"/>
      <c r="EC861" s="110"/>
      <c r="ED861" s="110"/>
      <c r="EE861" s="110"/>
      <c r="EF861" s="110"/>
      <c r="EG861" s="110"/>
      <c r="EH861" s="110"/>
      <c r="EI861" s="110"/>
      <c r="EJ861" s="110"/>
      <c r="EK861" s="110"/>
      <c r="EL861" s="110"/>
      <c r="EM861" s="110"/>
      <c r="EN861" s="110"/>
      <c r="EO861" s="110"/>
      <c r="EP861" s="110"/>
      <c r="EQ861" s="110"/>
      <c r="ER861" s="110"/>
      <c r="ES861" s="110"/>
      <c r="ET861" s="110"/>
      <c r="EU861" s="110"/>
      <c r="EV861" s="110"/>
      <c r="EW861" s="110"/>
      <c r="EX861" s="110"/>
      <c r="EY861" s="110"/>
      <c r="EZ861" s="110"/>
      <c r="FA861" s="110"/>
      <c r="FB861" s="110"/>
      <c r="FC861" s="110"/>
      <c r="FD861" s="110"/>
      <c r="FE861" s="110"/>
      <c r="FF861" s="110"/>
      <c r="FG861" s="110"/>
      <c r="FH861" s="110"/>
      <c r="FI861" s="110"/>
      <c r="FJ861" s="110"/>
      <c r="FK861" s="242"/>
      <c r="FL861" s="242"/>
      <c r="FM861" s="242"/>
      <c r="FN861" s="242"/>
      <c r="FO861" s="242"/>
      <c r="FP861" s="242"/>
      <c r="FQ861" s="242"/>
      <c r="FR861" s="63"/>
    </row>
    <row r="862" spans="1:174" x14ac:dyDescent="0.2">
      <c r="A862" s="241" t="s">
        <v>441</v>
      </c>
      <c r="B862" s="476" t="s">
        <v>1042</v>
      </c>
      <c r="C862" s="326" t="s">
        <v>807</v>
      </c>
      <c r="D862" s="283" t="s">
        <v>442</v>
      </c>
      <c r="E862" s="471">
        <v>1955</v>
      </c>
      <c r="F862" s="471">
        <v>763772</v>
      </c>
      <c r="G862" s="471">
        <v>712545</v>
      </c>
      <c r="H862" s="471">
        <v>553759</v>
      </c>
      <c r="I862" s="471">
        <v>167426</v>
      </c>
      <c r="J862" s="471">
        <v>83977</v>
      </c>
      <c r="K862" s="471">
        <v>40995</v>
      </c>
      <c r="L862" s="471">
        <v>7191</v>
      </c>
      <c r="M862" s="471">
        <v>3933</v>
      </c>
      <c r="N862" s="496">
        <v>2335553</v>
      </c>
      <c r="O862" s="471">
        <v>3087</v>
      </c>
      <c r="P862" s="471">
        <v>1084062</v>
      </c>
      <c r="Q862" s="471">
        <v>1134469</v>
      </c>
      <c r="R862" s="471">
        <v>648777</v>
      </c>
      <c r="S862" s="471">
        <v>166699</v>
      </c>
      <c r="T862" s="471">
        <v>78001</v>
      </c>
      <c r="U862" s="471">
        <v>31394</v>
      </c>
      <c r="V862" s="471">
        <v>21686</v>
      </c>
      <c r="W862" s="471">
        <v>0</v>
      </c>
      <c r="X862" s="496">
        <v>3168175</v>
      </c>
      <c r="Y862" s="471">
        <v>5042</v>
      </c>
      <c r="Z862" s="471">
        <v>1847834</v>
      </c>
      <c r="AA862" s="471">
        <v>1847014</v>
      </c>
      <c r="AB862" s="471">
        <v>1202536</v>
      </c>
      <c r="AC862" s="471">
        <v>334125</v>
      </c>
      <c r="AD862" s="471">
        <v>161978</v>
      </c>
      <c r="AE862" s="471">
        <v>72389</v>
      </c>
      <c r="AF862" s="471">
        <v>28877</v>
      </c>
      <c r="AG862" s="471">
        <v>3933</v>
      </c>
      <c r="AH862" s="496">
        <v>5503728</v>
      </c>
      <c r="AI862" s="471">
        <v>1116.2944399999999</v>
      </c>
      <c r="AJ862" s="471">
        <v>1339.55333</v>
      </c>
      <c r="AK862" s="471">
        <v>1562.81222</v>
      </c>
      <c r="AL862" s="471">
        <v>1786.0711100000001</v>
      </c>
      <c r="AM862" s="471">
        <v>2009.33</v>
      </c>
      <c r="AN862" s="471">
        <v>2455.8477800000001</v>
      </c>
      <c r="AO862" s="471">
        <v>2902.3655600000002</v>
      </c>
      <c r="AP862" s="471">
        <v>3348.8833300000001</v>
      </c>
      <c r="AQ862" s="471">
        <v>4018.66</v>
      </c>
      <c r="AR862" s="471">
        <v>1.7513300000000001</v>
      </c>
      <c r="AS862" s="471">
        <v>570.16916000000003</v>
      </c>
      <c r="AT862" s="471">
        <v>455.93768999999998</v>
      </c>
      <c r="AU862" s="471">
        <v>310.04309000000001</v>
      </c>
      <c r="AV862" s="471">
        <v>83.324290000000005</v>
      </c>
      <c r="AW862" s="471">
        <v>34.194710000000001</v>
      </c>
      <c r="AX862" s="471">
        <v>14.124689999999999</v>
      </c>
      <c r="AY862" s="471">
        <v>2.1472799999999999</v>
      </c>
      <c r="AZ862" s="471">
        <v>0.97867999999999999</v>
      </c>
      <c r="BA862" s="496">
        <v>1472.67092</v>
      </c>
      <c r="BB862" s="471">
        <v>2.7654000000000001</v>
      </c>
      <c r="BC862" s="471">
        <v>809.27125000000001</v>
      </c>
      <c r="BD862" s="471">
        <v>725.91511000000003</v>
      </c>
      <c r="BE862" s="471">
        <v>363.24254000000002</v>
      </c>
      <c r="BF862" s="471">
        <v>82.962479999999999</v>
      </c>
      <c r="BG862" s="471">
        <v>31.761330000000001</v>
      </c>
      <c r="BH862" s="471">
        <v>10.816689999999999</v>
      </c>
      <c r="BI862" s="471">
        <v>6.4755900000000004</v>
      </c>
      <c r="BJ862" s="471">
        <v>0</v>
      </c>
      <c r="BK862" s="496">
        <v>2033.21039</v>
      </c>
      <c r="BL862" s="471">
        <v>4.5199999999999996</v>
      </c>
      <c r="BM862" s="471">
        <v>1379.44</v>
      </c>
      <c r="BN862" s="471">
        <v>1181.8499999999999</v>
      </c>
      <c r="BO862" s="471">
        <v>673.29</v>
      </c>
      <c r="BP862" s="471">
        <v>166.29</v>
      </c>
      <c r="BQ862" s="471">
        <v>65.959999999999994</v>
      </c>
      <c r="BR862" s="471">
        <v>24.94</v>
      </c>
      <c r="BS862" s="471">
        <v>8.6199999999999992</v>
      </c>
      <c r="BT862" s="471">
        <v>0.98</v>
      </c>
      <c r="BU862" s="496">
        <v>3505.89</v>
      </c>
      <c r="BV862" s="178"/>
      <c r="BW862" s="178"/>
      <c r="BX862" s="178"/>
      <c r="BY862" s="178"/>
      <c r="BZ862" s="178"/>
      <c r="CA862" s="178"/>
      <c r="CB862" s="178"/>
      <c r="CC862" s="178"/>
      <c r="CD862" s="178"/>
      <c r="CE862" s="178"/>
      <c r="CF862" s="110"/>
      <c r="CG862" s="110"/>
      <c r="CH862" s="110"/>
      <c r="CI862" s="110"/>
      <c r="CJ862" s="110"/>
      <c r="CK862" s="110"/>
      <c r="CL862" s="110"/>
      <c r="CM862" s="110"/>
      <c r="CN862" s="110"/>
      <c r="CO862" s="110"/>
      <c r="CP862" s="110"/>
      <c r="CQ862" s="110"/>
      <c r="CR862" s="110"/>
      <c r="CS862" s="110"/>
      <c r="CT862" s="110"/>
      <c r="CU862" s="110"/>
      <c r="CV862" s="110"/>
      <c r="CW862" s="110"/>
      <c r="CX862" s="110"/>
      <c r="CY862" s="110"/>
      <c r="CZ862" s="110"/>
      <c r="DA862" s="110"/>
      <c r="DB862" s="110"/>
      <c r="DC862" s="110"/>
      <c r="DD862" s="110"/>
      <c r="DE862" s="110"/>
      <c r="DF862" s="110"/>
      <c r="DG862" s="110"/>
      <c r="DH862" s="110"/>
      <c r="DI862" s="110"/>
      <c r="DJ862" s="110"/>
      <c r="DK862" s="110"/>
      <c r="DL862" s="110"/>
      <c r="DM862" s="110"/>
      <c r="DN862" s="110"/>
      <c r="DO862" s="110"/>
      <c r="DP862" s="110"/>
      <c r="DQ862" s="110"/>
      <c r="DR862" s="110"/>
      <c r="DS862" s="110"/>
      <c r="DT862" s="110"/>
      <c r="DU862" s="110"/>
      <c r="DV862" s="110"/>
      <c r="DW862" s="110"/>
      <c r="DX862" s="110"/>
      <c r="DY862" s="110"/>
      <c r="DZ862" s="110"/>
      <c r="EA862" s="110"/>
      <c r="EB862" s="110"/>
      <c r="EC862" s="110"/>
      <c r="ED862" s="110"/>
      <c r="EE862" s="110"/>
      <c r="EF862" s="110"/>
      <c r="EG862" s="110"/>
      <c r="EH862" s="110"/>
      <c r="EI862" s="110"/>
      <c r="EJ862" s="110"/>
      <c r="EK862" s="110"/>
      <c r="EL862" s="110"/>
      <c r="EM862" s="110"/>
      <c r="EN862" s="110"/>
      <c r="EO862" s="110"/>
      <c r="EP862" s="110"/>
      <c r="EQ862" s="110"/>
      <c r="ER862" s="110"/>
      <c r="ES862" s="110"/>
      <c r="ET862" s="110"/>
      <c r="EU862" s="110"/>
      <c r="EV862" s="110"/>
      <c r="EW862" s="110"/>
      <c r="EX862" s="110"/>
      <c r="EY862" s="110"/>
      <c r="EZ862" s="110"/>
      <c r="FA862" s="110"/>
      <c r="FB862" s="110"/>
      <c r="FC862" s="110"/>
      <c r="FD862" s="110"/>
      <c r="FE862" s="110"/>
      <c r="FF862" s="110"/>
      <c r="FG862" s="110"/>
      <c r="FH862" s="110"/>
      <c r="FI862" s="110"/>
      <c r="FJ862" s="110"/>
      <c r="FK862" s="242"/>
      <c r="FL862" s="242"/>
      <c r="FM862" s="242"/>
      <c r="FN862" s="242"/>
      <c r="FO862" s="242"/>
      <c r="FP862" s="242"/>
      <c r="FQ862" s="242"/>
      <c r="FR862" s="63"/>
    </row>
    <row r="863" spans="1:174" x14ac:dyDescent="0.2">
      <c r="A863" s="241" t="s">
        <v>443</v>
      </c>
      <c r="B863" s="476" t="s">
        <v>1043</v>
      </c>
      <c r="C863" s="326" t="s">
        <v>782</v>
      </c>
      <c r="D863" s="283" t="s">
        <v>444</v>
      </c>
      <c r="E863" s="471">
        <v>0</v>
      </c>
      <c r="F863" s="471">
        <v>158197</v>
      </c>
      <c r="G863" s="471">
        <v>240904</v>
      </c>
      <c r="H863" s="471">
        <v>634110</v>
      </c>
      <c r="I863" s="471">
        <v>573603</v>
      </c>
      <c r="J863" s="471">
        <v>212311</v>
      </c>
      <c r="K863" s="471">
        <v>100005</v>
      </c>
      <c r="L863" s="471">
        <v>34382</v>
      </c>
      <c r="M863" s="471">
        <v>11753</v>
      </c>
      <c r="N863" s="496">
        <v>1965265</v>
      </c>
      <c r="O863" s="471">
        <v>0</v>
      </c>
      <c r="P863" s="471">
        <v>97518</v>
      </c>
      <c r="Q863" s="471">
        <v>161126</v>
      </c>
      <c r="R863" s="471">
        <v>916644</v>
      </c>
      <c r="S863" s="471">
        <v>857515</v>
      </c>
      <c r="T863" s="471">
        <v>97484</v>
      </c>
      <c r="U863" s="471">
        <v>1808</v>
      </c>
      <c r="V863" s="471">
        <v>0</v>
      </c>
      <c r="W863" s="471">
        <v>0</v>
      </c>
      <c r="X863" s="496">
        <v>2132095</v>
      </c>
      <c r="Y863" s="471">
        <v>0</v>
      </c>
      <c r="Z863" s="471">
        <v>255715</v>
      </c>
      <c r="AA863" s="471">
        <v>402030</v>
      </c>
      <c r="AB863" s="471">
        <v>1550754</v>
      </c>
      <c r="AC863" s="471">
        <v>1431118</v>
      </c>
      <c r="AD863" s="471">
        <v>309795</v>
      </c>
      <c r="AE863" s="471">
        <v>101813</v>
      </c>
      <c r="AF863" s="471">
        <v>34382</v>
      </c>
      <c r="AG863" s="471">
        <v>11753</v>
      </c>
      <c r="AH863" s="496">
        <v>4097360</v>
      </c>
      <c r="AI863" s="471">
        <v>1116.2444399999999</v>
      </c>
      <c r="AJ863" s="471">
        <v>1339.49333</v>
      </c>
      <c r="AK863" s="471">
        <v>1562.7422200000001</v>
      </c>
      <c r="AL863" s="471">
        <v>1785.9911099999999</v>
      </c>
      <c r="AM863" s="471">
        <v>2009.24</v>
      </c>
      <c r="AN863" s="471">
        <v>2455.7377799999999</v>
      </c>
      <c r="AO863" s="471">
        <v>2902.2355600000001</v>
      </c>
      <c r="AP863" s="471">
        <v>3348.73333</v>
      </c>
      <c r="AQ863" s="471">
        <v>4018.48</v>
      </c>
      <c r="AR863" s="471">
        <v>0</v>
      </c>
      <c r="AS863" s="471">
        <v>118.10212</v>
      </c>
      <c r="AT863" s="471">
        <v>154.15466000000001</v>
      </c>
      <c r="AU863" s="471">
        <v>355.04656</v>
      </c>
      <c r="AV863" s="471">
        <v>285.48257000000001</v>
      </c>
      <c r="AW863" s="471">
        <v>86.455079999999995</v>
      </c>
      <c r="AX863" s="471">
        <v>34.457920000000001</v>
      </c>
      <c r="AY863" s="471">
        <v>10.26717</v>
      </c>
      <c r="AZ863" s="471">
        <v>2.9247399999999999</v>
      </c>
      <c r="BA863" s="496">
        <v>1046.8908100000001</v>
      </c>
      <c r="BB863" s="471">
        <v>0</v>
      </c>
      <c r="BC863" s="471">
        <v>72.802149999999997</v>
      </c>
      <c r="BD863" s="471">
        <v>103.10466</v>
      </c>
      <c r="BE863" s="471">
        <v>513.24108000000001</v>
      </c>
      <c r="BF863" s="471">
        <v>426.78575000000001</v>
      </c>
      <c r="BG863" s="471">
        <v>39.696420000000003</v>
      </c>
      <c r="BH863" s="471">
        <v>0.62297000000000002</v>
      </c>
      <c r="BI863" s="471">
        <v>0</v>
      </c>
      <c r="BJ863" s="471">
        <v>0</v>
      </c>
      <c r="BK863" s="496">
        <v>1156.2530300000001</v>
      </c>
      <c r="BL863" s="471">
        <v>0</v>
      </c>
      <c r="BM863" s="471">
        <v>190.9</v>
      </c>
      <c r="BN863" s="471">
        <v>257.26</v>
      </c>
      <c r="BO863" s="471">
        <v>868.29</v>
      </c>
      <c r="BP863" s="471">
        <v>712.27</v>
      </c>
      <c r="BQ863" s="471">
        <v>126.15</v>
      </c>
      <c r="BR863" s="471">
        <v>35.08</v>
      </c>
      <c r="BS863" s="471">
        <v>10.27</v>
      </c>
      <c r="BT863" s="471">
        <v>2.92</v>
      </c>
      <c r="BU863" s="496">
        <v>2203.14</v>
      </c>
      <c r="BV863" s="178"/>
      <c r="BW863" s="178"/>
      <c r="BX863" s="178"/>
      <c r="BY863" s="178"/>
      <c r="BZ863" s="178"/>
      <c r="CA863" s="178"/>
      <c r="CB863" s="178"/>
      <c r="CC863" s="178"/>
      <c r="CD863" s="178"/>
      <c r="CE863" s="178"/>
      <c r="CF863" s="110"/>
      <c r="CG863" s="110"/>
      <c r="CH863" s="110"/>
      <c r="CI863" s="110"/>
      <c r="CJ863" s="110"/>
      <c r="CK863" s="110"/>
      <c r="CL863" s="110"/>
      <c r="CM863" s="110"/>
      <c r="CN863" s="110"/>
      <c r="CO863" s="110"/>
      <c r="CP863" s="110"/>
      <c r="CQ863" s="110"/>
      <c r="CR863" s="110"/>
      <c r="CS863" s="110"/>
      <c r="CT863" s="110"/>
      <c r="CU863" s="110"/>
      <c r="CV863" s="110"/>
      <c r="CW863" s="110"/>
      <c r="CX863" s="110"/>
      <c r="CY863" s="110"/>
      <c r="CZ863" s="110"/>
      <c r="DA863" s="110"/>
      <c r="DB863" s="110"/>
      <c r="DC863" s="110"/>
      <c r="DD863" s="110"/>
      <c r="DE863" s="110"/>
      <c r="DF863" s="110"/>
      <c r="DG863" s="110"/>
      <c r="DH863" s="110"/>
      <c r="DI863" s="110"/>
      <c r="DJ863" s="110"/>
      <c r="DK863" s="110"/>
      <c r="DL863" s="110"/>
      <c r="DM863" s="110"/>
      <c r="DN863" s="110"/>
      <c r="DO863" s="110"/>
      <c r="DP863" s="110"/>
      <c r="DQ863" s="110"/>
      <c r="DR863" s="110"/>
      <c r="DS863" s="110"/>
      <c r="DT863" s="110"/>
      <c r="DU863" s="110"/>
      <c r="DV863" s="110"/>
      <c r="DW863" s="110"/>
      <c r="DX863" s="110"/>
      <c r="DY863" s="110"/>
      <c r="DZ863" s="110"/>
      <c r="EA863" s="110"/>
      <c r="EB863" s="110"/>
      <c r="EC863" s="110"/>
      <c r="ED863" s="110"/>
      <c r="EE863" s="110"/>
      <c r="EF863" s="110"/>
      <c r="EG863" s="110"/>
      <c r="EH863" s="110"/>
      <c r="EI863" s="110"/>
      <c r="EJ863" s="110"/>
      <c r="EK863" s="110"/>
      <c r="EL863" s="110"/>
      <c r="EM863" s="110"/>
      <c r="EN863" s="110"/>
      <c r="EO863" s="110"/>
      <c r="EP863" s="110"/>
      <c r="EQ863" s="110"/>
      <c r="ER863" s="110"/>
      <c r="ES863" s="110"/>
      <c r="ET863" s="110"/>
      <c r="EU863" s="110"/>
      <c r="EV863" s="110"/>
      <c r="EW863" s="110"/>
      <c r="EX863" s="110"/>
      <c r="EY863" s="110"/>
      <c r="EZ863" s="110"/>
      <c r="FA863" s="110"/>
      <c r="FB863" s="110"/>
      <c r="FC863" s="110"/>
      <c r="FD863" s="110"/>
      <c r="FE863" s="110"/>
      <c r="FF863" s="110"/>
      <c r="FG863" s="110"/>
      <c r="FH863" s="110"/>
      <c r="FI863" s="110"/>
      <c r="FJ863" s="110"/>
      <c r="FK863" s="242"/>
      <c r="FL863" s="242"/>
      <c r="FM863" s="242"/>
      <c r="FN863" s="242"/>
      <c r="FO863" s="242"/>
      <c r="FP863" s="242"/>
      <c r="FQ863" s="242"/>
      <c r="FR863" s="63"/>
    </row>
    <row r="864" spans="1:174" x14ac:dyDescent="0.2">
      <c r="A864" s="241" t="s">
        <v>445</v>
      </c>
      <c r="B864" s="476" t="s">
        <v>1044</v>
      </c>
      <c r="C864" s="326" t="s">
        <v>786</v>
      </c>
      <c r="D864" s="283" t="s">
        <v>446</v>
      </c>
      <c r="E864" s="471">
        <v>3060</v>
      </c>
      <c r="F864" s="471">
        <v>657676</v>
      </c>
      <c r="G864" s="471">
        <v>805808</v>
      </c>
      <c r="H864" s="471">
        <v>496742</v>
      </c>
      <c r="I864" s="471">
        <v>210045</v>
      </c>
      <c r="J864" s="471">
        <v>128789</v>
      </c>
      <c r="K864" s="471">
        <v>61525</v>
      </c>
      <c r="L864" s="471">
        <v>15543</v>
      </c>
      <c r="M864" s="471">
        <v>0</v>
      </c>
      <c r="N864" s="496">
        <v>2379188</v>
      </c>
      <c r="O864" s="471">
        <v>4459</v>
      </c>
      <c r="P864" s="471">
        <v>917957</v>
      </c>
      <c r="Q864" s="471">
        <v>1213508</v>
      </c>
      <c r="R864" s="471">
        <v>643990</v>
      </c>
      <c r="S864" s="471">
        <v>191180</v>
      </c>
      <c r="T864" s="471">
        <v>86464</v>
      </c>
      <c r="U864" s="471">
        <v>57403</v>
      </c>
      <c r="V864" s="471">
        <v>7238</v>
      </c>
      <c r="W864" s="471">
        <v>0</v>
      </c>
      <c r="X864" s="496">
        <v>3122199</v>
      </c>
      <c r="Y864" s="471">
        <v>7519</v>
      </c>
      <c r="Z864" s="471">
        <v>1575633</v>
      </c>
      <c r="AA864" s="471">
        <v>2019316</v>
      </c>
      <c r="AB864" s="471">
        <v>1140732</v>
      </c>
      <c r="AC864" s="471">
        <v>401225</v>
      </c>
      <c r="AD864" s="471">
        <v>215253</v>
      </c>
      <c r="AE864" s="471">
        <v>118928</v>
      </c>
      <c r="AF864" s="471">
        <v>22781</v>
      </c>
      <c r="AG864" s="471">
        <v>0</v>
      </c>
      <c r="AH864" s="496">
        <v>5501387</v>
      </c>
      <c r="AI864" s="471">
        <v>1180.21667</v>
      </c>
      <c r="AJ864" s="471">
        <v>1416.26</v>
      </c>
      <c r="AK864" s="471">
        <v>1652.30333</v>
      </c>
      <c r="AL864" s="471">
        <v>1888.3466699999999</v>
      </c>
      <c r="AM864" s="471">
        <v>2124.39</v>
      </c>
      <c r="AN864" s="471">
        <v>2596.47667</v>
      </c>
      <c r="AO864" s="471">
        <v>3068.56333</v>
      </c>
      <c r="AP864" s="471">
        <v>3540.65</v>
      </c>
      <c r="AQ864" s="471">
        <v>4248.78</v>
      </c>
      <c r="AR864" s="471">
        <v>2.59274</v>
      </c>
      <c r="AS864" s="471">
        <v>464.37518999999998</v>
      </c>
      <c r="AT864" s="471">
        <v>487.68768999999998</v>
      </c>
      <c r="AU864" s="471">
        <v>263.05657000000002</v>
      </c>
      <c r="AV864" s="471">
        <v>98.873090000000005</v>
      </c>
      <c r="AW864" s="471">
        <v>49.60145</v>
      </c>
      <c r="AX864" s="471">
        <v>20.0501</v>
      </c>
      <c r="AY864" s="471">
        <v>4.3898700000000002</v>
      </c>
      <c r="AZ864" s="471">
        <v>0</v>
      </c>
      <c r="BA864" s="496">
        <v>1390.6267</v>
      </c>
      <c r="BB864" s="471">
        <v>3.7781199999999999</v>
      </c>
      <c r="BC864" s="471">
        <v>648.15571</v>
      </c>
      <c r="BD864" s="471">
        <v>734.43415000000005</v>
      </c>
      <c r="BE864" s="471">
        <v>341.03377999999998</v>
      </c>
      <c r="BF864" s="471">
        <v>89.992890000000003</v>
      </c>
      <c r="BG864" s="471">
        <v>33.300510000000003</v>
      </c>
      <c r="BH864" s="471">
        <v>18.706800000000001</v>
      </c>
      <c r="BI864" s="471">
        <v>2.04426</v>
      </c>
      <c r="BJ864" s="471">
        <v>0</v>
      </c>
      <c r="BK864" s="496">
        <v>1871.44622</v>
      </c>
      <c r="BL864" s="471">
        <v>6.37</v>
      </c>
      <c r="BM864" s="471">
        <v>1112.53</v>
      </c>
      <c r="BN864" s="471">
        <v>1222.1199999999999</v>
      </c>
      <c r="BO864" s="471">
        <v>604.09</v>
      </c>
      <c r="BP864" s="471">
        <v>188.87</v>
      </c>
      <c r="BQ864" s="471">
        <v>82.9</v>
      </c>
      <c r="BR864" s="471">
        <v>38.76</v>
      </c>
      <c r="BS864" s="471">
        <v>6.43</v>
      </c>
      <c r="BT864" s="471">
        <v>0</v>
      </c>
      <c r="BU864" s="496">
        <v>3262.07</v>
      </c>
      <c r="BV864" s="178"/>
      <c r="BW864" s="178"/>
      <c r="BX864" s="178"/>
      <c r="BY864" s="178"/>
      <c r="BZ864" s="178"/>
      <c r="CA864" s="178"/>
      <c r="CB864" s="178"/>
      <c r="CC864" s="178"/>
      <c r="CD864" s="178"/>
      <c r="CE864" s="178"/>
      <c r="CF864" s="110"/>
      <c r="CG864" s="110"/>
      <c r="CH864" s="110"/>
      <c r="CI864" s="110"/>
      <c r="CJ864" s="110"/>
      <c r="CK864" s="110"/>
      <c r="CL864" s="110"/>
      <c r="CM864" s="110"/>
      <c r="CN864" s="110"/>
      <c r="CO864" s="110"/>
      <c r="CP864" s="110"/>
      <c r="CQ864" s="110"/>
      <c r="CR864" s="110"/>
      <c r="CS864" s="110"/>
      <c r="CT864" s="110"/>
      <c r="CU864" s="110"/>
      <c r="CV864" s="110"/>
      <c r="CW864" s="110"/>
      <c r="CX864" s="110"/>
      <c r="CY864" s="110"/>
      <c r="CZ864" s="110"/>
      <c r="DA864" s="110"/>
      <c r="DB864" s="110"/>
      <c r="DC864" s="110"/>
      <c r="DD864" s="110"/>
      <c r="DE864" s="110"/>
      <c r="DF864" s="110"/>
      <c r="DG864" s="110"/>
      <c r="DH864" s="110"/>
      <c r="DI864" s="110"/>
      <c r="DJ864" s="110"/>
      <c r="DK864" s="110"/>
      <c r="DL864" s="110"/>
      <c r="DM864" s="110"/>
      <c r="DN864" s="110"/>
      <c r="DO864" s="110"/>
      <c r="DP864" s="110"/>
      <c r="DQ864" s="110"/>
      <c r="DR864" s="110"/>
      <c r="DS864" s="110"/>
      <c r="DT864" s="110"/>
      <c r="DU864" s="110"/>
      <c r="DV864" s="110"/>
      <c r="DW864" s="110"/>
      <c r="DX864" s="110"/>
      <c r="DY864" s="110"/>
      <c r="DZ864" s="110"/>
      <c r="EA864" s="110"/>
      <c r="EB864" s="110"/>
      <c r="EC864" s="110"/>
      <c r="ED864" s="110"/>
      <c r="EE864" s="110"/>
      <c r="EF864" s="110"/>
      <c r="EG864" s="110"/>
      <c r="EH864" s="110"/>
      <c r="EI864" s="110"/>
      <c r="EJ864" s="110"/>
      <c r="EK864" s="110"/>
      <c r="EL864" s="110"/>
      <c r="EM864" s="110"/>
      <c r="EN864" s="110"/>
      <c r="EO864" s="110"/>
      <c r="EP864" s="110"/>
      <c r="EQ864" s="110"/>
      <c r="ER864" s="110"/>
      <c r="ES864" s="110"/>
      <c r="ET864" s="110"/>
      <c r="EU864" s="110"/>
      <c r="EV864" s="110"/>
      <c r="EW864" s="110"/>
      <c r="EX864" s="110"/>
      <c r="EY864" s="110"/>
      <c r="EZ864" s="110"/>
      <c r="FA864" s="110"/>
      <c r="FB864" s="110"/>
      <c r="FC864" s="110"/>
      <c r="FD864" s="110"/>
      <c r="FE864" s="110"/>
      <c r="FF864" s="110"/>
      <c r="FG864" s="110"/>
      <c r="FH864" s="110"/>
      <c r="FI864" s="110"/>
      <c r="FJ864" s="110"/>
      <c r="FK864" s="242"/>
      <c r="FL864" s="242"/>
      <c r="FM864" s="242"/>
      <c r="FN864" s="242"/>
      <c r="FO864" s="242"/>
      <c r="FP864" s="242"/>
      <c r="FQ864" s="242"/>
      <c r="FR864" s="63"/>
    </row>
    <row r="865" spans="1:174" x14ac:dyDescent="0.2">
      <c r="A865" s="241" t="s">
        <v>447</v>
      </c>
      <c r="B865" s="476" t="s">
        <v>1045</v>
      </c>
      <c r="C865" s="326" t="s">
        <v>782</v>
      </c>
      <c r="D865" s="283" t="s">
        <v>448</v>
      </c>
      <c r="E865" s="471">
        <v>775.73</v>
      </c>
      <c r="F865" s="471">
        <v>302062</v>
      </c>
      <c r="G865" s="471">
        <v>1056852</v>
      </c>
      <c r="H865" s="471">
        <v>660727</v>
      </c>
      <c r="I865" s="471">
        <v>169987</v>
      </c>
      <c r="J865" s="471">
        <v>50668</v>
      </c>
      <c r="K865" s="471">
        <v>7981</v>
      </c>
      <c r="L865" s="471">
        <v>0</v>
      </c>
      <c r="M865" s="471">
        <v>0</v>
      </c>
      <c r="N865" s="496">
        <v>2249052.73</v>
      </c>
      <c r="O865" s="471">
        <v>0</v>
      </c>
      <c r="P865" s="471">
        <v>197353.67</v>
      </c>
      <c r="Q865" s="471">
        <v>1337053</v>
      </c>
      <c r="R865" s="471">
        <v>1099703</v>
      </c>
      <c r="S865" s="471">
        <v>266430</v>
      </c>
      <c r="T865" s="471">
        <v>40609</v>
      </c>
      <c r="U865" s="471">
        <v>2458</v>
      </c>
      <c r="V865" s="471">
        <v>1578</v>
      </c>
      <c r="W865" s="471">
        <v>0</v>
      </c>
      <c r="X865" s="496">
        <v>2945184.67</v>
      </c>
      <c r="Y865" s="471">
        <v>775.73</v>
      </c>
      <c r="Z865" s="471">
        <v>499415.67</v>
      </c>
      <c r="AA865" s="471">
        <v>2393905</v>
      </c>
      <c r="AB865" s="471">
        <v>1760430</v>
      </c>
      <c r="AC865" s="471">
        <v>436417</v>
      </c>
      <c r="AD865" s="471">
        <v>91277</v>
      </c>
      <c r="AE865" s="471">
        <v>10439</v>
      </c>
      <c r="AF865" s="471">
        <v>1578</v>
      </c>
      <c r="AG865" s="471">
        <v>0</v>
      </c>
      <c r="AH865" s="496">
        <v>5194237.4000000004</v>
      </c>
      <c r="AI865" s="471">
        <v>1034.3111100000001</v>
      </c>
      <c r="AJ865" s="471">
        <v>1241.1733300000001</v>
      </c>
      <c r="AK865" s="471">
        <v>1448.03556</v>
      </c>
      <c r="AL865" s="471">
        <v>1654.89778</v>
      </c>
      <c r="AM865" s="471">
        <v>1861.76</v>
      </c>
      <c r="AN865" s="471">
        <v>2275.4844400000002</v>
      </c>
      <c r="AO865" s="471">
        <v>2689.2088899999999</v>
      </c>
      <c r="AP865" s="471">
        <v>3102.9333299999998</v>
      </c>
      <c r="AQ865" s="471">
        <v>3723.52</v>
      </c>
      <c r="AR865" s="471">
        <v>0.75</v>
      </c>
      <c r="AS865" s="471">
        <v>243.3681</v>
      </c>
      <c r="AT865" s="471">
        <v>729.85224000000005</v>
      </c>
      <c r="AU865" s="471">
        <v>399.25547999999998</v>
      </c>
      <c r="AV865" s="471">
        <v>91.304460000000006</v>
      </c>
      <c r="AW865" s="471">
        <v>22.266909999999999</v>
      </c>
      <c r="AX865" s="471">
        <v>2.9677899999999999</v>
      </c>
      <c r="AY865" s="471">
        <v>0</v>
      </c>
      <c r="AZ865" s="471">
        <v>0</v>
      </c>
      <c r="BA865" s="496">
        <v>1489.7649799999999</v>
      </c>
      <c r="BB865" s="471">
        <v>0</v>
      </c>
      <c r="BC865" s="471">
        <v>159.00573</v>
      </c>
      <c r="BD865" s="471">
        <v>923.35646999999994</v>
      </c>
      <c r="BE865" s="471">
        <v>664.51415999999995</v>
      </c>
      <c r="BF865" s="471">
        <v>143.10651999999999</v>
      </c>
      <c r="BG865" s="471">
        <v>17.846309999999999</v>
      </c>
      <c r="BH865" s="471">
        <v>0.91402000000000005</v>
      </c>
      <c r="BI865" s="471">
        <v>0.50854999999999995</v>
      </c>
      <c r="BJ865" s="471">
        <v>0</v>
      </c>
      <c r="BK865" s="496">
        <v>1909.2517600000001</v>
      </c>
      <c r="BL865" s="471">
        <v>0.75</v>
      </c>
      <c r="BM865" s="471">
        <v>402.37</v>
      </c>
      <c r="BN865" s="471">
        <v>1653.21</v>
      </c>
      <c r="BO865" s="471">
        <v>1063.77</v>
      </c>
      <c r="BP865" s="471">
        <v>234.41</v>
      </c>
      <c r="BQ865" s="471">
        <v>40.11</v>
      </c>
      <c r="BR865" s="471">
        <v>3.88</v>
      </c>
      <c r="BS865" s="471">
        <v>0.51</v>
      </c>
      <c r="BT865" s="471">
        <v>0</v>
      </c>
      <c r="BU865" s="496">
        <v>3399.01</v>
      </c>
      <c r="BV865" s="178"/>
      <c r="BW865" s="178"/>
      <c r="BX865" s="178"/>
      <c r="BY865" s="178"/>
      <c r="BZ865" s="178"/>
      <c r="CA865" s="178"/>
      <c r="CB865" s="178"/>
      <c r="CC865" s="178"/>
      <c r="CD865" s="178"/>
      <c r="CE865" s="178"/>
      <c r="CF865" s="110"/>
      <c r="CG865" s="110"/>
      <c r="CH865" s="110"/>
      <c r="CI865" s="110"/>
      <c r="CJ865" s="110"/>
      <c r="CK865" s="110"/>
      <c r="CL865" s="110"/>
      <c r="CM865" s="110"/>
      <c r="CN865" s="110"/>
      <c r="CO865" s="110"/>
      <c r="CP865" s="110"/>
      <c r="CQ865" s="110"/>
      <c r="CR865" s="110"/>
      <c r="CS865" s="110"/>
      <c r="CT865" s="110"/>
      <c r="CU865" s="110"/>
      <c r="CV865" s="110"/>
      <c r="CW865" s="110"/>
      <c r="CX865" s="110"/>
      <c r="CY865" s="110"/>
      <c r="CZ865" s="110"/>
      <c r="DA865" s="110"/>
      <c r="DB865" s="110"/>
      <c r="DC865" s="110"/>
      <c r="DD865" s="110"/>
      <c r="DE865" s="110"/>
      <c r="DF865" s="110"/>
      <c r="DG865" s="110"/>
      <c r="DH865" s="110"/>
      <c r="DI865" s="110"/>
      <c r="DJ865" s="110"/>
      <c r="DK865" s="110"/>
      <c r="DL865" s="110"/>
      <c r="DM865" s="110"/>
      <c r="DN865" s="110"/>
      <c r="DO865" s="110"/>
      <c r="DP865" s="110"/>
      <c r="DQ865" s="110"/>
      <c r="DR865" s="110"/>
      <c r="DS865" s="110"/>
      <c r="DT865" s="110"/>
      <c r="DU865" s="110"/>
      <c r="DV865" s="110"/>
      <c r="DW865" s="110"/>
      <c r="DX865" s="110"/>
      <c r="DY865" s="110"/>
      <c r="DZ865" s="110"/>
      <c r="EA865" s="110"/>
      <c r="EB865" s="110"/>
      <c r="EC865" s="110"/>
      <c r="ED865" s="110"/>
      <c r="EE865" s="110"/>
      <c r="EF865" s="110"/>
      <c r="EG865" s="110"/>
      <c r="EH865" s="110"/>
      <c r="EI865" s="110"/>
      <c r="EJ865" s="110"/>
      <c r="EK865" s="110"/>
      <c r="EL865" s="110"/>
      <c r="EM865" s="110"/>
      <c r="EN865" s="110"/>
      <c r="EO865" s="110"/>
      <c r="EP865" s="110"/>
      <c r="EQ865" s="110"/>
      <c r="ER865" s="110"/>
      <c r="ES865" s="110"/>
      <c r="ET865" s="110"/>
      <c r="EU865" s="110"/>
      <c r="EV865" s="110"/>
      <c r="EW865" s="110"/>
      <c r="EX865" s="110"/>
      <c r="EY865" s="110"/>
      <c r="EZ865" s="110"/>
      <c r="FA865" s="110"/>
      <c r="FB865" s="110"/>
      <c r="FC865" s="110"/>
      <c r="FD865" s="110"/>
      <c r="FE865" s="110"/>
      <c r="FF865" s="110"/>
      <c r="FG865" s="110"/>
      <c r="FH865" s="110"/>
      <c r="FI865" s="110"/>
      <c r="FJ865" s="110"/>
      <c r="FK865" s="242"/>
      <c r="FL865" s="242"/>
      <c r="FM865" s="242"/>
      <c r="FN865" s="242"/>
      <c r="FO865" s="242"/>
      <c r="FP865" s="242"/>
      <c r="FQ865" s="242"/>
      <c r="FR865" s="63"/>
    </row>
    <row r="866" spans="1:174" x14ac:dyDescent="0.2">
      <c r="A866" s="241" t="s">
        <v>449</v>
      </c>
      <c r="B866" s="476" t="s">
        <v>1046</v>
      </c>
      <c r="C866" s="326" t="s">
        <v>786</v>
      </c>
      <c r="D866" s="283" t="s">
        <v>1047</v>
      </c>
      <c r="E866" s="471">
        <v>0</v>
      </c>
      <c r="F866" s="471">
        <v>228326</v>
      </c>
      <c r="G866" s="471">
        <v>344594</v>
      </c>
      <c r="H866" s="471">
        <v>155215</v>
      </c>
      <c r="I866" s="471">
        <v>84993</v>
      </c>
      <c r="J866" s="471">
        <v>46730</v>
      </c>
      <c r="K866" s="471">
        <v>40395</v>
      </c>
      <c r="L866" s="471">
        <v>192</v>
      </c>
      <c r="M866" s="471">
        <v>0</v>
      </c>
      <c r="N866" s="496">
        <v>900445</v>
      </c>
      <c r="O866" s="471">
        <v>921</v>
      </c>
      <c r="P866" s="471">
        <v>177897</v>
      </c>
      <c r="Q866" s="471">
        <v>253559</v>
      </c>
      <c r="R866" s="471">
        <v>75103</v>
      </c>
      <c r="S866" s="471">
        <v>26496</v>
      </c>
      <c r="T866" s="471">
        <v>9973</v>
      </c>
      <c r="U866" s="471">
        <v>4321</v>
      </c>
      <c r="V866" s="471">
        <v>0</v>
      </c>
      <c r="W866" s="471">
        <v>0</v>
      </c>
      <c r="X866" s="496">
        <v>548270</v>
      </c>
      <c r="Y866" s="471">
        <v>921</v>
      </c>
      <c r="Z866" s="471">
        <v>406223</v>
      </c>
      <c r="AA866" s="471">
        <v>598153</v>
      </c>
      <c r="AB866" s="471">
        <v>230318</v>
      </c>
      <c r="AC866" s="471">
        <v>111489</v>
      </c>
      <c r="AD866" s="471">
        <v>56703</v>
      </c>
      <c r="AE866" s="471">
        <v>44716</v>
      </c>
      <c r="AF866" s="471">
        <v>192</v>
      </c>
      <c r="AG866" s="471">
        <v>0</v>
      </c>
      <c r="AH866" s="496">
        <v>1448715</v>
      </c>
      <c r="AI866" s="471">
        <v>1219.3111100000001</v>
      </c>
      <c r="AJ866" s="471">
        <v>1463.1733300000001</v>
      </c>
      <c r="AK866" s="471">
        <v>1707.03556</v>
      </c>
      <c r="AL866" s="471">
        <v>1950.89778</v>
      </c>
      <c r="AM866" s="471">
        <v>2194.7600000000002</v>
      </c>
      <c r="AN866" s="471">
        <v>2682.4844400000002</v>
      </c>
      <c r="AO866" s="471">
        <v>3170.2088899999999</v>
      </c>
      <c r="AP866" s="471">
        <v>3657.9333299999998</v>
      </c>
      <c r="AQ866" s="471">
        <v>4389.5200000000004</v>
      </c>
      <c r="AR866" s="471">
        <v>0</v>
      </c>
      <c r="AS866" s="471">
        <v>156.04849999999999</v>
      </c>
      <c r="AT866" s="471">
        <v>201.86690999999999</v>
      </c>
      <c r="AU866" s="471">
        <v>79.560810000000004</v>
      </c>
      <c r="AV866" s="471">
        <v>38.72542</v>
      </c>
      <c r="AW866" s="471">
        <v>17.42042</v>
      </c>
      <c r="AX866" s="471">
        <v>12.74206</v>
      </c>
      <c r="AY866" s="471">
        <v>5.2490000000000002E-2</v>
      </c>
      <c r="AZ866" s="471">
        <v>0</v>
      </c>
      <c r="BA866" s="496">
        <v>506.41660999999999</v>
      </c>
      <c r="BB866" s="471">
        <v>0.75534000000000001</v>
      </c>
      <c r="BC866" s="471">
        <v>121.583</v>
      </c>
      <c r="BD866" s="471">
        <v>148.53762</v>
      </c>
      <c r="BE866" s="471">
        <v>38.496639999999999</v>
      </c>
      <c r="BF866" s="471">
        <v>12.07239</v>
      </c>
      <c r="BG866" s="471">
        <v>3.7178200000000001</v>
      </c>
      <c r="BH866" s="471">
        <v>1.363</v>
      </c>
      <c r="BI866" s="471">
        <v>0</v>
      </c>
      <c r="BJ866" s="471">
        <v>0</v>
      </c>
      <c r="BK866" s="496">
        <v>326.52580999999998</v>
      </c>
      <c r="BL866" s="471">
        <v>0.76</v>
      </c>
      <c r="BM866" s="471">
        <v>277.63</v>
      </c>
      <c r="BN866" s="471">
        <v>350.4</v>
      </c>
      <c r="BO866" s="471">
        <v>118.06</v>
      </c>
      <c r="BP866" s="471">
        <v>50.8</v>
      </c>
      <c r="BQ866" s="471">
        <v>21.14</v>
      </c>
      <c r="BR866" s="471">
        <v>14.11</v>
      </c>
      <c r="BS866" s="471">
        <v>0.05</v>
      </c>
      <c r="BT866" s="471">
        <v>0</v>
      </c>
      <c r="BU866" s="496">
        <v>832.95</v>
      </c>
      <c r="BV866" s="178"/>
      <c r="BW866" s="178"/>
      <c r="BX866" s="178"/>
      <c r="BY866" s="178"/>
      <c r="BZ866" s="178"/>
      <c r="CA866" s="178"/>
      <c r="CB866" s="178"/>
      <c r="CC866" s="178"/>
      <c r="CD866" s="178"/>
      <c r="CE866" s="178"/>
      <c r="CF866" s="110"/>
      <c r="CG866" s="110"/>
      <c r="CH866" s="110"/>
      <c r="CI866" s="110"/>
      <c r="CJ866" s="110"/>
      <c r="CK866" s="110"/>
      <c r="CL866" s="110"/>
      <c r="CM866" s="110"/>
      <c r="CN866" s="110"/>
      <c r="CO866" s="110"/>
      <c r="CP866" s="110"/>
      <c r="CQ866" s="110"/>
      <c r="CR866" s="110"/>
      <c r="CS866" s="110"/>
      <c r="CT866" s="110"/>
      <c r="CU866" s="110"/>
      <c r="CV866" s="110"/>
      <c r="CW866" s="110"/>
      <c r="CX866" s="110"/>
      <c r="CY866" s="110"/>
      <c r="CZ866" s="110"/>
      <c r="DA866" s="110"/>
      <c r="DB866" s="110"/>
      <c r="DC866" s="110"/>
      <c r="DD866" s="110"/>
      <c r="DE866" s="110"/>
      <c r="DF866" s="110"/>
      <c r="DG866" s="110"/>
      <c r="DH866" s="110"/>
      <c r="DI866" s="110"/>
      <c r="DJ866" s="110"/>
      <c r="DK866" s="110"/>
      <c r="DL866" s="110"/>
      <c r="DM866" s="110"/>
      <c r="DN866" s="110"/>
      <c r="DO866" s="110"/>
      <c r="DP866" s="110"/>
      <c r="DQ866" s="110"/>
      <c r="DR866" s="110"/>
      <c r="DS866" s="110"/>
      <c r="DT866" s="110"/>
      <c r="DU866" s="110"/>
      <c r="DV866" s="110"/>
      <c r="DW866" s="110"/>
      <c r="DX866" s="110"/>
      <c r="DY866" s="110"/>
      <c r="DZ866" s="110"/>
      <c r="EA866" s="110"/>
      <c r="EB866" s="110"/>
      <c r="EC866" s="110"/>
      <c r="ED866" s="110"/>
      <c r="EE866" s="110"/>
      <c r="EF866" s="110"/>
      <c r="EG866" s="110"/>
      <c r="EH866" s="110"/>
      <c r="EI866" s="110"/>
      <c r="EJ866" s="110"/>
      <c r="EK866" s="110"/>
      <c r="EL866" s="110"/>
      <c r="EM866" s="110"/>
      <c r="EN866" s="110"/>
      <c r="EO866" s="110"/>
      <c r="EP866" s="110"/>
      <c r="EQ866" s="110"/>
      <c r="ER866" s="110"/>
      <c r="ES866" s="110"/>
      <c r="ET866" s="110"/>
      <c r="EU866" s="110"/>
      <c r="EV866" s="110"/>
      <c r="EW866" s="110"/>
      <c r="EX866" s="110"/>
      <c r="EY866" s="110"/>
      <c r="EZ866" s="110"/>
      <c r="FA866" s="110"/>
      <c r="FB866" s="110"/>
      <c r="FC866" s="110"/>
      <c r="FD866" s="110"/>
      <c r="FE866" s="110"/>
      <c r="FF866" s="110"/>
      <c r="FG866" s="110"/>
      <c r="FH866" s="110"/>
      <c r="FI866" s="110"/>
      <c r="FJ866" s="110"/>
      <c r="FK866" s="242"/>
      <c r="FL866" s="242"/>
      <c r="FM866" s="242"/>
      <c r="FN866" s="242"/>
      <c r="FO866" s="242"/>
      <c r="FP866" s="242"/>
      <c r="FQ866" s="242"/>
      <c r="FR866" s="63"/>
    </row>
    <row r="867" spans="1:174" x14ac:dyDescent="0.2">
      <c r="A867" s="241" t="s">
        <v>450</v>
      </c>
      <c r="B867" s="476" t="s">
        <v>1048</v>
      </c>
      <c r="C867" s="326" t="s">
        <v>794</v>
      </c>
      <c r="D867" s="283" t="s">
        <v>451</v>
      </c>
      <c r="E867" s="471">
        <v>1109.19</v>
      </c>
      <c r="F867" s="471">
        <v>356623.13</v>
      </c>
      <c r="G867" s="471">
        <v>648871.69999999995</v>
      </c>
      <c r="H867" s="471">
        <v>406701.73</v>
      </c>
      <c r="I867" s="471">
        <v>174247.48</v>
      </c>
      <c r="J867" s="471">
        <v>73832.600000000006</v>
      </c>
      <c r="K867" s="471">
        <v>52091.65</v>
      </c>
      <c r="L867" s="471">
        <v>2425.38</v>
      </c>
      <c r="M867" s="471">
        <v>0</v>
      </c>
      <c r="N867" s="496">
        <v>1715902.86</v>
      </c>
      <c r="O867" s="471">
        <v>422.68</v>
      </c>
      <c r="P867" s="471">
        <v>351993.69</v>
      </c>
      <c r="Q867" s="471">
        <v>724387.39</v>
      </c>
      <c r="R867" s="471">
        <v>343895.65</v>
      </c>
      <c r="S867" s="471">
        <v>80116.77</v>
      </c>
      <c r="T867" s="471">
        <v>65790.960000000006</v>
      </c>
      <c r="U867" s="471">
        <v>21928.51</v>
      </c>
      <c r="V867" s="471">
        <v>13455.87</v>
      </c>
      <c r="W867" s="471">
        <v>0</v>
      </c>
      <c r="X867" s="496">
        <v>1601991.52</v>
      </c>
      <c r="Y867" s="471">
        <v>1531.87</v>
      </c>
      <c r="Z867" s="471">
        <v>708616.82</v>
      </c>
      <c r="AA867" s="471">
        <v>1373259.09</v>
      </c>
      <c r="AB867" s="471">
        <v>750597.38</v>
      </c>
      <c r="AC867" s="471">
        <v>254364.25</v>
      </c>
      <c r="AD867" s="471">
        <v>139623.56</v>
      </c>
      <c r="AE867" s="471">
        <v>74020.160000000003</v>
      </c>
      <c r="AF867" s="471">
        <v>15881.25</v>
      </c>
      <c r="AG867" s="471">
        <v>0</v>
      </c>
      <c r="AH867" s="496">
        <v>3317894.38</v>
      </c>
      <c r="AI867" s="471">
        <v>1118.6833300000001</v>
      </c>
      <c r="AJ867" s="471">
        <v>1342.42</v>
      </c>
      <c r="AK867" s="471">
        <v>1566.1566700000001</v>
      </c>
      <c r="AL867" s="471">
        <v>1789.8933300000001</v>
      </c>
      <c r="AM867" s="471">
        <v>2013.63</v>
      </c>
      <c r="AN867" s="471">
        <v>2461.1033299999999</v>
      </c>
      <c r="AO867" s="471">
        <v>2908.5766699999999</v>
      </c>
      <c r="AP867" s="471">
        <v>3356.05</v>
      </c>
      <c r="AQ867" s="471">
        <v>4027.26</v>
      </c>
      <c r="AR867" s="471">
        <v>0.99151</v>
      </c>
      <c r="AS867" s="471">
        <v>265.65690000000001</v>
      </c>
      <c r="AT867" s="471">
        <v>414.30829999999997</v>
      </c>
      <c r="AU867" s="471">
        <v>227.22121000000001</v>
      </c>
      <c r="AV867" s="471">
        <v>86.534009999999995</v>
      </c>
      <c r="AW867" s="471">
        <v>29.9998</v>
      </c>
      <c r="AX867" s="471">
        <v>17.909669999999998</v>
      </c>
      <c r="AY867" s="471">
        <v>0.72269000000000005</v>
      </c>
      <c r="AZ867" s="471">
        <v>0</v>
      </c>
      <c r="BA867" s="496">
        <v>1043.3440800000001</v>
      </c>
      <c r="BB867" s="471">
        <v>0.37784000000000001</v>
      </c>
      <c r="BC867" s="471">
        <v>262.20832000000001</v>
      </c>
      <c r="BD867" s="471">
        <v>462.52550000000002</v>
      </c>
      <c r="BE867" s="471">
        <v>192.13192000000001</v>
      </c>
      <c r="BF867" s="471">
        <v>39.787230000000001</v>
      </c>
      <c r="BG867" s="471">
        <v>26.732299999999999</v>
      </c>
      <c r="BH867" s="471">
        <v>7.5392599999999996</v>
      </c>
      <c r="BI867" s="471">
        <v>4.0094399999999997</v>
      </c>
      <c r="BJ867" s="471">
        <v>0</v>
      </c>
      <c r="BK867" s="496">
        <v>995.31181000000004</v>
      </c>
      <c r="BL867" s="471">
        <v>1.37</v>
      </c>
      <c r="BM867" s="471">
        <v>527.87</v>
      </c>
      <c r="BN867" s="471">
        <v>876.83</v>
      </c>
      <c r="BO867" s="471">
        <v>419.35</v>
      </c>
      <c r="BP867" s="471">
        <v>126.32</v>
      </c>
      <c r="BQ867" s="471">
        <v>56.73</v>
      </c>
      <c r="BR867" s="471">
        <v>25.45</v>
      </c>
      <c r="BS867" s="471">
        <v>4.7300000000000004</v>
      </c>
      <c r="BT867" s="471">
        <v>0</v>
      </c>
      <c r="BU867" s="496">
        <v>2038.65</v>
      </c>
      <c r="BV867" s="178"/>
      <c r="BW867" s="178"/>
      <c r="BX867" s="178"/>
      <c r="BY867" s="178"/>
      <c r="BZ867" s="178"/>
      <c r="CA867" s="178"/>
      <c r="CB867" s="178"/>
      <c r="CC867" s="178"/>
      <c r="CD867" s="178"/>
      <c r="CE867" s="178"/>
      <c r="CF867" s="110"/>
      <c r="CG867" s="110"/>
      <c r="CH867" s="110"/>
      <c r="CI867" s="110"/>
      <c r="CJ867" s="110"/>
      <c r="CK867" s="110"/>
      <c r="CL867" s="110"/>
      <c r="CM867" s="110"/>
      <c r="CN867" s="110"/>
      <c r="CO867" s="110"/>
      <c r="CP867" s="110"/>
      <c r="CQ867" s="110"/>
      <c r="CR867" s="110"/>
      <c r="CS867" s="110"/>
      <c r="CT867" s="110"/>
      <c r="CU867" s="110"/>
      <c r="CV867" s="110"/>
      <c r="CW867" s="110"/>
      <c r="CX867" s="110"/>
      <c r="CY867" s="110"/>
      <c r="CZ867" s="110"/>
      <c r="DA867" s="110"/>
      <c r="DB867" s="110"/>
      <c r="DC867" s="110"/>
      <c r="DD867" s="110"/>
      <c r="DE867" s="110"/>
      <c r="DF867" s="110"/>
      <c r="DG867" s="110"/>
      <c r="DH867" s="110"/>
      <c r="DI867" s="110"/>
      <c r="DJ867" s="110"/>
      <c r="DK867" s="110"/>
      <c r="DL867" s="110"/>
      <c r="DM867" s="110"/>
      <c r="DN867" s="110"/>
      <c r="DO867" s="110"/>
      <c r="DP867" s="110"/>
      <c r="DQ867" s="110"/>
      <c r="DR867" s="110"/>
      <c r="DS867" s="110"/>
      <c r="DT867" s="110"/>
      <c r="DU867" s="110"/>
      <c r="DV867" s="110"/>
      <c r="DW867" s="110"/>
      <c r="DX867" s="110"/>
      <c r="DY867" s="110"/>
      <c r="DZ867" s="110"/>
      <c r="EA867" s="110"/>
      <c r="EB867" s="110"/>
      <c r="EC867" s="110"/>
      <c r="ED867" s="110"/>
      <c r="EE867" s="110"/>
      <c r="EF867" s="110"/>
      <c r="EG867" s="110"/>
      <c r="EH867" s="110"/>
      <c r="EI867" s="110"/>
      <c r="EJ867" s="110"/>
      <c r="EK867" s="110"/>
      <c r="EL867" s="110"/>
      <c r="EM867" s="110"/>
      <c r="EN867" s="110"/>
      <c r="EO867" s="110"/>
      <c r="EP867" s="110"/>
      <c r="EQ867" s="110"/>
      <c r="ER867" s="110"/>
      <c r="ES867" s="110"/>
      <c r="ET867" s="110"/>
      <c r="EU867" s="110"/>
      <c r="EV867" s="110"/>
      <c r="EW867" s="110"/>
      <c r="EX867" s="110"/>
      <c r="EY867" s="110"/>
      <c r="EZ867" s="110"/>
      <c r="FA867" s="110"/>
      <c r="FB867" s="110"/>
      <c r="FC867" s="110"/>
      <c r="FD867" s="110"/>
      <c r="FE867" s="110"/>
      <c r="FF867" s="110"/>
      <c r="FG867" s="110"/>
      <c r="FH867" s="110"/>
      <c r="FI867" s="110"/>
      <c r="FJ867" s="110"/>
      <c r="FK867" s="242"/>
      <c r="FL867" s="242"/>
      <c r="FM867" s="242"/>
      <c r="FN867" s="242"/>
      <c r="FO867" s="242"/>
      <c r="FP867" s="242"/>
      <c r="FQ867" s="242"/>
      <c r="FR867" s="63"/>
    </row>
    <row r="868" spans="1:174" x14ac:dyDescent="0.2">
      <c r="A868" s="241" t="s">
        <v>452</v>
      </c>
      <c r="B868" s="476" t="s">
        <v>1049</v>
      </c>
      <c r="C868" s="326" t="s">
        <v>784</v>
      </c>
      <c r="D868" s="283" t="s">
        <v>453</v>
      </c>
      <c r="E868" s="471">
        <v>18312.849999999999</v>
      </c>
      <c r="F868" s="471">
        <v>6491873.1299999999</v>
      </c>
      <c r="G868" s="471">
        <v>1369621.51</v>
      </c>
      <c r="H868" s="471">
        <v>799619.18</v>
      </c>
      <c r="I868" s="471">
        <v>230420.17</v>
      </c>
      <c r="J868" s="471">
        <v>93641.34</v>
      </c>
      <c r="K868" s="471">
        <v>33325.980000000003</v>
      </c>
      <c r="L868" s="471">
        <v>14698.55</v>
      </c>
      <c r="M868" s="471">
        <v>0</v>
      </c>
      <c r="N868" s="496">
        <v>9051512.7100000009</v>
      </c>
      <c r="O868" s="471">
        <v>37671.65</v>
      </c>
      <c r="P868" s="471">
        <v>13457997.689999999</v>
      </c>
      <c r="Q868" s="471">
        <v>2602009.17</v>
      </c>
      <c r="R868" s="471">
        <v>942609.67</v>
      </c>
      <c r="S868" s="471">
        <v>431865.12</v>
      </c>
      <c r="T868" s="471">
        <v>216968.11</v>
      </c>
      <c r="U868" s="471">
        <v>84681.5</v>
      </c>
      <c r="V868" s="471">
        <v>42953.17</v>
      </c>
      <c r="W868" s="471">
        <v>0</v>
      </c>
      <c r="X868" s="496">
        <v>17816756.079999998</v>
      </c>
      <c r="Y868" s="471">
        <v>55984.5</v>
      </c>
      <c r="Z868" s="471">
        <v>19949870.82</v>
      </c>
      <c r="AA868" s="471">
        <v>3971630.68</v>
      </c>
      <c r="AB868" s="471">
        <v>1742228.85</v>
      </c>
      <c r="AC868" s="471">
        <v>662285.29</v>
      </c>
      <c r="AD868" s="471">
        <v>310609.45</v>
      </c>
      <c r="AE868" s="471">
        <v>118007.48</v>
      </c>
      <c r="AF868" s="471">
        <v>57651.72</v>
      </c>
      <c r="AG868" s="471">
        <v>0</v>
      </c>
      <c r="AH868" s="496">
        <v>26868268.789999999</v>
      </c>
      <c r="AI868" s="471">
        <v>1119.4222199999999</v>
      </c>
      <c r="AJ868" s="471">
        <v>1343.3066699999999</v>
      </c>
      <c r="AK868" s="471">
        <v>1567.19111</v>
      </c>
      <c r="AL868" s="471">
        <v>1791.07556</v>
      </c>
      <c r="AM868" s="471">
        <v>2014.96</v>
      </c>
      <c r="AN868" s="471">
        <v>2462.7288899999999</v>
      </c>
      <c r="AO868" s="471">
        <v>2910.4977800000001</v>
      </c>
      <c r="AP868" s="471">
        <v>3358.26667</v>
      </c>
      <c r="AQ868" s="471">
        <v>4029.92</v>
      </c>
      <c r="AR868" s="471">
        <v>16.359200000000001</v>
      </c>
      <c r="AS868" s="471">
        <v>4832.7558300000001</v>
      </c>
      <c r="AT868" s="471">
        <v>873.93394000000001</v>
      </c>
      <c r="AU868" s="471">
        <v>446.44637</v>
      </c>
      <c r="AV868" s="471">
        <v>114.35471</v>
      </c>
      <c r="AW868" s="471">
        <v>38.023409999999998</v>
      </c>
      <c r="AX868" s="471">
        <v>11.45027</v>
      </c>
      <c r="AY868" s="471">
        <v>4.37683</v>
      </c>
      <c r="AZ868" s="471">
        <v>0</v>
      </c>
      <c r="BA868" s="496">
        <v>6337.7005600000002</v>
      </c>
      <c r="BB868" s="471">
        <v>33.652760000000001</v>
      </c>
      <c r="BC868" s="471">
        <v>10018.559440000001</v>
      </c>
      <c r="BD868" s="471">
        <v>1660.3011300000001</v>
      </c>
      <c r="BE868" s="471">
        <v>526.28134999999997</v>
      </c>
      <c r="BF868" s="471">
        <v>214.32937999999999</v>
      </c>
      <c r="BG868" s="471">
        <v>88.10069</v>
      </c>
      <c r="BH868" s="471">
        <v>29.095189999999999</v>
      </c>
      <c r="BI868" s="471">
        <v>12.790279999999999</v>
      </c>
      <c r="BJ868" s="471">
        <v>0</v>
      </c>
      <c r="BK868" s="496">
        <v>12583.11023</v>
      </c>
      <c r="BL868" s="471">
        <v>50.01</v>
      </c>
      <c r="BM868" s="471">
        <v>14851.32</v>
      </c>
      <c r="BN868" s="471">
        <v>2534.2399999999998</v>
      </c>
      <c r="BO868" s="471">
        <v>972.73</v>
      </c>
      <c r="BP868" s="471">
        <v>328.68</v>
      </c>
      <c r="BQ868" s="471">
        <v>126.12</v>
      </c>
      <c r="BR868" s="471">
        <v>40.549999999999997</v>
      </c>
      <c r="BS868" s="471">
        <v>17.170000000000002</v>
      </c>
      <c r="BT868" s="471">
        <v>0</v>
      </c>
      <c r="BU868" s="496">
        <v>18920.82</v>
      </c>
      <c r="BV868" s="178"/>
      <c r="BW868" s="178"/>
      <c r="BX868" s="178"/>
      <c r="BY868" s="178"/>
      <c r="BZ868" s="178"/>
      <c r="CA868" s="178"/>
      <c r="CB868" s="178"/>
      <c r="CC868" s="178"/>
      <c r="CD868" s="178"/>
      <c r="CE868" s="178"/>
      <c r="CF868" s="110"/>
      <c r="CG868" s="110"/>
      <c r="CH868" s="110"/>
      <c r="CI868" s="110"/>
      <c r="CJ868" s="110"/>
      <c r="CK868" s="110"/>
      <c r="CL868" s="110"/>
      <c r="CM868" s="110"/>
      <c r="CN868" s="110"/>
      <c r="CO868" s="110"/>
      <c r="CP868" s="110"/>
      <c r="CQ868" s="110"/>
      <c r="CR868" s="110"/>
      <c r="CS868" s="110"/>
      <c r="CT868" s="110"/>
      <c r="CU868" s="110"/>
      <c r="CV868" s="110"/>
      <c r="CW868" s="110"/>
      <c r="CX868" s="110"/>
      <c r="CY868" s="110"/>
      <c r="CZ868" s="110"/>
      <c r="DA868" s="110"/>
      <c r="DB868" s="110"/>
      <c r="DC868" s="110"/>
      <c r="DD868" s="110"/>
      <c r="DE868" s="110"/>
      <c r="DF868" s="110"/>
      <c r="DG868" s="110"/>
      <c r="DH868" s="110"/>
      <c r="DI868" s="110"/>
      <c r="DJ868" s="110"/>
      <c r="DK868" s="110"/>
      <c r="DL868" s="110"/>
      <c r="DM868" s="110"/>
      <c r="DN868" s="110"/>
      <c r="DO868" s="110"/>
      <c r="DP868" s="110"/>
      <c r="DQ868" s="110"/>
      <c r="DR868" s="110"/>
      <c r="DS868" s="110"/>
      <c r="DT868" s="110"/>
      <c r="DU868" s="110"/>
      <c r="DV868" s="110"/>
      <c r="DW868" s="110"/>
      <c r="DX868" s="110"/>
      <c r="DY868" s="110"/>
      <c r="DZ868" s="110"/>
      <c r="EA868" s="110"/>
      <c r="EB868" s="110"/>
      <c r="EC868" s="110"/>
      <c r="ED868" s="110"/>
      <c r="EE868" s="110"/>
      <c r="EF868" s="110"/>
      <c r="EG868" s="110"/>
      <c r="EH868" s="110"/>
      <c r="EI868" s="110"/>
      <c r="EJ868" s="110"/>
      <c r="EK868" s="110"/>
      <c r="EL868" s="110"/>
      <c r="EM868" s="110"/>
      <c r="EN868" s="110"/>
      <c r="EO868" s="110"/>
      <c r="EP868" s="110"/>
      <c r="EQ868" s="110"/>
      <c r="ER868" s="110"/>
      <c r="ES868" s="110"/>
      <c r="ET868" s="110"/>
      <c r="EU868" s="110"/>
      <c r="EV868" s="110"/>
      <c r="EW868" s="110"/>
      <c r="EX868" s="110"/>
      <c r="EY868" s="110"/>
      <c r="EZ868" s="110"/>
      <c r="FA868" s="110"/>
      <c r="FB868" s="110"/>
      <c r="FC868" s="110"/>
      <c r="FD868" s="110"/>
      <c r="FE868" s="110"/>
      <c r="FF868" s="110"/>
      <c r="FG868" s="110"/>
      <c r="FH868" s="110"/>
      <c r="FI868" s="110"/>
      <c r="FJ868" s="110"/>
      <c r="FK868" s="242"/>
      <c r="FL868" s="242"/>
      <c r="FM868" s="242"/>
      <c r="FN868" s="242"/>
      <c r="FO868" s="242"/>
      <c r="FP868" s="242"/>
      <c r="FQ868" s="242"/>
      <c r="FR868" s="63"/>
    </row>
    <row r="869" spans="1:174" x14ac:dyDescent="0.2">
      <c r="A869" s="241" t="s">
        <v>454</v>
      </c>
      <c r="B869" s="476" t="s">
        <v>1050</v>
      </c>
      <c r="C869" s="326" t="s">
        <v>807</v>
      </c>
      <c r="D869" s="283" t="s">
        <v>455</v>
      </c>
      <c r="E869" s="471">
        <v>20869.62</v>
      </c>
      <c r="F869" s="471">
        <v>5990319</v>
      </c>
      <c r="G869" s="471">
        <v>3766649.38</v>
      </c>
      <c r="H869" s="471">
        <v>1209411.6200000001</v>
      </c>
      <c r="I869" s="471">
        <v>361502.17</v>
      </c>
      <c r="J869" s="471">
        <v>174495.88</v>
      </c>
      <c r="K869" s="471">
        <v>22605.54</v>
      </c>
      <c r="L869" s="471">
        <v>3089.77</v>
      </c>
      <c r="M869" s="471">
        <v>0</v>
      </c>
      <c r="N869" s="496">
        <v>11548942.98</v>
      </c>
      <c r="O869" s="471">
        <v>21942.720000000001</v>
      </c>
      <c r="P869" s="471">
        <v>12693361.52</v>
      </c>
      <c r="Q869" s="471">
        <v>5701170.0599999996</v>
      </c>
      <c r="R869" s="471">
        <v>1480911.58</v>
      </c>
      <c r="S869" s="471">
        <v>373690.13</v>
      </c>
      <c r="T869" s="471">
        <v>121876.86</v>
      </c>
      <c r="U869" s="471">
        <v>14100.06</v>
      </c>
      <c r="V869" s="471">
        <v>1698.06</v>
      </c>
      <c r="W869" s="471">
        <v>0</v>
      </c>
      <c r="X869" s="496">
        <v>20408750.989999998</v>
      </c>
      <c r="Y869" s="471">
        <v>42812.34</v>
      </c>
      <c r="Z869" s="471">
        <v>18683680.52</v>
      </c>
      <c r="AA869" s="471">
        <v>9467819.4399999995</v>
      </c>
      <c r="AB869" s="471">
        <v>2690323.2</v>
      </c>
      <c r="AC869" s="471">
        <v>735192.3</v>
      </c>
      <c r="AD869" s="471">
        <v>296372.74</v>
      </c>
      <c r="AE869" s="471">
        <v>36705.599999999999</v>
      </c>
      <c r="AF869" s="471">
        <v>4787.83</v>
      </c>
      <c r="AG869" s="471">
        <v>0</v>
      </c>
      <c r="AH869" s="496">
        <v>31957693.969999999</v>
      </c>
      <c r="AI869" s="471">
        <v>967.53889000000004</v>
      </c>
      <c r="AJ869" s="471">
        <v>1161.0466699999999</v>
      </c>
      <c r="AK869" s="471">
        <v>1354.5544400000001</v>
      </c>
      <c r="AL869" s="471">
        <v>1548.06222</v>
      </c>
      <c r="AM869" s="471">
        <v>1741.57</v>
      </c>
      <c r="AN869" s="471">
        <v>2128.58556</v>
      </c>
      <c r="AO869" s="471">
        <v>2515.6011100000001</v>
      </c>
      <c r="AP869" s="471">
        <v>2902.6166699999999</v>
      </c>
      <c r="AQ869" s="471">
        <v>3483.14</v>
      </c>
      <c r="AR869" s="471">
        <v>21.569800000000001</v>
      </c>
      <c r="AS869" s="471">
        <v>5159.4127699999999</v>
      </c>
      <c r="AT869" s="471">
        <v>2780.7294099999999</v>
      </c>
      <c r="AU869" s="471">
        <v>781.24225000000001</v>
      </c>
      <c r="AV869" s="471">
        <v>207.57257999999999</v>
      </c>
      <c r="AW869" s="471">
        <v>81.97739</v>
      </c>
      <c r="AX869" s="471">
        <v>8.9861400000000007</v>
      </c>
      <c r="AY869" s="471">
        <v>1.0644800000000001</v>
      </c>
      <c r="AZ869" s="471">
        <v>0</v>
      </c>
      <c r="BA869" s="496">
        <v>9042.5548099999996</v>
      </c>
      <c r="BB869" s="471">
        <v>22.678899999999999</v>
      </c>
      <c r="BC869" s="471">
        <v>10932.688480000001</v>
      </c>
      <c r="BD869" s="471">
        <v>4208.8895599999996</v>
      </c>
      <c r="BE869" s="471">
        <v>956.62278000000003</v>
      </c>
      <c r="BF869" s="471">
        <v>214.57084</v>
      </c>
      <c r="BG869" s="471">
        <v>57.257210000000001</v>
      </c>
      <c r="BH869" s="471">
        <v>5.6050500000000003</v>
      </c>
      <c r="BI869" s="471">
        <v>0.58501000000000003</v>
      </c>
      <c r="BJ869" s="471">
        <v>0</v>
      </c>
      <c r="BK869" s="496">
        <v>16398.897819999998</v>
      </c>
      <c r="BL869" s="471">
        <v>44.25</v>
      </c>
      <c r="BM869" s="471">
        <v>16092.1</v>
      </c>
      <c r="BN869" s="471">
        <v>6989.62</v>
      </c>
      <c r="BO869" s="471">
        <v>1737.87</v>
      </c>
      <c r="BP869" s="471">
        <v>422.14</v>
      </c>
      <c r="BQ869" s="471">
        <v>139.22999999999999</v>
      </c>
      <c r="BR869" s="471">
        <v>14.59</v>
      </c>
      <c r="BS869" s="471">
        <v>1.65</v>
      </c>
      <c r="BT869" s="471">
        <v>0</v>
      </c>
      <c r="BU869" s="496">
        <v>25441.45</v>
      </c>
      <c r="BV869" s="178"/>
      <c r="BW869" s="178"/>
      <c r="BX869" s="178"/>
      <c r="BY869" s="178"/>
      <c r="BZ869" s="178"/>
      <c r="CA869" s="178"/>
      <c r="CB869" s="178"/>
      <c r="CC869" s="178"/>
      <c r="CD869" s="178"/>
      <c r="CE869" s="178"/>
      <c r="CF869" s="110"/>
      <c r="CG869" s="110"/>
      <c r="CH869" s="110"/>
      <c r="CI869" s="110"/>
      <c r="CJ869" s="110"/>
      <c r="CK869" s="110"/>
      <c r="CL869" s="110"/>
      <c r="CM869" s="110"/>
      <c r="CN869" s="110"/>
      <c r="CO869" s="110"/>
      <c r="CP869" s="110"/>
      <c r="CQ869" s="110"/>
      <c r="CR869" s="110"/>
      <c r="CS869" s="110"/>
      <c r="CT869" s="110"/>
      <c r="CU869" s="110"/>
      <c r="CV869" s="110"/>
      <c r="CW869" s="110"/>
      <c r="CX869" s="110"/>
      <c r="CY869" s="110"/>
      <c r="CZ869" s="110"/>
      <c r="DA869" s="110"/>
      <c r="DB869" s="110"/>
      <c r="DC869" s="110"/>
      <c r="DD869" s="110"/>
      <c r="DE869" s="110"/>
      <c r="DF869" s="110"/>
      <c r="DG869" s="110"/>
      <c r="DH869" s="110"/>
      <c r="DI869" s="110"/>
      <c r="DJ869" s="110"/>
      <c r="DK869" s="110"/>
      <c r="DL869" s="110"/>
      <c r="DM869" s="110"/>
      <c r="DN869" s="110"/>
      <c r="DO869" s="110"/>
      <c r="DP869" s="110"/>
      <c r="DQ869" s="110"/>
      <c r="DR869" s="110"/>
      <c r="DS869" s="110"/>
      <c r="DT869" s="110"/>
      <c r="DU869" s="110"/>
      <c r="DV869" s="110"/>
      <c r="DW869" s="110"/>
      <c r="DX869" s="110"/>
      <c r="DY869" s="110"/>
      <c r="DZ869" s="110"/>
      <c r="EA869" s="110"/>
      <c r="EB869" s="110"/>
      <c r="EC869" s="110"/>
      <c r="ED869" s="110"/>
      <c r="EE869" s="110"/>
      <c r="EF869" s="110"/>
      <c r="EG869" s="110"/>
      <c r="EH869" s="110"/>
      <c r="EI869" s="110"/>
      <c r="EJ869" s="110"/>
      <c r="EK869" s="110"/>
      <c r="EL869" s="110"/>
      <c r="EM869" s="110"/>
      <c r="EN869" s="110"/>
      <c r="EO869" s="110"/>
      <c r="EP869" s="110"/>
      <c r="EQ869" s="110"/>
      <c r="ER869" s="110"/>
      <c r="ES869" s="110"/>
      <c r="ET869" s="110"/>
      <c r="EU869" s="110"/>
      <c r="EV869" s="110"/>
      <c r="EW869" s="110"/>
      <c r="EX869" s="110"/>
      <c r="EY869" s="110"/>
      <c r="EZ869" s="110"/>
      <c r="FA869" s="110"/>
      <c r="FB869" s="110"/>
      <c r="FC869" s="110"/>
      <c r="FD869" s="110"/>
      <c r="FE869" s="110"/>
      <c r="FF869" s="110"/>
      <c r="FG869" s="110"/>
      <c r="FH869" s="110"/>
      <c r="FI869" s="110"/>
      <c r="FJ869" s="110"/>
      <c r="FK869" s="242"/>
      <c r="FL869" s="242"/>
      <c r="FM869" s="242"/>
      <c r="FN869" s="242"/>
      <c r="FO869" s="242"/>
      <c r="FP869" s="242"/>
      <c r="FQ869" s="242"/>
      <c r="FR869" s="63"/>
    </row>
    <row r="870" spans="1:174" x14ac:dyDescent="0.2">
      <c r="A870" s="241" t="s">
        <v>456</v>
      </c>
      <c r="B870" s="476" t="s">
        <v>1051</v>
      </c>
      <c r="C870" s="326" t="s">
        <v>794</v>
      </c>
      <c r="D870" s="283" t="s">
        <v>457</v>
      </c>
      <c r="E870" s="471">
        <v>4573</v>
      </c>
      <c r="F870" s="471">
        <v>1831174</v>
      </c>
      <c r="G870" s="471">
        <v>1602172</v>
      </c>
      <c r="H870" s="471">
        <v>901485</v>
      </c>
      <c r="I870" s="471">
        <v>369278</v>
      </c>
      <c r="J870" s="471">
        <v>98535</v>
      </c>
      <c r="K870" s="471">
        <v>25098</v>
      </c>
      <c r="L870" s="471">
        <v>15828</v>
      </c>
      <c r="M870" s="471">
        <v>0</v>
      </c>
      <c r="N870" s="496">
        <v>4848143</v>
      </c>
      <c r="O870" s="471">
        <v>5626</v>
      </c>
      <c r="P870" s="471">
        <v>3245642</v>
      </c>
      <c r="Q870" s="471">
        <v>1611489</v>
      </c>
      <c r="R870" s="471">
        <v>555254</v>
      </c>
      <c r="S870" s="471">
        <v>172806</v>
      </c>
      <c r="T870" s="471">
        <v>59355</v>
      </c>
      <c r="U870" s="471">
        <v>27293</v>
      </c>
      <c r="V870" s="471">
        <v>504</v>
      </c>
      <c r="W870" s="471">
        <v>0</v>
      </c>
      <c r="X870" s="496">
        <v>5677969</v>
      </c>
      <c r="Y870" s="471">
        <v>10199</v>
      </c>
      <c r="Z870" s="471">
        <v>5076816</v>
      </c>
      <c r="AA870" s="471">
        <v>3213661</v>
      </c>
      <c r="AB870" s="471">
        <v>1456739</v>
      </c>
      <c r="AC870" s="471">
        <v>542084</v>
      </c>
      <c r="AD870" s="471">
        <v>157890</v>
      </c>
      <c r="AE870" s="471">
        <v>52391</v>
      </c>
      <c r="AF870" s="471">
        <v>16332</v>
      </c>
      <c r="AG870" s="471">
        <v>0</v>
      </c>
      <c r="AH870" s="496">
        <v>10526112</v>
      </c>
      <c r="AI870" s="471">
        <v>1123.01667</v>
      </c>
      <c r="AJ870" s="471">
        <v>1347.62</v>
      </c>
      <c r="AK870" s="471">
        <v>1572.22333</v>
      </c>
      <c r="AL870" s="471">
        <v>1796.8266699999999</v>
      </c>
      <c r="AM870" s="471">
        <v>2021.43</v>
      </c>
      <c r="AN870" s="471">
        <v>2470.6366699999999</v>
      </c>
      <c r="AO870" s="471">
        <v>2919.8433300000002</v>
      </c>
      <c r="AP870" s="471">
        <v>3369.05</v>
      </c>
      <c r="AQ870" s="471">
        <v>4042.86</v>
      </c>
      <c r="AR870" s="471">
        <v>4.0720700000000001</v>
      </c>
      <c r="AS870" s="471">
        <v>1358.8207399999999</v>
      </c>
      <c r="AT870" s="471">
        <v>1019.0486100000001</v>
      </c>
      <c r="AU870" s="471">
        <v>501.70949999999999</v>
      </c>
      <c r="AV870" s="471">
        <v>182.68156999999999</v>
      </c>
      <c r="AW870" s="471">
        <v>39.882429999999999</v>
      </c>
      <c r="AX870" s="471">
        <v>8.5956700000000001</v>
      </c>
      <c r="AY870" s="471">
        <v>4.6980599999999999</v>
      </c>
      <c r="AZ870" s="471">
        <v>0</v>
      </c>
      <c r="BA870" s="496">
        <v>3119.5086299999998</v>
      </c>
      <c r="BB870" s="471">
        <v>5.0097199999999997</v>
      </c>
      <c r="BC870" s="471">
        <v>2408.4252200000001</v>
      </c>
      <c r="BD870" s="471">
        <v>1024.97461</v>
      </c>
      <c r="BE870" s="471">
        <v>309.01922999999999</v>
      </c>
      <c r="BF870" s="471">
        <v>85.487009999999998</v>
      </c>
      <c r="BG870" s="471">
        <v>24.024170000000002</v>
      </c>
      <c r="BH870" s="471">
        <v>9.3474199999999996</v>
      </c>
      <c r="BI870" s="471">
        <v>0.14960000000000001</v>
      </c>
      <c r="BJ870" s="471">
        <v>0</v>
      </c>
      <c r="BK870" s="496">
        <v>3866.4369799999999</v>
      </c>
      <c r="BL870" s="471">
        <v>9.08</v>
      </c>
      <c r="BM870" s="471">
        <v>3767.25</v>
      </c>
      <c r="BN870" s="471">
        <v>2044.02</v>
      </c>
      <c r="BO870" s="471">
        <v>810.73</v>
      </c>
      <c r="BP870" s="471">
        <v>268.17</v>
      </c>
      <c r="BQ870" s="471">
        <v>63.91</v>
      </c>
      <c r="BR870" s="471">
        <v>17.940000000000001</v>
      </c>
      <c r="BS870" s="471">
        <v>4.8499999999999996</v>
      </c>
      <c r="BT870" s="471">
        <v>0</v>
      </c>
      <c r="BU870" s="496">
        <v>6985.95</v>
      </c>
      <c r="BV870" s="178"/>
      <c r="BW870" s="178"/>
      <c r="BX870" s="178"/>
      <c r="BY870" s="178"/>
      <c r="BZ870" s="178"/>
      <c r="CA870" s="178"/>
      <c r="CB870" s="178"/>
      <c r="CC870" s="178"/>
      <c r="CD870" s="178"/>
      <c r="CE870" s="178"/>
      <c r="CF870" s="110"/>
      <c r="CG870" s="110"/>
      <c r="CH870" s="110"/>
      <c r="CI870" s="110"/>
      <c r="CJ870" s="110"/>
      <c r="CK870" s="110"/>
      <c r="CL870" s="110"/>
      <c r="CM870" s="110"/>
      <c r="CN870" s="110"/>
      <c r="CO870" s="110"/>
      <c r="CP870" s="110"/>
      <c r="CQ870" s="110"/>
      <c r="CR870" s="110"/>
      <c r="CS870" s="110"/>
      <c r="CT870" s="110"/>
      <c r="CU870" s="110"/>
      <c r="CV870" s="110"/>
      <c r="CW870" s="110"/>
      <c r="CX870" s="110"/>
      <c r="CY870" s="110"/>
      <c r="CZ870" s="110"/>
      <c r="DA870" s="110"/>
      <c r="DB870" s="110"/>
      <c r="DC870" s="110"/>
      <c r="DD870" s="110"/>
      <c r="DE870" s="110"/>
      <c r="DF870" s="110"/>
      <c r="DG870" s="110"/>
      <c r="DH870" s="110"/>
      <c r="DI870" s="110"/>
      <c r="DJ870" s="110"/>
      <c r="DK870" s="110"/>
      <c r="DL870" s="110"/>
      <c r="DM870" s="110"/>
      <c r="DN870" s="110"/>
      <c r="DO870" s="110"/>
      <c r="DP870" s="110"/>
      <c r="DQ870" s="110"/>
      <c r="DR870" s="110"/>
      <c r="DS870" s="110"/>
      <c r="DT870" s="110"/>
      <c r="DU870" s="110"/>
      <c r="DV870" s="110"/>
      <c r="DW870" s="110"/>
      <c r="DX870" s="110"/>
      <c r="DY870" s="110"/>
      <c r="DZ870" s="110"/>
      <c r="EA870" s="110"/>
      <c r="EB870" s="110"/>
      <c r="EC870" s="110"/>
      <c r="ED870" s="110"/>
      <c r="EE870" s="110"/>
      <c r="EF870" s="110"/>
      <c r="EG870" s="110"/>
      <c r="EH870" s="110"/>
      <c r="EI870" s="110"/>
      <c r="EJ870" s="110"/>
      <c r="EK870" s="110"/>
      <c r="EL870" s="110"/>
      <c r="EM870" s="110"/>
      <c r="EN870" s="110"/>
      <c r="EO870" s="110"/>
      <c r="EP870" s="110"/>
      <c r="EQ870" s="110"/>
      <c r="ER870" s="110"/>
      <c r="ES870" s="110"/>
      <c r="ET870" s="110"/>
      <c r="EU870" s="110"/>
      <c r="EV870" s="110"/>
      <c r="EW870" s="110"/>
      <c r="EX870" s="110"/>
      <c r="EY870" s="110"/>
      <c r="EZ870" s="110"/>
      <c r="FA870" s="110"/>
      <c r="FB870" s="110"/>
      <c r="FC870" s="110"/>
      <c r="FD870" s="110"/>
      <c r="FE870" s="110"/>
      <c r="FF870" s="110"/>
      <c r="FG870" s="110"/>
      <c r="FH870" s="110"/>
      <c r="FI870" s="110"/>
      <c r="FJ870" s="110"/>
      <c r="FK870" s="242"/>
      <c r="FL870" s="242"/>
      <c r="FM870" s="242"/>
      <c r="FN870" s="242"/>
      <c r="FO870" s="242"/>
      <c r="FP870" s="242"/>
      <c r="FQ870" s="242"/>
      <c r="FR870" s="63"/>
    </row>
    <row r="871" spans="1:174" x14ac:dyDescent="0.2">
      <c r="A871" s="241" t="s">
        <v>458</v>
      </c>
      <c r="B871" s="476" t="s">
        <v>1052</v>
      </c>
      <c r="C871" s="326" t="s">
        <v>801</v>
      </c>
      <c r="D871" s="283" t="s">
        <v>459</v>
      </c>
      <c r="E871" s="471">
        <v>954.49</v>
      </c>
      <c r="F871" s="471">
        <v>1357161.47</v>
      </c>
      <c r="G871" s="471">
        <v>1048454.85</v>
      </c>
      <c r="H871" s="471">
        <v>616367.75</v>
      </c>
      <c r="I871" s="471">
        <v>313881.21999999997</v>
      </c>
      <c r="J871" s="471">
        <v>123881.01</v>
      </c>
      <c r="K871" s="471">
        <v>46607.89</v>
      </c>
      <c r="L871" s="471">
        <v>16995.05</v>
      </c>
      <c r="M871" s="471">
        <v>0</v>
      </c>
      <c r="N871" s="496">
        <v>3524303.73</v>
      </c>
      <c r="O871" s="471">
        <v>4754.97</v>
      </c>
      <c r="P871" s="471">
        <v>1818525.02</v>
      </c>
      <c r="Q871" s="471">
        <v>1140346.42</v>
      </c>
      <c r="R871" s="471">
        <v>654893.13</v>
      </c>
      <c r="S871" s="471">
        <v>164916.89000000001</v>
      </c>
      <c r="T871" s="471">
        <v>39710.89</v>
      </c>
      <c r="U871" s="471">
        <v>19711.14</v>
      </c>
      <c r="V871" s="471">
        <v>6356.56</v>
      </c>
      <c r="W871" s="471">
        <v>0</v>
      </c>
      <c r="X871" s="496">
        <v>3849215.02</v>
      </c>
      <c r="Y871" s="471">
        <v>5709.46</v>
      </c>
      <c r="Z871" s="471">
        <v>3175686.49</v>
      </c>
      <c r="AA871" s="471">
        <v>2188801.27</v>
      </c>
      <c r="AB871" s="471">
        <v>1271260.8799999999</v>
      </c>
      <c r="AC871" s="471">
        <v>478798.11</v>
      </c>
      <c r="AD871" s="471">
        <v>163591.9</v>
      </c>
      <c r="AE871" s="471">
        <v>66319.03</v>
      </c>
      <c r="AF871" s="471">
        <v>23351.61</v>
      </c>
      <c r="AG871" s="471">
        <v>0</v>
      </c>
      <c r="AH871" s="496">
        <v>7373518.75</v>
      </c>
      <c r="AI871" s="471">
        <v>1071.21667</v>
      </c>
      <c r="AJ871" s="471">
        <v>1285.46</v>
      </c>
      <c r="AK871" s="471">
        <v>1499.7033300000001</v>
      </c>
      <c r="AL871" s="471">
        <v>1713.94667</v>
      </c>
      <c r="AM871" s="471">
        <v>1928.19</v>
      </c>
      <c r="AN871" s="471">
        <v>2356.6766699999998</v>
      </c>
      <c r="AO871" s="471">
        <v>2785.1633299999999</v>
      </c>
      <c r="AP871" s="471">
        <v>3213.65</v>
      </c>
      <c r="AQ871" s="471">
        <v>3856.38</v>
      </c>
      <c r="AR871" s="471">
        <v>0.89102999999999999</v>
      </c>
      <c r="AS871" s="471">
        <v>1055.7788399999999</v>
      </c>
      <c r="AT871" s="471">
        <v>699.10816999999997</v>
      </c>
      <c r="AU871" s="471">
        <v>359.61898000000002</v>
      </c>
      <c r="AV871" s="471">
        <v>162.78541999999999</v>
      </c>
      <c r="AW871" s="471">
        <v>52.565980000000003</v>
      </c>
      <c r="AX871" s="471">
        <v>16.734349999999999</v>
      </c>
      <c r="AY871" s="471">
        <v>5.2883899999999997</v>
      </c>
      <c r="AZ871" s="471">
        <v>0</v>
      </c>
      <c r="BA871" s="496">
        <v>2352.7711599999998</v>
      </c>
      <c r="BB871" s="471">
        <v>4.4388500000000004</v>
      </c>
      <c r="BC871" s="471">
        <v>1414.68814</v>
      </c>
      <c r="BD871" s="471">
        <v>760.38133000000005</v>
      </c>
      <c r="BE871" s="471">
        <v>382.09656000000001</v>
      </c>
      <c r="BF871" s="471">
        <v>85.529380000000003</v>
      </c>
      <c r="BG871" s="471">
        <v>16.850380000000001</v>
      </c>
      <c r="BH871" s="471">
        <v>7.0771899999999999</v>
      </c>
      <c r="BI871" s="471">
        <v>1.9779899999999999</v>
      </c>
      <c r="BJ871" s="471">
        <v>0</v>
      </c>
      <c r="BK871" s="496">
        <v>2673.03982</v>
      </c>
      <c r="BL871" s="471">
        <v>5.33</v>
      </c>
      <c r="BM871" s="471">
        <v>2470.4699999999998</v>
      </c>
      <c r="BN871" s="471">
        <v>1459.49</v>
      </c>
      <c r="BO871" s="471">
        <v>741.72</v>
      </c>
      <c r="BP871" s="471">
        <v>248.31</v>
      </c>
      <c r="BQ871" s="471">
        <v>69.42</v>
      </c>
      <c r="BR871" s="471">
        <v>23.81</v>
      </c>
      <c r="BS871" s="471">
        <v>7.27</v>
      </c>
      <c r="BT871" s="471">
        <v>0</v>
      </c>
      <c r="BU871" s="496">
        <v>5025.82</v>
      </c>
      <c r="BV871" s="178"/>
      <c r="BW871" s="178"/>
      <c r="BX871" s="178"/>
      <c r="BY871" s="178"/>
      <c r="BZ871" s="178"/>
      <c r="CA871" s="178"/>
      <c r="CB871" s="178"/>
      <c r="CC871" s="178"/>
      <c r="CD871" s="178"/>
      <c r="CE871" s="178"/>
      <c r="CF871" s="110"/>
      <c r="CG871" s="110"/>
      <c r="CH871" s="110"/>
      <c r="CI871" s="110"/>
      <c r="CJ871" s="110"/>
      <c r="CK871" s="110"/>
      <c r="CL871" s="110"/>
      <c r="CM871" s="110"/>
      <c r="CN871" s="110"/>
      <c r="CO871" s="110"/>
      <c r="CP871" s="110"/>
      <c r="CQ871" s="110"/>
      <c r="CR871" s="110"/>
      <c r="CS871" s="110"/>
      <c r="CT871" s="110"/>
      <c r="CU871" s="110"/>
      <c r="CV871" s="110"/>
      <c r="CW871" s="110"/>
      <c r="CX871" s="110"/>
      <c r="CY871" s="110"/>
      <c r="CZ871" s="110"/>
      <c r="DA871" s="110"/>
      <c r="DB871" s="110"/>
      <c r="DC871" s="110"/>
      <c r="DD871" s="110"/>
      <c r="DE871" s="110"/>
      <c r="DF871" s="110"/>
      <c r="DG871" s="110"/>
      <c r="DH871" s="110"/>
      <c r="DI871" s="110"/>
      <c r="DJ871" s="110"/>
      <c r="DK871" s="110"/>
      <c r="DL871" s="110"/>
      <c r="DM871" s="110"/>
      <c r="DN871" s="110"/>
      <c r="DO871" s="110"/>
      <c r="DP871" s="110"/>
      <c r="DQ871" s="110"/>
      <c r="DR871" s="110"/>
      <c r="DS871" s="110"/>
      <c r="DT871" s="110"/>
      <c r="DU871" s="110"/>
      <c r="DV871" s="110"/>
      <c r="DW871" s="110"/>
      <c r="DX871" s="110"/>
      <c r="DY871" s="110"/>
      <c r="DZ871" s="110"/>
      <c r="EA871" s="110"/>
      <c r="EB871" s="110"/>
      <c r="EC871" s="110"/>
      <c r="ED871" s="110"/>
      <c r="EE871" s="110"/>
      <c r="EF871" s="110"/>
      <c r="EG871" s="110"/>
      <c r="EH871" s="110"/>
      <c r="EI871" s="110"/>
      <c r="EJ871" s="110"/>
      <c r="EK871" s="110"/>
      <c r="EL871" s="110"/>
      <c r="EM871" s="110"/>
      <c r="EN871" s="110"/>
      <c r="EO871" s="110"/>
      <c r="EP871" s="110"/>
      <c r="EQ871" s="110"/>
      <c r="ER871" s="110"/>
      <c r="ES871" s="110"/>
      <c r="ET871" s="110"/>
      <c r="EU871" s="110"/>
      <c r="EV871" s="110"/>
      <c r="EW871" s="110"/>
      <c r="EX871" s="110"/>
      <c r="EY871" s="110"/>
      <c r="EZ871" s="110"/>
      <c r="FA871" s="110"/>
      <c r="FB871" s="110"/>
      <c r="FC871" s="110"/>
      <c r="FD871" s="110"/>
      <c r="FE871" s="110"/>
      <c r="FF871" s="110"/>
      <c r="FG871" s="110"/>
      <c r="FH871" s="110"/>
      <c r="FI871" s="110"/>
      <c r="FJ871" s="110"/>
      <c r="FK871" s="242"/>
      <c r="FL871" s="242"/>
      <c r="FM871" s="242"/>
      <c r="FN871" s="242"/>
      <c r="FO871" s="242"/>
      <c r="FP871" s="242"/>
      <c r="FQ871" s="242"/>
      <c r="FR871" s="63"/>
    </row>
    <row r="872" spans="1:174" x14ac:dyDescent="0.2">
      <c r="A872" s="241" t="s">
        <v>460</v>
      </c>
      <c r="B872" s="476" t="s">
        <v>1053</v>
      </c>
      <c r="C872" s="326" t="s">
        <v>784</v>
      </c>
      <c r="D872" s="283" t="s">
        <v>461</v>
      </c>
      <c r="E872" s="471">
        <v>9586.93</v>
      </c>
      <c r="F872" s="471">
        <v>5366224.1500000004</v>
      </c>
      <c r="G872" s="471">
        <v>3003378.83</v>
      </c>
      <c r="H872" s="471">
        <v>2474512.38</v>
      </c>
      <c r="I872" s="471">
        <v>872074.13</v>
      </c>
      <c r="J872" s="471">
        <v>356458.02</v>
      </c>
      <c r="K872" s="471">
        <v>105596.64</v>
      </c>
      <c r="L872" s="471">
        <v>58105.91</v>
      </c>
      <c r="M872" s="471">
        <v>4084.98</v>
      </c>
      <c r="N872" s="496">
        <v>12250021.970000001</v>
      </c>
      <c r="O872" s="471">
        <v>31597.91</v>
      </c>
      <c r="P872" s="471">
        <v>8471635.9900000002</v>
      </c>
      <c r="Q872" s="471">
        <v>3274947.79</v>
      </c>
      <c r="R872" s="471">
        <v>1437643.24</v>
      </c>
      <c r="S872" s="471">
        <v>422953.34</v>
      </c>
      <c r="T872" s="471">
        <v>194130.47</v>
      </c>
      <c r="U872" s="471">
        <v>67087.070000000007</v>
      </c>
      <c r="V872" s="471">
        <v>36634.300000000003</v>
      </c>
      <c r="W872" s="471">
        <v>802.41</v>
      </c>
      <c r="X872" s="496">
        <v>13937432.52</v>
      </c>
      <c r="Y872" s="471">
        <v>41184.839999999997</v>
      </c>
      <c r="Z872" s="471">
        <v>13837860.140000001</v>
      </c>
      <c r="AA872" s="471">
        <v>6278326.6200000001</v>
      </c>
      <c r="AB872" s="471">
        <v>3912155.62</v>
      </c>
      <c r="AC872" s="471">
        <v>1295027.47</v>
      </c>
      <c r="AD872" s="471">
        <v>550588.49</v>
      </c>
      <c r="AE872" s="471">
        <v>172683.71</v>
      </c>
      <c r="AF872" s="471">
        <v>94740.21</v>
      </c>
      <c r="AG872" s="471">
        <v>4887.3900000000003</v>
      </c>
      <c r="AH872" s="496">
        <v>26187454.489999998</v>
      </c>
      <c r="AI872" s="471">
        <v>1142.8333299999999</v>
      </c>
      <c r="AJ872" s="471">
        <v>1371.4</v>
      </c>
      <c r="AK872" s="471">
        <v>1599.96667</v>
      </c>
      <c r="AL872" s="471">
        <v>1828.53333</v>
      </c>
      <c r="AM872" s="471">
        <v>2057.1</v>
      </c>
      <c r="AN872" s="471">
        <v>2514.23333</v>
      </c>
      <c r="AO872" s="471">
        <v>2971.3666699999999</v>
      </c>
      <c r="AP872" s="471">
        <v>3428.5</v>
      </c>
      <c r="AQ872" s="471">
        <v>4114.2</v>
      </c>
      <c r="AR872" s="471">
        <v>8.3887400000000003</v>
      </c>
      <c r="AS872" s="471">
        <v>3912.9533000000001</v>
      </c>
      <c r="AT872" s="471">
        <v>1877.1508799999999</v>
      </c>
      <c r="AU872" s="471">
        <v>1353.2771499999999</v>
      </c>
      <c r="AV872" s="471">
        <v>423.93376000000001</v>
      </c>
      <c r="AW872" s="471">
        <v>141.77602999999999</v>
      </c>
      <c r="AX872" s="471">
        <v>35.538069999999998</v>
      </c>
      <c r="AY872" s="471">
        <v>16.94791</v>
      </c>
      <c r="AZ872" s="471">
        <v>0.9929</v>
      </c>
      <c r="BA872" s="496">
        <v>7770.9587300000003</v>
      </c>
      <c r="BB872" s="471">
        <v>27.64875</v>
      </c>
      <c r="BC872" s="471">
        <v>6177.3632699999998</v>
      </c>
      <c r="BD872" s="471">
        <v>2046.88501</v>
      </c>
      <c r="BE872" s="471">
        <v>786.22753</v>
      </c>
      <c r="BF872" s="471">
        <v>205.60659999999999</v>
      </c>
      <c r="BG872" s="471">
        <v>77.212590000000006</v>
      </c>
      <c r="BH872" s="471">
        <v>22.577850000000002</v>
      </c>
      <c r="BI872" s="471">
        <v>10.685230000000001</v>
      </c>
      <c r="BJ872" s="471">
        <v>0.19503000000000001</v>
      </c>
      <c r="BK872" s="496">
        <v>9354.4018599999999</v>
      </c>
      <c r="BL872" s="471">
        <v>36.04</v>
      </c>
      <c r="BM872" s="471">
        <v>10090.32</v>
      </c>
      <c r="BN872" s="471">
        <v>3924.04</v>
      </c>
      <c r="BO872" s="471">
        <v>2139.5</v>
      </c>
      <c r="BP872" s="471">
        <v>629.54</v>
      </c>
      <c r="BQ872" s="471">
        <v>218.99</v>
      </c>
      <c r="BR872" s="471">
        <v>58.12</v>
      </c>
      <c r="BS872" s="471">
        <v>27.63</v>
      </c>
      <c r="BT872" s="471">
        <v>1.19</v>
      </c>
      <c r="BU872" s="496">
        <v>17125.37</v>
      </c>
      <c r="BV872" s="178"/>
      <c r="BW872" s="178"/>
      <c r="BX872" s="178"/>
      <c r="BY872" s="178"/>
      <c r="BZ872" s="178"/>
      <c r="CA872" s="178"/>
      <c r="CB872" s="178"/>
      <c r="CC872" s="178"/>
      <c r="CD872" s="178"/>
      <c r="CE872" s="178"/>
      <c r="CF872" s="110"/>
      <c r="CG872" s="110"/>
      <c r="CH872" s="110"/>
      <c r="CI872" s="110"/>
      <c r="CJ872" s="110"/>
      <c r="CK872" s="110"/>
      <c r="CL872" s="110"/>
      <c r="CM872" s="110"/>
      <c r="CN872" s="110"/>
      <c r="CO872" s="110"/>
      <c r="CP872" s="110"/>
      <c r="CQ872" s="110"/>
      <c r="CR872" s="110"/>
      <c r="CS872" s="110"/>
      <c r="CT872" s="110"/>
      <c r="CU872" s="110"/>
      <c r="CV872" s="110"/>
      <c r="CW872" s="110"/>
      <c r="CX872" s="110"/>
      <c r="CY872" s="110"/>
      <c r="CZ872" s="110"/>
      <c r="DA872" s="110"/>
      <c r="DB872" s="110"/>
      <c r="DC872" s="110"/>
      <c r="DD872" s="110"/>
      <c r="DE872" s="110"/>
      <c r="DF872" s="110"/>
      <c r="DG872" s="110"/>
      <c r="DH872" s="110"/>
      <c r="DI872" s="110"/>
      <c r="DJ872" s="110"/>
      <c r="DK872" s="110"/>
      <c r="DL872" s="110"/>
      <c r="DM872" s="110"/>
      <c r="DN872" s="110"/>
      <c r="DO872" s="110"/>
      <c r="DP872" s="110"/>
      <c r="DQ872" s="110"/>
      <c r="DR872" s="110"/>
      <c r="DS872" s="110"/>
      <c r="DT872" s="110"/>
      <c r="DU872" s="110"/>
      <c r="DV872" s="110"/>
      <c r="DW872" s="110"/>
      <c r="DX872" s="110"/>
      <c r="DY872" s="110"/>
      <c r="DZ872" s="110"/>
      <c r="EA872" s="110"/>
      <c r="EB872" s="110"/>
      <c r="EC872" s="110"/>
      <c r="ED872" s="110"/>
      <c r="EE872" s="110"/>
      <c r="EF872" s="110"/>
      <c r="EG872" s="110"/>
      <c r="EH872" s="110"/>
      <c r="EI872" s="110"/>
      <c r="EJ872" s="110"/>
      <c r="EK872" s="110"/>
      <c r="EL872" s="110"/>
      <c r="EM872" s="110"/>
      <c r="EN872" s="110"/>
      <c r="EO872" s="110"/>
      <c r="EP872" s="110"/>
      <c r="EQ872" s="110"/>
      <c r="ER872" s="110"/>
      <c r="ES872" s="110"/>
      <c r="ET872" s="110"/>
      <c r="EU872" s="110"/>
      <c r="EV872" s="110"/>
      <c r="EW872" s="110"/>
      <c r="EX872" s="110"/>
      <c r="EY872" s="110"/>
      <c r="EZ872" s="110"/>
      <c r="FA872" s="110"/>
      <c r="FB872" s="110"/>
      <c r="FC872" s="110"/>
      <c r="FD872" s="110"/>
      <c r="FE872" s="110"/>
      <c r="FF872" s="110"/>
      <c r="FG872" s="110"/>
      <c r="FH872" s="110"/>
      <c r="FI872" s="110"/>
      <c r="FJ872" s="110"/>
      <c r="FK872" s="242"/>
      <c r="FL872" s="242"/>
      <c r="FM872" s="242"/>
      <c r="FN872" s="242"/>
      <c r="FO872" s="242"/>
      <c r="FP872" s="242"/>
      <c r="FQ872" s="242"/>
      <c r="FR872" s="63"/>
    </row>
    <row r="873" spans="1:174" x14ac:dyDescent="0.2">
      <c r="A873" s="241" t="s">
        <v>462</v>
      </c>
      <c r="B873" s="476" t="s">
        <v>1054</v>
      </c>
      <c r="C873" s="326" t="s">
        <v>794</v>
      </c>
      <c r="D873" s="283" t="s">
        <v>463</v>
      </c>
      <c r="E873" s="471">
        <v>6208</v>
      </c>
      <c r="F873" s="471">
        <v>894360</v>
      </c>
      <c r="G873" s="471">
        <v>542131</v>
      </c>
      <c r="H873" s="471">
        <v>287256</v>
      </c>
      <c r="I873" s="471">
        <v>156806</v>
      </c>
      <c r="J873" s="471">
        <v>64575</v>
      </c>
      <c r="K873" s="471">
        <v>25507</v>
      </c>
      <c r="L873" s="471">
        <v>8201</v>
      </c>
      <c r="M873" s="471">
        <v>0</v>
      </c>
      <c r="N873" s="496">
        <v>1985044</v>
      </c>
      <c r="O873" s="471">
        <v>5943</v>
      </c>
      <c r="P873" s="471">
        <v>1250512</v>
      </c>
      <c r="Q873" s="471">
        <v>680265</v>
      </c>
      <c r="R873" s="471">
        <v>375830</v>
      </c>
      <c r="S873" s="471">
        <v>115035</v>
      </c>
      <c r="T873" s="471">
        <v>60179</v>
      </c>
      <c r="U873" s="471">
        <v>37276</v>
      </c>
      <c r="V873" s="471">
        <v>6837</v>
      </c>
      <c r="W873" s="471">
        <v>0</v>
      </c>
      <c r="X873" s="496">
        <v>2531877</v>
      </c>
      <c r="Y873" s="471">
        <v>12151</v>
      </c>
      <c r="Z873" s="471">
        <v>2144872</v>
      </c>
      <c r="AA873" s="471">
        <v>1222396</v>
      </c>
      <c r="AB873" s="471">
        <v>663086</v>
      </c>
      <c r="AC873" s="471">
        <v>271841</v>
      </c>
      <c r="AD873" s="471">
        <v>124754</v>
      </c>
      <c r="AE873" s="471">
        <v>62783</v>
      </c>
      <c r="AF873" s="471">
        <v>15038</v>
      </c>
      <c r="AG873" s="471">
        <v>0</v>
      </c>
      <c r="AH873" s="496">
        <v>4516921</v>
      </c>
      <c r="AI873" s="471">
        <v>1113.89444</v>
      </c>
      <c r="AJ873" s="471">
        <v>1336.6733300000001</v>
      </c>
      <c r="AK873" s="471">
        <v>1559.4522199999999</v>
      </c>
      <c r="AL873" s="471">
        <v>1782.2311099999999</v>
      </c>
      <c r="AM873" s="471">
        <v>2005.01</v>
      </c>
      <c r="AN873" s="471">
        <v>2450.5677799999999</v>
      </c>
      <c r="AO873" s="471">
        <v>2896.12556</v>
      </c>
      <c r="AP873" s="471">
        <v>3341.6833299999998</v>
      </c>
      <c r="AQ873" s="471">
        <v>4010.02</v>
      </c>
      <c r="AR873" s="471">
        <v>5.5732400000000002</v>
      </c>
      <c r="AS873" s="471">
        <v>669.09392000000003</v>
      </c>
      <c r="AT873" s="471">
        <v>347.64193999999998</v>
      </c>
      <c r="AU873" s="471">
        <v>161.17775</v>
      </c>
      <c r="AV873" s="471">
        <v>78.207089999999994</v>
      </c>
      <c r="AW873" s="471">
        <v>26.351040000000001</v>
      </c>
      <c r="AX873" s="471">
        <v>8.8072800000000004</v>
      </c>
      <c r="AY873" s="471">
        <v>2.4541499999999998</v>
      </c>
      <c r="AZ873" s="471">
        <v>0</v>
      </c>
      <c r="BA873" s="496">
        <v>1299.3064099999999</v>
      </c>
      <c r="BB873" s="471">
        <v>5.3353299999999999</v>
      </c>
      <c r="BC873" s="471">
        <v>935.54047000000003</v>
      </c>
      <c r="BD873" s="471">
        <v>436.22048000000001</v>
      </c>
      <c r="BE873" s="471">
        <v>210.87612999999999</v>
      </c>
      <c r="BF873" s="471">
        <v>57.373779999999996</v>
      </c>
      <c r="BG873" s="471">
        <v>24.557169999999999</v>
      </c>
      <c r="BH873" s="471">
        <v>12.870990000000001</v>
      </c>
      <c r="BI873" s="471">
        <v>2.0459700000000001</v>
      </c>
      <c r="BJ873" s="471">
        <v>0</v>
      </c>
      <c r="BK873" s="496">
        <v>1684.82033</v>
      </c>
      <c r="BL873" s="471">
        <v>10.91</v>
      </c>
      <c r="BM873" s="471">
        <v>1604.63</v>
      </c>
      <c r="BN873" s="471">
        <v>783.86</v>
      </c>
      <c r="BO873" s="471">
        <v>372.05</v>
      </c>
      <c r="BP873" s="471">
        <v>135.58000000000001</v>
      </c>
      <c r="BQ873" s="471">
        <v>50.91</v>
      </c>
      <c r="BR873" s="471">
        <v>21.68</v>
      </c>
      <c r="BS873" s="471">
        <v>4.5</v>
      </c>
      <c r="BT873" s="471">
        <v>0</v>
      </c>
      <c r="BU873" s="496">
        <v>2984.12</v>
      </c>
      <c r="BV873" s="178"/>
      <c r="BW873" s="178"/>
      <c r="BX873" s="178"/>
      <c r="BY873" s="178"/>
      <c r="BZ873" s="178"/>
      <c r="CA873" s="178"/>
      <c r="CB873" s="178"/>
      <c r="CC873" s="178"/>
      <c r="CD873" s="178"/>
      <c r="CE873" s="178"/>
      <c r="CF873" s="110"/>
      <c r="CG873" s="110"/>
      <c r="CH873" s="110"/>
      <c r="CI873" s="110"/>
      <c r="CJ873" s="110"/>
      <c r="CK873" s="110"/>
      <c r="CL873" s="110"/>
      <c r="CM873" s="110"/>
      <c r="CN873" s="110"/>
      <c r="CO873" s="110"/>
      <c r="CP873" s="110"/>
      <c r="CQ873" s="110"/>
      <c r="CR873" s="110"/>
      <c r="CS873" s="110"/>
      <c r="CT873" s="110"/>
      <c r="CU873" s="110"/>
      <c r="CV873" s="110"/>
      <c r="CW873" s="110"/>
      <c r="CX873" s="110"/>
      <c r="CY873" s="110"/>
      <c r="CZ873" s="110"/>
      <c r="DA873" s="110"/>
      <c r="DB873" s="110"/>
      <c r="DC873" s="110"/>
      <c r="DD873" s="110"/>
      <c r="DE873" s="110"/>
      <c r="DF873" s="110"/>
      <c r="DG873" s="110"/>
      <c r="DH873" s="110"/>
      <c r="DI873" s="110"/>
      <c r="DJ873" s="110"/>
      <c r="DK873" s="110"/>
      <c r="DL873" s="110"/>
      <c r="DM873" s="110"/>
      <c r="DN873" s="110"/>
      <c r="DO873" s="110"/>
      <c r="DP873" s="110"/>
      <c r="DQ873" s="110"/>
      <c r="DR873" s="110"/>
      <c r="DS873" s="110"/>
      <c r="DT873" s="110"/>
      <c r="DU873" s="110"/>
      <c r="DV873" s="110"/>
      <c r="DW873" s="110"/>
      <c r="DX873" s="110"/>
      <c r="DY873" s="110"/>
      <c r="DZ873" s="110"/>
      <c r="EA873" s="110"/>
      <c r="EB873" s="110"/>
      <c r="EC873" s="110"/>
      <c r="ED873" s="110"/>
      <c r="EE873" s="110"/>
      <c r="EF873" s="110"/>
      <c r="EG873" s="110"/>
      <c r="EH873" s="110"/>
      <c r="EI873" s="110"/>
      <c r="EJ873" s="110"/>
      <c r="EK873" s="110"/>
      <c r="EL873" s="110"/>
      <c r="EM873" s="110"/>
      <c r="EN873" s="110"/>
      <c r="EO873" s="110"/>
      <c r="EP873" s="110"/>
      <c r="EQ873" s="110"/>
      <c r="ER873" s="110"/>
      <c r="ES873" s="110"/>
      <c r="ET873" s="110"/>
      <c r="EU873" s="110"/>
      <c r="EV873" s="110"/>
      <c r="EW873" s="110"/>
      <c r="EX873" s="110"/>
      <c r="EY873" s="110"/>
      <c r="EZ873" s="110"/>
      <c r="FA873" s="110"/>
      <c r="FB873" s="110"/>
      <c r="FC873" s="110"/>
      <c r="FD873" s="110"/>
      <c r="FE873" s="110"/>
      <c r="FF873" s="110"/>
      <c r="FG873" s="110"/>
      <c r="FH873" s="110"/>
      <c r="FI873" s="110"/>
      <c r="FJ873" s="110"/>
      <c r="FK873" s="242"/>
      <c r="FL873" s="242"/>
      <c r="FM873" s="242"/>
      <c r="FN873" s="242"/>
      <c r="FO873" s="242"/>
      <c r="FP873" s="242"/>
      <c r="FQ873" s="242"/>
      <c r="FR873" s="63"/>
    </row>
    <row r="874" spans="1:174" x14ac:dyDescent="0.2">
      <c r="A874" s="241" t="s">
        <v>464</v>
      </c>
      <c r="B874" s="476" t="s">
        <v>1055</v>
      </c>
      <c r="C874" s="326" t="s">
        <v>782</v>
      </c>
      <c r="D874" s="283" t="s">
        <v>465</v>
      </c>
      <c r="E874" s="471">
        <v>0</v>
      </c>
      <c r="F874" s="471">
        <v>243142</v>
      </c>
      <c r="G874" s="471">
        <v>592075</v>
      </c>
      <c r="H874" s="471">
        <v>1032587</v>
      </c>
      <c r="I874" s="471">
        <v>633741</v>
      </c>
      <c r="J874" s="471">
        <v>267104</v>
      </c>
      <c r="K874" s="471">
        <v>127601</v>
      </c>
      <c r="L874" s="471">
        <v>69349</v>
      </c>
      <c r="M874" s="471">
        <v>0</v>
      </c>
      <c r="N874" s="496">
        <v>2965599</v>
      </c>
      <c r="O874" s="471">
        <v>525</v>
      </c>
      <c r="P874" s="471">
        <v>225797</v>
      </c>
      <c r="Q874" s="471">
        <v>531668</v>
      </c>
      <c r="R874" s="471">
        <v>1731262</v>
      </c>
      <c r="S874" s="471">
        <v>919135</v>
      </c>
      <c r="T874" s="471">
        <v>247246</v>
      </c>
      <c r="U874" s="471">
        <v>83506</v>
      </c>
      <c r="V874" s="471">
        <v>54158</v>
      </c>
      <c r="W874" s="471">
        <v>5678</v>
      </c>
      <c r="X874" s="496">
        <v>3798975</v>
      </c>
      <c r="Y874" s="471">
        <v>525</v>
      </c>
      <c r="Z874" s="471">
        <v>468939</v>
      </c>
      <c r="AA874" s="471">
        <v>1123743</v>
      </c>
      <c r="AB874" s="471">
        <v>2763849</v>
      </c>
      <c r="AC874" s="471">
        <v>1552876</v>
      </c>
      <c r="AD874" s="471">
        <v>514350</v>
      </c>
      <c r="AE874" s="471">
        <v>211107</v>
      </c>
      <c r="AF874" s="471">
        <v>123507</v>
      </c>
      <c r="AG874" s="471">
        <v>5678</v>
      </c>
      <c r="AH874" s="496">
        <v>6764574</v>
      </c>
      <c r="AI874" s="471">
        <v>1131.42778</v>
      </c>
      <c r="AJ874" s="471">
        <v>1357.71333</v>
      </c>
      <c r="AK874" s="471">
        <v>1583.9988900000001</v>
      </c>
      <c r="AL874" s="471">
        <v>1810.2844399999999</v>
      </c>
      <c r="AM874" s="471">
        <v>2036.57</v>
      </c>
      <c r="AN874" s="471">
        <v>2489.14111</v>
      </c>
      <c r="AO874" s="471">
        <v>2941.7122199999999</v>
      </c>
      <c r="AP874" s="471">
        <v>3394.2833300000002</v>
      </c>
      <c r="AQ874" s="471">
        <v>4073.14</v>
      </c>
      <c r="AR874" s="471">
        <v>0</v>
      </c>
      <c r="AS874" s="471">
        <v>179.08198999999999</v>
      </c>
      <c r="AT874" s="471">
        <v>373.78498000000002</v>
      </c>
      <c r="AU874" s="471">
        <v>570.40042000000005</v>
      </c>
      <c r="AV874" s="471">
        <v>311.18056000000001</v>
      </c>
      <c r="AW874" s="471">
        <v>107.3077</v>
      </c>
      <c r="AX874" s="471">
        <v>43.376440000000002</v>
      </c>
      <c r="AY874" s="471">
        <v>20.43112</v>
      </c>
      <c r="AZ874" s="471">
        <v>0</v>
      </c>
      <c r="BA874" s="496">
        <v>1605.5632000000001</v>
      </c>
      <c r="BB874" s="471">
        <v>0.46401999999999999</v>
      </c>
      <c r="BC874" s="471">
        <v>166.30682999999999</v>
      </c>
      <c r="BD874" s="471">
        <v>335.64922999999999</v>
      </c>
      <c r="BE874" s="471">
        <v>956.34804999999994</v>
      </c>
      <c r="BF874" s="471">
        <v>451.3152</v>
      </c>
      <c r="BG874" s="471">
        <v>99.329840000000004</v>
      </c>
      <c r="BH874" s="471">
        <v>28.386869999999998</v>
      </c>
      <c r="BI874" s="471">
        <v>15.95565</v>
      </c>
      <c r="BJ874" s="471">
        <v>1.39401</v>
      </c>
      <c r="BK874" s="496">
        <v>2055.1496999999999</v>
      </c>
      <c r="BL874" s="471">
        <v>0.46</v>
      </c>
      <c r="BM874" s="471">
        <v>345.39</v>
      </c>
      <c r="BN874" s="471">
        <v>709.43</v>
      </c>
      <c r="BO874" s="471">
        <v>1526.75</v>
      </c>
      <c r="BP874" s="471">
        <v>762.5</v>
      </c>
      <c r="BQ874" s="471">
        <v>206.64</v>
      </c>
      <c r="BR874" s="471">
        <v>71.760000000000005</v>
      </c>
      <c r="BS874" s="471">
        <v>36.39</v>
      </c>
      <c r="BT874" s="471">
        <v>1.39</v>
      </c>
      <c r="BU874" s="496">
        <v>3660.71</v>
      </c>
      <c r="BV874" s="178"/>
      <c r="BW874" s="178"/>
      <c r="BX874" s="178"/>
      <c r="BY874" s="178"/>
      <c r="BZ874" s="178"/>
      <c r="CA874" s="178"/>
      <c r="CB874" s="178"/>
      <c r="CC874" s="178"/>
      <c r="CD874" s="178"/>
      <c r="CE874" s="178"/>
      <c r="CF874" s="110"/>
      <c r="CG874" s="110"/>
      <c r="CH874" s="110"/>
      <c r="CI874" s="110"/>
      <c r="CJ874" s="110"/>
      <c r="CK874" s="110"/>
      <c r="CL874" s="110"/>
      <c r="CM874" s="110"/>
      <c r="CN874" s="110"/>
      <c r="CO874" s="110"/>
      <c r="CP874" s="110"/>
      <c r="CQ874" s="110"/>
      <c r="CR874" s="110"/>
      <c r="CS874" s="110"/>
      <c r="CT874" s="110"/>
      <c r="CU874" s="110"/>
      <c r="CV874" s="110"/>
      <c r="CW874" s="110"/>
      <c r="CX874" s="110"/>
      <c r="CY874" s="110"/>
      <c r="CZ874" s="110"/>
      <c r="DA874" s="110"/>
      <c r="DB874" s="110"/>
      <c r="DC874" s="110"/>
      <c r="DD874" s="110"/>
      <c r="DE874" s="110"/>
      <c r="DF874" s="110"/>
      <c r="DG874" s="110"/>
      <c r="DH874" s="110"/>
      <c r="DI874" s="110"/>
      <c r="DJ874" s="110"/>
      <c r="DK874" s="110"/>
      <c r="DL874" s="110"/>
      <c r="DM874" s="110"/>
      <c r="DN874" s="110"/>
      <c r="DO874" s="110"/>
      <c r="DP874" s="110"/>
      <c r="DQ874" s="110"/>
      <c r="DR874" s="110"/>
      <c r="DS874" s="110"/>
      <c r="DT874" s="110"/>
      <c r="DU874" s="110"/>
      <c r="DV874" s="110"/>
      <c r="DW874" s="110"/>
      <c r="DX874" s="110"/>
      <c r="DY874" s="110"/>
      <c r="DZ874" s="110"/>
      <c r="EA874" s="110"/>
      <c r="EB874" s="110"/>
      <c r="EC874" s="110"/>
      <c r="ED874" s="110"/>
      <c r="EE874" s="110"/>
      <c r="EF874" s="110"/>
      <c r="EG874" s="110"/>
      <c r="EH874" s="110"/>
      <c r="EI874" s="110"/>
      <c r="EJ874" s="110"/>
      <c r="EK874" s="110"/>
      <c r="EL874" s="110"/>
      <c r="EM874" s="110"/>
      <c r="EN874" s="110"/>
      <c r="EO874" s="110"/>
      <c r="EP874" s="110"/>
      <c r="EQ874" s="110"/>
      <c r="ER874" s="110"/>
      <c r="ES874" s="110"/>
      <c r="ET874" s="110"/>
      <c r="EU874" s="110"/>
      <c r="EV874" s="110"/>
      <c r="EW874" s="110"/>
      <c r="EX874" s="110"/>
      <c r="EY874" s="110"/>
      <c r="EZ874" s="110"/>
      <c r="FA874" s="110"/>
      <c r="FB874" s="110"/>
      <c r="FC874" s="110"/>
      <c r="FD874" s="110"/>
      <c r="FE874" s="110"/>
      <c r="FF874" s="110"/>
      <c r="FG874" s="110"/>
      <c r="FH874" s="110"/>
      <c r="FI874" s="110"/>
      <c r="FJ874" s="110"/>
      <c r="FK874" s="242"/>
      <c r="FL874" s="242"/>
      <c r="FM874" s="242"/>
      <c r="FN874" s="242"/>
      <c r="FO874" s="242"/>
      <c r="FP874" s="242"/>
      <c r="FQ874" s="242"/>
      <c r="FR874" s="63"/>
    </row>
    <row r="875" spans="1:174" x14ac:dyDescent="0.2">
      <c r="A875" s="241" t="s">
        <v>466</v>
      </c>
      <c r="B875" s="476" t="s">
        <v>1056</v>
      </c>
      <c r="C875" s="326" t="s">
        <v>794</v>
      </c>
      <c r="D875" s="283" t="s">
        <v>467</v>
      </c>
      <c r="E875" s="471">
        <v>32176</v>
      </c>
      <c r="F875" s="471">
        <v>13852742</v>
      </c>
      <c r="G875" s="471">
        <v>2034360</v>
      </c>
      <c r="H875" s="471">
        <v>1094389</v>
      </c>
      <c r="I875" s="471">
        <v>387481</v>
      </c>
      <c r="J875" s="471">
        <v>180810</v>
      </c>
      <c r="K875" s="471">
        <v>49490</v>
      </c>
      <c r="L875" s="471">
        <v>10155</v>
      </c>
      <c r="M875" s="471">
        <v>0</v>
      </c>
      <c r="N875" s="496">
        <v>17641603</v>
      </c>
      <c r="O875" s="471">
        <v>66986</v>
      </c>
      <c r="P875" s="471">
        <v>20129713</v>
      </c>
      <c r="Q875" s="471">
        <v>1445665</v>
      </c>
      <c r="R875" s="471">
        <v>622259</v>
      </c>
      <c r="S875" s="471">
        <v>190360</v>
      </c>
      <c r="T875" s="471">
        <v>96892</v>
      </c>
      <c r="U875" s="471">
        <v>25208</v>
      </c>
      <c r="V875" s="471">
        <v>18709</v>
      </c>
      <c r="W875" s="471">
        <v>0</v>
      </c>
      <c r="X875" s="496">
        <v>22595792</v>
      </c>
      <c r="Y875" s="471">
        <v>99162</v>
      </c>
      <c r="Z875" s="471">
        <v>33982455</v>
      </c>
      <c r="AA875" s="471">
        <v>3480025</v>
      </c>
      <c r="AB875" s="471">
        <v>1716648</v>
      </c>
      <c r="AC875" s="471">
        <v>577841</v>
      </c>
      <c r="AD875" s="471">
        <v>277702</v>
      </c>
      <c r="AE875" s="471">
        <v>74698</v>
      </c>
      <c r="AF875" s="471">
        <v>28864</v>
      </c>
      <c r="AG875" s="471">
        <v>0</v>
      </c>
      <c r="AH875" s="496">
        <v>40237395</v>
      </c>
      <c r="AI875" s="471">
        <v>1108.91111</v>
      </c>
      <c r="AJ875" s="471">
        <v>1330.6933300000001</v>
      </c>
      <c r="AK875" s="471">
        <v>1552.4755600000001</v>
      </c>
      <c r="AL875" s="471">
        <v>1774.2577799999999</v>
      </c>
      <c r="AM875" s="471">
        <v>1996.04</v>
      </c>
      <c r="AN875" s="471">
        <v>2439.6044400000001</v>
      </c>
      <c r="AO875" s="471">
        <v>2883.1688899999999</v>
      </c>
      <c r="AP875" s="471">
        <v>3326.73333</v>
      </c>
      <c r="AQ875" s="471">
        <v>3992.08</v>
      </c>
      <c r="AR875" s="471">
        <v>29.01585</v>
      </c>
      <c r="AS875" s="471">
        <v>10410.16863</v>
      </c>
      <c r="AT875" s="471">
        <v>1310.39744</v>
      </c>
      <c r="AU875" s="471">
        <v>616.81511</v>
      </c>
      <c r="AV875" s="471">
        <v>194.12486999999999</v>
      </c>
      <c r="AW875" s="471">
        <v>74.114469999999997</v>
      </c>
      <c r="AX875" s="471">
        <v>17.165140000000001</v>
      </c>
      <c r="AY875" s="471">
        <v>3.05254</v>
      </c>
      <c r="AZ875" s="471">
        <v>0</v>
      </c>
      <c r="BA875" s="496">
        <v>12654.85406</v>
      </c>
      <c r="BB875" s="471">
        <v>60.40701</v>
      </c>
      <c r="BC875" s="471">
        <v>15127.23668</v>
      </c>
      <c r="BD875" s="471">
        <v>931.19984999999997</v>
      </c>
      <c r="BE875" s="471">
        <v>350.71510000000001</v>
      </c>
      <c r="BF875" s="471">
        <v>95.368830000000003</v>
      </c>
      <c r="BG875" s="471">
        <v>39.716270000000002</v>
      </c>
      <c r="BH875" s="471">
        <v>8.7431599999999996</v>
      </c>
      <c r="BI875" s="471">
        <v>5.6238400000000004</v>
      </c>
      <c r="BJ875" s="471">
        <v>0</v>
      </c>
      <c r="BK875" s="496">
        <v>16619.010730000002</v>
      </c>
      <c r="BL875" s="471">
        <v>89.42</v>
      </c>
      <c r="BM875" s="471">
        <v>25537.41</v>
      </c>
      <c r="BN875" s="471">
        <v>2241.6</v>
      </c>
      <c r="BO875" s="471">
        <v>967.53</v>
      </c>
      <c r="BP875" s="471">
        <v>289.49</v>
      </c>
      <c r="BQ875" s="471">
        <v>113.83</v>
      </c>
      <c r="BR875" s="471">
        <v>25.91</v>
      </c>
      <c r="BS875" s="471">
        <v>8.68</v>
      </c>
      <c r="BT875" s="471">
        <v>0</v>
      </c>
      <c r="BU875" s="496">
        <v>29273.87</v>
      </c>
      <c r="BV875" s="178"/>
      <c r="BW875" s="178"/>
      <c r="BX875" s="178"/>
      <c r="BY875" s="178"/>
      <c r="BZ875" s="178"/>
      <c r="CA875" s="178"/>
      <c r="CB875" s="178"/>
      <c r="CC875" s="178"/>
      <c r="CD875" s="178"/>
      <c r="CE875" s="178"/>
      <c r="CF875" s="110"/>
      <c r="CG875" s="110"/>
      <c r="CH875" s="110"/>
      <c r="CI875" s="110"/>
      <c r="CJ875" s="110"/>
      <c r="CK875" s="110"/>
      <c r="CL875" s="110"/>
      <c r="CM875" s="110"/>
      <c r="CN875" s="110"/>
      <c r="CO875" s="110"/>
      <c r="CP875" s="110"/>
      <c r="CQ875" s="110"/>
      <c r="CR875" s="110"/>
      <c r="CS875" s="110"/>
      <c r="CT875" s="110"/>
      <c r="CU875" s="110"/>
      <c r="CV875" s="110"/>
      <c r="CW875" s="110"/>
      <c r="CX875" s="110"/>
      <c r="CY875" s="110"/>
      <c r="CZ875" s="110"/>
      <c r="DA875" s="110"/>
      <c r="DB875" s="110"/>
      <c r="DC875" s="110"/>
      <c r="DD875" s="110"/>
      <c r="DE875" s="110"/>
      <c r="DF875" s="110"/>
      <c r="DG875" s="110"/>
      <c r="DH875" s="110"/>
      <c r="DI875" s="110"/>
      <c r="DJ875" s="110"/>
      <c r="DK875" s="110"/>
      <c r="DL875" s="110"/>
      <c r="DM875" s="110"/>
      <c r="DN875" s="110"/>
      <c r="DO875" s="110"/>
      <c r="DP875" s="110"/>
      <c r="DQ875" s="110"/>
      <c r="DR875" s="110"/>
      <c r="DS875" s="110"/>
      <c r="DT875" s="110"/>
      <c r="DU875" s="110"/>
      <c r="DV875" s="110"/>
      <c r="DW875" s="110"/>
      <c r="DX875" s="110"/>
      <c r="DY875" s="110"/>
      <c r="DZ875" s="110"/>
      <c r="EA875" s="110"/>
      <c r="EB875" s="110"/>
      <c r="EC875" s="110"/>
      <c r="ED875" s="110"/>
      <c r="EE875" s="110"/>
      <c r="EF875" s="110"/>
      <c r="EG875" s="110"/>
      <c r="EH875" s="110"/>
      <c r="EI875" s="110"/>
      <c r="EJ875" s="110"/>
      <c r="EK875" s="110"/>
      <c r="EL875" s="110"/>
      <c r="EM875" s="110"/>
      <c r="EN875" s="110"/>
      <c r="EO875" s="110"/>
      <c r="EP875" s="110"/>
      <c r="EQ875" s="110"/>
      <c r="ER875" s="110"/>
      <c r="ES875" s="110"/>
      <c r="ET875" s="110"/>
      <c r="EU875" s="110"/>
      <c r="EV875" s="110"/>
      <c r="EW875" s="110"/>
      <c r="EX875" s="110"/>
      <c r="EY875" s="110"/>
      <c r="EZ875" s="110"/>
      <c r="FA875" s="110"/>
      <c r="FB875" s="110"/>
      <c r="FC875" s="110"/>
      <c r="FD875" s="110"/>
      <c r="FE875" s="110"/>
      <c r="FF875" s="110"/>
      <c r="FG875" s="110"/>
      <c r="FH875" s="110"/>
      <c r="FI875" s="110"/>
      <c r="FJ875" s="110"/>
      <c r="FK875" s="242"/>
      <c r="FL875" s="242"/>
      <c r="FM875" s="242"/>
      <c r="FN875" s="242"/>
      <c r="FO875" s="242"/>
      <c r="FP875" s="242"/>
      <c r="FQ875" s="242"/>
      <c r="FR875" s="63"/>
    </row>
    <row r="876" spans="1:174" x14ac:dyDescent="0.2">
      <c r="A876" s="241" t="s">
        <v>468</v>
      </c>
      <c r="B876" s="476" t="s">
        <v>1057</v>
      </c>
      <c r="C876" s="326" t="s">
        <v>807</v>
      </c>
      <c r="D876" s="283" t="s">
        <v>1058</v>
      </c>
      <c r="E876" s="471">
        <v>7746.7</v>
      </c>
      <c r="F876" s="471">
        <v>3179735.33</v>
      </c>
      <c r="G876" s="471">
        <v>3193965.01</v>
      </c>
      <c r="H876" s="471">
        <v>1662191.85</v>
      </c>
      <c r="I876" s="471">
        <v>873747.74</v>
      </c>
      <c r="J876" s="471">
        <v>410395.95</v>
      </c>
      <c r="K876" s="471">
        <v>170253.33</v>
      </c>
      <c r="L876" s="471">
        <v>43569.61</v>
      </c>
      <c r="M876" s="471">
        <v>2827.02</v>
      </c>
      <c r="N876" s="496">
        <v>9544432.5399999991</v>
      </c>
      <c r="O876" s="471">
        <v>14893.72</v>
      </c>
      <c r="P876" s="471">
        <v>3315894.79</v>
      </c>
      <c r="Q876" s="471">
        <v>2649089.7999999998</v>
      </c>
      <c r="R876" s="471">
        <v>806557.61</v>
      </c>
      <c r="S876" s="471">
        <v>261883.4</v>
      </c>
      <c r="T876" s="471">
        <v>175987.99</v>
      </c>
      <c r="U876" s="471">
        <v>84567.2</v>
      </c>
      <c r="V876" s="471">
        <v>51466.69</v>
      </c>
      <c r="W876" s="471">
        <v>3790.28</v>
      </c>
      <c r="X876" s="496">
        <v>7364131.4800000004</v>
      </c>
      <c r="Y876" s="471">
        <v>22640.42</v>
      </c>
      <c r="Z876" s="471">
        <v>6495630.1200000001</v>
      </c>
      <c r="AA876" s="471">
        <v>5843054.8099999996</v>
      </c>
      <c r="AB876" s="471">
        <v>2468749.46</v>
      </c>
      <c r="AC876" s="471">
        <v>1135631.1399999999</v>
      </c>
      <c r="AD876" s="471">
        <v>586383.93999999994</v>
      </c>
      <c r="AE876" s="471">
        <v>254820.53</v>
      </c>
      <c r="AF876" s="471">
        <v>95036.3</v>
      </c>
      <c r="AG876" s="471">
        <v>6617.3</v>
      </c>
      <c r="AH876" s="496">
        <v>16908564.02</v>
      </c>
      <c r="AI876" s="471">
        <v>1069.85556</v>
      </c>
      <c r="AJ876" s="471">
        <v>1283.8266699999999</v>
      </c>
      <c r="AK876" s="471">
        <v>1497.7977800000001</v>
      </c>
      <c r="AL876" s="471">
        <v>1711.7688900000001</v>
      </c>
      <c r="AM876" s="471">
        <v>1925.74</v>
      </c>
      <c r="AN876" s="471">
        <v>2353.6822200000001</v>
      </c>
      <c r="AO876" s="471">
        <v>2781.62444</v>
      </c>
      <c r="AP876" s="471">
        <v>3209.5666700000002</v>
      </c>
      <c r="AQ876" s="471">
        <v>3851.48</v>
      </c>
      <c r="AR876" s="471">
        <v>7.2408799999999998</v>
      </c>
      <c r="AS876" s="471">
        <v>2476.7637300000001</v>
      </c>
      <c r="AT876" s="471">
        <v>2132.4407500000002</v>
      </c>
      <c r="AU876" s="471">
        <v>971.03754000000004</v>
      </c>
      <c r="AV876" s="471">
        <v>453.72050999999999</v>
      </c>
      <c r="AW876" s="471">
        <v>174.36336</v>
      </c>
      <c r="AX876" s="471">
        <v>61.206440000000001</v>
      </c>
      <c r="AY876" s="471">
        <v>13.574920000000001</v>
      </c>
      <c r="AZ876" s="471">
        <v>0.73401000000000005</v>
      </c>
      <c r="BA876" s="496">
        <v>6291.0821500000002</v>
      </c>
      <c r="BB876" s="471">
        <v>13.921239999999999</v>
      </c>
      <c r="BC876" s="471">
        <v>2582.82125</v>
      </c>
      <c r="BD876" s="471">
        <v>1768.65652</v>
      </c>
      <c r="BE876" s="471">
        <v>471.18371000000002</v>
      </c>
      <c r="BF876" s="471">
        <v>135.99105</v>
      </c>
      <c r="BG876" s="471">
        <v>74.771349999999998</v>
      </c>
      <c r="BH876" s="471">
        <v>30.402090000000001</v>
      </c>
      <c r="BI876" s="471">
        <v>16.035399999999999</v>
      </c>
      <c r="BJ876" s="471">
        <v>0.98411000000000004</v>
      </c>
      <c r="BK876" s="496">
        <v>5094.7667099999999</v>
      </c>
      <c r="BL876" s="471">
        <v>21.16</v>
      </c>
      <c r="BM876" s="471">
        <v>5059.58</v>
      </c>
      <c r="BN876" s="471">
        <v>3901.1</v>
      </c>
      <c r="BO876" s="471">
        <v>1442.22</v>
      </c>
      <c r="BP876" s="471">
        <v>589.71</v>
      </c>
      <c r="BQ876" s="471">
        <v>249.13</v>
      </c>
      <c r="BR876" s="471">
        <v>91.61</v>
      </c>
      <c r="BS876" s="471">
        <v>29.61</v>
      </c>
      <c r="BT876" s="471">
        <v>1.72</v>
      </c>
      <c r="BU876" s="496">
        <v>11385.84</v>
      </c>
      <c r="BV876" s="178"/>
      <c r="BW876" s="178"/>
      <c r="BX876" s="178"/>
      <c r="BY876" s="178"/>
      <c r="BZ876" s="178"/>
      <c r="CA876" s="178"/>
      <c r="CB876" s="178"/>
      <c r="CC876" s="178"/>
      <c r="CD876" s="178"/>
      <c r="CE876" s="178"/>
      <c r="CF876" s="110"/>
      <c r="CG876" s="110"/>
      <c r="CH876" s="110"/>
      <c r="CI876" s="110"/>
      <c r="CJ876" s="110"/>
      <c r="CK876" s="110"/>
      <c r="CL876" s="110"/>
      <c r="CM876" s="110"/>
      <c r="CN876" s="110"/>
      <c r="CO876" s="110"/>
      <c r="CP876" s="110"/>
      <c r="CQ876" s="110"/>
      <c r="CR876" s="110"/>
      <c r="CS876" s="110"/>
      <c r="CT876" s="110"/>
      <c r="CU876" s="110"/>
      <c r="CV876" s="110"/>
      <c r="CW876" s="110"/>
      <c r="CX876" s="110"/>
      <c r="CY876" s="110"/>
      <c r="CZ876" s="110"/>
      <c r="DA876" s="110"/>
      <c r="DB876" s="110"/>
      <c r="DC876" s="110"/>
      <c r="DD876" s="110"/>
      <c r="DE876" s="110"/>
      <c r="DF876" s="110"/>
      <c r="DG876" s="110"/>
      <c r="DH876" s="110"/>
      <c r="DI876" s="110"/>
      <c r="DJ876" s="110"/>
      <c r="DK876" s="110"/>
      <c r="DL876" s="110"/>
      <c r="DM876" s="110"/>
      <c r="DN876" s="110"/>
      <c r="DO876" s="110"/>
      <c r="DP876" s="110"/>
      <c r="DQ876" s="110"/>
      <c r="DR876" s="110"/>
      <c r="DS876" s="110"/>
      <c r="DT876" s="110"/>
      <c r="DU876" s="110"/>
      <c r="DV876" s="110"/>
      <c r="DW876" s="110"/>
      <c r="DX876" s="110"/>
      <c r="DY876" s="110"/>
      <c r="DZ876" s="110"/>
      <c r="EA876" s="110"/>
      <c r="EB876" s="110"/>
      <c r="EC876" s="110"/>
      <c r="ED876" s="110"/>
      <c r="EE876" s="110"/>
      <c r="EF876" s="110"/>
      <c r="EG876" s="110"/>
      <c r="EH876" s="110"/>
      <c r="EI876" s="110"/>
      <c r="EJ876" s="110"/>
      <c r="EK876" s="110"/>
      <c r="EL876" s="110"/>
      <c r="EM876" s="110"/>
      <c r="EN876" s="110"/>
      <c r="EO876" s="110"/>
      <c r="EP876" s="110"/>
      <c r="EQ876" s="110"/>
      <c r="ER876" s="110"/>
      <c r="ES876" s="110"/>
      <c r="ET876" s="110"/>
      <c r="EU876" s="110"/>
      <c r="EV876" s="110"/>
      <c r="EW876" s="110"/>
      <c r="EX876" s="110"/>
      <c r="EY876" s="110"/>
      <c r="EZ876" s="110"/>
      <c r="FA876" s="110"/>
      <c r="FB876" s="110"/>
      <c r="FC876" s="110"/>
      <c r="FD876" s="110"/>
      <c r="FE876" s="110"/>
      <c r="FF876" s="110"/>
      <c r="FG876" s="110"/>
      <c r="FH876" s="110"/>
      <c r="FI876" s="110"/>
      <c r="FJ876" s="110"/>
      <c r="FK876" s="242"/>
      <c r="FL876" s="242"/>
      <c r="FM876" s="242"/>
      <c r="FN876" s="242"/>
      <c r="FO876" s="242"/>
      <c r="FP876" s="242"/>
      <c r="FQ876" s="242"/>
      <c r="FR876" s="63"/>
    </row>
    <row r="877" spans="1:174" x14ac:dyDescent="0.2">
      <c r="A877" s="241" t="s">
        <v>469</v>
      </c>
      <c r="B877" s="476" t="s">
        <v>1059</v>
      </c>
      <c r="C877" s="326" t="s">
        <v>782</v>
      </c>
      <c r="D877" s="283" t="s">
        <v>1060</v>
      </c>
      <c r="E877" s="471">
        <v>0</v>
      </c>
      <c r="F877" s="471">
        <v>78497</v>
      </c>
      <c r="G877" s="471">
        <v>1000290</v>
      </c>
      <c r="H877" s="471">
        <v>1277727</v>
      </c>
      <c r="I877" s="471">
        <v>687792</v>
      </c>
      <c r="J877" s="471">
        <v>137788</v>
      </c>
      <c r="K877" s="471">
        <v>50705</v>
      </c>
      <c r="L877" s="471">
        <v>1140</v>
      </c>
      <c r="M877" s="471">
        <v>0</v>
      </c>
      <c r="N877" s="496">
        <v>3233939</v>
      </c>
      <c r="O877" s="471">
        <v>0</v>
      </c>
      <c r="P877" s="471">
        <v>183627</v>
      </c>
      <c r="Q877" s="471">
        <v>1526126</v>
      </c>
      <c r="R877" s="471">
        <v>2960507</v>
      </c>
      <c r="S877" s="471">
        <v>1181977</v>
      </c>
      <c r="T877" s="471">
        <v>202227</v>
      </c>
      <c r="U877" s="471">
        <v>30765</v>
      </c>
      <c r="V877" s="471">
        <v>3387</v>
      </c>
      <c r="W877" s="471">
        <v>0</v>
      </c>
      <c r="X877" s="496">
        <v>6088616</v>
      </c>
      <c r="Y877" s="471">
        <v>0</v>
      </c>
      <c r="Z877" s="471">
        <v>262124</v>
      </c>
      <c r="AA877" s="471">
        <v>2526416</v>
      </c>
      <c r="AB877" s="471">
        <v>4238234</v>
      </c>
      <c r="AC877" s="471">
        <v>1869769</v>
      </c>
      <c r="AD877" s="471">
        <v>340015</v>
      </c>
      <c r="AE877" s="471">
        <v>81470</v>
      </c>
      <c r="AF877" s="471">
        <v>4527</v>
      </c>
      <c r="AG877" s="471">
        <v>0</v>
      </c>
      <c r="AH877" s="496">
        <v>9322555</v>
      </c>
      <c r="AI877" s="471">
        <v>997.26111000000003</v>
      </c>
      <c r="AJ877" s="471">
        <v>1196.71333</v>
      </c>
      <c r="AK877" s="471">
        <v>1396.1655599999999</v>
      </c>
      <c r="AL877" s="471">
        <v>1595.61778</v>
      </c>
      <c r="AM877" s="471">
        <v>1795.07</v>
      </c>
      <c r="AN877" s="471">
        <v>2193.97444</v>
      </c>
      <c r="AO877" s="471">
        <v>2592.87889</v>
      </c>
      <c r="AP877" s="471">
        <v>2991.7833300000002</v>
      </c>
      <c r="AQ877" s="471">
        <v>3590.14</v>
      </c>
      <c r="AR877" s="471">
        <v>0</v>
      </c>
      <c r="AS877" s="471">
        <v>65.593819999999994</v>
      </c>
      <c r="AT877" s="471">
        <v>716.45515</v>
      </c>
      <c r="AU877" s="471">
        <v>800.77260000000001</v>
      </c>
      <c r="AV877" s="471">
        <v>383.15609000000001</v>
      </c>
      <c r="AW877" s="471">
        <v>62.80292</v>
      </c>
      <c r="AX877" s="471">
        <v>19.555479999999999</v>
      </c>
      <c r="AY877" s="471">
        <v>0.38103999999999999</v>
      </c>
      <c r="AZ877" s="471">
        <v>0</v>
      </c>
      <c r="BA877" s="496">
        <v>2048.71711</v>
      </c>
      <c r="BB877" s="471">
        <v>0</v>
      </c>
      <c r="BC877" s="471">
        <v>153.44275999999999</v>
      </c>
      <c r="BD877" s="471">
        <v>1093.08384</v>
      </c>
      <c r="BE877" s="471">
        <v>1855.39861</v>
      </c>
      <c r="BF877" s="471">
        <v>658.45732999999996</v>
      </c>
      <c r="BG877" s="471">
        <v>92.173820000000006</v>
      </c>
      <c r="BH877" s="471">
        <v>11.86519</v>
      </c>
      <c r="BI877" s="471">
        <v>1.1321000000000001</v>
      </c>
      <c r="BJ877" s="471">
        <v>0</v>
      </c>
      <c r="BK877" s="496">
        <v>3865.5536400000001</v>
      </c>
      <c r="BL877" s="471">
        <v>0</v>
      </c>
      <c r="BM877" s="471">
        <v>219.04</v>
      </c>
      <c r="BN877" s="471">
        <v>1809.54</v>
      </c>
      <c r="BO877" s="471">
        <v>2656.17</v>
      </c>
      <c r="BP877" s="471">
        <v>1041.6099999999999</v>
      </c>
      <c r="BQ877" s="471">
        <v>154.97999999999999</v>
      </c>
      <c r="BR877" s="471">
        <v>31.42</v>
      </c>
      <c r="BS877" s="471">
        <v>1.51</v>
      </c>
      <c r="BT877" s="471">
        <v>0</v>
      </c>
      <c r="BU877" s="496">
        <v>5914.27</v>
      </c>
      <c r="BV877" s="178"/>
      <c r="BW877" s="178"/>
      <c r="BX877" s="178"/>
      <c r="BY877" s="178"/>
      <c r="BZ877" s="178"/>
      <c r="CA877" s="178"/>
      <c r="CB877" s="178"/>
      <c r="CC877" s="178"/>
      <c r="CD877" s="178"/>
      <c r="CE877" s="178"/>
      <c r="CF877" s="110"/>
      <c r="CG877" s="110"/>
      <c r="CH877" s="110"/>
      <c r="CI877" s="110"/>
      <c r="CJ877" s="110"/>
      <c r="CK877" s="110"/>
      <c r="CL877" s="110"/>
      <c r="CM877" s="110"/>
      <c r="CN877" s="110"/>
      <c r="CO877" s="110"/>
      <c r="CP877" s="110"/>
      <c r="CQ877" s="110"/>
      <c r="CR877" s="110"/>
      <c r="CS877" s="110"/>
      <c r="CT877" s="110"/>
      <c r="CU877" s="110"/>
      <c r="CV877" s="110"/>
      <c r="CW877" s="110"/>
      <c r="CX877" s="110"/>
      <c r="CY877" s="110"/>
      <c r="CZ877" s="110"/>
      <c r="DA877" s="110"/>
      <c r="DB877" s="110"/>
      <c r="DC877" s="110"/>
      <c r="DD877" s="110"/>
      <c r="DE877" s="110"/>
      <c r="DF877" s="110"/>
      <c r="DG877" s="110"/>
      <c r="DH877" s="110"/>
      <c r="DI877" s="110"/>
      <c r="DJ877" s="110"/>
      <c r="DK877" s="110"/>
      <c r="DL877" s="110"/>
      <c r="DM877" s="110"/>
      <c r="DN877" s="110"/>
      <c r="DO877" s="110"/>
      <c r="DP877" s="110"/>
      <c r="DQ877" s="110"/>
      <c r="DR877" s="110"/>
      <c r="DS877" s="110"/>
      <c r="DT877" s="110"/>
      <c r="DU877" s="110"/>
      <c r="DV877" s="110"/>
      <c r="DW877" s="110"/>
      <c r="DX877" s="110"/>
      <c r="DY877" s="110"/>
      <c r="DZ877" s="110"/>
      <c r="EA877" s="110"/>
      <c r="EB877" s="110"/>
      <c r="EC877" s="110"/>
      <c r="ED877" s="110"/>
      <c r="EE877" s="110"/>
      <c r="EF877" s="110"/>
      <c r="EG877" s="110"/>
      <c r="EH877" s="110"/>
      <c r="EI877" s="110"/>
      <c r="EJ877" s="110"/>
      <c r="EK877" s="110"/>
      <c r="EL877" s="110"/>
      <c r="EM877" s="110"/>
      <c r="EN877" s="110"/>
      <c r="EO877" s="110"/>
      <c r="EP877" s="110"/>
      <c r="EQ877" s="110"/>
      <c r="ER877" s="110"/>
      <c r="ES877" s="110"/>
      <c r="ET877" s="110"/>
      <c r="EU877" s="110"/>
      <c r="EV877" s="110"/>
      <c r="EW877" s="110"/>
      <c r="EX877" s="110"/>
      <c r="EY877" s="110"/>
      <c r="EZ877" s="110"/>
      <c r="FA877" s="110"/>
      <c r="FB877" s="110"/>
      <c r="FC877" s="110"/>
      <c r="FD877" s="110"/>
      <c r="FE877" s="110"/>
      <c r="FF877" s="110"/>
      <c r="FG877" s="110"/>
      <c r="FH877" s="110"/>
      <c r="FI877" s="110"/>
      <c r="FJ877" s="110"/>
      <c r="FK877" s="242"/>
      <c r="FL877" s="242"/>
      <c r="FM877" s="242"/>
      <c r="FN877" s="242"/>
      <c r="FO877" s="242"/>
      <c r="FP877" s="242"/>
      <c r="FQ877" s="242"/>
      <c r="FR877" s="63"/>
    </row>
    <row r="878" spans="1:174" x14ac:dyDescent="0.2">
      <c r="A878" s="241" t="s">
        <v>470</v>
      </c>
      <c r="B878" s="476" t="s">
        <v>1061</v>
      </c>
      <c r="C878" s="326" t="s">
        <v>807</v>
      </c>
      <c r="D878" s="283" t="s">
        <v>471</v>
      </c>
      <c r="E878" s="471">
        <v>7090</v>
      </c>
      <c r="F878" s="471">
        <v>1470745</v>
      </c>
      <c r="G878" s="471">
        <v>1369181</v>
      </c>
      <c r="H878" s="471">
        <v>1462704</v>
      </c>
      <c r="I878" s="471">
        <v>704882</v>
      </c>
      <c r="J878" s="471">
        <v>288398</v>
      </c>
      <c r="K878" s="471">
        <v>178856</v>
      </c>
      <c r="L878" s="471">
        <v>77541</v>
      </c>
      <c r="M878" s="471">
        <v>2063</v>
      </c>
      <c r="N878" s="496">
        <v>5561460</v>
      </c>
      <c r="O878" s="471">
        <v>9965</v>
      </c>
      <c r="P878" s="471">
        <v>3077665</v>
      </c>
      <c r="Q878" s="471">
        <v>1652525</v>
      </c>
      <c r="R878" s="471">
        <v>1546705</v>
      </c>
      <c r="S878" s="471">
        <v>658643</v>
      </c>
      <c r="T878" s="471">
        <v>239483</v>
      </c>
      <c r="U878" s="471">
        <v>137195</v>
      </c>
      <c r="V878" s="471">
        <v>84801</v>
      </c>
      <c r="W878" s="471">
        <v>0</v>
      </c>
      <c r="X878" s="496">
        <v>7406982</v>
      </c>
      <c r="Y878" s="471">
        <v>17055</v>
      </c>
      <c r="Z878" s="471">
        <v>4548410</v>
      </c>
      <c r="AA878" s="471">
        <v>3021706</v>
      </c>
      <c r="AB878" s="471">
        <v>3009409</v>
      </c>
      <c r="AC878" s="471">
        <v>1363525</v>
      </c>
      <c r="AD878" s="471">
        <v>527881</v>
      </c>
      <c r="AE878" s="471">
        <v>316051</v>
      </c>
      <c r="AF878" s="471">
        <v>162342</v>
      </c>
      <c r="AG878" s="471">
        <v>2063</v>
      </c>
      <c r="AH878" s="496">
        <v>12968442</v>
      </c>
      <c r="AI878" s="471">
        <v>955.60555999999997</v>
      </c>
      <c r="AJ878" s="471">
        <v>1146.72667</v>
      </c>
      <c r="AK878" s="471">
        <v>1337.8477800000001</v>
      </c>
      <c r="AL878" s="471">
        <v>1528.9688900000001</v>
      </c>
      <c r="AM878" s="471">
        <v>1720.09</v>
      </c>
      <c r="AN878" s="471">
        <v>2102.3322199999998</v>
      </c>
      <c r="AO878" s="471">
        <v>2484.5744399999999</v>
      </c>
      <c r="AP878" s="471">
        <v>2866.8166700000002</v>
      </c>
      <c r="AQ878" s="471">
        <v>3440.18</v>
      </c>
      <c r="AR878" s="471">
        <v>7.4193800000000003</v>
      </c>
      <c r="AS878" s="471">
        <v>1282.55934</v>
      </c>
      <c r="AT878" s="471">
        <v>1023.42062</v>
      </c>
      <c r="AU878" s="471">
        <v>956.66040999999996</v>
      </c>
      <c r="AV878" s="471">
        <v>409.79367000000002</v>
      </c>
      <c r="AW878" s="471">
        <v>137.18002999999999</v>
      </c>
      <c r="AX878" s="471">
        <v>71.98657</v>
      </c>
      <c r="AY878" s="471">
        <v>27.04777</v>
      </c>
      <c r="AZ878" s="471">
        <v>0.59967999999999999</v>
      </c>
      <c r="BA878" s="496">
        <v>3916.6674699999999</v>
      </c>
      <c r="BB878" s="471">
        <v>10.42794</v>
      </c>
      <c r="BC878" s="471">
        <v>2683.8697400000001</v>
      </c>
      <c r="BD878" s="471">
        <v>1235.21153</v>
      </c>
      <c r="BE878" s="471">
        <v>1011.60005</v>
      </c>
      <c r="BF878" s="471">
        <v>382.91194000000002</v>
      </c>
      <c r="BG878" s="471">
        <v>113.91301</v>
      </c>
      <c r="BH878" s="471">
        <v>55.218710000000002</v>
      </c>
      <c r="BI878" s="471">
        <v>29.580200000000001</v>
      </c>
      <c r="BJ878" s="471">
        <v>0</v>
      </c>
      <c r="BK878" s="496">
        <v>5522.7331199999999</v>
      </c>
      <c r="BL878" s="471">
        <v>17.850000000000001</v>
      </c>
      <c r="BM878" s="471">
        <v>3966.43</v>
      </c>
      <c r="BN878" s="471">
        <v>2258.63</v>
      </c>
      <c r="BO878" s="471">
        <v>1968.26</v>
      </c>
      <c r="BP878" s="471">
        <v>792.71</v>
      </c>
      <c r="BQ878" s="471">
        <v>251.09</v>
      </c>
      <c r="BR878" s="471">
        <v>127.21</v>
      </c>
      <c r="BS878" s="471">
        <v>56.63</v>
      </c>
      <c r="BT878" s="471">
        <v>0.6</v>
      </c>
      <c r="BU878" s="496">
        <v>9439.41</v>
      </c>
      <c r="BV878" s="178"/>
      <c r="BW878" s="178"/>
      <c r="BX878" s="178"/>
      <c r="BY878" s="178"/>
      <c r="BZ878" s="178"/>
      <c r="CA878" s="178"/>
      <c r="CB878" s="178"/>
      <c r="CC878" s="178"/>
      <c r="CD878" s="178"/>
      <c r="CE878" s="178"/>
      <c r="CF878" s="110"/>
      <c r="CG878" s="110"/>
      <c r="CH878" s="110"/>
      <c r="CI878" s="110"/>
      <c r="CJ878" s="110"/>
      <c r="CK878" s="110"/>
      <c r="CL878" s="110"/>
      <c r="CM878" s="110"/>
      <c r="CN878" s="110"/>
      <c r="CO878" s="110"/>
      <c r="CP878" s="110"/>
      <c r="CQ878" s="110"/>
      <c r="CR878" s="110"/>
      <c r="CS878" s="110"/>
      <c r="CT878" s="110"/>
      <c r="CU878" s="110"/>
      <c r="CV878" s="110"/>
      <c r="CW878" s="110"/>
      <c r="CX878" s="110"/>
      <c r="CY878" s="110"/>
      <c r="CZ878" s="110"/>
      <c r="DA878" s="110"/>
      <c r="DB878" s="110"/>
      <c r="DC878" s="110"/>
      <c r="DD878" s="110"/>
      <c r="DE878" s="110"/>
      <c r="DF878" s="110"/>
      <c r="DG878" s="110"/>
      <c r="DH878" s="110"/>
      <c r="DI878" s="110"/>
      <c r="DJ878" s="110"/>
      <c r="DK878" s="110"/>
      <c r="DL878" s="110"/>
      <c r="DM878" s="110"/>
      <c r="DN878" s="110"/>
      <c r="DO878" s="110"/>
      <c r="DP878" s="110"/>
      <c r="DQ878" s="110"/>
      <c r="DR878" s="110"/>
      <c r="DS878" s="110"/>
      <c r="DT878" s="110"/>
      <c r="DU878" s="110"/>
      <c r="DV878" s="110"/>
      <c r="DW878" s="110"/>
      <c r="DX878" s="110"/>
      <c r="DY878" s="110"/>
      <c r="DZ878" s="110"/>
      <c r="EA878" s="110"/>
      <c r="EB878" s="110"/>
      <c r="EC878" s="110"/>
      <c r="ED878" s="110"/>
      <c r="EE878" s="110"/>
      <c r="EF878" s="110"/>
      <c r="EG878" s="110"/>
      <c r="EH878" s="110"/>
      <c r="EI878" s="110"/>
      <c r="EJ878" s="110"/>
      <c r="EK878" s="110"/>
      <c r="EL878" s="110"/>
      <c r="EM878" s="110"/>
      <c r="EN878" s="110"/>
      <c r="EO878" s="110"/>
      <c r="EP878" s="110"/>
      <c r="EQ878" s="110"/>
      <c r="ER878" s="110"/>
      <c r="ES878" s="110"/>
      <c r="ET878" s="110"/>
      <c r="EU878" s="110"/>
      <c r="EV878" s="110"/>
      <c r="EW878" s="110"/>
      <c r="EX878" s="110"/>
      <c r="EY878" s="110"/>
      <c r="EZ878" s="110"/>
      <c r="FA878" s="110"/>
      <c r="FB878" s="110"/>
      <c r="FC878" s="110"/>
      <c r="FD878" s="110"/>
      <c r="FE878" s="110"/>
      <c r="FF878" s="110"/>
      <c r="FG878" s="110"/>
      <c r="FH878" s="110"/>
      <c r="FI878" s="110"/>
      <c r="FJ878" s="110"/>
      <c r="FK878" s="242"/>
      <c r="FL878" s="242"/>
      <c r="FM878" s="242"/>
      <c r="FN878" s="242"/>
      <c r="FO878" s="242"/>
      <c r="FP878" s="242"/>
      <c r="FQ878" s="242"/>
      <c r="FR878" s="63"/>
    </row>
    <row r="879" spans="1:174" x14ac:dyDescent="0.2">
      <c r="A879" s="241" t="s">
        <v>472</v>
      </c>
      <c r="B879" s="476" t="s">
        <v>1062</v>
      </c>
      <c r="C879" s="326" t="s">
        <v>801</v>
      </c>
      <c r="D879" s="283" t="s">
        <v>1063</v>
      </c>
      <c r="E879" s="471">
        <v>872</v>
      </c>
      <c r="F879" s="471">
        <v>1292424</v>
      </c>
      <c r="G879" s="471">
        <v>1811795</v>
      </c>
      <c r="H879" s="471">
        <v>887260</v>
      </c>
      <c r="I879" s="471">
        <v>431912</v>
      </c>
      <c r="J879" s="471">
        <v>172346</v>
      </c>
      <c r="K879" s="471">
        <v>74763</v>
      </c>
      <c r="L879" s="471">
        <v>14288</v>
      </c>
      <c r="M879" s="471">
        <v>0</v>
      </c>
      <c r="N879" s="496">
        <v>4685660</v>
      </c>
      <c r="O879" s="471">
        <v>3246</v>
      </c>
      <c r="P879" s="471">
        <v>1327663</v>
      </c>
      <c r="Q879" s="471">
        <v>2072208</v>
      </c>
      <c r="R879" s="471">
        <v>862388</v>
      </c>
      <c r="S879" s="471">
        <v>259150</v>
      </c>
      <c r="T879" s="471">
        <v>61237</v>
      </c>
      <c r="U879" s="471">
        <v>23721</v>
      </c>
      <c r="V879" s="471">
        <v>3686</v>
      </c>
      <c r="W879" s="471">
        <v>0</v>
      </c>
      <c r="X879" s="496">
        <v>4613299</v>
      </c>
      <c r="Y879" s="471">
        <v>4118</v>
      </c>
      <c r="Z879" s="471">
        <v>2620087</v>
      </c>
      <c r="AA879" s="471">
        <v>3884003</v>
      </c>
      <c r="AB879" s="471">
        <v>1749648</v>
      </c>
      <c r="AC879" s="471">
        <v>691062</v>
      </c>
      <c r="AD879" s="471">
        <v>233583</v>
      </c>
      <c r="AE879" s="471">
        <v>98484</v>
      </c>
      <c r="AF879" s="471">
        <v>17974</v>
      </c>
      <c r="AG879" s="471">
        <v>0</v>
      </c>
      <c r="AH879" s="496">
        <v>9298959</v>
      </c>
      <c r="AI879" s="471">
        <v>1055.39444</v>
      </c>
      <c r="AJ879" s="471">
        <v>1266.47333</v>
      </c>
      <c r="AK879" s="471">
        <v>1477.55222</v>
      </c>
      <c r="AL879" s="471">
        <v>1688.63111</v>
      </c>
      <c r="AM879" s="471">
        <v>1899.71</v>
      </c>
      <c r="AN879" s="471">
        <v>2321.86778</v>
      </c>
      <c r="AO879" s="471">
        <v>2744.02556</v>
      </c>
      <c r="AP879" s="471">
        <v>3166.1833299999998</v>
      </c>
      <c r="AQ879" s="471">
        <v>3799.42</v>
      </c>
      <c r="AR879" s="471">
        <v>0.82623000000000002</v>
      </c>
      <c r="AS879" s="471">
        <v>1020.4905</v>
      </c>
      <c r="AT879" s="471">
        <v>1226.2138500000001</v>
      </c>
      <c r="AU879" s="471">
        <v>525.43151</v>
      </c>
      <c r="AV879" s="471">
        <v>227.35681</v>
      </c>
      <c r="AW879" s="471">
        <v>74.227310000000003</v>
      </c>
      <c r="AX879" s="471">
        <v>27.245740000000001</v>
      </c>
      <c r="AY879" s="471">
        <v>4.5126900000000001</v>
      </c>
      <c r="AZ879" s="471">
        <v>0</v>
      </c>
      <c r="BA879" s="496">
        <v>3106.3046300000001</v>
      </c>
      <c r="BB879" s="471">
        <v>3.0756299999999999</v>
      </c>
      <c r="BC879" s="471">
        <v>1048.31501</v>
      </c>
      <c r="BD879" s="471">
        <v>1402.4600700000001</v>
      </c>
      <c r="BE879" s="471">
        <v>510.70242000000002</v>
      </c>
      <c r="BF879" s="471">
        <v>136.41556</v>
      </c>
      <c r="BG879" s="471">
        <v>26.374030000000001</v>
      </c>
      <c r="BH879" s="471">
        <v>8.6446000000000005</v>
      </c>
      <c r="BI879" s="471">
        <v>1.16418</v>
      </c>
      <c r="BJ879" s="471">
        <v>0</v>
      </c>
      <c r="BK879" s="496">
        <v>3137.1514900000002</v>
      </c>
      <c r="BL879" s="471">
        <v>3.9</v>
      </c>
      <c r="BM879" s="471">
        <v>2068.81</v>
      </c>
      <c r="BN879" s="471">
        <v>2628.67</v>
      </c>
      <c r="BO879" s="471">
        <v>1036.1300000000001</v>
      </c>
      <c r="BP879" s="471">
        <v>363.77</v>
      </c>
      <c r="BQ879" s="471">
        <v>100.6</v>
      </c>
      <c r="BR879" s="471">
        <v>35.89</v>
      </c>
      <c r="BS879" s="471">
        <v>5.68</v>
      </c>
      <c r="BT879" s="471">
        <v>0</v>
      </c>
      <c r="BU879" s="496">
        <v>6243.45</v>
      </c>
      <c r="BV879" s="178"/>
      <c r="BW879" s="178"/>
      <c r="BX879" s="178"/>
      <c r="BY879" s="178"/>
      <c r="BZ879" s="178"/>
      <c r="CA879" s="178"/>
      <c r="CB879" s="178"/>
      <c r="CC879" s="178"/>
      <c r="CD879" s="178"/>
      <c r="CE879" s="178"/>
      <c r="CF879" s="110"/>
      <c r="CG879" s="110"/>
      <c r="CH879" s="110"/>
      <c r="CI879" s="110"/>
      <c r="CJ879" s="110"/>
      <c r="CK879" s="110"/>
      <c r="CL879" s="110"/>
      <c r="CM879" s="110"/>
      <c r="CN879" s="110"/>
      <c r="CO879" s="110"/>
      <c r="CP879" s="110"/>
      <c r="CQ879" s="110"/>
      <c r="CR879" s="110"/>
      <c r="CS879" s="110"/>
      <c r="CT879" s="110"/>
      <c r="CU879" s="110"/>
      <c r="CV879" s="110"/>
      <c r="CW879" s="110"/>
      <c r="CX879" s="110"/>
      <c r="CY879" s="110"/>
      <c r="CZ879" s="110"/>
      <c r="DA879" s="110"/>
      <c r="DB879" s="110"/>
      <c r="DC879" s="110"/>
      <c r="DD879" s="110"/>
      <c r="DE879" s="110"/>
      <c r="DF879" s="110"/>
      <c r="DG879" s="110"/>
      <c r="DH879" s="110"/>
      <c r="DI879" s="110"/>
      <c r="DJ879" s="110"/>
      <c r="DK879" s="110"/>
      <c r="DL879" s="110"/>
      <c r="DM879" s="110"/>
      <c r="DN879" s="110"/>
      <c r="DO879" s="110"/>
      <c r="DP879" s="110"/>
      <c r="DQ879" s="110"/>
      <c r="DR879" s="110"/>
      <c r="DS879" s="110"/>
      <c r="DT879" s="110"/>
      <c r="DU879" s="110"/>
      <c r="DV879" s="110"/>
      <c r="DW879" s="110"/>
      <c r="DX879" s="110"/>
      <c r="DY879" s="110"/>
      <c r="DZ879" s="110"/>
      <c r="EA879" s="110"/>
      <c r="EB879" s="110"/>
      <c r="EC879" s="110"/>
      <c r="ED879" s="110"/>
      <c r="EE879" s="110"/>
      <c r="EF879" s="110"/>
      <c r="EG879" s="110"/>
      <c r="EH879" s="110"/>
      <c r="EI879" s="110"/>
      <c r="EJ879" s="110"/>
      <c r="EK879" s="110"/>
      <c r="EL879" s="110"/>
      <c r="EM879" s="110"/>
      <c r="EN879" s="110"/>
      <c r="EO879" s="110"/>
      <c r="EP879" s="110"/>
      <c r="EQ879" s="110"/>
      <c r="ER879" s="110"/>
      <c r="ES879" s="110"/>
      <c r="ET879" s="110"/>
      <c r="EU879" s="110"/>
      <c r="EV879" s="110"/>
      <c r="EW879" s="110"/>
      <c r="EX879" s="110"/>
      <c r="EY879" s="110"/>
      <c r="EZ879" s="110"/>
      <c r="FA879" s="110"/>
      <c r="FB879" s="110"/>
      <c r="FC879" s="110"/>
      <c r="FD879" s="110"/>
      <c r="FE879" s="110"/>
      <c r="FF879" s="110"/>
      <c r="FG879" s="110"/>
      <c r="FH879" s="110"/>
      <c r="FI879" s="110"/>
      <c r="FJ879" s="110"/>
      <c r="FK879" s="242"/>
      <c r="FL879" s="242"/>
      <c r="FM879" s="242"/>
      <c r="FN879" s="242"/>
      <c r="FO879" s="242"/>
      <c r="FP879" s="242"/>
      <c r="FQ879" s="242"/>
      <c r="FR879" s="63"/>
    </row>
    <row r="880" spans="1:174" x14ac:dyDescent="0.2">
      <c r="A880" s="241" t="s">
        <v>473</v>
      </c>
      <c r="B880" s="476" t="s">
        <v>1064</v>
      </c>
      <c r="C880" s="326" t="s">
        <v>626</v>
      </c>
      <c r="D880" s="283" t="s">
        <v>474</v>
      </c>
      <c r="E880" s="471">
        <v>0</v>
      </c>
      <c r="F880" s="471">
        <v>161215</v>
      </c>
      <c r="G880" s="471">
        <v>722159</v>
      </c>
      <c r="H880" s="471">
        <v>1337593</v>
      </c>
      <c r="I880" s="471">
        <v>261677</v>
      </c>
      <c r="J880" s="471">
        <v>160198</v>
      </c>
      <c r="K880" s="471">
        <v>76579</v>
      </c>
      <c r="L880" s="471">
        <v>17897</v>
      </c>
      <c r="M880" s="471">
        <v>0</v>
      </c>
      <c r="N880" s="496">
        <v>2737318</v>
      </c>
      <c r="O880" s="471">
        <v>0</v>
      </c>
      <c r="P880" s="471">
        <v>264517</v>
      </c>
      <c r="Q880" s="471">
        <v>1009330</v>
      </c>
      <c r="R880" s="471">
        <v>2243723</v>
      </c>
      <c r="S880" s="471">
        <v>579215</v>
      </c>
      <c r="T880" s="471">
        <v>186289</v>
      </c>
      <c r="U880" s="471">
        <v>64747</v>
      </c>
      <c r="V880" s="471">
        <v>21716</v>
      </c>
      <c r="W880" s="471">
        <v>0</v>
      </c>
      <c r="X880" s="496">
        <v>4369537</v>
      </c>
      <c r="Y880" s="471">
        <v>0</v>
      </c>
      <c r="Z880" s="471">
        <v>425732</v>
      </c>
      <c r="AA880" s="471">
        <v>1731489</v>
      </c>
      <c r="AB880" s="471">
        <v>3581316</v>
      </c>
      <c r="AC880" s="471">
        <v>840892</v>
      </c>
      <c r="AD880" s="471">
        <v>346487</v>
      </c>
      <c r="AE880" s="471">
        <v>141326</v>
      </c>
      <c r="AF880" s="471">
        <v>39613</v>
      </c>
      <c r="AG880" s="471">
        <v>0</v>
      </c>
      <c r="AH880" s="496">
        <v>7106855</v>
      </c>
      <c r="AI880" s="471">
        <v>1095.0222200000001</v>
      </c>
      <c r="AJ880" s="471">
        <v>1314.02667</v>
      </c>
      <c r="AK880" s="471">
        <v>1533.0311099999999</v>
      </c>
      <c r="AL880" s="471">
        <v>1752.03556</v>
      </c>
      <c r="AM880" s="471">
        <v>1971.04</v>
      </c>
      <c r="AN880" s="471">
        <v>2409.04889</v>
      </c>
      <c r="AO880" s="471">
        <v>2847.0577800000001</v>
      </c>
      <c r="AP880" s="471">
        <v>3285.0666700000002</v>
      </c>
      <c r="AQ880" s="471">
        <v>3942.08</v>
      </c>
      <c r="AR880" s="471">
        <v>0</v>
      </c>
      <c r="AS880" s="471">
        <v>122.68777</v>
      </c>
      <c r="AT880" s="471">
        <v>471.06610999999998</v>
      </c>
      <c r="AU880" s="471">
        <v>763.45083</v>
      </c>
      <c r="AV880" s="471">
        <v>132.76087999999999</v>
      </c>
      <c r="AW880" s="471">
        <v>66.498440000000002</v>
      </c>
      <c r="AX880" s="471">
        <v>26.897590000000001</v>
      </c>
      <c r="AY880" s="471">
        <v>5.4479899999999999</v>
      </c>
      <c r="AZ880" s="471">
        <v>0</v>
      </c>
      <c r="BA880" s="496">
        <v>1588.80961</v>
      </c>
      <c r="BB880" s="471">
        <v>0</v>
      </c>
      <c r="BC880" s="471">
        <v>201.30260999999999</v>
      </c>
      <c r="BD880" s="471">
        <v>658.38846000000001</v>
      </c>
      <c r="BE880" s="471">
        <v>1280.6378199999999</v>
      </c>
      <c r="BF880" s="471">
        <v>293.86263000000002</v>
      </c>
      <c r="BG880" s="471">
        <v>77.328860000000006</v>
      </c>
      <c r="BH880" s="471">
        <v>22.741720000000001</v>
      </c>
      <c r="BI880" s="471">
        <v>6.6105200000000002</v>
      </c>
      <c r="BJ880" s="471">
        <v>0</v>
      </c>
      <c r="BK880" s="496">
        <v>2540.8726299999998</v>
      </c>
      <c r="BL880" s="471">
        <v>0</v>
      </c>
      <c r="BM880" s="471">
        <v>323.99</v>
      </c>
      <c r="BN880" s="471">
        <v>1129.45</v>
      </c>
      <c r="BO880" s="471">
        <v>2044.09</v>
      </c>
      <c r="BP880" s="471">
        <v>426.62</v>
      </c>
      <c r="BQ880" s="471">
        <v>143.83000000000001</v>
      </c>
      <c r="BR880" s="471">
        <v>49.64</v>
      </c>
      <c r="BS880" s="471">
        <v>12.06</v>
      </c>
      <c r="BT880" s="471">
        <v>0</v>
      </c>
      <c r="BU880" s="496">
        <v>4129.68</v>
      </c>
      <c r="BV880" s="178"/>
      <c r="BW880" s="178"/>
      <c r="BX880" s="178"/>
      <c r="BY880" s="178"/>
      <c r="BZ880" s="178"/>
      <c r="CA880" s="178"/>
      <c r="CB880" s="178"/>
      <c r="CC880" s="178"/>
      <c r="CD880" s="178"/>
      <c r="CE880" s="178"/>
      <c r="CF880" s="110"/>
      <c r="CG880" s="110"/>
      <c r="CH880" s="110"/>
      <c r="CI880" s="110"/>
      <c r="CJ880" s="110"/>
      <c r="CK880" s="110"/>
      <c r="CL880" s="110"/>
      <c r="CM880" s="110"/>
      <c r="CN880" s="110"/>
      <c r="CO880" s="110"/>
      <c r="CP880" s="110"/>
      <c r="CQ880" s="110"/>
      <c r="CR880" s="110"/>
      <c r="CS880" s="110"/>
      <c r="CT880" s="110"/>
      <c r="CU880" s="110"/>
      <c r="CV880" s="110"/>
      <c r="CW880" s="110"/>
      <c r="CX880" s="110"/>
      <c r="CY880" s="110"/>
      <c r="CZ880" s="110"/>
      <c r="DA880" s="110"/>
      <c r="DB880" s="110"/>
      <c r="DC880" s="110"/>
      <c r="DD880" s="110"/>
      <c r="DE880" s="110"/>
      <c r="DF880" s="110"/>
      <c r="DG880" s="110"/>
      <c r="DH880" s="110"/>
      <c r="DI880" s="110"/>
      <c r="DJ880" s="110"/>
      <c r="DK880" s="110"/>
      <c r="DL880" s="110"/>
      <c r="DM880" s="110"/>
      <c r="DN880" s="110"/>
      <c r="DO880" s="110"/>
      <c r="DP880" s="110"/>
      <c r="DQ880" s="110"/>
      <c r="DR880" s="110"/>
      <c r="DS880" s="110"/>
      <c r="DT880" s="110"/>
      <c r="DU880" s="110"/>
      <c r="DV880" s="110"/>
      <c r="DW880" s="110"/>
      <c r="DX880" s="110"/>
      <c r="DY880" s="110"/>
      <c r="DZ880" s="110"/>
      <c r="EA880" s="110"/>
      <c r="EB880" s="110"/>
      <c r="EC880" s="110"/>
      <c r="ED880" s="110"/>
      <c r="EE880" s="110"/>
      <c r="EF880" s="110"/>
      <c r="EG880" s="110"/>
      <c r="EH880" s="110"/>
      <c r="EI880" s="110"/>
      <c r="EJ880" s="110"/>
      <c r="EK880" s="110"/>
      <c r="EL880" s="110"/>
      <c r="EM880" s="110"/>
      <c r="EN880" s="110"/>
      <c r="EO880" s="110"/>
      <c r="EP880" s="110"/>
      <c r="EQ880" s="110"/>
      <c r="ER880" s="110"/>
      <c r="ES880" s="110"/>
      <c r="ET880" s="110"/>
      <c r="EU880" s="110"/>
      <c r="EV880" s="110"/>
      <c r="EW880" s="110"/>
      <c r="EX880" s="110"/>
      <c r="EY880" s="110"/>
      <c r="EZ880" s="110"/>
      <c r="FA880" s="110"/>
      <c r="FB880" s="110"/>
      <c r="FC880" s="110"/>
      <c r="FD880" s="110"/>
      <c r="FE880" s="110"/>
      <c r="FF880" s="110"/>
      <c r="FG880" s="110"/>
      <c r="FH880" s="110"/>
      <c r="FI880" s="110"/>
      <c r="FJ880" s="110"/>
      <c r="FK880" s="242"/>
      <c r="FL880" s="242"/>
      <c r="FM880" s="242"/>
      <c r="FN880" s="242"/>
      <c r="FO880" s="242"/>
      <c r="FP880" s="242"/>
      <c r="FQ880" s="242"/>
      <c r="FR880" s="63"/>
    </row>
    <row r="881" spans="1:174" x14ac:dyDescent="0.2">
      <c r="A881" s="241" t="s">
        <v>475</v>
      </c>
      <c r="B881" s="476" t="s">
        <v>1065</v>
      </c>
      <c r="C881" s="326" t="s">
        <v>786</v>
      </c>
      <c r="D881" s="283" t="s">
        <v>476</v>
      </c>
      <c r="E881" s="471">
        <v>751</v>
      </c>
      <c r="F881" s="471">
        <v>925901</v>
      </c>
      <c r="G881" s="471">
        <v>498074</v>
      </c>
      <c r="H881" s="471">
        <v>273050</v>
      </c>
      <c r="I881" s="471">
        <v>160456</v>
      </c>
      <c r="J881" s="471">
        <v>57003</v>
      </c>
      <c r="K881" s="471">
        <v>34266</v>
      </c>
      <c r="L881" s="471">
        <v>10198</v>
      </c>
      <c r="M881" s="471">
        <v>0</v>
      </c>
      <c r="N881" s="496">
        <v>1959699</v>
      </c>
      <c r="O881" s="471">
        <v>4270</v>
      </c>
      <c r="P881" s="471">
        <v>1513369</v>
      </c>
      <c r="Q881" s="471">
        <v>815166</v>
      </c>
      <c r="R881" s="471">
        <v>360690</v>
      </c>
      <c r="S881" s="471">
        <v>139210</v>
      </c>
      <c r="T881" s="471">
        <v>64457</v>
      </c>
      <c r="U881" s="471">
        <v>20134</v>
      </c>
      <c r="V881" s="471">
        <v>6296</v>
      </c>
      <c r="W881" s="471">
        <v>0</v>
      </c>
      <c r="X881" s="496">
        <v>2923592</v>
      </c>
      <c r="Y881" s="471">
        <v>5021</v>
      </c>
      <c r="Z881" s="471">
        <v>2439270</v>
      </c>
      <c r="AA881" s="471">
        <v>1313240</v>
      </c>
      <c r="AB881" s="471">
        <v>633740</v>
      </c>
      <c r="AC881" s="471">
        <v>299666</v>
      </c>
      <c r="AD881" s="471">
        <v>121460</v>
      </c>
      <c r="AE881" s="471">
        <v>54400</v>
      </c>
      <c r="AF881" s="471">
        <v>16494</v>
      </c>
      <c r="AG881" s="471">
        <v>0</v>
      </c>
      <c r="AH881" s="496">
        <v>4883291</v>
      </c>
      <c r="AI881" s="471">
        <v>1054.60556</v>
      </c>
      <c r="AJ881" s="471">
        <v>1265.52667</v>
      </c>
      <c r="AK881" s="471">
        <v>1476.44778</v>
      </c>
      <c r="AL881" s="471">
        <v>1687.36889</v>
      </c>
      <c r="AM881" s="471">
        <v>1898.29</v>
      </c>
      <c r="AN881" s="471">
        <v>2320.13222</v>
      </c>
      <c r="AO881" s="471">
        <v>2741.97444</v>
      </c>
      <c r="AP881" s="471">
        <v>3163.8166700000002</v>
      </c>
      <c r="AQ881" s="471">
        <v>3796.58</v>
      </c>
      <c r="AR881" s="471">
        <v>0.71211000000000002</v>
      </c>
      <c r="AS881" s="471">
        <v>731.63293999999996</v>
      </c>
      <c r="AT881" s="471">
        <v>337.34616999999997</v>
      </c>
      <c r="AU881" s="471">
        <v>161.81997999999999</v>
      </c>
      <c r="AV881" s="471">
        <v>84.526600000000002</v>
      </c>
      <c r="AW881" s="471">
        <v>24.568860000000001</v>
      </c>
      <c r="AX881" s="471">
        <v>12.496829999999999</v>
      </c>
      <c r="AY881" s="471">
        <v>3.2233200000000002</v>
      </c>
      <c r="AZ881" s="471">
        <v>0</v>
      </c>
      <c r="BA881" s="496">
        <v>1356.32682</v>
      </c>
      <c r="BB881" s="471">
        <v>4.0489100000000002</v>
      </c>
      <c r="BC881" s="471">
        <v>1195.8412599999999</v>
      </c>
      <c r="BD881" s="471">
        <v>552.11298999999997</v>
      </c>
      <c r="BE881" s="471">
        <v>213.75882999999999</v>
      </c>
      <c r="BF881" s="471">
        <v>73.334419999999994</v>
      </c>
      <c r="BG881" s="471">
        <v>27.781610000000001</v>
      </c>
      <c r="BH881" s="471">
        <v>7.3428800000000001</v>
      </c>
      <c r="BI881" s="471">
        <v>1.99</v>
      </c>
      <c r="BJ881" s="471">
        <v>0</v>
      </c>
      <c r="BK881" s="496">
        <v>2076.2109</v>
      </c>
      <c r="BL881" s="471">
        <v>4.76</v>
      </c>
      <c r="BM881" s="471">
        <v>1927.47</v>
      </c>
      <c r="BN881" s="471">
        <v>889.46</v>
      </c>
      <c r="BO881" s="471">
        <v>375.58</v>
      </c>
      <c r="BP881" s="471">
        <v>157.86000000000001</v>
      </c>
      <c r="BQ881" s="471">
        <v>52.35</v>
      </c>
      <c r="BR881" s="471">
        <v>19.84</v>
      </c>
      <c r="BS881" s="471">
        <v>5.21</v>
      </c>
      <c r="BT881" s="471">
        <v>0</v>
      </c>
      <c r="BU881" s="496">
        <v>3432.53</v>
      </c>
      <c r="BV881" s="178"/>
      <c r="BW881" s="178"/>
      <c r="BX881" s="178"/>
      <c r="BY881" s="178"/>
      <c r="BZ881" s="178"/>
      <c r="CA881" s="178"/>
      <c r="CB881" s="178"/>
      <c r="CC881" s="178"/>
      <c r="CD881" s="178"/>
      <c r="CE881" s="178"/>
      <c r="CF881" s="110"/>
      <c r="CG881" s="110"/>
      <c r="CH881" s="110"/>
      <c r="CI881" s="110"/>
      <c r="CJ881" s="110"/>
      <c r="CK881" s="110"/>
      <c r="CL881" s="110"/>
      <c r="CM881" s="110"/>
      <c r="CN881" s="110"/>
      <c r="CO881" s="110"/>
      <c r="CP881" s="110"/>
      <c r="CQ881" s="110"/>
      <c r="CR881" s="110"/>
      <c r="CS881" s="110"/>
      <c r="CT881" s="110"/>
      <c r="CU881" s="110"/>
      <c r="CV881" s="110"/>
      <c r="CW881" s="110"/>
      <c r="CX881" s="110"/>
      <c r="CY881" s="110"/>
      <c r="CZ881" s="110"/>
      <c r="DA881" s="110"/>
      <c r="DB881" s="110"/>
      <c r="DC881" s="110"/>
      <c r="DD881" s="110"/>
      <c r="DE881" s="110"/>
      <c r="DF881" s="110"/>
      <c r="DG881" s="110"/>
      <c r="DH881" s="110"/>
      <c r="DI881" s="110"/>
      <c r="DJ881" s="110"/>
      <c r="DK881" s="110"/>
      <c r="DL881" s="110"/>
      <c r="DM881" s="110"/>
      <c r="DN881" s="110"/>
      <c r="DO881" s="110"/>
      <c r="DP881" s="110"/>
      <c r="DQ881" s="110"/>
      <c r="DR881" s="110"/>
      <c r="DS881" s="110"/>
      <c r="DT881" s="110"/>
      <c r="DU881" s="110"/>
      <c r="DV881" s="110"/>
      <c r="DW881" s="110"/>
      <c r="DX881" s="110"/>
      <c r="DY881" s="110"/>
      <c r="DZ881" s="110"/>
      <c r="EA881" s="110"/>
      <c r="EB881" s="110"/>
      <c r="EC881" s="110"/>
      <c r="ED881" s="110"/>
      <c r="EE881" s="110"/>
      <c r="EF881" s="110"/>
      <c r="EG881" s="110"/>
      <c r="EH881" s="110"/>
      <c r="EI881" s="110"/>
      <c r="EJ881" s="110"/>
      <c r="EK881" s="110"/>
      <c r="EL881" s="110"/>
      <c r="EM881" s="110"/>
      <c r="EN881" s="110"/>
      <c r="EO881" s="110"/>
      <c r="EP881" s="110"/>
      <c r="EQ881" s="110"/>
      <c r="ER881" s="110"/>
      <c r="ES881" s="110"/>
      <c r="ET881" s="110"/>
      <c r="EU881" s="110"/>
      <c r="EV881" s="110"/>
      <c r="EW881" s="110"/>
      <c r="EX881" s="110"/>
      <c r="EY881" s="110"/>
      <c r="EZ881" s="110"/>
      <c r="FA881" s="110"/>
      <c r="FB881" s="110"/>
      <c r="FC881" s="110"/>
      <c r="FD881" s="110"/>
      <c r="FE881" s="110"/>
      <c r="FF881" s="110"/>
      <c r="FG881" s="110"/>
      <c r="FH881" s="110"/>
      <c r="FI881" s="110"/>
      <c r="FJ881" s="110"/>
      <c r="FK881" s="242"/>
      <c r="FL881" s="242"/>
      <c r="FM881" s="242"/>
      <c r="FN881" s="242"/>
      <c r="FO881" s="242"/>
      <c r="FP881" s="242"/>
      <c r="FQ881" s="242"/>
      <c r="FR881" s="63"/>
    </row>
    <row r="882" spans="1:174" x14ac:dyDescent="0.2">
      <c r="A882" s="241" t="s">
        <v>477</v>
      </c>
      <c r="B882" s="476" t="s">
        <v>1066</v>
      </c>
      <c r="C882" s="326" t="s">
        <v>801</v>
      </c>
      <c r="D882" s="283" t="s">
        <v>1067</v>
      </c>
      <c r="E882" s="471">
        <v>3447.47</v>
      </c>
      <c r="F882" s="471">
        <v>1493215.63</v>
      </c>
      <c r="G882" s="471">
        <v>2159469.1</v>
      </c>
      <c r="H882" s="471">
        <v>1166792.18</v>
      </c>
      <c r="I882" s="471">
        <v>528657.32999999996</v>
      </c>
      <c r="J882" s="471">
        <v>199008.41</v>
      </c>
      <c r="K882" s="471">
        <v>63432.38</v>
      </c>
      <c r="L882" s="471">
        <v>15583.97</v>
      </c>
      <c r="M882" s="471">
        <v>0</v>
      </c>
      <c r="N882" s="496">
        <v>5629606.4699999997</v>
      </c>
      <c r="O882" s="471">
        <v>12032.29</v>
      </c>
      <c r="P882" s="471">
        <v>1840823.53</v>
      </c>
      <c r="Q882" s="471">
        <v>2091275.43</v>
      </c>
      <c r="R882" s="471">
        <v>1067847.8700000001</v>
      </c>
      <c r="S882" s="471">
        <v>358555.94</v>
      </c>
      <c r="T882" s="471">
        <v>148784.74</v>
      </c>
      <c r="U882" s="471">
        <v>23944.03</v>
      </c>
      <c r="V882" s="471">
        <v>7372.68</v>
      </c>
      <c r="W882" s="471">
        <v>0</v>
      </c>
      <c r="X882" s="496">
        <v>5550636.5099999998</v>
      </c>
      <c r="Y882" s="471">
        <v>15479.76</v>
      </c>
      <c r="Z882" s="471">
        <v>3334039.16</v>
      </c>
      <c r="AA882" s="471">
        <v>4250744.53</v>
      </c>
      <c r="AB882" s="471">
        <v>2234640.0499999998</v>
      </c>
      <c r="AC882" s="471">
        <v>887213.27</v>
      </c>
      <c r="AD882" s="471">
        <v>347793.15</v>
      </c>
      <c r="AE882" s="471">
        <v>87376.41</v>
      </c>
      <c r="AF882" s="471">
        <v>22956.65</v>
      </c>
      <c r="AG882" s="471">
        <v>0</v>
      </c>
      <c r="AH882" s="496">
        <v>11180242.98</v>
      </c>
      <c r="AI882" s="471">
        <v>1123.55556</v>
      </c>
      <c r="AJ882" s="471">
        <v>1348.26667</v>
      </c>
      <c r="AK882" s="471">
        <v>1572.9777799999999</v>
      </c>
      <c r="AL882" s="471">
        <v>1797.6888899999999</v>
      </c>
      <c r="AM882" s="471">
        <v>2022.4</v>
      </c>
      <c r="AN882" s="471">
        <v>2471.82222</v>
      </c>
      <c r="AO882" s="471">
        <v>2921.2444399999999</v>
      </c>
      <c r="AP882" s="471">
        <v>3370.6666700000001</v>
      </c>
      <c r="AQ882" s="471">
        <v>4044.8</v>
      </c>
      <c r="AR882" s="471">
        <v>3.0683600000000002</v>
      </c>
      <c r="AS882" s="471">
        <v>1107.50764</v>
      </c>
      <c r="AT882" s="471">
        <v>1372.8541700000001</v>
      </c>
      <c r="AU882" s="471">
        <v>649.05123000000003</v>
      </c>
      <c r="AV882" s="471">
        <v>261.40096999999997</v>
      </c>
      <c r="AW882" s="471">
        <v>80.510810000000006</v>
      </c>
      <c r="AX882" s="471">
        <v>21.71416</v>
      </c>
      <c r="AY882" s="471">
        <v>4.6234099999999998</v>
      </c>
      <c r="AZ882" s="471">
        <v>0</v>
      </c>
      <c r="BA882" s="496">
        <v>3500.7307500000002</v>
      </c>
      <c r="BB882" s="471">
        <v>10.70912</v>
      </c>
      <c r="BC882" s="471">
        <v>1365.326</v>
      </c>
      <c r="BD882" s="471">
        <v>1329.5009399999999</v>
      </c>
      <c r="BE882" s="471">
        <v>594.01149999999996</v>
      </c>
      <c r="BF882" s="471">
        <v>177.29230000000001</v>
      </c>
      <c r="BG882" s="471">
        <v>60.192329999999998</v>
      </c>
      <c r="BH882" s="471">
        <v>8.1965199999999996</v>
      </c>
      <c r="BI882" s="471">
        <v>2.1873100000000001</v>
      </c>
      <c r="BJ882" s="471">
        <v>0</v>
      </c>
      <c r="BK882" s="496">
        <v>3547.4160000000002</v>
      </c>
      <c r="BL882" s="471">
        <v>13.78</v>
      </c>
      <c r="BM882" s="471">
        <v>2472.83</v>
      </c>
      <c r="BN882" s="471">
        <v>2702.36</v>
      </c>
      <c r="BO882" s="471">
        <v>1243.06</v>
      </c>
      <c r="BP882" s="471">
        <v>438.69</v>
      </c>
      <c r="BQ882" s="471">
        <v>140.69999999999999</v>
      </c>
      <c r="BR882" s="471">
        <v>29.91</v>
      </c>
      <c r="BS882" s="471">
        <v>6.81</v>
      </c>
      <c r="BT882" s="471">
        <v>0</v>
      </c>
      <c r="BU882" s="496">
        <v>7048.14</v>
      </c>
      <c r="BV882" s="178"/>
      <c r="BW882" s="178"/>
      <c r="BX882" s="178"/>
      <c r="BY882" s="178"/>
      <c r="BZ882" s="178"/>
      <c r="CA882" s="178"/>
      <c r="CB882" s="178"/>
      <c r="CC882" s="178"/>
      <c r="CD882" s="178"/>
      <c r="CE882" s="178"/>
      <c r="CF882" s="110"/>
      <c r="CG882" s="110"/>
      <c r="CH882" s="110"/>
      <c r="CI882" s="110"/>
      <c r="CJ882" s="110"/>
      <c r="CK882" s="110"/>
      <c r="CL882" s="110"/>
      <c r="CM882" s="110"/>
      <c r="CN882" s="110"/>
      <c r="CO882" s="110"/>
      <c r="CP882" s="110"/>
      <c r="CQ882" s="110"/>
      <c r="CR882" s="110"/>
      <c r="CS882" s="110"/>
      <c r="CT882" s="110"/>
      <c r="CU882" s="110"/>
      <c r="CV882" s="110"/>
      <c r="CW882" s="110"/>
      <c r="CX882" s="110"/>
      <c r="CY882" s="110"/>
      <c r="CZ882" s="110"/>
      <c r="DA882" s="110"/>
      <c r="DB882" s="110"/>
      <c r="DC882" s="110"/>
      <c r="DD882" s="110"/>
      <c r="DE882" s="110"/>
      <c r="DF882" s="110"/>
      <c r="DG882" s="110"/>
      <c r="DH882" s="110"/>
      <c r="DI882" s="110"/>
      <c r="DJ882" s="110"/>
      <c r="DK882" s="110"/>
      <c r="DL882" s="110"/>
      <c r="DM882" s="110"/>
      <c r="DN882" s="110"/>
      <c r="DO882" s="110"/>
      <c r="DP882" s="110"/>
      <c r="DQ882" s="110"/>
      <c r="DR882" s="110"/>
      <c r="DS882" s="110"/>
      <c r="DT882" s="110"/>
      <c r="DU882" s="110"/>
      <c r="DV882" s="110"/>
      <c r="DW882" s="110"/>
      <c r="DX882" s="110"/>
      <c r="DY882" s="110"/>
      <c r="DZ882" s="110"/>
      <c r="EA882" s="110"/>
      <c r="EB882" s="110"/>
      <c r="EC882" s="110"/>
      <c r="ED882" s="110"/>
      <c r="EE882" s="110"/>
      <c r="EF882" s="110"/>
      <c r="EG882" s="110"/>
      <c r="EH882" s="110"/>
      <c r="EI882" s="110"/>
      <c r="EJ882" s="110"/>
      <c r="EK882" s="110"/>
      <c r="EL882" s="110"/>
      <c r="EM882" s="110"/>
      <c r="EN882" s="110"/>
      <c r="EO882" s="110"/>
      <c r="EP882" s="110"/>
      <c r="EQ882" s="110"/>
      <c r="ER882" s="110"/>
      <c r="ES882" s="110"/>
      <c r="ET882" s="110"/>
      <c r="EU882" s="110"/>
      <c r="EV882" s="110"/>
      <c r="EW882" s="110"/>
      <c r="EX882" s="110"/>
      <c r="EY882" s="110"/>
      <c r="EZ882" s="110"/>
      <c r="FA882" s="110"/>
      <c r="FB882" s="110"/>
      <c r="FC882" s="110"/>
      <c r="FD882" s="110"/>
      <c r="FE882" s="110"/>
      <c r="FF882" s="110"/>
      <c r="FG882" s="110"/>
      <c r="FH882" s="110"/>
      <c r="FI882" s="110"/>
      <c r="FJ882" s="110"/>
      <c r="FK882" s="242"/>
      <c r="FL882" s="242"/>
      <c r="FM882" s="242"/>
      <c r="FN882" s="242"/>
      <c r="FO882" s="242"/>
      <c r="FP882" s="242"/>
      <c r="FQ882" s="242"/>
      <c r="FR882" s="63"/>
    </row>
    <row r="883" spans="1:174" x14ac:dyDescent="0.2">
      <c r="A883" s="241" t="s">
        <v>478</v>
      </c>
      <c r="B883" s="476" t="s">
        <v>1068</v>
      </c>
      <c r="C883" s="326" t="s">
        <v>801</v>
      </c>
      <c r="D883" s="283" t="s">
        <v>479</v>
      </c>
      <c r="E883" s="471">
        <v>1908</v>
      </c>
      <c r="F883" s="471">
        <v>786611</v>
      </c>
      <c r="G883" s="471">
        <v>959602</v>
      </c>
      <c r="H883" s="471">
        <v>569751</v>
      </c>
      <c r="I883" s="471">
        <v>339671</v>
      </c>
      <c r="J883" s="471">
        <v>195317</v>
      </c>
      <c r="K883" s="471">
        <v>82783</v>
      </c>
      <c r="L883" s="471">
        <v>30138</v>
      </c>
      <c r="M883" s="471">
        <v>4473</v>
      </c>
      <c r="N883" s="496">
        <v>2970254</v>
      </c>
      <c r="O883" s="471">
        <v>2890</v>
      </c>
      <c r="P883" s="471">
        <v>620687</v>
      </c>
      <c r="Q883" s="471">
        <v>1102068</v>
      </c>
      <c r="R883" s="471">
        <v>760715</v>
      </c>
      <c r="S883" s="471">
        <v>241445</v>
      </c>
      <c r="T883" s="471">
        <v>100625</v>
      </c>
      <c r="U883" s="471">
        <v>18093</v>
      </c>
      <c r="V883" s="471">
        <v>4625</v>
      </c>
      <c r="W883" s="471">
        <v>0</v>
      </c>
      <c r="X883" s="496">
        <v>2851148</v>
      </c>
      <c r="Y883" s="471">
        <v>4798</v>
      </c>
      <c r="Z883" s="471">
        <v>1407298</v>
      </c>
      <c r="AA883" s="471">
        <v>2061670</v>
      </c>
      <c r="AB883" s="471">
        <v>1330466</v>
      </c>
      <c r="AC883" s="471">
        <v>581116</v>
      </c>
      <c r="AD883" s="471">
        <v>295942</v>
      </c>
      <c r="AE883" s="471">
        <v>100876</v>
      </c>
      <c r="AF883" s="471">
        <v>34763</v>
      </c>
      <c r="AG883" s="471">
        <v>4473</v>
      </c>
      <c r="AH883" s="496">
        <v>5821402</v>
      </c>
      <c r="AI883" s="471">
        <v>1161.4166700000001</v>
      </c>
      <c r="AJ883" s="471">
        <v>1393.7</v>
      </c>
      <c r="AK883" s="471">
        <v>1625.98333</v>
      </c>
      <c r="AL883" s="471">
        <v>1858.26667</v>
      </c>
      <c r="AM883" s="471">
        <v>2090.5500000000002</v>
      </c>
      <c r="AN883" s="471">
        <v>2555.1166699999999</v>
      </c>
      <c r="AO883" s="471">
        <v>3019.6833299999998</v>
      </c>
      <c r="AP883" s="471">
        <v>3484.25</v>
      </c>
      <c r="AQ883" s="471">
        <v>4181.1000000000004</v>
      </c>
      <c r="AR883" s="471">
        <v>1.6428199999999999</v>
      </c>
      <c r="AS883" s="471">
        <v>564.40481999999997</v>
      </c>
      <c r="AT883" s="471">
        <v>590.16718000000003</v>
      </c>
      <c r="AU883" s="471">
        <v>306.60347000000002</v>
      </c>
      <c r="AV883" s="471">
        <v>162.47925000000001</v>
      </c>
      <c r="AW883" s="471">
        <v>76.441519999999997</v>
      </c>
      <c r="AX883" s="471">
        <v>27.414459999999998</v>
      </c>
      <c r="AY883" s="471">
        <v>8.6497799999999998</v>
      </c>
      <c r="AZ883" s="471">
        <v>1.0698099999999999</v>
      </c>
      <c r="BA883" s="496">
        <v>1738.87312</v>
      </c>
      <c r="BB883" s="471">
        <v>2.48834</v>
      </c>
      <c r="BC883" s="471">
        <v>445.35194000000001</v>
      </c>
      <c r="BD883" s="471">
        <v>677.78554999999994</v>
      </c>
      <c r="BE883" s="471">
        <v>409.36804999999998</v>
      </c>
      <c r="BF883" s="471">
        <v>115.49353000000001</v>
      </c>
      <c r="BG883" s="471">
        <v>39.38176</v>
      </c>
      <c r="BH883" s="471">
        <v>5.9916900000000002</v>
      </c>
      <c r="BI883" s="471">
        <v>1.3273999999999999</v>
      </c>
      <c r="BJ883" s="471">
        <v>0</v>
      </c>
      <c r="BK883" s="496">
        <v>1697.1882599999999</v>
      </c>
      <c r="BL883" s="471">
        <v>4.13</v>
      </c>
      <c r="BM883" s="471">
        <v>1009.76</v>
      </c>
      <c r="BN883" s="471">
        <v>1267.95</v>
      </c>
      <c r="BO883" s="471">
        <v>715.97</v>
      </c>
      <c r="BP883" s="471">
        <v>277.97000000000003</v>
      </c>
      <c r="BQ883" s="471">
        <v>115.82</v>
      </c>
      <c r="BR883" s="471">
        <v>33.409999999999997</v>
      </c>
      <c r="BS883" s="471">
        <v>9.98</v>
      </c>
      <c r="BT883" s="471">
        <v>1.07</v>
      </c>
      <c r="BU883" s="496">
        <v>3436.06</v>
      </c>
      <c r="BV883" s="178"/>
      <c r="BW883" s="178"/>
      <c r="BX883" s="178"/>
      <c r="BY883" s="178"/>
      <c r="BZ883" s="178"/>
      <c r="CA883" s="178"/>
      <c r="CB883" s="178"/>
      <c r="CC883" s="178"/>
      <c r="CD883" s="178"/>
      <c r="CE883" s="178"/>
      <c r="CF883" s="110"/>
      <c r="CG883" s="110"/>
      <c r="CH883" s="110"/>
      <c r="CI883" s="110"/>
      <c r="CJ883" s="110"/>
      <c r="CK883" s="110"/>
      <c r="CL883" s="110"/>
      <c r="CM883" s="110"/>
      <c r="CN883" s="110"/>
      <c r="CO883" s="110"/>
      <c r="CP883" s="110"/>
      <c r="CQ883" s="110"/>
      <c r="CR883" s="110"/>
      <c r="CS883" s="110"/>
      <c r="CT883" s="110"/>
      <c r="CU883" s="110"/>
      <c r="CV883" s="110"/>
      <c r="CW883" s="110"/>
      <c r="CX883" s="110"/>
      <c r="CY883" s="110"/>
      <c r="CZ883" s="110"/>
      <c r="DA883" s="110"/>
      <c r="DB883" s="110"/>
      <c r="DC883" s="110"/>
      <c r="DD883" s="110"/>
      <c r="DE883" s="110"/>
      <c r="DF883" s="110"/>
      <c r="DG883" s="110"/>
      <c r="DH883" s="110"/>
      <c r="DI883" s="110"/>
      <c r="DJ883" s="110"/>
      <c r="DK883" s="110"/>
      <c r="DL883" s="110"/>
      <c r="DM883" s="110"/>
      <c r="DN883" s="110"/>
      <c r="DO883" s="110"/>
      <c r="DP883" s="110"/>
      <c r="DQ883" s="110"/>
      <c r="DR883" s="110"/>
      <c r="DS883" s="110"/>
      <c r="DT883" s="110"/>
      <c r="DU883" s="110"/>
      <c r="DV883" s="110"/>
      <c r="DW883" s="110"/>
      <c r="DX883" s="110"/>
      <c r="DY883" s="110"/>
      <c r="DZ883" s="110"/>
      <c r="EA883" s="110"/>
      <c r="EB883" s="110"/>
      <c r="EC883" s="110"/>
      <c r="ED883" s="110"/>
      <c r="EE883" s="110"/>
      <c r="EF883" s="110"/>
      <c r="EG883" s="110"/>
      <c r="EH883" s="110"/>
      <c r="EI883" s="110"/>
      <c r="EJ883" s="110"/>
      <c r="EK883" s="110"/>
      <c r="EL883" s="110"/>
      <c r="EM883" s="110"/>
      <c r="EN883" s="110"/>
      <c r="EO883" s="110"/>
      <c r="EP883" s="110"/>
      <c r="EQ883" s="110"/>
      <c r="ER883" s="110"/>
      <c r="ES883" s="110"/>
      <c r="ET883" s="110"/>
      <c r="EU883" s="110"/>
      <c r="EV883" s="110"/>
      <c r="EW883" s="110"/>
      <c r="EX883" s="110"/>
      <c r="EY883" s="110"/>
      <c r="EZ883" s="110"/>
      <c r="FA883" s="110"/>
      <c r="FB883" s="110"/>
      <c r="FC883" s="110"/>
      <c r="FD883" s="110"/>
      <c r="FE883" s="110"/>
      <c r="FF883" s="110"/>
      <c r="FG883" s="110"/>
      <c r="FH883" s="110"/>
      <c r="FI883" s="110"/>
      <c r="FJ883" s="110"/>
      <c r="FK883" s="242"/>
      <c r="FL883" s="242"/>
      <c r="FM883" s="242"/>
      <c r="FN883" s="242"/>
      <c r="FO883" s="242"/>
      <c r="FP883" s="242"/>
      <c r="FQ883" s="242"/>
      <c r="FR883" s="63"/>
    </row>
    <row r="884" spans="1:174" x14ac:dyDescent="0.2">
      <c r="A884" s="241" t="s">
        <v>480</v>
      </c>
      <c r="B884" s="476" t="s">
        <v>1069</v>
      </c>
      <c r="C884" s="326" t="s">
        <v>786</v>
      </c>
      <c r="D884" s="283" t="s">
        <v>481</v>
      </c>
      <c r="E884" s="471">
        <v>4423</v>
      </c>
      <c r="F884" s="471">
        <v>1453485</v>
      </c>
      <c r="G884" s="471">
        <v>557515</v>
      </c>
      <c r="H884" s="471">
        <v>418191</v>
      </c>
      <c r="I884" s="471">
        <v>101416</v>
      </c>
      <c r="J884" s="471">
        <v>20765</v>
      </c>
      <c r="K884" s="471">
        <v>3985</v>
      </c>
      <c r="L884" s="471">
        <v>0</v>
      </c>
      <c r="M884" s="471">
        <v>0</v>
      </c>
      <c r="N884" s="496">
        <v>2559780</v>
      </c>
      <c r="O884" s="471">
        <v>14419</v>
      </c>
      <c r="P884" s="471">
        <v>1323183</v>
      </c>
      <c r="Q884" s="471">
        <v>258274</v>
      </c>
      <c r="R884" s="471">
        <v>167554</v>
      </c>
      <c r="S884" s="471">
        <v>56277</v>
      </c>
      <c r="T884" s="471">
        <v>20973</v>
      </c>
      <c r="U884" s="471">
        <v>1418</v>
      </c>
      <c r="V884" s="471">
        <v>0</v>
      </c>
      <c r="W884" s="471">
        <v>0</v>
      </c>
      <c r="X884" s="496">
        <v>1842098</v>
      </c>
      <c r="Y884" s="471">
        <v>18842</v>
      </c>
      <c r="Z884" s="471">
        <v>2776668</v>
      </c>
      <c r="AA884" s="471">
        <v>815789</v>
      </c>
      <c r="AB884" s="471">
        <v>585745</v>
      </c>
      <c r="AC884" s="471">
        <v>157693</v>
      </c>
      <c r="AD884" s="471">
        <v>41738</v>
      </c>
      <c r="AE884" s="471">
        <v>5403</v>
      </c>
      <c r="AF884" s="471">
        <v>0</v>
      </c>
      <c r="AG884" s="471">
        <v>0</v>
      </c>
      <c r="AH884" s="496">
        <v>4401878</v>
      </c>
      <c r="AI884" s="471">
        <v>1030.83889</v>
      </c>
      <c r="AJ884" s="471">
        <v>1237.00667</v>
      </c>
      <c r="AK884" s="471">
        <v>1443.17444</v>
      </c>
      <c r="AL884" s="471">
        <v>1649.34222</v>
      </c>
      <c r="AM884" s="471">
        <v>1855.51</v>
      </c>
      <c r="AN884" s="471">
        <v>2267.8455600000002</v>
      </c>
      <c r="AO884" s="471">
        <v>2680.18111</v>
      </c>
      <c r="AP884" s="471">
        <v>3092.51667</v>
      </c>
      <c r="AQ884" s="471">
        <v>3711.02</v>
      </c>
      <c r="AR884" s="471">
        <v>4.29068</v>
      </c>
      <c r="AS884" s="471">
        <v>1175.0017499999999</v>
      </c>
      <c r="AT884" s="471">
        <v>386.31157999999999</v>
      </c>
      <c r="AU884" s="471">
        <v>253.55017000000001</v>
      </c>
      <c r="AV884" s="471">
        <v>54.656669999999998</v>
      </c>
      <c r="AW884" s="471">
        <v>9.1562699999999992</v>
      </c>
      <c r="AX884" s="471">
        <v>1.4868399999999999</v>
      </c>
      <c r="AY884" s="471">
        <v>0</v>
      </c>
      <c r="AZ884" s="471">
        <v>0</v>
      </c>
      <c r="BA884" s="496">
        <v>1884.4539600000001</v>
      </c>
      <c r="BB884" s="471">
        <v>13.987640000000001</v>
      </c>
      <c r="BC884" s="471">
        <v>1069.6652099999999</v>
      </c>
      <c r="BD884" s="471">
        <v>178.96243000000001</v>
      </c>
      <c r="BE884" s="471">
        <v>101.58838</v>
      </c>
      <c r="BF884" s="471">
        <v>30.32967</v>
      </c>
      <c r="BG884" s="471">
        <v>9.2479800000000001</v>
      </c>
      <c r="BH884" s="471">
        <v>0.52907000000000004</v>
      </c>
      <c r="BI884" s="471">
        <v>0</v>
      </c>
      <c r="BJ884" s="471">
        <v>0</v>
      </c>
      <c r="BK884" s="496">
        <v>1404.3103699999999</v>
      </c>
      <c r="BL884" s="471">
        <v>18.28</v>
      </c>
      <c r="BM884" s="471">
        <v>2244.67</v>
      </c>
      <c r="BN884" s="471">
        <v>565.27</v>
      </c>
      <c r="BO884" s="471">
        <v>355.14</v>
      </c>
      <c r="BP884" s="471">
        <v>84.99</v>
      </c>
      <c r="BQ884" s="471">
        <v>18.399999999999999</v>
      </c>
      <c r="BR884" s="471">
        <v>2.02</v>
      </c>
      <c r="BS884" s="471">
        <v>0</v>
      </c>
      <c r="BT884" s="471">
        <v>0</v>
      </c>
      <c r="BU884" s="496">
        <v>3288.77</v>
      </c>
      <c r="BV884" s="178"/>
      <c r="BW884" s="178"/>
      <c r="BX884" s="178"/>
      <c r="BY884" s="178"/>
      <c r="BZ884" s="178"/>
      <c r="CA884" s="178"/>
      <c r="CB884" s="178"/>
      <c r="CC884" s="178"/>
      <c r="CD884" s="178"/>
      <c r="CE884" s="178"/>
      <c r="CF884" s="110"/>
      <c r="CG884" s="110"/>
      <c r="CH884" s="110"/>
      <c r="CI884" s="110"/>
      <c r="CJ884" s="110"/>
      <c r="CK884" s="110"/>
      <c r="CL884" s="110"/>
      <c r="CM884" s="110"/>
      <c r="CN884" s="110"/>
      <c r="CO884" s="110"/>
      <c r="CP884" s="110"/>
      <c r="CQ884" s="110"/>
      <c r="CR884" s="110"/>
      <c r="CS884" s="110"/>
      <c r="CT884" s="110"/>
      <c r="CU884" s="110"/>
      <c r="CV884" s="110"/>
      <c r="CW884" s="110"/>
      <c r="CX884" s="110"/>
      <c r="CY884" s="110"/>
      <c r="CZ884" s="110"/>
      <c r="DA884" s="110"/>
      <c r="DB884" s="110"/>
      <c r="DC884" s="110"/>
      <c r="DD884" s="110"/>
      <c r="DE884" s="110"/>
      <c r="DF884" s="110"/>
      <c r="DG884" s="110"/>
      <c r="DH884" s="110"/>
      <c r="DI884" s="110"/>
      <c r="DJ884" s="110"/>
      <c r="DK884" s="110"/>
      <c r="DL884" s="110"/>
      <c r="DM884" s="110"/>
      <c r="DN884" s="110"/>
      <c r="DO884" s="110"/>
      <c r="DP884" s="110"/>
      <c r="DQ884" s="110"/>
      <c r="DR884" s="110"/>
      <c r="DS884" s="110"/>
      <c r="DT884" s="110"/>
      <c r="DU884" s="110"/>
      <c r="DV884" s="110"/>
      <c r="DW884" s="110"/>
      <c r="DX884" s="110"/>
      <c r="DY884" s="110"/>
      <c r="DZ884" s="110"/>
      <c r="EA884" s="110"/>
      <c r="EB884" s="110"/>
      <c r="EC884" s="110"/>
      <c r="ED884" s="110"/>
      <c r="EE884" s="110"/>
      <c r="EF884" s="110"/>
      <c r="EG884" s="110"/>
      <c r="EH884" s="110"/>
      <c r="EI884" s="110"/>
      <c r="EJ884" s="110"/>
      <c r="EK884" s="110"/>
      <c r="EL884" s="110"/>
      <c r="EM884" s="110"/>
      <c r="EN884" s="110"/>
      <c r="EO884" s="110"/>
      <c r="EP884" s="110"/>
      <c r="EQ884" s="110"/>
      <c r="ER884" s="110"/>
      <c r="ES884" s="110"/>
      <c r="ET884" s="110"/>
      <c r="EU884" s="110"/>
      <c r="EV884" s="110"/>
      <c r="EW884" s="110"/>
      <c r="EX884" s="110"/>
      <c r="EY884" s="110"/>
      <c r="EZ884" s="110"/>
      <c r="FA884" s="110"/>
      <c r="FB884" s="110"/>
      <c r="FC884" s="110"/>
      <c r="FD884" s="110"/>
      <c r="FE884" s="110"/>
      <c r="FF884" s="110"/>
      <c r="FG884" s="110"/>
      <c r="FH884" s="110"/>
      <c r="FI884" s="110"/>
      <c r="FJ884" s="110"/>
      <c r="FK884" s="242"/>
      <c r="FL884" s="242"/>
      <c r="FM884" s="242"/>
      <c r="FN884" s="242"/>
      <c r="FO884" s="242"/>
      <c r="FP884" s="242"/>
      <c r="FQ884" s="242"/>
      <c r="FR884" s="63"/>
    </row>
    <row r="885" spans="1:174" x14ac:dyDescent="0.2">
      <c r="A885" s="241" t="s">
        <v>482</v>
      </c>
      <c r="B885" s="476" t="s">
        <v>1070</v>
      </c>
      <c r="C885" s="326" t="s">
        <v>786</v>
      </c>
      <c r="D885" s="283" t="s">
        <v>483</v>
      </c>
      <c r="E885" s="471">
        <v>2922.47</v>
      </c>
      <c r="F885" s="471">
        <v>1743844.02</v>
      </c>
      <c r="G885" s="471">
        <v>739226.11</v>
      </c>
      <c r="H885" s="471">
        <v>375615.96</v>
      </c>
      <c r="I885" s="471">
        <v>192967.61</v>
      </c>
      <c r="J885" s="471">
        <v>72302.960000000006</v>
      </c>
      <c r="K885" s="471">
        <v>34682.120000000003</v>
      </c>
      <c r="L885" s="471">
        <v>13237.3</v>
      </c>
      <c r="M885" s="471">
        <v>0</v>
      </c>
      <c r="N885" s="496">
        <v>3174798.55</v>
      </c>
      <c r="O885" s="471">
        <v>1530.26</v>
      </c>
      <c r="P885" s="471">
        <v>2674335.17</v>
      </c>
      <c r="Q885" s="471">
        <v>869450.14</v>
      </c>
      <c r="R885" s="471">
        <v>277093.57</v>
      </c>
      <c r="S885" s="471">
        <v>158795.34</v>
      </c>
      <c r="T885" s="471">
        <v>67966.13</v>
      </c>
      <c r="U885" s="471">
        <v>44735.11</v>
      </c>
      <c r="V885" s="471">
        <v>946.44</v>
      </c>
      <c r="W885" s="471">
        <v>0</v>
      </c>
      <c r="X885" s="496">
        <v>4094852.16</v>
      </c>
      <c r="Y885" s="471">
        <v>4452.7299999999996</v>
      </c>
      <c r="Z885" s="471">
        <v>4418179.1900000004</v>
      </c>
      <c r="AA885" s="471">
        <v>1608676.25</v>
      </c>
      <c r="AB885" s="471">
        <v>652709.53</v>
      </c>
      <c r="AC885" s="471">
        <v>351762.95</v>
      </c>
      <c r="AD885" s="471">
        <v>140269.09</v>
      </c>
      <c r="AE885" s="471">
        <v>79417.23</v>
      </c>
      <c r="AF885" s="471">
        <v>14183.74</v>
      </c>
      <c r="AG885" s="471">
        <v>0</v>
      </c>
      <c r="AH885" s="496">
        <v>7269650.71</v>
      </c>
      <c r="AI885" s="471">
        <v>1020.82222</v>
      </c>
      <c r="AJ885" s="471">
        <v>1224.98667</v>
      </c>
      <c r="AK885" s="471">
        <v>1429.15111</v>
      </c>
      <c r="AL885" s="471">
        <v>1633.31556</v>
      </c>
      <c r="AM885" s="471">
        <v>1837.48</v>
      </c>
      <c r="AN885" s="471">
        <v>2245.8088899999998</v>
      </c>
      <c r="AO885" s="471">
        <v>2654.13778</v>
      </c>
      <c r="AP885" s="471">
        <v>3062.4666699999998</v>
      </c>
      <c r="AQ885" s="471">
        <v>3674.96</v>
      </c>
      <c r="AR885" s="471">
        <v>2.86286</v>
      </c>
      <c r="AS885" s="471">
        <v>1423.5616299999999</v>
      </c>
      <c r="AT885" s="471">
        <v>517.24838999999997</v>
      </c>
      <c r="AU885" s="471">
        <v>229.97146000000001</v>
      </c>
      <c r="AV885" s="471">
        <v>105.01752999999999</v>
      </c>
      <c r="AW885" s="471">
        <v>32.19462</v>
      </c>
      <c r="AX885" s="471">
        <v>13.06719</v>
      </c>
      <c r="AY885" s="471">
        <v>4.3224299999999998</v>
      </c>
      <c r="AZ885" s="471">
        <v>0</v>
      </c>
      <c r="BA885" s="496">
        <v>2328.24611</v>
      </c>
      <c r="BB885" s="471">
        <v>1.49905</v>
      </c>
      <c r="BC885" s="471">
        <v>2183.1545099999998</v>
      </c>
      <c r="BD885" s="471">
        <v>608.36824000000001</v>
      </c>
      <c r="BE885" s="471">
        <v>169.65097</v>
      </c>
      <c r="BF885" s="471">
        <v>86.420169999999999</v>
      </c>
      <c r="BG885" s="471">
        <v>30.263539999999999</v>
      </c>
      <c r="BH885" s="471">
        <v>16.854859999999999</v>
      </c>
      <c r="BI885" s="471">
        <v>0.30903999999999998</v>
      </c>
      <c r="BJ885" s="471">
        <v>0</v>
      </c>
      <c r="BK885" s="496">
        <v>3096.5203799999999</v>
      </c>
      <c r="BL885" s="471">
        <v>4.3600000000000003</v>
      </c>
      <c r="BM885" s="471">
        <v>3606.72</v>
      </c>
      <c r="BN885" s="471">
        <v>1125.6199999999999</v>
      </c>
      <c r="BO885" s="471">
        <v>399.62</v>
      </c>
      <c r="BP885" s="471">
        <v>191.44</v>
      </c>
      <c r="BQ885" s="471">
        <v>62.46</v>
      </c>
      <c r="BR885" s="471">
        <v>29.92</v>
      </c>
      <c r="BS885" s="471">
        <v>4.63</v>
      </c>
      <c r="BT885" s="471">
        <v>0</v>
      </c>
      <c r="BU885" s="496">
        <v>5424.77</v>
      </c>
      <c r="BV885" s="178"/>
      <c r="BW885" s="178"/>
      <c r="BX885" s="178"/>
      <c r="BY885" s="178"/>
      <c r="BZ885" s="178"/>
      <c r="CA885" s="178"/>
      <c r="CB885" s="178"/>
      <c r="CC885" s="178"/>
      <c r="CD885" s="178"/>
      <c r="CE885" s="178"/>
      <c r="CF885" s="110"/>
      <c r="CG885" s="110"/>
      <c r="CH885" s="110"/>
      <c r="CI885" s="110"/>
      <c r="CJ885" s="110"/>
      <c r="CK885" s="110"/>
      <c r="CL885" s="110"/>
      <c r="CM885" s="110"/>
      <c r="CN885" s="110"/>
      <c r="CO885" s="110"/>
      <c r="CP885" s="110"/>
      <c r="CQ885" s="110"/>
      <c r="CR885" s="110"/>
      <c r="CS885" s="110"/>
      <c r="CT885" s="110"/>
      <c r="CU885" s="110"/>
      <c r="CV885" s="110"/>
      <c r="CW885" s="110"/>
      <c r="CX885" s="110"/>
      <c r="CY885" s="110"/>
      <c r="CZ885" s="110"/>
      <c r="DA885" s="110"/>
      <c r="DB885" s="110"/>
      <c r="DC885" s="110"/>
      <c r="DD885" s="110"/>
      <c r="DE885" s="110"/>
      <c r="DF885" s="110"/>
      <c r="DG885" s="110"/>
      <c r="DH885" s="110"/>
      <c r="DI885" s="110"/>
      <c r="DJ885" s="110"/>
      <c r="DK885" s="110"/>
      <c r="DL885" s="110"/>
      <c r="DM885" s="110"/>
      <c r="DN885" s="110"/>
      <c r="DO885" s="110"/>
      <c r="DP885" s="110"/>
      <c r="DQ885" s="110"/>
      <c r="DR885" s="110"/>
      <c r="DS885" s="110"/>
      <c r="DT885" s="110"/>
      <c r="DU885" s="110"/>
      <c r="DV885" s="110"/>
      <c r="DW885" s="110"/>
      <c r="DX885" s="110"/>
      <c r="DY885" s="110"/>
      <c r="DZ885" s="110"/>
      <c r="EA885" s="110"/>
      <c r="EB885" s="110"/>
      <c r="EC885" s="110"/>
      <c r="ED885" s="110"/>
      <c r="EE885" s="110"/>
      <c r="EF885" s="110"/>
      <c r="EG885" s="110"/>
      <c r="EH885" s="110"/>
      <c r="EI885" s="110"/>
      <c r="EJ885" s="110"/>
      <c r="EK885" s="110"/>
      <c r="EL885" s="110"/>
      <c r="EM885" s="110"/>
      <c r="EN885" s="110"/>
      <c r="EO885" s="110"/>
      <c r="EP885" s="110"/>
      <c r="EQ885" s="110"/>
      <c r="ER885" s="110"/>
      <c r="ES885" s="110"/>
      <c r="ET885" s="110"/>
      <c r="EU885" s="110"/>
      <c r="EV885" s="110"/>
      <c r="EW885" s="110"/>
      <c r="EX885" s="110"/>
      <c r="EY885" s="110"/>
      <c r="EZ885" s="110"/>
      <c r="FA885" s="110"/>
      <c r="FB885" s="110"/>
      <c r="FC885" s="110"/>
      <c r="FD885" s="110"/>
      <c r="FE885" s="110"/>
      <c r="FF885" s="110"/>
      <c r="FG885" s="110"/>
      <c r="FH885" s="110"/>
      <c r="FI885" s="110"/>
      <c r="FJ885" s="110"/>
      <c r="FK885" s="242"/>
      <c r="FL885" s="242"/>
      <c r="FM885" s="242"/>
      <c r="FN885" s="242"/>
      <c r="FO885" s="242"/>
      <c r="FP885" s="242"/>
      <c r="FQ885" s="242"/>
      <c r="FR885" s="63"/>
    </row>
    <row r="886" spans="1:174" x14ac:dyDescent="0.2">
      <c r="A886" s="241" t="s">
        <v>484</v>
      </c>
      <c r="B886" s="476" t="s">
        <v>1071</v>
      </c>
      <c r="C886" s="326" t="s">
        <v>784</v>
      </c>
      <c r="D886" s="283" t="s">
        <v>485</v>
      </c>
      <c r="E886" s="471">
        <v>0</v>
      </c>
      <c r="F886" s="471">
        <v>465637</v>
      </c>
      <c r="G886" s="471">
        <v>810400</v>
      </c>
      <c r="H886" s="471">
        <v>608474</v>
      </c>
      <c r="I886" s="471">
        <v>337437</v>
      </c>
      <c r="J886" s="471">
        <v>168759</v>
      </c>
      <c r="K886" s="471">
        <v>69365</v>
      </c>
      <c r="L886" s="471">
        <v>40182</v>
      </c>
      <c r="M886" s="471">
        <v>0</v>
      </c>
      <c r="N886" s="496">
        <v>2500254</v>
      </c>
      <c r="O886" s="471">
        <v>5029</v>
      </c>
      <c r="P886" s="471">
        <v>840527</v>
      </c>
      <c r="Q886" s="471">
        <v>1197832</v>
      </c>
      <c r="R886" s="471">
        <v>852856</v>
      </c>
      <c r="S886" s="471">
        <v>218914</v>
      </c>
      <c r="T886" s="471">
        <v>99049</v>
      </c>
      <c r="U886" s="471">
        <v>88685</v>
      </c>
      <c r="V886" s="471">
        <v>40039</v>
      </c>
      <c r="W886" s="471">
        <v>527</v>
      </c>
      <c r="X886" s="496">
        <v>3343458</v>
      </c>
      <c r="Y886" s="471">
        <v>5029</v>
      </c>
      <c r="Z886" s="471">
        <v>1306164</v>
      </c>
      <c r="AA886" s="471">
        <v>2008232</v>
      </c>
      <c r="AB886" s="471">
        <v>1461330</v>
      </c>
      <c r="AC886" s="471">
        <v>556351</v>
      </c>
      <c r="AD886" s="471">
        <v>267808</v>
      </c>
      <c r="AE886" s="471">
        <v>158050</v>
      </c>
      <c r="AF886" s="471">
        <v>80221</v>
      </c>
      <c r="AG886" s="471">
        <v>527</v>
      </c>
      <c r="AH886" s="496">
        <v>5843712</v>
      </c>
      <c r="AI886" s="471">
        <v>1119.26667</v>
      </c>
      <c r="AJ886" s="471">
        <v>1343.12</v>
      </c>
      <c r="AK886" s="471">
        <v>1566.97333</v>
      </c>
      <c r="AL886" s="471">
        <v>1790.8266699999999</v>
      </c>
      <c r="AM886" s="471">
        <v>2014.68</v>
      </c>
      <c r="AN886" s="471">
        <v>2462.3866699999999</v>
      </c>
      <c r="AO886" s="471">
        <v>2910.0933300000002</v>
      </c>
      <c r="AP886" s="471">
        <v>3357.8</v>
      </c>
      <c r="AQ886" s="471">
        <v>4029.36</v>
      </c>
      <c r="AR886" s="471">
        <v>0</v>
      </c>
      <c r="AS886" s="471">
        <v>346.68310000000002</v>
      </c>
      <c r="AT886" s="471">
        <v>517.17535999999996</v>
      </c>
      <c r="AU886" s="471">
        <v>339.77269000000001</v>
      </c>
      <c r="AV886" s="471">
        <v>167.48912999999999</v>
      </c>
      <c r="AW886" s="471">
        <v>68.534729999999996</v>
      </c>
      <c r="AX886" s="471">
        <v>23.836010000000002</v>
      </c>
      <c r="AY886" s="471">
        <v>11.966760000000001</v>
      </c>
      <c r="AZ886" s="471">
        <v>0</v>
      </c>
      <c r="BA886" s="496">
        <v>1475.45778</v>
      </c>
      <c r="BB886" s="471">
        <v>4.4931200000000002</v>
      </c>
      <c r="BC886" s="471">
        <v>625.80186000000003</v>
      </c>
      <c r="BD886" s="471">
        <v>764.42399</v>
      </c>
      <c r="BE886" s="471">
        <v>476.23593</v>
      </c>
      <c r="BF886" s="471">
        <v>108.65944</v>
      </c>
      <c r="BG886" s="471">
        <v>40.224800000000002</v>
      </c>
      <c r="BH886" s="471">
        <v>30.474969999999999</v>
      </c>
      <c r="BI886" s="471">
        <v>11.92418</v>
      </c>
      <c r="BJ886" s="471">
        <v>0.13078999999999999</v>
      </c>
      <c r="BK886" s="496">
        <v>2062.3690700000002</v>
      </c>
      <c r="BL886" s="471">
        <v>4.49</v>
      </c>
      <c r="BM886" s="471">
        <v>972.48</v>
      </c>
      <c r="BN886" s="471">
        <v>1281.5999999999999</v>
      </c>
      <c r="BO886" s="471">
        <v>816.01</v>
      </c>
      <c r="BP886" s="471">
        <v>276.14999999999998</v>
      </c>
      <c r="BQ886" s="471">
        <v>108.76</v>
      </c>
      <c r="BR886" s="471">
        <v>54.31</v>
      </c>
      <c r="BS886" s="471">
        <v>23.89</v>
      </c>
      <c r="BT886" s="471">
        <v>0.13</v>
      </c>
      <c r="BU886" s="496">
        <v>3537.82</v>
      </c>
      <c r="BV886" s="178"/>
      <c r="BW886" s="178"/>
      <c r="BX886" s="178"/>
      <c r="BY886" s="178"/>
      <c r="BZ886" s="178"/>
      <c r="CA886" s="178"/>
      <c r="CB886" s="178"/>
      <c r="CC886" s="178"/>
      <c r="CD886" s="178"/>
      <c r="CE886" s="178"/>
      <c r="CF886" s="110"/>
      <c r="CG886" s="110"/>
      <c r="CH886" s="110"/>
      <c r="CI886" s="110"/>
      <c r="CJ886" s="110"/>
      <c r="CK886" s="110"/>
      <c r="CL886" s="110"/>
      <c r="CM886" s="110"/>
      <c r="CN886" s="110"/>
      <c r="CO886" s="110"/>
      <c r="CP886" s="110"/>
      <c r="CQ886" s="110"/>
      <c r="CR886" s="110"/>
      <c r="CS886" s="110"/>
      <c r="CT886" s="110"/>
      <c r="CU886" s="110"/>
      <c r="CV886" s="110"/>
      <c r="CW886" s="110"/>
      <c r="CX886" s="110"/>
      <c r="CY886" s="110"/>
      <c r="CZ886" s="110"/>
      <c r="DA886" s="110"/>
      <c r="DB886" s="110"/>
      <c r="DC886" s="110"/>
      <c r="DD886" s="110"/>
      <c r="DE886" s="110"/>
      <c r="DF886" s="110"/>
      <c r="DG886" s="110"/>
      <c r="DH886" s="110"/>
      <c r="DI886" s="110"/>
      <c r="DJ886" s="110"/>
      <c r="DK886" s="110"/>
      <c r="DL886" s="110"/>
      <c r="DM886" s="110"/>
      <c r="DN886" s="110"/>
      <c r="DO886" s="110"/>
      <c r="DP886" s="110"/>
      <c r="DQ886" s="110"/>
      <c r="DR886" s="110"/>
      <c r="DS886" s="110"/>
      <c r="DT886" s="110"/>
      <c r="DU886" s="110"/>
      <c r="DV886" s="110"/>
      <c r="DW886" s="110"/>
      <c r="DX886" s="110"/>
      <c r="DY886" s="110"/>
      <c r="DZ886" s="110"/>
      <c r="EA886" s="110"/>
      <c r="EB886" s="110"/>
      <c r="EC886" s="110"/>
      <c r="ED886" s="110"/>
      <c r="EE886" s="110"/>
      <c r="EF886" s="110"/>
      <c r="EG886" s="110"/>
      <c r="EH886" s="110"/>
      <c r="EI886" s="110"/>
      <c r="EJ886" s="110"/>
      <c r="EK886" s="110"/>
      <c r="EL886" s="110"/>
      <c r="EM886" s="110"/>
      <c r="EN886" s="110"/>
      <c r="EO886" s="110"/>
      <c r="EP886" s="110"/>
      <c r="EQ886" s="110"/>
      <c r="ER886" s="110"/>
      <c r="ES886" s="110"/>
      <c r="ET886" s="110"/>
      <c r="EU886" s="110"/>
      <c r="EV886" s="110"/>
      <c r="EW886" s="110"/>
      <c r="EX886" s="110"/>
      <c r="EY886" s="110"/>
      <c r="EZ886" s="110"/>
      <c r="FA886" s="110"/>
      <c r="FB886" s="110"/>
      <c r="FC886" s="110"/>
      <c r="FD886" s="110"/>
      <c r="FE886" s="110"/>
      <c r="FF886" s="110"/>
      <c r="FG886" s="110"/>
      <c r="FH886" s="110"/>
      <c r="FI886" s="110"/>
      <c r="FJ886" s="110"/>
      <c r="FK886" s="242"/>
      <c r="FL886" s="242"/>
      <c r="FM886" s="242"/>
      <c r="FN886" s="242"/>
      <c r="FO886" s="242"/>
      <c r="FP886" s="242"/>
      <c r="FQ886" s="242"/>
      <c r="FR886" s="63"/>
    </row>
    <row r="887" spans="1:174" x14ac:dyDescent="0.2">
      <c r="A887" s="241" t="s">
        <v>486</v>
      </c>
      <c r="B887" s="476" t="s">
        <v>1072</v>
      </c>
      <c r="C887" s="326" t="s">
        <v>626</v>
      </c>
      <c r="D887" s="283" t="s">
        <v>487</v>
      </c>
      <c r="E887" s="471">
        <v>1642</v>
      </c>
      <c r="F887" s="471">
        <v>959163</v>
      </c>
      <c r="G887" s="471">
        <v>1302686</v>
      </c>
      <c r="H887" s="471">
        <v>702081</v>
      </c>
      <c r="I887" s="471">
        <v>341734</v>
      </c>
      <c r="J887" s="471">
        <v>111926</v>
      </c>
      <c r="K887" s="471">
        <v>27587</v>
      </c>
      <c r="L887" s="471">
        <v>16303</v>
      </c>
      <c r="M887" s="471">
        <v>0</v>
      </c>
      <c r="N887" s="496">
        <v>3463122</v>
      </c>
      <c r="O887" s="471">
        <v>7836</v>
      </c>
      <c r="P887" s="471">
        <v>1180792</v>
      </c>
      <c r="Q887" s="471">
        <v>1718386</v>
      </c>
      <c r="R887" s="471">
        <v>533436</v>
      </c>
      <c r="S887" s="471">
        <v>185239</v>
      </c>
      <c r="T887" s="471">
        <v>67604</v>
      </c>
      <c r="U887" s="471">
        <v>18103</v>
      </c>
      <c r="V887" s="471">
        <v>6626</v>
      </c>
      <c r="W887" s="471">
        <v>0</v>
      </c>
      <c r="X887" s="496">
        <v>3718022</v>
      </c>
      <c r="Y887" s="471">
        <v>9478</v>
      </c>
      <c r="Z887" s="471">
        <v>2139955</v>
      </c>
      <c r="AA887" s="471">
        <v>3021072</v>
      </c>
      <c r="AB887" s="471">
        <v>1235517</v>
      </c>
      <c r="AC887" s="471">
        <v>526973</v>
      </c>
      <c r="AD887" s="471">
        <v>179530</v>
      </c>
      <c r="AE887" s="471">
        <v>45690</v>
      </c>
      <c r="AF887" s="471">
        <v>22929</v>
      </c>
      <c r="AG887" s="471">
        <v>0</v>
      </c>
      <c r="AH887" s="496">
        <v>7181144</v>
      </c>
      <c r="AI887" s="471">
        <v>1108.0444399999999</v>
      </c>
      <c r="AJ887" s="471">
        <v>1329.6533300000001</v>
      </c>
      <c r="AK887" s="471">
        <v>1551.2622200000001</v>
      </c>
      <c r="AL887" s="471">
        <v>1772.87111</v>
      </c>
      <c r="AM887" s="471">
        <v>1994.48</v>
      </c>
      <c r="AN887" s="471">
        <v>2437.69778</v>
      </c>
      <c r="AO887" s="471">
        <v>2880.9155599999999</v>
      </c>
      <c r="AP887" s="471">
        <v>3324.1333300000001</v>
      </c>
      <c r="AQ887" s="471">
        <v>3988.96</v>
      </c>
      <c r="AR887" s="471">
        <v>1.4818899999999999</v>
      </c>
      <c r="AS887" s="471">
        <v>721.36320999999998</v>
      </c>
      <c r="AT887" s="471">
        <v>839.75873000000001</v>
      </c>
      <c r="AU887" s="471">
        <v>396.01355999999998</v>
      </c>
      <c r="AV887" s="471">
        <v>171.3399</v>
      </c>
      <c r="AW887" s="471">
        <v>45.914630000000002</v>
      </c>
      <c r="AX887" s="471">
        <v>9.57578</v>
      </c>
      <c r="AY887" s="471">
        <v>4.9044400000000001</v>
      </c>
      <c r="AZ887" s="471">
        <v>0</v>
      </c>
      <c r="BA887" s="496">
        <v>2190.35214</v>
      </c>
      <c r="BB887" s="471">
        <v>7.0719200000000004</v>
      </c>
      <c r="BC887" s="471">
        <v>888.04499999999996</v>
      </c>
      <c r="BD887" s="471">
        <v>1107.73406</v>
      </c>
      <c r="BE887" s="471">
        <v>300.88819999999998</v>
      </c>
      <c r="BF887" s="471">
        <v>92.875839999999997</v>
      </c>
      <c r="BG887" s="471">
        <v>27.73272</v>
      </c>
      <c r="BH887" s="471">
        <v>6.2837699999999996</v>
      </c>
      <c r="BI887" s="471">
        <v>1.9933000000000001</v>
      </c>
      <c r="BJ887" s="471">
        <v>0</v>
      </c>
      <c r="BK887" s="496">
        <v>2432.6248099999998</v>
      </c>
      <c r="BL887" s="471">
        <v>8.5500000000000007</v>
      </c>
      <c r="BM887" s="471">
        <v>1609.41</v>
      </c>
      <c r="BN887" s="471">
        <v>1947.49</v>
      </c>
      <c r="BO887" s="471">
        <v>696.9</v>
      </c>
      <c r="BP887" s="471">
        <v>264.22000000000003</v>
      </c>
      <c r="BQ887" s="471">
        <v>73.650000000000006</v>
      </c>
      <c r="BR887" s="471">
        <v>15.86</v>
      </c>
      <c r="BS887" s="471">
        <v>6.9</v>
      </c>
      <c r="BT887" s="471">
        <v>0</v>
      </c>
      <c r="BU887" s="496">
        <v>4622.9799999999996</v>
      </c>
      <c r="BV887" s="178"/>
      <c r="BW887" s="178"/>
      <c r="BX887" s="178"/>
      <c r="BY887" s="178"/>
      <c r="BZ887" s="178"/>
      <c r="CA887" s="178"/>
      <c r="CB887" s="178"/>
      <c r="CC887" s="178"/>
      <c r="CD887" s="178"/>
      <c r="CE887" s="178"/>
      <c r="CF887" s="110"/>
      <c r="CG887" s="110"/>
      <c r="CH887" s="110"/>
      <c r="CI887" s="110"/>
      <c r="CJ887" s="110"/>
      <c r="CK887" s="110"/>
      <c r="CL887" s="110"/>
      <c r="CM887" s="110"/>
      <c r="CN887" s="110"/>
      <c r="CO887" s="110"/>
      <c r="CP887" s="110"/>
      <c r="CQ887" s="110"/>
      <c r="CR887" s="110"/>
      <c r="CS887" s="110"/>
      <c r="CT887" s="110"/>
      <c r="CU887" s="110"/>
      <c r="CV887" s="110"/>
      <c r="CW887" s="110"/>
      <c r="CX887" s="110"/>
      <c r="CY887" s="110"/>
      <c r="CZ887" s="110"/>
      <c r="DA887" s="110"/>
      <c r="DB887" s="110"/>
      <c r="DC887" s="110"/>
      <c r="DD887" s="110"/>
      <c r="DE887" s="110"/>
      <c r="DF887" s="110"/>
      <c r="DG887" s="110"/>
      <c r="DH887" s="110"/>
      <c r="DI887" s="110"/>
      <c r="DJ887" s="110"/>
      <c r="DK887" s="110"/>
      <c r="DL887" s="110"/>
      <c r="DM887" s="110"/>
      <c r="DN887" s="110"/>
      <c r="DO887" s="110"/>
      <c r="DP887" s="110"/>
      <c r="DQ887" s="110"/>
      <c r="DR887" s="110"/>
      <c r="DS887" s="110"/>
      <c r="DT887" s="110"/>
      <c r="DU887" s="110"/>
      <c r="DV887" s="110"/>
      <c r="DW887" s="110"/>
      <c r="DX887" s="110"/>
      <c r="DY887" s="110"/>
      <c r="DZ887" s="110"/>
      <c r="EA887" s="110"/>
      <c r="EB887" s="110"/>
      <c r="EC887" s="110"/>
      <c r="ED887" s="110"/>
      <c r="EE887" s="110"/>
      <c r="EF887" s="110"/>
      <c r="EG887" s="110"/>
      <c r="EH887" s="110"/>
      <c r="EI887" s="110"/>
      <c r="EJ887" s="110"/>
      <c r="EK887" s="110"/>
      <c r="EL887" s="110"/>
      <c r="EM887" s="110"/>
      <c r="EN887" s="110"/>
      <c r="EO887" s="110"/>
      <c r="EP887" s="110"/>
      <c r="EQ887" s="110"/>
      <c r="ER887" s="110"/>
      <c r="ES887" s="110"/>
      <c r="ET887" s="110"/>
      <c r="EU887" s="110"/>
      <c r="EV887" s="110"/>
      <c r="EW887" s="110"/>
      <c r="EX887" s="110"/>
      <c r="EY887" s="110"/>
      <c r="EZ887" s="110"/>
      <c r="FA887" s="110"/>
      <c r="FB887" s="110"/>
      <c r="FC887" s="110"/>
      <c r="FD887" s="110"/>
      <c r="FE887" s="110"/>
      <c r="FF887" s="110"/>
      <c r="FG887" s="110"/>
      <c r="FH887" s="110"/>
      <c r="FI887" s="110"/>
      <c r="FJ887" s="110"/>
      <c r="FK887" s="242"/>
      <c r="FL887" s="242"/>
      <c r="FM887" s="242"/>
      <c r="FN887" s="242"/>
      <c r="FO887" s="242"/>
      <c r="FP887" s="242"/>
      <c r="FQ887" s="242"/>
      <c r="FR887" s="63"/>
    </row>
    <row r="888" spans="1:174" x14ac:dyDescent="0.2">
      <c r="A888" s="241" t="s">
        <v>488</v>
      </c>
      <c r="B888" s="476" t="s">
        <v>1073</v>
      </c>
      <c r="C888" s="326" t="s">
        <v>782</v>
      </c>
      <c r="D888" s="283" t="s">
        <v>489</v>
      </c>
      <c r="E888" s="471">
        <v>0</v>
      </c>
      <c r="F888" s="471">
        <v>206772</v>
      </c>
      <c r="G888" s="471">
        <v>609321</v>
      </c>
      <c r="H888" s="471">
        <v>983980</v>
      </c>
      <c r="I888" s="471">
        <v>580900</v>
      </c>
      <c r="J888" s="471">
        <v>214617</v>
      </c>
      <c r="K888" s="471">
        <v>64971</v>
      </c>
      <c r="L888" s="471">
        <v>30047</v>
      </c>
      <c r="M888" s="471">
        <v>5416</v>
      </c>
      <c r="N888" s="496">
        <v>2696024</v>
      </c>
      <c r="O888" s="471">
        <v>0</v>
      </c>
      <c r="P888" s="471">
        <v>188452</v>
      </c>
      <c r="Q888" s="471">
        <v>865920</v>
      </c>
      <c r="R888" s="471">
        <v>1578346</v>
      </c>
      <c r="S888" s="471">
        <v>875999</v>
      </c>
      <c r="T888" s="471">
        <v>203490</v>
      </c>
      <c r="U888" s="471">
        <v>67107</v>
      </c>
      <c r="V888" s="471">
        <v>41519</v>
      </c>
      <c r="W888" s="471">
        <v>3382</v>
      </c>
      <c r="X888" s="496">
        <v>3824215</v>
      </c>
      <c r="Y888" s="471">
        <v>0</v>
      </c>
      <c r="Z888" s="471">
        <v>395224</v>
      </c>
      <c r="AA888" s="471">
        <v>1475241</v>
      </c>
      <c r="AB888" s="471">
        <v>2562326</v>
      </c>
      <c r="AC888" s="471">
        <v>1456899</v>
      </c>
      <c r="AD888" s="471">
        <v>418107</v>
      </c>
      <c r="AE888" s="471">
        <v>132078</v>
      </c>
      <c r="AF888" s="471">
        <v>71566</v>
      </c>
      <c r="AG888" s="471">
        <v>8798</v>
      </c>
      <c r="AH888" s="496">
        <v>6520239</v>
      </c>
      <c r="AI888" s="471">
        <v>1130.55</v>
      </c>
      <c r="AJ888" s="471">
        <v>1356.66</v>
      </c>
      <c r="AK888" s="471">
        <v>1582.77</v>
      </c>
      <c r="AL888" s="471">
        <v>1808.88</v>
      </c>
      <c r="AM888" s="471">
        <v>2034.99</v>
      </c>
      <c r="AN888" s="471">
        <v>2487.21</v>
      </c>
      <c r="AO888" s="471">
        <v>2939.43</v>
      </c>
      <c r="AP888" s="471">
        <v>3391.65</v>
      </c>
      <c r="AQ888" s="471">
        <v>4069.98</v>
      </c>
      <c r="AR888" s="471">
        <v>0</v>
      </c>
      <c r="AS888" s="471">
        <v>152.41254000000001</v>
      </c>
      <c r="AT888" s="471">
        <v>384.97127999999998</v>
      </c>
      <c r="AU888" s="471">
        <v>543.97195999999997</v>
      </c>
      <c r="AV888" s="471">
        <v>285.45594999999997</v>
      </c>
      <c r="AW888" s="471">
        <v>86.288250000000005</v>
      </c>
      <c r="AX888" s="471">
        <v>22.103259999999999</v>
      </c>
      <c r="AY888" s="471">
        <v>8.8591099999999994</v>
      </c>
      <c r="AZ888" s="471">
        <v>1.3307199999999999</v>
      </c>
      <c r="BA888" s="496">
        <v>1485.3930800000001</v>
      </c>
      <c r="BB888" s="471">
        <v>0</v>
      </c>
      <c r="BC888" s="471">
        <v>138.90879000000001</v>
      </c>
      <c r="BD888" s="471">
        <v>547.09149000000002</v>
      </c>
      <c r="BE888" s="471">
        <v>872.55429000000004</v>
      </c>
      <c r="BF888" s="471">
        <v>430.46845000000002</v>
      </c>
      <c r="BG888" s="471">
        <v>81.81456</v>
      </c>
      <c r="BH888" s="471">
        <v>22.829940000000001</v>
      </c>
      <c r="BI888" s="471">
        <v>12.241529999999999</v>
      </c>
      <c r="BJ888" s="471">
        <v>0.83096000000000003</v>
      </c>
      <c r="BK888" s="496">
        <v>2106.7400200000002</v>
      </c>
      <c r="BL888" s="471">
        <v>0</v>
      </c>
      <c r="BM888" s="471">
        <v>291.32</v>
      </c>
      <c r="BN888" s="471">
        <v>932.06</v>
      </c>
      <c r="BO888" s="471">
        <v>1416.53</v>
      </c>
      <c r="BP888" s="471">
        <v>715.92</v>
      </c>
      <c r="BQ888" s="471">
        <v>168.1</v>
      </c>
      <c r="BR888" s="471">
        <v>44.93</v>
      </c>
      <c r="BS888" s="471">
        <v>21.1</v>
      </c>
      <c r="BT888" s="471">
        <v>2.16</v>
      </c>
      <c r="BU888" s="496">
        <v>3592.12</v>
      </c>
      <c r="BV888" s="178"/>
      <c r="BW888" s="178"/>
      <c r="BX888" s="178"/>
      <c r="BY888" s="178"/>
      <c r="BZ888" s="178"/>
      <c r="CA888" s="178"/>
      <c r="CB888" s="178"/>
      <c r="CC888" s="178"/>
      <c r="CD888" s="178"/>
      <c r="CE888" s="178"/>
      <c r="CF888" s="110"/>
      <c r="CG888" s="110"/>
      <c r="CH888" s="110"/>
      <c r="CI888" s="110"/>
      <c r="CJ888" s="110"/>
      <c r="CK888" s="110"/>
      <c r="CL888" s="110"/>
      <c r="CM888" s="110"/>
      <c r="CN888" s="110"/>
      <c r="CO888" s="110"/>
      <c r="CP888" s="110"/>
      <c r="CQ888" s="110"/>
      <c r="CR888" s="110"/>
      <c r="CS888" s="110"/>
      <c r="CT888" s="110"/>
      <c r="CU888" s="110"/>
      <c r="CV888" s="110"/>
      <c r="CW888" s="110"/>
      <c r="CX888" s="110"/>
      <c r="CY888" s="110"/>
      <c r="CZ888" s="110"/>
      <c r="DA888" s="110"/>
      <c r="DB888" s="110"/>
      <c r="DC888" s="110"/>
      <c r="DD888" s="110"/>
      <c r="DE888" s="110"/>
      <c r="DF888" s="110"/>
      <c r="DG888" s="110"/>
      <c r="DH888" s="110"/>
      <c r="DI888" s="110"/>
      <c r="DJ888" s="110"/>
      <c r="DK888" s="110"/>
      <c r="DL888" s="110"/>
      <c r="DM888" s="110"/>
      <c r="DN888" s="110"/>
      <c r="DO888" s="110"/>
      <c r="DP888" s="110"/>
      <c r="DQ888" s="110"/>
      <c r="DR888" s="110"/>
      <c r="DS888" s="110"/>
      <c r="DT888" s="110"/>
      <c r="DU888" s="110"/>
      <c r="DV888" s="110"/>
      <c r="DW888" s="110"/>
      <c r="DX888" s="110"/>
      <c r="DY888" s="110"/>
      <c r="DZ888" s="110"/>
      <c r="EA888" s="110"/>
      <c r="EB888" s="110"/>
      <c r="EC888" s="110"/>
      <c r="ED888" s="110"/>
      <c r="EE888" s="110"/>
      <c r="EF888" s="110"/>
      <c r="EG888" s="110"/>
      <c r="EH888" s="110"/>
      <c r="EI888" s="110"/>
      <c r="EJ888" s="110"/>
      <c r="EK888" s="110"/>
      <c r="EL888" s="110"/>
      <c r="EM888" s="110"/>
      <c r="EN888" s="110"/>
      <c r="EO888" s="110"/>
      <c r="EP888" s="110"/>
      <c r="EQ888" s="110"/>
      <c r="ER888" s="110"/>
      <c r="ES888" s="110"/>
      <c r="ET888" s="110"/>
      <c r="EU888" s="110"/>
      <c r="EV888" s="110"/>
      <c r="EW888" s="110"/>
      <c r="EX888" s="110"/>
      <c r="EY888" s="110"/>
      <c r="EZ888" s="110"/>
      <c r="FA888" s="110"/>
      <c r="FB888" s="110"/>
      <c r="FC888" s="110"/>
      <c r="FD888" s="110"/>
      <c r="FE888" s="110"/>
      <c r="FF888" s="110"/>
      <c r="FG888" s="110"/>
      <c r="FH888" s="110"/>
      <c r="FI888" s="110"/>
      <c r="FJ888" s="110"/>
      <c r="FK888" s="242"/>
      <c r="FL888" s="242"/>
      <c r="FM888" s="242"/>
      <c r="FN888" s="242"/>
      <c r="FO888" s="242"/>
      <c r="FP888" s="242"/>
      <c r="FQ888" s="242"/>
      <c r="FR888" s="63"/>
    </row>
    <row r="889" spans="1:174" x14ac:dyDescent="0.2">
      <c r="A889" s="241" t="s">
        <v>490</v>
      </c>
      <c r="B889" s="476" t="s">
        <v>1074</v>
      </c>
      <c r="C889" s="326" t="s">
        <v>784</v>
      </c>
      <c r="D889" s="283" t="s">
        <v>491</v>
      </c>
      <c r="E889" s="471">
        <v>2010</v>
      </c>
      <c r="F889" s="471">
        <v>1056772</v>
      </c>
      <c r="G889" s="471">
        <v>729048</v>
      </c>
      <c r="H889" s="471">
        <v>509427</v>
      </c>
      <c r="I889" s="471">
        <v>193572</v>
      </c>
      <c r="J889" s="471">
        <v>76437</v>
      </c>
      <c r="K889" s="471">
        <v>28010</v>
      </c>
      <c r="L889" s="471">
        <v>5009</v>
      </c>
      <c r="M889" s="471">
        <v>1876</v>
      </c>
      <c r="N889" s="496">
        <v>2602161</v>
      </c>
      <c r="O889" s="471">
        <v>5952</v>
      </c>
      <c r="P889" s="471">
        <v>1690692</v>
      </c>
      <c r="Q889" s="471">
        <v>1124478</v>
      </c>
      <c r="R889" s="471">
        <v>436924</v>
      </c>
      <c r="S889" s="471">
        <v>126215</v>
      </c>
      <c r="T889" s="471">
        <v>76732</v>
      </c>
      <c r="U889" s="471">
        <v>23823</v>
      </c>
      <c r="V889" s="471">
        <v>5041</v>
      </c>
      <c r="W889" s="471">
        <v>2547</v>
      </c>
      <c r="X889" s="496">
        <v>3492404</v>
      </c>
      <c r="Y889" s="471">
        <v>7962</v>
      </c>
      <c r="Z889" s="471">
        <v>2747464</v>
      </c>
      <c r="AA889" s="471">
        <v>1853526</v>
      </c>
      <c r="AB889" s="471">
        <v>946351</v>
      </c>
      <c r="AC889" s="471">
        <v>319787</v>
      </c>
      <c r="AD889" s="471">
        <v>153169</v>
      </c>
      <c r="AE889" s="471">
        <v>51833</v>
      </c>
      <c r="AF889" s="471">
        <v>10050</v>
      </c>
      <c r="AG889" s="471">
        <v>4423</v>
      </c>
      <c r="AH889" s="496">
        <v>6094565</v>
      </c>
      <c r="AI889" s="471">
        <v>1106.3</v>
      </c>
      <c r="AJ889" s="471">
        <v>1327.56</v>
      </c>
      <c r="AK889" s="471">
        <v>1548.82</v>
      </c>
      <c r="AL889" s="471">
        <v>1770.08</v>
      </c>
      <c r="AM889" s="471">
        <v>1991.34</v>
      </c>
      <c r="AN889" s="471">
        <v>2433.86</v>
      </c>
      <c r="AO889" s="471">
        <v>2876.38</v>
      </c>
      <c r="AP889" s="471">
        <v>3318.9</v>
      </c>
      <c r="AQ889" s="471">
        <v>3982.68</v>
      </c>
      <c r="AR889" s="471">
        <v>1.81687</v>
      </c>
      <c r="AS889" s="471">
        <v>796.02579000000003</v>
      </c>
      <c r="AT889" s="471">
        <v>470.71190000000001</v>
      </c>
      <c r="AU889" s="471">
        <v>287.79885999999999</v>
      </c>
      <c r="AV889" s="471">
        <v>97.206909999999993</v>
      </c>
      <c r="AW889" s="471">
        <v>31.405670000000001</v>
      </c>
      <c r="AX889" s="471">
        <v>9.7379300000000004</v>
      </c>
      <c r="AY889" s="471">
        <v>1.5092300000000001</v>
      </c>
      <c r="AZ889" s="471">
        <v>0.47104000000000001</v>
      </c>
      <c r="BA889" s="496">
        <v>1696.6841999999999</v>
      </c>
      <c r="BB889" s="471">
        <v>5.3800999999999997</v>
      </c>
      <c r="BC889" s="471">
        <v>1273.5334</v>
      </c>
      <c r="BD889" s="471">
        <v>726.02238999999997</v>
      </c>
      <c r="BE889" s="471">
        <v>246.83856</v>
      </c>
      <c r="BF889" s="471">
        <v>63.38194</v>
      </c>
      <c r="BG889" s="471">
        <v>31.526879999999998</v>
      </c>
      <c r="BH889" s="471">
        <v>8.2822899999999997</v>
      </c>
      <c r="BI889" s="471">
        <v>1.51888</v>
      </c>
      <c r="BJ889" s="471">
        <v>0.63951999999999998</v>
      </c>
      <c r="BK889" s="496">
        <v>2357.1239500000001</v>
      </c>
      <c r="BL889" s="471">
        <v>7.2</v>
      </c>
      <c r="BM889" s="471">
        <v>2069.56</v>
      </c>
      <c r="BN889" s="471">
        <v>1196.73</v>
      </c>
      <c r="BO889" s="471">
        <v>534.64</v>
      </c>
      <c r="BP889" s="471">
        <v>160.59</v>
      </c>
      <c r="BQ889" s="471">
        <v>62.93</v>
      </c>
      <c r="BR889" s="471">
        <v>18.02</v>
      </c>
      <c r="BS889" s="471">
        <v>3.03</v>
      </c>
      <c r="BT889" s="471">
        <v>1.1100000000000001</v>
      </c>
      <c r="BU889" s="496">
        <v>4053.81</v>
      </c>
      <c r="BV889" s="178"/>
      <c r="BW889" s="178"/>
      <c r="BX889" s="178"/>
      <c r="BY889" s="178"/>
      <c r="BZ889" s="178"/>
      <c r="CA889" s="178"/>
      <c r="CB889" s="178"/>
      <c r="CC889" s="178"/>
      <c r="CD889" s="178"/>
      <c r="CE889" s="178"/>
      <c r="CF889" s="110"/>
      <c r="CG889" s="110"/>
      <c r="CH889" s="110"/>
      <c r="CI889" s="110"/>
      <c r="CJ889" s="110"/>
      <c r="CK889" s="110"/>
      <c r="CL889" s="110"/>
      <c r="CM889" s="110"/>
      <c r="CN889" s="110"/>
      <c r="CO889" s="110"/>
      <c r="CP889" s="110"/>
      <c r="CQ889" s="110"/>
      <c r="CR889" s="110"/>
      <c r="CS889" s="110"/>
      <c r="CT889" s="110"/>
      <c r="CU889" s="110"/>
      <c r="CV889" s="110"/>
      <c r="CW889" s="110"/>
      <c r="CX889" s="110"/>
      <c r="CY889" s="110"/>
      <c r="CZ889" s="110"/>
      <c r="DA889" s="110"/>
      <c r="DB889" s="110"/>
      <c r="DC889" s="110"/>
      <c r="DD889" s="110"/>
      <c r="DE889" s="110"/>
      <c r="DF889" s="110"/>
      <c r="DG889" s="110"/>
      <c r="DH889" s="110"/>
      <c r="DI889" s="110"/>
      <c r="DJ889" s="110"/>
      <c r="DK889" s="110"/>
      <c r="DL889" s="110"/>
      <c r="DM889" s="110"/>
      <c r="DN889" s="110"/>
      <c r="DO889" s="110"/>
      <c r="DP889" s="110"/>
      <c r="DQ889" s="110"/>
      <c r="DR889" s="110"/>
      <c r="DS889" s="110"/>
      <c r="DT889" s="110"/>
      <c r="DU889" s="110"/>
      <c r="DV889" s="110"/>
      <c r="DW889" s="110"/>
      <c r="DX889" s="110"/>
      <c r="DY889" s="110"/>
      <c r="DZ889" s="110"/>
      <c r="EA889" s="110"/>
      <c r="EB889" s="110"/>
      <c r="EC889" s="110"/>
      <c r="ED889" s="110"/>
      <c r="EE889" s="110"/>
      <c r="EF889" s="110"/>
      <c r="EG889" s="110"/>
      <c r="EH889" s="110"/>
      <c r="EI889" s="110"/>
      <c r="EJ889" s="110"/>
      <c r="EK889" s="110"/>
      <c r="EL889" s="110"/>
      <c r="EM889" s="110"/>
      <c r="EN889" s="110"/>
      <c r="EO889" s="110"/>
      <c r="EP889" s="110"/>
      <c r="EQ889" s="110"/>
      <c r="ER889" s="110"/>
      <c r="ES889" s="110"/>
      <c r="ET889" s="110"/>
      <c r="EU889" s="110"/>
      <c r="EV889" s="110"/>
      <c r="EW889" s="110"/>
      <c r="EX889" s="110"/>
      <c r="EY889" s="110"/>
      <c r="EZ889" s="110"/>
      <c r="FA889" s="110"/>
      <c r="FB889" s="110"/>
      <c r="FC889" s="110"/>
      <c r="FD889" s="110"/>
      <c r="FE889" s="110"/>
      <c r="FF889" s="110"/>
      <c r="FG889" s="110"/>
      <c r="FH889" s="110"/>
      <c r="FI889" s="110"/>
      <c r="FJ889" s="110"/>
      <c r="FK889" s="242"/>
      <c r="FL889" s="242"/>
      <c r="FM889" s="242"/>
      <c r="FN889" s="242"/>
      <c r="FO889" s="242"/>
      <c r="FP889" s="242"/>
      <c r="FQ889" s="242"/>
      <c r="FR889" s="63"/>
    </row>
    <row r="890" spans="1:174" x14ac:dyDescent="0.2">
      <c r="A890" s="241" t="s">
        <v>492</v>
      </c>
      <c r="B890" s="476" t="s">
        <v>1075</v>
      </c>
      <c r="C890" s="326" t="s">
        <v>801</v>
      </c>
      <c r="D890" s="283" t="s">
        <v>493</v>
      </c>
      <c r="E890" s="471">
        <v>2374.7199999999998</v>
      </c>
      <c r="F890" s="471">
        <v>1134186</v>
      </c>
      <c r="G890" s="471">
        <v>2176409</v>
      </c>
      <c r="H890" s="471">
        <v>755260</v>
      </c>
      <c r="I890" s="471">
        <v>376228</v>
      </c>
      <c r="J890" s="471">
        <v>165689</v>
      </c>
      <c r="K890" s="471">
        <v>75326</v>
      </c>
      <c r="L890" s="471">
        <v>8530</v>
      </c>
      <c r="M890" s="471">
        <v>0</v>
      </c>
      <c r="N890" s="496">
        <v>4694002.72</v>
      </c>
      <c r="O890" s="471">
        <v>2982.6</v>
      </c>
      <c r="P890" s="471">
        <v>1714267</v>
      </c>
      <c r="Q890" s="471">
        <v>2677982</v>
      </c>
      <c r="R890" s="471">
        <v>979787</v>
      </c>
      <c r="S890" s="471">
        <v>176694</v>
      </c>
      <c r="T890" s="471">
        <v>120108</v>
      </c>
      <c r="U890" s="471">
        <v>24581</v>
      </c>
      <c r="V890" s="471">
        <v>4845</v>
      </c>
      <c r="W890" s="471">
        <v>0</v>
      </c>
      <c r="X890" s="496">
        <v>5701246.5999999996</v>
      </c>
      <c r="Y890" s="471">
        <v>5357.32</v>
      </c>
      <c r="Z890" s="471">
        <v>2848453</v>
      </c>
      <c r="AA890" s="471">
        <v>4854391</v>
      </c>
      <c r="AB890" s="471">
        <v>1735047</v>
      </c>
      <c r="AC890" s="471">
        <v>552922</v>
      </c>
      <c r="AD890" s="471">
        <v>285797</v>
      </c>
      <c r="AE890" s="471">
        <v>99907</v>
      </c>
      <c r="AF890" s="471">
        <v>13375</v>
      </c>
      <c r="AG890" s="471">
        <v>0</v>
      </c>
      <c r="AH890" s="496">
        <v>10395249.32</v>
      </c>
      <c r="AI890" s="471">
        <v>1090</v>
      </c>
      <c r="AJ890" s="471">
        <v>1308</v>
      </c>
      <c r="AK890" s="471">
        <v>1526</v>
      </c>
      <c r="AL890" s="471">
        <v>1744</v>
      </c>
      <c r="AM890" s="471">
        <v>1962</v>
      </c>
      <c r="AN890" s="471">
        <v>2398</v>
      </c>
      <c r="AO890" s="471">
        <v>2834</v>
      </c>
      <c r="AP890" s="471">
        <v>3270</v>
      </c>
      <c r="AQ890" s="471">
        <v>3924</v>
      </c>
      <c r="AR890" s="471">
        <v>2.1786400000000001</v>
      </c>
      <c r="AS890" s="471">
        <v>867.11468000000002</v>
      </c>
      <c r="AT890" s="471">
        <v>1426.21822</v>
      </c>
      <c r="AU890" s="471">
        <v>433.06193000000002</v>
      </c>
      <c r="AV890" s="471">
        <v>191.75738999999999</v>
      </c>
      <c r="AW890" s="471">
        <v>69.094660000000005</v>
      </c>
      <c r="AX890" s="471">
        <v>26.57939</v>
      </c>
      <c r="AY890" s="471">
        <v>2.6085600000000002</v>
      </c>
      <c r="AZ890" s="471">
        <v>0</v>
      </c>
      <c r="BA890" s="496">
        <v>3018.6134699999998</v>
      </c>
      <c r="BB890" s="471">
        <v>2.7363300000000002</v>
      </c>
      <c r="BC890" s="471">
        <v>1310.60168</v>
      </c>
      <c r="BD890" s="471">
        <v>1754.90301</v>
      </c>
      <c r="BE890" s="471">
        <v>561.80447000000004</v>
      </c>
      <c r="BF890" s="471">
        <v>90.058099999999996</v>
      </c>
      <c r="BG890" s="471">
        <v>50.086739999999999</v>
      </c>
      <c r="BH890" s="471">
        <v>8.67361</v>
      </c>
      <c r="BI890" s="471">
        <v>1.4816499999999999</v>
      </c>
      <c r="BJ890" s="471">
        <v>0</v>
      </c>
      <c r="BK890" s="496">
        <v>3780.3456000000001</v>
      </c>
      <c r="BL890" s="471">
        <v>4.91</v>
      </c>
      <c r="BM890" s="471">
        <v>2177.7199999999998</v>
      </c>
      <c r="BN890" s="471">
        <v>3181.12</v>
      </c>
      <c r="BO890" s="471">
        <v>994.87</v>
      </c>
      <c r="BP890" s="471">
        <v>281.82</v>
      </c>
      <c r="BQ890" s="471">
        <v>119.18</v>
      </c>
      <c r="BR890" s="471">
        <v>35.25</v>
      </c>
      <c r="BS890" s="471">
        <v>4.09</v>
      </c>
      <c r="BT890" s="471">
        <v>0</v>
      </c>
      <c r="BU890" s="496">
        <v>6798.96</v>
      </c>
      <c r="BV890" s="178"/>
      <c r="BW890" s="178"/>
      <c r="BX890" s="178"/>
      <c r="BY890" s="178"/>
      <c r="BZ890" s="178"/>
      <c r="CA890" s="178"/>
      <c r="CB890" s="178"/>
      <c r="CC890" s="178"/>
      <c r="CD890" s="178"/>
      <c r="CE890" s="178"/>
      <c r="CF890" s="110"/>
      <c r="CG890" s="110"/>
      <c r="CH890" s="110"/>
      <c r="CI890" s="110"/>
      <c r="CJ890" s="110"/>
      <c r="CK890" s="110"/>
      <c r="CL890" s="110"/>
      <c r="CM890" s="110"/>
      <c r="CN890" s="110"/>
      <c r="CO890" s="110"/>
      <c r="CP890" s="110"/>
      <c r="CQ890" s="110"/>
      <c r="CR890" s="110"/>
      <c r="CS890" s="110"/>
      <c r="CT890" s="110"/>
      <c r="CU890" s="110"/>
      <c r="CV890" s="110"/>
      <c r="CW890" s="110"/>
      <c r="CX890" s="110"/>
      <c r="CY890" s="110"/>
      <c r="CZ890" s="110"/>
      <c r="DA890" s="110"/>
      <c r="DB890" s="110"/>
      <c r="DC890" s="110"/>
      <c r="DD890" s="110"/>
      <c r="DE890" s="110"/>
      <c r="DF890" s="110"/>
      <c r="DG890" s="110"/>
      <c r="DH890" s="110"/>
      <c r="DI890" s="110"/>
      <c r="DJ890" s="110"/>
      <c r="DK890" s="110"/>
      <c r="DL890" s="110"/>
      <c r="DM890" s="110"/>
      <c r="DN890" s="110"/>
      <c r="DO890" s="110"/>
      <c r="DP890" s="110"/>
      <c r="DQ890" s="110"/>
      <c r="DR890" s="110"/>
      <c r="DS890" s="110"/>
      <c r="DT890" s="110"/>
      <c r="DU890" s="110"/>
      <c r="DV890" s="110"/>
      <c r="DW890" s="110"/>
      <c r="DX890" s="110"/>
      <c r="DY890" s="110"/>
      <c r="DZ890" s="110"/>
      <c r="EA890" s="110"/>
      <c r="EB890" s="110"/>
      <c r="EC890" s="110"/>
      <c r="ED890" s="110"/>
      <c r="EE890" s="110"/>
      <c r="EF890" s="110"/>
      <c r="EG890" s="110"/>
      <c r="EH890" s="110"/>
      <c r="EI890" s="110"/>
      <c r="EJ890" s="110"/>
      <c r="EK890" s="110"/>
      <c r="EL890" s="110"/>
      <c r="EM890" s="110"/>
      <c r="EN890" s="110"/>
      <c r="EO890" s="110"/>
      <c r="EP890" s="110"/>
      <c r="EQ890" s="110"/>
      <c r="ER890" s="110"/>
      <c r="ES890" s="110"/>
      <c r="ET890" s="110"/>
      <c r="EU890" s="110"/>
      <c r="EV890" s="110"/>
      <c r="EW890" s="110"/>
      <c r="EX890" s="110"/>
      <c r="EY890" s="110"/>
      <c r="EZ890" s="110"/>
      <c r="FA890" s="110"/>
      <c r="FB890" s="110"/>
      <c r="FC890" s="110"/>
      <c r="FD890" s="110"/>
      <c r="FE890" s="110"/>
      <c r="FF890" s="110"/>
      <c r="FG890" s="110"/>
      <c r="FH890" s="110"/>
      <c r="FI890" s="110"/>
      <c r="FJ890" s="110"/>
      <c r="FK890" s="242"/>
      <c r="FL890" s="242"/>
      <c r="FM890" s="242"/>
      <c r="FN890" s="242"/>
      <c r="FO890" s="242"/>
      <c r="FP890" s="242"/>
      <c r="FQ890" s="242"/>
      <c r="FR890" s="63"/>
    </row>
    <row r="891" spans="1:174" x14ac:dyDescent="0.2">
      <c r="A891" s="241" t="s">
        <v>494</v>
      </c>
      <c r="B891" s="476" t="s">
        <v>1076</v>
      </c>
      <c r="C891" s="326" t="s">
        <v>807</v>
      </c>
      <c r="D891" s="283" t="s">
        <v>495</v>
      </c>
      <c r="E891" s="471">
        <v>1573</v>
      </c>
      <c r="F891" s="471">
        <v>774087</v>
      </c>
      <c r="G891" s="471">
        <v>1155150</v>
      </c>
      <c r="H891" s="471">
        <v>749765</v>
      </c>
      <c r="I891" s="471">
        <v>279729</v>
      </c>
      <c r="J891" s="471">
        <v>166132</v>
      </c>
      <c r="K891" s="471">
        <v>85282</v>
      </c>
      <c r="L891" s="471">
        <v>47180</v>
      </c>
      <c r="M891" s="471">
        <v>0</v>
      </c>
      <c r="N891" s="496">
        <v>3258898</v>
      </c>
      <c r="O891" s="471">
        <v>3260</v>
      </c>
      <c r="P891" s="471">
        <v>953547</v>
      </c>
      <c r="Q891" s="471">
        <v>826593</v>
      </c>
      <c r="R891" s="471">
        <v>354261</v>
      </c>
      <c r="S891" s="471">
        <v>95715</v>
      </c>
      <c r="T891" s="471">
        <v>34016</v>
      </c>
      <c r="U891" s="471">
        <v>31481</v>
      </c>
      <c r="V891" s="471">
        <v>14482</v>
      </c>
      <c r="W891" s="471">
        <v>0</v>
      </c>
      <c r="X891" s="496">
        <v>2313355</v>
      </c>
      <c r="Y891" s="471">
        <v>4833</v>
      </c>
      <c r="Z891" s="471">
        <v>1727634</v>
      </c>
      <c r="AA891" s="471">
        <v>1981743</v>
      </c>
      <c r="AB891" s="471">
        <v>1104026</v>
      </c>
      <c r="AC891" s="471">
        <v>375444</v>
      </c>
      <c r="AD891" s="471">
        <v>200148</v>
      </c>
      <c r="AE891" s="471">
        <v>116763</v>
      </c>
      <c r="AF891" s="471">
        <v>61662</v>
      </c>
      <c r="AG891" s="471">
        <v>0</v>
      </c>
      <c r="AH891" s="496">
        <v>5572253</v>
      </c>
      <c r="AI891" s="471">
        <v>1035.46111</v>
      </c>
      <c r="AJ891" s="471">
        <v>1242.55333</v>
      </c>
      <c r="AK891" s="471">
        <v>1449.6455599999999</v>
      </c>
      <c r="AL891" s="471">
        <v>1656.7377799999999</v>
      </c>
      <c r="AM891" s="471">
        <v>1863.83</v>
      </c>
      <c r="AN891" s="471">
        <v>2278.0144399999999</v>
      </c>
      <c r="AO891" s="471">
        <v>2692.1988900000001</v>
      </c>
      <c r="AP891" s="471">
        <v>3106.3833300000001</v>
      </c>
      <c r="AQ891" s="471">
        <v>3727.66</v>
      </c>
      <c r="AR891" s="471">
        <v>1.5191300000000001</v>
      </c>
      <c r="AS891" s="471">
        <v>622.98090000000002</v>
      </c>
      <c r="AT891" s="471">
        <v>796.84996000000001</v>
      </c>
      <c r="AU891" s="471">
        <v>452.55502000000001</v>
      </c>
      <c r="AV891" s="471">
        <v>150.08288999999999</v>
      </c>
      <c r="AW891" s="471">
        <v>72.928420000000003</v>
      </c>
      <c r="AX891" s="471">
        <v>31.67745</v>
      </c>
      <c r="AY891" s="471">
        <v>15.188079999999999</v>
      </c>
      <c r="AZ891" s="471">
        <v>0</v>
      </c>
      <c r="BA891" s="496">
        <v>2143.7818600000001</v>
      </c>
      <c r="BB891" s="471">
        <v>3.1483599999999998</v>
      </c>
      <c r="BC891" s="471">
        <v>767.40931</v>
      </c>
      <c r="BD891" s="471">
        <v>570.20352000000003</v>
      </c>
      <c r="BE891" s="471">
        <v>213.83045999999999</v>
      </c>
      <c r="BF891" s="471">
        <v>51.353929999999998</v>
      </c>
      <c r="BG891" s="471">
        <v>14.9323</v>
      </c>
      <c r="BH891" s="471">
        <v>11.69342</v>
      </c>
      <c r="BI891" s="471">
        <v>4.6620100000000004</v>
      </c>
      <c r="BJ891" s="471">
        <v>0</v>
      </c>
      <c r="BK891" s="496">
        <v>1637.2333100000001</v>
      </c>
      <c r="BL891" s="471">
        <v>4.67</v>
      </c>
      <c r="BM891" s="471">
        <v>1390.39</v>
      </c>
      <c r="BN891" s="471">
        <v>1367.05</v>
      </c>
      <c r="BO891" s="471">
        <v>666.39</v>
      </c>
      <c r="BP891" s="471">
        <v>201.44</v>
      </c>
      <c r="BQ891" s="471">
        <v>87.86</v>
      </c>
      <c r="BR891" s="471">
        <v>43.37</v>
      </c>
      <c r="BS891" s="471">
        <v>19.850000000000001</v>
      </c>
      <c r="BT891" s="471">
        <v>0</v>
      </c>
      <c r="BU891" s="496">
        <v>3781.02</v>
      </c>
      <c r="BV891" s="178"/>
      <c r="BW891" s="178"/>
      <c r="BX891" s="178"/>
      <c r="BY891" s="178"/>
      <c r="BZ891" s="178"/>
      <c r="CA891" s="178"/>
      <c r="CB891" s="178"/>
      <c r="CC891" s="178"/>
      <c r="CD891" s="178"/>
      <c r="CE891" s="178"/>
      <c r="CF891" s="110"/>
      <c r="CG891" s="110"/>
      <c r="CH891" s="110"/>
      <c r="CI891" s="110"/>
      <c r="CJ891" s="110"/>
      <c r="CK891" s="110"/>
      <c r="CL891" s="110"/>
      <c r="CM891" s="110"/>
      <c r="CN891" s="110"/>
      <c r="CO891" s="110"/>
      <c r="CP891" s="110"/>
      <c r="CQ891" s="110"/>
      <c r="CR891" s="110"/>
      <c r="CS891" s="110"/>
      <c r="CT891" s="110"/>
      <c r="CU891" s="110"/>
      <c r="CV891" s="110"/>
      <c r="CW891" s="110"/>
      <c r="CX891" s="110"/>
      <c r="CY891" s="110"/>
      <c r="CZ891" s="110"/>
      <c r="DA891" s="110"/>
      <c r="DB891" s="110"/>
      <c r="DC891" s="110"/>
      <c r="DD891" s="110"/>
      <c r="DE891" s="110"/>
      <c r="DF891" s="110"/>
      <c r="DG891" s="110"/>
      <c r="DH891" s="110"/>
      <c r="DI891" s="110"/>
      <c r="DJ891" s="110"/>
      <c r="DK891" s="110"/>
      <c r="DL891" s="110"/>
      <c r="DM891" s="110"/>
      <c r="DN891" s="110"/>
      <c r="DO891" s="110"/>
      <c r="DP891" s="110"/>
      <c r="DQ891" s="110"/>
      <c r="DR891" s="110"/>
      <c r="DS891" s="110"/>
      <c r="DT891" s="110"/>
      <c r="DU891" s="110"/>
      <c r="DV891" s="110"/>
      <c r="DW891" s="110"/>
      <c r="DX891" s="110"/>
      <c r="DY891" s="110"/>
      <c r="DZ891" s="110"/>
      <c r="EA891" s="110"/>
      <c r="EB891" s="110"/>
      <c r="EC891" s="110"/>
      <c r="ED891" s="110"/>
      <c r="EE891" s="110"/>
      <c r="EF891" s="110"/>
      <c r="EG891" s="110"/>
      <c r="EH891" s="110"/>
      <c r="EI891" s="110"/>
      <c r="EJ891" s="110"/>
      <c r="EK891" s="110"/>
      <c r="EL891" s="110"/>
      <c r="EM891" s="110"/>
      <c r="EN891" s="110"/>
      <c r="EO891" s="110"/>
      <c r="EP891" s="110"/>
      <c r="EQ891" s="110"/>
      <c r="ER891" s="110"/>
      <c r="ES891" s="110"/>
      <c r="ET891" s="110"/>
      <c r="EU891" s="110"/>
      <c r="EV891" s="110"/>
      <c r="EW891" s="110"/>
      <c r="EX891" s="110"/>
      <c r="EY891" s="110"/>
      <c r="EZ891" s="110"/>
      <c r="FA891" s="110"/>
      <c r="FB891" s="110"/>
      <c r="FC891" s="110"/>
      <c r="FD891" s="110"/>
      <c r="FE891" s="110"/>
      <c r="FF891" s="110"/>
      <c r="FG891" s="110"/>
      <c r="FH891" s="110"/>
      <c r="FI891" s="110"/>
      <c r="FJ891" s="110"/>
      <c r="FK891" s="242"/>
      <c r="FL891" s="242"/>
      <c r="FM891" s="242"/>
      <c r="FN891" s="242"/>
      <c r="FO891" s="242"/>
      <c r="FP891" s="242"/>
      <c r="FQ891" s="242"/>
      <c r="FR891" s="63"/>
    </row>
    <row r="892" spans="1:174" x14ac:dyDescent="0.2">
      <c r="A892" s="241" t="s">
        <v>496</v>
      </c>
      <c r="B892" s="476" t="s">
        <v>1077</v>
      </c>
      <c r="C892" s="326" t="s">
        <v>870</v>
      </c>
      <c r="D892" s="283" t="s">
        <v>497</v>
      </c>
      <c r="E892" s="471">
        <v>13290</v>
      </c>
      <c r="F892" s="471">
        <v>5461275</v>
      </c>
      <c r="G892" s="471">
        <v>910956</v>
      </c>
      <c r="H892" s="471">
        <v>383974</v>
      </c>
      <c r="I892" s="471">
        <v>143897</v>
      </c>
      <c r="J892" s="471">
        <v>68606</v>
      </c>
      <c r="K892" s="471">
        <v>12578</v>
      </c>
      <c r="L892" s="471">
        <v>12262</v>
      </c>
      <c r="M892" s="471">
        <v>0</v>
      </c>
      <c r="N892" s="496">
        <v>7006838</v>
      </c>
      <c r="O892" s="471">
        <v>25119</v>
      </c>
      <c r="P892" s="471">
        <v>9243833</v>
      </c>
      <c r="Q892" s="471">
        <v>739143</v>
      </c>
      <c r="R892" s="471">
        <v>275627</v>
      </c>
      <c r="S892" s="471">
        <v>79528</v>
      </c>
      <c r="T892" s="471">
        <v>28654</v>
      </c>
      <c r="U892" s="471">
        <v>8584</v>
      </c>
      <c r="V892" s="471">
        <v>2187</v>
      </c>
      <c r="W892" s="471">
        <v>0</v>
      </c>
      <c r="X892" s="496">
        <v>10402675</v>
      </c>
      <c r="Y892" s="471">
        <v>38409</v>
      </c>
      <c r="Z892" s="471">
        <v>14705108</v>
      </c>
      <c r="AA892" s="471">
        <v>1650099</v>
      </c>
      <c r="AB892" s="471">
        <v>659601</v>
      </c>
      <c r="AC892" s="471">
        <v>223425</v>
      </c>
      <c r="AD892" s="471">
        <v>97260</v>
      </c>
      <c r="AE892" s="471">
        <v>21162</v>
      </c>
      <c r="AF892" s="471">
        <v>14449</v>
      </c>
      <c r="AG892" s="471">
        <v>0</v>
      </c>
      <c r="AH892" s="496">
        <v>17409513</v>
      </c>
      <c r="AI892" s="471">
        <v>1068.2555600000001</v>
      </c>
      <c r="AJ892" s="471">
        <v>1281.9066700000001</v>
      </c>
      <c r="AK892" s="471">
        <v>1495.5577800000001</v>
      </c>
      <c r="AL892" s="471">
        <v>1709.2088900000001</v>
      </c>
      <c r="AM892" s="471">
        <v>1922.86</v>
      </c>
      <c r="AN892" s="471">
        <v>2350.1622200000002</v>
      </c>
      <c r="AO892" s="471">
        <v>2777.4644400000002</v>
      </c>
      <c r="AP892" s="471">
        <v>3204.76667</v>
      </c>
      <c r="AQ892" s="471">
        <v>3845.72</v>
      </c>
      <c r="AR892" s="471">
        <v>12.44084</v>
      </c>
      <c r="AS892" s="471">
        <v>4260.2750599999999</v>
      </c>
      <c r="AT892" s="471">
        <v>609.10785999999996</v>
      </c>
      <c r="AU892" s="471">
        <v>224.65012999999999</v>
      </c>
      <c r="AV892" s="471">
        <v>74.834879999999998</v>
      </c>
      <c r="AW892" s="471">
        <v>29.192029999999999</v>
      </c>
      <c r="AX892" s="471">
        <v>4.5285900000000003</v>
      </c>
      <c r="AY892" s="471">
        <v>3.8261799999999999</v>
      </c>
      <c r="AZ892" s="471">
        <v>0</v>
      </c>
      <c r="BA892" s="496">
        <v>5218.8555699999997</v>
      </c>
      <c r="BB892" s="471">
        <v>23.514040000000001</v>
      </c>
      <c r="BC892" s="471">
        <v>7211.0031399999998</v>
      </c>
      <c r="BD892" s="471">
        <v>494.22564</v>
      </c>
      <c r="BE892" s="471">
        <v>161.25998999999999</v>
      </c>
      <c r="BF892" s="471">
        <v>41.359229999999997</v>
      </c>
      <c r="BG892" s="471">
        <v>12.192349999999999</v>
      </c>
      <c r="BH892" s="471">
        <v>3.0905900000000002</v>
      </c>
      <c r="BI892" s="471">
        <v>0.68242000000000003</v>
      </c>
      <c r="BJ892" s="471">
        <v>0</v>
      </c>
      <c r="BK892" s="496">
        <v>7947.3273900000004</v>
      </c>
      <c r="BL892" s="471">
        <v>35.950000000000003</v>
      </c>
      <c r="BM892" s="471">
        <v>11471.28</v>
      </c>
      <c r="BN892" s="471">
        <v>1103.33</v>
      </c>
      <c r="BO892" s="471">
        <v>385.91</v>
      </c>
      <c r="BP892" s="471">
        <v>116.19</v>
      </c>
      <c r="BQ892" s="471">
        <v>41.38</v>
      </c>
      <c r="BR892" s="471">
        <v>7.62</v>
      </c>
      <c r="BS892" s="471">
        <v>4.51</v>
      </c>
      <c r="BT892" s="471">
        <v>0</v>
      </c>
      <c r="BU892" s="496">
        <v>13166.17</v>
      </c>
      <c r="BV892" s="178"/>
      <c r="BW892" s="178"/>
      <c r="BX892" s="178"/>
      <c r="BY892" s="178"/>
      <c r="BZ892" s="178"/>
      <c r="CA892" s="178"/>
      <c r="CB892" s="178"/>
      <c r="CC892" s="178"/>
      <c r="CD892" s="178"/>
      <c r="CE892" s="178"/>
      <c r="CF892" s="110"/>
      <c r="CG892" s="110"/>
      <c r="CH892" s="110"/>
      <c r="CI892" s="110"/>
      <c r="CJ892" s="110"/>
      <c r="CK892" s="110"/>
      <c r="CL892" s="110"/>
      <c r="CM892" s="110"/>
      <c r="CN892" s="110"/>
      <c r="CO892" s="110"/>
      <c r="CP892" s="110"/>
      <c r="CQ892" s="110"/>
      <c r="CR892" s="110"/>
      <c r="CS892" s="110"/>
      <c r="CT892" s="110"/>
      <c r="CU892" s="110"/>
      <c r="CV892" s="110"/>
      <c r="CW892" s="110"/>
      <c r="CX892" s="110"/>
      <c r="CY892" s="110"/>
      <c r="CZ892" s="110"/>
      <c r="DA892" s="110"/>
      <c r="DB892" s="110"/>
      <c r="DC892" s="110"/>
      <c r="DD892" s="110"/>
      <c r="DE892" s="110"/>
      <c r="DF892" s="110"/>
      <c r="DG892" s="110"/>
      <c r="DH892" s="110"/>
      <c r="DI892" s="110"/>
      <c r="DJ892" s="110"/>
      <c r="DK892" s="110"/>
      <c r="DL892" s="110"/>
      <c r="DM892" s="110"/>
      <c r="DN892" s="110"/>
      <c r="DO892" s="110"/>
      <c r="DP892" s="110"/>
      <c r="DQ892" s="110"/>
      <c r="DR892" s="110"/>
      <c r="DS892" s="110"/>
      <c r="DT892" s="110"/>
      <c r="DU892" s="110"/>
      <c r="DV892" s="110"/>
      <c r="DW892" s="110"/>
      <c r="DX892" s="110"/>
      <c r="DY892" s="110"/>
      <c r="DZ892" s="110"/>
      <c r="EA892" s="110"/>
      <c r="EB892" s="110"/>
      <c r="EC892" s="110"/>
      <c r="ED892" s="110"/>
      <c r="EE892" s="110"/>
      <c r="EF892" s="110"/>
      <c r="EG892" s="110"/>
      <c r="EH892" s="110"/>
      <c r="EI892" s="110"/>
      <c r="EJ892" s="110"/>
      <c r="EK892" s="110"/>
      <c r="EL892" s="110"/>
      <c r="EM892" s="110"/>
      <c r="EN892" s="110"/>
      <c r="EO892" s="110"/>
      <c r="EP892" s="110"/>
      <c r="EQ892" s="110"/>
      <c r="ER892" s="110"/>
      <c r="ES892" s="110"/>
      <c r="ET892" s="110"/>
      <c r="EU892" s="110"/>
      <c r="EV892" s="110"/>
      <c r="EW892" s="110"/>
      <c r="EX892" s="110"/>
      <c r="EY892" s="110"/>
      <c r="EZ892" s="110"/>
      <c r="FA892" s="110"/>
      <c r="FB892" s="110"/>
      <c r="FC892" s="110"/>
      <c r="FD892" s="110"/>
      <c r="FE892" s="110"/>
      <c r="FF892" s="110"/>
      <c r="FG892" s="110"/>
      <c r="FH892" s="110"/>
      <c r="FI892" s="110"/>
      <c r="FJ892" s="110"/>
      <c r="FK892" s="242"/>
      <c r="FL892" s="242"/>
      <c r="FM892" s="242"/>
      <c r="FN892" s="242"/>
      <c r="FO892" s="242"/>
      <c r="FP892" s="242"/>
      <c r="FQ892" s="242"/>
      <c r="FR892" s="63"/>
    </row>
    <row r="893" spans="1:174" x14ac:dyDescent="0.2">
      <c r="A893" s="241" t="s">
        <v>498</v>
      </c>
      <c r="B893" s="476" t="s">
        <v>1078</v>
      </c>
      <c r="C893" s="326" t="s">
        <v>782</v>
      </c>
      <c r="D893" s="283" t="s">
        <v>1079</v>
      </c>
      <c r="E893" s="471">
        <v>8521</v>
      </c>
      <c r="F893" s="471">
        <v>3045951</v>
      </c>
      <c r="G893" s="471">
        <v>2194810</v>
      </c>
      <c r="H893" s="471">
        <v>792135</v>
      </c>
      <c r="I893" s="471">
        <v>214786</v>
      </c>
      <c r="J893" s="471">
        <v>50222</v>
      </c>
      <c r="K893" s="471">
        <v>11609</v>
      </c>
      <c r="L893" s="471">
        <v>4591</v>
      </c>
      <c r="M893" s="471">
        <v>0</v>
      </c>
      <c r="N893" s="496">
        <v>6322625</v>
      </c>
      <c r="O893" s="471">
        <v>22542</v>
      </c>
      <c r="P893" s="471">
        <v>5605441</v>
      </c>
      <c r="Q893" s="471">
        <v>3297244</v>
      </c>
      <c r="R893" s="471">
        <v>1078414</v>
      </c>
      <c r="S893" s="471">
        <v>283890</v>
      </c>
      <c r="T893" s="471">
        <v>86185</v>
      </c>
      <c r="U893" s="471">
        <v>21753</v>
      </c>
      <c r="V893" s="471">
        <v>5196</v>
      </c>
      <c r="W893" s="471">
        <v>0</v>
      </c>
      <c r="X893" s="496">
        <v>10400665</v>
      </c>
      <c r="Y893" s="471">
        <v>31063</v>
      </c>
      <c r="Z893" s="471">
        <v>8651392</v>
      </c>
      <c r="AA893" s="471">
        <v>5492054</v>
      </c>
      <c r="AB893" s="471">
        <v>1870549</v>
      </c>
      <c r="AC893" s="471">
        <v>498676</v>
      </c>
      <c r="AD893" s="471">
        <v>136407</v>
      </c>
      <c r="AE893" s="471">
        <v>33362</v>
      </c>
      <c r="AF893" s="471">
        <v>9787</v>
      </c>
      <c r="AG893" s="471">
        <v>0</v>
      </c>
      <c r="AH893" s="496">
        <v>16723290</v>
      </c>
      <c r="AI893" s="471">
        <v>1078.4888900000001</v>
      </c>
      <c r="AJ893" s="471">
        <v>1294.18667</v>
      </c>
      <c r="AK893" s="471">
        <v>1509.88444</v>
      </c>
      <c r="AL893" s="471">
        <v>1725.58222</v>
      </c>
      <c r="AM893" s="471">
        <v>1941.28</v>
      </c>
      <c r="AN893" s="471">
        <v>2372.6755600000001</v>
      </c>
      <c r="AO893" s="471">
        <v>2804.0711099999999</v>
      </c>
      <c r="AP893" s="471">
        <v>3235.4666699999998</v>
      </c>
      <c r="AQ893" s="471">
        <v>3882.56</v>
      </c>
      <c r="AR893" s="471">
        <v>7.9008700000000003</v>
      </c>
      <c r="AS893" s="471">
        <v>2353.5638899999999</v>
      </c>
      <c r="AT893" s="471">
        <v>1453.6278</v>
      </c>
      <c r="AU893" s="471">
        <v>459.05376000000001</v>
      </c>
      <c r="AV893" s="471">
        <v>110.64143</v>
      </c>
      <c r="AW893" s="471">
        <v>21.166820000000001</v>
      </c>
      <c r="AX893" s="471">
        <v>4.1400499999999996</v>
      </c>
      <c r="AY893" s="471">
        <v>1.41896</v>
      </c>
      <c r="AZ893" s="471">
        <v>0</v>
      </c>
      <c r="BA893" s="496">
        <v>4411.5135799999998</v>
      </c>
      <c r="BB893" s="471">
        <v>20.90147</v>
      </c>
      <c r="BC893" s="471">
        <v>4331.2461400000002</v>
      </c>
      <c r="BD893" s="471">
        <v>2183.7724199999998</v>
      </c>
      <c r="BE893" s="471">
        <v>624.95659999999998</v>
      </c>
      <c r="BF893" s="471">
        <v>146.23856000000001</v>
      </c>
      <c r="BG893" s="471">
        <v>36.323970000000003</v>
      </c>
      <c r="BH893" s="471">
        <v>7.7576499999999999</v>
      </c>
      <c r="BI893" s="471">
        <v>1.60595</v>
      </c>
      <c r="BJ893" s="471">
        <v>0</v>
      </c>
      <c r="BK893" s="496">
        <v>7352.8027599999996</v>
      </c>
      <c r="BL893" s="471">
        <v>28.8</v>
      </c>
      <c r="BM893" s="471">
        <v>6684.81</v>
      </c>
      <c r="BN893" s="471">
        <v>3637.4</v>
      </c>
      <c r="BO893" s="471">
        <v>1084.01</v>
      </c>
      <c r="BP893" s="471">
        <v>256.88</v>
      </c>
      <c r="BQ893" s="471">
        <v>57.49</v>
      </c>
      <c r="BR893" s="471">
        <v>11.9</v>
      </c>
      <c r="BS893" s="471">
        <v>3.02</v>
      </c>
      <c r="BT893" s="471">
        <v>0</v>
      </c>
      <c r="BU893" s="496">
        <v>11764.31</v>
      </c>
      <c r="BV893" s="178"/>
      <c r="BW893" s="178"/>
      <c r="BX893" s="178"/>
      <c r="BY893" s="178"/>
      <c r="BZ893" s="178"/>
      <c r="CA893" s="178"/>
      <c r="CB893" s="178"/>
      <c r="CC893" s="178"/>
      <c r="CD893" s="178"/>
      <c r="CE893" s="178"/>
      <c r="CF893" s="110"/>
      <c r="CG893" s="110"/>
      <c r="CH893" s="110"/>
      <c r="CI893" s="110"/>
      <c r="CJ893" s="110"/>
      <c r="CK893" s="110"/>
      <c r="CL893" s="110"/>
      <c r="CM893" s="110"/>
      <c r="CN893" s="110"/>
      <c r="CO893" s="110"/>
      <c r="CP893" s="110"/>
      <c r="CQ893" s="110"/>
      <c r="CR893" s="110"/>
      <c r="CS893" s="110"/>
      <c r="CT893" s="110"/>
      <c r="CU893" s="110"/>
      <c r="CV893" s="110"/>
      <c r="CW893" s="110"/>
      <c r="CX893" s="110"/>
      <c r="CY893" s="110"/>
      <c r="CZ893" s="110"/>
      <c r="DA893" s="110"/>
      <c r="DB893" s="110"/>
      <c r="DC893" s="110"/>
      <c r="DD893" s="110"/>
      <c r="DE893" s="110"/>
      <c r="DF893" s="110"/>
      <c r="DG893" s="110"/>
      <c r="DH893" s="110"/>
      <c r="DI893" s="110"/>
      <c r="DJ893" s="110"/>
      <c r="DK893" s="110"/>
      <c r="DL893" s="110"/>
      <c r="DM893" s="110"/>
      <c r="DN893" s="110"/>
      <c r="DO893" s="110"/>
      <c r="DP893" s="110"/>
      <c r="DQ893" s="110"/>
      <c r="DR893" s="110"/>
      <c r="DS893" s="110"/>
      <c r="DT893" s="110"/>
      <c r="DU893" s="110"/>
      <c r="DV893" s="110"/>
      <c r="DW893" s="110"/>
      <c r="DX893" s="110"/>
      <c r="DY893" s="110"/>
      <c r="DZ893" s="110"/>
      <c r="EA893" s="110"/>
      <c r="EB893" s="110"/>
      <c r="EC893" s="110"/>
      <c r="ED893" s="110"/>
      <c r="EE893" s="110"/>
      <c r="EF893" s="110"/>
      <c r="EG893" s="110"/>
      <c r="EH893" s="110"/>
      <c r="EI893" s="110"/>
      <c r="EJ893" s="110"/>
      <c r="EK893" s="110"/>
      <c r="EL893" s="110"/>
      <c r="EM893" s="110"/>
      <c r="EN893" s="110"/>
      <c r="EO893" s="110"/>
      <c r="EP893" s="110"/>
      <c r="EQ893" s="110"/>
      <c r="ER893" s="110"/>
      <c r="ES893" s="110"/>
      <c r="ET893" s="110"/>
      <c r="EU893" s="110"/>
      <c r="EV893" s="110"/>
      <c r="EW893" s="110"/>
      <c r="EX893" s="110"/>
      <c r="EY893" s="110"/>
      <c r="EZ893" s="110"/>
      <c r="FA893" s="110"/>
      <c r="FB893" s="110"/>
      <c r="FC893" s="110"/>
      <c r="FD893" s="110"/>
      <c r="FE893" s="110"/>
      <c r="FF893" s="110"/>
      <c r="FG893" s="110"/>
      <c r="FH893" s="110"/>
      <c r="FI893" s="110"/>
      <c r="FJ893" s="110"/>
      <c r="FK893" s="242"/>
      <c r="FL893" s="242"/>
      <c r="FM893" s="242"/>
      <c r="FN893" s="242"/>
      <c r="FO893" s="242"/>
      <c r="FP893" s="242"/>
      <c r="FQ893" s="242"/>
      <c r="FR893" s="63"/>
    </row>
    <row r="894" spans="1:174" x14ac:dyDescent="0.2">
      <c r="A894" s="241" t="s">
        <v>1080</v>
      </c>
      <c r="B894" s="476" t="s">
        <v>1081</v>
      </c>
      <c r="C894" s="326" t="s">
        <v>626</v>
      </c>
      <c r="D894" s="283" t="s">
        <v>1082</v>
      </c>
      <c r="E894" s="471">
        <v>1870.54</v>
      </c>
      <c r="F894" s="471">
        <v>1644328.89</v>
      </c>
      <c r="G894" s="471">
        <v>1265987.46</v>
      </c>
      <c r="H894" s="471">
        <v>1636788.21</v>
      </c>
      <c r="I894" s="471">
        <v>566670</v>
      </c>
      <c r="J894" s="471">
        <v>217392.63</v>
      </c>
      <c r="K894" s="471">
        <v>72472.86</v>
      </c>
      <c r="L894" s="471">
        <v>19367.48</v>
      </c>
      <c r="M894" s="471">
        <v>0</v>
      </c>
      <c r="N894" s="496">
        <v>5424878.0700000003</v>
      </c>
      <c r="O894" s="471">
        <v>6712.55</v>
      </c>
      <c r="P894" s="471">
        <v>3389320.34</v>
      </c>
      <c r="Q894" s="471">
        <v>2067730.31</v>
      </c>
      <c r="R894" s="471">
        <v>1662738.55</v>
      </c>
      <c r="S894" s="471">
        <v>547348.86</v>
      </c>
      <c r="T894" s="471">
        <v>113722.7</v>
      </c>
      <c r="U894" s="471">
        <v>18827.72</v>
      </c>
      <c r="V894" s="471">
        <v>8512.9500000000007</v>
      </c>
      <c r="W894" s="471">
        <v>0</v>
      </c>
      <c r="X894" s="496">
        <v>7814913.9800000004</v>
      </c>
      <c r="Y894" s="471">
        <v>8583.09</v>
      </c>
      <c r="Z894" s="471">
        <v>5033649.2300000004</v>
      </c>
      <c r="AA894" s="471">
        <v>3333717.77</v>
      </c>
      <c r="AB894" s="471">
        <v>3299526.76</v>
      </c>
      <c r="AC894" s="471">
        <v>1114018.8600000001</v>
      </c>
      <c r="AD894" s="471">
        <v>331115.33</v>
      </c>
      <c r="AE894" s="471">
        <v>91300.58</v>
      </c>
      <c r="AF894" s="471">
        <v>27880.43</v>
      </c>
      <c r="AG894" s="471">
        <v>0</v>
      </c>
      <c r="AH894" s="496">
        <v>13239792.050000001</v>
      </c>
      <c r="AI894" s="471">
        <v>991.5</v>
      </c>
      <c r="AJ894" s="471">
        <v>1189.8</v>
      </c>
      <c r="AK894" s="471">
        <v>1388.1</v>
      </c>
      <c r="AL894" s="471">
        <v>1586.4</v>
      </c>
      <c r="AM894" s="471">
        <v>1784.7</v>
      </c>
      <c r="AN894" s="471">
        <v>2181.3000000000002</v>
      </c>
      <c r="AO894" s="471">
        <v>2577.9</v>
      </c>
      <c r="AP894" s="471">
        <v>2974.5</v>
      </c>
      <c r="AQ894" s="471">
        <v>3569.4</v>
      </c>
      <c r="AR894" s="471">
        <v>1.8865799999999999</v>
      </c>
      <c r="AS894" s="471">
        <v>1382.02126</v>
      </c>
      <c r="AT894" s="471">
        <v>912.029</v>
      </c>
      <c r="AU894" s="471">
        <v>1031.76261</v>
      </c>
      <c r="AV894" s="471">
        <v>317.51555000000002</v>
      </c>
      <c r="AW894" s="471">
        <v>99.661959999999993</v>
      </c>
      <c r="AX894" s="471">
        <v>28.113140000000001</v>
      </c>
      <c r="AY894" s="471">
        <v>6.5111699999999999</v>
      </c>
      <c r="AZ894" s="471">
        <v>0</v>
      </c>
      <c r="BA894" s="496">
        <v>3779.5012700000002</v>
      </c>
      <c r="BB894" s="471">
        <v>6.7701000000000002</v>
      </c>
      <c r="BC894" s="471">
        <v>2848.6471200000001</v>
      </c>
      <c r="BD894" s="471">
        <v>1489.6119200000001</v>
      </c>
      <c r="BE894" s="471">
        <v>1048.1206199999999</v>
      </c>
      <c r="BF894" s="471">
        <v>306.68955999999997</v>
      </c>
      <c r="BG894" s="471">
        <v>52.135289999999998</v>
      </c>
      <c r="BH894" s="471">
        <v>7.3035100000000002</v>
      </c>
      <c r="BI894" s="471">
        <v>2.86198</v>
      </c>
      <c r="BJ894" s="471">
        <v>0</v>
      </c>
      <c r="BK894" s="496">
        <v>5762.1400899999999</v>
      </c>
      <c r="BL894" s="471">
        <v>8.66</v>
      </c>
      <c r="BM894" s="471">
        <v>4230.67</v>
      </c>
      <c r="BN894" s="471">
        <v>2401.64</v>
      </c>
      <c r="BO894" s="471">
        <v>2079.88</v>
      </c>
      <c r="BP894" s="471">
        <v>624.21</v>
      </c>
      <c r="BQ894" s="471">
        <v>151.80000000000001</v>
      </c>
      <c r="BR894" s="471">
        <v>35.42</v>
      </c>
      <c r="BS894" s="471">
        <v>9.3699999999999992</v>
      </c>
      <c r="BT894" s="471">
        <v>0</v>
      </c>
      <c r="BU894" s="496">
        <v>9541.65</v>
      </c>
      <c r="BV894" s="178"/>
      <c r="BW894" s="178"/>
      <c r="BX894" s="178"/>
      <c r="BY894" s="178"/>
      <c r="BZ894" s="178"/>
      <c r="CA894" s="178"/>
      <c r="CB894" s="178"/>
      <c r="CC894" s="178"/>
      <c r="CD894" s="178"/>
      <c r="CE894" s="178"/>
      <c r="CF894" s="110"/>
      <c r="CG894" s="110"/>
      <c r="CH894" s="110"/>
      <c r="CI894" s="110"/>
      <c r="CJ894" s="110"/>
      <c r="CK894" s="110"/>
      <c r="CL894" s="110"/>
      <c r="CM894" s="110"/>
      <c r="CN894" s="110"/>
      <c r="CO894" s="110"/>
      <c r="CP894" s="110"/>
      <c r="CQ894" s="110"/>
      <c r="CR894" s="110"/>
      <c r="CS894" s="110"/>
      <c r="CT894" s="110"/>
      <c r="CU894" s="110"/>
      <c r="CV894" s="110"/>
      <c r="CW894" s="110"/>
      <c r="CX894" s="110"/>
      <c r="CY894" s="110"/>
      <c r="CZ894" s="110"/>
      <c r="DA894" s="110"/>
      <c r="DB894" s="110"/>
      <c r="DC894" s="110"/>
      <c r="DD894" s="110"/>
      <c r="DE894" s="110"/>
      <c r="DF894" s="110"/>
      <c r="DG894" s="110"/>
      <c r="DH894" s="110"/>
      <c r="DI894" s="110"/>
      <c r="DJ894" s="110"/>
      <c r="DK894" s="110"/>
      <c r="DL894" s="110"/>
      <c r="DM894" s="110"/>
      <c r="DN894" s="110"/>
      <c r="DO894" s="110"/>
      <c r="DP894" s="110"/>
      <c r="DQ894" s="110"/>
      <c r="DR894" s="110"/>
      <c r="DS894" s="110"/>
      <c r="DT894" s="110"/>
      <c r="DU894" s="110"/>
      <c r="DV894" s="110"/>
      <c r="DW894" s="110"/>
      <c r="DX894" s="110"/>
      <c r="DY894" s="110"/>
      <c r="DZ894" s="110"/>
      <c r="EA894" s="110"/>
      <c r="EB894" s="110"/>
      <c r="EC894" s="110"/>
      <c r="ED894" s="110"/>
      <c r="EE894" s="110"/>
      <c r="EF894" s="110"/>
      <c r="EG894" s="110"/>
      <c r="EH894" s="110"/>
      <c r="EI894" s="110"/>
      <c r="EJ894" s="110"/>
      <c r="EK894" s="110"/>
      <c r="EL894" s="110"/>
      <c r="EM894" s="110"/>
      <c r="EN894" s="110"/>
      <c r="EO894" s="110"/>
      <c r="EP894" s="110"/>
      <c r="EQ894" s="110"/>
      <c r="ER894" s="110"/>
      <c r="ES894" s="110"/>
      <c r="ET894" s="110"/>
      <c r="EU894" s="110"/>
      <c r="EV894" s="110"/>
      <c r="EW894" s="110"/>
      <c r="EX894" s="110"/>
      <c r="EY894" s="110"/>
      <c r="EZ894" s="110"/>
      <c r="FA894" s="110"/>
      <c r="FB894" s="110"/>
      <c r="FC894" s="110"/>
      <c r="FD894" s="110"/>
      <c r="FE894" s="110"/>
      <c r="FF894" s="110"/>
      <c r="FG894" s="110"/>
      <c r="FH894" s="110"/>
      <c r="FI894" s="110"/>
      <c r="FJ894" s="110"/>
      <c r="FK894" s="242"/>
      <c r="FL894" s="242"/>
      <c r="FM894" s="242"/>
      <c r="FN894" s="242"/>
      <c r="FO894" s="242"/>
      <c r="FP894" s="242"/>
      <c r="FQ894" s="242"/>
      <c r="FR894" s="63"/>
    </row>
    <row r="895" spans="1:174" x14ac:dyDescent="0.2">
      <c r="A895" s="241" t="s">
        <v>499</v>
      </c>
      <c r="B895" s="476" t="s">
        <v>1083</v>
      </c>
      <c r="C895" s="326" t="s">
        <v>640</v>
      </c>
      <c r="D895" s="283" t="s">
        <v>500</v>
      </c>
      <c r="E895" s="471">
        <v>1697.54</v>
      </c>
      <c r="F895" s="471">
        <v>769831.19</v>
      </c>
      <c r="G895" s="471">
        <v>2806631.76</v>
      </c>
      <c r="H895" s="471">
        <v>2368708.6800000002</v>
      </c>
      <c r="I895" s="471">
        <v>1505923.54</v>
      </c>
      <c r="J895" s="471">
        <v>898843.44</v>
      </c>
      <c r="K895" s="471">
        <v>170885.83</v>
      </c>
      <c r="L895" s="471">
        <v>53289</v>
      </c>
      <c r="M895" s="471">
        <v>0</v>
      </c>
      <c r="N895" s="496">
        <v>8575810.9800000004</v>
      </c>
      <c r="O895" s="471">
        <v>2647.35</v>
      </c>
      <c r="P895" s="471">
        <v>1582181.78</v>
      </c>
      <c r="Q895" s="471">
        <v>5092583.72</v>
      </c>
      <c r="R895" s="471">
        <v>3840031.23</v>
      </c>
      <c r="S895" s="471">
        <v>2230387.75</v>
      </c>
      <c r="T895" s="471">
        <v>1717564.23</v>
      </c>
      <c r="U895" s="471">
        <v>386179.01</v>
      </c>
      <c r="V895" s="471">
        <v>109956.56</v>
      </c>
      <c r="W895" s="471">
        <v>3739.34</v>
      </c>
      <c r="X895" s="496">
        <v>14965270.970000001</v>
      </c>
      <c r="Y895" s="471">
        <v>4344.8900000000003</v>
      </c>
      <c r="Z895" s="471">
        <v>2352012.9700000002</v>
      </c>
      <c r="AA895" s="471">
        <v>7899215.4800000004</v>
      </c>
      <c r="AB895" s="471">
        <v>6208739.9100000001</v>
      </c>
      <c r="AC895" s="471">
        <v>3736311.29</v>
      </c>
      <c r="AD895" s="471">
        <v>2616407.67</v>
      </c>
      <c r="AE895" s="471">
        <v>557064.84</v>
      </c>
      <c r="AF895" s="471">
        <v>163245.56</v>
      </c>
      <c r="AG895" s="471">
        <v>3739.34</v>
      </c>
      <c r="AH895" s="496">
        <v>23541081.949999999</v>
      </c>
      <c r="AI895" s="471">
        <v>848.77778000000001</v>
      </c>
      <c r="AJ895" s="471">
        <v>1018.53333</v>
      </c>
      <c r="AK895" s="471">
        <v>1188.28889</v>
      </c>
      <c r="AL895" s="471">
        <v>1358.0444399999999</v>
      </c>
      <c r="AM895" s="471">
        <v>1527.8</v>
      </c>
      <c r="AN895" s="471">
        <v>1867.3111100000001</v>
      </c>
      <c r="AO895" s="471">
        <v>2206.82222</v>
      </c>
      <c r="AP895" s="471">
        <v>2546.3333299999999</v>
      </c>
      <c r="AQ895" s="471">
        <v>3055.6</v>
      </c>
      <c r="AR895" s="471">
        <v>1.9999800000000001</v>
      </c>
      <c r="AS895" s="471">
        <v>755.82326999999998</v>
      </c>
      <c r="AT895" s="471">
        <v>2361.9102899999998</v>
      </c>
      <c r="AU895" s="471">
        <v>1744.2055700000001</v>
      </c>
      <c r="AV895" s="471">
        <v>985.68106999999998</v>
      </c>
      <c r="AW895" s="471">
        <v>481.35709000000003</v>
      </c>
      <c r="AX895" s="471">
        <v>77.435249999999996</v>
      </c>
      <c r="AY895" s="471">
        <v>20.92774</v>
      </c>
      <c r="AZ895" s="471">
        <v>0</v>
      </c>
      <c r="BA895" s="496">
        <v>6429.3402599999999</v>
      </c>
      <c r="BB895" s="471">
        <v>3.1190099999999998</v>
      </c>
      <c r="BC895" s="471">
        <v>1553.3922399999999</v>
      </c>
      <c r="BD895" s="471">
        <v>4285.6444799999999</v>
      </c>
      <c r="BE895" s="471">
        <v>2827.61823</v>
      </c>
      <c r="BF895" s="471">
        <v>1459.8689300000001</v>
      </c>
      <c r="BG895" s="471">
        <v>919.80614000000003</v>
      </c>
      <c r="BH895" s="471">
        <v>174.99325999999999</v>
      </c>
      <c r="BI895" s="471">
        <v>43.182310000000001</v>
      </c>
      <c r="BJ895" s="471">
        <v>1.22377</v>
      </c>
      <c r="BK895" s="496">
        <v>11268.848379999999</v>
      </c>
      <c r="BL895" s="471">
        <v>5.12</v>
      </c>
      <c r="BM895" s="471">
        <v>2309.2199999999998</v>
      </c>
      <c r="BN895" s="471">
        <v>6647.55</v>
      </c>
      <c r="BO895" s="471">
        <v>4571.82</v>
      </c>
      <c r="BP895" s="471">
        <v>2445.5500000000002</v>
      </c>
      <c r="BQ895" s="471">
        <v>1401.16</v>
      </c>
      <c r="BR895" s="471">
        <v>252.43</v>
      </c>
      <c r="BS895" s="471">
        <v>64.11</v>
      </c>
      <c r="BT895" s="471">
        <v>1.22</v>
      </c>
      <c r="BU895" s="496">
        <v>17698.18</v>
      </c>
      <c r="BV895" s="178"/>
      <c r="BW895" s="178"/>
      <c r="BX895" s="178"/>
      <c r="BY895" s="178"/>
      <c r="BZ895" s="178"/>
      <c r="CA895" s="178"/>
      <c r="CB895" s="178"/>
      <c r="CC895" s="178"/>
      <c r="CD895" s="178"/>
      <c r="CE895" s="178"/>
      <c r="CF895" s="110"/>
      <c r="CG895" s="110"/>
      <c r="CH895" s="110"/>
      <c r="CI895" s="110"/>
      <c r="CJ895" s="110"/>
      <c r="CK895" s="110"/>
      <c r="CL895" s="110"/>
      <c r="CM895" s="110"/>
      <c r="CN895" s="110"/>
      <c r="CO895" s="110"/>
      <c r="CP895" s="110"/>
      <c r="CQ895" s="110"/>
      <c r="CR895" s="110"/>
      <c r="CS895" s="110"/>
      <c r="CT895" s="110"/>
      <c r="CU895" s="110"/>
      <c r="CV895" s="110"/>
      <c r="CW895" s="110"/>
      <c r="CX895" s="110"/>
      <c r="CY895" s="110"/>
      <c r="CZ895" s="110"/>
      <c r="DA895" s="110"/>
      <c r="DB895" s="110"/>
      <c r="DC895" s="110"/>
      <c r="DD895" s="110"/>
      <c r="DE895" s="110"/>
      <c r="DF895" s="110"/>
      <c r="DG895" s="110"/>
      <c r="DH895" s="110"/>
      <c r="DI895" s="110"/>
      <c r="DJ895" s="110"/>
      <c r="DK895" s="110"/>
      <c r="DL895" s="110"/>
      <c r="DM895" s="110"/>
      <c r="DN895" s="110"/>
      <c r="DO895" s="110"/>
      <c r="DP895" s="110"/>
      <c r="DQ895" s="110"/>
      <c r="DR895" s="110"/>
      <c r="DS895" s="110"/>
      <c r="DT895" s="110"/>
      <c r="DU895" s="110"/>
      <c r="DV895" s="110"/>
      <c r="DW895" s="110"/>
      <c r="DX895" s="110"/>
      <c r="DY895" s="110"/>
      <c r="DZ895" s="110"/>
      <c r="EA895" s="110"/>
      <c r="EB895" s="110"/>
      <c r="EC895" s="110"/>
      <c r="ED895" s="110"/>
      <c r="EE895" s="110"/>
      <c r="EF895" s="110"/>
      <c r="EG895" s="110"/>
      <c r="EH895" s="110"/>
      <c r="EI895" s="110"/>
      <c r="EJ895" s="110"/>
      <c r="EK895" s="110"/>
      <c r="EL895" s="110"/>
      <c r="EM895" s="110"/>
      <c r="EN895" s="110"/>
      <c r="EO895" s="110"/>
      <c r="EP895" s="110"/>
      <c r="EQ895" s="110"/>
      <c r="ER895" s="110"/>
      <c r="ES895" s="110"/>
      <c r="ET895" s="110"/>
      <c r="EU895" s="110"/>
      <c r="EV895" s="110"/>
      <c r="EW895" s="110"/>
      <c r="EX895" s="110"/>
      <c r="EY895" s="110"/>
      <c r="EZ895" s="110"/>
      <c r="FA895" s="110"/>
      <c r="FB895" s="110"/>
      <c r="FC895" s="110"/>
      <c r="FD895" s="110"/>
      <c r="FE895" s="110"/>
      <c r="FF895" s="110"/>
      <c r="FG895" s="110"/>
      <c r="FH895" s="110"/>
      <c r="FI895" s="110"/>
      <c r="FJ895" s="110"/>
      <c r="FK895" s="242"/>
      <c r="FL895" s="242"/>
      <c r="FM895" s="242"/>
      <c r="FN895" s="242"/>
      <c r="FO895" s="242"/>
      <c r="FP895" s="242"/>
      <c r="FQ895" s="242"/>
      <c r="FR895" s="63"/>
    </row>
    <row r="896" spans="1:174" x14ac:dyDescent="0.2">
      <c r="A896" s="241" t="s">
        <v>501</v>
      </c>
      <c r="B896" s="476" t="s">
        <v>1084</v>
      </c>
      <c r="C896" s="326" t="s">
        <v>782</v>
      </c>
      <c r="D896" s="283" t="s">
        <v>502</v>
      </c>
      <c r="E896" s="471">
        <v>0</v>
      </c>
      <c r="F896" s="471">
        <v>42856</v>
      </c>
      <c r="G896" s="471">
        <v>184277</v>
      </c>
      <c r="H896" s="471">
        <v>834313</v>
      </c>
      <c r="I896" s="471">
        <v>790975</v>
      </c>
      <c r="J896" s="471">
        <v>348502</v>
      </c>
      <c r="K896" s="471">
        <v>121659</v>
      </c>
      <c r="L896" s="471">
        <v>25505</v>
      </c>
      <c r="M896" s="471">
        <v>0</v>
      </c>
      <c r="N896" s="496">
        <v>2348087</v>
      </c>
      <c r="O896" s="471">
        <v>0</v>
      </c>
      <c r="P896" s="471">
        <v>20966</v>
      </c>
      <c r="Q896" s="471">
        <v>276717</v>
      </c>
      <c r="R896" s="471">
        <v>1386901</v>
      </c>
      <c r="S896" s="471">
        <v>1329951</v>
      </c>
      <c r="T896" s="471">
        <v>335291</v>
      </c>
      <c r="U896" s="471">
        <v>64682</v>
      </c>
      <c r="V896" s="471">
        <v>15130</v>
      </c>
      <c r="W896" s="471">
        <v>0</v>
      </c>
      <c r="X896" s="496">
        <v>3429638</v>
      </c>
      <c r="Y896" s="471">
        <v>0</v>
      </c>
      <c r="Z896" s="471">
        <v>63822</v>
      </c>
      <c r="AA896" s="471">
        <v>460994</v>
      </c>
      <c r="AB896" s="471">
        <v>2221214</v>
      </c>
      <c r="AC896" s="471">
        <v>2120926</v>
      </c>
      <c r="AD896" s="471">
        <v>683793</v>
      </c>
      <c r="AE896" s="471">
        <v>186341</v>
      </c>
      <c r="AF896" s="471">
        <v>40635</v>
      </c>
      <c r="AG896" s="471">
        <v>0</v>
      </c>
      <c r="AH896" s="496">
        <v>5777725</v>
      </c>
      <c r="AI896" s="471">
        <v>1133.1666700000001</v>
      </c>
      <c r="AJ896" s="471">
        <v>1359.8</v>
      </c>
      <c r="AK896" s="471">
        <v>1586.4333300000001</v>
      </c>
      <c r="AL896" s="471">
        <v>1813.0666699999999</v>
      </c>
      <c r="AM896" s="471">
        <v>2039.7</v>
      </c>
      <c r="AN896" s="471">
        <v>2492.9666699999998</v>
      </c>
      <c r="AO896" s="471">
        <v>2946.23333</v>
      </c>
      <c r="AP896" s="471">
        <v>3399.5</v>
      </c>
      <c r="AQ896" s="471">
        <v>4079.4</v>
      </c>
      <c r="AR896" s="471">
        <v>0</v>
      </c>
      <c r="AS896" s="471">
        <v>31.516400000000001</v>
      </c>
      <c r="AT896" s="471">
        <v>116.15805</v>
      </c>
      <c r="AU896" s="471">
        <v>460.16674999999998</v>
      </c>
      <c r="AV896" s="471">
        <v>387.78987000000001</v>
      </c>
      <c r="AW896" s="471">
        <v>139.79409000000001</v>
      </c>
      <c r="AX896" s="471">
        <v>41.293059999999997</v>
      </c>
      <c r="AY896" s="471">
        <v>7.5025700000000004</v>
      </c>
      <c r="AZ896" s="471">
        <v>0</v>
      </c>
      <c r="BA896" s="496">
        <v>1184.2208000000001</v>
      </c>
      <c r="BB896" s="471">
        <v>0</v>
      </c>
      <c r="BC896" s="471">
        <v>15.41844</v>
      </c>
      <c r="BD896" s="471">
        <v>174.42712</v>
      </c>
      <c r="BE896" s="471">
        <v>764.94759999999997</v>
      </c>
      <c r="BF896" s="471">
        <v>652.03264999999999</v>
      </c>
      <c r="BG896" s="471">
        <v>134.49477999999999</v>
      </c>
      <c r="BH896" s="471">
        <v>21.954129999999999</v>
      </c>
      <c r="BI896" s="471">
        <v>4.4506500000000004</v>
      </c>
      <c r="BJ896" s="471">
        <v>0</v>
      </c>
      <c r="BK896" s="496">
        <v>1767.7253900000001</v>
      </c>
      <c r="BL896" s="471">
        <v>0</v>
      </c>
      <c r="BM896" s="471">
        <v>46.93</v>
      </c>
      <c r="BN896" s="471">
        <v>290.58999999999997</v>
      </c>
      <c r="BO896" s="471">
        <v>1225.1099999999999</v>
      </c>
      <c r="BP896" s="471">
        <v>1039.82</v>
      </c>
      <c r="BQ896" s="471">
        <v>274.29000000000002</v>
      </c>
      <c r="BR896" s="471">
        <v>63.25</v>
      </c>
      <c r="BS896" s="471">
        <v>11.95</v>
      </c>
      <c r="BT896" s="471">
        <v>0</v>
      </c>
      <c r="BU896" s="496">
        <v>2951.94</v>
      </c>
      <c r="BV896" s="178"/>
      <c r="BW896" s="178"/>
      <c r="BX896" s="178"/>
      <c r="BY896" s="178"/>
      <c r="BZ896" s="178"/>
      <c r="CA896" s="178"/>
      <c r="CB896" s="178"/>
      <c r="CC896" s="178"/>
      <c r="CD896" s="178"/>
      <c r="CE896" s="178"/>
      <c r="CF896" s="110"/>
      <c r="CG896" s="110"/>
      <c r="CH896" s="110"/>
      <c r="CI896" s="110"/>
      <c r="CJ896" s="110"/>
      <c r="CK896" s="110"/>
      <c r="CL896" s="110"/>
      <c r="CM896" s="110"/>
      <c r="CN896" s="110"/>
      <c r="CO896" s="110"/>
      <c r="CP896" s="110"/>
      <c r="CQ896" s="110"/>
      <c r="CR896" s="110"/>
      <c r="CS896" s="110"/>
      <c r="CT896" s="110"/>
      <c r="CU896" s="110"/>
      <c r="CV896" s="110"/>
      <c r="CW896" s="110"/>
      <c r="CX896" s="110"/>
      <c r="CY896" s="110"/>
      <c r="CZ896" s="110"/>
      <c r="DA896" s="110"/>
      <c r="DB896" s="110"/>
      <c r="DC896" s="110"/>
      <c r="DD896" s="110"/>
      <c r="DE896" s="110"/>
      <c r="DF896" s="110"/>
      <c r="DG896" s="110"/>
      <c r="DH896" s="110"/>
      <c r="DI896" s="110"/>
      <c r="DJ896" s="110"/>
      <c r="DK896" s="110"/>
      <c r="DL896" s="110"/>
      <c r="DM896" s="110"/>
      <c r="DN896" s="110"/>
      <c r="DO896" s="110"/>
      <c r="DP896" s="110"/>
      <c r="DQ896" s="110"/>
      <c r="DR896" s="110"/>
      <c r="DS896" s="110"/>
      <c r="DT896" s="110"/>
      <c r="DU896" s="110"/>
      <c r="DV896" s="110"/>
      <c r="DW896" s="110"/>
      <c r="DX896" s="110"/>
      <c r="DY896" s="110"/>
      <c r="DZ896" s="110"/>
      <c r="EA896" s="110"/>
      <c r="EB896" s="110"/>
      <c r="EC896" s="110"/>
      <c r="ED896" s="110"/>
      <c r="EE896" s="110"/>
      <c r="EF896" s="110"/>
      <c r="EG896" s="110"/>
      <c r="EH896" s="110"/>
      <c r="EI896" s="110"/>
      <c r="EJ896" s="110"/>
      <c r="EK896" s="110"/>
      <c r="EL896" s="110"/>
      <c r="EM896" s="110"/>
      <c r="EN896" s="110"/>
      <c r="EO896" s="110"/>
      <c r="EP896" s="110"/>
      <c r="EQ896" s="110"/>
      <c r="ER896" s="110"/>
      <c r="ES896" s="110"/>
      <c r="ET896" s="110"/>
      <c r="EU896" s="110"/>
      <c r="EV896" s="110"/>
      <c r="EW896" s="110"/>
      <c r="EX896" s="110"/>
      <c r="EY896" s="110"/>
      <c r="EZ896" s="110"/>
      <c r="FA896" s="110"/>
      <c r="FB896" s="110"/>
      <c r="FC896" s="110"/>
      <c r="FD896" s="110"/>
      <c r="FE896" s="110"/>
      <c r="FF896" s="110"/>
      <c r="FG896" s="110"/>
      <c r="FH896" s="110"/>
      <c r="FI896" s="110"/>
      <c r="FJ896" s="110"/>
      <c r="FK896" s="242"/>
      <c r="FL896" s="242"/>
      <c r="FM896" s="242"/>
      <c r="FN896" s="242"/>
      <c r="FO896" s="242"/>
      <c r="FP896" s="242"/>
      <c r="FQ896" s="242"/>
      <c r="FR896" s="63"/>
    </row>
    <row r="897" spans="1:174" x14ac:dyDescent="0.2">
      <c r="A897" s="241" t="s">
        <v>503</v>
      </c>
      <c r="B897" s="476" t="s">
        <v>1085</v>
      </c>
      <c r="C897" s="326" t="s">
        <v>626</v>
      </c>
      <c r="D897" s="283" t="s">
        <v>504</v>
      </c>
      <c r="E897" s="471">
        <v>0</v>
      </c>
      <c r="F897" s="471">
        <v>60153</v>
      </c>
      <c r="G897" s="471">
        <v>408636</v>
      </c>
      <c r="H897" s="471">
        <v>769388</v>
      </c>
      <c r="I897" s="471">
        <v>740286</v>
      </c>
      <c r="J897" s="471">
        <v>279525</v>
      </c>
      <c r="K897" s="471">
        <v>133591</v>
      </c>
      <c r="L897" s="471">
        <v>37831</v>
      </c>
      <c r="M897" s="471">
        <v>2458</v>
      </c>
      <c r="N897" s="496">
        <v>2431868</v>
      </c>
      <c r="O897" s="471">
        <v>0</v>
      </c>
      <c r="P897" s="471">
        <v>113803.21</v>
      </c>
      <c r="Q897" s="471">
        <v>675004</v>
      </c>
      <c r="R897" s="471">
        <v>1967876</v>
      </c>
      <c r="S897" s="471">
        <v>1748747</v>
      </c>
      <c r="T897" s="471">
        <v>449582</v>
      </c>
      <c r="U897" s="471">
        <v>154660</v>
      </c>
      <c r="V897" s="471">
        <v>51221</v>
      </c>
      <c r="W897" s="471">
        <v>7973</v>
      </c>
      <c r="X897" s="496">
        <v>5168866.21</v>
      </c>
      <c r="Y897" s="471">
        <v>0</v>
      </c>
      <c r="Z897" s="471">
        <v>173956.21</v>
      </c>
      <c r="AA897" s="471">
        <v>1083640</v>
      </c>
      <c r="AB897" s="471">
        <v>2737264</v>
      </c>
      <c r="AC897" s="471">
        <v>2489033</v>
      </c>
      <c r="AD897" s="471">
        <v>729107</v>
      </c>
      <c r="AE897" s="471">
        <v>288251</v>
      </c>
      <c r="AF897" s="471">
        <v>89052</v>
      </c>
      <c r="AG897" s="471">
        <v>10431</v>
      </c>
      <c r="AH897" s="496">
        <v>7600734.21</v>
      </c>
      <c r="AI897" s="471">
        <v>1065.73333</v>
      </c>
      <c r="AJ897" s="471">
        <v>1278.8800000000001</v>
      </c>
      <c r="AK897" s="471">
        <v>1492.02667</v>
      </c>
      <c r="AL897" s="471">
        <v>1705.1733300000001</v>
      </c>
      <c r="AM897" s="471">
        <v>1918.32</v>
      </c>
      <c r="AN897" s="471">
        <v>2344.6133300000001</v>
      </c>
      <c r="AO897" s="471">
        <v>2770.9066699999998</v>
      </c>
      <c r="AP897" s="471">
        <v>3197.2</v>
      </c>
      <c r="AQ897" s="471">
        <v>3836.64</v>
      </c>
      <c r="AR897" s="471">
        <v>0</v>
      </c>
      <c r="AS897" s="471">
        <v>47.035690000000002</v>
      </c>
      <c r="AT897" s="471">
        <v>273.87982</v>
      </c>
      <c r="AU897" s="471">
        <v>451.20809000000003</v>
      </c>
      <c r="AV897" s="471">
        <v>385.90329000000003</v>
      </c>
      <c r="AW897" s="471">
        <v>119.22008</v>
      </c>
      <c r="AX897" s="471">
        <v>48.212020000000003</v>
      </c>
      <c r="AY897" s="471">
        <v>11.83254</v>
      </c>
      <c r="AZ897" s="471">
        <v>0.64066000000000001</v>
      </c>
      <c r="BA897" s="496">
        <v>1337.9322</v>
      </c>
      <c r="BB897" s="471">
        <v>0</v>
      </c>
      <c r="BC897" s="471">
        <v>88.986620000000002</v>
      </c>
      <c r="BD897" s="471">
        <v>452.40746000000001</v>
      </c>
      <c r="BE897" s="471">
        <v>1154.06215</v>
      </c>
      <c r="BF897" s="471">
        <v>911.60338000000002</v>
      </c>
      <c r="BG897" s="471">
        <v>191.75102000000001</v>
      </c>
      <c r="BH897" s="471">
        <v>55.815669999999997</v>
      </c>
      <c r="BI897" s="471">
        <v>16.020579999999999</v>
      </c>
      <c r="BJ897" s="471">
        <v>2.0781200000000002</v>
      </c>
      <c r="BK897" s="496">
        <v>2872.7249999999999</v>
      </c>
      <c r="BL897" s="471">
        <v>0</v>
      </c>
      <c r="BM897" s="471">
        <v>136.02000000000001</v>
      </c>
      <c r="BN897" s="471">
        <v>726.29</v>
      </c>
      <c r="BO897" s="471">
        <v>1605.27</v>
      </c>
      <c r="BP897" s="471">
        <v>1297.51</v>
      </c>
      <c r="BQ897" s="471">
        <v>310.97000000000003</v>
      </c>
      <c r="BR897" s="471">
        <v>104.03</v>
      </c>
      <c r="BS897" s="471">
        <v>27.85</v>
      </c>
      <c r="BT897" s="471">
        <v>2.72</v>
      </c>
      <c r="BU897" s="496">
        <v>4210.66</v>
      </c>
      <c r="BV897" s="178"/>
      <c r="BW897" s="178"/>
      <c r="BX897" s="178"/>
      <c r="BY897" s="178"/>
      <c r="BZ897" s="178"/>
      <c r="CA897" s="178"/>
      <c r="CB897" s="178"/>
      <c r="CC897" s="178"/>
      <c r="CD897" s="178"/>
      <c r="CE897" s="178"/>
      <c r="CF897" s="110"/>
      <c r="CG897" s="110"/>
      <c r="CH897" s="110"/>
      <c r="CI897" s="110"/>
      <c r="CJ897" s="110"/>
      <c r="CK897" s="110"/>
      <c r="CL897" s="110"/>
      <c r="CM897" s="110"/>
      <c r="CN897" s="110"/>
      <c r="CO897" s="110"/>
      <c r="CP897" s="110"/>
      <c r="CQ897" s="110"/>
      <c r="CR897" s="110"/>
      <c r="CS897" s="110"/>
      <c r="CT897" s="110"/>
      <c r="CU897" s="110"/>
      <c r="CV897" s="110"/>
      <c r="CW897" s="110"/>
      <c r="CX897" s="110"/>
      <c r="CY897" s="110"/>
      <c r="CZ897" s="110"/>
      <c r="DA897" s="110"/>
      <c r="DB897" s="110"/>
      <c r="DC897" s="110"/>
      <c r="DD897" s="110"/>
      <c r="DE897" s="110"/>
      <c r="DF897" s="110"/>
      <c r="DG897" s="110"/>
      <c r="DH897" s="110"/>
      <c r="DI897" s="110"/>
      <c r="DJ897" s="110"/>
      <c r="DK897" s="110"/>
      <c r="DL897" s="110"/>
      <c r="DM897" s="110"/>
      <c r="DN897" s="110"/>
      <c r="DO897" s="110"/>
      <c r="DP897" s="110"/>
      <c r="DQ897" s="110"/>
      <c r="DR897" s="110"/>
      <c r="DS897" s="110"/>
      <c r="DT897" s="110"/>
      <c r="DU897" s="110"/>
      <c r="DV897" s="110"/>
      <c r="DW897" s="110"/>
      <c r="DX897" s="110"/>
      <c r="DY897" s="110"/>
      <c r="DZ897" s="110"/>
      <c r="EA897" s="110"/>
      <c r="EB897" s="110"/>
      <c r="EC897" s="110"/>
      <c r="ED897" s="110"/>
      <c r="EE897" s="110"/>
      <c r="EF897" s="110"/>
      <c r="EG897" s="110"/>
      <c r="EH897" s="110"/>
      <c r="EI897" s="110"/>
      <c r="EJ897" s="110"/>
      <c r="EK897" s="110"/>
      <c r="EL897" s="110"/>
      <c r="EM897" s="110"/>
      <c r="EN897" s="110"/>
      <c r="EO897" s="110"/>
      <c r="EP897" s="110"/>
      <c r="EQ897" s="110"/>
      <c r="ER897" s="110"/>
      <c r="ES897" s="110"/>
      <c r="ET897" s="110"/>
      <c r="EU897" s="110"/>
      <c r="EV897" s="110"/>
      <c r="EW897" s="110"/>
      <c r="EX897" s="110"/>
      <c r="EY897" s="110"/>
      <c r="EZ897" s="110"/>
      <c r="FA897" s="110"/>
      <c r="FB897" s="110"/>
      <c r="FC897" s="110"/>
      <c r="FD897" s="110"/>
      <c r="FE897" s="110"/>
      <c r="FF897" s="110"/>
      <c r="FG897" s="110"/>
      <c r="FH897" s="110"/>
      <c r="FI897" s="110"/>
      <c r="FJ897" s="110"/>
      <c r="FK897" s="242"/>
      <c r="FL897" s="242"/>
      <c r="FM897" s="242"/>
      <c r="FN897" s="242"/>
      <c r="FO897" s="242"/>
      <c r="FP897" s="242"/>
      <c r="FQ897" s="242"/>
      <c r="FR897" s="63"/>
    </row>
    <row r="898" spans="1:174" x14ac:dyDescent="0.2">
      <c r="A898" s="241" t="s">
        <v>505</v>
      </c>
      <c r="B898" s="476" t="s">
        <v>1086</v>
      </c>
      <c r="C898" s="326" t="s">
        <v>784</v>
      </c>
      <c r="D898" s="283" t="s">
        <v>506</v>
      </c>
      <c r="E898" s="471">
        <v>10690</v>
      </c>
      <c r="F898" s="471">
        <v>3768273</v>
      </c>
      <c r="G898" s="471">
        <v>1365745</v>
      </c>
      <c r="H898" s="471">
        <v>734455</v>
      </c>
      <c r="I898" s="471">
        <v>159800</v>
      </c>
      <c r="J898" s="471">
        <v>74181</v>
      </c>
      <c r="K898" s="471">
        <v>26466</v>
      </c>
      <c r="L898" s="471">
        <v>13061</v>
      </c>
      <c r="M898" s="471">
        <v>0</v>
      </c>
      <c r="N898" s="496">
        <v>6152671</v>
      </c>
      <c r="O898" s="471">
        <v>34963</v>
      </c>
      <c r="P898" s="471">
        <v>6173388</v>
      </c>
      <c r="Q898" s="471">
        <v>1146627</v>
      </c>
      <c r="R898" s="471">
        <v>366298</v>
      </c>
      <c r="S898" s="471">
        <v>110165</v>
      </c>
      <c r="T898" s="471">
        <v>55671</v>
      </c>
      <c r="U898" s="471">
        <v>13613</v>
      </c>
      <c r="V898" s="471">
        <v>961</v>
      </c>
      <c r="W898" s="471">
        <v>0</v>
      </c>
      <c r="X898" s="496">
        <v>7901686</v>
      </c>
      <c r="Y898" s="471">
        <v>45653</v>
      </c>
      <c r="Z898" s="471">
        <v>9941661</v>
      </c>
      <c r="AA898" s="471">
        <v>2512372</v>
      </c>
      <c r="AB898" s="471">
        <v>1100753</v>
      </c>
      <c r="AC898" s="471">
        <v>269965</v>
      </c>
      <c r="AD898" s="471">
        <v>129852</v>
      </c>
      <c r="AE898" s="471">
        <v>40079</v>
      </c>
      <c r="AF898" s="471">
        <v>14022</v>
      </c>
      <c r="AG898" s="471">
        <v>0</v>
      </c>
      <c r="AH898" s="496">
        <v>14054357</v>
      </c>
      <c r="AI898" s="471">
        <v>1062.8111100000001</v>
      </c>
      <c r="AJ898" s="471">
        <v>1275.3733299999999</v>
      </c>
      <c r="AK898" s="471">
        <v>1487.9355599999999</v>
      </c>
      <c r="AL898" s="471">
        <v>1700.4977799999999</v>
      </c>
      <c r="AM898" s="471">
        <v>1913.06</v>
      </c>
      <c r="AN898" s="471">
        <v>2338.18444</v>
      </c>
      <c r="AO898" s="471">
        <v>2763.3088899999998</v>
      </c>
      <c r="AP898" s="471">
        <v>3188.4333299999998</v>
      </c>
      <c r="AQ898" s="471">
        <v>3826.12</v>
      </c>
      <c r="AR898" s="471">
        <v>10.05823</v>
      </c>
      <c r="AS898" s="471">
        <v>2954.6430799999998</v>
      </c>
      <c r="AT898" s="471">
        <v>917.87913000000003</v>
      </c>
      <c r="AU898" s="471">
        <v>431.90589</v>
      </c>
      <c r="AV898" s="471">
        <v>83.531099999999995</v>
      </c>
      <c r="AW898" s="471">
        <v>31.725899999999999</v>
      </c>
      <c r="AX898" s="471">
        <v>9.5776500000000002</v>
      </c>
      <c r="AY898" s="471">
        <v>4.0963700000000003</v>
      </c>
      <c r="AZ898" s="471">
        <v>0</v>
      </c>
      <c r="BA898" s="496">
        <v>4443.4173499999997</v>
      </c>
      <c r="BB898" s="471">
        <v>32.896720000000002</v>
      </c>
      <c r="BC898" s="471">
        <v>4840.45561</v>
      </c>
      <c r="BD898" s="471">
        <v>770.61604</v>
      </c>
      <c r="BE898" s="471">
        <v>215.40634</v>
      </c>
      <c r="BF898" s="471">
        <v>57.585749999999997</v>
      </c>
      <c r="BG898" s="471">
        <v>23.8095</v>
      </c>
      <c r="BH898" s="471">
        <v>4.9263399999999997</v>
      </c>
      <c r="BI898" s="471">
        <v>0.3014</v>
      </c>
      <c r="BJ898" s="471">
        <v>0</v>
      </c>
      <c r="BK898" s="496">
        <v>5945.9976900000001</v>
      </c>
      <c r="BL898" s="471">
        <v>42.95</v>
      </c>
      <c r="BM898" s="471">
        <v>7795.1</v>
      </c>
      <c r="BN898" s="471">
        <v>1688.5</v>
      </c>
      <c r="BO898" s="471">
        <v>647.30999999999995</v>
      </c>
      <c r="BP898" s="471">
        <v>141.12</v>
      </c>
      <c r="BQ898" s="471">
        <v>55.54</v>
      </c>
      <c r="BR898" s="471">
        <v>14.5</v>
      </c>
      <c r="BS898" s="471">
        <v>4.4000000000000004</v>
      </c>
      <c r="BT898" s="471">
        <v>0</v>
      </c>
      <c r="BU898" s="496">
        <v>10389.42</v>
      </c>
      <c r="BV898" s="178"/>
      <c r="BW898" s="178"/>
      <c r="BX898" s="178"/>
      <c r="BY898" s="178"/>
      <c r="BZ898" s="178"/>
      <c r="CA898" s="178"/>
      <c r="CB898" s="178"/>
      <c r="CC898" s="178"/>
      <c r="CD898" s="178"/>
      <c r="CE898" s="178"/>
      <c r="CF898" s="110"/>
      <c r="CG898" s="110"/>
      <c r="CH898" s="110"/>
      <c r="CI898" s="110"/>
      <c r="CJ898" s="110"/>
      <c r="CK898" s="110"/>
      <c r="CL898" s="110"/>
      <c r="CM898" s="110"/>
      <c r="CN898" s="110"/>
      <c r="CO898" s="110"/>
      <c r="CP898" s="110"/>
      <c r="CQ898" s="110"/>
      <c r="CR898" s="110"/>
      <c r="CS898" s="110"/>
      <c r="CT898" s="110"/>
      <c r="CU898" s="110"/>
      <c r="CV898" s="110"/>
      <c r="CW898" s="110"/>
      <c r="CX898" s="110"/>
      <c r="CY898" s="110"/>
      <c r="CZ898" s="110"/>
      <c r="DA898" s="110"/>
      <c r="DB898" s="110"/>
      <c r="DC898" s="110"/>
      <c r="DD898" s="110"/>
      <c r="DE898" s="110"/>
      <c r="DF898" s="110"/>
      <c r="DG898" s="110"/>
      <c r="DH898" s="110"/>
      <c r="DI898" s="110"/>
      <c r="DJ898" s="110"/>
      <c r="DK898" s="110"/>
      <c r="DL898" s="110"/>
      <c r="DM898" s="110"/>
      <c r="DN898" s="110"/>
      <c r="DO898" s="110"/>
      <c r="DP898" s="110"/>
      <c r="DQ898" s="110"/>
      <c r="DR898" s="110"/>
      <c r="DS898" s="110"/>
      <c r="DT898" s="110"/>
      <c r="DU898" s="110"/>
      <c r="DV898" s="110"/>
      <c r="DW898" s="110"/>
      <c r="DX898" s="110"/>
      <c r="DY898" s="110"/>
      <c r="DZ898" s="110"/>
      <c r="EA898" s="110"/>
      <c r="EB898" s="110"/>
      <c r="EC898" s="110"/>
      <c r="ED898" s="110"/>
      <c r="EE898" s="110"/>
      <c r="EF898" s="110"/>
      <c r="EG898" s="110"/>
      <c r="EH898" s="110"/>
      <c r="EI898" s="110"/>
      <c r="EJ898" s="110"/>
      <c r="EK898" s="110"/>
      <c r="EL898" s="110"/>
      <c r="EM898" s="110"/>
      <c r="EN898" s="110"/>
      <c r="EO898" s="110"/>
      <c r="EP898" s="110"/>
      <c r="EQ898" s="110"/>
      <c r="ER898" s="110"/>
      <c r="ES898" s="110"/>
      <c r="ET898" s="110"/>
      <c r="EU898" s="110"/>
      <c r="EV898" s="110"/>
      <c r="EW898" s="110"/>
      <c r="EX898" s="110"/>
      <c r="EY898" s="110"/>
      <c r="EZ898" s="110"/>
      <c r="FA898" s="110"/>
      <c r="FB898" s="110"/>
      <c r="FC898" s="110"/>
      <c r="FD898" s="110"/>
      <c r="FE898" s="110"/>
      <c r="FF898" s="110"/>
      <c r="FG898" s="110"/>
      <c r="FH898" s="110"/>
      <c r="FI898" s="110"/>
      <c r="FJ898" s="110"/>
      <c r="FK898" s="242"/>
      <c r="FL898" s="242"/>
      <c r="FM898" s="242"/>
      <c r="FN898" s="242"/>
      <c r="FO898" s="242"/>
      <c r="FP898" s="242"/>
      <c r="FQ898" s="242"/>
      <c r="FR898" s="63"/>
    </row>
    <row r="899" spans="1:174" x14ac:dyDescent="0.2">
      <c r="A899" s="241" t="s">
        <v>507</v>
      </c>
      <c r="B899" s="476" t="s">
        <v>1087</v>
      </c>
      <c r="C899" s="326" t="s">
        <v>807</v>
      </c>
      <c r="D899" s="283" t="s">
        <v>508</v>
      </c>
      <c r="E899" s="471">
        <v>767</v>
      </c>
      <c r="F899" s="471">
        <v>1098991</v>
      </c>
      <c r="G899" s="471">
        <v>661802</v>
      </c>
      <c r="H899" s="471">
        <v>465023</v>
      </c>
      <c r="I899" s="471">
        <v>193502</v>
      </c>
      <c r="J899" s="471">
        <v>84574</v>
      </c>
      <c r="K899" s="471">
        <v>22929</v>
      </c>
      <c r="L899" s="471">
        <v>10795</v>
      </c>
      <c r="M899" s="471">
        <v>0</v>
      </c>
      <c r="N899" s="496">
        <v>2538383</v>
      </c>
      <c r="O899" s="471">
        <v>14246</v>
      </c>
      <c r="P899" s="471">
        <v>1770563</v>
      </c>
      <c r="Q899" s="471">
        <v>1219743</v>
      </c>
      <c r="R899" s="471">
        <v>479807</v>
      </c>
      <c r="S899" s="471">
        <v>122769</v>
      </c>
      <c r="T899" s="471">
        <v>58708</v>
      </c>
      <c r="U899" s="471">
        <v>14819</v>
      </c>
      <c r="V899" s="471">
        <v>9834</v>
      </c>
      <c r="W899" s="471">
        <v>0</v>
      </c>
      <c r="X899" s="496">
        <v>3690489</v>
      </c>
      <c r="Y899" s="471">
        <v>15013</v>
      </c>
      <c r="Z899" s="471">
        <v>2869554</v>
      </c>
      <c r="AA899" s="471">
        <v>1881545</v>
      </c>
      <c r="AB899" s="471">
        <v>944830</v>
      </c>
      <c r="AC899" s="471">
        <v>316271</v>
      </c>
      <c r="AD899" s="471">
        <v>143282</v>
      </c>
      <c r="AE899" s="471">
        <v>37748</v>
      </c>
      <c r="AF899" s="471">
        <v>20629</v>
      </c>
      <c r="AG899" s="471">
        <v>0</v>
      </c>
      <c r="AH899" s="496">
        <v>6228872</v>
      </c>
      <c r="AI899" s="471">
        <v>1036.4888900000001</v>
      </c>
      <c r="AJ899" s="471">
        <v>1243.78667</v>
      </c>
      <c r="AK899" s="471">
        <v>1451.0844400000001</v>
      </c>
      <c r="AL899" s="471">
        <v>1658.38222</v>
      </c>
      <c r="AM899" s="471">
        <v>1865.68</v>
      </c>
      <c r="AN899" s="471">
        <v>2280.27556</v>
      </c>
      <c r="AO899" s="471">
        <v>2694.87111</v>
      </c>
      <c r="AP899" s="471">
        <v>3109.4666699999998</v>
      </c>
      <c r="AQ899" s="471">
        <v>3731.36</v>
      </c>
      <c r="AR899" s="471">
        <v>0.74</v>
      </c>
      <c r="AS899" s="471">
        <v>883.58480999999995</v>
      </c>
      <c r="AT899" s="471">
        <v>456.07407999999998</v>
      </c>
      <c r="AU899" s="471">
        <v>280.40760999999998</v>
      </c>
      <c r="AV899" s="471">
        <v>103.71661</v>
      </c>
      <c r="AW899" s="471">
        <v>37.089379999999998</v>
      </c>
      <c r="AX899" s="471">
        <v>8.5083800000000007</v>
      </c>
      <c r="AY899" s="471">
        <v>3.47166</v>
      </c>
      <c r="AZ899" s="471">
        <v>0</v>
      </c>
      <c r="BA899" s="496">
        <v>1773.5925199999999</v>
      </c>
      <c r="BB899" s="471">
        <v>13.744479999999999</v>
      </c>
      <c r="BC899" s="471">
        <v>1423.5262700000001</v>
      </c>
      <c r="BD899" s="471">
        <v>840.57340999999997</v>
      </c>
      <c r="BE899" s="471">
        <v>289.32231999999999</v>
      </c>
      <c r="BF899" s="471">
        <v>65.803889999999996</v>
      </c>
      <c r="BG899" s="471">
        <v>25.746009999999998</v>
      </c>
      <c r="BH899" s="471">
        <v>5.4989600000000003</v>
      </c>
      <c r="BI899" s="471">
        <v>3.1625999999999999</v>
      </c>
      <c r="BJ899" s="471">
        <v>0</v>
      </c>
      <c r="BK899" s="496">
        <v>2667.3779500000001</v>
      </c>
      <c r="BL899" s="471">
        <v>14.48</v>
      </c>
      <c r="BM899" s="471">
        <v>2307.11</v>
      </c>
      <c r="BN899" s="471">
        <v>1296.6500000000001</v>
      </c>
      <c r="BO899" s="471">
        <v>569.73</v>
      </c>
      <c r="BP899" s="471">
        <v>169.52</v>
      </c>
      <c r="BQ899" s="471">
        <v>62.84</v>
      </c>
      <c r="BR899" s="471">
        <v>14.01</v>
      </c>
      <c r="BS899" s="471">
        <v>6.63</v>
      </c>
      <c r="BT899" s="471">
        <v>0</v>
      </c>
      <c r="BU899" s="496">
        <v>4440.97</v>
      </c>
      <c r="BV899" s="178"/>
      <c r="BW899" s="178"/>
      <c r="BX899" s="178"/>
      <c r="BY899" s="178"/>
      <c r="BZ899" s="178"/>
      <c r="CA899" s="178"/>
      <c r="CB899" s="178"/>
      <c r="CC899" s="178"/>
      <c r="CD899" s="178"/>
      <c r="CE899" s="178"/>
      <c r="CF899" s="110"/>
      <c r="CG899" s="110"/>
      <c r="CH899" s="110"/>
      <c r="CI899" s="110"/>
      <c r="CJ899" s="110"/>
      <c r="CK899" s="110"/>
      <c r="CL899" s="110"/>
      <c r="CM899" s="110"/>
      <c r="CN899" s="110"/>
      <c r="CO899" s="110"/>
      <c r="CP899" s="110"/>
      <c r="CQ899" s="110"/>
      <c r="CR899" s="110"/>
      <c r="CS899" s="110"/>
      <c r="CT899" s="110"/>
      <c r="CU899" s="110"/>
      <c r="CV899" s="110"/>
      <c r="CW899" s="110"/>
      <c r="CX899" s="110"/>
      <c r="CY899" s="110"/>
      <c r="CZ899" s="110"/>
      <c r="DA899" s="110"/>
      <c r="DB899" s="110"/>
      <c r="DC899" s="110"/>
      <c r="DD899" s="110"/>
      <c r="DE899" s="110"/>
      <c r="DF899" s="110"/>
      <c r="DG899" s="110"/>
      <c r="DH899" s="110"/>
      <c r="DI899" s="110"/>
      <c r="DJ899" s="110"/>
      <c r="DK899" s="110"/>
      <c r="DL899" s="110"/>
      <c r="DM899" s="110"/>
      <c r="DN899" s="110"/>
      <c r="DO899" s="110"/>
      <c r="DP899" s="110"/>
      <c r="DQ899" s="110"/>
      <c r="DR899" s="110"/>
      <c r="DS899" s="110"/>
      <c r="DT899" s="110"/>
      <c r="DU899" s="110"/>
      <c r="DV899" s="110"/>
      <c r="DW899" s="110"/>
      <c r="DX899" s="110"/>
      <c r="DY899" s="110"/>
      <c r="DZ899" s="110"/>
      <c r="EA899" s="110"/>
      <c r="EB899" s="110"/>
      <c r="EC899" s="110"/>
      <c r="ED899" s="110"/>
      <c r="EE899" s="110"/>
      <c r="EF899" s="110"/>
      <c r="EG899" s="110"/>
      <c r="EH899" s="110"/>
      <c r="EI899" s="110"/>
      <c r="EJ899" s="110"/>
      <c r="EK899" s="110"/>
      <c r="EL899" s="110"/>
      <c r="EM899" s="110"/>
      <c r="EN899" s="110"/>
      <c r="EO899" s="110"/>
      <c r="EP899" s="110"/>
      <c r="EQ899" s="110"/>
      <c r="ER899" s="110"/>
      <c r="ES899" s="110"/>
      <c r="ET899" s="110"/>
      <c r="EU899" s="110"/>
      <c r="EV899" s="110"/>
      <c r="EW899" s="110"/>
      <c r="EX899" s="110"/>
      <c r="EY899" s="110"/>
      <c r="EZ899" s="110"/>
      <c r="FA899" s="110"/>
      <c r="FB899" s="110"/>
      <c r="FC899" s="110"/>
      <c r="FD899" s="110"/>
      <c r="FE899" s="110"/>
      <c r="FF899" s="110"/>
      <c r="FG899" s="110"/>
      <c r="FH899" s="110"/>
      <c r="FI899" s="110"/>
      <c r="FJ899" s="110"/>
      <c r="FK899" s="242"/>
      <c r="FL899" s="242"/>
      <c r="FM899" s="242"/>
      <c r="FN899" s="242"/>
      <c r="FO899" s="242"/>
      <c r="FP899" s="242"/>
      <c r="FQ899" s="242"/>
      <c r="FR899" s="63"/>
    </row>
    <row r="900" spans="1:174" x14ac:dyDescent="0.2">
      <c r="A900" s="241" t="s">
        <v>509</v>
      </c>
      <c r="B900" s="476" t="s">
        <v>1088</v>
      </c>
      <c r="C900" s="326" t="s">
        <v>807</v>
      </c>
      <c r="D900" s="283" t="s">
        <v>510</v>
      </c>
      <c r="E900" s="471">
        <v>1026</v>
      </c>
      <c r="F900" s="471">
        <v>873077</v>
      </c>
      <c r="G900" s="471">
        <v>622991</v>
      </c>
      <c r="H900" s="471">
        <v>440570</v>
      </c>
      <c r="I900" s="471">
        <v>199274</v>
      </c>
      <c r="J900" s="471">
        <v>94500</v>
      </c>
      <c r="K900" s="471">
        <v>48762</v>
      </c>
      <c r="L900" s="471">
        <v>6217</v>
      </c>
      <c r="M900" s="471">
        <v>0</v>
      </c>
      <c r="N900" s="496">
        <v>2286417</v>
      </c>
      <c r="O900" s="471">
        <v>10518</v>
      </c>
      <c r="P900" s="471">
        <v>1402747</v>
      </c>
      <c r="Q900" s="471">
        <v>696393</v>
      </c>
      <c r="R900" s="471">
        <v>247738</v>
      </c>
      <c r="S900" s="471">
        <v>89728</v>
      </c>
      <c r="T900" s="471">
        <v>54602</v>
      </c>
      <c r="U900" s="471">
        <v>34375</v>
      </c>
      <c r="V900" s="471">
        <v>9694</v>
      </c>
      <c r="W900" s="471">
        <v>0</v>
      </c>
      <c r="X900" s="496">
        <v>2545795</v>
      </c>
      <c r="Y900" s="471">
        <v>11544</v>
      </c>
      <c r="Z900" s="471">
        <v>2275824</v>
      </c>
      <c r="AA900" s="471">
        <v>1319384</v>
      </c>
      <c r="AB900" s="471">
        <v>688308</v>
      </c>
      <c r="AC900" s="471">
        <v>289002</v>
      </c>
      <c r="AD900" s="471">
        <v>149102</v>
      </c>
      <c r="AE900" s="471">
        <v>83137</v>
      </c>
      <c r="AF900" s="471">
        <v>15911</v>
      </c>
      <c r="AG900" s="471">
        <v>0</v>
      </c>
      <c r="AH900" s="496">
        <v>4832212</v>
      </c>
      <c r="AI900" s="471">
        <v>1050.21667</v>
      </c>
      <c r="AJ900" s="471">
        <v>1260.26</v>
      </c>
      <c r="AK900" s="471">
        <v>1470.30333</v>
      </c>
      <c r="AL900" s="471">
        <v>1680.3466699999999</v>
      </c>
      <c r="AM900" s="471">
        <v>1890.39</v>
      </c>
      <c r="AN900" s="471">
        <v>2310.47667</v>
      </c>
      <c r="AO900" s="471">
        <v>2730.56333</v>
      </c>
      <c r="AP900" s="471">
        <v>3150.65</v>
      </c>
      <c r="AQ900" s="471">
        <v>3780.78</v>
      </c>
      <c r="AR900" s="471">
        <v>0.97694000000000003</v>
      </c>
      <c r="AS900" s="471">
        <v>692.77530000000002</v>
      </c>
      <c r="AT900" s="471">
        <v>423.71597000000003</v>
      </c>
      <c r="AU900" s="471">
        <v>262.18993999999998</v>
      </c>
      <c r="AV900" s="471">
        <v>105.41423</v>
      </c>
      <c r="AW900" s="471">
        <v>40.900649999999999</v>
      </c>
      <c r="AX900" s="471">
        <v>17.857849999999999</v>
      </c>
      <c r="AY900" s="471">
        <v>1.9732400000000001</v>
      </c>
      <c r="AZ900" s="471">
        <v>0</v>
      </c>
      <c r="BA900" s="496">
        <v>1545.80413</v>
      </c>
      <c r="BB900" s="471">
        <v>10.015079999999999</v>
      </c>
      <c r="BC900" s="471">
        <v>1113.06159</v>
      </c>
      <c r="BD900" s="471">
        <v>473.63900000000001</v>
      </c>
      <c r="BE900" s="471">
        <v>147.43267</v>
      </c>
      <c r="BF900" s="471">
        <v>47.465339999999998</v>
      </c>
      <c r="BG900" s="471">
        <v>23.632349999999999</v>
      </c>
      <c r="BH900" s="471">
        <v>12.588979999999999</v>
      </c>
      <c r="BI900" s="471">
        <v>3.0768300000000002</v>
      </c>
      <c r="BJ900" s="471">
        <v>0</v>
      </c>
      <c r="BK900" s="496">
        <v>1830.91183</v>
      </c>
      <c r="BL900" s="471">
        <v>10.99</v>
      </c>
      <c r="BM900" s="471">
        <v>1805.84</v>
      </c>
      <c r="BN900" s="471">
        <v>897.35</v>
      </c>
      <c r="BO900" s="471">
        <v>409.62</v>
      </c>
      <c r="BP900" s="471">
        <v>152.88</v>
      </c>
      <c r="BQ900" s="471">
        <v>64.53</v>
      </c>
      <c r="BR900" s="471">
        <v>30.45</v>
      </c>
      <c r="BS900" s="471">
        <v>5.05</v>
      </c>
      <c r="BT900" s="471">
        <v>0</v>
      </c>
      <c r="BU900" s="496">
        <v>3376.71</v>
      </c>
      <c r="BV900" s="178"/>
      <c r="BW900" s="178"/>
      <c r="BX900" s="178"/>
      <c r="BY900" s="178"/>
      <c r="BZ900" s="178"/>
      <c r="CA900" s="178"/>
      <c r="CB900" s="178"/>
      <c r="CC900" s="178"/>
      <c r="CD900" s="178"/>
      <c r="CE900" s="178"/>
      <c r="CF900" s="110"/>
      <c r="CG900" s="110"/>
      <c r="CH900" s="110"/>
      <c r="CI900" s="110"/>
      <c r="CJ900" s="110"/>
      <c r="CK900" s="110"/>
      <c r="CL900" s="110"/>
      <c r="CM900" s="110"/>
      <c r="CN900" s="110"/>
      <c r="CO900" s="110"/>
      <c r="CP900" s="110"/>
      <c r="CQ900" s="110"/>
      <c r="CR900" s="110"/>
      <c r="CS900" s="110"/>
      <c r="CT900" s="110"/>
      <c r="CU900" s="110"/>
      <c r="CV900" s="110"/>
      <c r="CW900" s="110"/>
      <c r="CX900" s="110"/>
      <c r="CY900" s="110"/>
      <c r="CZ900" s="110"/>
      <c r="DA900" s="110"/>
      <c r="DB900" s="110"/>
      <c r="DC900" s="110"/>
      <c r="DD900" s="110"/>
      <c r="DE900" s="110"/>
      <c r="DF900" s="110"/>
      <c r="DG900" s="110"/>
      <c r="DH900" s="110"/>
      <c r="DI900" s="110"/>
      <c r="DJ900" s="110"/>
      <c r="DK900" s="110"/>
      <c r="DL900" s="110"/>
      <c r="DM900" s="110"/>
      <c r="DN900" s="110"/>
      <c r="DO900" s="110"/>
      <c r="DP900" s="110"/>
      <c r="DQ900" s="110"/>
      <c r="DR900" s="110"/>
      <c r="DS900" s="110"/>
      <c r="DT900" s="110"/>
      <c r="DU900" s="110"/>
      <c r="DV900" s="110"/>
      <c r="DW900" s="110"/>
      <c r="DX900" s="110"/>
      <c r="DY900" s="110"/>
      <c r="DZ900" s="110"/>
      <c r="EA900" s="110"/>
      <c r="EB900" s="110"/>
      <c r="EC900" s="110"/>
      <c r="ED900" s="110"/>
      <c r="EE900" s="110"/>
      <c r="EF900" s="110"/>
      <c r="EG900" s="110"/>
      <c r="EH900" s="110"/>
      <c r="EI900" s="110"/>
      <c r="EJ900" s="110"/>
      <c r="EK900" s="110"/>
      <c r="EL900" s="110"/>
      <c r="EM900" s="110"/>
      <c r="EN900" s="110"/>
      <c r="EO900" s="110"/>
      <c r="EP900" s="110"/>
      <c r="EQ900" s="110"/>
      <c r="ER900" s="110"/>
      <c r="ES900" s="110"/>
      <c r="ET900" s="110"/>
      <c r="EU900" s="110"/>
      <c r="EV900" s="110"/>
      <c r="EW900" s="110"/>
      <c r="EX900" s="110"/>
      <c r="EY900" s="110"/>
      <c r="EZ900" s="110"/>
      <c r="FA900" s="110"/>
      <c r="FB900" s="110"/>
      <c r="FC900" s="110"/>
      <c r="FD900" s="110"/>
      <c r="FE900" s="110"/>
      <c r="FF900" s="110"/>
      <c r="FG900" s="110"/>
      <c r="FH900" s="110"/>
      <c r="FI900" s="110"/>
      <c r="FJ900" s="110"/>
      <c r="FK900" s="242"/>
      <c r="FL900" s="242"/>
      <c r="FM900" s="242"/>
      <c r="FN900" s="242"/>
      <c r="FO900" s="242"/>
      <c r="FP900" s="242"/>
      <c r="FQ900" s="242"/>
      <c r="FR900" s="63"/>
    </row>
    <row r="901" spans="1:174" x14ac:dyDescent="0.2">
      <c r="A901" s="241" t="s">
        <v>511</v>
      </c>
      <c r="B901" s="476" t="s">
        <v>1089</v>
      </c>
      <c r="C901" s="326" t="s">
        <v>626</v>
      </c>
      <c r="D901" s="283" t="s">
        <v>512</v>
      </c>
      <c r="E901" s="471">
        <v>0</v>
      </c>
      <c r="F901" s="471">
        <v>106185</v>
      </c>
      <c r="G901" s="471">
        <v>699722</v>
      </c>
      <c r="H901" s="471">
        <v>1338439</v>
      </c>
      <c r="I901" s="471">
        <v>128369</v>
      </c>
      <c r="J901" s="471">
        <v>44335</v>
      </c>
      <c r="K901" s="471">
        <v>17530</v>
      </c>
      <c r="L901" s="471">
        <v>7780</v>
      </c>
      <c r="M901" s="471">
        <v>0</v>
      </c>
      <c r="N901" s="496">
        <v>2342360</v>
      </c>
      <c r="O901" s="471">
        <v>968</v>
      </c>
      <c r="P901" s="471">
        <v>332606</v>
      </c>
      <c r="Q901" s="471">
        <v>1087131</v>
      </c>
      <c r="R901" s="471">
        <v>2057847</v>
      </c>
      <c r="S901" s="471">
        <v>239165</v>
      </c>
      <c r="T901" s="471">
        <v>77390</v>
      </c>
      <c r="U901" s="471">
        <v>13162</v>
      </c>
      <c r="V901" s="471">
        <v>6619</v>
      </c>
      <c r="W901" s="471">
        <v>0</v>
      </c>
      <c r="X901" s="496">
        <v>3814888</v>
      </c>
      <c r="Y901" s="471">
        <v>968</v>
      </c>
      <c r="Z901" s="471">
        <v>438791</v>
      </c>
      <c r="AA901" s="471">
        <v>1786853</v>
      </c>
      <c r="AB901" s="471">
        <v>3396286</v>
      </c>
      <c r="AC901" s="471">
        <v>367534</v>
      </c>
      <c r="AD901" s="471">
        <v>121725</v>
      </c>
      <c r="AE901" s="471">
        <v>30692</v>
      </c>
      <c r="AF901" s="471">
        <v>14399</v>
      </c>
      <c r="AG901" s="471">
        <v>0</v>
      </c>
      <c r="AH901" s="496">
        <v>6157248</v>
      </c>
      <c r="AI901" s="471">
        <v>1057.8888899999999</v>
      </c>
      <c r="AJ901" s="471">
        <v>1269.46667</v>
      </c>
      <c r="AK901" s="471">
        <v>1481.0444399999999</v>
      </c>
      <c r="AL901" s="471">
        <v>1692.62222</v>
      </c>
      <c r="AM901" s="471">
        <v>1904.2</v>
      </c>
      <c r="AN901" s="471">
        <v>2327.35556</v>
      </c>
      <c r="AO901" s="471">
        <v>2750.5111099999999</v>
      </c>
      <c r="AP901" s="471">
        <v>3173.6666700000001</v>
      </c>
      <c r="AQ901" s="471">
        <v>3808.4</v>
      </c>
      <c r="AR901" s="471">
        <v>0</v>
      </c>
      <c r="AS901" s="471">
        <v>83.645359999999997</v>
      </c>
      <c r="AT901" s="471">
        <v>472.45172000000002</v>
      </c>
      <c r="AU901" s="471">
        <v>790.74881000000005</v>
      </c>
      <c r="AV901" s="471">
        <v>67.413610000000006</v>
      </c>
      <c r="AW901" s="471">
        <v>19.049520000000001</v>
      </c>
      <c r="AX901" s="471">
        <v>6.3733599999999999</v>
      </c>
      <c r="AY901" s="471">
        <v>2.4514200000000002</v>
      </c>
      <c r="AZ901" s="471">
        <v>0</v>
      </c>
      <c r="BA901" s="496">
        <v>1442.1338000000001</v>
      </c>
      <c r="BB901" s="471">
        <v>0.91503000000000001</v>
      </c>
      <c r="BC901" s="471">
        <v>262.00452000000001</v>
      </c>
      <c r="BD901" s="471">
        <v>734.02995999999996</v>
      </c>
      <c r="BE901" s="471">
        <v>1215.7745399999999</v>
      </c>
      <c r="BF901" s="471">
        <v>125.59868</v>
      </c>
      <c r="BG901" s="471">
        <v>33.252330000000001</v>
      </c>
      <c r="BH901" s="471">
        <v>4.7852899999999998</v>
      </c>
      <c r="BI901" s="471">
        <v>2.0855999999999999</v>
      </c>
      <c r="BJ901" s="471">
        <v>0</v>
      </c>
      <c r="BK901" s="496">
        <v>2378.4459499999998</v>
      </c>
      <c r="BL901" s="471">
        <v>0.92</v>
      </c>
      <c r="BM901" s="471">
        <v>345.65</v>
      </c>
      <c r="BN901" s="471">
        <v>1206.48</v>
      </c>
      <c r="BO901" s="471">
        <v>2006.52</v>
      </c>
      <c r="BP901" s="471">
        <v>193.01</v>
      </c>
      <c r="BQ901" s="471">
        <v>52.3</v>
      </c>
      <c r="BR901" s="471">
        <v>11.16</v>
      </c>
      <c r="BS901" s="471">
        <v>4.54</v>
      </c>
      <c r="BT901" s="471">
        <v>0</v>
      </c>
      <c r="BU901" s="496">
        <v>3820.58</v>
      </c>
      <c r="BV901" s="178"/>
      <c r="BW901" s="178"/>
      <c r="BX901" s="178"/>
      <c r="BY901" s="178"/>
      <c r="BZ901" s="178"/>
      <c r="CA901" s="178"/>
      <c r="CB901" s="178"/>
      <c r="CC901" s="178"/>
      <c r="CD901" s="178"/>
      <c r="CE901" s="178"/>
      <c r="CF901" s="110"/>
      <c r="CG901" s="110"/>
      <c r="CH901" s="110"/>
      <c r="CI901" s="110"/>
      <c r="CJ901" s="110"/>
      <c r="CK901" s="110"/>
      <c r="CL901" s="110"/>
      <c r="CM901" s="110"/>
      <c r="CN901" s="110"/>
      <c r="CO901" s="110"/>
      <c r="CP901" s="110"/>
      <c r="CQ901" s="110"/>
      <c r="CR901" s="110"/>
      <c r="CS901" s="110"/>
      <c r="CT901" s="110"/>
      <c r="CU901" s="110"/>
      <c r="CV901" s="110"/>
      <c r="CW901" s="110"/>
      <c r="CX901" s="110"/>
      <c r="CY901" s="110"/>
      <c r="CZ901" s="110"/>
      <c r="DA901" s="110"/>
      <c r="DB901" s="110"/>
      <c r="DC901" s="110"/>
      <c r="DD901" s="110"/>
      <c r="DE901" s="110"/>
      <c r="DF901" s="110"/>
      <c r="DG901" s="110"/>
      <c r="DH901" s="110"/>
      <c r="DI901" s="110"/>
      <c r="DJ901" s="110"/>
      <c r="DK901" s="110"/>
      <c r="DL901" s="110"/>
      <c r="DM901" s="110"/>
      <c r="DN901" s="110"/>
      <c r="DO901" s="110"/>
      <c r="DP901" s="110"/>
      <c r="DQ901" s="110"/>
      <c r="DR901" s="110"/>
      <c r="DS901" s="110"/>
      <c r="DT901" s="110"/>
      <c r="DU901" s="110"/>
      <c r="DV901" s="110"/>
      <c r="DW901" s="110"/>
      <c r="DX901" s="110"/>
      <c r="DY901" s="110"/>
      <c r="DZ901" s="110"/>
      <c r="EA901" s="110"/>
      <c r="EB901" s="110"/>
      <c r="EC901" s="110"/>
      <c r="ED901" s="110"/>
      <c r="EE901" s="110"/>
      <c r="EF901" s="110"/>
      <c r="EG901" s="110"/>
      <c r="EH901" s="110"/>
      <c r="EI901" s="110"/>
      <c r="EJ901" s="110"/>
      <c r="EK901" s="110"/>
      <c r="EL901" s="110"/>
      <c r="EM901" s="110"/>
      <c r="EN901" s="110"/>
      <c r="EO901" s="110"/>
      <c r="EP901" s="110"/>
      <c r="EQ901" s="110"/>
      <c r="ER901" s="110"/>
      <c r="ES901" s="110"/>
      <c r="ET901" s="110"/>
      <c r="EU901" s="110"/>
      <c r="EV901" s="110"/>
      <c r="EW901" s="110"/>
      <c r="EX901" s="110"/>
      <c r="EY901" s="110"/>
      <c r="EZ901" s="110"/>
      <c r="FA901" s="110"/>
      <c r="FB901" s="110"/>
      <c r="FC901" s="110"/>
      <c r="FD901" s="110"/>
      <c r="FE901" s="110"/>
      <c r="FF901" s="110"/>
      <c r="FG901" s="110"/>
      <c r="FH901" s="110"/>
      <c r="FI901" s="110"/>
      <c r="FJ901" s="110"/>
      <c r="FK901" s="242"/>
      <c r="FL901" s="242"/>
      <c r="FM901" s="242"/>
      <c r="FN901" s="242"/>
      <c r="FO901" s="242"/>
      <c r="FP901" s="242"/>
      <c r="FQ901" s="242"/>
      <c r="FR901" s="63"/>
    </row>
    <row r="902" spans="1:174" x14ac:dyDescent="0.2">
      <c r="A902" s="241" t="s">
        <v>513</v>
      </c>
      <c r="B902" s="476" t="s">
        <v>1090</v>
      </c>
      <c r="C902" s="326" t="s">
        <v>784</v>
      </c>
      <c r="D902" s="283" t="s">
        <v>514</v>
      </c>
      <c r="E902" s="471">
        <v>1419.08</v>
      </c>
      <c r="F902" s="471">
        <v>3427658.56</v>
      </c>
      <c r="G902" s="471">
        <v>2111600.15</v>
      </c>
      <c r="H902" s="471">
        <v>1482499.32</v>
      </c>
      <c r="I902" s="471">
        <v>723021.12</v>
      </c>
      <c r="J902" s="471">
        <v>336994.46</v>
      </c>
      <c r="K902" s="471">
        <v>165460.75</v>
      </c>
      <c r="L902" s="471">
        <v>48231.81</v>
      </c>
      <c r="M902" s="471">
        <v>5175.57</v>
      </c>
      <c r="N902" s="496">
        <v>8302060.8200000003</v>
      </c>
      <c r="O902" s="471">
        <v>10426.700000000001</v>
      </c>
      <c r="P902" s="471">
        <v>8575698.4900000002</v>
      </c>
      <c r="Q902" s="471">
        <v>2917327.69</v>
      </c>
      <c r="R902" s="471">
        <v>1085073.98</v>
      </c>
      <c r="S902" s="471">
        <v>379166.24</v>
      </c>
      <c r="T902" s="471">
        <v>169772.49</v>
      </c>
      <c r="U902" s="471">
        <v>69321.83</v>
      </c>
      <c r="V902" s="471">
        <v>25000.58</v>
      </c>
      <c r="W902" s="471">
        <v>0</v>
      </c>
      <c r="X902" s="496">
        <v>13231788</v>
      </c>
      <c r="Y902" s="471">
        <v>11845.78</v>
      </c>
      <c r="Z902" s="471">
        <v>12003357.050000001</v>
      </c>
      <c r="AA902" s="471">
        <v>5028927.84</v>
      </c>
      <c r="AB902" s="471">
        <v>2567573.2999999998</v>
      </c>
      <c r="AC902" s="471">
        <v>1102187.3600000001</v>
      </c>
      <c r="AD902" s="471">
        <v>506766.95</v>
      </c>
      <c r="AE902" s="471">
        <v>234782.58</v>
      </c>
      <c r="AF902" s="471">
        <v>73232.39</v>
      </c>
      <c r="AG902" s="471">
        <v>5175.57</v>
      </c>
      <c r="AH902" s="496">
        <v>21533848.82</v>
      </c>
      <c r="AI902" s="471">
        <v>1143.9722200000001</v>
      </c>
      <c r="AJ902" s="471">
        <v>1372.76667</v>
      </c>
      <c r="AK902" s="471">
        <v>1601.5611100000001</v>
      </c>
      <c r="AL902" s="471">
        <v>1830.35556</v>
      </c>
      <c r="AM902" s="471">
        <v>2059.15</v>
      </c>
      <c r="AN902" s="471">
        <v>2516.7388900000001</v>
      </c>
      <c r="AO902" s="471">
        <v>2974.3277800000001</v>
      </c>
      <c r="AP902" s="471">
        <v>3431.9166700000001</v>
      </c>
      <c r="AQ902" s="471">
        <v>4118.3</v>
      </c>
      <c r="AR902" s="471">
        <v>1.24048</v>
      </c>
      <c r="AS902" s="471">
        <v>2496.8981600000002</v>
      </c>
      <c r="AT902" s="471">
        <v>1318.4636800000001</v>
      </c>
      <c r="AU902" s="471">
        <v>809.95155</v>
      </c>
      <c r="AV902" s="471">
        <v>351.12601000000001</v>
      </c>
      <c r="AW902" s="471">
        <v>133.90124</v>
      </c>
      <c r="AX902" s="471">
        <v>55.629629999999999</v>
      </c>
      <c r="AY902" s="471">
        <v>14.053900000000001</v>
      </c>
      <c r="AZ902" s="471">
        <v>1.2567200000000001</v>
      </c>
      <c r="BA902" s="496">
        <v>5182.5213700000004</v>
      </c>
      <c r="BB902" s="471">
        <v>9.1144700000000007</v>
      </c>
      <c r="BC902" s="471">
        <v>6247.0182999999997</v>
      </c>
      <c r="BD902" s="471">
        <v>1821.5525299999999</v>
      </c>
      <c r="BE902" s="471">
        <v>592.82141999999999</v>
      </c>
      <c r="BF902" s="471">
        <v>184.13726</v>
      </c>
      <c r="BG902" s="471">
        <v>67.457329999999999</v>
      </c>
      <c r="BH902" s="471">
        <v>23.306719999999999</v>
      </c>
      <c r="BI902" s="471">
        <v>7.2847299999999997</v>
      </c>
      <c r="BJ902" s="471">
        <v>0</v>
      </c>
      <c r="BK902" s="496">
        <v>8952.6927599999999</v>
      </c>
      <c r="BL902" s="471">
        <v>10.35</v>
      </c>
      <c r="BM902" s="471">
        <v>8743.92</v>
      </c>
      <c r="BN902" s="471">
        <v>3140.02</v>
      </c>
      <c r="BO902" s="471">
        <v>1402.77</v>
      </c>
      <c r="BP902" s="471">
        <v>535.26</v>
      </c>
      <c r="BQ902" s="471">
        <v>201.36</v>
      </c>
      <c r="BR902" s="471">
        <v>78.94</v>
      </c>
      <c r="BS902" s="471">
        <v>21.34</v>
      </c>
      <c r="BT902" s="471">
        <v>1.26</v>
      </c>
      <c r="BU902" s="496">
        <v>14135.22</v>
      </c>
      <c r="BV902" s="178"/>
      <c r="BW902" s="178"/>
      <c r="BX902" s="178"/>
      <c r="BY902" s="178"/>
      <c r="BZ902" s="178"/>
      <c r="CA902" s="178"/>
      <c r="CB902" s="178"/>
      <c r="CC902" s="178"/>
      <c r="CD902" s="178"/>
      <c r="CE902" s="178"/>
      <c r="CF902" s="110"/>
      <c r="CG902" s="110"/>
      <c r="CH902" s="110"/>
      <c r="CI902" s="110"/>
      <c r="CJ902" s="110"/>
      <c r="CK902" s="110"/>
      <c r="CL902" s="110"/>
      <c r="CM902" s="110"/>
      <c r="CN902" s="110"/>
      <c r="CO902" s="110"/>
      <c r="CP902" s="110"/>
      <c r="CQ902" s="110"/>
      <c r="CR902" s="110"/>
      <c r="CS902" s="110"/>
      <c r="CT902" s="110"/>
      <c r="CU902" s="110"/>
      <c r="CV902" s="110"/>
      <c r="CW902" s="110"/>
      <c r="CX902" s="110"/>
      <c r="CY902" s="110"/>
      <c r="CZ902" s="110"/>
      <c r="DA902" s="110"/>
      <c r="DB902" s="110"/>
      <c r="DC902" s="110"/>
      <c r="DD902" s="110"/>
      <c r="DE902" s="110"/>
      <c r="DF902" s="110"/>
      <c r="DG902" s="110"/>
      <c r="DH902" s="110"/>
      <c r="DI902" s="110"/>
      <c r="DJ902" s="110"/>
      <c r="DK902" s="110"/>
      <c r="DL902" s="110"/>
      <c r="DM902" s="110"/>
      <c r="DN902" s="110"/>
      <c r="DO902" s="110"/>
      <c r="DP902" s="110"/>
      <c r="DQ902" s="110"/>
      <c r="DR902" s="110"/>
      <c r="DS902" s="110"/>
      <c r="DT902" s="110"/>
      <c r="DU902" s="110"/>
      <c r="DV902" s="110"/>
      <c r="DW902" s="110"/>
      <c r="DX902" s="110"/>
      <c r="DY902" s="110"/>
      <c r="DZ902" s="110"/>
      <c r="EA902" s="110"/>
      <c r="EB902" s="110"/>
      <c r="EC902" s="110"/>
      <c r="ED902" s="110"/>
      <c r="EE902" s="110"/>
      <c r="EF902" s="110"/>
      <c r="EG902" s="110"/>
      <c r="EH902" s="110"/>
      <c r="EI902" s="110"/>
      <c r="EJ902" s="110"/>
      <c r="EK902" s="110"/>
      <c r="EL902" s="110"/>
      <c r="EM902" s="110"/>
      <c r="EN902" s="110"/>
      <c r="EO902" s="110"/>
      <c r="EP902" s="110"/>
      <c r="EQ902" s="110"/>
      <c r="ER902" s="110"/>
      <c r="ES902" s="110"/>
      <c r="ET902" s="110"/>
      <c r="EU902" s="110"/>
      <c r="EV902" s="110"/>
      <c r="EW902" s="110"/>
      <c r="EX902" s="110"/>
      <c r="EY902" s="110"/>
      <c r="EZ902" s="110"/>
      <c r="FA902" s="110"/>
      <c r="FB902" s="110"/>
      <c r="FC902" s="110"/>
      <c r="FD902" s="110"/>
      <c r="FE902" s="110"/>
      <c r="FF902" s="110"/>
      <c r="FG902" s="110"/>
      <c r="FH902" s="110"/>
      <c r="FI902" s="110"/>
      <c r="FJ902" s="110"/>
      <c r="FK902" s="242"/>
      <c r="FL902" s="242"/>
      <c r="FM902" s="242"/>
      <c r="FN902" s="242"/>
      <c r="FO902" s="242"/>
      <c r="FP902" s="242"/>
      <c r="FQ902" s="242"/>
      <c r="FR902" s="63"/>
    </row>
    <row r="903" spans="1:174" x14ac:dyDescent="0.2">
      <c r="A903" s="241" t="s">
        <v>515</v>
      </c>
      <c r="B903" s="476" t="s">
        <v>1091</v>
      </c>
      <c r="C903" s="326" t="s">
        <v>870</v>
      </c>
      <c r="D903" s="283" t="s">
        <v>1092</v>
      </c>
      <c r="E903" s="471">
        <v>21486</v>
      </c>
      <c r="F903" s="471">
        <v>4192934</v>
      </c>
      <c r="G903" s="471">
        <v>1437068</v>
      </c>
      <c r="H903" s="471">
        <v>852535</v>
      </c>
      <c r="I903" s="471">
        <v>285510</v>
      </c>
      <c r="J903" s="471">
        <v>120851</v>
      </c>
      <c r="K903" s="471">
        <v>32512</v>
      </c>
      <c r="L903" s="471">
        <v>32409</v>
      </c>
      <c r="M903" s="471">
        <v>5094</v>
      </c>
      <c r="N903" s="496">
        <v>6980399</v>
      </c>
      <c r="O903" s="471">
        <v>75977</v>
      </c>
      <c r="P903" s="471">
        <v>7335435</v>
      </c>
      <c r="Q903" s="471">
        <v>1408083</v>
      </c>
      <c r="R903" s="471">
        <v>645644</v>
      </c>
      <c r="S903" s="471">
        <v>218030</v>
      </c>
      <c r="T903" s="471">
        <v>125180</v>
      </c>
      <c r="U903" s="471">
        <v>60213</v>
      </c>
      <c r="V903" s="471">
        <v>23393</v>
      </c>
      <c r="W903" s="471">
        <v>0</v>
      </c>
      <c r="X903" s="496">
        <v>9891955</v>
      </c>
      <c r="Y903" s="471">
        <v>97463</v>
      </c>
      <c r="Z903" s="471">
        <v>11528369</v>
      </c>
      <c r="AA903" s="471">
        <v>2845151</v>
      </c>
      <c r="AB903" s="471">
        <v>1498179</v>
      </c>
      <c r="AC903" s="471">
        <v>503540</v>
      </c>
      <c r="AD903" s="471">
        <v>246031</v>
      </c>
      <c r="AE903" s="471">
        <v>92725</v>
      </c>
      <c r="AF903" s="471">
        <v>55802</v>
      </c>
      <c r="AG903" s="471">
        <v>5094</v>
      </c>
      <c r="AH903" s="496">
        <v>16872354</v>
      </c>
      <c r="AI903" s="471">
        <v>1153.4944399999999</v>
      </c>
      <c r="AJ903" s="471">
        <v>1384.1933300000001</v>
      </c>
      <c r="AK903" s="471">
        <v>1614.89222</v>
      </c>
      <c r="AL903" s="471">
        <v>1845.5911100000001</v>
      </c>
      <c r="AM903" s="471">
        <v>2076.29</v>
      </c>
      <c r="AN903" s="471">
        <v>2537.6877800000002</v>
      </c>
      <c r="AO903" s="471">
        <v>2999.08556</v>
      </c>
      <c r="AP903" s="471">
        <v>3460.48333</v>
      </c>
      <c r="AQ903" s="471">
        <v>4152.58</v>
      </c>
      <c r="AR903" s="471">
        <v>18.62688</v>
      </c>
      <c r="AS903" s="471">
        <v>3029.15344</v>
      </c>
      <c r="AT903" s="471">
        <v>889.88477</v>
      </c>
      <c r="AU903" s="471">
        <v>461.93059</v>
      </c>
      <c r="AV903" s="471">
        <v>137.50969000000001</v>
      </c>
      <c r="AW903" s="471">
        <v>47.622489999999999</v>
      </c>
      <c r="AX903" s="471">
        <v>10.84064</v>
      </c>
      <c r="AY903" s="471">
        <v>9.3654499999999992</v>
      </c>
      <c r="AZ903" s="471">
        <v>1.22671</v>
      </c>
      <c r="BA903" s="496">
        <v>4606.1606700000002</v>
      </c>
      <c r="BB903" s="471">
        <v>65.866810000000001</v>
      </c>
      <c r="BC903" s="471">
        <v>5299.4295099999999</v>
      </c>
      <c r="BD903" s="471">
        <v>871.93620999999996</v>
      </c>
      <c r="BE903" s="471">
        <v>349.83046999999999</v>
      </c>
      <c r="BF903" s="471">
        <v>105.00942000000001</v>
      </c>
      <c r="BG903" s="471">
        <v>49.32837</v>
      </c>
      <c r="BH903" s="471">
        <v>20.077120000000001</v>
      </c>
      <c r="BI903" s="471">
        <v>6.76004</v>
      </c>
      <c r="BJ903" s="471">
        <v>0</v>
      </c>
      <c r="BK903" s="496">
        <v>6768.23794</v>
      </c>
      <c r="BL903" s="471">
        <v>84.49</v>
      </c>
      <c r="BM903" s="471">
        <v>8328.58</v>
      </c>
      <c r="BN903" s="471">
        <v>1761.82</v>
      </c>
      <c r="BO903" s="471">
        <v>811.76</v>
      </c>
      <c r="BP903" s="471">
        <v>242.52</v>
      </c>
      <c r="BQ903" s="471">
        <v>96.95</v>
      </c>
      <c r="BR903" s="471">
        <v>30.92</v>
      </c>
      <c r="BS903" s="471">
        <v>16.13</v>
      </c>
      <c r="BT903" s="471">
        <v>1.23</v>
      </c>
      <c r="BU903" s="496">
        <v>11374.4</v>
      </c>
      <c r="BV903" s="178"/>
      <c r="BW903" s="178"/>
      <c r="BX903" s="178"/>
      <c r="BY903" s="178"/>
      <c r="BZ903" s="178"/>
      <c r="CA903" s="178"/>
      <c r="CB903" s="178"/>
      <c r="CC903" s="178"/>
      <c r="CD903" s="178"/>
      <c r="CE903" s="178"/>
      <c r="CF903" s="110"/>
      <c r="CG903" s="110"/>
      <c r="CH903" s="110"/>
      <c r="CI903" s="110"/>
      <c r="CJ903" s="110"/>
      <c r="CK903" s="110"/>
      <c r="CL903" s="110"/>
      <c r="CM903" s="110"/>
      <c r="CN903" s="110"/>
      <c r="CO903" s="110"/>
      <c r="CP903" s="110"/>
      <c r="CQ903" s="110"/>
      <c r="CR903" s="110"/>
      <c r="CS903" s="110"/>
      <c r="CT903" s="110"/>
      <c r="CU903" s="110"/>
      <c r="CV903" s="110"/>
      <c r="CW903" s="110"/>
      <c r="CX903" s="110"/>
      <c r="CY903" s="110"/>
      <c r="CZ903" s="110"/>
      <c r="DA903" s="110"/>
      <c r="DB903" s="110"/>
      <c r="DC903" s="110"/>
      <c r="DD903" s="110"/>
      <c r="DE903" s="110"/>
      <c r="DF903" s="110"/>
      <c r="DG903" s="110"/>
      <c r="DH903" s="110"/>
      <c r="DI903" s="110"/>
      <c r="DJ903" s="110"/>
      <c r="DK903" s="110"/>
      <c r="DL903" s="110"/>
      <c r="DM903" s="110"/>
      <c r="DN903" s="110"/>
      <c r="DO903" s="110"/>
      <c r="DP903" s="110"/>
      <c r="DQ903" s="110"/>
      <c r="DR903" s="110"/>
      <c r="DS903" s="110"/>
      <c r="DT903" s="110"/>
      <c r="DU903" s="110"/>
      <c r="DV903" s="110"/>
      <c r="DW903" s="110"/>
      <c r="DX903" s="110"/>
      <c r="DY903" s="110"/>
      <c r="DZ903" s="110"/>
      <c r="EA903" s="110"/>
      <c r="EB903" s="110"/>
      <c r="EC903" s="110"/>
      <c r="ED903" s="110"/>
      <c r="EE903" s="110"/>
      <c r="EF903" s="110"/>
      <c r="EG903" s="110"/>
      <c r="EH903" s="110"/>
      <c r="EI903" s="110"/>
      <c r="EJ903" s="110"/>
      <c r="EK903" s="110"/>
      <c r="EL903" s="110"/>
      <c r="EM903" s="110"/>
      <c r="EN903" s="110"/>
      <c r="EO903" s="110"/>
      <c r="EP903" s="110"/>
      <c r="EQ903" s="110"/>
      <c r="ER903" s="110"/>
      <c r="ES903" s="110"/>
      <c r="ET903" s="110"/>
      <c r="EU903" s="110"/>
      <c r="EV903" s="110"/>
      <c r="EW903" s="110"/>
      <c r="EX903" s="110"/>
      <c r="EY903" s="110"/>
      <c r="EZ903" s="110"/>
      <c r="FA903" s="110"/>
      <c r="FB903" s="110"/>
      <c r="FC903" s="110"/>
      <c r="FD903" s="110"/>
      <c r="FE903" s="110"/>
      <c r="FF903" s="110"/>
      <c r="FG903" s="110"/>
      <c r="FH903" s="110"/>
      <c r="FI903" s="110"/>
      <c r="FJ903" s="110"/>
      <c r="FK903" s="242"/>
      <c r="FL903" s="242"/>
      <c r="FM903" s="242"/>
      <c r="FN903" s="242"/>
      <c r="FO903" s="242"/>
      <c r="FP903" s="242"/>
      <c r="FQ903" s="242"/>
      <c r="FR903" s="63"/>
    </row>
    <row r="904" spans="1:174" x14ac:dyDescent="0.2">
      <c r="A904" s="241" t="s">
        <v>516</v>
      </c>
      <c r="B904" s="476" t="s">
        <v>1093</v>
      </c>
      <c r="C904" s="326" t="s">
        <v>807</v>
      </c>
      <c r="D904" s="283" t="s">
        <v>1094</v>
      </c>
      <c r="E904" s="471">
        <v>10372.26</v>
      </c>
      <c r="F904" s="471">
        <v>5363622.0199999996</v>
      </c>
      <c r="G904" s="471">
        <v>1502879.45</v>
      </c>
      <c r="H904" s="471">
        <v>582274.22</v>
      </c>
      <c r="I904" s="471">
        <v>94053.43</v>
      </c>
      <c r="J904" s="471">
        <v>37091.050000000003</v>
      </c>
      <c r="K904" s="471">
        <v>5664.12</v>
      </c>
      <c r="L904" s="471">
        <v>0</v>
      </c>
      <c r="M904" s="471">
        <v>0</v>
      </c>
      <c r="N904" s="496">
        <v>7595956.5499999998</v>
      </c>
      <c r="O904" s="471">
        <v>23849.42</v>
      </c>
      <c r="P904" s="471">
        <v>10721915.6</v>
      </c>
      <c r="Q904" s="471">
        <v>1372151.88</v>
      </c>
      <c r="R904" s="471">
        <v>371389.49</v>
      </c>
      <c r="S904" s="471">
        <v>85431.77</v>
      </c>
      <c r="T904" s="471">
        <v>18674.38</v>
      </c>
      <c r="U904" s="471">
        <v>2556.5500000000002</v>
      </c>
      <c r="V904" s="471">
        <v>83.56</v>
      </c>
      <c r="W904" s="471">
        <v>0</v>
      </c>
      <c r="X904" s="496">
        <v>12596052.65</v>
      </c>
      <c r="Y904" s="471">
        <v>34221.68</v>
      </c>
      <c r="Z904" s="471">
        <v>16085537.619999999</v>
      </c>
      <c r="AA904" s="471">
        <v>2875031.33</v>
      </c>
      <c r="AB904" s="471">
        <v>953663.71</v>
      </c>
      <c r="AC904" s="471">
        <v>179485.2</v>
      </c>
      <c r="AD904" s="471">
        <v>55765.43</v>
      </c>
      <c r="AE904" s="471">
        <v>8220.67</v>
      </c>
      <c r="AF904" s="471">
        <v>83.56</v>
      </c>
      <c r="AG904" s="471">
        <v>0</v>
      </c>
      <c r="AH904" s="496">
        <v>20192009.199999999</v>
      </c>
      <c r="AI904" s="471">
        <v>968.22778000000005</v>
      </c>
      <c r="AJ904" s="471">
        <v>1161.8733299999999</v>
      </c>
      <c r="AK904" s="471">
        <v>1355.5188900000001</v>
      </c>
      <c r="AL904" s="471">
        <v>1549.16444</v>
      </c>
      <c r="AM904" s="471">
        <v>1742.81</v>
      </c>
      <c r="AN904" s="471">
        <v>2130.1011100000001</v>
      </c>
      <c r="AO904" s="471">
        <v>2517.3922200000002</v>
      </c>
      <c r="AP904" s="471">
        <v>2904.6833299999998</v>
      </c>
      <c r="AQ904" s="471">
        <v>3485.62</v>
      </c>
      <c r="AR904" s="471">
        <v>10.712619999999999</v>
      </c>
      <c r="AS904" s="471">
        <v>4616.3569399999997</v>
      </c>
      <c r="AT904" s="471">
        <v>1108.71155</v>
      </c>
      <c r="AU904" s="471">
        <v>375.86340000000001</v>
      </c>
      <c r="AV904" s="471">
        <v>53.966540000000002</v>
      </c>
      <c r="AW904" s="471">
        <v>17.41281</v>
      </c>
      <c r="AX904" s="471">
        <v>2.25</v>
      </c>
      <c r="AY904" s="471">
        <v>0</v>
      </c>
      <c r="AZ904" s="471">
        <v>0</v>
      </c>
      <c r="BA904" s="496">
        <v>6185.2738600000002</v>
      </c>
      <c r="BB904" s="471">
        <v>24.63203</v>
      </c>
      <c r="BC904" s="471">
        <v>9228.1277900000005</v>
      </c>
      <c r="BD904" s="471">
        <v>1012.27057</v>
      </c>
      <c r="BE904" s="471">
        <v>239.73535999999999</v>
      </c>
      <c r="BF904" s="471">
        <v>49.019550000000002</v>
      </c>
      <c r="BG904" s="471">
        <v>8.7668999999999997</v>
      </c>
      <c r="BH904" s="471">
        <v>1.01555</v>
      </c>
      <c r="BI904" s="471">
        <v>2.877E-2</v>
      </c>
      <c r="BJ904" s="471">
        <v>0</v>
      </c>
      <c r="BK904" s="496">
        <v>10563.596530000001</v>
      </c>
      <c r="BL904" s="471">
        <v>35.340000000000003</v>
      </c>
      <c r="BM904" s="471">
        <v>13844.48</v>
      </c>
      <c r="BN904" s="471">
        <v>2120.98</v>
      </c>
      <c r="BO904" s="471">
        <v>615.6</v>
      </c>
      <c r="BP904" s="471">
        <v>102.99</v>
      </c>
      <c r="BQ904" s="471">
        <v>26.18</v>
      </c>
      <c r="BR904" s="471">
        <v>3.27</v>
      </c>
      <c r="BS904" s="471">
        <v>0.03</v>
      </c>
      <c r="BT904" s="471">
        <v>0</v>
      </c>
      <c r="BU904" s="496">
        <v>16748.87</v>
      </c>
      <c r="BV904" s="178"/>
      <c r="BW904" s="178"/>
      <c r="BX904" s="178"/>
      <c r="BY904" s="178"/>
      <c r="BZ904" s="178"/>
      <c r="CA904" s="178"/>
      <c r="CB904" s="178"/>
      <c r="CC904" s="178"/>
      <c r="CD904" s="178"/>
      <c r="CE904" s="178"/>
      <c r="CF904" s="110"/>
      <c r="CG904" s="110"/>
      <c r="CH904" s="110"/>
      <c r="CI904" s="110"/>
      <c r="CJ904" s="110"/>
      <c r="CK904" s="110"/>
      <c r="CL904" s="110"/>
      <c r="CM904" s="110"/>
      <c r="CN904" s="110"/>
      <c r="CO904" s="110"/>
      <c r="CP904" s="110"/>
      <c r="CQ904" s="110"/>
      <c r="CR904" s="110"/>
      <c r="CS904" s="110"/>
      <c r="CT904" s="110"/>
      <c r="CU904" s="110"/>
      <c r="CV904" s="110"/>
      <c r="CW904" s="110"/>
      <c r="CX904" s="110"/>
      <c r="CY904" s="110"/>
      <c r="CZ904" s="110"/>
      <c r="DA904" s="110"/>
      <c r="DB904" s="110"/>
      <c r="DC904" s="110"/>
      <c r="DD904" s="110"/>
      <c r="DE904" s="110"/>
      <c r="DF904" s="110"/>
      <c r="DG904" s="110"/>
      <c r="DH904" s="110"/>
      <c r="DI904" s="110"/>
      <c r="DJ904" s="110"/>
      <c r="DK904" s="110"/>
      <c r="DL904" s="110"/>
      <c r="DM904" s="110"/>
      <c r="DN904" s="110"/>
      <c r="DO904" s="110"/>
      <c r="DP904" s="110"/>
      <c r="DQ904" s="110"/>
      <c r="DR904" s="110"/>
      <c r="DS904" s="110"/>
      <c r="DT904" s="110"/>
      <c r="DU904" s="110"/>
      <c r="DV904" s="110"/>
      <c r="DW904" s="110"/>
      <c r="DX904" s="110"/>
      <c r="DY904" s="110"/>
      <c r="DZ904" s="110"/>
      <c r="EA904" s="110"/>
      <c r="EB904" s="110"/>
      <c r="EC904" s="110"/>
      <c r="ED904" s="110"/>
      <c r="EE904" s="110"/>
      <c r="EF904" s="110"/>
      <c r="EG904" s="110"/>
      <c r="EH904" s="110"/>
      <c r="EI904" s="110"/>
      <c r="EJ904" s="110"/>
      <c r="EK904" s="110"/>
      <c r="EL904" s="110"/>
      <c r="EM904" s="110"/>
      <c r="EN904" s="110"/>
      <c r="EO904" s="110"/>
      <c r="EP904" s="110"/>
      <c r="EQ904" s="110"/>
      <c r="ER904" s="110"/>
      <c r="ES904" s="110"/>
      <c r="ET904" s="110"/>
      <c r="EU904" s="110"/>
      <c r="EV904" s="110"/>
      <c r="EW904" s="110"/>
      <c r="EX904" s="110"/>
      <c r="EY904" s="110"/>
      <c r="EZ904" s="110"/>
      <c r="FA904" s="110"/>
      <c r="FB904" s="110"/>
      <c r="FC904" s="110"/>
      <c r="FD904" s="110"/>
      <c r="FE904" s="110"/>
      <c r="FF904" s="110"/>
      <c r="FG904" s="110"/>
      <c r="FH904" s="110"/>
      <c r="FI904" s="110"/>
      <c r="FJ904" s="110"/>
      <c r="FK904" s="242"/>
      <c r="FL904" s="242"/>
      <c r="FM904" s="242"/>
      <c r="FN904" s="242"/>
      <c r="FO904" s="242"/>
      <c r="FP904" s="242"/>
      <c r="FQ904" s="242"/>
      <c r="FR904" s="63"/>
    </row>
    <row r="905" spans="1:174" x14ac:dyDescent="0.2">
      <c r="A905" s="241" t="s">
        <v>517</v>
      </c>
      <c r="B905" s="476" t="s">
        <v>1095</v>
      </c>
      <c r="C905" s="326" t="s">
        <v>807</v>
      </c>
      <c r="D905" s="283" t="s">
        <v>518</v>
      </c>
      <c r="E905" s="471">
        <v>0</v>
      </c>
      <c r="F905" s="471">
        <v>340043</v>
      </c>
      <c r="G905" s="471">
        <v>997376</v>
      </c>
      <c r="H905" s="471">
        <v>1330302</v>
      </c>
      <c r="I905" s="471">
        <v>479926</v>
      </c>
      <c r="J905" s="471">
        <v>237966</v>
      </c>
      <c r="K905" s="471">
        <v>86611</v>
      </c>
      <c r="L905" s="471">
        <v>26471</v>
      </c>
      <c r="M905" s="471">
        <v>589</v>
      </c>
      <c r="N905" s="496">
        <v>3499284</v>
      </c>
      <c r="O905" s="471">
        <v>1317</v>
      </c>
      <c r="P905" s="471">
        <v>392883</v>
      </c>
      <c r="Q905" s="471">
        <v>955575</v>
      </c>
      <c r="R905" s="471">
        <v>1327282</v>
      </c>
      <c r="S905" s="471">
        <v>387846</v>
      </c>
      <c r="T905" s="471">
        <v>188161</v>
      </c>
      <c r="U905" s="471">
        <v>48959</v>
      </c>
      <c r="V905" s="471">
        <v>37782</v>
      </c>
      <c r="W905" s="471">
        <v>814</v>
      </c>
      <c r="X905" s="496">
        <v>3340619</v>
      </c>
      <c r="Y905" s="471">
        <v>1317</v>
      </c>
      <c r="Z905" s="471">
        <v>732926</v>
      </c>
      <c r="AA905" s="471">
        <v>1952951</v>
      </c>
      <c r="AB905" s="471">
        <v>2657584</v>
      </c>
      <c r="AC905" s="471">
        <v>867772</v>
      </c>
      <c r="AD905" s="471">
        <v>426127</v>
      </c>
      <c r="AE905" s="471">
        <v>135570</v>
      </c>
      <c r="AF905" s="471">
        <v>64253</v>
      </c>
      <c r="AG905" s="471">
        <v>1403</v>
      </c>
      <c r="AH905" s="496">
        <v>6839903</v>
      </c>
      <c r="AI905" s="471">
        <v>1111.53333</v>
      </c>
      <c r="AJ905" s="471">
        <v>1333.84</v>
      </c>
      <c r="AK905" s="471">
        <v>1556.1466700000001</v>
      </c>
      <c r="AL905" s="471">
        <v>1778.4533300000001</v>
      </c>
      <c r="AM905" s="471">
        <v>2000.76</v>
      </c>
      <c r="AN905" s="471">
        <v>2445.3733299999999</v>
      </c>
      <c r="AO905" s="471">
        <v>2889.9866699999998</v>
      </c>
      <c r="AP905" s="471">
        <v>3334.6</v>
      </c>
      <c r="AQ905" s="471">
        <v>4001.52</v>
      </c>
      <c r="AR905" s="471">
        <v>0</v>
      </c>
      <c r="AS905" s="471">
        <v>254.93537000000001</v>
      </c>
      <c r="AT905" s="471">
        <v>640.92673000000002</v>
      </c>
      <c r="AU905" s="471">
        <v>748.01062999999999</v>
      </c>
      <c r="AV905" s="471">
        <v>239.87184999999999</v>
      </c>
      <c r="AW905" s="471">
        <v>97.312749999999994</v>
      </c>
      <c r="AX905" s="471">
        <v>29.969339999999999</v>
      </c>
      <c r="AY905" s="471">
        <v>7.9382799999999998</v>
      </c>
      <c r="AZ905" s="471">
        <v>0.14718999999999999</v>
      </c>
      <c r="BA905" s="496">
        <v>2019.1121599999999</v>
      </c>
      <c r="BB905" s="471">
        <v>1.18485</v>
      </c>
      <c r="BC905" s="471">
        <v>294.55032</v>
      </c>
      <c r="BD905" s="471">
        <v>614.06487000000004</v>
      </c>
      <c r="BE905" s="471">
        <v>746.31253000000004</v>
      </c>
      <c r="BF905" s="471">
        <v>193.84934000000001</v>
      </c>
      <c r="BG905" s="471">
        <v>76.945719999999994</v>
      </c>
      <c r="BH905" s="471">
        <v>16.940909999999999</v>
      </c>
      <c r="BI905" s="471">
        <v>11.33029</v>
      </c>
      <c r="BJ905" s="471">
        <v>0.20341999999999999</v>
      </c>
      <c r="BK905" s="496">
        <v>1955.3822399999999</v>
      </c>
      <c r="BL905" s="471">
        <v>1.18</v>
      </c>
      <c r="BM905" s="471">
        <v>549.49</v>
      </c>
      <c r="BN905" s="471">
        <v>1254.99</v>
      </c>
      <c r="BO905" s="471">
        <v>1494.32</v>
      </c>
      <c r="BP905" s="471">
        <v>433.72</v>
      </c>
      <c r="BQ905" s="471">
        <v>174.26</v>
      </c>
      <c r="BR905" s="471">
        <v>46.91</v>
      </c>
      <c r="BS905" s="471">
        <v>19.27</v>
      </c>
      <c r="BT905" s="471">
        <v>0.35</v>
      </c>
      <c r="BU905" s="496">
        <v>3974.49</v>
      </c>
      <c r="BV905" s="178"/>
      <c r="BW905" s="178"/>
      <c r="BX905" s="178"/>
      <c r="BY905" s="178"/>
      <c r="BZ905" s="178"/>
      <c r="CA905" s="178"/>
      <c r="CB905" s="178"/>
      <c r="CC905" s="178"/>
      <c r="CD905" s="178"/>
      <c r="CE905" s="178"/>
      <c r="CF905" s="110"/>
      <c r="CG905" s="110"/>
      <c r="CH905" s="110"/>
      <c r="CI905" s="110"/>
      <c r="CJ905" s="110"/>
      <c r="CK905" s="110"/>
      <c r="CL905" s="110"/>
      <c r="CM905" s="110"/>
      <c r="CN905" s="110"/>
      <c r="CO905" s="110"/>
      <c r="CP905" s="110"/>
      <c r="CQ905" s="110"/>
      <c r="CR905" s="110"/>
      <c r="CS905" s="110"/>
      <c r="CT905" s="110"/>
      <c r="CU905" s="110"/>
      <c r="CV905" s="110"/>
      <c r="CW905" s="110"/>
      <c r="CX905" s="110"/>
      <c r="CY905" s="110"/>
      <c r="CZ905" s="110"/>
      <c r="DA905" s="110"/>
      <c r="DB905" s="110"/>
      <c r="DC905" s="110"/>
      <c r="DD905" s="110"/>
      <c r="DE905" s="110"/>
      <c r="DF905" s="110"/>
      <c r="DG905" s="110"/>
      <c r="DH905" s="110"/>
      <c r="DI905" s="110"/>
      <c r="DJ905" s="110"/>
      <c r="DK905" s="110"/>
      <c r="DL905" s="110"/>
      <c r="DM905" s="110"/>
      <c r="DN905" s="110"/>
      <c r="DO905" s="110"/>
      <c r="DP905" s="110"/>
      <c r="DQ905" s="110"/>
      <c r="DR905" s="110"/>
      <c r="DS905" s="110"/>
      <c r="DT905" s="110"/>
      <c r="DU905" s="110"/>
      <c r="DV905" s="110"/>
      <c r="DW905" s="110"/>
      <c r="DX905" s="110"/>
      <c r="DY905" s="110"/>
      <c r="DZ905" s="110"/>
      <c r="EA905" s="110"/>
      <c r="EB905" s="110"/>
      <c r="EC905" s="110"/>
      <c r="ED905" s="110"/>
      <c r="EE905" s="110"/>
      <c r="EF905" s="110"/>
      <c r="EG905" s="110"/>
      <c r="EH905" s="110"/>
      <c r="EI905" s="110"/>
      <c r="EJ905" s="110"/>
      <c r="EK905" s="110"/>
      <c r="EL905" s="110"/>
      <c r="EM905" s="110"/>
      <c r="EN905" s="110"/>
      <c r="EO905" s="110"/>
      <c r="EP905" s="110"/>
      <c r="EQ905" s="110"/>
      <c r="ER905" s="110"/>
      <c r="ES905" s="110"/>
      <c r="ET905" s="110"/>
      <c r="EU905" s="110"/>
      <c r="EV905" s="110"/>
      <c r="EW905" s="110"/>
      <c r="EX905" s="110"/>
      <c r="EY905" s="110"/>
      <c r="EZ905" s="110"/>
      <c r="FA905" s="110"/>
      <c r="FB905" s="110"/>
      <c r="FC905" s="110"/>
      <c r="FD905" s="110"/>
      <c r="FE905" s="110"/>
      <c r="FF905" s="110"/>
      <c r="FG905" s="110"/>
      <c r="FH905" s="110"/>
      <c r="FI905" s="110"/>
      <c r="FJ905" s="110"/>
      <c r="FK905" s="242"/>
      <c r="FL905" s="242"/>
      <c r="FM905" s="242"/>
      <c r="FN905" s="242"/>
      <c r="FO905" s="242"/>
      <c r="FP905" s="242"/>
      <c r="FQ905" s="242"/>
      <c r="FR905" s="63"/>
    </row>
    <row r="906" spans="1:174" x14ac:dyDescent="0.2">
      <c r="A906" s="241" t="s">
        <v>519</v>
      </c>
      <c r="B906" s="476" t="s">
        <v>1096</v>
      </c>
      <c r="C906" s="326" t="s">
        <v>801</v>
      </c>
      <c r="D906" s="283" t="s">
        <v>520</v>
      </c>
      <c r="E906" s="471">
        <v>2625</v>
      </c>
      <c r="F906" s="471">
        <v>870609</v>
      </c>
      <c r="G906" s="471">
        <v>937189</v>
      </c>
      <c r="H906" s="471">
        <v>526091</v>
      </c>
      <c r="I906" s="471">
        <v>226485</v>
      </c>
      <c r="J906" s="471">
        <v>121752</v>
      </c>
      <c r="K906" s="471">
        <v>50927</v>
      </c>
      <c r="L906" s="471">
        <v>16849</v>
      </c>
      <c r="M906" s="471">
        <v>0</v>
      </c>
      <c r="N906" s="496">
        <v>2752527</v>
      </c>
      <c r="O906" s="471">
        <v>5432</v>
      </c>
      <c r="P906" s="471">
        <v>1313478</v>
      </c>
      <c r="Q906" s="471">
        <v>1277341</v>
      </c>
      <c r="R906" s="471">
        <v>678462</v>
      </c>
      <c r="S906" s="471">
        <v>163602</v>
      </c>
      <c r="T906" s="471">
        <v>115809</v>
      </c>
      <c r="U906" s="471">
        <v>16590</v>
      </c>
      <c r="V906" s="471">
        <v>19940</v>
      </c>
      <c r="W906" s="471">
        <v>2868</v>
      </c>
      <c r="X906" s="496">
        <v>3593522</v>
      </c>
      <c r="Y906" s="471">
        <v>8057</v>
      </c>
      <c r="Z906" s="471">
        <v>2184087</v>
      </c>
      <c r="AA906" s="471">
        <v>2214530</v>
      </c>
      <c r="AB906" s="471">
        <v>1204553</v>
      </c>
      <c r="AC906" s="471">
        <v>390087</v>
      </c>
      <c r="AD906" s="471">
        <v>237561</v>
      </c>
      <c r="AE906" s="471">
        <v>67517</v>
      </c>
      <c r="AF906" s="471">
        <v>36789</v>
      </c>
      <c r="AG906" s="471">
        <v>2868</v>
      </c>
      <c r="AH906" s="496">
        <v>6346049</v>
      </c>
      <c r="AI906" s="471">
        <v>1107.1833300000001</v>
      </c>
      <c r="AJ906" s="471">
        <v>1328.62</v>
      </c>
      <c r="AK906" s="471">
        <v>1550.0566699999999</v>
      </c>
      <c r="AL906" s="471">
        <v>1771.49333</v>
      </c>
      <c r="AM906" s="471">
        <v>1992.93</v>
      </c>
      <c r="AN906" s="471">
        <v>2435.8033300000002</v>
      </c>
      <c r="AO906" s="471">
        <v>2878.6766699999998</v>
      </c>
      <c r="AP906" s="471">
        <v>3321.55</v>
      </c>
      <c r="AQ906" s="471">
        <v>3985.86</v>
      </c>
      <c r="AR906" s="471">
        <v>2.3708800000000001</v>
      </c>
      <c r="AS906" s="471">
        <v>655.27314000000001</v>
      </c>
      <c r="AT906" s="471">
        <v>604.61595999999997</v>
      </c>
      <c r="AU906" s="471">
        <v>296.976</v>
      </c>
      <c r="AV906" s="471">
        <v>113.64422999999999</v>
      </c>
      <c r="AW906" s="471">
        <v>49.98433</v>
      </c>
      <c r="AX906" s="471">
        <v>17.691120000000002</v>
      </c>
      <c r="AY906" s="471">
        <v>5.0726300000000002</v>
      </c>
      <c r="AZ906" s="471">
        <v>0</v>
      </c>
      <c r="BA906" s="496">
        <v>1745.6282900000001</v>
      </c>
      <c r="BB906" s="471">
        <v>4.9061399999999997</v>
      </c>
      <c r="BC906" s="471">
        <v>988.60320999999999</v>
      </c>
      <c r="BD906" s="471">
        <v>824.06083999999998</v>
      </c>
      <c r="BE906" s="471">
        <v>382.98874000000001</v>
      </c>
      <c r="BF906" s="471">
        <v>82.091189999999997</v>
      </c>
      <c r="BG906" s="471">
        <v>47.54448</v>
      </c>
      <c r="BH906" s="471">
        <v>5.7630600000000003</v>
      </c>
      <c r="BI906" s="471">
        <v>6.0032199999999998</v>
      </c>
      <c r="BJ906" s="471">
        <v>0.71953999999999996</v>
      </c>
      <c r="BK906" s="496">
        <v>2342.6804400000001</v>
      </c>
      <c r="BL906" s="471">
        <v>7.28</v>
      </c>
      <c r="BM906" s="471">
        <v>1643.88</v>
      </c>
      <c r="BN906" s="471">
        <v>1428.68</v>
      </c>
      <c r="BO906" s="471">
        <v>679.96</v>
      </c>
      <c r="BP906" s="471">
        <v>195.74</v>
      </c>
      <c r="BQ906" s="471">
        <v>97.53</v>
      </c>
      <c r="BR906" s="471">
        <v>23.45</v>
      </c>
      <c r="BS906" s="471">
        <v>11.08</v>
      </c>
      <c r="BT906" s="471">
        <v>0.72</v>
      </c>
      <c r="BU906" s="496">
        <v>4088.32</v>
      </c>
      <c r="BV906" s="178"/>
      <c r="BW906" s="178"/>
      <c r="BX906" s="178"/>
      <c r="BY906" s="178"/>
      <c r="BZ906" s="178"/>
      <c r="CA906" s="178"/>
      <c r="CB906" s="178"/>
      <c r="CC906" s="178"/>
      <c r="CD906" s="178"/>
      <c r="CE906" s="178"/>
      <c r="CF906" s="110"/>
      <c r="CG906" s="110"/>
      <c r="CH906" s="110"/>
      <c r="CI906" s="110"/>
      <c r="CJ906" s="110"/>
      <c r="CK906" s="110"/>
      <c r="CL906" s="110"/>
      <c r="CM906" s="110"/>
      <c r="CN906" s="110"/>
      <c r="CO906" s="110"/>
      <c r="CP906" s="110"/>
      <c r="CQ906" s="110"/>
      <c r="CR906" s="110"/>
      <c r="CS906" s="110"/>
      <c r="CT906" s="110"/>
      <c r="CU906" s="110"/>
      <c r="CV906" s="110"/>
      <c r="CW906" s="110"/>
      <c r="CX906" s="110"/>
      <c r="CY906" s="110"/>
      <c r="CZ906" s="110"/>
      <c r="DA906" s="110"/>
      <c r="DB906" s="110"/>
      <c r="DC906" s="110"/>
      <c r="DD906" s="110"/>
      <c r="DE906" s="110"/>
      <c r="DF906" s="110"/>
      <c r="DG906" s="110"/>
      <c r="DH906" s="110"/>
      <c r="DI906" s="110"/>
      <c r="DJ906" s="110"/>
      <c r="DK906" s="110"/>
      <c r="DL906" s="110"/>
      <c r="DM906" s="110"/>
      <c r="DN906" s="110"/>
      <c r="DO906" s="110"/>
      <c r="DP906" s="110"/>
      <c r="DQ906" s="110"/>
      <c r="DR906" s="110"/>
      <c r="DS906" s="110"/>
      <c r="DT906" s="110"/>
      <c r="DU906" s="110"/>
      <c r="DV906" s="110"/>
      <c r="DW906" s="110"/>
      <c r="DX906" s="110"/>
      <c r="DY906" s="110"/>
      <c r="DZ906" s="110"/>
      <c r="EA906" s="110"/>
      <c r="EB906" s="110"/>
      <c r="EC906" s="110"/>
      <c r="ED906" s="110"/>
      <c r="EE906" s="110"/>
      <c r="EF906" s="110"/>
      <c r="EG906" s="110"/>
      <c r="EH906" s="110"/>
      <c r="EI906" s="110"/>
      <c r="EJ906" s="110"/>
      <c r="EK906" s="110"/>
      <c r="EL906" s="110"/>
      <c r="EM906" s="110"/>
      <c r="EN906" s="110"/>
      <c r="EO906" s="110"/>
      <c r="EP906" s="110"/>
      <c r="EQ906" s="110"/>
      <c r="ER906" s="110"/>
      <c r="ES906" s="110"/>
      <c r="ET906" s="110"/>
      <c r="EU906" s="110"/>
      <c r="EV906" s="110"/>
      <c r="EW906" s="110"/>
      <c r="EX906" s="110"/>
      <c r="EY906" s="110"/>
      <c r="EZ906" s="110"/>
      <c r="FA906" s="110"/>
      <c r="FB906" s="110"/>
      <c r="FC906" s="110"/>
      <c r="FD906" s="110"/>
      <c r="FE906" s="110"/>
      <c r="FF906" s="110"/>
      <c r="FG906" s="110"/>
      <c r="FH906" s="110"/>
      <c r="FI906" s="110"/>
      <c r="FJ906" s="110"/>
      <c r="FK906" s="242"/>
      <c r="FL906" s="242"/>
      <c r="FM906" s="242"/>
      <c r="FN906" s="242"/>
      <c r="FO906" s="242"/>
      <c r="FP906" s="242"/>
      <c r="FQ906" s="242"/>
      <c r="FR906" s="63"/>
    </row>
    <row r="907" spans="1:174" x14ac:dyDescent="0.2">
      <c r="A907" s="241" t="s">
        <v>521</v>
      </c>
      <c r="B907" s="476" t="s">
        <v>1097</v>
      </c>
      <c r="C907" s="326" t="s">
        <v>870</v>
      </c>
      <c r="D907" s="283" t="s">
        <v>522</v>
      </c>
      <c r="E907" s="471">
        <v>13775</v>
      </c>
      <c r="F907" s="471">
        <v>8812497</v>
      </c>
      <c r="G907" s="471">
        <v>1344895</v>
      </c>
      <c r="H907" s="471">
        <v>724004</v>
      </c>
      <c r="I907" s="471">
        <v>180104</v>
      </c>
      <c r="J907" s="471">
        <v>58997</v>
      </c>
      <c r="K907" s="471">
        <v>10692</v>
      </c>
      <c r="L907" s="471">
        <v>7719</v>
      </c>
      <c r="M907" s="471">
        <v>0</v>
      </c>
      <c r="N907" s="496">
        <v>11152683</v>
      </c>
      <c r="O907" s="471">
        <v>26310</v>
      </c>
      <c r="P907" s="471">
        <v>14697950</v>
      </c>
      <c r="Q907" s="471">
        <v>1254879</v>
      </c>
      <c r="R907" s="471">
        <v>461485</v>
      </c>
      <c r="S907" s="471">
        <v>169412</v>
      </c>
      <c r="T907" s="471">
        <v>69641</v>
      </c>
      <c r="U907" s="471">
        <v>12347</v>
      </c>
      <c r="V907" s="471">
        <v>11650</v>
      </c>
      <c r="W907" s="471">
        <v>0</v>
      </c>
      <c r="X907" s="496">
        <v>16703674</v>
      </c>
      <c r="Y907" s="471">
        <v>40085</v>
      </c>
      <c r="Z907" s="471">
        <v>23510447</v>
      </c>
      <c r="AA907" s="471">
        <v>2599774</v>
      </c>
      <c r="AB907" s="471">
        <v>1185489</v>
      </c>
      <c r="AC907" s="471">
        <v>349516</v>
      </c>
      <c r="AD907" s="471">
        <v>128638</v>
      </c>
      <c r="AE907" s="471">
        <v>23039</v>
      </c>
      <c r="AF907" s="471">
        <v>19369</v>
      </c>
      <c r="AG907" s="471">
        <v>0</v>
      </c>
      <c r="AH907" s="496">
        <v>27856357</v>
      </c>
      <c r="AI907" s="471">
        <v>985.39444000000003</v>
      </c>
      <c r="AJ907" s="471">
        <v>1182.47333</v>
      </c>
      <c r="AK907" s="471">
        <v>1379.55222</v>
      </c>
      <c r="AL907" s="471">
        <v>1576.63111</v>
      </c>
      <c r="AM907" s="471">
        <v>1773.71</v>
      </c>
      <c r="AN907" s="471">
        <v>2167.86778</v>
      </c>
      <c r="AO907" s="471">
        <v>2562.02556</v>
      </c>
      <c r="AP907" s="471">
        <v>2956.1833299999998</v>
      </c>
      <c r="AQ907" s="471">
        <v>3547.42</v>
      </c>
      <c r="AR907" s="471">
        <v>13.97917</v>
      </c>
      <c r="AS907" s="471">
        <v>7452.5968199999998</v>
      </c>
      <c r="AT907" s="471">
        <v>974.87792000000002</v>
      </c>
      <c r="AU907" s="471">
        <v>459.20951000000002</v>
      </c>
      <c r="AV907" s="471">
        <v>101.54084</v>
      </c>
      <c r="AW907" s="471">
        <v>27.214300000000001</v>
      </c>
      <c r="AX907" s="471">
        <v>4.17326</v>
      </c>
      <c r="AY907" s="471">
        <v>2.6111399999999998</v>
      </c>
      <c r="AZ907" s="471">
        <v>0</v>
      </c>
      <c r="BA907" s="496">
        <v>9036.2029500000008</v>
      </c>
      <c r="BB907" s="471">
        <v>26.69997</v>
      </c>
      <c r="BC907" s="471">
        <v>12429.83633</v>
      </c>
      <c r="BD907" s="471">
        <v>909.62775999999997</v>
      </c>
      <c r="BE907" s="471">
        <v>292.70321999999999</v>
      </c>
      <c r="BF907" s="471">
        <v>95.512799999999999</v>
      </c>
      <c r="BG907" s="471">
        <v>32.124189999999999</v>
      </c>
      <c r="BH907" s="471">
        <v>4.8192300000000001</v>
      </c>
      <c r="BI907" s="471">
        <v>3.94089</v>
      </c>
      <c r="BJ907" s="471">
        <v>0</v>
      </c>
      <c r="BK907" s="496">
        <v>13795.26439</v>
      </c>
      <c r="BL907" s="471">
        <v>40.68</v>
      </c>
      <c r="BM907" s="471">
        <v>19882.43</v>
      </c>
      <c r="BN907" s="471">
        <v>1884.51</v>
      </c>
      <c r="BO907" s="471">
        <v>751.91</v>
      </c>
      <c r="BP907" s="471">
        <v>197.05</v>
      </c>
      <c r="BQ907" s="471">
        <v>59.34</v>
      </c>
      <c r="BR907" s="471">
        <v>8.99</v>
      </c>
      <c r="BS907" s="471">
        <v>6.55</v>
      </c>
      <c r="BT907" s="471">
        <v>0</v>
      </c>
      <c r="BU907" s="496">
        <v>22831.46</v>
      </c>
      <c r="BV907" s="178"/>
      <c r="BW907" s="178"/>
      <c r="BX907" s="178"/>
      <c r="BY907" s="178"/>
      <c r="BZ907" s="178"/>
      <c r="CA907" s="178"/>
      <c r="CB907" s="178"/>
      <c r="CC907" s="178"/>
      <c r="CD907" s="178"/>
      <c r="CE907" s="178"/>
      <c r="CF907" s="110"/>
      <c r="CG907" s="110"/>
      <c r="CH907" s="110"/>
      <c r="CI907" s="110"/>
      <c r="CJ907" s="110"/>
      <c r="CK907" s="110"/>
      <c r="CL907" s="110"/>
      <c r="CM907" s="110"/>
      <c r="CN907" s="110"/>
      <c r="CO907" s="110"/>
      <c r="CP907" s="110"/>
      <c r="CQ907" s="110"/>
      <c r="CR907" s="110"/>
      <c r="CS907" s="110"/>
      <c r="CT907" s="110"/>
      <c r="CU907" s="110"/>
      <c r="CV907" s="110"/>
      <c r="CW907" s="110"/>
      <c r="CX907" s="110"/>
      <c r="CY907" s="110"/>
      <c r="CZ907" s="110"/>
      <c r="DA907" s="110"/>
      <c r="DB907" s="110"/>
      <c r="DC907" s="110"/>
      <c r="DD907" s="110"/>
      <c r="DE907" s="110"/>
      <c r="DF907" s="110"/>
      <c r="DG907" s="110"/>
      <c r="DH907" s="110"/>
      <c r="DI907" s="110"/>
      <c r="DJ907" s="110"/>
      <c r="DK907" s="110"/>
      <c r="DL907" s="110"/>
      <c r="DM907" s="110"/>
      <c r="DN907" s="110"/>
      <c r="DO907" s="110"/>
      <c r="DP907" s="110"/>
      <c r="DQ907" s="110"/>
      <c r="DR907" s="110"/>
      <c r="DS907" s="110"/>
      <c r="DT907" s="110"/>
      <c r="DU907" s="110"/>
      <c r="DV907" s="110"/>
      <c r="DW907" s="110"/>
      <c r="DX907" s="110"/>
      <c r="DY907" s="110"/>
      <c r="DZ907" s="110"/>
      <c r="EA907" s="110"/>
      <c r="EB907" s="110"/>
      <c r="EC907" s="110"/>
      <c r="ED907" s="110"/>
      <c r="EE907" s="110"/>
      <c r="EF907" s="110"/>
      <c r="EG907" s="110"/>
      <c r="EH907" s="110"/>
      <c r="EI907" s="110"/>
      <c r="EJ907" s="110"/>
      <c r="EK907" s="110"/>
      <c r="EL907" s="110"/>
      <c r="EM907" s="110"/>
      <c r="EN907" s="110"/>
      <c r="EO907" s="110"/>
      <c r="EP907" s="110"/>
      <c r="EQ907" s="110"/>
      <c r="ER907" s="110"/>
      <c r="ES907" s="110"/>
      <c r="ET907" s="110"/>
      <c r="EU907" s="110"/>
      <c r="EV907" s="110"/>
      <c r="EW907" s="110"/>
      <c r="EX907" s="110"/>
      <c r="EY907" s="110"/>
      <c r="EZ907" s="110"/>
      <c r="FA907" s="110"/>
      <c r="FB907" s="110"/>
      <c r="FC907" s="110"/>
      <c r="FD907" s="110"/>
      <c r="FE907" s="110"/>
      <c r="FF907" s="110"/>
      <c r="FG907" s="110"/>
      <c r="FH907" s="110"/>
      <c r="FI907" s="110"/>
      <c r="FJ907" s="110"/>
      <c r="FK907" s="242"/>
      <c r="FL907" s="242"/>
      <c r="FM907" s="242"/>
      <c r="FN907" s="242"/>
      <c r="FO907" s="242"/>
      <c r="FP907" s="242"/>
      <c r="FQ907" s="242"/>
      <c r="FR907" s="63"/>
    </row>
    <row r="908" spans="1:174" x14ac:dyDescent="0.2">
      <c r="A908" s="241" t="s">
        <v>523</v>
      </c>
      <c r="B908" s="476" t="s">
        <v>1098</v>
      </c>
      <c r="C908" s="326" t="s">
        <v>782</v>
      </c>
      <c r="D908" s="283" t="s">
        <v>524</v>
      </c>
      <c r="E908" s="471">
        <v>0</v>
      </c>
      <c r="F908" s="471">
        <v>98791.38</v>
      </c>
      <c r="G908" s="471">
        <v>267738.57</v>
      </c>
      <c r="H908" s="471">
        <v>393071.71</v>
      </c>
      <c r="I908" s="471">
        <v>448721.34</v>
      </c>
      <c r="J908" s="471">
        <v>166864.64000000001</v>
      </c>
      <c r="K908" s="471">
        <v>58219.03</v>
      </c>
      <c r="L908" s="471">
        <v>48385.71</v>
      </c>
      <c r="M908" s="471">
        <v>3390.52</v>
      </c>
      <c r="N908" s="496">
        <v>1485182.9</v>
      </c>
      <c r="O908" s="471">
        <v>0</v>
      </c>
      <c r="P908" s="471">
        <v>50312.38</v>
      </c>
      <c r="Q908" s="471">
        <v>471307.48</v>
      </c>
      <c r="R908" s="471">
        <v>572845.79</v>
      </c>
      <c r="S908" s="471">
        <v>548392.80000000005</v>
      </c>
      <c r="T908" s="471">
        <v>109232.8</v>
      </c>
      <c r="U908" s="471">
        <v>37948.199999999997</v>
      </c>
      <c r="V908" s="471">
        <v>18379.03</v>
      </c>
      <c r="W908" s="471">
        <v>1572.28</v>
      </c>
      <c r="X908" s="496">
        <v>1809990.76</v>
      </c>
      <c r="Y908" s="471">
        <v>0</v>
      </c>
      <c r="Z908" s="471">
        <v>149103.76</v>
      </c>
      <c r="AA908" s="471">
        <v>739046.05</v>
      </c>
      <c r="AB908" s="471">
        <v>965917.5</v>
      </c>
      <c r="AC908" s="471">
        <v>997114.14</v>
      </c>
      <c r="AD908" s="471">
        <v>276097.44</v>
      </c>
      <c r="AE908" s="471">
        <v>96167.23</v>
      </c>
      <c r="AF908" s="471">
        <v>66764.740000000005</v>
      </c>
      <c r="AG908" s="471">
        <v>4962.8</v>
      </c>
      <c r="AH908" s="496">
        <v>3295173.66</v>
      </c>
      <c r="AI908" s="471">
        <v>1157.6111100000001</v>
      </c>
      <c r="AJ908" s="471">
        <v>1389.1333299999999</v>
      </c>
      <c r="AK908" s="471">
        <v>1620.6555599999999</v>
      </c>
      <c r="AL908" s="471">
        <v>1852.17778</v>
      </c>
      <c r="AM908" s="471">
        <v>2083.6999999999998</v>
      </c>
      <c r="AN908" s="471">
        <v>2546.7444399999999</v>
      </c>
      <c r="AO908" s="471">
        <v>3009.7888899999998</v>
      </c>
      <c r="AP908" s="471">
        <v>3472.8333299999999</v>
      </c>
      <c r="AQ908" s="471">
        <v>4167.3999999999996</v>
      </c>
      <c r="AR908" s="471">
        <v>0</v>
      </c>
      <c r="AS908" s="471">
        <v>71.117279999999994</v>
      </c>
      <c r="AT908" s="471">
        <v>165.20386999999999</v>
      </c>
      <c r="AU908" s="471">
        <v>212.22137000000001</v>
      </c>
      <c r="AV908" s="471">
        <v>215.34834000000001</v>
      </c>
      <c r="AW908" s="471">
        <v>65.520759999999996</v>
      </c>
      <c r="AX908" s="471">
        <v>19.343229999999998</v>
      </c>
      <c r="AY908" s="471">
        <v>13.93263</v>
      </c>
      <c r="AZ908" s="471">
        <v>0.81357999999999997</v>
      </c>
      <c r="BA908" s="496">
        <v>763.50107000000003</v>
      </c>
      <c r="BB908" s="471">
        <v>0</v>
      </c>
      <c r="BC908" s="471">
        <v>36.218539999999997</v>
      </c>
      <c r="BD908" s="471">
        <v>290.81286</v>
      </c>
      <c r="BE908" s="471">
        <v>309.28228999999999</v>
      </c>
      <c r="BF908" s="471">
        <v>263.18221999999997</v>
      </c>
      <c r="BG908" s="471">
        <v>42.891150000000003</v>
      </c>
      <c r="BH908" s="471">
        <v>12.60826</v>
      </c>
      <c r="BI908" s="471">
        <v>5.29223</v>
      </c>
      <c r="BJ908" s="471">
        <v>0.37728</v>
      </c>
      <c r="BK908" s="496">
        <v>960.66484000000003</v>
      </c>
      <c r="BL908" s="471">
        <v>0</v>
      </c>
      <c r="BM908" s="471">
        <v>107.34</v>
      </c>
      <c r="BN908" s="471">
        <v>456.02</v>
      </c>
      <c r="BO908" s="471">
        <v>521.5</v>
      </c>
      <c r="BP908" s="471">
        <v>478.53</v>
      </c>
      <c r="BQ908" s="471">
        <v>108.41</v>
      </c>
      <c r="BR908" s="471">
        <v>31.95</v>
      </c>
      <c r="BS908" s="471">
        <v>19.22</v>
      </c>
      <c r="BT908" s="471">
        <v>1.19</v>
      </c>
      <c r="BU908" s="496">
        <v>1724.16</v>
      </c>
      <c r="BV908" s="178"/>
      <c r="BW908" s="178"/>
      <c r="BX908" s="178"/>
      <c r="BY908" s="178"/>
      <c r="BZ908" s="178"/>
      <c r="CA908" s="178"/>
      <c r="CB908" s="178"/>
      <c r="CC908" s="178"/>
      <c r="CD908" s="178"/>
      <c r="CE908" s="178"/>
      <c r="CF908" s="110"/>
      <c r="CG908" s="110"/>
      <c r="CH908" s="110"/>
      <c r="CI908" s="110"/>
      <c r="CJ908" s="110"/>
      <c r="CK908" s="110"/>
      <c r="CL908" s="110"/>
      <c r="CM908" s="110"/>
      <c r="CN908" s="110"/>
      <c r="CO908" s="110"/>
      <c r="CP908" s="110"/>
      <c r="CQ908" s="110"/>
      <c r="CR908" s="110"/>
      <c r="CS908" s="110"/>
      <c r="CT908" s="110"/>
      <c r="CU908" s="110"/>
      <c r="CV908" s="110"/>
      <c r="CW908" s="110"/>
      <c r="CX908" s="110"/>
      <c r="CY908" s="110"/>
      <c r="CZ908" s="110"/>
      <c r="DA908" s="110"/>
      <c r="DB908" s="110"/>
      <c r="DC908" s="110"/>
      <c r="DD908" s="110"/>
      <c r="DE908" s="110"/>
      <c r="DF908" s="110"/>
      <c r="DG908" s="110"/>
      <c r="DH908" s="110"/>
      <c r="DI908" s="110"/>
      <c r="DJ908" s="110"/>
      <c r="DK908" s="110"/>
      <c r="DL908" s="110"/>
      <c r="DM908" s="110"/>
      <c r="DN908" s="110"/>
      <c r="DO908" s="110"/>
      <c r="DP908" s="110"/>
      <c r="DQ908" s="110"/>
      <c r="DR908" s="110"/>
      <c r="DS908" s="110"/>
      <c r="DT908" s="110"/>
      <c r="DU908" s="110"/>
      <c r="DV908" s="110"/>
      <c r="DW908" s="110"/>
      <c r="DX908" s="110"/>
      <c r="DY908" s="110"/>
      <c r="DZ908" s="110"/>
      <c r="EA908" s="110"/>
      <c r="EB908" s="110"/>
      <c r="EC908" s="110"/>
      <c r="ED908" s="110"/>
      <c r="EE908" s="110"/>
      <c r="EF908" s="110"/>
      <c r="EG908" s="110"/>
      <c r="EH908" s="110"/>
      <c r="EI908" s="110"/>
      <c r="EJ908" s="110"/>
      <c r="EK908" s="110"/>
      <c r="EL908" s="110"/>
      <c r="EM908" s="110"/>
      <c r="EN908" s="110"/>
      <c r="EO908" s="110"/>
      <c r="EP908" s="110"/>
      <c r="EQ908" s="110"/>
      <c r="ER908" s="110"/>
      <c r="ES908" s="110"/>
      <c r="ET908" s="110"/>
      <c r="EU908" s="110"/>
      <c r="EV908" s="110"/>
      <c r="EW908" s="110"/>
      <c r="EX908" s="110"/>
      <c r="EY908" s="110"/>
      <c r="EZ908" s="110"/>
      <c r="FA908" s="110"/>
      <c r="FB908" s="110"/>
      <c r="FC908" s="110"/>
      <c r="FD908" s="110"/>
      <c r="FE908" s="110"/>
      <c r="FF908" s="110"/>
      <c r="FG908" s="110"/>
      <c r="FH908" s="110"/>
      <c r="FI908" s="110"/>
      <c r="FJ908" s="110"/>
      <c r="FK908" s="242"/>
      <c r="FL908" s="242"/>
      <c r="FM908" s="242"/>
      <c r="FN908" s="242"/>
      <c r="FO908" s="242"/>
      <c r="FP908" s="242"/>
      <c r="FQ908" s="242"/>
      <c r="FR908" s="63"/>
    </row>
    <row r="909" spans="1:174" x14ac:dyDescent="0.2">
      <c r="A909" s="241" t="s">
        <v>525</v>
      </c>
      <c r="B909" s="476" t="s">
        <v>1099</v>
      </c>
      <c r="C909" s="326" t="s">
        <v>640</v>
      </c>
      <c r="D909" s="283" t="s">
        <v>526</v>
      </c>
      <c r="E909" s="471">
        <v>0</v>
      </c>
      <c r="F909" s="471">
        <v>47419.59</v>
      </c>
      <c r="G909" s="471">
        <v>870163.74</v>
      </c>
      <c r="H909" s="471">
        <v>1871090.76</v>
      </c>
      <c r="I909" s="471">
        <v>1126315.9099999999</v>
      </c>
      <c r="J909" s="471">
        <v>414919.14</v>
      </c>
      <c r="K909" s="471">
        <v>149178.26999999999</v>
      </c>
      <c r="L909" s="471">
        <v>43031.4</v>
      </c>
      <c r="M909" s="471">
        <v>3679.76</v>
      </c>
      <c r="N909" s="496">
        <v>4525798.57</v>
      </c>
      <c r="O909" s="471">
        <v>0</v>
      </c>
      <c r="P909" s="471">
        <v>220938.94</v>
      </c>
      <c r="Q909" s="471">
        <v>1801977.7</v>
      </c>
      <c r="R909" s="471">
        <v>4086525.67</v>
      </c>
      <c r="S909" s="471">
        <v>1788715.88</v>
      </c>
      <c r="T909" s="471">
        <v>454689.31</v>
      </c>
      <c r="U909" s="471">
        <v>103398.31</v>
      </c>
      <c r="V909" s="471">
        <v>17862.349999999999</v>
      </c>
      <c r="W909" s="471">
        <v>520.85</v>
      </c>
      <c r="X909" s="496">
        <v>8474629.0099999998</v>
      </c>
      <c r="Y909" s="471">
        <v>0</v>
      </c>
      <c r="Z909" s="471">
        <v>268358.53000000003</v>
      </c>
      <c r="AA909" s="471">
        <v>2672141.44</v>
      </c>
      <c r="AB909" s="471">
        <v>5957616.4299999997</v>
      </c>
      <c r="AC909" s="471">
        <v>2915031.79</v>
      </c>
      <c r="AD909" s="471">
        <v>869608.45</v>
      </c>
      <c r="AE909" s="471">
        <v>252576.58</v>
      </c>
      <c r="AF909" s="471">
        <v>60893.75</v>
      </c>
      <c r="AG909" s="471">
        <v>4200.6099999999997</v>
      </c>
      <c r="AH909" s="496">
        <v>13000427.58</v>
      </c>
      <c r="AI909" s="471">
        <v>1031.4222199999999</v>
      </c>
      <c r="AJ909" s="471">
        <v>1237.70667</v>
      </c>
      <c r="AK909" s="471">
        <v>1443.9911099999999</v>
      </c>
      <c r="AL909" s="471">
        <v>1650.27556</v>
      </c>
      <c r="AM909" s="471">
        <v>1856.56</v>
      </c>
      <c r="AN909" s="471">
        <v>2269.12889</v>
      </c>
      <c r="AO909" s="471">
        <v>2681.69778</v>
      </c>
      <c r="AP909" s="471">
        <v>3094.26667</v>
      </c>
      <c r="AQ909" s="471">
        <v>3713.12</v>
      </c>
      <c r="AR909" s="471">
        <v>0</v>
      </c>
      <c r="AS909" s="471">
        <v>38.312460000000002</v>
      </c>
      <c r="AT909" s="471">
        <v>602.61018000000001</v>
      </c>
      <c r="AU909" s="471">
        <v>1133.8050499999999</v>
      </c>
      <c r="AV909" s="471">
        <v>606.66819999999996</v>
      </c>
      <c r="AW909" s="471">
        <v>182.85392999999999</v>
      </c>
      <c r="AX909" s="471">
        <v>55.62829</v>
      </c>
      <c r="AY909" s="471">
        <v>13.90682</v>
      </c>
      <c r="AZ909" s="471">
        <v>0.99102000000000001</v>
      </c>
      <c r="BA909" s="496">
        <v>2634.7759500000002</v>
      </c>
      <c r="BB909" s="471">
        <v>0</v>
      </c>
      <c r="BC909" s="471">
        <v>178.50671</v>
      </c>
      <c r="BD909" s="471">
        <v>1247.9146800000001</v>
      </c>
      <c r="BE909" s="471">
        <v>2476.2686800000001</v>
      </c>
      <c r="BF909" s="471">
        <v>963.45708000000002</v>
      </c>
      <c r="BG909" s="471">
        <v>200.38056</v>
      </c>
      <c r="BH909" s="471">
        <v>38.557029999999997</v>
      </c>
      <c r="BI909" s="471">
        <v>5.7727199999999996</v>
      </c>
      <c r="BJ909" s="471">
        <v>0.14027000000000001</v>
      </c>
      <c r="BK909" s="496">
        <v>5110.99773</v>
      </c>
      <c r="BL909" s="471">
        <v>0</v>
      </c>
      <c r="BM909" s="471">
        <v>216.82</v>
      </c>
      <c r="BN909" s="471">
        <v>1850.52</v>
      </c>
      <c r="BO909" s="471">
        <v>3610.07</v>
      </c>
      <c r="BP909" s="471">
        <v>1570.13</v>
      </c>
      <c r="BQ909" s="471">
        <v>383.23</v>
      </c>
      <c r="BR909" s="471">
        <v>94.19</v>
      </c>
      <c r="BS909" s="471">
        <v>19.68</v>
      </c>
      <c r="BT909" s="471">
        <v>1.1299999999999999</v>
      </c>
      <c r="BU909" s="496">
        <v>7745.77</v>
      </c>
      <c r="BV909" s="178"/>
      <c r="BW909" s="178"/>
      <c r="BX909" s="178"/>
      <c r="BY909" s="178"/>
      <c r="BZ909" s="178"/>
      <c r="CA909" s="178"/>
      <c r="CB909" s="178"/>
      <c r="CC909" s="178"/>
      <c r="CD909" s="178"/>
      <c r="CE909" s="178"/>
      <c r="CF909" s="110"/>
      <c r="CG909" s="110"/>
      <c r="CH909" s="110"/>
      <c r="CI909" s="110"/>
      <c r="CJ909" s="110"/>
      <c r="CK909" s="110"/>
      <c r="CL909" s="110"/>
      <c r="CM909" s="110"/>
      <c r="CN909" s="110"/>
      <c r="CO909" s="110"/>
      <c r="CP909" s="110"/>
      <c r="CQ909" s="110"/>
      <c r="CR909" s="110"/>
      <c r="CS909" s="110"/>
      <c r="CT909" s="110"/>
      <c r="CU909" s="110"/>
      <c r="CV909" s="110"/>
      <c r="CW909" s="110"/>
      <c r="CX909" s="110"/>
      <c r="CY909" s="110"/>
      <c r="CZ909" s="110"/>
      <c r="DA909" s="110"/>
      <c r="DB909" s="110"/>
      <c r="DC909" s="110"/>
      <c r="DD909" s="110"/>
      <c r="DE909" s="110"/>
      <c r="DF909" s="110"/>
      <c r="DG909" s="110"/>
      <c r="DH909" s="110"/>
      <c r="DI909" s="110"/>
      <c r="DJ909" s="110"/>
      <c r="DK909" s="110"/>
      <c r="DL909" s="110"/>
      <c r="DM909" s="110"/>
      <c r="DN909" s="110"/>
      <c r="DO909" s="110"/>
      <c r="DP909" s="110"/>
      <c r="DQ909" s="110"/>
      <c r="DR909" s="110"/>
      <c r="DS909" s="110"/>
      <c r="DT909" s="110"/>
      <c r="DU909" s="110"/>
      <c r="DV909" s="110"/>
      <c r="DW909" s="110"/>
      <c r="DX909" s="110"/>
      <c r="DY909" s="110"/>
      <c r="DZ909" s="110"/>
      <c r="EA909" s="110"/>
      <c r="EB909" s="110"/>
      <c r="EC909" s="110"/>
      <c r="ED909" s="110"/>
      <c r="EE909" s="110"/>
      <c r="EF909" s="110"/>
      <c r="EG909" s="110"/>
      <c r="EH909" s="110"/>
      <c r="EI909" s="110"/>
      <c r="EJ909" s="110"/>
      <c r="EK909" s="110"/>
      <c r="EL909" s="110"/>
      <c r="EM909" s="110"/>
      <c r="EN909" s="110"/>
      <c r="EO909" s="110"/>
      <c r="EP909" s="110"/>
      <c r="EQ909" s="110"/>
      <c r="ER909" s="110"/>
      <c r="ES909" s="110"/>
      <c r="ET909" s="110"/>
      <c r="EU909" s="110"/>
      <c r="EV909" s="110"/>
      <c r="EW909" s="110"/>
      <c r="EX909" s="110"/>
      <c r="EY909" s="110"/>
      <c r="EZ909" s="110"/>
      <c r="FA909" s="110"/>
      <c r="FB909" s="110"/>
      <c r="FC909" s="110"/>
      <c r="FD909" s="110"/>
      <c r="FE909" s="110"/>
      <c r="FF909" s="110"/>
      <c r="FG909" s="110"/>
      <c r="FH909" s="110"/>
      <c r="FI909" s="110"/>
      <c r="FJ909" s="110"/>
      <c r="FK909" s="242"/>
      <c r="FL909" s="242"/>
      <c r="FM909" s="242"/>
      <c r="FN909" s="242"/>
      <c r="FO909" s="242"/>
      <c r="FP909" s="242"/>
      <c r="FQ909" s="242"/>
      <c r="FR909" s="63"/>
    </row>
    <row r="910" spans="1:174" x14ac:dyDescent="0.2">
      <c r="A910" s="241" t="s">
        <v>527</v>
      </c>
      <c r="B910" s="476" t="s">
        <v>1100</v>
      </c>
      <c r="C910" s="326" t="s">
        <v>782</v>
      </c>
      <c r="D910" s="283" t="s">
        <v>528</v>
      </c>
      <c r="E910" s="471">
        <v>0</v>
      </c>
      <c r="F910" s="471">
        <v>930092</v>
      </c>
      <c r="G910" s="471">
        <v>1490105</v>
      </c>
      <c r="H910" s="471">
        <v>1217340</v>
      </c>
      <c r="I910" s="471">
        <v>490097</v>
      </c>
      <c r="J910" s="471">
        <v>137051</v>
      </c>
      <c r="K910" s="471">
        <v>63616</v>
      </c>
      <c r="L910" s="471">
        <v>12522</v>
      </c>
      <c r="M910" s="471">
        <v>0</v>
      </c>
      <c r="N910" s="496">
        <v>4340823</v>
      </c>
      <c r="O910" s="471">
        <v>2141</v>
      </c>
      <c r="P910" s="471">
        <v>1590442</v>
      </c>
      <c r="Q910" s="471">
        <v>1956294</v>
      </c>
      <c r="R910" s="471">
        <v>1570645</v>
      </c>
      <c r="S910" s="471">
        <v>430704</v>
      </c>
      <c r="T910" s="471">
        <v>95047</v>
      </c>
      <c r="U910" s="471">
        <v>26967</v>
      </c>
      <c r="V910" s="471">
        <v>3960</v>
      </c>
      <c r="W910" s="471">
        <v>0</v>
      </c>
      <c r="X910" s="496">
        <v>5676200</v>
      </c>
      <c r="Y910" s="471">
        <v>2141</v>
      </c>
      <c r="Z910" s="471">
        <v>2520534</v>
      </c>
      <c r="AA910" s="471">
        <v>3446399</v>
      </c>
      <c r="AB910" s="471">
        <v>2787985</v>
      </c>
      <c r="AC910" s="471">
        <v>920801</v>
      </c>
      <c r="AD910" s="471">
        <v>232098</v>
      </c>
      <c r="AE910" s="471">
        <v>90583</v>
      </c>
      <c r="AF910" s="471">
        <v>16482</v>
      </c>
      <c r="AG910" s="471">
        <v>0</v>
      </c>
      <c r="AH910" s="496">
        <v>10017023</v>
      </c>
      <c r="AI910" s="471">
        <v>1074.9055599999999</v>
      </c>
      <c r="AJ910" s="471">
        <v>1289.8866700000001</v>
      </c>
      <c r="AK910" s="471">
        <v>1504.86778</v>
      </c>
      <c r="AL910" s="471">
        <v>1719.84889</v>
      </c>
      <c r="AM910" s="471">
        <v>1934.83</v>
      </c>
      <c r="AN910" s="471">
        <v>2364.7922199999998</v>
      </c>
      <c r="AO910" s="471">
        <v>2794.7544400000002</v>
      </c>
      <c r="AP910" s="471">
        <v>3224.7166699999998</v>
      </c>
      <c r="AQ910" s="471">
        <v>3869.66</v>
      </c>
      <c r="AR910" s="471">
        <v>0</v>
      </c>
      <c r="AS910" s="471">
        <v>721.06489999999997</v>
      </c>
      <c r="AT910" s="471">
        <v>990.18997999999999</v>
      </c>
      <c r="AU910" s="471">
        <v>707.81799999999998</v>
      </c>
      <c r="AV910" s="471">
        <v>253.30235999999999</v>
      </c>
      <c r="AW910" s="471">
        <v>57.954770000000003</v>
      </c>
      <c r="AX910" s="471">
        <v>22.762640000000001</v>
      </c>
      <c r="AY910" s="471">
        <v>3.88313</v>
      </c>
      <c r="AZ910" s="471">
        <v>0</v>
      </c>
      <c r="BA910" s="496">
        <v>2756.97579</v>
      </c>
      <c r="BB910" s="471">
        <v>1.9918</v>
      </c>
      <c r="BC910" s="471">
        <v>1233.0091</v>
      </c>
      <c r="BD910" s="471">
        <v>1299.9773299999999</v>
      </c>
      <c r="BE910" s="471">
        <v>913.24593000000004</v>
      </c>
      <c r="BF910" s="471">
        <v>222.60560000000001</v>
      </c>
      <c r="BG910" s="471">
        <v>40.192540000000001</v>
      </c>
      <c r="BH910" s="471">
        <v>9.6491500000000006</v>
      </c>
      <c r="BI910" s="471">
        <v>1.22801</v>
      </c>
      <c r="BJ910" s="471">
        <v>0</v>
      </c>
      <c r="BK910" s="496">
        <v>3721.8994699999998</v>
      </c>
      <c r="BL910" s="471">
        <v>1.99</v>
      </c>
      <c r="BM910" s="471">
        <v>1954.07</v>
      </c>
      <c r="BN910" s="471">
        <v>2290.17</v>
      </c>
      <c r="BO910" s="471">
        <v>1621.06</v>
      </c>
      <c r="BP910" s="471">
        <v>475.91</v>
      </c>
      <c r="BQ910" s="471">
        <v>98.15</v>
      </c>
      <c r="BR910" s="471">
        <v>32.409999999999997</v>
      </c>
      <c r="BS910" s="471">
        <v>5.1100000000000003</v>
      </c>
      <c r="BT910" s="471">
        <v>0</v>
      </c>
      <c r="BU910" s="496">
        <v>6478.87</v>
      </c>
      <c r="BV910" s="178"/>
      <c r="BW910" s="178"/>
      <c r="BX910" s="178"/>
      <c r="BY910" s="178"/>
      <c r="BZ910" s="178"/>
      <c r="CA910" s="178"/>
      <c r="CB910" s="178"/>
      <c r="CC910" s="178"/>
      <c r="CD910" s="178"/>
      <c r="CE910" s="178"/>
      <c r="CF910" s="110"/>
      <c r="CG910" s="110"/>
      <c r="CH910" s="110"/>
      <c r="CI910" s="110"/>
      <c r="CJ910" s="110"/>
      <c r="CK910" s="110"/>
      <c r="CL910" s="110"/>
      <c r="CM910" s="110"/>
      <c r="CN910" s="110"/>
      <c r="CO910" s="110"/>
      <c r="CP910" s="110"/>
      <c r="CQ910" s="110"/>
      <c r="CR910" s="110"/>
      <c r="CS910" s="110"/>
      <c r="CT910" s="110"/>
      <c r="CU910" s="110"/>
      <c r="CV910" s="110"/>
      <c r="CW910" s="110"/>
      <c r="CX910" s="110"/>
      <c r="CY910" s="110"/>
      <c r="CZ910" s="110"/>
      <c r="DA910" s="110"/>
      <c r="DB910" s="110"/>
      <c r="DC910" s="110"/>
      <c r="DD910" s="110"/>
      <c r="DE910" s="110"/>
      <c r="DF910" s="110"/>
      <c r="DG910" s="110"/>
      <c r="DH910" s="110"/>
      <c r="DI910" s="110"/>
      <c r="DJ910" s="110"/>
      <c r="DK910" s="110"/>
      <c r="DL910" s="110"/>
      <c r="DM910" s="110"/>
      <c r="DN910" s="110"/>
      <c r="DO910" s="110"/>
      <c r="DP910" s="110"/>
      <c r="DQ910" s="110"/>
      <c r="DR910" s="110"/>
      <c r="DS910" s="110"/>
      <c r="DT910" s="110"/>
      <c r="DU910" s="110"/>
      <c r="DV910" s="110"/>
      <c r="DW910" s="110"/>
      <c r="DX910" s="110"/>
      <c r="DY910" s="110"/>
      <c r="DZ910" s="110"/>
      <c r="EA910" s="110"/>
      <c r="EB910" s="110"/>
      <c r="EC910" s="110"/>
      <c r="ED910" s="110"/>
      <c r="EE910" s="110"/>
      <c r="EF910" s="110"/>
      <c r="EG910" s="110"/>
      <c r="EH910" s="110"/>
      <c r="EI910" s="110"/>
      <c r="EJ910" s="110"/>
      <c r="EK910" s="110"/>
      <c r="EL910" s="110"/>
      <c r="EM910" s="110"/>
      <c r="EN910" s="110"/>
      <c r="EO910" s="110"/>
      <c r="EP910" s="110"/>
      <c r="EQ910" s="110"/>
      <c r="ER910" s="110"/>
      <c r="ES910" s="110"/>
      <c r="ET910" s="110"/>
      <c r="EU910" s="110"/>
      <c r="EV910" s="110"/>
      <c r="EW910" s="110"/>
      <c r="EX910" s="110"/>
      <c r="EY910" s="110"/>
      <c r="EZ910" s="110"/>
      <c r="FA910" s="110"/>
      <c r="FB910" s="110"/>
      <c r="FC910" s="110"/>
      <c r="FD910" s="110"/>
      <c r="FE910" s="110"/>
      <c r="FF910" s="110"/>
      <c r="FG910" s="110"/>
      <c r="FH910" s="110"/>
      <c r="FI910" s="110"/>
      <c r="FJ910" s="110"/>
      <c r="FK910" s="242"/>
      <c r="FL910" s="242"/>
      <c r="FM910" s="242"/>
      <c r="FN910" s="242"/>
      <c r="FO910" s="242"/>
      <c r="FP910" s="242"/>
      <c r="FQ910" s="242"/>
      <c r="FR910" s="63"/>
    </row>
    <row r="911" spans="1:174" x14ac:dyDescent="0.2">
      <c r="A911" s="241" t="s">
        <v>529</v>
      </c>
      <c r="B911" s="476" t="s">
        <v>1101</v>
      </c>
      <c r="C911" s="326" t="s">
        <v>801</v>
      </c>
      <c r="D911" s="283" t="s">
        <v>1102</v>
      </c>
      <c r="E911" s="471">
        <v>5018</v>
      </c>
      <c r="F911" s="471">
        <v>1896372</v>
      </c>
      <c r="G911" s="471">
        <v>1547342</v>
      </c>
      <c r="H911" s="471">
        <v>892111</v>
      </c>
      <c r="I911" s="471">
        <v>343713</v>
      </c>
      <c r="J911" s="471">
        <v>112097</v>
      </c>
      <c r="K911" s="471">
        <v>41184</v>
      </c>
      <c r="L911" s="471">
        <v>8415</v>
      </c>
      <c r="M911" s="471">
        <v>0</v>
      </c>
      <c r="N911" s="496">
        <v>4846252</v>
      </c>
      <c r="O911" s="471">
        <v>12764</v>
      </c>
      <c r="P911" s="471">
        <v>2733477</v>
      </c>
      <c r="Q911" s="471">
        <v>2257298</v>
      </c>
      <c r="R911" s="471">
        <v>1094444</v>
      </c>
      <c r="S911" s="471">
        <v>467891</v>
      </c>
      <c r="T911" s="471">
        <v>166267</v>
      </c>
      <c r="U911" s="471">
        <v>27137</v>
      </c>
      <c r="V911" s="471">
        <v>0</v>
      </c>
      <c r="W911" s="471">
        <v>0</v>
      </c>
      <c r="X911" s="496">
        <v>6759278</v>
      </c>
      <c r="Y911" s="471">
        <v>17782</v>
      </c>
      <c r="Z911" s="471">
        <v>4629849</v>
      </c>
      <c r="AA911" s="471">
        <v>3804640</v>
      </c>
      <c r="AB911" s="471">
        <v>1986555</v>
      </c>
      <c r="AC911" s="471">
        <v>811604</v>
      </c>
      <c r="AD911" s="471">
        <v>278364</v>
      </c>
      <c r="AE911" s="471">
        <v>68321</v>
      </c>
      <c r="AF911" s="471">
        <v>8415</v>
      </c>
      <c r="AG911" s="471">
        <v>0</v>
      </c>
      <c r="AH911" s="496">
        <v>11605530</v>
      </c>
      <c r="AI911" s="471">
        <v>1067.66111</v>
      </c>
      <c r="AJ911" s="471">
        <v>1281.1933300000001</v>
      </c>
      <c r="AK911" s="471">
        <v>1494.7255600000001</v>
      </c>
      <c r="AL911" s="471">
        <v>1708.2577799999999</v>
      </c>
      <c r="AM911" s="471">
        <v>1921.79</v>
      </c>
      <c r="AN911" s="471">
        <v>2348.8544400000001</v>
      </c>
      <c r="AO911" s="471">
        <v>2775.9188899999999</v>
      </c>
      <c r="AP911" s="471">
        <v>3202.98333</v>
      </c>
      <c r="AQ911" s="471">
        <v>3843.58</v>
      </c>
      <c r="AR911" s="471">
        <v>4.6999899999999997</v>
      </c>
      <c r="AS911" s="471">
        <v>1480.16068</v>
      </c>
      <c r="AT911" s="471">
        <v>1035.2014099999999</v>
      </c>
      <c r="AU911" s="471">
        <v>522.23441000000003</v>
      </c>
      <c r="AV911" s="471">
        <v>178.85045</v>
      </c>
      <c r="AW911" s="471">
        <v>47.724119999999999</v>
      </c>
      <c r="AX911" s="471">
        <v>14.836169999999999</v>
      </c>
      <c r="AY911" s="471">
        <v>2.62724</v>
      </c>
      <c r="AZ911" s="471">
        <v>0</v>
      </c>
      <c r="BA911" s="496">
        <v>3286.3344699999998</v>
      </c>
      <c r="BB911" s="471">
        <v>11.9551</v>
      </c>
      <c r="BC911" s="471">
        <v>2133.53982</v>
      </c>
      <c r="BD911" s="471">
        <v>1510.1755599999999</v>
      </c>
      <c r="BE911" s="471">
        <v>640.67848000000004</v>
      </c>
      <c r="BF911" s="471">
        <v>243.46625</v>
      </c>
      <c r="BG911" s="471">
        <v>70.786420000000007</v>
      </c>
      <c r="BH911" s="471">
        <v>9.7758599999999998</v>
      </c>
      <c r="BI911" s="471">
        <v>0</v>
      </c>
      <c r="BJ911" s="471">
        <v>0</v>
      </c>
      <c r="BK911" s="496">
        <v>4620.3774999999996</v>
      </c>
      <c r="BL911" s="471">
        <v>16.66</v>
      </c>
      <c r="BM911" s="471">
        <v>3613.7</v>
      </c>
      <c r="BN911" s="471">
        <v>2545.38</v>
      </c>
      <c r="BO911" s="471">
        <v>1162.9100000000001</v>
      </c>
      <c r="BP911" s="471">
        <v>422.32</v>
      </c>
      <c r="BQ911" s="471">
        <v>118.51</v>
      </c>
      <c r="BR911" s="471">
        <v>24.61</v>
      </c>
      <c r="BS911" s="471">
        <v>2.63</v>
      </c>
      <c r="BT911" s="471">
        <v>0</v>
      </c>
      <c r="BU911" s="496">
        <v>7906.72</v>
      </c>
      <c r="BV911" s="178"/>
      <c r="BW911" s="178"/>
      <c r="BX911" s="178"/>
      <c r="BY911" s="178"/>
      <c r="BZ911" s="178"/>
      <c r="CA911" s="178"/>
      <c r="CB911" s="178"/>
      <c r="CC911" s="178"/>
      <c r="CD911" s="178"/>
      <c r="CE911" s="178"/>
      <c r="CF911" s="110"/>
      <c r="CG911" s="110"/>
      <c r="CH911" s="110"/>
      <c r="CI911" s="110"/>
      <c r="CJ911" s="110"/>
      <c r="CK911" s="110"/>
      <c r="CL911" s="110"/>
      <c r="CM911" s="110"/>
      <c r="CN911" s="110"/>
      <c r="CO911" s="110"/>
      <c r="CP911" s="110"/>
      <c r="CQ911" s="110"/>
      <c r="CR911" s="110"/>
      <c r="CS911" s="110"/>
      <c r="CT911" s="110"/>
      <c r="CU911" s="110"/>
      <c r="CV911" s="110"/>
      <c r="CW911" s="110"/>
      <c r="CX911" s="110"/>
      <c r="CY911" s="110"/>
      <c r="CZ911" s="110"/>
      <c r="DA911" s="110"/>
      <c r="DB911" s="110"/>
      <c r="DC911" s="110"/>
      <c r="DD911" s="110"/>
      <c r="DE911" s="110"/>
      <c r="DF911" s="110"/>
      <c r="DG911" s="110"/>
      <c r="DH911" s="110"/>
      <c r="DI911" s="110"/>
      <c r="DJ911" s="110"/>
      <c r="DK911" s="110"/>
      <c r="DL911" s="110"/>
      <c r="DM911" s="110"/>
      <c r="DN911" s="110"/>
      <c r="DO911" s="110"/>
      <c r="DP911" s="110"/>
      <c r="DQ911" s="110"/>
      <c r="DR911" s="110"/>
      <c r="DS911" s="110"/>
      <c r="DT911" s="110"/>
      <c r="DU911" s="110"/>
      <c r="DV911" s="110"/>
      <c r="DW911" s="110"/>
      <c r="DX911" s="110"/>
      <c r="DY911" s="110"/>
      <c r="DZ911" s="110"/>
      <c r="EA911" s="110"/>
      <c r="EB911" s="110"/>
      <c r="EC911" s="110"/>
      <c r="ED911" s="110"/>
      <c r="EE911" s="110"/>
      <c r="EF911" s="110"/>
      <c r="EG911" s="110"/>
      <c r="EH911" s="110"/>
      <c r="EI911" s="110"/>
      <c r="EJ911" s="110"/>
      <c r="EK911" s="110"/>
      <c r="EL911" s="110"/>
      <c r="EM911" s="110"/>
      <c r="EN911" s="110"/>
      <c r="EO911" s="110"/>
      <c r="EP911" s="110"/>
      <c r="EQ911" s="110"/>
      <c r="ER911" s="110"/>
      <c r="ES911" s="110"/>
      <c r="ET911" s="110"/>
      <c r="EU911" s="110"/>
      <c r="EV911" s="110"/>
      <c r="EW911" s="110"/>
      <c r="EX911" s="110"/>
      <c r="EY911" s="110"/>
      <c r="EZ911" s="110"/>
      <c r="FA911" s="110"/>
      <c r="FB911" s="110"/>
      <c r="FC911" s="110"/>
      <c r="FD911" s="110"/>
      <c r="FE911" s="110"/>
      <c r="FF911" s="110"/>
      <c r="FG911" s="110"/>
      <c r="FH911" s="110"/>
      <c r="FI911" s="110"/>
      <c r="FJ911" s="110"/>
      <c r="FK911" s="242"/>
      <c r="FL911" s="242"/>
      <c r="FM911" s="242"/>
      <c r="FN911" s="242"/>
      <c r="FO911" s="242"/>
      <c r="FP911" s="242"/>
      <c r="FQ911" s="242"/>
      <c r="FR911" s="63"/>
    </row>
    <row r="912" spans="1:174" x14ac:dyDescent="0.2">
      <c r="A912" s="241" t="s">
        <v>530</v>
      </c>
      <c r="B912" s="476" t="s">
        <v>1103</v>
      </c>
      <c r="C912" s="326" t="s">
        <v>784</v>
      </c>
      <c r="D912" s="283" t="s">
        <v>531</v>
      </c>
      <c r="E912" s="471">
        <v>7777</v>
      </c>
      <c r="F912" s="471">
        <v>4921949</v>
      </c>
      <c r="G912" s="471">
        <v>1136000</v>
      </c>
      <c r="H912" s="471">
        <v>986843</v>
      </c>
      <c r="I912" s="471">
        <v>216409</v>
      </c>
      <c r="J912" s="471">
        <v>53329</v>
      </c>
      <c r="K912" s="471">
        <v>8970</v>
      </c>
      <c r="L912" s="471">
        <v>8770</v>
      </c>
      <c r="M912" s="471">
        <v>0</v>
      </c>
      <c r="N912" s="496">
        <v>7340047</v>
      </c>
      <c r="O912" s="471">
        <v>18240</v>
      </c>
      <c r="P912" s="471">
        <v>6743881</v>
      </c>
      <c r="Q912" s="471">
        <v>816233</v>
      </c>
      <c r="R912" s="471">
        <v>338691</v>
      </c>
      <c r="S912" s="471">
        <v>83447</v>
      </c>
      <c r="T912" s="471">
        <v>33093</v>
      </c>
      <c r="U912" s="471">
        <v>2782</v>
      </c>
      <c r="V912" s="471">
        <v>63</v>
      </c>
      <c r="W912" s="471">
        <v>0</v>
      </c>
      <c r="X912" s="496">
        <v>8036430</v>
      </c>
      <c r="Y912" s="471">
        <v>26017</v>
      </c>
      <c r="Z912" s="471">
        <v>11665830</v>
      </c>
      <c r="AA912" s="471">
        <v>1952233</v>
      </c>
      <c r="AB912" s="471">
        <v>1325534</v>
      </c>
      <c r="AC912" s="471">
        <v>299856</v>
      </c>
      <c r="AD912" s="471">
        <v>86422</v>
      </c>
      <c r="AE912" s="471">
        <v>11752</v>
      </c>
      <c r="AF912" s="471">
        <v>8833</v>
      </c>
      <c r="AG912" s="471">
        <v>0</v>
      </c>
      <c r="AH912" s="496">
        <v>15376477</v>
      </c>
      <c r="AI912" s="471">
        <v>1063.3</v>
      </c>
      <c r="AJ912" s="471">
        <v>1275.96</v>
      </c>
      <c r="AK912" s="471">
        <v>1488.62</v>
      </c>
      <c r="AL912" s="471">
        <v>1701.28</v>
      </c>
      <c r="AM912" s="471">
        <v>1913.94</v>
      </c>
      <c r="AN912" s="471">
        <v>2339.2600000000002</v>
      </c>
      <c r="AO912" s="471">
        <v>2764.58</v>
      </c>
      <c r="AP912" s="471">
        <v>3189.9</v>
      </c>
      <c r="AQ912" s="471">
        <v>3827.88</v>
      </c>
      <c r="AR912" s="471">
        <v>7.3140200000000002</v>
      </c>
      <c r="AS912" s="471">
        <v>3857.4477299999999</v>
      </c>
      <c r="AT912" s="471">
        <v>763.12288999999998</v>
      </c>
      <c r="AU912" s="471">
        <v>580.05912999999998</v>
      </c>
      <c r="AV912" s="471">
        <v>113.0699</v>
      </c>
      <c r="AW912" s="471">
        <v>22.79738</v>
      </c>
      <c r="AX912" s="471">
        <v>3.2446199999999998</v>
      </c>
      <c r="AY912" s="471">
        <v>2.7492999999999999</v>
      </c>
      <c r="AZ912" s="471">
        <v>0</v>
      </c>
      <c r="BA912" s="496">
        <v>5349.8049700000001</v>
      </c>
      <c r="BB912" s="471">
        <v>17.154140000000002</v>
      </c>
      <c r="BC912" s="471">
        <v>5285.3388800000002</v>
      </c>
      <c r="BD912" s="471">
        <v>548.31521999999995</v>
      </c>
      <c r="BE912" s="471">
        <v>199.08009999999999</v>
      </c>
      <c r="BF912" s="471">
        <v>43.599589999999999</v>
      </c>
      <c r="BG912" s="471">
        <v>14.14678</v>
      </c>
      <c r="BH912" s="471">
        <v>1.0063</v>
      </c>
      <c r="BI912" s="471">
        <v>1.975E-2</v>
      </c>
      <c r="BJ912" s="471">
        <v>0</v>
      </c>
      <c r="BK912" s="496">
        <v>6108.6607700000004</v>
      </c>
      <c r="BL912" s="471">
        <v>24.47</v>
      </c>
      <c r="BM912" s="471">
        <v>9142.7900000000009</v>
      </c>
      <c r="BN912" s="471">
        <v>1311.44</v>
      </c>
      <c r="BO912" s="471">
        <v>779.14</v>
      </c>
      <c r="BP912" s="471">
        <v>156.66999999999999</v>
      </c>
      <c r="BQ912" s="471">
        <v>36.94</v>
      </c>
      <c r="BR912" s="471">
        <v>4.25</v>
      </c>
      <c r="BS912" s="471">
        <v>2.77</v>
      </c>
      <c r="BT912" s="471">
        <v>0</v>
      </c>
      <c r="BU912" s="496">
        <v>11458.47</v>
      </c>
      <c r="BV912" s="178"/>
      <c r="BW912" s="178"/>
      <c r="BX912" s="178"/>
      <c r="BY912" s="178"/>
      <c r="BZ912" s="178"/>
      <c r="CA912" s="178"/>
      <c r="CB912" s="178"/>
      <c r="CC912" s="178"/>
      <c r="CD912" s="178"/>
      <c r="CE912" s="178"/>
      <c r="CF912" s="110"/>
      <c r="CG912" s="110"/>
      <c r="CH912" s="110"/>
      <c r="CI912" s="110"/>
      <c r="CJ912" s="110"/>
      <c r="CK912" s="110"/>
      <c r="CL912" s="110"/>
      <c r="CM912" s="110"/>
      <c r="CN912" s="110"/>
      <c r="CO912" s="110"/>
      <c r="CP912" s="110"/>
      <c r="CQ912" s="110"/>
      <c r="CR912" s="110"/>
      <c r="CS912" s="110"/>
      <c r="CT912" s="110"/>
      <c r="CU912" s="110"/>
      <c r="CV912" s="110"/>
      <c r="CW912" s="110"/>
      <c r="CX912" s="110"/>
      <c r="CY912" s="110"/>
      <c r="CZ912" s="110"/>
      <c r="DA912" s="110"/>
      <c r="DB912" s="110"/>
      <c r="DC912" s="110"/>
      <c r="DD912" s="110"/>
      <c r="DE912" s="110"/>
      <c r="DF912" s="110"/>
      <c r="DG912" s="110"/>
      <c r="DH912" s="110"/>
      <c r="DI912" s="110"/>
      <c r="DJ912" s="110"/>
      <c r="DK912" s="110"/>
      <c r="DL912" s="110"/>
      <c r="DM912" s="110"/>
      <c r="DN912" s="110"/>
      <c r="DO912" s="110"/>
      <c r="DP912" s="110"/>
      <c r="DQ912" s="110"/>
      <c r="DR912" s="110"/>
      <c r="DS912" s="110"/>
      <c r="DT912" s="110"/>
      <c r="DU912" s="110"/>
      <c r="DV912" s="110"/>
      <c r="DW912" s="110"/>
      <c r="DX912" s="110"/>
      <c r="DY912" s="110"/>
      <c r="DZ912" s="110"/>
      <c r="EA912" s="110"/>
      <c r="EB912" s="110"/>
      <c r="EC912" s="110"/>
      <c r="ED912" s="110"/>
      <c r="EE912" s="110"/>
      <c r="EF912" s="110"/>
      <c r="EG912" s="110"/>
      <c r="EH912" s="110"/>
      <c r="EI912" s="110"/>
      <c r="EJ912" s="110"/>
      <c r="EK912" s="110"/>
      <c r="EL912" s="110"/>
      <c r="EM912" s="110"/>
      <c r="EN912" s="110"/>
      <c r="EO912" s="110"/>
      <c r="EP912" s="110"/>
      <c r="EQ912" s="110"/>
      <c r="ER912" s="110"/>
      <c r="ES912" s="110"/>
      <c r="ET912" s="110"/>
      <c r="EU912" s="110"/>
      <c r="EV912" s="110"/>
      <c r="EW912" s="110"/>
      <c r="EX912" s="110"/>
      <c r="EY912" s="110"/>
      <c r="EZ912" s="110"/>
      <c r="FA912" s="110"/>
      <c r="FB912" s="110"/>
      <c r="FC912" s="110"/>
      <c r="FD912" s="110"/>
      <c r="FE912" s="110"/>
      <c r="FF912" s="110"/>
      <c r="FG912" s="110"/>
      <c r="FH912" s="110"/>
      <c r="FI912" s="110"/>
      <c r="FJ912" s="110"/>
      <c r="FK912" s="242"/>
      <c r="FL912" s="242"/>
      <c r="FM912" s="242"/>
      <c r="FN912" s="242"/>
      <c r="FO912" s="242"/>
      <c r="FP912" s="242"/>
      <c r="FQ912" s="242"/>
      <c r="FR912" s="63"/>
    </row>
    <row r="913" spans="1:174" x14ac:dyDescent="0.2">
      <c r="A913" s="241" t="s">
        <v>532</v>
      </c>
      <c r="B913" s="476" t="s">
        <v>1104</v>
      </c>
      <c r="C913" s="326" t="s">
        <v>807</v>
      </c>
      <c r="D913" s="283" t="s">
        <v>533</v>
      </c>
      <c r="E913" s="471">
        <v>2849</v>
      </c>
      <c r="F913" s="471">
        <v>1106347</v>
      </c>
      <c r="G913" s="471">
        <v>691021</v>
      </c>
      <c r="H913" s="471">
        <v>231102</v>
      </c>
      <c r="I913" s="471">
        <v>67534</v>
      </c>
      <c r="J913" s="471">
        <v>22446</v>
      </c>
      <c r="K913" s="471">
        <v>6731</v>
      </c>
      <c r="L913" s="471">
        <v>38</v>
      </c>
      <c r="M913" s="471">
        <v>0</v>
      </c>
      <c r="N913" s="496">
        <v>2128068</v>
      </c>
      <c r="O913" s="471">
        <v>2525</v>
      </c>
      <c r="P913" s="471">
        <v>1450325</v>
      </c>
      <c r="Q913" s="471">
        <v>826636</v>
      </c>
      <c r="R913" s="471">
        <v>180455</v>
      </c>
      <c r="S913" s="471">
        <v>48293</v>
      </c>
      <c r="T913" s="471">
        <v>24143</v>
      </c>
      <c r="U913" s="471">
        <v>8074</v>
      </c>
      <c r="V913" s="471">
        <v>1049</v>
      </c>
      <c r="W913" s="471">
        <v>0</v>
      </c>
      <c r="X913" s="496">
        <v>2541500</v>
      </c>
      <c r="Y913" s="471">
        <v>5374</v>
      </c>
      <c r="Z913" s="471">
        <v>2556672</v>
      </c>
      <c r="AA913" s="471">
        <v>1517657</v>
      </c>
      <c r="AB913" s="471">
        <v>411557</v>
      </c>
      <c r="AC913" s="471">
        <v>115827</v>
      </c>
      <c r="AD913" s="471">
        <v>46589</v>
      </c>
      <c r="AE913" s="471">
        <v>14805</v>
      </c>
      <c r="AF913" s="471">
        <v>1087</v>
      </c>
      <c r="AG913" s="471">
        <v>0</v>
      </c>
      <c r="AH913" s="496">
        <v>4669568</v>
      </c>
      <c r="AI913" s="471">
        <v>1036.03333</v>
      </c>
      <c r="AJ913" s="471">
        <v>1243.24</v>
      </c>
      <c r="AK913" s="471">
        <v>1450.44667</v>
      </c>
      <c r="AL913" s="471">
        <v>1657.6533300000001</v>
      </c>
      <c r="AM913" s="471">
        <v>1864.86</v>
      </c>
      <c r="AN913" s="471">
        <v>2279.27333</v>
      </c>
      <c r="AO913" s="471">
        <v>2693.68667</v>
      </c>
      <c r="AP913" s="471">
        <v>3108.1</v>
      </c>
      <c r="AQ913" s="471">
        <v>3729.72</v>
      </c>
      <c r="AR913" s="471">
        <v>2.7499099999999999</v>
      </c>
      <c r="AS913" s="471">
        <v>889.89013</v>
      </c>
      <c r="AT913" s="471">
        <v>476.41944999999998</v>
      </c>
      <c r="AU913" s="471">
        <v>139.41515999999999</v>
      </c>
      <c r="AV913" s="471">
        <v>36.213979999999999</v>
      </c>
      <c r="AW913" s="471">
        <v>9.84788</v>
      </c>
      <c r="AX913" s="471">
        <v>2.4988100000000002</v>
      </c>
      <c r="AY913" s="471">
        <v>1.223E-2</v>
      </c>
      <c r="AZ913" s="471">
        <v>0</v>
      </c>
      <c r="BA913" s="496">
        <v>1557.0475300000001</v>
      </c>
      <c r="BB913" s="471">
        <v>2.4371800000000001</v>
      </c>
      <c r="BC913" s="471">
        <v>1166.5688</v>
      </c>
      <c r="BD913" s="471">
        <v>569.91822999999999</v>
      </c>
      <c r="BE913" s="471">
        <v>108.86172000000001</v>
      </c>
      <c r="BF913" s="471">
        <v>25.89631</v>
      </c>
      <c r="BG913" s="471">
        <v>10.592409999999999</v>
      </c>
      <c r="BH913" s="471">
        <v>2.9973800000000002</v>
      </c>
      <c r="BI913" s="471">
        <v>0.33750999999999998</v>
      </c>
      <c r="BJ913" s="471">
        <v>0</v>
      </c>
      <c r="BK913" s="496">
        <v>1887.6095499999999</v>
      </c>
      <c r="BL913" s="471">
        <v>5.19</v>
      </c>
      <c r="BM913" s="471">
        <v>2056.46</v>
      </c>
      <c r="BN913" s="471">
        <v>1046.3399999999999</v>
      </c>
      <c r="BO913" s="471">
        <v>248.28</v>
      </c>
      <c r="BP913" s="471">
        <v>62.11</v>
      </c>
      <c r="BQ913" s="471">
        <v>20.440000000000001</v>
      </c>
      <c r="BR913" s="471">
        <v>5.5</v>
      </c>
      <c r="BS913" s="471">
        <v>0.35</v>
      </c>
      <c r="BT913" s="471">
        <v>0</v>
      </c>
      <c r="BU913" s="496">
        <v>3444.67</v>
      </c>
      <c r="BV913" s="178"/>
      <c r="BW913" s="178"/>
      <c r="BX913" s="178"/>
      <c r="BY913" s="178"/>
      <c r="BZ913" s="178"/>
      <c r="CA913" s="178"/>
      <c r="CB913" s="178"/>
      <c r="CC913" s="178"/>
      <c r="CD913" s="178"/>
      <c r="CE913" s="178"/>
      <c r="CF913" s="110"/>
      <c r="CG913" s="110"/>
      <c r="CH913" s="110"/>
      <c r="CI913" s="110"/>
      <c r="CJ913" s="110"/>
      <c r="CK913" s="110"/>
      <c r="CL913" s="110"/>
      <c r="CM913" s="110"/>
      <c r="CN913" s="110"/>
      <c r="CO913" s="110"/>
      <c r="CP913" s="110"/>
      <c r="CQ913" s="110"/>
      <c r="CR913" s="110"/>
      <c r="CS913" s="110"/>
      <c r="CT913" s="110"/>
      <c r="CU913" s="110"/>
      <c r="CV913" s="110"/>
      <c r="CW913" s="110"/>
      <c r="CX913" s="110"/>
      <c r="CY913" s="110"/>
      <c r="CZ913" s="110"/>
      <c r="DA913" s="110"/>
      <c r="DB913" s="110"/>
      <c r="DC913" s="110"/>
      <c r="DD913" s="110"/>
      <c r="DE913" s="110"/>
      <c r="DF913" s="110"/>
      <c r="DG913" s="110"/>
      <c r="DH913" s="110"/>
      <c r="DI913" s="110"/>
      <c r="DJ913" s="110"/>
      <c r="DK913" s="110"/>
      <c r="DL913" s="110"/>
      <c r="DM913" s="110"/>
      <c r="DN913" s="110"/>
      <c r="DO913" s="110"/>
      <c r="DP913" s="110"/>
      <c r="DQ913" s="110"/>
      <c r="DR913" s="110"/>
      <c r="DS913" s="110"/>
      <c r="DT913" s="110"/>
      <c r="DU913" s="110"/>
      <c r="DV913" s="110"/>
      <c r="DW913" s="110"/>
      <c r="DX913" s="110"/>
      <c r="DY913" s="110"/>
      <c r="DZ913" s="110"/>
      <c r="EA913" s="110"/>
      <c r="EB913" s="110"/>
      <c r="EC913" s="110"/>
      <c r="ED913" s="110"/>
      <c r="EE913" s="110"/>
      <c r="EF913" s="110"/>
      <c r="EG913" s="110"/>
      <c r="EH913" s="110"/>
      <c r="EI913" s="110"/>
      <c r="EJ913" s="110"/>
      <c r="EK913" s="110"/>
      <c r="EL913" s="110"/>
      <c r="EM913" s="110"/>
      <c r="EN913" s="110"/>
      <c r="EO913" s="110"/>
      <c r="EP913" s="110"/>
      <c r="EQ913" s="110"/>
      <c r="ER913" s="110"/>
      <c r="ES913" s="110"/>
      <c r="ET913" s="110"/>
      <c r="EU913" s="110"/>
      <c r="EV913" s="110"/>
      <c r="EW913" s="110"/>
      <c r="EX913" s="110"/>
      <c r="EY913" s="110"/>
      <c r="EZ913" s="110"/>
      <c r="FA913" s="110"/>
      <c r="FB913" s="110"/>
      <c r="FC913" s="110"/>
      <c r="FD913" s="110"/>
      <c r="FE913" s="110"/>
      <c r="FF913" s="110"/>
      <c r="FG913" s="110"/>
      <c r="FH913" s="110"/>
      <c r="FI913" s="110"/>
      <c r="FJ913" s="110"/>
      <c r="FK913" s="242"/>
      <c r="FL913" s="242"/>
      <c r="FM913" s="242"/>
      <c r="FN913" s="242"/>
      <c r="FO913" s="242"/>
      <c r="FP913" s="242"/>
      <c r="FQ913" s="242"/>
      <c r="FR913" s="63"/>
    </row>
    <row r="914" spans="1:174" x14ac:dyDescent="0.2">
      <c r="A914" s="241" t="s">
        <v>534</v>
      </c>
      <c r="B914" s="476" t="s">
        <v>1105</v>
      </c>
      <c r="C914" s="326" t="s">
        <v>782</v>
      </c>
      <c r="D914" s="283" t="s">
        <v>535</v>
      </c>
      <c r="E914" s="471">
        <v>885</v>
      </c>
      <c r="F914" s="471">
        <v>73437</v>
      </c>
      <c r="G914" s="471">
        <v>401526</v>
      </c>
      <c r="H914" s="471">
        <v>450076</v>
      </c>
      <c r="I914" s="471">
        <v>485336</v>
      </c>
      <c r="J914" s="471">
        <v>253392</v>
      </c>
      <c r="K914" s="471">
        <v>107476</v>
      </c>
      <c r="L914" s="471">
        <v>61939</v>
      </c>
      <c r="M914" s="471">
        <v>15962</v>
      </c>
      <c r="N914" s="496">
        <v>1850029</v>
      </c>
      <c r="O914" s="471">
        <v>0</v>
      </c>
      <c r="P914" s="471">
        <v>105636</v>
      </c>
      <c r="Q914" s="471">
        <v>549656</v>
      </c>
      <c r="R914" s="471">
        <v>897523</v>
      </c>
      <c r="S914" s="471">
        <v>1081866</v>
      </c>
      <c r="T914" s="471">
        <v>402351</v>
      </c>
      <c r="U914" s="471">
        <v>130199</v>
      </c>
      <c r="V914" s="471">
        <v>68785</v>
      </c>
      <c r="W914" s="471">
        <v>8343</v>
      </c>
      <c r="X914" s="496">
        <v>3244359</v>
      </c>
      <c r="Y914" s="471">
        <v>885</v>
      </c>
      <c r="Z914" s="471">
        <v>179073</v>
      </c>
      <c r="AA914" s="471">
        <v>951182</v>
      </c>
      <c r="AB914" s="471">
        <v>1347599</v>
      </c>
      <c r="AC914" s="471">
        <v>1567202</v>
      </c>
      <c r="AD914" s="471">
        <v>655743</v>
      </c>
      <c r="AE914" s="471">
        <v>237675</v>
      </c>
      <c r="AF914" s="471">
        <v>130724</v>
      </c>
      <c r="AG914" s="471">
        <v>24305</v>
      </c>
      <c r="AH914" s="496">
        <v>5094388</v>
      </c>
      <c r="AI914" s="471">
        <v>1159.7222200000001</v>
      </c>
      <c r="AJ914" s="471">
        <v>1391.6666700000001</v>
      </c>
      <c r="AK914" s="471">
        <v>1623.6111100000001</v>
      </c>
      <c r="AL914" s="471">
        <v>1855.55556</v>
      </c>
      <c r="AM914" s="471">
        <v>2087.5</v>
      </c>
      <c r="AN914" s="471">
        <v>2551.3888900000002</v>
      </c>
      <c r="AO914" s="471">
        <v>3015.2777799999999</v>
      </c>
      <c r="AP914" s="471">
        <v>3479.1666700000001</v>
      </c>
      <c r="AQ914" s="471">
        <v>4175</v>
      </c>
      <c r="AR914" s="471">
        <v>0.76310999999999996</v>
      </c>
      <c r="AS914" s="471">
        <v>52.769100000000002</v>
      </c>
      <c r="AT914" s="471">
        <v>247.30429000000001</v>
      </c>
      <c r="AU914" s="471">
        <v>242.55592999999999</v>
      </c>
      <c r="AV914" s="471">
        <v>232.49628999999999</v>
      </c>
      <c r="AW914" s="471">
        <v>99.31532</v>
      </c>
      <c r="AX914" s="471">
        <v>35.643810000000002</v>
      </c>
      <c r="AY914" s="471">
        <v>17.80283</v>
      </c>
      <c r="AZ914" s="471">
        <v>3.8232300000000001</v>
      </c>
      <c r="BA914" s="496">
        <v>932.47392000000002</v>
      </c>
      <c r="BB914" s="471">
        <v>0</v>
      </c>
      <c r="BC914" s="471">
        <v>75.906109999999998</v>
      </c>
      <c r="BD914" s="471">
        <v>338.53919999999999</v>
      </c>
      <c r="BE914" s="471">
        <v>483.69502999999997</v>
      </c>
      <c r="BF914" s="471">
        <v>518.25915999999995</v>
      </c>
      <c r="BG914" s="471">
        <v>157.69881000000001</v>
      </c>
      <c r="BH914" s="471">
        <v>43.179769999999998</v>
      </c>
      <c r="BI914" s="471">
        <v>19.77054</v>
      </c>
      <c r="BJ914" s="471">
        <v>1.9983200000000001</v>
      </c>
      <c r="BK914" s="496">
        <v>1639.0469399999999</v>
      </c>
      <c r="BL914" s="471">
        <v>0.76</v>
      </c>
      <c r="BM914" s="471">
        <v>128.68</v>
      </c>
      <c r="BN914" s="471">
        <v>585.84</v>
      </c>
      <c r="BO914" s="471">
        <v>726.25</v>
      </c>
      <c r="BP914" s="471">
        <v>750.76</v>
      </c>
      <c r="BQ914" s="471">
        <v>257.01</v>
      </c>
      <c r="BR914" s="471">
        <v>78.819999999999993</v>
      </c>
      <c r="BS914" s="471">
        <v>37.57</v>
      </c>
      <c r="BT914" s="471">
        <v>5.82</v>
      </c>
      <c r="BU914" s="496">
        <v>2571.5100000000002</v>
      </c>
      <c r="BV914" s="178"/>
      <c r="BW914" s="178"/>
      <c r="BX914" s="178"/>
      <c r="BY914" s="178"/>
      <c r="BZ914" s="178"/>
      <c r="CA914" s="178"/>
      <c r="CB914" s="178"/>
      <c r="CC914" s="178"/>
      <c r="CD914" s="178"/>
      <c r="CE914" s="178"/>
      <c r="CF914" s="110"/>
      <c r="CG914" s="110"/>
      <c r="CH914" s="110"/>
      <c r="CI914" s="110"/>
      <c r="CJ914" s="110"/>
      <c r="CK914" s="110"/>
      <c r="CL914" s="110"/>
      <c r="CM914" s="110"/>
      <c r="CN914" s="110"/>
      <c r="CO914" s="110"/>
      <c r="CP914" s="110"/>
      <c r="CQ914" s="110"/>
      <c r="CR914" s="110"/>
      <c r="CS914" s="110"/>
      <c r="CT914" s="110"/>
      <c r="CU914" s="110"/>
      <c r="CV914" s="110"/>
      <c r="CW914" s="110"/>
      <c r="CX914" s="110"/>
      <c r="CY914" s="110"/>
      <c r="CZ914" s="110"/>
      <c r="DA914" s="110"/>
      <c r="DB914" s="110"/>
      <c r="DC914" s="110"/>
      <c r="DD914" s="110"/>
      <c r="DE914" s="110"/>
      <c r="DF914" s="110"/>
      <c r="DG914" s="110"/>
      <c r="DH914" s="110"/>
      <c r="DI914" s="110"/>
      <c r="DJ914" s="110"/>
      <c r="DK914" s="110"/>
      <c r="DL914" s="110"/>
      <c r="DM914" s="110"/>
      <c r="DN914" s="110"/>
      <c r="DO914" s="110"/>
      <c r="DP914" s="110"/>
      <c r="DQ914" s="110"/>
      <c r="DR914" s="110"/>
      <c r="DS914" s="110"/>
      <c r="DT914" s="110"/>
      <c r="DU914" s="110"/>
      <c r="DV914" s="110"/>
      <c r="DW914" s="110"/>
      <c r="DX914" s="110"/>
      <c r="DY914" s="110"/>
      <c r="DZ914" s="110"/>
      <c r="EA914" s="110"/>
      <c r="EB914" s="110"/>
      <c r="EC914" s="110"/>
      <c r="ED914" s="110"/>
      <c r="EE914" s="110"/>
      <c r="EF914" s="110"/>
      <c r="EG914" s="110"/>
      <c r="EH914" s="110"/>
      <c r="EI914" s="110"/>
      <c r="EJ914" s="110"/>
      <c r="EK914" s="110"/>
      <c r="EL914" s="110"/>
      <c r="EM914" s="110"/>
      <c r="EN914" s="110"/>
      <c r="EO914" s="110"/>
      <c r="EP914" s="110"/>
      <c r="EQ914" s="110"/>
      <c r="ER914" s="110"/>
      <c r="ES914" s="110"/>
      <c r="ET914" s="110"/>
      <c r="EU914" s="110"/>
      <c r="EV914" s="110"/>
      <c r="EW914" s="110"/>
      <c r="EX914" s="110"/>
      <c r="EY914" s="110"/>
      <c r="EZ914" s="110"/>
      <c r="FA914" s="110"/>
      <c r="FB914" s="110"/>
      <c r="FC914" s="110"/>
      <c r="FD914" s="110"/>
      <c r="FE914" s="110"/>
      <c r="FF914" s="110"/>
      <c r="FG914" s="110"/>
      <c r="FH914" s="110"/>
      <c r="FI914" s="110"/>
      <c r="FJ914" s="110"/>
      <c r="FK914" s="242"/>
      <c r="FL914" s="242"/>
      <c r="FM914" s="242"/>
      <c r="FN914" s="242"/>
      <c r="FO914" s="242"/>
      <c r="FP914" s="242"/>
      <c r="FQ914" s="242"/>
      <c r="FR914" s="63"/>
    </row>
    <row r="915" spans="1:174" x14ac:dyDescent="0.2">
      <c r="A915" s="241" t="s">
        <v>536</v>
      </c>
      <c r="B915" s="476" t="s">
        <v>1106</v>
      </c>
      <c r="C915" s="326" t="s">
        <v>801</v>
      </c>
      <c r="D915" s="283" t="s">
        <v>1254</v>
      </c>
      <c r="E915" s="471">
        <v>1734</v>
      </c>
      <c r="F915" s="471">
        <v>1322564</v>
      </c>
      <c r="G915" s="471">
        <v>1534022</v>
      </c>
      <c r="H915" s="471">
        <v>1015293</v>
      </c>
      <c r="I915" s="471">
        <v>580274</v>
      </c>
      <c r="J915" s="471">
        <v>242142</v>
      </c>
      <c r="K915" s="471">
        <v>102383</v>
      </c>
      <c r="L915" s="471">
        <v>19676</v>
      </c>
      <c r="M915" s="471">
        <v>0</v>
      </c>
      <c r="N915" s="496">
        <v>4818088</v>
      </c>
      <c r="O915" s="471">
        <v>3932</v>
      </c>
      <c r="P915" s="471">
        <v>1593597</v>
      </c>
      <c r="Q915" s="471">
        <v>2546435</v>
      </c>
      <c r="R915" s="471">
        <v>1279247</v>
      </c>
      <c r="S915" s="471">
        <v>437253</v>
      </c>
      <c r="T915" s="471">
        <v>190381</v>
      </c>
      <c r="U915" s="471">
        <v>40771</v>
      </c>
      <c r="V915" s="471">
        <v>8580</v>
      </c>
      <c r="W915" s="471">
        <v>0</v>
      </c>
      <c r="X915" s="496">
        <v>6100196</v>
      </c>
      <c r="Y915" s="471">
        <v>5666</v>
      </c>
      <c r="Z915" s="471">
        <v>2916161</v>
      </c>
      <c r="AA915" s="471">
        <v>4080457</v>
      </c>
      <c r="AB915" s="471">
        <v>2294540</v>
      </c>
      <c r="AC915" s="471">
        <v>1017527</v>
      </c>
      <c r="AD915" s="471">
        <v>432523</v>
      </c>
      <c r="AE915" s="471">
        <v>143154</v>
      </c>
      <c r="AF915" s="471">
        <v>28256</v>
      </c>
      <c r="AG915" s="471">
        <v>0</v>
      </c>
      <c r="AH915" s="496">
        <v>10918284</v>
      </c>
      <c r="AI915" s="471">
        <v>1166.37222</v>
      </c>
      <c r="AJ915" s="471">
        <v>1399.6466700000001</v>
      </c>
      <c r="AK915" s="471">
        <v>1632.92111</v>
      </c>
      <c r="AL915" s="471">
        <v>1866.1955599999999</v>
      </c>
      <c r="AM915" s="471">
        <v>2099.4699999999998</v>
      </c>
      <c r="AN915" s="471">
        <v>2566.0188899999998</v>
      </c>
      <c r="AO915" s="471">
        <v>3032.5677799999999</v>
      </c>
      <c r="AP915" s="471">
        <v>3499.1166699999999</v>
      </c>
      <c r="AQ915" s="471">
        <v>4198.9399999999996</v>
      </c>
      <c r="AR915" s="471">
        <v>1.4866600000000001</v>
      </c>
      <c r="AS915" s="471">
        <v>944.92705000000001</v>
      </c>
      <c r="AT915" s="471">
        <v>939.43424000000005</v>
      </c>
      <c r="AU915" s="471">
        <v>544.04426999999998</v>
      </c>
      <c r="AV915" s="471">
        <v>276.39071000000001</v>
      </c>
      <c r="AW915" s="471">
        <v>94.364850000000004</v>
      </c>
      <c r="AX915" s="471">
        <v>33.761159999999997</v>
      </c>
      <c r="AY915" s="471">
        <v>5.6231299999999997</v>
      </c>
      <c r="AZ915" s="471">
        <v>0</v>
      </c>
      <c r="BA915" s="496">
        <v>2840.03208</v>
      </c>
      <c r="BB915" s="471">
        <v>3.37114</v>
      </c>
      <c r="BC915" s="471">
        <v>1138.5709300000001</v>
      </c>
      <c r="BD915" s="471">
        <v>1559.43541</v>
      </c>
      <c r="BE915" s="471">
        <v>685.48389999999995</v>
      </c>
      <c r="BF915" s="471">
        <v>208.26828</v>
      </c>
      <c r="BG915" s="471">
        <v>74.19314</v>
      </c>
      <c r="BH915" s="471">
        <v>13.444380000000001</v>
      </c>
      <c r="BI915" s="471">
        <v>2.4520499999999998</v>
      </c>
      <c r="BJ915" s="471">
        <v>0</v>
      </c>
      <c r="BK915" s="496">
        <v>3685.2192100000002</v>
      </c>
      <c r="BL915" s="471">
        <v>4.8600000000000003</v>
      </c>
      <c r="BM915" s="471">
        <v>2083.5</v>
      </c>
      <c r="BN915" s="471">
        <v>2498.87</v>
      </c>
      <c r="BO915" s="471">
        <v>1229.53</v>
      </c>
      <c r="BP915" s="471">
        <v>484.66</v>
      </c>
      <c r="BQ915" s="471">
        <v>168.56</v>
      </c>
      <c r="BR915" s="471">
        <v>47.21</v>
      </c>
      <c r="BS915" s="471">
        <v>8.08</v>
      </c>
      <c r="BT915" s="471">
        <v>0</v>
      </c>
      <c r="BU915" s="496">
        <v>6525.27</v>
      </c>
      <c r="BV915" s="178"/>
      <c r="BW915" s="178"/>
      <c r="BX915" s="178"/>
      <c r="BY915" s="178"/>
      <c r="BZ915" s="178"/>
      <c r="CA915" s="178"/>
      <c r="CB915" s="178"/>
      <c r="CC915" s="178"/>
      <c r="CD915" s="178"/>
      <c r="CE915" s="178"/>
      <c r="CF915" s="110"/>
      <c r="CG915" s="110"/>
      <c r="CH915" s="110"/>
      <c r="CI915" s="110"/>
      <c r="CJ915" s="110"/>
      <c r="CK915" s="110"/>
      <c r="CL915" s="110"/>
      <c r="CM915" s="110"/>
      <c r="CN915" s="110"/>
      <c r="CO915" s="110"/>
      <c r="CP915" s="110"/>
      <c r="CQ915" s="110"/>
      <c r="CR915" s="110"/>
      <c r="CS915" s="110"/>
      <c r="CT915" s="110"/>
      <c r="CU915" s="110"/>
      <c r="CV915" s="110"/>
      <c r="CW915" s="110"/>
      <c r="CX915" s="110"/>
      <c r="CY915" s="110"/>
      <c r="CZ915" s="110"/>
      <c r="DA915" s="110"/>
      <c r="DB915" s="110"/>
      <c r="DC915" s="110"/>
      <c r="DD915" s="110"/>
      <c r="DE915" s="110"/>
      <c r="DF915" s="110"/>
      <c r="DG915" s="110"/>
      <c r="DH915" s="110"/>
      <c r="DI915" s="110"/>
      <c r="DJ915" s="110"/>
      <c r="DK915" s="110"/>
      <c r="DL915" s="110"/>
      <c r="DM915" s="110"/>
      <c r="DN915" s="110"/>
      <c r="DO915" s="110"/>
      <c r="DP915" s="110"/>
      <c r="DQ915" s="110"/>
      <c r="DR915" s="110"/>
      <c r="DS915" s="110"/>
      <c r="DT915" s="110"/>
      <c r="DU915" s="110"/>
      <c r="DV915" s="110"/>
      <c r="DW915" s="110"/>
      <c r="DX915" s="110"/>
      <c r="DY915" s="110"/>
      <c r="DZ915" s="110"/>
      <c r="EA915" s="110"/>
      <c r="EB915" s="110"/>
      <c r="EC915" s="110"/>
      <c r="ED915" s="110"/>
      <c r="EE915" s="110"/>
      <c r="EF915" s="110"/>
      <c r="EG915" s="110"/>
      <c r="EH915" s="110"/>
      <c r="EI915" s="110"/>
      <c r="EJ915" s="110"/>
      <c r="EK915" s="110"/>
      <c r="EL915" s="110"/>
      <c r="EM915" s="110"/>
      <c r="EN915" s="110"/>
      <c r="EO915" s="110"/>
      <c r="EP915" s="110"/>
      <c r="EQ915" s="110"/>
      <c r="ER915" s="110"/>
      <c r="ES915" s="110"/>
      <c r="ET915" s="110"/>
      <c r="EU915" s="110"/>
      <c r="EV915" s="110"/>
      <c r="EW915" s="110"/>
      <c r="EX915" s="110"/>
      <c r="EY915" s="110"/>
      <c r="EZ915" s="110"/>
      <c r="FA915" s="110"/>
      <c r="FB915" s="110"/>
      <c r="FC915" s="110"/>
      <c r="FD915" s="110"/>
      <c r="FE915" s="110"/>
      <c r="FF915" s="110"/>
      <c r="FG915" s="110"/>
      <c r="FH915" s="110"/>
      <c r="FI915" s="110"/>
      <c r="FJ915" s="110"/>
      <c r="FK915" s="242"/>
      <c r="FL915" s="242"/>
      <c r="FM915" s="242"/>
      <c r="FN915" s="242"/>
      <c r="FO915" s="242"/>
      <c r="FP915" s="242"/>
      <c r="FQ915" s="242"/>
      <c r="FR915" s="63"/>
    </row>
    <row r="916" spans="1:174" x14ac:dyDescent="0.2">
      <c r="A916" s="241" t="s">
        <v>538</v>
      </c>
      <c r="B916" s="476" t="s">
        <v>1107</v>
      </c>
      <c r="C916" s="326" t="s">
        <v>807</v>
      </c>
      <c r="D916" s="283" t="s">
        <v>1108</v>
      </c>
      <c r="E916" s="471">
        <v>20215.71</v>
      </c>
      <c r="F916" s="471">
        <v>3042062.22</v>
      </c>
      <c r="G916" s="471">
        <v>1624557.75</v>
      </c>
      <c r="H916" s="471">
        <v>566607.75</v>
      </c>
      <c r="I916" s="471">
        <v>241092.08</v>
      </c>
      <c r="J916" s="471">
        <v>111926.42</v>
      </c>
      <c r="K916" s="471">
        <v>44358.15</v>
      </c>
      <c r="L916" s="471">
        <v>21723.47</v>
      </c>
      <c r="M916" s="471">
        <v>0</v>
      </c>
      <c r="N916" s="496">
        <v>5672543.5499999998</v>
      </c>
      <c r="O916" s="471">
        <v>37593.800000000003</v>
      </c>
      <c r="P916" s="471">
        <v>4286100.7</v>
      </c>
      <c r="Q916" s="471">
        <v>1921131.46</v>
      </c>
      <c r="R916" s="471">
        <v>643044.72</v>
      </c>
      <c r="S916" s="471">
        <v>192907.65</v>
      </c>
      <c r="T916" s="471">
        <v>77553.429999999993</v>
      </c>
      <c r="U916" s="471">
        <v>35301.199999999997</v>
      </c>
      <c r="V916" s="471">
        <v>21723.47</v>
      </c>
      <c r="W916" s="471">
        <v>0</v>
      </c>
      <c r="X916" s="496">
        <v>7215356.4299999997</v>
      </c>
      <c r="Y916" s="471">
        <v>57809.51</v>
      </c>
      <c r="Z916" s="471">
        <v>7328162.9199999999</v>
      </c>
      <c r="AA916" s="471">
        <v>3545689.21</v>
      </c>
      <c r="AB916" s="471">
        <v>1209652.47</v>
      </c>
      <c r="AC916" s="471">
        <v>433999.73</v>
      </c>
      <c r="AD916" s="471">
        <v>189479.85</v>
      </c>
      <c r="AE916" s="471">
        <v>79659.350000000006</v>
      </c>
      <c r="AF916" s="471">
        <v>43446.94</v>
      </c>
      <c r="AG916" s="471">
        <v>0</v>
      </c>
      <c r="AH916" s="496">
        <v>12887899.98</v>
      </c>
      <c r="AI916" s="471">
        <v>1034.1888899999999</v>
      </c>
      <c r="AJ916" s="471">
        <v>1241.02667</v>
      </c>
      <c r="AK916" s="471">
        <v>1447.8644400000001</v>
      </c>
      <c r="AL916" s="471">
        <v>1654.7022199999999</v>
      </c>
      <c r="AM916" s="471">
        <v>1861.54</v>
      </c>
      <c r="AN916" s="471">
        <v>2275.2155600000001</v>
      </c>
      <c r="AO916" s="471">
        <v>2688.89111</v>
      </c>
      <c r="AP916" s="471">
        <v>3102.5666700000002</v>
      </c>
      <c r="AQ916" s="471">
        <v>3723.08</v>
      </c>
      <c r="AR916" s="471">
        <v>19.547409999999999</v>
      </c>
      <c r="AS916" s="471">
        <v>2451.2464599999998</v>
      </c>
      <c r="AT916" s="471">
        <v>1122.03719</v>
      </c>
      <c r="AU916" s="471">
        <v>342.42279000000002</v>
      </c>
      <c r="AV916" s="471">
        <v>129.51217</v>
      </c>
      <c r="AW916" s="471">
        <v>49.193770000000001</v>
      </c>
      <c r="AX916" s="471">
        <v>16.49682</v>
      </c>
      <c r="AY916" s="471">
        <v>7.0017699999999996</v>
      </c>
      <c r="AZ916" s="471">
        <v>0</v>
      </c>
      <c r="BA916" s="496">
        <v>4137.4583700000003</v>
      </c>
      <c r="BB916" s="471">
        <v>36.350999999999999</v>
      </c>
      <c r="BC916" s="471">
        <v>3453.6733300000001</v>
      </c>
      <c r="BD916" s="471">
        <v>1326.87246</v>
      </c>
      <c r="BE916" s="471">
        <v>388.61658</v>
      </c>
      <c r="BF916" s="471">
        <v>103.62799</v>
      </c>
      <c r="BG916" s="471">
        <v>34.086190000000002</v>
      </c>
      <c r="BH916" s="471">
        <v>13.12853</v>
      </c>
      <c r="BI916" s="471">
        <v>7.0017699999999996</v>
      </c>
      <c r="BJ916" s="471">
        <v>0</v>
      </c>
      <c r="BK916" s="496">
        <v>5363.3578600000001</v>
      </c>
      <c r="BL916" s="471">
        <v>55.9</v>
      </c>
      <c r="BM916" s="471">
        <v>5904.92</v>
      </c>
      <c r="BN916" s="471">
        <v>2448.91</v>
      </c>
      <c r="BO916" s="471">
        <v>731.04</v>
      </c>
      <c r="BP916" s="471">
        <v>233.14</v>
      </c>
      <c r="BQ916" s="471">
        <v>83.28</v>
      </c>
      <c r="BR916" s="471">
        <v>29.63</v>
      </c>
      <c r="BS916" s="471">
        <v>14</v>
      </c>
      <c r="BT916" s="471">
        <v>0</v>
      </c>
      <c r="BU916" s="496">
        <v>9500.82</v>
      </c>
      <c r="BV916" s="178"/>
      <c r="BW916" s="178"/>
      <c r="BX916" s="178"/>
      <c r="BY916" s="178"/>
      <c r="BZ916" s="178"/>
      <c r="CA916" s="178"/>
      <c r="CB916" s="178"/>
      <c r="CC916" s="178"/>
      <c r="CD916" s="178"/>
      <c r="CE916" s="178"/>
      <c r="CF916" s="110"/>
      <c r="CG916" s="110"/>
      <c r="CH916" s="110"/>
      <c r="CI916" s="110"/>
      <c r="CJ916" s="110"/>
      <c r="CK916" s="110"/>
      <c r="CL916" s="110"/>
      <c r="CM916" s="110"/>
      <c r="CN916" s="110"/>
      <c r="CO916" s="110"/>
      <c r="CP916" s="110"/>
      <c r="CQ916" s="110"/>
      <c r="CR916" s="110"/>
      <c r="CS916" s="110"/>
      <c r="CT916" s="110"/>
      <c r="CU916" s="110"/>
      <c r="CV916" s="110"/>
      <c r="CW916" s="110"/>
      <c r="CX916" s="110"/>
      <c r="CY916" s="110"/>
      <c r="CZ916" s="110"/>
      <c r="DA916" s="110"/>
      <c r="DB916" s="110"/>
      <c r="DC916" s="110"/>
      <c r="DD916" s="110"/>
      <c r="DE916" s="110"/>
      <c r="DF916" s="110"/>
      <c r="DG916" s="110"/>
      <c r="DH916" s="110"/>
      <c r="DI916" s="110"/>
      <c r="DJ916" s="110"/>
      <c r="DK916" s="110"/>
      <c r="DL916" s="110"/>
      <c r="DM916" s="110"/>
      <c r="DN916" s="110"/>
      <c r="DO916" s="110"/>
      <c r="DP916" s="110"/>
      <c r="DQ916" s="110"/>
      <c r="DR916" s="110"/>
      <c r="DS916" s="110"/>
      <c r="DT916" s="110"/>
      <c r="DU916" s="110"/>
      <c r="DV916" s="110"/>
      <c r="DW916" s="110"/>
      <c r="DX916" s="110"/>
      <c r="DY916" s="110"/>
      <c r="DZ916" s="110"/>
      <c r="EA916" s="110"/>
      <c r="EB916" s="110"/>
      <c r="EC916" s="110"/>
      <c r="ED916" s="110"/>
      <c r="EE916" s="110"/>
      <c r="EF916" s="110"/>
      <c r="EG916" s="110"/>
      <c r="EH916" s="110"/>
      <c r="EI916" s="110"/>
      <c r="EJ916" s="110"/>
      <c r="EK916" s="110"/>
      <c r="EL916" s="110"/>
      <c r="EM916" s="110"/>
      <c r="EN916" s="110"/>
      <c r="EO916" s="110"/>
      <c r="EP916" s="110"/>
      <c r="EQ916" s="110"/>
      <c r="ER916" s="110"/>
      <c r="ES916" s="110"/>
      <c r="ET916" s="110"/>
      <c r="EU916" s="110"/>
      <c r="EV916" s="110"/>
      <c r="EW916" s="110"/>
      <c r="EX916" s="110"/>
      <c r="EY916" s="110"/>
      <c r="EZ916" s="110"/>
      <c r="FA916" s="110"/>
      <c r="FB916" s="110"/>
      <c r="FC916" s="110"/>
      <c r="FD916" s="110"/>
      <c r="FE916" s="110"/>
      <c r="FF916" s="110"/>
      <c r="FG916" s="110"/>
      <c r="FH916" s="110"/>
      <c r="FI916" s="110"/>
      <c r="FJ916" s="110"/>
      <c r="FK916" s="242"/>
      <c r="FL916" s="242"/>
      <c r="FM916" s="242"/>
      <c r="FN916" s="242"/>
      <c r="FO916" s="242"/>
      <c r="FP916" s="242"/>
      <c r="FQ916" s="242"/>
      <c r="FR916" s="63"/>
    </row>
    <row r="917" spans="1:174" x14ac:dyDescent="0.2">
      <c r="A917" s="241" t="s">
        <v>539</v>
      </c>
      <c r="B917" s="476" t="s">
        <v>1109</v>
      </c>
      <c r="C917" s="326" t="s">
        <v>626</v>
      </c>
      <c r="D917" s="283" t="s">
        <v>540</v>
      </c>
      <c r="E917" s="471">
        <v>1112.33</v>
      </c>
      <c r="F917" s="471">
        <v>1700951.02</v>
      </c>
      <c r="G917" s="471">
        <v>1939198.22</v>
      </c>
      <c r="H917" s="471">
        <v>2222985.77</v>
      </c>
      <c r="I917" s="471">
        <v>655811.51</v>
      </c>
      <c r="J917" s="471">
        <v>152170.43</v>
      </c>
      <c r="K917" s="471">
        <v>48579.14</v>
      </c>
      <c r="L917" s="471">
        <v>7814.92</v>
      </c>
      <c r="M917" s="471">
        <v>0</v>
      </c>
      <c r="N917" s="496">
        <v>6728623.3399999999</v>
      </c>
      <c r="O917" s="471">
        <v>1831.75</v>
      </c>
      <c r="P917" s="471">
        <v>2145801.37</v>
      </c>
      <c r="Q917" s="471">
        <v>1653501.37</v>
      </c>
      <c r="R917" s="471">
        <v>992540.21</v>
      </c>
      <c r="S917" s="471">
        <v>295875.59999999998</v>
      </c>
      <c r="T917" s="471">
        <v>112429.37</v>
      </c>
      <c r="U917" s="471">
        <v>35575.68</v>
      </c>
      <c r="V917" s="471">
        <v>17109.509999999998</v>
      </c>
      <c r="W917" s="471">
        <v>0</v>
      </c>
      <c r="X917" s="496">
        <v>5254664.8600000003</v>
      </c>
      <c r="Y917" s="471">
        <v>2944.08</v>
      </c>
      <c r="Z917" s="471">
        <v>3846752.39</v>
      </c>
      <c r="AA917" s="471">
        <v>3592699.59</v>
      </c>
      <c r="AB917" s="471">
        <v>3215525.98</v>
      </c>
      <c r="AC917" s="471">
        <v>951687.11</v>
      </c>
      <c r="AD917" s="471">
        <v>264599.8</v>
      </c>
      <c r="AE917" s="471">
        <v>84154.82</v>
      </c>
      <c r="AF917" s="471">
        <v>24924.43</v>
      </c>
      <c r="AG917" s="471">
        <v>0</v>
      </c>
      <c r="AH917" s="496">
        <v>11983288.199999999</v>
      </c>
      <c r="AI917" s="471">
        <v>1024.6333299999999</v>
      </c>
      <c r="AJ917" s="471">
        <v>1229.56</v>
      </c>
      <c r="AK917" s="471">
        <v>1434.48667</v>
      </c>
      <c r="AL917" s="471">
        <v>1639.4133300000001</v>
      </c>
      <c r="AM917" s="471">
        <v>1844.34</v>
      </c>
      <c r="AN917" s="471">
        <v>2254.1933300000001</v>
      </c>
      <c r="AO917" s="471">
        <v>2664.0466700000002</v>
      </c>
      <c r="AP917" s="471">
        <v>3073.9</v>
      </c>
      <c r="AQ917" s="471">
        <v>3688.68</v>
      </c>
      <c r="AR917" s="471">
        <v>1.0855900000000001</v>
      </c>
      <c r="AS917" s="471">
        <v>1383.3818799999999</v>
      </c>
      <c r="AT917" s="471">
        <v>1351.84123</v>
      </c>
      <c r="AU917" s="471">
        <v>1355.9641899999999</v>
      </c>
      <c r="AV917" s="471">
        <v>355.58058999999997</v>
      </c>
      <c r="AW917" s="471">
        <v>67.505489999999995</v>
      </c>
      <c r="AX917" s="471">
        <v>18.23509</v>
      </c>
      <c r="AY917" s="471">
        <v>2.5423499999999999</v>
      </c>
      <c r="AZ917" s="471">
        <v>0</v>
      </c>
      <c r="BA917" s="496">
        <v>4536.1364100000001</v>
      </c>
      <c r="BB917" s="471">
        <v>1.7877099999999999</v>
      </c>
      <c r="BC917" s="471">
        <v>1745.1782499999999</v>
      </c>
      <c r="BD917" s="471">
        <v>1152.6781000000001</v>
      </c>
      <c r="BE917" s="471">
        <v>605.42402000000004</v>
      </c>
      <c r="BF917" s="471">
        <v>160.42357000000001</v>
      </c>
      <c r="BG917" s="471">
        <v>49.875660000000003</v>
      </c>
      <c r="BH917" s="471">
        <v>13.353999999999999</v>
      </c>
      <c r="BI917" s="471">
        <v>5.5660600000000002</v>
      </c>
      <c r="BJ917" s="471">
        <v>0</v>
      </c>
      <c r="BK917" s="496">
        <v>3734.28737</v>
      </c>
      <c r="BL917" s="471">
        <v>2.87</v>
      </c>
      <c r="BM917" s="471">
        <v>3128.56</v>
      </c>
      <c r="BN917" s="471">
        <v>2504.52</v>
      </c>
      <c r="BO917" s="471">
        <v>1961.39</v>
      </c>
      <c r="BP917" s="471">
        <v>516</v>
      </c>
      <c r="BQ917" s="471">
        <v>117.38</v>
      </c>
      <c r="BR917" s="471">
        <v>31.59</v>
      </c>
      <c r="BS917" s="471">
        <v>8.11</v>
      </c>
      <c r="BT917" s="471">
        <v>0</v>
      </c>
      <c r="BU917" s="496">
        <v>8270.42</v>
      </c>
      <c r="BV917" s="178"/>
      <c r="BW917" s="178"/>
      <c r="BX917" s="178"/>
      <c r="BY917" s="178"/>
      <c r="BZ917" s="178"/>
      <c r="CA917" s="178"/>
      <c r="CB917" s="178"/>
      <c r="CC917" s="178"/>
      <c r="CD917" s="178"/>
      <c r="CE917" s="178"/>
      <c r="CF917" s="110"/>
      <c r="CG917" s="110"/>
      <c r="CH917" s="110"/>
      <c r="CI917" s="110"/>
      <c r="CJ917" s="110"/>
      <c r="CK917" s="110"/>
      <c r="CL917" s="110"/>
      <c r="CM917" s="110"/>
      <c r="CN917" s="110"/>
      <c r="CO917" s="110"/>
      <c r="CP917" s="110"/>
      <c r="CQ917" s="110"/>
      <c r="CR917" s="110"/>
      <c r="CS917" s="110"/>
      <c r="CT917" s="110"/>
      <c r="CU917" s="110"/>
      <c r="CV917" s="110"/>
      <c r="CW917" s="110"/>
      <c r="CX917" s="110"/>
      <c r="CY917" s="110"/>
      <c r="CZ917" s="110"/>
      <c r="DA917" s="110"/>
      <c r="DB917" s="110"/>
      <c r="DC917" s="110"/>
      <c r="DD917" s="110"/>
      <c r="DE917" s="110"/>
      <c r="DF917" s="110"/>
      <c r="DG917" s="110"/>
      <c r="DH917" s="110"/>
      <c r="DI917" s="110"/>
      <c r="DJ917" s="110"/>
      <c r="DK917" s="110"/>
      <c r="DL917" s="110"/>
      <c r="DM917" s="110"/>
      <c r="DN917" s="110"/>
      <c r="DO917" s="110"/>
      <c r="DP917" s="110"/>
      <c r="DQ917" s="110"/>
      <c r="DR917" s="110"/>
      <c r="DS917" s="110"/>
      <c r="DT917" s="110"/>
      <c r="DU917" s="110"/>
      <c r="DV917" s="110"/>
      <c r="DW917" s="110"/>
      <c r="DX917" s="110"/>
      <c r="DY917" s="110"/>
      <c r="DZ917" s="110"/>
      <c r="EA917" s="110"/>
      <c r="EB917" s="110"/>
      <c r="EC917" s="110"/>
      <c r="ED917" s="110"/>
      <c r="EE917" s="110"/>
      <c r="EF917" s="110"/>
      <c r="EG917" s="110"/>
      <c r="EH917" s="110"/>
      <c r="EI917" s="110"/>
      <c r="EJ917" s="110"/>
      <c r="EK917" s="110"/>
      <c r="EL917" s="110"/>
      <c r="EM917" s="110"/>
      <c r="EN917" s="110"/>
      <c r="EO917" s="110"/>
      <c r="EP917" s="110"/>
      <c r="EQ917" s="110"/>
      <c r="ER917" s="110"/>
      <c r="ES917" s="110"/>
      <c r="ET917" s="110"/>
      <c r="EU917" s="110"/>
      <c r="EV917" s="110"/>
      <c r="EW917" s="110"/>
      <c r="EX917" s="110"/>
      <c r="EY917" s="110"/>
      <c r="EZ917" s="110"/>
      <c r="FA917" s="110"/>
      <c r="FB917" s="110"/>
      <c r="FC917" s="110"/>
      <c r="FD917" s="110"/>
      <c r="FE917" s="110"/>
      <c r="FF917" s="110"/>
      <c r="FG917" s="110"/>
      <c r="FH917" s="110"/>
      <c r="FI917" s="110"/>
      <c r="FJ917" s="110"/>
      <c r="FK917" s="242"/>
      <c r="FL917" s="242"/>
      <c r="FM917" s="242"/>
      <c r="FN917" s="242"/>
      <c r="FO917" s="242"/>
      <c r="FP917" s="242"/>
      <c r="FQ917" s="242"/>
      <c r="FR917" s="63"/>
    </row>
    <row r="918" spans="1:174" x14ac:dyDescent="0.2">
      <c r="A918" s="241" t="s">
        <v>541</v>
      </c>
      <c r="B918" s="476" t="s">
        <v>1110</v>
      </c>
      <c r="C918" s="326" t="s">
        <v>782</v>
      </c>
      <c r="D918" s="283" t="s">
        <v>542</v>
      </c>
      <c r="E918" s="471">
        <v>0</v>
      </c>
      <c r="F918" s="471">
        <v>254010.8</v>
      </c>
      <c r="G918" s="471">
        <v>870618.81</v>
      </c>
      <c r="H918" s="471">
        <v>755655.26</v>
      </c>
      <c r="I918" s="471">
        <v>275848.33</v>
      </c>
      <c r="J918" s="471">
        <v>125930.69</v>
      </c>
      <c r="K918" s="471">
        <v>38553.78</v>
      </c>
      <c r="L918" s="471">
        <v>8130.64</v>
      </c>
      <c r="M918" s="471">
        <v>0</v>
      </c>
      <c r="N918" s="496">
        <v>2328748.31</v>
      </c>
      <c r="O918" s="471">
        <v>820.16</v>
      </c>
      <c r="P918" s="471">
        <v>328328.96999999997</v>
      </c>
      <c r="Q918" s="471">
        <v>1199089.1100000001</v>
      </c>
      <c r="R918" s="471">
        <v>976303.83</v>
      </c>
      <c r="S918" s="471">
        <v>305721.58</v>
      </c>
      <c r="T918" s="471">
        <v>91482.85</v>
      </c>
      <c r="U918" s="471">
        <v>30957.59</v>
      </c>
      <c r="V918" s="471">
        <v>22153.75</v>
      </c>
      <c r="W918" s="471">
        <v>5887.19</v>
      </c>
      <c r="X918" s="496">
        <v>2960745.03</v>
      </c>
      <c r="Y918" s="471">
        <v>820.16</v>
      </c>
      <c r="Z918" s="471">
        <v>582339.77</v>
      </c>
      <c r="AA918" s="471">
        <v>2069707.92</v>
      </c>
      <c r="AB918" s="471">
        <v>1731959.09</v>
      </c>
      <c r="AC918" s="471">
        <v>581569.91</v>
      </c>
      <c r="AD918" s="471">
        <v>217413.54</v>
      </c>
      <c r="AE918" s="471">
        <v>69511.37</v>
      </c>
      <c r="AF918" s="471">
        <v>30284.39</v>
      </c>
      <c r="AG918" s="471">
        <v>5887.19</v>
      </c>
      <c r="AH918" s="496">
        <v>5289493.34</v>
      </c>
      <c r="AI918" s="471">
        <v>1021.06667</v>
      </c>
      <c r="AJ918" s="471">
        <v>1225.28</v>
      </c>
      <c r="AK918" s="471">
        <v>1429.49333</v>
      </c>
      <c r="AL918" s="471">
        <v>1633.70667</v>
      </c>
      <c r="AM918" s="471">
        <v>1837.92</v>
      </c>
      <c r="AN918" s="471">
        <v>2246.3466699999999</v>
      </c>
      <c r="AO918" s="471">
        <v>2654.77333</v>
      </c>
      <c r="AP918" s="471">
        <v>3063.2</v>
      </c>
      <c r="AQ918" s="471">
        <v>3675.84</v>
      </c>
      <c r="AR918" s="471">
        <v>0</v>
      </c>
      <c r="AS918" s="471">
        <v>207.30837</v>
      </c>
      <c r="AT918" s="471">
        <v>609.04012999999998</v>
      </c>
      <c r="AU918" s="471">
        <v>462.54034999999999</v>
      </c>
      <c r="AV918" s="471">
        <v>150.08723000000001</v>
      </c>
      <c r="AW918" s="471">
        <v>56.060220000000001</v>
      </c>
      <c r="AX918" s="471">
        <v>14.52244</v>
      </c>
      <c r="AY918" s="471">
        <v>2.6543000000000001</v>
      </c>
      <c r="AZ918" s="471">
        <v>0</v>
      </c>
      <c r="BA918" s="496">
        <v>1502.2130500000001</v>
      </c>
      <c r="BB918" s="471">
        <v>0.80323999999999995</v>
      </c>
      <c r="BC918" s="471">
        <v>267.9624</v>
      </c>
      <c r="BD918" s="471">
        <v>838.82105999999999</v>
      </c>
      <c r="BE918" s="471">
        <v>597.60044000000005</v>
      </c>
      <c r="BF918" s="471">
        <v>166.34107</v>
      </c>
      <c r="BG918" s="471">
        <v>40.725169999999999</v>
      </c>
      <c r="BH918" s="471">
        <v>11.661099999999999</v>
      </c>
      <c r="BI918" s="471">
        <v>7.2322199999999999</v>
      </c>
      <c r="BJ918" s="471">
        <v>1.6015900000000001</v>
      </c>
      <c r="BK918" s="496">
        <v>1932.7483</v>
      </c>
      <c r="BL918" s="471">
        <v>0.8</v>
      </c>
      <c r="BM918" s="471">
        <v>475.27</v>
      </c>
      <c r="BN918" s="471">
        <v>1447.86</v>
      </c>
      <c r="BO918" s="471">
        <v>1060.1400000000001</v>
      </c>
      <c r="BP918" s="471">
        <v>316.43</v>
      </c>
      <c r="BQ918" s="471">
        <v>96.79</v>
      </c>
      <c r="BR918" s="471">
        <v>26.18</v>
      </c>
      <c r="BS918" s="471">
        <v>9.89</v>
      </c>
      <c r="BT918" s="471">
        <v>1.6</v>
      </c>
      <c r="BU918" s="496">
        <v>3434.96</v>
      </c>
      <c r="BV918" s="178"/>
      <c r="BW918" s="178"/>
      <c r="BX918" s="178"/>
      <c r="BY918" s="178"/>
      <c r="BZ918" s="178"/>
      <c r="CA918" s="178"/>
      <c r="CB918" s="178"/>
      <c r="CC918" s="178"/>
      <c r="CD918" s="178"/>
      <c r="CE918" s="178"/>
      <c r="CF918" s="110"/>
      <c r="CG918" s="110"/>
      <c r="CH918" s="110"/>
      <c r="CI918" s="110"/>
      <c r="CJ918" s="110"/>
      <c r="CK918" s="110"/>
      <c r="CL918" s="110"/>
      <c r="CM918" s="110"/>
      <c r="CN918" s="110"/>
      <c r="CO918" s="110"/>
      <c r="CP918" s="110"/>
      <c r="CQ918" s="110"/>
      <c r="CR918" s="110"/>
      <c r="CS918" s="110"/>
      <c r="CT918" s="110"/>
      <c r="CU918" s="110"/>
      <c r="CV918" s="110"/>
      <c r="CW918" s="110"/>
      <c r="CX918" s="110"/>
      <c r="CY918" s="110"/>
      <c r="CZ918" s="110"/>
      <c r="DA918" s="110"/>
      <c r="DB918" s="110"/>
      <c r="DC918" s="110"/>
      <c r="DD918" s="110"/>
      <c r="DE918" s="110"/>
      <c r="DF918" s="110"/>
      <c r="DG918" s="110"/>
      <c r="DH918" s="110"/>
      <c r="DI918" s="110"/>
      <c r="DJ918" s="110"/>
      <c r="DK918" s="110"/>
      <c r="DL918" s="110"/>
      <c r="DM918" s="110"/>
      <c r="DN918" s="110"/>
      <c r="DO918" s="110"/>
      <c r="DP918" s="110"/>
      <c r="DQ918" s="110"/>
      <c r="DR918" s="110"/>
      <c r="DS918" s="110"/>
      <c r="DT918" s="110"/>
      <c r="DU918" s="110"/>
      <c r="DV918" s="110"/>
      <c r="DW918" s="110"/>
      <c r="DX918" s="110"/>
      <c r="DY918" s="110"/>
      <c r="DZ918" s="110"/>
      <c r="EA918" s="110"/>
      <c r="EB918" s="110"/>
      <c r="EC918" s="110"/>
      <c r="ED918" s="110"/>
      <c r="EE918" s="110"/>
      <c r="EF918" s="110"/>
      <c r="EG918" s="110"/>
      <c r="EH918" s="110"/>
      <c r="EI918" s="110"/>
      <c r="EJ918" s="110"/>
      <c r="EK918" s="110"/>
      <c r="EL918" s="110"/>
      <c r="EM918" s="110"/>
      <c r="EN918" s="110"/>
      <c r="EO918" s="110"/>
      <c r="EP918" s="110"/>
      <c r="EQ918" s="110"/>
      <c r="ER918" s="110"/>
      <c r="ES918" s="110"/>
      <c r="ET918" s="110"/>
      <c r="EU918" s="110"/>
      <c r="EV918" s="110"/>
      <c r="EW918" s="110"/>
      <c r="EX918" s="110"/>
      <c r="EY918" s="110"/>
      <c r="EZ918" s="110"/>
      <c r="FA918" s="110"/>
      <c r="FB918" s="110"/>
      <c r="FC918" s="110"/>
      <c r="FD918" s="110"/>
      <c r="FE918" s="110"/>
      <c r="FF918" s="110"/>
      <c r="FG918" s="110"/>
      <c r="FH918" s="110"/>
      <c r="FI918" s="110"/>
      <c r="FJ918" s="110"/>
      <c r="FK918" s="242"/>
      <c r="FL918" s="242"/>
      <c r="FM918" s="242"/>
      <c r="FN918" s="242"/>
      <c r="FO918" s="242"/>
      <c r="FP918" s="242"/>
      <c r="FQ918" s="242"/>
      <c r="FR918" s="63"/>
    </row>
    <row r="919" spans="1:174" x14ac:dyDescent="0.2">
      <c r="A919" s="241" t="s">
        <v>543</v>
      </c>
      <c r="B919" s="476" t="s">
        <v>1111</v>
      </c>
      <c r="C919" s="326" t="s">
        <v>801</v>
      </c>
      <c r="D919" s="283" t="s">
        <v>544</v>
      </c>
      <c r="E919" s="471">
        <v>1858</v>
      </c>
      <c r="F919" s="471">
        <v>737213</v>
      </c>
      <c r="G919" s="471">
        <v>412552</v>
      </c>
      <c r="H919" s="471">
        <v>486790</v>
      </c>
      <c r="I919" s="471">
        <v>163875</v>
      </c>
      <c r="J919" s="471">
        <v>106557</v>
      </c>
      <c r="K919" s="471">
        <v>46480</v>
      </c>
      <c r="L919" s="471">
        <v>21320</v>
      </c>
      <c r="M919" s="471">
        <v>2799</v>
      </c>
      <c r="N919" s="496">
        <v>1979444</v>
      </c>
      <c r="O919" s="471">
        <v>2000</v>
      </c>
      <c r="P919" s="471">
        <v>1066609</v>
      </c>
      <c r="Q919" s="471">
        <v>707876</v>
      </c>
      <c r="R919" s="471">
        <v>882453</v>
      </c>
      <c r="S919" s="471">
        <v>199874</v>
      </c>
      <c r="T919" s="471">
        <v>90058</v>
      </c>
      <c r="U919" s="471">
        <v>51922</v>
      </c>
      <c r="V919" s="471">
        <v>21126</v>
      </c>
      <c r="W919" s="471">
        <v>0</v>
      </c>
      <c r="X919" s="496">
        <v>3021918</v>
      </c>
      <c r="Y919" s="471">
        <v>3858</v>
      </c>
      <c r="Z919" s="471">
        <v>1803822</v>
      </c>
      <c r="AA919" s="471">
        <v>1120428</v>
      </c>
      <c r="AB919" s="471">
        <v>1369243</v>
      </c>
      <c r="AC919" s="471">
        <v>363749</v>
      </c>
      <c r="AD919" s="471">
        <v>196615</v>
      </c>
      <c r="AE919" s="471">
        <v>98402</v>
      </c>
      <c r="AF919" s="471">
        <v>42446</v>
      </c>
      <c r="AG919" s="471">
        <v>2799</v>
      </c>
      <c r="AH919" s="496">
        <v>5001362</v>
      </c>
      <c r="AI919" s="471">
        <v>1039.9944399999999</v>
      </c>
      <c r="AJ919" s="471">
        <v>1247.99333</v>
      </c>
      <c r="AK919" s="471">
        <v>1455.9922200000001</v>
      </c>
      <c r="AL919" s="471">
        <v>1663.9911099999999</v>
      </c>
      <c r="AM919" s="471">
        <v>1871.99</v>
      </c>
      <c r="AN919" s="471">
        <v>2287.9877799999999</v>
      </c>
      <c r="AO919" s="471">
        <v>2703.9855600000001</v>
      </c>
      <c r="AP919" s="471">
        <v>3119.98333</v>
      </c>
      <c r="AQ919" s="471">
        <v>3743.98</v>
      </c>
      <c r="AR919" s="471">
        <v>1.7865500000000001</v>
      </c>
      <c r="AS919" s="471">
        <v>590.71870000000001</v>
      </c>
      <c r="AT919" s="471">
        <v>283.34766999999999</v>
      </c>
      <c r="AU919" s="471">
        <v>292.54363000000001</v>
      </c>
      <c r="AV919" s="471">
        <v>87.540530000000004</v>
      </c>
      <c r="AW919" s="471">
        <v>46.572360000000003</v>
      </c>
      <c r="AX919" s="471">
        <v>17.189440000000001</v>
      </c>
      <c r="AY919" s="471">
        <v>6.8333700000000004</v>
      </c>
      <c r="AZ919" s="471">
        <v>0.74760000000000004</v>
      </c>
      <c r="BA919" s="496">
        <v>1327.2798499999999</v>
      </c>
      <c r="BB919" s="471">
        <v>1.92309</v>
      </c>
      <c r="BC919" s="471">
        <v>854.65921000000003</v>
      </c>
      <c r="BD919" s="471">
        <v>486.18117000000001</v>
      </c>
      <c r="BE919" s="471">
        <v>530.32315000000006</v>
      </c>
      <c r="BF919" s="471">
        <v>106.77087</v>
      </c>
      <c r="BG919" s="471">
        <v>39.361220000000003</v>
      </c>
      <c r="BH919" s="471">
        <v>19.202030000000001</v>
      </c>
      <c r="BI919" s="471">
        <v>6.7711899999999998</v>
      </c>
      <c r="BJ919" s="471">
        <v>0</v>
      </c>
      <c r="BK919" s="496">
        <v>2045.19192</v>
      </c>
      <c r="BL919" s="471">
        <v>3.71</v>
      </c>
      <c r="BM919" s="471">
        <v>1445.38</v>
      </c>
      <c r="BN919" s="471">
        <v>769.53</v>
      </c>
      <c r="BO919" s="471">
        <v>822.87</v>
      </c>
      <c r="BP919" s="471">
        <v>194.31</v>
      </c>
      <c r="BQ919" s="471">
        <v>85.93</v>
      </c>
      <c r="BR919" s="471">
        <v>36.39</v>
      </c>
      <c r="BS919" s="471">
        <v>13.6</v>
      </c>
      <c r="BT919" s="471">
        <v>0.75</v>
      </c>
      <c r="BU919" s="496">
        <v>3372.47</v>
      </c>
      <c r="BV919" s="178"/>
      <c r="BW919" s="178"/>
      <c r="BX919" s="178"/>
      <c r="BY919" s="178"/>
      <c r="BZ919" s="178"/>
      <c r="CA919" s="178"/>
      <c r="CB919" s="178"/>
      <c r="CC919" s="178"/>
      <c r="CD919" s="178"/>
      <c r="CE919" s="178"/>
      <c r="CF919" s="110"/>
      <c r="CG919" s="110"/>
      <c r="CH919" s="110"/>
      <c r="CI919" s="110"/>
      <c r="CJ919" s="110"/>
      <c r="CK919" s="110"/>
      <c r="CL919" s="110"/>
      <c r="CM919" s="110"/>
      <c r="CN919" s="110"/>
      <c r="CO919" s="110"/>
      <c r="CP919" s="110"/>
      <c r="CQ919" s="110"/>
      <c r="CR919" s="110"/>
      <c r="CS919" s="110"/>
      <c r="CT919" s="110"/>
      <c r="CU919" s="110"/>
      <c r="CV919" s="110"/>
      <c r="CW919" s="110"/>
      <c r="CX919" s="110"/>
      <c r="CY919" s="110"/>
      <c r="CZ919" s="110"/>
      <c r="DA919" s="110"/>
      <c r="DB919" s="110"/>
      <c r="DC919" s="110"/>
      <c r="DD919" s="110"/>
      <c r="DE919" s="110"/>
      <c r="DF919" s="110"/>
      <c r="DG919" s="110"/>
      <c r="DH919" s="110"/>
      <c r="DI919" s="110"/>
      <c r="DJ919" s="110"/>
      <c r="DK919" s="110"/>
      <c r="DL919" s="110"/>
      <c r="DM919" s="110"/>
      <c r="DN919" s="110"/>
      <c r="DO919" s="110"/>
      <c r="DP919" s="110"/>
      <c r="DQ919" s="110"/>
      <c r="DR919" s="110"/>
      <c r="DS919" s="110"/>
      <c r="DT919" s="110"/>
      <c r="DU919" s="110"/>
      <c r="DV919" s="110"/>
      <c r="DW919" s="110"/>
      <c r="DX919" s="110"/>
      <c r="DY919" s="110"/>
      <c r="DZ919" s="110"/>
      <c r="EA919" s="110"/>
      <c r="EB919" s="110"/>
      <c r="EC919" s="110"/>
      <c r="ED919" s="110"/>
      <c r="EE919" s="110"/>
      <c r="EF919" s="110"/>
      <c r="EG919" s="110"/>
      <c r="EH919" s="110"/>
      <c r="EI919" s="110"/>
      <c r="EJ919" s="110"/>
      <c r="EK919" s="110"/>
      <c r="EL919" s="110"/>
      <c r="EM919" s="110"/>
      <c r="EN919" s="110"/>
      <c r="EO919" s="110"/>
      <c r="EP919" s="110"/>
      <c r="EQ919" s="110"/>
      <c r="ER919" s="110"/>
      <c r="ES919" s="110"/>
      <c r="ET919" s="110"/>
      <c r="EU919" s="110"/>
      <c r="EV919" s="110"/>
      <c r="EW919" s="110"/>
      <c r="EX919" s="110"/>
      <c r="EY919" s="110"/>
      <c r="EZ919" s="110"/>
      <c r="FA919" s="110"/>
      <c r="FB919" s="110"/>
      <c r="FC919" s="110"/>
      <c r="FD919" s="110"/>
      <c r="FE919" s="110"/>
      <c r="FF919" s="110"/>
      <c r="FG919" s="110"/>
      <c r="FH919" s="110"/>
      <c r="FI919" s="110"/>
      <c r="FJ919" s="110"/>
      <c r="FK919" s="242"/>
      <c r="FL919" s="242"/>
      <c r="FM919" s="242"/>
      <c r="FN919" s="242"/>
      <c r="FO919" s="242"/>
      <c r="FP919" s="242"/>
      <c r="FQ919" s="242"/>
      <c r="FR919" s="63"/>
    </row>
    <row r="920" spans="1:174" x14ac:dyDescent="0.2">
      <c r="A920" s="241" t="s">
        <v>545</v>
      </c>
      <c r="B920" s="476" t="s">
        <v>1112</v>
      </c>
      <c r="C920" s="326" t="s">
        <v>782</v>
      </c>
      <c r="D920" s="283" t="s">
        <v>546</v>
      </c>
      <c r="E920" s="471">
        <v>1388</v>
      </c>
      <c r="F920" s="471">
        <v>2052525</v>
      </c>
      <c r="G920" s="471">
        <v>1982192</v>
      </c>
      <c r="H920" s="471">
        <v>1536748</v>
      </c>
      <c r="I920" s="471">
        <v>451464</v>
      </c>
      <c r="J920" s="471">
        <v>172314</v>
      </c>
      <c r="K920" s="471">
        <v>45492</v>
      </c>
      <c r="L920" s="471">
        <v>23736</v>
      </c>
      <c r="M920" s="471">
        <v>0</v>
      </c>
      <c r="N920" s="496">
        <v>6265859</v>
      </c>
      <c r="O920" s="471">
        <v>8127</v>
      </c>
      <c r="P920" s="471">
        <v>3472046</v>
      </c>
      <c r="Q920" s="471">
        <v>2857645</v>
      </c>
      <c r="R920" s="471">
        <v>1343598</v>
      </c>
      <c r="S920" s="471">
        <v>327092</v>
      </c>
      <c r="T920" s="471">
        <v>103848</v>
      </c>
      <c r="U920" s="471">
        <v>20974</v>
      </c>
      <c r="V920" s="471">
        <v>3738</v>
      </c>
      <c r="W920" s="471">
        <v>0</v>
      </c>
      <c r="X920" s="496">
        <v>8137068</v>
      </c>
      <c r="Y920" s="471">
        <v>9515</v>
      </c>
      <c r="Z920" s="471">
        <v>5524571</v>
      </c>
      <c r="AA920" s="471">
        <v>4839837</v>
      </c>
      <c r="AB920" s="471">
        <v>2880346</v>
      </c>
      <c r="AC920" s="471">
        <v>778556</v>
      </c>
      <c r="AD920" s="471">
        <v>276162</v>
      </c>
      <c r="AE920" s="471">
        <v>66466</v>
      </c>
      <c r="AF920" s="471">
        <v>27474</v>
      </c>
      <c r="AG920" s="471">
        <v>0</v>
      </c>
      <c r="AH920" s="496">
        <v>14402927</v>
      </c>
      <c r="AI920" s="471">
        <v>1116.41111</v>
      </c>
      <c r="AJ920" s="471">
        <v>1339.6933300000001</v>
      </c>
      <c r="AK920" s="471">
        <v>1562.9755600000001</v>
      </c>
      <c r="AL920" s="471">
        <v>1786.2577799999999</v>
      </c>
      <c r="AM920" s="471">
        <v>2009.54</v>
      </c>
      <c r="AN920" s="471">
        <v>2456.1044400000001</v>
      </c>
      <c r="AO920" s="471">
        <v>2902.6688899999999</v>
      </c>
      <c r="AP920" s="471">
        <v>3349.23333</v>
      </c>
      <c r="AQ920" s="471">
        <v>4019.08</v>
      </c>
      <c r="AR920" s="471">
        <v>1.2432700000000001</v>
      </c>
      <c r="AS920" s="471">
        <v>1532.0857000000001</v>
      </c>
      <c r="AT920" s="471">
        <v>1268.2168899999999</v>
      </c>
      <c r="AU920" s="471">
        <v>860.31704000000002</v>
      </c>
      <c r="AV920" s="471">
        <v>224.66037</v>
      </c>
      <c r="AW920" s="471">
        <v>70.157439999999994</v>
      </c>
      <c r="AX920" s="471">
        <v>15.672470000000001</v>
      </c>
      <c r="AY920" s="471">
        <v>7.0869999999999997</v>
      </c>
      <c r="AZ920" s="471">
        <v>0</v>
      </c>
      <c r="BA920" s="496">
        <v>3979.4401800000001</v>
      </c>
      <c r="BB920" s="471">
        <v>7.2795800000000002</v>
      </c>
      <c r="BC920" s="471">
        <v>2591.6722199999999</v>
      </c>
      <c r="BD920" s="471">
        <v>1828.3363400000001</v>
      </c>
      <c r="BE920" s="471">
        <v>752.18595000000005</v>
      </c>
      <c r="BF920" s="471">
        <v>162.76958999999999</v>
      </c>
      <c r="BG920" s="471">
        <v>42.281590000000001</v>
      </c>
      <c r="BH920" s="471">
        <v>7.2257600000000002</v>
      </c>
      <c r="BI920" s="471">
        <v>1.11608</v>
      </c>
      <c r="BJ920" s="471">
        <v>0</v>
      </c>
      <c r="BK920" s="496">
        <v>5392.8671000000004</v>
      </c>
      <c r="BL920" s="471">
        <v>8.52</v>
      </c>
      <c r="BM920" s="471">
        <v>4123.76</v>
      </c>
      <c r="BN920" s="471">
        <v>3096.55</v>
      </c>
      <c r="BO920" s="471">
        <v>1612.5</v>
      </c>
      <c r="BP920" s="471">
        <v>387.43</v>
      </c>
      <c r="BQ920" s="471">
        <v>112.44</v>
      </c>
      <c r="BR920" s="471">
        <v>22.9</v>
      </c>
      <c r="BS920" s="471">
        <v>8.1999999999999993</v>
      </c>
      <c r="BT920" s="471">
        <v>0</v>
      </c>
      <c r="BU920" s="496">
        <v>9372.2999999999993</v>
      </c>
      <c r="BV920" s="178"/>
      <c r="BW920" s="178"/>
      <c r="BX920" s="178"/>
      <c r="BY920" s="178"/>
      <c r="BZ920" s="178"/>
      <c r="CA920" s="178"/>
      <c r="CB920" s="178"/>
      <c r="CC920" s="178"/>
      <c r="CD920" s="178"/>
      <c r="CE920" s="178"/>
      <c r="CF920" s="110"/>
      <c r="CG920" s="110"/>
      <c r="CH920" s="110"/>
      <c r="CI920" s="110"/>
      <c r="CJ920" s="110"/>
      <c r="CK920" s="110"/>
      <c r="CL920" s="110"/>
      <c r="CM920" s="110"/>
      <c r="CN920" s="110"/>
      <c r="CO920" s="110"/>
      <c r="CP920" s="110"/>
      <c r="CQ920" s="110"/>
      <c r="CR920" s="110"/>
      <c r="CS920" s="110"/>
      <c r="CT920" s="110"/>
      <c r="CU920" s="110"/>
      <c r="CV920" s="110"/>
      <c r="CW920" s="110"/>
      <c r="CX920" s="110"/>
      <c r="CY920" s="110"/>
      <c r="CZ920" s="110"/>
      <c r="DA920" s="110"/>
      <c r="DB920" s="110"/>
      <c r="DC920" s="110"/>
      <c r="DD920" s="110"/>
      <c r="DE920" s="110"/>
      <c r="DF920" s="110"/>
      <c r="DG920" s="110"/>
      <c r="DH920" s="110"/>
      <c r="DI920" s="110"/>
      <c r="DJ920" s="110"/>
      <c r="DK920" s="110"/>
      <c r="DL920" s="110"/>
      <c r="DM920" s="110"/>
      <c r="DN920" s="110"/>
      <c r="DO920" s="110"/>
      <c r="DP920" s="110"/>
      <c r="DQ920" s="110"/>
      <c r="DR920" s="110"/>
      <c r="DS920" s="110"/>
      <c r="DT920" s="110"/>
      <c r="DU920" s="110"/>
      <c r="DV920" s="110"/>
      <c r="DW920" s="110"/>
      <c r="DX920" s="110"/>
      <c r="DY920" s="110"/>
      <c r="DZ920" s="110"/>
      <c r="EA920" s="110"/>
      <c r="EB920" s="110"/>
      <c r="EC920" s="110"/>
      <c r="ED920" s="110"/>
      <c r="EE920" s="110"/>
      <c r="EF920" s="110"/>
      <c r="EG920" s="110"/>
      <c r="EH920" s="110"/>
      <c r="EI920" s="110"/>
      <c r="EJ920" s="110"/>
      <c r="EK920" s="110"/>
      <c r="EL920" s="110"/>
      <c r="EM920" s="110"/>
      <c r="EN920" s="110"/>
      <c r="EO920" s="110"/>
      <c r="EP920" s="110"/>
      <c r="EQ920" s="110"/>
      <c r="ER920" s="110"/>
      <c r="ES920" s="110"/>
      <c r="ET920" s="110"/>
      <c r="EU920" s="110"/>
      <c r="EV920" s="110"/>
      <c r="EW920" s="110"/>
      <c r="EX920" s="110"/>
      <c r="EY920" s="110"/>
      <c r="EZ920" s="110"/>
      <c r="FA920" s="110"/>
      <c r="FB920" s="110"/>
      <c r="FC920" s="110"/>
      <c r="FD920" s="110"/>
      <c r="FE920" s="110"/>
      <c r="FF920" s="110"/>
      <c r="FG920" s="110"/>
      <c r="FH920" s="110"/>
      <c r="FI920" s="110"/>
      <c r="FJ920" s="110"/>
      <c r="FK920" s="242"/>
      <c r="FL920" s="242"/>
      <c r="FM920" s="242"/>
      <c r="FN920" s="242"/>
      <c r="FO920" s="242"/>
      <c r="FP920" s="242"/>
      <c r="FQ920" s="242"/>
      <c r="FR920" s="63"/>
    </row>
    <row r="921" spans="1:174" x14ac:dyDescent="0.2">
      <c r="A921" s="241" t="s">
        <v>1113</v>
      </c>
      <c r="B921" s="476" t="s">
        <v>1114</v>
      </c>
      <c r="C921" s="326" t="s">
        <v>626</v>
      </c>
      <c r="D921" s="283" t="s">
        <v>1115</v>
      </c>
      <c r="E921" s="471">
        <v>0</v>
      </c>
      <c r="F921" s="471">
        <v>62193</v>
      </c>
      <c r="G921" s="471">
        <v>335181</v>
      </c>
      <c r="H921" s="471">
        <v>592410</v>
      </c>
      <c r="I921" s="471">
        <v>561306</v>
      </c>
      <c r="J921" s="471">
        <v>228091</v>
      </c>
      <c r="K921" s="471">
        <v>58709</v>
      </c>
      <c r="L921" s="471">
        <v>56459</v>
      </c>
      <c r="M921" s="471">
        <v>7542</v>
      </c>
      <c r="N921" s="496">
        <v>1901891</v>
      </c>
      <c r="O921" s="471">
        <v>0</v>
      </c>
      <c r="P921" s="471">
        <v>94707</v>
      </c>
      <c r="Q921" s="471">
        <v>583640</v>
      </c>
      <c r="R921" s="471">
        <v>1041114</v>
      </c>
      <c r="S921" s="471">
        <v>949424</v>
      </c>
      <c r="T921" s="471">
        <v>222948</v>
      </c>
      <c r="U921" s="471">
        <v>46445</v>
      </c>
      <c r="V921" s="471">
        <v>25629</v>
      </c>
      <c r="W921" s="471">
        <v>4202</v>
      </c>
      <c r="X921" s="496">
        <v>2968109</v>
      </c>
      <c r="Y921" s="471">
        <v>0</v>
      </c>
      <c r="Z921" s="471">
        <v>156900</v>
      </c>
      <c r="AA921" s="471">
        <v>918821</v>
      </c>
      <c r="AB921" s="471">
        <v>1633524</v>
      </c>
      <c r="AC921" s="471">
        <v>1510730</v>
      </c>
      <c r="AD921" s="471">
        <v>451039</v>
      </c>
      <c r="AE921" s="471">
        <v>105154</v>
      </c>
      <c r="AF921" s="471">
        <v>82088</v>
      </c>
      <c r="AG921" s="471">
        <v>11744</v>
      </c>
      <c r="AH921" s="496">
        <v>4870000</v>
      </c>
      <c r="AI921" s="471">
        <v>1067.8166699999999</v>
      </c>
      <c r="AJ921" s="471">
        <v>1281.3800000000001</v>
      </c>
      <c r="AK921" s="471">
        <v>1494.9433300000001</v>
      </c>
      <c r="AL921" s="471">
        <v>1708.50667</v>
      </c>
      <c r="AM921" s="471">
        <v>1922.07</v>
      </c>
      <c r="AN921" s="471">
        <v>2349.1966699999998</v>
      </c>
      <c r="AO921" s="471">
        <v>2776.3233300000002</v>
      </c>
      <c r="AP921" s="471">
        <v>3203.45</v>
      </c>
      <c r="AQ921" s="471">
        <v>3844.14</v>
      </c>
      <c r="AR921" s="471">
        <v>0</v>
      </c>
      <c r="AS921" s="471">
        <v>48.53595</v>
      </c>
      <c r="AT921" s="471">
        <v>224.20984000000001</v>
      </c>
      <c r="AU921" s="471">
        <v>346.7414</v>
      </c>
      <c r="AV921" s="471">
        <v>292.03203000000002</v>
      </c>
      <c r="AW921" s="471">
        <v>97.093190000000007</v>
      </c>
      <c r="AX921" s="471">
        <v>21.14631</v>
      </c>
      <c r="AY921" s="471">
        <v>17.62444</v>
      </c>
      <c r="AZ921" s="471">
        <v>1.9619500000000001</v>
      </c>
      <c r="BA921" s="496">
        <v>1049.34511</v>
      </c>
      <c r="BB921" s="471">
        <v>0</v>
      </c>
      <c r="BC921" s="471">
        <v>73.910160000000005</v>
      </c>
      <c r="BD921" s="471">
        <v>390.40944999999999</v>
      </c>
      <c r="BE921" s="471">
        <v>609.37076000000002</v>
      </c>
      <c r="BF921" s="471">
        <v>493.95911999999998</v>
      </c>
      <c r="BG921" s="471">
        <v>94.903930000000003</v>
      </c>
      <c r="BH921" s="471">
        <v>16.728960000000001</v>
      </c>
      <c r="BI921" s="471">
        <v>8.0004399999999993</v>
      </c>
      <c r="BJ921" s="471">
        <v>1.0930899999999999</v>
      </c>
      <c r="BK921" s="496">
        <v>1688.3759</v>
      </c>
      <c r="BL921" s="471">
        <v>0</v>
      </c>
      <c r="BM921" s="471">
        <v>122.45</v>
      </c>
      <c r="BN921" s="471">
        <v>614.62</v>
      </c>
      <c r="BO921" s="471">
        <v>956.11</v>
      </c>
      <c r="BP921" s="471">
        <v>785.99</v>
      </c>
      <c r="BQ921" s="471">
        <v>192</v>
      </c>
      <c r="BR921" s="471">
        <v>37.880000000000003</v>
      </c>
      <c r="BS921" s="471">
        <v>25.62</v>
      </c>
      <c r="BT921" s="471">
        <v>3.06</v>
      </c>
      <c r="BU921" s="496">
        <v>2737.73</v>
      </c>
      <c r="BV921" s="178"/>
      <c r="BW921" s="178"/>
      <c r="BX921" s="178"/>
      <c r="BY921" s="178"/>
      <c r="BZ921" s="178"/>
      <c r="CA921" s="178"/>
      <c r="CB921" s="178"/>
      <c r="CC921" s="178"/>
      <c r="CD921" s="178"/>
      <c r="CE921" s="178"/>
      <c r="CF921" s="110"/>
      <c r="CG921" s="110"/>
      <c r="CH921" s="110"/>
      <c r="CI921" s="110"/>
      <c r="CJ921" s="110"/>
      <c r="CK921" s="110"/>
      <c r="CL921" s="110"/>
      <c r="CM921" s="110"/>
      <c r="CN921" s="110"/>
      <c r="CO921" s="110"/>
      <c r="CP921" s="110"/>
      <c r="CQ921" s="110"/>
      <c r="CR921" s="110"/>
      <c r="CS921" s="110"/>
      <c r="CT921" s="110"/>
      <c r="CU921" s="110"/>
      <c r="CV921" s="110"/>
      <c r="CW921" s="110"/>
      <c r="CX921" s="110"/>
      <c r="CY921" s="110"/>
      <c r="CZ921" s="110"/>
      <c r="DA921" s="110"/>
      <c r="DB921" s="110"/>
      <c r="DC921" s="110"/>
      <c r="DD921" s="110"/>
      <c r="DE921" s="110"/>
      <c r="DF921" s="110"/>
      <c r="DG921" s="110"/>
      <c r="DH921" s="110"/>
      <c r="DI921" s="110"/>
      <c r="DJ921" s="110"/>
      <c r="DK921" s="110"/>
      <c r="DL921" s="110"/>
      <c r="DM921" s="110"/>
      <c r="DN921" s="110"/>
      <c r="DO921" s="110"/>
      <c r="DP921" s="110"/>
      <c r="DQ921" s="110"/>
      <c r="DR921" s="110"/>
      <c r="DS921" s="110"/>
      <c r="DT921" s="110"/>
      <c r="DU921" s="110"/>
      <c r="DV921" s="110"/>
      <c r="DW921" s="110"/>
      <c r="DX921" s="110"/>
      <c r="DY921" s="110"/>
      <c r="DZ921" s="110"/>
      <c r="EA921" s="110"/>
      <c r="EB921" s="110"/>
      <c r="EC921" s="110"/>
      <c r="ED921" s="110"/>
      <c r="EE921" s="110"/>
      <c r="EF921" s="110"/>
      <c r="EG921" s="110"/>
      <c r="EH921" s="110"/>
      <c r="EI921" s="110"/>
      <c r="EJ921" s="110"/>
      <c r="EK921" s="110"/>
      <c r="EL921" s="110"/>
      <c r="EM921" s="110"/>
      <c r="EN921" s="110"/>
      <c r="EO921" s="110"/>
      <c r="EP921" s="110"/>
      <c r="EQ921" s="110"/>
      <c r="ER921" s="110"/>
      <c r="ES921" s="110"/>
      <c r="ET921" s="110"/>
      <c r="EU921" s="110"/>
      <c r="EV921" s="110"/>
      <c r="EW921" s="110"/>
      <c r="EX921" s="110"/>
      <c r="EY921" s="110"/>
      <c r="EZ921" s="110"/>
      <c r="FA921" s="110"/>
      <c r="FB921" s="110"/>
      <c r="FC921" s="110"/>
      <c r="FD921" s="110"/>
      <c r="FE921" s="110"/>
      <c r="FF921" s="110"/>
      <c r="FG921" s="110"/>
      <c r="FH921" s="110"/>
      <c r="FI921" s="110"/>
      <c r="FJ921" s="110"/>
      <c r="FK921" s="242"/>
      <c r="FL921" s="242"/>
      <c r="FM921" s="242"/>
      <c r="FN921" s="242"/>
      <c r="FO921" s="242"/>
      <c r="FP921" s="242"/>
      <c r="FQ921" s="242"/>
      <c r="FR921" s="63"/>
    </row>
    <row r="922" spans="1:174" x14ac:dyDescent="0.2">
      <c r="A922" s="241" t="s">
        <v>547</v>
      </c>
      <c r="B922" s="476" t="s">
        <v>1116</v>
      </c>
      <c r="C922" s="326" t="s">
        <v>626</v>
      </c>
      <c r="D922" s="283" t="s">
        <v>1117</v>
      </c>
      <c r="E922" s="471">
        <v>0</v>
      </c>
      <c r="F922" s="471">
        <v>820249</v>
      </c>
      <c r="G922" s="471">
        <v>948301</v>
      </c>
      <c r="H922" s="471">
        <v>1479016</v>
      </c>
      <c r="I922" s="471">
        <v>376028</v>
      </c>
      <c r="J922" s="471">
        <v>121286</v>
      </c>
      <c r="K922" s="471">
        <v>41527</v>
      </c>
      <c r="L922" s="471">
        <v>17032</v>
      </c>
      <c r="M922" s="471">
        <v>0</v>
      </c>
      <c r="N922" s="496">
        <v>3803439</v>
      </c>
      <c r="O922" s="471">
        <v>1618</v>
      </c>
      <c r="P922" s="471">
        <v>1123533</v>
      </c>
      <c r="Q922" s="471">
        <v>1477837</v>
      </c>
      <c r="R922" s="471">
        <v>1738704</v>
      </c>
      <c r="S922" s="471">
        <v>451755</v>
      </c>
      <c r="T922" s="471">
        <v>133102</v>
      </c>
      <c r="U922" s="471">
        <v>41077</v>
      </c>
      <c r="V922" s="471">
        <v>16285</v>
      </c>
      <c r="W922" s="471">
        <v>0</v>
      </c>
      <c r="X922" s="496">
        <v>4983911</v>
      </c>
      <c r="Y922" s="471">
        <v>1618</v>
      </c>
      <c r="Z922" s="471">
        <v>1943782</v>
      </c>
      <c r="AA922" s="471">
        <v>2426138</v>
      </c>
      <c r="AB922" s="471">
        <v>3217720</v>
      </c>
      <c r="AC922" s="471">
        <v>827783</v>
      </c>
      <c r="AD922" s="471">
        <v>254388</v>
      </c>
      <c r="AE922" s="471">
        <v>82604</v>
      </c>
      <c r="AF922" s="471">
        <v>33317</v>
      </c>
      <c r="AG922" s="471">
        <v>0</v>
      </c>
      <c r="AH922" s="496">
        <v>8787350</v>
      </c>
      <c r="AI922" s="471">
        <v>934.3</v>
      </c>
      <c r="AJ922" s="471">
        <v>1121.1600000000001</v>
      </c>
      <c r="AK922" s="471">
        <v>1308.02</v>
      </c>
      <c r="AL922" s="471">
        <v>1494.88</v>
      </c>
      <c r="AM922" s="471">
        <v>1681.74</v>
      </c>
      <c r="AN922" s="471">
        <v>2055.46</v>
      </c>
      <c r="AO922" s="471">
        <v>2429.1799999999998</v>
      </c>
      <c r="AP922" s="471">
        <v>2802.9</v>
      </c>
      <c r="AQ922" s="471">
        <v>3363.48</v>
      </c>
      <c r="AR922" s="471">
        <v>0</v>
      </c>
      <c r="AS922" s="471">
        <v>731.60744</v>
      </c>
      <c r="AT922" s="471">
        <v>724.98968000000002</v>
      </c>
      <c r="AU922" s="471">
        <v>989.38778000000002</v>
      </c>
      <c r="AV922" s="471">
        <v>223.59460999999999</v>
      </c>
      <c r="AW922" s="471">
        <v>59.006740000000001</v>
      </c>
      <c r="AX922" s="471">
        <v>17.09507</v>
      </c>
      <c r="AY922" s="471">
        <v>6.0765599999999997</v>
      </c>
      <c r="AZ922" s="471">
        <v>0</v>
      </c>
      <c r="BA922" s="496">
        <v>2751.7578800000001</v>
      </c>
      <c r="BB922" s="471">
        <v>1.7317800000000001</v>
      </c>
      <c r="BC922" s="471">
        <v>1002.11656</v>
      </c>
      <c r="BD922" s="471">
        <v>1129.82753</v>
      </c>
      <c r="BE922" s="471">
        <v>1163.10607</v>
      </c>
      <c r="BF922" s="471">
        <v>268.62356999999997</v>
      </c>
      <c r="BG922" s="471">
        <v>64.755330000000001</v>
      </c>
      <c r="BH922" s="471">
        <v>16.90982</v>
      </c>
      <c r="BI922" s="471">
        <v>5.8100500000000004</v>
      </c>
      <c r="BJ922" s="471">
        <v>0</v>
      </c>
      <c r="BK922" s="496">
        <v>3652.8807099999999</v>
      </c>
      <c r="BL922" s="471">
        <v>1.73</v>
      </c>
      <c r="BM922" s="471">
        <v>1733.72</v>
      </c>
      <c r="BN922" s="471">
        <v>1854.82</v>
      </c>
      <c r="BO922" s="471">
        <v>2152.4899999999998</v>
      </c>
      <c r="BP922" s="471">
        <v>492.22</v>
      </c>
      <c r="BQ922" s="471">
        <v>123.76</v>
      </c>
      <c r="BR922" s="471">
        <v>34</v>
      </c>
      <c r="BS922" s="471">
        <v>11.89</v>
      </c>
      <c r="BT922" s="471">
        <v>0</v>
      </c>
      <c r="BU922" s="496">
        <v>6404.63</v>
      </c>
      <c r="BV922" s="178"/>
      <c r="BW922" s="178"/>
      <c r="BX922" s="178"/>
      <c r="BY922" s="178"/>
      <c r="BZ922" s="178"/>
      <c r="CA922" s="178"/>
      <c r="CB922" s="178"/>
      <c r="CC922" s="178"/>
      <c r="CD922" s="178"/>
      <c r="CE922" s="178"/>
      <c r="CF922" s="110"/>
      <c r="CG922" s="110"/>
      <c r="CH922" s="110"/>
      <c r="CI922" s="110"/>
      <c r="CJ922" s="110"/>
      <c r="CK922" s="110"/>
      <c r="CL922" s="110"/>
      <c r="CM922" s="110"/>
      <c r="CN922" s="110"/>
      <c r="CO922" s="110"/>
      <c r="CP922" s="110"/>
      <c r="CQ922" s="110"/>
      <c r="CR922" s="110"/>
      <c r="CS922" s="110"/>
      <c r="CT922" s="110"/>
      <c r="CU922" s="110"/>
      <c r="CV922" s="110"/>
      <c r="CW922" s="110"/>
      <c r="CX922" s="110"/>
      <c r="CY922" s="110"/>
      <c r="CZ922" s="110"/>
      <c r="DA922" s="110"/>
      <c r="DB922" s="110"/>
      <c r="DC922" s="110"/>
      <c r="DD922" s="110"/>
      <c r="DE922" s="110"/>
      <c r="DF922" s="110"/>
      <c r="DG922" s="110"/>
      <c r="DH922" s="110"/>
      <c r="DI922" s="110"/>
      <c r="DJ922" s="110"/>
      <c r="DK922" s="110"/>
      <c r="DL922" s="110"/>
      <c r="DM922" s="110"/>
      <c r="DN922" s="110"/>
      <c r="DO922" s="110"/>
      <c r="DP922" s="110"/>
      <c r="DQ922" s="110"/>
      <c r="DR922" s="110"/>
      <c r="DS922" s="110"/>
      <c r="DT922" s="110"/>
      <c r="DU922" s="110"/>
      <c r="DV922" s="110"/>
      <c r="DW922" s="110"/>
      <c r="DX922" s="110"/>
      <c r="DY922" s="110"/>
      <c r="DZ922" s="110"/>
      <c r="EA922" s="110"/>
      <c r="EB922" s="110"/>
      <c r="EC922" s="110"/>
      <c r="ED922" s="110"/>
      <c r="EE922" s="110"/>
      <c r="EF922" s="110"/>
      <c r="EG922" s="110"/>
      <c r="EH922" s="110"/>
      <c r="EI922" s="110"/>
      <c r="EJ922" s="110"/>
      <c r="EK922" s="110"/>
      <c r="EL922" s="110"/>
      <c r="EM922" s="110"/>
      <c r="EN922" s="110"/>
      <c r="EO922" s="110"/>
      <c r="EP922" s="110"/>
      <c r="EQ922" s="110"/>
      <c r="ER922" s="110"/>
      <c r="ES922" s="110"/>
      <c r="ET922" s="110"/>
      <c r="EU922" s="110"/>
      <c r="EV922" s="110"/>
      <c r="EW922" s="110"/>
      <c r="EX922" s="110"/>
      <c r="EY922" s="110"/>
      <c r="EZ922" s="110"/>
      <c r="FA922" s="110"/>
      <c r="FB922" s="110"/>
      <c r="FC922" s="110"/>
      <c r="FD922" s="110"/>
      <c r="FE922" s="110"/>
      <c r="FF922" s="110"/>
      <c r="FG922" s="110"/>
      <c r="FH922" s="110"/>
      <c r="FI922" s="110"/>
      <c r="FJ922" s="110"/>
      <c r="FK922" s="242"/>
      <c r="FL922" s="242"/>
      <c r="FM922" s="242"/>
      <c r="FN922" s="242"/>
      <c r="FO922" s="242"/>
      <c r="FP922" s="242"/>
      <c r="FQ922" s="242"/>
      <c r="FR922" s="63"/>
    </row>
    <row r="923" spans="1:174" x14ac:dyDescent="0.2">
      <c r="A923" s="241" t="s">
        <v>548</v>
      </c>
      <c r="B923" s="476" t="s">
        <v>1118</v>
      </c>
      <c r="C923" s="326" t="s">
        <v>782</v>
      </c>
      <c r="D923" s="283" t="s">
        <v>549</v>
      </c>
      <c r="E923" s="471">
        <v>0</v>
      </c>
      <c r="F923" s="471">
        <v>323118.7</v>
      </c>
      <c r="G923" s="471">
        <v>626451.93999999994</v>
      </c>
      <c r="H923" s="471">
        <v>1184118.69</v>
      </c>
      <c r="I923" s="471">
        <v>715465.59</v>
      </c>
      <c r="J923" s="471">
        <v>213366.89</v>
      </c>
      <c r="K923" s="471">
        <v>86428.86</v>
      </c>
      <c r="L923" s="471">
        <v>27510.87</v>
      </c>
      <c r="M923" s="471">
        <v>0</v>
      </c>
      <c r="N923" s="496">
        <v>3176461.54</v>
      </c>
      <c r="O923" s="471">
        <v>455.57</v>
      </c>
      <c r="P923" s="471">
        <v>290070.05</v>
      </c>
      <c r="Q923" s="471">
        <v>682995.36</v>
      </c>
      <c r="R923" s="471">
        <v>1965157.99</v>
      </c>
      <c r="S923" s="471">
        <v>792749.68</v>
      </c>
      <c r="T923" s="471">
        <v>259418.59</v>
      </c>
      <c r="U923" s="471">
        <v>80805.59</v>
      </c>
      <c r="V923" s="471">
        <v>38871.120000000003</v>
      </c>
      <c r="W923" s="471">
        <v>415.25</v>
      </c>
      <c r="X923" s="496">
        <v>4110939.2</v>
      </c>
      <c r="Y923" s="471">
        <v>455.57</v>
      </c>
      <c r="Z923" s="471">
        <v>613188.75</v>
      </c>
      <c r="AA923" s="471">
        <v>1309447.3</v>
      </c>
      <c r="AB923" s="471">
        <v>3149276.68</v>
      </c>
      <c r="AC923" s="471">
        <v>1508215.27</v>
      </c>
      <c r="AD923" s="471">
        <v>472785.48</v>
      </c>
      <c r="AE923" s="471">
        <v>167234.45000000001</v>
      </c>
      <c r="AF923" s="471">
        <v>66381.990000000005</v>
      </c>
      <c r="AG923" s="471">
        <v>415.25</v>
      </c>
      <c r="AH923" s="496">
        <v>7287400.7400000002</v>
      </c>
      <c r="AI923" s="471">
        <v>1112.21667</v>
      </c>
      <c r="AJ923" s="471">
        <v>1334.66</v>
      </c>
      <c r="AK923" s="471">
        <v>1557.1033299999999</v>
      </c>
      <c r="AL923" s="471">
        <v>1779.5466699999999</v>
      </c>
      <c r="AM923" s="471">
        <v>2001.99</v>
      </c>
      <c r="AN923" s="471">
        <v>2446.8766700000001</v>
      </c>
      <c r="AO923" s="471">
        <v>2891.7633300000002</v>
      </c>
      <c r="AP923" s="471">
        <v>3336.65</v>
      </c>
      <c r="AQ923" s="471">
        <v>4003.98</v>
      </c>
      <c r="AR923" s="471">
        <v>0</v>
      </c>
      <c r="AS923" s="471">
        <v>242.09814</v>
      </c>
      <c r="AT923" s="471">
        <v>402.31880000000001</v>
      </c>
      <c r="AU923" s="471">
        <v>665.40468999999996</v>
      </c>
      <c r="AV923" s="471">
        <v>357.37720000000002</v>
      </c>
      <c r="AW923" s="471">
        <v>87.199690000000004</v>
      </c>
      <c r="AX923" s="471">
        <v>29.88794</v>
      </c>
      <c r="AY923" s="471">
        <v>8.2450600000000005</v>
      </c>
      <c r="AZ923" s="471">
        <v>0</v>
      </c>
      <c r="BA923" s="496">
        <v>1792.53152</v>
      </c>
      <c r="BB923" s="471">
        <v>0.40960999999999997</v>
      </c>
      <c r="BC923" s="471">
        <v>217.33628999999999</v>
      </c>
      <c r="BD923" s="471">
        <v>438.63200999999998</v>
      </c>
      <c r="BE923" s="471">
        <v>1104.30259</v>
      </c>
      <c r="BF923" s="471">
        <v>395.98084</v>
      </c>
      <c r="BG923" s="471">
        <v>106.02030000000001</v>
      </c>
      <c r="BH923" s="471">
        <v>27.943359999999998</v>
      </c>
      <c r="BI923" s="471">
        <v>11.64974</v>
      </c>
      <c r="BJ923" s="471">
        <v>0.10371</v>
      </c>
      <c r="BK923" s="496">
        <v>2302.37844</v>
      </c>
      <c r="BL923" s="471">
        <v>0.41</v>
      </c>
      <c r="BM923" s="471">
        <v>459.43</v>
      </c>
      <c r="BN923" s="471">
        <v>840.95</v>
      </c>
      <c r="BO923" s="471">
        <v>1769.71</v>
      </c>
      <c r="BP923" s="471">
        <v>753.36</v>
      </c>
      <c r="BQ923" s="471">
        <v>193.22</v>
      </c>
      <c r="BR923" s="471">
        <v>57.83</v>
      </c>
      <c r="BS923" s="471">
        <v>19.89</v>
      </c>
      <c r="BT923" s="471">
        <v>0.1</v>
      </c>
      <c r="BU923" s="496">
        <v>4094.9</v>
      </c>
      <c r="BV923" s="178"/>
      <c r="BW923" s="178"/>
      <c r="BX923" s="178"/>
      <c r="BY923" s="178"/>
      <c r="BZ923" s="178"/>
      <c r="CA923" s="178"/>
      <c r="CB923" s="178"/>
      <c r="CC923" s="178"/>
      <c r="CD923" s="178"/>
      <c r="CE923" s="178"/>
      <c r="CF923" s="110"/>
      <c r="CG923" s="110"/>
      <c r="CH923" s="110"/>
      <c r="CI923" s="110"/>
      <c r="CJ923" s="110"/>
      <c r="CK923" s="110"/>
      <c r="CL923" s="110"/>
      <c r="CM923" s="110"/>
      <c r="CN923" s="110"/>
      <c r="CO923" s="110"/>
      <c r="CP923" s="110"/>
      <c r="CQ923" s="110"/>
      <c r="CR923" s="110"/>
      <c r="CS923" s="110"/>
      <c r="CT923" s="110"/>
      <c r="CU923" s="110"/>
      <c r="CV923" s="110"/>
      <c r="CW923" s="110"/>
      <c r="CX923" s="110"/>
      <c r="CY923" s="110"/>
      <c r="CZ923" s="110"/>
      <c r="DA923" s="110"/>
      <c r="DB923" s="110"/>
      <c r="DC923" s="110"/>
      <c r="DD923" s="110"/>
      <c r="DE923" s="110"/>
      <c r="DF923" s="110"/>
      <c r="DG923" s="110"/>
      <c r="DH923" s="110"/>
      <c r="DI923" s="110"/>
      <c r="DJ923" s="110"/>
      <c r="DK923" s="110"/>
      <c r="DL923" s="110"/>
      <c r="DM923" s="110"/>
      <c r="DN923" s="110"/>
      <c r="DO923" s="110"/>
      <c r="DP923" s="110"/>
      <c r="DQ923" s="110"/>
      <c r="DR923" s="110"/>
      <c r="DS923" s="110"/>
      <c r="DT923" s="110"/>
      <c r="DU923" s="110"/>
      <c r="DV923" s="110"/>
      <c r="DW923" s="110"/>
      <c r="DX923" s="110"/>
      <c r="DY923" s="110"/>
      <c r="DZ923" s="110"/>
      <c r="EA923" s="110"/>
      <c r="EB923" s="110"/>
      <c r="EC923" s="110"/>
      <c r="ED923" s="110"/>
      <c r="EE923" s="110"/>
      <c r="EF923" s="110"/>
      <c r="EG923" s="110"/>
      <c r="EH923" s="110"/>
      <c r="EI923" s="110"/>
      <c r="EJ923" s="110"/>
      <c r="EK923" s="110"/>
      <c r="EL923" s="110"/>
      <c r="EM923" s="110"/>
      <c r="EN923" s="110"/>
      <c r="EO923" s="110"/>
      <c r="EP923" s="110"/>
      <c r="EQ923" s="110"/>
      <c r="ER923" s="110"/>
      <c r="ES923" s="110"/>
      <c r="ET923" s="110"/>
      <c r="EU923" s="110"/>
      <c r="EV923" s="110"/>
      <c r="EW923" s="110"/>
      <c r="EX923" s="110"/>
      <c r="EY923" s="110"/>
      <c r="EZ923" s="110"/>
      <c r="FA923" s="110"/>
      <c r="FB923" s="110"/>
      <c r="FC923" s="110"/>
      <c r="FD923" s="110"/>
      <c r="FE923" s="110"/>
      <c r="FF923" s="110"/>
      <c r="FG923" s="110"/>
      <c r="FH923" s="110"/>
      <c r="FI923" s="110"/>
      <c r="FJ923" s="110"/>
      <c r="FK923" s="242"/>
      <c r="FL923" s="242"/>
      <c r="FM923" s="242"/>
      <c r="FN923" s="242"/>
      <c r="FO923" s="242"/>
      <c r="FP923" s="242"/>
      <c r="FQ923" s="242"/>
      <c r="FR923" s="63"/>
    </row>
    <row r="924" spans="1:174" x14ac:dyDescent="0.2">
      <c r="A924" s="241" t="s">
        <v>550</v>
      </c>
      <c r="B924" s="476" t="s">
        <v>1119</v>
      </c>
      <c r="C924" s="326" t="s">
        <v>801</v>
      </c>
      <c r="D924" s="283" t="s">
        <v>1120</v>
      </c>
      <c r="E924" s="471">
        <v>1937</v>
      </c>
      <c r="F924" s="471">
        <v>1742080</v>
      </c>
      <c r="G924" s="471">
        <v>2088420</v>
      </c>
      <c r="H924" s="471">
        <v>1634703</v>
      </c>
      <c r="I924" s="471">
        <v>764070</v>
      </c>
      <c r="J924" s="471">
        <v>221607</v>
      </c>
      <c r="K924" s="471">
        <v>83131</v>
      </c>
      <c r="L924" s="471">
        <v>22026</v>
      </c>
      <c r="M924" s="471">
        <v>5903</v>
      </c>
      <c r="N924" s="496">
        <v>6563877</v>
      </c>
      <c r="O924" s="471">
        <v>2920</v>
      </c>
      <c r="P924" s="471">
        <v>2447639</v>
      </c>
      <c r="Q924" s="471">
        <v>2017036</v>
      </c>
      <c r="R924" s="471">
        <v>1041597</v>
      </c>
      <c r="S924" s="471">
        <v>343373</v>
      </c>
      <c r="T924" s="471">
        <v>90092</v>
      </c>
      <c r="U924" s="471">
        <v>26300</v>
      </c>
      <c r="V924" s="471">
        <v>2441</v>
      </c>
      <c r="W924" s="471">
        <v>0</v>
      </c>
      <c r="X924" s="496">
        <v>5971398</v>
      </c>
      <c r="Y924" s="471">
        <v>4857</v>
      </c>
      <c r="Z924" s="471">
        <v>4189719</v>
      </c>
      <c r="AA924" s="471">
        <v>4105456</v>
      </c>
      <c r="AB924" s="471">
        <v>2676300</v>
      </c>
      <c r="AC924" s="471">
        <v>1107443</v>
      </c>
      <c r="AD924" s="471">
        <v>311699</v>
      </c>
      <c r="AE924" s="471">
        <v>109431</v>
      </c>
      <c r="AF924" s="471">
        <v>24467</v>
      </c>
      <c r="AG924" s="471">
        <v>5903</v>
      </c>
      <c r="AH924" s="496">
        <v>12535275</v>
      </c>
      <c r="AI924" s="471">
        <v>1097.42778</v>
      </c>
      <c r="AJ924" s="471">
        <v>1316.9133300000001</v>
      </c>
      <c r="AK924" s="471">
        <v>1536.3988899999999</v>
      </c>
      <c r="AL924" s="471">
        <v>1755.88444</v>
      </c>
      <c r="AM924" s="471">
        <v>1975.37</v>
      </c>
      <c r="AN924" s="471">
        <v>2414.3411099999998</v>
      </c>
      <c r="AO924" s="471">
        <v>2853.3122199999998</v>
      </c>
      <c r="AP924" s="471">
        <v>3292.2833300000002</v>
      </c>
      <c r="AQ924" s="471">
        <v>3950.74</v>
      </c>
      <c r="AR924" s="471">
        <v>1.7650399999999999</v>
      </c>
      <c r="AS924" s="471">
        <v>1322.8509100000001</v>
      </c>
      <c r="AT924" s="471">
        <v>1359.2954400000001</v>
      </c>
      <c r="AU924" s="471">
        <v>930.98551999999995</v>
      </c>
      <c r="AV924" s="471">
        <v>386.79842000000002</v>
      </c>
      <c r="AW924" s="471">
        <v>91.787779999999998</v>
      </c>
      <c r="AX924" s="471">
        <v>29.134910000000001</v>
      </c>
      <c r="AY924" s="471">
        <v>6.6901900000000003</v>
      </c>
      <c r="AZ924" s="471">
        <v>1.4941500000000001</v>
      </c>
      <c r="BA924" s="496">
        <v>4130.8023599999997</v>
      </c>
      <c r="BB924" s="471">
        <v>2.6607699999999999</v>
      </c>
      <c r="BC924" s="471">
        <v>1858.6181300000001</v>
      </c>
      <c r="BD924" s="471">
        <v>1312.8335500000001</v>
      </c>
      <c r="BE924" s="471">
        <v>593.20362</v>
      </c>
      <c r="BF924" s="471">
        <v>173.82718</v>
      </c>
      <c r="BG924" s="471">
        <v>37.315359999999998</v>
      </c>
      <c r="BH924" s="471">
        <v>9.2173599999999993</v>
      </c>
      <c r="BI924" s="471">
        <v>0.74143000000000003</v>
      </c>
      <c r="BJ924" s="471">
        <v>0</v>
      </c>
      <c r="BK924" s="496">
        <v>3988.4173900000001</v>
      </c>
      <c r="BL924" s="471">
        <v>4.43</v>
      </c>
      <c r="BM924" s="471">
        <v>3181.47</v>
      </c>
      <c r="BN924" s="471">
        <v>2672.13</v>
      </c>
      <c r="BO924" s="471">
        <v>1524.19</v>
      </c>
      <c r="BP924" s="471">
        <v>560.63</v>
      </c>
      <c r="BQ924" s="471">
        <v>129.1</v>
      </c>
      <c r="BR924" s="471">
        <v>38.35</v>
      </c>
      <c r="BS924" s="471">
        <v>7.43</v>
      </c>
      <c r="BT924" s="471">
        <v>1.49</v>
      </c>
      <c r="BU924" s="496">
        <v>8119.22</v>
      </c>
      <c r="BV924" s="178"/>
      <c r="BW924" s="178"/>
      <c r="BX924" s="178"/>
      <c r="BY924" s="178"/>
      <c r="BZ924" s="178"/>
      <c r="CA924" s="178"/>
      <c r="CB924" s="178"/>
      <c r="CC924" s="178"/>
      <c r="CD924" s="178"/>
      <c r="CE924" s="178"/>
      <c r="CF924" s="110"/>
      <c r="CG924" s="110"/>
      <c r="CH924" s="110"/>
      <c r="CI924" s="110"/>
      <c r="CJ924" s="110"/>
      <c r="CK924" s="110"/>
      <c r="CL924" s="110"/>
      <c r="CM924" s="110"/>
      <c r="CN924" s="110"/>
      <c r="CO924" s="110"/>
      <c r="CP924" s="110"/>
      <c r="CQ924" s="110"/>
      <c r="CR924" s="110"/>
      <c r="CS924" s="110"/>
      <c r="CT924" s="110"/>
      <c r="CU924" s="110"/>
      <c r="CV924" s="110"/>
      <c r="CW924" s="110"/>
      <c r="CX924" s="110"/>
      <c r="CY924" s="110"/>
      <c r="CZ924" s="110"/>
      <c r="DA924" s="110"/>
      <c r="DB924" s="110"/>
      <c r="DC924" s="110"/>
      <c r="DD924" s="110"/>
      <c r="DE924" s="110"/>
      <c r="DF924" s="110"/>
      <c r="DG924" s="110"/>
      <c r="DH924" s="110"/>
      <c r="DI924" s="110"/>
      <c r="DJ924" s="110"/>
      <c r="DK924" s="110"/>
      <c r="DL924" s="110"/>
      <c r="DM924" s="110"/>
      <c r="DN924" s="110"/>
      <c r="DO924" s="110"/>
      <c r="DP924" s="110"/>
      <c r="DQ924" s="110"/>
      <c r="DR924" s="110"/>
      <c r="DS924" s="110"/>
      <c r="DT924" s="110"/>
      <c r="DU924" s="110"/>
      <c r="DV924" s="110"/>
      <c r="DW924" s="110"/>
      <c r="DX924" s="110"/>
      <c r="DY924" s="110"/>
      <c r="DZ924" s="110"/>
      <c r="EA924" s="110"/>
      <c r="EB924" s="110"/>
      <c r="EC924" s="110"/>
      <c r="ED924" s="110"/>
      <c r="EE924" s="110"/>
      <c r="EF924" s="110"/>
      <c r="EG924" s="110"/>
      <c r="EH924" s="110"/>
      <c r="EI924" s="110"/>
      <c r="EJ924" s="110"/>
      <c r="EK924" s="110"/>
      <c r="EL924" s="110"/>
      <c r="EM924" s="110"/>
      <c r="EN924" s="110"/>
      <c r="EO924" s="110"/>
      <c r="EP924" s="110"/>
      <c r="EQ924" s="110"/>
      <c r="ER924" s="110"/>
      <c r="ES924" s="110"/>
      <c r="ET924" s="110"/>
      <c r="EU924" s="110"/>
      <c r="EV924" s="110"/>
      <c r="EW924" s="110"/>
      <c r="EX924" s="110"/>
      <c r="EY924" s="110"/>
      <c r="EZ924" s="110"/>
      <c r="FA924" s="110"/>
      <c r="FB924" s="110"/>
      <c r="FC924" s="110"/>
      <c r="FD924" s="110"/>
      <c r="FE924" s="110"/>
      <c r="FF924" s="110"/>
      <c r="FG924" s="110"/>
      <c r="FH924" s="110"/>
      <c r="FI924" s="110"/>
      <c r="FJ924" s="110"/>
      <c r="FK924" s="242"/>
      <c r="FL924" s="242"/>
      <c r="FM924" s="242"/>
      <c r="FN924" s="242"/>
      <c r="FO924" s="242"/>
      <c r="FP924" s="242"/>
      <c r="FQ924" s="242"/>
      <c r="FR924" s="63"/>
    </row>
    <row r="925" spans="1:174" x14ac:dyDescent="0.2">
      <c r="A925" s="241" t="s">
        <v>551</v>
      </c>
      <c r="B925" s="476" t="s">
        <v>1121</v>
      </c>
      <c r="C925" s="326" t="s">
        <v>801</v>
      </c>
      <c r="D925" s="283" t="s">
        <v>552</v>
      </c>
      <c r="E925" s="471">
        <v>1354</v>
      </c>
      <c r="F925" s="471">
        <v>1007345</v>
      </c>
      <c r="G925" s="471">
        <v>631039</v>
      </c>
      <c r="H925" s="471">
        <v>458833</v>
      </c>
      <c r="I925" s="471">
        <v>282294</v>
      </c>
      <c r="J925" s="471">
        <v>96155</v>
      </c>
      <c r="K925" s="471">
        <v>22244</v>
      </c>
      <c r="L925" s="471">
        <v>7086</v>
      </c>
      <c r="M925" s="471">
        <v>0</v>
      </c>
      <c r="N925" s="496">
        <v>2506350</v>
      </c>
      <c r="O925" s="471">
        <v>4886</v>
      </c>
      <c r="P925" s="471">
        <v>802939</v>
      </c>
      <c r="Q925" s="471">
        <v>407425</v>
      </c>
      <c r="R925" s="471">
        <v>236952</v>
      </c>
      <c r="S925" s="471">
        <v>118009</v>
      </c>
      <c r="T925" s="471">
        <v>20592</v>
      </c>
      <c r="U925" s="471">
        <v>4056</v>
      </c>
      <c r="V925" s="471">
        <v>1165</v>
      </c>
      <c r="W925" s="471">
        <v>0</v>
      </c>
      <c r="X925" s="496">
        <v>1596024</v>
      </c>
      <c r="Y925" s="471">
        <v>6240</v>
      </c>
      <c r="Z925" s="471">
        <v>1810284</v>
      </c>
      <c r="AA925" s="471">
        <v>1038464</v>
      </c>
      <c r="AB925" s="471">
        <v>695785</v>
      </c>
      <c r="AC925" s="471">
        <v>400303</v>
      </c>
      <c r="AD925" s="471">
        <v>116747</v>
      </c>
      <c r="AE925" s="471">
        <v>26300</v>
      </c>
      <c r="AF925" s="471">
        <v>8251</v>
      </c>
      <c r="AG925" s="471">
        <v>0</v>
      </c>
      <c r="AH925" s="496">
        <v>4102374</v>
      </c>
      <c r="AI925" s="471">
        <v>1155.2</v>
      </c>
      <c r="AJ925" s="471">
        <v>1386.24</v>
      </c>
      <c r="AK925" s="471">
        <v>1617.28</v>
      </c>
      <c r="AL925" s="471">
        <v>1848.32</v>
      </c>
      <c r="AM925" s="471">
        <v>2079.36</v>
      </c>
      <c r="AN925" s="471">
        <v>2541.44</v>
      </c>
      <c r="AO925" s="471">
        <v>3003.52</v>
      </c>
      <c r="AP925" s="471">
        <v>3465.6</v>
      </c>
      <c r="AQ925" s="471">
        <v>4158.72</v>
      </c>
      <c r="AR925" s="471">
        <v>1.1720900000000001</v>
      </c>
      <c r="AS925" s="471">
        <v>726.67430999999999</v>
      </c>
      <c r="AT925" s="471">
        <v>390.18536999999998</v>
      </c>
      <c r="AU925" s="471">
        <v>248.24327</v>
      </c>
      <c r="AV925" s="471">
        <v>135.76004</v>
      </c>
      <c r="AW925" s="471">
        <v>37.834850000000003</v>
      </c>
      <c r="AX925" s="471">
        <v>7.4059799999999996</v>
      </c>
      <c r="AY925" s="471">
        <v>2.04467</v>
      </c>
      <c r="AZ925" s="471">
        <v>0</v>
      </c>
      <c r="BA925" s="496">
        <v>1549.3205800000001</v>
      </c>
      <c r="BB925" s="471">
        <v>4.2295699999999998</v>
      </c>
      <c r="BC925" s="471">
        <v>579.22077000000002</v>
      </c>
      <c r="BD925" s="471">
        <v>251.91989000000001</v>
      </c>
      <c r="BE925" s="471">
        <v>128.19857999999999</v>
      </c>
      <c r="BF925" s="471">
        <v>56.752560000000003</v>
      </c>
      <c r="BG925" s="471">
        <v>8.1024899999999995</v>
      </c>
      <c r="BH925" s="471">
        <v>1.35042</v>
      </c>
      <c r="BI925" s="471">
        <v>0.33616000000000001</v>
      </c>
      <c r="BJ925" s="471">
        <v>0</v>
      </c>
      <c r="BK925" s="496">
        <v>1030.1104399999999</v>
      </c>
      <c r="BL925" s="471">
        <v>5.4</v>
      </c>
      <c r="BM925" s="471">
        <v>1305.9000000000001</v>
      </c>
      <c r="BN925" s="471">
        <v>642.11</v>
      </c>
      <c r="BO925" s="471">
        <v>376.44</v>
      </c>
      <c r="BP925" s="471">
        <v>192.51</v>
      </c>
      <c r="BQ925" s="471">
        <v>45.94</v>
      </c>
      <c r="BR925" s="471">
        <v>8.76</v>
      </c>
      <c r="BS925" s="471">
        <v>2.38</v>
      </c>
      <c r="BT925" s="471">
        <v>0</v>
      </c>
      <c r="BU925" s="496">
        <v>2579.44</v>
      </c>
      <c r="BV925" s="178"/>
      <c r="BW925" s="178"/>
      <c r="BX925" s="178"/>
      <c r="BY925" s="178"/>
      <c r="BZ925" s="178"/>
      <c r="CA925" s="178"/>
      <c r="CB925" s="178"/>
      <c r="CC925" s="178"/>
      <c r="CD925" s="178"/>
      <c r="CE925" s="178"/>
      <c r="CF925" s="110"/>
      <c r="CG925" s="110"/>
      <c r="CH925" s="110"/>
      <c r="CI925" s="110"/>
      <c r="CJ925" s="110"/>
      <c r="CK925" s="110"/>
      <c r="CL925" s="110"/>
      <c r="CM925" s="110"/>
      <c r="CN925" s="110"/>
      <c r="CO925" s="110"/>
      <c r="CP925" s="110"/>
      <c r="CQ925" s="110"/>
      <c r="CR925" s="110"/>
      <c r="CS925" s="110"/>
      <c r="CT925" s="110"/>
      <c r="CU925" s="110"/>
      <c r="CV925" s="110"/>
      <c r="CW925" s="110"/>
      <c r="CX925" s="110"/>
      <c r="CY925" s="110"/>
      <c r="CZ925" s="110"/>
      <c r="DA925" s="110"/>
      <c r="DB925" s="110"/>
      <c r="DC925" s="110"/>
      <c r="DD925" s="110"/>
      <c r="DE925" s="110"/>
      <c r="DF925" s="110"/>
      <c r="DG925" s="110"/>
      <c r="DH925" s="110"/>
      <c r="DI925" s="110"/>
      <c r="DJ925" s="110"/>
      <c r="DK925" s="110"/>
      <c r="DL925" s="110"/>
      <c r="DM925" s="110"/>
      <c r="DN925" s="110"/>
      <c r="DO925" s="110"/>
      <c r="DP925" s="110"/>
      <c r="DQ925" s="110"/>
      <c r="DR925" s="110"/>
      <c r="DS925" s="110"/>
      <c r="DT925" s="110"/>
      <c r="DU925" s="110"/>
      <c r="DV925" s="110"/>
      <c r="DW925" s="110"/>
      <c r="DX925" s="110"/>
      <c r="DY925" s="110"/>
      <c r="DZ925" s="110"/>
      <c r="EA925" s="110"/>
      <c r="EB925" s="110"/>
      <c r="EC925" s="110"/>
      <c r="ED925" s="110"/>
      <c r="EE925" s="110"/>
      <c r="EF925" s="110"/>
      <c r="EG925" s="110"/>
      <c r="EH925" s="110"/>
      <c r="EI925" s="110"/>
      <c r="EJ925" s="110"/>
      <c r="EK925" s="110"/>
      <c r="EL925" s="110"/>
      <c r="EM925" s="110"/>
      <c r="EN925" s="110"/>
      <c r="EO925" s="110"/>
      <c r="EP925" s="110"/>
      <c r="EQ925" s="110"/>
      <c r="ER925" s="110"/>
      <c r="ES925" s="110"/>
      <c r="ET925" s="110"/>
      <c r="EU925" s="110"/>
      <c r="EV925" s="110"/>
      <c r="EW925" s="110"/>
      <c r="EX925" s="110"/>
      <c r="EY925" s="110"/>
      <c r="EZ925" s="110"/>
      <c r="FA925" s="110"/>
      <c r="FB925" s="110"/>
      <c r="FC925" s="110"/>
      <c r="FD925" s="110"/>
      <c r="FE925" s="110"/>
      <c r="FF925" s="110"/>
      <c r="FG925" s="110"/>
      <c r="FH925" s="110"/>
      <c r="FI925" s="110"/>
      <c r="FJ925" s="110"/>
      <c r="FK925" s="242"/>
      <c r="FL925" s="242"/>
      <c r="FM925" s="242"/>
      <c r="FN925" s="242"/>
      <c r="FO925" s="242"/>
      <c r="FP925" s="242"/>
      <c r="FQ925" s="242"/>
      <c r="FR925" s="63"/>
    </row>
    <row r="926" spans="1:174" x14ac:dyDescent="0.2">
      <c r="A926" s="241" t="s">
        <v>553</v>
      </c>
      <c r="B926" s="476" t="s">
        <v>1122</v>
      </c>
      <c r="C926" s="326" t="s">
        <v>640</v>
      </c>
      <c r="D926" s="283" t="s">
        <v>554</v>
      </c>
      <c r="E926" s="471">
        <v>0</v>
      </c>
      <c r="F926" s="471">
        <v>38161</v>
      </c>
      <c r="G926" s="471">
        <v>2311649</v>
      </c>
      <c r="H926" s="471">
        <v>2671242</v>
      </c>
      <c r="I926" s="471">
        <v>1180406</v>
      </c>
      <c r="J926" s="471">
        <v>1234121</v>
      </c>
      <c r="K926" s="471">
        <v>650776</v>
      </c>
      <c r="L926" s="471">
        <v>88482</v>
      </c>
      <c r="M926" s="471">
        <v>0</v>
      </c>
      <c r="N926" s="496">
        <v>8174837</v>
      </c>
      <c r="O926" s="471">
        <v>0</v>
      </c>
      <c r="P926" s="471">
        <v>259311</v>
      </c>
      <c r="Q926" s="471">
        <v>5946678</v>
      </c>
      <c r="R926" s="471">
        <v>7608534</v>
      </c>
      <c r="S926" s="471">
        <v>4057870</v>
      </c>
      <c r="T926" s="471">
        <v>3754730</v>
      </c>
      <c r="U926" s="471">
        <v>2343833</v>
      </c>
      <c r="V926" s="471">
        <v>686356</v>
      </c>
      <c r="W926" s="471">
        <v>35230</v>
      </c>
      <c r="X926" s="496">
        <v>24692542</v>
      </c>
      <c r="Y926" s="471">
        <v>0</v>
      </c>
      <c r="Z926" s="471">
        <v>297472</v>
      </c>
      <c r="AA926" s="471">
        <v>8258327</v>
      </c>
      <c r="AB926" s="471">
        <v>10279776</v>
      </c>
      <c r="AC926" s="471">
        <v>5238276</v>
      </c>
      <c r="AD926" s="471">
        <v>4988851</v>
      </c>
      <c r="AE926" s="471">
        <v>2994609</v>
      </c>
      <c r="AF926" s="471">
        <v>774838</v>
      </c>
      <c r="AG926" s="471">
        <v>35230</v>
      </c>
      <c r="AH926" s="496">
        <v>32867379</v>
      </c>
      <c r="AI926" s="471">
        <v>820.51111000000003</v>
      </c>
      <c r="AJ926" s="471">
        <v>984.61333000000002</v>
      </c>
      <c r="AK926" s="471">
        <v>1148.7155600000001</v>
      </c>
      <c r="AL926" s="471">
        <v>1312.8177800000001</v>
      </c>
      <c r="AM926" s="471">
        <v>1476.92</v>
      </c>
      <c r="AN926" s="471">
        <v>1805.12444</v>
      </c>
      <c r="AO926" s="471">
        <v>2133.3288899999998</v>
      </c>
      <c r="AP926" s="471">
        <v>2461.5333300000002</v>
      </c>
      <c r="AQ926" s="471">
        <v>2953.84</v>
      </c>
      <c r="AR926" s="471">
        <v>0</v>
      </c>
      <c r="AS926" s="471">
        <v>38.757350000000002</v>
      </c>
      <c r="AT926" s="471">
        <v>2012.3772100000001</v>
      </c>
      <c r="AU926" s="471">
        <v>2034.73936</v>
      </c>
      <c r="AV926" s="471">
        <v>799.23488999999995</v>
      </c>
      <c r="AW926" s="471">
        <v>683.67641000000003</v>
      </c>
      <c r="AX926" s="471">
        <v>305.05189000000001</v>
      </c>
      <c r="AY926" s="471">
        <v>35.945889999999999</v>
      </c>
      <c r="AZ926" s="471">
        <v>0</v>
      </c>
      <c r="BA926" s="496">
        <v>5909.7829899999997</v>
      </c>
      <c r="BB926" s="471">
        <v>0</v>
      </c>
      <c r="BC926" s="471">
        <v>263.36327999999997</v>
      </c>
      <c r="BD926" s="471">
        <v>5176.8063700000002</v>
      </c>
      <c r="BE926" s="471">
        <v>5795.5750799999996</v>
      </c>
      <c r="BF926" s="471">
        <v>2747.52187</v>
      </c>
      <c r="BG926" s="471">
        <v>2080.0394200000001</v>
      </c>
      <c r="BH926" s="471">
        <v>1098.67401</v>
      </c>
      <c r="BI926" s="471">
        <v>278.83271000000002</v>
      </c>
      <c r="BJ926" s="471">
        <v>11.92685</v>
      </c>
      <c r="BK926" s="496">
        <v>17452.739580000001</v>
      </c>
      <c r="BL926" s="471">
        <v>0</v>
      </c>
      <c r="BM926" s="471">
        <v>302.12</v>
      </c>
      <c r="BN926" s="471">
        <v>7189.18</v>
      </c>
      <c r="BO926" s="471">
        <v>7830.31</v>
      </c>
      <c r="BP926" s="471">
        <v>3546.76</v>
      </c>
      <c r="BQ926" s="471">
        <v>2763.72</v>
      </c>
      <c r="BR926" s="471">
        <v>1403.73</v>
      </c>
      <c r="BS926" s="471">
        <v>314.77999999999997</v>
      </c>
      <c r="BT926" s="471">
        <v>11.93</v>
      </c>
      <c r="BU926" s="496">
        <v>23362.53</v>
      </c>
      <c r="BV926" s="178"/>
      <c r="BW926" s="178"/>
      <c r="BX926" s="178"/>
      <c r="BY926" s="178"/>
      <c r="BZ926" s="178"/>
      <c r="CA926" s="178"/>
      <c r="CB926" s="178"/>
      <c r="CC926" s="178"/>
      <c r="CD926" s="178"/>
      <c r="CE926" s="178"/>
      <c r="CF926" s="110"/>
      <c r="CG926" s="110"/>
      <c r="CH926" s="110"/>
      <c r="CI926" s="110"/>
      <c r="CJ926" s="110"/>
      <c r="CK926" s="110"/>
      <c r="CL926" s="110"/>
      <c r="CM926" s="110"/>
      <c r="CN926" s="110"/>
      <c r="CO926" s="110"/>
      <c r="CP926" s="110"/>
      <c r="CQ926" s="110"/>
      <c r="CR926" s="110"/>
      <c r="CS926" s="110"/>
      <c r="CT926" s="110"/>
      <c r="CU926" s="110"/>
      <c r="CV926" s="110"/>
      <c r="CW926" s="110"/>
      <c r="CX926" s="110"/>
      <c r="CY926" s="110"/>
      <c r="CZ926" s="110"/>
      <c r="DA926" s="110"/>
      <c r="DB926" s="110"/>
      <c r="DC926" s="110"/>
      <c r="DD926" s="110"/>
      <c r="DE926" s="110"/>
      <c r="DF926" s="110"/>
      <c r="DG926" s="110"/>
      <c r="DH926" s="110"/>
      <c r="DI926" s="110"/>
      <c r="DJ926" s="110"/>
      <c r="DK926" s="110"/>
      <c r="DL926" s="110"/>
      <c r="DM926" s="110"/>
      <c r="DN926" s="110"/>
      <c r="DO926" s="110"/>
      <c r="DP926" s="110"/>
      <c r="DQ926" s="110"/>
      <c r="DR926" s="110"/>
      <c r="DS926" s="110"/>
      <c r="DT926" s="110"/>
      <c r="DU926" s="110"/>
      <c r="DV926" s="110"/>
      <c r="DW926" s="110"/>
      <c r="DX926" s="110"/>
      <c r="DY926" s="110"/>
      <c r="DZ926" s="110"/>
      <c r="EA926" s="110"/>
      <c r="EB926" s="110"/>
      <c r="EC926" s="110"/>
      <c r="ED926" s="110"/>
      <c r="EE926" s="110"/>
      <c r="EF926" s="110"/>
      <c r="EG926" s="110"/>
      <c r="EH926" s="110"/>
      <c r="EI926" s="110"/>
      <c r="EJ926" s="110"/>
      <c r="EK926" s="110"/>
      <c r="EL926" s="110"/>
      <c r="EM926" s="110"/>
      <c r="EN926" s="110"/>
      <c r="EO926" s="110"/>
      <c r="EP926" s="110"/>
      <c r="EQ926" s="110"/>
      <c r="ER926" s="110"/>
      <c r="ES926" s="110"/>
      <c r="ET926" s="110"/>
      <c r="EU926" s="110"/>
      <c r="EV926" s="110"/>
      <c r="EW926" s="110"/>
      <c r="EX926" s="110"/>
      <c r="EY926" s="110"/>
      <c r="EZ926" s="110"/>
      <c r="FA926" s="110"/>
      <c r="FB926" s="110"/>
      <c r="FC926" s="110"/>
      <c r="FD926" s="110"/>
      <c r="FE926" s="110"/>
      <c r="FF926" s="110"/>
      <c r="FG926" s="110"/>
      <c r="FH926" s="110"/>
      <c r="FI926" s="110"/>
      <c r="FJ926" s="110"/>
      <c r="FK926" s="242"/>
      <c r="FL926" s="242"/>
      <c r="FM926" s="242"/>
      <c r="FN926" s="242"/>
      <c r="FO926" s="242"/>
      <c r="FP926" s="242"/>
      <c r="FQ926" s="242"/>
      <c r="FR926" s="63"/>
    </row>
    <row r="927" spans="1:174" x14ac:dyDescent="0.2">
      <c r="A927" s="241" t="s">
        <v>555</v>
      </c>
      <c r="B927" s="476" t="s">
        <v>1123</v>
      </c>
      <c r="C927" s="326" t="s">
        <v>784</v>
      </c>
      <c r="D927" s="283" t="s">
        <v>556</v>
      </c>
      <c r="E927" s="471">
        <v>1848</v>
      </c>
      <c r="F927" s="471">
        <v>1995447</v>
      </c>
      <c r="G927" s="471">
        <v>1364827</v>
      </c>
      <c r="H927" s="471">
        <v>973505</v>
      </c>
      <c r="I927" s="471">
        <v>434616</v>
      </c>
      <c r="J927" s="471">
        <v>175080</v>
      </c>
      <c r="K927" s="471">
        <v>65979</v>
      </c>
      <c r="L927" s="471">
        <v>38791</v>
      </c>
      <c r="M927" s="471">
        <v>9898</v>
      </c>
      <c r="N927" s="496">
        <v>5059991</v>
      </c>
      <c r="O927" s="471">
        <v>1768</v>
      </c>
      <c r="P927" s="471">
        <v>4047894</v>
      </c>
      <c r="Q927" s="471">
        <v>2222029</v>
      </c>
      <c r="R927" s="471">
        <v>1005050</v>
      </c>
      <c r="S927" s="471">
        <v>363880</v>
      </c>
      <c r="T927" s="471">
        <v>83507</v>
      </c>
      <c r="U927" s="471">
        <v>34354</v>
      </c>
      <c r="V927" s="471">
        <v>30674</v>
      </c>
      <c r="W927" s="471">
        <v>0</v>
      </c>
      <c r="X927" s="496">
        <v>7789156</v>
      </c>
      <c r="Y927" s="471">
        <v>3616</v>
      </c>
      <c r="Z927" s="471">
        <v>6043341</v>
      </c>
      <c r="AA927" s="471">
        <v>3586856</v>
      </c>
      <c r="AB927" s="471">
        <v>1978555</v>
      </c>
      <c r="AC927" s="471">
        <v>798496</v>
      </c>
      <c r="AD927" s="471">
        <v>258587</v>
      </c>
      <c r="AE927" s="471">
        <v>100333</v>
      </c>
      <c r="AF927" s="471">
        <v>69465</v>
      </c>
      <c r="AG927" s="471">
        <v>9898</v>
      </c>
      <c r="AH927" s="496">
        <v>12849147</v>
      </c>
      <c r="AI927" s="471">
        <v>956.28889000000004</v>
      </c>
      <c r="AJ927" s="471">
        <v>1147.5466699999999</v>
      </c>
      <c r="AK927" s="471">
        <v>1338.8044400000001</v>
      </c>
      <c r="AL927" s="471">
        <v>1530.06222</v>
      </c>
      <c r="AM927" s="471">
        <v>1721.32</v>
      </c>
      <c r="AN927" s="471">
        <v>2103.83556</v>
      </c>
      <c r="AO927" s="471">
        <v>2486.3511100000001</v>
      </c>
      <c r="AP927" s="471">
        <v>2868.8666699999999</v>
      </c>
      <c r="AQ927" s="471">
        <v>3442.64</v>
      </c>
      <c r="AR927" s="471">
        <v>1.9324699999999999</v>
      </c>
      <c r="AS927" s="471">
        <v>1738.8809200000001</v>
      </c>
      <c r="AT927" s="471">
        <v>1019.4371599999999</v>
      </c>
      <c r="AU927" s="471">
        <v>636.25189999999998</v>
      </c>
      <c r="AV927" s="471">
        <v>252.48994999999999</v>
      </c>
      <c r="AW927" s="471">
        <v>83.219430000000003</v>
      </c>
      <c r="AX927" s="471">
        <v>26.536480000000001</v>
      </c>
      <c r="AY927" s="471">
        <v>13.521369999999999</v>
      </c>
      <c r="AZ927" s="471">
        <v>2.8751199999999999</v>
      </c>
      <c r="BA927" s="496">
        <v>3775.1447899999998</v>
      </c>
      <c r="BB927" s="471">
        <v>1.8488100000000001</v>
      </c>
      <c r="BC927" s="471">
        <v>3527.4330199999999</v>
      </c>
      <c r="BD927" s="471">
        <v>1659.7113999999999</v>
      </c>
      <c r="BE927" s="471">
        <v>656.86870999999996</v>
      </c>
      <c r="BF927" s="471">
        <v>211.39590999999999</v>
      </c>
      <c r="BG927" s="471">
        <v>39.692740000000001</v>
      </c>
      <c r="BH927" s="471">
        <v>13.817030000000001</v>
      </c>
      <c r="BI927" s="471">
        <v>10.692030000000001</v>
      </c>
      <c r="BJ927" s="471">
        <v>0</v>
      </c>
      <c r="BK927" s="496">
        <v>6121.4596499999998</v>
      </c>
      <c r="BL927" s="471">
        <v>3.78</v>
      </c>
      <c r="BM927" s="471">
        <v>5266.31</v>
      </c>
      <c r="BN927" s="471">
        <v>2679.15</v>
      </c>
      <c r="BO927" s="471">
        <v>1293.1199999999999</v>
      </c>
      <c r="BP927" s="471">
        <v>463.89</v>
      </c>
      <c r="BQ927" s="471">
        <v>122.91</v>
      </c>
      <c r="BR927" s="471">
        <v>40.35</v>
      </c>
      <c r="BS927" s="471">
        <v>24.21</v>
      </c>
      <c r="BT927" s="471">
        <v>2.88</v>
      </c>
      <c r="BU927" s="496">
        <v>9896.6</v>
      </c>
      <c r="BV927" s="178"/>
      <c r="BW927" s="178"/>
      <c r="BX927" s="178"/>
      <c r="BY927" s="178"/>
      <c r="BZ927" s="178"/>
      <c r="CA927" s="178"/>
      <c r="CB927" s="178"/>
      <c r="CC927" s="178"/>
      <c r="CD927" s="178"/>
      <c r="CE927" s="178"/>
      <c r="CF927" s="110"/>
      <c r="CG927" s="110"/>
      <c r="CH927" s="110"/>
      <c r="CI927" s="110"/>
      <c r="CJ927" s="110"/>
      <c r="CK927" s="110"/>
      <c r="CL927" s="110"/>
      <c r="CM927" s="110"/>
      <c r="CN927" s="110"/>
      <c r="CO927" s="110"/>
      <c r="CP927" s="110"/>
      <c r="CQ927" s="110"/>
      <c r="CR927" s="110"/>
      <c r="CS927" s="110"/>
      <c r="CT927" s="110"/>
      <c r="CU927" s="110"/>
      <c r="CV927" s="110"/>
      <c r="CW927" s="110"/>
      <c r="CX927" s="110"/>
      <c r="CY927" s="110"/>
      <c r="CZ927" s="110"/>
      <c r="DA927" s="110"/>
      <c r="DB927" s="110"/>
      <c r="DC927" s="110"/>
      <c r="DD927" s="110"/>
      <c r="DE927" s="110"/>
      <c r="DF927" s="110"/>
      <c r="DG927" s="110"/>
      <c r="DH927" s="110"/>
      <c r="DI927" s="110"/>
      <c r="DJ927" s="110"/>
      <c r="DK927" s="110"/>
      <c r="DL927" s="110"/>
      <c r="DM927" s="110"/>
      <c r="DN927" s="110"/>
      <c r="DO927" s="110"/>
      <c r="DP927" s="110"/>
      <c r="DQ927" s="110"/>
      <c r="DR927" s="110"/>
      <c r="DS927" s="110"/>
      <c r="DT927" s="110"/>
      <c r="DU927" s="110"/>
      <c r="DV927" s="110"/>
      <c r="DW927" s="110"/>
      <c r="DX927" s="110"/>
      <c r="DY927" s="110"/>
      <c r="DZ927" s="110"/>
      <c r="EA927" s="110"/>
      <c r="EB927" s="110"/>
      <c r="EC927" s="110"/>
      <c r="ED927" s="110"/>
      <c r="EE927" s="110"/>
      <c r="EF927" s="110"/>
      <c r="EG927" s="110"/>
      <c r="EH927" s="110"/>
      <c r="EI927" s="110"/>
      <c r="EJ927" s="110"/>
      <c r="EK927" s="110"/>
      <c r="EL927" s="110"/>
      <c r="EM927" s="110"/>
      <c r="EN927" s="110"/>
      <c r="EO927" s="110"/>
      <c r="EP927" s="110"/>
      <c r="EQ927" s="110"/>
      <c r="ER927" s="110"/>
      <c r="ES927" s="110"/>
      <c r="ET927" s="110"/>
      <c r="EU927" s="110"/>
      <c r="EV927" s="110"/>
      <c r="EW927" s="110"/>
      <c r="EX927" s="110"/>
      <c r="EY927" s="110"/>
      <c r="EZ927" s="110"/>
      <c r="FA927" s="110"/>
      <c r="FB927" s="110"/>
      <c r="FC927" s="110"/>
      <c r="FD927" s="110"/>
      <c r="FE927" s="110"/>
      <c r="FF927" s="110"/>
      <c r="FG927" s="110"/>
      <c r="FH927" s="110"/>
      <c r="FI927" s="110"/>
      <c r="FJ927" s="110"/>
      <c r="FK927" s="242"/>
      <c r="FL927" s="242"/>
      <c r="FM927" s="242"/>
      <c r="FN927" s="242"/>
      <c r="FO927" s="242"/>
      <c r="FP927" s="242"/>
      <c r="FQ927" s="242"/>
      <c r="FR927" s="63"/>
    </row>
    <row r="928" spans="1:174" x14ac:dyDescent="0.2">
      <c r="A928" s="241" t="s">
        <v>557</v>
      </c>
      <c r="B928" s="476" t="s">
        <v>1124</v>
      </c>
      <c r="C928" s="326" t="s">
        <v>782</v>
      </c>
      <c r="D928" s="283" t="s">
        <v>558</v>
      </c>
      <c r="E928" s="471">
        <v>0</v>
      </c>
      <c r="F928" s="471">
        <v>340941</v>
      </c>
      <c r="G928" s="471">
        <v>493628</v>
      </c>
      <c r="H928" s="471">
        <v>1021835</v>
      </c>
      <c r="I928" s="471">
        <v>470820</v>
      </c>
      <c r="J928" s="471">
        <v>153960</v>
      </c>
      <c r="K928" s="471">
        <v>73546</v>
      </c>
      <c r="L928" s="471">
        <v>27739</v>
      </c>
      <c r="M928" s="471">
        <v>0</v>
      </c>
      <c r="N928" s="496">
        <v>2582469</v>
      </c>
      <c r="O928" s="471">
        <v>876</v>
      </c>
      <c r="P928" s="471">
        <v>448754</v>
      </c>
      <c r="Q928" s="471">
        <v>755140</v>
      </c>
      <c r="R928" s="471">
        <v>1370135</v>
      </c>
      <c r="S928" s="471">
        <v>540737</v>
      </c>
      <c r="T928" s="471">
        <v>92439</v>
      </c>
      <c r="U928" s="471">
        <v>25183</v>
      </c>
      <c r="V928" s="471">
        <v>15142</v>
      </c>
      <c r="W928" s="471">
        <v>0</v>
      </c>
      <c r="X928" s="496">
        <v>3248406</v>
      </c>
      <c r="Y928" s="471">
        <v>876</v>
      </c>
      <c r="Z928" s="471">
        <v>789695</v>
      </c>
      <c r="AA928" s="471">
        <v>1248768</v>
      </c>
      <c r="AB928" s="471">
        <v>2391970</v>
      </c>
      <c r="AC928" s="471">
        <v>1011557</v>
      </c>
      <c r="AD928" s="471">
        <v>246399</v>
      </c>
      <c r="AE928" s="471">
        <v>98729</v>
      </c>
      <c r="AF928" s="471">
        <v>42881</v>
      </c>
      <c r="AG928" s="471">
        <v>0</v>
      </c>
      <c r="AH928" s="496">
        <v>5830875</v>
      </c>
      <c r="AI928" s="471">
        <v>1093.1833300000001</v>
      </c>
      <c r="AJ928" s="471">
        <v>1311.82</v>
      </c>
      <c r="AK928" s="471">
        <v>1530.45667</v>
      </c>
      <c r="AL928" s="471">
        <v>1749.0933299999999</v>
      </c>
      <c r="AM928" s="471">
        <v>1967.73</v>
      </c>
      <c r="AN928" s="471">
        <v>2405.00333</v>
      </c>
      <c r="AO928" s="471">
        <v>2842.2766700000002</v>
      </c>
      <c r="AP928" s="471">
        <v>3279.55</v>
      </c>
      <c r="AQ928" s="471">
        <v>3935.46</v>
      </c>
      <c r="AR928" s="471">
        <v>0</v>
      </c>
      <c r="AS928" s="471">
        <v>259.89922000000001</v>
      </c>
      <c r="AT928" s="471">
        <v>322.53640999999999</v>
      </c>
      <c r="AU928" s="471">
        <v>584.20839000000001</v>
      </c>
      <c r="AV928" s="471">
        <v>239.27063000000001</v>
      </c>
      <c r="AW928" s="471">
        <v>64.016540000000006</v>
      </c>
      <c r="AX928" s="471">
        <v>25.87574</v>
      </c>
      <c r="AY928" s="471">
        <v>8.4581700000000009</v>
      </c>
      <c r="AZ928" s="471">
        <v>0</v>
      </c>
      <c r="BA928" s="496">
        <v>1504.26511</v>
      </c>
      <c r="BB928" s="471">
        <v>0.80132999999999999</v>
      </c>
      <c r="BC928" s="471">
        <v>342.08503999999999</v>
      </c>
      <c r="BD928" s="471">
        <v>493.40829000000002</v>
      </c>
      <c r="BE928" s="471">
        <v>783.34013000000004</v>
      </c>
      <c r="BF928" s="471">
        <v>274.80243999999999</v>
      </c>
      <c r="BG928" s="471">
        <v>38.436120000000003</v>
      </c>
      <c r="BH928" s="471">
        <v>8.8601500000000009</v>
      </c>
      <c r="BI928" s="471">
        <v>4.6170999999999998</v>
      </c>
      <c r="BJ928" s="471">
        <v>0</v>
      </c>
      <c r="BK928" s="496">
        <v>1946.35059</v>
      </c>
      <c r="BL928" s="471">
        <v>0.8</v>
      </c>
      <c r="BM928" s="471">
        <v>601.98</v>
      </c>
      <c r="BN928" s="471">
        <v>815.94</v>
      </c>
      <c r="BO928" s="471">
        <v>1367.55</v>
      </c>
      <c r="BP928" s="471">
        <v>514.07000000000005</v>
      </c>
      <c r="BQ928" s="471">
        <v>102.45</v>
      </c>
      <c r="BR928" s="471">
        <v>34.74</v>
      </c>
      <c r="BS928" s="471">
        <v>13.08</v>
      </c>
      <c r="BT928" s="471">
        <v>0</v>
      </c>
      <c r="BU928" s="496">
        <v>3450.61</v>
      </c>
      <c r="BV928" s="178"/>
      <c r="BW928" s="178"/>
      <c r="BX928" s="178"/>
      <c r="BY928" s="178"/>
      <c r="BZ928" s="178"/>
      <c r="CA928" s="178"/>
      <c r="CB928" s="178"/>
      <c r="CC928" s="178"/>
      <c r="CD928" s="178"/>
      <c r="CE928" s="178"/>
      <c r="CF928" s="110"/>
      <c r="CG928" s="110"/>
      <c r="CH928" s="110"/>
      <c r="CI928" s="110"/>
      <c r="CJ928" s="110"/>
      <c r="CK928" s="110"/>
      <c r="CL928" s="110"/>
      <c r="CM928" s="110"/>
      <c r="CN928" s="110"/>
      <c r="CO928" s="110"/>
      <c r="CP928" s="110"/>
      <c r="CQ928" s="110"/>
      <c r="CR928" s="110"/>
      <c r="CS928" s="110"/>
      <c r="CT928" s="110"/>
      <c r="CU928" s="110"/>
      <c r="CV928" s="110"/>
      <c r="CW928" s="110"/>
      <c r="CX928" s="110"/>
      <c r="CY928" s="110"/>
      <c r="CZ928" s="110"/>
      <c r="DA928" s="110"/>
      <c r="DB928" s="110"/>
      <c r="DC928" s="110"/>
      <c r="DD928" s="110"/>
      <c r="DE928" s="110"/>
      <c r="DF928" s="110"/>
      <c r="DG928" s="110"/>
      <c r="DH928" s="110"/>
      <c r="DI928" s="110"/>
      <c r="DJ928" s="110"/>
      <c r="DK928" s="110"/>
      <c r="DL928" s="110"/>
      <c r="DM928" s="110"/>
      <c r="DN928" s="110"/>
      <c r="DO928" s="110"/>
      <c r="DP928" s="110"/>
      <c r="DQ928" s="110"/>
      <c r="DR928" s="110"/>
      <c r="DS928" s="110"/>
      <c r="DT928" s="110"/>
      <c r="DU928" s="110"/>
      <c r="DV928" s="110"/>
      <c r="DW928" s="110"/>
      <c r="DX928" s="110"/>
      <c r="DY928" s="110"/>
      <c r="DZ928" s="110"/>
      <c r="EA928" s="110"/>
      <c r="EB928" s="110"/>
      <c r="EC928" s="110"/>
      <c r="ED928" s="110"/>
      <c r="EE928" s="110"/>
      <c r="EF928" s="110"/>
      <c r="EG928" s="110"/>
      <c r="EH928" s="110"/>
      <c r="EI928" s="110"/>
      <c r="EJ928" s="110"/>
      <c r="EK928" s="110"/>
      <c r="EL928" s="110"/>
      <c r="EM928" s="110"/>
      <c r="EN928" s="110"/>
      <c r="EO928" s="110"/>
      <c r="EP928" s="110"/>
      <c r="EQ928" s="110"/>
      <c r="ER928" s="110"/>
      <c r="ES928" s="110"/>
      <c r="ET928" s="110"/>
      <c r="EU928" s="110"/>
      <c r="EV928" s="110"/>
      <c r="EW928" s="110"/>
      <c r="EX928" s="110"/>
      <c r="EY928" s="110"/>
      <c r="EZ928" s="110"/>
      <c r="FA928" s="110"/>
      <c r="FB928" s="110"/>
      <c r="FC928" s="110"/>
      <c r="FD928" s="110"/>
      <c r="FE928" s="110"/>
      <c r="FF928" s="110"/>
      <c r="FG928" s="110"/>
      <c r="FH928" s="110"/>
      <c r="FI928" s="110"/>
      <c r="FJ928" s="110"/>
      <c r="FK928" s="242"/>
      <c r="FL928" s="242"/>
      <c r="FM928" s="242"/>
      <c r="FN928" s="242"/>
      <c r="FO928" s="242"/>
      <c r="FP928" s="242"/>
      <c r="FQ928" s="242"/>
      <c r="FR928" s="63"/>
    </row>
    <row r="929" spans="1:174" x14ac:dyDescent="0.2">
      <c r="A929" s="241" t="s">
        <v>559</v>
      </c>
      <c r="B929" s="476" t="s">
        <v>1125</v>
      </c>
      <c r="C929" s="326" t="s">
        <v>626</v>
      </c>
      <c r="D929" s="283" t="s">
        <v>560</v>
      </c>
      <c r="E929" s="471">
        <v>0</v>
      </c>
      <c r="F929" s="471">
        <v>101638.6</v>
      </c>
      <c r="G929" s="471">
        <v>605772.92000000004</v>
      </c>
      <c r="H929" s="471">
        <v>531452.22</v>
      </c>
      <c r="I929" s="471">
        <v>287052.59000000003</v>
      </c>
      <c r="J929" s="471">
        <v>124750.32</v>
      </c>
      <c r="K929" s="471">
        <v>51992.46</v>
      </c>
      <c r="L929" s="471">
        <v>47897.22</v>
      </c>
      <c r="M929" s="471">
        <v>1353.52</v>
      </c>
      <c r="N929" s="496">
        <v>1751909.85</v>
      </c>
      <c r="O929" s="471">
        <v>0</v>
      </c>
      <c r="P929" s="471">
        <v>80654.81</v>
      </c>
      <c r="Q929" s="471">
        <v>552478.12</v>
      </c>
      <c r="R929" s="471">
        <v>779972.92</v>
      </c>
      <c r="S929" s="471">
        <v>415383.19</v>
      </c>
      <c r="T929" s="471">
        <v>187232.15</v>
      </c>
      <c r="U929" s="471">
        <v>62110.44</v>
      </c>
      <c r="V929" s="471">
        <v>58390.7</v>
      </c>
      <c r="W929" s="471">
        <v>4331.5</v>
      </c>
      <c r="X929" s="496">
        <v>2140553.83</v>
      </c>
      <c r="Y929" s="471">
        <v>0</v>
      </c>
      <c r="Z929" s="471">
        <v>182293.41</v>
      </c>
      <c r="AA929" s="471">
        <v>1158251.04</v>
      </c>
      <c r="AB929" s="471">
        <v>1311425.1399999999</v>
      </c>
      <c r="AC929" s="471">
        <v>702435.78</v>
      </c>
      <c r="AD929" s="471">
        <v>311982.46999999997</v>
      </c>
      <c r="AE929" s="471">
        <v>114102.9</v>
      </c>
      <c r="AF929" s="471">
        <v>106287.92</v>
      </c>
      <c r="AG929" s="471">
        <v>5685.02</v>
      </c>
      <c r="AH929" s="496">
        <v>3892463.68</v>
      </c>
      <c r="AI929" s="471">
        <v>1047.0666699999999</v>
      </c>
      <c r="AJ929" s="471">
        <v>1256.48</v>
      </c>
      <c r="AK929" s="471">
        <v>1465.8933300000001</v>
      </c>
      <c r="AL929" s="471">
        <v>1675.3066699999999</v>
      </c>
      <c r="AM929" s="471">
        <v>1884.72</v>
      </c>
      <c r="AN929" s="471">
        <v>2303.5466700000002</v>
      </c>
      <c r="AO929" s="471">
        <v>2722.3733299999999</v>
      </c>
      <c r="AP929" s="471">
        <v>3141.2</v>
      </c>
      <c r="AQ929" s="471">
        <v>3769.44</v>
      </c>
      <c r="AR929" s="471">
        <v>0</v>
      </c>
      <c r="AS929" s="471">
        <v>80.891540000000006</v>
      </c>
      <c r="AT929" s="471">
        <v>413.24488000000002</v>
      </c>
      <c r="AU929" s="471">
        <v>317.22683000000001</v>
      </c>
      <c r="AV929" s="471">
        <v>152.30516</v>
      </c>
      <c r="AW929" s="471">
        <v>54.155760000000001</v>
      </c>
      <c r="AX929" s="471">
        <v>19.098210000000002</v>
      </c>
      <c r="AY929" s="471">
        <v>15.248060000000001</v>
      </c>
      <c r="AZ929" s="471">
        <v>0.35908000000000001</v>
      </c>
      <c r="BA929" s="496">
        <v>1052.52953</v>
      </c>
      <c r="BB929" s="471">
        <v>0</v>
      </c>
      <c r="BC929" s="471">
        <v>64.191079999999999</v>
      </c>
      <c r="BD929" s="471">
        <v>376.88835</v>
      </c>
      <c r="BE929" s="471">
        <v>465.57024000000001</v>
      </c>
      <c r="BF929" s="471">
        <v>220.39517000000001</v>
      </c>
      <c r="BG929" s="471">
        <v>81.279949999999999</v>
      </c>
      <c r="BH929" s="471">
        <v>22.814810000000001</v>
      </c>
      <c r="BI929" s="471">
        <v>18.588660000000001</v>
      </c>
      <c r="BJ929" s="471">
        <v>1.1491100000000001</v>
      </c>
      <c r="BK929" s="496">
        <v>1250.8773699999999</v>
      </c>
      <c r="BL929" s="471">
        <v>0</v>
      </c>
      <c r="BM929" s="471">
        <v>145.08000000000001</v>
      </c>
      <c r="BN929" s="471">
        <v>790.13</v>
      </c>
      <c r="BO929" s="471">
        <v>782.8</v>
      </c>
      <c r="BP929" s="471">
        <v>372.7</v>
      </c>
      <c r="BQ929" s="471">
        <v>135.44</v>
      </c>
      <c r="BR929" s="471">
        <v>41.91</v>
      </c>
      <c r="BS929" s="471">
        <v>33.840000000000003</v>
      </c>
      <c r="BT929" s="471">
        <v>1.51</v>
      </c>
      <c r="BU929" s="496">
        <v>2303.41</v>
      </c>
      <c r="BV929" s="178"/>
      <c r="BW929" s="178"/>
      <c r="BX929" s="178"/>
      <c r="BY929" s="178"/>
      <c r="BZ929" s="178"/>
      <c r="CA929" s="178"/>
      <c r="CB929" s="178"/>
      <c r="CC929" s="178"/>
      <c r="CD929" s="178"/>
      <c r="CE929" s="178"/>
      <c r="CF929" s="110"/>
      <c r="CG929" s="110"/>
      <c r="CH929" s="110"/>
      <c r="CI929" s="110"/>
      <c r="CJ929" s="110"/>
      <c r="CK929" s="110"/>
      <c r="CL929" s="110"/>
      <c r="CM929" s="110"/>
      <c r="CN929" s="110"/>
      <c r="CO929" s="110"/>
      <c r="CP929" s="110"/>
      <c r="CQ929" s="110"/>
      <c r="CR929" s="110"/>
      <c r="CS929" s="110"/>
      <c r="CT929" s="110"/>
      <c r="CU929" s="110"/>
      <c r="CV929" s="110"/>
      <c r="CW929" s="110"/>
      <c r="CX929" s="110"/>
      <c r="CY929" s="110"/>
      <c r="CZ929" s="110"/>
      <c r="DA929" s="110"/>
      <c r="DB929" s="110"/>
      <c r="DC929" s="110"/>
      <c r="DD929" s="110"/>
      <c r="DE929" s="110"/>
      <c r="DF929" s="110"/>
      <c r="DG929" s="110"/>
      <c r="DH929" s="110"/>
      <c r="DI929" s="110"/>
      <c r="DJ929" s="110"/>
      <c r="DK929" s="110"/>
      <c r="DL929" s="110"/>
      <c r="DM929" s="110"/>
      <c r="DN929" s="110"/>
      <c r="DO929" s="110"/>
      <c r="DP929" s="110"/>
      <c r="DQ929" s="110"/>
      <c r="DR929" s="110"/>
      <c r="DS929" s="110"/>
      <c r="DT929" s="110"/>
      <c r="DU929" s="110"/>
      <c r="DV929" s="110"/>
      <c r="DW929" s="110"/>
      <c r="DX929" s="110"/>
      <c r="DY929" s="110"/>
      <c r="DZ929" s="110"/>
      <c r="EA929" s="110"/>
      <c r="EB929" s="110"/>
      <c r="EC929" s="110"/>
      <c r="ED929" s="110"/>
      <c r="EE929" s="110"/>
      <c r="EF929" s="110"/>
      <c r="EG929" s="110"/>
      <c r="EH929" s="110"/>
      <c r="EI929" s="110"/>
      <c r="EJ929" s="110"/>
      <c r="EK929" s="110"/>
      <c r="EL929" s="110"/>
      <c r="EM929" s="110"/>
      <c r="EN929" s="110"/>
      <c r="EO929" s="110"/>
      <c r="EP929" s="110"/>
      <c r="EQ929" s="110"/>
      <c r="ER929" s="110"/>
      <c r="ES929" s="110"/>
      <c r="ET929" s="110"/>
      <c r="EU929" s="110"/>
      <c r="EV929" s="110"/>
      <c r="EW929" s="110"/>
      <c r="EX929" s="110"/>
      <c r="EY929" s="110"/>
      <c r="EZ929" s="110"/>
      <c r="FA929" s="110"/>
      <c r="FB929" s="110"/>
      <c r="FC929" s="110"/>
      <c r="FD929" s="110"/>
      <c r="FE929" s="110"/>
      <c r="FF929" s="110"/>
      <c r="FG929" s="110"/>
      <c r="FH929" s="110"/>
      <c r="FI929" s="110"/>
      <c r="FJ929" s="110"/>
      <c r="FK929" s="242"/>
      <c r="FL929" s="242"/>
      <c r="FM929" s="242"/>
      <c r="FN929" s="242"/>
      <c r="FO929" s="242"/>
      <c r="FP929" s="242"/>
      <c r="FQ929" s="242"/>
      <c r="FR929" s="63"/>
    </row>
    <row r="930" spans="1:174" x14ac:dyDescent="0.2">
      <c r="A930" s="241" t="s">
        <v>561</v>
      </c>
      <c r="B930" s="476" t="s">
        <v>1126</v>
      </c>
      <c r="C930" s="326" t="s">
        <v>782</v>
      </c>
      <c r="D930" s="283" t="s">
        <v>562</v>
      </c>
      <c r="E930" s="471">
        <v>2698</v>
      </c>
      <c r="F930" s="471">
        <v>150067</v>
      </c>
      <c r="G930" s="471">
        <v>647706</v>
      </c>
      <c r="H930" s="471">
        <v>1025380</v>
      </c>
      <c r="I930" s="471">
        <v>371959</v>
      </c>
      <c r="J930" s="471">
        <v>138565</v>
      </c>
      <c r="K930" s="471">
        <v>54304</v>
      </c>
      <c r="L930" s="471">
        <v>23899</v>
      </c>
      <c r="M930" s="471">
        <v>0</v>
      </c>
      <c r="N930" s="496">
        <v>2414578</v>
      </c>
      <c r="O930" s="471">
        <v>1099</v>
      </c>
      <c r="P930" s="471">
        <v>159307</v>
      </c>
      <c r="Q930" s="471">
        <v>1090345</v>
      </c>
      <c r="R930" s="471">
        <v>1813069</v>
      </c>
      <c r="S930" s="471">
        <v>610558</v>
      </c>
      <c r="T930" s="471">
        <v>161045</v>
      </c>
      <c r="U930" s="471">
        <v>39439</v>
      </c>
      <c r="V930" s="471">
        <v>24222</v>
      </c>
      <c r="W930" s="471">
        <v>2241</v>
      </c>
      <c r="X930" s="496">
        <v>3901325</v>
      </c>
      <c r="Y930" s="471">
        <v>3797</v>
      </c>
      <c r="Z930" s="471">
        <v>309374</v>
      </c>
      <c r="AA930" s="471">
        <v>1738051</v>
      </c>
      <c r="AB930" s="471">
        <v>2838449</v>
      </c>
      <c r="AC930" s="471">
        <v>982517</v>
      </c>
      <c r="AD930" s="471">
        <v>299610</v>
      </c>
      <c r="AE930" s="471">
        <v>93743</v>
      </c>
      <c r="AF930" s="471">
        <v>48121</v>
      </c>
      <c r="AG930" s="471">
        <v>2241</v>
      </c>
      <c r="AH930" s="496">
        <v>6315903</v>
      </c>
      <c r="AI930" s="471">
        <v>1127.07222</v>
      </c>
      <c r="AJ930" s="471">
        <v>1352.48667</v>
      </c>
      <c r="AK930" s="471">
        <v>1577.90111</v>
      </c>
      <c r="AL930" s="471">
        <v>1803.31556</v>
      </c>
      <c r="AM930" s="471">
        <v>2028.73</v>
      </c>
      <c r="AN930" s="471">
        <v>2479.5588899999998</v>
      </c>
      <c r="AO930" s="471">
        <v>2930.38778</v>
      </c>
      <c r="AP930" s="471">
        <v>3381.2166699999998</v>
      </c>
      <c r="AQ930" s="471">
        <v>4057.46</v>
      </c>
      <c r="AR930" s="471">
        <v>2.3938100000000002</v>
      </c>
      <c r="AS930" s="471">
        <v>110.95636</v>
      </c>
      <c r="AT930" s="471">
        <v>410.48579999999998</v>
      </c>
      <c r="AU930" s="471">
        <v>568.60819000000004</v>
      </c>
      <c r="AV930" s="471">
        <v>183.34574000000001</v>
      </c>
      <c r="AW930" s="471">
        <v>55.882919999999999</v>
      </c>
      <c r="AX930" s="471">
        <v>18.53134</v>
      </c>
      <c r="AY930" s="471">
        <v>7.0681700000000003</v>
      </c>
      <c r="AZ930" s="471">
        <v>0</v>
      </c>
      <c r="BA930" s="496">
        <v>1357.27233</v>
      </c>
      <c r="BB930" s="471">
        <v>0.97509000000000001</v>
      </c>
      <c r="BC930" s="471">
        <v>117.78822</v>
      </c>
      <c r="BD930" s="471">
        <v>691.00972000000002</v>
      </c>
      <c r="BE930" s="471">
        <v>1005.40862</v>
      </c>
      <c r="BF930" s="471">
        <v>300.95576999999997</v>
      </c>
      <c r="BG930" s="471">
        <v>64.94905</v>
      </c>
      <c r="BH930" s="471">
        <v>13.458629999999999</v>
      </c>
      <c r="BI930" s="471">
        <v>7.1636899999999999</v>
      </c>
      <c r="BJ930" s="471">
        <v>0.55232000000000003</v>
      </c>
      <c r="BK930" s="496">
        <v>2202.2611099999999</v>
      </c>
      <c r="BL930" s="471">
        <v>3.37</v>
      </c>
      <c r="BM930" s="471">
        <v>228.74</v>
      </c>
      <c r="BN930" s="471">
        <v>1101.5</v>
      </c>
      <c r="BO930" s="471">
        <v>1574.02</v>
      </c>
      <c r="BP930" s="471">
        <v>484.3</v>
      </c>
      <c r="BQ930" s="471">
        <v>120.83</v>
      </c>
      <c r="BR930" s="471">
        <v>31.99</v>
      </c>
      <c r="BS930" s="471">
        <v>14.23</v>
      </c>
      <c r="BT930" s="471">
        <v>0.55000000000000004</v>
      </c>
      <c r="BU930" s="496">
        <v>3559.53</v>
      </c>
      <c r="BV930" s="178"/>
      <c r="BW930" s="178"/>
      <c r="BX930" s="178"/>
      <c r="BY930" s="178"/>
      <c r="BZ930" s="178"/>
      <c r="CA930" s="178"/>
      <c r="CB930" s="178"/>
      <c r="CC930" s="178"/>
      <c r="CD930" s="178"/>
      <c r="CE930" s="178"/>
      <c r="CF930" s="110"/>
      <c r="CG930" s="110"/>
      <c r="CH930" s="110"/>
      <c r="CI930" s="110"/>
      <c r="CJ930" s="110"/>
      <c r="CK930" s="110"/>
      <c r="CL930" s="110"/>
      <c r="CM930" s="110"/>
      <c r="CN930" s="110"/>
      <c r="CO930" s="110"/>
      <c r="CP930" s="110"/>
      <c r="CQ930" s="110"/>
      <c r="CR930" s="110"/>
      <c r="CS930" s="110"/>
      <c r="CT930" s="110"/>
      <c r="CU930" s="110"/>
      <c r="CV930" s="110"/>
      <c r="CW930" s="110"/>
      <c r="CX930" s="110"/>
      <c r="CY930" s="110"/>
      <c r="CZ930" s="110"/>
      <c r="DA930" s="110"/>
      <c r="DB930" s="110"/>
      <c r="DC930" s="110"/>
      <c r="DD930" s="110"/>
      <c r="DE930" s="110"/>
      <c r="DF930" s="110"/>
      <c r="DG930" s="110"/>
      <c r="DH930" s="110"/>
      <c r="DI930" s="110"/>
      <c r="DJ930" s="110"/>
      <c r="DK930" s="110"/>
      <c r="DL930" s="110"/>
      <c r="DM930" s="110"/>
      <c r="DN930" s="110"/>
      <c r="DO930" s="110"/>
      <c r="DP930" s="110"/>
      <c r="DQ930" s="110"/>
      <c r="DR930" s="110"/>
      <c r="DS930" s="110"/>
      <c r="DT930" s="110"/>
      <c r="DU930" s="110"/>
      <c r="DV930" s="110"/>
      <c r="DW930" s="110"/>
      <c r="DX930" s="110"/>
      <c r="DY930" s="110"/>
      <c r="DZ930" s="110"/>
      <c r="EA930" s="110"/>
      <c r="EB930" s="110"/>
      <c r="EC930" s="110"/>
      <c r="ED930" s="110"/>
      <c r="EE930" s="110"/>
      <c r="EF930" s="110"/>
      <c r="EG930" s="110"/>
      <c r="EH930" s="110"/>
      <c r="EI930" s="110"/>
      <c r="EJ930" s="110"/>
      <c r="EK930" s="110"/>
      <c r="EL930" s="110"/>
      <c r="EM930" s="110"/>
      <c r="EN930" s="110"/>
      <c r="EO930" s="110"/>
      <c r="EP930" s="110"/>
      <c r="EQ930" s="110"/>
      <c r="ER930" s="110"/>
      <c r="ES930" s="110"/>
      <c r="ET930" s="110"/>
      <c r="EU930" s="110"/>
      <c r="EV930" s="110"/>
      <c r="EW930" s="110"/>
      <c r="EX930" s="110"/>
      <c r="EY930" s="110"/>
      <c r="EZ930" s="110"/>
      <c r="FA930" s="110"/>
      <c r="FB930" s="110"/>
      <c r="FC930" s="110"/>
      <c r="FD930" s="110"/>
      <c r="FE930" s="110"/>
      <c r="FF930" s="110"/>
      <c r="FG930" s="110"/>
      <c r="FH930" s="110"/>
      <c r="FI930" s="110"/>
      <c r="FJ930" s="110"/>
      <c r="FK930" s="242"/>
      <c r="FL930" s="242"/>
      <c r="FM930" s="242"/>
      <c r="FN930" s="242"/>
      <c r="FO930" s="242"/>
      <c r="FP930" s="242"/>
      <c r="FQ930" s="242"/>
      <c r="FR930" s="63"/>
    </row>
    <row r="931" spans="1:174" x14ac:dyDescent="0.2">
      <c r="A931" s="241" t="s">
        <v>563</v>
      </c>
      <c r="B931" s="476" t="s">
        <v>1127</v>
      </c>
      <c r="C931" s="326" t="s">
        <v>794</v>
      </c>
      <c r="D931" s="283" t="s">
        <v>564</v>
      </c>
      <c r="E931" s="471">
        <v>38922.43</v>
      </c>
      <c r="F931" s="471">
        <v>7053251.8799999999</v>
      </c>
      <c r="G931" s="471">
        <v>1272698.8500000001</v>
      </c>
      <c r="H931" s="471">
        <v>731317.58</v>
      </c>
      <c r="I931" s="471">
        <v>220412</v>
      </c>
      <c r="J931" s="471">
        <v>102671.37</v>
      </c>
      <c r="K931" s="471">
        <v>18990.18</v>
      </c>
      <c r="L931" s="471">
        <v>8011.37</v>
      </c>
      <c r="M931" s="471">
        <v>0</v>
      </c>
      <c r="N931" s="496">
        <v>9446275.6600000001</v>
      </c>
      <c r="O931" s="471">
        <v>56135.98</v>
      </c>
      <c r="P931" s="471">
        <v>10598885.51</v>
      </c>
      <c r="Q931" s="471">
        <v>1381090.47</v>
      </c>
      <c r="R931" s="471">
        <v>526871.82999999996</v>
      </c>
      <c r="S931" s="471">
        <v>215327.28</v>
      </c>
      <c r="T931" s="471">
        <v>108940.1</v>
      </c>
      <c r="U931" s="471">
        <v>23667.79</v>
      </c>
      <c r="V931" s="471">
        <v>13833.11</v>
      </c>
      <c r="W931" s="471">
        <v>0</v>
      </c>
      <c r="X931" s="496">
        <v>12924752.07</v>
      </c>
      <c r="Y931" s="471">
        <v>95058.41</v>
      </c>
      <c r="Z931" s="471">
        <v>17652137.390000001</v>
      </c>
      <c r="AA931" s="471">
        <v>2653789.3199999998</v>
      </c>
      <c r="AB931" s="471">
        <v>1258189.4099999999</v>
      </c>
      <c r="AC931" s="471">
        <v>435739.28</v>
      </c>
      <c r="AD931" s="471">
        <v>211611.47</v>
      </c>
      <c r="AE931" s="471">
        <v>42657.97</v>
      </c>
      <c r="AF931" s="471">
        <v>21844.48</v>
      </c>
      <c r="AG931" s="471">
        <v>0</v>
      </c>
      <c r="AH931" s="496">
        <v>22371027.73</v>
      </c>
      <c r="AI931" s="471">
        <v>1004.67778</v>
      </c>
      <c r="AJ931" s="471">
        <v>1205.6133299999999</v>
      </c>
      <c r="AK931" s="471">
        <v>1406.54889</v>
      </c>
      <c r="AL931" s="471">
        <v>1607.4844399999999</v>
      </c>
      <c r="AM931" s="471">
        <v>1808.42</v>
      </c>
      <c r="AN931" s="471">
        <v>2210.2911100000001</v>
      </c>
      <c r="AO931" s="471">
        <v>2612.1622200000002</v>
      </c>
      <c r="AP931" s="471">
        <v>3014.0333300000002</v>
      </c>
      <c r="AQ931" s="471">
        <v>3616.84</v>
      </c>
      <c r="AR931" s="471">
        <v>38.741210000000002</v>
      </c>
      <c r="AS931" s="471">
        <v>5850.3432899999998</v>
      </c>
      <c r="AT931" s="471">
        <v>904.83798000000002</v>
      </c>
      <c r="AU931" s="471">
        <v>454.94535000000002</v>
      </c>
      <c r="AV931" s="471">
        <v>121.88097999999999</v>
      </c>
      <c r="AW931" s="471">
        <v>46.451509999999999</v>
      </c>
      <c r="AX931" s="471">
        <v>7.2699100000000003</v>
      </c>
      <c r="AY931" s="471">
        <v>2.65802</v>
      </c>
      <c r="AZ931" s="471">
        <v>0</v>
      </c>
      <c r="BA931" s="496">
        <v>7427.1282600000004</v>
      </c>
      <c r="BB931" s="471">
        <v>55.874609999999997</v>
      </c>
      <c r="BC931" s="471">
        <v>8791.2809300000008</v>
      </c>
      <c r="BD931" s="471">
        <v>981.90008</v>
      </c>
      <c r="BE931" s="471">
        <v>327.76170000000002</v>
      </c>
      <c r="BF931" s="471">
        <v>119.06929</v>
      </c>
      <c r="BG931" s="471">
        <v>49.287669999999999</v>
      </c>
      <c r="BH931" s="471">
        <v>9.0606100000000005</v>
      </c>
      <c r="BI931" s="471">
        <v>4.5895700000000001</v>
      </c>
      <c r="BJ931" s="471">
        <v>0</v>
      </c>
      <c r="BK931" s="496">
        <v>10338.82446</v>
      </c>
      <c r="BL931" s="471">
        <v>94.62</v>
      </c>
      <c r="BM931" s="471">
        <v>14641.62</v>
      </c>
      <c r="BN931" s="471">
        <v>1886.74</v>
      </c>
      <c r="BO931" s="471">
        <v>782.71</v>
      </c>
      <c r="BP931" s="471">
        <v>240.95</v>
      </c>
      <c r="BQ931" s="471">
        <v>95.74</v>
      </c>
      <c r="BR931" s="471">
        <v>16.329999999999998</v>
      </c>
      <c r="BS931" s="471">
        <v>7.25</v>
      </c>
      <c r="BT931" s="471">
        <v>0</v>
      </c>
      <c r="BU931" s="496">
        <v>17765.96</v>
      </c>
      <c r="BV931" s="178"/>
      <c r="BW931" s="178"/>
      <c r="BX931" s="178"/>
      <c r="BY931" s="178"/>
      <c r="BZ931" s="178"/>
      <c r="CA931" s="178"/>
      <c r="CB931" s="178"/>
      <c r="CC931" s="178"/>
      <c r="CD931" s="178"/>
      <c r="CE931" s="178"/>
      <c r="CF931" s="110"/>
      <c r="CG931" s="110"/>
      <c r="CH931" s="110"/>
      <c r="CI931" s="110"/>
      <c r="CJ931" s="110"/>
      <c r="CK931" s="110"/>
      <c r="CL931" s="110"/>
      <c r="CM931" s="110"/>
      <c r="CN931" s="110"/>
      <c r="CO931" s="110"/>
      <c r="CP931" s="110"/>
      <c r="CQ931" s="110"/>
      <c r="CR931" s="110"/>
      <c r="CS931" s="110"/>
      <c r="CT931" s="110"/>
      <c r="CU931" s="110"/>
      <c r="CV931" s="110"/>
      <c r="CW931" s="110"/>
      <c r="CX931" s="110"/>
      <c r="CY931" s="110"/>
      <c r="CZ931" s="110"/>
      <c r="DA931" s="110"/>
      <c r="DB931" s="110"/>
      <c r="DC931" s="110"/>
      <c r="DD931" s="110"/>
      <c r="DE931" s="110"/>
      <c r="DF931" s="110"/>
      <c r="DG931" s="110"/>
      <c r="DH931" s="110"/>
      <c r="DI931" s="110"/>
      <c r="DJ931" s="110"/>
      <c r="DK931" s="110"/>
      <c r="DL931" s="110"/>
      <c r="DM931" s="110"/>
      <c r="DN931" s="110"/>
      <c r="DO931" s="110"/>
      <c r="DP931" s="110"/>
      <c r="DQ931" s="110"/>
      <c r="DR931" s="110"/>
      <c r="DS931" s="110"/>
      <c r="DT931" s="110"/>
      <c r="DU931" s="110"/>
      <c r="DV931" s="110"/>
      <c r="DW931" s="110"/>
      <c r="DX931" s="110"/>
      <c r="DY931" s="110"/>
      <c r="DZ931" s="110"/>
      <c r="EA931" s="110"/>
      <c r="EB931" s="110"/>
      <c r="EC931" s="110"/>
      <c r="ED931" s="110"/>
      <c r="EE931" s="110"/>
      <c r="EF931" s="110"/>
      <c r="EG931" s="110"/>
      <c r="EH931" s="110"/>
      <c r="EI931" s="110"/>
      <c r="EJ931" s="110"/>
      <c r="EK931" s="110"/>
      <c r="EL931" s="110"/>
      <c r="EM931" s="110"/>
      <c r="EN931" s="110"/>
      <c r="EO931" s="110"/>
      <c r="EP931" s="110"/>
      <c r="EQ931" s="110"/>
      <c r="ER931" s="110"/>
      <c r="ES931" s="110"/>
      <c r="ET931" s="110"/>
      <c r="EU931" s="110"/>
      <c r="EV931" s="110"/>
      <c r="EW931" s="110"/>
      <c r="EX931" s="110"/>
      <c r="EY931" s="110"/>
      <c r="EZ931" s="110"/>
      <c r="FA931" s="110"/>
      <c r="FB931" s="110"/>
      <c r="FC931" s="110"/>
      <c r="FD931" s="110"/>
      <c r="FE931" s="110"/>
      <c r="FF931" s="110"/>
      <c r="FG931" s="110"/>
      <c r="FH931" s="110"/>
      <c r="FI931" s="110"/>
      <c r="FJ931" s="110"/>
      <c r="FK931" s="242"/>
      <c r="FL931" s="242"/>
      <c r="FM931" s="242"/>
      <c r="FN931" s="242"/>
      <c r="FO931" s="242"/>
      <c r="FP931" s="242"/>
      <c r="FQ931" s="242"/>
      <c r="FR931" s="63"/>
    </row>
    <row r="932" spans="1:174" x14ac:dyDescent="0.2">
      <c r="A932" s="241" t="s">
        <v>565</v>
      </c>
      <c r="B932" s="476" t="s">
        <v>1128</v>
      </c>
      <c r="C932" s="326" t="s">
        <v>807</v>
      </c>
      <c r="D932" s="283" t="s">
        <v>566</v>
      </c>
      <c r="E932" s="471">
        <v>18877</v>
      </c>
      <c r="F932" s="471">
        <v>6823146</v>
      </c>
      <c r="G932" s="471">
        <v>2818213</v>
      </c>
      <c r="H932" s="471">
        <v>1399130</v>
      </c>
      <c r="I932" s="471">
        <v>651328</v>
      </c>
      <c r="J932" s="471">
        <v>247834</v>
      </c>
      <c r="K932" s="471">
        <v>98853</v>
      </c>
      <c r="L932" s="471">
        <v>20556</v>
      </c>
      <c r="M932" s="471">
        <v>1056</v>
      </c>
      <c r="N932" s="496">
        <v>12078993</v>
      </c>
      <c r="O932" s="471">
        <v>43050</v>
      </c>
      <c r="P932" s="471">
        <v>10585837</v>
      </c>
      <c r="Q932" s="471">
        <v>2985073</v>
      </c>
      <c r="R932" s="471">
        <v>937301</v>
      </c>
      <c r="S932" s="471">
        <v>234630</v>
      </c>
      <c r="T932" s="471">
        <v>76025</v>
      </c>
      <c r="U932" s="471">
        <v>35030</v>
      </c>
      <c r="V932" s="471">
        <v>5570</v>
      </c>
      <c r="W932" s="471">
        <v>1314</v>
      </c>
      <c r="X932" s="496">
        <v>14903830</v>
      </c>
      <c r="Y932" s="471">
        <v>61927</v>
      </c>
      <c r="Z932" s="471">
        <v>17408983</v>
      </c>
      <c r="AA932" s="471">
        <v>5803286</v>
      </c>
      <c r="AB932" s="471">
        <v>2336431</v>
      </c>
      <c r="AC932" s="471">
        <v>885958</v>
      </c>
      <c r="AD932" s="471">
        <v>323859</v>
      </c>
      <c r="AE932" s="471">
        <v>133883</v>
      </c>
      <c r="AF932" s="471">
        <v>26126</v>
      </c>
      <c r="AG932" s="471">
        <v>2370</v>
      </c>
      <c r="AH932" s="496">
        <v>26982823</v>
      </c>
      <c r="AI932" s="471">
        <v>1173.58889</v>
      </c>
      <c r="AJ932" s="471">
        <v>1408.3066699999999</v>
      </c>
      <c r="AK932" s="471">
        <v>1643.0244399999999</v>
      </c>
      <c r="AL932" s="471">
        <v>1877.7422200000001</v>
      </c>
      <c r="AM932" s="471">
        <v>2112.46</v>
      </c>
      <c r="AN932" s="471">
        <v>2581.8955599999999</v>
      </c>
      <c r="AO932" s="471">
        <v>3051.3311100000001</v>
      </c>
      <c r="AP932" s="471">
        <v>3520.76667</v>
      </c>
      <c r="AQ932" s="471">
        <v>4224.92</v>
      </c>
      <c r="AR932" s="471">
        <v>16.084849999999999</v>
      </c>
      <c r="AS932" s="471">
        <v>4844.9291300000004</v>
      </c>
      <c r="AT932" s="471">
        <v>1715.2593300000001</v>
      </c>
      <c r="AU932" s="471">
        <v>745.11293000000001</v>
      </c>
      <c r="AV932" s="471">
        <v>308.32677999999999</v>
      </c>
      <c r="AW932" s="471">
        <v>95.989170000000001</v>
      </c>
      <c r="AX932" s="471">
        <v>32.396680000000003</v>
      </c>
      <c r="AY932" s="471">
        <v>5.8384999999999998</v>
      </c>
      <c r="AZ932" s="471">
        <v>0.24995000000000001</v>
      </c>
      <c r="BA932" s="496">
        <v>7764.1873100000003</v>
      </c>
      <c r="BB932" s="471">
        <v>36.68235</v>
      </c>
      <c r="BC932" s="471">
        <v>7516.7129800000002</v>
      </c>
      <c r="BD932" s="471">
        <v>1816.81594</v>
      </c>
      <c r="BE932" s="471">
        <v>499.16383000000002</v>
      </c>
      <c r="BF932" s="471">
        <v>111.06956</v>
      </c>
      <c r="BG932" s="471">
        <v>29.445419999999999</v>
      </c>
      <c r="BH932" s="471">
        <v>11.48024</v>
      </c>
      <c r="BI932" s="471">
        <v>1.5820399999999999</v>
      </c>
      <c r="BJ932" s="471">
        <v>0.31101000000000001</v>
      </c>
      <c r="BK932" s="496">
        <v>10023.263370000001</v>
      </c>
      <c r="BL932" s="471">
        <v>52.77</v>
      </c>
      <c r="BM932" s="471">
        <v>12361.64</v>
      </c>
      <c r="BN932" s="471">
        <v>3532.08</v>
      </c>
      <c r="BO932" s="471">
        <v>1244.28</v>
      </c>
      <c r="BP932" s="471">
        <v>419.4</v>
      </c>
      <c r="BQ932" s="471">
        <v>125.43</v>
      </c>
      <c r="BR932" s="471">
        <v>43.88</v>
      </c>
      <c r="BS932" s="471">
        <v>7.42</v>
      </c>
      <c r="BT932" s="471">
        <v>0.56000000000000005</v>
      </c>
      <c r="BU932" s="496">
        <v>17787.46</v>
      </c>
      <c r="BV932" s="178"/>
      <c r="BW932" s="178"/>
      <c r="BX932" s="178"/>
      <c r="BY932" s="178"/>
      <c r="BZ932" s="178"/>
      <c r="CA932" s="178"/>
      <c r="CB932" s="178"/>
      <c r="CC932" s="178"/>
      <c r="CD932" s="178"/>
      <c r="CE932" s="178"/>
      <c r="CF932" s="110"/>
      <c r="CG932" s="110"/>
      <c r="CH932" s="110"/>
      <c r="CI932" s="110"/>
      <c r="CJ932" s="110"/>
      <c r="CK932" s="110"/>
      <c r="CL932" s="110"/>
      <c r="CM932" s="110"/>
      <c r="CN932" s="110"/>
      <c r="CO932" s="110"/>
      <c r="CP932" s="110"/>
      <c r="CQ932" s="110"/>
      <c r="CR932" s="110"/>
      <c r="CS932" s="110"/>
      <c r="CT932" s="110"/>
      <c r="CU932" s="110"/>
      <c r="CV932" s="110"/>
      <c r="CW932" s="110"/>
      <c r="CX932" s="110"/>
      <c r="CY932" s="110"/>
      <c r="CZ932" s="110"/>
      <c r="DA932" s="110"/>
      <c r="DB932" s="110"/>
      <c r="DC932" s="110"/>
      <c r="DD932" s="110"/>
      <c r="DE932" s="110"/>
      <c r="DF932" s="110"/>
      <c r="DG932" s="110"/>
      <c r="DH932" s="110"/>
      <c r="DI932" s="110"/>
      <c r="DJ932" s="110"/>
      <c r="DK932" s="110"/>
      <c r="DL932" s="110"/>
      <c r="DM932" s="110"/>
      <c r="DN932" s="110"/>
      <c r="DO932" s="110"/>
      <c r="DP932" s="110"/>
      <c r="DQ932" s="110"/>
      <c r="DR932" s="110"/>
      <c r="DS932" s="110"/>
      <c r="DT932" s="110"/>
      <c r="DU932" s="110"/>
      <c r="DV932" s="110"/>
      <c r="DW932" s="110"/>
      <c r="DX932" s="110"/>
      <c r="DY932" s="110"/>
      <c r="DZ932" s="110"/>
      <c r="EA932" s="110"/>
      <c r="EB932" s="110"/>
      <c r="EC932" s="110"/>
      <c r="ED932" s="110"/>
      <c r="EE932" s="110"/>
      <c r="EF932" s="110"/>
      <c r="EG932" s="110"/>
      <c r="EH932" s="110"/>
      <c r="EI932" s="110"/>
      <c r="EJ932" s="110"/>
      <c r="EK932" s="110"/>
      <c r="EL932" s="110"/>
      <c r="EM932" s="110"/>
      <c r="EN932" s="110"/>
      <c r="EO932" s="110"/>
      <c r="EP932" s="110"/>
      <c r="EQ932" s="110"/>
      <c r="ER932" s="110"/>
      <c r="ES932" s="110"/>
      <c r="ET932" s="110"/>
      <c r="EU932" s="110"/>
      <c r="EV932" s="110"/>
      <c r="EW932" s="110"/>
      <c r="EX932" s="110"/>
      <c r="EY932" s="110"/>
      <c r="EZ932" s="110"/>
      <c r="FA932" s="110"/>
      <c r="FB932" s="110"/>
      <c r="FC932" s="110"/>
      <c r="FD932" s="110"/>
      <c r="FE932" s="110"/>
      <c r="FF932" s="110"/>
      <c r="FG932" s="110"/>
      <c r="FH932" s="110"/>
      <c r="FI932" s="110"/>
      <c r="FJ932" s="110"/>
      <c r="FK932" s="242"/>
      <c r="FL932" s="242"/>
      <c r="FM932" s="242"/>
      <c r="FN932" s="242"/>
      <c r="FO932" s="242"/>
      <c r="FP932" s="242"/>
      <c r="FQ932" s="242"/>
      <c r="FR932" s="63"/>
    </row>
    <row r="933" spans="1:174" x14ac:dyDescent="0.2">
      <c r="A933" s="241" t="s">
        <v>567</v>
      </c>
      <c r="B933" s="476" t="s">
        <v>1129</v>
      </c>
      <c r="C933" s="326" t="s">
        <v>640</v>
      </c>
      <c r="D933" s="283" t="s">
        <v>568</v>
      </c>
      <c r="E933" s="471">
        <v>0</v>
      </c>
      <c r="F933" s="471">
        <v>236495</v>
      </c>
      <c r="G933" s="471">
        <v>1914473</v>
      </c>
      <c r="H933" s="471">
        <v>2568965</v>
      </c>
      <c r="I933" s="471">
        <v>2036451</v>
      </c>
      <c r="J933" s="471">
        <v>590431</v>
      </c>
      <c r="K933" s="471">
        <v>66696</v>
      </c>
      <c r="L933" s="471">
        <v>15526</v>
      </c>
      <c r="M933" s="471">
        <v>0</v>
      </c>
      <c r="N933" s="496">
        <v>7429037</v>
      </c>
      <c r="O933" s="471">
        <v>0</v>
      </c>
      <c r="P933" s="471">
        <v>513184</v>
      </c>
      <c r="Q933" s="471">
        <v>3597070</v>
      </c>
      <c r="R933" s="471">
        <v>3398597</v>
      </c>
      <c r="S933" s="471">
        <v>2059466</v>
      </c>
      <c r="T933" s="471">
        <v>436743</v>
      </c>
      <c r="U933" s="471">
        <v>35842</v>
      </c>
      <c r="V933" s="471">
        <v>10310</v>
      </c>
      <c r="W933" s="471">
        <v>0</v>
      </c>
      <c r="X933" s="496">
        <v>10051212</v>
      </c>
      <c r="Y933" s="471">
        <v>0</v>
      </c>
      <c r="Z933" s="471">
        <v>749679</v>
      </c>
      <c r="AA933" s="471">
        <v>5511543</v>
      </c>
      <c r="AB933" s="471">
        <v>5967562</v>
      </c>
      <c r="AC933" s="471">
        <v>4095917</v>
      </c>
      <c r="AD933" s="471">
        <v>1027174</v>
      </c>
      <c r="AE933" s="471">
        <v>102538</v>
      </c>
      <c r="AF933" s="471">
        <v>25836</v>
      </c>
      <c r="AG933" s="471">
        <v>0</v>
      </c>
      <c r="AH933" s="496">
        <v>17480249</v>
      </c>
      <c r="AI933" s="471">
        <v>1035.0944400000001</v>
      </c>
      <c r="AJ933" s="471">
        <v>1242.1133299999999</v>
      </c>
      <c r="AK933" s="471">
        <v>1449.13222</v>
      </c>
      <c r="AL933" s="471">
        <v>1656.15111</v>
      </c>
      <c r="AM933" s="471">
        <v>1863.17</v>
      </c>
      <c r="AN933" s="471">
        <v>2277.2077800000002</v>
      </c>
      <c r="AO933" s="471">
        <v>2691.2455599999998</v>
      </c>
      <c r="AP933" s="471">
        <v>3105.2833300000002</v>
      </c>
      <c r="AQ933" s="471">
        <v>3726.34</v>
      </c>
      <c r="AR933" s="471">
        <v>0</v>
      </c>
      <c r="AS933" s="471">
        <v>190.39727999999999</v>
      </c>
      <c r="AT933" s="471">
        <v>1321.1168500000001</v>
      </c>
      <c r="AU933" s="471">
        <v>1551.1658199999999</v>
      </c>
      <c r="AV933" s="471">
        <v>1093.00332</v>
      </c>
      <c r="AW933" s="471">
        <v>259.27848999999998</v>
      </c>
      <c r="AX933" s="471">
        <v>24.782579999999999</v>
      </c>
      <c r="AY933" s="471">
        <v>4.9998699999999996</v>
      </c>
      <c r="AZ933" s="471">
        <v>0</v>
      </c>
      <c r="BA933" s="496">
        <v>4444.7442099999998</v>
      </c>
      <c r="BB933" s="471">
        <v>0</v>
      </c>
      <c r="BC933" s="471">
        <v>413.15393</v>
      </c>
      <c r="BD933" s="471">
        <v>2482.2234600000002</v>
      </c>
      <c r="BE933" s="471">
        <v>2052.1056199999998</v>
      </c>
      <c r="BF933" s="471">
        <v>1105.3559299999999</v>
      </c>
      <c r="BG933" s="471">
        <v>191.78881999999999</v>
      </c>
      <c r="BH933" s="471">
        <v>13.318</v>
      </c>
      <c r="BI933" s="471">
        <v>3.3201499999999999</v>
      </c>
      <c r="BJ933" s="471">
        <v>0</v>
      </c>
      <c r="BK933" s="496">
        <v>6261.2659000000003</v>
      </c>
      <c r="BL933" s="471">
        <v>0</v>
      </c>
      <c r="BM933" s="471">
        <v>603.54999999999995</v>
      </c>
      <c r="BN933" s="471">
        <v>3803.34</v>
      </c>
      <c r="BO933" s="471">
        <v>3603.27</v>
      </c>
      <c r="BP933" s="471">
        <v>2198.36</v>
      </c>
      <c r="BQ933" s="471">
        <v>451.07</v>
      </c>
      <c r="BR933" s="471">
        <v>38.1</v>
      </c>
      <c r="BS933" s="471">
        <v>8.32</v>
      </c>
      <c r="BT933" s="471">
        <v>0</v>
      </c>
      <c r="BU933" s="496">
        <v>10706.01</v>
      </c>
      <c r="BV933" s="178"/>
      <c r="BW933" s="178"/>
      <c r="BX933" s="178"/>
      <c r="BY933" s="178"/>
      <c r="BZ933" s="178"/>
      <c r="CA933" s="178"/>
      <c r="CB933" s="178"/>
      <c r="CC933" s="178"/>
      <c r="CD933" s="178"/>
      <c r="CE933" s="178"/>
      <c r="CF933" s="110"/>
      <c r="CG933" s="110"/>
      <c r="CH933" s="110"/>
      <c r="CI933" s="110"/>
      <c r="CJ933" s="110"/>
      <c r="CK933" s="110"/>
      <c r="CL933" s="110"/>
      <c r="CM933" s="110"/>
      <c r="CN933" s="110"/>
      <c r="CO933" s="110"/>
      <c r="CP933" s="110"/>
      <c r="CQ933" s="110"/>
      <c r="CR933" s="110"/>
      <c r="CS933" s="110"/>
      <c r="CT933" s="110"/>
      <c r="CU933" s="110"/>
      <c r="CV933" s="110"/>
      <c r="CW933" s="110"/>
      <c r="CX933" s="110"/>
      <c r="CY933" s="110"/>
      <c r="CZ933" s="110"/>
      <c r="DA933" s="110"/>
      <c r="DB933" s="110"/>
      <c r="DC933" s="110"/>
      <c r="DD933" s="110"/>
      <c r="DE933" s="110"/>
      <c r="DF933" s="110"/>
      <c r="DG933" s="110"/>
      <c r="DH933" s="110"/>
      <c r="DI933" s="110"/>
      <c r="DJ933" s="110"/>
      <c r="DK933" s="110"/>
      <c r="DL933" s="110"/>
      <c r="DM933" s="110"/>
      <c r="DN933" s="110"/>
      <c r="DO933" s="110"/>
      <c r="DP933" s="110"/>
      <c r="DQ933" s="110"/>
      <c r="DR933" s="110"/>
      <c r="DS933" s="110"/>
      <c r="DT933" s="110"/>
      <c r="DU933" s="110"/>
      <c r="DV933" s="110"/>
      <c r="DW933" s="110"/>
      <c r="DX933" s="110"/>
      <c r="DY933" s="110"/>
      <c r="DZ933" s="110"/>
      <c r="EA933" s="110"/>
      <c r="EB933" s="110"/>
      <c r="EC933" s="110"/>
      <c r="ED933" s="110"/>
      <c r="EE933" s="110"/>
      <c r="EF933" s="110"/>
      <c r="EG933" s="110"/>
      <c r="EH933" s="110"/>
      <c r="EI933" s="110"/>
      <c r="EJ933" s="110"/>
      <c r="EK933" s="110"/>
      <c r="EL933" s="110"/>
      <c r="EM933" s="110"/>
      <c r="EN933" s="110"/>
      <c r="EO933" s="110"/>
      <c r="EP933" s="110"/>
      <c r="EQ933" s="110"/>
      <c r="ER933" s="110"/>
      <c r="ES933" s="110"/>
      <c r="ET933" s="110"/>
      <c r="EU933" s="110"/>
      <c r="EV933" s="110"/>
      <c r="EW933" s="110"/>
      <c r="EX933" s="110"/>
      <c r="EY933" s="110"/>
      <c r="EZ933" s="110"/>
      <c r="FA933" s="110"/>
      <c r="FB933" s="110"/>
      <c r="FC933" s="110"/>
      <c r="FD933" s="110"/>
      <c r="FE933" s="110"/>
      <c r="FF933" s="110"/>
      <c r="FG933" s="110"/>
      <c r="FH933" s="110"/>
      <c r="FI933" s="110"/>
      <c r="FJ933" s="110"/>
      <c r="FK933" s="242"/>
      <c r="FL933" s="242"/>
      <c r="FM933" s="242"/>
      <c r="FN933" s="242"/>
      <c r="FO933" s="242"/>
      <c r="FP933" s="242"/>
      <c r="FQ933" s="242"/>
      <c r="FR933" s="63"/>
    </row>
    <row r="934" spans="1:174" x14ac:dyDescent="0.2">
      <c r="A934" s="241" t="s">
        <v>569</v>
      </c>
      <c r="B934" s="476" t="s">
        <v>1130</v>
      </c>
      <c r="C934" s="326" t="s">
        <v>640</v>
      </c>
      <c r="D934" s="283" t="s">
        <v>570</v>
      </c>
      <c r="E934" s="471">
        <v>0</v>
      </c>
      <c r="F934" s="471">
        <v>190133.17</v>
      </c>
      <c r="G934" s="471">
        <v>600548.64</v>
      </c>
      <c r="H934" s="471">
        <v>1069905.83</v>
      </c>
      <c r="I934" s="471">
        <v>728130.8</v>
      </c>
      <c r="J934" s="471">
        <v>491098.29</v>
      </c>
      <c r="K934" s="471">
        <v>266152.49</v>
      </c>
      <c r="L934" s="471">
        <v>99434.99</v>
      </c>
      <c r="M934" s="471">
        <v>10171.66</v>
      </c>
      <c r="N934" s="496">
        <v>3455575.87</v>
      </c>
      <c r="O934" s="471">
        <v>483.38</v>
      </c>
      <c r="P934" s="471">
        <v>476343.01</v>
      </c>
      <c r="Q934" s="471">
        <v>921860.49</v>
      </c>
      <c r="R934" s="471">
        <v>1880539.14</v>
      </c>
      <c r="S934" s="471">
        <v>1046910.41</v>
      </c>
      <c r="T934" s="471">
        <v>546910.54</v>
      </c>
      <c r="U934" s="471">
        <v>260619.17</v>
      </c>
      <c r="V934" s="471">
        <v>86589.83</v>
      </c>
      <c r="W934" s="471">
        <v>1277.06</v>
      </c>
      <c r="X934" s="496">
        <v>5221533.03</v>
      </c>
      <c r="Y934" s="471">
        <v>483.38</v>
      </c>
      <c r="Z934" s="471">
        <v>666476.18000000005</v>
      </c>
      <c r="AA934" s="471">
        <v>1522409.13</v>
      </c>
      <c r="AB934" s="471">
        <v>2950444.97</v>
      </c>
      <c r="AC934" s="471">
        <v>1775041.21</v>
      </c>
      <c r="AD934" s="471">
        <v>1038008.83</v>
      </c>
      <c r="AE934" s="471">
        <v>526771.66</v>
      </c>
      <c r="AF934" s="471">
        <v>186024.82</v>
      </c>
      <c r="AG934" s="471">
        <v>11448.72</v>
      </c>
      <c r="AH934" s="496">
        <v>8677108.9000000004</v>
      </c>
      <c r="AI934" s="471">
        <v>469.68889000000001</v>
      </c>
      <c r="AJ934" s="471">
        <v>563.62666999999999</v>
      </c>
      <c r="AK934" s="471">
        <v>657.56443999999999</v>
      </c>
      <c r="AL934" s="471">
        <v>751.50221999999997</v>
      </c>
      <c r="AM934" s="471">
        <v>845.44</v>
      </c>
      <c r="AN934" s="471">
        <v>1033.31556</v>
      </c>
      <c r="AO934" s="471">
        <v>1221.19111</v>
      </c>
      <c r="AP934" s="471">
        <v>1409.0666699999999</v>
      </c>
      <c r="AQ934" s="471">
        <v>1690.88</v>
      </c>
      <c r="AR934" s="471">
        <v>0</v>
      </c>
      <c r="AS934" s="471">
        <v>337.33884999999998</v>
      </c>
      <c r="AT934" s="471">
        <v>913.29245000000003</v>
      </c>
      <c r="AU934" s="471">
        <v>1423.6895099999999</v>
      </c>
      <c r="AV934" s="471">
        <v>861.24480000000005</v>
      </c>
      <c r="AW934" s="471">
        <v>475.26459</v>
      </c>
      <c r="AX934" s="471">
        <v>217.94498999999999</v>
      </c>
      <c r="AY934" s="471">
        <v>70.567980000000006</v>
      </c>
      <c r="AZ934" s="471">
        <v>6.0156000000000001</v>
      </c>
      <c r="BA934" s="496">
        <v>4305.3587600000001</v>
      </c>
      <c r="BB934" s="471">
        <v>1.02915</v>
      </c>
      <c r="BC934" s="471">
        <v>845.13923999999997</v>
      </c>
      <c r="BD934" s="471">
        <v>1401.9317799999999</v>
      </c>
      <c r="BE934" s="471">
        <v>2502.37336</v>
      </c>
      <c r="BF934" s="471">
        <v>1238.30243</v>
      </c>
      <c r="BG934" s="471">
        <v>529.27737000000002</v>
      </c>
      <c r="BH934" s="471">
        <v>213.41390999999999</v>
      </c>
      <c r="BI934" s="471">
        <v>61.451900000000002</v>
      </c>
      <c r="BJ934" s="471">
        <v>0.75526000000000004</v>
      </c>
      <c r="BK934" s="496">
        <v>6793.6743999999999</v>
      </c>
      <c r="BL934" s="471">
        <v>1.03</v>
      </c>
      <c r="BM934" s="471">
        <v>1182.48</v>
      </c>
      <c r="BN934" s="471">
        <v>2315.2199999999998</v>
      </c>
      <c r="BO934" s="471">
        <v>3926.06</v>
      </c>
      <c r="BP934" s="471">
        <v>2099.5500000000002</v>
      </c>
      <c r="BQ934" s="471">
        <v>1004.54</v>
      </c>
      <c r="BR934" s="471">
        <v>431.36</v>
      </c>
      <c r="BS934" s="471">
        <v>132.02000000000001</v>
      </c>
      <c r="BT934" s="471">
        <v>6.77</v>
      </c>
      <c r="BU934" s="496">
        <v>11099.03</v>
      </c>
      <c r="BV934" s="178"/>
      <c r="BW934" s="178"/>
      <c r="BX934" s="178"/>
      <c r="BY934" s="178"/>
      <c r="BZ934" s="178"/>
      <c r="CA934" s="178"/>
      <c r="CB934" s="178"/>
      <c r="CC934" s="178"/>
      <c r="CD934" s="178"/>
      <c r="CE934" s="178"/>
      <c r="CF934" s="110"/>
      <c r="CG934" s="110"/>
      <c r="CH934" s="110"/>
      <c r="CI934" s="110"/>
      <c r="CJ934" s="110"/>
      <c r="CK934" s="110"/>
      <c r="CL934" s="110"/>
      <c r="CM934" s="110"/>
      <c r="CN934" s="110"/>
      <c r="CO934" s="110"/>
      <c r="CP934" s="110"/>
      <c r="CQ934" s="110"/>
      <c r="CR934" s="110"/>
      <c r="CS934" s="110"/>
      <c r="CT934" s="110"/>
      <c r="CU934" s="110"/>
      <c r="CV934" s="110"/>
      <c r="CW934" s="110"/>
      <c r="CX934" s="110"/>
      <c r="CY934" s="110"/>
      <c r="CZ934" s="110"/>
      <c r="DA934" s="110"/>
      <c r="DB934" s="110"/>
      <c r="DC934" s="110"/>
      <c r="DD934" s="110"/>
      <c r="DE934" s="110"/>
      <c r="DF934" s="110"/>
      <c r="DG934" s="110"/>
      <c r="DH934" s="110"/>
      <c r="DI934" s="110"/>
      <c r="DJ934" s="110"/>
      <c r="DK934" s="110"/>
      <c r="DL934" s="110"/>
      <c r="DM934" s="110"/>
      <c r="DN934" s="110"/>
      <c r="DO934" s="110"/>
      <c r="DP934" s="110"/>
      <c r="DQ934" s="110"/>
      <c r="DR934" s="110"/>
      <c r="DS934" s="110"/>
      <c r="DT934" s="110"/>
      <c r="DU934" s="110"/>
      <c r="DV934" s="110"/>
      <c r="DW934" s="110"/>
      <c r="DX934" s="110"/>
      <c r="DY934" s="110"/>
      <c r="DZ934" s="110"/>
      <c r="EA934" s="110"/>
      <c r="EB934" s="110"/>
      <c r="EC934" s="110"/>
      <c r="ED934" s="110"/>
      <c r="EE934" s="110"/>
      <c r="EF934" s="110"/>
      <c r="EG934" s="110"/>
      <c r="EH934" s="110"/>
      <c r="EI934" s="110"/>
      <c r="EJ934" s="110"/>
      <c r="EK934" s="110"/>
      <c r="EL934" s="110"/>
      <c r="EM934" s="110"/>
      <c r="EN934" s="110"/>
      <c r="EO934" s="110"/>
      <c r="EP934" s="110"/>
      <c r="EQ934" s="110"/>
      <c r="ER934" s="110"/>
      <c r="ES934" s="110"/>
      <c r="ET934" s="110"/>
      <c r="EU934" s="110"/>
      <c r="EV934" s="110"/>
      <c r="EW934" s="110"/>
      <c r="EX934" s="110"/>
      <c r="EY934" s="110"/>
      <c r="EZ934" s="110"/>
      <c r="FA934" s="110"/>
      <c r="FB934" s="110"/>
      <c r="FC934" s="110"/>
      <c r="FD934" s="110"/>
      <c r="FE934" s="110"/>
      <c r="FF934" s="110"/>
      <c r="FG934" s="110"/>
      <c r="FH934" s="110"/>
      <c r="FI934" s="110"/>
      <c r="FJ934" s="110"/>
      <c r="FK934" s="242"/>
      <c r="FL934" s="242"/>
      <c r="FM934" s="242"/>
      <c r="FN934" s="242"/>
      <c r="FO934" s="242"/>
      <c r="FP934" s="242"/>
      <c r="FQ934" s="242"/>
      <c r="FR934" s="63"/>
    </row>
    <row r="935" spans="1:174" x14ac:dyDescent="0.2">
      <c r="A935" s="241" t="s">
        <v>571</v>
      </c>
      <c r="B935" s="476" t="s">
        <v>1131</v>
      </c>
      <c r="C935" s="326" t="s">
        <v>784</v>
      </c>
      <c r="D935" s="283" t="s">
        <v>1132</v>
      </c>
      <c r="E935" s="471">
        <v>2802</v>
      </c>
      <c r="F935" s="471">
        <v>2531876</v>
      </c>
      <c r="G935" s="471">
        <v>1316025</v>
      </c>
      <c r="H935" s="471">
        <v>987269</v>
      </c>
      <c r="I935" s="471">
        <v>320871</v>
      </c>
      <c r="J935" s="471">
        <v>135005</v>
      </c>
      <c r="K935" s="471">
        <v>57664</v>
      </c>
      <c r="L935" s="471">
        <v>27082</v>
      </c>
      <c r="M935" s="471">
        <v>0</v>
      </c>
      <c r="N935" s="496">
        <v>5378594</v>
      </c>
      <c r="O935" s="471">
        <v>2536</v>
      </c>
      <c r="P935" s="471">
        <v>5295901</v>
      </c>
      <c r="Q935" s="471">
        <v>1686767</v>
      </c>
      <c r="R935" s="471">
        <v>659506</v>
      </c>
      <c r="S935" s="471">
        <v>204798</v>
      </c>
      <c r="T935" s="471">
        <v>118650</v>
      </c>
      <c r="U935" s="471">
        <v>51179</v>
      </c>
      <c r="V935" s="471">
        <v>9186</v>
      </c>
      <c r="W935" s="471">
        <v>0</v>
      </c>
      <c r="X935" s="496">
        <v>8028523</v>
      </c>
      <c r="Y935" s="471">
        <v>5338</v>
      </c>
      <c r="Z935" s="471">
        <v>7827777</v>
      </c>
      <c r="AA935" s="471">
        <v>3002792</v>
      </c>
      <c r="AB935" s="471">
        <v>1646775</v>
      </c>
      <c r="AC935" s="471">
        <v>525669</v>
      </c>
      <c r="AD935" s="471">
        <v>253655</v>
      </c>
      <c r="AE935" s="471">
        <v>108843</v>
      </c>
      <c r="AF935" s="471">
        <v>36268</v>
      </c>
      <c r="AG935" s="471">
        <v>0</v>
      </c>
      <c r="AH935" s="496">
        <v>13407117</v>
      </c>
      <c r="AI935" s="471">
        <v>1060.62778</v>
      </c>
      <c r="AJ935" s="471">
        <v>1272.75333</v>
      </c>
      <c r="AK935" s="471">
        <v>1484.87889</v>
      </c>
      <c r="AL935" s="471">
        <v>1697.0044399999999</v>
      </c>
      <c r="AM935" s="471">
        <v>1909.13</v>
      </c>
      <c r="AN935" s="471">
        <v>2333.3811099999998</v>
      </c>
      <c r="AO935" s="471">
        <v>2757.63222</v>
      </c>
      <c r="AP935" s="471">
        <v>3181.8833300000001</v>
      </c>
      <c r="AQ935" s="471">
        <v>3818.26</v>
      </c>
      <c r="AR935" s="471">
        <v>2.6418300000000001</v>
      </c>
      <c r="AS935" s="471">
        <v>1989.2904100000001</v>
      </c>
      <c r="AT935" s="471">
        <v>886.28440000000001</v>
      </c>
      <c r="AU935" s="471">
        <v>581.77161000000001</v>
      </c>
      <c r="AV935" s="471">
        <v>168.07184000000001</v>
      </c>
      <c r="AW935" s="471">
        <v>57.8581</v>
      </c>
      <c r="AX935" s="471">
        <v>20.910689999999999</v>
      </c>
      <c r="AY935" s="471">
        <v>8.5113099999999999</v>
      </c>
      <c r="AZ935" s="471">
        <v>0</v>
      </c>
      <c r="BA935" s="496">
        <v>3715.3402000000001</v>
      </c>
      <c r="BB935" s="471">
        <v>2.3910399999999998</v>
      </c>
      <c r="BC935" s="471">
        <v>4160.9798700000001</v>
      </c>
      <c r="BD935" s="471">
        <v>1135.9626800000001</v>
      </c>
      <c r="BE935" s="471">
        <v>388.62950999999998</v>
      </c>
      <c r="BF935" s="471">
        <v>107.27294999999999</v>
      </c>
      <c r="BG935" s="471">
        <v>50.848959999999998</v>
      </c>
      <c r="BH935" s="471">
        <v>18.55904</v>
      </c>
      <c r="BI935" s="471">
        <v>2.8869699999999998</v>
      </c>
      <c r="BJ935" s="471">
        <v>0</v>
      </c>
      <c r="BK935" s="496">
        <v>5867.5309999999999</v>
      </c>
      <c r="BL935" s="471">
        <v>5.03</v>
      </c>
      <c r="BM935" s="471">
        <v>6150.27</v>
      </c>
      <c r="BN935" s="471">
        <v>2022.25</v>
      </c>
      <c r="BO935" s="471">
        <v>970.4</v>
      </c>
      <c r="BP935" s="471">
        <v>275.33999999999997</v>
      </c>
      <c r="BQ935" s="471">
        <v>108.71</v>
      </c>
      <c r="BR935" s="471">
        <v>39.47</v>
      </c>
      <c r="BS935" s="471">
        <v>11.4</v>
      </c>
      <c r="BT935" s="471">
        <v>0</v>
      </c>
      <c r="BU935" s="496">
        <v>9582.8700000000008</v>
      </c>
      <c r="BV935" s="178"/>
      <c r="BW935" s="178"/>
      <c r="BX935" s="178"/>
      <c r="BY935" s="178"/>
      <c r="BZ935" s="178"/>
      <c r="CA935" s="178"/>
      <c r="CB935" s="178"/>
      <c r="CC935" s="178"/>
      <c r="CD935" s="178"/>
      <c r="CE935" s="178"/>
      <c r="CF935" s="110"/>
      <c r="CG935" s="110"/>
      <c r="CH935" s="110"/>
      <c r="CI935" s="110"/>
      <c r="CJ935" s="110"/>
      <c r="CK935" s="110"/>
      <c r="CL935" s="110"/>
      <c r="CM935" s="110"/>
      <c r="CN935" s="110"/>
      <c r="CO935" s="110"/>
      <c r="CP935" s="110"/>
      <c r="CQ935" s="110"/>
      <c r="CR935" s="110"/>
      <c r="CS935" s="110"/>
      <c r="CT935" s="110"/>
      <c r="CU935" s="110"/>
      <c r="CV935" s="110"/>
      <c r="CW935" s="110"/>
      <c r="CX935" s="110"/>
      <c r="CY935" s="110"/>
      <c r="CZ935" s="110"/>
      <c r="DA935" s="110"/>
      <c r="DB935" s="110"/>
      <c r="DC935" s="110"/>
      <c r="DD935" s="110"/>
      <c r="DE935" s="110"/>
      <c r="DF935" s="110"/>
      <c r="DG935" s="110"/>
      <c r="DH935" s="110"/>
      <c r="DI935" s="110"/>
      <c r="DJ935" s="110"/>
      <c r="DK935" s="110"/>
      <c r="DL935" s="110"/>
      <c r="DM935" s="110"/>
      <c r="DN935" s="110"/>
      <c r="DO935" s="110"/>
      <c r="DP935" s="110"/>
      <c r="DQ935" s="110"/>
      <c r="DR935" s="110"/>
      <c r="DS935" s="110"/>
      <c r="DT935" s="110"/>
      <c r="DU935" s="110"/>
      <c r="DV935" s="110"/>
      <c r="DW935" s="110"/>
      <c r="DX935" s="110"/>
      <c r="DY935" s="110"/>
      <c r="DZ935" s="110"/>
      <c r="EA935" s="110"/>
      <c r="EB935" s="110"/>
      <c r="EC935" s="110"/>
      <c r="ED935" s="110"/>
      <c r="EE935" s="110"/>
      <c r="EF935" s="110"/>
      <c r="EG935" s="110"/>
      <c r="EH935" s="110"/>
      <c r="EI935" s="110"/>
      <c r="EJ935" s="110"/>
      <c r="EK935" s="110"/>
      <c r="EL935" s="110"/>
      <c r="EM935" s="110"/>
      <c r="EN935" s="110"/>
      <c r="EO935" s="110"/>
      <c r="EP935" s="110"/>
      <c r="EQ935" s="110"/>
      <c r="ER935" s="110"/>
      <c r="ES935" s="110"/>
      <c r="ET935" s="110"/>
      <c r="EU935" s="110"/>
      <c r="EV935" s="110"/>
      <c r="EW935" s="110"/>
      <c r="EX935" s="110"/>
      <c r="EY935" s="110"/>
      <c r="EZ935" s="110"/>
      <c r="FA935" s="110"/>
      <c r="FB935" s="110"/>
      <c r="FC935" s="110"/>
      <c r="FD935" s="110"/>
      <c r="FE935" s="110"/>
      <c r="FF935" s="110"/>
      <c r="FG935" s="110"/>
      <c r="FH935" s="110"/>
      <c r="FI935" s="110"/>
      <c r="FJ935" s="110"/>
      <c r="FK935" s="242"/>
      <c r="FL935" s="242"/>
      <c r="FM935" s="242"/>
      <c r="FN935" s="242"/>
      <c r="FO935" s="242"/>
      <c r="FP935" s="242"/>
      <c r="FQ935" s="242"/>
      <c r="FR935" s="63"/>
    </row>
    <row r="936" spans="1:174" x14ac:dyDescent="0.2">
      <c r="A936" s="241" t="s">
        <v>572</v>
      </c>
      <c r="B936" s="476" t="s">
        <v>1133</v>
      </c>
      <c r="C936" s="326" t="s">
        <v>807</v>
      </c>
      <c r="D936" s="283" t="s">
        <v>573</v>
      </c>
      <c r="E936" s="471">
        <v>1661</v>
      </c>
      <c r="F936" s="471">
        <v>405115</v>
      </c>
      <c r="G936" s="471">
        <v>1091193</v>
      </c>
      <c r="H936" s="471">
        <v>986491</v>
      </c>
      <c r="I936" s="471">
        <v>408769</v>
      </c>
      <c r="J936" s="471">
        <v>125335</v>
      </c>
      <c r="K936" s="471">
        <v>83762</v>
      </c>
      <c r="L936" s="471">
        <v>44842</v>
      </c>
      <c r="M936" s="471">
        <v>6615</v>
      </c>
      <c r="N936" s="496">
        <v>3153783</v>
      </c>
      <c r="O936" s="471">
        <v>2360</v>
      </c>
      <c r="P936" s="471">
        <v>815815</v>
      </c>
      <c r="Q936" s="471">
        <v>1531979</v>
      </c>
      <c r="R936" s="471">
        <v>1463943</v>
      </c>
      <c r="S936" s="471">
        <v>430040</v>
      </c>
      <c r="T936" s="471">
        <v>142471</v>
      </c>
      <c r="U936" s="471">
        <v>33335</v>
      </c>
      <c r="V936" s="471">
        <v>35552</v>
      </c>
      <c r="W936" s="471">
        <v>3202</v>
      </c>
      <c r="X936" s="496">
        <v>4458697</v>
      </c>
      <c r="Y936" s="471">
        <v>4021</v>
      </c>
      <c r="Z936" s="471">
        <v>1220930</v>
      </c>
      <c r="AA936" s="471">
        <v>2623172</v>
      </c>
      <c r="AB936" s="471">
        <v>2450434</v>
      </c>
      <c r="AC936" s="471">
        <v>838809</v>
      </c>
      <c r="AD936" s="471">
        <v>267806</v>
      </c>
      <c r="AE936" s="471">
        <v>117097</v>
      </c>
      <c r="AF936" s="471">
        <v>80394</v>
      </c>
      <c r="AG936" s="471">
        <v>9817</v>
      </c>
      <c r="AH936" s="496">
        <v>7612480</v>
      </c>
      <c r="AI936" s="471">
        <v>1108.9888900000001</v>
      </c>
      <c r="AJ936" s="471">
        <v>1330.78667</v>
      </c>
      <c r="AK936" s="471">
        <v>1552.5844400000001</v>
      </c>
      <c r="AL936" s="471">
        <v>1774.38222</v>
      </c>
      <c r="AM936" s="471">
        <v>1996.18</v>
      </c>
      <c r="AN936" s="471">
        <v>2439.77556</v>
      </c>
      <c r="AO936" s="471">
        <v>2883.37111</v>
      </c>
      <c r="AP936" s="471">
        <v>3326.9666699999998</v>
      </c>
      <c r="AQ936" s="471">
        <v>3992.36</v>
      </c>
      <c r="AR936" s="471">
        <v>1.49776</v>
      </c>
      <c r="AS936" s="471">
        <v>304.41768999999999</v>
      </c>
      <c r="AT936" s="471">
        <v>702.82361000000003</v>
      </c>
      <c r="AU936" s="471">
        <v>555.96307999999999</v>
      </c>
      <c r="AV936" s="471">
        <v>204.77562</v>
      </c>
      <c r="AW936" s="471">
        <v>51.37153</v>
      </c>
      <c r="AX936" s="471">
        <v>29.05002</v>
      </c>
      <c r="AY936" s="471">
        <v>13.478339999999999</v>
      </c>
      <c r="AZ936" s="471">
        <v>1.6569100000000001</v>
      </c>
      <c r="BA936" s="496">
        <v>1865.03457</v>
      </c>
      <c r="BB936" s="471">
        <v>2.1280600000000001</v>
      </c>
      <c r="BC936" s="471">
        <v>613.03214000000003</v>
      </c>
      <c r="BD936" s="471">
        <v>986.72829000000002</v>
      </c>
      <c r="BE936" s="471">
        <v>825.04376999999999</v>
      </c>
      <c r="BF936" s="471">
        <v>215.43146999999999</v>
      </c>
      <c r="BG936" s="471">
        <v>58.395130000000002</v>
      </c>
      <c r="BH936" s="471">
        <v>11.561120000000001</v>
      </c>
      <c r="BI936" s="471">
        <v>10.68601</v>
      </c>
      <c r="BJ936" s="471">
        <v>0.80203000000000002</v>
      </c>
      <c r="BK936" s="496">
        <v>2723.8080300000001</v>
      </c>
      <c r="BL936" s="471">
        <v>3.63</v>
      </c>
      <c r="BM936" s="471">
        <v>917.45</v>
      </c>
      <c r="BN936" s="471">
        <v>1689.55</v>
      </c>
      <c r="BO936" s="471">
        <v>1381.01</v>
      </c>
      <c r="BP936" s="471">
        <v>420.21</v>
      </c>
      <c r="BQ936" s="471">
        <v>109.77</v>
      </c>
      <c r="BR936" s="471">
        <v>40.61</v>
      </c>
      <c r="BS936" s="471">
        <v>24.16</v>
      </c>
      <c r="BT936" s="471">
        <v>2.46</v>
      </c>
      <c r="BU936" s="496">
        <v>4588.8500000000004</v>
      </c>
      <c r="BV936" s="178"/>
      <c r="BW936" s="178"/>
      <c r="BX936" s="178"/>
      <c r="BY936" s="178"/>
      <c r="BZ936" s="178"/>
      <c r="CA936" s="178"/>
      <c r="CB936" s="178"/>
      <c r="CC936" s="178"/>
      <c r="CD936" s="178"/>
      <c r="CE936" s="178"/>
      <c r="CF936" s="110"/>
      <c r="CG936" s="110"/>
      <c r="CH936" s="110"/>
      <c r="CI936" s="110"/>
      <c r="CJ936" s="110"/>
      <c r="CK936" s="110"/>
      <c r="CL936" s="110"/>
      <c r="CM936" s="110"/>
      <c r="CN936" s="110"/>
      <c r="CO936" s="110"/>
      <c r="CP936" s="110"/>
      <c r="CQ936" s="110"/>
      <c r="CR936" s="110"/>
      <c r="CS936" s="110"/>
      <c r="CT936" s="110"/>
      <c r="CU936" s="110"/>
      <c r="CV936" s="110"/>
      <c r="CW936" s="110"/>
      <c r="CX936" s="110"/>
      <c r="CY936" s="110"/>
      <c r="CZ936" s="110"/>
      <c r="DA936" s="110"/>
      <c r="DB936" s="110"/>
      <c r="DC936" s="110"/>
      <c r="DD936" s="110"/>
      <c r="DE936" s="110"/>
      <c r="DF936" s="110"/>
      <c r="DG936" s="110"/>
      <c r="DH936" s="110"/>
      <c r="DI936" s="110"/>
      <c r="DJ936" s="110"/>
      <c r="DK936" s="110"/>
      <c r="DL936" s="110"/>
      <c r="DM936" s="110"/>
      <c r="DN936" s="110"/>
      <c r="DO936" s="110"/>
      <c r="DP936" s="110"/>
      <c r="DQ936" s="110"/>
      <c r="DR936" s="110"/>
      <c r="DS936" s="110"/>
      <c r="DT936" s="110"/>
      <c r="DU936" s="110"/>
      <c r="DV936" s="110"/>
      <c r="DW936" s="110"/>
      <c r="DX936" s="110"/>
      <c r="DY936" s="110"/>
      <c r="DZ936" s="110"/>
      <c r="EA936" s="110"/>
      <c r="EB936" s="110"/>
      <c r="EC936" s="110"/>
      <c r="ED936" s="110"/>
      <c r="EE936" s="110"/>
      <c r="EF936" s="110"/>
      <c r="EG936" s="110"/>
      <c r="EH936" s="110"/>
      <c r="EI936" s="110"/>
      <c r="EJ936" s="110"/>
      <c r="EK936" s="110"/>
      <c r="EL936" s="110"/>
      <c r="EM936" s="110"/>
      <c r="EN936" s="110"/>
      <c r="EO936" s="110"/>
      <c r="EP936" s="110"/>
      <c r="EQ936" s="110"/>
      <c r="ER936" s="110"/>
      <c r="ES936" s="110"/>
      <c r="ET936" s="110"/>
      <c r="EU936" s="110"/>
      <c r="EV936" s="110"/>
      <c r="EW936" s="110"/>
      <c r="EX936" s="110"/>
      <c r="EY936" s="110"/>
      <c r="EZ936" s="110"/>
      <c r="FA936" s="110"/>
      <c r="FB936" s="110"/>
      <c r="FC936" s="110"/>
      <c r="FD936" s="110"/>
      <c r="FE936" s="110"/>
      <c r="FF936" s="110"/>
      <c r="FG936" s="110"/>
      <c r="FH936" s="110"/>
      <c r="FI936" s="110"/>
      <c r="FJ936" s="110"/>
      <c r="FK936" s="242"/>
      <c r="FL936" s="242"/>
      <c r="FM936" s="242"/>
      <c r="FN936" s="242"/>
      <c r="FO936" s="242"/>
      <c r="FP936" s="242"/>
      <c r="FQ936" s="242"/>
      <c r="FR936" s="63"/>
    </row>
    <row r="937" spans="1:174" x14ac:dyDescent="0.2">
      <c r="A937" s="241" t="s">
        <v>1134</v>
      </c>
      <c r="B937" s="476" t="s">
        <v>1135</v>
      </c>
      <c r="C937" s="326" t="s">
        <v>626</v>
      </c>
      <c r="D937" s="283" t="s">
        <v>1136</v>
      </c>
      <c r="E937" s="471">
        <v>0</v>
      </c>
      <c r="F937" s="471">
        <v>36489</v>
      </c>
      <c r="G937" s="471">
        <v>444842</v>
      </c>
      <c r="H937" s="471">
        <v>746631</v>
      </c>
      <c r="I937" s="471">
        <v>597219</v>
      </c>
      <c r="J937" s="471">
        <v>179479</v>
      </c>
      <c r="K937" s="471">
        <v>52907</v>
      </c>
      <c r="L937" s="471">
        <v>30821</v>
      </c>
      <c r="M937" s="471">
        <v>0</v>
      </c>
      <c r="N937" s="496">
        <v>2088388</v>
      </c>
      <c r="O937" s="471">
        <v>0</v>
      </c>
      <c r="P937" s="471">
        <v>57891</v>
      </c>
      <c r="Q937" s="471">
        <v>871745</v>
      </c>
      <c r="R937" s="471">
        <v>2232844</v>
      </c>
      <c r="S937" s="471">
        <v>1453386</v>
      </c>
      <c r="T937" s="471">
        <v>259084</v>
      </c>
      <c r="U937" s="471">
        <v>77861</v>
      </c>
      <c r="V937" s="471">
        <v>18785</v>
      </c>
      <c r="W937" s="471">
        <v>0</v>
      </c>
      <c r="X937" s="496">
        <v>4971596</v>
      </c>
      <c r="Y937" s="471">
        <v>0</v>
      </c>
      <c r="Z937" s="471">
        <v>94380</v>
      </c>
      <c r="AA937" s="471">
        <v>1316587</v>
      </c>
      <c r="AB937" s="471">
        <v>2979475</v>
      </c>
      <c r="AC937" s="471">
        <v>2050605</v>
      </c>
      <c r="AD937" s="471">
        <v>438563</v>
      </c>
      <c r="AE937" s="471">
        <v>130768</v>
      </c>
      <c r="AF937" s="471">
        <v>49606</v>
      </c>
      <c r="AG937" s="471">
        <v>0</v>
      </c>
      <c r="AH937" s="496">
        <v>7059984</v>
      </c>
      <c r="AI937" s="471">
        <v>1089.92778</v>
      </c>
      <c r="AJ937" s="471">
        <v>1307.9133300000001</v>
      </c>
      <c r="AK937" s="471">
        <v>1525.8988899999999</v>
      </c>
      <c r="AL937" s="471">
        <v>1743.88444</v>
      </c>
      <c r="AM937" s="471">
        <v>1961.87</v>
      </c>
      <c r="AN937" s="471">
        <v>2397.8411099999998</v>
      </c>
      <c r="AO937" s="471">
        <v>2833.8122199999998</v>
      </c>
      <c r="AP937" s="471">
        <v>3269.7833300000002</v>
      </c>
      <c r="AQ937" s="471">
        <v>3923.74</v>
      </c>
      <c r="AR937" s="471">
        <v>0</v>
      </c>
      <c r="AS937" s="471">
        <v>27.89864</v>
      </c>
      <c r="AT937" s="471">
        <v>291.52784000000003</v>
      </c>
      <c r="AU937" s="471">
        <v>428.14247</v>
      </c>
      <c r="AV937" s="471">
        <v>304.41314</v>
      </c>
      <c r="AW937" s="471">
        <v>74.850250000000003</v>
      </c>
      <c r="AX937" s="471">
        <v>18.669899999999998</v>
      </c>
      <c r="AY937" s="471">
        <v>9.4260099999999998</v>
      </c>
      <c r="AZ937" s="471">
        <v>0</v>
      </c>
      <c r="BA937" s="496">
        <v>1154.92824</v>
      </c>
      <c r="BB937" s="471">
        <v>0</v>
      </c>
      <c r="BC937" s="471">
        <v>44.26211</v>
      </c>
      <c r="BD937" s="471">
        <v>571.29931999999997</v>
      </c>
      <c r="BE937" s="471">
        <v>1280.3852999999999</v>
      </c>
      <c r="BF937" s="471">
        <v>740.81667000000004</v>
      </c>
      <c r="BG937" s="471">
        <v>108.04886</v>
      </c>
      <c r="BH937" s="471">
        <v>27.475709999999999</v>
      </c>
      <c r="BI937" s="471">
        <v>5.7450299999999999</v>
      </c>
      <c r="BJ937" s="471">
        <v>0</v>
      </c>
      <c r="BK937" s="496">
        <v>2778.0329900000002</v>
      </c>
      <c r="BL937" s="471">
        <v>0</v>
      </c>
      <c r="BM937" s="471">
        <v>72.16</v>
      </c>
      <c r="BN937" s="471">
        <v>862.83</v>
      </c>
      <c r="BO937" s="471">
        <v>1708.53</v>
      </c>
      <c r="BP937" s="471">
        <v>1045.23</v>
      </c>
      <c r="BQ937" s="471">
        <v>182.9</v>
      </c>
      <c r="BR937" s="471">
        <v>46.15</v>
      </c>
      <c r="BS937" s="471">
        <v>15.17</v>
      </c>
      <c r="BT937" s="471">
        <v>0</v>
      </c>
      <c r="BU937" s="496">
        <v>3932.97</v>
      </c>
      <c r="BV937" s="178"/>
      <c r="BW937" s="178"/>
      <c r="BX937" s="178"/>
      <c r="BY937" s="178"/>
      <c r="BZ937" s="178"/>
      <c r="CA937" s="178"/>
      <c r="CB937" s="178"/>
      <c r="CC937" s="178"/>
      <c r="CD937" s="178"/>
      <c r="CE937" s="178"/>
      <c r="CF937" s="110"/>
      <c r="CG937" s="110"/>
      <c r="CH937" s="110"/>
      <c r="CI937" s="110"/>
      <c r="CJ937" s="110"/>
      <c r="CK937" s="110"/>
      <c r="CL937" s="110"/>
      <c r="CM937" s="110"/>
      <c r="CN937" s="110"/>
      <c r="CO937" s="110"/>
      <c r="CP937" s="110"/>
      <c r="CQ937" s="110"/>
      <c r="CR937" s="110"/>
      <c r="CS937" s="110"/>
      <c r="CT937" s="110"/>
      <c r="CU937" s="110"/>
      <c r="CV937" s="110"/>
      <c r="CW937" s="110"/>
      <c r="CX937" s="110"/>
      <c r="CY937" s="110"/>
      <c r="CZ937" s="110"/>
      <c r="DA937" s="110"/>
      <c r="DB937" s="110"/>
      <c r="DC937" s="110"/>
      <c r="DD937" s="110"/>
      <c r="DE937" s="110"/>
      <c r="DF937" s="110"/>
      <c r="DG937" s="110"/>
      <c r="DH937" s="110"/>
      <c r="DI937" s="110"/>
      <c r="DJ937" s="110"/>
      <c r="DK937" s="110"/>
      <c r="DL937" s="110"/>
      <c r="DM937" s="110"/>
      <c r="DN937" s="110"/>
      <c r="DO937" s="110"/>
      <c r="DP937" s="110"/>
      <c r="DQ937" s="110"/>
      <c r="DR937" s="110"/>
      <c r="DS937" s="110"/>
      <c r="DT937" s="110"/>
      <c r="DU937" s="110"/>
      <c r="DV937" s="110"/>
      <c r="DW937" s="110"/>
      <c r="DX937" s="110"/>
      <c r="DY937" s="110"/>
      <c r="DZ937" s="110"/>
      <c r="EA937" s="110"/>
      <c r="EB937" s="110"/>
      <c r="EC937" s="110"/>
      <c r="ED937" s="110"/>
      <c r="EE937" s="110"/>
      <c r="EF937" s="110"/>
      <c r="EG937" s="110"/>
      <c r="EH937" s="110"/>
      <c r="EI937" s="110"/>
      <c r="EJ937" s="110"/>
      <c r="EK937" s="110"/>
      <c r="EL937" s="110"/>
      <c r="EM937" s="110"/>
      <c r="EN937" s="110"/>
      <c r="EO937" s="110"/>
      <c r="EP937" s="110"/>
      <c r="EQ937" s="110"/>
      <c r="ER937" s="110"/>
      <c r="ES937" s="110"/>
      <c r="ET937" s="110"/>
      <c r="EU937" s="110"/>
      <c r="EV937" s="110"/>
      <c r="EW937" s="110"/>
      <c r="EX937" s="110"/>
      <c r="EY937" s="110"/>
      <c r="EZ937" s="110"/>
      <c r="FA937" s="110"/>
      <c r="FB937" s="110"/>
      <c r="FC937" s="110"/>
      <c r="FD937" s="110"/>
      <c r="FE937" s="110"/>
      <c r="FF937" s="110"/>
      <c r="FG937" s="110"/>
      <c r="FH937" s="110"/>
      <c r="FI937" s="110"/>
      <c r="FJ937" s="110"/>
      <c r="FK937" s="242"/>
      <c r="FL937" s="242"/>
      <c r="FM937" s="242"/>
      <c r="FN937" s="242"/>
      <c r="FO937" s="242"/>
      <c r="FP937" s="242"/>
      <c r="FQ937" s="242"/>
      <c r="FR937" s="63"/>
    </row>
    <row r="938" spans="1:174" x14ac:dyDescent="0.2">
      <c r="A938" s="241" t="s">
        <v>574</v>
      </c>
      <c r="B938" s="476" t="s">
        <v>1137</v>
      </c>
      <c r="C938" s="326" t="s">
        <v>782</v>
      </c>
      <c r="D938" s="283" t="s">
        <v>575</v>
      </c>
      <c r="E938" s="471">
        <v>0</v>
      </c>
      <c r="F938" s="471">
        <v>57863</v>
      </c>
      <c r="G938" s="471">
        <v>459121</v>
      </c>
      <c r="H938" s="471">
        <v>1096437</v>
      </c>
      <c r="I938" s="471">
        <v>676106</v>
      </c>
      <c r="J938" s="471">
        <v>289759</v>
      </c>
      <c r="K938" s="471">
        <v>113149</v>
      </c>
      <c r="L938" s="471">
        <v>51808</v>
      </c>
      <c r="M938" s="471">
        <v>6753</v>
      </c>
      <c r="N938" s="496">
        <v>2750996</v>
      </c>
      <c r="O938" s="471">
        <v>0</v>
      </c>
      <c r="P938" s="471">
        <v>80358</v>
      </c>
      <c r="Q938" s="471">
        <v>630826</v>
      </c>
      <c r="R938" s="471">
        <v>1502993</v>
      </c>
      <c r="S938" s="471">
        <v>1058452</v>
      </c>
      <c r="T938" s="471">
        <v>208140</v>
      </c>
      <c r="U938" s="471">
        <v>38898</v>
      </c>
      <c r="V938" s="471">
        <v>28710</v>
      </c>
      <c r="W938" s="471">
        <v>1548</v>
      </c>
      <c r="X938" s="496">
        <v>3549925</v>
      </c>
      <c r="Y938" s="471">
        <v>0</v>
      </c>
      <c r="Z938" s="471">
        <v>138221</v>
      </c>
      <c r="AA938" s="471">
        <v>1089947</v>
      </c>
      <c r="AB938" s="471">
        <v>2599430</v>
      </c>
      <c r="AC938" s="471">
        <v>1734558</v>
      </c>
      <c r="AD938" s="471">
        <v>497899</v>
      </c>
      <c r="AE938" s="471">
        <v>152047</v>
      </c>
      <c r="AF938" s="471">
        <v>80518</v>
      </c>
      <c r="AG938" s="471">
        <v>8301</v>
      </c>
      <c r="AH938" s="496">
        <v>6300921</v>
      </c>
      <c r="AI938" s="471">
        <v>1161.9166700000001</v>
      </c>
      <c r="AJ938" s="471">
        <v>1394.3</v>
      </c>
      <c r="AK938" s="471">
        <v>1626.6833300000001</v>
      </c>
      <c r="AL938" s="471">
        <v>1859.0666699999999</v>
      </c>
      <c r="AM938" s="471">
        <v>2091.4499999999998</v>
      </c>
      <c r="AN938" s="471">
        <v>2556.2166699999998</v>
      </c>
      <c r="AO938" s="471">
        <v>3020.98333</v>
      </c>
      <c r="AP938" s="471">
        <v>3485.75</v>
      </c>
      <c r="AQ938" s="471">
        <v>4182.8999999999996</v>
      </c>
      <c r="AR938" s="471">
        <v>0</v>
      </c>
      <c r="AS938" s="471">
        <v>41.499679999999998</v>
      </c>
      <c r="AT938" s="471">
        <v>282.24362000000002</v>
      </c>
      <c r="AU938" s="471">
        <v>589.77819999999997</v>
      </c>
      <c r="AV938" s="471">
        <v>323.27141</v>
      </c>
      <c r="AW938" s="471">
        <v>113.35463</v>
      </c>
      <c r="AX938" s="471">
        <v>37.454360000000001</v>
      </c>
      <c r="AY938" s="471">
        <v>14.8628</v>
      </c>
      <c r="AZ938" s="471">
        <v>1.61443</v>
      </c>
      <c r="BA938" s="496">
        <v>1404.0791400000001</v>
      </c>
      <c r="BB938" s="471">
        <v>0</v>
      </c>
      <c r="BC938" s="471">
        <v>57.633220000000001</v>
      </c>
      <c r="BD938" s="471">
        <v>387.7989</v>
      </c>
      <c r="BE938" s="471">
        <v>808.46642999999995</v>
      </c>
      <c r="BF938" s="471">
        <v>506.08524999999997</v>
      </c>
      <c r="BG938" s="471">
        <v>81.425020000000004</v>
      </c>
      <c r="BH938" s="471">
        <v>12.87594</v>
      </c>
      <c r="BI938" s="471">
        <v>8.2363900000000001</v>
      </c>
      <c r="BJ938" s="471">
        <v>0.37008000000000002</v>
      </c>
      <c r="BK938" s="496">
        <v>1862.89123</v>
      </c>
      <c r="BL938" s="471">
        <v>0</v>
      </c>
      <c r="BM938" s="471">
        <v>99.13</v>
      </c>
      <c r="BN938" s="471">
        <v>670.04</v>
      </c>
      <c r="BO938" s="471">
        <v>1398.24</v>
      </c>
      <c r="BP938" s="471">
        <v>829.36</v>
      </c>
      <c r="BQ938" s="471">
        <v>194.78</v>
      </c>
      <c r="BR938" s="471">
        <v>50.33</v>
      </c>
      <c r="BS938" s="471">
        <v>23.1</v>
      </c>
      <c r="BT938" s="471">
        <v>1.98</v>
      </c>
      <c r="BU938" s="496">
        <v>3266.96</v>
      </c>
      <c r="BV938" s="178"/>
      <c r="BW938" s="178"/>
      <c r="BX938" s="178"/>
      <c r="BY938" s="178"/>
      <c r="BZ938" s="178"/>
      <c r="CA938" s="178"/>
      <c r="CB938" s="178"/>
      <c r="CC938" s="178"/>
      <c r="CD938" s="178"/>
      <c r="CE938" s="178"/>
      <c r="CF938" s="110"/>
      <c r="CG938" s="110"/>
      <c r="CH938" s="110"/>
      <c r="CI938" s="110"/>
      <c r="CJ938" s="110"/>
      <c r="CK938" s="110"/>
      <c r="CL938" s="110"/>
      <c r="CM938" s="110"/>
      <c r="CN938" s="110"/>
      <c r="CO938" s="110"/>
      <c r="CP938" s="110"/>
      <c r="CQ938" s="110"/>
      <c r="CR938" s="110"/>
      <c r="CS938" s="110"/>
      <c r="CT938" s="110"/>
      <c r="CU938" s="110"/>
      <c r="CV938" s="110"/>
      <c r="CW938" s="110"/>
      <c r="CX938" s="110"/>
      <c r="CY938" s="110"/>
      <c r="CZ938" s="110"/>
      <c r="DA938" s="110"/>
      <c r="DB938" s="110"/>
      <c r="DC938" s="110"/>
      <c r="DD938" s="110"/>
      <c r="DE938" s="110"/>
      <c r="DF938" s="110"/>
      <c r="DG938" s="110"/>
      <c r="DH938" s="110"/>
      <c r="DI938" s="110"/>
      <c r="DJ938" s="110"/>
      <c r="DK938" s="110"/>
      <c r="DL938" s="110"/>
      <c r="DM938" s="110"/>
      <c r="DN938" s="110"/>
      <c r="DO938" s="110"/>
      <c r="DP938" s="110"/>
      <c r="DQ938" s="110"/>
      <c r="DR938" s="110"/>
      <c r="DS938" s="110"/>
      <c r="DT938" s="110"/>
      <c r="DU938" s="110"/>
      <c r="DV938" s="110"/>
      <c r="DW938" s="110"/>
      <c r="DX938" s="110"/>
      <c r="DY938" s="110"/>
      <c r="DZ938" s="110"/>
      <c r="EA938" s="110"/>
      <c r="EB938" s="110"/>
      <c r="EC938" s="110"/>
      <c r="ED938" s="110"/>
      <c r="EE938" s="110"/>
      <c r="EF938" s="110"/>
      <c r="EG938" s="110"/>
      <c r="EH938" s="110"/>
      <c r="EI938" s="110"/>
      <c r="EJ938" s="110"/>
      <c r="EK938" s="110"/>
      <c r="EL938" s="110"/>
      <c r="EM938" s="110"/>
      <c r="EN938" s="110"/>
      <c r="EO938" s="110"/>
      <c r="EP938" s="110"/>
      <c r="EQ938" s="110"/>
      <c r="ER938" s="110"/>
      <c r="ES938" s="110"/>
      <c r="ET938" s="110"/>
      <c r="EU938" s="110"/>
      <c r="EV938" s="110"/>
      <c r="EW938" s="110"/>
      <c r="EX938" s="110"/>
      <c r="EY938" s="110"/>
      <c r="EZ938" s="110"/>
      <c r="FA938" s="110"/>
      <c r="FB938" s="110"/>
      <c r="FC938" s="110"/>
      <c r="FD938" s="110"/>
      <c r="FE938" s="110"/>
      <c r="FF938" s="110"/>
      <c r="FG938" s="110"/>
      <c r="FH938" s="110"/>
      <c r="FI938" s="110"/>
      <c r="FJ938" s="110"/>
      <c r="FK938" s="242"/>
      <c r="FL938" s="242"/>
      <c r="FM938" s="242"/>
      <c r="FN938" s="242"/>
      <c r="FO938" s="242"/>
      <c r="FP938" s="242"/>
      <c r="FQ938" s="242"/>
      <c r="FR938" s="63"/>
    </row>
    <row r="939" spans="1:174" x14ac:dyDescent="0.2">
      <c r="A939" s="241" t="s">
        <v>576</v>
      </c>
      <c r="B939" s="476" t="s">
        <v>1138</v>
      </c>
      <c r="C939" s="326" t="s">
        <v>782</v>
      </c>
      <c r="D939" s="283" t="s">
        <v>577</v>
      </c>
      <c r="E939" s="471">
        <v>3920</v>
      </c>
      <c r="F939" s="471">
        <v>531032</v>
      </c>
      <c r="G939" s="471">
        <v>1090561</v>
      </c>
      <c r="H939" s="471">
        <v>1428739</v>
      </c>
      <c r="I939" s="471">
        <v>810611</v>
      </c>
      <c r="J939" s="471">
        <v>375051</v>
      </c>
      <c r="K939" s="471">
        <v>158967</v>
      </c>
      <c r="L939" s="471">
        <v>83792</v>
      </c>
      <c r="M939" s="471">
        <v>0</v>
      </c>
      <c r="N939" s="496">
        <v>4482673</v>
      </c>
      <c r="O939" s="471">
        <v>3024</v>
      </c>
      <c r="P939" s="471">
        <v>395881</v>
      </c>
      <c r="Q939" s="471">
        <v>1003543</v>
      </c>
      <c r="R939" s="471">
        <v>1258903</v>
      </c>
      <c r="S939" s="471">
        <v>683488</v>
      </c>
      <c r="T939" s="471">
        <v>193189</v>
      </c>
      <c r="U939" s="471">
        <v>58484</v>
      </c>
      <c r="V939" s="471">
        <v>31766</v>
      </c>
      <c r="W939" s="471">
        <v>1172</v>
      </c>
      <c r="X939" s="496">
        <v>3629450</v>
      </c>
      <c r="Y939" s="471">
        <v>6944</v>
      </c>
      <c r="Z939" s="471">
        <v>926913</v>
      </c>
      <c r="AA939" s="471">
        <v>2094104</v>
      </c>
      <c r="AB939" s="471">
        <v>2687642</v>
      </c>
      <c r="AC939" s="471">
        <v>1494099</v>
      </c>
      <c r="AD939" s="471">
        <v>568240</v>
      </c>
      <c r="AE939" s="471">
        <v>217451</v>
      </c>
      <c r="AF939" s="471">
        <v>115558</v>
      </c>
      <c r="AG939" s="471">
        <v>1172</v>
      </c>
      <c r="AH939" s="496">
        <v>8112123</v>
      </c>
      <c r="AI939" s="471">
        <v>1201.4944399999999</v>
      </c>
      <c r="AJ939" s="471">
        <v>1441.79333</v>
      </c>
      <c r="AK939" s="471">
        <v>1682.09222</v>
      </c>
      <c r="AL939" s="471">
        <v>1922.39111</v>
      </c>
      <c r="AM939" s="471">
        <v>2162.69</v>
      </c>
      <c r="AN939" s="471">
        <v>2643.2877800000001</v>
      </c>
      <c r="AO939" s="471">
        <v>3123.8855600000002</v>
      </c>
      <c r="AP939" s="471">
        <v>3604.48333</v>
      </c>
      <c r="AQ939" s="471">
        <v>4325.38</v>
      </c>
      <c r="AR939" s="471">
        <v>3.2625999999999999</v>
      </c>
      <c r="AS939" s="471">
        <v>368.31353999999999</v>
      </c>
      <c r="AT939" s="471">
        <v>648.33603000000005</v>
      </c>
      <c r="AU939" s="471">
        <v>743.20932000000005</v>
      </c>
      <c r="AV939" s="471">
        <v>374.81608999999997</v>
      </c>
      <c r="AW939" s="471">
        <v>141.88807</v>
      </c>
      <c r="AX939" s="471">
        <v>50.887590000000003</v>
      </c>
      <c r="AY939" s="471">
        <v>23.246600000000001</v>
      </c>
      <c r="AZ939" s="471">
        <v>0</v>
      </c>
      <c r="BA939" s="496">
        <v>2353.9598500000002</v>
      </c>
      <c r="BB939" s="471">
        <v>2.5168699999999999</v>
      </c>
      <c r="BC939" s="471">
        <v>274.57540999999998</v>
      </c>
      <c r="BD939" s="471">
        <v>596.60402999999997</v>
      </c>
      <c r="BE939" s="471">
        <v>654.86310000000003</v>
      </c>
      <c r="BF939" s="471">
        <v>316.03604999999999</v>
      </c>
      <c r="BG939" s="471">
        <v>73.08663</v>
      </c>
      <c r="BH939" s="471">
        <v>18.72156</v>
      </c>
      <c r="BI939" s="471">
        <v>8.8129100000000005</v>
      </c>
      <c r="BJ939" s="471">
        <v>0.27095999999999998</v>
      </c>
      <c r="BK939" s="496">
        <v>1945.4875199999999</v>
      </c>
      <c r="BL939" s="471">
        <v>5.78</v>
      </c>
      <c r="BM939" s="471">
        <v>642.89</v>
      </c>
      <c r="BN939" s="471">
        <v>1244.94</v>
      </c>
      <c r="BO939" s="471">
        <v>1398.07</v>
      </c>
      <c r="BP939" s="471">
        <v>690.85</v>
      </c>
      <c r="BQ939" s="471">
        <v>214.97</v>
      </c>
      <c r="BR939" s="471">
        <v>69.61</v>
      </c>
      <c r="BS939" s="471">
        <v>32.06</v>
      </c>
      <c r="BT939" s="471">
        <v>0.27</v>
      </c>
      <c r="BU939" s="496">
        <v>4299.4399999999996</v>
      </c>
      <c r="BV939" s="178"/>
      <c r="BW939" s="178"/>
      <c r="BX939" s="178"/>
      <c r="BY939" s="178"/>
      <c r="BZ939" s="178"/>
      <c r="CA939" s="178"/>
      <c r="CB939" s="178"/>
      <c r="CC939" s="178"/>
      <c r="CD939" s="178"/>
      <c r="CE939" s="178"/>
      <c r="CF939" s="110"/>
      <c r="CG939" s="110"/>
      <c r="CH939" s="110"/>
      <c r="CI939" s="110"/>
      <c r="CJ939" s="110"/>
      <c r="CK939" s="110"/>
      <c r="CL939" s="110"/>
      <c r="CM939" s="110"/>
      <c r="CN939" s="110"/>
      <c r="CO939" s="110"/>
      <c r="CP939" s="110"/>
      <c r="CQ939" s="110"/>
      <c r="CR939" s="110"/>
      <c r="CS939" s="110"/>
      <c r="CT939" s="110"/>
      <c r="CU939" s="110"/>
      <c r="CV939" s="110"/>
      <c r="CW939" s="110"/>
      <c r="CX939" s="110"/>
      <c r="CY939" s="110"/>
      <c r="CZ939" s="110"/>
      <c r="DA939" s="110"/>
      <c r="DB939" s="110"/>
      <c r="DC939" s="110"/>
      <c r="DD939" s="110"/>
      <c r="DE939" s="110"/>
      <c r="DF939" s="110"/>
      <c r="DG939" s="110"/>
      <c r="DH939" s="110"/>
      <c r="DI939" s="110"/>
      <c r="DJ939" s="110"/>
      <c r="DK939" s="110"/>
      <c r="DL939" s="110"/>
      <c r="DM939" s="110"/>
      <c r="DN939" s="110"/>
      <c r="DO939" s="110"/>
      <c r="DP939" s="110"/>
      <c r="DQ939" s="110"/>
      <c r="DR939" s="110"/>
      <c r="DS939" s="110"/>
      <c r="DT939" s="110"/>
      <c r="DU939" s="110"/>
      <c r="DV939" s="110"/>
      <c r="DW939" s="110"/>
      <c r="DX939" s="110"/>
      <c r="DY939" s="110"/>
      <c r="DZ939" s="110"/>
      <c r="EA939" s="110"/>
      <c r="EB939" s="110"/>
      <c r="EC939" s="110"/>
      <c r="ED939" s="110"/>
      <c r="EE939" s="110"/>
      <c r="EF939" s="110"/>
      <c r="EG939" s="110"/>
      <c r="EH939" s="110"/>
      <c r="EI939" s="110"/>
      <c r="EJ939" s="110"/>
      <c r="EK939" s="110"/>
      <c r="EL939" s="110"/>
      <c r="EM939" s="110"/>
      <c r="EN939" s="110"/>
      <c r="EO939" s="110"/>
      <c r="EP939" s="110"/>
      <c r="EQ939" s="110"/>
      <c r="ER939" s="110"/>
      <c r="ES939" s="110"/>
      <c r="ET939" s="110"/>
      <c r="EU939" s="110"/>
      <c r="EV939" s="110"/>
      <c r="EW939" s="110"/>
      <c r="EX939" s="110"/>
      <c r="EY939" s="110"/>
      <c r="EZ939" s="110"/>
      <c r="FA939" s="110"/>
      <c r="FB939" s="110"/>
      <c r="FC939" s="110"/>
      <c r="FD939" s="110"/>
      <c r="FE939" s="110"/>
      <c r="FF939" s="110"/>
      <c r="FG939" s="110"/>
      <c r="FH939" s="110"/>
      <c r="FI939" s="110"/>
      <c r="FJ939" s="110"/>
      <c r="FK939" s="242"/>
      <c r="FL939" s="242"/>
      <c r="FM939" s="242"/>
      <c r="FN939" s="242"/>
      <c r="FO939" s="242"/>
      <c r="FP939" s="242"/>
      <c r="FQ939" s="242"/>
      <c r="FR939" s="63"/>
    </row>
    <row r="940" spans="1:174" x14ac:dyDescent="0.2">
      <c r="A940" s="241" t="s">
        <v>578</v>
      </c>
      <c r="B940" s="476" t="s">
        <v>1139</v>
      </c>
      <c r="C940" s="326" t="s">
        <v>626</v>
      </c>
      <c r="D940" s="283" t="s">
        <v>579</v>
      </c>
      <c r="E940" s="471">
        <v>0</v>
      </c>
      <c r="F940" s="471">
        <v>45618</v>
      </c>
      <c r="G940" s="471">
        <v>467024</v>
      </c>
      <c r="H940" s="471">
        <v>1354108</v>
      </c>
      <c r="I940" s="471">
        <v>706283</v>
      </c>
      <c r="J940" s="471">
        <v>143696</v>
      </c>
      <c r="K940" s="471">
        <v>86383</v>
      </c>
      <c r="L940" s="471">
        <v>59456</v>
      </c>
      <c r="M940" s="471">
        <v>3941</v>
      </c>
      <c r="N940" s="496">
        <v>2866509</v>
      </c>
      <c r="O940" s="471">
        <v>0</v>
      </c>
      <c r="P940" s="471">
        <v>120684</v>
      </c>
      <c r="Q940" s="471">
        <v>1136465</v>
      </c>
      <c r="R940" s="471">
        <v>2159367</v>
      </c>
      <c r="S940" s="471">
        <v>1202876</v>
      </c>
      <c r="T940" s="471">
        <v>205949</v>
      </c>
      <c r="U940" s="471">
        <v>60557</v>
      </c>
      <c r="V940" s="471">
        <v>34053</v>
      </c>
      <c r="W940" s="471">
        <v>6747</v>
      </c>
      <c r="X940" s="496">
        <v>4926698</v>
      </c>
      <c r="Y940" s="471">
        <v>0</v>
      </c>
      <c r="Z940" s="471">
        <v>166302</v>
      </c>
      <c r="AA940" s="471">
        <v>1603489</v>
      </c>
      <c r="AB940" s="471">
        <v>3513475</v>
      </c>
      <c r="AC940" s="471">
        <v>1909159</v>
      </c>
      <c r="AD940" s="471">
        <v>349645</v>
      </c>
      <c r="AE940" s="471">
        <v>146940</v>
      </c>
      <c r="AF940" s="471">
        <v>93509</v>
      </c>
      <c r="AG940" s="471">
        <v>10688</v>
      </c>
      <c r="AH940" s="496">
        <v>7793207</v>
      </c>
      <c r="AI940" s="471">
        <v>1079.94444</v>
      </c>
      <c r="AJ940" s="471">
        <v>1295.9333300000001</v>
      </c>
      <c r="AK940" s="471">
        <v>1511.9222199999999</v>
      </c>
      <c r="AL940" s="471">
        <v>1727.91111</v>
      </c>
      <c r="AM940" s="471">
        <v>1943.9</v>
      </c>
      <c r="AN940" s="471">
        <v>2375.8777799999998</v>
      </c>
      <c r="AO940" s="471">
        <v>2807.85556</v>
      </c>
      <c r="AP940" s="471">
        <v>3239.8333299999999</v>
      </c>
      <c r="AQ940" s="471">
        <v>3887.8</v>
      </c>
      <c r="AR940" s="471">
        <v>0</v>
      </c>
      <c r="AS940" s="471">
        <v>35.200879999999998</v>
      </c>
      <c r="AT940" s="471">
        <v>308.89420000000001</v>
      </c>
      <c r="AU940" s="471">
        <v>783.66763000000003</v>
      </c>
      <c r="AV940" s="471">
        <v>363.33299</v>
      </c>
      <c r="AW940" s="471">
        <v>60.481229999999996</v>
      </c>
      <c r="AX940" s="471">
        <v>30.764759999999999</v>
      </c>
      <c r="AY940" s="471">
        <v>18.351559999999999</v>
      </c>
      <c r="AZ940" s="471">
        <v>1.0136799999999999</v>
      </c>
      <c r="BA940" s="496">
        <v>1601.7069300000001</v>
      </c>
      <c r="BB940" s="471">
        <v>0</v>
      </c>
      <c r="BC940" s="471">
        <v>93.125159999999994</v>
      </c>
      <c r="BD940" s="471">
        <v>751.66895999999997</v>
      </c>
      <c r="BE940" s="471">
        <v>1249.6979699999999</v>
      </c>
      <c r="BF940" s="471">
        <v>618.79521</v>
      </c>
      <c r="BG940" s="471">
        <v>86.683329999999998</v>
      </c>
      <c r="BH940" s="471">
        <v>21.566990000000001</v>
      </c>
      <c r="BI940" s="471">
        <v>10.510730000000001</v>
      </c>
      <c r="BJ940" s="471">
        <v>1.73543</v>
      </c>
      <c r="BK940" s="496">
        <v>2833.78377</v>
      </c>
      <c r="BL940" s="471">
        <v>0</v>
      </c>
      <c r="BM940" s="471">
        <v>128.33000000000001</v>
      </c>
      <c r="BN940" s="471">
        <v>1060.56</v>
      </c>
      <c r="BO940" s="471">
        <v>2033.37</v>
      </c>
      <c r="BP940" s="471">
        <v>982.13</v>
      </c>
      <c r="BQ940" s="471">
        <v>147.16</v>
      </c>
      <c r="BR940" s="471">
        <v>52.33</v>
      </c>
      <c r="BS940" s="471">
        <v>28.86</v>
      </c>
      <c r="BT940" s="471">
        <v>2.75</v>
      </c>
      <c r="BU940" s="496">
        <v>4435.49</v>
      </c>
      <c r="BV940" s="178"/>
      <c r="BW940" s="178"/>
      <c r="BX940" s="178"/>
      <c r="BY940" s="178"/>
      <c r="BZ940" s="178"/>
      <c r="CA940" s="178"/>
      <c r="CB940" s="178"/>
      <c r="CC940" s="178"/>
      <c r="CD940" s="178"/>
      <c r="CE940" s="178"/>
      <c r="CF940" s="110"/>
      <c r="CG940" s="110"/>
      <c r="CH940" s="110"/>
      <c r="CI940" s="110"/>
      <c r="CJ940" s="110"/>
      <c r="CK940" s="110"/>
      <c r="CL940" s="110"/>
      <c r="CM940" s="110"/>
      <c r="CN940" s="110"/>
      <c r="CO940" s="110"/>
      <c r="CP940" s="110"/>
      <c r="CQ940" s="110"/>
      <c r="CR940" s="110"/>
      <c r="CS940" s="110"/>
      <c r="CT940" s="110"/>
      <c r="CU940" s="110"/>
      <c r="CV940" s="110"/>
      <c r="CW940" s="110"/>
      <c r="CX940" s="110"/>
      <c r="CY940" s="110"/>
      <c r="CZ940" s="110"/>
      <c r="DA940" s="110"/>
      <c r="DB940" s="110"/>
      <c r="DC940" s="110"/>
      <c r="DD940" s="110"/>
      <c r="DE940" s="110"/>
      <c r="DF940" s="110"/>
      <c r="DG940" s="110"/>
      <c r="DH940" s="110"/>
      <c r="DI940" s="110"/>
      <c r="DJ940" s="110"/>
      <c r="DK940" s="110"/>
      <c r="DL940" s="110"/>
      <c r="DM940" s="110"/>
      <c r="DN940" s="110"/>
      <c r="DO940" s="110"/>
      <c r="DP940" s="110"/>
      <c r="DQ940" s="110"/>
      <c r="DR940" s="110"/>
      <c r="DS940" s="110"/>
      <c r="DT940" s="110"/>
      <c r="DU940" s="110"/>
      <c r="DV940" s="110"/>
      <c r="DW940" s="110"/>
      <c r="DX940" s="110"/>
      <c r="DY940" s="110"/>
      <c r="DZ940" s="110"/>
      <c r="EA940" s="110"/>
      <c r="EB940" s="110"/>
      <c r="EC940" s="110"/>
      <c r="ED940" s="110"/>
      <c r="EE940" s="110"/>
      <c r="EF940" s="110"/>
      <c r="EG940" s="110"/>
      <c r="EH940" s="110"/>
      <c r="EI940" s="110"/>
      <c r="EJ940" s="110"/>
      <c r="EK940" s="110"/>
      <c r="EL940" s="110"/>
      <c r="EM940" s="110"/>
      <c r="EN940" s="110"/>
      <c r="EO940" s="110"/>
      <c r="EP940" s="110"/>
      <c r="EQ940" s="110"/>
      <c r="ER940" s="110"/>
      <c r="ES940" s="110"/>
      <c r="ET940" s="110"/>
      <c r="EU940" s="110"/>
      <c r="EV940" s="110"/>
      <c r="EW940" s="110"/>
      <c r="EX940" s="110"/>
      <c r="EY940" s="110"/>
      <c r="EZ940" s="110"/>
      <c r="FA940" s="110"/>
      <c r="FB940" s="110"/>
      <c r="FC940" s="110"/>
      <c r="FD940" s="110"/>
      <c r="FE940" s="110"/>
      <c r="FF940" s="110"/>
      <c r="FG940" s="110"/>
      <c r="FH940" s="110"/>
      <c r="FI940" s="110"/>
      <c r="FJ940" s="110"/>
      <c r="FK940" s="242"/>
      <c r="FL940" s="242"/>
      <c r="FM940" s="242"/>
      <c r="FN940" s="242"/>
      <c r="FO940" s="242"/>
      <c r="FP940" s="242"/>
      <c r="FQ940" s="242"/>
      <c r="FR940" s="63"/>
    </row>
    <row r="941" spans="1:174" x14ac:dyDescent="0.2">
      <c r="A941" s="241" t="s">
        <v>580</v>
      </c>
      <c r="B941" s="476" t="s">
        <v>1140</v>
      </c>
      <c r="C941" s="326" t="s">
        <v>782</v>
      </c>
      <c r="D941" s="283" t="s">
        <v>1141</v>
      </c>
      <c r="E941" s="471">
        <v>0</v>
      </c>
      <c r="F941" s="471">
        <v>186621</v>
      </c>
      <c r="G941" s="471">
        <v>974247</v>
      </c>
      <c r="H941" s="471">
        <v>1433082</v>
      </c>
      <c r="I941" s="471">
        <v>570937</v>
      </c>
      <c r="J941" s="471">
        <v>105186</v>
      </c>
      <c r="K941" s="471">
        <v>38071</v>
      </c>
      <c r="L941" s="471">
        <v>3391</v>
      </c>
      <c r="M941" s="471">
        <v>0</v>
      </c>
      <c r="N941" s="496">
        <v>3311535</v>
      </c>
      <c r="O941" s="471">
        <v>0</v>
      </c>
      <c r="P941" s="471">
        <v>201448</v>
      </c>
      <c r="Q941" s="471">
        <v>823250</v>
      </c>
      <c r="R941" s="471">
        <v>1411345</v>
      </c>
      <c r="S941" s="471">
        <v>604839</v>
      </c>
      <c r="T941" s="471">
        <v>162087</v>
      </c>
      <c r="U941" s="471">
        <v>64190</v>
      </c>
      <c r="V941" s="471">
        <v>22668</v>
      </c>
      <c r="W941" s="471">
        <v>0</v>
      </c>
      <c r="X941" s="496">
        <v>3289827</v>
      </c>
      <c r="Y941" s="471">
        <v>0</v>
      </c>
      <c r="Z941" s="471">
        <v>388069</v>
      </c>
      <c r="AA941" s="471">
        <v>1797497</v>
      </c>
      <c r="AB941" s="471">
        <v>2844427</v>
      </c>
      <c r="AC941" s="471">
        <v>1175776</v>
      </c>
      <c r="AD941" s="471">
        <v>267273</v>
      </c>
      <c r="AE941" s="471">
        <v>102261</v>
      </c>
      <c r="AF941" s="471">
        <v>26059</v>
      </c>
      <c r="AG941" s="471">
        <v>0</v>
      </c>
      <c r="AH941" s="496">
        <v>6601362</v>
      </c>
      <c r="AI941" s="471">
        <v>1092.0055600000001</v>
      </c>
      <c r="AJ941" s="471">
        <v>1310.4066700000001</v>
      </c>
      <c r="AK941" s="471">
        <v>1528.8077800000001</v>
      </c>
      <c r="AL941" s="471">
        <v>1747.2088900000001</v>
      </c>
      <c r="AM941" s="471">
        <v>1965.61</v>
      </c>
      <c r="AN941" s="471">
        <v>2402.4122200000002</v>
      </c>
      <c r="AO941" s="471">
        <v>2839.2144400000002</v>
      </c>
      <c r="AP941" s="471">
        <v>3276.01667</v>
      </c>
      <c r="AQ941" s="471">
        <v>3931.22</v>
      </c>
      <c r="AR941" s="471">
        <v>0</v>
      </c>
      <c r="AS941" s="471">
        <v>142.41457</v>
      </c>
      <c r="AT941" s="471">
        <v>637.25932</v>
      </c>
      <c r="AU941" s="471">
        <v>820.21217000000001</v>
      </c>
      <c r="AV941" s="471">
        <v>290.46301</v>
      </c>
      <c r="AW941" s="471">
        <v>43.78349</v>
      </c>
      <c r="AX941" s="471">
        <v>13.408989999999999</v>
      </c>
      <c r="AY941" s="471">
        <v>1.0350999999999999</v>
      </c>
      <c r="AZ941" s="471">
        <v>0</v>
      </c>
      <c r="BA941" s="496">
        <v>1948.57665</v>
      </c>
      <c r="BB941" s="471">
        <v>0</v>
      </c>
      <c r="BC941" s="471">
        <v>153.72937999999999</v>
      </c>
      <c r="BD941" s="471">
        <v>538.49149999999997</v>
      </c>
      <c r="BE941" s="471">
        <v>807.77119000000005</v>
      </c>
      <c r="BF941" s="471">
        <v>307.71057999999999</v>
      </c>
      <c r="BG941" s="471">
        <v>67.468440000000001</v>
      </c>
      <c r="BH941" s="471">
        <v>22.608370000000001</v>
      </c>
      <c r="BI941" s="471">
        <v>6.9193800000000003</v>
      </c>
      <c r="BJ941" s="471">
        <v>0</v>
      </c>
      <c r="BK941" s="496">
        <v>1904.69884</v>
      </c>
      <c r="BL941" s="471">
        <v>0</v>
      </c>
      <c r="BM941" s="471">
        <v>296.14</v>
      </c>
      <c r="BN941" s="471">
        <v>1175.75</v>
      </c>
      <c r="BO941" s="471">
        <v>1627.98</v>
      </c>
      <c r="BP941" s="471">
        <v>598.16999999999996</v>
      </c>
      <c r="BQ941" s="471">
        <v>111.25</v>
      </c>
      <c r="BR941" s="471">
        <v>36.020000000000003</v>
      </c>
      <c r="BS941" s="471">
        <v>7.95</v>
      </c>
      <c r="BT941" s="471">
        <v>0</v>
      </c>
      <c r="BU941" s="496">
        <v>3853.26</v>
      </c>
      <c r="BV941" s="178"/>
      <c r="BW941" s="178"/>
      <c r="BX941" s="178"/>
      <c r="BY941" s="178"/>
      <c r="BZ941" s="178"/>
      <c r="CA941" s="178"/>
      <c r="CB941" s="178"/>
      <c r="CC941" s="178"/>
      <c r="CD941" s="178"/>
      <c r="CE941" s="178"/>
      <c r="CF941" s="110"/>
      <c r="CG941" s="110"/>
      <c r="CH941" s="110"/>
      <c r="CI941" s="110"/>
      <c r="CJ941" s="110"/>
      <c r="CK941" s="110"/>
      <c r="CL941" s="110"/>
      <c r="CM941" s="110"/>
      <c r="CN941" s="110"/>
      <c r="CO941" s="110"/>
      <c r="CP941" s="110"/>
      <c r="CQ941" s="110"/>
      <c r="CR941" s="110"/>
      <c r="CS941" s="110"/>
      <c r="CT941" s="110"/>
      <c r="CU941" s="110"/>
      <c r="CV941" s="110"/>
      <c r="CW941" s="110"/>
      <c r="CX941" s="110"/>
      <c r="CY941" s="110"/>
      <c r="CZ941" s="110"/>
      <c r="DA941" s="110"/>
      <c r="DB941" s="110"/>
      <c r="DC941" s="110"/>
      <c r="DD941" s="110"/>
      <c r="DE941" s="110"/>
      <c r="DF941" s="110"/>
      <c r="DG941" s="110"/>
      <c r="DH941" s="110"/>
      <c r="DI941" s="110"/>
      <c r="DJ941" s="110"/>
      <c r="DK941" s="110"/>
      <c r="DL941" s="110"/>
      <c r="DM941" s="110"/>
      <c r="DN941" s="110"/>
      <c r="DO941" s="110"/>
      <c r="DP941" s="110"/>
      <c r="DQ941" s="110"/>
      <c r="DR941" s="110"/>
      <c r="DS941" s="110"/>
      <c r="DT941" s="110"/>
      <c r="DU941" s="110"/>
      <c r="DV941" s="110"/>
      <c r="DW941" s="110"/>
      <c r="DX941" s="110"/>
      <c r="DY941" s="110"/>
      <c r="DZ941" s="110"/>
      <c r="EA941" s="110"/>
      <c r="EB941" s="110"/>
      <c r="EC941" s="110"/>
      <c r="ED941" s="110"/>
      <c r="EE941" s="110"/>
      <c r="EF941" s="110"/>
      <c r="EG941" s="110"/>
      <c r="EH941" s="110"/>
      <c r="EI941" s="110"/>
      <c r="EJ941" s="110"/>
      <c r="EK941" s="110"/>
      <c r="EL941" s="110"/>
      <c r="EM941" s="110"/>
      <c r="EN941" s="110"/>
      <c r="EO941" s="110"/>
      <c r="EP941" s="110"/>
      <c r="EQ941" s="110"/>
      <c r="ER941" s="110"/>
      <c r="ES941" s="110"/>
      <c r="ET941" s="110"/>
      <c r="EU941" s="110"/>
      <c r="EV941" s="110"/>
      <c r="EW941" s="110"/>
      <c r="EX941" s="110"/>
      <c r="EY941" s="110"/>
      <c r="EZ941" s="110"/>
      <c r="FA941" s="110"/>
      <c r="FB941" s="110"/>
      <c r="FC941" s="110"/>
      <c r="FD941" s="110"/>
      <c r="FE941" s="110"/>
      <c r="FF941" s="110"/>
      <c r="FG941" s="110"/>
      <c r="FH941" s="110"/>
      <c r="FI941" s="110"/>
      <c r="FJ941" s="110"/>
      <c r="FK941" s="242"/>
      <c r="FL941" s="242"/>
      <c r="FM941" s="242"/>
      <c r="FN941" s="242"/>
      <c r="FO941" s="242"/>
      <c r="FP941" s="242"/>
      <c r="FQ941" s="242"/>
      <c r="FR941" s="63"/>
    </row>
    <row r="942" spans="1:174" x14ac:dyDescent="0.2">
      <c r="A942" s="241" t="s">
        <v>581</v>
      </c>
      <c r="B942" s="476" t="s">
        <v>1142</v>
      </c>
      <c r="C942" s="326" t="s">
        <v>801</v>
      </c>
      <c r="D942" s="283" t="s">
        <v>582</v>
      </c>
      <c r="E942" s="471">
        <v>0</v>
      </c>
      <c r="F942" s="471">
        <v>477424</v>
      </c>
      <c r="G942" s="471">
        <v>705947</v>
      </c>
      <c r="H942" s="471">
        <v>372223</v>
      </c>
      <c r="I942" s="471">
        <v>213876</v>
      </c>
      <c r="J942" s="471">
        <v>91171</v>
      </c>
      <c r="K942" s="471">
        <v>31865</v>
      </c>
      <c r="L942" s="471">
        <v>9989</v>
      </c>
      <c r="M942" s="471">
        <v>4243</v>
      </c>
      <c r="N942" s="496">
        <v>1906738</v>
      </c>
      <c r="O942" s="471">
        <v>2622</v>
      </c>
      <c r="P942" s="471">
        <v>529237</v>
      </c>
      <c r="Q942" s="471">
        <v>885454</v>
      </c>
      <c r="R942" s="471">
        <v>381252</v>
      </c>
      <c r="S942" s="471">
        <v>94798</v>
      </c>
      <c r="T942" s="471">
        <v>39317</v>
      </c>
      <c r="U942" s="471">
        <v>23815</v>
      </c>
      <c r="V942" s="471">
        <v>2532</v>
      </c>
      <c r="W942" s="471">
        <v>0</v>
      </c>
      <c r="X942" s="496">
        <v>1959027</v>
      </c>
      <c r="Y942" s="471">
        <v>2622</v>
      </c>
      <c r="Z942" s="471">
        <v>1006661</v>
      </c>
      <c r="AA942" s="471">
        <v>1591401</v>
      </c>
      <c r="AB942" s="471">
        <v>753475</v>
      </c>
      <c r="AC942" s="471">
        <v>308674</v>
      </c>
      <c r="AD942" s="471">
        <v>130488</v>
      </c>
      <c r="AE942" s="471">
        <v>55680</v>
      </c>
      <c r="AF942" s="471">
        <v>12521</v>
      </c>
      <c r="AG942" s="471">
        <v>4243</v>
      </c>
      <c r="AH942" s="496">
        <v>3865765</v>
      </c>
      <c r="AI942" s="471">
        <v>1203.6555599999999</v>
      </c>
      <c r="AJ942" s="471">
        <v>1444.3866700000001</v>
      </c>
      <c r="AK942" s="471">
        <v>1685.11778</v>
      </c>
      <c r="AL942" s="471">
        <v>1925.84889</v>
      </c>
      <c r="AM942" s="471">
        <v>2166.58</v>
      </c>
      <c r="AN942" s="471">
        <v>2648.0422199999998</v>
      </c>
      <c r="AO942" s="471">
        <v>3129.5044400000002</v>
      </c>
      <c r="AP942" s="471">
        <v>3610.9666699999998</v>
      </c>
      <c r="AQ942" s="471">
        <v>4333.16</v>
      </c>
      <c r="AR942" s="471">
        <v>0</v>
      </c>
      <c r="AS942" s="471">
        <v>330.53753</v>
      </c>
      <c r="AT942" s="471">
        <v>418.93036000000001</v>
      </c>
      <c r="AU942" s="471">
        <v>193.27736999999999</v>
      </c>
      <c r="AV942" s="471">
        <v>98.715950000000007</v>
      </c>
      <c r="AW942" s="471">
        <v>34.429589999999997</v>
      </c>
      <c r="AX942" s="471">
        <v>10.182119999999999</v>
      </c>
      <c r="AY942" s="471">
        <v>2.7663000000000002</v>
      </c>
      <c r="AZ942" s="471">
        <v>0.97919</v>
      </c>
      <c r="BA942" s="496">
        <v>1089.8184000000001</v>
      </c>
      <c r="BB942" s="471">
        <v>2.1783600000000001</v>
      </c>
      <c r="BC942" s="471">
        <v>366.40949999999998</v>
      </c>
      <c r="BD942" s="471">
        <v>525.45525999999995</v>
      </c>
      <c r="BE942" s="471">
        <v>197.96569</v>
      </c>
      <c r="BF942" s="471">
        <v>43.754669999999997</v>
      </c>
      <c r="BG942" s="471">
        <v>14.847569999999999</v>
      </c>
      <c r="BH942" s="471">
        <v>7.6098299999999997</v>
      </c>
      <c r="BI942" s="471">
        <v>0.70120000000000005</v>
      </c>
      <c r="BJ942" s="471">
        <v>0</v>
      </c>
      <c r="BK942" s="496">
        <v>1158.92209</v>
      </c>
      <c r="BL942" s="471">
        <v>2.1800000000000002</v>
      </c>
      <c r="BM942" s="471">
        <v>696.95</v>
      </c>
      <c r="BN942" s="471">
        <v>944.39</v>
      </c>
      <c r="BO942" s="471">
        <v>391.24</v>
      </c>
      <c r="BP942" s="471">
        <v>142.47</v>
      </c>
      <c r="BQ942" s="471">
        <v>49.28</v>
      </c>
      <c r="BR942" s="471">
        <v>17.79</v>
      </c>
      <c r="BS942" s="471">
        <v>3.47</v>
      </c>
      <c r="BT942" s="471">
        <v>0.98</v>
      </c>
      <c r="BU942" s="496">
        <v>2248.75</v>
      </c>
      <c r="BV942" s="178"/>
      <c r="BW942" s="178"/>
      <c r="BX942" s="178"/>
      <c r="BY942" s="178"/>
      <c r="BZ942" s="178"/>
      <c r="CA942" s="178"/>
      <c r="CB942" s="178"/>
      <c r="CC942" s="178"/>
      <c r="CD942" s="178"/>
      <c r="CE942" s="178"/>
      <c r="CF942" s="110"/>
      <c r="CG942" s="110"/>
      <c r="CH942" s="110"/>
      <c r="CI942" s="110"/>
      <c r="CJ942" s="110"/>
      <c r="CK942" s="110"/>
      <c r="CL942" s="110"/>
      <c r="CM942" s="110"/>
      <c r="CN942" s="110"/>
      <c r="CO942" s="110"/>
      <c r="CP942" s="110"/>
      <c r="CQ942" s="110"/>
      <c r="CR942" s="110"/>
      <c r="CS942" s="110"/>
      <c r="CT942" s="110"/>
      <c r="CU942" s="110"/>
      <c r="CV942" s="110"/>
      <c r="CW942" s="110"/>
      <c r="CX942" s="110"/>
      <c r="CY942" s="110"/>
      <c r="CZ942" s="110"/>
      <c r="DA942" s="110"/>
      <c r="DB942" s="110"/>
      <c r="DC942" s="110"/>
      <c r="DD942" s="110"/>
      <c r="DE942" s="110"/>
      <c r="DF942" s="110"/>
      <c r="DG942" s="110"/>
      <c r="DH942" s="110"/>
      <c r="DI942" s="110"/>
      <c r="DJ942" s="110"/>
      <c r="DK942" s="110"/>
      <c r="DL942" s="110"/>
      <c r="DM942" s="110"/>
      <c r="DN942" s="110"/>
      <c r="DO942" s="110"/>
      <c r="DP942" s="110"/>
      <c r="DQ942" s="110"/>
      <c r="DR942" s="110"/>
      <c r="DS942" s="110"/>
      <c r="DT942" s="110"/>
      <c r="DU942" s="110"/>
      <c r="DV942" s="110"/>
      <c r="DW942" s="110"/>
      <c r="DX942" s="110"/>
      <c r="DY942" s="110"/>
      <c r="DZ942" s="110"/>
      <c r="EA942" s="110"/>
      <c r="EB942" s="110"/>
      <c r="EC942" s="110"/>
      <c r="ED942" s="110"/>
      <c r="EE942" s="110"/>
      <c r="EF942" s="110"/>
      <c r="EG942" s="110"/>
      <c r="EH942" s="110"/>
      <c r="EI942" s="110"/>
      <c r="EJ942" s="110"/>
      <c r="EK942" s="110"/>
      <c r="EL942" s="110"/>
      <c r="EM942" s="110"/>
      <c r="EN942" s="110"/>
      <c r="EO942" s="110"/>
      <c r="EP942" s="110"/>
      <c r="EQ942" s="110"/>
      <c r="ER942" s="110"/>
      <c r="ES942" s="110"/>
      <c r="ET942" s="110"/>
      <c r="EU942" s="110"/>
      <c r="EV942" s="110"/>
      <c r="EW942" s="110"/>
      <c r="EX942" s="110"/>
      <c r="EY942" s="110"/>
      <c r="EZ942" s="110"/>
      <c r="FA942" s="110"/>
      <c r="FB942" s="110"/>
      <c r="FC942" s="110"/>
      <c r="FD942" s="110"/>
      <c r="FE942" s="110"/>
      <c r="FF942" s="110"/>
      <c r="FG942" s="110"/>
      <c r="FH942" s="110"/>
      <c r="FI942" s="110"/>
      <c r="FJ942" s="110"/>
      <c r="FK942" s="242"/>
      <c r="FL942" s="242"/>
      <c r="FM942" s="242"/>
      <c r="FN942" s="242"/>
      <c r="FO942" s="242"/>
      <c r="FP942" s="242"/>
      <c r="FQ942" s="242"/>
      <c r="FR942" s="63"/>
    </row>
    <row r="943" spans="1:174" x14ac:dyDescent="0.2">
      <c r="A943" s="241" t="s">
        <v>583</v>
      </c>
      <c r="B943" s="476" t="s">
        <v>1143</v>
      </c>
      <c r="C943" s="326" t="s">
        <v>784</v>
      </c>
      <c r="D943" s="283" t="s">
        <v>584</v>
      </c>
      <c r="E943" s="471">
        <v>6496</v>
      </c>
      <c r="F943" s="471">
        <v>1926843</v>
      </c>
      <c r="G943" s="471">
        <v>889499</v>
      </c>
      <c r="H943" s="471">
        <v>743059</v>
      </c>
      <c r="I943" s="471">
        <v>445628</v>
      </c>
      <c r="J943" s="471">
        <v>189218</v>
      </c>
      <c r="K943" s="471">
        <v>76944</v>
      </c>
      <c r="L943" s="471">
        <v>28807</v>
      </c>
      <c r="M943" s="471">
        <v>0</v>
      </c>
      <c r="N943" s="496">
        <v>4306494</v>
      </c>
      <c r="O943" s="471">
        <v>10481</v>
      </c>
      <c r="P943" s="471">
        <v>1734878</v>
      </c>
      <c r="Q943" s="471">
        <v>478167</v>
      </c>
      <c r="R943" s="471">
        <v>260077</v>
      </c>
      <c r="S943" s="471">
        <v>130092</v>
      </c>
      <c r="T943" s="471">
        <v>67143</v>
      </c>
      <c r="U943" s="471">
        <v>30376</v>
      </c>
      <c r="V943" s="471">
        <v>20976</v>
      </c>
      <c r="W943" s="471">
        <v>0</v>
      </c>
      <c r="X943" s="496">
        <v>2732190</v>
      </c>
      <c r="Y943" s="471">
        <v>16977</v>
      </c>
      <c r="Z943" s="471">
        <v>3661721</v>
      </c>
      <c r="AA943" s="471">
        <v>1367666</v>
      </c>
      <c r="AB943" s="471">
        <v>1003136</v>
      </c>
      <c r="AC943" s="471">
        <v>575720</v>
      </c>
      <c r="AD943" s="471">
        <v>256361</v>
      </c>
      <c r="AE943" s="471">
        <v>107320</v>
      </c>
      <c r="AF943" s="471">
        <v>49783</v>
      </c>
      <c r="AG943" s="471">
        <v>0</v>
      </c>
      <c r="AH943" s="496">
        <v>7038684</v>
      </c>
      <c r="AI943" s="471">
        <v>1103.1333299999999</v>
      </c>
      <c r="AJ943" s="471">
        <v>1323.76</v>
      </c>
      <c r="AK943" s="471">
        <v>1544.3866700000001</v>
      </c>
      <c r="AL943" s="471">
        <v>1765.01333</v>
      </c>
      <c r="AM943" s="471">
        <v>1985.64</v>
      </c>
      <c r="AN943" s="471">
        <v>2426.8933299999999</v>
      </c>
      <c r="AO943" s="471">
        <v>2868.1466700000001</v>
      </c>
      <c r="AP943" s="471">
        <v>3309.4</v>
      </c>
      <c r="AQ943" s="471">
        <v>3971.28</v>
      </c>
      <c r="AR943" s="471">
        <v>5.8886799999999999</v>
      </c>
      <c r="AS943" s="471">
        <v>1455.5833399999999</v>
      </c>
      <c r="AT943" s="471">
        <v>575.95614999999998</v>
      </c>
      <c r="AU943" s="471">
        <v>420.99342000000001</v>
      </c>
      <c r="AV943" s="471">
        <v>224.42536999999999</v>
      </c>
      <c r="AW943" s="471">
        <v>77.967169999999996</v>
      </c>
      <c r="AX943" s="471">
        <v>26.827079999999999</v>
      </c>
      <c r="AY943" s="471">
        <v>8.7045999999999992</v>
      </c>
      <c r="AZ943" s="471">
        <v>0</v>
      </c>
      <c r="BA943" s="496">
        <v>2796.3458099999998</v>
      </c>
      <c r="BB943" s="471">
        <v>9.5011200000000002</v>
      </c>
      <c r="BC943" s="471">
        <v>1310.5683799999999</v>
      </c>
      <c r="BD943" s="471">
        <v>309.61612000000002</v>
      </c>
      <c r="BE943" s="471">
        <v>147.35129000000001</v>
      </c>
      <c r="BF943" s="471">
        <v>65.516409999999993</v>
      </c>
      <c r="BG943" s="471">
        <v>27.666229999999999</v>
      </c>
      <c r="BH943" s="471">
        <v>10.590809999999999</v>
      </c>
      <c r="BI943" s="471">
        <v>6.3383099999999999</v>
      </c>
      <c r="BJ943" s="471">
        <v>0</v>
      </c>
      <c r="BK943" s="496">
        <v>1887.14867</v>
      </c>
      <c r="BL943" s="471">
        <v>15.39</v>
      </c>
      <c r="BM943" s="471">
        <v>2766.15</v>
      </c>
      <c r="BN943" s="471">
        <v>885.57</v>
      </c>
      <c r="BO943" s="471">
        <v>568.34</v>
      </c>
      <c r="BP943" s="471">
        <v>289.94</v>
      </c>
      <c r="BQ943" s="471">
        <v>105.63</v>
      </c>
      <c r="BR943" s="471">
        <v>37.42</v>
      </c>
      <c r="BS943" s="471">
        <v>15.04</v>
      </c>
      <c r="BT943" s="471">
        <v>0</v>
      </c>
      <c r="BU943" s="496">
        <v>4683.4799999999996</v>
      </c>
      <c r="BV943" s="178"/>
      <c r="BW943" s="178"/>
      <c r="BX943" s="178"/>
      <c r="BY943" s="178"/>
      <c r="BZ943" s="178"/>
      <c r="CA943" s="178"/>
      <c r="CB943" s="178"/>
      <c r="CC943" s="178"/>
      <c r="CD943" s="178"/>
      <c r="CE943" s="178"/>
      <c r="CF943" s="110"/>
      <c r="CG943" s="110"/>
      <c r="CH943" s="110"/>
      <c r="CI943" s="110"/>
      <c r="CJ943" s="110"/>
      <c r="CK943" s="110"/>
      <c r="CL943" s="110"/>
      <c r="CM943" s="110"/>
      <c r="CN943" s="110"/>
      <c r="CO943" s="110"/>
      <c r="CP943" s="110"/>
      <c r="CQ943" s="110"/>
      <c r="CR943" s="110"/>
      <c r="CS943" s="110"/>
      <c r="CT943" s="110"/>
      <c r="CU943" s="110"/>
      <c r="CV943" s="110"/>
      <c r="CW943" s="110"/>
      <c r="CX943" s="110"/>
      <c r="CY943" s="110"/>
      <c r="CZ943" s="110"/>
      <c r="DA943" s="110"/>
      <c r="DB943" s="110"/>
      <c r="DC943" s="110"/>
      <c r="DD943" s="110"/>
      <c r="DE943" s="110"/>
      <c r="DF943" s="110"/>
      <c r="DG943" s="110"/>
      <c r="DH943" s="110"/>
      <c r="DI943" s="110"/>
      <c r="DJ943" s="110"/>
      <c r="DK943" s="110"/>
      <c r="DL943" s="110"/>
      <c r="DM943" s="110"/>
      <c r="DN943" s="110"/>
      <c r="DO943" s="110"/>
      <c r="DP943" s="110"/>
      <c r="DQ943" s="110"/>
      <c r="DR943" s="110"/>
      <c r="DS943" s="110"/>
      <c r="DT943" s="110"/>
      <c r="DU943" s="110"/>
      <c r="DV943" s="110"/>
      <c r="DW943" s="110"/>
      <c r="DX943" s="110"/>
      <c r="DY943" s="110"/>
      <c r="DZ943" s="110"/>
      <c r="EA943" s="110"/>
      <c r="EB943" s="110"/>
      <c r="EC943" s="110"/>
      <c r="ED943" s="110"/>
      <c r="EE943" s="110"/>
      <c r="EF943" s="110"/>
      <c r="EG943" s="110"/>
      <c r="EH943" s="110"/>
      <c r="EI943" s="110"/>
      <c r="EJ943" s="110"/>
      <c r="EK943" s="110"/>
      <c r="EL943" s="110"/>
      <c r="EM943" s="110"/>
      <c r="EN943" s="110"/>
      <c r="EO943" s="110"/>
      <c r="EP943" s="110"/>
      <c r="EQ943" s="110"/>
      <c r="ER943" s="110"/>
      <c r="ES943" s="110"/>
      <c r="ET943" s="110"/>
      <c r="EU943" s="110"/>
      <c r="EV943" s="110"/>
      <c r="EW943" s="110"/>
      <c r="EX943" s="110"/>
      <c r="EY943" s="110"/>
      <c r="EZ943" s="110"/>
      <c r="FA943" s="110"/>
      <c r="FB943" s="110"/>
      <c r="FC943" s="110"/>
      <c r="FD943" s="110"/>
      <c r="FE943" s="110"/>
      <c r="FF943" s="110"/>
      <c r="FG943" s="110"/>
      <c r="FH943" s="110"/>
      <c r="FI943" s="110"/>
      <c r="FJ943" s="110"/>
      <c r="FK943" s="242"/>
      <c r="FL943" s="242"/>
      <c r="FM943" s="242"/>
      <c r="FN943" s="242"/>
      <c r="FO943" s="242"/>
      <c r="FP943" s="242"/>
      <c r="FQ943" s="242"/>
      <c r="FR943" s="63"/>
    </row>
    <row r="944" spans="1:174" x14ac:dyDescent="0.2">
      <c r="A944" s="241" t="s">
        <v>585</v>
      </c>
      <c r="B944" s="476" t="s">
        <v>1144</v>
      </c>
      <c r="C944" s="326" t="s">
        <v>786</v>
      </c>
      <c r="D944" s="283" t="s">
        <v>586</v>
      </c>
      <c r="E944" s="471">
        <v>3108.57</v>
      </c>
      <c r="F944" s="471">
        <v>1676875.08</v>
      </c>
      <c r="G944" s="471">
        <v>456229.2</v>
      </c>
      <c r="H944" s="471">
        <v>352477.35</v>
      </c>
      <c r="I944" s="471">
        <v>114603.1</v>
      </c>
      <c r="J944" s="471">
        <v>73468.38</v>
      </c>
      <c r="K944" s="471">
        <v>17856.29</v>
      </c>
      <c r="L944" s="471">
        <v>10164.040000000001</v>
      </c>
      <c r="M944" s="471">
        <v>0</v>
      </c>
      <c r="N944" s="496">
        <v>2704782.01</v>
      </c>
      <c r="O944" s="471">
        <v>8257.9</v>
      </c>
      <c r="P944" s="471">
        <v>3001623.46</v>
      </c>
      <c r="Q944" s="471">
        <v>493051.5</v>
      </c>
      <c r="R944" s="471">
        <v>183667.03</v>
      </c>
      <c r="S944" s="471">
        <v>115873.16</v>
      </c>
      <c r="T944" s="471">
        <v>39184.199999999997</v>
      </c>
      <c r="U944" s="471">
        <v>13750.71</v>
      </c>
      <c r="V944" s="471">
        <v>3948.19</v>
      </c>
      <c r="W944" s="471">
        <v>374.44</v>
      </c>
      <c r="X944" s="496">
        <v>3859730.59</v>
      </c>
      <c r="Y944" s="471">
        <v>11366.47</v>
      </c>
      <c r="Z944" s="471">
        <v>4678498.54</v>
      </c>
      <c r="AA944" s="471">
        <v>949280.7</v>
      </c>
      <c r="AB944" s="471">
        <v>536144.38</v>
      </c>
      <c r="AC944" s="471">
        <v>230476.26</v>
      </c>
      <c r="AD944" s="471">
        <v>112652.58</v>
      </c>
      <c r="AE944" s="471">
        <v>31607</v>
      </c>
      <c r="AF944" s="471">
        <v>14112.23</v>
      </c>
      <c r="AG944" s="471">
        <v>374.44</v>
      </c>
      <c r="AH944" s="496">
        <v>6564512.5999999996</v>
      </c>
      <c r="AI944" s="471">
        <v>1069.87778</v>
      </c>
      <c r="AJ944" s="471">
        <v>1283.8533299999999</v>
      </c>
      <c r="AK944" s="471">
        <v>1497.82889</v>
      </c>
      <c r="AL944" s="471">
        <v>1711.8044400000001</v>
      </c>
      <c r="AM944" s="471">
        <v>1925.78</v>
      </c>
      <c r="AN944" s="471">
        <v>2353.7311100000002</v>
      </c>
      <c r="AO944" s="471">
        <v>2781.6822200000001</v>
      </c>
      <c r="AP944" s="471">
        <v>3209.6333300000001</v>
      </c>
      <c r="AQ944" s="471">
        <v>3851.56</v>
      </c>
      <c r="AR944" s="471">
        <v>2.9055399999999998</v>
      </c>
      <c r="AS944" s="471">
        <v>1306.1266700000001</v>
      </c>
      <c r="AT944" s="471">
        <v>304.59366999999997</v>
      </c>
      <c r="AU944" s="471">
        <v>205.90982</v>
      </c>
      <c r="AV944" s="471">
        <v>59.50996</v>
      </c>
      <c r="AW944" s="471">
        <v>31.21358</v>
      </c>
      <c r="AX944" s="471">
        <v>6.4192400000000003</v>
      </c>
      <c r="AY944" s="471">
        <v>3.1667299999999998</v>
      </c>
      <c r="AZ944" s="471">
        <v>0</v>
      </c>
      <c r="BA944" s="496">
        <v>1919.8452199999999</v>
      </c>
      <c r="BB944" s="471">
        <v>7.7185499999999996</v>
      </c>
      <c r="BC944" s="471">
        <v>2337.9800300000002</v>
      </c>
      <c r="BD944" s="471">
        <v>329.17745000000002</v>
      </c>
      <c r="BE944" s="471">
        <v>107.2944</v>
      </c>
      <c r="BF944" s="471">
        <v>60.169469999999997</v>
      </c>
      <c r="BG944" s="471">
        <v>16.6477</v>
      </c>
      <c r="BH944" s="471">
        <v>4.9433100000000003</v>
      </c>
      <c r="BI944" s="471">
        <v>1.23011</v>
      </c>
      <c r="BJ944" s="471">
        <v>9.7220000000000001E-2</v>
      </c>
      <c r="BK944" s="496">
        <v>2865.2582299999999</v>
      </c>
      <c r="BL944" s="471">
        <v>10.62</v>
      </c>
      <c r="BM944" s="471">
        <v>3644.11</v>
      </c>
      <c r="BN944" s="471">
        <v>633.77</v>
      </c>
      <c r="BO944" s="471">
        <v>313.2</v>
      </c>
      <c r="BP944" s="471">
        <v>119.68</v>
      </c>
      <c r="BQ944" s="471">
        <v>47.86</v>
      </c>
      <c r="BR944" s="471">
        <v>11.36</v>
      </c>
      <c r="BS944" s="471">
        <v>4.4000000000000004</v>
      </c>
      <c r="BT944" s="471">
        <v>0.1</v>
      </c>
      <c r="BU944" s="496">
        <v>4785.1000000000004</v>
      </c>
      <c r="BV944" s="178"/>
      <c r="BW944" s="178"/>
      <c r="BX944" s="178"/>
      <c r="BY944" s="178"/>
      <c r="BZ944" s="178"/>
      <c r="CA944" s="178"/>
      <c r="CB944" s="178"/>
      <c r="CC944" s="178"/>
      <c r="CD944" s="178"/>
      <c r="CE944" s="178"/>
      <c r="CF944" s="110"/>
      <c r="CG944" s="110"/>
      <c r="CH944" s="110"/>
      <c r="CI944" s="110"/>
      <c r="CJ944" s="110"/>
      <c r="CK944" s="110"/>
      <c r="CL944" s="110"/>
      <c r="CM944" s="110"/>
      <c r="CN944" s="110"/>
      <c r="CO944" s="110"/>
      <c r="CP944" s="110"/>
      <c r="CQ944" s="110"/>
      <c r="CR944" s="110"/>
      <c r="CS944" s="110"/>
      <c r="CT944" s="110"/>
      <c r="CU944" s="110"/>
      <c r="CV944" s="110"/>
      <c r="CW944" s="110"/>
      <c r="CX944" s="110"/>
      <c r="CY944" s="110"/>
      <c r="CZ944" s="110"/>
      <c r="DA944" s="110"/>
      <c r="DB944" s="110"/>
      <c r="DC944" s="110"/>
      <c r="DD944" s="110"/>
      <c r="DE944" s="110"/>
      <c r="DF944" s="110"/>
      <c r="DG944" s="110"/>
      <c r="DH944" s="110"/>
      <c r="DI944" s="110"/>
      <c r="DJ944" s="110"/>
      <c r="DK944" s="110"/>
      <c r="DL944" s="110"/>
      <c r="DM944" s="110"/>
      <c r="DN944" s="110"/>
      <c r="DO944" s="110"/>
      <c r="DP944" s="110"/>
      <c r="DQ944" s="110"/>
      <c r="DR944" s="110"/>
      <c r="DS944" s="110"/>
      <c r="DT944" s="110"/>
      <c r="DU944" s="110"/>
      <c r="DV944" s="110"/>
      <c r="DW944" s="110"/>
      <c r="DX944" s="110"/>
      <c r="DY944" s="110"/>
      <c r="DZ944" s="110"/>
      <c r="EA944" s="110"/>
      <c r="EB944" s="110"/>
      <c r="EC944" s="110"/>
      <c r="ED944" s="110"/>
      <c r="EE944" s="110"/>
      <c r="EF944" s="110"/>
      <c r="EG944" s="110"/>
      <c r="EH944" s="110"/>
      <c r="EI944" s="110"/>
      <c r="EJ944" s="110"/>
      <c r="EK944" s="110"/>
      <c r="EL944" s="110"/>
      <c r="EM944" s="110"/>
      <c r="EN944" s="110"/>
      <c r="EO944" s="110"/>
      <c r="EP944" s="110"/>
      <c r="EQ944" s="110"/>
      <c r="ER944" s="110"/>
      <c r="ES944" s="110"/>
      <c r="ET944" s="110"/>
      <c r="EU944" s="110"/>
      <c r="EV944" s="110"/>
      <c r="EW944" s="110"/>
      <c r="EX944" s="110"/>
      <c r="EY944" s="110"/>
      <c r="EZ944" s="110"/>
      <c r="FA944" s="110"/>
      <c r="FB944" s="110"/>
      <c r="FC944" s="110"/>
      <c r="FD944" s="110"/>
      <c r="FE944" s="110"/>
      <c r="FF944" s="110"/>
      <c r="FG944" s="110"/>
      <c r="FH944" s="110"/>
      <c r="FI944" s="110"/>
      <c r="FJ944" s="110"/>
      <c r="FK944" s="242"/>
      <c r="FL944" s="242"/>
      <c r="FM944" s="242"/>
      <c r="FN944" s="242"/>
      <c r="FO944" s="242"/>
      <c r="FP944" s="242"/>
      <c r="FQ944" s="242"/>
      <c r="FR944" s="63"/>
    </row>
    <row r="945" spans="1:174" x14ac:dyDescent="0.2">
      <c r="A945" s="241" t="s">
        <v>587</v>
      </c>
      <c r="B945" s="476" t="s">
        <v>1145</v>
      </c>
      <c r="C945" s="326" t="s">
        <v>786</v>
      </c>
      <c r="D945" s="283" t="s">
        <v>588</v>
      </c>
      <c r="E945" s="471">
        <v>7274</v>
      </c>
      <c r="F945" s="471">
        <v>2962366</v>
      </c>
      <c r="G945" s="471">
        <v>2908148</v>
      </c>
      <c r="H945" s="471">
        <v>1852519</v>
      </c>
      <c r="I945" s="471">
        <v>608128</v>
      </c>
      <c r="J945" s="471">
        <v>253691</v>
      </c>
      <c r="K945" s="471">
        <v>151208</v>
      </c>
      <c r="L945" s="471">
        <v>57683</v>
      </c>
      <c r="M945" s="471">
        <v>1707</v>
      </c>
      <c r="N945" s="496">
        <v>8802724</v>
      </c>
      <c r="O945" s="471">
        <v>14707</v>
      </c>
      <c r="P945" s="471">
        <v>5173895</v>
      </c>
      <c r="Q945" s="471">
        <v>2921228</v>
      </c>
      <c r="R945" s="471">
        <v>1857460</v>
      </c>
      <c r="S945" s="471">
        <v>551683</v>
      </c>
      <c r="T945" s="471">
        <v>256819</v>
      </c>
      <c r="U945" s="471">
        <v>111908</v>
      </c>
      <c r="V945" s="471">
        <v>42029</v>
      </c>
      <c r="W945" s="471">
        <v>5514</v>
      </c>
      <c r="X945" s="496">
        <v>10935243</v>
      </c>
      <c r="Y945" s="471">
        <v>21981</v>
      </c>
      <c r="Z945" s="471">
        <v>8136261</v>
      </c>
      <c r="AA945" s="471">
        <v>5829376</v>
      </c>
      <c r="AB945" s="471">
        <v>3709979</v>
      </c>
      <c r="AC945" s="471">
        <v>1159811</v>
      </c>
      <c r="AD945" s="471">
        <v>510510</v>
      </c>
      <c r="AE945" s="471">
        <v>263116</v>
      </c>
      <c r="AF945" s="471">
        <v>99712</v>
      </c>
      <c r="AG945" s="471">
        <v>7221</v>
      </c>
      <c r="AH945" s="496">
        <v>19737967</v>
      </c>
      <c r="AI945" s="471">
        <v>1097.2277799999999</v>
      </c>
      <c r="AJ945" s="471">
        <v>1316.6733300000001</v>
      </c>
      <c r="AK945" s="471">
        <v>1536.11889</v>
      </c>
      <c r="AL945" s="471">
        <v>1755.5644400000001</v>
      </c>
      <c r="AM945" s="471">
        <v>1975.01</v>
      </c>
      <c r="AN945" s="471">
        <v>2413.9011099999998</v>
      </c>
      <c r="AO945" s="471">
        <v>2852.7922199999998</v>
      </c>
      <c r="AP945" s="471">
        <v>3291.6833299999998</v>
      </c>
      <c r="AQ945" s="471">
        <v>3950.02</v>
      </c>
      <c r="AR945" s="471">
        <v>6.6294300000000002</v>
      </c>
      <c r="AS945" s="471">
        <v>2249.8868400000001</v>
      </c>
      <c r="AT945" s="471">
        <v>1893.1789900000001</v>
      </c>
      <c r="AU945" s="471">
        <v>1055.2270000000001</v>
      </c>
      <c r="AV945" s="471">
        <v>307.91135000000003</v>
      </c>
      <c r="AW945" s="471">
        <v>105.09585</v>
      </c>
      <c r="AX945" s="471">
        <v>53.003509999999999</v>
      </c>
      <c r="AY945" s="471">
        <v>17.523859999999999</v>
      </c>
      <c r="AZ945" s="471">
        <v>0.43214999999999998</v>
      </c>
      <c r="BA945" s="496">
        <v>5688.8889799999997</v>
      </c>
      <c r="BB945" s="471">
        <v>13.403779999999999</v>
      </c>
      <c r="BC945" s="471">
        <v>3929.52061</v>
      </c>
      <c r="BD945" s="471">
        <v>1901.6939500000001</v>
      </c>
      <c r="BE945" s="471">
        <v>1058.0414800000001</v>
      </c>
      <c r="BF945" s="471">
        <v>279.33175</v>
      </c>
      <c r="BG945" s="471">
        <v>106.39167999999999</v>
      </c>
      <c r="BH945" s="471">
        <v>39.227530000000002</v>
      </c>
      <c r="BI945" s="471">
        <v>12.76824</v>
      </c>
      <c r="BJ945" s="471">
        <v>1.39594</v>
      </c>
      <c r="BK945" s="496">
        <v>7341.7749700000004</v>
      </c>
      <c r="BL945" s="471">
        <v>20.03</v>
      </c>
      <c r="BM945" s="471">
        <v>6179.41</v>
      </c>
      <c r="BN945" s="471">
        <v>3794.87</v>
      </c>
      <c r="BO945" s="471">
        <v>2113.27</v>
      </c>
      <c r="BP945" s="471">
        <v>587.24</v>
      </c>
      <c r="BQ945" s="471">
        <v>211.49</v>
      </c>
      <c r="BR945" s="471">
        <v>92.23</v>
      </c>
      <c r="BS945" s="471">
        <v>30.29</v>
      </c>
      <c r="BT945" s="471">
        <v>1.83</v>
      </c>
      <c r="BU945" s="496">
        <v>13030.66</v>
      </c>
      <c r="BV945" s="178"/>
      <c r="BW945" s="178"/>
      <c r="BX945" s="178"/>
      <c r="BY945" s="178"/>
      <c r="BZ945" s="178"/>
      <c r="CA945" s="178"/>
      <c r="CB945" s="178"/>
      <c r="CC945" s="178"/>
      <c r="CD945" s="178"/>
      <c r="CE945" s="178"/>
      <c r="CF945" s="110"/>
      <c r="CG945" s="110"/>
      <c r="CH945" s="110"/>
      <c r="CI945" s="110"/>
      <c r="CJ945" s="110"/>
      <c r="CK945" s="110"/>
      <c r="CL945" s="110"/>
      <c r="CM945" s="110"/>
      <c r="CN945" s="110"/>
      <c r="CO945" s="110"/>
      <c r="CP945" s="110"/>
      <c r="CQ945" s="110"/>
      <c r="CR945" s="110"/>
      <c r="CS945" s="110"/>
      <c r="CT945" s="110"/>
      <c r="CU945" s="110"/>
      <c r="CV945" s="110"/>
      <c r="CW945" s="110"/>
      <c r="CX945" s="110"/>
      <c r="CY945" s="110"/>
      <c r="CZ945" s="110"/>
      <c r="DA945" s="110"/>
      <c r="DB945" s="110"/>
      <c r="DC945" s="110"/>
      <c r="DD945" s="110"/>
      <c r="DE945" s="110"/>
      <c r="DF945" s="110"/>
      <c r="DG945" s="110"/>
      <c r="DH945" s="110"/>
      <c r="DI945" s="110"/>
      <c r="DJ945" s="110"/>
      <c r="DK945" s="110"/>
      <c r="DL945" s="110"/>
      <c r="DM945" s="110"/>
      <c r="DN945" s="110"/>
      <c r="DO945" s="110"/>
      <c r="DP945" s="110"/>
      <c r="DQ945" s="110"/>
      <c r="DR945" s="110"/>
      <c r="DS945" s="110"/>
      <c r="DT945" s="110"/>
      <c r="DU945" s="110"/>
      <c r="DV945" s="110"/>
      <c r="DW945" s="110"/>
      <c r="DX945" s="110"/>
      <c r="DY945" s="110"/>
      <c r="DZ945" s="110"/>
      <c r="EA945" s="110"/>
      <c r="EB945" s="110"/>
      <c r="EC945" s="110"/>
      <c r="ED945" s="110"/>
      <c r="EE945" s="110"/>
      <c r="EF945" s="110"/>
      <c r="EG945" s="110"/>
      <c r="EH945" s="110"/>
      <c r="EI945" s="110"/>
      <c r="EJ945" s="110"/>
      <c r="EK945" s="110"/>
      <c r="EL945" s="110"/>
      <c r="EM945" s="110"/>
      <c r="EN945" s="110"/>
      <c r="EO945" s="110"/>
      <c r="EP945" s="110"/>
      <c r="EQ945" s="110"/>
      <c r="ER945" s="110"/>
      <c r="ES945" s="110"/>
      <c r="ET945" s="110"/>
      <c r="EU945" s="110"/>
      <c r="EV945" s="110"/>
      <c r="EW945" s="110"/>
      <c r="EX945" s="110"/>
      <c r="EY945" s="110"/>
      <c r="EZ945" s="110"/>
      <c r="FA945" s="110"/>
      <c r="FB945" s="110"/>
      <c r="FC945" s="110"/>
      <c r="FD945" s="110"/>
      <c r="FE945" s="110"/>
      <c r="FF945" s="110"/>
      <c r="FG945" s="110"/>
      <c r="FH945" s="110"/>
      <c r="FI945" s="110"/>
      <c r="FJ945" s="110"/>
      <c r="FK945" s="242"/>
      <c r="FL945" s="242"/>
      <c r="FM945" s="242"/>
      <c r="FN945" s="242"/>
      <c r="FO945" s="242"/>
      <c r="FP945" s="242"/>
      <c r="FQ945" s="242"/>
      <c r="FR945" s="63"/>
    </row>
    <row r="946" spans="1:174" x14ac:dyDescent="0.2">
      <c r="A946" s="241" t="s">
        <v>589</v>
      </c>
      <c r="B946" s="476" t="s">
        <v>1146</v>
      </c>
      <c r="C946" s="326" t="s">
        <v>782</v>
      </c>
      <c r="D946" s="283" t="s">
        <v>590</v>
      </c>
      <c r="E946" s="471">
        <v>0</v>
      </c>
      <c r="F946" s="471">
        <v>104070</v>
      </c>
      <c r="G946" s="471">
        <v>552717</v>
      </c>
      <c r="H946" s="471">
        <v>1108523</v>
      </c>
      <c r="I946" s="471">
        <v>288531</v>
      </c>
      <c r="J946" s="471">
        <v>125967</v>
      </c>
      <c r="K946" s="471">
        <v>35595</v>
      </c>
      <c r="L946" s="471">
        <v>24819</v>
      </c>
      <c r="M946" s="471">
        <v>0</v>
      </c>
      <c r="N946" s="496">
        <v>2240222</v>
      </c>
      <c r="O946" s="471">
        <v>0</v>
      </c>
      <c r="P946" s="471">
        <v>140876</v>
      </c>
      <c r="Q946" s="471">
        <v>721581</v>
      </c>
      <c r="R946" s="471">
        <v>1547466</v>
      </c>
      <c r="S946" s="471">
        <v>346905</v>
      </c>
      <c r="T946" s="471">
        <v>74225</v>
      </c>
      <c r="U946" s="471">
        <v>15734</v>
      </c>
      <c r="V946" s="471">
        <v>10567</v>
      </c>
      <c r="W946" s="471">
        <v>3630</v>
      </c>
      <c r="X946" s="496">
        <v>2860984</v>
      </c>
      <c r="Y946" s="471">
        <v>0</v>
      </c>
      <c r="Z946" s="471">
        <v>244946</v>
      </c>
      <c r="AA946" s="471">
        <v>1274298</v>
      </c>
      <c r="AB946" s="471">
        <v>2655989</v>
      </c>
      <c r="AC946" s="471">
        <v>635436</v>
      </c>
      <c r="AD946" s="471">
        <v>200192</v>
      </c>
      <c r="AE946" s="471">
        <v>51329</v>
      </c>
      <c r="AF946" s="471">
        <v>35386</v>
      </c>
      <c r="AG946" s="471">
        <v>3630</v>
      </c>
      <c r="AH946" s="496">
        <v>5101206</v>
      </c>
      <c r="AI946" s="471">
        <v>1113.8277800000001</v>
      </c>
      <c r="AJ946" s="471">
        <v>1336.5933299999999</v>
      </c>
      <c r="AK946" s="471">
        <v>1559.35889</v>
      </c>
      <c r="AL946" s="471">
        <v>1782.12444</v>
      </c>
      <c r="AM946" s="471">
        <v>2004.89</v>
      </c>
      <c r="AN946" s="471">
        <v>2450.4211100000002</v>
      </c>
      <c r="AO946" s="471">
        <v>2895.9522200000001</v>
      </c>
      <c r="AP946" s="471">
        <v>3341.48333</v>
      </c>
      <c r="AQ946" s="471">
        <v>4009.78</v>
      </c>
      <c r="AR946" s="471">
        <v>0</v>
      </c>
      <c r="AS946" s="471">
        <v>77.862129999999993</v>
      </c>
      <c r="AT946" s="471">
        <v>354.45143999999999</v>
      </c>
      <c r="AU946" s="471">
        <v>622.02333999999996</v>
      </c>
      <c r="AV946" s="471">
        <v>143.91363000000001</v>
      </c>
      <c r="AW946" s="471">
        <v>51.406269999999999</v>
      </c>
      <c r="AX946" s="471">
        <v>12.29129</v>
      </c>
      <c r="AY946" s="471">
        <v>7.4275399999999996</v>
      </c>
      <c r="AZ946" s="471">
        <v>0</v>
      </c>
      <c r="BA946" s="496">
        <v>1269.37564</v>
      </c>
      <c r="BB946" s="471">
        <v>0</v>
      </c>
      <c r="BC946" s="471">
        <v>105.3993</v>
      </c>
      <c r="BD946" s="471">
        <v>462.74209999999999</v>
      </c>
      <c r="BE946" s="471">
        <v>868.32656999999995</v>
      </c>
      <c r="BF946" s="471">
        <v>173.02943999999999</v>
      </c>
      <c r="BG946" s="471">
        <v>30.290710000000001</v>
      </c>
      <c r="BH946" s="471">
        <v>5.4330999999999996</v>
      </c>
      <c r="BI946" s="471">
        <v>3.1623700000000001</v>
      </c>
      <c r="BJ946" s="471">
        <v>0.90529000000000004</v>
      </c>
      <c r="BK946" s="496">
        <v>1649.2888700000001</v>
      </c>
      <c r="BL946" s="471">
        <v>0</v>
      </c>
      <c r="BM946" s="471">
        <v>183.26</v>
      </c>
      <c r="BN946" s="471">
        <v>817.19</v>
      </c>
      <c r="BO946" s="471">
        <v>1490.35</v>
      </c>
      <c r="BP946" s="471">
        <v>316.94</v>
      </c>
      <c r="BQ946" s="471">
        <v>81.7</v>
      </c>
      <c r="BR946" s="471">
        <v>17.72</v>
      </c>
      <c r="BS946" s="471">
        <v>10.59</v>
      </c>
      <c r="BT946" s="471">
        <v>0.91</v>
      </c>
      <c r="BU946" s="496">
        <v>2918.66</v>
      </c>
      <c r="BV946" s="178"/>
      <c r="BW946" s="178"/>
      <c r="BX946" s="178"/>
      <c r="BY946" s="178"/>
      <c r="BZ946" s="178"/>
      <c r="CA946" s="178"/>
      <c r="CB946" s="178"/>
      <c r="CC946" s="178"/>
      <c r="CD946" s="178"/>
      <c r="CE946" s="178"/>
      <c r="CF946" s="110"/>
      <c r="CG946" s="110"/>
      <c r="CH946" s="110"/>
      <c r="CI946" s="110"/>
      <c r="CJ946" s="110"/>
      <c r="CK946" s="110"/>
      <c r="CL946" s="110"/>
      <c r="CM946" s="110"/>
      <c r="CN946" s="110"/>
      <c r="CO946" s="110"/>
      <c r="CP946" s="110"/>
      <c r="CQ946" s="110"/>
      <c r="CR946" s="110"/>
      <c r="CS946" s="110"/>
      <c r="CT946" s="110"/>
      <c r="CU946" s="110"/>
      <c r="CV946" s="110"/>
      <c r="CW946" s="110"/>
      <c r="CX946" s="110"/>
      <c r="CY946" s="110"/>
      <c r="CZ946" s="110"/>
      <c r="DA946" s="110"/>
      <c r="DB946" s="110"/>
      <c r="DC946" s="110"/>
      <c r="DD946" s="110"/>
      <c r="DE946" s="110"/>
      <c r="DF946" s="110"/>
      <c r="DG946" s="110"/>
      <c r="DH946" s="110"/>
      <c r="DI946" s="110"/>
      <c r="DJ946" s="110"/>
      <c r="DK946" s="110"/>
      <c r="DL946" s="110"/>
      <c r="DM946" s="110"/>
      <c r="DN946" s="110"/>
      <c r="DO946" s="110"/>
      <c r="DP946" s="110"/>
      <c r="DQ946" s="110"/>
      <c r="DR946" s="110"/>
      <c r="DS946" s="110"/>
      <c r="DT946" s="110"/>
      <c r="DU946" s="110"/>
      <c r="DV946" s="110"/>
      <c r="DW946" s="110"/>
      <c r="DX946" s="110"/>
      <c r="DY946" s="110"/>
      <c r="DZ946" s="110"/>
      <c r="EA946" s="110"/>
      <c r="EB946" s="110"/>
      <c r="EC946" s="110"/>
      <c r="ED946" s="110"/>
      <c r="EE946" s="110"/>
      <c r="EF946" s="110"/>
      <c r="EG946" s="110"/>
      <c r="EH946" s="110"/>
      <c r="EI946" s="110"/>
      <c r="EJ946" s="110"/>
      <c r="EK946" s="110"/>
      <c r="EL946" s="110"/>
      <c r="EM946" s="110"/>
      <c r="EN946" s="110"/>
      <c r="EO946" s="110"/>
      <c r="EP946" s="110"/>
      <c r="EQ946" s="110"/>
      <c r="ER946" s="110"/>
      <c r="ES946" s="110"/>
      <c r="ET946" s="110"/>
      <c r="EU946" s="110"/>
      <c r="EV946" s="110"/>
      <c r="EW946" s="110"/>
      <c r="EX946" s="110"/>
      <c r="EY946" s="110"/>
      <c r="EZ946" s="110"/>
      <c r="FA946" s="110"/>
      <c r="FB946" s="110"/>
      <c r="FC946" s="110"/>
      <c r="FD946" s="110"/>
      <c r="FE946" s="110"/>
      <c r="FF946" s="110"/>
      <c r="FG946" s="110"/>
      <c r="FH946" s="110"/>
      <c r="FI946" s="110"/>
      <c r="FJ946" s="110"/>
      <c r="FK946" s="242"/>
      <c r="FL946" s="242"/>
      <c r="FM946" s="242"/>
      <c r="FN946" s="242"/>
      <c r="FO946" s="242"/>
      <c r="FP946" s="242"/>
      <c r="FQ946" s="242"/>
      <c r="FR946" s="63"/>
    </row>
    <row r="947" spans="1:174" x14ac:dyDescent="0.2">
      <c r="A947" s="241" t="s">
        <v>591</v>
      </c>
      <c r="B947" s="476" t="s">
        <v>1147</v>
      </c>
      <c r="C947" s="326" t="s">
        <v>801</v>
      </c>
      <c r="D947" s="283" t="s">
        <v>592</v>
      </c>
      <c r="E947" s="471">
        <v>2490</v>
      </c>
      <c r="F947" s="471">
        <v>1266614</v>
      </c>
      <c r="G947" s="471">
        <v>1743381</v>
      </c>
      <c r="H947" s="471">
        <v>630286</v>
      </c>
      <c r="I947" s="471">
        <v>291272</v>
      </c>
      <c r="J947" s="471">
        <v>109885</v>
      </c>
      <c r="K947" s="471">
        <v>41915</v>
      </c>
      <c r="L947" s="471">
        <v>11777</v>
      </c>
      <c r="M947" s="471">
        <v>0</v>
      </c>
      <c r="N947" s="496">
        <v>4097620</v>
      </c>
      <c r="O947" s="471">
        <v>4865</v>
      </c>
      <c r="P947" s="471">
        <v>1922091</v>
      </c>
      <c r="Q947" s="471">
        <v>2306555</v>
      </c>
      <c r="R947" s="471">
        <v>553524</v>
      </c>
      <c r="S947" s="471">
        <v>194139</v>
      </c>
      <c r="T947" s="471">
        <v>76339</v>
      </c>
      <c r="U947" s="471">
        <v>25845</v>
      </c>
      <c r="V947" s="471">
        <v>19255</v>
      </c>
      <c r="W947" s="471">
        <v>0</v>
      </c>
      <c r="X947" s="496">
        <v>5102613</v>
      </c>
      <c r="Y947" s="471">
        <v>7355</v>
      </c>
      <c r="Z947" s="471">
        <v>3188705</v>
      </c>
      <c r="AA947" s="471">
        <v>4049936</v>
      </c>
      <c r="AB947" s="471">
        <v>1183810</v>
      </c>
      <c r="AC947" s="471">
        <v>485411</v>
      </c>
      <c r="AD947" s="471">
        <v>186224</v>
      </c>
      <c r="AE947" s="471">
        <v>67760</v>
      </c>
      <c r="AF947" s="471">
        <v>31032</v>
      </c>
      <c r="AG947" s="471">
        <v>0</v>
      </c>
      <c r="AH947" s="496">
        <v>9200233</v>
      </c>
      <c r="AI947" s="471">
        <v>1053.17778</v>
      </c>
      <c r="AJ947" s="471">
        <v>1263.81333</v>
      </c>
      <c r="AK947" s="471">
        <v>1474.4488899999999</v>
      </c>
      <c r="AL947" s="471">
        <v>1685.0844400000001</v>
      </c>
      <c r="AM947" s="471">
        <v>1895.72</v>
      </c>
      <c r="AN947" s="471">
        <v>2316.9911099999999</v>
      </c>
      <c r="AO947" s="471">
        <v>2738.2622200000001</v>
      </c>
      <c r="AP947" s="471">
        <v>3159.5333300000002</v>
      </c>
      <c r="AQ947" s="471">
        <v>3791.44</v>
      </c>
      <c r="AR947" s="471">
        <v>2.3642699999999999</v>
      </c>
      <c r="AS947" s="471">
        <v>1002.21604</v>
      </c>
      <c r="AT947" s="471">
        <v>1182.395</v>
      </c>
      <c r="AU947" s="471">
        <v>374.03823</v>
      </c>
      <c r="AV947" s="471">
        <v>153.64716000000001</v>
      </c>
      <c r="AW947" s="471">
        <v>47.425730000000001</v>
      </c>
      <c r="AX947" s="471">
        <v>15.30715</v>
      </c>
      <c r="AY947" s="471">
        <v>3.7274500000000002</v>
      </c>
      <c r="AZ947" s="471">
        <v>0</v>
      </c>
      <c r="BA947" s="496">
        <v>2781.1210500000002</v>
      </c>
      <c r="BB947" s="471">
        <v>4.6193499999999998</v>
      </c>
      <c r="BC947" s="471">
        <v>1520.8662099999999</v>
      </c>
      <c r="BD947" s="471">
        <v>1564.3506</v>
      </c>
      <c r="BE947" s="471">
        <v>328.48442999999997</v>
      </c>
      <c r="BF947" s="471">
        <v>102.40911</v>
      </c>
      <c r="BG947" s="471">
        <v>32.947470000000003</v>
      </c>
      <c r="BH947" s="471">
        <v>9.4384700000000006</v>
      </c>
      <c r="BI947" s="471">
        <v>6.0942499999999997</v>
      </c>
      <c r="BJ947" s="471">
        <v>0</v>
      </c>
      <c r="BK947" s="496">
        <v>3569.2098999999998</v>
      </c>
      <c r="BL947" s="471">
        <v>6.98</v>
      </c>
      <c r="BM947" s="471">
        <v>2523.08</v>
      </c>
      <c r="BN947" s="471">
        <v>2746.75</v>
      </c>
      <c r="BO947" s="471">
        <v>702.52</v>
      </c>
      <c r="BP947" s="471">
        <v>256.06</v>
      </c>
      <c r="BQ947" s="471">
        <v>80.37</v>
      </c>
      <c r="BR947" s="471">
        <v>24.75</v>
      </c>
      <c r="BS947" s="471">
        <v>9.82</v>
      </c>
      <c r="BT947" s="471">
        <v>0</v>
      </c>
      <c r="BU947" s="496">
        <v>6350.33</v>
      </c>
      <c r="BV947" s="178"/>
      <c r="BW947" s="178"/>
      <c r="BX947" s="178"/>
      <c r="BY947" s="178"/>
      <c r="BZ947" s="178"/>
      <c r="CA947" s="178"/>
      <c r="CB947" s="178"/>
      <c r="CC947" s="178"/>
      <c r="CD947" s="178"/>
      <c r="CE947" s="178"/>
      <c r="CF947" s="110"/>
      <c r="CG947" s="110"/>
      <c r="CH947" s="110"/>
      <c r="CI947" s="110"/>
      <c r="CJ947" s="110"/>
      <c r="CK947" s="110"/>
      <c r="CL947" s="110"/>
      <c r="CM947" s="110"/>
      <c r="CN947" s="110"/>
      <c r="CO947" s="110"/>
      <c r="CP947" s="110"/>
      <c r="CQ947" s="110"/>
      <c r="CR947" s="110"/>
      <c r="CS947" s="110"/>
      <c r="CT947" s="110"/>
      <c r="CU947" s="110"/>
      <c r="CV947" s="110"/>
      <c r="CW947" s="110"/>
      <c r="CX947" s="110"/>
      <c r="CY947" s="110"/>
      <c r="CZ947" s="110"/>
      <c r="DA947" s="110"/>
      <c r="DB947" s="110"/>
      <c r="DC947" s="110"/>
      <c r="DD947" s="110"/>
      <c r="DE947" s="110"/>
      <c r="DF947" s="110"/>
      <c r="DG947" s="110"/>
      <c r="DH947" s="110"/>
      <c r="DI947" s="110"/>
      <c r="DJ947" s="110"/>
      <c r="DK947" s="110"/>
      <c r="DL947" s="110"/>
      <c r="DM947" s="110"/>
      <c r="DN947" s="110"/>
      <c r="DO947" s="110"/>
      <c r="DP947" s="110"/>
      <c r="DQ947" s="110"/>
      <c r="DR947" s="110"/>
      <c r="DS947" s="110"/>
      <c r="DT947" s="110"/>
      <c r="DU947" s="110"/>
      <c r="DV947" s="110"/>
      <c r="DW947" s="110"/>
      <c r="DX947" s="110"/>
      <c r="DY947" s="110"/>
      <c r="DZ947" s="110"/>
      <c r="EA947" s="110"/>
      <c r="EB947" s="110"/>
      <c r="EC947" s="110"/>
      <c r="ED947" s="110"/>
      <c r="EE947" s="110"/>
      <c r="EF947" s="110"/>
      <c r="EG947" s="110"/>
      <c r="EH947" s="110"/>
      <c r="EI947" s="110"/>
      <c r="EJ947" s="110"/>
      <c r="EK947" s="110"/>
      <c r="EL947" s="110"/>
      <c r="EM947" s="110"/>
      <c r="EN947" s="110"/>
      <c r="EO947" s="110"/>
      <c r="EP947" s="110"/>
      <c r="EQ947" s="110"/>
      <c r="ER947" s="110"/>
      <c r="ES947" s="110"/>
      <c r="ET947" s="110"/>
      <c r="EU947" s="110"/>
      <c r="EV947" s="110"/>
      <c r="EW947" s="110"/>
      <c r="EX947" s="110"/>
      <c r="EY947" s="110"/>
      <c r="EZ947" s="110"/>
      <c r="FA947" s="110"/>
      <c r="FB947" s="110"/>
      <c r="FC947" s="110"/>
      <c r="FD947" s="110"/>
      <c r="FE947" s="110"/>
      <c r="FF947" s="110"/>
      <c r="FG947" s="110"/>
      <c r="FH947" s="110"/>
      <c r="FI947" s="110"/>
      <c r="FJ947" s="110"/>
      <c r="FK947" s="242"/>
      <c r="FL947" s="242"/>
      <c r="FM947" s="242"/>
      <c r="FN947" s="242"/>
      <c r="FO947" s="242"/>
      <c r="FP947" s="242"/>
      <c r="FQ947" s="242"/>
      <c r="FR947" s="63"/>
    </row>
    <row r="948" spans="1:174" x14ac:dyDescent="0.2">
      <c r="A948" s="241" t="s">
        <v>593</v>
      </c>
      <c r="B948" s="476" t="s">
        <v>1148</v>
      </c>
      <c r="C948" s="326" t="s">
        <v>640</v>
      </c>
      <c r="D948" s="283" t="s">
        <v>594</v>
      </c>
      <c r="E948" s="471">
        <v>0</v>
      </c>
      <c r="F948" s="471">
        <v>63107.94</v>
      </c>
      <c r="G948" s="471">
        <v>371826.86</v>
      </c>
      <c r="H948" s="471">
        <v>895950.87</v>
      </c>
      <c r="I948" s="471">
        <v>1052152.2</v>
      </c>
      <c r="J948" s="471">
        <v>858674.89</v>
      </c>
      <c r="K948" s="471">
        <v>410872.85</v>
      </c>
      <c r="L948" s="471">
        <v>261321.03</v>
      </c>
      <c r="M948" s="471">
        <v>41034</v>
      </c>
      <c r="N948" s="496">
        <v>3954940.64</v>
      </c>
      <c r="O948" s="471">
        <v>0</v>
      </c>
      <c r="P948" s="471">
        <v>114660.9</v>
      </c>
      <c r="Q948" s="471">
        <v>675572.74</v>
      </c>
      <c r="R948" s="471">
        <v>1627854.39</v>
      </c>
      <c r="S948" s="471">
        <v>1911656.83</v>
      </c>
      <c r="T948" s="471">
        <v>1560127.61</v>
      </c>
      <c r="U948" s="471">
        <v>746515.65</v>
      </c>
      <c r="V948" s="471">
        <v>474794.55</v>
      </c>
      <c r="W948" s="471">
        <v>74554.720000000001</v>
      </c>
      <c r="X948" s="496">
        <v>7185737.3899999997</v>
      </c>
      <c r="Y948" s="471">
        <v>0</v>
      </c>
      <c r="Z948" s="471">
        <v>177768.84</v>
      </c>
      <c r="AA948" s="471">
        <v>1047399.6</v>
      </c>
      <c r="AB948" s="471">
        <v>2523805.2599999998</v>
      </c>
      <c r="AC948" s="471">
        <v>2963809.03</v>
      </c>
      <c r="AD948" s="471">
        <v>2418802.5</v>
      </c>
      <c r="AE948" s="471">
        <v>1157388.5</v>
      </c>
      <c r="AF948" s="471">
        <v>736115.58</v>
      </c>
      <c r="AG948" s="471">
        <v>115588.72</v>
      </c>
      <c r="AH948" s="496">
        <v>11140678.029999999</v>
      </c>
      <c r="AI948" s="471">
        <v>460.70555999999999</v>
      </c>
      <c r="AJ948" s="471">
        <v>552.84667000000002</v>
      </c>
      <c r="AK948" s="471">
        <v>644.98778000000004</v>
      </c>
      <c r="AL948" s="471">
        <v>737.12888999999996</v>
      </c>
      <c r="AM948" s="471">
        <v>829.27</v>
      </c>
      <c r="AN948" s="471">
        <v>1013.55222</v>
      </c>
      <c r="AO948" s="471">
        <v>1197.8344400000001</v>
      </c>
      <c r="AP948" s="471">
        <v>1382.1166700000001</v>
      </c>
      <c r="AQ948" s="471">
        <v>1658.54</v>
      </c>
      <c r="AR948" s="471">
        <v>0</v>
      </c>
      <c r="AS948" s="471">
        <v>114.15089</v>
      </c>
      <c r="AT948" s="471">
        <v>576.48667999999998</v>
      </c>
      <c r="AU948" s="471">
        <v>1215.4602600000001</v>
      </c>
      <c r="AV948" s="471">
        <v>1268.7691600000001</v>
      </c>
      <c r="AW948" s="471">
        <v>847.19353000000001</v>
      </c>
      <c r="AX948" s="471">
        <v>343.01305000000002</v>
      </c>
      <c r="AY948" s="471">
        <v>189.07306</v>
      </c>
      <c r="AZ948" s="471">
        <v>24.741040000000002</v>
      </c>
      <c r="BA948" s="496">
        <v>4578.8876700000001</v>
      </c>
      <c r="BB948" s="471">
        <v>0</v>
      </c>
      <c r="BC948" s="471">
        <v>207.40091000000001</v>
      </c>
      <c r="BD948" s="471">
        <v>1047.4194399999999</v>
      </c>
      <c r="BE948" s="471">
        <v>2208.3714500000001</v>
      </c>
      <c r="BF948" s="471">
        <v>2305.22849</v>
      </c>
      <c r="BG948" s="471">
        <v>1539.26712</v>
      </c>
      <c r="BH948" s="471">
        <v>623.22105999999997</v>
      </c>
      <c r="BI948" s="471">
        <v>343.52710999999999</v>
      </c>
      <c r="BJ948" s="471">
        <v>44.952019999999997</v>
      </c>
      <c r="BK948" s="496">
        <v>8319.3876</v>
      </c>
      <c r="BL948" s="471">
        <v>0</v>
      </c>
      <c r="BM948" s="471">
        <v>321.55</v>
      </c>
      <c r="BN948" s="471">
        <v>1623.91</v>
      </c>
      <c r="BO948" s="471">
        <v>3423.83</v>
      </c>
      <c r="BP948" s="471">
        <v>3574</v>
      </c>
      <c r="BQ948" s="471">
        <v>2386.46</v>
      </c>
      <c r="BR948" s="471">
        <v>966.23</v>
      </c>
      <c r="BS948" s="471">
        <v>532.6</v>
      </c>
      <c r="BT948" s="471">
        <v>69.69</v>
      </c>
      <c r="BU948" s="496">
        <v>12898.27</v>
      </c>
      <c r="BV948" s="178"/>
      <c r="BW948" s="178"/>
      <c r="BX948" s="178"/>
      <c r="BY948" s="178"/>
      <c r="BZ948" s="178"/>
      <c r="CA948" s="178"/>
      <c r="CB948" s="178"/>
      <c r="CC948" s="178"/>
      <c r="CD948" s="178"/>
      <c r="CE948" s="178"/>
      <c r="CF948" s="110"/>
      <c r="CG948" s="110"/>
      <c r="CH948" s="110"/>
      <c r="CI948" s="110"/>
      <c r="CJ948" s="110"/>
      <c r="CK948" s="110"/>
      <c r="CL948" s="110"/>
      <c r="CM948" s="110"/>
      <c r="CN948" s="110"/>
      <c r="CO948" s="110"/>
      <c r="CP948" s="110"/>
      <c r="CQ948" s="110"/>
      <c r="CR948" s="110"/>
      <c r="CS948" s="110"/>
      <c r="CT948" s="110"/>
      <c r="CU948" s="110"/>
      <c r="CV948" s="110"/>
      <c r="CW948" s="110"/>
      <c r="CX948" s="110"/>
      <c r="CY948" s="110"/>
      <c r="CZ948" s="110"/>
      <c r="DA948" s="110"/>
      <c r="DB948" s="110"/>
      <c r="DC948" s="110"/>
      <c r="DD948" s="110"/>
      <c r="DE948" s="110"/>
      <c r="DF948" s="110"/>
      <c r="DG948" s="110"/>
      <c r="DH948" s="110"/>
      <c r="DI948" s="110"/>
      <c r="DJ948" s="110"/>
      <c r="DK948" s="110"/>
      <c r="DL948" s="110"/>
      <c r="DM948" s="110"/>
      <c r="DN948" s="110"/>
      <c r="DO948" s="110"/>
      <c r="DP948" s="110"/>
      <c r="DQ948" s="110"/>
      <c r="DR948" s="110"/>
      <c r="DS948" s="110"/>
      <c r="DT948" s="110"/>
      <c r="DU948" s="110"/>
      <c r="DV948" s="110"/>
      <c r="DW948" s="110"/>
      <c r="DX948" s="110"/>
      <c r="DY948" s="110"/>
      <c r="DZ948" s="110"/>
      <c r="EA948" s="110"/>
      <c r="EB948" s="110"/>
      <c r="EC948" s="110"/>
      <c r="ED948" s="110"/>
      <c r="EE948" s="110"/>
      <c r="EF948" s="110"/>
      <c r="EG948" s="110"/>
      <c r="EH948" s="110"/>
      <c r="EI948" s="110"/>
      <c r="EJ948" s="110"/>
      <c r="EK948" s="110"/>
      <c r="EL948" s="110"/>
      <c r="EM948" s="110"/>
      <c r="EN948" s="110"/>
      <c r="EO948" s="110"/>
      <c r="EP948" s="110"/>
      <c r="EQ948" s="110"/>
      <c r="ER948" s="110"/>
      <c r="ES948" s="110"/>
      <c r="ET948" s="110"/>
      <c r="EU948" s="110"/>
      <c r="EV948" s="110"/>
      <c r="EW948" s="110"/>
      <c r="EX948" s="110"/>
      <c r="EY948" s="110"/>
      <c r="EZ948" s="110"/>
      <c r="FA948" s="110"/>
      <c r="FB948" s="110"/>
      <c r="FC948" s="110"/>
      <c r="FD948" s="110"/>
      <c r="FE948" s="110"/>
      <c r="FF948" s="110"/>
      <c r="FG948" s="110"/>
      <c r="FH948" s="110"/>
      <c r="FI948" s="110"/>
      <c r="FJ948" s="110"/>
      <c r="FK948" s="242"/>
      <c r="FL948" s="242"/>
      <c r="FM948" s="242"/>
      <c r="FN948" s="242"/>
      <c r="FO948" s="242"/>
      <c r="FP948" s="242"/>
      <c r="FQ948" s="242"/>
      <c r="FR948" s="63"/>
    </row>
    <row r="949" spans="1:174" x14ac:dyDescent="0.2">
      <c r="A949" s="242" t="s">
        <v>595</v>
      </c>
      <c r="B949" s="476" t="s">
        <v>1149</v>
      </c>
      <c r="C949" s="327" t="s">
        <v>784</v>
      </c>
      <c r="D949" s="283" t="s">
        <v>596</v>
      </c>
      <c r="E949" s="471">
        <v>26816</v>
      </c>
      <c r="F949" s="471">
        <v>5915332</v>
      </c>
      <c r="G949" s="471">
        <v>1715040</v>
      </c>
      <c r="H949" s="471">
        <v>1052301</v>
      </c>
      <c r="I949" s="471">
        <v>227554</v>
      </c>
      <c r="J949" s="471">
        <v>88937</v>
      </c>
      <c r="K949" s="471">
        <v>23504</v>
      </c>
      <c r="L949" s="471">
        <v>4732</v>
      </c>
      <c r="M949" s="471">
        <v>0</v>
      </c>
      <c r="N949" s="496">
        <v>9054216</v>
      </c>
      <c r="O949" s="471">
        <v>83555</v>
      </c>
      <c r="P949" s="471">
        <v>9658910</v>
      </c>
      <c r="Q949" s="471">
        <v>1483028</v>
      </c>
      <c r="R949" s="471">
        <v>559819</v>
      </c>
      <c r="S949" s="471">
        <v>178047</v>
      </c>
      <c r="T949" s="471">
        <v>99897</v>
      </c>
      <c r="U949" s="471">
        <v>22513</v>
      </c>
      <c r="V949" s="471">
        <v>9264</v>
      </c>
      <c r="W949" s="471">
        <v>2684</v>
      </c>
      <c r="X949" s="496">
        <v>12097717</v>
      </c>
      <c r="Y949" s="471">
        <v>110371</v>
      </c>
      <c r="Z949" s="471">
        <v>15574242</v>
      </c>
      <c r="AA949" s="471">
        <v>3198068</v>
      </c>
      <c r="AB949" s="471">
        <v>1612120</v>
      </c>
      <c r="AC949" s="471">
        <v>405601</v>
      </c>
      <c r="AD949" s="471">
        <v>188834</v>
      </c>
      <c r="AE949" s="471">
        <v>46017</v>
      </c>
      <c r="AF949" s="471">
        <v>13996</v>
      </c>
      <c r="AG949" s="471">
        <v>2684</v>
      </c>
      <c r="AH949" s="496">
        <v>21151933</v>
      </c>
      <c r="AI949" s="471">
        <v>932.47221999999999</v>
      </c>
      <c r="AJ949" s="471">
        <v>1118.96667</v>
      </c>
      <c r="AK949" s="471">
        <v>1305.46111</v>
      </c>
      <c r="AL949" s="471">
        <v>1491.9555600000001</v>
      </c>
      <c r="AM949" s="471">
        <v>1678.45</v>
      </c>
      <c r="AN949" s="471">
        <v>2051.4388899999999</v>
      </c>
      <c r="AO949" s="471">
        <v>2424.42778</v>
      </c>
      <c r="AP949" s="471">
        <v>2797.4166700000001</v>
      </c>
      <c r="AQ949" s="471">
        <v>3356.9</v>
      </c>
      <c r="AR949" s="471">
        <v>28.757960000000001</v>
      </c>
      <c r="AS949" s="471">
        <v>5286.4237800000001</v>
      </c>
      <c r="AT949" s="471">
        <v>1313.7427</v>
      </c>
      <c r="AU949" s="471">
        <v>705.31659000000002</v>
      </c>
      <c r="AV949" s="471">
        <v>135.57389000000001</v>
      </c>
      <c r="AW949" s="471">
        <v>43.353470000000002</v>
      </c>
      <c r="AX949" s="471">
        <v>9.6946600000000007</v>
      </c>
      <c r="AY949" s="471">
        <v>1.69156</v>
      </c>
      <c r="AZ949" s="471">
        <v>0</v>
      </c>
      <c r="BA949" s="496">
        <v>7524.5546100000001</v>
      </c>
      <c r="BB949" s="471">
        <v>89.605890000000002</v>
      </c>
      <c r="BC949" s="471">
        <v>8631.9908200000009</v>
      </c>
      <c r="BD949" s="471">
        <v>1136.0185200000001</v>
      </c>
      <c r="BE949" s="471">
        <v>375.22498000000002</v>
      </c>
      <c r="BF949" s="471">
        <v>106.07823</v>
      </c>
      <c r="BG949" s="471">
        <v>48.696060000000003</v>
      </c>
      <c r="BH949" s="471">
        <v>9.2858999999999998</v>
      </c>
      <c r="BI949" s="471">
        <v>3.3116300000000001</v>
      </c>
      <c r="BJ949" s="471">
        <v>0.79954999999999998</v>
      </c>
      <c r="BK949" s="496">
        <v>10401.01158</v>
      </c>
      <c r="BL949" s="471">
        <v>118.36</v>
      </c>
      <c r="BM949" s="471">
        <v>13918.41</v>
      </c>
      <c r="BN949" s="471">
        <v>2449.7600000000002</v>
      </c>
      <c r="BO949" s="471">
        <v>1080.54</v>
      </c>
      <c r="BP949" s="471">
        <v>241.65</v>
      </c>
      <c r="BQ949" s="471">
        <v>92.05</v>
      </c>
      <c r="BR949" s="471">
        <v>18.98</v>
      </c>
      <c r="BS949" s="471">
        <v>5</v>
      </c>
      <c r="BT949" s="471">
        <v>0.8</v>
      </c>
      <c r="BU949" s="496">
        <v>17925.55</v>
      </c>
      <c r="BV949" s="178"/>
      <c r="BW949" s="178"/>
      <c r="BX949" s="178"/>
      <c r="BY949" s="178"/>
      <c r="BZ949" s="178"/>
      <c r="CA949" s="178"/>
      <c r="CB949" s="178"/>
      <c r="CC949" s="178"/>
      <c r="CD949" s="178"/>
      <c r="CE949" s="178"/>
      <c r="CF949" s="110"/>
      <c r="CG949" s="110"/>
      <c r="CH949" s="110"/>
      <c r="CI949" s="110"/>
      <c r="CJ949" s="110"/>
      <c r="CK949" s="110"/>
      <c r="CL949" s="110"/>
      <c r="CM949" s="110"/>
      <c r="CN949" s="110"/>
      <c r="CO949" s="110"/>
      <c r="CP949" s="110"/>
      <c r="CQ949" s="110"/>
      <c r="CR949" s="110"/>
      <c r="CS949" s="110"/>
      <c r="CT949" s="110"/>
      <c r="CU949" s="110"/>
      <c r="CV949" s="110"/>
      <c r="CW949" s="110"/>
      <c r="CX949" s="110"/>
      <c r="CY949" s="110"/>
      <c r="CZ949" s="110"/>
      <c r="DA949" s="110"/>
      <c r="DB949" s="110"/>
      <c r="DC949" s="110"/>
      <c r="DD949" s="110"/>
      <c r="DE949" s="110"/>
      <c r="DF949" s="110"/>
      <c r="DG949" s="110"/>
      <c r="DH949" s="110"/>
      <c r="DI949" s="110"/>
      <c r="DJ949" s="110"/>
      <c r="DK949" s="110"/>
      <c r="DL949" s="110"/>
      <c r="DM949" s="110"/>
      <c r="DN949" s="110"/>
      <c r="DO949" s="110"/>
      <c r="DP949" s="110"/>
      <c r="DQ949" s="110"/>
      <c r="DR949" s="110"/>
      <c r="DS949" s="110"/>
      <c r="DT949" s="110"/>
      <c r="DU949" s="110"/>
      <c r="DV949" s="110"/>
      <c r="DW949" s="110"/>
      <c r="DX949" s="110"/>
      <c r="DY949" s="110"/>
      <c r="DZ949" s="110"/>
      <c r="EA949" s="110"/>
      <c r="EB949" s="110"/>
      <c r="EC949" s="110"/>
      <c r="ED949" s="110"/>
      <c r="EE949" s="110"/>
      <c r="EF949" s="110"/>
      <c r="EG949" s="110"/>
      <c r="EH949" s="110"/>
      <c r="EI949" s="110"/>
      <c r="EJ949" s="110"/>
      <c r="EK949" s="110"/>
      <c r="EL949" s="110"/>
      <c r="EM949" s="110"/>
      <c r="EN949" s="110"/>
      <c r="EO949" s="110"/>
      <c r="EP949" s="110"/>
      <c r="EQ949" s="110"/>
      <c r="ER949" s="110"/>
      <c r="ES949" s="110"/>
      <c r="ET949" s="110"/>
      <c r="EU949" s="110"/>
      <c r="EV949" s="110"/>
      <c r="EW949" s="110"/>
      <c r="EX949" s="110"/>
      <c r="EY949" s="110"/>
      <c r="EZ949" s="110"/>
      <c r="FA949" s="110"/>
      <c r="FB949" s="110"/>
      <c r="FC949" s="110"/>
      <c r="FD949" s="110"/>
      <c r="FE949" s="110"/>
      <c r="FF949" s="110"/>
      <c r="FG949" s="110"/>
      <c r="FH949" s="110"/>
      <c r="FI949" s="110"/>
      <c r="FJ949" s="110"/>
      <c r="FK949" s="242"/>
      <c r="FL949" s="242"/>
      <c r="FM949" s="242"/>
      <c r="FN949" s="242"/>
      <c r="FO949" s="242"/>
      <c r="FP949" s="242"/>
      <c r="FQ949" s="242"/>
      <c r="FR949" s="63"/>
    </row>
    <row r="950" spans="1:174" x14ac:dyDescent="0.2">
      <c r="A950" s="241" t="s">
        <v>597</v>
      </c>
      <c r="B950" s="476" t="s">
        <v>1150</v>
      </c>
      <c r="C950" s="326" t="s">
        <v>801</v>
      </c>
      <c r="D950" s="283" t="s">
        <v>1151</v>
      </c>
      <c r="E950" s="471">
        <v>5481.63</v>
      </c>
      <c r="F950" s="471">
        <v>2851536.04</v>
      </c>
      <c r="G950" s="471">
        <v>3838636.33</v>
      </c>
      <c r="H950" s="471">
        <v>3231904.24</v>
      </c>
      <c r="I950" s="471">
        <v>1189560.6100000001</v>
      </c>
      <c r="J950" s="471">
        <v>614605.18000000005</v>
      </c>
      <c r="K950" s="471">
        <v>253847.77</v>
      </c>
      <c r="L950" s="471">
        <v>81487.520000000004</v>
      </c>
      <c r="M950" s="471">
        <v>3833.42</v>
      </c>
      <c r="N950" s="496">
        <v>12070892.74</v>
      </c>
      <c r="O950" s="471">
        <v>4989.1899999999996</v>
      </c>
      <c r="P950" s="471">
        <v>4521934.9400000004</v>
      </c>
      <c r="Q950" s="471">
        <v>5993892.79</v>
      </c>
      <c r="R950" s="471">
        <v>4864999.8899999997</v>
      </c>
      <c r="S950" s="471">
        <v>1336012.22</v>
      </c>
      <c r="T950" s="471">
        <v>614511.43999999994</v>
      </c>
      <c r="U950" s="471">
        <v>224407.59</v>
      </c>
      <c r="V950" s="471">
        <v>73399.09</v>
      </c>
      <c r="W950" s="471">
        <v>0</v>
      </c>
      <c r="X950" s="496">
        <v>17634147.149999999</v>
      </c>
      <c r="Y950" s="471">
        <v>10470.82</v>
      </c>
      <c r="Z950" s="471">
        <v>7373470.9800000004</v>
      </c>
      <c r="AA950" s="471">
        <v>9832529.1199999992</v>
      </c>
      <c r="AB950" s="471">
        <v>8096904.1299999999</v>
      </c>
      <c r="AC950" s="471">
        <v>2525572.83</v>
      </c>
      <c r="AD950" s="471">
        <v>1229116.6200000001</v>
      </c>
      <c r="AE950" s="471">
        <v>478255.35999999999</v>
      </c>
      <c r="AF950" s="471">
        <v>154886.60999999999</v>
      </c>
      <c r="AG950" s="471">
        <v>3833.42</v>
      </c>
      <c r="AH950" s="496">
        <v>29705039.890000001</v>
      </c>
      <c r="AI950" s="471">
        <v>1128.3666700000001</v>
      </c>
      <c r="AJ950" s="471">
        <v>1354.04</v>
      </c>
      <c r="AK950" s="471">
        <v>1579.71333</v>
      </c>
      <c r="AL950" s="471">
        <v>1805.3866700000001</v>
      </c>
      <c r="AM950" s="471">
        <v>2031.06</v>
      </c>
      <c r="AN950" s="471">
        <v>2482.4066699999998</v>
      </c>
      <c r="AO950" s="471">
        <v>2933.75333</v>
      </c>
      <c r="AP950" s="471">
        <v>3385.1</v>
      </c>
      <c r="AQ950" s="471">
        <v>4062.12</v>
      </c>
      <c r="AR950" s="471">
        <v>4.8580199999999998</v>
      </c>
      <c r="AS950" s="471">
        <v>2105.94668</v>
      </c>
      <c r="AT950" s="471">
        <v>2429.9575399999999</v>
      </c>
      <c r="AU950" s="471">
        <v>1790.14518</v>
      </c>
      <c r="AV950" s="471">
        <v>585.68462</v>
      </c>
      <c r="AW950" s="471">
        <v>247.58440999999999</v>
      </c>
      <c r="AX950" s="471">
        <v>86.526619999999994</v>
      </c>
      <c r="AY950" s="471">
        <v>24.072410000000001</v>
      </c>
      <c r="AZ950" s="471">
        <v>0.94369999999999998</v>
      </c>
      <c r="BA950" s="496">
        <v>7275.7191899999998</v>
      </c>
      <c r="BB950" s="471">
        <v>4.4215999999999998</v>
      </c>
      <c r="BC950" s="471">
        <v>3339.5874100000001</v>
      </c>
      <c r="BD950" s="471">
        <v>3794.2914500000002</v>
      </c>
      <c r="BE950" s="471">
        <v>2694.7135400000002</v>
      </c>
      <c r="BF950" s="471">
        <v>657.79061999999999</v>
      </c>
      <c r="BG950" s="471">
        <v>247.54664</v>
      </c>
      <c r="BH950" s="471">
        <v>76.491640000000004</v>
      </c>
      <c r="BI950" s="471">
        <v>21.68299</v>
      </c>
      <c r="BJ950" s="471">
        <v>0</v>
      </c>
      <c r="BK950" s="496">
        <v>10836.525890000001</v>
      </c>
      <c r="BL950" s="471">
        <v>9.2799999999999994</v>
      </c>
      <c r="BM950" s="471">
        <v>5445.53</v>
      </c>
      <c r="BN950" s="471">
        <v>6224.25</v>
      </c>
      <c r="BO950" s="471">
        <v>4484.8599999999997</v>
      </c>
      <c r="BP950" s="471">
        <v>1243.48</v>
      </c>
      <c r="BQ950" s="471">
        <v>495.13</v>
      </c>
      <c r="BR950" s="471">
        <v>163.02000000000001</v>
      </c>
      <c r="BS950" s="471">
        <v>45.76</v>
      </c>
      <c r="BT950" s="471">
        <v>0.94</v>
      </c>
      <c r="BU950" s="496">
        <v>18112.25</v>
      </c>
      <c r="BV950" s="178"/>
      <c r="BW950" s="178"/>
      <c r="BX950" s="178"/>
      <c r="BY950" s="178"/>
      <c r="BZ950" s="178"/>
      <c r="CA950" s="178"/>
      <c r="CB950" s="178"/>
      <c r="CC950" s="178"/>
      <c r="CD950" s="178"/>
      <c r="CE950" s="178"/>
      <c r="CF950" s="110"/>
      <c r="CG950" s="110"/>
      <c r="CH950" s="110"/>
      <c r="CI950" s="110"/>
      <c r="CJ950" s="110"/>
      <c r="CK950" s="110"/>
      <c r="CL950" s="110"/>
      <c r="CM950" s="110"/>
      <c r="CN950" s="110"/>
      <c r="CO950" s="110"/>
      <c r="CP950" s="110"/>
      <c r="CQ950" s="110"/>
      <c r="CR950" s="110"/>
      <c r="CS950" s="110"/>
      <c r="CT950" s="110"/>
      <c r="CU950" s="110"/>
      <c r="CV950" s="110"/>
      <c r="CW950" s="110"/>
      <c r="CX950" s="110"/>
      <c r="CY950" s="110"/>
      <c r="CZ950" s="110"/>
      <c r="DA950" s="110"/>
      <c r="DB950" s="110"/>
      <c r="DC950" s="110"/>
      <c r="DD950" s="110"/>
      <c r="DE950" s="110"/>
      <c r="DF950" s="110"/>
      <c r="DG950" s="110"/>
      <c r="DH950" s="110"/>
      <c r="DI950" s="110"/>
      <c r="DJ950" s="110"/>
      <c r="DK950" s="110"/>
      <c r="DL950" s="110"/>
      <c r="DM950" s="110"/>
      <c r="DN950" s="110"/>
      <c r="DO950" s="110"/>
      <c r="DP950" s="110"/>
      <c r="DQ950" s="110"/>
      <c r="DR950" s="110"/>
      <c r="DS950" s="110"/>
      <c r="DT950" s="110"/>
      <c r="DU950" s="110"/>
      <c r="DV950" s="110"/>
      <c r="DW950" s="110"/>
      <c r="DX950" s="110"/>
      <c r="DY950" s="110"/>
      <c r="DZ950" s="110"/>
      <c r="EA950" s="110"/>
      <c r="EB950" s="110"/>
      <c r="EC950" s="110"/>
      <c r="ED950" s="110"/>
      <c r="EE950" s="110"/>
      <c r="EF950" s="110"/>
      <c r="EG950" s="110"/>
      <c r="EH950" s="110"/>
      <c r="EI950" s="110"/>
      <c r="EJ950" s="110"/>
      <c r="EK950" s="110"/>
      <c r="EL950" s="110"/>
      <c r="EM950" s="110"/>
      <c r="EN950" s="110"/>
      <c r="EO950" s="110"/>
      <c r="EP950" s="110"/>
      <c r="EQ950" s="110"/>
      <c r="ER950" s="110"/>
      <c r="ES950" s="110"/>
      <c r="ET950" s="110"/>
      <c r="EU950" s="110"/>
      <c r="EV950" s="110"/>
      <c r="EW950" s="110"/>
      <c r="EX950" s="110"/>
      <c r="EY950" s="110"/>
      <c r="EZ950" s="110"/>
      <c r="FA950" s="110"/>
      <c r="FB950" s="110"/>
      <c r="FC950" s="110"/>
      <c r="FD950" s="110"/>
      <c r="FE950" s="110"/>
      <c r="FF950" s="110"/>
      <c r="FG950" s="110"/>
      <c r="FH950" s="110"/>
      <c r="FI950" s="110"/>
      <c r="FJ950" s="110"/>
      <c r="FK950" s="242"/>
      <c r="FL950" s="242"/>
      <c r="FM950" s="242"/>
      <c r="FN950" s="242"/>
      <c r="FO950" s="242"/>
      <c r="FP950" s="242"/>
      <c r="FQ950" s="242"/>
      <c r="FR950" s="63"/>
    </row>
    <row r="951" spans="1:174" x14ac:dyDescent="0.2">
      <c r="A951" s="241" t="s">
        <v>598</v>
      </c>
      <c r="B951" s="476" t="s">
        <v>1152</v>
      </c>
      <c r="C951" s="326" t="s">
        <v>782</v>
      </c>
      <c r="D951" s="283" t="s">
        <v>599</v>
      </c>
      <c r="E951" s="471">
        <v>778.37</v>
      </c>
      <c r="F951" s="471">
        <v>160873.16</v>
      </c>
      <c r="G951" s="471">
        <v>1017599</v>
      </c>
      <c r="H951" s="471">
        <v>748578.07</v>
      </c>
      <c r="I951" s="471">
        <v>263732.53999999998</v>
      </c>
      <c r="J951" s="471">
        <v>123059.47</v>
      </c>
      <c r="K951" s="471">
        <v>57928.32</v>
      </c>
      <c r="L951" s="471">
        <v>41885.22</v>
      </c>
      <c r="M951" s="471">
        <v>0</v>
      </c>
      <c r="N951" s="496">
        <v>2414434.15</v>
      </c>
      <c r="O951" s="471">
        <v>0</v>
      </c>
      <c r="P951" s="471">
        <v>302562.2</v>
      </c>
      <c r="Q951" s="471">
        <v>1415065.3</v>
      </c>
      <c r="R951" s="471">
        <v>1598834.74</v>
      </c>
      <c r="S951" s="471">
        <v>615288.52</v>
      </c>
      <c r="T951" s="471">
        <v>177632.55</v>
      </c>
      <c r="U951" s="471">
        <v>53752.32</v>
      </c>
      <c r="V951" s="471">
        <v>44238.84</v>
      </c>
      <c r="W951" s="471">
        <v>0</v>
      </c>
      <c r="X951" s="496">
        <v>4207374.47</v>
      </c>
      <c r="Y951" s="471">
        <v>778.37</v>
      </c>
      <c r="Z951" s="471">
        <v>463435.36</v>
      </c>
      <c r="AA951" s="471">
        <v>2432664.2999999998</v>
      </c>
      <c r="AB951" s="471">
        <v>2347412.81</v>
      </c>
      <c r="AC951" s="471">
        <v>879021.06</v>
      </c>
      <c r="AD951" s="471">
        <v>300692.02</v>
      </c>
      <c r="AE951" s="471">
        <v>111680.64</v>
      </c>
      <c r="AF951" s="471">
        <v>86124.06</v>
      </c>
      <c r="AG951" s="471">
        <v>0</v>
      </c>
      <c r="AH951" s="496">
        <v>6621808.6200000001</v>
      </c>
      <c r="AI951" s="471">
        <v>1046.9055599999999</v>
      </c>
      <c r="AJ951" s="471">
        <v>1256.28667</v>
      </c>
      <c r="AK951" s="471">
        <v>1465.66778</v>
      </c>
      <c r="AL951" s="471">
        <v>1675.04889</v>
      </c>
      <c r="AM951" s="471">
        <v>1884.43</v>
      </c>
      <c r="AN951" s="471">
        <v>2303.1922199999999</v>
      </c>
      <c r="AO951" s="471">
        <v>2721.95444</v>
      </c>
      <c r="AP951" s="471">
        <v>3140.7166699999998</v>
      </c>
      <c r="AQ951" s="471">
        <v>3768.86</v>
      </c>
      <c r="AR951" s="471">
        <v>0.74350000000000005</v>
      </c>
      <c r="AS951" s="471">
        <v>128.05449999999999</v>
      </c>
      <c r="AT951" s="471">
        <v>694.29034999999999</v>
      </c>
      <c r="AU951" s="471">
        <v>446.89924000000002</v>
      </c>
      <c r="AV951" s="471">
        <v>139.95348000000001</v>
      </c>
      <c r="AW951" s="471">
        <v>53.429960000000001</v>
      </c>
      <c r="AX951" s="471">
        <v>21.281880000000001</v>
      </c>
      <c r="AY951" s="471">
        <v>13.3362</v>
      </c>
      <c r="AZ951" s="471">
        <v>0</v>
      </c>
      <c r="BA951" s="496">
        <v>1497.98911</v>
      </c>
      <c r="BB951" s="471">
        <v>0</v>
      </c>
      <c r="BC951" s="471">
        <v>240.83850000000001</v>
      </c>
      <c r="BD951" s="471">
        <v>965.47479999999996</v>
      </c>
      <c r="BE951" s="471">
        <v>954.50034000000005</v>
      </c>
      <c r="BF951" s="471">
        <v>326.51173999999997</v>
      </c>
      <c r="BG951" s="471">
        <v>77.124499999999998</v>
      </c>
      <c r="BH951" s="471">
        <v>19.747689999999999</v>
      </c>
      <c r="BI951" s="471">
        <v>14.08559</v>
      </c>
      <c r="BJ951" s="471">
        <v>0</v>
      </c>
      <c r="BK951" s="496">
        <v>2598.2831700000002</v>
      </c>
      <c r="BL951" s="471">
        <v>0.74</v>
      </c>
      <c r="BM951" s="471">
        <v>368.89</v>
      </c>
      <c r="BN951" s="471">
        <v>1659.77</v>
      </c>
      <c r="BO951" s="471">
        <v>1401.4</v>
      </c>
      <c r="BP951" s="471">
        <v>466.47</v>
      </c>
      <c r="BQ951" s="471">
        <v>130.55000000000001</v>
      </c>
      <c r="BR951" s="471">
        <v>41.03</v>
      </c>
      <c r="BS951" s="471">
        <v>27.42</v>
      </c>
      <c r="BT951" s="471">
        <v>0</v>
      </c>
      <c r="BU951" s="496">
        <v>4096.2700000000004</v>
      </c>
      <c r="BV951" s="178"/>
      <c r="BW951" s="178"/>
      <c r="BX951" s="178"/>
      <c r="BY951" s="178"/>
      <c r="BZ951" s="178"/>
      <c r="CA951" s="178"/>
      <c r="CB951" s="178"/>
      <c r="CC951" s="178"/>
      <c r="CD951" s="178"/>
      <c r="CE951" s="178"/>
      <c r="CF951" s="110"/>
      <c r="CG951" s="110"/>
      <c r="CH951" s="110"/>
      <c r="CI951" s="110"/>
      <c r="CJ951" s="110"/>
      <c r="CK951" s="110"/>
      <c r="CL951" s="110"/>
      <c r="CM951" s="110"/>
      <c r="CN951" s="110"/>
      <c r="CO951" s="110"/>
      <c r="CP951" s="110"/>
      <c r="CQ951" s="110"/>
      <c r="CR951" s="110"/>
      <c r="CS951" s="110"/>
      <c r="CT951" s="110"/>
      <c r="CU951" s="110"/>
      <c r="CV951" s="110"/>
      <c r="CW951" s="110"/>
      <c r="CX951" s="110"/>
      <c r="CY951" s="110"/>
      <c r="CZ951" s="110"/>
      <c r="DA951" s="110"/>
      <c r="DB951" s="110"/>
      <c r="DC951" s="110"/>
      <c r="DD951" s="110"/>
      <c r="DE951" s="110"/>
      <c r="DF951" s="110"/>
      <c r="DG951" s="110"/>
      <c r="DH951" s="110"/>
      <c r="DI951" s="110"/>
      <c r="DJ951" s="110"/>
      <c r="DK951" s="110"/>
      <c r="DL951" s="110"/>
      <c r="DM951" s="110"/>
      <c r="DN951" s="110"/>
      <c r="DO951" s="110"/>
      <c r="DP951" s="110"/>
      <c r="DQ951" s="110"/>
      <c r="DR951" s="110"/>
      <c r="DS951" s="110"/>
      <c r="DT951" s="110"/>
      <c r="DU951" s="110"/>
      <c r="DV951" s="110"/>
      <c r="DW951" s="110"/>
      <c r="DX951" s="110"/>
      <c r="DY951" s="110"/>
      <c r="DZ951" s="110"/>
      <c r="EA951" s="110"/>
      <c r="EB951" s="110"/>
      <c r="EC951" s="110"/>
      <c r="ED951" s="110"/>
      <c r="EE951" s="110"/>
      <c r="EF951" s="110"/>
      <c r="EG951" s="110"/>
      <c r="EH951" s="110"/>
      <c r="EI951" s="110"/>
      <c r="EJ951" s="110"/>
      <c r="EK951" s="110"/>
      <c r="EL951" s="110"/>
      <c r="EM951" s="110"/>
      <c r="EN951" s="110"/>
      <c r="EO951" s="110"/>
      <c r="EP951" s="110"/>
      <c r="EQ951" s="110"/>
      <c r="ER951" s="110"/>
      <c r="ES951" s="110"/>
      <c r="ET951" s="110"/>
      <c r="EU951" s="110"/>
      <c r="EV951" s="110"/>
      <c r="EW951" s="110"/>
      <c r="EX951" s="110"/>
      <c r="EY951" s="110"/>
      <c r="EZ951" s="110"/>
      <c r="FA951" s="110"/>
      <c r="FB951" s="110"/>
      <c r="FC951" s="110"/>
      <c r="FD951" s="110"/>
      <c r="FE951" s="110"/>
      <c r="FF951" s="110"/>
      <c r="FG951" s="110"/>
      <c r="FH951" s="110"/>
      <c r="FI951" s="110"/>
      <c r="FJ951" s="110"/>
      <c r="FK951" s="242"/>
      <c r="FL951" s="242"/>
      <c r="FM951" s="242"/>
      <c r="FN951" s="242"/>
      <c r="FO951" s="242"/>
      <c r="FP951" s="242"/>
      <c r="FQ951" s="242"/>
      <c r="FR951" s="63"/>
    </row>
    <row r="952" spans="1:174" x14ac:dyDescent="0.2">
      <c r="A952" s="241" t="s">
        <v>600</v>
      </c>
      <c r="B952" s="476" t="s">
        <v>1153</v>
      </c>
      <c r="C952" s="326" t="s">
        <v>782</v>
      </c>
      <c r="D952" s="283" t="s">
        <v>1154</v>
      </c>
      <c r="E952" s="471">
        <v>0</v>
      </c>
      <c r="F952" s="471">
        <v>104154</v>
      </c>
      <c r="G952" s="471">
        <v>424290</v>
      </c>
      <c r="H952" s="471">
        <v>554083</v>
      </c>
      <c r="I952" s="471">
        <v>564255</v>
      </c>
      <c r="J952" s="471">
        <v>263197</v>
      </c>
      <c r="K952" s="471">
        <v>103733</v>
      </c>
      <c r="L952" s="471">
        <v>57589</v>
      </c>
      <c r="M952" s="471">
        <v>0</v>
      </c>
      <c r="N952" s="496">
        <v>2071301</v>
      </c>
      <c r="O952" s="471">
        <v>0</v>
      </c>
      <c r="P952" s="471">
        <v>84404</v>
      </c>
      <c r="Q952" s="471">
        <v>379846</v>
      </c>
      <c r="R952" s="471">
        <v>671356</v>
      </c>
      <c r="S952" s="471">
        <v>585292</v>
      </c>
      <c r="T952" s="471">
        <v>157981</v>
      </c>
      <c r="U952" s="471">
        <v>65939</v>
      </c>
      <c r="V952" s="471">
        <v>40272</v>
      </c>
      <c r="W952" s="471">
        <v>2133</v>
      </c>
      <c r="X952" s="496">
        <v>1987223</v>
      </c>
      <c r="Y952" s="471">
        <v>0</v>
      </c>
      <c r="Z952" s="471">
        <v>188558</v>
      </c>
      <c r="AA952" s="471">
        <v>804136</v>
      </c>
      <c r="AB952" s="471">
        <v>1225439</v>
      </c>
      <c r="AC952" s="471">
        <v>1149547</v>
      </c>
      <c r="AD952" s="471">
        <v>421178</v>
      </c>
      <c r="AE952" s="471">
        <v>169672</v>
      </c>
      <c r="AF952" s="471">
        <v>97861</v>
      </c>
      <c r="AG952" s="471">
        <v>2133</v>
      </c>
      <c r="AH952" s="496">
        <v>4058524</v>
      </c>
      <c r="AI952" s="471">
        <v>818.28332999999998</v>
      </c>
      <c r="AJ952" s="471">
        <v>981.94</v>
      </c>
      <c r="AK952" s="471">
        <v>1145.5966699999999</v>
      </c>
      <c r="AL952" s="471">
        <v>1309.25333</v>
      </c>
      <c r="AM952" s="471">
        <v>1472.91</v>
      </c>
      <c r="AN952" s="471">
        <v>1800.22333</v>
      </c>
      <c r="AO952" s="471">
        <v>2127.53667</v>
      </c>
      <c r="AP952" s="471">
        <v>2454.85</v>
      </c>
      <c r="AQ952" s="471">
        <v>2945.82</v>
      </c>
      <c r="AR952" s="471">
        <v>0</v>
      </c>
      <c r="AS952" s="471">
        <v>106.06962</v>
      </c>
      <c r="AT952" s="471">
        <v>370.36595</v>
      </c>
      <c r="AU952" s="471">
        <v>423.20533999999998</v>
      </c>
      <c r="AV952" s="471">
        <v>383.08857999999998</v>
      </c>
      <c r="AW952" s="471">
        <v>146.20241999999999</v>
      </c>
      <c r="AX952" s="471">
        <v>48.757330000000003</v>
      </c>
      <c r="AY952" s="471">
        <v>23.45927</v>
      </c>
      <c r="AZ952" s="471">
        <v>0</v>
      </c>
      <c r="BA952" s="496">
        <v>1501.1485</v>
      </c>
      <c r="BB952" s="471">
        <v>0</v>
      </c>
      <c r="BC952" s="471">
        <v>85.956370000000007</v>
      </c>
      <c r="BD952" s="471">
        <v>331.57044999999999</v>
      </c>
      <c r="BE952" s="471">
        <v>512.77777000000003</v>
      </c>
      <c r="BF952" s="471">
        <v>397.37119000000001</v>
      </c>
      <c r="BG952" s="471">
        <v>87.756330000000005</v>
      </c>
      <c r="BH952" s="471">
        <v>30.993120000000001</v>
      </c>
      <c r="BI952" s="471">
        <v>16.405080000000002</v>
      </c>
      <c r="BJ952" s="471">
        <v>0.72407999999999995</v>
      </c>
      <c r="BK952" s="496">
        <v>1463.55438</v>
      </c>
      <c r="BL952" s="471">
        <v>0</v>
      </c>
      <c r="BM952" s="471">
        <v>192.03</v>
      </c>
      <c r="BN952" s="471">
        <v>701.94</v>
      </c>
      <c r="BO952" s="471">
        <v>935.98</v>
      </c>
      <c r="BP952" s="471">
        <v>780.46</v>
      </c>
      <c r="BQ952" s="471">
        <v>233.96</v>
      </c>
      <c r="BR952" s="471">
        <v>79.75</v>
      </c>
      <c r="BS952" s="471">
        <v>39.86</v>
      </c>
      <c r="BT952" s="471">
        <v>0.72</v>
      </c>
      <c r="BU952" s="496">
        <v>2964.7</v>
      </c>
      <c r="BV952" s="178"/>
      <c r="BW952" s="178"/>
      <c r="BX952" s="178"/>
      <c r="BY952" s="178"/>
      <c r="BZ952" s="178"/>
      <c r="CA952" s="178"/>
      <c r="CB952" s="178"/>
      <c r="CC952" s="178"/>
      <c r="CD952" s="178"/>
      <c r="CE952" s="178"/>
      <c r="CF952" s="110"/>
      <c r="CG952" s="110"/>
      <c r="CH952" s="110"/>
      <c r="CI952" s="110"/>
      <c r="CJ952" s="110"/>
      <c r="CK952" s="110"/>
      <c r="CL952" s="110"/>
      <c r="CM952" s="110"/>
      <c r="CN952" s="110"/>
      <c r="CO952" s="110"/>
      <c r="CP952" s="110"/>
      <c r="CQ952" s="110"/>
      <c r="CR952" s="110"/>
      <c r="CS952" s="110"/>
      <c r="CT952" s="110"/>
      <c r="CU952" s="110"/>
      <c r="CV952" s="110"/>
      <c r="CW952" s="110"/>
      <c r="CX952" s="110"/>
      <c r="CY952" s="110"/>
      <c r="CZ952" s="110"/>
      <c r="DA952" s="110"/>
      <c r="DB952" s="110"/>
      <c r="DC952" s="110"/>
      <c r="DD952" s="110"/>
      <c r="DE952" s="110"/>
      <c r="DF952" s="110"/>
      <c r="DG952" s="110"/>
      <c r="DH952" s="110"/>
      <c r="DI952" s="110"/>
      <c r="DJ952" s="110"/>
      <c r="DK952" s="110"/>
      <c r="DL952" s="110"/>
      <c r="DM952" s="110"/>
      <c r="DN952" s="110"/>
      <c r="DO952" s="110"/>
      <c r="DP952" s="110"/>
      <c r="DQ952" s="110"/>
      <c r="DR952" s="110"/>
      <c r="DS952" s="110"/>
      <c r="DT952" s="110"/>
      <c r="DU952" s="110"/>
      <c r="DV952" s="110"/>
      <c r="DW952" s="110"/>
      <c r="DX952" s="110"/>
      <c r="DY952" s="110"/>
      <c r="DZ952" s="110"/>
      <c r="EA952" s="110"/>
      <c r="EB952" s="110"/>
      <c r="EC952" s="110"/>
      <c r="ED952" s="110"/>
      <c r="EE952" s="110"/>
      <c r="EF952" s="110"/>
      <c r="EG952" s="110"/>
      <c r="EH952" s="110"/>
      <c r="EI952" s="110"/>
      <c r="EJ952" s="110"/>
      <c r="EK952" s="110"/>
      <c r="EL952" s="110"/>
      <c r="EM952" s="110"/>
      <c r="EN952" s="110"/>
      <c r="EO952" s="110"/>
      <c r="EP952" s="110"/>
      <c r="EQ952" s="110"/>
      <c r="ER952" s="110"/>
      <c r="ES952" s="110"/>
      <c r="ET952" s="110"/>
      <c r="EU952" s="110"/>
      <c r="EV952" s="110"/>
      <c r="EW952" s="110"/>
      <c r="EX952" s="110"/>
      <c r="EY952" s="110"/>
      <c r="EZ952" s="110"/>
      <c r="FA952" s="110"/>
      <c r="FB952" s="110"/>
      <c r="FC952" s="110"/>
      <c r="FD952" s="110"/>
      <c r="FE952" s="110"/>
      <c r="FF952" s="110"/>
      <c r="FG952" s="110"/>
      <c r="FH952" s="110"/>
      <c r="FI952" s="110"/>
      <c r="FJ952" s="110"/>
      <c r="FK952" s="242"/>
      <c r="FL952" s="242"/>
      <c r="FM952" s="242"/>
      <c r="FN952" s="242"/>
      <c r="FO952" s="242"/>
      <c r="FP952" s="242"/>
      <c r="FQ952" s="242"/>
      <c r="FR952" s="63"/>
    </row>
    <row r="953" spans="1:174" x14ac:dyDescent="0.2">
      <c r="A953" s="241" t="s">
        <v>601</v>
      </c>
      <c r="B953" s="476" t="s">
        <v>1155</v>
      </c>
      <c r="C953" s="326" t="s">
        <v>784</v>
      </c>
      <c r="D953" s="283" t="s">
        <v>602</v>
      </c>
      <c r="E953" s="471">
        <v>6246</v>
      </c>
      <c r="F953" s="471">
        <v>7204454</v>
      </c>
      <c r="G953" s="471">
        <v>2858511</v>
      </c>
      <c r="H953" s="471">
        <v>1658092</v>
      </c>
      <c r="I953" s="471">
        <v>511233</v>
      </c>
      <c r="J953" s="471">
        <v>213011</v>
      </c>
      <c r="K953" s="471">
        <v>92853</v>
      </c>
      <c r="L953" s="471">
        <v>48443</v>
      </c>
      <c r="M953" s="471">
        <v>3698</v>
      </c>
      <c r="N953" s="496">
        <v>12596541</v>
      </c>
      <c r="O953" s="471">
        <v>17484</v>
      </c>
      <c r="P953" s="471">
        <v>14465809</v>
      </c>
      <c r="Q953" s="471">
        <v>3158844</v>
      </c>
      <c r="R953" s="471">
        <v>1018329</v>
      </c>
      <c r="S953" s="471">
        <v>299039</v>
      </c>
      <c r="T953" s="471">
        <v>153325</v>
      </c>
      <c r="U953" s="471">
        <v>81529</v>
      </c>
      <c r="V953" s="471">
        <v>30823</v>
      </c>
      <c r="W953" s="471">
        <v>0</v>
      </c>
      <c r="X953" s="496">
        <v>19225182</v>
      </c>
      <c r="Y953" s="471">
        <v>23730</v>
      </c>
      <c r="Z953" s="471">
        <v>21670263</v>
      </c>
      <c r="AA953" s="471">
        <v>6017355</v>
      </c>
      <c r="AB953" s="471">
        <v>2676421</v>
      </c>
      <c r="AC953" s="471">
        <v>810272</v>
      </c>
      <c r="AD953" s="471">
        <v>366336</v>
      </c>
      <c r="AE953" s="471">
        <v>174382</v>
      </c>
      <c r="AF953" s="471">
        <v>79266</v>
      </c>
      <c r="AG953" s="471">
        <v>3698</v>
      </c>
      <c r="AH953" s="496">
        <v>31821723</v>
      </c>
      <c r="AI953" s="471">
        <v>1106.2444399999999</v>
      </c>
      <c r="AJ953" s="471">
        <v>1327.49333</v>
      </c>
      <c r="AK953" s="471">
        <v>1548.7422200000001</v>
      </c>
      <c r="AL953" s="471">
        <v>1769.9911099999999</v>
      </c>
      <c r="AM953" s="471">
        <v>1991.24</v>
      </c>
      <c r="AN953" s="471">
        <v>2433.7377799999999</v>
      </c>
      <c r="AO953" s="471">
        <v>2876.2355600000001</v>
      </c>
      <c r="AP953" s="471">
        <v>3318.73333</v>
      </c>
      <c r="AQ953" s="471">
        <v>3982.48</v>
      </c>
      <c r="AR953" s="471">
        <v>5.6461300000000003</v>
      </c>
      <c r="AS953" s="471">
        <v>5427.1112499999999</v>
      </c>
      <c r="AT953" s="471">
        <v>1845.6983700000001</v>
      </c>
      <c r="AU953" s="471">
        <v>936.77985000000001</v>
      </c>
      <c r="AV953" s="471">
        <v>256.74103000000002</v>
      </c>
      <c r="AW953" s="471">
        <v>87.52422</v>
      </c>
      <c r="AX953" s="471">
        <v>32.282820000000001</v>
      </c>
      <c r="AY953" s="471">
        <v>14.596830000000001</v>
      </c>
      <c r="AZ953" s="471">
        <v>0.92857000000000001</v>
      </c>
      <c r="BA953" s="496">
        <v>8607.3090599999996</v>
      </c>
      <c r="BB953" s="471">
        <v>15.804830000000001</v>
      </c>
      <c r="BC953" s="471">
        <v>10897.08599</v>
      </c>
      <c r="BD953" s="471">
        <v>2039.61896</v>
      </c>
      <c r="BE953" s="471">
        <v>575.33001000000002</v>
      </c>
      <c r="BF953" s="471">
        <v>150.17728</v>
      </c>
      <c r="BG953" s="471">
        <v>62.9998</v>
      </c>
      <c r="BH953" s="471">
        <v>28.34573</v>
      </c>
      <c r="BI953" s="471">
        <v>9.2875800000000002</v>
      </c>
      <c r="BJ953" s="471">
        <v>0</v>
      </c>
      <c r="BK953" s="496">
        <v>13778.650170000001</v>
      </c>
      <c r="BL953" s="471">
        <v>21.45</v>
      </c>
      <c r="BM953" s="471">
        <v>16324.2</v>
      </c>
      <c r="BN953" s="471">
        <v>3885.32</v>
      </c>
      <c r="BO953" s="471">
        <v>1512.11</v>
      </c>
      <c r="BP953" s="471">
        <v>406.92</v>
      </c>
      <c r="BQ953" s="471">
        <v>150.52000000000001</v>
      </c>
      <c r="BR953" s="471">
        <v>60.63</v>
      </c>
      <c r="BS953" s="471">
        <v>23.88</v>
      </c>
      <c r="BT953" s="471">
        <v>0.93</v>
      </c>
      <c r="BU953" s="496">
        <v>22385.96</v>
      </c>
      <c r="BV953" s="178"/>
      <c r="BW953" s="178"/>
      <c r="BX953" s="178"/>
      <c r="BY953" s="178"/>
      <c r="BZ953" s="178"/>
      <c r="CA953" s="178"/>
      <c r="CB953" s="178"/>
      <c r="CC953" s="178"/>
      <c r="CD953" s="178"/>
      <c r="CE953" s="178"/>
      <c r="CF953" s="110"/>
      <c r="CG953" s="110"/>
      <c r="CH953" s="110"/>
      <c r="CI953" s="110"/>
      <c r="CJ953" s="110"/>
      <c r="CK953" s="110"/>
      <c r="CL953" s="110"/>
      <c r="CM953" s="110"/>
      <c r="CN953" s="110"/>
      <c r="CO953" s="110"/>
      <c r="CP953" s="110"/>
      <c r="CQ953" s="110"/>
      <c r="CR953" s="110"/>
      <c r="CS953" s="110"/>
      <c r="CT953" s="110"/>
      <c r="CU953" s="110"/>
      <c r="CV953" s="110"/>
      <c r="CW953" s="110"/>
      <c r="CX953" s="110"/>
      <c r="CY953" s="110"/>
      <c r="CZ953" s="110"/>
      <c r="DA953" s="110"/>
      <c r="DB953" s="110"/>
      <c r="DC953" s="110"/>
      <c r="DD953" s="110"/>
      <c r="DE953" s="110"/>
      <c r="DF953" s="110"/>
      <c r="DG953" s="110"/>
      <c r="DH953" s="110"/>
      <c r="DI953" s="110"/>
      <c r="DJ953" s="110"/>
      <c r="DK953" s="110"/>
      <c r="DL953" s="110"/>
      <c r="DM953" s="110"/>
      <c r="DN953" s="110"/>
      <c r="DO953" s="110"/>
      <c r="DP953" s="110"/>
      <c r="DQ953" s="110"/>
      <c r="DR953" s="110"/>
      <c r="DS953" s="110"/>
      <c r="DT953" s="110"/>
      <c r="DU953" s="110"/>
      <c r="DV953" s="110"/>
      <c r="DW953" s="110"/>
      <c r="DX953" s="110"/>
      <c r="DY953" s="110"/>
      <c r="DZ953" s="110"/>
      <c r="EA953" s="110"/>
      <c r="EB953" s="110"/>
      <c r="EC953" s="110"/>
      <c r="ED953" s="110"/>
      <c r="EE953" s="110"/>
      <c r="EF953" s="110"/>
      <c r="EG953" s="110"/>
      <c r="EH953" s="110"/>
      <c r="EI953" s="110"/>
      <c r="EJ953" s="110"/>
      <c r="EK953" s="110"/>
      <c r="EL953" s="110"/>
      <c r="EM953" s="110"/>
      <c r="EN953" s="110"/>
      <c r="EO953" s="110"/>
      <c r="EP953" s="110"/>
      <c r="EQ953" s="110"/>
      <c r="ER953" s="110"/>
      <c r="ES953" s="110"/>
      <c r="ET953" s="110"/>
      <c r="EU953" s="110"/>
      <c r="EV953" s="110"/>
      <c r="EW953" s="110"/>
      <c r="EX953" s="110"/>
      <c r="EY953" s="110"/>
      <c r="EZ953" s="110"/>
      <c r="FA953" s="110"/>
      <c r="FB953" s="110"/>
      <c r="FC953" s="110"/>
      <c r="FD953" s="110"/>
      <c r="FE953" s="110"/>
      <c r="FF953" s="110"/>
      <c r="FG953" s="110"/>
      <c r="FH953" s="110"/>
      <c r="FI953" s="110"/>
      <c r="FJ953" s="110"/>
      <c r="FK953" s="242"/>
      <c r="FL953" s="242"/>
      <c r="FM953" s="242"/>
      <c r="FN953" s="242"/>
      <c r="FO953" s="242"/>
      <c r="FP953" s="242"/>
      <c r="FQ953" s="242"/>
      <c r="FR953" s="63"/>
    </row>
    <row r="954" spans="1:174" x14ac:dyDescent="0.2">
      <c r="A954" s="241" t="s">
        <v>603</v>
      </c>
      <c r="B954" s="476" t="s">
        <v>1156</v>
      </c>
      <c r="C954" s="326" t="s">
        <v>782</v>
      </c>
      <c r="D954" s="283" t="s">
        <v>604</v>
      </c>
      <c r="E954" s="471">
        <v>0</v>
      </c>
      <c r="F954" s="471">
        <v>16352</v>
      </c>
      <c r="G954" s="471">
        <v>490473</v>
      </c>
      <c r="H954" s="471">
        <v>657670</v>
      </c>
      <c r="I954" s="471">
        <v>508553</v>
      </c>
      <c r="J954" s="471">
        <v>136548</v>
      </c>
      <c r="K954" s="471">
        <v>71170</v>
      </c>
      <c r="L954" s="471">
        <v>33045</v>
      </c>
      <c r="M954" s="471">
        <v>4131</v>
      </c>
      <c r="N954" s="496">
        <v>1917942</v>
      </c>
      <c r="O954" s="471">
        <v>0</v>
      </c>
      <c r="P954" s="471">
        <v>39607</v>
      </c>
      <c r="Q954" s="471">
        <v>744695</v>
      </c>
      <c r="R954" s="471">
        <v>1497447</v>
      </c>
      <c r="S954" s="471">
        <v>1113619</v>
      </c>
      <c r="T954" s="471">
        <v>184142</v>
      </c>
      <c r="U954" s="471">
        <v>31209</v>
      </c>
      <c r="V954" s="471">
        <v>28050</v>
      </c>
      <c r="W954" s="471">
        <v>5116</v>
      </c>
      <c r="X954" s="496">
        <v>3643885</v>
      </c>
      <c r="Y954" s="471">
        <v>0</v>
      </c>
      <c r="Z954" s="471">
        <v>55959</v>
      </c>
      <c r="AA954" s="471">
        <v>1235168</v>
      </c>
      <c r="AB954" s="471">
        <v>2155117</v>
      </c>
      <c r="AC954" s="471">
        <v>1622172</v>
      </c>
      <c r="AD954" s="471">
        <v>320690</v>
      </c>
      <c r="AE954" s="471">
        <v>102379</v>
      </c>
      <c r="AF954" s="471">
        <v>61095</v>
      </c>
      <c r="AG954" s="471">
        <v>9247</v>
      </c>
      <c r="AH954" s="496">
        <v>5561827</v>
      </c>
      <c r="AI954" s="471">
        <v>1158.39444</v>
      </c>
      <c r="AJ954" s="471">
        <v>1390.0733299999999</v>
      </c>
      <c r="AK954" s="471">
        <v>1621.7522200000001</v>
      </c>
      <c r="AL954" s="471">
        <v>1853.43111</v>
      </c>
      <c r="AM954" s="471">
        <v>2085.11</v>
      </c>
      <c r="AN954" s="471">
        <v>2548.4677799999999</v>
      </c>
      <c r="AO954" s="471">
        <v>3011.8255600000002</v>
      </c>
      <c r="AP954" s="471">
        <v>3475.1833299999998</v>
      </c>
      <c r="AQ954" s="471">
        <v>4170.22</v>
      </c>
      <c r="AR954" s="471">
        <v>0</v>
      </c>
      <c r="AS954" s="471">
        <v>11.76341</v>
      </c>
      <c r="AT954" s="471">
        <v>302.43398999999999</v>
      </c>
      <c r="AU954" s="471">
        <v>354.83918999999997</v>
      </c>
      <c r="AV954" s="471">
        <v>243.89743999999999</v>
      </c>
      <c r="AW954" s="471">
        <v>53.58043</v>
      </c>
      <c r="AX954" s="471">
        <v>23.630189999999999</v>
      </c>
      <c r="AY954" s="471">
        <v>9.5088500000000007</v>
      </c>
      <c r="AZ954" s="471">
        <v>0.99060000000000004</v>
      </c>
      <c r="BA954" s="496">
        <v>1000.6441</v>
      </c>
      <c r="BB954" s="471">
        <v>0</v>
      </c>
      <c r="BC954" s="471">
        <v>28.492740000000001</v>
      </c>
      <c r="BD954" s="471">
        <v>459.19159999999999</v>
      </c>
      <c r="BE954" s="471">
        <v>807.93237999999997</v>
      </c>
      <c r="BF954" s="471">
        <v>534.08166000000006</v>
      </c>
      <c r="BG954" s="471">
        <v>72.255970000000005</v>
      </c>
      <c r="BH954" s="471">
        <v>10.36215</v>
      </c>
      <c r="BI954" s="471">
        <v>8.0715199999999996</v>
      </c>
      <c r="BJ954" s="471">
        <v>1.22679</v>
      </c>
      <c r="BK954" s="496">
        <v>1921.6148000000001</v>
      </c>
      <c r="BL954" s="471">
        <v>0</v>
      </c>
      <c r="BM954" s="471">
        <v>40.26</v>
      </c>
      <c r="BN954" s="471">
        <v>761.63</v>
      </c>
      <c r="BO954" s="471">
        <v>1162.77</v>
      </c>
      <c r="BP954" s="471">
        <v>777.98</v>
      </c>
      <c r="BQ954" s="471">
        <v>125.84</v>
      </c>
      <c r="BR954" s="471">
        <v>33.99</v>
      </c>
      <c r="BS954" s="471">
        <v>17.579999999999998</v>
      </c>
      <c r="BT954" s="471">
        <v>2.2200000000000002</v>
      </c>
      <c r="BU954" s="496">
        <v>2922.27</v>
      </c>
      <c r="BV954" s="178"/>
      <c r="BW954" s="178"/>
      <c r="BX954" s="178"/>
      <c r="BY954" s="178"/>
      <c r="BZ954" s="178"/>
      <c r="CA954" s="178"/>
      <c r="CB954" s="178"/>
      <c r="CC954" s="178"/>
      <c r="CD954" s="178"/>
      <c r="CE954" s="178"/>
      <c r="CF954" s="110"/>
      <c r="CG954" s="110"/>
      <c r="CH954" s="110"/>
      <c r="CI954" s="110"/>
      <c r="CJ954" s="110"/>
      <c r="CK954" s="110"/>
      <c r="CL954" s="110"/>
      <c r="CM954" s="110"/>
      <c r="CN954" s="110"/>
      <c r="CO954" s="110"/>
      <c r="CP954" s="110"/>
      <c r="CQ954" s="110"/>
      <c r="CR954" s="110"/>
      <c r="CS954" s="110"/>
      <c r="CT954" s="110"/>
      <c r="CU954" s="110"/>
      <c r="CV954" s="110"/>
      <c r="CW954" s="110"/>
      <c r="CX954" s="110"/>
      <c r="CY954" s="110"/>
      <c r="CZ954" s="110"/>
      <c r="DA954" s="110"/>
      <c r="DB954" s="110"/>
      <c r="DC954" s="110"/>
      <c r="DD954" s="110"/>
      <c r="DE954" s="110"/>
      <c r="DF954" s="110"/>
      <c r="DG954" s="110"/>
      <c r="DH954" s="110"/>
      <c r="DI954" s="110"/>
      <c r="DJ954" s="110"/>
      <c r="DK954" s="110"/>
      <c r="DL954" s="110"/>
      <c r="DM954" s="110"/>
      <c r="DN954" s="110"/>
      <c r="DO954" s="110"/>
      <c r="DP954" s="110"/>
      <c r="DQ954" s="110"/>
      <c r="DR954" s="110"/>
      <c r="DS954" s="110"/>
      <c r="DT954" s="110"/>
      <c r="DU954" s="110"/>
      <c r="DV954" s="110"/>
      <c r="DW954" s="110"/>
      <c r="DX954" s="110"/>
      <c r="DY954" s="110"/>
      <c r="DZ954" s="110"/>
      <c r="EA954" s="110"/>
      <c r="EB954" s="110"/>
      <c r="EC954" s="110"/>
      <c r="ED954" s="110"/>
      <c r="EE954" s="110"/>
      <c r="EF954" s="110"/>
      <c r="EG954" s="110"/>
      <c r="EH954" s="110"/>
      <c r="EI954" s="110"/>
      <c r="EJ954" s="110"/>
      <c r="EK954" s="110"/>
      <c r="EL954" s="110"/>
      <c r="EM954" s="110"/>
      <c r="EN954" s="110"/>
      <c r="EO954" s="110"/>
      <c r="EP954" s="110"/>
      <c r="EQ954" s="110"/>
      <c r="ER954" s="110"/>
      <c r="ES954" s="110"/>
      <c r="ET954" s="110"/>
      <c r="EU954" s="110"/>
      <c r="EV954" s="110"/>
      <c r="EW954" s="110"/>
      <c r="EX954" s="110"/>
      <c r="EY954" s="110"/>
      <c r="EZ954" s="110"/>
      <c r="FA954" s="110"/>
      <c r="FB954" s="110"/>
      <c r="FC954" s="110"/>
      <c r="FD954" s="110"/>
      <c r="FE954" s="110"/>
      <c r="FF954" s="110"/>
      <c r="FG954" s="110"/>
      <c r="FH954" s="110"/>
      <c r="FI954" s="110"/>
      <c r="FJ954" s="110"/>
      <c r="FK954" s="242"/>
      <c r="FL954" s="242"/>
      <c r="FM954" s="242"/>
      <c r="FN954" s="242"/>
      <c r="FO954" s="242"/>
      <c r="FP954" s="242"/>
      <c r="FQ954" s="242"/>
      <c r="FR954" s="63"/>
    </row>
    <row r="955" spans="1:174" x14ac:dyDescent="0.2">
      <c r="A955" s="241" t="s">
        <v>605</v>
      </c>
      <c r="B955" s="476" t="s">
        <v>1157</v>
      </c>
      <c r="C955" s="326" t="s">
        <v>782</v>
      </c>
      <c r="D955" s="283" t="s">
        <v>1158</v>
      </c>
      <c r="E955" s="471">
        <v>1610.29</v>
      </c>
      <c r="F955" s="471">
        <v>133346.39000000001</v>
      </c>
      <c r="G955" s="471">
        <v>347243.73</v>
      </c>
      <c r="H955" s="471">
        <v>762249.85</v>
      </c>
      <c r="I955" s="471">
        <v>624387.56999999995</v>
      </c>
      <c r="J955" s="471">
        <v>273143.06</v>
      </c>
      <c r="K955" s="471">
        <v>89648</v>
      </c>
      <c r="L955" s="471">
        <v>44101.36</v>
      </c>
      <c r="M955" s="471">
        <v>0</v>
      </c>
      <c r="N955" s="496">
        <v>2275730.25</v>
      </c>
      <c r="O955" s="471">
        <v>1367.81</v>
      </c>
      <c r="P955" s="471">
        <v>180075.43</v>
      </c>
      <c r="Q955" s="471">
        <v>373292.39</v>
      </c>
      <c r="R955" s="471">
        <v>678341.85</v>
      </c>
      <c r="S955" s="471">
        <v>583997.5</v>
      </c>
      <c r="T955" s="471">
        <v>139709.41</v>
      </c>
      <c r="U955" s="471">
        <v>22841.119999999999</v>
      </c>
      <c r="V955" s="471">
        <v>14384.22</v>
      </c>
      <c r="W955" s="471">
        <v>0</v>
      </c>
      <c r="X955" s="496">
        <v>1994009.73</v>
      </c>
      <c r="Y955" s="471">
        <v>2978.1</v>
      </c>
      <c r="Z955" s="471">
        <v>313421.82</v>
      </c>
      <c r="AA955" s="471">
        <v>720536.12</v>
      </c>
      <c r="AB955" s="471">
        <v>1440591.7</v>
      </c>
      <c r="AC955" s="471">
        <v>1208385.07</v>
      </c>
      <c r="AD955" s="471">
        <v>412852.47</v>
      </c>
      <c r="AE955" s="471">
        <v>112489.12</v>
      </c>
      <c r="AF955" s="471">
        <v>58485.58</v>
      </c>
      <c r="AG955" s="471">
        <v>0</v>
      </c>
      <c r="AH955" s="496">
        <v>4269739.9800000004</v>
      </c>
      <c r="AI955" s="471">
        <v>1104.9000000000001</v>
      </c>
      <c r="AJ955" s="471">
        <v>1325.88</v>
      </c>
      <c r="AK955" s="471">
        <v>1546.86</v>
      </c>
      <c r="AL955" s="471">
        <v>1767.84</v>
      </c>
      <c r="AM955" s="471">
        <v>1988.82</v>
      </c>
      <c r="AN955" s="471">
        <v>2430.7800000000002</v>
      </c>
      <c r="AO955" s="471">
        <v>2872.74</v>
      </c>
      <c r="AP955" s="471">
        <v>3314.7</v>
      </c>
      <c r="AQ955" s="471">
        <v>3977.64</v>
      </c>
      <c r="AR955" s="471">
        <v>1.4574100000000001</v>
      </c>
      <c r="AS955" s="471">
        <v>100.57199</v>
      </c>
      <c r="AT955" s="471">
        <v>224.48296999999999</v>
      </c>
      <c r="AU955" s="471">
        <v>431.17581000000001</v>
      </c>
      <c r="AV955" s="471">
        <v>313.94875999999999</v>
      </c>
      <c r="AW955" s="471">
        <v>112.36848000000001</v>
      </c>
      <c r="AX955" s="471">
        <v>31.206440000000001</v>
      </c>
      <c r="AY955" s="471">
        <v>13.304779999999999</v>
      </c>
      <c r="AZ955" s="471">
        <v>0</v>
      </c>
      <c r="BA955" s="496">
        <v>1228.51665</v>
      </c>
      <c r="BB955" s="471">
        <v>1.2379500000000001</v>
      </c>
      <c r="BC955" s="471">
        <v>135.81577999999999</v>
      </c>
      <c r="BD955" s="471">
        <v>241.32266999999999</v>
      </c>
      <c r="BE955" s="471">
        <v>383.71224000000001</v>
      </c>
      <c r="BF955" s="471">
        <v>293.64019999999999</v>
      </c>
      <c r="BG955" s="471">
        <v>57.475140000000003</v>
      </c>
      <c r="BH955" s="471">
        <v>7.95099</v>
      </c>
      <c r="BI955" s="471">
        <v>4.3395200000000003</v>
      </c>
      <c r="BJ955" s="471">
        <v>0</v>
      </c>
      <c r="BK955" s="496">
        <v>1125.49449</v>
      </c>
      <c r="BL955" s="471">
        <v>2.7</v>
      </c>
      <c r="BM955" s="471">
        <v>236.39</v>
      </c>
      <c r="BN955" s="471">
        <v>465.81</v>
      </c>
      <c r="BO955" s="471">
        <v>814.89</v>
      </c>
      <c r="BP955" s="471">
        <v>607.59</v>
      </c>
      <c r="BQ955" s="471">
        <v>169.84</v>
      </c>
      <c r="BR955" s="471">
        <v>39.159999999999997</v>
      </c>
      <c r="BS955" s="471">
        <v>17.64</v>
      </c>
      <c r="BT955" s="471">
        <v>0</v>
      </c>
      <c r="BU955" s="496">
        <v>2354.02</v>
      </c>
      <c r="BV955" s="178"/>
      <c r="BW955" s="178"/>
      <c r="BX955" s="178"/>
      <c r="BY955" s="178"/>
      <c r="BZ955" s="178"/>
      <c r="CA955" s="178"/>
      <c r="CB955" s="178"/>
      <c r="CC955" s="178"/>
      <c r="CD955" s="178"/>
      <c r="CE955" s="178"/>
      <c r="CF955" s="110"/>
      <c r="CG955" s="110"/>
      <c r="CH955" s="110"/>
      <c r="CI955" s="110"/>
      <c r="CJ955" s="110"/>
      <c r="CK955" s="110"/>
      <c r="CL955" s="110"/>
      <c r="CM955" s="110"/>
      <c r="CN955" s="110"/>
      <c r="CO955" s="110"/>
      <c r="CP955" s="110"/>
      <c r="CQ955" s="110"/>
      <c r="CR955" s="110"/>
      <c r="CS955" s="110"/>
      <c r="CT955" s="110"/>
      <c r="CU955" s="110"/>
      <c r="CV955" s="110"/>
      <c r="CW955" s="110"/>
      <c r="CX955" s="110"/>
      <c r="CY955" s="110"/>
      <c r="CZ955" s="110"/>
      <c r="DA955" s="110"/>
      <c r="DB955" s="110"/>
      <c r="DC955" s="110"/>
      <c r="DD955" s="110"/>
      <c r="DE955" s="110"/>
      <c r="DF955" s="110"/>
      <c r="DG955" s="110"/>
      <c r="DH955" s="110"/>
      <c r="DI955" s="110"/>
      <c r="DJ955" s="110"/>
      <c r="DK955" s="110"/>
      <c r="DL955" s="110"/>
      <c r="DM955" s="110"/>
      <c r="DN955" s="110"/>
      <c r="DO955" s="110"/>
      <c r="DP955" s="110"/>
      <c r="DQ955" s="110"/>
      <c r="DR955" s="110"/>
      <c r="DS955" s="110"/>
      <c r="DT955" s="110"/>
      <c r="DU955" s="110"/>
      <c r="DV955" s="110"/>
      <c r="DW955" s="110"/>
      <c r="DX955" s="110"/>
      <c r="DY955" s="110"/>
      <c r="DZ955" s="110"/>
      <c r="EA955" s="110"/>
      <c r="EB955" s="110"/>
      <c r="EC955" s="110"/>
      <c r="ED955" s="110"/>
      <c r="EE955" s="110"/>
      <c r="EF955" s="110"/>
      <c r="EG955" s="110"/>
      <c r="EH955" s="110"/>
      <c r="EI955" s="110"/>
      <c r="EJ955" s="110"/>
      <c r="EK955" s="110"/>
      <c r="EL955" s="110"/>
      <c r="EM955" s="110"/>
      <c r="EN955" s="110"/>
      <c r="EO955" s="110"/>
      <c r="EP955" s="110"/>
      <c r="EQ955" s="110"/>
      <c r="ER955" s="110"/>
      <c r="ES955" s="110"/>
      <c r="ET955" s="110"/>
      <c r="EU955" s="110"/>
      <c r="EV955" s="110"/>
      <c r="EW955" s="110"/>
      <c r="EX955" s="110"/>
      <c r="EY955" s="110"/>
      <c r="EZ955" s="110"/>
      <c r="FA955" s="110"/>
      <c r="FB955" s="110"/>
      <c r="FC955" s="110"/>
      <c r="FD955" s="110"/>
      <c r="FE955" s="110"/>
      <c r="FF955" s="110"/>
      <c r="FG955" s="110"/>
      <c r="FH955" s="110"/>
      <c r="FI955" s="110"/>
      <c r="FJ955" s="110"/>
      <c r="FK955" s="242"/>
      <c r="FL955" s="242"/>
      <c r="FM955" s="242"/>
      <c r="FN955" s="242"/>
      <c r="FO955" s="242"/>
      <c r="FP955" s="242"/>
      <c r="FQ955" s="242"/>
      <c r="FR955" s="63"/>
    </row>
    <row r="956" spans="1:174" x14ac:dyDescent="0.2">
      <c r="A956" s="241" t="s">
        <v>606</v>
      </c>
      <c r="B956" s="476" t="s">
        <v>1159</v>
      </c>
      <c r="C956" s="326" t="s">
        <v>807</v>
      </c>
      <c r="D956" s="283" t="s">
        <v>607</v>
      </c>
      <c r="E956" s="471">
        <v>9142.31</v>
      </c>
      <c r="F956" s="471">
        <v>6032794.1699999999</v>
      </c>
      <c r="G956" s="471">
        <v>2274586.88</v>
      </c>
      <c r="H956" s="471">
        <v>1180916.1599999999</v>
      </c>
      <c r="I956" s="471">
        <v>427219.64</v>
      </c>
      <c r="J956" s="471">
        <v>123223.3</v>
      </c>
      <c r="K956" s="471">
        <v>44928.09</v>
      </c>
      <c r="L956" s="471">
        <v>28629.35</v>
      </c>
      <c r="M956" s="471">
        <v>0</v>
      </c>
      <c r="N956" s="496">
        <v>10121439.9</v>
      </c>
      <c r="O956" s="471">
        <v>37692.339999999997</v>
      </c>
      <c r="P956" s="471">
        <v>10381692.84</v>
      </c>
      <c r="Q956" s="471">
        <v>2111187.56</v>
      </c>
      <c r="R956" s="471">
        <v>792712.33</v>
      </c>
      <c r="S956" s="471">
        <v>193916.46</v>
      </c>
      <c r="T956" s="471">
        <v>45168.82</v>
      </c>
      <c r="U956" s="471">
        <v>16509.810000000001</v>
      </c>
      <c r="V956" s="471">
        <v>3328.51</v>
      </c>
      <c r="W956" s="471">
        <v>0</v>
      </c>
      <c r="X956" s="496">
        <v>13582208.67</v>
      </c>
      <c r="Y956" s="471">
        <v>46834.65</v>
      </c>
      <c r="Z956" s="471">
        <v>16414487.01</v>
      </c>
      <c r="AA956" s="471">
        <v>4385774.4400000004</v>
      </c>
      <c r="AB956" s="471">
        <v>1973628.49</v>
      </c>
      <c r="AC956" s="471">
        <v>621136.1</v>
      </c>
      <c r="AD956" s="471">
        <v>168392.12</v>
      </c>
      <c r="AE956" s="471">
        <v>61437.9</v>
      </c>
      <c r="AF956" s="471">
        <v>31957.86</v>
      </c>
      <c r="AG956" s="471">
        <v>0</v>
      </c>
      <c r="AH956" s="496">
        <v>23703648.57</v>
      </c>
      <c r="AI956" s="471">
        <v>1114.4888900000001</v>
      </c>
      <c r="AJ956" s="471">
        <v>1337.3866700000001</v>
      </c>
      <c r="AK956" s="471">
        <v>1560.2844399999999</v>
      </c>
      <c r="AL956" s="471">
        <v>1783.1822199999999</v>
      </c>
      <c r="AM956" s="471">
        <v>2006.08</v>
      </c>
      <c r="AN956" s="471">
        <v>2451.87556</v>
      </c>
      <c r="AO956" s="471">
        <v>2897.6711100000002</v>
      </c>
      <c r="AP956" s="471">
        <v>3343.4666699999998</v>
      </c>
      <c r="AQ956" s="471">
        <v>4012.16</v>
      </c>
      <c r="AR956" s="471">
        <v>8.2031399999999994</v>
      </c>
      <c r="AS956" s="471">
        <v>4510.8825399999996</v>
      </c>
      <c r="AT956" s="471">
        <v>1457.8027</v>
      </c>
      <c r="AU956" s="471">
        <v>662.25208999999995</v>
      </c>
      <c r="AV956" s="471">
        <v>212.96241000000001</v>
      </c>
      <c r="AW956" s="471">
        <v>50.256749999999997</v>
      </c>
      <c r="AX956" s="471">
        <v>15.504899999999999</v>
      </c>
      <c r="AY956" s="471">
        <v>8.5627700000000004</v>
      </c>
      <c r="AZ956" s="471">
        <v>0</v>
      </c>
      <c r="BA956" s="496">
        <v>6926.4273199999998</v>
      </c>
      <c r="BB956" s="471">
        <v>33.82029</v>
      </c>
      <c r="BC956" s="471">
        <v>7762.6711100000002</v>
      </c>
      <c r="BD956" s="471">
        <v>1353.07864</v>
      </c>
      <c r="BE956" s="471">
        <v>444.54926</v>
      </c>
      <c r="BF956" s="471">
        <v>96.664370000000005</v>
      </c>
      <c r="BG956" s="471">
        <v>18.422149999999998</v>
      </c>
      <c r="BH956" s="471">
        <v>5.6976100000000001</v>
      </c>
      <c r="BI956" s="471">
        <v>0.99553000000000003</v>
      </c>
      <c r="BJ956" s="471">
        <v>0</v>
      </c>
      <c r="BK956" s="496">
        <v>9715.8989600000004</v>
      </c>
      <c r="BL956" s="471">
        <v>42.02</v>
      </c>
      <c r="BM956" s="471">
        <v>12273.55</v>
      </c>
      <c r="BN956" s="471">
        <v>2810.88</v>
      </c>
      <c r="BO956" s="471">
        <v>1106.8</v>
      </c>
      <c r="BP956" s="471">
        <v>309.63</v>
      </c>
      <c r="BQ956" s="471">
        <v>68.680000000000007</v>
      </c>
      <c r="BR956" s="471">
        <v>21.2</v>
      </c>
      <c r="BS956" s="471">
        <v>9.56</v>
      </c>
      <c r="BT956" s="471">
        <v>0</v>
      </c>
      <c r="BU956" s="496">
        <v>16642.32</v>
      </c>
      <c r="BV956" s="178"/>
      <c r="BW956" s="178"/>
      <c r="BX956" s="178"/>
      <c r="BY956" s="178"/>
      <c r="BZ956" s="178"/>
      <c r="CA956" s="178"/>
      <c r="CB956" s="178"/>
      <c r="CC956" s="178"/>
      <c r="CD956" s="178"/>
      <c r="CE956" s="178"/>
      <c r="CF956" s="110"/>
      <c r="CG956" s="110"/>
      <c r="CH956" s="110"/>
      <c r="CI956" s="110"/>
      <c r="CJ956" s="110"/>
      <c r="CK956" s="110"/>
      <c r="CL956" s="110"/>
      <c r="CM956" s="110"/>
      <c r="CN956" s="110"/>
      <c r="CO956" s="110"/>
      <c r="CP956" s="110"/>
      <c r="CQ956" s="110"/>
      <c r="CR956" s="110"/>
      <c r="CS956" s="110"/>
      <c r="CT956" s="110"/>
      <c r="CU956" s="110"/>
      <c r="CV956" s="110"/>
      <c r="CW956" s="110"/>
      <c r="CX956" s="110"/>
      <c r="CY956" s="110"/>
      <c r="CZ956" s="110"/>
      <c r="DA956" s="110"/>
      <c r="DB956" s="110"/>
      <c r="DC956" s="110"/>
      <c r="DD956" s="110"/>
      <c r="DE956" s="110"/>
      <c r="DF956" s="110"/>
      <c r="DG956" s="110"/>
      <c r="DH956" s="110"/>
      <c r="DI956" s="110"/>
      <c r="DJ956" s="110"/>
      <c r="DK956" s="110"/>
      <c r="DL956" s="110"/>
      <c r="DM956" s="110"/>
      <c r="DN956" s="110"/>
      <c r="DO956" s="110"/>
      <c r="DP956" s="110"/>
      <c r="DQ956" s="110"/>
      <c r="DR956" s="110"/>
      <c r="DS956" s="110"/>
      <c r="DT956" s="110"/>
      <c r="DU956" s="110"/>
      <c r="DV956" s="110"/>
      <c r="DW956" s="110"/>
      <c r="DX956" s="110"/>
      <c r="DY956" s="110"/>
      <c r="DZ956" s="110"/>
      <c r="EA956" s="110"/>
      <c r="EB956" s="110"/>
      <c r="EC956" s="110"/>
      <c r="ED956" s="110"/>
      <c r="EE956" s="110"/>
      <c r="EF956" s="110"/>
      <c r="EG956" s="110"/>
      <c r="EH956" s="110"/>
      <c r="EI956" s="110"/>
      <c r="EJ956" s="110"/>
      <c r="EK956" s="110"/>
      <c r="EL956" s="110"/>
      <c r="EM956" s="110"/>
      <c r="EN956" s="110"/>
      <c r="EO956" s="110"/>
      <c r="EP956" s="110"/>
      <c r="EQ956" s="110"/>
      <c r="ER956" s="110"/>
      <c r="ES956" s="110"/>
      <c r="ET956" s="110"/>
      <c r="EU956" s="110"/>
      <c r="EV956" s="110"/>
      <c r="EW956" s="110"/>
      <c r="EX956" s="110"/>
      <c r="EY956" s="110"/>
      <c r="EZ956" s="110"/>
      <c r="FA956" s="110"/>
      <c r="FB956" s="110"/>
      <c r="FC956" s="110"/>
      <c r="FD956" s="110"/>
      <c r="FE956" s="110"/>
      <c r="FF956" s="110"/>
      <c r="FG956" s="110"/>
      <c r="FH956" s="110"/>
      <c r="FI956" s="110"/>
      <c r="FJ956" s="110"/>
      <c r="FK956" s="242"/>
      <c r="FL956" s="242"/>
      <c r="FM956" s="242"/>
      <c r="FN956" s="242"/>
      <c r="FO956" s="242"/>
      <c r="FP956" s="242"/>
      <c r="FQ956" s="242"/>
      <c r="FR956" s="63"/>
    </row>
    <row r="957" spans="1:174" x14ac:dyDescent="0.2">
      <c r="A957" s="241" t="s">
        <v>608</v>
      </c>
      <c r="B957" s="476" t="s">
        <v>1160</v>
      </c>
      <c r="C957" s="326" t="s">
        <v>807</v>
      </c>
      <c r="D957" s="283" t="s">
        <v>609</v>
      </c>
      <c r="E957" s="471">
        <v>0</v>
      </c>
      <c r="F957" s="471">
        <v>875875</v>
      </c>
      <c r="G957" s="471">
        <v>847097</v>
      </c>
      <c r="H957" s="471">
        <v>471920</v>
      </c>
      <c r="I957" s="471">
        <v>101481</v>
      </c>
      <c r="J957" s="471">
        <v>31131</v>
      </c>
      <c r="K957" s="471">
        <v>22085</v>
      </c>
      <c r="L957" s="471">
        <v>0</v>
      </c>
      <c r="M957" s="471">
        <v>0</v>
      </c>
      <c r="N957" s="496">
        <v>2349589</v>
      </c>
      <c r="O957" s="471">
        <v>1038</v>
      </c>
      <c r="P957" s="471">
        <v>2053042</v>
      </c>
      <c r="Q957" s="471">
        <v>1698539</v>
      </c>
      <c r="R957" s="471">
        <v>703239</v>
      </c>
      <c r="S957" s="471">
        <v>172277</v>
      </c>
      <c r="T957" s="471">
        <v>44687</v>
      </c>
      <c r="U957" s="471">
        <v>10056</v>
      </c>
      <c r="V957" s="471">
        <v>2555</v>
      </c>
      <c r="W957" s="471">
        <v>0</v>
      </c>
      <c r="X957" s="496">
        <v>4685433</v>
      </c>
      <c r="Y957" s="471">
        <v>1038</v>
      </c>
      <c r="Z957" s="471">
        <v>2928917</v>
      </c>
      <c r="AA957" s="471">
        <v>2545636</v>
      </c>
      <c r="AB957" s="471">
        <v>1175159</v>
      </c>
      <c r="AC957" s="471">
        <v>273758</v>
      </c>
      <c r="AD957" s="471">
        <v>75818</v>
      </c>
      <c r="AE957" s="471">
        <v>32141</v>
      </c>
      <c r="AF957" s="471">
        <v>2555</v>
      </c>
      <c r="AG957" s="471">
        <v>0</v>
      </c>
      <c r="AH957" s="496">
        <v>7035022</v>
      </c>
      <c r="AI957" s="471">
        <v>1040.12222</v>
      </c>
      <c r="AJ957" s="471">
        <v>1248.1466700000001</v>
      </c>
      <c r="AK957" s="471">
        <v>1456.17111</v>
      </c>
      <c r="AL957" s="471">
        <v>1664.1955599999999</v>
      </c>
      <c r="AM957" s="471">
        <v>1872.22</v>
      </c>
      <c r="AN957" s="471">
        <v>2288.2688899999998</v>
      </c>
      <c r="AO957" s="471">
        <v>2704.3177799999999</v>
      </c>
      <c r="AP957" s="471">
        <v>3120.3666699999999</v>
      </c>
      <c r="AQ957" s="471">
        <v>3744.44</v>
      </c>
      <c r="AR957" s="471">
        <v>0</v>
      </c>
      <c r="AS957" s="471">
        <v>701.74045000000001</v>
      </c>
      <c r="AT957" s="471">
        <v>581.72901999999999</v>
      </c>
      <c r="AU957" s="471">
        <v>283.57243999999997</v>
      </c>
      <c r="AV957" s="471">
        <v>54.203569999999999</v>
      </c>
      <c r="AW957" s="471">
        <v>13.604609999999999</v>
      </c>
      <c r="AX957" s="471">
        <v>8.1665700000000001</v>
      </c>
      <c r="AY957" s="471">
        <v>0</v>
      </c>
      <c r="AZ957" s="471">
        <v>0</v>
      </c>
      <c r="BA957" s="496">
        <v>1643.01666</v>
      </c>
      <c r="BB957" s="471">
        <v>0.99795999999999996</v>
      </c>
      <c r="BC957" s="471">
        <v>1644.8724</v>
      </c>
      <c r="BD957" s="471">
        <v>1166.4419</v>
      </c>
      <c r="BE957" s="471">
        <v>422.56993</v>
      </c>
      <c r="BF957" s="471">
        <v>92.017499999999998</v>
      </c>
      <c r="BG957" s="471">
        <v>19.528739999999999</v>
      </c>
      <c r="BH957" s="471">
        <v>3.7185000000000001</v>
      </c>
      <c r="BI957" s="471">
        <v>0.81881000000000004</v>
      </c>
      <c r="BJ957" s="471">
        <v>0</v>
      </c>
      <c r="BK957" s="496">
        <v>3350.9657400000001</v>
      </c>
      <c r="BL957" s="471">
        <v>1</v>
      </c>
      <c r="BM957" s="471">
        <v>2346.61</v>
      </c>
      <c r="BN957" s="471">
        <v>1748.17</v>
      </c>
      <c r="BO957" s="471">
        <v>706.14</v>
      </c>
      <c r="BP957" s="471">
        <v>146.22</v>
      </c>
      <c r="BQ957" s="471">
        <v>33.130000000000003</v>
      </c>
      <c r="BR957" s="471">
        <v>11.89</v>
      </c>
      <c r="BS957" s="471">
        <v>0.82</v>
      </c>
      <c r="BT957" s="471">
        <v>0</v>
      </c>
      <c r="BU957" s="496">
        <v>4993.9799999999996</v>
      </c>
      <c r="BV957" s="178"/>
      <c r="BW957" s="178"/>
      <c r="BX957" s="178"/>
      <c r="BY957" s="178"/>
      <c r="BZ957" s="178"/>
      <c r="CA957" s="178"/>
      <c r="CB957" s="178"/>
      <c r="CC957" s="178"/>
      <c r="CD957" s="178"/>
      <c r="CE957" s="178"/>
      <c r="CF957" s="69"/>
      <c r="CG957" s="69"/>
      <c r="CH957" s="69"/>
      <c r="CI957" s="69"/>
      <c r="CJ957" s="69"/>
      <c r="CK957" s="69"/>
      <c r="CL957" s="69"/>
      <c r="CM957" s="69"/>
      <c r="CN957" s="69"/>
      <c r="CO957" s="69"/>
      <c r="CP957" s="69"/>
      <c r="CQ957" s="69"/>
      <c r="CR957" s="69"/>
      <c r="CS957" s="69"/>
      <c r="CT957" s="69"/>
      <c r="CU957" s="69"/>
      <c r="CV957" s="69"/>
      <c r="CW957" s="69"/>
      <c r="CX957" s="69"/>
      <c r="CY957" s="69"/>
      <c r="CZ957" s="69"/>
      <c r="DA957" s="69"/>
      <c r="DB957" s="69"/>
      <c r="DC957" s="69"/>
      <c r="DD957" s="69"/>
      <c r="DE957" s="69"/>
      <c r="DF957" s="69"/>
      <c r="DG957" s="69"/>
      <c r="DH957" s="69"/>
      <c r="DI957" s="69"/>
      <c r="DJ957" s="69"/>
      <c r="DK957" s="69"/>
      <c r="DL957" s="69"/>
      <c r="DM957" s="69"/>
      <c r="DN957" s="69"/>
      <c r="DO957" s="69"/>
      <c r="DP957" s="69"/>
      <c r="DQ957" s="69"/>
      <c r="DR957" s="69"/>
      <c r="DS957" s="69"/>
      <c r="DT957" s="69"/>
      <c r="DU957" s="69"/>
      <c r="DV957" s="69"/>
      <c r="DW957" s="69"/>
      <c r="DX957" s="69"/>
      <c r="DY957" s="69"/>
      <c r="DZ957" s="69"/>
      <c r="EA957" s="69"/>
      <c r="EB957" s="69"/>
      <c r="EC957" s="69"/>
      <c r="ED957" s="69"/>
      <c r="EE957" s="69"/>
      <c r="EF957" s="69"/>
      <c r="EG957" s="69"/>
      <c r="EH957" s="69"/>
      <c r="EI957" s="69"/>
      <c r="EJ957" s="69"/>
      <c r="EK957" s="69"/>
      <c r="EL957" s="69"/>
      <c r="EM957" s="69"/>
      <c r="EN957" s="69"/>
      <c r="EO957" s="69"/>
      <c r="EP957" s="69"/>
      <c r="EQ957" s="69"/>
      <c r="ER957" s="69"/>
      <c r="ES957" s="69"/>
      <c r="ET957" s="69"/>
      <c r="EU957" s="69"/>
      <c r="EV957" s="69"/>
      <c r="EW957" s="69"/>
      <c r="EX957" s="69"/>
      <c r="EY957" s="110"/>
      <c r="EZ957" s="110"/>
      <c r="FA957" s="110"/>
      <c r="FB957" s="110"/>
      <c r="FC957" s="110"/>
      <c r="FD957" s="110"/>
      <c r="FE957" s="110"/>
      <c r="FF957" s="110"/>
      <c r="FG957" s="110"/>
      <c r="FH957" s="110"/>
      <c r="FI957" s="110"/>
      <c r="FJ957" s="110"/>
      <c r="FK957" s="242"/>
      <c r="FL957" s="242"/>
      <c r="FM957" s="242"/>
      <c r="FN957" s="242"/>
      <c r="FO957" s="242"/>
      <c r="FP957" s="242"/>
      <c r="FQ957" s="242"/>
      <c r="FR957" s="63"/>
    </row>
    <row r="958" spans="1:174" x14ac:dyDescent="0.2">
      <c r="A958" s="241" t="s">
        <v>610</v>
      </c>
      <c r="B958" s="476" t="s">
        <v>1161</v>
      </c>
      <c r="C958" s="326" t="s">
        <v>782</v>
      </c>
      <c r="D958" s="283" t="s">
        <v>611</v>
      </c>
      <c r="E958" s="471">
        <v>1546</v>
      </c>
      <c r="F958" s="471">
        <v>737833</v>
      </c>
      <c r="G958" s="471">
        <v>879256</v>
      </c>
      <c r="H958" s="471">
        <v>759976</v>
      </c>
      <c r="I958" s="471">
        <v>412356</v>
      </c>
      <c r="J958" s="471">
        <v>155168</v>
      </c>
      <c r="K958" s="471">
        <v>36847</v>
      </c>
      <c r="L958" s="471">
        <v>9590</v>
      </c>
      <c r="M958" s="471">
        <v>0</v>
      </c>
      <c r="N958" s="496">
        <v>2992572</v>
      </c>
      <c r="O958" s="471">
        <v>315</v>
      </c>
      <c r="P958" s="471">
        <v>714002</v>
      </c>
      <c r="Q958" s="471">
        <v>864144</v>
      </c>
      <c r="R958" s="471">
        <v>652969</v>
      </c>
      <c r="S958" s="471">
        <v>171046</v>
      </c>
      <c r="T958" s="471">
        <v>59965</v>
      </c>
      <c r="U958" s="471">
        <v>12662</v>
      </c>
      <c r="V958" s="471">
        <v>3530</v>
      </c>
      <c r="W958" s="471">
        <v>0</v>
      </c>
      <c r="X958" s="496">
        <v>2478633</v>
      </c>
      <c r="Y958" s="471">
        <v>1861</v>
      </c>
      <c r="Z958" s="471">
        <v>1451835</v>
      </c>
      <c r="AA958" s="471">
        <v>1743400</v>
      </c>
      <c r="AB958" s="471">
        <v>1412945</v>
      </c>
      <c r="AC958" s="471">
        <v>583402</v>
      </c>
      <c r="AD958" s="471">
        <v>215133</v>
      </c>
      <c r="AE958" s="471">
        <v>49509</v>
      </c>
      <c r="AF958" s="471">
        <v>13120</v>
      </c>
      <c r="AG958" s="471">
        <v>0</v>
      </c>
      <c r="AH958" s="496">
        <v>5471205</v>
      </c>
      <c r="AI958" s="471">
        <v>1096.0444399999999</v>
      </c>
      <c r="AJ958" s="471">
        <v>1315.25333</v>
      </c>
      <c r="AK958" s="471">
        <v>1534.4622199999999</v>
      </c>
      <c r="AL958" s="471">
        <v>1753.67111</v>
      </c>
      <c r="AM958" s="471">
        <v>1972.88</v>
      </c>
      <c r="AN958" s="471">
        <v>2411.2977799999999</v>
      </c>
      <c r="AO958" s="471">
        <v>2849.7155600000001</v>
      </c>
      <c r="AP958" s="471">
        <v>3288.1333300000001</v>
      </c>
      <c r="AQ958" s="471">
        <v>3945.76</v>
      </c>
      <c r="AR958" s="471">
        <v>1.4105300000000001</v>
      </c>
      <c r="AS958" s="471">
        <v>560.98166000000003</v>
      </c>
      <c r="AT958" s="471">
        <v>573.00595999999996</v>
      </c>
      <c r="AU958" s="471">
        <v>433.36290000000002</v>
      </c>
      <c r="AV958" s="471">
        <v>209.01221000000001</v>
      </c>
      <c r="AW958" s="471">
        <v>64.350409999999997</v>
      </c>
      <c r="AX958" s="471">
        <v>12.930059999999999</v>
      </c>
      <c r="AY958" s="471">
        <v>2.91655</v>
      </c>
      <c r="AZ958" s="471">
        <v>0</v>
      </c>
      <c r="BA958" s="496">
        <v>1857.97028</v>
      </c>
      <c r="BB958" s="471">
        <v>0.28739999999999999</v>
      </c>
      <c r="BC958" s="471">
        <v>542.86271999999997</v>
      </c>
      <c r="BD958" s="471">
        <v>563.15755999999999</v>
      </c>
      <c r="BE958" s="471">
        <v>372.34404999999998</v>
      </c>
      <c r="BF958" s="471">
        <v>86.698629999999994</v>
      </c>
      <c r="BG958" s="471">
        <v>24.86835</v>
      </c>
      <c r="BH958" s="471">
        <v>4.4432499999999999</v>
      </c>
      <c r="BI958" s="471">
        <v>1.0735600000000001</v>
      </c>
      <c r="BJ958" s="471">
        <v>0</v>
      </c>
      <c r="BK958" s="496">
        <v>1595.73552</v>
      </c>
      <c r="BL958" s="471">
        <v>1.7</v>
      </c>
      <c r="BM958" s="471">
        <v>1103.8399999999999</v>
      </c>
      <c r="BN958" s="471">
        <v>1136.1600000000001</v>
      </c>
      <c r="BO958" s="471">
        <v>805.71</v>
      </c>
      <c r="BP958" s="471">
        <v>295.70999999999998</v>
      </c>
      <c r="BQ958" s="471">
        <v>89.22</v>
      </c>
      <c r="BR958" s="471">
        <v>17.37</v>
      </c>
      <c r="BS958" s="471">
        <v>3.99</v>
      </c>
      <c r="BT958" s="471">
        <v>0</v>
      </c>
      <c r="BU958" s="496">
        <v>3453.7</v>
      </c>
      <c r="BV958" s="178"/>
      <c r="BW958" s="178"/>
      <c r="BX958" s="178"/>
      <c r="BY958" s="178"/>
      <c r="BZ958" s="178"/>
      <c r="CA958" s="178"/>
      <c r="CB958" s="178"/>
      <c r="CC958" s="178"/>
      <c r="CD958" s="178"/>
      <c r="CE958" s="178"/>
      <c r="CF958" s="110"/>
      <c r="CG958" s="110"/>
      <c r="CH958" s="110"/>
      <c r="CI958" s="110"/>
      <c r="CJ958" s="110"/>
      <c r="CK958" s="110"/>
      <c r="CL958" s="110"/>
      <c r="CM958" s="110"/>
      <c r="CN958" s="110"/>
      <c r="CO958" s="110"/>
      <c r="CP958" s="110"/>
      <c r="CQ958" s="110"/>
      <c r="CR958" s="110"/>
      <c r="CS958" s="110"/>
      <c r="CT958" s="110"/>
      <c r="CU958" s="110"/>
      <c r="CV958" s="110"/>
      <c r="CW958" s="110"/>
      <c r="CX958" s="110"/>
      <c r="CY958" s="110"/>
      <c r="CZ958" s="110"/>
      <c r="DA958" s="110"/>
      <c r="DB958" s="110"/>
      <c r="DC958" s="110"/>
      <c r="DD958" s="110"/>
      <c r="DE958" s="110"/>
      <c r="DF958" s="110"/>
      <c r="DG958" s="110"/>
      <c r="DH958" s="110"/>
      <c r="DI958" s="110"/>
      <c r="DJ958" s="110"/>
      <c r="DK958" s="110"/>
      <c r="DL958" s="110"/>
      <c r="DM958" s="110"/>
      <c r="DN958" s="110"/>
      <c r="DO958" s="110"/>
      <c r="DP958" s="110"/>
      <c r="DQ958" s="110"/>
      <c r="DR958" s="110"/>
      <c r="DS958" s="110"/>
      <c r="DT958" s="110"/>
      <c r="DU958" s="110"/>
      <c r="DV958" s="110"/>
      <c r="DW958" s="110"/>
      <c r="DX958" s="110"/>
      <c r="DY958" s="110"/>
      <c r="DZ958" s="110"/>
      <c r="EA958" s="110"/>
      <c r="EB958" s="110"/>
      <c r="EC958" s="110"/>
      <c r="ED958" s="110"/>
      <c r="EE958" s="110"/>
      <c r="EF958" s="110"/>
      <c r="EG958" s="110"/>
      <c r="EH958" s="110"/>
      <c r="EI958" s="110"/>
      <c r="EJ958" s="110"/>
      <c r="EK958" s="110"/>
      <c r="EL958" s="110"/>
      <c r="EM958" s="110"/>
      <c r="EN958" s="110"/>
      <c r="EO958" s="110"/>
      <c r="EP958" s="110"/>
      <c r="EQ958" s="110"/>
      <c r="ER958" s="110"/>
      <c r="ES958" s="110"/>
      <c r="ET958" s="110"/>
      <c r="EU958" s="110"/>
      <c r="EV958" s="110"/>
      <c r="EW958" s="110"/>
      <c r="EX958" s="110"/>
      <c r="EY958" s="110"/>
      <c r="EZ958" s="110"/>
      <c r="FA958" s="110"/>
      <c r="FB958" s="110"/>
      <c r="FC958" s="110"/>
      <c r="FD958" s="110"/>
      <c r="FE958" s="110"/>
      <c r="FF958" s="110"/>
      <c r="FG958" s="110"/>
      <c r="FH958" s="110"/>
      <c r="FI958" s="110"/>
      <c r="FJ958" s="110"/>
      <c r="FK958" s="242"/>
      <c r="FL958" s="242"/>
      <c r="FM958" s="242"/>
      <c r="FN958" s="242"/>
      <c r="FO958" s="242"/>
      <c r="FP958" s="242"/>
      <c r="FQ958" s="242"/>
      <c r="FR958" s="63"/>
    </row>
    <row r="959" spans="1:174" x14ac:dyDescent="0.2">
      <c r="A959" s="241" t="s">
        <v>612</v>
      </c>
      <c r="B959" s="476" t="s">
        <v>1162</v>
      </c>
      <c r="C959" s="326" t="s">
        <v>807</v>
      </c>
      <c r="D959" s="283" t="s">
        <v>613</v>
      </c>
      <c r="E959" s="471">
        <v>1705</v>
      </c>
      <c r="F959" s="471">
        <v>751502</v>
      </c>
      <c r="G959" s="471">
        <v>1030244</v>
      </c>
      <c r="H959" s="471">
        <v>875061</v>
      </c>
      <c r="I959" s="471">
        <v>308978</v>
      </c>
      <c r="J959" s="471">
        <v>176348</v>
      </c>
      <c r="K959" s="471">
        <v>106188</v>
      </c>
      <c r="L959" s="471">
        <v>50456</v>
      </c>
      <c r="M959" s="471">
        <v>5595</v>
      </c>
      <c r="N959" s="496">
        <v>3306077</v>
      </c>
      <c r="O959" s="471">
        <v>1436</v>
      </c>
      <c r="P959" s="471">
        <v>907213</v>
      </c>
      <c r="Q959" s="471">
        <v>1327369</v>
      </c>
      <c r="R959" s="471">
        <v>996930</v>
      </c>
      <c r="S959" s="471">
        <v>192490</v>
      </c>
      <c r="T959" s="471">
        <v>99763</v>
      </c>
      <c r="U959" s="471">
        <v>76463</v>
      </c>
      <c r="V959" s="471">
        <v>42207</v>
      </c>
      <c r="W959" s="471">
        <v>0</v>
      </c>
      <c r="X959" s="496">
        <v>3643871</v>
      </c>
      <c r="Y959" s="471">
        <v>3141</v>
      </c>
      <c r="Z959" s="471">
        <v>1658715</v>
      </c>
      <c r="AA959" s="471">
        <v>2357613</v>
      </c>
      <c r="AB959" s="471">
        <v>1871991</v>
      </c>
      <c r="AC959" s="471">
        <v>501468</v>
      </c>
      <c r="AD959" s="471">
        <v>276111</v>
      </c>
      <c r="AE959" s="471">
        <v>182651</v>
      </c>
      <c r="AF959" s="471">
        <v>92663</v>
      </c>
      <c r="AG959" s="471">
        <v>5595</v>
      </c>
      <c r="AH959" s="496">
        <v>6949948</v>
      </c>
      <c r="AI959" s="471">
        <v>1024.39444</v>
      </c>
      <c r="AJ959" s="471">
        <v>1229.27333</v>
      </c>
      <c r="AK959" s="471">
        <v>1434.1522199999999</v>
      </c>
      <c r="AL959" s="471">
        <v>1639.0311099999999</v>
      </c>
      <c r="AM959" s="471">
        <v>1843.91</v>
      </c>
      <c r="AN959" s="471">
        <v>2253.6677800000002</v>
      </c>
      <c r="AO959" s="471">
        <v>2663.4255600000001</v>
      </c>
      <c r="AP959" s="471">
        <v>3073.1833299999998</v>
      </c>
      <c r="AQ959" s="471">
        <v>3687.82</v>
      </c>
      <c r="AR959" s="471">
        <v>1.6644000000000001</v>
      </c>
      <c r="AS959" s="471">
        <v>611.33840999999995</v>
      </c>
      <c r="AT959" s="471">
        <v>718.36446999999998</v>
      </c>
      <c r="AU959" s="471">
        <v>533.88918999999999</v>
      </c>
      <c r="AV959" s="471">
        <v>167.56675000000001</v>
      </c>
      <c r="AW959" s="471">
        <v>78.24933</v>
      </c>
      <c r="AX959" s="471">
        <v>39.868960000000001</v>
      </c>
      <c r="AY959" s="471">
        <v>16.418150000000001</v>
      </c>
      <c r="AZ959" s="471">
        <v>1.5171600000000001</v>
      </c>
      <c r="BA959" s="496">
        <v>2168.87682</v>
      </c>
      <c r="BB959" s="471">
        <v>1.4017999999999999</v>
      </c>
      <c r="BC959" s="471">
        <v>738.00755000000004</v>
      </c>
      <c r="BD959" s="471">
        <v>925.54262000000006</v>
      </c>
      <c r="BE959" s="471">
        <v>608.24348999999995</v>
      </c>
      <c r="BF959" s="471">
        <v>104.39230000000001</v>
      </c>
      <c r="BG959" s="471">
        <v>44.266950000000001</v>
      </c>
      <c r="BH959" s="471">
        <v>28.70852</v>
      </c>
      <c r="BI959" s="471">
        <v>13.733969999999999</v>
      </c>
      <c r="BJ959" s="471">
        <v>0</v>
      </c>
      <c r="BK959" s="496">
        <v>2464.2971899999998</v>
      </c>
      <c r="BL959" s="471">
        <v>3.07</v>
      </c>
      <c r="BM959" s="471">
        <v>1349.35</v>
      </c>
      <c r="BN959" s="471">
        <v>1643.91</v>
      </c>
      <c r="BO959" s="471">
        <v>1142.1300000000001</v>
      </c>
      <c r="BP959" s="471">
        <v>271.95999999999998</v>
      </c>
      <c r="BQ959" s="471">
        <v>122.52</v>
      </c>
      <c r="BR959" s="471">
        <v>68.58</v>
      </c>
      <c r="BS959" s="471">
        <v>30.15</v>
      </c>
      <c r="BT959" s="471">
        <v>1.52</v>
      </c>
      <c r="BU959" s="496">
        <v>4633.1899999999996</v>
      </c>
      <c r="BV959" s="178"/>
      <c r="BW959" s="178"/>
      <c r="BX959" s="178"/>
      <c r="BY959" s="178"/>
      <c r="BZ959" s="178"/>
      <c r="CA959" s="178"/>
      <c r="CB959" s="178"/>
      <c r="CC959" s="178"/>
      <c r="CD959" s="178"/>
      <c r="CE959" s="178"/>
      <c r="CF959" s="69"/>
      <c r="CG959" s="69"/>
      <c r="CH959" s="69"/>
      <c r="CI959" s="69"/>
      <c r="CJ959" s="69"/>
      <c r="CK959" s="69"/>
      <c r="CL959" s="69"/>
      <c r="CM959" s="69"/>
      <c r="CN959" s="69"/>
      <c r="CO959" s="69"/>
      <c r="CP959" s="69"/>
      <c r="CQ959" s="69"/>
      <c r="CR959" s="69"/>
      <c r="CS959" s="69"/>
      <c r="CT959" s="69"/>
      <c r="CU959" s="69"/>
      <c r="CV959" s="69"/>
      <c r="CW959" s="69"/>
      <c r="CX959" s="69"/>
      <c r="CY959" s="69"/>
      <c r="CZ959" s="69"/>
      <c r="DA959" s="69"/>
      <c r="DB959" s="69"/>
      <c r="DC959" s="69"/>
      <c r="DD959" s="69"/>
      <c r="DE959" s="69"/>
      <c r="DF959" s="69"/>
      <c r="DG959" s="69"/>
      <c r="DH959" s="69"/>
      <c r="DI959" s="69"/>
      <c r="DJ959" s="69"/>
      <c r="DK959" s="69"/>
      <c r="DL959" s="69"/>
      <c r="DM959" s="69"/>
      <c r="DN959" s="69"/>
      <c r="DO959" s="69"/>
      <c r="DP959" s="69"/>
      <c r="DQ959" s="69"/>
      <c r="DR959" s="69"/>
      <c r="DS959" s="69"/>
      <c r="DT959" s="69"/>
      <c r="DU959" s="69"/>
      <c r="DV959" s="69"/>
      <c r="DW959" s="69"/>
      <c r="DX959" s="69"/>
      <c r="DY959" s="69"/>
      <c r="DZ959" s="69"/>
      <c r="EA959" s="69"/>
      <c r="EB959" s="69"/>
      <c r="EC959" s="69"/>
      <c r="ED959" s="69"/>
      <c r="EE959" s="69"/>
      <c r="EF959" s="69"/>
      <c r="EG959" s="69"/>
      <c r="EH959" s="69"/>
      <c r="EI959" s="69"/>
      <c r="EJ959" s="69"/>
      <c r="EK959" s="69"/>
      <c r="EL959" s="69"/>
      <c r="EM959" s="69"/>
      <c r="EN959" s="69"/>
      <c r="EO959" s="69"/>
      <c r="EP959" s="69"/>
      <c r="EQ959" s="69"/>
      <c r="ER959" s="69"/>
      <c r="ES959" s="69"/>
      <c r="ET959" s="69"/>
      <c r="EU959" s="69"/>
      <c r="EV959" s="69"/>
      <c r="EW959" s="69"/>
      <c r="EX959" s="69"/>
      <c r="EY959" s="110"/>
      <c r="EZ959" s="110"/>
      <c r="FA959" s="110"/>
      <c r="FB959" s="110"/>
      <c r="FC959" s="110"/>
      <c r="FD959" s="110"/>
      <c r="FE959" s="110"/>
      <c r="FF959" s="110"/>
      <c r="FG959" s="110"/>
      <c r="FH959" s="110"/>
      <c r="FI959" s="110"/>
      <c r="FJ959" s="110"/>
      <c r="FK959" s="242"/>
      <c r="FL959" s="242"/>
      <c r="FM959" s="242"/>
      <c r="FN959" s="242"/>
      <c r="FO959" s="242"/>
      <c r="FP959" s="242"/>
      <c r="FQ959" s="242"/>
      <c r="FR959" s="63"/>
    </row>
    <row r="960" spans="1:174" x14ac:dyDescent="0.2">
      <c r="A960" s="241" t="s">
        <v>614</v>
      </c>
      <c r="B960" s="476" t="s">
        <v>1163</v>
      </c>
      <c r="C960" s="326" t="s">
        <v>784</v>
      </c>
      <c r="D960" s="283" t="s">
        <v>615</v>
      </c>
      <c r="E960" s="471">
        <v>6598</v>
      </c>
      <c r="F960" s="471">
        <v>1684380</v>
      </c>
      <c r="G960" s="471">
        <v>1169998</v>
      </c>
      <c r="H960" s="471">
        <v>1046057</v>
      </c>
      <c r="I960" s="471">
        <v>386521</v>
      </c>
      <c r="J960" s="471">
        <v>156672</v>
      </c>
      <c r="K960" s="471">
        <v>63002</v>
      </c>
      <c r="L960" s="471">
        <v>17143</v>
      </c>
      <c r="M960" s="471">
        <v>0</v>
      </c>
      <c r="N960" s="496">
        <v>4530371</v>
      </c>
      <c r="O960" s="471">
        <v>3443</v>
      </c>
      <c r="P960" s="471">
        <v>2547441</v>
      </c>
      <c r="Q960" s="471">
        <v>1353405</v>
      </c>
      <c r="R960" s="471">
        <v>771158</v>
      </c>
      <c r="S960" s="471">
        <v>236752</v>
      </c>
      <c r="T960" s="471">
        <v>146024</v>
      </c>
      <c r="U960" s="471">
        <v>63172</v>
      </c>
      <c r="V960" s="471">
        <v>15821</v>
      </c>
      <c r="W960" s="471">
        <v>1552</v>
      </c>
      <c r="X960" s="496">
        <v>5138768</v>
      </c>
      <c r="Y960" s="471">
        <v>10041</v>
      </c>
      <c r="Z960" s="471">
        <v>4231821</v>
      </c>
      <c r="AA960" s="471">
        <v>2523403</v>
      </c>
      <c r="AB960" s="471">
        <v>1817215</v>
      </c>
      <c r="AC960" s="471">
        <v>623273</v>
      </c>
      <c r="AD960" s="471">
        <v>302696</v>
      </c>
      <c r="AE960" s="471">
        <v>126174</v>
      </c>
      <c r="AF960" s="471">
        <v>32964</v>
      </c>
      <c r="AG960" s="471">
        <v>1552</v>
      </c>
      <c r="AH960" s="496">
        <v>9669139</v>
      </c>
      <c r="AI960" s="471">
        <v>1103.25</v>
      </c>
      <c r="AJ960" s="471">
        <v>1323.9</v>
      </c>
      <c r="AK960" s="471">
        <v>1544.55</v>
      </c>
      <c r="AL960" s="471">
        <v>1765.2</v>
      </c>
      <c r="AM960" s="471">
        <v>1985.85</v>
      </c>
      <c r="AN960" s="471">
        <v>2427.15</v>
      </c>
      <c r="AO960" s="471">
        <v>2868.45</v>
      </c>
      <c r="AP960" s="471">
        <v>3309.75</v>
      </c>
      <c r="AQ960" s="471">
        <v>3971.7</v>
      </c>
      <c r="AR960" s="471">
        <v>5.9805099999999998</v>
      </c>
      <c r="AS960" s="471">
        <v>1272.2864300000001</v>
      </c>
      <c r="AT960" s="471">
        <v>757.50089000000003</v>
      </c>
      <c r="AU960" s="471">
        <v>592.59970999999996</v>
      </c>
      <c r="AV960" s="471">
        <v>194.63756000000001</v>
      </c>
      <c r="AW960" s="471">
        <v>64.549779999999998</v>
      </c>
      <c r="AX960" s="471">
        <v>21.96378</v>
      </c>
      <c r="AY960" s="471">
        <v>5.1795499999999999</v>
      </c>
      <c r="AZ960" s="471">
        <v>0</v>
      </c>
      <c r="BA960" s="496">
        <v>2914.6981999999998</v>
      </c>
      <c r="BB960" s="471">
        <v>3.1207799999999999</v>
      </c>
      <c r="BC960" s="471">
        <v>1924.19443</v>
      </c>
      <c r="BD960" s="471">
        <v>876.24550999999997</v>
      </c>
      <c r="BE960" s="471">
        <v>436.86721</v>
      </c>
      <c r="BF960" s="471">
        <v>119.21948</v>
      </c>
      <c r="BG960" s="471">
        <v>60.162739999999999</v>
      </c>
      <c r="BH960" s="471">
        <v>22.023040000000002</v>
      </c>
      <c r="BI960" s="471">
        <v>4.7801200000000001</v>
      </c>
      <c r="BJ960" s="471">
        <v>0.39076</v>
      </c>
      <c r="BK960" s="496">
        <v>3447.00407</v>
      </c>
      <c r="BL960" s="471">
        <v>9.1</v>
      </c>
      <c r="BM960" s="471">
        <v>3196.48</v>
      </c>
      <c r="BN960" s="471">
        <v>1633.75</v>
      </c>
      <c r="BO960" s="471">
        <v>1029.47</v>
      </c>
      <c r="BP960" s="471">
        <v>313.86</v>
      </c>
      <c r="BQ960" s="471">
        <v>124.71</v>
      </c>
      <c r="BR960" s="471">
        <v>43.99</v>
      </c>
      <c r="BS960" s="471">
        <v>9.9600000000000009</v>
      </c>
      <c r="BT960" s="471">
        <v>0.39</v>
      </c>
      <c r="BU960" s="496">
        <v>6361.71</v>
      </c>
      <c r="BV960" s="178"/>
      <c r="BW960" s="178"/>
      <c r="BX960" s="178"/>
      <c r="BY960" s="178"/>
      <c r="BZ960" s="178"/>
      <c r="CA960" s="178"/>
      <c r="CB960" s="178"/>
      <c r="CC960" s="178"/>
      <c r="CD960" s="178"/>
      <c r="CE960" s="178"/>
      <c r="CF960" s="69"/>
      <c r="CG960" s="69"/>
      <c r="CH960" s="69"/>
      <c r="CI960" s="69"/>
      <c r="CJ960" s="69"/>
      <c r="CK960" s="69"/>
      <c r="CL960" s="69"/>
      <c r="CM960" s="69"/>
      <c r="CN960" s="69"/>
      <c r="CO960" s="69"/>
      <c r="CP960" s="69"/>
      <c r="CQ960" s="69"/>
      <c r="CR960" s="69"/>
      <c r="CS960" s="69"/>
      <c r="CT960" s="69"/>
      <c r="CU960" s="69"/>
      <c r="CV960" s="69"/>
      <c r="CW960" s="69"/>
      <c r="CX960" s="69"/>
      <c r="CY960" s="69"/>
      <c r="CZ960" s="69"/>
      <c r="DA960" s="69"/>
      <c r="DB960" s="69"/>
      <c r="DC960" s="69"/>
      <c r="DD960" s="69"/>
      <c r="DE960" s="69"/>
      <c r="DF960" s="69"/>
      <c r="DG960" s="69"/>
      <c r="DH960" s="69"/>
      <c r="DI960" s="69"/>
      <c r="DJ960" s="69"/>
      <c r="DK960" s="69"/>
      <c r="DL960" s="69"/>
      <c r="DM960" s="69"/>
      <c r="DN960" s="69"/>
      <c r="DO960" s="69"/>
      <c r="DP960" s="69"/>
      <c r="DQ960" s="69"/>
      <c r="DR960" s="69"/>
      <c r="DS960" s="69"/>
      <c r="DT960" s="69"/>
      <c r="DU960" s="69"/>
      <c r="DV960" s="69"/>
      <c r="DW960" s="69"/>
      <c r="DX960" s="69"/>
      <c r="DY960" s="69"/>
      <c r="DZ960" s="69"/>
      <c r="EA960" s="69"/>
      <c r="EB960" s="69"/>
      <c r="EC960" s="69"/>
      <c r="ED960" s="69"/>
      <c r="EE960" s="69"/>
      <c r="EF960" s="69"/>
      <c r="EG960" s="69"/>
      <c r="EH960" s="69"/>
      <c r="EI960" s="69"/>
      <c r="EJ960" s="69"/>
      <c r="EK960" s="69"/>
      <c r="EL960" s="69"/>
      <c r="EM960" s="69"/>
      <c r="EN960" s="69"/>
      <c r="EO960" s="69"/>
      <c r="EP960" s="69"/>
      <c r="EQ960" s="69"/>
      <c r="ER960" s="69"/>
      <c r="ES960" s="69"/>
      <c r="ET960" s="69"/>
      <c r="EU960" s="69"/>
      <c r="EV960" s="69"/>
      <c r="EW960" s="69"/>
      <c r="EX960" s="69"/>
      <c r="EY960" s="110"/>
      <c r="EZ960" s="110"/>
      <c r="FA960" s="110"/>
      <c r="FB960" s="110"/>
      <c r="FC960" s="110"/>
      <c r="FD960" s="110"/>
      <c r="FE960" s="110"/>
      <c r="FF960" s="110"/>
      <c r="FG960" s="110"/>
      <c r="FH960" s="110"/>
      <c r="FI960" s="110"/>
      <c r="FJ960" s="110"/>
      <c r="FK960" s="242"/>
      <c r="FL960" s="242"/>
      <c r="FM960" s="242"/>
      <c r="FN960" s="242"/>
      <c r="FO960" s="242"/>
      <c r="FP960" s="242"/>
      <c r="FQ960" s="242"/>
      <c r="FR960" s="63"/>
    </row>
    <row r="961" spans="1:174" x14ac:dyDescent="0.2">
      <c r="A961" s="241" t="s">
        <v>616</v>
      </c>
      <c r="B961" s="476" t="s">
        <v>1164</v>
      </c>
      <c r="C961" s="326" t="s">
        <v>807</v>
      </c>
      <c r="D961" s="283" t="s">
        <v>617</v>
      </c>
      <c r="E961" s="471">
        <v>0</v>
      </c>
      <c r="F961" s="471">
        <v>1328573</v>
      </c>
      <c r="G961" s="471">
        <v>977265</v>
      </c>
      <c r="H961" s="471">
        <v>819849</v>
      </c>
      <c r="I961" s="471">
        <v>270081</v>
      </c>
      <c r="J961" s="471">
        <v>112364</v>
      </c>
      <c r="K961" s="471">
        <v>65779</v>
      </c>
      <c r="L961" s="471">
        <v>9574</v>
      </c>
      <c r="M961" s="471">
        <v>3688</v>
      </c>
      <c r="N961" s="496">
        <v>3587173</v>
      </c>
      <c r="O961" s="471">
        <v>0</v>
      </c>
      <c r="P961" s="471">
        <v>1889636</v>
      </c>
      <c r="Q961" s="471">
        <v>1298025</v>
      </c>
      <c r="R961" s="471">
        <v>486610</v>
      </c>
      <c r="S961" s="471">
        <v>113407</v>
      </c>
      <c r="T961" s="471">
        <v>48102</v>
      </c>
      <c r="U961" s="471">
        <v>29569</v>
      </c>
      <c r="V961" s="471">
        <v>12485</v>
      </c>
      <c r="W961" s="471">
        <v>2329</v>
      </c>
      <c r="X961" s="496">
        <v>3880163</v>
      </c>
      <c r="Y961" s="471">
        <v>0</v>
      </c>
      <c r="Z961" s="471">
        <v>3218209</v>
      </c>
      <c r="AA961" s="471">
        <v>2275290</v>
      </c>
      <c r="AB961" s="471">
        <v>1306459</v>
      </c>
      <c r="AC961" s="471">
        <v>383488</v>
      </c>
      <c r="AD961" s="471">
        <v>160466</v>
      </c>
      <c r="AE961" s="471">
        <v>95348</v>
      </c>
      <c r="AF961" s="471">
        <v>22059</v>
      </c>
      <c r="AG961" s="471">
        <v>6017</v>
      </c>
      <c r="AH961" s="496">
        <v>7467336</v>
      </c>
      <c r="AI961" s="471">
        <v>1077.3333299999999</v>
      </c>
      <c r="AJ961" s="471">
        <v>1292.8</v>
      </c>
      <c r="AK961" s="471">
        <v>1508.26667</v>
      </c>
      <c r="AL961" s="471">
        <v>1723.73333</v>
      </c>
      <c r="AM961" s="471">
        <v>1939.2</v>
      </c>
      <c r="AN961" s="471">
        <v>2370.1333300000001</v>
      </c>
      <c r="AO961" s="471">
        <v>2801.0666700000002</v>
      </c>
      <c r="AP961" s="471">
        <v>3232</v>
      </c>
      <c r="AQ961" s="471">
        <v>3878.4</v>
      </c>
      <c r="AR961" s="471">
        <v>0</v>
      </c>
      <c r="AS961" s="471">
        <v>1027.6709499999999</v>
      </c>
      <c r="AT961" s="471">
        <v>647.93913999999995</v>
      </c>
      <c r="AU961" s="471">
        <v>475.62403</v>
      </c>
      <c r="AV961" s="471">
        <v>139.27444</v>
      </c>
      <c r="AW961" s="471">
        <v>47.408299999999997</v>
      </c>
      <c r="AX961" s="471">
        <v>23.483550000000001</v>
      </c>
      <c r="AY961" s="471">
        <v>2.96225</v>
      </c>
      <c r="AZ961" s="471">
        <v>0.95091000000000003</v>
      </c>
      <c r="BA961" s="496">
        <v>2365.31358</v>
      </c>
      <c r="BB961" s="471">
        <v>0</v>
      </c>
      <c r="BC961" s="471">
        <v>1461.6615099999999</v>
      </c>
      <c r="BD961" s="471">
        <v>860.60709999999995</v>
      </c>
      <c r="BE961" s="471">
        <v>282.30005</v>
      </c>
      <c r="BF961" s="471">
        <v>58.48133</v>
      </c>
      <c r="BG961" s="471">
        <v>20.295059999999999</v>
      </c>
      <c r="BH961" s="471">
        <v>10.556340000000001</v>
      </c>
      <c r="BI961" s="471">
        <v>3.86293</v>
      </c>
      <c r="BJ961" s="471">
        <v>0.60050999999999999</v>
      </c>
      <c r="BK961" s="496">
        <v>2698.3648199999998</v>
      </c>
      <c r="BL961" s="471">
        <v>0</v>
      </c>
      <c r="BM961" s="471">
        <v>2489.33</v>
      </c>
      <c r="BN961" s="471">
        <v>1508.55</v>
      </c>
      <c r="BO961" s="471">
        <v>757.92</v>
      </c>
      <c r="BP961" s="471">
        <v>197.76</v>
      </c>
      <c r="BQ961" s="471">
        <v>67.7</v>
      </c>
      <c r="BR961" s="471">
        <v>34.04</v>
      </c>
      <c r="BS961" s="471">
        <v>6.83</v>
      </c>
      <c r="BT961" s="471">
        <v>1.55</v>
      </c>
      <c r="BU961" s="496">
        <v>5063.68</v>
      </c>
      <c r="BV961" s="178"/>
      <c r="BW961" s="178"/>
      <c r="BX961" s="178"/>
      <c r="BY961" s="178"/>
      <c r="BZ961" s="178"/>
      <c r="CA961" s="178"/>
      <c r="CB961" s="178"/>
      <c r="CC961" s="178"/>
      <c r="CD961" s="178"/>
      <c r="CE961" s="178"/>
      <c r="CF961" s="69"/>
      <c r="CG961" s="69"/>
      <c r="CH961" s="69"/>
      <c r="CI961" s="69"/>
      <c r="CJ961" s="69"/>
      <c r="CK961" s="69"/>
      <c r="CL961" s="69"/>
      <c r="CM961" s="69"/>
      <c r="CN961" s="69"/>
      <c r="CO961" s="69"/>
      <c r="CP961" s="69"/>
      <c r="CQ961" s="69"/>
      <c r="CR961" s="69"/>
      <c r="CS961" s="69"/>
      <c r="CT961" s="69"/>
      <c r="CU961" s="69"/>
      <c r="CV961" s="69"/>
      <c r="CW961" s="69"/>
      <c r="CX961" s="69"/>
      <c r="CY961" s="69"/>
      <c r="CZ961" s="69"/>
      <c r="DA961" s="69"/>
      <c r="DB961" s="69"/>
      <c r="DC961" s="69"/>
      <c r="DD961" s="69"/>
      <c r="DE961" s="69"/>
      <c r="DF961" s="69"/>
      <c r="DG961" s="69"/>
      <c r="DH961" s="69"/>
      <c r="DI961" s="69"/>
      <c r="DJ961" s="69"/>
      <c r="DK961" s="69"/>
      <c r="DL961" s="69"/>
      <c r="DM961" s="69"/>
      <c r="DN961" s="69"/>
      <c r="DO961" s="69"/>
      <c r="DP961" s="69"/>
      <c r="DQ961" s="69"/>
      <c r="DR961" s="69"/>
      <c r="DS961" s="69"/>
      <c r="DT961" s="69"/>
      <c r="DU961" s="69"/>
      <c r="DV961" s="69"/>
      <c r="DW961" s="69"/>
      <c r="DX961" s="69"/>
      <c r="DY961" s="69"/>
      <c r="DZ961" s="69"/>
      <c r="EA961" s="69"/>
      <c r="EB961" s="69"/>
      <c r="EC961" s="69"/>
      <c r="ED961" s="69"/>
      <c r="EE961" s="69"/>
      <c r="EF961" s="69"/>
      <c r="EG961" s="69"/>
      <c r="EH961" s="69"/>
      <c r="EI961" s="69"/>
      <c r="EJ961" s="69"/>
      <c r="EK961" s="69"/>
      <c r="EL961" s="69"/>
      <c r="EM961" s="69"/>
      <c r="EN961" s="69"/>
      <c r="EO961" s="69"/>
      <c r="EP961" s="69"/>
      <c r="EQ961" s="69"/>
      <c r="ER961" s="69"/>
      <c r="ES961" s="69"/>
      <c r="ET961" s="69"/>
      <c r="EU961" s="69"/>
      <c r="EV961" s="69"/>
      <c r="EW961" s="69"/>
      <c r="EX961" s="69"/>
      <c r="EY961" s="110"/>
      <c r="EZ961" s="110"/>
      <c r="FA961" s="110"/>
      <c r="FB961" s="110"/>
      <c r="FC961" s="110"/>
      <c r="FD961" s="110"/>
      <c r="FE961" s="110"/>
      <c r="FF961" s="110"/>
      <c r="FG961" s="110"/>
      <c r="FH961" s="110"/>
      <c r="FI961" s="110"/>
      <c r="FJ961" s="110"/>
      <c r="FK961" s="242"/>
      <c r="FL961" s="242"/>
      <c r="FM961" s="242"/>
      <c r="FN961" s="242"/>
      <c r="FO961" s="242"/>
      <c r="FP961" s="242"/>
      <c r="FQ961" s="242"/>
      <c r="FR961" s="63"/>
    </row>
    <row r="962" spans="1:174" ht="13.5" thickBot="1" x14ac:dyDescent="0.25">
      <c r="A962" s="241" t="s">
        <v>618</v>
      </c>
      <c r="B962" s="476" t="s">
        <v>1165</v>
      </c>
      <c r="C962" s="326" t="s">
        <v>794</v>
      </c>
      <c r="D962" s="283" t="s">
        <v>1166</v>
      </c>
      <c r="E962" s="478">
        <v>1005.72</v>
      </c>
      <c r="F962" s="478">
        <v>992956.81</v>
      </c>
      <c r="G962" s="478">
        <v>1497254.78</v>
      </c>
      <c r="H962" s="478">
        <v>978744.5</v>
      </c>
      <c r="I962" s="478">
        <v>298693.02</v>
      </c>
      <c r="J962" s="478">
        <v>82318.98</v>
      </c>
      <c r="K962" s="478">
        <v>40687.480000000003</v>
      </c>
      <c r="L962" s="478">
        <v>7747.48</v>
      </c>
      <c r="M962" s="478">
        <v>0</v>
      </c>
      <c r="N962" s="498">
        <v>3899408.77</v>
      </c>
      <c r="O962" s="478">
        <v>2715.4</v>
      </c>
      <c r="P962" s="478">
        <v>1407115.19</v>
      </c>
      <c r="Q962" s="478">
        <v>1597254.2</v>
      </c>
      <c r="R962" s="478">
        <v>760874.57</v>
      </c>
      <c r="S962" s="478">
        <v>192043.84</v>
      </c>
      <c r="T962" s="478">
        <v>99859.88</v>
      </c>
      <c r="U962" s="478">
        <v>40335.160000000003</v>
      </c>
      <c r="V962" s="478">
        <v>15838.85</v>
      </c>
      <c r="W962" s="478">
        <v>0</v>
      </c>
      <c r="X962" s="498">
        <v>4116037.09</v>
      </c>
      <c r="Y962" s="478">
        <v>3721.12</v>
      </c>
      <c r="Z962" s="478">
        <v>2400072</v>
      </c>
      <c r="AA962" s="478">
        <v>3094508.98</v>
      </c>
      <c r="AB962" s="478">
        <v>1739619.07</v>
      </c>
      <c r="AC962" s="478">
        <v>490736.86</v>
      </c>
      <c r="AD962" s="478">
        <v>182178.86</v>
      </c>
      <c r="AE962" s="478">
        <v>81022.64</v>
      </c>
      <c r="AF962" s="478">
        <v>23586.33</v>
      </c>
      <c r="AG962" s="478">
        <v>0</v>
      </c>
      <c r="AH962" s="498">
        <v>8015445.8600000003</v>
      </c>
      <c r="AI962" s="478">
        <v>1005.28333</v>
      </c>
      <c r="AJ962" s="478">
        <v>1206.3399999999999</v>
      </c>
      <c r="AK962" s="478">
        <v>1407.3966700000001</v>
      </c>
      <c r="AL962" s="478">
        <v>1608.4533300000001</v>
      </c>
      <c r="AM962" s="478">
        <v>1809.51</v>
      </c>
      <c r="AN962" s="478">
        <v>2211.6233299999999</v>
      </c>
      <c r="AO962" s="478">
        <v>2613.7366699999998</v>
      </c>
      <c r="AP962" s="478">
        <v>3015.85</v>
      </c>
      <c r="AQ962" s="478">
        <v>3619.02</v>
      </c>
      <c r="AR962" s="478">
        <v>1.0004299999999999</v>
      </c>
      <c r="AS962" s="478">
        <v>823.11522000000002</v>
      </c>
      <c r="AT962" s="478">
        <v>1063.8470400000001</v>
      </c>
      <c r="AU962" s="478">
        <v>608.50040000000001</v>
      </c>
      <c r="AV962" s="478">
        <v>165.06845000000001</v>
      </c>
      <c r="AW962" s="478">
        <v>37.221069999999997</v>
      </c>
      <c r="AX962" s="478">
        <v>15.566789999999999</v>
      </c>
      <c r="AY962" s="478">
        <v>2.5689199999999999</v>
      </c>
      <c r="AZ962" s="478">
        <v>0</v>
      </c>
      <c r="BA962" s="498">
        <v>2716.88832</v>
      </c>
      <c r="BB962" s="478">
        <v>2.70113</v>
      </c>
      <c r="BC962" s="478">
        <v>1166.43334</v>
      </c>
      <c r="BD962" s="478">
        <v>1134.8997999999999</v>
      </c>
      <c r="BE962" s="478">
        <v>473.04734000000002</v>
      </c>
      <c r="BF962" s="478">
        <v>106.13030000000001</v>
      </c>
      <c r="BG962" s="478">
        <v>45.152299999999997</v>
      </c>
      <c r="BH962" s="478">
        <v>15.431990000000001</v>
      </c>
      <c r="BI962" s="478">
        <v>5.2518700000000003</v>
      </c>
      <c r="BJ962" s="478">
        <v>0</v>
      </c>
      <c r="BK962" s="498">
        <v>2949.0480699999998</v>
      </c>
      <c r="BL962" s="478">
        <v>3.7</v>
      </c>
      <c r="BM962" s="478">
        <v>1989.55</v>
      </c>
      <c r="BN962" s="478">
        <v>2198.75</v>
      </c>
      <c r="BO962" s="478">
        <v>1081.55</v>
      </c>
      <c r="BP962" s="478">
        <v>271.2</v>
      </c>
      <c r="BQ962" s="478">
        <v>82.37</v>
      </c>
      <c r="BR962" s="478">
        <v>31</v>
      </c>
      <c r="BS962" s="478">
        <v>7.82</v>
      </c>
      <c r="BT962" s="478">
        <v>0</v>
      </c>
      <c r="BU962" s="498">
        <v>5665.94</v>
      </c>
      <c r="BV962" s="178"/>
      <c r="BW962" s="178"/>
      <c r="BX962" s="178"/>
      <c r="BY962" s="178"/>
      <c r="BZ962" s="178"/>
      <c r="CA962" s="178"/>
      <c r="CB962" s="178"/>
      <c r="CC962" s="178"/>
      <c r="CD962" s="178"/>
      <c r="CE962" s="178"/>
      <c r="CF962" s="69"/>
      <c r="CG962" s="69"/>
      <c r="CH962" s="69"/>
      <c r="CI962" s="69"/>
      <c r="CJ962" s="69"/>
      <c r="CK962" s="69"/>
      <c r="CL962" s="69"/>
      <c r="CM962" s="69"/>
      <c r="CN962" s="69"/>
      <c r="CO962" s="69"/>
      <c r="CP962" s="69"/>
      <c r="CQ962" s="69"/>
      <c r="CR962" s="69"/>
      <c r="CS962" s="69"/>
      <c r="CT962" s="69"/>
      <c r="CU962" s="69"/>
      <c r="CV962" s="69"/>
      <c r="CW962" s="69"/>
      <c r="CX962" s="69"/>
      <c r="CY962" s="69"/>
      <c r="CZ962" s="69"/>
      <c r="DA962" s="69"/>
      <c r="DB962" s="69"/>
      <c r="DC962" s="69"/>
      <c r="DD962" s="69"/>
      <c r="DE962" s="69"/>
      <c r="DF962" s="69"/>
      <c r="DG962" s="69"/>
      <c r="DH962" s="69"/>
      <c r="DI962" s="69"/>
      <c r="DJ962" s="69"/>
      <c r="DK962" s="69"/>
      <c r="DL962" s="69"/>
      <c r="DM962" s="69"/>
      <c r="DN962" s="69"/>
      <c r="DO962" s="69"/>
      <c r="DP962" s="69"/>
      <c r="DQ962" s="69"/>
      <c r="DR962" s="69"/>
      <c r="DS962" s="69"/>
      <c r="DT962" s="69"/>
      <c r="DU962" s="69"/>
      <c r="DV962" s="69"/>
      <c r="DW962" s="69"/>
      <c r="DX962" s="69"/>
      <c r="DY962" s="69"/>
      <c r="DZ962" s="69"/>
      <c r="EA962" s="69"/>
      <c r="EB962" s="69"/>
      <c r="EC962" s="69"/>
      <c r="ED962" s="69"/>
      <c r="EE962" s="69"/>
      <c r="EF962" s="69"/>
      <c r="EG962" s="69"/>
      <c r="EH962" s="69"/>
      <c r="EI962" s="69"/>
      <c r="EJ962" s="69"/>
      <c r="EK962" s="69"/>
      <c r="EL962" s="69"/>
      <c r="EM962" s="69"/>
      <c r="EN962" s="69"/>
      <c r="EO962" s="69"/>
      <c r="EP962" s="69"/>
      <c r="EQ962" s="69"/>
      <c r="ER962" s="69"/>
      <c r="ES962" s="69"/>
      <c r="ET962" s="69"/>
      <c r="EU962" s="69"/>
      <c r="EV962" s="69"/>
      <c r="EW962" s="69"/>
      <c r="EX962" s="69"/>
      <c r="EY962" s="110"/>
      <c r="EZ962" s="110"/>
      <c r="FA962" s="110"/>
      <c r="FB962" s="110"/>
      <c r="FC962" s="110"/>
      <c r="FD962" s="110"/>
      <c r="FE962" s="110"/>
      <c r="FF962" s="110"/>
      <c r="FG962" s="110"/>
      <c r="FH962" s="110"/>
      <c r="FI962" s="110"/>
      <c r="FJ962" s="110"/>
      <c r="FK962" s="242"/>
      <c r="FL962" s="242"/>
      <c r="FM962" s="242"/>
      <c r="FN962" s="242"/>
      <c r="FO962" s="242"/>
      <c r="FP962" s="242"/>
      <c r="FQ962" s="242"/>
      <c r="FR962" s="63"/>
    </row>
    <row r="963" spans="1:174" x14ac:dyDescent="0.2">
      <c r="A963" s="406"/>
      <c r="B963" s="407"/>
      <c r="C963" s="408"/>
      <c r="D963" s="434"/>
      <c r="E963" s="290"/>
      <c r="F963" s="353"/>
      <c r="G963" s="182"/>
      <c r="H963" s="235"/>
      <c r="I963" s="182"/>
      <c r="J963" s="235"/>
      <c r="K963" s="182"/>
      <c r="L963" s="235"/>
      <c r="M963" s="182"/>
      <c r="N963" s="235"/>
      <c r="O963" s="182"/>
      <c r="P963" s="235"/>
      <c r="Q963" s="182"/>
      <c r="R963" s="294"/>
      <c r="S963" s="182"/>
      <c r="T963" s="235"/>
      <c r="U963" s="182"/>
      <c r="V963" s="235"/>
      <c r="W963" s="182"/>
      <c r="X963" s="235"/>
      <c r="Y963" s="182"/>
      <c r="Z963" s="235"/>
      <c r="AA963" s="182"/>
      <c r="AB963" s="235"/>
      <c r="AC963" s="182"/>
      <c r="AD963" s="235"/>
      <c r="AE963" s="182"/>
      <c r="AF963" s="235"/>
      <c r="AG963" s="182"/>
      <c r="AH963" s="235"/>
      <c r="AI963" s="182"/>
      <c r="AJ963" s="235"/>
      <c r="AK963" s="182"/>
      <c r="AL963" s="235"/>
      <c r="AM963" s="182"/>
      <c r="AN963" s="235"/>
      <c r="AO963" s="182"/>
      <c r="AP963" s="235"/>
      <c r="AQ963" s="182"/>
      <c r="AR963" s="235"/>
      <c r="AS963" s="182"/>
      <c r="AT963" s="235"/>
      <c r="AU963" s="182"/>
      <c r="AV963" s="235"/>
      <c r="AW963" s="182"/>
      <c r="AX963" s="235"/>
      <c r="AY963" s="182"/>
      <c r="AZ963" s="235"/>
      <c r="BA963" s="182"/>
      <c r="BB963" s="235"/>
      <c r="BC963" s="182"/>
      <c r="BD963" s="235"/>
      <c r="BE963" s="182"/>
      <c r="BF963" s="235"/>
      <c r="BG963" s="182"/>
      <c r="BH963" s="235"/>
      <c r="BI963" s="182"/>
      <c r="BJ963" s="235"/>
      <c r="BK963" s="182"/>
      <c r="BL963" s="235"/>
      <c r="BM963" s="182"/>
      <c r="BN963" s="235"/>
      <c r="BO963" s="182"/>
      <c r="BP963" s="235"/>
      <c r="BQ963" s="182"/>
      <c r="BR963" s="235"/>
      <c r="BS963" s="182"/>
      <c r="BT963" s="235"/>
      <c r="BU963" s="182"/>
      <c r="BV963" s="235"/>
      <c r="BW963" s="235"/>
      <c r="BX963" s="235"/>
      <c r="BY963" s="235"/>
      <c r="BZ963" s="235"/>
      <c r="CA963" s="235"/>
      <c r="CB963" s="235"/>
      <c r="CC963" s="235"/>
      <c r="CD963" s="235"/>
      <c r="CE963" s="235"/>
      <c r="CF963" s="110"/>
      <c r="CG963" s="110"/>
      <c r="CH963" s="110"/>
      <c r="CI963" s="110"/>
      <c r="CJ963" s="110"/>
      <c r="CK963" s="110"/>
      <c r="CL963" s="110"/>
      <c r="CM963" s="110"/>
      <c r="CN963" s="110"/>
      <c r="CO963" s="110"/>
      <c r="CP963" s="110"/>
      <c r="CQ963" s="110"/>
      <c r="CR963" s="110"/>
      <c r="CS963" s="110"/>
      <c r="CT963" s="110"/>
      <c r="CU963" s="110"/>
      <c r="CV963" s="110"/>
      <c r="CW963" s="110"/>
      <c r="CX963" s="110"/>
      <c r="CY963" s="110"/>
      <c r="CZ963" s="110"/>
      <c r="DA963" s="110"/>
      <c r="DB963" s="110"/>
      <c r="DC963" s="110"/>
      <c r="DD963" s="110"/>
      <c r="DE963" s="110"/>
      <c r="DF963" s="110"/>
      <c r="DG963" s="110"/>
      <c r="DH963" s="110"/>
      <c r="DI963" s="110"/>
      <c r="DJ963" s="110"/>
      <c r="DK963" s="110"/>
      <c r="DL963" s="110"/>
      <c r="DM963" s="110"/>
      <c r="DN963" s="110"/>
      <c r="DO963" s="110"/>
      <c r="DP963" s="110"/>
      <c r="DQ963" s="110"/>
      <c r="DR963" s="110"/>
      <c r="DS963" s="110"/>
      <c r="DT963" s="110"/>
      <c r="DU963" s="110"/>
      <c r="DV963" s="110"/>
      <c r="DW963" s="110"/>
      <c r="DX963" s="110"/>
      <c r="DY963" s="110"/>
      <c r="DZ963" s="110"/>
      <c r="EA963" s="110"/>
      <c r="EB963" s="110"/>
      <c r="EC963" s="110"/>
      <c r="ED963" s="110"/>
      <c r="EE963" s="110"/>
      <c r="EF963" s="110"/>
      <c r="EG963" s="110"/>
      <c r="EH963" s="110"/>
      <c r="EI963" s="110"/>
      <c r="EJ963" s="110"/>
      <c r="EK963" s="110"/>
      <c r="EL963" s="110"/>
      <c r="EM963" s="110"/>
      <c r="EN963" s="110"/>
      <c r="EO963" s="110"/>
      <c r="EP963" s="110"/>
      <c r="EQ963" s="110"/>
      <c r="ER963" s="110"/>
      <c r="ES963" s="110"/>
      <c r="ET963" s="110"/>
      <c r="EU963" s="110"/>
      <c r="EV963" s="110"/>
      <c r="EW963" s="110"/>
      <c r="EX963" s="110"/>
      <c r="EY963" s="110"/>
      <c r="EZ963" s="110"/>
      <c r="FA963" s="110"/>
      <c r="FB963" s="110"/>
      <c r="FC963" s="110"/>
      <c r="FD963" s="110"/>
      <c r="FE963" s="110"/>
      <c r="FF963" s="110"/>
      <c r="FG963" s="110"/>
      <c r="FH963" s="110"/>
      <c r="FI963" s="110"/>
      <c r="FJ963" s="110"/>
      <c r="FK963" s="242"/>
      <c r="FL963" s="242"/>
      <c r="FM963" s="242"/>
      <c r="FN963" s="242"/>
      <c r="FO963" s="242"/>
      <c r="FP963" s="242"/>
      <c r="FQ963" s="242"/>
      <c r="FR963" s="63"/>
    </row>
    <row r="964" spans="1:174" x14ac:dyDescent="0.2">
      <c r="A964" s="292"/>
      <c r="B964" s="241"/>
      <c r="D964" s="289"/>
      <c r="E964" s="288"/>
      <c r="F964" s="182"/>
      <c r="G964" s="182"/>
      <c r="H964" s="235"/>
      <c r="I964" s="182"/>
      <c r="J964" s="235"/>
      <c r="K964" s="182"/>
      <c r="L964" s="235"/>
      <c r="M964" s="182"/>
      <c r="N964" s="235"/>
      <c r="O964" s="182"/>
      <c r="P964" s="235"/>
      <c r="Q964" s="182"/>
      <c r="R964" s="294"/>
      <c r="S964" s="182"/>
      <c r="T964" s="235"/>
      <c r="U964" s="182"/>
      <c r="V964" s="235"/>
      <c r="W964" s="182"/>
      <c r="X964" s="235"/>
      <c r="Y964" s="182"/>
      <c r="Z964" s="235"/>
      <c r="AA964" s="182"/>
      <c r="AB964" s="235"/>
      <c r="AC964" s="182"/>
      <c r="AD964" s="235"/>
      <c r="AE964" s="182"/>
      <c r="AF964" s="235"/>
      <c r="AG964" s="182"/>
      <c r="AH964" s="235"/>
      <c r="AI964" s="182"/>
      <c r="AJ964" s="235"/>
      <c r="AK964" s="182"/>
      <c r="AL964" s="235"/>
      <c r="AM964" s="182"/>
      <c r="AN964" s="235"/>
      <c r="AO964" s="182"/>
      <c r="AP964" s="235"/>
      <c r="AQ964" s="182"/>
      <c r="AR964" s="235"/>
      <c r="AS964" s="182"/>
      <c r="AT964" s="235"/>
      <c r="AU964" s="182"/>
      <c r="AV964" s="235"/>
      <c r="AW964" s="182"/>
      <c r="AX964" s="235"/>
      <c r="AY964" s="182"/>
      <c r="AZ964" s="235"/>
      <c r="BA964" s="182"/>
      <c r="BB964" s="235"/>
      <c r="BC964" s="182"/>
      <c r="BD964" s="235"/>
      <c r="BE964" s="182"/>
      <c r="BF964" s="235"/>
      <c r="BG964" s="182"/>
      <c r="BH964" s="235"/>
      <c r="BI964" s="182"/>
      <c r="BJ964" s="235"/>
      <c r="BK964" s="182"/>
      <c r="BL964" s="235"/>
      <c r="BM964" s="182"/>
      <c r="BN964" s="235"/>
      <c r="BO964" s="182"/>
      <c r="BP964" s="235"/>
      <c r="BQ964" s="182"/>
      <c r="BR964" s="235"/>
      <c r="BS964" s="182"/>
      <c r="BT964" s="235"/>
      <c r="BU964" s="182"/>
      <c r="BV964" s="235"/>
      <c r="BW964" s="235"/>
      <c r="BX964" s="235"/>
      <c r="BY964" s="235"/>
      <c r="BZ964" s="235"/>
      <c r="CA964" s="235"/>
      <c r="CB964" s="235"/>
      <c r="CC964" s="235"/>
      <c r="CD964" s="235"/>
      <c r="CE964" s="235"/>
      <c r="CF964" s="110"/>
      <c r="CG964" s="110"/>
      <c r="CH964" s="110"/>
      <c r="CI964" s="110"/>
      <c r="CJ964" s="110"/>
      <c r="CK964" s="110"/>
      <c r="CL964" s="110"/>
      <c r="CM964" s="110"/>
      <c r="CN964" s="110"/>
      <c r="CO964" s="110"/>
      <c r="CP964" s="110"/>
      <c r="CQ964" s="110"/>
      <c r="CR964" s="110"/>
      <c r="CS964" s="110"/>
      <c r="CT964" s="110"/>
      <c r="CU964" s="110"/>
      <c r="CV964" s="110"/>
      <c r="CW964" s="110"/>
      <c r="CX964" s="110"/>
      <c r="CY964" s="110"/>
      <c r="CZ964" s="110"/>
      <c r="DA964" s="110"/>
      <c r="DB964" s="110"/>
      <c r="DC964" s="110"/>
      <c r="DD964" s="110"/>
      <c r="DE964" s="110"/>
      <c r="DF964" s="110"/>
      <c r="DG964" s="110"/>
      <c r="DH964" s="110"/>
      <c r="DI964" s="110"/>
      <c r="DJ964" s="110"/>
      <c r="DK964" s="110"/>
      <c r="DL964" s="110"/>
      <c r="DM964" s="110"/>
      <c r="DN964" s="110"/>
      <c r="DO964" s="110"/>
      <c r="DP964" s="110"/>
      <c r="DQ964" s="110"/>
      <c r="DR964" s="110"/>
      <c r="DS964" s="110"/>
      <c r="DT964" s="110"/>
      <c r="DU964" s="110"/>
      <c r="DV964" s="110"/>
      <c r="DW964" s="110"/>
      <c r="DX964" s="110"/>
      <c r="DY964" s="110"/>
      <c r="DZ964" s="110"/>
      <c r="EA964" s="110"/>
      <c r="EB964" s="110"/>
      <c r="EC964" s="110"/>
      <c r="ED964" s="110"/>
      <c r="EE964" s="110"/>
      <c r="EF964" s="110"/>
      <c r="EG964" s="110"/>
      <c r="EH964" s="110"/>
      <c r="EI964" s="110"/>
      <c r="EJ964" s="110"/>
      <c r="EK964" s="110"/>
      <c r="EL964" s="110"/>
      <c r="EM964" s="110"/>
      <c r="EN964" s="110"/>
      <c r="EO964" s="110"/>
      <c r="EP964" s="110"/>
      <c r="EQ964" s="110"/>
      <c r="ER964" s="110"/>
      <c r="ES964" s="110"/>
      <c r="ET964" s="110"/>
      <c r="EU964" s="110"/>
      <c r="EV964" s="110"/>
      <c r="EW964" s="110"/>
      <c r="EX964" s="110"/>
      <c r="EY964" s="110"/>
      <c r="EZ964" s="110"/>
      <c r="FA964" s="110"/>
      <c r="FB964" s="110"/>
      <c r="FC964" s="110"/>
      <c r="FD964" s="110"/>
      <c r="FE964" s="110"/>
      <c r="FF964" s="110"/>
      <c r="FG964" s="110"/>
      <c r="FH964" s="110"/>
      <c r="FI964" s="110"/>
      <c r="FJ964" s="110"/>
      <c r="FK964" s="242"/>
      <c r="FL964" s="242"/>
      <c r="FM964" s="242"/>
      <c r="FN964" s="242"/>
      <c r="FO964" s="242"/>
      <c r="FP964" s="242"/>
      <c r="FQ964" s="242"/>
      <c r="FR964" s="63"/>
    </row>
    <row r="965" spans="1:174" x14ac:dyDescent="0.2">
      <c r="A965" s="292"/>
      <c r="B965" s="241"/>
      <c r="D965" s="250"/>
      <c r="E965" s="182"/>
      <c r="F965" s="182"/>
      <c r="G965" s="182"/>
      <c r="H965" s="235"/>
      <c r="I965" s="182"/>
      <c r="J965" s="235"/>
      <c r="K965" s="182"/>
      <c r="L965" s="235"/>
      <c r="M965" s="182"/>
      <c r="N965" s="235"/>
      <c r="O965" s="182"/>
      <c r="P965" s="235"/>
      <c r="Q965" s="182"/>
      <c r="R965" s="294"/>
      <c r="S965" s="182"/>
      <c r="T965" s="235"/>
      <c r="U965" s="182"/>
      <c r="V965" s="235"/>
      <c r="W965" s="182"/>
      <c r="X965" s="235"/>
      <c r="Y965" s="182"/>
      <c r="Z965" s="235"/>
      <c r="AA965" s="182"/>
      <c r="AB965" s="235"/>
      <c r="AC965" s="182"/>
      <c r="AD965" s="235"/>
      <c r="AE965" s="182"/>
      <c r="AF965" s="235"/>
      <c r="AG965" s="182"/>
      <c r="AH965" s="235"/>
      <c r="AI965" s="182"/>
      <c r="AJ965" s="235"/>
      <c r="AK965" s="182"/>
      <c r="AL965" s="235"/>
      <c r="AM965" s="182"/>
      <c r="AN965" s="235"/>
      <c r="AO965" s="182"/>
      <c r="AP965" s="235"/>
      <c r="AQ965" s="182"/>
      <c r="AR965" s="235"/>
      <c r="AS965" s="182"/>
      <c r="AT965" s="235"/>
      <c r="AU965" s="182"/>
      <c r="AV965" s="235"/>
      <c r="AW965" s="182"/>
      <c r="AX965" s="235"/>
      <c r="AY965" s="182"/>
      <c r="AZ965" s="235"/>
      <c r="BA965" s="182"/>
      <c r="BB965" s="235"/>
      <c r="BC965" s="182"/>
      <c r="BD965" s="235"/>
      <c r="BE965" s="182"/>
      <c r="BF965" s="235"/>
      <c r="BG965" s="182"/>
      <c r="BH965" s="235"/>
      <c r="BI965" s="182"/>
      <c r="BJ965" s="235"/>
      <c r="BK965" s="182"/>
      <c r="BL965" s="235"/>
      <c r="BM965" s="182"/>
      <c r="BN965" s="235"/>
      <c r="BO965" s="182"/>
      <c r="BP965" s="235"/>
      <c r="BQ965" s="182"/>
      <c r="BR965" s="235"/>
      <c r="BS965" s="182"/>
      <c r="BT965" s="235"/>
      <c r="BU965" s="182"/>
      <c r="BV965" s="235"/>
      <c r="BW965" s="235"/>
      <c r="BX965" s="235"/>
      <c r="BY965" s="235"/>
      <c r="BZ965" s="235"/>
      <c r="CA965" s="235"/>
      <c r="CB965" s="235"/>
      <c r="CC965" s="235"/>
      <c r="CD965" s="235"/>
      <c r="CE965" s="235"/>
      <c r="CF965" s="110"/>
      <c r="CG965" s="110"/>
      <c r="CH965" s="110"/>
      <c r="CI965" s="110"/>
      <c r="CJ965" s="110"/>
      <c r="CK965" s="110"/>
      <c r="CL965" s="110"/>
      <c r="CM965" s="110"/>
      <c r="CN965" s="110"/>
      <c r="CO965" s="110"/>
      <c r="CP965" s="110"/>
      <c r="CQ965" s="110"/>
      <c r="CR965" s="110"/>
      <c r="CS965" s="110"/>
      <c r="CT965" s="110"/>
      <c r="CU965" s="110"/>
      <c r="CV965" s="110"/>
      <c r="CW965" s="110"/>
      <c r="CX965" s="110"/>
      <c r="CY965" s="110"/>
      <c r="CZ965" s="110"/>
      <c r="DA965" s="110"/>
      <c r="DB965" s="110"/>
      <c r="DC965" s="110"/>
      <c r="DD965" s="110"/>
      <c r="DE965" s="110"/>
      <c r="DF965" s="110"/>
      <c r="DG965" s="110"/>
      <c r="DH965" s="110"/>
      <c r="DI965" s="110"/>
      <c r="DJ965" s="110"/>
      <c r="DK965" s="110"/>
      <c r="DL965" s="110"/>
      <c r="DM965" s="110"/>
      <c r="DN965" s="110"/>
      <c r="DO965" s="110"/>
      <c r="DP965" s="110"/>
      <c r="DQ965" s="110"/>
      <c r="DR965" s="110"/>
      <c r="DS965" s="110"/>
      <c r="DT965" s="110"/>
      <c r="DU965" s="110"/>
      <c r="DV965" s="110"/>
      <c r="DW965" s="110"/>
      <c r="DX965" s="110"/>
      <c r="DY965" s="110"/>
      <c r="DZ965" s="110"/>
      <c r="EA965" s="110"/>
      <c r="EB965" s="110"/>
      <c r="EC965" s="110"/>
      <c r="ED965" s="110"/>
      <c r="EE965" s="110"/>
      <c r="EF965" s="110"/>
      <c r="EG965" s="110"/>
      <c r="EH965" s="110"/>
      <c r="EI965" s="110"/>
      <c r="EJ965" s="110"/>
      <c r="EK965" s="110"/>
      <c r="EL965" s="110"/>
      <c r="EM965" s="110"/>
      <c r="EN965" s="110"/>
      <c r="EO965" s="110"/>
      <c r="EP965" s="110"/>
      <c r="EQ965" s="110"/>
      <c r="ER965" s="110"/>
      <c r="ES965" s="110"/>
      <c r="ET965" s="110"/>
      <c r="EU965" s="110"/>
      <c r="EV965" s="110"/>
      <c r="EW965" s="110"/>
      <c r="EX965" s="110"/>
      <c r="EY965" s="110"/>
      <c r="EZ965" s="110"/>
      <c r="FA965" s="110"/>
      <c r="FB965" s="110"/>
      <c r="FC965" s="110"/>
      <c r="FD965" s="110"/>
      <c r="FE965" s="110"/>
      <c r="FF965" s="110"/>
      <c r="FG965" s="110"/>
      <c r="FH965" s="110"/>
      <c r="FI965" s="110"/>
      <c r="FJ965" s="110"/>
      <c r="FK965" s="242"/>
      <c r="FL965" s="242"/>
      <c r="FM965" s="242"/>
      <c r="FN965" s="242"/>
      <c r="FO965" s="242"/>
      <c r="FP965" s="242"/>
      <c r="FQ965" s="242"/>
      <c r="FR965" s="63"/>
    </row>
    <row r="966" spans="1:174" ht="13.5" thickBot="1" x14ac:dyDescent="0.25">
      <c r="A966" s="292"/>
      <c r="B966" s="241"/>
      <c r="D966" s="250"/>
      <c r="E966" s="251"/>
      <c r="F966" s="251"/>
      <c r="G966" s="251"/>
      <c r="H966" s="435"/>
      <c r="I966" s="251"/>
      <c r="J966" s="435"/>
      <c r="K966" s="251"/>
      <c r="L966" s="435"/>
      <c r="M966" s="251"/>
      <c r="N966" s="435"/>
      <c r="O966" s="251"/>
      <c r="P966" s="435"/>
      <c r="Q966" s="251"/>
      <c r="R966" s="436"/>
      <c r="S966" s="251"/>
      <c r="T966" s="435"/>
      <c r="U966" s="251"/>
      <c r="V966" s="435"/>
      <c r="W966" s="251"/>
      <c r="X966" s="435"/>
      <c r="Y966" s="251"/>
      <c r="Z966" s="435"/>
      <c r="AA966" s="251"/>
      <c r="AB966" s="435"/>
      <c r="AC966" s="251"/>
      <c r="AD966" s="435"/>
      <c r="AE966" s="251"/>
      <c r="AF966" s="435"/>
      <c r="AG966" s="251"/>
      <c r="AH966" s="435"/>
      <c r="AI966" s="251"/>
      <c r="AJ966" s="435"/>
      <c r="AK966" s="251"/>
      <c r="AL966" s="435"/>
      <c r="AM966" s="251"/>
      <c r="AN966" s="435"/>
      <c r="AO966" s="251"/>
      <c r="AP966" s="435"/>
      <c r="AQ966" s="251"/>
      <c r="AR966" s="435"/>
      <c r="AS966" s="251"/>
      <c r="AT966" s="435"/>
      <c r="AU966" s="251"/>
      <c r="AV966" s="435"/>
      <c r="AW966" s="251"/>
      <c r="AX966" s="435"/>
      <c r="AY966" s="251"/>
      <c r="AZ966" s="435"/>
      <c r="BA966" s="251"/>
      <c r="BB966" s="435"/>
      <c r="BC966" s="251"/>
      <c r="BD966" s="435"/>
      <c r="BE966" s="251"/>
      <c r="BF966" s="435"/>
      <c r="BG966" s="251"/>
      <c r="BH966" s="435"/>
      <c r="BI966" s="251"/>
      <c r="BJ966" s="435"/>
      <c r="BK966" s="251"/>
      <c r="BL966" s="435"/>
      <c r="BM966" s="251"/>
      <c r="BN966" s="435"/>
      <c r="BO966" s="251"/>
      <c r="BP966" s="435"/>
      <c r="BQ966" s="251"/>
      <c r="BR966" s="435"/>
      <c r="BS966" s="251"/>
      <c r="BT966" s="435"/>
      <c r="BU966" s="251"/>
      <c r="BV966" s="235"/>
      <c r="BW966" s="235"/>
      <c r="BX966" s="235"/>
      <c r="BY966" s="235"/>
      <c r="BZ966" s="235"/>
      <c r="CA966" s="235"/>
      <c r="CB966" s="235"/>
      <c r="CC966" s="235"/>
      <c r="CD966" s="235"/>
      <c r="CE966" s="235"/>
      <c r="CF966" s="110"/>
      <c r="CG966" s="110"/>
      <c r="CH966" s="110"/>
      <c r="CI966" s="110"/>
      <c r="CJ966" s="110"/>
      <c r="CK966" s="110"/>
      <c r="CL966" s="110"/>
      <c r="CM966" s="110"/>
      <c r="CN966" s="110"/>
      <c r="CO966" s="110"/>
      <c r="CP966" s="110"/>
      <c r="CQ966" s="110"/>
      <c r="CR966" s="110"/>
      <c r="CS966" s="110"/>
      <c r="CT966" s="110"/>
      <c r="CU966" s="110"/>
      <c r="CV966" s="110"/>
      <c r="CW966" s="110"/>
      <c r="CX966" s="110"/>
      <c r="CY966" s="110"/>
      <c r="CZ966" s="110"/>
      <c r="DA966" s="110"/>
      <c r="DB966" s="110"/>
      <c r="DC966" s="110"/>
      <c r="DD966" s="110"/>
      <c r="DE966" s="110"/>
      <c r="DF966" s="110"/>
      <c r="DG966" s="110"/>
      <c r="DH966" s="110"/>
      <c r="DI966" s="110"/>
      <c r="DJ966" s="110"/>
      <c r="DK966" s="110"/>
      <c r="DL966" s="110"/>
      <c r="DM966" s="110"/>
      <c r="DN966" s="110"/>
      <c r="DO966" s="110"/>
      <c r="DP966" s="110"/>
      <c r="DQ966" s="110"/>
      <c r="DR966" s="110"/>
      <c r="DS966" s="110"/>
      <c r="DT966" s="110"/>
      <c r="DU966" s="110"/>
      <c r="DV966" s="110"/>
      <c r="DW966" s="110"/>
      <c r="DX966" s="110"/>
      <c r="DY966" s="110"/>
      <c r="DZ966" s="110"/>
      <c r="EA966" s="110"/>
      <c r="EB966" s="110"/>
      <c r="EC966" s="110"/>
      <c r="ED966" s="110"/>
      <c r="EE966" s="110"/>
      <c r="EF966" s="110"/>
      <c r="EG966" s="110"/>
      <c r="EH966" s="110"/>
      <c r="EI966" s="110"/>
      <c r="EJ966" s="110"/>
      <c r="EK966" s="110"/>
      <c r="EL966" s="110"/>
      <c r="EM966" s="110"/>
      <c r="EN966" s="110"/>
      <c r="EO966" s="110"/>
      <c r="EP966" s="110"/>
      <c r="EQ966" s="110"/>
      <c r="ER966" s="110"/>
      <c r="ES966" s="110"/>
      <c r="ET966" s="110"/>
      <c r="EU966" s="110"/>
      <c r="EV966" s="110"/>
      <c r="EW966" s="110"/>
      <c r="EX966" s="110"/>
      <c r="EY966" s="110"/>
      <c r="EZ966" s="110"/>
      <c r="FA966" s="110"/>
      <c r="FB966" s="110"/>
      <c r="FC966" s="110"/>
      <c r="FD966" s="110"/>
      <c r="FE966" s="110"/>
      <c r="FF966" s="110"/>
      <c r="FG966" s="110"/>
      <c r="FH966" s="110"/>
      <c r="FI966" s="110"/>
      <c r="FJ966" s="110"/>
      <c r="FK966" s="242"/>
      <c r="FL966" s="242"/>
      <c r="FM966" s="242"/>
      <c r="FN966" s="242"/>
      <c r="FO966" s="242"/>
      <c r="FP966" s="242"/>
      <c r="FQ966" s="242"/>
      <c r="FR966" s="63"/>
    </row>
    <row r="967" spans="1:174" ht="13.5" thickBot="1" x14ac:dyDescent="0.25">
      <c r="A967" s="413" t="s">
        <v>1167</v>
      </c>
      <c r="B967" s="414"/>
      <c r="C967" s="431"/>
      <c r="D967" s="230" t="s">
        <v>22</v>
      </c>
      <c r="E967" s="252">
        <v>1533284.0865500001</v>
      </c>
      <c r="F967" s="252">
        <v>605027757.7099297</v>
      </c>
      <c r="G967" s="252">
        <v>380492009.08842009</v>
      </c>
      <c r="H967" s="252">
        <v>320484967.21061003</v>
      </c>
      <c r="I967" s="252">
        <v>165343094.84546003</v>
      </c>
      <c r="J967" s="252">
        <v>75240913.582900017</v>
      </c>
      <c r="K967" s="252">
        <v>27721842.738999996</v>
      </c>
      <c r="L967" s="252">
        <v>11231320.899980007</v>
      </c>
      <c r="M967" s="252">
        <v>671861.91000000015</v>
      </c>
      <c r="N967" s="252">
        <v>1587747052.0728602</v>
      </c>
      <c r="O967" s="252">
        <v>3116724.446310001</v>
      </c>
      <c r="P967" s="252">
        <v>1054328887.6486402</v>
      </c>
      <c r="Q967" s="252">
        <v>525732840.75015002</v>
      </c>
      <c r="R967" s="252">
        <v>430911651.42511004</v>
      </c>
      <c r="S967" s="252">
        <v>216408893.92454007</v>
      </c>
      <c r="T967" s="252">
        <v>83234081.99995999</v>
      </c>
      <c r="U967" s="252">
        <v>27864653.563859995</v>
      </c>
      <c r="V967" s="252">
        <v>10382447.161449997</v>
      </c>
      <c r="W967" s="252">
        <v>662837.28</v>
      </c>
      <c r="X967" s="252">
        <v>2352643018.1999998</v>
      </c>
      <c r="Y967" s="252">
        <v>4650008.5328700002</v>
      </c>
      <c r="Z967" s="252">
        <v>1659356645.3585701</v>
      </c>
      <c r="AA967" s="252">
        <v>906224849.83857012</v>
      </c>
      <c r="AB967" s="252">
        <v>751396618.63570988</v>
      </c>
      <c r="AC967" s="252">
        <v>381751988.7700001</v>
      </c>
      <c r="AD967" s="252">
        <v>158474995.58286008</v>
      </c>
      <c r="AE967" s="252">
        <v>55586496.302859992</v>
      </c>
      <c r="AF967" s="252">
        <v>21613768.061429996</v>
      </c>
      <c r="AG967" s="252">
        <v>1334699.1899999995</v>
      </c>
      <c r="AH967" s="252">
        <v>3940390070.2728591</v>
      </c>
      <c r="AI967" s="252" t="s">
        <v>1288</v>
      </c>
      <c r="AJ967" s="252" t="s">
        <v>1288</v>
      </c>
      <c r="AK967" s="252" t="s">
        <v>1288</v>
      </c>
      <c r="AL967" s="252" t="s">
        <v>1288</v>
      </c>
      <c r="AM967" s="252" t="s">
        <v>1288</v>
      </c>
      <c r="AN967" s="252" t="s">
        <v>1288</v>
      </c>
      <c r="AO967" s="252" t="s">
        <v>1288</v>
      </c>
      <c r="AP967" s="252" t="s">
        <v>1288</v>
      </c>
      <c r="AQ967" s="252" t="s">
        <v>1288</v>
      </c>
      <c r="AR967" s="252">
        <v>1417.1480000000006</v>
      </c>
      <c r="AS967" s="252">
        <v>465604.50028000009</v>
      </c>
      <c r="AT967" s="252">
        <v>256414.4867999999</v>
      </c>
      <c r="AU967" s="252">
        <v>192486.92530999996</v>
      </c>
      <c r="AV967" s="252">
        <v>90196.73192999998</v>
      </c>
      <c r="AW967" s="252">
        <v>34166.348510000025</v>
      </c>
      <c r="AX967" s="252">
        <v>10825.785059999998</v>
      </c>
      <c r="AY967" s="252">
        <v>3863.1409600000011</v>
      </c>
      <c r="AZ967" s="252">
        <v>204.39864000000003</v>
      </c>
      <c r="BA967" s="252">
        <v>1055179.46569</v>
      </c>
      <c r="BB967" s="252">
        <v>2884.9825999999998</v>
      </c>
      <c r="BC967" s="252">
        <v>814179.37030000018</v>
      </c>
      <c r="BD967" s="252">
        <v>357936.4225799999</v>
      </c>
      <c r="BE967" s="252">
        <v>264133.10557000001</v>
      </c>
      <c r="BF967" s="252">
        <v>121385.56591999989</v>
      </c>
      <c r="BG967" s="252">
        <v>39475.955659999985</v>
      </c>
      <c r="BH967" s="252">
        <v>11510.765119999989</v>
      </c>
      <c r="BI967" s="252">
        <v>3796.6386499999999</v>
      </c>
      <c r="BJ967" s="252">
        <v>217.74861999999999</v>
      </c>
      <c r="BK967" s="252">
        <v>1615520.5548900012</v>
      </c>
      <c r="BL967" s="252">
        <v>4302.0899999999992</v>
      </c>
      <c r="BM967" s="252">
        <v>1279783.9300000004</v>
      </c>
      <c r="BN967" s="252">
        <v>614350.93000000017</v>
      </c>
      <c r="BO967" s="252">
        <v>456619.95</v>
      </c>
      <c r="BP967" s="252">
        <v>211582.35999999984</v>
      </c>
      <c r="BQ967" s="252">
        <v>73642.200000000055</v>
      </c>
      <c r="BR967" s="252">
        <v>22336.580000000005</v>
      </c>
      <c r="BS967" s="252">
        <v>7659.820000000007</v>
      </c>
      <c r="BT967" s="252">
        <v>422.14000000000027</v>
      </c>
      <c r="BU967" s="252">
        <v>2670699.9999999995</v>
      </c>
      <c r="BV967" s="236"/>
      <c r="BW967" s="236"/>
      <c r="BX967" s="236"/>
      <c r="BY967" s="236"/>
      <c r="BZ967" s="236"/>
      <c r="CA967" s="236"/>
      <c r="CB967" s="236"/>
      <c r="CC967" s="236"/>
      <c r="CD967" s="236"/>
      <c r="CE967" s="236"/>
      <c r="CF967" s="136"/>
      <c r="CG967" s="136"/>
      <c r="CH967" s="110"/>
      <c r="CI967" s="110"/>
      <c r="CJ967" s="110"/>
      <c r="CK967" s="110"/>
      <c r="CL967" s="110"/>
      <c r="CM967" s="110"/>
      <c r="CN967" s="110"/>
      <c r="CO967" s="110"/>
      <c r="CP967" s="110"/>
      <c r="CQ967" s="110"/>
      <c r="CR967" s="110"/>
      <c r="CS967" s="110"/>
      <c r="CT967" s="110"/>
      <c r="CU967" s="110"/>
      <c r="CV967" s="110"/>
      <c r="CW967" s="110"/>
      <c r="CX967" s="110"/>
      <c r="CY967" s="110"/>
      <c r="CZ967" s="110"/>
      <c r="DA967" s="110"/>
      <c r="DB967" s="110"/>
      <c r="DC967" s="110"/>
      <c r="DD967" s="110"/>
      <c r="DE967" s="110"/>
      <c r="DF967" s="110"/>
      <c r="DG967" s="110"/>
      <c r="DH967" s="110"/>
      <c r="DI967" s="110"/>
      <c r="DJ967" s="110"/>
      <c r="DK967" s="110"/>
      <c r="DL967" s="110"/>
      <c r="DM967" s="110"/>
      <c r="DN967" s="110"/>
      <c r="DO967" s="110"/>
      <c r="DP967" s="110"/>
      <c r="DQ967" s="110"/>
      <c r="DR967" s="110"/>
      <c r="DS967" s="110"/>
      <c r="DT967" s="110"/>
      <c r="DU967" s="110"/>
      <c r="DV967" s="110"/>
      <c r="DW967" s="110"/>
      <c r="DX967" s="110"/>
      <c r="DY967" s="110"/>
      <c r="DZ967" s="110"/>
      <c r="EA967" s="110"/>
      <c r="EB967" s="110"/>
      <c r="EC967" s="110"/>
      <c r="ED967" s="110"/>
      <c r="EE967" s="110"/>
      <c r="EF967" s="110"/>
      <c r="EG967" s="110"/>
      <c r="EH967" s="110"/>
      <c r="EI967" s="110"/>
      <c r="EJ967" s="110"/>
      <c r="EK967" s="110"/>
      <c r="EL967" s="110"/>
      <c r="EM967" s="110"/>
      <c r="EN967" s="110"/>
      <c r="EO967" s="110"/>
      <c r="EP967" s="110"/>
      <c r="EQ967" s="110"/>
      <c r="ER967" s="110"/>
      <c r="ES967" s="110"/>
      <c r="ET967" s="110"/>
      <c r="EU967" s="110"/>
      <c r="EV967" s="110"/>
      <c r="EW967" s="110"/>
      <c r="EX967" s="110"/>
      <c r="EY967" s="110"/>
      <c r="EZ967" s="110"/>
      <c r="FA967" s="110"/>
      <c r="FB967" s="110"/>
      <c r="FC967" s="110"/>
      <c r="FD967" s="110"/>
      <c r="FE967" s="110"/>
      <c r="FF967" s="110"/>
      <c r="FG967" s="110"/>
      <c r="FH967" s="110"/>
      <c r="FI967" s="110"/>
      <c r="FJ967" s="110"/>
      <c r="FK967" s="242"/>
      <c r="FL967" s="242"/>
      <c r="FM967" s="242"/>
      <c r="FN967" s="242"/>
      <c r="FO967" s="242"/>
      <c r="FP967" s="242"/>
      <c r="FQ967" s="242"/>
      <c r="FR967" s="63"/>
    </row>
    <row r="968" spans="1:174" x14ac:dyDescent="0.2">
      <c r="B968" s="241"/>
      <c r="D968" s="243"/>
      <c r="E968" s="135"/>
      <c r="F968" s="110"/>
      <c r="G968" s="135"/>
      <c r="H968" s="110"/>
      <c r="I968" s="110"/>
      <c r="J968" s="110"/>
      <c r="K968" s="110"/>
      <c r="L968" s="110"/>
      <c r="M968" s="110"/>
      <c r="N968" s="110"/>
      <c r="O968" s="110"/>
      <c r="P968" s="110"/>
      <c r="Q968" s="110"/>
      <c r="R968" s="110"/>
      <c r="S968" s="110"/>
      <c r="T968" s="110"/>
      <c r="U968" s="110"/>
      <c r="V968" s="110"/>
      <c r="W968" s="110"/>
      <c r="X968" s="110"/>
      <c r="Y968" s="110"/>
      <c r="Z968" s="110"/>
      <c r="AA968" s="110"/>
      <c r="AB968" s="110"/>
      <c r="AC968" s="110"/>
      <c r="AD968" s="136"/>
      <c r="AE968" s="136"/>
      <c r="AF968" s="136"/>
      <c r="AG968" s="136"/>
      <c r="AH968" s="136"/>
      <c r="AI968" s="136"/>
      <c r="AJ968" s="136"/>
      <c r="AK968" s="136"/>
      <c r="AL968" s="136"/>
      <c r="AM968" s="136"/>
      <c r="AN968" s="136"/>
      <c r="AO968" s="136"/>
      <c r="AP968" s="136"/>
      <c r="AQ968" s="136"/>
      <c r="AR968" s="136"/>
      <c r="AS968" s="136"/>
      <c r="AT968" s="136"/>
      <c r="AU968" s="136"/>
      <c r="AV968" s="136"/>
      <c r="AW968" s="136"/>
      <c r="AX968" s="136"/>
      <c r="AY968" s="136"/>
      <c r="AZ968" s="136"/>
      <c r="BA968" s="136"/>
      <c r="BB968" s="136"/>
      <c r="BC968" s="136"/>
      <c r="BD968" s="136"/>
      <c r="BE968" s="136"/>
      <c r="BF968" s="136"/>
      <c r="BG968" s="136"/>
      <c r="BH968" s="136"/>
      <c r="BI968" s="136"/>
      <c r="BJ968" s="136"/>
      <c r="BK968" s="136"/>
      <c r="BL968" s="136"/>
      <c r="BM968" s="136"/>
      <c r="BN968" s="136"/>
      <c r="BO968" s="136"/>
      <c r="BP968" s="136"/>
      <c r="BQ968" s="136"/>
      <c r="BR968" s="136"/>
      <c r="BS968" s="136"/>
      <c r="BT968" s="136"/>
      <c r="BU968" s="136"/>
      <c r="BV968" s="136"/>
      <c r="BW968" s="136"/>
      <c r="BX968" s="136"/>
      <c r="BY968" s="136"/>
      <c r="BZ968" s="136"/>
      <c r="CA968" s="136"/>
      <c r="CB968" s="136"/>
      <c r="CC968" s="136"/>
      <c r="CD968" s="136"/>
      <c r="CE968" s="136"/>
      <c r="CF968" s="136"/>
      <c r="CG968" s="136"/>
      <c r="CH968" s="136"/>
      <c r="CI968" s="110"/>
      <c r="CJ968" s="110"/>
      <c r="CK968" s="110"/>
      <c r="CL968" s="110"/>
      <c r="CM968" s="110"/>
      <c r="CN968" s="110"/>
      <c r="CO968" s="110"/>
      <c r="CP968" s="110"/>
      <c r="CQ968" s="110"/>
      <c r="CR968" s="110"/>
      <c r="CS968" s="110"/>
      <c r="CT968" s="110"/>
      <c r="CU968" s="110"/>
      <c r="CV968" s="110"/>
      <c r="CW968" s="110"/>
      <c r="CX968" s="110"/>
      <c r="CY968" s="110"/>
      <c r="CZ968" s="110"/>
      <c r="DA968" s="110"/>
      <c r="DB968" s="110"/>
      <c r="DC968" s="110"/>
      <c r="DD968" s="110"/>
      <c r="DE968" s="110"/>
      <c r="DF968" s="110"/>
      <c r="DG968" s="110"/>
      <c r="DH968" s="110"/>
      <c r="DI968" s="110"/>
      <c r="DJ968" s="110"/>
      <c r="DK968" s="110"/>
      <c r="DL968" s="110"/>
      <c r="DM968" s="110"/>
      <c r="DN968" s="110"/>
      <c r="DO968" s="110"/>
      <c r="DP968" s="110"/>
      <c r="DQ968" s="110"/>
      <c r="DR968" s="110"/>
      <c r="DS968" s="110"/>
      <c r="DT968" s="110"/>
      <c r="DU968" s="110"/>
      <c r="DV968" s="110"/>
      <c r="DW968" s="110"/>
      <c r="DX968" s="110"/>
      <c r="DY968" s="110"/>
      <c r="DZ968" s="110"/>
      <c r="EA968" s="110"/>
      <c r="EB968" s="110"/>
      <c r="EC968" s="110"/>
      <c r="ED968" s="110"/>
      <c r="EE968" s="110"/>
      <c r="EF968" s="110"/>
      <c r="EG968" s="110"/>
      <c r="EH968" s="110"/>
      <c r="EI968" s="110"/>
      <c r="EJ968" s="110"/>
      <c r="EK968" s="110"/>
      <c r="EL968" s="110"/>
      <c r="EM968" s="110"/>
      <c r="EN968" s="110"/>
      <c r="EO968" s="110"/>
      <c r="EP968" s="110"/>
      <c r="EQ968" s="110"/>
      <c r="ER968" s="110"/>
      <c r="ES968" s="110"/>
      <c r="ET968" s="110"/>
      <c r="EU968" s="110"/>
      <c r="EV968" s="110"/>
      <c r="EW968" s="110"/>
      <c r="EX968" s="110"/>
      <c r="EY968" s="110"/>
      <c r="EZ968" s="110"/>
      <c r="FA968" s="110"/>
      <c r="FB968" s="110"/>
      <c r="FC968" s="110"/>
      <c r="FD968" s="110"/>
      <c r="FE968" s="110"/>
      <c r="FF968" s="110"/>
      <c r="FG968" s="110"/>
      <c r="FH968" s="110"/>
      <c r="FI968" s="110"/>
      <c r="FJ968" s="110"/>
      <c r="FK968" s="110"/>
      <c r="FL968" s="242"/>
      <c r="FM968" s="242"/>
      <c r="FN968" s="242"/>
      <c r="FO968" s="242"/>
      <c r="FP968" s="242"/>
      <c r="FQ968" s="242"/>
      <c r="FR968" s="242"/>
    </row>
    <row r="969" spans="1:174" s="468" customFormat="1" x14ac:dyDescent="0.2">
      <c r="A969" s="466"/>
      <c r="B969" s="467"/>
      <c r="D969" s="249"/>
      <c r="E969" s="469"/>
      <c r="F969" s="469"/>
      <c r="G969" s="469"/>
      <c r="H969" s="469"/>
      <c r="I969" s="469"/>
      <c r="J969" s="469"/>
      <c r="K969" s="469"/>
      <c r="L969" s="469"/>
      <c r="M969" s="469"/>
      <c r="N969" s="469"/>
      <c r="O969" s="469"/>
      <c r="P969" s="469"/>
      <c r="Q969" s="469"/>
      <c r="R969" s="469"/>
      <c r="S969" s="469"/>
      <c r="T969" s="469"/>
      <c r="U969" s="469"/>
      <c r="V969" s="469"/>
      <c r="W969" s="469"/>
      <c r="X969" s="469"/>
      <c r="Y969" s="469"/>
      <c r="Z969" s="469"/>
      <c r="AA969" s="469"/>
      <c r="AB969" s="469"/>
      <c r="AC969" s="469"/>
      <c r="AD969" s="469"/>
      <c r="AE969" s="469"/>
      <c r="AF969" s="469"/>
      <c r="AG969" s="469"/>
      <c r="AH969" s="469"/>
      <c r="AI969" s="469"/>
      <c r="AJ969" s="469"/>
      <c r="AK969" s="469"/>
      <c r="AL969" s="469"/>
      <c r="AM969" s="469"/>
      <c r="AN969" s="469"/>
      <c r="AO969" s="469"/>
      <c r="AP969" s="469"/>
      <c r="AQ969" s="469"/>
      <c r="AR969" s="469"/>
      <c r="AS969" s="469"/>
      <c r="AT969" s="469"/>
      <c r="AU969" s="469"/>
      <c r="AV969" s="469"/>
      <c r="AW969" s="469"/>
      <c r="AX969" s="469"/>
      <c r="AY969" s="469"/>
      <c r="AZ969" s="469"/>
      <c r="BA969" s="469"/>
      <c r="BB969" s="469"/>
      <c r="BC969" s="469"/>
      <c r="BD969" s="469"/>
      <c r="BE969" s="469"/>
      <c r="BF969" s="469"/>
      <c r="BG969" s="469"/>
      <c r="BH969" s="469"/>
      <c r="BI969" s="469"/>
      <c r="BJ969" s="469"/>
      <c r="BK969" s="469"/>
      <c r="BL969" s="469"/>
      <c r="BM969" s="469"/>
      <c r="BN969" s="469"/>
      <c r="BO969" s="469"/>
      <c r="BP969" s="469"/>
      <c r="BQ969" s="469"/>
      <c r="BR969" s="469"/>
      <c r="BS969" s="469"/>
      <c r="BT969" s="469"/>
      <c r="BU969" s="469"/>
      <c r="BV969" s="470"/>
      <c r="BW969" s="470"/>
      <c r="BX969" s="470"/>
      <c r="BY969" s="470"/>
      <c r="BZ969" s="470"/>
      <c r="CA969" s="470"/>
      <c r="CB969" s="470"/>
      <c r="CC969" s="470"/>
      <c r="CD969" s="470"/>
      <c r="CE969" s="470"/>
      <c r="CF969" s="470"/>
      <c r="CG969" s="470"/>
      <c r="CH969" s="470"/>
      <c r="CI969" s="135"/>
      <c r="CJ969" s="135"/>
      <c r="CK969" s="135"/>
      <c r="CL969" s="135"/>
      <c r="CM969" s="135"/>
      <c r="CN969" s="135"/>
      <c r="CO969" s="135"/>
      <c r="CP969" s="135"/>
      <c r="CQ969" s="135"/>
      <c r="CR969" s="135"/>
      <c r="CS969" s="135"/>
      <c r="CT969" s="135"/>
      <c r="CU969" s="135"/>
      <c r="CV969" s="135"/>
      <c r="CW969" s="135"/>
      <c r="CX969" s="135"/>
      <c r="CY969" s="135"/>
      <c r="CZ969" s="135"/>
      <c r="DA969" s="135"/>
      <c r="DB969" s="135"/>
      <c r="DC969" s="135"/>
      <c r="DD969" s="135"/>
      <c r="DE969" s="135"/>
      <c r="DF969" s="135"/>
      <c r="DG969" s="135"/>
      <c r="DH969" s="135"/>
      <c r="DI969" s="135"/>
      <c r="DJ969" s="135"/>
      <c r="DK969" s="135"/>
      <c r="DL969" s="135"/>
      <c r="DM969" s="135"/>
      <c r="DN969" s="135"/>
      <c r="DO969" s="135"/>
      <c r="DP969" s="135"/>
      <c r="DQ969" s="135"/>
      <c r="DR969" s="135"/>
      <c r="DS969" s="135"/>
      <c r="DT969" s="135"/>
      <c r="DU969" s="135"/>
      <c r="DV969" s="135"/>
      <c r="DW969" s="135"/>
      <c r="DX969" s="135"/>
      <c r="DY969" s="135"/>
      <c r="DZ969" s="135"/>
      <c r="EA969" s="135"/>
      <c r="EB969" s="135"/>
      <c r="EC969" s="135"/>
      <c r="ED969" s="135"/>
      <c r="EE969" s="135"/>
      <c r="EF969" s="135"/>
      <c r="EG969" s="135"/>
      <c r="EH969" s="135"/>
      <c r="EI969" s="135"/>
      <c r="EJ969" s="135"/>
      <c r="EK969" s="135"/>
      <c r="EL969" s="135"/>
      <c r="EM969" s="135"/>
      <c r="EN969" s="135"/>
      <c r="EO969" s="135"/>
      <c r="EP969" s="135"/>
      <c r="EQ969" s="135"/>
      <c r="ER969" s="135"/>
      <c r="ES969" s="135"/>
      <c r="ET969" s="135"/>
      <c r="EU969" s="135"/>
      <c r="EV969" s="135"/>
      <c r="EW969" s="135"/>
      <c r="EX969" s="135"/>
      <c r="EY969" s="135"/>
      <c r="EZ969" s="135"/>
      <c r="FA969" s="135"/>
      <c r="FB969" s="135"/>
      <c r="FC969" s="135"/>
      <c r="FD969" s="135"/>
      <c r="FE969" s="135"/>
      <c r="FF969" s="135"/>
      <c r="FG969" s="135"/>
      <c r="FH969" s="135"/>
      <c r="FI969" s="135"/>
      <c r="FJ969" s="135"/>
      <c r="FK969" s="135"/>
      <c r="FL969" s="467"/>
      <c r="FM969" s="467"/>
      <c r="FN969" s="467"/>
      <c r="FO969" s="467"/>
      <c r="FP969" s="467"/>
      <c r="FQ969" s="467"/>
      <c r="FR969" s="467"/>
    </row>
    <row r="970" spans="1:174" s="468" customFormat="1" x14ac:dyDescent="0.2">
      <c r="B970" s="467"/>
      <c r="D970" s="467"/>
      <c r="E970" s="135"/>
      <c r="F970" s="135"/>
      <c r="G970" s="135"/>
      <c r="H970" s="135"/>
      <c r="I970" s="135"/>
      <c r="J970" s="135"/>
      <c r="K970" s="135"/>
      <c r="L970" s="135"/>
      <c r="M970" s="135"/>
      <c r="N970" s="135"/>
      <c r="O970" s="135"/>
      <c r="P970" s="135"/>
      <c r="Q970" s="135"/>
      <c r="R970" s="135"/>
      <c r="S970" s="135"/>
      <c r="T970" s="135"/>
      <c r="U970" s="135"/>
      <c r="V970" s="135"/>
      <c r="W970" s="135"/>
      <c r="X970" s="135"/>
      <c r="Y970" s="135"/>
      <c r="Z970" s="135"/>
      <c r="AA970" s="135"/>
      <c r="AB970" s="135"/>
      <c r="AC970" s="135"/>
      <c r="AD970" s="135"/>
      <c r="AE970" s="135"/>
      <c r="AF970" s="135"/>
      <c r="AG970" s="135"/>
      <c r="AH970" s="135"/>
      <c r="AI970" s="135"/>
      <c r="AJ970" s="135"/>
      <c r="AK970" s="135"/>
      <c r="AL970" s="135"/>
      <c r="AM970" s="135"/>
      <c r="AN970" s="135"/>
      <c r="AO970" s="135"/>
      <c r="AP970" s="135"/>
      <c r="AQ970" s="135"/>
      <c r="AR970" s="135"/>
      <c r="AS970" s="135"/>
      <c r="AT970" s="135"/>
      <c r="AU970" s="135"/>
      <c r="AV970" s="135"/>
      <c r="AW970" s="135"/>
      <c r="AX970" s="135"/>
      <c r="AY970" s="135"/>
      <c r="AZ970" s="135"/>
      <c r="BA970" s="135"/>
      <c r="BB970" s="135"/>
      <c r="BC970" s="135"/>
      <c r="BD970" s="135"/>
      <c r="BE970" s="135"/>
      <c r="BF970" s="135"/>
      <c r="BG970" s="135"/>
      <c r="BH970" s="135"/>
      <c r="BI970" s="135"/>
      <c r="BJ970" s="135"/>
      <c r="BK970" s="135"/>
      <c r="BL970" s="135"/>
      <c r="BM970" s="135"/>
      <c r="BN970" s="135"/>
      <c r="BO970" s="135"/>
      <c r="BP970" s="135"/>
      <c r="BQ970" s="135"/>
      <c r="BR970" s="135"/>
      <c r="BS970" s="135"/>
      <c r="BT970" s="135"/>
      <c r="BU970" s="135"/>
      <c r="BV970" s="135"/>
      <c r="BW970" s="135"/>
      <c r="BX970" s="135"/>
      <c r="BY970" s="135"/>
      <c r="BZ970" s="135"/>
      <c r="CA970" s="135"/>
      <c r="CB970" s="135"/>
      <c r="CC970" s="135"/>
      <c r="CD970" s="135"/>
      <c r="CE970" s="135"/>
      <c r="CF970" s="135"/>
      <c r="CG970" s="135"/>
      <c r="CH970" s="135"/>
      <c r="CI970" s="135"/>
      <c r="CJ970" s="135"/>
      <c r="CK970" s="135"/>
      <c r="CL970" s="135"/>
      <c r="CM970" s="135"/>
      <c r="CN970" s="135"/>
      <c r="CO970" s="135"/>
      <c r="CP970" s="135"/>
      <c r="CQ970" s="135"/>
      <c r="CR970" s="135"/>
      <c r="CS970" s="135"/>
      <c r="CT970" s="135"/>
      <c r="CU970" s="135"/>
      <c r="CV970" s="135"/>
      <c r="CW970" s="135"/>
      <c r="CX970" s="135"/>
      <c r="CY970" s="135"/>
      <c r="CZ970" s="135"/>
      <c r="DA970" s="135"/>
      <c r="DB970" s="135"/>
      <c r="DC970" s="135"/>
      <c r="DD970" s="135"/>
      <c r="DE970" s="135"/>
      <c r="DF970" s="135"/>
      <c r="DG970" s="135"/>
      <c r="DH970" s="135"/>
      <c r="DI970" s="135"/>
      <c r="DJ970" s="135"/>
      <c r="DK970" s="135"/>
      <c r="DL970" s="135"/>
      <c r="DM970" s="135"/>
      <c r="DN970" s="135"/>
      <c r="DO970" s="135"/>
      <c r="DP970" s="135"/>
      <c r="DQ970" s="135"/>
      <c r="DR970" s="135"/>
      <c r="DS970" s="135"/>
      <c r="DT970" s="135"/>
      <c r="DU970" s="135"/>
      <c r="DV970" s="135"/>
      <c r="DW970" s="135"/>
      <c r="DX970" s="135"/>
      <c r="DY970" s="135"/>
      <c r="DZ970" s="135"/>
      <c r="EA970" s="135"/>
      <c r="EB970" s="135"/>
      <c r="EC970" s="135"/>
      <c r="ED970" s="135"/>
      <c r="EE970" s="135"/>
      <c r="EF970" s="135"/>
      <c r="EG970" s="135"/>
      <c r="EH970" s="135"/>
      <c r="EI970" s="135"/>
      <c r="EJ970" s="135"/>
      <c r="EK970" s="135"/>
      <c r="EL970" s="135"/>
      <c r="EM970" s="135"/>
      <c r="EN970" s="135"/>
      <c r="EO970" s="135"/>
      <c r="EP970" s="135"/>
      <c r="EQ970" s="135"/>
      <c r="ER970" s="135"/>
      <c r="ES970" s="135"/>
      <c r="ET970" s="135"/>
      <c r="EU970" s="135"/>
      <c r="EV970" s="135"/>
      <c r="EW970" s="135"/>
      <c r="EX970" s="135"/>
      <c r="EY970" s="135"/>
      <c r="EZ970" s="135"/>
      <c r="FA970" s="135"/>
      <c r="FB970" s="135"/>
      <c r="FC970" s="135"/>
      <c r="FD970" s="135"/>
      <c r="FE970" s="135"/>
      <c r="FF970" s="135"/>
      <c r="FG970" s="135"/>
      <c r="FH970" s="135"/>
      <c r="FI970" s="135"/>
      <c r="FJ970" s="135"/>
      <c r="FK970" s="135"/>
      <c r="FL970" s="467"/>
      <c r="FM970" s="467"/>
      <c r="FN970" s="467"/>
      <c r="FO970" s="467"/>
      <c r="FP970" s="467"/>
      <c r="FQ970" s="467"/>
      <c r="FR970" s="467"/>
    </row>
    <row r="971" spans="1:174" s="468" customFormat="1" x14ac:dyDescent="0.2">
      <c r="B971" s="467"/>
      <c r="D971" s="467"/>
      <c r="E971" s="135"/>
      <c r="F971" s="135"/>
      <c r="G971" s="135"/>
      <c r="H971" s="135"/>
      <c r="I971" s="135"/>
      <c r="J971" s="135"/>
      <c r="K971" s="135"/>
      <c r="L971" s="135"/>
      <c r="M971" s="135"/>
      <c r="N971" s="135"/>
      <c r="O971" s="135"/>
      <c r="P971" s="135"/>
      <c r="Q971" s="135"/>
      <c r="R971" s="135"/>
      <c r="S971" s="135"/>
      <c r="T971" s="135"/>
      <c r="U971" s="135"/>
      <c r="V971" s="135"/>
      <c r="W971" s="135"/>
      <c r="X971" s="135"/>
      <c r="Y971" s="135"/>
      <c r="Z971" s="135"/>
      <c r="AA971" s="135"/>
      <c r="AB971" s="135"/>
      <c r="AC971" s="135"/>
      <c r="AD971" s="135"/>
      <c r="AE971" s="135"/>
      <c r="AF971" s="135"/>
      <c r="AG971" s="135"/>
      <c r="AH971" s="135"/>
      <c r="AI971" s="135"/>
      <c r="AJ971" s="135"/>
      <c r="AK971" s="135"/>
      <c r="AL971" s="135"/>
      <c r="AM971" s="135"/>
      <c r="AN971" s="135"/>
      <c r="AO971" s="135"/>
      <c r="AP971" s="135"/>
      <c r="AQ971" s="135"/>
      <c r="AR971" s="135"/>
      <c r="AS971" s="135"/>
      <c r="AT971" s="135"/>
      <c r="AU971" s="135"/>
      <c r="AV971" s="135"/>
      <c r="AW971" s="135"/>
      <c r="AX971" s="135"/>
      <c r="AY971" s="135"/>
      <c r="AZ971" s="135"/>
      <c r="BA971" s="135"/>
      <c r="BB971" s="135"/>
      <c r="BC971" s="135"/>
      <c r="BD971" s="135"/>
      <c r="BE971" s="135"/>
      <c r="BF971" s="135"/>
      <c r="BG971" s="135"/>
      <c r="BH971" s="135"/>
      <c r="BI971" s="135"/>
      <c r="BJ971" s="135"/>
      <c r="BK971" s="135"/>
      <c r="BL971" s="135"/>
      <c r="BM971" s="135"/>
      <c r="BN971" s="135"/>
      <c r="BO971" s="135"/>
      <c r="BP971" s="135"/>
      <c r="BQ971" s="135"/>
      <c r="BR971" s="135"/>
      <c r="BS971" s="135"/>
      <c r="BT971" s="135"/>
      <c r="BU971" s="135"/>
      <c r="BV971" s="135"/>
      <c r="BW971" s="135"/>
      <c r="BX971" s="135"/>
      <c r="BY971" s="135"/>
      <c r="BZ971" s="135"/>
      <c r="CA971" s="135"/>
      <c r="CB971" s="135"/>
      <c r="CC971" s="135"/>
      <c r="CD971" s="135"/>
      <c r="CE971" s="135"/>
      <c r="CF971" s="135"/>
      <c r="CG971" s="135"/>
      <c r="CH971" s="135"/>
      <c r="CI971" s="135"/>
      <c r="CJ971" s="135"/>
      <c r="CK971" s="135"/>
      <c r="CL971" s="135"/>
      <c r="CM971" s="135"/>
      <c r="CN971" s="135"/>
      <c r="CO971" s="135"/>
      <c r="CP971" s="135"/>
      <c r="CQ971" s="135"/>
      <c r="CR971" s="135"/>
      <c r="CS971" s="135"/>
      <c r="CT971" s="135"/>
      <c r="CU971" s="135"/>
      <c r="CV971" s="135"/>
      <c r="CW971" s="135"/>
      <c r="CX971" s="135"/>
      <c r="CY971" s="135"/>
      <c r="CZ971" s="135"/>
      <c r="DA971" s="135"/>
      <c r="DB971" s="135"/>
      <c r="DC971" s="135"/>
      <c r="DD971" s="135"/>
      <c r="DE971" s="135"/>
      <c r="DF971" s="135"/>
      <c r="DG971" s="135"/>
      <c r="DH971" s="135"/>
      <c r="DI971" s="135"/>
      <c r="DJ971" s="135"/>
      <c r="DK971" s="135"/>
      <c r="DL971" s="135"/>
      <c r="DM971" s="135"/>
      <c r="DN971" s="135"/>
      <c r="DO971" s="135"/>
      <c r="DP971" s="135"/>
      <c r="DQ971" s="135"/>
      <c r="DR971" s="135"/>
      <c r="DS971" s="135"/>
      <c r="DT971" s="135"/>
      <c r="DU971" s="135"/>
      <c r="DV971" s="135"/>
      <c r="DW971" s="135"/>
      <c r="DX971" s="135"/>
      <c r="DY971" s="135"/>
      <c r="DZ971" s="135"/>
      <c r="EA971" s="135"/>
      <c r="EB971" s="135"/>
      <c r="EC971" s="135"/>
      <c r="ED971" s="135"/>
      <c r="EE971" s="135"/>
      <c r="EF971" s="135"/>
      <c r="EG971" s="135"/>
      <c r="EH971" s="135"/>
      <c r="EI971" s="135"/>
      <c r="EJ971" s="135"/>
      <c r="EK971" s="135"/>
      <c r="EL971" s="135"/>
      <c r="EM971" s="135"/>
      <c r="EN971" s="135"/>
      <c r="EO971" s="135"/>
      <c r="EP971" s="135"/>
      <c r="EQ971" s="135"/>
      <c r="ER971" s="135"/>
      <c r="ES971" s="135"/>
      <c r="ET971" s="135"/>
      <c r="EU971" s="135"/>
      <c r="EV971" s="135"/>
      <c r="EW971" s="135"/>
      <c r="EX971" s="135"/>
      <c r="EY971" s="135"/>
      <c r="EZ971" s="135"/>
      <c r="FA971" s="135"/>
      <c r="FB971" s="135"/>
      <c r="FC971" s="135"/>
      <c r="FD971" s="135"/>
      <c r="FE971" s="135"/>
      <c r="FF971" s="135"/>
      <c r="FG971" s="135"/>
      <c r="FH971" s="135"/>
      <c r="FI971" s="135"/>
      <c r="FJ971" s="135"/>
      <c r="FK971" s="135"/>
      <c r="FL971" s="467"/>
      <c r="FM971" s="467"/>
      <c r="FN971" s="467"/>
      <c r="FO971" s="467"/>
      <c r="FP971" s="467"/>
      <c r="FQ971" s="467"/>
      <c r="FR971" s="467"/>
    </row>
    <row r="972" spans="1:174" x14ac:dyDescent="0.2">
      <c r="D972" s="242"/>
      <c r="E972" s="94"/>
      <c r="F972" s="94"/>
      <c r="G972" s="110"/>
      <c r="H972" s="110"/>
      <c r="I972" s="110"/>
      <c r="J972" s="110"/>
      <c r="K972" s="110"/>
      <c r="L972" s="110"/>
      <c r="M972" s="110"/>
      <c r="N972" s="110"/>
      <c r="O972" s="110"/>
      <c r="P972" s="110"/>
      <c r="Q972" s="110"/>
      <c r="R972" s="110"/>
      <c r="S972" s="110"/>
      <c r="T972" s="110"/>
      <c r="U972" s="110"/>
      <c r="V972" s="110"/>
      <c r="W972" s="110"/>
      <c r="X972" s="110"/>
      <c r="Y972" s="110"/>
      <c r="Z972" s="110"/>
      <c r="AA972" s="110"/>
      <c r="AB972" s="110"/>
      <c r="AC972" s="110"/>
      <c r="AD972" s="110"/>
      <c r="AE972" s="110"/>
      <c r="AF972" s="110"/>
      <c r="AG972" s="110"/>
      <c r="AH972" s="110"/>
      <c r="AI972" s="110"/>
      <c r="AJ972" s="110"/>
      <c r="AK972" s="110"/>
      <c r="AL972" s="110"/>
      <c r="AM972" s="110"/>
      <c r="AN972" s="110"/>
      <c r="AO972" s="110"/>
      <c r="AP972" s="110"/>
      <c r="AQ972" s="110"/>
      <c r="AR972" s="110"/>
      <c r="AS972" s="110"/>
      <c r="AT972" s="110"/>
      <c r="AU972" s="110"/>
      <c r="AV972" s="110"/>
      <c r="AW972" s="110"/>
      <c r="AX972" s="110"/>
      <c r="AY972" s="110"/>
      <c r="AZ972" s="110"/>
      <c r="BA972" s="110"/>
      <c r="BB972" s="110"/>
      <c r="BC972" s="110"/>
      <c r="BD972" s="110"/>
      <c r="BE972" s="110"/>
      <c r="BF972" s="110"/>
      <c r="BG972" s="110"/>
      <c r="BH972" s="110"/>
      <c r="BI972" s="110"/>
      <c r="BJ972" s="110"/>
      <c r="BK972" s="110"/>
      <c r="BL972" s="110"/>
      <c r="BM972" s="110"/>
      <c r="BN972" s="110"/>
      <c r="BO972" s="110"/>
      <c r="BP972" s="110"/>
      <c r="BQ972" s="110"/>
      <c r="BR972" s="110"/>
      <c r="BS972" s="110"/>
      <c r="BT972" s="110"/>
      <c r="BU972" s="110"/>
      <c r="BV972" s="110"/>
      <c r="BW972" s="110"/>
      <c r="BX972" s="110"/>
      <c r="BY972" s="110"/>
      <c r="BZ972" s="110"/>
      <c r="CA972" s="110"/>
      <c r="CB972" s="110"/>
      <c r="CC972" s="110"/>
      <c r="CD972" s="110"/>
      <c r="CE972" s="110"/>
      <c r="CF972" s="110"/>
      <c r="CG972" s="110"/>
      <c r="CH972" s="110"/>
      <c r="CI972" s="110"/>
      <c r="CJ972" s="110"/>
      <c r="CK972" s="110"/>
      <c r="CL972" s="110"/>
      <c r="CM972" s="110"/>
      <c r="CN972" s="110"/>
      <c r="CO972" s="110"/>
      <c r="CP972" s="110"/>
      <c r="CQ972" s="110"/>
      <c r="CR972" s="110"/>
      <c r="CS972" s="110"/>
      <c r="CT972" s="110"/>
      <c r="CU972" s="110"/>
      <c r="CV972" s="110"/>
      <c r="CW972" s="110"/>
      <c r="CX972" s="110"/>
      <c r="CY972" s="110"/>
      <c r="CZ972" s="110"/>
      <c r="DA972" s="110"/>
      <c r="DB972" s="110"/>
      <c r="DC972" s="110"/>
      <c r="DD972" s="110"/>
      <c r="DE972" s="110"/>
      <c r="DF972" s="110"/>
      <c r="DG972" s="110"/>
      <c r="DH972" s="110"/>
      <c r="DI972" s="110"/>
      <c r="DJ972" s="110"/>
      <c r="DK972" s="110"/>
      <c r="DL972" s="110"/>
      <c r="DM972" s="110"/>
      <c r="DN972" s="110"/>
      <c r="DO972" s="110"/>
      <c r="DP972" s="110"/>
      <c r="DQ972" s="110"/>
      <c r="DR972" s="110"/>
      <c r="DS972" s="110"/>
      <c r="DT972" s="110"/>
      <c r="DU972" s="110"/>
      <c r="DV972" s="110"/>
      <c r="DW972" s="110"/>
      <c r="DX972" s="110"/>
      <c r="DY972" s="110"/>
      <c r="DZ972" s="110"/>
      <c r="EA972" s="110"/>
      <c r="EB972" s="110"/>
      <c r="EC972" s="110"/>
      <c r="ED972" s="110"/>
      <c r="EE972" s="110"/>
      <c r="EF972" s="110"/>
      <c r="EG972" s="110"/>
      <c r="EH972" s="110"/>
      <c r="EI972" s="110"/>
      <c r="EJ972" s="110"/>
      <c r="EK972" s="110"/>
      <c r="EL972" s="110"/>
      <c r="EM972" s="110"/>
      <c r="EN972" s="110"/>
      <c r="EO972" s="110"/>
      <c r="EP972" s="110"/>
      <c r="EQ972" s="110"/>
      <c r="ER972" s="110"/>
      <c r="ES972" s="110"/>
      <c r="ET972" s="110"/>
      <c r="EU972" s="110"/>
      <c r="EV972" s="110"/>
      <c r="EW972" s="110"/>
      <c r="EX972" s="110"/>
      <c r="EY972" s="110"/>
      <c r="EZ972" s="110"/>
      <c r="FA972" s="110"/>
      <c r="FB972" s="110"/>
      <c r="FC972" s="110"/>
      <c r="FD972" s="110"/>
      <c r="FE972" s="110"/>
      <c r="FF972" s="110"/>
      <c r="FG972" s="110"/>
      <c r="FH972" s="110"/>
      <c r="FI972" s="110"/>
      <c r="FJ972" s="110"/>
      <c r="FK972" s="110"/>
      <c r="FL972" s="242"/>
      <c r="FM972" s="242"/>
      <c r="FN972" s="242"/>
      <c r="FO972" s="242"/>
      <c r="FP972" s="242"/>
      <c r="FQ972" s="242"/>
      <c r="FR972" s="242"/>
    </row>
    <row r="973" spans="1:174" ht="13.9" customHeight="1" thickBot="1" x14ac:dyDescent="0.25">
      <c r="A973" s="764" t="s">
        <v>1260</v>
      </c>
      <c r="B973" s="764"/>
      <c r="C973" s="765"/>
      <c r="D973" s="168" t="s">
        <v>1261</v>
      </c>
      <c r="E973" s="94">
        <v>5</v>
      </c>
      <c r="F973" s="94">
        <v>6</v>
      </c>
      <c r="G973" s="94">
        <v>7</v>
      </c>
      <c r="H973" s="94">
        <v>8</v>
      </c>
      <c r="I973" s="94">
        <v>9</v>
      </c>
      <c r="J973" s="94">
        <v>10</v>
      </c>
      <c r="K973" s="94">
        <v>11</v>
      </c>
      <c r="L973" s="94">
        <v>12</v>
      </c>
      <c r="M973" s="94">
        <v>13</v>
      </c>
      <c r="N973" s="94">
        <v>14</v>
      </c>
      <c r="O973" s="94">
        <v>15</v>
      </c>
      <c r="P973" s="94">
        <v>16</v>
      </c>
      <c r="Q973" s="94">
        <v>17</v>
      </c>
      <c r="R973" s="94">
        <v>18</v>
      </c>
      <c r="S973" s="94">
        <v>19</v>
      </c>
      <c r="T973" s="94">
        <v>20</v>
      </c>
      <c r="U973" s="94">
        <v>21</v>
      </c>
      <c r="V973" s="94">
        <v>22</v>
      </c>
      <c r="W973" s="94">
        <v>23</v>
      </c>
      <c r="X973" s="94">
        <v>24</v>
      </c>
      <c r="Y973" s="110"/>
      <c r="Z973" s="110"/>
      <c r="AA973" s="110"/>
      <c r="AB973" s="110"/>
      <c r="AC973" s="110"/>
      <c r="AD973" s="110"/>
      <c r="AE973" s="110"/>
      <c r="AF973" s="110"/>
      <c r="AG973" s="110"/>
      <c r="AH973" s="110"/>
      <c r="AI973" s="110"/>
      <c r="AJ973" s="110"/>
      <c r="AK973" s="110"/>
      <c r="AL973" s="110"/>
      <c r="AM973" s="110"/>
      <c r="AN973" s="110"/>
      <c r="AO973" s="110"/>
      <c r="AP973" s="110"/>
      <c r="AQ973" s="110"/>
      <c r="AR973" s="110"/>
      <c r="AS973" s="110"/>
      <c r="AT973" s="110"/>
      <c r="AU973" s="110"/>
      <c r="AV973" s="110"/>
      <c r="AW973" s="110"/>
      <c r="AX973" s="110"/>
      <c r="AY973" s="110"/>
      <c r="AZ973" s="110"/>
      <c r="BA973" s="110"/>
      <c r="BB973" s="110"/>
      <c r="BC973" s="110"/>
      <c r="BD973" s="110"/>
      <c r="BE973" s="110"/>
      <c r="BF973" s="110"/>
      <c r="BG973" s="110"/>
      <c r="BH973" s="110"/>
      <c r="BI973" s="110"/>
      <c r="BJ973" s="110"/>
      <c r="BK973" s="110"/>
      <c r="BL973" s="110"/>
      <c r="BM973" s="110"/>
      <c r="BN973" s="110"/>
      <c r="BO973" s="110"/>
      <c r="BP973" s="110"/>
      <c r="BQ973" s="110"/>
      <c r="BR973" s="110"/>
      <c r="BS973" s="110"/>
      <c r="BT973" s="110"/>
      <c r="BU973" s="110"/>
      <c r="BV973" s="110"/>
      <c r="BW973" s="110"/>
      <c r="BX973" s="110"/>
      <c r="BY973" s="110"/>
      <c r="BZ973" s="110"/>
      <c r="CA973" s="110"/>
      <c r="CB973" s="110"/>
      <c r="CC973" s="110"/>
      <c r="CD973" s="110"/>
      <c r="CE973" s="110"/>
      <c r="CF973" s="110"/>
      <c r="CG973" s="110"/>
      <c r="CH973" s="110"/>
      <c r="CI973" s="110"/>
      <c r="CJ973" s="110"/>
      <c r="CK973" s="110"/>
      <c r="CL973" s="110"/>
      <c r="CM973" s="110"/>
      <c r="CN973" s="110"/>
      <c r="CO973" s="110"/>
      <c r="CP973" s="110"/>
      <c r="CQ973" s="110"/>
      <c r="CR973" s="110"/>
      <c r="CS973" s="110"/>
      <c r="CT973" s="110"/>
      <c r="CU973" s="110"/>
      <c r="CV973" s="110"/>
      <c r="CW973" s="110"/>
      <c r="CX973" s="110"/>
      <c r="CY973" s="110"/>
      <c r="CZ973" s="110"/>
      <c r="DA973" s="110"/>
      <c r="DB973" s="110"/>
      <c r="DC973" s="110"/>
      <c r="DD973" s="110"/>
      <c r="DE973" s="110"/>
      <c r="DF973" s="110"/>
      <c r="DG973" s="110"/>
      <c r="DH973" s="110"/>
      <c r="DI973" s="110"/>
      <c r="DJ973" s="110"/>
      <c r="DK973" s="110"/>
      <c r="DL973" s="110"/>
      <c r="DM973" s="110"/>
      <c r="DN973" s="110"/>
      <c r="DO973" s="110"/>
      <c r="DP973" s="110"/>
      <c r="DQ973" s="110"/>
      <c r="DR973" s="110"/>
      <c r="DS973" s="110"/>
      <c r="DT973" s="110"/>
      <c r="DU973" s="110"/>
      <c r="DV973" s="110"/>
      <c r="DW973" s="110"/>
      <c r="DX973" s="110"/>
      <c r="DY973" s="110"/>
      <c r="DZ973" s="110"/>
      <c r="EA973" s="110"/>
      <c r="EB973" s="110"/>
      <c r="EC973" s="110"/>
      <c r="ED973" s="110"/>
      <c r="EE973" s="110"/>
      <c r="EF973" s="110"/>
      <c r="EG973" s="110"/>
      <c r="EH973" s="110"/>
      <c r="EI973" s="110"/>
      <c r="EJ973" s="110"/>
      <c r="EK973" s="110"/>
      <c r="EL973" s="110"/>
      <c r="EM973" s="110"/>
      <c r="EN973" s="110"/>
      <c r="EO973" s="110"/>
      <c r="EP973" s="110"/>
      <c r="EQ973" s="110"/>
      <c r="ER973" s="110"/>
      <c r="ES973" s="110"/>
      <c r="ET973" s="110"/>
      <c r="EU973" s="110"/>
      <c r="EV973" s="110"/>
      <c r="EW973" s="110"/>
      <c r="EX973" s="110"/>
      <c r="EY973" s="110"/>
      <c r="EZ973" s="110"/>
      <c r="FA973" s="110"/>
      <c r="FB973" s="110"/>
      <c r="FC973" s="110"/>
      <c r="FD973" s="110"/>
      <c r="FE973" s="110"/>
      <c r="FF973" s="110"/>
      <c r="FG973" s="110"/>
      <c r="FH973" s="110"/>
      <c r="FI973" s="110"/>
      <c r="FJ973" s="110"/>
      <c r="FK973" s="110"/>
      <c r="FL973" s="242"/>
      <c r="FM973" s="242"/>
      <c r="FN973" s="242"/>
      <c r="FO973" s="242"/>
      <c r="FP973" s="242"/>
      <c r="FQ973" s="242"/>
      <c r="FR973" s="242"/>
    </row>
    <row r="974" spans="1:174" s="184" customFormat="1" ht="15.6" customHeight="1" x14ac:dyDescent="0.2">
      <c r="A974" s="764"/>
      <c r="B974" s="764"/>
      <c r="C974" s="765"/>
      <c r="D974" s="783"/>
      <c r="E974" s="727" t="s">
        <v>1262</v>
      </c>
      <c r="F974" s="728"/>
      <c r="G974" s="728"/>
      <c r="H974" s="728"/>
      <c r="I974" s="728"/>
      <c r="J974" s="728"/>
      <c r="K974" s="728"/>
      <c r="L974" s="728"/>
      <c r="M974" s="728"/>
      <c r="N974" s="729"/>
      <c r="O974" s="727" t="s">
        <v>1263</v>
      </c>
      <c r="P974" s="728"/>
      <c r="Q974" s="728"/>
      <c r="R974" s="728"/>
      <c r="S974" s="728"/>
      <c r="T974" s="728"/>
      <c r="U974" s="728"/>
      <c r="V974" s="728"/>
      <c r="W974" s="728"/>
      <c r="X974" s="729"/>
      <c r="Y974" s="134"/>
      <c r="Z974" s="134"/>
      <c r="AA974" s="134"/>
      <c r="AB974" s="134"/>
      <c r="AC974" s="134"/>
      <c r="AD974" s="134"/>
      <c r="AE974" s="134"/>
      <c r="AF974" s="134"/>
      <c r="AG974" s="134"/>
      <c r="AH974" s="134"/>
      <c r="AI974" s="134"/>
      <c r="AJ974" s="134"/>
      <c r="AK974" s="134"/>
      <c r="AL974" s="134"/>
      <c r="AM974" s="134"/>
      <c r="AN974" s="134"/>
      <c r="AO974" s="134"/>
      <c r="AP974" s="134"/>
      <c r="AQ974" s="134"/>
      <c r="AR974" s="134"/>
      <c r="AS974" s="134"/>
      <c r="AT974" s="134"/>
      <c r="AU974" s="134"/>
      <c r="AV974" s="134"/>
      <c r="AW974" s="134"/>
      <c r="AX974" s="134"/>
      <c r="AY974" s="134"/>
      <c r="AZ974" s="134"/>
      <c r="BA974" s="134"/>
      <c r="BB974" s="134"/>
      <c r="BC974" s="134"/>
      <c r="BD974" s="134"/>
      <c r="BE974" s="134"/>
      <c r="BF974" s="134"/>
      <c r="BG974" s="134"/>
      <c r="BH974" s="134"/>
      <c r="BI974" s="134"/>
      <c r="BJ974" s="134"/>
      <c r="BK974" s="134"/>
      <c r="BL974" s="134"/>
      <c r="BM974" s="134"/>
      <c r="BN974" s="134"/>
      <c r="BO974" s="134"/>
      <c r="BP974" s="134"/>
      <c r="BQ974" s="134"/>
      <c r="BR974" s="134"/>
      <c r="BS974" s="134"/>
      <c r="BT974" s="134"/>
      <c r="BU974" s="134"/>
      <c r="BV974" s="134"/>
      <c r="BW974" s="134"/>
      <c r="BX974" s="134"/>
      <c r="BY974" s="134"/>
      <c r="BZ974" s="134"/>
      <c r="CA974" s="134"/>
      <c r="CB974" s="134"/>
      <c r="CC974" s="134"/>
      <c r="CD974" s="134"/>
      <c r="CE974" s="134"/>
      <c r="CF974" s="134"/>
      <c r="CG974" s="134"/>
      <c r="CH974" s="134"/>
      <c r="CI974" s="134"/>
      <c r="CJ974" s="134"/>
      <c r="CK974" s="134"/>
      <c r="CL974" s="134"/>
      <c r="CM974" s="134"/>
      <c r="CN974" s="134"/>
      <c r="CO974" s="134"/>
      <c r="CP974" s="134"/>
      <c r="CQ974" s="134"/>
      <c r="CR974" s="134"/>
      <c r="CS974" s="134"/>
      <c r="CT974" s="134"/>
      <c r="CU974" s="134"/>
      <c r="CV974" s="134"/>
      <c r="CW974" s="134"/>
      <c r="CX974" s="134"/>
      <c r="CY974" s="134"/>
      <c r="CZ974" s="134"/>
      <c r="DA974" s="134"/>
      <c r="DB974" s="134"/>
      <c r="DC974" s="134"/>
      <c r="DD974" s="134"/>
      <c r="DE974" s="134"/>
      <c r="DF974" s="134"/>
      <c r="DG974" s="134"/>
      <c r="DH974" s="134"/>
      <c r="DI974" s="134"/>
      <c r="DJ974" s="134"/>
      <c r="DK974" s="134"/>
      <c r="DL974" s="134"/>
      <c r="DM974" s="134"/>
      <c r="DN974" s="134"/>
      <c r="DO974" s="134"/>
      <c r="DP974" s="134"/>
      <c r="DQ974" s="134"/>
      <c r="DR974" s="134"/>
      <c r="DS974" s="134"/>
      <c r="DT974" s="134"/>
      <c r="DU974" s="134"/>
      <c r="DV974" s="134"/>
      <c r="DW974" s="134"/>
      <c r="DX974" s="134"/>
      <c r="DY974" s="134"/>
      <c r="DZ974" s="134"/>
      <c r="EA974" s="134"/>
      <c r="EB974" s="134"/>
      <c r="EC974" s="134"/>
      <c r="ED974" s="134"/>
      <c r="EE974" s="134"/>
      <c r="EF974" s="134"/>
      <c r="EG974" s="134"/>
      <c r="EH974" s="134"/>
      <c r="EI974" s="134"/>
      <c r="EJ974" s="134"/>
      <c r="EK974" s="134"/>
      <c r="EL974" s="134"/>
      <c r="EM974" s="134"/>
      <c r="EN974" s="134"/>
      <c r="EO974" s="134"/>
      <c r="EP974" s="134"/>
      <c r="EQ974" s="134"/>
      <c r="ER974" s="134"/>
      <c r="ES974" s="134"/>
      <c r="ET974" s="134"/>
      <c r="EU974" s="134"/>
      <c r="EV974" s="134"/>
      <c r="EW974" s="134"/>
      <c r="EX974" s="134"/>
      <c r="EY974" s="134"/>
      <c r="EZ974" s="134"/>
      <c r="FA974" s="134"/>
      <c r="FB974" s="134"/>
      <c r="FC974" s="134"/>
      <c r="FD974" s="134"/>
      <c r="FE974" s="134"/>
      <c r="FF974" s="134"/>
      <c r="FG974" s="134"/>
      <c r="FH974" s="134"/>
      <c r="FI974" s="134"/>
      <c r="FJ974" s="134"/>
      <c r="FK974" s="134"/>
      <c r="FL974" s="183"/>
      <c r="FM974" s="183"/>
      <c r="FN974" s="183"/>
      <c r="FO974" s="183"/>
      <c r="FP974" s="183"/>
      <c r="FQ974" s="183"/>
      <c r="FR974" s="183"/>
    </row>
    <row r="975" spans="1:174" ht="13.9" customHeight="1" thickBot="1" x14ac:dyDescent="0.25">
      <c r="A975" s="764"/>
      <c r="B975" s="764"/>
      <c r="C975" s="765"/>
      <c r="D975" s="784"/>
      <c r="E975" s="730"/>
      <c r="F975" s="731"/>
      <c r="G975" s="731"/>
      <c r="H975" s="731"/>
      <c r="I975" s="731"/>
      <c r="J975" s="731"/>
      <c r="K975" s="731"/>
      <c r="L975" s="731"/>
      <c r="M975" s="731"/>
      <c r="N975" s="732"/>
      <c r="O975" s="730"/>
      <c r="P975" s="731"/>
      <c r="Q975" s="731"/>
      <c r="R975" s="731"/>
      <c r="S975" s="731"/>
      <c r="T975" s="731"/>
      <c r="U975" s="731"/>
      <c r="V975" s="731"/>
      <c r="W975" s="731"/>
      <c r="X975" s="732"/>
      <c r="Y975" s="110"/>
      <c r="Z975" s="110"/>
      <c r="AA975" s="110"/>
      <c r="AB975" s="110"/>
      <c r="AC975" s="110"/>
      <c r="AD975" s="110"/>
      <c r="AE975" s="110"/>
      <c r="AF975" s="110"/>
      <c r="AG975" s="110"/>
      <c r="AH975" s="110"/>
      <c r="AI975" s="110"/>
      <c r="AJ975" s="110"/>
      <c r="AK975" s="110"/>
      <c r="AL975" s="110"/>
      <c r="AM975" s="110"/>
      <c r="AN975" s="110"/>
      <c r="AO975" s="110"/>
      <c r="AP975" s="110"/>
      <c r="AQ975" s="110"/>
      <c r="AR975" s="110"/>
      <c r="AS975" s="110"/>
      <c r="AT975" s="110"/>
      <c r="AU975" s="110"/>
      <c r="AV975" s="110"/>
      <c r="AW975" s="110"/>
      <c r="AX975" s="110"/>
      <c r="AY975" s="110"/>
      <c r="AZ975" s="110"/>
      <c r="BA975" s="110"/>
      <c r="BB975" s="110"/>
      <c r="BC975" s="110"/>
      <c r="BD975" s="110"/>
      <c r="BE975" s="110"/>
      <c r="BF975" s="110"/>
      <c r="BG975" s="110"/>
      <c r="BH975" s="110"/>
      <c r="BI975" s="110"/>
      <c r="BJ975" s="110"/>
      <c r="BK975" s="110"/>
      <c r="BL975" s="110"/>
      <c r="BM975" s="110"/>
      <c r="BN975" s="110"/>
      <c r="BO975" s="110"/>
      <c r="BP975" s="110"/>
      <c r="BQ975" s="110"/>
      <c r="BR975" s="110"/>
      <c r="BS975" s="110"/>
      <c r="BT975" s="110"/>
      <c r="BU975" s="110"/>
      <c r="BV975" s="110"/>
      <c r="BW975" s="110"/>
      <c r="BX975" s="110"/>
      <c r="BY975" s="110"/>
      <c r="BZ975" s="110"/>
      <c r="CA975" s="110"/>
      <c r="CB975" s="110"/>
      <c r="CC975" s="110"/>
      <c r="CD975" s="110"/>
      <c r="CE975" s="110"/>
      <c r="CF975" s="110"/>
      <c r="CG975" s="110"/>
      <c r="CH975" s="110"/>
      <c r="CI975" s="110"/>
      <c r="CJ975" s="110"/>
      <c r="CK975" s="110"/>
      <c r="CL975" s="110"/>
      <c r="CM975" s="110"/>
      <c r="CN975" s="110"/>
      <c r="CO975" s="110"/>
      <c r="CP975" s="110"/>
      <c r="CQ975" s="110"/>
      <c r="CR975" s="110"/>
      <c r="CS975" s="110"/>
      <c r="CT975" s="110"/>
      <c r="CU975" s="110"/>
      <c r="CV975" s="110"/>
      <c r="CW975" s="110"/>
      <c r="CX975" s="110"/>
      <c r="CY975" s="110"/>
      <c r="CZ975" s="110"/>
      <c r="DA975" s="110"/>
      <c r="DB975" s="110"/>
      <c r="DC975" s="110"/>
      <c r="DD975" s="110"/>
      <c r="DE975" s="110"/>
      <c r="DF975" s="110"/>
      <c r="DG975" s="110"/>
      <c r="DH975" s="110"/>
      <c r="DI975" s="110"/>
      <c r="DJ975" s="110"/>
      <c r="DK975" s="110"/>
      <c r="DL975" s="110"/>
      <c r="DM975" s="110"/>
      <c r="DN975" s="110"/>
      <c r="DO975" s="110"/>
      <c r="DP975" s="110"/>
      <c r="DQ975" s="110"/>
      <c r="DR975" s="110"/>
      <c r="DS975" s="110"/>
      <c r="DT975" s="110"/>
      <c r="DU975" s="110"/>
      <c r="DV975" s="110"/>
      <c r="DW975" s="110"/>
      <c r="DX975" s="110"/>
      <c r="DY975" s="110"/>
      <c r="DZ975" s="110"/>
      <c r="EA975" s="110"/>
      <c r="EB975" s="110"/>
      <c r="EC975" s="110"/>
      <c r="ED975" s="110"/>
      <c r="EE975" s="110"/>
      <c r="EF975" s="110"/>
      <c r="EG975" s="110"/>
      <c r="EH975" s="110"/>
      <c r="EI975" s="110"/>
      <c r="EJ975" s="110"/>
      <c r="EK975" s="110"/>
      <c r="EL975" s="110"/>
      <c r="EM975" s="110"/>
      <c r="EN975" s="110"/>
      <c r="EO975" s="110"/>
      <c r="EP975" s="110"/>
      <c r="EQ975" s="110"/>
      <c r="ER975" s="110"/>
      <c r="ES975" s="110"/>
      <c r="ET975" s="110"/>
      <c r="EU975" s="110"/>
      <c r="EV975" s="110"/>
      <c r="EW975" s="110"/>
      <c r="EX975" s="110"/>
      <c r="EY975" s="110"/>
      <c r="EZ975" s="110"/>
      <c r="FA975" s="110"/>
      <c r="FB975" s="110"/>
      <c r="FC975" s="110"/>
      <c r="FD975" s="110"/>
      <c r="FE975" s="110"/>
      <c r="FF975" s="110"/>
      <c r="FG975" s="110"/>
      <c r="FH975" s="110"/>
      <c r="FI975" s="110"/>
      <c r="FJ975" s="110"/>
      <c r="FK975" s="110"/>
      <c r="FL975" s="242"/>
      <c r="FM975" s="242"/>
      <c r="FN975" s="242"/>
      <c r="FO975" s="242"/>
      <c r="FP975" s="242"/>
      <c r="FQ975" s="242"/>
      <c r="FR975" s="242"/>
    </row>
    <row r="976" spans="1:174" ht="27" customHeight="1" thickBot="1" x14ac:dyDescent="0.25">
      <c r="D976" s="784"/>
      <c r="E976" s="724" t="s">
        <v>778</v>
      </c>
      <c r="F976" s="724" t="s">
        <v>731</v>
      </c>
      <c r="G976" s="724" t="s">
        <v>622</v>
      </c>
      <c r="H976" s="724" t="s">
        <v>732</v>
      </c>
      <c r="I976" s="724" t="s">
        <v>624</v>
      </c>
      <c r="J976" s="724" t="s">
        <v>626</v>
      </c>
      <c r="K976" s="724" t="s">
        <v>628</v>
      </c>
      <c r="L976" s="724" t="s">
        <v>630</v>
      </c>
      <c r="M976" s="724" t="s">
        <v>632</v>
      </c>
      <c r="N976" s="724" t="s">
        <v>681</v>
      </c>
      <c r="O976" s="724" t="s">
        <v>778</v>
      </c>
      <c r="P976" s="724" t="s">
        <v>731</v>
      </c>
      <c r="Q976" s="724" t="s">
        <v>622</v>
      </c>
      <c r="R976" s="724" t="s">
        <v>732</v>
      </c>
      <c r="S976" s="724" t="s">
        <v>624</v>
      </c>
      <c r="T976" s="724" t="s">
        <v>626</v>
      </c>
      <c r="U976" s="724" t="s">
        <v>628</v>
      </c>
      <c r="V976" s="724" t="s">
        <v>630</v>
      </c>
      <c r="W976" s="724" t="s">
        <v>632</v>
      </c>
      <c r="X976" s="724" t="s">
        <v>681</v>
      </c>
      <c r="Y976" s="110"/>
      <c r="Z976" s="110"/>
      <c r="AA976" s="110"/>
      <c r="AB976" s="110"/>
      <c r="AC976" s="110"/>
      <c r="AD976" s="110"/>
      <c r="AE976" s="110"/>
      <c r="AF976" s="110"/>
      <c r="AG976" s="110"/>
      <c r="AH976" s="110"/>
      <c r="AI976" s="110"/>
      <c r="AJ976" s="110"/>
      <c r="AK976" s="110"/>
      <c r="AL976" s="110"/>
      <c r="AM976" s="110"/>
      <c r="AN976" s="110"/>
      <c r="AO976" s="110"/>
      <c r="AP976" s="110"/>
      <c r="AQ976" s="110"/>
      <c r="AR976" s="110"/>
      <c r="AS976" s="110"/>
      <c r="AT976" s="110"/>
      <c r="AU976" s="110"/>
      <c r="AV976" s="110"/>
      <c r="AW976" s="110"/>
      <c r="AX976" s="110"/>
      <c r="AY976" s="110"/>
      <c r="AZ976" s="110"/>
      <c r="BA976" s="110"/>
      <c r="BB976" s="110"/>
      <c r="BC976" s="110"/>
      <c r="BD976" s="110"/>
      <c r="BE976" s="110"/>
      <c r="BF976" s="110"/>
      <c r="BG976" s="110"/>
      <c r="BH976" s="110"/>
      <c r="BI976" s="110"/>
      <c r="BJ976" s="110"/>
      <c r="BK976" s="110"/>
      <c r="BL976" s="110"/>
      <c r="BM976" s="110"/>
      <c r="BN976" s="110"/>
      <c r="BO976" s="110"/>
      <c r="BP976" s="110"/>
      <c r="BQ976" s="110"/>
      <c r="BR976" s="110"/>
      <c r="BS976" s="110"/>
      <c r="BT976" s="110"/>
      <c r="BU976" s="110"/>
      <c r="BV976" s="110"/>
      <c r="BW976" s="110"/>
      <c r="BX976" s="110"/>
      <c r="BY976" s="110"/>
      <c r="BZ976" s="110"/>
      <c r="CA976" s="110"/>
      <c r="CB976" s="110"/>
      <c r="CC976" s="110"/>
      <c r="CD976" s="110"/>
      <c r="CE976" s="110"/>
      <c r="CF976" s="110"/>
      <c r="CG976" s="110"/>
      <c r="CH976" s="110"/>
      <c r="CI976" s="110"/>
      <c r="CJ976" s="110"/>
      <c r="CK976" s="110"/>
      <c r="CL976" s="110"/>
      <c r="CM976" s="110"/>
      <c r="CN976" s="110"/>
      <c r="CO976" s="110"/>
      <c r="CP976" s="110"/>
      <c r="CQ976" s="110"/>
      <c r="CR976" s="110"/>
      <c r="CS976" s="110"/>
      <c r="CT976" s="110"/>
      <c r="CU976" s="110"/>
      <c r="CV976" s="110"/>
      <c r="CW976" s="110"/>
      <c r="CX976" s="110"/>
      <c r="CY976" s="110"/>
      <c r="CZ976" s="110"/>
      <c r="DA976" s="110"/>
      <c r="DB976" s="110"/>
      <c r="DC976" s="110"/>
      <c r="DD976" s="110"/>
      <c r="DE976" s="110"/>
      <c r="DF976" s="110"/>
      <c r="DG976" s="110"/>
      <c r="DH976" s="110"/>
      <c r="DI976" s="110"/>
      <c r="DJ976" s="110"/>
      <c r="DK976" s="110"/>
      <c r="DL976" s="110"/>
      <c r="DM976" s="110"/>
      <c r="DN976" s="110"/>
      <c r="DO976" s="110"/>
      <c r="DP976" s="110"/>
      <c r="DQ976" s="110"/>
      <c r="DR976" s="110"/>
      <c r="DS976" s="110"/>
      <c r="DT976" s="110"/>
      <c r="DU976" s="110"/>
      <c r="DV976" s="110"/>
      <c r="DW976" s="110"/>
      <c r="DX976" s="110"/>
      <c r="DY976" s="110"/>
      <c r="DZ976" s="110"/>
      <c r="EA976" s="110"/>
      <c r="EB976" s="110"/>
      <c r="EC976" s="110"/>
      <c r="ED976" s="110"/>
      <c r="EE976" s="110"/>
      <c r="EF976" s="110"/>
      <c r="EG976" s="110"/>
      <c r="EH976" s="110"/>
      <c r="EI976" s="110"/>
      <c r="EJ976" s="110"/>
      <c r="EK976" s="110"/>
      <c r="EL976" s="110"/>
      <c r="EM976" s="110"/>
      <c r="EN976" s="110"/>
      <c r="EO976" s="110"/>
      <c r="EP976" s="110"/>
      <c r="EQ976" s="110"/>
      <c r="ER976" s="110"/>
      <c r="ES976" s="110"/>
      <c r="ET976" s="110"/>
      <c r="EU976" s="110"/>
      <c r="EV976" s="110"/>
      <c r="EW976" s="110"/>
      <c r="EX976" s="110"/>
      <c r="EY976" s="110"/>
      <c r="EZ976" s="110"/>
      <c r="FA976" s="110"/>
      <c r="FB976" s="110"/>
      <c r="FC976" s="110"/>
      <c r="FD976" s="110"/>
      <c r="FE976" s="110"/>
      <c r="FF976" s="110"/>
      <c r="FG976" s="110"/>
      <c r="FH976" s="110"/>
      <c r="FI976" s="110"/>
      <c r="FJ976" s="110"/>
      <c r="FK976" s="110"/>
      <c r="FL976" s="242"/>
      <c r="FM976" s="242"/>
      <c r="FN976" s="242"/>
      <c r="FO976" s="242"/>
      <c r="FP976" s="242"/>
      <c r="FQ976" s="242"/>
      <c r="FR976" s="242"/>
    </row>
    <row r="977" spans="1:216" ht="32.25" customHeight="1" thickBot="1" x14ac:dyDescent="0.25">
      <c r="A977" s="329" t="s">
        <v>26</v>
      </c>
      <c r="B977" s="330" t="s">
        <v>779</v>
      </c>
      <c r="C977" s="328" t="s">
        <v>780</v>
      </c>
      <c r="D977" s="785"/>
      <c r="E977" s="726"/>
      <c r="F977" s="726"/>
      <c r="G977" s="726"/>
      <c r="H977" s="726"/>
      <c r="I977" s="726"/>
      <c r="J977" s="726"/>
      <c r="K977" s="726"/>
      <c r="L977" s="726"/>
      <c r="M977" s="726"/>
      <c r="N977" s="726"/>
      <c r="O977" s="726"/>
      <c r="P977" s="726"/>
      <c r="Q977" s="726"/>
      <c r="R977" s="726"/>
      <c r="S977" s="726"/>
      <c r="T977" s="726"/>
      <c r="U977" s="726"/>
      <c r="V977" s="726"/>
      <c r="W977" s="726"/>
      <c r="X977" s="726"/>
      <c r="Y977" s="110"/>
      <c r="Z977" s="110"/>
      <c r="AA977" s="110"/>
      <c r="AB977" s="110"/>
      <c r="AC977" s="110"/>
      <c r="AD977" s="110"/>
      <c r="AE977" s="110"/>
      <c r="AF977" s="110"/>
      <c r="AG977" s="110"/>
      <c r="AH977" s="110"/>
      <c r="AI977" s="110"/>
      <c r="AJ977" s="110"/>
      <c r="AK977" s="110"/>
      <c r="AL977" s="110"/>
      <c r="AM977" s="110"/>
      <c r="AN977" s="110"/>
      <c r="AO977" s="110"/>
      <c r="AP977" s="110"/>
      <c r="AQ977" s="110"/>
      <c r="AR977" s="110"/>
      <c r="AS977" s="110"/>
      <c r="AT977" s="110"/>
      <c r="AU977" s="110"/>
      <c r="AV977" s="110"/>
      <c r="AW977" s="110"/>
      <c r="AX977" s="110"/>
      <c r="AY977" s="110"/>
      <c r="AZ977" s="110"/>
      <c r="BA977" s="110"/>
      <c r="BB977" s="110"/>
      <c r="BC977" s="110"/>
      <c r="BD977" s="110"/>
      <c r="BE977" s="110"/>
      <c r="BF977" s="110"/>
      <c r="BG977" s="110"/>
      <c r="BH977" s="110"/>
      <c r="BI977" s="110"/>
      <c r="BJ977" s="110"/>
      <c r="BK977" s="110"/>
      <c r="BL977" s="110"/>
      <c r="BM977" s="110"/>
      <c r="BN977" s="110"/>
      <c r="BO977" s="110"/>
      <c r="BP977" s="110"/>
      <c r="BQ977" s="110"/>
      <c r="BR977" s="110"/>
      <c r="BS977" s="110"/>
      <c r="BT977" s="110"/>
      <c r="BU977" s="110"/>
      <c r="BV977" s="110"/>
      <c r="BW977" s="110"/>
      <c r="BX977" s="110"/>
      <c r="BY977" s="110"/>
      <c r="BZ977" s="110"/>
      <c r="CA977" s="110"/>
      <c r="CB977" s="110"/>
      <c r="CC977" s="110"/>
      <c r="CD977" s="110"/>
      <c r="CE977" s="110"/>
      <c r="CF977" s="110"/>
      <c r="CG977" s="110"/>
      <c r="CH977" s="110"/>
      <c r="CI977" s="110"/>
      <c r="CJ977" s="110"/>
      <c r="CK977" s="110"/>
      <c r="CL977" s="110"/>
      <c r="CM977" s="110"/>
      <c r="CN977" s="110"/>
      <c r="CO977" s="110"/>
      <c r="CP977" s="110"/>
      <c r="CQ977" s="110"/>
      <c r="CR977" s="110"/>
      <c r="CS977" s="110"/>
      <c r="CT977" s="110"/>
      <c r="CU977" s="110"/>
      <c r="CV977" s="110"/>
      <c r="CW977" s="110"/>
      <c r="CX977" s="110"/>
      <c r="CY977" s="110"/>
      <c r="CZ977" s="110"/>
      <c r="DA977" s="110"/>
      <c r="DB977" s="110"/>
      <c r="DC977" s="110"/>
      <c r="DD977" s="110"/>
      <c r="DE977" s="110"/>
      <c r="DF977" s="110"/>
      <c r="DG977" s="110"/>
      <c r="DH977" s="110"/>
      <c r="DI977" s="110"/>
      <c r="DJ977" s="110"/>
      <c r="DK977" s="110"/>
      <c r="DL977" s="110"/>
      <c r="DM977" s="110"/>
      <c r="DN977" s="110"/>
      <c r="DO977" s="110"/>
      <c r="DP977" s="110"/>
      <c r="DQ977" s="110"/>
      <c r="DR977" s="110"/>
      <c r="DS977" s="110"/>
      <c r="DT977" s="110"/>
      <c r="DU977" s="110"/>
      <c r="DV977" s="110"/>
      <c r="DW977" s="110"/>
      <c r="DX977" s="110"/>
      <c r="DY977" s="110"/>
      <c r="DZ977" s="110"/>
      <c r="EA977" s="110"/>
      <c r="EB977" s="110"/>
      <c r="EC977" s="110"/>
      <c r="ED977" s="110"/>
      <c r="EE977" s="110"/>
      <c r="EF977" s="110"/>
      <c r="EG977" s="110"/>
      <c r="EH977" s="110"/>
      <c r="EI977" s="110"/>
      <c r="EJ977" s="110"/>
      <c r="EK977" s="110"/>
      <c r="EL977" s="110"/>
      <c r="EM977" s="110"/>
      <c r="EN977" s="110"/>
      <c r="EO977" s="110"/>
      <c r="EP977" s="110"/>
      <c r="EQ977" s="110"/>
      <c r="ER977" s="110"/>
      <c r="ES977" s="110"/>
      <c r="ET977" s="110"/>
      <c r="EU977" s="110"/>
      <c r="EV977" s="110"/>
      <c r="EW977" s="110"/>
      <c r="EX977" s="110"/>
      <c r="EY977" s="110"/>
      <c r="EZ977" s="110"/>
      <c r="FA977" s="110"/>
      <c r="FB977" s="110"/>
      <c r="FC977" s="110"/>
      <c r="FD977" s="110"/>
      <c r="FE977" s="110"/>
      <c r="FF977" s="110"/>
      <c r="FG977" s="110"/>
      <c r="FH977" s="110"/>
      <c r="FI977" s="110"/>
      <c r="FJ977" s="110"/>
      <c r="FK977" s="110"/>
      <c r="FL977" s="242"/>
      <c r="FM977" s="242"/>
      <c r="FN977" s="242"/>
      <c r="FO977" s="242"/>
      <c r="FP977" s="242"/>
      <c r="FQ977" s="242"/>
      <c r="FR977" s="242"/>
    </row>
    <row r="978" spans="1:216" x14ac:dyDescent="0.2">
      <c r="A978" s="241" t="s">
        <v>70</v>
      </c>
      <c r="B978" s="475" t="s">
        <v>781</v>
      </c>
      <c r="C978" s="404" t="s">
        <v>782</v>
      </c>
      <c r="D978" s="433" t="s">
        <v>71</v>
      </c>
      <c r="E978" s="479">
        <v>0</v>
      </c>
      <c r="F978" s="479">
        <v>5.0999999999999996</v>
      </c>
      <c r="G978" s="479">
        <v>0.5</v>
      </c>
      <c r="H978" s="479">
        <v>0</v>
      </c>
      <c r="I978" s="479">
        <v>0</v>
      </c>
      <c r="J978" s="479">
        <v>0</v>
      </c>
      <c r="K978" s="479">
        <v>0</v>
      </c>
      <c r="L978" s="479">
        <v>0</v>
      </c>
      <c r="M978" s="479">
        <v>0</v>
      </c>
      <c r="N978" s="499">
        <v>5.6</v>
      </c>
      <c r="O978" s="479">
        <v>0</v>
      </c>
      <c r="P978" s="479">
        <v>11</v>
      </c>
      <c r="Q978" s="479">
        <v>1</v>
      </c>
      <c r="R978" s="479">
        <v>0</v>
      </c>
      <c r="S978" s="479">
        <v>0</v>
      </c>
      <c r="T978" s="479">
        <v>0</v>
      </c>
      <c r="U978" s="479">
        <v>0</v>
      </c>
      <c r="V978" s="479">
        <v>0</v>
      </c>
      <c r="W978" s="479">
        <v>0</v>
      </c>
      <c r="X978" s="499">
        <v>12</v>
      </c>
      <c r="Y978"/>
      <c r="Z978"/>
      <c r="AA978"/>
      <c r="AB978"/>
      <c r="AC978"/>
      <c r="AD978"/>
      <c r="AE978"/>
      <c r="AF978"/>
      <c r="AG978"/>
      <c r="AH978"/>
      <c r="AI978"/>
      <c r="AJ978"/>
      <c r="AK978"/>
      <c r="AL978"/>
      <c r="AM978"/>
      <c r="AN978"/>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c r="BY978"/>
      <c r="BZ978"/>
      <c r="CA978"/>
      <c r="CB978"/>
      <c r="CC978"/>
      <c r="CD978"/>
      <c r="CE978"/>
      <c r="CF978"/>
      <c r="CG978"/>
      <c r="CH978"/>
      <c r="CI978"/>
      <c r="CJ978"/>
      <c r="CK978"/>
      <c r="CL978"/>
      <c r="CM978"/>
      <c r="CN978"/>
      <c r="CO978"/>
      <c r="CP978"/>
      <c r="CQ978"/>
      <c r="CR978"/>
      <c r="CS978"/>
      <c r="CT978"/>
      <c r="CU978"/>
      <c r="CV978"/>
      <c r="CW978"/>
      <c r="CX978"/>
      <c r="CY978"/>
      <c r="CZ978"/>
      <c r="DA978"/>
      <c r="DB978"/>
      <c r="DC978"/>
      <c r="DD978"/>
      <c r="DE978"/>
      <c r="DF978"/>
      <c r="DG978"/>
      <c r="DH978"/>
      <c r="DI978"/>
      <c r="DJ978"/>
      <c r="DK978"/>
      <c r="DL978"/>
      <c r="DM978"/>
      <c r="DN978"/>
      <c r="DO978"/>
      <c r="DP978"/>
      <c r="DQ978"/>
      <c r="DR978"/>
      <c r="DS978"/>
      <c r="DT978"/>
      <c r="DU978"/>
      <c r="DV978"/>
      <c r="DW978"/>
      <c r="DX978"/>
      <c r="DY978"/>
      <c r="DZ978"/>
      <c r="EA978"/>
      <c r="EB978"/>
      <c r="EC978"/>
      <c r="ED978"/>
      <c r="EE978"/>
      <c r="EF978"/>
      <c r="EG978"/>
      <c r="EH978"/>
      <c r="EI978"/>
      <c r="EJ978"/>
      <c r="EK978"/>
      <c r="EL978"/>
      <c r="EM978"/>
      <c r="EN978"/>
      <c r="EO978"/>
      <c r="EP978"/>
      <c r="EQ978"/>
      <c r="ER978"/>
      <c r="ES978"/>
      <c r="ET978"/>
      <c r="EU978"/>
      <c r="EV978"/>
      <c r="EW978"/>
      <c r="EX978"/>
      <c r="EY978"/>
      <c r="EZ978"/>
      <c r="FA978"/>
      <c r="FB978"/>
      <c r="FC978"/>
      <c r="FD978"/>
      <c r="FE978"/>
      <c r="FF978"/>
      <c r="FG978"/>
      <c r="FH978"/>
      <c r="FI978"/>
      <c r="FJ978"/>
      <c r="FK978"/>
      <c r="FL978"/>
      <c r="FM978"/>
      <c r="FN978"/>
      <c r="FO978"/>
      <c r="FP978"/>
      <c r="FQ978"/>
      <c r="FR978"/>
      <c r="FS978"/>
      <c r="FT978"/>
      <c r="FU978"/>
      <c r="FV978"/>
      <c r="FW978"/>
      <c r="FX978"/>
      <c r="FY978"/>
      <c r="FZ978"/>
      <c r="GA978"/>
      <c r="GB978"/>
      <c r="GC978"/>
      <c r="GD978"/>
      <c r="GE978"/>
      <c r="GF978"/>
      <c r="GG978"/>
      <c r="GH978"/>
      <c r="GI978"/>
      <c r="GJ978"/>
      <c r="GK978"/>
      <c r="GL978"/>
      <c r="GM978"/>
      <c r="GN978"/>
      <c r="GO978"/>
      <c r="GP978"/>
      <c r="GQ978"/>
      <c r="GR978"/>
      <c r="GS978"/>
      <c r="GT978"/>
      <c r="GU978"/>
      <c r="GV978"/>
      <c r="GW978"/>
      <c r="GX978"/>
      <c r="GY978"/>
      <c r="GZ978"/>
      <c r="HA978"/>
      <c r="HB978"/>
      <c r="HC978"/>
      <c r="HD978"/>
      <c r="HE978"/>
      <c r="HF978"/>
      <c r="HG978"/>
      <c r="HH978"/>
    </row>
    <row r="979" spans="1:216" x14ac:dyDescent="0.2">
      <c r="A979" s="241" t="s">
        <v>72</v>
      </c>
      <c r="B979" s="476" t="s">
        <v>783</v>
      </c>
      <c r="C979" s="326" t="s">
        <v>784</v>
      </c>
      <c r="D979" s="283" t="s">
        <v>73</v>
      </c>
      <c r="E979" s="480">
        <v>0</v>
      </c>
      <c r="F979" s="480">
        <v>4</v>
      </c>
      <c r="G979" s="480">
        <v>0.88</v>
      </c>
      <c r="H979" s="480">
        <v>0</v>
      </c>
      <c r="I979" s="480">
        <v>0.5</v>
      </c>
      <c r="J979" s="480">
        <v>0</v>
      </c>
      <c r="K979" s="480">
        <v>0</v>
      </c>
      <c r="L979" s="480">
        <v>0</v>
      </c>
      <c r="M979" s="480">
        <v>0</v>
      </c>
      <c r="N979" s="500">
        <v>5.38</v>
      </c>
      <c r="O979" s="480">
        <v>0</v>
      </c>
      <c r="P979" s="480">
        <v>8</v>
      </c>
      <c r="Q979" s="480">
        <v>2</v>
      </c>
      <c r="R979" s="480">
        <v>0</v>
      </c>
      <c r="S979" s="480">
        <v>1</v>
      </c>
      <c r="T979" s="480">
        <v>0</v>
      </c>
      <c r="U979" s="480">
        <v>0</v>
      </c>
      <c r="V979" s="480">
        <v>0</v>
      </c>
      <c r="W979" s="480">
        <v>0</v>
      </c>
      <c r="X979" s="500">
        <v>11</v>
      </c>
      <c r="Y979"/>
      <c r="Z979"/>
      <c r="AA979"/>
      <c r="AB979"/>
      <c r="AC979"/>
      <c r="AD979"/>
      <c r="AE979"/>
      <c r="AF979"/>
      <c r="AG979"/>
      <c r="AH979"/>
      <c r="AI979"/>
      <c r="AJ979"/>
      <c r="AK979"/>
      <c r="AL979"/>
      <c r="AM979"/>
      <c r="AN979"/>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c r="BY979"/>
      <c r="BZ979"/>
      <c r="CA979"/>
      <c r="CB979"/>
      <c r="CC979"/>
      <c r="CD979"/>
      <c r="CE979"/>
      <c r="CF979"/>
      <c r="CG979"/>
      <c r="CH979"/>
      <c r="CI979"/>
      <c r="CJ979"/>
      <c r="CK979"/>
      <c r="CL979"/>
      <c r="CM979"/>
      <c r="CN979"/>
      <c r="CO979"/>
      <c r="CP979"/>
      <c r="CQ979"/>
      <c r="CR979"/>
      <c r="CS979"/>
      <c r="CT979"/>
      <c r="CU979"/>
      <c r="CV979"/>
      <c r="CW979"/>
      <c r="CX979"/>
      <c r="CY979"/>
      <c r="CZ979"/>
      <c r="DA979"/>
      <c r="DB979"/>
      <c r="DC979"/>
      <c r="DD979"/>
      <c r="DE979"/>
      <c r="DF979"/>
      <c r="DG979"/>
      <c r="DH979"/>
      <c r="DI979"/>
      <c r="DJ979"/>
      <c r="DK979"/>
      <c r="DL979"/>
      <c r="DM979"/>
      <c r="DN979"/>
      <c r="DO979"/>
      <c r="DP979"/>
      <c r="DQ979"/>
      <c r="DR979"/>
      <c r="DS979"/>
      <c r="DT979"/>
      <c r="DU979"/>
      <c r="DV979"/>
      <c r="DW979"/>
      <c r="DX979"/>
      <c r="DY979"/>
      <c r="DZ979"/>
      <c r="EA979"/>
      <c r="EB979"/>
      <c r="EC979"/>
      <c r="ED979"/>
      <c r="EE979"/>
      <c r="EF979"/>
      <c r="EG979"/>
      <c r="EH979"/>
      <c r="EI979"/>
      <c r="EJ979"/>
      <c r="EK979"/>
      <c r="EL979"/>
      <c r="EM979"/>
      <c r="EN979"/>
      <c r="EO979"/>
      <c r="EP979"/>
      <c r="EQ979"/>
      <c r="ER979"/>
      <c r="ES979"/>
      <c r="ET979"/>
      <c r="EU979"/>
      <c r="EV979"/>
      <c r="EW979"/>
      <c r="EX979"/>
      <c r="EY979"/>
      <c r="EZ979"/>
      <c r="FA979"/>
      <c r="FB979"/>
      <c r="FC979"/>
      <c r="FD979"/>
      <c r="FE979"/>
      <c r="FF979"/>
      <c r="FG979"/>
      <c r="FH979"/>
      <c r="FI979"/>
      <c r="FJ979"/>
      <c r="FK979"/>
      <c r="FL979"/>
      <c r="FM979"/>
      <c r="FN979"/>
      <c r="FO979"/>
      <c r="FP979"/>
      <c r="FQ979"/>
      <c r="FR979"/>
      <c r="FS979"/>
      <c r="FT979"/>
      <c r="FU979"/>
      <c r="FV979"/>
      <c r="FW979"/>
      <c r="FX979"/>
      <c r="FY979"/>
      <c r="FZ979"/>
      <c r="GA979"/>
      <c r="GB979"/>
      <c r="GC979"/>
      <c r="GD979"/>
      <c r="GE979"/>
      <c r="GF979"/>
      <c r="GG979"/>
      <c r="GH979"/>
      <c r="GI979"/>
      <c r="GJ979"/>
      <c r="GK979"/>
      <c r="GL979"/>
      <c r="GM979"/>
      <c r="GN979"/>
      <c r="GO979"/>
      <c r="GP979"/>
      <c r="GQ979"/>
      <c r="GR979"/>
      <c r="GS979"/>
      <c r="GT979"/>
      <c r="GU979"/>
      <c r="GV979"/>
      <c r="GW979"/>
      <c r="GX979"/>
      <c r="GY979"/>
      <c r="GZ979"/>
      <c r="HA979"/>
      <c r="HB979"/>
      <c r="HC979"/>
      <c r="HD979"/>
      <c r="HE979"/>
      <c r="HF979"/>
      <c r="HG979"/>
      <c r="HH979"/>
    </row>
    <row r="980" spans="1:216" x14ac:dyDescent="0.2">
      <c r="A980" s="241" t="s">
        <v>74</v>
      </c>
      <c r="B980" s="476" t="s">
        <v>785</v>
      </c>
      <c r="C980" s="326" t="s">
        <v>786</v>
      </c>
      <c r="D980" s="283" t="s">
        <v>75</v>
      </c>
      <c r="E980" s="480">
        <v>0</v>
      </c>
      <c r="F980" s="480">
        <v>3</v>
      </c>
      <c r="G980" s="480">
        <v>0</v>
      </c>
      <c r="H980" s="480">
        <v>0</v>
      </c>
      <c r="I980" s="480">
        <v>0</v>
      </c>
      <c r="J980" s="480">
        <v>0</v>
      </c>
      <c r="K980" s="480">
        <v>0</v>
      </c>
      <c r="L980" s="480">
        <v>0</v>
      </c>
      <c r="M980" s="480">
        <v>0</v>
      </c>
      <c r="N980" s="500">
        <v>3</v>
      </c>
      <c r="O980" s="480">
        <v>0</v>
      </c>
      <c r="P980" s="480">
        <v>7</v>
      </c>
      <c r="Q980" s="480">
        <v>0</v>
      </c>
      <c r="R980" s="480">
        <v>0</v>
      </c>
      <c r="S980" s="480">
        <v>0</v>
      </c>
      <c r="T980" s="480">
        <v>0</v>
      </c>
      <c r="U980" s="480">
        <v>0</v>
      </c>
      <c r="V980" s="480">
        <v>0</v>
      </c>
      <c r="W980" s="480">
        <v>0</v>
      </c>
      <c r="X980" s="500">
        <v>7</v>
      </c>
      <c r="Y980"/>
      <c r="Z980"/>
      <c r="AA980"/>
      <c r="AB980"/>
      <c r="AC980"/>
      <c r="AD980"/>
      <c r="AE980"/>
      <c r="AF980"/>
      <c r="AG980"/>
      <c r="AH980"/>
      <c r="AI980"/>
      <c r="AJ980"/>
      <c r="AK980"/>
      <c r="AL980"/>
      <c r="AM980"/>
      <c r="AN980"/>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c r="BY980"/>
      <c r="BZ980"/>
      <c r="CA980"/>
      <c r="CB980"/>
      <c r="CC980"/>
      <c r="CD980"/>
      <c r="CE980"/>
      <c r="CF980"/>
      <c r="CG980"/>
      <c r="CH980"/>
      <c r="CI980"/>
      <c r="CJ980"/>
      <c r="CK980"/>
      <c r="CL980"/>
      <c r="CM980"/>
      <c r="CN980"/>
      <c r="CO980"/>
      <c r="CP980"/>
      <c r="CQ980"/>
      <c r="CR980"/>
      <c r="CS980"/>
      <c r="CT980"/>
      <c r="CU980"/>
      <c r="CV980"/>
      <c r="CW980"/>
      <c r="CX980"/>
      <c r="CY980"/>
      <c r="CZ980"/>
      <c r="DA980"/>
      <c r="DB980"/>
      <c r="DC980"/>
      <c r="DD980"/>
      <c r="DE980"/>
      <c r="DF980"/>
      <c r="DG980"/>
      <c r="DH980"/>
      <c r="DI980"/>
      <c r="DJ980"/>
      <c r="DK980"/>
      <c r="DL980"/>
      <c r="DM980"/>
      <c r="DN980"/>
      <c r="DO980"/>
      <c r="DP980"/>
      <c r="DQ980"/>
      <c r="DR980"/>
      <c r="DS980"/>
      <c r="DT980"/>
      <c r="DU980"/>
      <c r="DV980"/>
      <c r="DW980"/>
      <c r="DX980"/>
      <c r="DY980"/>
      <c r="DZ980"/>
      <c r="EA980"/>
      <c r="EB980"/>
      <c r="EC980"/>
      <c r="ED980"/>
      <c r="EE980"/>
      <c r="EF980"/>
      <c r="EG980"/>
      <c r="EH980"/>
      <c r="EI980"/>
      <c r="EJ980"/>
      <c r="EK980"/>
      <c r="EL980"/>
      <c r="EM980"/>
      <c r="EN980"/>
      <c r="EO980"/>
      <c r="EP980"/>
      <c r="EQ980"/>
      <c r="ER980"/>
      <c r="ES980"/>
      <c r="ET980"/>
      <c r="EU980"/>
      <c r="EV980"/>
      <c r="EW980"/>
      <c r="EX980"/>
      <c r="EY980"/>
      <c r="EZ980"/>
      <c r="FA980"/>
      <c r="FB980"/>
      <c r="FC980"/>
      <c r="FD980"/>
      <c r="FE980"/>
      <c r="FF980"/>
      <c r="FG980"/>
      <c r="FH980"/>
      <c r="FI980"/>
      <c r="FJ980"/>
      <c r="FK980"/>
      <c r="FL980"/>
      <c r="FM980"/>
      <c r="FN980"/>
      <c r="FO980"/>
      <c r="FP980"/>
      <c r="FQ980"/>
      <c r="FR980"/>
      <c r="FS980"/>
      <c r="FT980"/>
      <c r="FU980"/>
      <c r="FV980"/>
      <c r="FW980"/>
      <c r="FX980"/>
      <c r="FY980"/>
      <c r="FZ980"/>
      <c r="GA980"/>
      <c r="GB980"/>
      <c r="GC980"/>
      <c r="GD980"/>
      <c r="GE980"/>
      <c r="GF980"/>
      <c r="GG980"/>
      <c r="GH980"/>
      <c r="GI980"/>
      <c r="GJ980"/>
      <c r="GK980"/>
      <c r="GL980"/>
      <c r="GM980"/>
      <c r="GN980"/>
      <c r="GO980"/>
      <c r="GP980"/>
      <c r="GQ980"/>
      <c r="GR980"/>
      <c r="GS980"/>
      <c r="GT980"/>
      <c r="GU980"/>
      <c r="GV980"/>
      <c r="GW980"/>
      <c r="GX980"/>
      <c r="GY980"/>
      <c r="GZ980"/>
      <c r="HA980"/>
      <c r="HB980"/>
      <c r="HC980"/>
      <c r="HD980"/>
      <c r="HE980"/>
      <c r="HF980"/>
      <c r="HG980"/>
      <c r="HH980"/>
    </row>
    <row r="981" spans="1:216" x14ac:dyDescent="0.2">
      <c r="A981" s="241" t="s">
        <v>76</v>
      </c>
      <c r="B981" s="476" t="s">
        <v>787</v>
      </c>
      <c r="C981" s="326" t="s">
        <v>782</v>
      </c>
      <c r="D981" s="283" t="s">
        <v>77</v>
      </c>
      <c r="E981" s="480">
        <v>0</v>
      </c>
      <c r="F981" s="480">
        <v>20.875</v>
      </c>
      <c r="G981" s="480">
        <v>1.875</v>
      </c>
      <c r="H981" s="480">
        <v>0.875</v>
      </c>
      <c r="I981" s="480">
        <v>0</v>
      </c>
      <c r="J981" s="480">
        <v>0</v>
      </c>
      <c r="K981" s="480">
        <v>0</v>
      </c>
      <c r="L981" s="480">
        <v>0</v>
      </c>
      <c r="M981" s="480">
        <v>0</v>
      </c>
      <c r="N981" s="500">
        <v>23.625</v>
      </c>
      <c r="O981" s="480">
        <v>0</v>
      </c>
      <c r="P981" s="480">
        <v>43</v>
      </c>
      <c r="Q981" s="480">
        <v>4</v>
      </c>
      <c r="R981" s="480">
        <v>2</v>
      </c>
      <c r="S981" s="480">
        <v>0</v>
      </c>
      <c r="T981" s="480">
        <v>0</v>
      </c>
      <c r="U981" s="480">
        <v>0</v>
      </c>
      <c r="V981" s="480">
        <v>0</v>
      </c>
      <c r="W981" s="480">
        <v>0</v>
      </c>
      <c r="X981" s="500">
        <v>49</v>
      </c>
      <c r="Y981"/>
      <c r="Z981"/>
      <c r="AA981"/>
      <c r="AB981"/>
      <c r="AC981"/>
      <c r="AD981"/>
      <c r="AE981"/>
      <c r="AF981"/>
      <c r="AG981"/>
      <c r="AH981"/>
      <c r="AI981"/>
      <c r="AJ981"/>
      <c r="AK981"/>
      <c r="AL981"/>
      <c r="AM981"/>
      <c r="AN9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c r="BY981"/>
      <c r="BZ981"/>
      <c r="CA981"/>
      <c r="CB981"/>
      <c r="CC981"/>
      <c r="CD981"/>
      <c r="CE981"/>
      <c r="CF981"/>
      <c r="CG981"/>
      <c r="CH981"/>
      <c r="CI981"/>
      <c r="CJ981"/>
      <c r="CK981"/>
      <c r="CL981"/>
      <c r="CM981"/>
      <c r="CN981"/>
      <c r="CO981"/>
      <c r="CP981"/>
      <c r="CQ981"/>
      <c r="CR981"/>
      <c r="CS981"/>
      <c r="CT981"/>
      <c r="CU981"/>
      <c r="CV981"/>
      <c r="CW981"/>
      <c r="CX981"/>
      <c r="CY981"/>
      <c r="CZ981"/>
      <c r="DA981"/>
      <c r="DB981"/>
      <c r="DC981"/>
      <c r="DD981"/>
      <c r="DE981"/>
      <c r="DF981"/>
      <c r="DG981"/>
      <c r="DH981"/>
      <c r="DI981"/>
      <c r="DJ981"/>
      <c r="DK981"/>
      <c r="DL981"/>
      <c r="DM981"/>
      <c r="DN981"/>
      <c r="DO981"/>
      <c r="DP981"/>
      <c r="DQ981"/>
      <c r="DR981"/>
      <c r="DS981"/>
      <c r="DT981"/>
      <c r="DU981"/>
      <c r="DV981"/>
      <c r="DW981"/>
      <c r="DX981"/>
      <c r="DY981"/>
      <c r="DZ981"/>
      <c r="EA981"/>
      <c r="EB981"/>
      <c r="EC981"/>
      <c r="ED981"/>
      <c r="EE981"/>
      <c r="EF981"/>
      <c r="EG981"/>
      <c r="EH981"/>
      <c r="EI981"/>
      <c r="EJ981"/>
      <c r="EK981"/>
      <c r="EL981"/>
      <c r="EM981"/>
      <c r="EN981"/>
      <c r="EO981"/>
      <c r="EP981"/>
      <c r="EQ981"/>
      <c r="ER981"/>
      <c r="ES981"/>
      <c r="ET981"/>
      <c r="EU981"/>
      <c r="EV981"/>
      <c r="EW981"/>
      <c r="EX981"/>
      <c r="EY981"/>
      <c r="EZ981"/>
      <c r="FA981"/>
      <c r="FB981"/>
      <c r="FC981"/>
      <c r="FD981"/>
      <c r="FE981"/>
      <c r="FF981"/>
      <c r="FG981"/>
      <c r="FH981"/>
      <c r="FI981"/>
      <c r="FJ981"/>
      <c r="FK981"/>
      <c r="FL981"/>
      <c r="FM981"/>
      <c r="FN981"/>
      <c r="FO981"/>
      <c r="FP981"/>
      <c r="FQ981"/>
      <c r="FR981"/>
      <c r="FS981"/>
      <c r="FT981"/>
      <c r="FU981"/>
      <c r="FV981"/>
      <c r="FW981"/>
      <c r="FX981"/>
      <c r="FY981"/>
      <c r="FZ981"/>
      <c r="GA981"/>
      <c r="GB981"/>
      <c r="GC981"/>
      <c r="GD981"/>
      <c r="GE981"/>
      <c r="GF981"/>
      <c r="GG981"/>
      <c r="GH981"/>
      <c r="GI981"/>
      <c r="GJ981"/>
      <c r="GK981"/>
      <c r="GL981"/>
      <c r="GM981"/>
      <c r="GN981"/>
      <c r="GO981"/>
      <c r="GP981"/>
      <c r="GQ981"/>
      <c r="GR981"/>
      <c r="GS981"/>
      <c r="GT981"/>
      <c r="GU981"/>
      <c r="GV981"/>
      <c r="GW981"/>
      <c r="GX981"/>
      <c r="GY981"/>
      <c r="GZ981"/>
      <c r="HA981"/>
      <c r="HB981"/>
      <c r="HC981"/>
      <c r="HD981"/>
      <c r="HE981"/>
      <c r="HF981"/>
      <c r="HG981"/>
      <c r="HH981"/>
    </row>
    <row r="982" spans="1:216" x14ac:dyDescent="0.2">
      <c r="A982" s="241" t="s">
        <v>78</v>
      </c>
      <c r="B982" s="476" t="s">
        <v>788</v>
      </c>
      <c r="C982" s="326" t="s">
        <v>786</v>
      </c>
      <c r="D982" s="283" t="s">
        <v>79</v>
      </c>
      <c r="E982" s="480">
        <v>0</v>
      </c>
      <c r="F982" s="480">
        <v>1.3</v>
      </c>
      <c r="G982" s="480">
        <v>0</v>
      </c>
      <c r="H982" s="480">
        <v>0</v>
      </c>
      <c r="I982" s="480">
        <v>0</v>
      </c>
      <c r="J982" s="480">
        <v>0</v>
      </c>
      <c r="K982" s="480">
        <v>0</v>
      </c>
      <c r="L982" s="480">
        <v>0</v>
      </c>
      <c r="M982" s="480">
        <v>0</v>
      </c>
      <c r="N982" s="500">
        <v>1.3</v>
      </c>
      <c r="O982" s="480">
        <v>0</v>
      </c>
      <c r="P982" s="480">
        <v>3</v>
      </c>
      <c r="Q982" s="480">
        <v>0</v>
      </c>
      <c r="R982" s="480">
        <v>0</v>
      </c>
      <c r="S982" s="480">
        <v>0</v>
      </c>
      <c r="T982" s="480">
        <v>0</v>
      </c>
      <c r="U982" s="480">
        <v>0</v>
      </c>
      <c r="V982" s="480">
        <v>0</v>
      </c>
      <c r="W982" s="480">
        <v>0</v>
      </c>
      <c r="X982" s="500">
        <v>3</v>
      </c>
      <c r="Y982"/>
      <c r="Z982"/>
      <c r="AA982"/>
      <c r="AB982"/>
      <c r="AC982"/>
      <c r="AD982"/>
      <c r="AE982"/>
      <c r="AF982"/>
      <c r="AG982"/>
      <c r="AH982"/>
      <c r="AI982"/>
      <c r="AJ982"/>
      <c r="AK982"/>
      <c r="AL982"/>
      <c r="AM982"/>
      <c r="AN982"/>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c r="BY982"/>
      <c r="BZ982"/>
      <c r="CA982"/>
      <c r="CB982"/>
      <c r="CC982"/>
      <c r="CD982"/>
      <c r="CE982"/>
      <c r="CF982"/>
      <c r="CG982"/>
      <c r="CH982"/>
      <c r="CI982"/>
      <c r="CJ982"/>
      <c r="CK982"/>
      <c r="CL982"/>
      <c r="CM982"/>
      <c r="CN982"/>
      <c r="CO982"/>
      <c r="CP982"/>
      <c r="CQ982"/>
      <c r="CR982"/>
      <c r="CS982"/>
      <c r="CT982"/>
      <c r="CU982"/>
      <c r="CV982"/>
      <c r="CW982"/>
      <c r="CX982"/>
      <c r="CY982"/>
      <c r="CZ982"/>
      <c r="DA982"/>
      <c r="DB982"/>
      <c r="DC982"/>
      <c r="DD982"/>
      <c r="DE982"/>
      <c r="DF982"/>
      <c r="DG982"/>
      <c r="DH982"/>
      <c r="DI982"/>
      <c r="DJ982"/>
      <c r="DK982"/>
      <c r="DL982"/>
      <c r="DM982"/>
      <c r="DN982"/>
      <c r="DO982"/>
      <c r="DP982"/>
      <c r="DQ982"/>
      <c r="DR982"/>
      <c r="DS982"/>
      <c r="DT982"/>
      <c r="DU982"/>
      <c r="DV982"/>
      <c r="DW982"/>
      <c r="DX982"/>
      <c r="DY982"/>
      <c r="DZ982"/>
      <c r="EA982"/>
      <c r="EB982"/>
      <c r="EC982"/>
      <c r="ED982"/>
      <c r="EE982"/>
      <c r="EF982"/>
      <c r="EG982"/>
      <c r="EH982"/>
      <c r="EI982"/>
      <c r="EJ982"/>
      <c r="EK982"/>
      <c r="EL982"/>
      <c r="EM982"/>
      <c r="EN982"/>
      <c r="EO982"/>
      <c r="EP982"/>
      <c r="EQ982"/>
      <c r="ER982"/>
      <c r="ES982"/>
      <c r="ET982"/>
      <c r="EU982"/>
      <c r="EV982"/>
      <c r="EW982"/>
      <c r="EX982"/>
      <c r="EY982"/>
      <c r="EZ982"/>
      <c r="FA982"/>
      <c r="FB982"/>
      <c r="FC982"/>
      <c r="FD982"/>
      <c r="FE982"/>
      <c r="FF982"/>
      <c r="FG982"/>
      <c r="FH982"/>
      <c r="FI982"/>
      <c r="FJ982"/>
      <c r="FK982"/>
      <c r="FL982"/>
      <c r="FM982"/>
      <c r="FN982"/>
      <c r="FO982"/>
      <c r="FP982"/>
      <c r="FQ982"/>
      <c r="FR982"/>
      <c r="FS982"/>
      <c r="FT982"/>
      <c r="FU982"/>
      <c r="FV982"/>
      <c r="FW982"/>
      <c r="FX982"/>
      <c r="FY982"/>
      <c r="FZ982"/>
      <c r="GA982"/>
      <c r="GB982"/>
      <c r="GC982"/>
      <c r="GD982"/>
      <c r="GE982"/>
      <c r="GF982"/>
      <c r="GG982"/>
      <c r="GH982"/>
      <c r="GI982"/>
      <c r="GJ982"/>
      <c r="GK982"/>
      <c r="GL982"/>
      <c r="GM982"/>
      <c r="GN982"/>
      <c r="GO982"/>
      <c r="GP982"/>
      <c r="GQ982"/>
      <c r="GR982"/>
      <c r="GS982"/>
      <c r="GT982"/>
      <c r="GU982"/>
      <c r="GV982"/>
      <c r="GW982"/>
      <c r="GX982"/>
      <c r="GY982"/>
      <c r="GZ982"/>
      <c r="HA982"/>
      <c r="HB982"/>
      <c r="HC982"/>
      <c r="HD982"/>
      <c r="HE982"/>
      <c r="HF982"/>
      <c r="HG982"/>
      <c r="HH982"/>
    </row>
    <row r="983" spans="1:216" x14ac:dyDescent="0.2">
      <c r="A983" s="241" t="s">
        <v>80</v>
      </c>
      <c r="B983" s="476" t="s">
        <v>789</v>
      </c>
      <c r="C983" s="326" t="s">
        <v>782</v>
      </c>
      <c r="D983" s="283" t="s">
        <v>81</v>
      </c>
      <c r="E983" s="480">
        <v>0</v>
      </c>
      <c r="F983" s="480">
        <v>50</v>
      </c>
      <c r="G983" s="480">
        <v>13</v>
      </c>
      <c r="H983" s="480">
        <v>5</v>
      </c>
      <c r="I983" s="480">
        <v>1.5</v>
      </c>
      <c r="J983" s="480">
        <v>0.5</v>
      </c>
      <c r="K983" s="480">
        <v>1</v>
      </c>
      <c r="L983" s="480">
        <v>0</v>
      </c>
      <c r="M983" s="480">
        <v>0</v>
      </c>
      <c r="N983" s="500">
        <v>71</v>
      </c>
      <c r="O983" s="480">
        <v>0</v>
      </c>
      <c r="P983" s="480">
        <v>104</v>
      </c>
      <c r="Q983" s="480">
        <v>27</v>
      </c>
      <c r="R983" s="480">
        <v>10</v>
      </c>
      <c r="S983" s="480">
        <v>3</v>
      </c>
      <c r="T983" s="480">
        <v>1</v>
      </c>
      <c r="U983" s="480">
        <v>2</v>
      </c>
      <c r="V983" s="480">
        <v>0</v>
      </c>
      <c r="W983" s="480">
        <v>0</v>
      </c>
      <c r="X983" s="500">
        <v>147</v>
      </c>
      <c r="Y983"/>
      <c r="Z983"/>
      <c r="AA983"/>
      <c r="AB983"/>
      <c r="AC983"/>
      <c r="AD983"/>
      <c r="AE983"/>
      <c r="AF983"/>
      <c r="AG983"/>
      <c r="AH983"/>
      <c r="AI983"/>
      <c r="AJ983"/>
      <c r="AK983"/>
      <c r="AL983"/>
      <c r="AM983"/>
      <c r="AN983"/>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c r="BY983"/>
      <c r="BZ983"/>
      <c r="CA983"/>
      <c r="CB983"/>
      <c r="CC983"/>
      <c r="CD983"/>
      <c r="CE983"/>
      <c r="CF983"/>
      <c r="CG983"/>
      <c r="CH983"/>
      <c r="CI983"/>
      <c r="CJ983"/>
      <c r="CK983"/>
      <c r="CL983"/>
      <c r="CM983"/>
      <c r="CN983"/>
      <c r="CO983"/>
      <c r="CP983"/>
      <c r="CQ983"/>
      <c r="CR983"/>
      <c r="CS983"/>
      <c r="CT983"/>
      <c r="CU983"/>
      <c r="CV983"/>
      <c r="CW983"/>
      <c r="CX983"/>
      <c r="CY983"/>
      <c r="CZ983"/>
      <c r="DA983"/>
      <c r="DB983"/>
      <c r="DC983"/>
      <c r="DD983"/>
      <c r="DE983"/>
      <c r="DF983"/>
      <c r="DG983"/>
      <c r="DH983"/>
      <c r="DI983"/>
      <c r="DJ983"/>
      <c r="DK983"/>
      <c r="DL983"/>
      <c r="DM983"/>
      <c r="DN983"/>
      <c r="DO983"/>
      <c r="DP983"/>
      <c r="DQ983"/>
      <c r="DR983"/>
      <c r="DS983"/>
      <c r="DT983"/>
      <c r="DU983"/>
      <c r="DV983"/>
      <c r="DW983"/>
      <c r="DX983"/>
      <c r="DY983"/>
      <c r="DZ983"/>
      <c r="EA983"/>
      <c r="EB983"/>
      <c r="EC983"/>
      <c r="ED983"/>
      <c r="EE983"/>
      <c r="EF983"/>
      <c r="EG983"/>
      <c r="EH983"/>
      <c r="EI983"/>
      <c r="EJ983"/>
      <c r="EK983"/>
      <c r="EL983"/>
      <c r="EM983"/>
      <c r="EN983"/>
      <c r="EO983"/>
      <c r="EP983"/>
      <c r="EQ983"/>
      <c r="ER983"/>
      <c r="ES983"/>
      <c r="ET983"/>
      <c r="EU983"/>
      <c r="EV983"/>
      <c r="EW983"/>
      <c r="EX983"/>
      <c r="EY983"/>
      <c r="EZ983"/>
      <c r="FA983"/>
      <c r="FB983"/>
      <c r="FC983"/>
      <c r="FD983"/>
      <c r="FE983"/>
      <c r="FF983"/>
      <c r="FG983"/>
      <c r="FH983"/>
      <c r="FI983"/>
      <c r="FJ983"/>
      <c r="FK983"/>
      <c r="FL983"/>
      <c r="FM983"/>
      <c r="FN983"/>
      <c r="FO983"/>
      <c r="FP983"/>
      <c r="FQ983"/>
      <c r="FR983"/>
      <c r="FS983"/>
      <c r="FT983"/>
      <c r="FU983"/>
      <c r="FV983"/>
      <c r="FW983"/>
      <c r="FX983"/>
      <c r="FY983"/>
      <c r="FZ983"/>
      <c r="GA983"/>
      <c r="GB983"/>
      <c r="GC983"/>
      <c r="GD983"/>
      <c r="GE983"/>
      <c r="GF983"/>
      <c r="GG983"/>
      <c r="GH983"/>
      <c r="GI983"/>
      <c r="GJ983"/>
      <c r="GK983"/>
      <c r="GL983"/>
      <c r="GM983"/>
      <c r="GN983"/>
      <c r="GO983"/>
      <c r="GP983"/>
      <c r="GQ983"/>
      <c r="GR983"/>
      <c r="GS983"/>
      <c r="GT983"/>
      <c r="GU983"/>
      <c r="GV983"/>
      <c r="GW983"/>
      <c r="GX983"/>
      <c r="GY983"/>
      <c r="GZ983"/>
      <c r="HA983"/>
      <c r="HB983"/>
      <c r="HC983"/>
      <c r="HD983"/>
      <c r="HE983"/>
      <c r="HF983"/>
      <c r="HG983"/>
      <c r="HH983"/>
    </row>
    <row r="984" spans="1:216" x14ac:dyDescent="0.2">
      <c r="A984" s="241" t="s">
        <v>82</v>
      </c>
      <c r="B984" s="476" t="s">
        <v>790</v>
      </c>
      <c r="C984" s="326" t="s">
        <v>626</v>
      </c>
      <c r="D984" s="283" t="s">
        <v>83</v>
      </c>
      <c r="E984" s="480">
        <v>0</v>
      </c>
      <c r="F984" s="480">
        <v>18.625</v>
      </c>
      <c r="G984" s="480">
        <v>2.875</v>
      </c>
      <c r="H984" s="480">
        <v>1</v>
      </c>
      <c r="I984" s="480">
        <v>0.5</v>
      </c>
      <c r="J984" s="480">
        <v>0</v>
      </c>
      <c r="K984" s="480">
        <v>0</v>
      </c>
      <c r="L984" s="480">
        <v>0</v>
      </c>
      <c r="M984" s="480">
        <v>0</v>
      </c>
      <c r="N984" s="500">
        <v>23</v>
      </c>
      <c r="O984" s="480">
        <v>0</v>
      </c>
      <c r="P984" s="480">
        <v>40</v>
      </c>
      <c r="Q984" s="480">
        <v>6</v>
      </c>
      <c r="R984" s="480">
        <v>2</v>
      </c>
      <c r="S984" s="480">
        <v>1</v>
      </c>
      <c r="T984" s="480">
        <v>0</v>
      </c>
      <c r="U984" s="480">
        <v>0</v>
      </c>
      <c r="V984" s="480">
        <v>0</v>
      </c>
      <c r="W984" s="480">
        <v>0</v>
      </c>
      <c r="X984" s="500">
        <v>49</v>
      </c>
      <c r="Y984"/>
      <c r="Z984"/>
      <c r="AA984"/>
      <c r="AB984"/>
      <c r="AC984"/>
      <c r="AD984"/>
      <c r="AE984"/>
      <c r="AF984"/>
      <c r="AG984"/>
      <c r="AH984"/>
      <c r="AI984"/>
      <c r="AJ984"/>
      <c r="AK984"/>
      <c r="AL984"/>
      <c r="AM984"/>
      <c r="AN98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c r="BY984"/>
      <c r="BZ984"/>
      <c r="CA984"/>
      <c r="CB984"/>
      <c r="CC984"/>
      <c r="CD984"/>
      <c r="CE984"/>
      <c r="CF984"/>
      <c r="CG984"/>
      <c r="CH984"/>
      <c r="CI984"/>
      <c r="CJ984"/>
      <c r="CK984"/>
      <c r="CL984"/>
      <c r="CM984"/>
      <c r="CN984"/>
      <c r="CO984"/>
      <c r="CP984"/>
      <c r="CQ984"/>
      <c r="CR984"/>
      <c r="CS984"/>
      <c r="CT984"/>
      <c r="CU984"/>
      <c r="CV984"/>
      <c r="CW984"/>
      <c r="CX984"/>
      <c r="CY984"/>
      <c r="CZ984"/>
      <c r="DA984"/>
      <c r="DB984"/>
      <c r="DC984"/>
      <c r="DD984"/>
      <c r="DE984"/>
      <c r="DF984"/>
      <c r="DG984"/>
      <c r="DH984"/>
      <c r="DI984"/>
      <c r="DJ984"/>
      <c r="DK984"/>
      <c r="DL984"/>
      <c r="DM984"/>
      <c r="DN984"/>
      <c r="DO984"/>
      <c r="DP984"/>
      <c r="DQ984"/>
      <c r="DR984"/>
      <c r="DS984"/>
      <c r="DT984"/>
      <c r="DU984"/>
      <c r="DV984"/>
      <c r="DW984"/>
      <c r="DX984"/>
      <c r="DY984"/>
      <c r="DZ984"/>
      <c r="EA984"/>
      <c r="EB984"/>
      <c r="EC984"/>
      <c r="ED984"/>
      <c r="EE984"/>
      <c r="EF984"/>
      <c r="EG984"/>
      <c r="EH984"/>
      <c r="EI984"/>
      <c r="EJ984"/>
      <c r="EK984"/>
      <c r="EL984"/>
      <c r="EM984"/>
      <c r="EN984"/>
      <c r="EO984"/>
      <c r="EP984"/>
      <c r="EQ984"/>
      <c r="ER984"/>
      <c r="ES984"/>
      <c r="ET984"/>
      <c r="EU984"/>
      <c r="EV984"/>
      <c r="EW984"/>
      <c r="EX984"/>
      <c r="EY984"/>
      <c r="EZ984"/>
      <c r="FA984"/>
      <c r="FB984"/>
      <c r="FC984"/>
      <c r="FD984"/>
      <c r="FE984"/>
      <c r="FF984"/>
      <c r="FG984"/>
      <c r="FH984"/>
      <c r="FI984"/>
      <c r="FJ984"/>
      <c r="FK984"/>
      <c r="FL984"/>
      <c r="FM984"/>
      <c r="FN984"/>
      <c r="FO984"/>
      <c r="FP984"/>
      <c r="FQ984"/>
      <c r="FR984"/>
      <c r="FS984"/>
      <c r="FT984"/>
      <c r="FU984"/>
      <c r="FV984"/>
      <c r="FW984"/>
      <c r="FX984"/>
      <c r="FY984"/>
      <c r="FZ984"/>
      <c r="GA984"/>
      <c r="GB984"/>
      <c r="GC984"/>
      <c r="GD984"/>
      <c r="GE984"/>
      <c r="GF984"/>
      <c r="GG984"/>
      <c r="GH984"/>
      <c r="GI984"/>
      <c r="GJ984"/>
      <c r="GK984"/>
      <c r="GL984"/>
      <c r="GM984"/>
      <c r="GN984"/>
      <c r="GO984"/>
      <c r="GP984"/>
      <c r="GQ984"/>
      <c r="GR984"/>
      <c r="GS984"/>
      <c r="GT984"/>
      <c r="GU984"/>
      <c r="GV984"/>
      <c r="GW984"/>
      <c r="GX984"/>
      <c r="GY984"/>
      <c r="GZ984"/>
      <c r="HA984"/>
      <c r="HB984"/>
      <c r="HC984"/>
      <c r="HD984"/>
      <c r="HE984"/>
      <c r="HF984"/>
      <c r="HG984"/>
      <c r="HH984"/>
    </row>
    <row r="985" spans="1:216" x14ac:dyDescent="0.2">
      <c r="A985" s="241" t="s">
        <v>84</v>
      </c>
      <c r="B985" s="476" t="s">
        <v>791</v>
      </c>
      <c r="C985" s="326" t="s">
        <v>640</v>
      </c>
      <c r="D985" s="283" t="s">
        <v>85</v>
      </c>
      <c r="E985" s="480">
        <v>0</v>
      </c>
      <c r="F985" s="480">
        <v>0</v>
      </c>
      <c r="G985" s="480">
        <v>0</v>
      </c>
      <c r="H985" s="480">
        <v>0</v>
      </c>
      <c r="I985" s="480">
        <v>0</v>
      </c>
      <c r="J985" s="480">
        <v>0</v>
      </c>
      <c r="K985" s="480">
        <v>0</v>
      </c>
      <c r="L985" s="480">
        <v>0</v>
      </c>
      <c r="M985" s="480">
        <v>0</v>
      </c>
      <c r="N985" s="500">
        <v>0</v>
      </c>
      <c r="O985" s="480">
        <v>0</v>
      </c>
      <c r="P985" s="480">
        <v>0</v>
      </c>
      <c r="Q985" s="480">
        <v>0</v>
      </c>
      <c r="R985" s="480">
        <v>0</v>
      </c>
      <c r="S985" s="480">
        <v>0</v>
      </c>
      <c r="T985" s="480">
        <v>0</v>
      </c>
      <c r="U985" s="480">
        <v>0</v>
      </c>
      <c r="V985" s="480">
        <v>0</v>
      </c>
      <c r="W985" s="480">
        <v>0</v>
      </c>
      <c r="X985" s="500">
        <v>0</v>
      </c>
      <c r="Y985"/>
      <c r="Z985"/>
      <c r="AA985"/>
      <c r="AB985"/>
      <c r="AC985"/>
      <c r="AD985"/>
      <c r="AE985"/>
      <c r="AF985"/>
      <c r="AG985"/>
      <c r="AH985"/>
      <c r="AI985"/>
      <c r="AJ985"/>
      <c r="AK985"/>
      <c r="AL985"/>
      <c r="AM985"/>
      <c r="AN985"/>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c r="BY985"/>
      <c r="BZ985"/>
      <c r="CA985"/>
      <c r="CB985"/>
      <c r="CC985"/>
      <c r="CD985"/>
      <c r="CE985"/>
      <c r="CF985"/>
      <c r="CG985"/>
      <c r="CH985"/>
      <c r="CI985"/>
      <c r="CJ985"/>
      <c r="CK985"/>
      <c r="CL985"/>
      <c r="CM985"/>
      <c r="CN985"/>
      <c r="CO985"/>
      <c r="CP985"/>
      <c r="CQ985"/>
      <c r="CR985"/>
      <c r="CS985"/>
      <c r="CT985"/>
      <c r="CU985"/>
      <c r="CV985"/>
      <c r="CW985"/>
      <c r="CX985"/>
      <c r="CY985"/>
      <c r="CZ985"/>
      <c r="DA985"/>
      <c r="DB985"/>
      <c r="DC985"/>
      <c r="DD985"/>
      <c r="DE985"/>
      <c r="DF985"/>
      <c r="DG985"/>
      <c r="DH985"/>
      <c r="DI985"/>
      <c r="DJ985"/>
      <c r="DK985"/>
      <c r="DL985"/>
      <c r="DM985"/>
      <c r="DN985"/>
      <c r="DO985"/>
      <c r="DP985"/>
      <c r="DQ985"/>
      <c r="DR985"/>
      <c r="DS985"/>
      <c r="DT985"/>
      <c r="DU985"/>
      <c r="DV985"/>
      <c r="DW985"/>
      <c r="DX985"/>
      <c r="DY985"/>
      <c r="DZ985"/>
      <c r="EA985"/>
      <c r="EB985"/>
      <c r="EC985"/>
      <c r="ED985"/>
      <c r="EE985"/>
      <c r="EF985"/>
      <c r="EG985"/>
      <c r="EH985"/>
      <c r="EI985"/>
      <c r="EJ985"/>
      <c r="EK985"/>
      <c r="EL985"/>
      <c r="EM985"/>
      <c r="EN985"/>
      <c r="EO985"/>
      <c r="EP985"/>
      <c r="EQ985"/>
      <c r="ER985"/>
      <c r="ES985"/>
      <c r="ET985"/>
      <c r="EU985"/>
      <c r="EV985"/>
      <c r="EW985"/>
      <c r="EX985"/>
      <c r="EY985"/>
      <c r="EZ985"/>
      <c r="FA985"/>
      <c r="FB985"/>
      <c r="FC985"/>
      <c r="FD985"/>
      <c r="FE985"/>
      <c r="FF985"/>
      <c r="FG985"/>
      <c r="FH985"/>
      <c r="FI985"/>
      <c r="FJ985"/>
      <c r="FK985"/>
      <c r="FL985"/>
      <c r="FM985"/>
      <c r="FN985"/>
      <c r="FO985"/>
      <c r="FP985"/>
      <c r="FQ985"/>
      <c r="FR985"/>
      <c r="FS985"/>
      <c r="FT985"/>
      <c r="FU985"/>
      <c r="FV985"/>
      <c r="FW985"/>
      <c r="FX985"/>
      <c r="FY985"/>
      <c r="FZ985"/>
      <c r="GA985"/>
      <c r="GB985"/>
      <c r="GC985"/>
      <c r="GD985"/>
      <c r="GE985"/>
      <c r="GF985"/>
      <c r="GG985"/>
      <c r="GH985"/>
      <c r="GI985"/>
      <c r="GJ985"/>
      <c r="GK985"/>
      <c r="GL985"/>
      <c r="GM985"/>
      <c r="GN985"/>
      <c r="GO985"/>
      <c r="GP985"/>
      <c r="GQ985"/>
      <c r="GR985"/>
      <c r="GS985"/>
      <c r="GT985"/>
      <c r="GU985"/>
      <c r="GV985"/>
      <c r="GW985"/>
      <c r="GX985"/>
      <c r="GY985"/>
      <c r="GZ985"/>
      <c r="HA985"/>
      <c r="HB985"/>
      <c r="HC985"/>
      <c r="HD985"/>
      <c r="HE985"/>
      <c r="HF985"/>
      <c r="HG985"/>
      <c r="HH985"/>
    </row>
    <row r="986" spans="1:216" x14ac:dyDescent="0.2">
      <c r="A986" s="241" t="s">
        <v>86</v>
      </c>
      <c r="B986" s="476" t="s">
        <v>792</v>
      </c>
      <c r="C986" s="326" t="s">
        <v>640</v>
      </c>
      <c r="D986" s="283" t="s">
        <v>87</v>
      </c>
      <c r="E986" s="480">
        <v>0</v>
      </c>
      <c r="F986" s="480">
        <v>0</v>
      </c>
      <c r="G986" s="480">
        <v>0</v>
      </c>
      <c r="H986" s="480">
        <v>0.5</v>
      </c>
      <c r="I986" s="480">
        <v>0</v>
      </c>
      <c r="J986" s="480">
        <v>0.5</v>
      </c>
      <c r="K986" s="480">
        <v>0</v>
      </c>
      <c r="L986" s="480">
        <v>0</v>
      </c>
      <c r="M986" s="480">
        <v>0</v>
      </c>
      <c r="N986" s="500">
        <v>1</v>
      </c>
      <c r="O986" s="480">
        <v>0</v>
      </c>
      <c r="P986" s="480">
        <v>0</v>
      </c>
      <c r="Q986" s="480">
        <v>0</v>
      </c>
      <c r="R986" s="480">
        <v>1</v>
      </c>
      <c r="S986" s="480">
        <v>0</v>
      </c>
      <c r="T986" s="480">
        <v>1</v>
      </c>
      <c r="U986" s="480">
        <v>0</v>
      </c>
      <c r="V986" s="480">
        <v>0</v>
      </c>
      <c r="W986" s="480">
        <v>0</v>
      </c>
      <c r="X986" s="500">
        <v>2</v>
      </c>
      <c r="Y986"/>
      <c r="Z986"/>
      <c r="AA986"/>
      <c r="AB986"/>
      <c r="AC986"/>
      <c r="AD986"/>
      <c r="AE986"/>
      <c r="AF986"/>
      <c r="AG986"/>
      <c r="AH986"/>
      <c r="AI986"/>
      <c r="AJ986"/>
      <c r="AK986"/>
      <c r="AL986"/>
      <c r="AM986"/>
      <c r="AN986"/>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c r="BY986"/>
      <c r="BZ986"/>
      <c r="CA986"/>
      <c r="CB986"/>
      <c r="CC986"/>
      <c r="CD986"/>
      <c r="CE986"/>
      <c r="CF986"/>
      <c r="CG986"/>
      <c r="CH986"/>
      <c r="CI986"/>
      <c r="CJ986"/>
      <c r="CK986"/>
      <c r="CL986"/>
      <c r="CM986"/>
      <c r="CN986"/>
      <c r="CO986"/>
      <c r="CP986"/>
      <c r="CQ986"/>
      <c r="CR986"/>
      <c r="CS986"/>
      <c r="CT986"/>
      <c r="CU986"/>
      <c r="CV986"/>
      <c r="CW986"/>
      <c r="CX986"/>
      <c r="CY986"/>
      <c r="CZ986"/>
      <c r="DA986"/>
      <c r="DB986"/>
      <c r="DC986"/>
      <c r="DD986"/>
      <c r="DE986"/>
      <c r="DF986"/>
      <c r="DG986"/>
      <c r="DH986"/>
      <c r="DI986"/>
      <c r="DJ986"/>
      <c r="DK986"/>
      <c r="DL986"/>
      <c r="DM986"/>
      <c r="DN986"/>
      <c r="DO986"/>
      <c r="DP986"/>
      <c r="DQ986"/>
      <c r="DR986"/>
      <c r="DS986"/>
      <c r="DT986"/>
      <c r="DU986"/>
      <c r="DV986"/>
      <c r="DW986"/>
      <c r="DX986"/>
      <c r="DY986"/>
      <c r="DZ986"/>
      <c r="EA986"/>
      <c r="EB986"/>
      <c r="EC986"/>
      <c r="ED986"/>
      <c r="EE986"/>
      <c r="EF986"/>
      <c r="EG986"/>
      <c r="EH986"/>
      <c r="EI986"/>
      <c r="EJ986"/>
      <c r="EK986"/>
      <c r="EL986"/>
      <c r="EM986"/>
      <c r="EN986"/>
      <c r="EO986"/>
      <c r="EP986"/>
      <c r="EQ986"/>
      <c r="ER986"/>
      <c r="ES986"/>
      <c r="ET986"/>
      <c r="EU986"/>
      <c r="EV986"/>
      <c r="EW986"/>
      <c r="EX986"/>
      <c r="EY986"/>
      <c r="EZ986"/>
      <c r="FA986"/>
      <c r="FB986"/>
      <c r="FC986"/>
      <c r="FD986"/>
      <c r="FE986"/>
      <c r="FF986"/>
      <c r="FG986"/>
      <c r="FH986"/>
      <c r="FI986"/>
      <c r="FJ986"/>
      <c r="FK986"/>
      <c r="FL986"/>
      <c r="FM986"/>
      <c r="FN986"/>
      <c r="FO986"/>
      <c r="FP986"/>
      <c r="FQ986"/>
      <c r="FR986"/>
      <c r="FS986"/>
      <c r="FT986"/>
      <c r="FU986"/>
      <c r="FV986"/>
      <c r="FW986"/>
      <c r="FX986"/>
      <c r="FY986"/>
      <c r="FZ986"/>
      <c r="GA986"/>
      <c r="GB986"/>
      <c r="GC986"/>
      <c r="GD986"/>
      <c r="GE986"/>
      <c r="GF986"/>
      <c r="GG986"/>
      <c r="GH986"/>
      <c r="GI986"/>
      <c r="GJ986"/>
      <c r="GK986"/>
      <c r="GL986"/>
      <c r="GM986"/>
      <c r="GN986"/>
      <c r="GO986"/>
      <c r="GP986"/>
      <c r="GQ986"/>
      <c r="GR986"/>
      <c r="GS986"/>
      <c r="GT986"/>
      <c r="GU986"/>
      <c r="GV986"/>
      <c r="GW986"/>
      <c r="GX986"/>
      <c r="GY986"/>
      <c r="GZ986"/>
      <c r="HA986"/>
      <c r="HB986"/>
      <c r="HC986"/>
      <c r="HD986"/>
      <c r="HE986"/>
      <c r="HF986"/>
      <c r="HG986"/>
      <c r="HH986"/>
    </row>
    <row r="987" spans="1:216" x14ac:dyDescent="0.2">
      <c r="A987" s="241" t="s">
        <v>88</v>
      </c>
      <c r="B987" s="476" t="s">
        <v>793</v>
      </c>
      <c r="C987" s="326" t="s">
        <v>794</v>
      </c>
      <c r="D987" s="283" t="s">
        <v>89</v>
      </c>
      <c r="E987" s="480">
        <v>0.5</v>
      </c>
      <c r="F987" s="480">
        <v>8.5</v>
      </c>
      <c r="G987" s="480">
        <v>0</v>
      </c>
      <c r="H987" s="480">
        <v>0.5</v>
      </c>
      <c r="I987" s="480">
        <v>0.5</v>
      </c>
      <c r="J987" s="480">
        <v>0</v>
      </c>
      <c r="K987" s="480">
        <v>0</v>
      </c>
      <c r="L987" s="480">
        <v>0</v>
      </c>
      <c r="M987" s="480">
        <v>0</v>
      </c>
      <c r="N987" s="500">
        <v>10</v>
      </c>
      <c r="O987" s="480">
        <v>1</v>
      </c>
      <c r="P987" s="480">
        <v>17</v>
      </c>
      <c r="Q987" s="480">
        <v>0</v>
      </c>
      <c r="R987" s="480">
        <v>1</v>
      </c>
      <c r="S987" s="480">
        <v>1</v>
      </c>
      <c r="T987" s="480">
        <v>0</v>
      </c>
      <c r="U987" s="480">
        <v>0</v>
      </c>
      <c r="V987" s="480">
        <v>0</v>
      </c>
      <c r="W987" s="480">
        <v>0</v>
      </c>
      <c r="X987" s="500">
        <v>20</v>
      </c>
      <c r="Y987"/>
      <c r="Z987"/>
      <c r="AA987"/>
      <c r="AB987"/>
      <c r="AC987"/>
      <c r="AD987"/>
      <c r="AE987"/>
      <c r="AF987"/>
      <c r="AG987"/>
      <c r="AH987"/>
      <c r="AI987"/>
      <c r="AJ987"/>
      <c r="AK987"/>
      <c r="AL987"/>
      <c r="AM987"/>
      <c r="AN987"/>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c r="BY987"/>
      <c r="BZ987"/>
      <c r="CA987"/>
      <c r="CB987"/>
      <c r="CC987"/>
      <c r="CD987"/>
      <c r="CE987"/>
      <c r="CF987"/>
      <c r="CG987"/>
      <c r="CH987"/>
      <c r="CI987"/>
      <c r="CJ987"/>
      <c r="CK987"/>
      <c r="CL987"/>
      <c r="CM987"/>
      <c r="CN987"/>
      <c r="CO987"/>
      <c r="CP987"/>
      <c r="CQ987"/>
      <c r="CR987"/>
      <c r="CS987"/>
      <c r="CT987"/>
      <c r="CU987"/>
      <c r="CV987"/>
      <c r="CW987"/>
      <c r="CX987"/>
      <c r="CY987"/>
      <c r="CZ987"/>
      <c r="DA987"/>
      <c r="DB987"/>
      <c r="DC987"/>
      <c r="DD987"/>
      <c r="DE987"/>
      <c r="DF987"/>
      <c r="DG987"/>
      <c r="DH987"/>
      <c r="DI987"/>
      <c r="DJ987"/>
      <c r="DK987"/>
      <c r="DL987"/>
      <c r="DM987"/>
      <c r="DN987"/>
      <c r="DO987"/>
      <c r="DP987"/>
      <c r="DQ987"/>
      <c r="DR987"/>
      <c r="DS987"/>
      <c r="DT987"/>
      <c r="DU987"/>
      <c r="DV987"/>
      <c r="DW987"/>
      <c r="DX987"/>
      <c r="DY987"/>
      <c r="DZ987"/>
      <c r="EA987"/>
      <c r="EB987"/>
      <c r="EC987"/>
      <c r="ED987"/>
      <c r="EE987"/>
      <c r="EF987"/>
      <c r="EG987"/>
      <c r="EH987"/>
      <c r="EI987"/>
      <c r="EJ987"/>
      <c r="EK987"/>
      <c r="EL987"/>
      <c r="EM987"/>
      <c r="EN987"/>
      <c r="EO987"/>
      <c r="EP987"/>
      <c r="EQ987"/>
      <c r="ER987"/>
      <c r="ES987"/>
      <c r="ET987"/>
      <c r="EU987"/>
      <c r="EV987"/>
      <c r="EW987"/>
      <c r="EX987"/>
      <c r="EY987"/>
      <c r="EZ987"/>
      <c r="FA987"/>
      <c r="FB987"/>
      <c r="FC987"/>
      <c r="FD987"/>
      <c r="FE987"/>
      <c r="FF987"/>
      <c r="FG987"/>
      <c r="FH987"/>
      <c r="FI987"/>
      <c r="FJ987"/>
      <c r="FK987"/>
      <c r="FL987"/>
      <c r="FM987"/>
      <c r="FN987"/>
      <c r="FO987"/>
      <c r="FP987"/>
      <c r="FQ987"/>
      <c r="FR987"/>
      <c r="FS987"/>
      <c r="FT987"/>
      <c r="FU987"/>
      <c r="FV987"/>
      <c r="FW987"/>
      <c r="FX987"/>
      <c r="FY987"/>
      <c r="FZ987"/>
      <c r="GA987"/>
      <c r="GB987"/>
      <c r="GC987"/>
      <c r="GD987"/>
      <c r="GE987"/>
      <c r="GF987"/>
      <c r="GG987"/>
      <c r="GH987"/>
      <c r="GI987"/>
      <c r="GJ987"/>
      <c r="GK987"/>
      <c r="GL987"/>
      <c r="GM987"/>
      <c r="GN987"/>
      <c r="GO987"/>
      <c r="GP987"/>
      <c r="GQ987"/>
      <c r="GR987"/>
      <c r="GS987"/>
      <c r="GT987"/>
      <c r="GU987"/>
      <c r="GV987"/>
      <c r="GW987"/>
      <c r="GX987"/>
      <c r="GY987"/>
      <c r="GZ987"/>
      <c r="HA987"/>
      <c r="HB987"/>
      <c r="HC987"/>
      <c r="HD987"/>
      <c r="HE987"/>
      <c r="HF987"/>
      <c r="HG987"/>
      <c r="HH987"/>
    </row>
    <row r="988" spans="1:216" x14ac:dyDescent="0.2">
      <c r="A988" s="241" t="s">
        <v>90</v>
      </c>
      <c r="B988" s="476" t="s">
        <v>795</v>
      </c>
      <c r="C988" s="326" t="s">
        <v>784</v>
      </c>
      <c r="D988" s="283" t="s">
        <v>91</v>
      </c>
      <c r="E988" s="480">
        <v>0</v>
      </c>
      <c r="F988" s="480">
        <v>0.5</v>
      </c>
      <c r="G988" s="480">
        <v>0</v>
      </c>
      <c r="H988" s="480">
        <v>0</v>
      </c>
      <c r="I988" s="480">
        <v>0</v>
      </c>
      <c r="J988" s="480">
        <v>0</v>
      </c>
      <c r="K988" s="480">
        <v>0</v>
      </c>
      <c r="L988" s="480">
        <v>0</v>
      </c>
      <c r="M988" s="480">
        <v>0</v>
      </c>
      <c r="N988" s="500">
        <v>0.5</v>
      </c>
      <c r="O988" s="480">
        <v>0</v>
      </c>
      <c r="P988" s="480">
        <v>1</v>
      </c>
      <c r="Q988" s="480">
        <v>0</v>
      </c>
      <c r="R988" s="480">
        <v>0</v>
      </c>
      <c r="S988" s="480">
        <v>0</v>
      </c>
      <c r="T988" s="480">
        <v>0</v>
      </c>
      <c r="U988" s="480">
        <v>0</v>
      </c>
      <c r="V988" s="480">
        <v>0</v>
      </c>
      <c r="W988" s="480">
        <v>0</v>
      </c>
      <c r="X988" s="500">
        <v>1</v>
      </c>
      <c r="Y988"/>
      <c r="Z988"/>
      <c r="AA988"/>
      <c r="AB988"/>
      <c r="AC988"/>
      <c r="AD988"/>
      <c r="AE988"/>
      <c r="AF988"/>
      <c r="AG988"/>
      <c r="AH988"/>
      <c r="AI988"/>
      <c r="AJ988"/>
      <c r="AK988"/>
      <c r="AL988"/>
      <c r="AM988"/>
      <c r="AN988"/>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c r="BY988"/>
      <c r="BZ988"/>
      <c r="CA988"/>
      <c r="CB988"/>
      <c r="CC988"/>
      <c r="CD988"/>
      <c r="CE988"/>
      <c r="CF988"/>
      <c r="CG988"/>
      <c r="CH988"/>
      <c r="CI988"/>
      <c r="CJ988"/>
      <c r="CK988"/>
      <c r="CL988"/>
      <c r="CM988"/>
      <c r="CN988"/>
      <c r="CO988"/>
      <c r="CP988"/>
      <c r="CQ988"/>
      <c r="CR988"/>
      <c r="CS988"/>
      <c r="CT988"/>
      <c r="CU988"/>
      <c r="CV988"/>
      <c r="CW988"/>
      <c r="CX988"/>
      <c r="CY988"/>
      <c r="CZ988"/>
      <c r="DA988"/>
      <c r="DB988"/>
      <c r="DC988"/>
      <c r="DD988"/>
      <c r="DE988"/>
      <c r="DF988"/>
      <c r="DG988"/>
      <c r="DH988"/>
      <c r="DI988"/>
      <c r="DJ988"/>
      <c r="DK988"/>
      <c r="DL988"/>
      <c r="DM988"/>
      <c r="DN988"/>
      <c r="DO988"/>
      <c r="DP988"/>
      <c r="DQ988"/>
      <c r="DR988"/>
      <c r="DS988"/>
      <c r="DT988"/>
      <c r="DU988"/>
      <c r="DV988"/>
      <c r="DW988"/>
      <c r="DX988"/>
      <c r="DY988"/>
      <c r="DZ988"/>
      <c r="EA988"/>
      <c r="EB988"/>
      <c r="EC988"/>
      <c r="ED988"/>
      <c r="EE988"/>
      <c r="EF988"/>
      <c r="EG988"/>
      <c r="EH988"/>
      <c r="EI988"/>
      <c r="EJ988"/>
      <c r="EK988"/>
      <c r="EL988"/>
      <c r="EM988"/>
      <c r="EN988"/>
      <c r="EO988"/>
      <c r="EP988"/>
      <c r="EQ988"/>
      <c r="ER988"/>
      <c r="ES988"/>
      <c r="ET988"/>
      <c r="EU988"/>
      <c r="EV988"/>
      <c r="EW988"/>
      <c r="EX988"/>
      <c r="EY988"/>
      <c r="EZ988"/>
      <c r="FA988"/>
      <c r="FB988"/>
      <c r="FC988"/>
      <c r="FD988"/>
      <c r="FE988"/>
      <c r="FF988"/>
      <c r="FG988"/>
      <c r="FH988"/>
      <c r="FI988"/>
      <c r="FJ988"/>
      <c r="FK988"/>
      <c r="FL988"/>
      <c r="FM988"/>
      <c r="FN988"/>
      <c r="FO988"/>
      <c r="FP988"/>
      <c r="FQ988"/>
      <c r="FR988"/>
      <c r="FS988"/>
      <c r="FT988"/>
      <c r="FU988"/>
      <c r="FV988"/>
      <c r="FW988"/>
      <c r="FX988"/>
      <c r="FY988"/>
      <c r="FZ988"/>
      <c r="GA988"/>
      <c r="GB988"/>
      <c r="GC988"/>
      <c r="GD988"/>
      <c r="GE988"/>
      <c r="GF988"/>
      <c r="GG988"/>
      <c r="GH988"/>
      <c r="GI988"/>
      <c r="GJ988"/>
      <c r="GK988"/>
      <c r="GL988"/>
      <c r="GM988"/>
      <c r="GN988"/>
      <c r="GO988"/>
      <c r="GP988"/>
      <c r="GQ988"/>
      <c r="GR988"/>
      <c r="GS988"/>
      <c r="GT988"/>
      <c r="GU988"/>
      <c r="GV988"/>
      <c r="GW988"/>
      <c r="GX988"/>
      <c r="GY988"/>
      <c r="GZ988"/>
      <c r="HA988"/>
      <c r="HB988"/>
      <c r="HC988"/>
      <c r="HD988"/>
      <c r="HE988"/>
      <c r="HF988"/>
      <c r="HG988"/>
      <c r="HH988"/>
    </row>
    <row r="989" spans="1:216" x14ac:dyDescent="0.2">
      <c r="A989" s="241" t="s">
        <v>92</v>
      </c>
      <c r="B989" s="476" t="s">
        <v>796</v>
      </c>
      <c r="C989" s="326" t="s">
        <v>626</v>
      </c>
      <c r="D989" s="283" t="s">
        <v>93</v>
      </c>
      <c r="E989" s="480">
        <v>0</v>
      </c>
      <c r="F989" s="480">
        <v>3.5</v>
      </c>
      <c r="G989" s="480">
        <v>2</v>
      </c>
      <c r="H989" s="480">
        <v>0.5</v>
      </c>
      <c r="I989" s="480">
        <v>0</v>
      </c>
      <c r="J989" s="480">
        <v>0</v>
      </c>
      <c r="K989" s="480">
        <v>0</v>
      </c>
      <c r="L989" s="480">
        <v>0</v>
      </c>
      <c r="M989" s="480">
        <v>0</v>
      </c>
      <c r="N989" s="500">
        <v>6</v>
      </c>
      <c r="O989" s="480">
        <v>0</v>
      </c>
      <c r="P989" s="480">
        <v>7</v>
      </c>
      <c r="Q989" s="480">
        <v>4</v>
      </c>
      <c r="R989" s="480">
        <v>1</v>
      </c>
      <c r="S989" s="480">
        <v>0</v>
      </c>
      <c r="T989" s="480">
        <v>0</v>
      </c>
      <c r="U989" s="480">
        <v>0</v>
      </c>
      <c r="V989" s="480">
        <v>0</v>
      </c>
      <c r="W989" s="480">
        <v>0</v>
      </c>
      <c r="X989" s="500">
        <v>12</v>
      </c>
      <c r="Y989"/>
      <c r="Z989"/>
      <c r="AA989"/>
      <c r="AB989"/>
      <c r="AC989"/>
      <c r="AD989"/>
      <c r="AE989"/>
      <c r="AF989"/>
      <c r="AG989"/>
      <c r="AH989"/>
      <c r="AI989"/>
      <c r="AJ989"/>
      <c r="AK989"/>
      <c r="AL989"/>
      <c r="AM989"/>
      <c r="AN989"/>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c r="BY989"/>
      <c r="BZ989"/>
      <c r="CA989"/>
      <c r="CB989"/>
      <c r="CC989"/>
      <c r="CD989"/>
      <c r="CE989"/>
      <c r="CF989"/>
      <c r="CG989"/>
      <c r="CH989"/>
      <c r="CI989"/>
      <c r="CJ989"/>
      <c r="CK989"/>
      <c r="CL989"/>
      <c r="CM989"/>
      <c r="CN989"/>
      <c r="CO989"/>
      <c r="CP989"/>
      <c r="CQ989"/>
      <c r="CR989"/>
      <c r="CS989"/>
      <c r="CT989"/>
      <c r="CU989"/>
      <c r="CV989"/>
      <c r="CW989"/>
      <c r="CX989"/>
      <c r="CY989"/>
      <c r="CZ989"/>
      <c r="DA989"/>
      <c r="DB989"/>
      <c r="DC989"/>
      <c r="DD989"/>
      <c r="DE989"/>
      <c r="DF989"/>
      <c r="DG989"/>
      <c r="DH989"/>
      <c r="DI989"/>
      <c r="DJ989"/>
      <c r="DK989"/>
      <c r="DL989"/>
      <c r="DM989"/>
      <c r="DN989"/>
      <c r="DO989"/>
      <c r="DP989"/>
      <c r="DQ989"/>
      <c r="DR989"/>
      <c r="DS989"/>
      <c r="DT989"/>
      <c r="DU989"/>
      <c r="DV989"/>
      <c r="DW989"/>
      <c r="DX989"/>
      <c r="DY989"/>
      <c r="DZ989"/>
      <c r="EA989"/>
      <c r="EB989"/>
      <c r="EC989"/>
      <c r="ED989"/>
      <c r="EE989"/>
      <c r="EF989"/>
      <c r="EG989"/>
      <c r="EH989"/>
      <c r="EI989"/>
      <c r="EJ989"/>
      <c r="EK989"/>
      <c r="EL989"/>
      <c r="EM989"/>
      <c r="EN989"/>
      <c r="EO989"/>
      <c r="EP989"/>
      <c r="EQ989"/>
      <c r="ER989"/>
      <c r="ES989"/>
      <c r="ET989"/>
      <c r="EU989"/>
      <c r="EV989"/>
      <c r="EW989"/>
      <c r="EX989"/>
      <c r="EY989"/>
      <c r="EZ989"/>
      <c r="FA989"/>
      <c r="FB989"/>
      <c r="FC989"/>
      <c r="FD989"/>
      <c r="FE989"/>
      <c r="FF989"/>
      <c r="FG989"/>
      <c r="FH989"/>
      <c r="FI989"/>
      <c r="FJ989"/>
      <c r="FK989"/>
      <c r="FL989"/>
      <c r="FM989"/>
      <c r="FN989"/>
      <c r="FO989"/>
      <c r="FP989"/>
      <c r="FQ989"/>
      <c r="FR989"/>
      <c r="FS989"/>
      <c r="FT989"/>
      <c r="FU989"/>
      <c r="FV989"/>
      <c r="FW989"/>
      <c r="FX989"/>
      <c r="FY989"/>
      <c r="FZ989"/>
      <c r="GA989"/>
      <c r="GB989"/>
      <c r="GC989"/>
      <c r="GD989"/>
      <c r="GE989"/>
      <c r="GF989"/>
      <c r="GG989"/>
      <c r="GH989"/>
      <c r="GI989"/>
      <c r="GJ989"/>
      <c r="GK989"/>
      <c r="GL989"/>
      <c r="GM989"/>
      <c r="GN989"/>
      <c r="GO989"/>
      <c r="GP989"/>
      <c r="GQ989"/>
      <c r="GR989"/>
      <c r="GS989"/>
      <c r="GT989"/>
      <c r="GU989"/>
      <c r="GV989"/>
      <c r="GW989"/>
      <c r="GX989"/>
      <c r="GY989"/>
      <c r="GZ989"/>
      <c r="HA989"/>
      <c r="HB989"/>
      <c r="HC989"/>
      <c r="HD989"/>
      <c r="HE989"/>
      <c r="HF989"/>
      <c r="HG989"/>
      <c r="HH989"/>
    </row>
    <row r="990" spans="1:216" x14ac:dyDescent="0.2">
      <c r="A990" s="241" t="s">
        <v>94</v>
      </c>
      <c r="B990" s="476" t="s">
        <v>797</v>
      </c>
      <c r="C990" s="326" t="s">
        <v>782</v>
      </c>
      <c r="D990" s="283" t="s">
        <v>798</v>
      </c>
      <c r="E990" s="480">
        <v>0</v>
      </c>
      <c r="F990" s="480">
        <v>13</v>
      </c>
      <c r="G990" s="480">
        <v>1</v>
      </c>
      <c r="H990" s="480">
        <v>0.5</v>
      </c>
      <c r="I990" s="480">
        <v>0</v>
      </c>
      <c r="J990" s="480">
        <v>0</v>
      </c>
      <c r="K990" s="480">
        <v>0</v>
      </c>
      <c r="L990" s="480">
        <v>0</v>
      </c>
      <c r="M990" s="480">
        <v>0</v>
      </c>
      <c r="N990" s="500">
        <v>14.5</v>
      </c>
      <c r="O990" s="480">
        <v>0</v>
      </c>
      <c r="P990" s="480">
        <v>27</v>
      </c>
      <c r="Q990" s="480">
        <v>2</v>
      </c>
      <c r="R990" s="480">
        <v>1</v>
      </c>
      <c r="S990" s="480">
        <v>0</v>
      </c>
      <c r="T990" s="480">
        <v>0</v>
      </c>
      <c r="U990" s="480">
        <v>0</v>
      </c>
      <c r="V990" s="480">
        <v>0</v>
      </c>
      <c r="W990" s="480">
        <v>0</v>
      </c>
      <c r="X990" s="500">
        <v>30</v>
      </c>
      <c r="Y990"/>
      <c r="Z990"/>
      <c r="AA990"/>
      <c r="AB990"/>
      <c r="AC990"/>
      <c r="AD990"/>
      <c r="AE990"/>
      <c r="AF990"/>
      <c r="AG990"/>
      <c r="AH990"/>
      <c r="AI990"/>
      <c r="AJ990"/>
      <c r="AK990"/>
      <c r="AL990"/>
      <c r="AM990"/>
      <c r="AN990"/>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c r="BY990"/>
      <c r="BZ990"/>
      <c r="CA990"/>
      <c r="CB990"/>
      <c r="CC990"/>
      <c r="CD990"/>
      <c r="CE990"/>
      <c r="CF990"/>
      <c r="CG990"/>
      <c r="CH990"/>
      <c r="CI990"/>
      <c r="CJ990"/>
      <c r="CK990"/>
      <c r="CL990"/>
      <c r="CM990"/>
      <c r="CN990"/>
      <c r="CO990"/>
      <c r="CP990"/>
      <c r="CQ990"/>
      <c r="CR990"/>
      <c r="CS990"/>
      <c r="CT990"/>
      <c r="CU990"/>
      <c r="CV990"/>
      <c r="CW990"/>
      <c r="CX990"/>
      <c r="CY990"/>
      <c r="CZ990"/>
      <c r="DA990"/>
      <c r="DB990"/>
      <c r="DC990"/>
      <c r="DD990"/>
      <c r="DE990"/>
      <c r="DF990"/>
      <c r="DG990"/>
      <c r="DH990"/>
      <c r="DI990"/>
      <c r="DJ990"/>
      <c r="DK990"/>
      <c r="DL990"/>
      <c r="DM990"/>
      <c r="DN990"/>
      <c r="DO990"/>
      <c r="DP990"/>
      <c r="DQ990"/>
      <c r="DR990"/>
      <c r="DS990"/>
      <c r="DT990"/>
      <c r="DU990"/>
      <c r="DV990"/>
      <c r="DW990"/>
      <c r="DX990"/>
      <c r="DY990"/>
      <c r="DZ990"/>
      <c r="EA990"/>
      <c r="EB990"/>
      <c r="EC990"/>
      <c r="ED990"/>
      <c r="EE990"/>
      <c r="EF990"/>
      <c r="EG990"/>
      <c r="EH990"/>
      <c r="EI990"/>
      <c r="EJ990"/>
      <c r="EK990"/>
      <c r="EL990"/>
      <c r="EM990"/>
      <c r="EN990"/>
      <c r="EO990"/>
      <c r="EP990"/>
      <c r="EQ990"/>
      <c r="ER990"/>
      <c r="ES990"/>
      <c r="ET990"/>
      <c r="EU990"/>
      <c r="EV990"/>
      <c r="EW990"/>
      <c r="EX990"/>
      <c r="EY990"/>
      <c r="EZ990"/>
      <c r="FA990"/>
      <c r="FB990"/>
      <c r="FC990"/>
      <c r="FD990"/>
      <c r="FE990"/>
      <c r="FF990"/>
      <c r="FG990"/>
      <c r="FH990"/>
      <c r="FI990"/>
      <c r="FJ990"/>
      <c r="FK990"/>
      <c r="FL990"/>
      <c r="FM990"/>
      <c r="FN990"/>
      <c r="FO990"/>
      <c r="FP990"/>
      <c r="FQ990"/>
      <c r="FR990"/>
      <c r="FS990"/>
      <c r="FT990"/>
      <c r="FU990"/>
      <c r="FV990"/>
      <c r="FW990"/>
      <c r="FX990"/>
      <c r="FY990"/>
      <c r="FZ990"/>
      <c r="GA990"/>
      <c r="GB990"/>
      <c r="GC990"/>
      <c r="GD990"/>
      <c r="GE990"/>
      <c r="GF990"/>
      <c r="GG990"/>
      <c r="GH990"/>
      <c r="GI990"/>
      <c r="GJ990"/>
      <c r="GK990"/>
      <c r="GL990"/>
      <c r="GM990"/>
      <c r="GN990"/>
      <c r="GO990"/>
      <c r="GP990"/>
      <c r="GQ990"/>
      <c r="GR990"/>
      <c r="GS990"/>
      <c r="GT990"/>
      <c r="GU990"/>
      <c r="GV990"/>
      <c r="GW990"/>
      <c r="GX990"/>
      <c r="GY990"/>
      <c r="GZ990"/>
      <c r="HA990"/>
      <c r="HB990"/>
      <c r="HC990"/>
      <c r="HD990"/>
      <c r="HE990"/>
      <c r="HF990"/>
      <c r="HG990"/>
      <c r="HH990"/>
    </row>
    <row r="991" spans="1:216" x14ac:dyDescent="0.2">
      <c r="A991" s="241" t="s">
        <v>95</v>
      </c>
      <c r="B991" s="476" t="s">
        <v>799</v>
      </c>
      <c r="C991" s="326" t="s">
        <v>786</v>
      </c>
      <c r="D991" s="283" t="s">
        <v>96</v>
      </c>
      <c r="E991" s="480">
        <v>0</v>
      </c>
      <c r="F991" s="480">
        <v>14.6</v>
      </c>
      <c r="G991" s="480">
        <v>3</v>
      </c>
      <c r="H991" s="480">
        <v>1</v>
      </c>
      <c r="I991" s="480">
        <v>0</v>
      </c>
      <c r="J991" s="480">
        <v>0</v>
      </c>
      <c r="K991" s="480">
        <v>0</v>
      </c>
      <c r="L991" s="480">
        <v>0</v>
      </c>
      <c r="M991" s="480">
        <v>0</v>
      </c>
      <c r="N991" s="500">
        <v>18.600000000000001</v>
      </c>
      <c r="O991" s="480">
        <v>0</v>
      </c>
      <c r="P991" s="480">
        <v>31</v>
      </c>
      <c r="Q991" s="480">
        <v>6</v>
      </c>
      <c r="R991" s="480">
        <v>2</v>
      </c>
      <c r="S991" s="480">
        <v>0</v>
      </c>
      <c r="T991" s="480">
        <v>0</v>
      </c>
      <c r="U991" s="480">
        <v>0</v>
      </c>
      <c r="V991" s="480">
        <v>0</v>
      </c>
      <c r="W991" s="480">
        <v>0</v>
      </c>
      <c r="X991" s="500">
        <v>39</v>
      </c>
      <c r="Y991"/>
      <c r="Z991"/>
      <c r="AA991"/>
      <c r="AB991"/>
      <c r="AC991"/>
      <c r="AD991"/>
      <c r="AE991"/>
      <c r="AF991"/>
      <c r="AG991"/>
      <c r="AH991"/>
      <c r="AI991"/>
      <c r="AJ991"/>
      <c r="AK991"/>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c r="BY991"/>
      <c r="BZ991"/>
      <c r="CA991"/>
      <c r="CB991"/>
      <c r="CC991"/>
      <c r="CD991"/>
      <c r="CE991"/>
      <c r="CF991"/>
      <c r="CG991"/>
      <c r="CH991"/>
      <c r="CI991"/>
      <c r="CJ991"/>
      <c r="CK991"/>
      <c r="CL991"/>
      <c r="CM991"/>
      <c r="CN991"/>
      <c r="CO991"/>
      <c r="CP991"/>
      <c r="CQ991"/>
      <c r="CR991"/>
      <c r="CS991"/>
      <c r="CT991"/>
      <c r="CU991"/>
      <c r="CV991"/>
      <c r="CW991"/>
      <c r="CX991"/>
      <c r="CY991"/>
      <c r="CZ991"/>
      <c r="DA991"/>
      <c r="DB991"/>
      <c r="DC991"/>
      <c r="DD991"/>
      <c r="DE991"/>
      <c r="DF991"/>
      <c r="DG991"/>
      <c r="DH991"/>
      <c r="DI991"/>
      <c r="DJ991"/>
      <c r="DK991"/>
      <c r="DL991"/>
      <c r="DM991"/>
      <c r="DN991"/>
      <c r="DO991"/>
      <c r="DP991"/>
      <c r="DQ991"/>
      <c r="DR991"/>
      <c r="DS991"/>
      <c r="DT991"/>
      <c r="DU991"/>
      <c r="DV991"/>
      <c r="DW991"/>
      <c r="DX991"/>
      <c r="DY991"/>
      <c r="DZ991"/>
      <c r="EA991"/>
      <c r="EB991"/>
      <c r="EC991"/>
      <c r="ED991"/>
      <c r="EE991"/>
      <c r="EF991"/>
      <c r="EG991"/>
      <c r="EH991"/>
      <c r="EI991"/>
      <c r="EJ991"/>
      <c r="EK991"/>
      <c r="EL991"/>
      <c r="EM991"/>
      <c r="EN991"/>
      <c r="EO991"/>
      <c r="EP991"/>
      <c r="EQ991"/>
      <c r="ER991"/>
      <c r="ES991"/>
      <c r="ET991"/>
      <c r="EU991"/>
      <c r="EV991"/>
      <c r="EW991"/>
      <c r="EX991"/>
      <c r="EY991"/>
      <c r="EZ991"/>
      <c r="FA991"/>
      <c r="FB991"/>
      <c r="FC991"/>
      <c r="FD991"/>
      <c r="FE991"/>
      <c r="FF991"/>
      <c r="FG991"/>
      <c r="FH991"/>
      <c r="FI991"/>
      <c r="FJ991"/>
      <c r="FK991"/>
      <c r="FL991"/>
      <c r="FM991"/>
      <c r="FN991"/>
      <c r="FO991"/>
      <c r="FP991"/>
      <c r="FQ991"/>
      <c r="FR991"/>
      <c r="FS991"/>
      <c r="FT991"/>
      <c r="FU991"/>
      <c r="FV991"/>
      <c r="FW991"/>
      <c r="FX991"/>
      <c r="FY991"/>
      <c r="FZ991"/>
      <c r="GA991"/>
      <c r="GB991"/>
      <c r="GC991"/>
      <c r="GD991"/>
      <c r="GE991"/>
      <c r="GF991"/>
      <c r="GG991"/>
      <c r="GH991"/>
      <c r="GI991"/>
      <c r="GJ991"/>
      <c r="GK991"/>
      <c r="GL991"/>
      <c r="GM991"/>
      <c r="GN991"/>
      <c r="GO991"/>
      <c r="GP991"/>
      <c r="GQ991"/>
      <c r="GR991"/>
      <c r="GS991"/>
      <c r="GT991"/>
      <c r="GU991"/>
      <c r="GV991"/>
      <c r="GW991"/>
      <c r="GX991"/>
      <c r="GY991"/>
      <c r="GZ991"/>
      <c r="HA991"/>
      <c r="HB991"/>
      <c r="HC991"/>
      <c r="HD991"/>
      <c r="HE991"/>
      <c r="HF991"/>
      <c r="HG991"/>
      <c r="HH991"/>
    </row>
    <row r="992" spans="1:216" x14ac:dyDescent="0.2">
      <c r="A992" s="241" t="s">
        <v>97</v>
      </c>
      <c r="B992" s="476" t="s">
        <v>800</v>
      </c>
      <c r="C992" s="326" t="s">
        <v>801</v>
      </c>
      <c r="D992" s="283" t="s">
        <v>802</v>
      </c>
      <c r="E992" s="480">
        <v>0</v>
      </c>
      <c r="F992" s="480">
        <v>18</v>
      </c>
      <c r="G992" s="480">
        <v>0.5</v>
      </c>
      <c r="H992" s="480">
        <v>1</v>
      </c>
      <c r="I992" s="480">
        <v>1</v>
      </c>
      <c r="J992" s="480">
        <v>0</v>
      </c>
      <c r="K992" s="480">
        <v>0</v>
      </c>
      <c r="L992" s="480">
        <v>1</v>
      </c>
      <c r="M992" s="480">
        <v>0</v>
      </c>
      <c r="N992" s="500">
        <v>21.5</v>
      </c>
      <c r="O992" s="480">
        <v>0</v>
      </c>
      <c r="P992" s="480">
        <v>36</v>
      </c>
      <c r="Q992" s="480">
        <v>1</v>
      </c>
      <c r="R992" s="480">
        <v>2</v>
      </c>
      <c r="S992" s="480">
        <v>2</v>
      </c>
      <c r="T992" s="480">
        <v>0</v>
      </c>
      <c r="U992" s="480">
        <v>0</v>
      </c>
      <c r="V992" s="480">
        <v>2</v>
      </c>
      <c r="W992" s="480">
        <v>0</v>
      </c>
      <c r="X992" s="500">
        <v>43</v>
      </c>
      <c r="Y992"/>
      <c r="Z992"/>
      <c r="AA992"/>
      <c r="AB992"/>
      <c r="AC992"/>
      <c r="AD992"/>
      <c r="AE992"/>
      <c r="AF992"/>
      <c r="AG992"/>
      <c r="AH992"/>
      <c r="AI992"/>
      <c r="AJ992"/>
      <c r="AK992"/>
      <c r="AL992"/>
      <c r="AM992"/>
      <c r="AN992"/>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c r="BY992"/>
      <c r="BZ992"/>
      <c r="CA992"/>
      <c r="CB992"/>
      <c r="CC992"/>
      <c r="CD992"/>
      <c r="CE992"/>
      <c r="CF992"/>
      <c r="CG992"/>
      <c r="CH992"/>
      <c r="CI992"/>
      <c r="CJ992"/>
      <c r="CK992"/>
      <c r="CL992"/>
      <c r="CM992"/>
      <c r="CN992"/>
      <c r="CO992"/>
      <c r="CP992"/>
      <c r="CQ992"/>
      <c r="CR992"/>
      <c r="CS992"/>
      <c r="CT992"/>
      <c r="CU992"/>
      <c r="CV992"/>
      <c r="CW992"/>
      <c r="CX992"/>
      <c r="CY992"/>
      <c r="CZ992"/>
      <c r="DA992"/>
      <c r="DB992"/>
      <c r="DC992"/>
      <c r="DD992"/>
      <c r="DE992"/>
      <c r="DF992"/>
      <c r="DG992"/>
      <c r="DH992"/>
      <c r="DI992"/>
      <c r="DJ992"/>
      <c r="DK992"/>
      <c r="DL992"/>
      <c r="DM992"/>
      <c r="DN992"/>
      <c r="DO992"/>
      <c r="DP992"/>
      <c r="DQ992"/>
      <c r="DR992"/>
      <c r="DS992"/>
      <c r="DT992"/>
      <c r="DU992"/>
      <c r="DV992"/>
      <c r="DW992"/>
      <c r="DX992"/>
      <c r="DY992"/>
      <c r="DZ992"/>
      <c r="EA992"/>
      <c r="EB992"/>
      <c r="EC992"/>
      <c r="ED992"/>
      <c r="EE992"/>
      <c r="EF992"/>
      <c r="EG992"/>
      <c r="EH992"/>
      <c r="EI992"/>
      <c r="EJ992"/>
      <c r="EK992"/>
      <c r="EL992"/>
      <c r="EM992"/>
      <c r="EN992"/>
      <c r="EO992"/>
      <c r="EP992"/>
      <c r="EQ992"/>
      <c r="ER992"/>
      <c r="ES992"/>
      <c r="ET992"/>
      <c r="EU992"/>
      <c r="EV992"/>
      <c r="EW992"/>
      <c r="EX992"/>
      <c r="EY992"/>
      <c r="EZ992"/>
      <c r="FA992"/>
      <c r="FB992"/>
      <c r="FC992"/>
      <c r="FD992"/>
      <c r="FE992"/>
      <c r="FF992"/>
      <c r="FG992"/>
      <c r="FH992"/>
      <c r="FI992"/>
      <c r="FJ992"/>
      <c r="FK992"/>
      <c r="FL992"/>
      <c r="FM992"/>
      <c r="FN992"/>
      <c r="FO992"/>
      <c r="FP992"/>
      <c r="FQ992"/>
      <c r="FR992"/>
      <c r="FS992"/>
      <c r="FT992"/>
      <c r="FU992"/>
      <c r="FV992"/>
      <c r="FW992"/>
      <c r="FX992"/>
      <c r="FY992"/>
      <c r="FZ992"/>
      <c r="GA992"/>
      <c r="GB992"/>
      <c r="GC992"/>
      <c r="GD992"/>
      <c r="GE992"/>
      <c r="GF992"/>
      <c r="GG992"/>
      <c r="GH992"/>
      <c r="GI992"/>
      <c r="GJ992"/>
      <c r="GK992"/>
      <c r="GL992"/>
      <c r="GM992"/>
      <c r="GN992"/>
      <c r="GO992"/>
      <c r="GP992"/>
      <c r="GQ992"/>
      <c r="GR992"/>
      <c r="GS992"/>
      <c r="GT992"/>
      <c r="GU992"/>
      <c r="GV992"/>
      <c r="GW992"/>
      <c r="GX992"/>
      <c r="GY992"/>
      <c r="GZ992"/>
      <c r="HA992"/>
      <c r="HB992"/>
      <c r="HC992"/>
      <c r="HD992"/>
      <c r="HE992"/>
      <c r="HF992"/>
      <c r="HG992"/>
      <c r="HH992"/>
    </row>
    <row r="993" spans="1:216" x14ac:dyDescent="0.2">
      <c r="A993" s="241" t="s">
        <v>98</v>
      </c>
      <c r="B993" s="476" t="s">
        <v>803</v>
      </c>
      <c r="C993" s="326" t="s">
        <v>626</v>
      </c>
      <c r="D993" s="283" t="s">
        <v>804</v>
      </c>
      <c r="E993" s="480">
        <v>0</v>
      </c>
      <c r="F993" s="480">
        <v>26.8</v>
      </c>
      <c r="G993" s="480">
        <v>2.9</v>
      </c>
      <c r="H993" s="480">
        <v>1</v>
      </c>
      <c r="I993" s="480">
        <v>0.5</v>
      </c>
      <c r="J993" s="480">
        <v>0</v>
      </c>
      <c r="K993" s="480">
        <v>0</v>
      </c>
      <c r="L993" s="480">
        <v>0</v>
      </c>
      <c r="M993" s="480">
        <v>0</v>
      </c>
      <c r="N993" s="500">
        <v>31.2</v>
      </c>
      <c r="O993" s="480">
        <v>0</v>
      </c>
      <c r="P993" s="480">
        <v>55</v>
      </c>
      <c r="Q993" s="480">
        <v>6</v>
      </c>
      <c r="R993" s="480">
        <v>2</v>
      </c>
      <c r="S993" s="480">
        <v>1</v>
      </c>
      <c r="T993" s="480">
        <v>0</v>
      </c>
      <c r="U993" s="480">
        <v>0</v>
      </c>
      <c r="V993" s="480">
        <v>0</v>
      </c>
      <c r="W993" s="480">
        <v>0</v>
      </c>
      <c r="X993" s="500">
        <v>64</v>
      </c>
      <c r="Y993"/>
      <c r="Z993"/>
      <c r="AA993"/>
      <c r="AB993"/>
      <c r="AC993"/>
      <c r="AD993"/>
      <c r="AE993"/>
      <c r="AF993"/>
      <c r="AG993"/>
      <c r="AH993"/>
      <c r="AI993"/>
      <c r="AJ993"/>
      <c r="AK993"/>
      <c r="AL993"/>
      <c r="AM993"/>
      <c r="AN993"/>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c r="BY993"/>
      <c r="BZ993"/>
      <c r="CA993"/>
      <c r="CB993"/>
      <c r="CC993"/>
      <c r="CD993"/>
      <c r="CE993"/>
      <c r="CF993"/>
      <c r="CG993"/>
      <c r="CH993"/>
      <c r="CI993"/>
      <c r="CJ993"/>
      <c r="CK993"/>
      <c r="CL993"/>
      <c r="CM993"/>
      <c r="CN993"/>
      <c r="CO993"/>
      <c r="CP993"/>
      <c r="CQ993"/>
      <c r="CR993"/>
      <c r="CS993"/>
      <c r="CT993"/>
      <c r="CU993"/>
      <c r="CV993"/>
      <c r="CW993"/>
      <c r="CX993"/>
      <c r="CY993"/>
      <c r="CZ993"/>
      <c r="DA993"/>
      <c r="DB993"/>
      <c r="DC993"/>
      <c r="DD993"/>
      <c r="DE993"/>
      <c r="DF993"/>
      <c r="DG993"/>
      <c r="DH993"/>
      <c r="DI993"/>
      <c r="DJ993"/>
      <c r="DK993"/>
      <c r="DL993"/>
      <c r="DM993"/>
      <c r="DN993"/>
      <c r="DO993"/>
      <c r="DP993"/>
      <c r="DQ993"/>
      <c r="DR993"/>
      <c r="DS993"/>
      <c r="DT993"/>
      <c r="DU993"/>
      <c r="DV993"/>
      <c r="DW993"/>
      <c r="DX993"/>
      <c r="DY993"/>
      <c r="DZ993"/>
      <c r="EA993"/>
      <c r="EB993"/>
      <c r="EC993"/>
      <c r="ED993"/>
      <c r="EE993"/>
      <c r="EF993"/>
      <c r="EG993"/>
      <c r="EH993"/>
      <c r="EI993"/>
      <c r="EJ993"/>
      <c r="EK993"/>
      <c r="EL993"/>
      <c r="EM993"/>
      <c r="EN993"/>
      <c r="EO993"/>
      <c r="EP993"/>
      <c r="EQ993"/>
      <c r="ER993"/>
      <c r="ES993"/>
      <c r="ET993"/>
      <c r="EU993"/>
      <c r="EV993"/>
      <c r="EW993"/>
      <c r="EX993"/>
      <c r="EY993"/>
      <c r="EZ993"/>
      <c r="FA993"/>
      <c r="FB993"/>
      <c r="FC993"/>
      <c r="FD993"/>
      <c r="FE993"/>
      <c r="FF993"/>
      <c r="FG993"/>
      <c r="FH993"/>
      <c r="FI993"/>
      <c r="FJ993"/>
      <c r="FK993"/>
      <c r="FL993"/>
      <c r="FM993"/>
      <c r="FN993"/>
      <c r="FO993"/>
      <c r="FP993"/>
      <c r="FQ993"/>
      <c r="FR993"/>
      <c r="FS993"/>
      <c r="FT993"/>
      <c r="FU993"/>
      <c r="FV993"/>
      <c r="FW993"/>
      <c r="FX993"/>
      <c r="FY993"/>
      <c r="FZ993"/>
      <c r="GA993"/>
      <c r="GB993"/>
      <c r="GC993"/>
      <c r="GD993"/>
      <c r="GE993"/>
      <c r="GF993"/>
      <c r="GG993"/>
      <c r="GH993"/>
      <c r="GI993"/>
      <c r="GJ993"/>
      <c r="GK993"/>
      <c r="GL993"/>
      <c r="GM993"/>
      <c r="GN993"/>
      <c r="GO993"/>
      <c r="GP993"/>
      <c r="GQ993"/>
      <c r="GR993"/>
      <c r="GS993"/>
      <c r="GT993"/>
      <c r="GU993"/>
      <c r="GV993"/>
      <c r="GW993"/>
      <c r="GX993"/>
      <c r="GY993"/>
      <c r="GZ993"/>
      <c r="HA993"/>
      <c r="HB993"/>
      <c r="HC993"/>
      <c r="HD993"/>
      <c r="HE993"/>
      <c r="HF993"/>
      <c r="HG993"/>
      <c r="HH993"/>
    </row>
    <row r="994" spans="1:216" x14ac:dyDescent="0.2">
      <c r="A994" s="241" t="s">
        <v>99</v>
      </c>
      <c r="B994" s="476" t="s">
        <v>805</v>
      </c>
      <c r="C994" s="326" t="s">
        <v>640</v>
      </c>
      <c r="D994" s="283" t="s">
        <v>100</v>
      </c>
      <c r="E994" s="480">
        <v>0</v>
      </c>
      <c r="F994" s="480">
        <v>1.88</v>
      </c>
      <c r="G994" s="480">
        <v>0</v>
      </c>
      <c r="H994" s="480">
        <v>0</v>
      </c>
      <c r="I994" s="480">
        <v>0</v>
      </c>
      <c r="J994" s="480">
        <v>0</v>
      </c>
      <c r="K994" s="480">
        <v>0</v>
      </c>
      <c r="L994" s="480">
        <v>0</v>
      </c>
      <c r="M994" s="480">
        <v>0</v>
      </c>
      <c r="N994" s="500">
        <v>1.88</v>
      </c>
      <c r="O994" s="480">
        <v>0</v>
      </c>
      <c r="P994" s="480">
        <v>4</v>
      </c>
      <c r="Q994" s="480">
        <v>0</v>
      </c>
      <c r="R994" s="480">
        <v>0</v>
      </c>
      <c r="S994" s="480">
        <v>0</v>
      </c>
      <c r="T994" s="480">
        <v>0</v>
      </c>
      <c r="U994" s="480">
        <v>0</v>
      </c>
      <c r="V994" s="480">
        <v>0</v>
      </c>
      <c r="W994" s="480">
        <v>0</v>
      </c>
      <c r="X994" s="500">
        <v>4</v>
      </c>
      <c r="Y994"/>
      <c r="Z994"/>
      <c r="AA994"/>
      <c r="AB994"/>
      <c r="AC994"/>
      <c r="AD994"/>
      <c r="AE994"/>
      <c r="AF994"/>
      <c r="AG994"/>
      <c r="AH994"/>
      <c r="AI994"/>
      <c r="AJ994"/>
      <c r="AK994"/>
      <c r="AL994"/>
      <c r="AM994"/>
      <c r="AN99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c r="BY994"/>
      <c r="BZ994"/>
      <c r="CA994"/>
      <c r="CB994"/>
      <c r="CC994"/>
      <c r="CD994"/>
      <c r="CE994"/>
      <c r="CF994"/>
      <c r="CG994"/>
      <c r="CH994"/>
      <c r="CI994"/>
      <c r="CJ994"/>
      <c r="CK994"/>
      <c r="CL994"/>
      <c r="CM994"/>
      <c r="CN994"/>
      <c r="CO994"/>
      <c r="CP994"/>
      <c r="CQ994"/>
      <c r="CR994"/>
      <c r="CS994"/>
      <c r="CT994"/>
      <c r="CU994"/>
      <c r="CV994"/>
      <c r="CW994"/>
      <c r="CX994"/>
      <c r="CY994"/>
      <c r="CZ994"/>
      <c r="DA994"/>
      <c r="DB994"/>
      <c r="DC994"/>
      <c r="DD994"/>
      <c r="DE994"/>
      <c r="DF994"/>
      <c r="DG994"/>
      <c r="DH994"/>
      <c r="DI994"/>
      <c r="DJ994"/>
      <c r="DK994"/>
      <c r="DL994"/>
      <c r="DM994"/>
      <c r="DN994"/>
      <c r="DO994"/>
      <c r="DP994"/>
      <c r="DQ994"/>
      <c r="DR994"/>
      <c r="DS994"/>
      <c r="DT994"/>
      <c r="DU994"/>
      <c r="DV994"/>
      <c r="DW994"/>
      <c r="DX994"/>
      <c r="DY994"/>
      <c r="DZ994"/>
      <c r="EA994"/>
      <c r="EB994"/>
      <c r="EC994"/>
      <c r="ED994"/>
      <c r="EE994"/>
      <c r="EF994"/>
      <c r="EG994"/>
      <c r="EH994"/>
      <c r="EI994"/>
      <c r="EJ994"/>
      <c r="EK994"/>
      <c r="EL994"/>
      <c r="EM994"/>
      <c r="EN994"/>
      <c r="EO994"/>
      <c r="EP994"/>
      <c r="EQ994"/>
      <c r="ER994"/>
      <c r="ES994"/>
      <c r="ET994"/>
      <c r="EU994"/>
      <c r="EV994"/>
      <c r="EW994"/>
      <c r="EX994"/>
      <c r="EY994"/>
      <c r="EZ994"/>
      <c r="FA994"/>
      <c r="FB994"/>
      <c r="FC994"/>
      <c r="FD994"/>
      <c r="FE994"/>
      <c r="FF994"/>
      <c r="FG994"/>
      <c r="FH994"/>
      <c r="FI994"/>
      <c r="FJ994"/>
      <c r="FK994"/>
      <c r="FL994"/>
      <c r="FM994"/>
      <c r="FN994"/>
      <c r="FO994"/>
      <c r="FP994"/>
      <c r="FQ994"/>
      <c r="FR994"/>
      <c r="FS994"/>
      <c r="FT994"/>
      <c r="FU994"/>
      <c r="FV994"/>
      <c r="FW994"/>
      <c r="FX994"/>
      <c r="FY994"/>
      <c r="FZ994"/>
      <c r="GA994"/>
      <c r="GB994"/>
      <c r="GC994"/>
      <c r="GD994"/>
      <c r="GE994"/>
      <c r="GF994"/>
      <c r="GG994"/>
      <c r="GH994"/>
      <c r="GI994"/>
      <c r="GJ994"/>
      <c r="GK994"/>
      <c r="GL994"/>
      <c r="GM994"/>
      <c r="GN994"/>
      <c r="GO994"/>
      <c r="GP994"/>
      <c r="GQ994"/>
      <c r="GR994"/>
      <c r="GS994"/>
      <c r="GT994"/>
      <c r="GU994"/>
      <c r="GV994"/>
      <c r="GW994"/>
      <c r="GX994"/>
      <c r="GY994"/>
      <c r="GZ994"/>
      <c r="HA994"/>
      <c r="HB994"/>
      <c r="HC994"/>
      <c r="HD994"/>
      <c r="HE994"/>
      <c r="HF994"/>
      <c r="HG994"/>
      <c r="HH994"/>
    </row>
    <row r="995" spans="1:216" x14ac:dyDescent="0.2">
      <c r="A995" s="241" t="s">
        <v>101</v>
      </c>
      <c r="B995" s="476" t="s">
        <v>806</v>
      </c>
      <c r="C995" s="326" t="s">
        <v>807</v>
      </c>
      <c r="D995" s="283" t="s">
        <v>102</v>
      </c>
      <c r="E995" s="480">
        <v>0</v>
      </c>
      <c r="F995" s="480">
        <v>0</v>
      </c>
      <c r="G995" s="480">
        <v>0</v>
      </c>
      <c r="H995" s="480">
        <v>0</v>
      </c>
      <c r="I995" s="480">
        <v>0</v>
      </c>
      <c r="J995" s="480">
        <v>0</v>
      </c>
      <c r="K995" s="480">
        <v>0</v>
      </c>
      <c r="L995" s="480">
        <v>0</v>
      </c>
      <c r="M995" s="480">
        <v>0</v>
      </c>
      <c r="N995" s="500">
        <v>0</v>
      </c>
      <c r="O995" s="480">
        <v>0</v>
      </c>
      <c r="P995" s="480">
        <v>0</v>
      </c>
      <c r="Q995" s="480">
        <v>0</v>
      </c>
      <c r="R995" s="480">
        <v>0</v>
      </c>
      <c r="S995" s="480">
        <v>0</v>
      </c>
      <c r="T995" s="480">
        <v>0</v>
      </c>
      <c r="U995" s="480">
        <v>0</v>
      </c>
      <c r="V995" s="480">
        <v>0</v>
      </c>
      <c r="W995" s="480">
        <v>0</v>
      </c>
      <c r="X995" s="500">
        <v>0</v>
      </c>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c r="BY995"/>
      <c r="BZ995"/>
      <c r="CA995"/>
      <c r="CB995"/>
      <c r="CC995"/>
      <c r="CD995"/>
      <c r="CE995"/>
      <c r="CF995"/>
      <c r="CG995"/>
      <c r="CH995"/>
      <c r="CI995"/>
      <c r="CJ995"/>
      <c r="CK995"/>
      <c r="CL995"/>
      <c r="CM995"/>
      <c r="CN995"/>
      <c r="CO995"/>
      <c r="CP995"/>
      <c r="CQ995"/>
      <c r="CR995"/>
      <c r="CS995"/>
      <c r="CT995"/>
      <c r="CU995"/>
      <c r="CV995"/>
      <c r="CW995"/>
      <c r="CX995"/>
      <c r="CY995"/>
      <c r="CZ995"/>
      <c r="DA995"/>
      <c r="DB995"/>
      <c r="DC995"/>
      <c r="DD995"/>
      <c r="DE995"/>
      <c r="DF995"/>
      <c r="DG995"/>
      <c r="DH995"/>
      <c r="DI995"/>
      <c r="DJ995"/>
      <c r="DK995"/>
      <c r="DL995"/>
      <c r="DM995"/>
      <c r="DN995"/>
      <c r="DO995"/>
      <c r="DP995"/>
      <c r="DQ995"/>
      <c r="DR995"/>
      <c r="DS995"/>
      <c r="DT995"/>
      <c r="DU995"/>
      <c r="DV995"/>
      <c r="DW995"/>
      <c r="DX995"/>
      <c r="DY995"/>
      <c r="DZ995"/>
      <c r="EA995"/>
      <c r="EB995"/>
      <c r="EC995"/>
      <c r="ED995"/>
      <c r="EE995"/>
      <c r="EF995"/>
      <c r="EG995"/>
      <c r="EH995"/>
      <c r="EI995"/>
      <c r="EJ995"/>
      <c r="EK995"/>
      <c r="EL995"/>
      <c r="EM995"/>
      <c r="EN995"/>
      <c r="EO995"/>
      <c r="EP995"/>
      <c r="EQ995"/>
      <c r="ER995"/>
      <c r="ES995"/>
      <c r="ET995"/>
      <c r="EU995"/>
      <c r="EV995"/>
      <c r="EW995"/>
      <c r="EX995"/>
      <c r="EY995"/>
      <c r="EZ995"/>
      <c r="FA995"/>
      <c r="FB995"/>
      <c r="FC995"/>
      <c r="FD995"/>
      <c r="FE995"/>
      <c r="FF995"/>
      <c r="FG995"/>
      <c r="FH995"/>
      <c r="FI995"/>
      <c r="FJ995"/>
      <c r="FK995"/>
      <c r="FL995"/>
      <c r="FM995"/>
      <c r="FN995"/>
      <c r="FO995"/>
      <c r="FP995"/>
      <c r="FQ995"/>
      <c r="FR995"/>
      <c r="FS995"/>
      <c r="FT995"/>
      <c r="FU995"/>
      <c r="FV995"/>
      <c r="FW995"/>
      <c r="FX995"/>
      <c r="FY995"/>
      <c r="FZ995"/>
      <c r="GA995"/>
      <c r="GB995"/>
      <c r="GC995"/>
      <c r="GD995"/>
      <c r="GE995"/>
      <c r="GF995"/>
      <c r="GG995"/>
      <c r="GH995"/>
      <c r="GI995"/>
      <c r="GJ995"/>
      <c r="GK995"/>
      <c r="GL995"/>
      <c r="GM995"/>
      <c r="GN995"/>
      <c r="GO995"/>
      <c r="GP995"/>
      <c r="GQ995"/>
      <c r="GR995"/>
      <c r="GS995"/>
      <c r="GT995"/>
      <c r="GU995"/>
      <c r="GV995"/>
      <c r="GW995"/>
      <c r="GX995"/>
      <c r="GY995"/>
      <c r="GZ995"/>
      <c r="HA995"/>
      <c r="HB995"/>
      <c r="HC995"/>
      <c r="HD995"/>
      <c r="HE995"/>
      <c r="HF995"/>
      <c r="HG995"/>
      <c r="HH995"/>
    </row>
    <row r="996" spans="1:216" x14ac:dyDescent="0.2">
      <c r="A996" s="241" t="s">
        <v>103</v>
      </c>
      <c r="B996" s="476" t="s">
        <v>808</v>
      </c>
      <c r="C996" s="326" t="s">
        <v>786</v>
      </c>
      <c r="D996" s="283" t="s">
        <v>104</v>
      </c>
      <c r="E996" s="480">
        <v>0</v>
      </c>
      <c r="F996" s="480">
        <v>2.5</v>
      </c>
      <c r="G996" s="480">
        <v>1</v>
      </c>
      <c r="H996" s="480">
        <v>0</v>
      </c>
      <c r="I996" s="480">
        <v>0</v>
      </c>
      <c r="J996" s="480">
        <v>0</v>
      </c>
      <c r="K996" s="480">
        <v>0</v>
      </c>
      <c r="L996" s="480">
        <v>0</v>
      </c>
      <c r="M996" s="480">
        <v>0</v>
      </c>
      <c r="N996" s="500">
        <v>3.5</v>
      </c>
      <c r="O996" s="480">
        <v>0</v>
      </c>
      <c r="P996" s="480">
        <v>5</v>
      </c>
      <c r="Q996" s="480">
        <v>2</v>
      </c>
      <c r="R996" s="480">
        <v>0</v>
      </c>
      <c r="S996" s="480">
        <v>0</v>
      </c>
      <c r="T996" s="480">
        <v>0</v>
      </c>
      <c r="U996" s="480">
        <v>0</v>
      </c>
      <c r="V996" s="480">
        <v>0</v>
      </c>
      <c r="W996" s="480">
        <v>0</v>
      </c>
      <c r="X996" s="500">
        <v>7</v>
      </c>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c r="BY996"/>
      <c r="BZ996"/>
      <c r="CA996"/>
      <c r="CB996"/>
      <c r="CC996"/>
      <c r="CD996"/>
      <c r="CE996"/>
      <c r="CF996"/>
      <c r="CG996"/>
      <c r="CH996"/>
      <c r="CI996"/>
      <c r="CJ996"/>
      <c r="CK996"/>
      <c r="CL996"/>
      <c r="CM996"/>
      <c r="CN996"/>
      <c r="CO996"/>
      <c r="CP996"/>
      <c r="CQ996"/>
      <c r="CR996"/>
      <c r="CS996"/>
      <c r="CT996"/>
      <c r="CU996"/>
      <c r="CV996"/>
      <c r="CW996"/>
      <c r="CX996"/>
      <c r="CY996"/>
      <c r="CZ996"/>
      <c r="DA996"/>
      <c r="DB996"/>
      <c r="DC996"/>
      <c r="DD996"/>
      <c r="DE996"/>
      <c r="DF996"/>
      <c r="DG996"/>
      <c r="DH996"/>
      <c r="DI996"/>
      <c r="DJ996"/>
      <c r="DK996"/>
      <c r="DL996"/>
      <c r="DM996"/>
      <c r="DN996"/>
      <c r="DO996"/>
      <c r="DP996"/>
      <c r="DQ996"/>
      <c r="DR996"/>
      <c r="DS996"/>
      <c r="DT996"/>
      <c r="DU996"/>
      <c r="DV996"/>
      <c r="DW996"/>
      <c r="DX996"/>
      <c r="DY996"/>
      <c r="DZ996"/>
      <c r="EA996"/>
      <c r="EB996"/>
      <c r="EC996"/>
      <c r="ED996"/>
      <c r="EE996"/>
      <c r="EF996"/>
      <c r="EG996"/>
      <c r="EH996"/>
      <c r="EI996"/>
      <c r="EJ996"/>
      <c r="EK996"/>
      <c r="EL996"/>
      <c r="EM996"/>
      <c r="EN996"/>
      <c r="EO996"/>
      <c r="EP996"/>
      <c r="EQ996"/>
      <c r="ER996"/>
      <c r="ES996"/>
      <c r="ET996"/>
      <c r="EU996"/>
      <c r="EV996"/>
      <c r="EW996"/>
      <c r="EX996"/>
      <c r="EY996"/>
      <c r="EZ996"/>
      <c r="FA996"/>
      <c r="FB996"/>
      <c r="FC996"/>
      <c r="FD996"/>
      <c r="FE996"/>
      <c r="FF996"/>
      <c r="FG996"/>
      <c r="FH996"/>
      <c r="FI996"/>
      <c r="FJ996"/>
      <c r="FK996"/>
      <c r="FL996"/>
      <c r="FM996"/>
      <c r="FN996"/>
      <c r="FO996"/>
      <c r="FP996"/>
      <c r="FQ996"/>
      <c r="FR996"/>
      <c r="FS996"/>
      <c r="FT996"/>
      <c r="FU996"/>
      <c r="FV996"/>
      <c r="FW996"/>
      <c r="FX996"/>
      <c r="FY996"/>
      <c r="FZ996"/>
      <c r="GA996"/>
      <c r="GB996"/>
      <c r="GC996"/>
      <c r="GD996"/>
      <c r="GE996"/>
      <c r="GF996"/>
      <c r="GG996"/>
      <c r="GH996"/>
      <c r="GI996"/>
      <c r="GJ996"/>
      <c r="GK996"/>
      <c r="GL996"/>
      <c r="GM996"/>
      <c r="GN996"/>
      <c r="GO996"/>
      <c r="GP996"/>
      <c r="GQ996"/>
      <c r="GR996"/>
      <c r="GS996"/>
      <c r="GT996"/>
      <c r="GU996"/>
      <c r="GV996"/>
      <c r="GW996"/>
      <c r="GX996"/>
      <c r="GY996"/>
      <c r="GZ996"/>
      <c r="HA996"/>
      <c r="HB996"/>
      <c r="HC996"/>
      <c r="HD996"/>
      <c r="HE996"/>
      <c r="HF996"/>
      <c r="HG996"/>
      <c r="HH996"/>
    </row>
    <row r="997" spans="1:216" x14ac:dyDescent="0.2">
      <c r="A997" s="241" t="s">
        <v>105</v>
      </c>
      <c r="B997" s="476" t="s">
        <v>809</v>
      </c>
      <c r="C997" s="326" t="s">
        <v>784</v>
      </c>
      <c r="D997" s="283" t="s">
        <v>810</v>
      </c>
      <c r="E997" s="480">
        <v>0</v>
      </c>
      <c r="F997" s="480">
        <v>1</v>
      </c>
      <c r="G997" s="480">
        <v>0</v>
      </c>
      <c r="H997" s="480">
        <v>0</v>
      </c>
      <c r="I997" s="480">
        <v>0</v>
      </c>
      <c r="J997" s="480">
        <v>0</v>
      </c>
      <c r="K997" s="480">
        <v>0</v>
      </c>
      <c r="L997" s="480">
        <v>0</v>
      </c>
      <c r="M997" s="480">
        <v>0</v>
      </c>
      <c r="N997" s="500">
        <v>1</v>
      </c>
      <c r="O997" s="480">
        <v>0</v>
      </c>
      <c r="P997" s="480">
        <v>2</v>
      </c>
      <c r="Q997" s="480">
        <v>0</v>
      </c>
      <c r="R997" s="480">
        <v>0</v>
      </c>
      <c r="S997" s="480">
        <v>0</v>
      </c>
      <c r="T997" s="480">
        <v>0</v>
      </c>
      <c r="U997" s="480">
        <v>0</v>
      </c>
      <c r="V997" s="480">
        <v>0</v>
      </c>
      <c r="W997" s="480">
        <v>0</v>
      </c>
      <c r="X997" s="500">
        <v>2</v>
      </c>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c r="BY997"/>
      <c r="BZ997"/>
      <c r="CA997"/>
      <c r="CB997"/>
      <c r="CC997"/>
      <c r="CD997"/>
      <c r="CE997"/>
      <c r="CF997"/>
      <c r="CG997"/>
      <c r="CH997"/>
      <c r="CI997"/>
      <c r="CJ997"/>
      <c r="CK997"/>
      <c r="CL997"/>
      <c r="CM997"/>
      <c r="CN997"/>
      <c r="CO997"/>
      <c r="CP997"/>
      <c r="CQ997"/>
      <c r="CR997"/>
      <c r="CS997"/>
      <c r="CT997"/>
      <c r="CU997"/>
      <c r="CV997"/>
      <c r="CW997"/>
      <c r="CX997"/>
      <c r="CY997"/>
      <c r="CZ997"/>
      <c r="DA997"/>
      <c r="DB997"/>
      <c r="DC997"/>
      <c r="DD997"/>
      <c r="DE997"/>
      <c r="DF997"/>
      <c r="DG997"/>
      <c r="DH997"/>
      <c r="DI997"/>
      <c r="DJ997"/>
      <c r="DK997"/>
      <c r="DL997"/>
      <c r="DM997"/>
      <c r="DN997"/>
      <c r="DO997"/>
      <c r="DP997"/>
      <c r="DQ997"/>
      <c r="DR997"/>
      <c r="DS997"/>
      <c r="DT997"/>
      <c r="DU997"/>
      <c r="DV997"/>
      <c r="DW997"/>
      <c r="DX997"/>
      <c r="DY997"/>
      <c r="DZ997"/>
      <c r="EA997"/>
      <c r="EB997"/>
      <c r="EC997"/>
      <c r="ED997"/>
      <c r="EE997"/>
      <c r="EF997"/>
      <c r="EG997"/>
      <c r="EH997"/>
      <c r="EI997"/>
      <c r="EJ997"/>
      <c r="EK997"/>
      <c r="EL997"/>
      <c r="EM997"/>
      <c r="EN997"/>
      <c r="EO997"/>
      <c r="EP997"/>
      <c r="EQ997"/>
      <c r="ER997"/>
      <c r="ES997"/>
      <c r="ET997"/>
      <c r="EU997"/>
      <c r="EV997"/>
      <c r="EW997"/>
      <c r="EX997"/>
      <c r="EY997"/>
      <c r="EZ997"/>
      <c r="FA997"/>
      <c r="FB997"/>
      <c r="FC997"/>
      <c r="FD997"/>
      <c r="FE997"/>
      <c r="FF997"/>
      <c r="FG997"/>
      <c r="FH997"/>
      <c r="FI997"/>
      <c r="FJ997"/>
      <c r="FK997"/>
      <c r="FL997"/>
      <c r="FM997"/>
      <c r="FN997"/>
      <c r="FO997"/>
      <c r="FP997"/>
      <c r="FQ997"/>
      <c r="FR997"/>
      <c r="FS997"/>
      <c r="FT997"/>
      <c r="FU997"/>
      <c r="FV997"/>
      <c r="FW997"/>
      <c r="FX997"/>
      <c r="FY997"/>
      <c r="FZ997"/>
      <c r="GA997"/>
      <c r="GB997"/>
      <c r="GC997"/>
      <c r="GD997"/>
      <c r="GE997"/>
      <c r="GF997"/>
      <c r="GG997"/>
      <c r="GH997"/>
      <c r="GI997"/>
      <c r="GJ997"/>
      <c r="GK997"/>
      <c r="GL997"/>
      <c r="GM997"/>
      <c r="GN997"/>
      <c r="GO997"/>
      <c r="GP997"/>
      <c r="GQ997"/>
      <c r="GR997"/>
      <c r="GS997"/>
      <c r="GT997"/>
      <c r="GU997"/>
      <c r="GV997"/>
      <c r="GW997"/>
      <c r="GX997"/>
      <c r="GY997"/>
      <c r="GZ997"/>
      <c r="HA997"/>
      <c r="HB997"/>
      <c r="HC997"/>
      <c r="HD997"/>
      <c r="HE997"/>
      <c r="HF997"/>
      <c r="HG997"/>
      <c r="HH997"/>
    </row>
    <row r="998" spans="1:216" x14ac:dyDescent="0.2">
      <c r="A998" s="241" t="s">
        <v>106</v>
      </c>
      <c r="B998" s="476" t="s">
        <v>811</v>
      </c>
      <c r="C998" s="326" t="s">
        <v>784</v>
      </c>
      <c r="D998" s="283" t="s">
        <v>812</v>
      </c>
      <c r="E998" s="480">
        <v>0</v>
      </c>
      <c r="F998" s="480">
        <v>1</v>
      </c>
      <c r="G998" s="480">
        <v>0</v>
      </c>
      <c r="H998" s="480">
        <v>0</v>
      </c>
      <c r="I998" s="480">
        <v>0</v>
      </c>
      <c r="J998" s="480">
        <v>0</v>
      </c>
      <c r="K998" s="480">
        <v>0</v>
      </c>
      <c r="L998" s="480">
        <v>0</v>
      </c>
      <c r="M998" s="480">
        <v>0</v>
      </c>
      <c r="N998" s="500">
        <v>1</v>
      </c>
      <c r="O998" s="480">
        <v>0</v>
      </c>
      <c r="P998" s="480">
        <v>2</v>
      </c>
      <c r="Q998" s="480">
        <v>0</v>
      </c>
      <c r="R998" s="480">
        <v>0</v>
      </c>
      <c r="S998" s="480">
        <v>0</v>
      </c>
      <c r="T998" s="480">
        <v>0</v>
      </c>
      <c r="U998" s="480">
        <v>0</v>
      </c>
      <c r="V998" s="480">
        <v>0</v>
      </c>
      <c r="W998" s="480">
        <v>0</v>
      </c>
      <c r="X998" s="500">
        <v>2</v>
      </c>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c r="BY998"/>
      <c r="BZ998"/>
      <c r="CA998"/>
      <c r="CB998"/>
      <c r="CC998"/>
      <c r="CD998"/>
      <c r="CE998"/>
      <c r="CF998"/>
      <c r="CG998"/>
      <c r="CH998"/>
      <c r="CI998"/>
      <c r="CJ998"/>
      <c r="CK998"/>
      <c r="CL998"/>
      <c r="CM998"/>
      <c r="CN998"/>
      <c r="CO998"/>
      <c r="CP998"/>
      <c r="CQ998"/>
      <c r="CR998"/>
      <c r="CS998"/>
      <c r="CT998"/>
      <c r="CU998"/>
      <c r="CV998"/>
      <c r="CW998"/>
      <c r="CX998"/>
      <c r="CY998"/>
      <c r="CZ998"/>
      <c r="DA998"/>
      <c r="DB998"/>
      <c r="DC998"/>
      <c r="DD998"/>
      <c r="DE998"/>
      <c r="DF998"/>
      <c r="DG998"/>
      <c r="DH998"/>
      <c r="DI998"/>
      <c r="DJ998"/>
      <c r="DK998"/>
      <c r="DL998"/>
      <c r="DM998"/>
      <c r="DN998"/>
      <c r="DO998"/>
      <c r="DP998"/>
      <c r="DQ998"/>
      <c r="DR998"/>
      <c r="DS998"/>
      <c r="DT998"/>
      <c r="DU998"/>
      <c r="DV998"/>
      <c r="DW998"/>
      <c r="DX998"/>
      <c r="DY998"/>
      <c r="DZ998"/>
      <c r="EA998"/>
      <c r="EB998"/>
      <c r="EC998"/>
      <c r="ED998"/>
      <c r="EE998"/>
      <c r="EF998"/>
      <c r="EG998"/>
      <c r="EH998"/>
      <c r="EI998"/>
      <c r="EJ998"/>
      <c r="EK998"/>
      <c r="EL998"/>
      <c r="EM998"/>
      <c r="EN998"/>
      <c r="EO998"/>
      <c r="EP998"/>
      <c r="EQ998"/>
      <c r="ER998"/>
      <c r="ES998"/>
      <c r="ET998"/>
      <c r="EU998"/>
      <c r="EV998"/>
      <c r="EW998"/>
      <c r="EX998"/>
      <c r="EY998"/>
      <c r="EZ998"/>
      <c r="FA998"/>
      <c r="FB998"/>
      <c r="FC998"/>
      <c r="FD998"/>
      <c r="FE998"/>
      <c r="FF998"/>
      <c r="FG998"/>
      <c r="FH998"/>
      <c r="FI998"/>
      <c r="FJ998"/>
      <c r="FK998"/>
      <c r="FL998"/>
      <c r="FM998"/>
      <c r="FN998"/>
      <c r="FO998"/>
      <c r="FP998"/>
      <c r="FQ998"/>
      <c r="FR998"/>
      <c r="FS998"/>
      <c r="FT998"/>
      <c r="FU998"/>
      <c r="FV998"/>
      <c r="FW998"/>
      <c r="FX998"/>
      <c r="FY998"/>
      <c r="FZ998"/>
      <c r="GA998"/>
      <c r="GB998"/>
      <c r="GC998"/>
      <c r="GD998"/>
      <c r="GE998"/>
      <c r="GF998"/>
      <c r="GG998"/>
      <c r="GH998"/>
      <c r="GI998"/>
      <c r="GJ998"/>
      <c r="GK998"/>
      <c r="GL998"/>
      <c r="GM998"/>
      <c r="GN998"/>
      <c r="GO998"/>
      <c r="GP998"/>
      <c r="GQ998"/>
      <c r="GR998"/>
      <c r="GS998"/>
      <c r="GT998"/>
      <c r="GU998"/>
      <c r="GV998"/>
      <c r="GW998"/>
      <c r="GX998"/>
      <c r="GY998"/>
      <c r="GZ998"/>
      <c r="HA998"/>
      <c r="HB998"/>
      <c r="HC998"/>
      <c r="HD998"/>
      <c r="HE998"/>
      <c r="HF998"/>
      <c r="HG998"/>
      <c r="HH998"/>
    </row>
    <row r="999" spans="1:216" x14ac:dyDescent="0.2">
      <c r="A999" s="241" t="s">
        <v>107</v>
      </c>
      <c r="B999" s="476" t="s">
        <v>813</v>
      </c>
      <c r="C999" s="326" t="s">
        <v>786</v>
      </c>
      <c r="D999" s="283" t="s">
        <v>108</v>
      </c>
      <c r="E999" s="480">
        <v>0.5</v>
      </c>
      <c r="F999" s="480">
        <v>5.38</v>
      </c>
      <c r="G999" s="480">
        <v>0.5</v>
      </c>
      <c r="H999" s="480">
        <v>0.5</v>
      </c>
      <c r="I999" s="480">
        <v>0</v>
      </c>
      <c r="J999" s="480">
        <v>0</v>
      </c>
      <c r="K999" s="480">
        <v>0</v>
      </c>
      <c r="L999" s="480">
        <v>0</v>
      </c>
      <c r="M999" s="480">
        <v>0</v>
      </c>
      <c r="N999" s="500">
        <v>6.88</v>
      </c>
      <c r="O999" s="480">
        <v>1</v>
      </c>
      <c r="P999" s="480">
        <v>11</v>
      </c>
      <c r="Q999" s="480">
        <v>1</v>
      </c>
      <c r="R999" s="480">
        <v>1</v>
      </c>
      <c r="S999" s="480">
        <v>0</v>
      </c>
      <c r="T999" s="480">
        <v>0</v>
      </c>
      <c r="U999" s="480">
        <v>0</v>
      </c>
      <c r="V999" s="480">
        <v>0</v>
      </c>
      <c r="W999" s="480">
        <v>0</v>
      </c>
      <c r="X999" s="500">
        <v>14</v>
      </c>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c r="BY999"/>
      <c r="BZ999"/>
      <c r="CA999"/>
      <c r="CB999"/>
      <c r="CC999"/>
      <c r="CD999"/>
      <c r="CE999"/>
      <c r="CF999"/>
      <c r="CG999"/>
      <c r="CH999"/>
      <c r="CI999"/>
      <c r="CJ999"/>
      <c r="CK999"/>
      <c r="CL999"/>
      <c r="CM999"/>
      <c r="CN999"/>
      <c r="CO999"/>
      <c r="CP999"/>
      <c r="CQ999"/>
      <c r="CR999"/>
      <c r="CS999"/>
      <c r="CT999"/>
      <c r="CU999"/>
      <c r="CV999"/>
      <c r="CW999"/>
      <c r="CX999"/>
      <c r="CY999"/>
      <c r="CZ999"/>
      <c r="DA999"/>
      <c r="DB999"/>
      <c r="DC999"/>
      <c r="DD999"/>
      <c r="DE999"/>
      <c r="DF999"/>
      <c r="DG999"/>
      <c r="DH999"/>
      <c r="DI999"/>
      <c r="DJ999"/>
      <c r="DK999"/>
      <c r="DL999"/>
      <c r="DM999"/>
      <c r="DN999"/>
      <c r="DO999"/>
      <c r="DP999"/>
      <c r="DQ999"/>
      <c r="DR999"/>
      <c r="DS999"/>
      <c r="DT999"/>
      <c r="DU999"/>
      <c r="DV999"/>
      <c r="DW999"/>
      <c r="DX999"/>
      <c r="DY999"/>
      <c r="DZ999"/>
      <c r="EA999"/>
      <c r="EB999"/>
      <c r="EC999"/>
      <c r="ED999"/>
      <c r="EE999"/>
      <c r="EF999"/>
      <c r="EG999"/>
      <c r="EH999"/>
      <c r="EI999"/>
      <c r="EJ999"/>
      <c r="EK999"/>
      <c r="EL999"/>
      <c r="EM999"/>
      <c r="EN999"/>
      <c r="EO999"/>
      <c r="EP999"/>
      <c r="EQ999"/>
      <c r="ER999"/>
      <c r="ES999"/>
      <c r="ET999"/>
      <c r="EU999"/>
      <c r="EV999"/>
      <c r="EW999"/>
      <c r="EX999"/>
      <c r="EY999"/>
      <c r="EZ999"/>
      <c r="FA999"/>
      <c r="FB999"/>
      <c r="FC999"/>
      <c r="FD999"/>
      <c r="FE999"/>
      <c r="FF999"/>
      <c r="FG999"/>
      <c r="FH999"/>
      <c r="FI999"/>
      <c r="FJ999"/>
      <c r="FK999"/>
      <c r="FL999"/>
      <c r="FM999"/>
      <c r="FN999"/>
      <c r="FO999"/>
      <c r="FP999"/>
      <c r="FQ999"/>
      <c r="FR999"/>
      <c r="FS999"/>
      <c r="FT999"/>
      <c r="FU999"/>
      <c r="FV999"/>
      <c r="FW999"/>
      <c r="FX999"/>
      <c r="FY999"/>
      <c r="FZ999"/>
      <c r="GA999"/>
      <c r="GB999"/>
      <c r="GC999"/>
      <c r="GD999"/>
      <c r="GE999"/>
      <c r="GF999"/>
      <c r="GG999"/>
      <c r="GH999"/>
      <c r="GI999"/>
      <c r="GJ999"/>
      <c r="GK999"/>
      <c r="GL999"/>
      <c r="GM999"/>
      <c r="GN999"/>
      <c r="GO999"/>
      <c r="GP999"/>
      <c r="GQ999"/>
      <c r="GR999"/>
      <c r="GS999"/>
      <c r="GT999"/>
      <c r="GU999"/>
      <c r="GV999"/>
      <c r="GW999"/>
      <c r="GX999"/>
      <c r="GY999"/>
      <c r="GZ999"/>
      <c r="HA999"/>
      <c r="HB999"/>
      <c r="HC999"/>
      <c r="HD999"/>
      <c r="HE999"/>
      <c r="HF999"/>
      <c r="HG999"/>
      <c r="HH999"/>
    </row>
    <row r="1000" spans="1:216" x14ac:dyDescent="0.2">
      <c r="A1000" s="241" t="s">
        <v>109</v>
      </c>
      <c r="B1000" s="476" t="s">
        <v>814</v>
      </c>
      <c r="C1000" s="326" t="s">
        <v>784</v>
      </c>
      <c r="D1000" s="283" t="s">
        <v>110</v>
      </c>
      <c r="E1000" s="480">
        <v>0</v>
      </c>
      <c r="F1000" s="480">
        <v>4.25</v>
      </c>
      <c r="G1000" s="480">
        <v>0.5</v>
      </c>
      <c r="H1000" s="480">
        <v>0</v>
      </c>
      <c r="I1000" s="480">
        <v>1.38</v>
      </c>
      <c r="J1000" s="480">
        <v>0</v>
      </c>
      <c r="K1000" s="480">
        <v>0</v>
      </c>
      <c r="L1000" s="480">
        <v>0</v>
      </c>
      <c r="M1000" s="480">
        <v>0</v>
      </c>
      <c r="N1000" s="500">
        <v>6.13</v>
      </c>
      <c r="O1000" s="480">
        <v>0</v>
      </c>
      <c r="P1000" s="480">
        <v>9</v>
      </c>
      <c r="Q1000" s="480">
        <v>1</v>
      </c>
      <c r="R1000" s="480">
        <v>0</v>
      </c>
      <c r="S1000" s="480">
        <v>3</v>
      </c>
      <c r="T1000" s="480">
        <v>0</v>
      </c>
      <c r="U1000" s="480">
        <v>0</v>
      </c>
      <c r="V1000" s="480">
        <v>0</v>
      </c>
      <c r="W1000" s="480">
        <v>0</v>
      </c>
      <c r="X1000" s="500">
        <v>13</v>
      </c>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c r="BY1000"/>
      <c r="BZ1000"/>
      <c r="CA1000"/>
      <c r="CB1000"/>
      <c r="CC1000"/>
      <c r="CD1000"/>
      <c r="CE1000"/>
      <c r="CF1000"/>
      <c r="CG1000"/>
      <c r="CH1000"/>
      <c r="CI1000"/>
      <c r="CJ1000"/>
      <c r="CK1000"/>
      <c r="CL1000"/>
      <c r="CM1000"/>
      <c r="CN1000"/>
      <c r="CO1000"/>
      <c r="CP1000"/>
      <c r="CQ1000"/>
      <c r="CR1000"/>
      <c r="CS1000"/>
      <c r="CT1000"/>
      <c r="CU1000"/>
      <c r="CV1000"/>
      <c r="CW1000"/>
      <c r="CX1000"/>
      <c r="CY1000"/>
      <c r="CZ1000"/>
      <c r="DA1000"/>
      <c r="DB1000"/>
      <c r="DC1000"/>
      <c r="DD1000"/>
      <c r="DE1000"/>
      <c r="DF1000"/>
      <c r="DG1000"/>
      <c r="DH1000"/>
      <c r="DI1000"/>
      <c r="DJ1000"/>
      <c r="DK1000"/>
      <c r="DL1000"/>
      <c r="DM1000"/>
      <c r="DN1000"/>
      <c r="DO1000"/>
      <c r="DP1000"/>
      <c r="DQ1000"/>
      <c r="DR1000"/>
      <c r="DS1000"/>
      <c r="DT1000"/>
      <c r="DU1000"/>
      <c r="DV1000"/>
      <c r="DW1000"/>
      <c r="DX1000"/>
      <c r="DY1000"/>
      <c r="DZ1000"/>
      <c r="EA1000"/>
      <c r="EB1000"/>
      <c r="EC1000"/>
      <c r="ED1000"/>
      <c r="EE1000"/>
      <c r="EF1000"/>
      <c r="EG1000"/>
      <c r="EH1000"/>
      <c r="EI1000"/>
      <c r="EJ1000"/>
      <c r="EK1000"/>
      <c r="EL1000"/>
      <c r="EM1000"/>
      <c r="EN1000"/>
      <c r="EO1000"/>
      <c r="EP1000"/>
      <c r="EQ1000"/>
      <c r="ER1000"/>
      <c r="ES1000"/>
      <c r="ET1000"/>
      <c r="EU1000"/>
      <c r="EV1000"/>
      <c r="EW1000"/>
      <c r="EX1000"/>
      <c r="EY1000"/>
      <c r="EZ1000"/>
      <c r="FA1000"/>
      <c r="FB1000"/>
      <c r="FC1000"/>
      <c r="FD1000"/>
      <c r="FE1000"/>
      <c r="FF1000"/>
      <c r="FG1000"/>
      <c r="FH1000"/>
      <c r="FI1000"/>
      <c r="FJ1000"/>
      <c r="FK1000"/>
      <c r="FL1000"/>
      <c r="FM1000"/>
      <c r="FN1000"/>
      <c r="FO1000"/>
      <c r="FP1000"/>
      <c r="FQ1000"/>
      <c r="FR1000"/>
      <c r="FS1000"/>
      <c r="FT1000"/>
      <c r="FU1000"/>
      <c r="FV1000"/>
      <c r="FW1000"/>
      <c r="FX1000"/>
      <c r="FY1000"/>
      <c r="FZ1000"/>
      <c r="GA1000"/>
      <c r="GB1000"/>
      <c r="GC1000"/>
      <c r="GD1000"/>
      <c r="GE1000"/>
      <c r="GF1000"/>
      <c r="GG1000"/>
      <c r="GH1000"/>
      <c r="GI1000"/>
      <c r="GJ1000"/>
      <c r="GK1000"/>
      <c r="GL1000"/>
      <c r="GM1000"/>
      <c r="GN1000"/>
      <c r="GO1000"/>
      <c r="GP1000"/>
      <c r="GQ1000"/>
      <c r="GR1000"/>
      <c r="GS1000"/>
      <c r="GT1000"/>
      <c r="GU1000"/>
      <c r="GV1000"/>
      <c r="GW1000"/>
      <c r="GX1000"/>
      <c r="GY1000"/>
      <c r="GZ1000"/>
      <c r="HA1000"/>
      <c r="HB1000"/>
      <c r="HC1000"/>
      <c r="HD1000"/>
      <c r="HE1000"/>
      <c r="HF1000"/>
      <c r="HG1000"/>
      <c r="HH1000"/>
    </row>
    <row r="1001" spans="1:216" x14ac:dyDescent="0.2">
      <c r="A1001" s="241" t="s">
        <v>111</v>
      </c>
      <c r="B1001" s="476" t="s">
        <v>815</v>
      </c>
      <c r="C1001" s="326" t="s">
        <v>786</v>
      </c>
      <c r="D1001" s="283" t="s">
        <v>112</v>
      </c>
      <c r="E1001" s="480">
        <v>0</v>
      </c>
      <c r="F1001" s="480">
        <v>5</v>
      </c>
      <c r="G1001" s="480">
        <v>0</v>
      </c>
      <c r="H1001" s="480">
        <v>0</v>
      </c>
      <c r="I1001" s="480">
        <v>0</v>
      </c>
      <c r="J1001" s="480">
        <v>0</v>
      </c>
      <c r="K1001" s="480">
        <v>0</v>
      </c>
      <c r="L1001" s="480">
        <v>0</v>
      </c>
      <c r="M1001" s="480">
        <v>0</v>
      </c>
      <c r="N1001" s="500">
        <v>5</v>
      </c>
      <c r="O1001" s="480">
        <v>0</v>
      </c>
      <c r="P1001" s="480">
        <v>12</v>
      </c>
      <c r="Q1001" s="480">
        <v>0</v>
      </c>
      <c r="R1001" s="480">
        <v>0</v>
      </c>
      <c r="S1001" s="480">
        <v>0</v>
      </c>
      <c r="T1001" s="480">
        <v>0</v>
      </c>
      <c r="U1001" s="480">
        <v>0</v>
      </c>
      <c r="V1001" s="480">
        <v>0</v>
      </c>
      <c r="W1001" s="480">
        <v>0</v>
      </c>
      <c r="X1001" s="500">
        <v>12</v>
      </c>
      <c r="Y1001"/>
      <c r="Z1001"/>
      <c r="AA1001"/>
      <c r="AB1001"/>
      <c r="AC1001"/>
      <c r="AD1001"/>
      <c r="AE1001"/>
      <c r="AF1001"/>
      <c r="AG1001"/>
      <c r="AH1001"/>
      <c r="AI1001"/>
      <c r="AJ1001"/>
      <c r="AK1001"/>
      <c r="AL1001"/>
      <c r="AM1001"/>
      <c r="AN1001"/>
      <c r="AO1001"/>
      <c r="AP1001"/>
      <c r="AQ1001"/>
      <c r="AR1001"/>
      <c r="AS1001"/>
      <c r="AT1001"/>
      <c r="AU1001"/>
      <c r="AV1001"/>
      <c r="AW1001"/>
      <c r="AX1001"/>
      <c r="AY1001"/>
      <c r="AZ1001"/>
      <c r="BA1001"/>
      <c r="BB1001"/>
      <c r="BC1001"/>
      <c r="BD1001"/>
      <c r="BE1001"/>
      <c r="BF1001"/>
      <c r="BG1001"/>
      <c r="BH1001"/>
      <c r="BI1001"/>
      <c r="BJ1001"/>
      <c r="BK1001"/>
      <c r="BL1001"/>
      <c r="BM1001"/>
      <c r="BN1001"/>
      <c r="BO1001"/>
      <c r="BP1001"/>
      <c r="BQ1001"/>
      <c r="BR1001"/>
      <c r="BS1001"/>
      <c r="BT1001"/>
      <c r="BU1001"/>
      <c r="BV1001"/>
      <c r="BW1001"/>
      <c r="BX1001"/>
      <c r="BY1001"/>
      <c r="BZ1001"/>
      <c r="CA1001"/>
      <c r="CB1001"/>
      <c r="CC1001"/>
      <c r="CD1001"/>
      <c r="CE1001"/>
      <c r="CF1001"/>
      <c r="CG1001"/>
      <c r="CH1001"/>
      <c r="CI1001"/>
      <c r="CJ1001"/>
      <c r="CK1001"/>
      <c r="CL1001"/>
      <c r="CM1001"/>
      <c r="CN1001"/>
      <c r="CO1001"/>
      <c r="CP1001"/>
      <c r="CQ1001"/>
      <c r="CR1001"/>
      <c r="CS1001"/>
      <c r="CT1001"/>
      <c r="CU1001"/>
      <c r="CV1001"/>
      <c r="CW1001"/>
      <c r="CX1001"/>
      <c r="CY1001"/>
      <c r="CZ1001"/>
      <c r="DA1001"/>
      <c r="DB1001"/>
      <c r="DC1001"/>
      <c r="DD1001"/>
      <c r="DE1001"/>
      <c r="DF1001"/>
      <c r="DG1001"/>
      <c r="DH1001"/>
      <c r="DI1001"/>
      <c r="DJ1001"/>
      <c r="DK1001"/>
      <c r="DL1001"/>
      <c r="DM1001"/>
      <c r="DN1001"/>
      <c r="DO1001"/>
      <c r="DP1001"/>
      <c r="DQ1001"/>
      <c r="DR1001"/>
      <c r="DS1001"/>
      <c r="DT1001"/>
      <c r="DU1001"/>
      <c r="DV1001"/>
      <c r="DW1001"/>
      <c r="DX1001"/>
      <c r="DY1001"/>
      <c r="DZ1001"/>
      <c r="EA1001"/>
      <c r="EB1001"/>
      <c r="EC1001"/>
      <c r="ED1001"/>
      <c r="EE1001"/>
      <c r="EF1001"/>
      <c r="EG1001"/>
      <c r="EH1001"/>
      <c r="EI1001"/>
      <c r="EJ1001"/>
      <c r="EK1001"/>
      <c r="EL1001"/>
      <c r="EM1001"/>
      <c r="EN1001"/>
      <c r="EO1001"/>
      <c r="EP1001"/>
      <c r="EQ1001"/>
      <c r="ER1001"/>
      <c r="ES1001"/>
      <c r="ET1001"/>
      <c r="EU1001"/>
      <c r="EV1001"/>
      <c r="EW1001"/>
      <c r="EX1001"/>
      <c r="EY1001"/>
      <c r="EZ1001"/>
      <c r="FA1001"/>
      <c r="FB1001"/>
      <c r="FC1001"/>
      <c r="FD1001"/>
      <c r="FE1001"/>
      <c r="FF1001"/>
      <c r="FG1001"/>
      <c r="FH1001"/>
      <c r="FI1001"/>
      <c r="FJ1001"/>
      <c r="FK1001"/>
      <c r="FL1001"/>
      <c r="FM1001"/>
      <c r="FN1001"/>
      <c r="FO1001"/>
      <c r="FP1001"/>
      <c r="FQ1001"/>
      <c r="FR1001"/>
      <c r="FS1001"/>
      <c r="FT1001"/>
      <c r="FU1001"/>
      <c r="FV1001"/>
      <c r="FW1001"/>
      <c r="FX1001"/>
      <c r="FY1001"/>
      <c r="FZ1001"/>
      <c r="GA1001"/>
      <c r="GB1001"/>
      <c r="GC1001"/>
      <c r="GD1001"/>
      <c r="GE1001"/>
      <c r="GF1001"/>
      <c r="GG1001"/>
      <c r="GH1001"/>
      <c r="GI1001"/>
      <c r="GJ1001"/>
      <c r="GK1001"/>
      <c r="GL1001"/>
      <c r="GM1001"/>
      <c r="GN1001"/>
      <c r="GO1001"/>
      <c r="GP1001"/>
      <c r="GQ1001"/>
      <c r="GR1001"/>
      <c r="GS1001"/>
      <c r="GT1001"/>
      <c r="GU1001"/>
      <c r="GV1001"/>
      <c r="GW1001"/>
      <c r="GX1001"/>
      <c r="GY1001"/>
      <c r="GZ1001"/>
      <c r="HA1001"/>
      <c r="HB1001"/>
      <c r="HC1001"/>
      <c r="HD1001"/>
      <c r="HE1001"/>
      <c r="HF1001"/>
      <c r="HG1001"/>
      <c r="HH1001"/>
    </row>
    <row r="1002" spans="1:216" x14ac:dyDescent="0.2">
      <c r="A1002" s="241" t="s">
        <v>113</v>
      </c>
      <c r="B1002" s="476" t="s">
        <v>816</v>
      </c>
      <c r="C1002" s="326" t="s">
        <v>801</v>
      </c>
      <c r="D1002" s="283" t="s">
        <v>817</v>
      </c>
      <c r="E1002" s="480">
        <v>0</v>
      </c>
      <c r="F1002" s="480">
        <v>30.3</v>
      </c>
      <c r="G1002" s="480">
        <v>0.75</v>
      </c>
      <c r="H1002" s="480">
        <v>0</v>
      </c>
      <c r="I1002" s="480">
        <v>1.5</v>
      </c>
      <c r="J1002" s="480">
        <v>0</v>
      </c>
      <c r="K1002" s="480">
        <v>0</v>
      </c>
      <c r="L1002" s="480">
        <v>0</v>
      </c>
      <c r="M1002" s="480">
        <v>0</v>
      </c>
      <c r="N1002" s="500">
        <v>32.549999999999997</v>
      </c>
      <c r="O1002" s="480">
        <v>0</v>
      </c>
      <c r="P1002" s="480">
        <v>66</v>
      </c>
      <c r="Q1002" s="480">
        <v>2</v>
      </c>
      <c r="R1002" s="480">
        <v>0</v>
      </c>
      <c r="S1002" s="480">
        <v>3</v>
      </c>
      <c r="T1002" s="480">
        <v>0</v>
      </c>
      <c r="U1002" s="480">
        <v>0</v>
      </c>
      <c r="V1002" s="480">
        <v>0</v>
      </c>
      <c r="W1002" s="480">
        <v>0</v>
      </c>
      <c r="X1002" s="500">
        <v>71</v>
      </c>
      <c r="Y1002"/>
      <c r="Z1002"/>
      <c r="AA1002"/>
      <c r="AB1002"/>
      <c r="AC1002"/>
      <c r="AD1002"/>
      <c r="AE1002"/>
      <c r="AF1002"/>
      <c r="AG1002"/>
      <c r="AH1002"/>
      <c r="AI1002"/>
      <c r="AJ1002"/>
      <c r="AK1002"/>
      <c r="AL1002"/>
      <c r="AM1002"/>
      <c r="AN1002"/>
      <c r="AO1002"/>
      <c r="AP1002"/>
      <c r="AQ1002"/>
      <c r="AR1002"/>
      <c r="AS1002"/>
      <c r="AT1002"/>
      <c r="AU1002"/>
      <c r="AV1002"/>
      <c r="AW1002"/>
      <c r="AX1002"/>
      <c r="AY1002"/>
      <c r="AZ1002"/>
      <c r="BA1002"/>
      <c r="BB1002"/>
      <c r="BC1002"/>
      <c r="BD1002"/>
      <c r="BE1002"/>
      <c r="BF1002"/>
      <c r="BG1002"/>
      <c r="BH1002"/>
      <c r="BI1002"/>
      <c r="BJ1002"/>
      <c r="BK1002"/>
      <c r="BL1002"/>
      <c r="BM1002"/>
      <c r="BN1002"/>
      <c r="BO1002"/>
      <c r="BP1002"/>
      <c r="BQ1002"/>
      <c r="BR1002"/>
      <c r="BS1002"/>
      <c r="BT1002"/>
      <c r="BU1002"/>
      <c r="BV1002"/>
      <c r="BW1002"/>
      <c r="BX1002"/>
      <c r="BY1002"/>
      <c r="BZ1002"/>
      <c r="CA1002"/>
      <c r="CB1002"/>
      <c r="CC1002"/>
      <c r="CD1002"/>
      <c r="CE1002"/>
      <c r="CF1002"/>
      <c r="CG1002"/>
      <c r="CH1002"/>
      <c r="CI1002"/>
      <c r="CJ1002"/>
      <c r="CK1002"/>
      <c r="CL1002"/>
      <c r="CM1002"/>
      <c r="CN1002"/>
      <c r="CO1002"/>
      <c r="CP1002"/>
      <c r="CQ1002"/>
      <c r="CR1002"/>
      <c r="CS1002"/>
      <c r="CT1002"/>
      <c r="CU1002"/>
      <c r="CV1002"/>
      <c r="CW1002"/>
      <c r="CX1002"/>
      <c r="CY1002"/>
      <c r="CZ1002"/>
      <c r="DA1002"/>
      <c r="DB1002"/>
      <c r="DC1002"/>
      <c r="DD1002"/>
      <c r="DE1002"/>
      <c r="DF1002"/>
      <c r="DG1002"/>
      <c r="DH1002"/>
      <c r="DI1002"/>
      <c r="DJ1002"/>
      <c r="DK1002"/>
      <c r="DL1002"/>
      <c r="DM1002"/>
      <c r="DN1002"/>
      <c r="DO1002"/>
      <c r="DP1002"/>
      <c r="DQ1002"/>
      <c r="DR1002"/>
      <c r="DS1002"/>
      <c r="DT1002"/>
      <c r="DU1002"/>
      <c r="DV1002"/>
      <c r="DW1002"/>
      <c r="DX1002"/>
      <c r="DY1002"/>
      <c r="DZ1002"/>
      <c r="EA1002"/>
      <c r="EB1002"/>
      <c r="EC1002"/>
      <c r="ED1002"/>
      <c r="EE1002"/>
      <c r="EF1002"/>
      <c r="EG1002"/>
      <c r="EH1002"/>
      <c r="EI1002"/>
      <c r="EJ1002"/>
      <c r="EK1002"/>
      <c r="EL1002"/>
      <c r="EM1002"/>
      <c r="EN1002"/>
      <c r="EO1002"/>
      <c r="EP1002"/>
      <c r="EQ1002"/>
      <c r="ER1002"/>
      <c r="ES1002"/>
      <c r="ET1002"/>
      <c r="EU1002"/>
      <c r="EV1002"/>
      <c r="EW1002"/>
      <c r="EX1002"/>
      <c r="EY1002"/>
      <c r="EZ1002"/>
      <c r="FA1002"/>
      <c r="FB1002"/>
      <c r="FC1002"/>
      <c r="FD1002"/>
      <c r="FE1002"/>
      <c r="FF1002"/>
      <c r="FG1002"/>
      <c r="FH1002"/>
      <c r="FI1002"/>
      <c r="FJ1002"/>
      <c r="FK1002"/>
      <c r="FL1002"/>
      <c r="FM1002"/>
      <c r="FN1002"/>
      <c r="FO1002"/>
      <c r="FP1002"/>
      <c r="FQ1002"/>
      <c r="FR1002"/>
      <c r="FS1002"/>
      <c r="FT1002"/>
      <c r="FU1002"/>
      <c r="FV1002"/>
      <c r="FW1002"/>
      <c r="FX1002"/>
      <c r="FY1002"/>
      <c r="FZ1002"/>
      <c r="GA1002"/>
      <c r="GB1002"/>
      <c r="GC1002"/>
      <c r="GD1002"/>
      <c r="GE1002"/>
      <c r="GF1002"/>
      <c r="GG1002"/>
      <c r="GH1002"/>
      <c r="GI1002"/>
      <c r="GJ1002"/>
      <c r="GK1002"/>
      <c r="GL1002"/>
      <c r="GM1002"/>
      <c r="GN1002"/>
      <c r="GO1002"/>
      <c r="GP1002"/>
      <c r="GQ1002"/>
      <c r="GR1002"/>
      <c r="GS1002"/>
      <c r="GT1002"/>
      <c r="GU1002"/>
      <c r="GV1002"/>
      <c r="GW1002"/>
      <c r="GX1002"/>
      <c r="GY1002"/>
      <c r="GZ1002"/>
      <c r="HA1002"/>
      <c r="HB1002"/>
      <c r="HC1002"/>
      <c r="HD1002"/>
      <c r="HE1002"/>
      <c r="HF1002"/>
      <c r="HG1002"/>
      <c r="HH1002"/>
    </row>
    <row r="1003" spans="1:216" x14ac:dyDescent="0.2">
      <c r="A1003" s="241" t="s">
        <v>114</v>
      </c>
      <c r="B1003" s="476" t="s">
        <v>818</v>
      </c>
      <c r="C1003" s="326" t="s">
        <v>782</v>
      </c>
      <c r="D1003" s="283" t="s">
        <v>819</v>
      </c>
      <c r="E1003" s="480">
        <v>0</v>
      </c>
      <c r="F1003" s="480">
        <v>9.5</v>
      </c>
      <c r="G1003" s="480">
        <v>5.5</v>
      </c>
      <c r="H1003" s="480">
        <v>1.5</v>
      </c>
      <c r="I1003" s="480">
        <v>0</v>
      </c>
      <c r="J1003" s="480">
        <v>0</v>
      </c>
      <c r="K1003" s="480">
        <v>0</v>
      </c>
      <c r="L1003" s="480">
        <v>0</v>
      </c>
      <c r="M1003" s="480">
        <v>0</v>
      </c>
      <c r="N1003" s="500">
        <v>16.5</v>
      </c>
      <c r="O1003" s="480">
        <v>0</v>
      </c>
      <c r="P1003" s="480">
        <v>19</v>
      </c>
      <c r="Q1003" s="480">
        <v>11</v>
      </c>
      <c r="R1003" s="480">
        <v>3</v>
      </c>
      <c r="S1003" s="480">
        <v>0</v>
      </c>
      <c r="T1003" s="480">
        <v>0</v>
      </c>
      <c r="U1003" s="480">
        <v>0</v>
      </c>
      <c r="V1003" s="480">
        <v>0</v>
      </c>
      <c r="W1003" s="480">
        <v>0</v>
      </c>
      <c r="X1003" s="500">
        <v>33</v>
      </c>
      <c r="Y1003"/>
      <c r="Z1003"/>
      <c r="AA1003"/>
      <c r="AB1003"/>
      <c r="AC1003"/>
      <c r="AD1003"/>
      <c r="AE1003"/>
      <c r="AF1003"/>
      <c r="AG1003"/>
      <c r="AH1003"/>
      <c r="AI1003"/>
      <c r="AJ1003"/>
      <c r="AK1003"/>
      <c r="AL1003"/>
      <c r="AM1003"/>
      <c r="AN1003"/>
      <c r="AO1003"/>
      <c r="AP1003"/>
      <c r="AQ1003"/>
      <c r="AR1003"/>
      <c r="AS1003"/>
      <c r="AT1003"/>
      <c r="AU1003"/>
      <c r="AV1003"/>
      <c r="AW1003"/>
      <c r="AX1003"/>
      <c r="AY1003"/>
      <c r="AZ1003"/>
      <c r="BA1003"/>
      <c r="BB1003"/>
      <c r="BC1003"/>
      <c r="BD1003"/>
      <c r="BE1003"/>
      <c r="BF1003"/>
      <c r="BG1003"/>
      <c r="BH1003"/>
      <c r="BI1003"/>
      <c r="BJ1003"/>
      <c r="BK1003"/>
      <c r="BL1003"/>
      <c r="BM1003"/>
      <c r="BN1003"/>
      <c r="BO1003"/>
      <c r="BP1003"/>
      <c r="BQ1003"/>
      <c r="BR1003"/>
      <c r="BS1003"/>
      <c r="BT1003"/>
      <c r="BU1003"/>
      <c r="BV1003"/>
      <c r="BW1003"/>
      <c r="BX1003"/>
      <c r="BY1003"/>
      <c r="BZ1003"/>
      <c r="CA1003"/>
      <c r="CB1003"/>
      <c r="CC1003"/>
      <c r="CD1003"/>
      <c r="CE1003"/>
      <c r="CF1003"/>
      <c r="CG1003"/>
      <c r="CH1003"/>
      <c r="CI1003"/>
      <c r="CJ1003"/>
      <c r="CK1003"/>
      <c r="CL1003"/>
      <c r="CM1003"/>
      <c r="CN1003"/>
      <c r="CO1003"/>
      <c r="CP1003"/>
      <c r="CQ1003"/>
      <c r="CR1003"/>
      <c r="CS1003"/>
      <c r="CT1003"/>
      <c r="CU1003"/>
      <c r="CV1003"/>
      <c r="CW1003"/>
      <c r="CX1003"/>
      <c r="CY1003"/>
      <c r="CZ1003"/>
      <c r="DA1003"/>
      <c r="DB1003"/>
      <c r="DC1003"/>
      <c r="DD1003"/>
      <c r="DE1003"/>
      <c r="DF1003"/>
      <c r="DG1003"/>
      <c r="DH1003"/>
      <c r="DI1003"/>
      <c r="DJ1003"/>
      <c r="DK1003"/>
      <c r="DL1003"/>
      <c r="DM1003"/>
      <c r="DN1003"/>
      <c r="DO1003"/>
      <c r="DP1003"/>
      <c r="DQ1003"/>
      <c r="DR1003"/>
      <c r="DS1003"/>
      <c r="DT1003"/>
      <c r="DU1003"/>
      <c r="DV1003"/>
      <c r="DW1003"/>
      <c r="DX1003"/>
      <c r="DY1003"/>
      <c r="DZ1003"/>
      <c r="EA1003"/>
      <c r="EB1003"/>
      <c r="EC1003"/>
      <c r="ED1003"/>
      <c r="EE1003"/>
      <c r="EF1003"/>
      <c r="EG1003"/>
      <c r="EH1003"/>
      <c r="EI1003"/>
      <c r="EJ1003"/>
      <c r="EK1003"/>
      <c r="EL1003"/>
      <c r="EM1003"/>
      <c r="EN1003"/>
      <c r="EO1003"/>
      <c r="EP1003"/>
      <c r="EQ1003"/>
      <c r="ER1003"/>
      <c r="ES1003"/>
      <c r="ET1003"/>
      <c r="EU1003"/>
      <c r="EV1003"/>
      <c r="EW1003"/>
      <c r="EX1003"/>
      <c r="EY1003"/>
      <c r="EZ1003"/>
      <c r="FA1003"/>
      <c r="FB1003"/>
      <c r="FC1003"/>
      <c r="FD1003"/>
      <c r="FE1003"/>
      <c r="FF1003"/>
      <c r="FG1003"/>
      <c r="FH1003"/>
      <c r="FI1003"/>
      <c r="FJ1003"/>
      <c r="FK1003"/>
      <c r="FL1003"/>
      <c r="FM1003"/>
      <c r="FN1003"/>
      <c r="FO1003"/>
      <c r="FP1003"/>
      <c r="FQ1003"/>
      <c r="FR1003"/>
      <c r="FS1003"/>
      <c r="FT1003"/>
      <c r="FU1003"/>
      <c r="FV1003"/>
      <c r="FW1003"/>
      <c r="FX1003"/>
      <c r="FY1003"/>
      <c r="FZ1003"/>
      <c r="GA1003"/>
      <c r="GB1003"/>
      <c r="GC1003"/>
      <c r="GD1003"/>
      <c r="GE1003"/>
      <c r="GF1003"/>
      <c r="GG1003"/>
      <c r="GH1003"/>
      <c r="GI1003"/>
      <c r="GJ1003"/>
      <c r="GK1003"/>
      <c r="GL1003"/>
      <c r="GM1003"/>
      <c r="GN1003"/>
      <c r="GO1003"/>
      <c r="GP1003"/>
      <c r="GQ1003"/>
      <c r="GR1003"/>
      <c r="GS1003"/>
      <c r="GT1003"/>
      <c r="GU1003"/>
      <c r="GV1003"/>
      <c r="GW1003"/>
      <c r="GX1003"/>
      <c r="GY1003"/>
      <c r="GZ1003"/>
      <c r="HA1003"/>
      <c r="HB1003"/>
      <c r="HC1003"/>
      <c r="HD1003"/>
      <c r="HE1003"/>
      <c r="HF1003"/>
      <c r="HG1003"/>
      <c r="HH1003"/>
    </row>
    <row r="1004" spans="1:216" x14ac:dyDescent="0.2">
      <c r="A1004" s="241" t="s">
        <v>115</v>
      </c>
      <c r="B1004" s="476" t="s">
        <v>820</v>
      </c>
      <c r="C1004" s="326" t="s">
        <v>794</v>
      </c>
      <c r="D1004" s="283" t="s">
        <v>116</v>
      </c>
      <c r="E1004" s="480">
        <v>0</v>
      </c>
      <c r="F1004" s="480">
        <v>20.88</v>
      </c>
      <c r="G1004" s="480">
        <v>3.25</v>
      </c>
      <c r="H1004" s="480">
        <v>4.63</v>
      </c>
      <c r="I1004" s="480">
        <v>1</v>
      </c>
      <c r="J1004" s="480">
        <v>1.63</v>
      </c>
      <c r="K1004" s="480">
        <v>0</v>
      </c>
      <c r="L1004" s="480">
        <v>0.375</v>
      </c>
      <c r="M1004" s="480">
        <v>0</v>
      </c>
      <c r="N1004" s="500">
        <v>31.765000000000001</v>
      </c>
      <c r="O1004" s="480">
        <v>0</v>
      </c>
      <c r="P1004" s="480">
        <v>52</v>
      </c>
      <c r="Q1004" s="480">
        <v>9</v>
      </c>
      <c r="R1004" s="480">
        <v>11</v>
      </c>
      <c r="S1004" s="480">
        <v>2</v>
      </c>
      <c r="T1004" s="480">
        <v>4</v>
      </c>
      <c r="U1004" s="480">
        <v>0</v>
      </c>
      <c r="V1004" s="480">
        <v>1</v>
      </c>
      <c r="W1004" s="480">
        <v>0</v>
      </c>
      <c r="X1004" s="500">
        <v>79</v>
      </c>
      <c r="Y1004"/>
      <c r="Z1004"/>
      <c r="AA1004"/>
      <c r="AB1004"/>
      <c r="AC1004"/>
      <c r="AD1004"/>
      <c r="AE1004"/>
      <c r="AF1004"/>
      <c r="AG1004"/>
      <c r="AH1004"/>
      <c r="AI1004"/>
      <c r="AJ1004"/>
      <c r="AK1004"/>
      <c r="AL1004"/>
      <c r="AM1004"/>
      <c r="AN1004"/>
      <c r="AO1004"/>
      <c r="AP1004"/>
      <c r="AQ1004"/>
      <c r="AR1004"/>
      <c r="AS1004"/>
      <c r="AT1004"/>
      <c r="AU1004"/>
      <c r="AV1004"/>
      <c r="AW1004"/>
      <c r="AX1004"/>
      <c r="AY1004"/>
      <c r="AZ1004"/>
      <c r="BA1004"/>
      <c r="BB1004"/>
      <c r="BC1004"/>
      <c r="BD1004"/>
      <c r="BE1004"/>
      <c r="BF1004"/>
      <c r="BG1004"/>
      <c r="BH1004"/>
      <c r="BI1004"/>
      <c r="BJ1004"/>
      <c r="BK1004"/>
      <c r="BL1004"/>
      <c r="BM1004"/>
      <c r="BN1004"/>
      <c r="BO1004"/>
      <c r="BP1004"/>
      <c r="BQ1004"/>
      <c r="BR1004"/>
      <c r="BS1004"/>
      <c r="BT1004"/>
      <c r="BU1004"/>
      <c r="BV1004"/>
      <c r="BW1004"/>
      <c r="BX1004"/>
      <c r="BY1004"/>
      <c r="BZ1004"/>
      <c r="CA1004"/>
      <c r="CB1004"/>
      <c r="CC1004"/>
      <c r="CD1004"/>
      <c r="CE1004"/>
      <c r="CF1004"/>
      <c r="CG1004"/>
      <c r="CH1004"/>
      <c r="CI1004"/>
      <c r="CJ1004"/>
      <c r="CK1004"/>
      <c r="CL1004"/>
      <c r="CM1004"/>
      <c r="CN1004"/>
      <c r="CO1004"/>
      <c r="CP1004"/>
      <c r="CQ1004"/>
      <c r="CR1004"/>
      <c r="CS1004"/>
      <c r="CT1004"/>
      <c r="CU1004"/>
      <c r="CV1004"/>
      <c r="CW1004"/>
      <c r="CX1004"/>
      <c r="CY1004"/>
      <c r="CZ1004"/>
      <c r="DA1004"/>
      <c r="DB1004"/>
      <c r="DC1004"/>
      <c r="DD1004"/>
      <c r="DE1004"/>
      <c r="DF1004"/>
      <c r="DG1004"/>
      <c r="DH1004"/>
      <c r="DI1004"/>
      <c r="DJ1004"/>
      <c r="DK1004"/>
      <c r="DL1004"/>
      <c r="DM1004"/>
      <c r="DN1004"/>
      <c r="DO1004"/>
      <c r="DP1004"/>
      <c r="DQ1004"/>
      <c r="DR1004"/>
      <c r="DS1004"/>
      <c r="DT1004"/>
      <c r="DU1004"/>
      <c r="DV1004"/>
      <c r="DW1004"/>
      <c r="DX1004"/>
      <c r="DY1004"/>
      <c r="DZ1004"/>
      <c r="EA1004"/>
      <c r="EB1004"/>
      <c r="EC1004"/>
      <c r="ED1004"/>
      <c r="EE1004"/>
      <c r="EF1004"/>
      <c r="EG1004"/>
      <c r="EH1004"/>
      <c r="EI1004"/>
      <c r="EJ1004"/>
      <c r="EK1004"/>
      <c r="EL1004"/>
      <c r="EM1004"/>
      <c r="EN1004"/>
      <c r="EO1004"/>
      <c r="EP1004"/>
      <c r="EQ1004"/>
      <c r="ER1004"/>
      <c r="ES1004"/>
      <c r="ET1004"/>
      <c r="EU1004"/>
      <c r="EV1004"/>
      <c r="EW1004"/>
      <c r="EX1004"/>
      <c r="EY1004"/>
      <c r="EZ1004"/>
      <c r="FA1004"/>
      <c r="FB1004"/>
      <c r="FC1004"/>
      <c r="FD1004"/>
      <c r="FE1004"/>
      <c r="FF1004"/>
      <c r="FG1004"/>
      <c r="FH1004"/>
      <c r="FI1004"/>
      <c r="FJ1004"/>
      <c r="FK1004"/>
      <c r="FL1004"/>
      <c r="FM1004"/>
      <c r="FN1004"/>
      <c r="FO1004"/>
      <c r="FP1004"/>
      <c r="FQ1004"/>
      <c r="FR1004"/>
      <c r="FS1004"/>
      <c r="FT1004"/>
      <c r="FU1004"/>
      <c r="FV1004"/>
      <c r="FW1004"/>
      <c r="FX1004"/>
      <c r="FY1004"/>
      <c r="FZ1004"/>
      <c r="GA1004"/>
      <c r="GB1004"/>
      <c r="GC1004"/>
      <c r="GD1004"/>
      <c r="GE1004"/>
      <c r="GF1004"/>
      <c r="GG1004"/>
      <c r="GH1004"/>
      <c r="GI1004"/>
      <c r="GJ1004"/>
      <c r="GK1004"/>
      <c r="GL1004"/>
      <c r="GM1004"/>
      <c r="GN1004"/>
      <c r="GO1004"/>
      <c r="GP1004"/>
      <c r="GQ1004"/>
      <c r="GR1004"/>
      <c r="GS1004"/>
      <c r="GT1004"/>
      <c r="GU1004"/>
      <c r="GV1004"/>
      <c r="GW1004"/>
      <c r="GX1004"/>
      <c r="GY1004"/>
      <c r="GZ1004"/>
      <c r="HA1004"/>
      <c r="HB1004"/>
      <c r="HC1004"/>
      <c r="HD1004"/>
      <c r="HE1004"/>
      <c r="HF1004"/>
      <c r="HG1004"/>
      <c r="HH1004"/>
    </row>
    <row r="1005" spans="1:216" x14ac:dyDescent="0.2">
      <c r="A1005" s="241" t="s">
        <v>117</v>
      </c>
      <c r="B1005" s="476" t="s">
        <v>821</v>
      </c>
      <c r="C1005" s="326" t="s">
        <v>626</v>
      </c>
      <c r="D1005" s="283" t="s">
        <v>118</v>
      </c>
      <c r="E1005" s="480">
        <v>0</v>
      </c>
      <c r="F1005" s="480">
        <v>22.8</v>
      </c>
      <c r="G1005" s="480">
        <v>0</v>
      </c>
      <c r="H1005" s="480">
        <v>1.8</v>
      </c>
      <c r="I1005" s="480">
        <v>0.5</v>
      </c>
      <c r="J1005" s="480">
        <v>0</v>
      </c>
      <c r="K1005" s="480">
        <v>0</v>
      </c>
      <c r="L1005" s="480">
        <v>0</v>
      </c>
      <c r="M1005" s="480">
        <v>0</v>
      </c>
      <c r="N1005" s="500">
        <v>25.1</v>
      </c>
      <c r="O1005" s="480">
        <v>0</v>
      </c>
      <c r="P1005" s="480">
        <v>51</v>
      </c>
      <c r="Q1005" s="480">
        <v>0</v>
      </c>
      <c r="R1005" s="480">
        <v>4</v>
      </c>
      <c r="S1005" s="480">
        <v>1</v>
      </c>
      <c r="T1005" s="480">
        <v>0</v>
      </c>
      <c r="U1005" s="480">
        <v>0</v>
      </c>
      <c r="V1005" s="480">
        <v>0</v>
      </c>
      <c r="W1005" s="480">
        <v>0</v>
      </c>
      <c r="X1005" s="500">
        <v>56</v>
      </c>
      <c r="Y1005"/>
      <c r="Z1005"/>
      <c r="AA1005"/>
      <c r="AB1005"/>
      <c r="AC1005"/>
      <c r="AD1005"/>
      <c r="AE1005"/>
      <c r="AF1005"/>
      <c r="AG1005"/>
      <c r="AH1005"/>
      <c r="AI1005"/>
      <c r="AJ1005"/>
      <c r="AK1005"/>
      <c r="AL1005"/>
      <c r="AM1005"/>
      <c r="AN1005"/>
      <c r="AO1005"/>
      <c r="AP1005"/>
      <c r="AQ1005"/>
      <c r="AR1005"/>
      <c r="AS1005"/>
      <c r="AT1005"/>
      <c r="AU1005"/>
      <c r="AV1005"/>
      <c r="AW1005"/>
      <c r="AX1005"/>
      <c r="AY1005"/>
      <c r="AZ1005"/>
      <c r="BA1005"/>
      <c r="BB1005"/>
      <c r="BC1005"/>
      <c r="BD1005"/>
      <c r="BE1005"/>
      <c r="BF1005"/>
      <c r="BG1005"/>
      <c r="BH1005"/>
      <c r="BI1005"/>
      <c r="BJ1005"/>
      <c r="BK1005"/>
      <c r="BL1005"/>
      <c r="BM1005"/>
      <c r="BN1005"/>
      <c r="BO1005"/>
      <c r="BP1005"/>
      <c r="BQ1005"/>
      <c r="BR1005"/>
      <c r="BS1005"/>
      <c r="BT1005"/>
      <c r="BU1005"/>
      <c r="BV1005"/>
      <c r="BW1005"/>
      <c r="BX1005"/>
      <c r="BY1005"/>
      <c r="BZ1005"/>
      <c r="CA1005"/>
      <c r="CB1005"/>
      <c r="CC1005"/>
      <c r="CD1005"/>
      <c r="CE1005"/>
      <c r="CF1005"/>
      <c r="CG1005"/>
      <c r="CH1005"/>
      <c r="CI1005"/>
      <c r="CJ1005"/>
      <c r="CK1005"/>
      <c r="CL1005"/>
      <c r="CM1005"/>
      <c r="CN1005"/>
      <c r="CO1005"/>
      <c r="CP1005"/>
      <c r="CQ1005"/>
      <c r="CR1005"/>
      <c r="CS1005"/>
      <c r="CT1005"/>
      <c r="CU1005"/>
      <c r="CV1005"/>
      <c r="CW1005"/>
      <c r="CX1005"/>
      <c r="CY1005"/>
      <c r="CZ1005"/>
      <c r="DA1005"/>
      <c r="DB1005"/>
      <c r="DC1005"/>
      <c r="DD1005"/>
      <c r="DE1005"/>
      <c r="DF1005"/>
      <c r="DG1005"/>
      <c r="DH1005"/>
      <c r="DI1005"/>
      <c r="DJ1005"/>
      <c r="DK1005"/>
      <c r="DL1005"/>
      <c r="DM1005"/>
      <c r="DN1005"/>
      <c r="DO1005"/>
      <c r="DP1005"/>
      <c r="DQ1005"/>
      <c r="DR1005"/>
      <c r="DS1005"/>
      <c r="DT1005"/>
      <c r="DU1005"/>
      <c r="DV1005"/>
      <c r="DW1005"/>
      <c r="DX1005"/>
      <c r="DY1005"/>
      <c r="DZ1005"/>
      <c r="EA1005"/>
      <c r="EB1005"/>
      <c r="EC1005"/>
      <c r="ED1005"/>
      <c r="EE1005"/>
      <c r="EF1005"/>
      <c r="EG1005"/>
      <c r="EH1005"/>
      <c r="EI1005"/>
      <c r="EJ1005"/>
      <c r="EK1005"/>
      <c r="EL1005"/>
      <c r="EM1005"/>
      <c r="EN1005"/>
      <c r="EO1005"/>
      <c r="EP1005"/>
      <c r="EQ1005"/>
      <c r="ER1005"/>
      <c r="ES1005"/>
      <c r="ET1005"/>
      <c r="EU1005"/>
      <c r="EV1005"/>
      <c r="EW1005"/>
      <c r="EX1005"/>
      <c r="EY1005"/>
      <c r="EZ1005"/>
      <c r="FA1005"/>
      <c r="FB1005"/>
      <c r="FC1005"/>
      <c r="FD1005"/>
      <c r="FE1005"/>
      <c r="FF1005"/>
      <c r="FG1005"/>
      <c r="FH1005"/>
      <c r="FI1005"/>
      <c r="FJ1005"/>
      <c r="FK1005"/>
      <c r="FL1005"/>
      <c r="FM1005"/>
      <c r="FN1005"/>
      <c r="FO1005"/>
      <c r="FP1005"/>
      <c r="FQ1005"/>
      <c r="FR1005"/>
      <c r="FS1005"/>
      <c r="FT1005"/>
      <c r="FU1005"/>
      <c r="FV1005"/>
      <c r="FW1005"/>
      <c r="FX1005"/>
      <c r="FY1005"/>
      <c r="FZ1005"/>
      <c r="GA1005"/>
      <c r="GB1005"/>
      <c r="GC1005"/>
      <c r="GD1005"/>
      <c r="GE1005"/>
      <c r="GF1005"/>
      <c r="GG1005"/>
      <c r="GH1005"/>
      <c r="GI1005"/>
      <c r="GJ1005"/>
      <c r="GK1005"/>
      <c r="GL1005"/>
      <c r="GM1005"/>
      <c r="GN1005"/>
      <c r="GO1005"/>
      <c r="GP1005"/>
      <c r="GQ1005"/>
      <c r="GR1005"/>
      <c r="GS1005"/>
      <c r="GT1005"/>
      <c r="GU1005"/>
      <c r="GV1005"/>
      <c r="GW1005"/>
      <c r="GX1005"/>
      <c r="GY1005"/>
      <c r="GZ1005"/>
      <c r="HA1005"/>
      <c r="HB1005"/>
      <c r="HC1005"/>
      <c r="HD1005"/>
      <c r="HE1005"/>
      <c r="HF1005"/>
      <c r="HG1005"/>
      <c r="HH1005"/>
    </row>
    <row r="1006" spans="1:216" x14ac:dyDescent="0.2">
      <c r="A1006" s="241" t="s">
        <v>119</v>
      </c>
      <c r="B1006" s="476" t="s">
        <v>822</v>
      </c>
      <c r="C1006" s="326" t="s">
        <v>626</v>
      </c>
      <c r="D1006" s="283" t="s">
        <v>120</v>
      </c>
      <c r="E1006" s="480">
        <v>0</v>
      </c>
      <c r="F1006" s="480">
        <v>33.5</v>
      </c>
      <c r="G1006" s="480">
        <v>1.38</v>
      </c>
      <c r="H1006" s="480">
        <v>0</v>
      </c>
      <c r="I1006" s="480">
        <v>0</v>
      </c>
      <c r="J1006" s="480">
        <v>0</v>
      </c>
      <c r="K1006" s="480">
        <v>0</v>
      </c>
      <c r="L1006" s="480">
        <v>0</v>
      </c>
      <c r="M1006" s="480">
        <v>0</v>
      </c>
      <c r="N1006" s="500">
        <v>34.880000000000003</v>
      </c>
      <c r="O1006" s="480">
        <v>0</v>
      </c>
      <c r="P1006" s="480">
        <v>71</v>
      </c>
      <c r="Q1006" s="480">
        <v>3</v>
      </c>
      <c r="R1006" s="480">
        <v>0</v>
      </c>
      <c r="S1006" s="480">
        <v>0</v>
      </c>
      <c r="T1006" s="480">
        <v>0</v>
      </c>
      <c r="U1006" s="480">
        <v>0</v>
      </c>
      <c r="V1006" s="480">
        <v>0</v>
      </c>
      <c r="W1006" s="480">
        <v>0</v>
      </c>
      <c r="X1006" s="500">
        <v>74</v>
      </c>
      <c r="Y1006"/>
      <c r="Z1006"/>
      <c r="AA1006"/>
      <c r="AB1006"/>
      <c r="AC1006"/>
      <c r="AD1006"/>
      <c r="AE1006"/>
      <c r="AF1006"/>
      <c r="AG1006"/>
      <c r="AH1006"/>
      <c r="AI1006"/>
      <c r="AJ1006"/>
      <c r="AK1006"/>
      <c r="AL1006"/>
      <c r="AM1006"/>
      <c r="AN1006"/>
      <c r="AO1006"/>
      <c r="AP1006"/>
      <c r="AQ1006"/>
      <c r="AR1006"/>
      <c r="AS1006"/>
      <c r="AT1006"/>
      <c r="AU1006"/>
      <c r="AV1006"/>
      <c r="AW1006"/>
      <c r="AX1006"/>
      <c r="AY1006"/>
      <c r="AZ1006"/>
      <c r="BA1006"/>
      <c r="BB1006"/>
      <c r="BC1006"/>
      <c r="BD1006"/>
      <c r="BE1006"/>
      <c r="BF1006"/>
      <c r="BG1006"/>
      <c r="BH1006"/>
      <c r="BI1006"/>
      <c r="BJ1006"/>
      <c r="BK1006"/>
      <c r="BL1006"/>
      <c r="BM1006"/>
      <c r="BN1006"/>
      <c r="BO1006"/>
      <c r="BP1006"/>
      <c r="BQ1006"/>
      <c r="BR1006"/>
      <c r="BS1006"/>
      <c r="BT1006"/>
      <c r="BU1006"/>
      <c r="BV1006"/>
      <c r="BW1006"/>
      <c r="BX1006"/>
      <c r="BY1006"/>
      <c r="BZ1006"/>
      <c r="CA1006"/>
      <c r="CB1006"/>
      <c r="CC1006"/>
      <c r="CD1006"/>
      <c r="CE1006"/>
      <c r="CF1006"/>
      <c r="CG1006"/>
      <c r="CH1006"/>
      <c r="CI1006"/>
      <c r="CJ1006"/>
      <c r="CK1006"/>
      <c r="CL1006"/>
      <c r="CM1006"/>
      <c r="CN1006"/>
      <c r="CO1006"/>
      <c r="CP1006"/>
      <c r="CQ1006"/>
      <c r="CR1006"/>
      <c r="CS1006"/>
      <c r="CT1006"/>
      <c r="CU1006"/>
      <c r="CV1006"/>
      <c r="CW1006"/>
      <c r="CX1006"/>
      <c r="CY1006"/>
      <c r="CZ1006"/>
      <c r="DA1006"/>
      <c r="DB1006"/>
      <c r="DC1006"/>
      <c r="DD1006"/>
      <c r="DE1006"/>
      <c r="DF1006"/>
      <c r="DG1006"/>
      <c r="DH1006"/>
      <c r="DI1006"/>
      <c r="DJ1006"/>
      <c r="DK1006"/>
      <c r="DL1006"/>
      <c r="DM1006"/>
      <c r="DN1006"/>
      <c r="DO1006"/>
      <c r="DP1006"/>
      <c r="DQ1006"/>
      <c r="DR1006"/>
      <c r="DS1006"/>
      <c r="DT1006"/>
      <c r="DU1006"/>
      <c r="DV1006"/>
      <c r="DW1006"/>
      <c r="DX1006"/>
      <c r="DY1006"/>
      <c r="DZ1006"/>
      <c r="EA1006"/>
      <c r="EB1006"/>
      <c r="EC1006"/>
      <c r="ED1006"/>
      <c r="EE1006"/>
      <c r="EF1006"/>
      <c r="EG1006"/>
      <c r="EH1006"/>
      <c r="EI1006"/>
      <c r="EJ1006"/>
      <c r="EK1006"/>
      <c r="EL1006"/>
      <c r="EM1006"/>
      <c r="EN1006"/>
      <c r="EO1006"/>
      <c r="EP1006"/>
      <c r="EQ1006"/>
      <c r="ER1006"/>
      <c r="ES1006"/>
      <c r="ET1006"/>
      <c r="EU1006"/>
      <c r="EV1006"/>
      <c r="EW1006"/>
      <c r="EX1006"/>
      <c r="EY1006"/>
      <c r="EZ1006"/>
      <c r="FA1006"/>
      <c r="FB1006"/>
      <c r="FC1006"/>
      <c r="FD1006"/>
      <c r="FE1006"/>
      <c r="FF1006"/>
      <c r="FG1006"/>
      <c r="FH1006"/>
      <c r="FI1006"/>
      <c r="FJ1006"/>
      <c r="FK1006"/>
      <c r="FL1006"/>
      <c r="FM1006"/>
      <c r="FN1006"/>
      <c r="FO1006"/>
      <c r="FP1006"/>
      <c r="FQ1006"/>
      <c r="FR1006"/>
      <c r="FS1006"/>
      <c r="FT1006"/>
      <c r="FU1006"/>
      <c r="FV1006"/>
      <c r="FW1006"/>
      <c r="FX1006"/>
      <c r="FY1006"/>
      <c r="FZ1006"/>
      <c r="GA1006"/>
      <c r="GB1006"/>
      <c r="GC1006"/>
      <c r="GD1006"/>
      <c r="GE1006"/>
      <c r="GF1006"/>
      <c r="GG1006"/>
      <c r="GH1006"/>
      <c r="GI1006"/>
      <c r="GJ1006"/>
      <c r="GK1006"/>
      <c r="GL1006"/>
      <c r="GM1006"/>
      <c r="GN1006"/>
      <c r="GO1006"/>
      <c r="GP1006"/>
      <c r="GQ1006"/>
      <c r="GR1006"/>
      <c r="GS1006"/>
      <c r="GT1006"/>
      <c r="GU1006"/>
      <c r="GV1006"/>
      <c r="GW1006"/>
      <c r="GX1006"/>
      <c r="GY1006"/>
      <c r="GZ1006"/>
      <c r="HA1006"/>
      <c r="HB1006"/>
      <c r="HC1006"/>
      <c r="HD1006"/>
      <c r="HE1006"/>
      <c r="HF1006"/>
      <c r="HG1006"/>
      <c r="HH1006"/>
    </row>
    <row r="1007" spans="1:216" x14ac:dyDescent="0.2">
      <c r="A1007" s="241" t="s">
        <v>121</v>
      </c>
      <c r="B1007" s="476" t="s">
        <v>823</v>
      </c>
      <c r="C1007" s="326" t="s">
        <v>640</v>
      </c>
      <c r="D1007" s="283" t="s">
        <v>122</v>
      </c>
      <c r="E1007" s="480">
        <v>0</v>
      </c>
      <c r="F1007" s="480">
        <v>0</v>
      </c>
      <c r="G1007" s="480">
        <v>0</v>
      </c>
      <c r="H1007" s="480">
        <v>0</v>
      </c>
      <c r="I1007" s="480">
        <v>0</v>
      </c>
      <c r="J1007" s="480">
        <v>0</v>
      </c>
      <c r="K1007" s="480">
        <v>0</v>
      </c>
      <c r="L1007" s="480">
        <v>0</v>
      </c>
      <c r="M1007" s="480">
        <v>0</v>
      </c>
      <c r="N1007" s="500">
        <v>0</v>
      </c>
      <c r="O1007" s="480">
        <v>0</v>
      </c>
      <c r="P1007" s="480">
        <v>0</v>
      </c>
      <c r="Q1007" s="480">
        <v>0</v>
      </c>
      <c r="R1007" s="480">
        <v>0</v>
      </c>
      <c r="S1007" s="480">
        <v>0</v>
      </c>
      <c r="T1007" s="480">
        <v>0</v>
      </c>
      <c r="U1007" s="480">
        <v>0</v>
      </c>
      <c r="V1007" s="480">
        <v>0</v>
      </c>
      <c r="W1007" s="480">
        <v>0</v>
      </c>
      <c r="X1007" s="500">
        <v>0</v>
      </c>
      <c r="Y1007"/>
      <c r="Z1007"/>
      <c r="AA1007"/>
      <c r="AB1007"/>
      <c r="AC1007"/>
      <c r="AD1007"/>
      <c r="AE1007"/>
      <c r="AF1007"/>
      <c r="AG1007"/>
      <c r="AH1007"/>
      <c r="AI1007"/>
      <c r="AJ1007"/>
      <c r="AK1007"/>
      <c r="AL1007"/>
      <c r="AM1007"/>
      <c r="AN1007"/>
      <c r="AO1007"/>
      <c r="AP1007"/>
      <c r="AQ1007"/>
      <c r="AR1007"/>
      <c r="AS1007"/>
      <c r="AT1007"/>
      <c r="AU1007"/>
      <c r="AV1007"/>
      <c r="AW1007"/>
      <c r="AX1007"/>
      <c r="AY1007"/>
      <c r="AZ1007"/>
      <c r="BA1007"/>
      <c r="BB1007"/>
      <c r="BC1007"/>
      <c r="BD1007"/>
      <c r="BE1007"/>
      <c r="BF1007"/>
      <c r="BG1007"/>
      <c r="BH1007"/>
      <c r="BI1007"/>
      <c r="BJ1007"/>
      <c r="BK1007"/>
      <c r="BL1007"/>
      <c r="BM1007"/>
      <c r="BN1007"/>
      <c r="BO1007"/>
      <c r="BP1007"/>
      <c r="BQ1007"/>
      <c r="BR1007"/>
      <c r="BS1007"/>
      <c r="BT1007"/>
      <c r="BU1007"/>
      <c r="BV1007"/>
      <c r="BW1007"/>
      <c r="BX1007"/>
      <c r="BY1007"/>
      <c r="BZ1007"/>
      <c r="CA1007"/>
      <c r="CB1007"/>
      <c r="CC1007"/>
      <c r="CD1007"/>
      <c r="CE1007"/>
      <c r="CF1007"/>
      <c r="CG1007"/>
      <c r="CH1007"/>
      <c r="CI1007"/>
      <c r="CJ1007"/>
      <c r="CK1007"/>
      <c r="CL1007"/>
      <c r="CM1007"/>
      <c r="CN1007"/>
      <c r="CO1007"/>
      <c r="CP1007"/>
      <c r="CQ1007"/>
      <c r="CR1007"/>
      <c r="CS1007"/>
      <c r="CT1007"/>
      <c r="CU1007"/>
      <c r="CV1007"/>
      <c r="CW1007"/>
      <c r="CX1007"/>
      <c r="CY1007"/>
      <c r="CZ1007"/>
      <c r="DA1007"/>
      <c r="DB1007"/>
      <c r="DC1007"/>
      <c r="DD1007"/>
      <c r="DE1007"/>
      <c r="DF1007"/>
      <c r="DG1007"/>
      <c r="DH1007"/>
      <c r="DI1007"/>
      <c r="DJ1007"/>
      <c r="DK1007"/>
      <c r="DL1007"/>
      <c r="DM1007"/>
      <c r="DN1007"/>
      <c r="DO1007"/>
      <c r="DP1007"/>
      <c r="DQ1007"/>
      <c r="DR1007"/>
      <c r="DS1007"/>
      <c r="DT1007"/>
      <c r="DU1007"/>
      <c r="DV1007"/>
      <c r="DW1007"/>
      <c r="DX1007"/>
      <c r="DY1007"/>
      <c r="DZ1007"/>
      <c r="EA1007"/>
      <c r="EB1007"/>
      <c r="EC1007"/>
      <c r="ED1007"/>
      <c r="EE1007"/>
      <c r="EF1007"/>
      <c r="EG1007"/>
      <c r="EH1007"/>
      <c r="EI1007"/>
      <c r="EJ1007"/>
      <c r="EK1007"/>
      <c r="EL1007"/>
      <c r="EM1007"/>
      <c r="EN1007"/>
      <c r="EO1007"/>
      <c r="EP1007"/>
      <c r="EQ1007"/>
      <c r="ER1007"/>
      <c r="ES1007"/>
      <c r="ET1007"/>
      <c r="EU1007"/>
      <c r="EV1007"/>
      <c r="EW1007"/>
      <c r="EX1007"/>
      <c r="EY1007"/>
      <c r="EZ1007"/>
      <c r="FA1007"/>
      <c r="FB1007"/>
      <c r="FC1007"/>
      <c r="FD1007"/>
      <c r="FE1007"/>
      <c r="FF1007"/>
      <c r="FG1007"/>
      <c r="FH1007"/>
      <c r="FI1007"/>
      <c r="FJ1007"/>
      <c r="FK1007"/>
      <c r="FL1007"/>
      <c r="FM1007"/>
      <c r="FN1007"/>
      <c r="FO1007"/>
      <c r="FP1007"/>
      <c r="FQ1007"/>
      <c r="FR1007"/>
      <c r="FS1007"/>
      <c r="FT1007"/>
      <c r="FU1007"/>
      <c r="FV1007"/>
      <c r="FW1007"/>
      <c r="FX1007"/>
      <c r="FY1007"/>
      <c r="FZ1007"/>
      <c r="GA1007"/>
      <c r="GB1007"/>
      <c r="GC1007"/>
      <c r="GD1007"/>
      <c r="GE1007"/>
      <c r="GF1007"/>
      <c r="GG1007"/>
      <c r="GH1007"/>
      <c r="GI1007"/>
      <c r="GJ1007"/>
      <c r="GK1007"/>
      <c r="GL1007"/>
      <c r="GM1007"/>
      <c r="GN1007"/>
      <c r="GO1007"/>
      <c r="GP1007"/>
      <c r="GQ1007"/>
      <c r="GR1007"/>
      <c r="GS1007"/>
      <c r="GT1007"/>
      <c r="GU1007"/>
      <c r="GV1007"/>
      <c r="GW1007"/>
      <c r="GX1007"/>
      <c r="GY1007"/>
      <c r="GZ1007"/>
      <c r="HA1007"/>
      <c r="HB1007"/>
      <c r="HC1007"/>
      <c r="HD1007"/>
      <c r="HE1007"/>
      <c r="HF1007"/>
      <c r="HG1007"/>
      <c r="HH1007"/>
    </row>
    <row r="1008" spans="1:216" x14ac:dyDescent="0.2">
      <c r="A1008" s="241" t="s">
        <v>123</v>
      </c>
      <c r="B1008" s="476" t="s">
        <v>824</v>
      </c>
      <c r="C1008" s="326" t="s">
        <v>626</v>
      </c>
      <c r="D1008" s="283" t="s">
        <v>124</v>
      </c>
      <c r="E1008" s="480">
        <v>0</v>
      </c>
      <c r="F1008" s="480">
        <v>2.2999999999999998</v>
      </c>
      <c r="G1008" s="480">
        <v>0</v>
      </c>
      <c r="H1008" s="480">
        <v>0.4</v>
      </c>
      <c r="I1008" s="480">
        <v>0</v>
      </c>
      <c r="J1008" s="480">
        <v>0</v>
      </c>
      <c r="K1008" s="480">
        <v>0</v>
      </c>
      <c r="L1008" s="480">
        <v>0</v>
      </c>
      <c r="M1008" s="480">
        <v>0</v>
      </c>
      <c r="N1008" s="500">
        <v>2.7</v>
      </c>
      <c r="O1008" s="480">
        <v>0</v>
      </c>
      <c r="P1008" s="480">
        <v>5</v>
      </c>
      <c r="Q1008" s="480">
        <v>0</v>
      </c>
      <c r="R1008" s="480">
        <v>1</v>
      </c>
      <c r="S1008" s="480">
        <v>0</v>
      </c>
      <c r="T1008" s="480">
        <v>0</v>
      </c>
      <c r="U1008" s="480">
        <v>0</v>
      </c>
      <c r="V1008" s="480">
        <v>0</v>
      </c>
      <c r="W1008" s="480">
        <v>0</v>
      </c>
      <c r="X1008" s="500">
        <v>6</v>
      </c>
      <c r="Y1008"/>
      <c r="Z1008"/>
      <c r="AA1008"/>
      <c r="AB1008"/>
      <c r="AC1008"/>
      <c r="AD1008"/>
      <c r="AE1008"/>
      <c r="AF1008"/>
      <c r="AG1008"/>
      <c r="AH1008"/>
      <c r="AI1008"/>
      <c r="AJ1008"/>
      <c r="AK1008"/>
      <c r="AL1008"/>
      <c r="AM1008"/>
      <c r="AN1008"/>
      <c r="AO1008"/>
      <c r="AP1008"/>
      <c r="AQ1008"/>
      <c r="AR1008"/>
      <c r="AS1008"/>
      <c r="AT1008"/>
      <c r="AU1008"/>
      <c r="AV1008"/>
      <c r="AW1008"/>
      <c r="AX1008"/>
      <c r="AY1008"/>
      <c r="AZ1008"/>
      <c r="BA1008"/>
      <c r="BB1008"/>
      <c r="BC1008"/>
      <c r="BD1008"/>
      <c r="BE1008"/>
      <c r="BF1008"/>
      <c r="BG1008"/>
      <c r="BH1008"/>
      <c r="BI1008"/>
      <c r="BJ1008"/>
      <c r="BK1008"/>
      <c r="BL1008"/>
      <c r="BM1008"/>
      <c r="BN1008"/>
      <c r="BO1008"/>
      <c r="BP1008"/>
      <c r="BQ1008"/>
      <c r="BR1008"/>
      <c r="BS1008"/>
      <c r="BT1008"/>
      <c r="BU1008"/>
      <c r="BV1008"/>
      <c r="BW1008"/>
      <c r="BX1008"/>
      <c r="BY1008"/>
      <c r="BZ1008"/>
      <c r="CA1008"/>
      <c r="CB1008"/>
      <c r="CC1008"/>
      <c r="CD1008"/>
      <c r="CE1008"/>
      <c r="CF1008"/>
      <c r="CG1008"/>
      <c r="CH1008"/>
      <c r="CI1008"/>
      <c r="CJ1008"/>
      <c r="CK1008"/>
      <c r="CL1008"/>
      <c r="CM1008"/>
      <c r="CN1008"/>
      <c r="CO1008"/>
      <c r="CP1008"/>
      <c r="CQ1008"/>
      <c r="CR1008"/>
      <c r="CS1008"/>
      <c r="CT1008"/>
      <c r="CU1008"/>
      <c r="CV1008"/>
      <c r="CW1008"/>
      <c r="CX1008"/>
      <c r="CY1008"/>
      <c r="CZ1008"/>
      <c r="DA1008"/>
      <c r="DB1008"/>
      <c r="DC1008"/>
      <c r="DD1008"/>
      <c r="DE1008"/>
      <c r="DF1008"/>
      <c r="DG1008"/>
      <c r="DH1008"/>
      <c r="DI1008"/>
      <c r="DJ1008"/>
      <c r="DK1008"/>
      <c r="DL1008"/>
      <c r="DM1008"/>
      <c r="DN1008"/>
      <c r="DO1008"/>
      <c r="DP1008"/>
      <c r="DQ1008"/>
      <c r="DR1008"/>
      <c r="DS1008"/>
      <c r="DT1008"/>
      <c r="DU1008"/>
      <c r="DV1008"/>
      <c r="DW1008"/>
      <c r="DX1008"/>
      <c r="DY1008"/>
      <c r="DZ1008"/>
      <c r="EA1008"/>
      <c r="EB1008"/>
      <c r="EC1008"/>
      <c r="ED1008"/>
      <c r="EE1008"/>
      <c r="EF1008"/>
      <c r="EG1008"/>
      <c r="EH1008"/>
      <c r="EI1008"/>
      <c r="EJ1008"/>
      <c r="EK1008"/>
      <c r="EL1008"/>
      <c r="EM1008"/>
      <c r="EN1008"/>
      <c r="EO1008"/>
      <c r="EP1008"/>
      <c r="EQ1008"/>
      <c r="ER1008"/>
      <c r="ES1008"/>
      <c r="ET1008"/>
      <c r="EU1008"/>
      <c r="EV1008"/>
      <c r="EW1008"/>
      <c r="EX1008"/>
      <c r="EY1008"/>
      <c r="EZ1008"/>
      <c r="FA1008"/>
      <c r="FB1008"/>
      <c r="FC1008"/>
      <c r="FD1008"/>
      <c r="FE1008"/>
      <c r="FF1008"/>
      <c r="FG1008"/>
      <c r="FH1008"/>
      <c r="FI1008"/>
      <c r="FJ1008"/>
      <c r="FK1008"/>
      <c r="FL1008"/>
      <c r="FM1008"/>
      <c r="FN1008"/>
      <c r="FO1008"/>
      <c r="FP1008"/>
      <c r="FQ1008"/>
      <c r="FR1008"/>
      <c r="FS1008"/>
      <c r="FT1008"/>
      <c r="FU1008"/>
      <c r="FV1008"/>
      <c r="FW1008"/>
      <c r="FX1008"/>
      <c r="FY1008"/>
      <c r="FZ1008"/>
      <c r="GA1008"/>
      <c r="GB1008"/>
      <c r="GC1008"/>
      <c r="GD1008"/>
      <c r="GE1008"/>
      <c r="GF1008"/>
      <c r="GG1008"/>
      <c r="GH1008"/>
      <c r="GI1008"/>
      <c r="GJ1008"/>
      <c r="GK1008"/>
      <c r="GL1008"/>
      <c r="GM1008"/>
      <c r="GN1008"/>
      <c r="GO1008"/>
      <c r="GP1008"/>
      <c r="GQ1008"/>
      <c r="GR1008"/>
      <c r="GS1008"/>
      <c r="GT1008"/>
      <c r="GU1008"/>
      <c r="GV1008"/>
      <c r="GW1008"/>
      <c r="GX1008"/>
      <c r="GY1008"/>
      <c r="GZ1008"/>
      <c r="HA1008"/>
      <c r="HB1008"/>
      <c r="HC1008"/>
      <c r="HD1008"/>
      <c r="HE1008"/>
      <c r="HF1008"/>
      <c r="HG1008"/>
      <c r="HH1008"/>
    </row>
    <row r="1009" spans="1:216" x14ac:dyDescent="0.2">
      <c r="A1009" s="241" t="s">
        <v>125</v>
      </c>
      <c r="B1009" s="476" t="s">
        <v>825</v>
      </c>
      <c r="C1009" s="326" t="s">
        <v>782</v>
      </c>
      <c r="D1009" s="283" t="s">
        <v>826</v>
      </c>
      <c r="E1009" s="480">
        <v>0</v>
      </c>
      <c r="F1009" s="480">
        <v>4.4000000000000004</v>
      </c>
      <c r="G1009" s="480">
        <v>0</v>
      </c>
      <c r="H1009" s="480">
        <v>0</v>
      </c>
      <c r="I1009" s="480">
        <v>0</v>
      </c>
      <c r="J1009" s="480">
        <v>0</v>
      </c>
      <c r="K1009" s="480">
        <v>0</v>
      </c>
      <c r="L1009" s="480">
        <v>0</v>
      </c>
      <c r="M1009" s="480">
        <v>0</v>
      </c>
      <c r="N1009" s="500">
        <v>4.4000000000000004</v>
      </c>
      <c r="O1009" s="480">
        <v>0</v>
      </c>
      <c r="P1009" s="480">
        <v>9</v>
      </c>
      <c r="Q1009" s="480">
        <v>0</v>
      </c>
      <c r="R1009" s="480">
        <v>0</v>
      </c>
      <c r="S1009" s="480">
        <v>0</v>
      </c>
      <c r="T1009" s="480">
        <v>0</v>
      </c>
      <c r="U1009" s="480">
        <v>0</v>
      </c>
      <c r="V1009" s="480">
        <v>0</v>
      </c>
      <c r="W1009" s="480">
        <v>0</v>
      </c>
      <c r="X1009" s="500">
        <v>9</v>
      </c>
      <c r="Y1009"/>
      <c r="Z1009"/>
      <c r="AA1009"/>
      <c r="AB1009"/>
      <c r="AC1009"/>
      <c r="AD1009"/>
      <c r="AE1009"/>
      <c r="AF1009"/>
      <c r="AG1009"/>
      <c r="AH1009"/>
      <c r="AI1009"/>
      <c r="AJ1009"/>
      <c r="AK1009"/>
      <c r="AL1009"/>
      <c r="AM1009"/>
      <c r="AN1009"/>
      <c r="AO1009"/>
      <c r="AP1009"/>
      <c r="AQ1009"/>
      <c r="AR1009"/>
      <c r="AS1009"/>
      <c r="AT1009"/>
      <c r="AU1009"/>
      <c r="AV1009"/>
      <c r="AW1009"/>
      <c r="AX1009"/>
      <c r="AY1009"/>
      <c r="AZ1009"/>
      <c r="BA1009"/>
      <c r="BB1009"/>
      <c r="BC1009"/>
      <c r="BD1009"/>
      <c r="BE1009"/>
      <c r="BF1009"/>
      <c r="BG1009"/>
      <c r="BH1009"/>
      <c r="BI1009"/>
      <c r="BJ1009"/>
      <c r="BK1009"/>
      <c r="BL1009"/>
      <c r="BM1009"/>
      <c r="BN1009"/>
      <c r="BO1009"/>
      <c r="BP1009"/>
      <c r="BQ1009"/>
      <c r="BR1009"/>
      <c r="BS1009"/>
      <c r="BT1009"/>
      <c r="BU1009"/>
      <c r="BV1009"/>
      <c r="BW1009"/>
      <c r="BX1009"/>
      <c r="BY1009"/>
      <c r="BZ1009"/>
      <c r="CA1009"/>
      <c r="CB1009"/>
      <c r="CC1009"/>
      <c r="CD1009"/>
      <c r="CE1009"/>
      <c r="CF1009"/>
      <c r="CG1009"/>
      <c r="CH1009"/>
      <c r="CI1009"/>
      <c r="CJ1009"/>
      <c r="CK1009"/>
      <c r="CL1009"/>
      <c r="CM1009"/>
      <c r="CN1009"/>
      <c r="CO1009"/>
      <c r="CP1009"/>
      <c r="CQ1009"/>
      <c r="CR1009"/>
      <c r="CS1009"/>
      <c r="CT1009"/>
      <c r="CU1009"/>
      <c r="CV1009"/>
      <c r="CW1009"/>
      <c r="CX1009"/>
      <c r="CY1009"/>
      <c r="CZ1009"/>
      <c r="DA1009"/>
      <c r="DB1009"/>
      <c r="DC1009"/>
      <c r="DD1009"/>
      <c r="DE1009"/>
      <c r="DF1009"/>
      <c r="DG1009"/>
      <c r="DH1009"/>
      <c r="DI1009"/>
      <c r="DJ1009"/>
      <c r="DK1009"/>
      <c r="DL1009"/>
      <c r="DM1009"/>
      <c r="DN1009"/>
      <c r="DO1009"/>
      <c r="DP1009"/>
      <c r="DQ1009"/>
      <c r="DR1009"/>
      <c r="DS1009"/>
      <c r="DT1009"/>
      <c r="DU1009"/>
      <c r="DV1009"/>
      <c r="DW1009"/>
      <c r="DX1009"/>
      <c r="DY1009"/>
      <c r="DZ1009"/>
      <c r="EA1009"/>
      <c r="EB1009"/>
      <c r="EC1009"/>
      <c r="ED1009"/>
      <c r="EE1009"/>
      <c r="EF1009"/>
      <c r="EG1009"/>
      <c r="EH1009"/>
      <c r="EI1009"/>
      <c r="EJ1009"/>
      <c r="EK1009"/>
      <c r="EL1009"/>
      <c r="EM1009"/>
      <c r="EN1009"/>
      <c r="EO1009"/>
      <c r="EP1009"/>
      <c r="EQ1009"/>
      <c r="ER1009"/>
      <c r="ES1009"/>
      <c r="ET1009"/>
      <c r="EU1009"/>
      <c r="EV1009"/>
      <c r="EW1009"/>
      <c r="EX1009"/>
      <c r="EY1009"/>
      <c r="EZ1009"/>
      <c r="FA1009"/>
      <c r="FB1009"/>
      <c r="FC1009"/>
      <c r="FD1009"/>
      <c r="FE1009"/>
      <c r="FF1009"/>
      <c r="FG1009"/>
      <c r="FH1009"/>
      <c r="FI1009"/>
      <c r="FJ1009"/>
      <c r="FK1009"/>
      <c r="FL1009"/>
      <c r="FM1009"/>
      <c r="FN1009"/>
      <c r="FO1009"/>
      <c r="FP1009"/>
      <c r="FQ1009"/>
      <c r="FR1009"/>
      <c r="FS1009"/>
      <c r="FT1009"/>
      <c r="FU1009"/>
      <c r="FV1009"/>
      <c r="FW1009"/>
      <c r="FX1009"/>
      <c r="FY1009"/>
      <c r="FZ1009"/>
      <c r="GA1009"/>
      <c r="GB1009"/>
      <c r="GC1009"/>
      <c r="GD1009"/>
      <c r="GE1009"/>
      <c r="GF1009"/>
      <c r="GG1009"/>
      <c r="GH1009"/>
      <c r="GI1009"/>
      <c r="GJ1009"/>
      <c r="GK1009"/>
      <c r="GL1009"/>
      <c r="GM1009"/>
      <c r="GN1009"/>
      <c r="GO1009"/>
      <c r="GP1009"/>
      <c r="GQ1009"/>
      <c r="GR1009"/>
      <c r="GS1009"/>
      <c r="GT1009"/>
      <c r="GU1009"/>
      <c r="GV1009"/>
      <c r="GW1009"/>
      <c r="GX1009"/>
      <c r="GY1009"/>
      <c r="GZ1009"/>
      <c r="HA1009"/>
      <c r="HB1009"/>
      <c r="HC1009"/>
      <c r="HD1009"/>
      <c r="HE1009"/>
      <c r="HF1009"/>
      <c r="HG1009"/>
      <c r="HH1009"/>
    </row>
    <row r="1010" spans="1:216" x14ac:dyDescent="0.2">
      <c r="A1010" s="241" t="s">
        <v>126</v>
      </c>
      <c r="B1010" s="476" t="s">
        <v>827</v>
      </c>
      <c r="C1010" s="326" t="s">
        <v>801</v>
      </c>
      <c r="D1010" s="283" t="s">
        <v>828</v>
      </c>
      <c r="E1010" s="480">
        <v>0</v>
      </c>
      <c r="F1010" s="480">
        <v>4.25</v>
      </c>
      <c r="G1010" s="480">
        <v>0</v>
      </c>
      <c r="H1010" s="480">
        <v>0.5</v>
      </c>
      <c r="I1010" s="480">
        <v>0</v>
      </c>
      <c r="J1010" s="480">
        <v>0</v>
      </c>
      <c r="K1010" s="480">
        <v>0</v>
      </c>
      <c r="L1010" s="480">
        <v>0</v>
      </c>
      <c r="M1010" s="480">
        <v>0</v>
      </c>
      <c r="N1010" s="500">
        <v>4.75</v>
      </c>
      <c r="O1010" s="480">
        <v>0</v>
      </c>
      <c r="P1010" s="480">
        <v>9</v>
      </c>
      <c r="Q1010" s="480">
        <v>0</v>
      </c>
      <c r="R1010" s="480">
        <v>1</v>
      </c>
      <c r="S1010" s="480">
        <v>0</v>
      </c>
      <c r="T1010" s="480">
        <v>0</v>
      </c>
      <c r="U1010" s="480">
        <v>0</v>
      </c>
      <c r="V1010" s="480">
        <v>0</v>
      </c>
      <c r="W1010" s="480">
        <v>0</v>
      </c>
      <c r="X1010" s="500">
        <v>10</v>
      </c>
      <c r="Y1010"/>
      <c r="Z1010"/>
      <c r="AA1010"/>
      <c r="AB1010"/>
      <c r="AC1010"/>
      <c r="AD1010"/>
      <c r="AE1010"/>
      <c r="AF1010"/>
      <c r="AG1010"/>
      <c r="AH1010"/>
      <c r="AI1010"/>
      <c r="AJ1010"/>
      <c r="AK1010"/>
      <c r="AL1010"/>
      <c r="AM1010"/>
      <c r="AN1010"/>
      <c r="AO1010"/>
      <c r="AP1010"/>
      <c r="AQ1010"/>
      <c r="AR1010"/>
      <c r="AS1010"/>
      <c r="AT1010"/>
      <c r="AU1010"/>
      <c r="AV1010"/>
      <c r="AW1010"/>
      <c r="AX1010"/>
      <c r="AY1010"/>
      <c r="AZ1010"/>
      <c r="BA1010"/>
      <c r="BB1010"/>
      <c r="BC1010"/>
      <c r="BD1010"/>
      <c r="BE1010"/>
      <c r="BF1010"/>
      <c r="BG1010"/>
      <c r="BH1010"/>
      <c r="BI1010"/>
      <c r="BJ1010"/>
      <c r="BK1010"/>
      <c r="BL1010"/>
      <c r="BM1010"/>
      <c r="BN1010"/>
      <c r="BO1010"/>
      <c r="BP1010"/>
      <c r="BQ1010"/>
      <c r="BR1010"/>
      <c r="BS1010"/>
      <c r="BT1010"/>
      <c r="BU1010"/>
      <c r="BV1010"/>
      <c r="BW1010"/>
      <c r="BX1010"/>
      <c r="BY1010"/>
      <c r="BZ1010"/>
      <c r="CA1010"/>
      <c r="CB1010"/>
      <c r="CC1010"/>
      <c r="CD1010"/>
      <c r="CE1010"/>
      <c r="CF1010"/>
      <c r="CG1010"/>
      <c r="CH1010"/>
      <c r="CI1010"/>
      <c r="CJ1010"/>
      <c r="CK1010"/>
      <c r="CL1010"/>
      <c r="CM1010"/>
      <c r="CN1010"/>
      <c r="CO1010"/>
      <c r="CP1010"/>
      <c r="CQ1010"/>
      <c r="CR1010"/>
      <c r="CS1010"/>
      <c r="CT1010"/>
      <c r="CU1010"/>
      <c r="CV1010"/>
      <c r="CW1010"/>
      <c r="CX1010"/>
      <c r="CY1010"/>
      <c r="CZ1010"/>
      <c r="DA1010"/>
      <c r="DB1010"/>
      <c r="DC1010"/>
      <c r="DD1010"/>
      <c r="DE1010"/>
      <c r="DF1010"/>
      <c r="DG1010"/>
      <c r="DH1010"/>
      <c r="DI1010"/>
      <c r="DJ1010"/>
      <c r="DK1010"/>
      <c r="DL1010"/>
      <c r="DM1010"/>
      <c r="DN1010"/>
      <c r="DO1010"/>
      <c r="DP1010"/>
      <c r="DQ1010"/>
      <c r="DR1010"/>
      <c r="DS1010"/>
      <c r="DT1010"/>
      <c r="DU1010"/>
      <c r="DV1010"/>
      <c r="DW1010"/>
      <c r="DX1010"/>
      <c r="DY1010"/>
      <c r="DZ1010"/>
      <c r="EA1010"/>
      <c r="EB1010"/>
      <c r="EC1010"/>
      <c r="ED1010"/>
      <c r="EE1010"/>
      <c r="EF1010"/>
      <c r="EG1010"/>
      <c r="EH1010"/>
      <c r="EI1010"/>
      <c r="EJ1010"/>
      <c r="EK1010"/>
      <c r="EL1010"/>
      <c r="EM1010"/>
      <c r="EN1010"/>
      <c r="EO1010"/>
      <c r="EP1010"/>
      <c r="EQ1010"/>
      <c r="ER1010"/>
      <c r="ES1010"/>
      <c r="ET1010"/>
      <c r="EU1010"/>
      <c r="EV1010"/>
      <c r="EW1010"/>
      <c r="EX1010"/>
      <c r="EY1010"/>
      <c r="EZ1010"/>
      <c r="FA1010"/>
      <c r="FB1010"/>
      <c r="FC1010"/>
      <c r="FD1010"/>
      <c r="FE1010"/>
      <c r="FF1010"/>
      <c r="FG1010"/>
      <c r="FH1010"/>
      <c r="FI1010"/>
      <c r="FJ1010"/>
      <c r="FK1010"/>
      <c r="FL1010"/>
      <c r="FM1010"/>
      <c r="FN1010"/>
      <c r="FO1010"/>
      <c r="FP1010"/>
      <c r="FQ1010"/>
      <c r="FR1010"/>
      <c r="FS1010"/>
      <c r="FT1010"/>
      <c r="FU1010"/>
      <c r="FV1010"/>
      <c r="FW1010"/>
      <c r="FX1010"/>
      <c r="FY1010"/>
      <c r="FZ1010"/>
      <c r="GA1010"/>
      <c r="GB1010"/>
      <c r="GC1010"/>
      <c r="GD1010"/>
      <c r="GE1010"/>
      <c r="GF1010"/>
      <c r="GG1010"/>
      <c r="GH1010"/>
      <c r="GI1010"/>
      <c r="GJ1010"/>
      <c r="GK1010"/>
      <c r="GL1010"/>
      <c r="GM1010"/>
      <c r="GN1010"/>
      <c r="GO1010"/>
      <c r="GP1010"/>
      <c r="GQ1010"/>
      <c r="GR1010"/>
      <c r="GS1010"/>
      <c r="GT1010"/>
      <c r="GU1010"/>
      <c r="GV1010"/>
      <c r="GW1010"/>
      <c r="GX1010"/>
      <c r="GY1010"/>
      <c r="GZ1010"/>
      <c r="HA1010"/>
      <c r="HB1010"/>
      <c r="HC1010"/>
      <c r="HD1010"/>
      <c r="HE1010"/>
      <c r="HF1010"/>
      <c r="HG1010"/>
      <c r="HH1010"/>
    </row>
    <row r="1011" spans="1:216" x14ac:dyDescent="0.2">
      <c r="A1011" s="241" t="s">
        <v>127</v>
      </c>
      <c r="B1011" s="476" t="s">
        <v>829</v>
      </c>
      <c r="C1011" s="326" t="s">
        <v>626</v>
      </c>
      <c r="D1011" s="283" t="s">
        <v>128</v>
      </c>
      <c r="E1011" s="480">
        <v>0</v>
      </c>
      <c r="F1011" s="480">
        <v>24.5</v>
      </c>
      <c r="G1011" s="480">
        <v>0</v>
      </c>
      <c r="H1011" s="480">
        <v>1</v>
      </c>
      <c r="I1011" s="480">
        <v>0</v>
      </c>
      <c r="J1011" s="480">
        <v>0</v>
      </c>
      <c r="K1011" s="480">
        <v>0.5</v>
      </c>
      <c r="L1011" s="480">
        <v>0</v>
      </c>
      <c r="M1011" s="480">
        <v>0</v>
      </c>
      <c r="N1011" s="500">
        <v>26</v>
      </c>
      <c r="O1011" s="480">
        <v>0</v>
      </c>
      <c r="P1011" s="480">
        <v>53</v>
      </c>
      <c r="Q1011" s="480">
        <v>0</v>
      </c>
      <c r="R1011" s="480">
        <v>2</v>
      </c>
      <c r="S1011" s="480">
        <v>0</v>
      </c>
      <c r="T1011" s="480">
        <v>0</v>
      </c>
      <c r="U1011" s="480">
        <v>1</v>
      </c>
      <c r="V1011" s="480">
        <v>0</v>
      </c>
      <c r="W1011" s="480">
        <v>0</v>
      </c>
      <c r="X1011" s="500">
        <v>56</v>
      </c>
      <c r="Y1011"/>
      <c r="Z1011"/>
      <c r="AA1011"/>
      <c r="AB1011"/>
      <c r="AC1011"/>
      <c r="AD1011"/>
      <c r="AE1011"/>
      <c r="AF1011"/>
      <c r="AG1011"/>
      <c r="AH1011"/>
      <c r="AI1011"/>
      <c r="AJ1011"/>
      <c r="AK1011"/>
      <c r="AL1011"/>
      <c r="AM1011"/>
      <c r="AN1011"/>
      <c r="AO1011"/>
      <c r="AP1011"/>
      <c r="AQ1011"/>
      <c r="AR1011"/>
      <c r="AS1011"/>
      <c r="AT1011"/>
      <c r="AU1011"/>
      <c r="AV1011"/>
      <c r="AW1011"/>
      <c r="AX1011"/>
      <c r="AY1011"/>
      <c r="AZ1011"/>
      <c r="BA1011"/>
      <c r="BB1011"/>
      <c r="BC1011"/>
      <c r="BD1011"/>
      <c r="BE1011"/>
      <c r="BF1011"/>
      <c r="BG1011"/>
      <c r="BH1011"/>
      <c r="BI1011"/>
      <c r="BJ1011"/>
      <c r="BK1011"/>
      <c r="BL1011"/>
      <c r="BM1011"/>
      <c r="BN1011"/>
      <c r="BO1011"/>
      <c r="BP1011"/>
      <c r="BQ1011"/>
      <c r="BR1011"/>
      <c r="BS1011"/>
      <c r="BT1011"/>
      <c r="BU1011"/>
      <c r="BV1011"/>
      <c r="BW1011"/>
      <c r="BX1011"/>
      <c r="BY1011"/>
      <c r="BZ1011"/>
      <c r="CA1011"/>
      <c r="CB1011"/>
      <c r="CC1011"/>
      <c r="CD1011"/>
      <c r="CE1011"/>
      <c r="CF1011"/>
      <c r="CG1011"/>
      <c r="CH1011"/>
      <c r="CI1011"/>
      <c r="CJ1011"/>
      <c r="CK1011"/>
      <c r="CL1011"/>
      <c r="CM1011"/>
      <c r="CN1011"/>
      <c r="CO1011"/>
      <c r="CP1011"/>
      <c r="CQ1011"/>
      <c r="CR1011"/>
      <c r="CS1011"/>
      <c r="CT1011"/>
      <c r="CU1011"/>
      <c r="CV1011"/>
      <c r="CW1011"/>
      <c r="CX1011"/>
      <c r="CY1011"/>
      <c r="CZ1011"/>
      <c r="DA1011"/>
      <c r="DB1011"/>
      <c r="DC1011"/>
      <c r="DD1011"/>
      <c r="DE1011"/>
      <c r="DF1011"/>
      <c r="DG1011"/>
      <c r="DH1011"/>
      <c r="DI1011"/>
      <c r="DJ1011"/>
      <c r="DK1011"/>
      <c r="DL1011"/>
      <c r="DM1011"/>
      <c r="DN1011"/>
      <c r="DO1011"/>
      <c r="DP1011"/>
      <c r="DQ1011"/>
      <c r="DR1011"/>
      <c r="DS1011"/>
      <c r="DT1011"/>
      <c r="DU1011"/>
      <c r="DV1011"/>
      <c r="DW1011"/>
      <c r="DX1011"/>
      <c r="DY1011"/>
      <c r="DZ1011"/>
      <c r="EA1011"/>
      <c r="EB1011"/>
      <c r="EC1011"/>
      <c r="ED1011"/>
      <c r="EE1011"/>
      <c r="EF1011"/>
      <c r="EG1011"/>
      <c r="EH1011"/>
      <c r="EI1011"/>
      <c r="EJ1011"/>
      <c r="EK1011"/>
      <c r="EL1011"/>
      <c r="EM1011"/>
      <c r="EN1011"/>
      <c r="EO1011"/>
      <c r="EP1011"/>
      <c r="EQ1011"/>
      <c r="ER1011"/>
      <c r="ES1011"/>
      <c r="ET1011"/>
      <c r="EU1011"/>
      <c r="EV1011"/>
      <c r="EW1011"/>
      <c r="EX1011"/>
      <c r="EY1011"/>
      <c r="EZ1011"/>
      <c r="FA1011"/>
      <c r="FB1011"/>
      <c r="FC1011"/>
      <c r="FD1011"/>
      <c r="FE1011"/>
      <c r="FF1011"/>
      <c r="FG1011"/>
      <c r="FH1011"/>
      <c r="FI1011"/>
      <c r="FJ1011"/>
      <c r="FK1011"/>
      <c r="FL1011"/>
      <c r="FM1011"/>
      <c r="FN1011"/>
      <c r="FO1011"/>
      <c r="FP1011"/>
      <c r="FQ1011"/>
      <c r="FR1011"/>
      <c r="FS1011"/>
      <c r="FT1011"/>
      <c r="FU1011"/>
      <c r="FV1011"/>
      <c r="FW1011"/>
      <c r="FX1011"/>
      <c r="FY1011"/>
      <c r="FZ1011"/>
      <c r="GA1011"/>
      <c r="GB1011"/>
      <c r="GC1011"/>
      <c r="GD1011"/>
      <c r="GE1011"/>
      <c r="GF1011"/>
      <c r="GG1011"/>
      <c r="GH1011"/>
      <c r="GI1011"/>
      <c r="GJ1011"/>
      <c r="GK1011"/>
      <c r="GL1011"/>
      <c r="GM1011"/>
      <c r="GN1011"/>
      <c r="GO1011"/>
      <c r="GP1011"/>
      <c r="GQ1011"/>
      <c r="GR1011"/>
      <c r="GS1011"/>
      <c r="GT1011"/>
      <c r="GU1011"/>
      <c r="GV1011"/>
      <c r="GW1011"/>
      <c r="GX1011"/>
      <c r="GY1011"/>
      <c r="GZ1011"/>
      <c r="HA1011"/>
      <c r="HB1011"/>
      <c r="HC1011"/>
      <c r="HD1011"/>
      <c r="HE1011"/>
      <c r="HF1011"/>
      <c r="HG1011"/>
      <c r="HH1011"/>
    </row>
    <row r="1012" spans="1:216" x14ac:dyDescent="0.2">
      <c r="A1012" s="241" t="s">
        <v>129</v>
      </c>
      <c r="B1012" s="476" t="s">
        <v>830</v>
      </c>
      <c r="C1012" s="326" t="s">
        <v>640</v>
      </c>
      <c r="D1012" s="283" t="s">
        <v>130</v>
      </c>
      <c r="E1012" s="480">
        <v>0</v>
      </c>
      <c r="F1012" s="480">
        <v>4</v>
      </c>
      <c r="G1012" s="480">
        <v>0.5</v>
      </c>
      <c r="H1012" s="480">
        <v>1.38</v>
      </c>
      <c r="I1012" s="480">
        <v>0</v>
      </c>
      <c r="J1012" s="480">
        <v>0</v>
      </c>
      <c r="K1012" s="480">
        <v>0</v>
      </c>
      <c r="L1012" s="480">
        <v>0</v>
      </c>
      <c r="M1012" s="480">
        <v>0</v>
      </c>
      <c r="N1012" s="500">
        <v>5.88</v>
      </c>
      <c r="O1012" s="480">
        <v>0</v>
      </c>
      <c r="P1012" s="480">
        <v>9</v>
      </c>
      <c r="Q1012" s="480">
        <v>1</v>
      </c>
      <c r="R1012" s="480">
        <v>3</v>
      </c>
      <c r="S1012" s="480">
        <v>0</v>
      </c>
      <c r="T1012" s="480">
        <v>0</v>
      </c>
      <c r="U1012" s="480">
        <v>0</v>
      </c>
      <c r="V1012" s="480">
        <v>0</v>
      </c>
      <c r="W1012" s="480">
        <v>0</v>
      </c>
      <c r="X1012" s="500">
        <v>13</v>
      </c>
      <c r="Y1012"/>
      <c r="Z1012"/>
      <c r="AA1012"/>
      <c r="AB1012"/>
      <c r="AC1012"/>
      <c r="AD1012"/>
      <c r="AE1012"/>
      <c r="AF1012"/>
      <c r="AG1012"/>
      <c r="AH1012"/>
      <c r="AI1012"/>
      <c r="AJ1012"/>
      <c r="AK1012"/>
      <c r="AL1012"/>
      <c r="AM1012"/>
      <c r="AN1012"/>
      <c r="AO1012"/>
      <c r="AP1012"/>
      <c r="AQ1012"/>
      <c r="AR1012"/>
      <c r="AS1012"/>
      <c r="AT1012"/>
      <c r="AU1012"/>
      <c r="AV1012"/>
      <c r="AW1012"/>
      <c r="AX1012"/>
      <c r="AY1012"/>
      <c r="AZ1012"/>
      <c r="BA1012"/>
      <c r="BB1012"/>
      <c r="BC1012"/>
      <c r="BD1012"/>
      <c r="BE1012"/>
      <c r="BF1012"/>
      <c r="BG1012"/>
      <c r="BH1012"/>
      <c r="BI1012"/>
      <c r="BJ1012"/>
      <c r="BK1012"/>
      <c r="BL1012"/>
      <c r="BM1012"/>
      <c r="BN1012"/>
      <c r="BO1012"/>
      <c r="BP1012"/>
      <c r="BQ1012"/>
      <c r="BR1012"/>
      <c r="BS1012"/>
      <c r="BT1012"/>
      <c r="BU1012"/>
      <c r="BV1012"/>
      <c r="BW1012"/>
      <c r="BX1012"/>
      <c r="BY1012"/>
      <c r="BZ1012"/>
      <c r="CA1012"/>
      <c r="CB1012"/>
      <c r="CC1012"/>
      <c r="CD1012"/>
      <c r="CE1012"/>
      <c r="CF1012"/>
      <c r="CG1012"/>
      <c r="CH1012"/>
      <c r="CI1012"/>
      <c r="CJ1012"/>
      <c r="CK1012"/>
      <c r="CL1012"/>
      <c r="CM1012"/>
      <c r="CN1012"/>
      <c r="CO1012"/>
      <c r="CP1012"/>
      <c r="CQ1012"/>
      <c r="CR1012"/>
      <c r="CS1012"/>
      <c r="CT1012"/>
      <c r="CU1012"/>
      <c r="CV1012"/>
      <c r="CW1012"/>
      <c r="CX1012"/>
      <c r="CY1012"/>
      <c r="CZ1012"/>
      <c r="DA1012"/>
      <c r="DB1012"/>
      <c r="DC1012"/>
      <c r="DD1012"/>
      <c r="DE1012"/>
      <c r="DF1012"/>
      <c r="DG1012"/>
      <c r="DH1012"/>
      <c r="DI1012"/>
      <c r="DJ1012"/>
      <c r="DK1012"/>
      <c r="DL1012"/>
      <c r="DM1012"/>
      <c r="DN1012"/>
      <c r="DO1012"/>
      <c r="DP1012"/>
      <c r="DQ1012"/>
      <c r="DR1012"/>
      <c r="DS1012"/>
      <c r="DT1012"/>
      <c r="DU1012"/>
      <c r="DV1012"/>
      <c r="DW1012"/>
      <c r="DX1012"/>
      <c r="DY1012"/>
      <c r="DZ1012"/>
      <c r="EA1012"/>
      <c r="EB1012"/>
      <c r="EC1012"/>
      <c r="ED1012"/>
      <c r="EE1012"/>
      <c r="EF1012"/>
      <c r="EG1012"/>
      <c r="EH1012"/>
      <c r="EI1012"/>
      <c r="EJ1012"/>
      <c r="EK1012"/>
      <c r="EL1012"/>
      <c r="EM1012"/>
      <c r="EN1012"/>
      <c r="EO1012"/>
      <c r="EP1012"/>
      <c r="EQ1012"/>
      <c r="ER1012"/>
      <c r="ES1012"/>
      <c r="ET1012"/>
      <c r="EU1012"/>
      <c r="EV1012"/>
      <c r="EW1012"/>
      <c r="EX1012"/>
      <c r="EY1012"/>
      <c r="EZ1012"/>
      <c r="FA1012"/>
      <c r="FB1012"/>
      <c r="FC1012"/>
      <c r="FD1012"/>
      <c r="FE1012"/>
      <c r="FF1012"/>
      <c r="FG1012"/>
      <c r="FH1012"/>
      <c r="FI1012"/>
      <c r="FJ1012"/>
      <c r="FK1012"/>
      <c r="FL1012"/>
      <c r="FM1012"/>
      <c r="FN1012"/>
      <c r="FO1012"/>
      <c r="FP1012"/>
      <c r="FQ1012"/>
      <c r="FR1012"/>
      <c r="FS1012"/>
      <c r="FT1012"/>
      <c r="FU1012"/>
      <c r="FV1012"/>
      <c r="FW1012"/>
      <c r="FX1012"/>
      <c r="FY1012"/>
      <c r="FZ1012"/>
      <c r="GA1012"/>
      <c r="GB1012"/>
      <c r="GC1012"/>
      <c r="GD1012"/>
      <c r="GE1012"/>
      <c r="GF1012"/>
      <c r="GG1012"/>
      <c r="GH1012"/>
      <c r="GI1012"/>
      <c r="GJ1012"/>
      <c r="GK1012"/>
      <c r="GL1012"/>
      <c r="GM1012"/>
      <c r="GN1012"/>
      <c r="GO1012"/>
      <c r="GP1012"/>
      <c r="GQ1012"/>
      <c r="GR1012"/>
      <c r="GS1012"/>
      <c r="GT1012"/>
      <c r="GU1012"/>
      <c r="GV1012"/>
      <c r="GW1012"/>
      <c r="GX1012"/>
      <c r="GY1012"/>
      <c r="GZ1012"/>
      <c r="HA1012"/>
      <c r="HB1012"/>
      <c r="HC1012"/>
      <c r="HD1012"/>
      <c r="HE1012"/>
      <c r="HF1012"/>
      <c r="HG1012"/>
      <c r="HH1012"/>
    </row>
    <row r="1013" spans="1:216" x14ac:dyDescent="0.2">
      <c r="A1013" s="241" t="s">
        <v>131</v>
      </c>
      <c r="B1013" s="476" t="s">
        <v>831</v>
      </c>
      <c r="C1013" s="326" t="s">
        <v>807</v>
      </c>
      <c r="D1013" s="283" t="s">
        <v>132</v>
      </c>
      <c r="E1013" s="480">
        <v>0</v>
      </c>
      <c r="F1013" s="480">
        <v>9.3000000000000007</v>
      </c>
      <c r="G1013" s="480">
        <v>4.4000000000000004</v>
      </c>
      <c r="H1013" s="480">
        <v>0.9</v>
      </c>
      <c r="I1013" s="480">
        <v>0</v>
      </c>
      <c r="J1013" s="480">
        <v>0.5</v>
      </c>
      <c r="K1013" s="480">
        <v>0</v>
      </c>
      <c r="L1013" s="480">
        <v>0</v>
      </c>
      <c r="M1013" s="480">
        <v>0</v>
      </c>
      <c r="N1013" s="500">
        <v>15.1</v>
      </c>
      <c r="O1013" s="480">
        <v>0</v>
      </c>
      <c r="P1013" s="480">
        <v>20</v>
      </c>
      <c r="Q1013" s="480">
        <v>9</v>
      </c>
      <c r="R1013" s="480">
        <v>2</v>
      </c>
      <c r="S1013" s="480">
        <v>0</v>
      </c>
      <c r="T1013" s="480">
        <v>1</v>
      </c>
      <c r="U1013" s="480">
        <v>0</v>
      </c>
      <c r="V1013" s="480">
        <v>0</v>
      </c>
      <c r="W1013" s="480">
        <v>0</v>
      </c>
      <c r="X1013" s="500">
        <v>32</v>
      </c>
      <c r="Y1013"/>
      <c r="Z1013"/>
      <c r="AA1013"/>
      <c r="AB1013"/>
      <c r="AC1013"/>
      <c r="AD1013"/>
      <c r="AE1013"/>
      <c r="AF1013"/>
      <c r="AG1013"/>
      <c r="AH1013"/>
      <c r="AI1013"/>
      <c r="AJ1013"/>
      <c r="AK1013"/>
      <c r="AL1013"/>
      <c r="AM1013"/>
      <c r="AN1013"/>
      <c r="AO1013"/>
      <c r="AP1013"/>
      <c r="AQ1013"/>
      <c r="AR1013"/>
      <c r="AS1013"/>
      <c r="AT1013"/>
      <c r="AU1013"/>
      <c r="AV1013"/>
      <c r="AW1013"/>
      <c r="AX1013"/>
      <c r="AY1013"/>
      <c r="AZ1013"/>
      <c r="BA1013"/>
      <c r="BB1013"/>
      <c r="BC1013"/>
      <c r="BD1013"/>
      <c r="BE1013"/>
      <c r="BF1013"/>
      <c r="BG1013"/>
      <c r="BH1013"/>
      <c r="BI1013"/>
      <c r="BJ1013"/>
      <c r="BK1013"/>
      <c r="BL1013"/>
      <c r="BM1013"/>
      <c r="BN1013"/>
      <c r="BO1013"/>
      <c r="BP1013"/>
      <c r="BQ1013"/>
      <c r="BR1013"/>
      <c r="BS1013"/>
      <c r="BT1013"/>
      <c r="BU1013"/>
      <c r="BV1013"/>
      <c r="BW1013"/>
      <c r="BX1013"/>
      <c r="BY1013"/>
      <c r="BZ1013"/>
      <c r="CA1013"/>
      <c r="CB1013"/>
      <c r="CC1013"/>
      <c r="CD1013"/>
      <c r="CE1013"/>
      <c r="CF1013"/>
      <c r="CG1013"/>
      <c r="CH1013"/>
      <c r="CI1013"/>
      <c r="CJ1013"/>
      <c r="CK1013"/>
      <c r="CL1013"/>
      <c r="CM1013"/>
      <c r="CN1013"/>
      <c r="CO1013"/>
      <c r="CP1013"/>
      <c r="CQ1013"/>
      <c r="CR1013"/>
      <c r="CS1013"/>
      <c r="CT1013"/>
      <c r="CU1013"/>
      <c r="CV1013"/>
      <c r="CW1013"/>
      <c r="CX1013"/>
      <c r="CY1013"/>
      <c r="CZ1013"/>
      <c r="DA1013"/>
      <c r="DB1013"/>
      <c r="DC1013"/>
      <c r="DD1013"/>
      <c r="DE1013"/>
      <c r="DF1013"/>
      <c r="DG1013"/>
      <c r="DH1013"/>
      <c r="DI1013"/>
      <c r="DJ1013"/>
      <c r="DK1013"/>
      <c r="DL1013"/>
      <c r="DM1013"/>
      <c r="DN1013"/>
      <c r="DO1013"/>
      <c r="DP1013"/>
      <c r="DQ1013"/>
      <c r="DR1013"/>
      <c r="DS1013"/>
      <c r="DT1013"/>
      <c r="DU1013"/>
      <c r="DV1013"/>
      <c r="DW1013"/>
      <c r="DX1013"/>
      <c r="DY1013"/>
      <c r="DZ1013"/>
      <c r="EA1013"/>
      <c r="EB1013"/>
      <c r="EC1013"/>
      <c r="ED1013"/>
      <c r="EE1013"/>
      <c r="EF1013"/>
      <c r="EG1013"/>
      <c r="EH1013"/>
      <c r="EI1013"/>
      <c r="EJ1013"/>
      <c r="EK1013"/>
      <c r="EL1013"/>
      <c r="EM1013"/>
      <c r="EN1013"/>
      <c r="EO1013"/>
      <c r="EP1013"/>
      <c r="EQ1013"/>
      <c r="ER1013"/>
      <c r="ES1013"/>
      <c r="ET1013"/>
      <c r="EU1013"/>
      <c r="EV1013"/>
      <c r="EW1013"/>
      <c r="EX1013"/>
      <c r="EY1013"/>
      <c r="EZ1013"/>
      <c r="FA1013"/>
      <c r="FB1013"/>
      <c r="FC1013"/>
      <c r="FD1013"/>
      <c r="FE1013"/>
      <c r="FF1013"/>
      <c r="FG1013"/>
      <c r="FH1013"/>
      <c r="FI1013"/>
      <c r="FJ1013"/>
      <c r="FK1013"/>
      <c r="FL1013"/>
      <c r="FM1013"/>
      <c r="FN1013"/>
      <c r="FO1013"/>
      <c r="FP1013"/>
      <c r="FQ1013"/>
      <c r="FR1013"/>
      <c r="FS1013"/>
      <c r="FT1013"/>
      <c r="FU1013"/>
      <c r="FV1013"/>
      <c r="FW1013"/>
      <c r="FX1013"/>
      <c r="FY1013"/>
      <c r="FZ1013"/>
      <c r="GA1013"/>
      <c r="GB1013"/>
      <c r="GC1013"/>
      <c r="GD1013"/>
      <c r="GE1013"/>
      <c r="GF1013"/>
      <c r="GG1013"/>
      <c r="GH1013"/>
      <c r="GI1013"/>
      <c r="GJ1013"/>
      <c r="GK1013"/>
      <c r="GL1013"/>
      <c r="GM1013"/>
      <c r="GN1013"/>
      <c r="GO1013"/>
      <c r="GP1013"/>
      <c r="GQ1013"/>
      <c r="GR1013"/>
      <c r="GS1013"/>
      <c r="GT1013"/>
      <c r="GU1013"/>
      <c r="GV1013"/>
      <c r="GW1013"/>
      <c r="GX1013"/>
      <c r="GY1013"/>
      <c r="GZ1013"/>
      <c r="HA1013"/>
      <c r="HB1013"/>
      <c r="HC1013"/>
      <c r="HD1013"/>
      <c r="HE1013"/>
      <c r="HF1013"/>
      <c r="HG1013"/>
      <c r="HH1013"/>
    </row>
    <row r="1014" spans="1:216" x14ac:dyDescent="0.2">
      <c r="A1014" s="241" t="s">
        <v>133</v>
      </c>
      <c r="B1014" s="476" t="s">
        <v>832</v>
      </c>
      <c r="C1014" s="326" t="s">
        <v>626</v>
      </c>
      <c r="D1014" s="283" t="s">
        <v>134</v>
      </c>
      <c r="E1014" s="480">
        <v>0</v>
      </c>
      <c r="F1014" s="480">
        <v>0.5</v>
      </c>
      <c r="G1014" s="480">
        <v>0</v>
      </c>
      <c r="H1014" s="480">
        <v>0</v>
      </c>
      <c r="I1014" s="480">
        <v>0</v>
      </c>
      <c r="J1014" s="480">
        <v>0</v>
      </c>
      <c r="K1014" s="480">
        <v>0</v>
      </c>
      <c r="L1014" s="480">
        <v>0</v>
      </c>
      <c r="M1014" s="480">
        <v>0</v>
      </c>
      <c r="N1014" s="500">
        <v>0.5</v>
      </c>
      <c r="O1014" s="480">
        <v>0</v>
      </c>
      <c r="P1014" s="480">
        <v>1</v>
      </c>
      <c r="Q1014" s="480">
        <v>0</v>
      </c>
      <c r="R1014" s="480">
        <v>0</v>
      </c>
      <c r="S1014" s="480">
        <v>0</v>
      </c>
      <c r="T1014" s="480">
        <v>0</v>
      </c>
      <c r="U1014" s="480">
        <v>0</v>
      </c>
      <c r="V1014" s="480">
        <v>0</v>
      </c>
      <c r="W1014" s="480">
        <v>0</v>
      </c>
      <c r="X1014" s="500">
        <v>1</v>
      </c>
      <c r="Y1014"/>
      <c r="Z1014"/>
      <c r="AA1014"/>
      <c r="AB1014"/>
      <c r="AC1014"/>
      <c r="AD1014"/>
      <c r="AE1014"/>
      <c r="AF1014"/>
      <c r="AG1014"/>
      <c r="AH1014"/>
      <c r="AI1014"/>
      <c r="AJ1014"/>
      <c r="AK1014"/>
      <c r="AL1014"/>
      <c r="AM1014"/>
      <c r="AN1014"/>
      <c r="AO1014"/>
      <c r="AP1014"/>
      <c r="AQ1014"/>
      <c r="AR1014"/>
      <c r="AS1014"/>
      <c r="AT1014"/>
      <c r="AU1014"/>
      <c r="AV1014"/>
      <c r="AW1014"/>
      <c r="AX1014"/>
      <c r="AY1014"/>
      <c r="AZ1014"/>
      <c r="BA1014"/>
      <c r="BB1014"/>
      <c r="BC1014"/>
      <c r="BD1014"/>
      <c r="BE1014"/>
      <c r="BF1014"/>
      <c r="BG1014"/>
      <c r="BH1014"/>
      <c r="BI1014"/>
      <c r="BJ1014"/>
      <c r="BK1014"/>
      <c r="BL1014"/>
      <c r="BM1014"/>
      <c r="BN1014"/>
      <c r="BO1014"/>
      <c r="BP1014"/>
      <c r="BQ1014"/>
      <c r="BR1014"/>
      <c r="BS1014"/>
      <c r="BT1014"/>
      <c r="BU1014"/>
      <c r="BV1014"/>
      <c r="BW1014"/>
      <c r="BX1014"/>
      <c r="BY1014"/>
      <c r="BZ1014"/>
      <c r="CA1014"/>
      <c r="CB1014"/>
      <c r="CC1014"/>
      <c r="CD1014"/>
      <c r="CE1014"/>
      <c r="CF1014"/>
      <c r="CG1014"/>
      <c r="CH1014"/>
      <c r="CI1014"/>
      <c r="CJ1014"/>
      <c r="CK1014"/>
      <c r="CL1014"/>
      <c r="CM1014"/>
      <c r="CN1014"/>
      <c r="CO1014"/>
      <c r="CP1014"/>
      <c r="CQ1014"/>
      <c r="CR1014"/>
      <c r="CS1014"/>
      <c r="CT1014"/>
      <c r="CU1014"/>
      <c r="CV1014"/>
      <c r="CW1014"/>
      <c r="CX1014"/>
      <c r="CY1014"/>
      <c r="CZ1014"/>
      <c r="DA1014"/>
      <c r="DB1014"/>
      <c r="DC1014"/>
      <c r="DD1014"/>
      <c r="DE1014"/>
      <c r="DF1014"/>
      <c r="DG1014"/>
      <c r="DH1014"/>
      <c r="DI1014"/>
      <c r="DJ1014"/>
      <c r="DK1014"/>
      <c r="DL1014"/>
      <c r="DM1014"/>
      <c r="DN1014"/>
      <c r="DO1014"/>
      <c r="DP1014"/>
      <c r="DQ1014"/>
      <c r="DR1014"/>
      <c r="DS1014"/>
      <c r="DT1014"/>
      <c r="DU1014"/>
      <c r="DV1014"/>
      <c r="DW1014"/>
      <c r="DX1014"/>
      <c r="DY1014"/>
      <c r="DZ1014"/>
      <c r="EA1014"/>
      <c r="EB1014"/>
      <c r="EC1014"/>
      <c r="ED1014"/>
      <c r="EE1014"/>
      <c r="EF1014"/>
      <c r="EG1014"/>
      <c r="EH1014"/>
      <c r="EI1014"/>
      <c r="EJ1014"/>
      <c r="EK1014"/>
      <c r="EL1014"/>
      <c r="EM1014"/>
      <c r="EN1014"/>
      <c r="EO1014"/>
      <c r="EP1014"/>
      <c r="EQ1014"/>
      <c r="ER1014"/>
      <c r="ES1014"/>
      <c r="ET1014"/>
      <c r="EU1014"/>
      <c r="EV1014"/>
      <c r="EW1014"/>
      <c r="EX1014"/>
      <c r="EY1014"/>
      <c r="EZ1014"/>
      <c r="FA1014"/>
      <c r="FB1014"/>
      <c r="FC1014"/>
      <c r="FD1014"/>
      <c r="FE1014"/>
      <c r="FF1014"/>
      <c r="FG1014"/>
      <c r="FH1014"/>
      <c r="FI1014"/>
      <c r="FJ1014"/>
      <c r="FK1014"/>
      <c r="FL1014"/>
      <c r="FM1014"/>
      <c r="FN1014"/>
      <c r="FO1014"/>
      <c r="FP1014"/>
      <c r="FQ1014"/>
      <c r="FR1014"/>
      <c r="FS1014"/>
      <c r="FT1014"/>
      <c r="FU1014"/>
      <c r="FV1014"/>
      <c r="FW1014"/>
      <c r="FX1014"/>
      <c r="FY1014"/>
      <c r="FZ1014"/>
      <c r="GA1014"/>
      <c r="GB1014"/>
      <c r="GC1014"/>
      <c r="GD1014"/>
      <c r="GE1014"/>
      <c r="GF1014"/>
      <c r="GG1014"/>
      <c r="GH1014"/>
      <c r="GI1014"/>
      <c r="GJ1014"/>
      <c r="GK1014"/>
      <c r="GL1014"/>
      <c r="GM1014"/>
      <c r="GN1014"/>
      <c r="GO1014"/>
      <c r="GP1014"/>
      <c r="GQ1014"/>
      <c r="GR1014"/>
      <c r="GS1014"/>
      <c r="GT1014"/>
      <c r="GU1014"/>
      <c r="GV1014"/>
      <c r="GW1014"/>
      <c r="GX1014"/>
      <c r="GY1014"/>
      <c r="GZ1014"/>
      <c r="HA1014"/>
      <c r="HB1014"/>
      <c r="HC1014"/>
      <c r="HD1014"/>
      <c r="HE1014"/>
      <c r="HF1014"/>
      <c r="HG1014"/>
      <c r="HH1014"/>
    </row>
    <row r="1015" spans="1:216" x14ac:dyDescent="0.2">
      <c r="A1015" s="241" t="s">
        <v>135</v>
      </c>
      <c r="B1015" s="476" t="s">
        <v>833</v>
      </c>
      <c r="C1015" s="326" t="s">
        <v>786</v>
      </c>
      <c r="D1015" s="283" t="s">
        <v>136</v>
      </c>
      <c r="E1015" s="480">
        <v>0</v>
      </c>
      <c r="F1015" s="480">
        <v>4.5</v>
      </c>
      <c r="G1015" s="480">
        <v>0</v>
      </c>
      <c r="H1015" s="480">
        <v>0</v>
      </c>
      <c r="I1015" s="480">
        <v>0</v>
      </c>
      <c r="J1015" s="480">
        <v>0</v>
      </c>
      <c r="K1015" s="480">
        <v>0</v>
      </c>
      <c r="L1015" s="480">
        <v>0</v>
      </c>
      <c r="M1015" s="480">
        <v>0</v>
      </c>
      <c r="N1015" s="500">
        <v>4.5</v>
      </c>
      <c r="O1015" s="480">
        <v>0</v>
      </c>
      <c r="P1015" s="480">
        <v>9</v>
      </c>
      <c r="Q1015" s="480">
        <v>0</v>
      </c>
      <c r="R1015" s="480">
        <v>0</v>
      </c>
      <c r="S1015" s="480">
        <v>0</v>
      </c>
      <c r="T1015" s="480">
        <v>0</v>
      </c>
      <c r="U1015" s="480">
        <v>0</v>
      </c>
      <c r="V1015" s="480">
        <v>0</v>
      </c>
      <c r="W1015" s="480">
        <v>0</v>
      </c>
      <c r="X1015" s="500">
        <v>9</v>
      </c>
      <c r="Y1015"/>
      <c r="Z1015"/>
      <c r="AA1015"/>
      <c r="AB1015"/>
      <c r="AC1015"/>
      <c r="AD1015"/>
      <c r="AE1015"/>
      <c r="AF1015"/>
      <c r="AG1015"/>
      <c r="AH1015"/>
      <c r="AI1015"/>
      <c r="AJ1015"/>
      <c r="AK1015"/>
      <c r="AL1015"/>
      <c r="AM1015"/>
      <c r="AN1015"/>
      <c r="AO1015"/>
      <c r="AP1015"/>
      <c r="AQ1015"/>
      <c r="AR1015"/>
      <c r="AS1015"/>
      <c r="AT1015"/>
      <c r="AU1015"/>
      <c r="AV1015"/>
      <c r="AW1015"/>
      <c r="AX1015"/>
      <c r="AY1015"/>
      <c r="AZ1015"/>
      <c r="BA1015"/>
      <c r="BB1015"/>
      <c r="BC1015"/>
      <c r="BD1015"/>
      <c r="BE1015"/>
      <c r="BF1015"/>
      <c r="BG1015"/>
      <c r="BH1015"/>
      <c r="BI1015"/>
      <c r="BJ1015"/>
      <c r="BK1015"/>
      <c r="BL1015"/>
      <c r="BM1015"/>
      <c r="BN1015"/>
      <c r="BO1015"/>
      <c r="BP1015"/>
      <c r="BQ1015"/>
      <c r="BR1015"/>
      <c r="BS1015"/>
      <c r="BT1015"/>
      <c r="BU1015"/>
      <c r="BV1015"/>
      <c r="BW1015"/>
      <c r="BX1015"/>
      <c r="BY1015"/>
      <c r="BZ1015"/>
      <c r="CA1015"/>
      <c r="CB1015"/>
      <c r="CC1015"/>
      <c r="CD1015"/>
      <c r="CE1015"/>
      <c r="CF1015"/>
      <c r="CG1015"/>
      <c r="CH1015"/>
      <c r="CI1015"/>
      <c r="CJ1015"/>
      <c r="CK1015"/>
      <c r="CL1015"/>
      <c r="CM1015"/>
      <c r="CN1015"/>
      <c r="CO1015"/>
      <c r="CP1015"/>
      <c r="CQ1015"/>
      <c r="CR1015"/>
      <c r="CS1015"/>
      <c r="CT1015"/>
      <c r="CU1015"/>
      <c r="CV1015"/>
      <c r="CW1015"/>
      <c r="CX1015"/>
      <c r="CY1015"/>
      <c r="CZ1015"/>
      <c r="DA1015"/>
      <c r="DB1015"/>
      <c r="DC1015"/>
      <c r="DD1015"/>
      <c r="DE1015"/>
      <c r="DF1015"/>
      <c r="DG1015"/>
      <c r="DH1015"/>
      <c r="DI1015"/>
      <c r="DJ1015"/>
      <c r="DK1015"/>
      <c r="DL1015"/>
      <c r="DM1015"/>
      <c r="DN1015"/>
      <c r="DO1015"/>
      <c r="DP1015"/>
      <c r="DQ1015"/>
      <c r="DR1015"/>
      <c r="DS1015"/>
      <c r="DT1015"/>
      <c r="DU1015"/>
      <c r="DV1015"/>
      <c r="DW1015"/>
      <c r="DX1015"/>
      <c r="DY1015"/>
      <c r="DZ1015"/>
      <c r="EA1015"/>
      <c r="EB1015"/>
      <c r="EC1015"/>
      <c r="ED1015"/>
      <c r="EE1015"/>
      <c r="EF1015"/>
      <c r="EG1015"/>
      <c r="EH1015"/>
      <c r="EI1015"/>
      <c r="EJ1015"/>
      <c r="EK1015"/>
      <c r="EL1015"/>
      <c r="EM1015"/>
      <c r="EN1015"/>
      <c r="EO1015"/>
      <c r="EP1015"/>
      <c r="EQ1015"/>
      <c r="ER1015"/>
      <c r="ES1015"/>
      <c r="ET1015"/>
      <c r="EU1015"/>
      <c r="EV1015"/>
      <c r="EW1015"/>
      <c r="EX1015"/>
      <c r="EY1015"/>
      <c r="EZ1015"/>
      <c r="FA1015"/>
      <c r="FB1015"/>
      <c r="FC1015"/>
      <c r="FD1015"/>
      <c r="FE1015"/>
      <c r="FF1015"/>
      <c r="FG1015"/>
      <c r="FH1015"/>
      <c r="FI1015"/>
      <c r="FJ1015"/>
      <c r="FK1015"/>
      <c r="FL1015"/>
      <c r="FM1015"/>
      <c r="FN1015"/>
      <c r="FO1015"/>
      <c r="FP1015"/>
      <c r="FQ1015"/>
      <c r="FR1015"/>
      <c r="FS1015"/>
      <c r="FT1015"/>
      <c r="FU1015"/>
      <c r="FV1015"/>
      <c r="FW1015"/>
      <c r="FX1015"/>
      <c r="FY1015"/>
      <c r="FZ1015"/>
      <c r="GA1015"/>
      <c r="GB1015"/>
      <c r="GC1015"/>
      <c r="GD1015"/>
      <c r="GE1015"/>
      <c r="GF1015"/>
      <c r="GG1015"/>
      <c r="GH1015"/>
      <c r="GI1015"/>
      <c r="GJ1015"/>
      <c r="GK1015"/>
      <c r="GL1015"/>
      <c r="GM1015"/>
      <c r="GN1015"/>
      <c r="GO1015"/>
      <c r="GP1015"/>
      <c r="GQ1015"/>
      <c r="GR1015"/>
      <c r="GS1015"/>
      <c r="GT1015"/>
      <c r="GU1015"/>
      <c r="GV1015"/>
      <c r="GW1015"/>
      <c r="GX1015"/>
      <c r="GY1015"/>
      <c r="GZ1015"/>
      <c r="HA1015"/>
      <c r="HB1015"/>
      <c r="HC1015"/>
      <c r="HD1015"/>
      <c r="HE1015"/>
      <c r="HF1015"/>
      <c r="HG1015"/>
      <c r="HH1015"/>
    </row>
    <row r="1016" spans="1:216" x14ac:dyDescent="0.2">
      <c r="A1016" s="241" t="s">
        <v>137</v>
      </c>
      <c r="B1016" s="476" t="s">
        <v>834</v>
      </c>
      <c r="C1016" s="326" t="s">
        <v>782</v>
      </c>
      <c r="D1016" s="283" t="s">
        <v>835</v>
      </c>
      <c r="E1016" s="480">
        <v>0</v>
      </c>
      <c r="F1016" s="480">
        <v>50.6</v>
      </c>
      <c r="G1016" s="480">
        <v>5.5</v>
      </c>
      <c r="H1016" s="480">
        <v>2</v>
      </c>
      <c r="I1016" s="480">
        <v>0.5</v>
      </c>
      <c r="J1016" s="480">
        <v>1.5</v>
      </c>
      <c r="K1016" s="480">
        <v>0</v>
      </c>
      <c r="L1016" s="480">
        <v>0</v>
      </c>
      <c r="M1016" s="480">
        <v>0</v>
      </c>
      <c r="N1016" s="500">
        <v>60.1</v>
      </c>
      <c r="O1016" s="480">
        <v>0</v>
      </c>
      <c r="P1016" s="480">
        <v>114</v>
      </c>
      <c r="Q1016" s="480">
        <v>12</v>
      </c>
      <c r="R1016" s="480">
        <v>4</v>
      </c>
      <c r="S1016" s="480">
        <v>1</v>
      </c>
      <c r="T1016" s="480">
        <v>3</v>
      </c>
      <c r="U1016" s="480">
        <v>0</v>
      </c>
      <c r="V1016" s="480">
        <v>0</v>
      </c>
      <c r="W1016" s="480">
        <v>0</v>
      </c>
      <c r="X1016" s="500">
        <v>134</v>
      </c>
      <c r="Y1016"/>
      <c r="Z1016"/>
      <c r="AA1016"/>
      <c r="AB1016"/>
      <c r="AC1016"/>
      <c r="AD1016"/>
      <c r="AE1016"/>
      <c r="AF1016"/>
      <c r="AG1016"/>
      <c r="AH1016"/>
      <c r="AI1016"/>
      <c r="AJ1016"/>
      <c r="AK1016"/>
      <c r="AL1016"/>
      <c r="AM1016"/>
      <c r="AN1016"/>
      <c r="AO1016"/>
      <c r="AP1016"/>
      <c r="AQ1016"/>
      <c r="AR1016"/>
      <c r="AS1016"/>
      <c r="AT1016"/>
      <c r="AU1016"/>
      <c r="AV1016"/>
      <c r="AW1016"/>
      <c r="AX1016"/>
      <c r="AY1016"/>
      <c r="AZ1016"/>
      <c r="BA1016"/>
      <c r="BB1016"/>
      <c r="BC1016"/>
      <c r="BD1016"/>
      <c r="BE1016"/>
      <c r="BF1016"/>
      <c r="BG1016"/>
      <c r="BH1016"/>
      <c r="BI1016"/>
      <c r="BJ1016"/>
      <c r="BK1016"/>
      <c r="BL1016"/>
      <c r="BM1016"/>
      <c r="BN1016"/>
      <c r="BO1016"/>
      <c r="BP1016"/>
      <c r="BQ1016"/>
      <c r="BR1016"/>
      <c r="BS1016"/>
      <c r="BT1016"/>
      <c r="BU1016"/>
      <c r="BV1016"/>
      <c r="BW1016"/>
      <c r="BX1016"/>
      <c r="BY1016"/>
      <c r="BZ1016"/>
      <c r="CA1016"/>
      <c r="CB1016"/>
      <c r="CC1016"/>
      <c r="CD1016"/>
      <c r="CE1016"/>
      <c r="CF1016"/>
      <c r="CG1016"/>
      <c r="CH1016"/>
      <c r="CI1016"/>
      <c r="CJ1016"/>
      <c r="CK1016"/>
      <c r="CL1016"/>
      <c r="CM1016"/>
      <c r="CN1016"/>
      <c r="CO1016"/>
      <c r="CP1016"/>
      <c r="CQ1016"/>
      <c r="CR1016"/>
      <c r="CS1016"/>
      <c r="CT1016"/>
      <c r="CU1016"/>
      <c r="CV1016"/>
      <c r="CW1016"/>
      <c r="CX1016"/>
      <c r="CY1016"/>
      <c r="CZ1016"/>
      <c r="DA1016"/>
      <c r="DB1016"/>
      <c r="DC1016"/>
      <c r="DD1016"/>
      <c r="DE1016"/>
      <c r="DF1016"/>
      <c r="DG1016"/>
      <c r="DH1016"/>
      <c r="DI1016"/>
      <c r="DJ1016"/>
      <c r="DK1016"/>
      <c r="DL1016"/>
      <c r="DM1016"/>
      <c r="DN1016"/>
      <c r="DO1016"/>
      <c r="DP1016"/>
      <c r="DQ1016"/>
      <c r="DR1016"/>
      <c r="DS1016"/>
      <c r="DT1016"/>
      <c r="DU1016"/>
      <c r="DV1016"/>
      <c r="DW1016"/>
      <c r="DX1016"/>
      <c r="DY1016"/>
      <c r="DZ1016"/>
      <c r="EA1016"/>
      <c r="EB1016"/>
      <c r="EC1016"/>
      <c r="ED1016"/>
      <c r="EE1016"/>
      <c r="EF1016"/>
      <c r="EG1016"/>
      <c r="EH1016"/>
      <c r="EI1016"/>
      <c r="EJ1016"/>
      <c r="EK1016"/>
      <c r="EL1016"/>
      <c r="EM1016"/>
      <c r="EN1016"/>
      <c r="EO1016"/>
      <c r="EP1016"/>
      <c r="EQ1016"/>
      <c r="ER1016"/>
      <c r="ES1016"/>
      <c r="ET1016"/>
      <c r="EU1016"/>
      <c r="EV1016"/>
      <c r="EW1016"/>
      <c r="EX1016"/>
      <c r="EY1016"/>
      <c r="EZ1016"/>
      <c r="FA1016"/>
      <c r="FB1016"/>
      <c r="FC1016"/>
      <c r="FD1016"/>
      <c r="FE1016"/>
      <c r="FF1016"/>
      <c r="FG1016"/>
      <c r="FH1016"/>
      <c r="FI1016"/>
      <c r="FJ1016"/>
      <c r="FK1016"/>
      <c r="FL1016"/>
      <c r="FM1016"/>
      <c r="FN1016"/>
      <c r="FO1016"/>
      <c r="FP1016"/>
      <c r="FQ1016"/>
      <c r="FR1016"/>
      <c r="FS1016"/>
      <c r="FT1016"/>
      <c r="FU1016"/>
      <c r="FV1016"/>
      <c r="FW1016"/>
      <c r="FX1016"/>
      <c r="FY1016"/>
      <c r="FZ1016"/>
      <c r="GA1016"/>
      <c r="GB1016"/>
      <c r="GC1016"/>
      <c r="GD1016"/>
      <c r="GE1016"/>
      <c r="GF1016"/>
      <c r="GG1016"/>
      <c r="GH1016"/>
      <c r="GI1016"/>
      <c r="GJ1016"/>
      <c r="GK1016"/>
      <c r="GL1016"/>
      <c r="GM1016"/>
      <c r="GN1016"/>
      <c r="GO1016"/>
      <c r="GP1016"/>
      <c r="GQ1016"/>
      <c r="GR1016"/>
      <c r="GS1016"/>
      <c r="GT1016"/>
      <c r="GU1016"/>
      <c r="GV1016"/>
      <c r="GW1016"/>
      <c r="GX1016"/>
      <c r="GY1016"/>
      <c r="GZ1016"/>
      <c r="HA1016"/>
      <c r="HB1016"/>
      <c r="HC1016"/>
      <c r="HD1016"/>
      <c r="HE1016"/>
      <c r="HF1016"/>
      <c r="HG1016"/>
      <c r="HH1016"/>
    </row>
    <row r="1017" spans="1:216" x14ac:dyDescent="0.2">
      <c r="A1017" s="241" t="s">
        <v>138</v>
      </c>
      <c r="B1017" s="476" t="s">
        <v>836</v>
      </c>
      <c r="C1017" s="326" t="s">
        <v>784</v>
      </c>
      <c r="D1017" s="283" t="s">
        <v>139</v>
      </c>
      <c r="E1017" s="480">
        <v>0</v>
      </c>
      <c r="F1017" s="480">
        <v>2</v>
      </c>
      <c r="G1017" s="480">
        <v>0</v>
      </c>
      <c r="H1017" s="480">
        <v>0</v>
      </c>
      <c r="I1017" s="480">
        <v>0</v>
      </c>
      <c r="J1017" s="480">
        <v>0</v>
      </c>
      <c r="K1017" s="480">
        <v>0</v>
      </c>
      <c r="L1017" s="480">
        <v>0</v>
      </c>
      <c r="M1017" s="480">
        <v>0</v>
      </c>
      <c r="N1017" s="500">
        <v>2</v>
      </c>
      <c r="O1017" s="480">
        <v>0</v>
      </c>
      <c r="P1017" s="480">
        <v>4</v>
      </c>
      <c r="Q1017" s="480">
        <v>0</v>
      </c>
      <c r="R1017" s="480">
        <v>0</v>
      </c>
      <c r="S1017" s="480">
        <v>0</v>
      </c>
      <c r="T1017" s="480">
        <v>0</v>
      </c>
      <c r="U1017" s="480">
        <v>0</v>
      </c>
      <c r="V1017" s="480">
        <v>0</v>
      </c>
      <c r="W1017" s="480">
        <v>0</v>
      </c>
      <c r="X1017" s="500">
        <v>4</v>
      </c>
      <c r="Y1017"/>
      <c r="Z1017"/>
      <c r="AA1017"/>
      <c r="AB1017"/>
      <c r="AC1017"/>
      <c r="AD1017"/>
      <c r="AE1017"/>
      <c r="AF1017"/>
      <c r="AG1017"/>
      <c r="AH1017"/>
      <c r="AI1017"/>
      <c r="AJ1017"/>
      <c r="AK1017"/>
      <c r="AL1017"/>
      <c r="AM1017"/>
      <c r="AN1017"/>
      <c r="AO1017"/>
      <c r="AP1017"/>
      <c r="AQ1017"/>
      <c r="AR1017"/>
      <c r="AS1017"/>
      <c r="AT1017"/>
      <c r="AU1017"/>
      <c r="AV1017"/>
      <c r="AW1017"/>
      <c r="AX1017"/>
      <c r="AY1017"/>
      <c r="AZ1017"/>
      <c r="BA1017"/>
      <c r="BB1017"/>
      <c r="BC1017"/>
      <c r="BD1017"/>
      <c r="BE1017"/>
      <c r="BF1017"/>
      <c r="BG1017"/>
      <c r="BH1017"/>
      <c r="BI1017"/>
      <c r="BJ1017"/>
      <c r="BK1017"/>
      <c r="BL1017"/>
      <c r="BM1017"/>
      <c r="BN1017"/>
      <c r="BO1017"/>
      <c r="BP1017"/>
      <c r="BQ1017"/>
      <c r="BR1017"/>
      <c r="BS1017"/>
      <c r="BT1017"/>
      <c r="BU1017"/>
      <c r="BV1017"/>
      <c r="BW1017"/>
      <c r="BX1017"/>
      <c r="BY1017"/>
      <c r="BZ1017"/>
      <c r="CA1017"/>
      <c r="CB1017"/>
      <c r="CC1017"/>
      <c r="CD1017"/>
      <c r="CE1017"/>
      <c r="CF1017"/>
      <c r="CG1017"/>
      <c r="CH1017"/>
      <c r="CI1017"/>
      <c r="CJ1017"/>
      <c r="CK1017"/>
      <c r="CL1017"/>
      <c r="CM1017"/>
      <c r="CN1017"/>
      <c r="CO1017"/>
      <c r="CP1017"/>
      <c r="CQ1017"/>
      <c r="CR1017"/>
      <c r="CS1017"/>
      <c r="CT1017"/>
      <c r="CU1017"/>
      <c r="CV1017"/>
      <c r="CW1017"/>
      <c r="CX1017"/>
      <c r="CY1017"/>
      <c r="CZ1017"/>
      <c r="DA1017"/>
      <c r="DB1017"/>
      <c r="DC1017"/>
      <c r="DD1017"/>
      <c r="DE1017"/>
      <c r="DF1017"/>
      <c r="DG1017"/>
      <c r="DH1017"/>
      <c r="DI1017"/>
      <c r="DJ1017"/>
      <c r="DK1017"/>
      <c r="DL1017"/>
      <c r="DM1017"/>
      <c r="DN1017"/>
      <c r="DO1017"/>
      <c r="DP1017"/>
      <c r="DQ1017"/>
      <c r="DR1017"/>
      <c r="DS1017"/>
      <c r="DT1017"/>
      <c r="DU1017"/>
      <c r="DV1017"/>
      <c r="DW1017"/>
      <c r="DX1017"/>
      <c r="DY1017"/>
      <c r="DZ1017"/>
      <c r="EA1017"/>
      <c r="EB1017"/>
      <c r="EC1017"/>
      <c r="ED1017"/>
      <c r="EE1017"/>
      <c r="EF1017"/>
      <c r="EG1017"/>
      <c r="EH1017"/>
      <c r="EI1017"/>
      <c r="EJ1017"/>
      <c r="EK1017"/>
      <c r="EL1017"/>
      <c r="EM1017"/>
      <c r="EN1017"/>
      <c r="EO1017"/>
      <c r="EP1017"/>
      <c r="EQ1017"/>
      <c r="ER1017"/>
      <c r="ES1017"/>
      <c r="ET1017"/>
      <c r="EU1017"/>
      <c r="EV1017"/>
      <c r="EW1017"/>
      <c r="EX1017"/>
      <c r="EY1017"/>
      <c r="EZ1017"/>
      <c r="FA1017"/>
      <c r="FB1017"/>
      <c r="FC1017"/>
      <c r="FD1017"/>
      <c r="FE1017"/>
      <c r="FF1017"/>
      <c r="FG1017"/>
      <c r="FH1017"/>
      <c r="FI1017"/>
      <c r="FJ1017"/>
      <c r="FK1017"/>
      <c r="FL1017"/>
      <c r="FM1017"/>
      <c r="FN1017"/>
      <c r="FO1017"/>
      <c r="FP1017"/>
      <c r="FQ1017"/>
      <c r="FR1017"/>
      <c r="FS1017"/>
      <c r="FT1017"/>
      <c r="FU1017"/>
      <c r="FV1017"/>
      <c r="FW1017"/>
      <c r="FX1017"/>
      <c r="FY1017"/>
      <c r="FZ1017"/>
      <c r="GA1017"/>
      <c r="GB1017"/>
      <c r="GC1017"/>
      <c r="GD1017"/>
      <c r="GE1017"/>
      <c r="GF1017"/>
      <c r="GG1017"/>
      <c r="GH1017"/>
      <c r="GI1017"/>
      <c r="GJ1017"/>
      <c r="GK1017"/>
      <c r="GL1017"/>
      <c r="GM1017"/>
      <c r="GN1017"/>
      <c r="GO1017"/>
      <c r="GP1017"/>
      <c r="GQ1017"/>
      <c r="GR1017"/>
      <c r="GS1017"/>
      <c r="GT1017"/>
      <c r="GU1017"/>
      <c r="GV1017"/>
      <c r="GW1017"/>
      <c r="GX1017"/>
      <c r="GY1017"/>
      <c r="GZ1017"/>
      <c r="HA1017"/>
      <c r="HB1017"/>
      <c r="HC1017"/>
      <c r="HD1017"/>
      <c r="HE1017"/>
      <c r="HF1017"/>
      <c r="HG1017"/>
      <c r="HH1017"/>
    </row>
    <row r="1018" spans="1:216" x14ac:dyDescent="0.2">
      <c r="A1018" s="241" t="s">
        <v>140</v>
      </c>
      <c r="B1018" s="476" t="s">
        <v>837</v>
      </c>
      <c r="C1018" s="326" t="s">
        <v>784</v>
      </c>
      <c r="D1018" s="283" t="s">
        <v>141</v>
      </c>
      <c r="E1018" s="480">
        <v>0</v>
      </c>
      <c r="F1018" s="480">
        <v>0.5</v>
      </c>
      <c r="G1018" s="480">
        <v>0</v>
      </c>
      <c r="H1018" s="480">
        <v>0</v>
      </c>
      <c r="I1018" s="480">
        <v>0</v>
      </c>
      <c r="J1018" s="480">
        <v>0</v>
      </c>
      <c r="K1018" s="480">
        <v>0</v>
      </c>
      <c r="L1018" s="480">
        <v>0</v>
      </c>
      <c r="M1018" s="480">
        <v>0</v>
      </c>
      <c r="N1018" s="500">
        <v>0.5</v>
      </c>
      <c r="O1018" s="480">
        <v>0</v>
      </c>
      <c r="P1018" s="480">
        <v>1</v>
      </c>
      <c r="Q1018" s="480">
        <v>0</v>
      </c>
      <c r="R1018" s="480">
        <v>0</v>
      </c>
      <c r="S1018" s="480">
        <v>0</v>
      </c>
      <c r="T1018" s="480">
        <v>0</v>
      </c>
      <c r="U1018" s="480">
        <v>0</v>
      </c>
      <c r="V1018" s="480">
        <v>0</v>
      </c>
      <c r="W1018" s="480">
        <v>0</v>
      </c>
      <c r="X1018" s="500">
        <v>1</v>
      </c>
      <c r="Y1018"/>
      <c r="Z1018"/>
      <c r="AA1018"/>
      <c r="AB1018"/>
      <c r="AC1018"/>
      <c r="AD1018"/>
      <c r="AE1018"/>
      <c r="AF1018"/>
      <c r="AG1018"/>
      <c r="AH1018"/>
      <c r="AI1018"/>
      <c r="AJ1018"/>
      <c r="AK1018"/>
      <c r="AL1018"/>
      <c r="AM1018"/>
      <c r="AN1018"/>
      <c r="AO1018"/>
      <c r="AP1018"/>
      <c r="AQ1018"/>
      <c r="AR1018"/>
      <c r="AS1018"/>
      <c r="AT1018"/>
      <c r="AU1018"/>
      <c r="AV1018"/>
      <c r="AW1018"/>
      <c r="AX1018"/>
      <c r="AY1018"/>
      <c r="AZ1018"/>
      <c r="BA1018"/>
      <c r="BB1018"/>
      <c r="BC1018"/>
      <c r="BD1018"/>
      <c r="BE1018"/>
      <c r="BF1018"/>
      <c r="BG1018"/>
      <c r="BH1018"/>
      <c r="BI1018"/>
      <c r="BJ1018"/>
      <c r="BK1018"/>
      <c r="BL1018"/>
      <c r="BM1018"/>
      <c r="BN1018"/>
      <c r="BO1018"/>
      <c r="BP1018"/>
      <c r="BQ1018"/>
      <c r="BR1018"/>
      <c r="BS1018"/>
      <c r="BT1018"/>
      <c r="BU1018"/>
      <c r="BV1018"/>
      <c r="BW1018"/>
      <c r="BX1018"/>
      <c r="BY1018"/>
      <c r="BZ1018"/>
      <c r="CA1018"/>
      <c r="CB1018"/>
      <c r="CC1018"/>
      <c r="CD1018"/>
      <c r="CE1018"/>
      <c r="CF1018"/>
      <c r="CG1018"/>
      <c r="CH1018"/>
      <c r="CI1018"/>
      <c r="CJ1018"/>
      <c r="CK1018"/>
      <c r="CL1018"/>
      <c r="CM1018"/>
      <c r="CN1018"/>
      <c r="CO1018"/>
      <c r="CP1018"/>
      <c r="CQ1018"/>
      <c r="CR1018"/>
      <c r="CS1018"/>
      <c r="CT1018"/>
      <c r="CU1018"/>
      <c r="CV1018"/>
      <c r="CW1018"/>
      <c r="CX1018"/>
      <c r="CY1018"/>
      <c r="CZ1018"/>
      <c r="DA1018"/>
      <c r="DB1018"/>
      <c r="DC1018"/>
      <c r="DD1018"/>
      <c r="DE1018"/>
      <c r="DF1018"/>
      <c r="DG1018"/>
      <c r="DH1018"/>
      <c r="DI1018"/>
      <c r="DJ1018"/>
      <c r="DK1018"/>
      <c r="DL1018"/>
      <c r="DM1018"/>
      <c r="DN1018"/>
      <c r="DO1018"/>
      <c r="DP1018"/>
      <c r="DQ1018"/>
      <c r="DR1018"/>
      <c r="DS1018"/>
      <c r="DT1018"/>
      <c r="DU1018"/>
      <c r="DV1018"/>
      <c r="DW1018"/>
      <c r="DX1018"/>
      <c r="DY1018"/>
      <c r="DZ1018"/>
      <c r="EA1018"/>
      <c r="EB1018"/>
      <c r="EC1018"/>
      <c r="ED1018"/>
      <c r="EE1018"/>
      <c r="EF1018"/>
      <c r="EG1018"/>
      <c r="EH1018"/>
      <c r="EI1018"/>
      <c r="EJ1018"/>
      <c r="EK1018"/>
      <c r="EL1018"/>
      <c r="EM1018"/>
      <c r="EN1018"/>
      <c r="EO1018"/>
      <c r="EP1018"/>
      <c r="EQ1018"/>
      <c r="ER1018"/>
      <c r="ES1018"/>
      <c r="ET1018"/>
      <c r="EU1018"/>
      <c r="EV1018"/>
      <c r="EW1018"/>
      <c r="EX1018"/>
      <c r="EY1018"/>
      <c r="EZ1018"/>
      <c r="FA1018"/>
      <c r="FB1018"/>
      <c r="FC1018"/>
      <c r="FD1018"/>
      <c r="FE1018"/>
      <c r="FF1018"/>
      <c r="FG1018"/>
      <c r="FH1018"/>
      <c r="FI1018"/>
      <c r="FJ1018"/>
      <c r="FK1018"/>
      <c r="FL1018"/>
      <c r="FM1018"/>
      <c r="FN1018"/>
      <c r="FO1018"/>
      <c r="FP1018"/>
      <c r="FQ1018"/>
      <c r="FR1018"/>
      <c r="FS1018"/>
      <c r="FT1018"/>
      <c r="FU1018"/>
      <c r="FV1018"/>
      <c r="FW1018"/>
      <c r="FX1018"/>
      <c r="FY1018"/>
      <c r="FZ1018"/>
      <c r="GA1018"/>
      <c r="GB1018"/>
      <c r="GC1018"/>
      <c r="GD1018"/>
      <c r="GE1018"/>
      <c r="GF1018"/>
      <c r="GG1018"/>
      <c r="GH1018"/>
      <c r="GI1018"/>
      <c r="GJ1018"/>
      <c r="GK1018"/>
      <c r="GL1018"/>
      <c r="GM1018"/>
      <c r="GN1018"/>
      <c r="GO1018"/>
      <c r="GP1018"/>
      <c r="GQ1018"/>
      <c r="GR1018"/>
      <c r="GS1018"/>
      <c r="GT1018"/>
      <c r="GU1018"/>
      <c r="GV1018"/>
      <c r="GW1018"/>
      <c r="GX1018"/>
      <c r="GY1018"/>
      <c r="GZ1018"/>
      <c r="HA1018"/>
      <c r="HB1018"/>
      <c r="HC1018"/>
      <c r="HD1018"/>
      <c r="HE1018"/>
      <c r="HF1018"/>
      <c r="HG1018"/>
      <c r="HH1018"/>
    </row>
    <row r="1019" spans="1:216" x14ac:dyDescent="0.2">
      <c r="A1019" s="241" t="s">
        <v>142</v>
      </c>
      <c r="B1019" s="476" t="s">
        <v>838</v>
      </c>
      <c r="C1019" s="326" t="s">
        <v>794</v>
      </c>
      <c r="D1019" s="283" t="s">
        <v>143</v>
      </c>
      <c r="E1019" s="480">
        <v>0.375</v>
      </c>
      <c r="F1019" s="480">
        <v>8.25</v>
      </c>
      <c r="G1019" s="480">
        <v>0</v>
      </c>
      <c r="H1019" s="480">
        <v>0.375</v>
      </c>
      <c r="I1019" s="480">
        <v>0</v>
      </c>
      <c r="J1019" s="480">
        <v>0</v>
      </c>
      <c r="K1019" s="480">
        <v>0</v>
      </c>
      <c r="L1019" s="480">
        <v>0</v>
      </c>
      <c r="M1019" s="480">
        <v>0</v>
      </c>
      <c r="N1019" s="500">
        <v>9</v>
      </c>
      <c r="O1019" s="480">
        <v>1</v>
      </c>
      <c r="P1019" s="480">
        <v>18</v>
      </c>
      <c r="Q1019" s="480">
        <v>0</v>
      </c>
      <c r="R1019" s="480">
        <v>1</v>
      </c>
      <c r="S1019" s="480">
        <v>0</v>
      </c>
      <c r="T1019" s="480">
        <v>0</v>
      </c>
      <c r="U1019" s="480">
        <v>0</v>
      </c>
      <c r="V1019" s="480">
        <v>0</v>
      </c>
      <c r="W1019" s="480">
        <v>0</v>
      </c>
      <c r="X1019" s="500">
        <v>20</v>
      </c>
      <c r="Y1019"/>
      <c r="Z1019"/>
      <c r="AA1019"/>
      <c r="AB1019"/>
      <c r="AC1019"/>
      <c r="AD1019"/>
      <c r="AE1019"/>
      <c r="AF1019"/>
      <c r="AG1019"/>
      <c r="AH1019"/>
      <c r="AI1019"/>
      <c r="AJ1019"/>
      <c r="AK1019"/>
      <c r="AL1019"/>
      <c r="AM1019"/>
      <c r="AN1019"/>
      <c r="AO1019"/>
      <c r="AP1019"/>
      <c r="AQ1019"/>
      <c r="AR1019"/>
      <c r="AS1019"/>
      <c r="AT1019"/>
      <c r="AU1019"/>
      <c r="AV1019"/>
      <c r="AW1019"/>
      <c r="AX1019"/>
      <c r="AY1019"/>
      <c r="AZ1019"/>
      <c r="BA1019"/>
      <c r="BB1019"/>
      <c r="BC1019"/>
      <c r="BD1019"/>
      <c r="BE1019"/>
      <c r="BF1019"/>
      <c r="BG1019"/>
      <c r="BH1019"/>
      <c r="BI1019"/>
      <c r="BJ1019"/>
      <c r="BK1019"/>
      <c r="BL1019"/>
      <c r="BM1019"/>
      <c r="BN1019"/>
      <c r="BO1019"/>
      <c r="BP1019"/>
      <c r="BQ1019"/>
      <c r="BR1019"/>
      <c r="BS1019"/>
      <c r="BT1019"/>
      <c r="BU1019"/>
      <c r="BV1019"/>
      <c r="BW1019"/>
      <c r="BX1019"/>
      <c r="BY1019"/>
      <c r="BZ1019"/>
      <c r="CA1019"/>
      <c r="CB1019"/>
      <c r="CC1019"/>
      <c r="CD1019"/>
      <c r="CE1019"/>
      <c r="CF1019"/>
      <c r="CG1019"/>
      <c r="CH1019"/>
      <c r="CI1019"/>
      <c r="CJ1019"/>
      <c r="CK1019"/>
      <c r="CL1019"/>
      <c r="CM1019"/>
      <c r="CN1019"/>
      <c r="CO1019"/>
      <c r="CP1019"/>
      <c r="CQ1019"/>
      <c r="CR1019"/>
      <c r="CS1019"/>
      <c r="CT1019"/>
      <c r="CU1019"/>
      <c r="CV1019"/>
      <c r="CW1019"/>
      <c r="CX1019"/>
      <c r="CY1019"/>
      <c r="CZ1019"/>
      <c r="DA1019"/>
      <c r="DB1019"/>
      <c r="DC1019"/>
      <c r="DD1019"/>
      <c r="DE1019"/>
      <c r="DF1019"/>
      <c r="DG1019"/>
      <c r="DH1019"/>
      <c r="DI1019"/>
      <c r="DJ1019"/>
      <c r="DK1019"/>
      <c r="DL1019"/>
      <c r="DM1019"/>
      <c r="DN1019"/>
      <c r="DO1019"/>
      <c r="DP1019"/>
      <c r="DQ1019"/>
      <c r="DR1019"/>
      <c r="DS1019"/>
      <c r="DT1019"/>
      <c r="DU1019"/>
      <c r="DV1019"/>
      <c r="DW1019"/>
      <c r="DX1019"/>
      <c r="DY1019"/>
      <c r="DZ1019"/>
      <c r="EA1019"/>
      <c r="EB1019"/>
      <c r="EC1019"/>
      <c r="ED1019"/>
      <c r="EE1019"/>
      <c r="EF1019"/>
      <c r="EG1019"/>
      <c r="EH1019"/>
      <c r="EI1019"/>
      <c r="EJ1019"/>
      <c r="EK1019"/>
      <c r="EL1019"/>
      <c r="EM1019"/>
      <c r="EN1019"/>
      <c r="EO1019"/>
      <c r="EP1019"/>
      <c r="EQ1019"/>
      <c r="ER1019"/>
      <c r="ES1019"/>
      <c r="ET1019"/>
      <c r="EU1019"/>
      <c r="EV1019"/>
      <c r="EW1019"/>
      <c r="EX1019"/>
      <c r="EY1019"/>
      <c r="EZ1019"/>
      <c r="FA1019"/>
      <c r="FB1019"/>
      <c r="FC1019"/>
      <c r="FD1019"/>
      <c r="FE1019"/>
      <c r="FF1019"/>
      <c r="FG1019"/>
      <c r="FH1019"/>
      <c r="FI1019"/>
      <c r="FJ1019"/>
      <c r="FK1019"/>
      <c r="FL1019"/>
      <c r="FM1019"/>
      <c r="FN1019"/>
      <c r="FO1019"/>
      <c r="FP1019"/>
      <c r="FQ1019"/>
      <c r="FR1019"/>
      <c r="FS1019"/>
      <c r="FT1019"/>
      <c r="FU1019"/>
      <c r="FV1019"/>
      <c r="FW1019"/>
      <c r="FX1019"/>
      <c r="FY1019"/>
      <c r="FZ1019"/>
      <c r="GA1019"/>
      <c r="GB1019"/>
      <c r="GC1019"/>
      <c r="GD1019"/>
      <c r="GE1019"/>
      <c r="GF1019"/>
      <c r="GG1019"/>
      <c r="GH1019"/>
      <c r="GI1019"/>
      <c r="GJ1019"/>
      <c r="GK1019"/>
      <c r="GL1019"/>
      <c r="GM1019"/>
      <c r="GN1019"/>
      <c r="GO1019"/>
      <c r="GP1019"/>
      <c r="GQ1019"/>
      <c r="GR1019"/>
      <c r="GS1019"/>
      <c r="GT1019"/>
      <c r="GU1019"/>
      <c r="GV1019"/>
      <c r="GW1019"/>
      <c r="GX1019"/>
      <c r="GY1019"/>
      <c r="GZ1019"/>
      <c r="HA1019"/>
      <c r="HB1019"/>
      <c r="HC1019"/>
      <c r="HD1019"/>
      <c r="HE1019"/>
      <c r="HF1019"/>
      <c r="HG1019"/>
      <c r="HH1019"/>
    </row>
    <row r="1020" spans="1:216" x14ac:dyDescent="0.2">
      <c r="A1020" s="241" t="s">
        <v>144</v>
      </c>
      <c r="B1020" s="476" t="s">
        <v>839</v>
      </c>
      <c r="C1020" s="326" t="s">
        <v>626</v>
      </c>
      <c r="D1020" s="283" t="s">
        <v>145</v>
      </c>
      <c r="E1020" s="480">
        <v>0</v>
      </c>
      <c r="F1020" s="480">
        <v>11.5</v>
      </c>
      <c r="G1020" s="480">
        <v>1.5</v>
      </c>
      <c r="H1020" s="480">
        <v>1</v>
      </c>
      <c r="I1020" s="480">
        <v>0</v>
      </c>
      <c r="J1020" s="480">
        <v>0</v>
      </c>
      <c r="K1020" s="480">
        <v>0</v>
      </c>
      <c r="L1020" s="480">
        <v>0</v>
      </c>
      <c r="M1020" s="480">
        <v>0</v>
      </c>
      <c r="N1020" s="500">
        <v>14</v>
      </c>
      <c r="O1020" s="480">
        <v>0</v>
      </c>
      <c r="P1020" s="480">
        <v>23</v>
      </c>
      <c r="Q1020" s="480">
        <v>3</v>
      </c>
      <c r="R1020" s="480">
        <v>2</v>
      </c>
      <c r="S1020" s="480">
        <v>0</v>
      </c>
      <c r="T1020" s="480">
        <v>0</v>
      </c>
      <c r="U1020" s="480">
        <v>0</v>
      </c>
      <c r="V1020" s="480">
        <v>0</v>
      </c>
      <c r="W1020" s="480">
        <v>0</v>
      </c>
      <c r="X1020" s="500">
        <v>28</v>
      </c>
      <c r="Y1020"/>
      <c r="Z1020"/>
      <c r="AA1020"/>
      <c r="AB1020"/>
      <c r="AC1020"/>
      <c r="AD1020"/>
      <c r="AE1020"/>
      <c r="AF1020"/>
      <c r="AG1020"/>
      <c r="AH1020"/>
      <c r="AI1020"/>
      <c r="AJ1020"/>
      <c r="AK1020"/>
      <c r="AL1020"/>
      <c r="AM1020"/>
      <c r="AN1020"/>
      <c r="AO1020"/>
      <c r="AP1020"/>
      <c r="AQ1020"/>
      <c r="AR1020"/>
      <c r="AS1020"/>
      <c r="AT1020"/>
      <c r="AU1020"/>
      <c r="AV1020"/>
      <c r="AW1020"/>
      <c r="AX1020"/>
      <c r="AY1020"/>
      <c r="AZ1020"/>
      <c r="BA1020"/>
      <c r="BB1020"/>
      <c r="BC1020"/>
      <c r="BD1020"/>
      <c r="BE1020"/>
      <c r="BF1020"/>
      <c r="BG1020"/>
      <c r="BH1020"/>
      <c r="BI1020"/>
      <c r="BJ1020"/>
      <c r="BK1020"/>
      <c r="BL1020"/>
      <c r="BM1020"/>
      <c r="BN1020"/>
      <c r="BO1020"/>
      <c r="BP1020"/>
      <c r="BQ1020"/>
      <c r="BR1020"/>
      <c r="BS1020"/>
      <c r="BT1020"/>
      <c r="BU1020"/>
      <c r="BV1020"/>
      <c r="BW1020"/>
      <c r="BX1020"/>
      <c r="BY1020"/>
      <c r="BZ1020"/>
      <c r="CA1020"/>
      <c r="CB1020"/>
      <c r="CC1020"/>
      <c r="CD1020"/>
      <c r="CE1020"/>
      <c r="CF1020"/>
      <c r="CG1020"/>
      <c r="CH1020"/>
      <c r="CI1020"/>
      <c r="CJ1020"/>
      <c r="CK1020"/>
      <c r="CL1020"/>
      <c r="CM1020"/>
      <c r="CN1020"/>
      <c r="CO1020"/>
      <c r="CP1020"/>
      <c r="CQ1020"/>
      <c r="CR1020"/>
      <c r="CS1020"/>
      <c r="CT1020"/>
      <c r="CU1020"/>
      <c r="CV1020"/>
      <c r="CW1020"/>
      <c r="CX1020"/>
      <c r="CY1020"/>
      <c r="CZ1020"/>
      <c r="DA1020"/>
      <c r="DB1020"/>
      <c r="DC1020"/>
      <c r="DD1020"/>
      <c r="DE1020"/>
      <c r="DF1020"/>
      <c r="DG1020"/>
      <c r="DH1020"/>
      <c r="DI1020"/>
      <c r="DJ1020"/>
      <c r="DK1020"/>
      <c r="DL1020"/>
      <c r="DM1020"/>
      <c r="DN1020"/>
      <c r="DO1020"/>
      <c r="DP1020"/>
      <c r="DQ1020"/>
      <c r="DR1020"/>
      <c r="DS1020"/>
      <c r="DT1020"/>
      <c r="DU1020"/>
      <c r="DV1020"/>
      <c r="DW1020"/>
      <c r="DX1020"/>
      <c r="DY1020"/>
      <c r="DZ1020"/>
      <c r="EA1020"/>
      <c r="EB1020"/>
      <c r="EC1020"/>
      <c r="ED1020"/>
      <c r="EE1020"/>
      <c r="EF1020"/>
      <c r="EG1020"/>
      <c r="EH1020"/>
      <c r="EI1020"/>
      <c r="EJ1020"/>
      <c r="EK1020"/>
      <c r="EL1020"/>
      <c r="EM1020"/>
      <c r="EN1020"/>
      <c r="EO1020"/>
      <c r="EP1020"/>
      <c r="EQ1020"/>
      <c r="ER1020"/>
      <c r="ES1020"/>
      <c r="ET1020"/>
      <c r="EU1020"/>
      <c r="EV1020"/>
      <c r="EW1020"/>
      <c r="EX1020"/>
      <c r="EY1020"/>
      <c r="EZ1020"/>
      <c r="FA1020"/>
      <c r="FB1020"/>
      <c r="FC1020"/>
      <c r="FD1020"/>
      <c r="FE1020"/>
      <c r="FF1020"/>
      <c r="FG1020"/>
      <c r="FH1020"/>
      <c r="FI1020"/>
      <c r="FJ1020"/>
      <c r="FK1020"/>
      <c r="FL1020"/>
      <c r="FM1020"/>
      <c r="FN1020"/>
      <c r="FO1020"/>
      <c r="FP1020"/>
      <c r="FQ1020"/>
      <c r="FR1020"/>
      <c r="FS1020"/>
      <c r="FT1020"/>
      <c r="FU1020"/>
      <c r="FV1020"/>
      <c r="FW1020"/>
      <c r="FX1020"/>
      <c r="FY1020"/>
      <c r="FZ1020"/>
      <c r="GA1020"/>
      <c r="GB1020"/>
      <c r="GC1020"/>
      <c r="GD1020"/>
      <c r="GE1020"/>
      <c r="GF1020"/>
      <c r="GG1020"/>
      <c r="GH1020"/>
      <c r="GI1020"/>
      <c r="GJ1020"/>
      <c r="GK1020"/>
      <c r="GL1020"/>
      <c r="GM1020"/>
      <c r="GN1020"/>
      <c r="GO1020"/>
      <c r="GP1020"/>
      <c r="GQ1020"/>
      <c r="GR1020"/>
      <c r="GS1020"/>
      <c r="GT1020"/>
      <c r="GU1020"/>
      <c r="GV1020"/>
      <c r="GW1020"/>
      <c r="GX1020"/>
      <c r="GY1020"/>
      <c r="GZ1020"/>
      <c r="HA1020"/>
      <c r="HB1020"/>
      <c r="HC1020"/>
      <c r="HD1020"/>
      <c r="HE1020"/>
      <c r="HF1020"/>
      <c r="HG1020"/>
      <c r="HH1020"/>
    </row>
    <row r="1021" spans="1:216" x14ac:dyDescent="0.2">
      <c r="A1021" s="241" t="s">
        <v>146</v>
      </c>
      <c r="B1021" s="476" t="s">
        <v>840</v>
      </c>
      <c r="C1021" s="326" t="s">
        <v>640</v>
      </c>
      <c r="D1021" s="283" t="s">
        <v>147</v>
      </c>
      <c r="E1021" s="480">
        <v>0</v>
      </c>
      <c r="F1021" s="480">
        <v>0</v>
      </c>
      <c r="G1021" s="480">
        <v>0</v>
      </c>
      <c r="H1021" s="480">
        <v>0</v>
      </c>
      <c r="I1021" s="480">
        <v>0</v>
      </c>
      <c r="J1021" s="480">
        <v>0.4</v>
      </c>
      <c r="K1021" s="480">
        <v>0</v>
      </c>
      <c r="L1021" s="480">
        <v>0</v>
      </c>
      <c r="M1021" s="480">
        <v>0</v>
      </c>
      <c r="N1021" s="500">
        <v>0.4</v>
      </c>
      <c r="O1021" s="480">
        <v>0</v>
      </c>
      <c r="P1021" s="480">
        <v>0</v>
      </c>
      <c r="Q1021" s="480">
        <v>0</v>
      </c>
      <c r="R1021" s="480">
        <v>0</v>
      </c>
      <c r="S1021" s="480">
        <v>0</v>
      </c>
      <c r="T1021" s="480">
        <v>1</v>
      </c>
      <c r="U1021" s="480">
        <v>0</v>
      </c>
      <c r="V1021" s="480">
        <v>0</v>
      </c>
      <c r="W1021" s="480">
        <v>0</v>
      </c>
      <c r="X1021" s="500">
        <v>1</v>
      </c>
      <c r="Y1021"/>
      <c r="Z1021"/>
      <c r="AA1021"/>
      <c r="AB1021"/>
      <c r="AC1021"/>
      <c r="AD1021"/>
      <c r="AE1021"/>
      <c r="AF1021"/>
      <c r="AG1021"/>
      <c r="AH1021"/>
      <c r="AI1021"/>
      <c r="AJ1021"/>
      <c r="AK1021"/>
      <c r="AL1021"/>
      <c r="AM1021"/>
      <c r="AN1021"/>
      <c r="AO1021"/>
      <c r="AP1021"/>
      <c r="AQ1021"/>
      <c r="AR1021"/>
      <c r="AS1021"/>
      <c r="AT1021"/>
      <c r="AU1021"/>
      <c r="AV1021"/>
      <c r="AW1021"/>
      <c r="AX1021"/>
      <c r="AY1021"/>
      <c r="AZ1021"/>
      <c r="BA1021"/>
      <c r="BB1021"/>
      <c r="BC1021"/>
      <c r="BD1021"/>
      <c r="BE1021"/>
      <c r="BF1021"/>
      <c r="BG1021"/>
      <c r="BH1021"/>
      <c r="BI1021"/>
      <c r="BJ1021"/>
      <c r="BK1021"/>
      <c r="BL1021"/>
      <c r="BM1021"/>
      <c r="BN1021"/>
      <c r="BO1021"/>
      <c r="BP1021"/>
      <c r="BQ1021"/>
      <c r="BR1021"/>
      <c r="BS1021"/>
      <c r="BT1021"/>
      <c r="BU1021"/>
      <c r="BV1021"/>
      <c r="BW1021"/>
      <c r="BX1021"/>
      <c r="BY1021"/>
      <c r="BZ1021"/>
      <c r="CA1021"/>
      <c r="CB1021"/>
      <c r="CC1021"/>
      <c r="CD1021"/>
      <c r="CE1021"/>
      <c r="CF1021"/>
      <c r="CG1021"/>
      <c r="CH1021"/>
      <c r="CI1021"/>
      <c r="CJ1021"/>
      <c r="CK1021"/>
      <c r="CL1021"/>
      <c r="CM1021"/>
      <c r="CN1021"/>
      <c r="CO1021"/>
      <c r="CP1021"/>
      <c r="CQ1021"/>
      <c r="CR1021"/>
      <c r="CS1021"/>
      <c r="CT1021"/>
      <c r="CU1021"/>
      <c r="CV1021"/>
      <c r="CW1021"/>
      <c r="CX1021"/>
      <c r="CY1021"/>
      <c r="CZ1021"/>
      <c r="DA1021"/>
      <c r="DB1021"/>
      <c r="DC1021"/>
      <c r="DD1021"/>
      <c r="DE1021"/>
      <c r="DF1021"/>
      <c r="DG1021"/>
      <c r="DH1021"/>
      <c r="DI1021"/>
      <c r="DJ1021"/>
      <c r="DK1021"/>
      <c r="DL1021"/>
      <c r="DM1021"/>
      <c r="DN1021"/>
      <c r="DO1021"/>
      <c r="DP1021"/>
      <c r="DQ1021"/>
      <c r="DR1021"/>
      <c r="DS1021"/>
      <c r="DT1021"/>
      <c r="DU1021"/>
      <c r="DV1021"/>
      <c r="DW1021"/>
      <c r="DX1021"/>
      <c r="DY1021"/>
      <c r="DZ1021"/>
      <c r="EA1021"/>
      <c r="EB1021"/>
      <c r="EC1021"/>
      <c r="ED1021"/>
      <c r="EE1021"/>
      <c r="EF1021"/>
      <c r="EG1021"/>
      <c r="EH1021"/>
      <c r="EI1021"/>
      <c r="EJ1021"/>
      <c r="EK1021"/>
      <c r="EL1021"/>
      <c r="EM1021"/>
      <c r="EN1021"/>
      <c r="EO1021"/>
      <c r="EP1021"/>
      <c r="EQ1021"/>
      <c r="ER1021"/>
      <c r="ES1021"/>
      <c r="ET1021"/>
      <c r="EU1021"/>
      <c r="EV1021"/>
      <c r="EW1021"/>
      <c r="EX1021"/>
      <c r="EY1021"/>
      <c r="EZ1021"/>
      <c r="FA1021"/>
      <c r="FB1021"/>
      <c r="FC1021"/>
      <c r="FD1021"/>
      <c r="FE1021"/>
      <c r="FF1021"/>
      <c r="FG1021"/>
      <c r="FH1021"/>
      <c r="FI1021"/>
      <c r="FJ1021"/>
      <c r="FK1021"/>
      <c r="FL1021"/>
      <c r="FM1021"/>
      <c r="FN1021"/>
      <c r="FO1021"/>
      <c r="FP1021"/>
      <c r="FQ1021"/>
      <c r="FR1021"/>
      <c r="FS1021"/>
      <c r="FT1021"/>
      <c r="FU1021"/>
      <c r="FV1021"/>
      <c r="FW1021"/>
      <c r="FX1021"/>
      <c r="FY1021"/>
      <c r="FZ1021"/>
      <c r="GA1021"/>
      <c r="GB1021"/>
      <c r="GC1021"/>
      <c r="GD1021"/>
      <c r="GE1021"/>
      <c r="GF1021"/>
      <c r="GG1021"/>
      <c r="GH1021"/>
      <c r="GI1021"/>
      <c r="GJ1021"/>
      <c r="GK1021"/>
      <c r="GL1021"/>
      <c r="GM1021"/>
      <c r="GN1021"/>
      <c r="GO1021"/>
      <c r="GP1021"/>
      <c r="GQ1021"/>
      <c r="GR1021"/>
      <c r="GS1021"/>
      <c r="GT1021"/>
      <c r="GU1021"/>
      <c r="GV1021"/>
      <c r="GW1021"/>
      <c r="GX1021"/>
      <c r="GY1021"/>
      <c r="GZ1021"/>
      <c r="HA1021"/>
      <c r="HB1021"/>
      <c r="HC1021"/>
      <c r="HD1021"/>
      <c r="HE1021"/>
      <c r="HF1021"/>
      <c r="HG1021"/>
      <c r="HH1021"/>
    </row>
    <row r="1022" spans="1:216" x14ac:dyDescent="0.2">
      <c r="A1022" s="241" t="s">
        <v>148</v>
      </c>
      <c r="B1022" s="476" t="s">
        <v>841</v>
      </c>
      <c r="C1022" s="326" t="s">
        <v>807</v>
      </c>
      <c r="D1022" s="283" t="s">
        <v>149</v>
      </c>
      <c r="E1022" s="480">
        <v>0</v>
      </c>
      <c r="F1022" s="480">
        <v>0</v>
      </c>
      <c r="G1022" s="480">
        <v>0</v>
      </c>
      <c r="H1022" s="480">
        <v>0</v>
      </c>
      <c r="I1022" s="480">
        <v>0</v>
      </c>
      <c r="J1022" s="480">
        <v>0</v>
      </c>
      <c r="K1022" s="480">
        <v>0</v>
      </c>
      <c r="L1022" s="480">
        <v>0</v>
      </c>
      <c r="M1022" s="480">
        <v>0</v>
      </c>
      <c r="N1022" s="500">
        <v>0</v>
      </c>
      <c r="O1022" s="480">
        <v>0</v>
      </c>
      <c r="P1022" s="480">
        <v>0</v>
      </c>
      <c r="Q1022" s="480">
        <v>0</v>
      </c>
      <c r="R1022" s="480">
        <v>0</v>
      </c>
      <c r="S1022" s="480">
        <v>0</v>
      </c>
      <c r="T1022" s="480">
        <v>0</v>
      </c>
      <c r="U1022" s="480">
        <v>0</v>
      </c>
      <c r="V1022" s="480">
        <v>0</v>
      </c>
      <c r="W1022" s="480">
        <v>0</v>
      </c>
      <c r="X1022" s="500">
        <v>0</v>
      </c>
      <c r="Y1022"/>
      <c r="Z1022"/>
      <c r="AA1022"/>
      <c r="AB1022"/>
      <c r="AC1022"/>
      <c r="AD1022"/>
      <c r="AE1022"/>
      <c r="AF1022"/>
      <c r="AG1022"/>
      <c r="AH1022"/>
      <c r="AI1022"/>
      <c r="AJ1022"/>
      <c r="AK1022"/>
      <c r="AL1022"/>
      <c r="AM1022"/>
      <c r="AN1022"/>
      <c r="AO1022"/>
      <c r="AP1022"/>
      <c r="AQ1022"/>
      <c r="AR1022"/>
      <c r="AS1022"/>
      <c r="AT1022"/>
      <c r="AU1022"/>
      <c r="AV1022"/>
      <c r="AW1022"/>
      <c r="AX1022"/>
      <c r="AY1022"/>
      <c r="AZ1022"/>
      <c r="BA1022"/>
      <c r="BB1022"/>
      <c r="BC1022"/>
      <c r="BD1022"/>
      <c r="BE1022"/>
      <c r="BF1022"/>
      <c r="BG1022"/>
      <c r="BH1022"/>
      <c r="BI1022"/>
      <c r="BJ1022"/>
      <c r="BK1022"/>
      <c r="BL1022"/>
      <c r="BM1022"/>
      <c r="BN1022"/>
      <c r="BO1022"/>
      <c r="BP1022"/>
      <c r="BQ1022"/>
      <c r="BR1022"/>
      <c r="BS1022"/>
      <c r="BT1022"/>
      <c r="BU1022"/>
      <c r="BV1022"/>
      <c r="BW1022"/>
      <c r="BX1022"/>
      <c r="BY1022"/>
      <c r="BZ1022"/>
      <c r="CA1022"/>
      <c r="CB1022"/>
      <c r="CC1022"/>
      <c r="CD1022"/>
      <c r="CE1022"/>
      <c r="CF1022"/>
      <c r="CG1022"/>
      <c r="CH1022"/>
      <c r="CI1022"/>
      <c r="CJ1022"/>
      <c r="CK1022"/>
      <c r="CL1022"/>
      <c r="CM1022"/>
      <c r="CN1022"/>
      <c r="CO1022"/>
      <c r="CP1022"/>
      <c r="CQ1022"/>
      <c r="CR1022"/>
      <c r="CS1022"/>
      <c r="CT1022"/>
      <c r="CU1022"/>
      <c r="CV1022"/>
      <c r="CW1022"/>
      <c r="CX1022"/>
      <c r="CY1022"/>
      <c r="CZ1022"/>
      <c r="DA1022"/>
      <c r="DB1022"/>
      <c r="DC1022"/>
      <c r="DD1022"/>
      <c r="DE1022"/>
      <c r="DF1022"/>
      <c r="DG1022"/>
      <c r="DH1022"/>
      <c r="DI1022"/>
      <c r="DJ1022"/>
      <c r="DK1022"/>
      <c r="DL1022"/>
      <c r="DM1022"/>
      <c r="DN1022"/>
      <c r="DO1022"/>
      <c r="DP1022"/>
      <c r="DQ1022"/>
      <c r="DR1022"/>
      <c r="DS1022"/>
      <c r="DT1022"/>
      <c r="DU1022"/>
      <c r="DV1022"/>
      <c r="DW1022"/>
      <c r="DX1022"/>
      <c r="DY1022"/>
      <c r="DZ1022"/>
      <c r="EA1022"/>
      <c r="EB1022"/>
      <c r="EC1022"/>
      <c r="ED1022"/>
      <c r="EE1022"/>
      <c r="EF1022"/>
      <c r="EG1022"/>
      <c r="EH1022"/>
      <c r="EI1022"/>
      <c r="EJ1022"/>
      <c r="EK1022"/>
      <c r="EL1022"/>
      <c r="EM1022"/>
      <c r="EN1022"/>
      <c r="EO1022"/>
      <c r="EP1022"/>
      <c r="EQ1022"/>
      <c r="ER1022"/>
      <c r="ES1022"/>
      <c r="ET1022"/>
      <c r="EU1022"/>
      <c r="EV1022"/>
      <c r="EW1022"/>
      <c r="EX1022"/>
      <c r="EY1022"/>
      <c r="EZ1022"/>
      <c r="FA1022"/>
      <c r="FB1022"/>
      <c r="FC1022"/>
      <c r="FD1022"/>
      <c r="FE1022"/>
      <c r="FF1022"/>
      <c r="FG1022"/>
      <c r="FH1022"/>
      <c r="FI1022"/>
      <c r="FJ1022"/>
      <c r="FK1022"/>
      <c r="FL1022"/>
      <c r="FM1022"/>
      <c r="FN1022"/>
      <c r="FO1022"/>
      <c r="FP1022"/>
      <c r="FQ1022"/>
      <c r="FR1022"/>
      <c r="FS1022"/>
      <c r="FT1022"/>
      <c r="FU1022"/>
      <c r="FV1022"/>
      <c r="FW1022"/>
      <c r="FX1022"/>
      <c r="FY1022"/>
      <c r="FZ1022"/>
      <c r="GA1022"/>
      <c r="GB1022"/>
      <c r="GC1022"/>
      <c r="GD1022"/>
      <c r="GE1022"/>
      <c r="GF1022"/>
      <c r="GG1022"/>
      <c r="GH1022"/>
      <c r="GI1022"/>
      <c r="GJ1022"/>
      <c r="GK1022"/>
      <c r="GL1022"/>
      <c r="GM1022"/>
      <c r="GN1022"/>
      <c r="GO1022"/>
      <c r="GP1022"/>
      <c r="GQ1022"/>
      <c r="GR1022"/>
      <c r="GS1022"/>
      <c r="GT1022"/>
      <c r="GU1022"/>
      <c r="GV1022"/>
      <c r="GW1022"/>
      <c r="GX1022"/>
      <c r="GY1022"/>
      <c r="GZ1022"/>
      <c r="HA1022"/>
      <c r="HB1022"/>
      <c r="HC1022"/>
      <c r="HD1022"/>
      <c r="HE1022"/>
      <c r="HF1022"/>
      <c r="HG1022"/>
      <c r="HH1022"/>
    </row>
    <row r="1023" spans="1:216" x14ac:dyDescent="0.2">
      <c r="A1023" s="241" t="s">
        <v>150</v>
      </c>
      <c r="B1023" s="476" t="s">
        <v>842</v>
      </c>
      <c r="C1023" s="326" t="s">
        <v>782</v>
      </c>
      <c r="D1023" s="283" t="s">
        <v>151</v>
      </c>
      <c r="E1023" s="480">
        <v>0</v>
      </c>
      <c r="F1023" s="480">
        <v>9.9</v>
      </c>
      <c r="G1023" s="480">
        <v>1.3</v>
      </c>
      <c r="H1023" s="480">
        <v>0.5</v>
      </c>
      <c r="I1023" s="480">
        <v>0</v>
      </c>
      <c r="J1023" s="480">
        <v>0</v>
      </c>
      <c r="K1023" s="480">
        <v>0</v>
      </c>
      <c r="L1023" s="480">
        <v>0</v>
      </c>
      <c r="M1023" s="480">
        <v>0</v>
      </c>
      <c r="N1023" s="500">
        <v>11.7</v>
      </c>
      <c r="O1023" s="480">
        <v>0</v>
      </c>
      <c r="P1023" s="480">
        <v>21</v>
      </c>
      <c r="Q1023" s="480">
        <v>3</v>
      </c>
      <c r="R1023" s="480">
        <v>1</v>
      </c>
      <c r="S1023" s="480">
        <v>0</v>
      </c>
      <c r="T1023" s="480">
        <v>0</v>
      </c>
      <c r="U1023" s="480">
        <v>0</v>
      </c>
      <c r="V1023" s="480">
        <v>0</v>
      </c>
      <c r="W1023" s="480">
        <v>0</v>
      </c>
      <c r="X1023" s="500">
        <v>25</v>
      </c>
      <c r="Y1023"/>
      <c r="Z1023"/>
      <c r="AA1023"/>
      <c r="AB1023"/>
      <c r="AC1023"/>
      <c r="AD1023"/>
      <c r="AE1023"/>
      <c r="AF1023"/>
      <c r="AG1023"/>
      <c r="AH1023"/>
      <c r="AI1023"/>
      <c r="AJ1023"/>
      <c r="AK1023"/>
      <c r="AL1023"/>
      <c r="AM1023"/>
      <c r="AN1023"/>
      <c r="AO1023"/>
      <c r="AP1023"/>
      <c r="AQ1023"/>
      <c r="AR1023"/>
      <c r="AS1023"/>
      <c r="AT1023"/>
      <c r="AU1023"/>
      <c r="AV1023"/>
      <c r="AW1023"/>
      <c r="AX1023"/>
      <c r="AY1023"/>
      <c r="AZ1023"/>
      <c r="BA1023"/>
      <c r="BB1023"/>
      <c r="BC1023"/>
      <c r="BD1023"/>
      <c r="BE1023"/>
      <c r="BF1023"/>
      <c r="BG1023"/>
      <c r="BH1023"/>
      <c r="BI1023"/>
      <c r="BJ1023"/>
      <c r="BK1023"/>
      <c r="BL1023"/>
      <c r="BM1023"/>
      <c r="BN1023"/>
      <c r="BO1023"/>
      <c r="BP1023"/>
      <c r="BQ1023"/>
      <c r="BR1023"/>
      <c r="BS1023"/>
      <c r="BT1023"/>
      <c r="BU1023"/>
      <c r="BV1023"/>
      <c r="BW1023"/>
      <c r="BX1023"/>
      <c r="BY1023"/>
      <c r="BZ1023"/>
      <c r="CA1023"/>
      <c r="CB1023"/>
      <c r="CC1023"/>
      <c r="CD1023"/>
      <c r="CE1023"/>
      <c r="CF1023"/>
      <c r="CG1023"/>
      <c r="CH1023"/>
      <c r="CI1023"/>
      <c r="CJ1023"/>
      <c r="CK1023"/>
      <c r="CL1023"/>
      <c r="CM1023"/>
      <c r="CN1023"/>
      <c r="CO1023"/>
      <c r="CP1023"/>
      <c r="CQ1023"/>
      <c r="CR1023"/>
      <c r="CS1023"/>
      <c r="CT1023"/>
      <c r="CU1023"/>
      <c r="CV1023"/>
      <c r="CW1023"/>
      <c r="CX1023"/>
      <c r="CY1023"/>
      <c r="CZ1023"/>
      <c r="DA1023"/>
      <c r="DB1023"/>
      <c r="DC1023"/>
      <c r="DD1023"/>
      <c r="DE1023"/>
      <c r="DF1023"/>
      <c r="DG1023"/>
      <c r="DH1023"/>
      <c r="DI1023"/>
      <c r="DJ1023"/>
      <c r="DK1023"/>
      <c r="DL1023"/>
      <c r="DM1023"/>
      <c r="DN1023"/>
      <c r="DO1023"/>
      <c r="DP1023"/>
      <c r="DQ1023"/>
      <c r="DR1023"/>
      <c r="DS1023"/>
      <c r="DT1023"/>
      <c r="DU1023"/>
      <c r="DV1023"/>
      <c r="DW1023"/>
      <c r="DX1023"/>
      <c r="DY1023"/>
      <c r="DZ1023"/>
      <c r="EA1023"/>
      <c r="EB1023"/>
      <c r="EC1023"/>
      <c r="ED1023"/>
      <c r="EE1023"/>
      <c r="EF1023"/>
      <c r="EG1023"/>
      <c r="EH1023"/>
      <c r="EI1023"/>
      <c r="EJ1023"/>
      <c r="EK1023"/>
      <c r="EL1023"/>
      <c r="EM1023"/>
      <c r="EN1023"/>
      <c r="EO1023"/>
      <c r="EP1023"/>
      <c r="EQ1023"/>
      <c r="ER1023"/>
      <c r="ES1023"/>
      <c r="ET1023"/>
      <c r="EU1023"/>
      <c r="EV1023"/>
      <c r="EW1023"/>
      <c r="EX1023"/>
      <c r="EY1023"/>
      <c r="EZ1023"/>
      <c r="FA1023"/>
      <c r="FB1023"/>
      <c r="FC1023"/>
      <c r="FD1023"/>
      <c r="FE1023"/>
      <c r="FF1023"/>
      <c r="FG1023"/>
      <c r="FH1023"/>
      <c r="FI1023"/>
      <c r="FJ1023"/>
      <c r="FK1023"/>
      <c r="FL1023"/>
      <c r="FM1023"/>
      <c r="FN1023"/>
      <c r="FO1023"/>
      <c r="FP1023"/>
      <c r="FQ1023"/>
      <c r="FR1023"/>
      <c r="FS1023"/>
      <c r="FT1023"/>
      <c r="FU1023"/>
      <c r="FV1023"/>
      <c r="FW1023"/>
      <c r="FX1023"/>
      <c r="FY1023"/>
      <c r="FZ1023"/>
      <c r="GA1023"/>
      <c r="GB1023"/>
      <c r="GC1023"/>
      <c r="GD1023"/>
      <c r="GE1023"/>
      <c r="GF1023"/>
      <c r="GG1023"/>
      <c r="GH1023"/>
      <c r="GI1023"/>
      <c r="GJ1023"/>
      <c r="GK1023"/>
      <c r="GL1023"/>
      <c r="GM1023"/>
      <c r="GN1023"/>
      <c r="GO1023"/>
      <c r="GP1023"/>
      <c r="GQ1023"/>
      <c r="GR1023"/>
      <c r="GS1023"/>
      <c r="GT1023"/>
      <c r="GU1023"/>
      <c r="GV1023"/>
      <c r="GW1023"/>
      <c r="GX1023"/>
      <c r="GY1023"/>
      <c r="GZ1023"/>
      <c r="HA1023"/>
      <c r="HB1023"/>
      <c r="HC1023"/>
      <c r="HD1023"/>
      <c r="HE1023"/>
      <c r="HF1023"/>
      <c r="HG1023"/>
      <c r="HH1023"/>
    </row>
    <row r="1024" spans="1:216" x14ac:dyDescent="0.2">
      <c r="A1024" s="241" t="s">
        <v>152</v>
      </c>
      <c r="B1024" s="476" t="s">
        <v>843</v>
      </c>
      <c r="C1024" s="326" t="s">
        <v>784</v>
      </c>
      <c r="D1024" s="283" t="s">
        <v>153</v>
      </c>
      <c r="E1024" s="480">
        <v>0</v>
      </c>
      <c r="F1024" s="480">
        <v>9.8800000000000008</v>
      </c>
      <c r="G1024" s="480">
        <v>1</v>
      </c>
      <c r="H1024" s="480">
        <v>0</v>
      </c>
      <c r="I1024" s="480">
        <v>0</v>
      </c>
      <c r="J1024" s="480">
        <v>0</v>
      </c>
      <c r="K1024" s="480">
        <v>0</v>
      </c>
      <c r="L1024" s="480">
        <v>0</v>
      </c>
      <c r="M1024" s="480">
        <v>0</v>
      </c>
      <c r="N1024" s="500">
        <v>10.88</v>
      </c>
      <c r="O1024" s="480">
        <v>0</v>
      </c>
      <c r="P1024" s="480">
        <v>20</v>
      </c>
      <c r="Q1024" s="480">
        <v>2</v>
      </c>
      <c r="R1024" s="480">
        <v>0</v>
      </c>
      <c r="S1024" s="480">
        <v>0</v>
      </c>
      <c r="T1024" s="480">
        <v>0</v>
      </c>
      <c r="U1024" s="480">
        <v>0</v>
      </c>
      <c r="V1024" s="480">
        <v>0</v>
      </c>
      <c r="W1024" s="480">
        <v>0</v>
      </c>
      <c r="X1024" s="500">
        <v>22</v>
      </c>
      <c r="Y1024"/>
      <c r="Z1024"/>
      <c r="AA1024"/>
      <c r="AB1024"/>
      <c r="AC1024"/>
      <c r="AD1024"/>
      <c r="AE1024"/>
      <c r="AF1024"/>
      <c r="AG1024"/>
      <c r="AH1024"/>
      <c r="AI1024"/>
      <c r="AJ1024"/>
      <c r="AK1024"/>
      <c r="AL1024"/>
      <c r="AM1024"/>
      <c r="AN1024"/>
      <c r="AO1024"/>
      <c r="AP1024"/>
      <c r="AQ1024"/>
      <c r="AR1024"/>
      <c r="AS1024"/>
      <c r="AT1024"/>
      <c r="AU1024"/>
      <c r="AV1024"/>
      <c r="AW1024"/>
      <c r="AX1024"/>
      <c r="AY1024"/>
      <c r="AZ1024"/>
      <c r="BA1024"/>
      <c r="BB1024"/>
      <c r="BC1024"/>
      <c r="BD1024"/>
      <c r="BE1024"/>
      <c r="BF1024"/>
      <c r="BG1024"/>
      <c r="BH1024"/>
      <c r="BI1024"/>
      <c r="BJ1024"/>
      <c r="BK1024"/>
      <c r="BL1024"/>
      <c r="BM1024"/>
      <c r="BN1024"/>
      <c r="BO1024"/>
      <c r="BP1024"/>
      <c r="BQ1024"/>
      <c r="BR1024"/>
      <c r="BS1024"/>
      <c r="BT1024"/>
      <c r="BU1024"/>
      <c r="BV1024"/>
      <c r="BW1024"/>
      <c r="BX1024"/>
      <c r="BY1024"/>
      <c r="BZ1024"/>
      <c r="CA1024"/>
      <c r="CB1024"/>
      <c r="CC1024"/>
      <c r="CD1024"/>
      <c r="CE1024"/>
      <c r="CF1024"/>
      <c r="CG1024"/>
      <c r="CH1024"/>
      <c r="CI1024"/>
      <c r="CJ1024"/>
      <c r="CK1024"/>
      <c r="CL1024"/>
      <c r="CM1024"/>
      <c r="CN1024"/>
      <c r="CO1024"/>
      <c r="CP1024"/>
      <c r="CQ1024"/>
      <c r="CR1024"/>
      <c r="CS1024"/>
      <c r="CT1024"/>
      <c r="CU1024"/>
      <c r="CV1024"/>
      <c r="CW1024"/>
      <c r="CX1024"/>
      <c r="CY1024"/>
      <c r="CZ1024"/>
      <c r="DA1024"/>
      <c r="DB1024"/>
      <c r="DC1024"/>
      <c r="DD1024"/>
      <c r="DE1024"/>
      <c r="DF1024"/>
      <c r="DG1024"/>
      <c r="DH1024"/>
      <c r="DI1024"/>
      <c r="DJ1024"/>
      <c r="DK1024"/>
      <c r="DL1024"/>
      <c r="DM1024"/>
      <c r="DN1024"/>
      <c r="DO1024"/>
      <c r="DP1024"/>
      <c r="DQ1024"/>
      <c r="DR1024"/>
      <c r="DS1024"/>
      <c r="DT1024"/>
      <c r="DU1024"/>
      <c r="DV1024"/>
      <c r="DW1024"/>
      <c r="DX1024"/>
      <c r="DY1024"/>
      <c r="DZ1024"/>
      <c r="EA1024"/>
      <c r="EB1024"/>
      <c r="EC1024"/>
      <c r="ED1024"/>
      <c r="EE1024"/>
      <c r="EF1024"/>
      <c r="EG1024"/>
      <c r="EH1024"/>
      <c r="EI1024"/>
      <c r="EJ1024"/>
      <c r="EK1024"/>
      <c r="EL1024"/>
      <c r="EM1024"/>
      <c r="EN1024"/>
      <c r="EO1024"/>
      <c r="EP1024"/>
      <c r="EQ1024"/>
      <c r="ER1024"/>
      <c r="ES1024"/>
      <c r="ET1024"/>
      <c r="EU1024"/>
      <c r="EV1024"/>
      <c r="EW1024"/>
      <c r="EX1024"/>
      <c r="EY1024"/>
      <c r="EZ1024"/>
      <c r="FA1024"/>
      <c r="FB1024"/>
      <c r="FC1024"/>
      <c r="FD1024"/>
      <c r="FE1024"/>
      <c r="FF1024"/>
      <c r="FG1024"/>
      <c r="FH1024"/>
      <c r="FI1024"/>
      <c r="FJ1024"/>
      <c r="FK1024"/>
      <c r="FL1024"/>
      <c r="FM1024"/>
      <c r="FN1024"/>
      <c r="FO1024"/>
      <c r="FP1024"/>
      <c r="FQ1024"/>
      <c r="FR1024"/>
      <c r="FS1024"/>
      <c r="FT1024"/>
      <c r="FU1024"/>
      <c r="FV1024"/>
      <c r="FW1024"/>
      <c r="FX1024"/>
      <c r="FY1024"/>
      <c r="FZ1024"/>
      <c r="GA1024"/>
      <c r="GB1024"/>
      <c r="GC1024"/>
      <c r="GD1024"/>
      <c r="GE1024"/>
      <c r="GF1024"/>
      <c r="GG1024"/>
      <c r="GH1024"/>
      <c r="GI1024"/>
      <c r="GJ1024"/>
      <c r="GK1024"/>
      <c r="GL1024"/>
      <c r="GM1024"/>
      <c r="GN1024"/>
      <c r="GO1024"/>
      <c r="GP1024"/>
      <c r="GQ1024"/>
      <c r="GR1024"/>
      <c r="GS1024"/>
      <c r="GT1024"/>
      <c r="GU1024"/>
      <c r="GV1024"/>
      <c r="GW1024"/>
      <c r="GX1024"/>
      <c r="GY1024"/>
      <c r="GZ1024"/>
      <c r="HA1024"/>
      <c r="HB1024"/>
      <c r="HC1024"/>
      <c r="HD1024"/>
      <c r="HE1024"/>
      <c r="HF1024"/>
      <c r="HG1024"/>
      <c r="HH1024"/>
    </row>
    <row r="1025" spans="1:216" x14ac:dyDescent="0.2">
      <c r="A1025" s="241" t="s">
        <v>154</v>
      </c>
      <c r="B1025" s="476" t="s">
        <v>844</v>
      </c>
      <c r="C1025" s="326" t="s">
        <v>626</v>
      </c>
      <c r="D1025" s="283" t="s">
        <v>155</v>
      </c>
      <c r="E1025" s="480">
        <v>0</v>
      </c>
      <c r="F1025" s="480">
        <v>6.6</v>
      </c>
      <c r="G1025" s="480">
        <v>0</v>
      </c>
      <c r="H1025" s="480">
        <v>0</v>
      </c>
      <c r="I1025" s="480">
        <v>0</v>
      </c>
      <c r="J1025" s="480">
        <v>0</v>
      </c>
      <c r="K1025" s="480">
        <v>0</v>
      </c>
      <c r="L1025" s="480">
        <v>0</v>
      </c>
      <c r="M1025" s="480">
        <v>0</v>
      </c>
      <c r="N1025" s="500">
        <v>6.6</v>
      </c>
      <c r="O1025" s="480">
        <v>0</v>
      </c>
      <c r="P1025" s="480">
        <v>16</v>
      </c>
      <c r="Q1025" s="480">
        <v>0</v>
      </c>
      <c r="R1025" s="480">
        <v>0</v>
      </c>
      <c r="S1025" s="480">
        <v>0</v>
      </c>
      <c r="T1025" s="480">
        <v>0</v>
      </c>
      <c r="U1025" s="480">
        <v>0</v>
      </c>
      <c r="V1025" s="480">
        <v>0</v>
      </c>
      <c r="W1025" s="480">
        <v>0</v>
      </c>
      <c r="X1025" s="500">
        <v>16</v>
      </c>
      <c r="Y1025"/>
      <c r="Z1025"/>
      <c r="AA1025"/>
      <c r="AB1025"/>
      <c r="AC1025"/>
      <c r="AD1025"/>
      <c r="AE1025"/>
      <c r="AF1025"/>
      <c r="AG1025"/>
      <c r="AH1025"/>
      <c r="AI1025"/>
      <c r="AJ1025"/>
      <c r="AK1025"/>
      <c r="AL1025"/>
      <c r="AM1025"/>
      <c r="AN1025"/>
      <c r="AO1025"/>
      <c r="AP1025"/>
      <c r="AQ1025"/>
      <c r="AR1025"/>
      <c r="AS1025"/>
      <c r="AT1025"/>
      <c r="AU1025"/>
      <c r="AV1025"/>
      <c r="AW1025"/>
      <c r="AX1025"/>
      <c r="AY1025"/>
      <c r="AZ1025"/>
      <c r="BA1025"/>
      <c r="BB1025"/>
      <c r="BC1025"/>
      <c r="BD1025"/>
      <c r="BE1025"/>
      <c r="BF1025"/>
      <c r="BG1025"/>
      <c r="BH1025"/>
      <c r="BI1025"/>
      <c r="BJ1025"/>
      <c r="BK1025"/>
      <c r="BL1025"/>
      <c r="BM1025"/>
      <c r="BN1025"/>
      <c r="BO1025"/>
      <c r="BP1025"/>
      <c r="BQ1025"/>
      <c r="BR1025"/>
      <c r="BS1025"/>
      <c r="BT1025"/>
      <c r="BU1025"/>
      <c r="BV1025"/>
      <c r="BW1025"/>
      <c r="BX1025"/>
      <c r="BY1025"/>
      <c r="BZ1025"/>
      <c r="CA1025"/>
      <c r="CB1025"/>
      <c r="CC1025"/>
      <c r="CD1025"/>
      <c r="CE1025"/>
      <c r="CF1025"/>
      <c r="CG1025"/>
      <c r="CH1025"/>
      <c r="CI1025"/>
      <c r="CJ1025"/>
      <c r="CK1025"/>
      <c r="CL1025"/>
      <c r="CM1025"/>
      <c r="CN1025"/>
      <c r="CO1025"/>
      <c r="CP1025"/>
      <c r="CQ1025"/>
      <c r="CR1025"/>
      <c r="CS1025"/>
      <c r="CT1025"/>
      <c r="CU1025"/>
      <c r="CV1025"/>
      <c r="CW1025"/>
      <c r="CX1025"/>
      <c r="CY1025"/>
      <c r="CZ1025"/>
      <c r="DA1025"/>
      <c r="DB1025"/>
      <c r="DC1025"/>
      <c r="DD1025"/>
      <c r="DE1025"/>
      <c r="DF1025"/>
      <c r="DG1025"/>
      <c r="DH1025"/>
      <c r="DI1025"/>
      <c r="DJ1025"/>
      <c r="DK1025"/>
      <c r="DL1025"/>
      <c r="DM1025"/>
      <c r="DN1025"/>
      <c r="DO1025"/>
      <c r="DP1025"/>
      <c r="DQ1025"/>
      <c r="DR1025"/>
      <c r="DS1025"/>
      <c r="DT1025"/>
      <c r="DU1025"/>
      <c r="DV1025"/>
      <c r="DW1025"/>
      <c r="DX1025"/>
      <c r="DY1025"/>
      <c r="DZ1025"/>
      <c r="EA1025"/>
      <c r="EB1025"/>
      <c r="EC1025"/>
      <c r="ED1025"/>
      <c r="EE1025"/>
      <c r="EF1025"/>
      <c r="EG1025"/>
      <c r="EH1025"/>
      <c r="EI1025"/>
      <c r="EJ1025"/>
      <c r="EK1025"/>
      <c r="EL1025"/>
      <c r="EM1025"/>
      <c r="EN1025"/>
      <c r="EO1025"/>
      <c r="EP1025"/>
      <c r="EQ1025"/>
      <c r="ER1025"/>
      <c r="ES1025"/>
      <c r="ET1025"/>
      <c r="EU1025"/>
      <c r="EV1025"/>
      <c r="EW1025"/>
      <c r="EX1025"/>
      <c r="EY1025"/>
      <c r="EZ1025"/>
      <c r="FA1025"/>
      <c r="FB1025"/>
      <c r="FC1025"/>
      <c r="FD1025"/>
      <c r="FE1025"/>
      <c r="FF1025"/>
      <c r="FG1025"/>
      <c r="FH1025"/>
      <c r="FI1025"/>
      <c r="FJ1025"/>
      <c r="FK1025"/>
      <c r="FL1025"/>
      <c r="FM1025"/>
      <c r="FN1025"/>
      <c r="FO1025"/>
      <c r="FP1025"/>
      <c r="FQ1025"/>
      <c r="FR1025"/>
      <c r="FS1025"/>
      <c r="FT1025"/>
      <c r="FU1025"/>
      <c r="FV1025"/>
      <c r="FW1025"/>
      <c r="FX1025"/>
      <c r="FY1025"/>
      <c r="FZ1025"/>
      <c r="GA1025"/>
      <c r="GB1025"/>
      <c r="GC1025"/>
      <c r="GD1025"/>
      <c r="GE1025"/>
      <c r="GF1025"/>
      <c r="GG1025"/>
      <c r="GH1025"/>
      <c r="GI1025"/>
      <c r="GJ1025"/>
      <c r="GK1025"/>
      <c r="GL1025"/>
      <c r="GM1025"/>
      <c r="GN1025"/>
      <c r="GO1025"/>
      <c r="GP1025"/>
      <c r="GQ1025"/>
      <c r="GR1025"/>
      <c r="GS1025"/>
      <c r="GT1025"/>
      <c r="GU1025"/>
      <c r="GV1025"/>
      <c r="GW1025"/>
      <c r="GX1025"/>
      <c r="GY1025"/>
      <c r="GZ1025"/>
      <c r="HA1025"/>
      <c r="HB1025"/>
      <c r="HC1025"/>
      <c r="HD1025"/>
      <c r="HE1025"/>
      <c r="HF1025"/>
      <c r="HG1025"/>
      <c r="HH1025"/>
    </row>
    <row r="1026" spans="1:216" x14ac:dyDescent="0.2">
      <c r="A1026" s="241" t="s">
        <v>156</v>
      </c>
      <c r="B1026" s="476" t="s">
        <v>845</v>
      </c>
      <c r="C1026" s="326" t="s">
        <v>626</v>
      </c>
      <c r="D1026" s="283" t="s">
        <v>846</v>
      </c>
      <c r="E1026" s="480">
        <v>0</v>
      </c>
      <c r="F1026" s="480">
        <v>35.799999999999997</v>
      </c>
      <c r="G1026" s="480">
        <v>3.9</v>
      </c>
      <c r="H1026" s="480">
        <v>2.4</v>
      </c>
      <c r="I1026" s="480">
        <v>0.8</v>
      </c>
      <c r="J1026" s="480">
        <v>0</v>
      </c>
      <c r="K1026" s="480">
        <v>0.5</v>
      </c>
      <c r="L1026" s="480">
        <v>0</v>
      </c>
      <c r="M1026" s="480">
        <v>0</v>
      </c>
      <c r="N1026" s="500">
        <v>43.4</v>
      </c>
      <c r="O1026" s="480">
        <v>0</v>
      </c>
      <c r="P1026" s="480">
        <v>77</v>
      </c>
      <c r="Q1026" s="480">
        <v>8</v>
      </c>
      <c r="R1026" s="480">
        <v>5</v>
      </c>
      <c r="S1026" s="480">
        <v>2</v>
      </c>
      <c r="T1026" s="480">
        <v>0</v>
      </c>
      <c r="U1026" s="480">
        <v>1</v>
      </c>
      <c r="V1026" s="480">
        <v>0</v>
      </c>
      <c r="W1026" s="480">
        <v>0</v>
      </c>
      <c r="X1026" s="500">
        <v>93</v>
      </c>
      <c r="Y1026"/>
      <c r="Z1026"/>
      <c r="AA1026"/>
      <c r="AB1026"/>
      <c r="AC1026"/>
      <c r="AD1026"/>
      <c r="AE1026"/>
      <c r="AF1026"/>
      <c r="AG1026"/>
      <c r="AH1026"/>
      <c r="AI1026"/>
      <c r="AJ1026"/>
      <c r="AK1026"/>
      <c r="AL1026"/>
      <c r="AM1026"/>
      <c r="AN1026"/>
      <c r="AO1026"/>
      <c r="AP1026"/>
      <c r="AQ1026"/>
      <c r="AR1026"/>
      <c r="AS1026"/>
      <c r="AT1026"/>
      <c r="AU1026"/>
      <c r="AV1026"/>
      <c r="AW1026"/>
      <c r="AX1026"/>
      <c r="AY1026"/>
      <c r="AZ1026"/>
      <c r="BA1026"/>
      <c r="BB1026"/>
      <c r="BC1026"/>
      <c r="BD1026"/>
      <c r="BE1026"/>
      <c r="BF1026"/>
      <c r="BG1026"/>
      <c r="BH1026"/>
      <c r="BI1026"/>
      <c r="BJ1026"/>
      <c r="BK1026"/>
      <c r="BL1026"/>
      <c r="BM1026"/>
      <c r="BN1026"/>
      <c r="BO1026"/>
      <c r="BP1026"/>
      <c r="BQ1026"/>
      <c r="BR1026"/>
      <c r="BS1026"/>
      <c r="BT1026"/>
      <c r="BU1026"/>
      <c r="BV1026"/>
      <c r="BW1026"/>
      <c r="BX1026"/>
      <c r="BY1026"/>
      <c r="BZ1026"/>
      <c r="CA1026"/>
      <c r="CB1026"/>
      <c r="CC1026"/>
      <c r="CD1026"/>
      <c r="CE1026"/>
      <c r="CF1026"/>
      <c r="CG1026"/>
      <c r="CH1026"/>
      <c r="CI1026"/>
      <c r="CJ1026"/>
      <c r="CK1026"/>
      <c r="CL1026"/>
      <c r="CM1026"/>
      <c r="CN1026"/>
      <c r="CO1026"/>
      <c r="CP1026"/>
      <c r="CQ1026"/>
      <c r="CR1026"/>
      <c r="CS1026"/>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c r="DW1026"/>
      <c r="DX1026"/>
      <c r="DY1026"/>
      <c r="DZ1026"/>
      <c r="EA1026"/>
      <c r="EB1026"/>
      <c r="EC1026"/>
      <c r="ED1026"/>
      <c r="EE1026"/>
      <c r="EF1026"/>
      <c r="EG1026"/>
      <c r="EH1026"/>
      <c r="EI1026"/>
      <c r="EJ1026"/>
      <c r="EK1026"/>
      <c r="EL1026"/>
      <c r="EM1026"/>
      <c r="EN1026"/>
      <c r="EO1026"/>
      <c r="EP1026"/>
      <c r="EQ1026"/>
      <c r="ER1026"/>
      <c r="ES1026"/>
      <c r="ET1026"/>
      <c r="EU1026"/>
      <c r="EV1026"/>
      <c r="EW1026"/>
      <c r="EX1026"/>
      <c r="EY1026"/>
      <c r="EZ1026"/>
      <c r="FA1026"/>
      <c r="FB1026"/>
      <c r="FC1026"/>
      <c r="FD1026"/>
      <c r="FE1026"/>
      <c r="FF1026"/>
      <c r="FG1026"/>
      <c r="FH1026"/>
      <c r="FI1026"/>
      <c r="FJ1026"/>
      <c r="FK1026"/>
      <c r="FL1026"/>
      <c r="FM1026"/>
      <c r="FN1026"/>
      <c r="FO1026"/>
      <c r="FP1026"/>
      <c r="FQ1026"/>
      <c r="FR1026"/>
      <c r="FS1026"/>
      <c r="FT1026"/>
      <c r="FU1026"/>
      <c r="FV1026"/>
      <c r="FW1026"/>
      <c r="FX1026"/>
      <c r="FY1026"/>
      <c r="FZ1026"/>
      <c r="GA1026"/>
      <c r="GB1026"/>
      <c r="GC1026"/>
      <c r="GD1026"/>
      <c r="GE1026"/>
      <c r="GF1026"/>
      <c r="GG1026"/>
      <c r="GH1026"/>
      <c r="GI1026"/>
      <c r="GJ1026"/>
      <c r="GK1026"/>
      <c r="GL1026"/>
      <c r="GM1026"/>
      <c r="GN1026"/>
      <c r="GO1026"/>
      <c r="GP1026"/>
      <c r="GQ1026"/>
      <c r="GR1026"/>
      <c r="GS1026"/>
      <c r="GT1026"/>
      <c r="GU1026"/>
      <c r="GV1026"/>
      <c r="GW1026"/>
      <c r="GX1026"/>
      <c r="GY1026"/>
      <c r="GZ1026"/>
      <c r="HA1026"/>
      <c r="HB1026"/>
      <c r="HC1026"/>
      <c r="HD1026"/>
      <c r="HE1026"/>
      <c r="HF1026"/>
      <c r="HG1026"/>
      <c r="HH1026"/>
    </row>
    <row r="1027" spans="1:216" x14ac:dyDescent="0.2">
      <c r="A1027" s="241" t="s">
        <v>157</v>
      </c>
      <c r="B1027" s="476" t="s">
        <v>847</v>
      </c>
      <c r="C1027" s="326" t="s">
        <v>786</v>
      </c>
      <c r="D1027" s="283" t="s">
        <v>158</v>
      </c>
      <c r="E1027" s="480">
        <v>0</v>
      </c>
      <c r="F1027" s="480">
        <v>1.38</v>
      </c>
      <c r="G1027" s="480">
        <v>0</v>
      </c>
      <c r="H1027" s="480">
        <v>0</v>
      </c>
      <c r="I1027" s="480">
        <v>0</v>
      </c>
      <c r="J1027" s="480">
        <v>0</v>
      </c>
      <c r="K1027" s="480">
        <v>0</v>
      </c>
      <c r="L1027" s="480">
        <v>0</v>
      </c>
      <c r="M1027" s="480">
        <v>0</v>
      </c>
      <c r="N1027" s="500">
        <v>1.38</v>
      </c>
      <c r="O1027" s="480">
        <v>0</v>
      </c>
      <c r="P1027" s="480">
        <v>3</v>
      </c>
      <c r="Q1027" s="480">
        <v>0</v>
      </c>
      <c r="R1027" s="480">
        <v>0</v>
      </c>
      <c r="S1027" s="480">
        <v>0</v>
      </c>
      <c r="T1027" s="480">
        <v>0</v>
      </c>
      <c r="U1027" s="480">
        <v>0</v>
      </c>
      <c r="V1027" s="480">
        <v>0</v>
      </c>
      <c r="W1027" s="480">
        <v>0</v>
      </c>
      <c r="X1027" s="500">
        <v>3</v>
      </c>
      <c r="Y1027"/>
      <c r="Z1027"/>
      <c r="AA1027"/>
      <c r="AB1027"/>
      <c r="AC1027"/>
      <c r="AD1027"/>
      <c r="AE1027"/>
      <c r="AF1027"/>
      <c r="AG1027"/>
      <c r="AH1027"/>
      <c r="AI1027"/>
      <c r="AJ1027"/>
      <c r="AK1027"/>
      <c r="AL1027"/>
      <c r="AM1027"/>
      <c r="AN1027"/>
      <c r="AO1027"/>
      <c r="AP1027"/>
      <c r="AQ1027"/>
      <c r="AR1027"/>
      <c r="AS1027"/>
      <c r="AT1027"/>
      <c r="AU1027"/>
      <c r="AV1027"/>
      <c r="AW1027"/>
      <c r="AX1027"/>
      <c r="AY1027"/>
      <c r="AZ1027"/>
      <c r="BA1027"/>
      <c r="BB1027"/>
      <c r="BC1027"/>
      <c r="BD1027"/>
      <c r="BE1027"/>
      <c r="BF1027"/>
      <c r="BG1027"/>
      <c r="BH1027"/>
      <c r="BI1027"/>
      <c r="BJ1027"/>
      <c r="BK1027"/>
      <c r="BL1027"/>
      <c r="BM1027"/>
      <c r="BN1027"/>
      <c r="BO1027"/>
      <c r="BP1027"/>
      <c r="BQ1027"/>
      <c r="BR1027"/>
      <c r="BS1027"/>
      <c r="BT1027"/>
      <c r="BU1027"/>
      <c r="BV1027"/>
      <c r="BW1027"/>
      <c r="BX1027"/>
      <c r="BY1027"/>
      <c r="BZ1027"/>
      <c r="CA1027"/>
      <c r="CB1027"/>
      <c r="CC1027"/>
      <c r="CD1027"/>
      <c r="CE1027"/>
      <c r="CF1027"/>
      <c r="CG1027"/>
      <c r="CH1027"/>
      <c r="CI1027"/>
      <c r="CJ1027"/>
      <c r="CK1027"/>
      <c r="CL1027"/>
      <c r="CM1027"/>
      <c r="CN1027"/>
      <c r="CO1027"/>
      <c r="CP1027"/>
      <c r="CQ1027"/>
      <c r="CR1027"/>
      <c r="CS1027"/>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c r="DW1027"/>
      <c r="DX1027"/>
      <c r="DY1027"/>
      <c r="DZ1027"/>
      <c r="EA1027"/>
      <c r="EB1027"/>
      <c r="EC1027"/>
      <c r="ED1027"/>
      <c r="EE1027"/>
      <c r="EF1027"/>
      <c r="EG1027"/>
      <c r="EH1027"/>
      <c r="EI1027"/>
      <c r="EJ1027"/>
      <c r="EK1027"/>
      <c r="EL1027"/>
      <c r="EM1027"/>
      <c r="EN1027"/>
      <c r="EO1027"/>
      <c r="EP1027"/>
      <c r="EQ1027"/>
      <c r="ER1027"/>
      <c r="ES1027"/>
      <c r="ET1027"/>
      <c r="EU1027"/>
      <c r="EV1027"/>
      <c r="EW1027"/>
      <c r="EX1027"/>
      <c r="EY1027"/>
      <c r="EZ1027"/>
      <c r="FA1027"/>
      <c r="FB1027"/>
      <c r="FC1027"/>
      <c r="FD1027"/>
      <c r="FE1027"/>
      <c r="FF1027"/>
      <c r="FG1027"/>
      <c r="FH1027"/>
      <c r="FI1027"/>
      <c r="FJ1027"/>
      <c r="FK1027"/>
      <c r="FL1027"/>
      <c r="FM1027"/>
      <c r="FN1027"/>
      <c r="FO1027"/>
      <c r="FP1027"/>
      <c r="FQ1027"/>
      <c r="FR1027"/>
      <c r="FS1027"/>
      <c r="FT1027"/>
      <c r="FU1027"/>
      <c r="FV1027"/>
      <c r="FW1027"/>
      <c r="FX1027"/>
      <c r="FY1027"/>
      <c r="FZ1027"/>
      <c r="GA1027"/>
      <c r="GB1027"/>
      <c r="GC1027"/>
      <c r="GD1027"/>
      <c r="GE1027"/>
      <c r="GF1027"/>
      <c r="GG1027"/>
      <c r="GH1027"/>
      <c r="GI1027"/>
      <c r="GJ1027"/>
      <c r="GK1027"/>
      <c r="GL1027"/>
      <c r="GM1027"/>
      <c r="GN1027"/>
      <c r="GO1027"/>
      <c r="GP1027"/>
      <c r="GQ1027"/>
      <c r="GR1027"/>
      <c r="GS1027"/>
      <c r="GT1027"/>
      <c r="GU1027"/>
      <c r="GV1027"/>
      <c r="GW1027"/>
      <c r="GX1027"/>
      <c r="GY1027"/>
      <c r="GZ1027"/>
      <c r="HA1027"/>
      <c r="HB1027"/>
      <c r="HC1027"/>
      <c r="HD1027"/>
      <c r="HE1027"/>
      <c r="HF1027"/>
      <c r="HG1027"/>
      <c r="HH1027"/>
    </row>
    <row r="1028" spans="1:216" x14ac:dyDescent="0.2">
      <c r="A1028" s="241" t="s">
        <v>159</v>
      </c>
      <c r="B1028" s="476" t="s">
        <v>848</v>
      </c>
      <c r="C1028" s="326" t="s">
        <v>626</v>
      </c>
      <c r="D1028" s="283" t="s">
        <v>160</v>
      </c>
      <c r="E1028" s="480">
        <v>0</v>
      </c>
      <c r="F1028" s="480">
        <v>21.7</v>
      </c>
      <c r="G1028" s="480">
        <v>0</v>
      </c>
      <c r="H1028" s="480">
        <v>1</v>
      </c>
      <c r="I1028" s="480">
        <v>0</v>
      </c>
      <c r="J1028" s="480">
        <v>1.88</v>
      </c>
      <c r="K1028" s="480">
        <v>0.88</v>
      </c>
      <c r="L1028" s="480">
        <v>0</v>
      </c>
      <c r="M1028" s="480">
        <v>0</v>
      </c>
      <c r="N1028" s="500">
        <v>25.46</v>
      </c>
      <c r="O1028" s="480">
        <v>0</v>
      </c>
      <c r="P1028" s="480">
        <v>48</v>
      </c>
      <c r="Q1028" s="480">
        <v>0</v>
      </c>
      <c r="R1028" s="480">
        <v>2</v>
      </c>
      <c r="S1028" s="480">
        <v>0</v>
      </c>
      <c r="T1028" s="480">
        <v>4</v>
      </c>
      <c r="U1028" s="480">
        <v>2</v>
      </c>
      <c r="V1028" s="480">
        <v>0</v>
      </c>
      <c r="W1028" s="480">
        <v>0</v>
      </c>
      <c r="X1028" s="500">
        <v>56</v>
      </c>
      <c r="Y1028"/>
      <c r="Z1028"/>
      <c r="AA1028"/>
      <c r="AB1028"/>
      <c r="AC1028"/>
      <c r="AD1028"/>
      <c r="AE1028"/>
      <c r="AF1028"/>
      <c r="AG1028"/>
      <c r="AH1028"/>
      <c r="AI1028"/>
      <c r="AJ1028"/>
      <c r="AK1028"/>
      <c r="AL1028"/>
      <c r="AM1028"/>
      <c r="AN1028"/>
      <c r="AO1028"/>
      <c r="AP1028"/>
      <c r="AQ1028"/>
      <c r="AR1028"/>
      <c r="AS1028"/>
      <c r="AT1028"/>
      <c r="AU1028"/>
      <c r="AV1028"/>
      <c r="AW1028"/>
      <c r="AX1028"/>
      <c r="AY1028"/>
      <c r="AZ1028"/>
      <c r="BA1028"/>
      <c r="BB1028"/>
      <c r="BC1028"/>
      <c r="BD1028"/>
      <c r="BE1028"/>
      <c r="BF1028"/>
      <c r="BG1028"/>
      <c r="BH1028"/>
      <c r="BI1028"/>
      <c r="BJ1028"/>
      <c r="BK1028"/>
      <c r="BL1028"/>
      <c r="BM1028"/>
      <c r="BN1028"/>
      <c r="BO1028"/>
      <c r="BP1028"/>
      <c r="BQ1028"/>
      <c r="BR1028"/>
      <c r="BS1028"/>
      <c r="BT1028"/>
      <c r="BU1028"/>
      <c r="BV1028"/>
      <c r="BW1028"/>
      <c r="BX1028"/>
      <c r="BY1028"/>
      <c r="BZ1028"/>
      <c r="CA1028"/>
      <c r="CB1028"/>
      <c r="CC1028"/>
      <c r="CD1028"/>
      <c r="CE1028"/>
      <c r="CF1028"/>
      <c r="CG1028"/>
      <c r="CH1028"/>
      <c r="CI1028"/>
      <c r="CJ1028"/>
      <c r="CK1028"/>
      <c r="CL1028"/>
      <c r="CM1028"/>
      <c r="CN1028"/>
      <c r="CO1028"/>
      <c r="CP1028"/>
      <c r="CQ1028"/>
      <c r="CR1028"/>
      <c r="CS1028"/>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c r="DW1028"/>
      <c r="DX1028"/>
      <c r="DY1028"/>
      <c r="DZ1028"/>
      <c r="EA1028"/>
      <c r="EB1028"/>
      <c r="EC1028"/>
      <c r="ED1028"/>
      <c r="EE1028"/>
      <c r="EF1028"/>
      <c r="EG1028"/>
      <c r="EH1028"/>
      <c r="EI1028"/>
      <c r="EJ1028"/>
      <c r="EK1028"/>
      <c r="EL1028"/>
      <c r="EM1028"/>
      <c r="EN1028"/>
      <c r="EO1028"/>
      <c r="EP1028"/>
      <c r="EQ1028"/>
      <c r="ER1028"/>
      <c r="ES1028"/>
      <c r="ET1028"/>
      <c r="EU1028"/>
      <c r="EV1028"/>
      <c r="EW1028"/>
      <c r="EX1028"/>
      <c r="EY1028"/>
      <c r="EZ1028"/>
      <c r="FA1028"/>
      <c r="FB1028"/>
      <c r="FC1028"/>
      <c r="FD1028"/>
      <c r="FE1028"/>
      <c r="FF1028"/>
      <c r="FG1028"/>
      <c r="FH1028"/>
      <c r="FI1028"/>
      <c r="FJ1028"/>
      <c r="FK1028"/>
      <c r="FL1028"/>
      <c r="FM1028"/>
      <c r="FN1028"/>
      <c r="FO1028"/>
      <c r="FP1028"/>
      <c r="FQ1028"/>
      <c r="FR1028"/>
      <c r="FS1028"/>
      <c r="FT1028"/>
      <c r="FU1028"/>
      <c r="FV1028"/>
      <c r="FW1028"/>
      <c r="FX1028"/>
      <c r="FY1028"/>
      <c r="FZ1028"/>
      <c r="GA1028"/>
      <c r="GB1028"/>
      <c r="GC1028"/>
      <c r="GD1028"/>
      <c r="GE1028"/>
      <c r="GF1028"/>
      <c r="GG1028"/>
      <c r="GH1028"/>
      <c r="GI1028"/>
      <c r="GJ1028"/>
      <c r="GK1028"/>
      <c r="GL1028"/>
      <c r="GM1028"/>
      <c r="GN1028"/>
      <c r="GO1028"/>
      <c r="GP1028"/>
      <c r="GQ1028"/>
      <c r="GR1028"/>
      <c r="GS1028"/>
      <c r="GT1028"/>
      <c r="GU1028"/>
      <c r="GV1028"/>
      <c r="GW1028"/>
      <c r="GX1028"/>
      <c r="GY1028"/>
      <c r="GZ1028"/>
      <c r="HA1028"/>
      <c r="HB1028"/>
      <c r="HC1028"/>
      <c r="HD1028"/>
      <c r="HE1028"/>
      <c r="HF1028"/>
      <c r="HG1028"/>
      <c r="HH1028"/>
    </row>
    <row r="1029" spans="1:216" x14ac:dyDescent="0.2">
      <c r="A1029" s="241" t="s">
        <v>161</v>
      </c>
      <c r="B1029" s="476" t="s">
        <v>849</v>
      </c>
      <c r="C1029" s="326" t="s">
        <v>801</v>
      </c>
      <c r="D1029" s="283" t="s">
        <v>162</v>
      </c>
      <c r="E1029" s="480">
        <v>0</v>
      </c>
      <c r="F1029" s="480">
        <v>8.6</v>
      </c>
      <c r="G1029" s="480">
        <v>2</v>
      </c>
      <c r="H1029" s="480">
        <v>0.5</v>
      </c>
      <c r="I1029" s="480">
        <v>0</v>
      </c>
      <c r="J1029" s="480">
        <v>0</v>
      </c>
      <c r="K1029" s="480">
        <v>0</v>
      </c>
      <c r="L1029" s="480">
        <v>0</v>
      </c>
      <c r="M1029" s="480">
        <v>0</v>
      </c>
      <c r="N1029" s="500">
        <v>11.1</v>
      </c>
      <c r="O1029" s="480">
        <v>0</v>
      </c>
      <c r="P1029" s="480">
        <v>18</v>
      </c>
      <c r="Q1029" s="480">
        <v>4</v>
      </c>
      <c r="R1029" s="480">
        <v>1</v>
      </c>
      <c r="S1029" s="480">
        <v>0</v>
      </c>
      <c r="T1029" s="480">
        <v>0</v>
      </c>
      <c r="U1029" s="480">
        <v>0</v>
      </c>
      <c r="V1029" s="480">
        <v>0</v>
      </c>
      <c r="W1029" s="480">
        <v>0</v>
      </c>
      <c r="X1029" s="500">
        <v>23</v>
      </c>
      <c r="Y1029"/>
      <c r="Z1029"/>
      <c r="AA1029"/>
      <c r="AB1029"/>
      <c r="AC1029"/>
      <c r="AD1029"/>
      <c r="AE1029"/>
      <c r="AF1029"/>
      <c r="AG1029"/>
      <c r="AH1029"/>
      <c r="AI1029"/>
      <c r="AJ1029"/>
      <c r="AK1029"/>
      <c r="AL1029"/>
      <c r="AM1029"/>
      <c r="AN1029"/>
      <c r="AO1029"/>
      <c r="AP1029"/>
      <c r="AQ1029"/>
      <c r="AR1029"/>
      <c r="AS1029"/>
      <c r="AT1029"/>
      <c r="AU1029"/>
      <c r="AV1029"/>
      <c r="AW1029"/>
      <c r="AX1029"/>
      <c r="AY1029"/>
      <c r="AZ1029"/>
      <c r="BA1029"/>
      <c r="BB1029"/>
      <c r="BC1029"/>
      <c r="BD1029"/>
      <c r="BE1029"/>
      <c r="BF1029"/>
      <c r="BG1029"/>
      <c r="BH1029"/>
      <c r="BI1029"/>
      <c r="BJ1029"/>
      <c r="BK1029"/>
      <c r="BL1029"/>
      <c r="BM1029"/>
      <c r="BN1029"/>
      <c r="BO1029"/>
      <c r="BP1029"/>
      <c r="BQ1029"/>
      <c r="BR1029"/>
      <c r="BS1029"/>
      <c r="BT1029"/>
      <c r="BU1029"/>
      <c r="BV1029"/>
      <c r="BW1029"/>
      <c r="BX1029"/>
      <c r="BY1029"/>
      <c r="BZ1029"/>
      <c r="CA1029"/>
      <c r="CB1029"/>
      <c r="CC1029"/>
      <c r="CD1029"/>
      <c r="CE1029"/>
      <c r="CF1029"/>
      <c r="CG1029"/>
      <c r="CH1029"/>
      <c r="CI1029"/>
      <c r="CJ1029"/>
      <c r="CK1029"/>
      <c r="CL1029"/>
      <c r="CM1029"/>
      <c r="CN1029"/>
      <c r="CO1029"/>
      <c r="CP1029"/>
      <c r="CQ1029"/>
      <c r="CR1029"/>
      <c r="CS1029"/>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c r="DW1029"/>
      <c r="DX1029"/>
      <c r="DY1029"/>
      <c r="DZ1029"/>
      <c r="EA1029"/>
      <c r="EB1029"/>
      <c r="EC1029"/>
      <c r="ED1029"/>
      <c r="EE1029"/>
      <c r="EF1029"/>
      <c r="EG1029"/>
      <c r="EH1029"/>
      <c r="EI1029"/>
      <c r="EJ1029"/>
      <c r="EK1029"/>
      <c r="EL1029"/>
      <c r="EM1029"/>
      <c r="EN1029"/>
      <c r="EO1029"/>
      <c r="EP1029"/>
      <c r="EQ1029"/>
      <c r="ER1029"/>
      <c r="ES1029"/>
      <c r="ET1029"/>
      <c r="EU1029"/>
      <c r="EV1029"/>
      <c r="EW1029"/>
      <c r="EX1029"/>
      <c r="EY1029"/>
      <c r="EZ1029"/>
      <c r="FA1029"/>
      <c r="FB1029"/>
      <c r="FC1029"/>
      <c r="FD1029"/>
      <c r="FE1029"/>
      <c r="FF1029"/>
      <c r="FG1029"/>
      <c r="FH1029"/>
      <c r="FI1029"/>
      <c r="FJ1029"/>
      <c r="FK1029"/>
      <c r="FL1029"/>
      <c r="FM1029"/>
      <c r="FN1029"/>
      <c r="FO1029"/>
      <c r="FP1029"/>
      <c r="FQ1029"/>
      <c r="FR1029"/>
      <c r="FS1029"/>
      <c r="FT1029"/>
      <c r="FU1029"/>
      <c r="FV1029"/>
      <c r="FW1029"/>
      <c r="FX1029"/>
      <c r="FY1029"/>
      <c r="FZ1029"/>
      <c r="GA1029"/>
      <c r="GB1029"/>
      <c r="GC1029"/>
      <c r="GD1029"/>
      <c r="GE1029"/>
      <c r="GF1029"/>
      <c r="GG1029"/>
      <c r="GH1029"/>
      <c r="GI1029"/>
      <c r="GJ1029"/>
      <c r="GK1029"/>
      <c r="GL1029"/>
      <c r="GM1029"/>
      <c r="GN1029"/>
      <c r="GO1029"/>
      <c r="GP1029"/>
      <c r="GQ1029"/>
      <c r="GR1029"/>
      <c r="GS1029"/>
      <c r="GT1029"/>
      <c r="GU1029"/>
      <c r="GV1029"/>
      <c r="GW1029"/>
      <c r="GX1029"/>
      <c r="GY1029"/>
      <c r="GZ1029"/>
      <c r="HA1029"/>
      <c r="HB1029"/>
      <c r="HC1029"/>
      <c r="HD1029"/>
      <c r="HE1029"/>
      <c r="HF1029"/>
      <c r="HG1029"/>
      <c r="HH1029"/>
    </row>
    <row r="1030" spans="1:216" x14ac:dyDescent="0.2">
      <c r="A1030" s="241" t="s">
        <v>163</v>
      </c>
      <c r="B1030" s="476" t="s">
        <v>850</v>
      </c>
      <c r="C1030" s="326" t="s">
        <v>782</v>
      </c>
      <c r="D1030" s="283" t="s">
        <v>164</v>
      </c>
      <c r="E1030" s="480">
        <v>0</v>
      </c>
      <c r="F1030" s="480">
        <v>31.5</v>
      </c>
      <c r="G1030" s="480">
        <v>4</v>
      </c>
      <c r="H1030" s="480">
        <v>1</v>
      </c>
      <c r="I1030" s="480">
        <v>1.5</v>
      </c>
      <c r="J1030" s="480">
        <v>1</v>
      </c>
      <c r="K1030" s="480">
        <v>0</v>
      </c>
      <c r="L1030" s="480">
        <v>0</v>
      </c>
      <c r="M1030" s="480">
        <v>0</v>
      </c>
      <c r="N1030" s="500">
        <v>39</v>
      </c>
      <c r="O1030" s="480">
        <v>0</v>
      </c>
      <c r="P1030" s="480">
        <v>63</v>
      </c>
      <c r="Q1030" s="480">
        <v>8</v>
      </c>
      <c r="R1030" s="480">
        <v>2</v>
      </c>
      <c r="S1030" s="480">
        <v>3</v>
      </c>
      <c r="T1030" s="480">
        <v>2</v>
      </c>
      <c r="U1030" s="480">
        <v>0</v>
      </c>
      <c r="V1030" s="480">
        <v>0</v>
      </c>
      <c r="W1030" s="480">
        <v>0</v>
      </c>
      <c r="X1030" s="500">
        <v>78</v>
      </c>
      <c r="Y1030"/>
      <c r="Z1030"/>
      <c r="AA1030"/>
      <c r="AB1030"/>
      <c r="AC1030"/>
      <c r="AD1030"/>
      <c r="AE1030"/>
      <c r="AF1030"/>
      <c r="AG1030"/>
      <c r="AH1030"/>
      <c r="AI1030"/>
      <c r="AJ1030"/>
      <c r="AK1030"/>
      <c r="AL1030"/>
      <c r="AM1030"/>
      <c r="AN1030"/>
      <c r="AO1030"/>
      <c r="AP1030"/>
      <c r="AQ1030"/>
      <c r="AR1030"/>
      <c r="AS1030"/>
      <c r="AT1030"/>
      <c r="AU1030"/>
      <c r="AV1030"/>
      <c r="AW1030"/>
      <c r="AX1030"/>
      <c r="AY1030"/>
      <c r="AZ1030"/>
      <c r="BA1030"/>
      <c r="BB1030"/>
      <c r="BC1030"/>
      <c r="BD1030"/>
      <c r="BE1030"/>
      <c r="BF1030"/>
      <c r="BG1030"/>
      <c r="BH1030"/>
      <c r="BI1030"/>
      <c r="BJ1030"/>
      <c r="BK1030"/>
      <c r="BL1030"/>
      <c r="BM1030"/>
      <c r="BN1030"/>
      <c r="BO1030"/>
      <c r="BP1030"/>
      <c r="BQ1030"/>
      <c r="BR1030"/>
      <c r="BS1030"/>
      <c r="BT1030"/>
      <c r="BU1030"/>
      <c r="BV1030"/>
      <c r="BW1030"/>
      <c r="BX1030"/>
      <c r="BY1030"/>
      <c r="BZ1030"/>
      <c r="CA1030"/>
      <c r="CB1030"/>
      <c r="CC1030"/>
      <c r="CD1030"/>
      <c r="CE1030"/>
      <c r="CF1030"/>
      <c r="CG1030"/>
      <c r="CH1030"/>
      <c r="CI1030"/>
      <c r="CJ1030"/>
      <c r="CK1030"/>
      <c r="CL1030"/>
      <c r="CM1030"/>
      <c r="CN1030"/>
      <c r="CO1030"/>
      <c r="CP1030"/>
      <c r="CQ1030"/>
      <c r="CR1030"/>
      <c r="CS1030"/>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c r="DW1030"/>
      <c r="DX1030"/>
      <c r="DY1030"/>
      <c r="DZ1030"/>
      <c r="EA1030"/>
      <c r="EB1030"/>
      <c r="EC1030"/>
      <c r="ED1030"/>
      <c r="EE1030"/>
      <c r="EF1030"/>
      <c r="EG1030"/>
      <c r="EH1030"/>
      <c r="EI1030"/>
      <c r="EJ1030"/>
      <c r="EK1030"/>
      <c r="EL1030"/>
      <c r="EM1030"/>
      <c r="EN1030"/>
      <c r="EO1030"/>
      <c r="EP1030"/>
      <c r="EQ1030"/>
      <c r="ER1030"/>
      <c r="ES1030"/>
      <c r="ET1030"/>
      <c r="EU1030"/>
      <c r="EV1030"/>
      <c r="EW1030"/>
      <c r="EX1030"/>
      <c r="EY1030"/>
      <c r="EZ1030"/>
      <c r="FA1030"/>
      <c r="FB1030"/>
      <c r="FC1030"/>
      <c r="FD1030"/>
      <c r="FE1030"/>
      <c r="FF1030"/>
      <c r="FG1030"/>
      <c r="FH1030"/>
      <c r="FI1030"/>
      <c r="FJ1030"/>
      <c r="FK1030"/>
      <c r="FL1030"/>
      <c r="FM1030"/>
      <c r="FN1030"/>
      <c r="FO1030"/>
      <c r="FP1030"/>
      <c r="FQ1030"/>
      <c r="FR1030"/>
      <c r="FS1030"/>
      <c r="FT1030"/>
      <c r="FU1030"/>
      <c r="FV1030"/>
      <c r="FW1030"/>
      <c r="FX1030"/>
      <c r="FY1030"/>
      <c r="FZ1030"/>
      <c r="GA1030"/>
      <c r="GB1030"/>
      <c r="GC1030"/>
      <c r="GD1030"/>
      <c r="GE1030"/>
      <c r="GF1030"/>
      <c r="GG1030"/>
      <c r="GH1030"/>
      <c r="GI1030"/>
      <c r="GJ1030"/>
      <c r="GK1030"/>
      <c r="GL1030"/>
      <c r="GM1030"/>
      <c r="GN1030"/>
      <c r="GO1030"/>
      <c r="GP1030"/>
      <c r="GQ1030"/>
      <c r="GR1030"/>
      <c r="GS1030"/>
      <c r="GT1030"/>
      <c r="GU1030"/>
      <c r="GV1030"/>
      <c r="GW1030"/>
      <c r="GX1030"/>
      <c r="GY1030"/>
      <c r="GZ1030"/>
      <c r="HA1030"/>
      <c r="HB1030"/>
      <c r="HC1030"/>
      <c r="HD1030"/>
      <c r="HE1030"/>
      <c r="HF1030"/>
      <c r="HG1030"/>
      <c r="HH1030"/>
    </row>
    <row r="1031" spans="1:216" x14ac:dyDescent="0.2">
      <c r="A1031" s="241" t="s">
        <v>165</v>
      </c>
      <c r="B1031" s="476" t="s">
        <v>851</v>
      </c>
      <c r="C1031" s="326" t="s">
        <v>784</v>
      </c>
      <c r="D1031" s="283" t="s">
        <v>852</v>
      </c>
      <c r="E1031" s="480">
        <v>0</v>
      </c>
      <c r="F1031" s="480">
        <v>13.5</v>
      </c>
      <c r="G1031" s="480">
        <v>0.5</v>
      </c>
      <c r="H1031" s="480">
        <v>1</v>
      </c>
      <c r="I1031" s="480">
        <v>0</v>
      </c>
      <c r="J1031" s="480">
        <v>0.5</v>
      </c>
      <c r="K1031" s="480">
        <v>0.5</v>
      </c>
      <c r="L1031" s="480">
        <v>0</v>
      </c>
      <c r="M1031" s="480">
        <v>0</v>
      </c>
      <c r="N1031" s="500">
        <v>16</v>
      </c>
      <c r="O1031" s="480">
        <v>0</v>
      </c>
      <c r="P1031" s="480">
        <v>27</v>
      </c>
      <c r="Q1031" s="480">
        <v>1</v>
      </c>
      <c r="R1031" s="480">
        <v>2</v>
      </c>
      <c r="S1031" s="480">
        <v>0</v>
      </c>
      <c r="T1031" s="480">
        <v>1</v>
      </c>
      <c r="U1031" s="480">
        <v>1</v>
      </c>
      <c r="V1031" s="480">
        <v>0</v>
      </c>
      <c r="W1031" s="480">
        <v>0</v>
      </c>
      <c r="X1031" s="500">
        <v>32</v>
      </c>
      <c r="Y1031"/>
      <c r="Z1031"/>
      <c r="AA1031"/>
      <c r="AB1031"/>
      <c r="AC1031"/>
      <c r="AD1031"/>
      <c r="AE1031"/>
      <c r="AF1031"/>
      <c r="AG1031"/>
      <c r="AH1031"/>
      <c r="AI1031"/>
      <c r="AJ1031"/>
      <c r="AK1031"/>
      <c r="AL1031"/>
      <c r="AM1031"/>
      <c r="AN1031"/>
      <c r="AO1031"/>
      <c r="AP1031"/>
      <c r="AQ1031"/>
      <c r="AR1031"/>
      <c r="AS1031"/>
      <c r="AT1031"/>
      <c r="AU1031"/>
      <c r="AV1031"/>
      <c r="AW1031"/>
      <c r="AX1031"/>
      <c r="AY1031"/>
      <c r="AZ1031"/>
      <c r="BA1031"/>
      <c r="BB1031"/>
      <c r="BC1031"/>
      <c r="BD1031"/>
      <c r="BE1031"/>
      <c r="BF1031"/>
      <c r="BG1031"/>
      <c r="BH1031"/>
      <c r="BI1031"/>
      <c r="BJ1031"/>
      <c r="BK1031"/>
      <c r="BL1031"/>
      <c r="BM1031"/>
      <c r="BN1031"/>
      <c r="BO1031"/>
      <c r="BP1031"/>
      <c r="BQ1031"/>
      <c r="BR1031"/>
      <c r="BS1031"/>
      <c r="BT1031"/>
      <c r="BU1031"/>
      <c r="BV1031"/>
      <c r="BW1031"/>
      <c r="BX1031"/>
      <c r="BY1031"/>
      <c r="BZ1031"/>
      <c r="CA1031"/>
      <c r="CB1031"/>
      <c r="CC1031"/>
      <c r="CD1031"/>
      <c r="CE1031"/>
      <c r="CF1031"/>
      <c r="CG1031"/>
      <c r="CH1031"/>
      <c r="CI1031"/>
      <c r="CJ1031"/>
      <c r="CK1031"/>
      <c r="CL1031"/>
      <c r="CM1031"/>
      <c r="CN1031"/>
      <c r="CO1031"/>
      <c r="CP1031"/>
      <c r="CQ1031"/>
      <c r="CR1031"/>
      <c r="CS1031"/>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c r="DW1031"/>
      <c r="DX1031"/>
      <c r="DY1031"/>
      <c r="DZ1031"/>
      <c r="EA1031"/>
      <c r="EB1031"/>
      <c r="EC1031"/>
      <c r="ED1031"/>
      <c r="EE1031"/>
      <c r="EF1031"/>
      <c r="EG1031"/>
      <c r="EH1031"/>
      <c r="EI1031"/>
      <c r="EJ1031"/>
      <c r="EK1031"/>
      <c r="EL1031"/>
      <c r="EM1031"/>
      <c r="EN1031"/>
      <c r="EO1031"/>
      <c r="EP1031"/>
      <c r="EQ1031"/>
      <c r="ER1031"/>
      <c r="ES1031"/>
      <c r="ET1031"/>
      <c r="EU1031"/>
      <c r="EV1031"/>
      <c r="EW1031"/>
      <c r="EX1031"/>
      <c r="EY1031"/>
      <c r="EZ1031"/>
      <c r="FA1031"/>
      <c r="FB1031"/>
      <c r="FC1031"/>
      <c r="FD1031"/>
      <c r="FE1031"/>
      <c r="FF1031"/>
      <c r="FG1031"/>
      <c r="FH1031"/>
      <c r="FI1031"/>
      <c r="FJ1031"/>
      <c r="FK1031"/>
      <c r="FL1031"/>
      <c r="FM1031"/>
      <c r="FN1031"/>
      <c r="FO1031"/>
      <c r="FP1031"/>
      <c r="FQ1031"/>
      <c r="FR1031"/>
      <c r="FS1031"/>
      <c r="FT1031"/>
      <c r="FU1031"/>
      <c r="FV1031"/>
      <c r="FW1031"/>
      <c r="FX1031"/>
      <c r="FY1031"/>
      <c r="FZ1031"/>
      <c r="GA1031"/>
      <c r="GB1031"/>
      <c r="GC1031"/>
      <c r="GD1031"/>
      <c r="GE1031"/>
      <c r="GF1031"/>
      <c r="GG1031"/>
      <c r="GH1031"/>
      <c r="GI1031"/>
      <c r="GJ1031"/>
      <c r="GK1031"/>
      <c r="GL1031"/>
      <c r="GM1031"/>
      <c r="GN1031"/>
      <c r="GO1031"/>
      <c r="GP1031"/>
      <c r="GQ1031"/>
      <c r="GR1031"/>
      <c r="GS1031"/>
      <c r="GT1031"/>
      <c r="GU1031"/>
      <c r="GV1031"/>
      <c r="GW1031"/>
      <c r="GX1031"/>
      <c r="GY1031"/>
      <c r="GZ1031"/>
      <c r="HA1031"/>
      <c r="HB1031"/>
      <c r="HC1031"/>
      <c r="HD1031"/>
      <c r="HE1031"/>
      <c r="HF1031"/>
      <c r="HG1031"/>
      <c r="HH1031"/>
    </row>
    <row r="1032" spans="1:216" x14ac:dyDescent="0.2">
      <c r="A1032" s="241" t="s">
        <v>166</v>
      </c>
      <c r="B1032" s="476" t="s">
        <v>853</v>
      </c>
      <c r="C1032" s="326" t="s">
        <v>784</v>
      </c>
      <c r="D1032" s="283" t="s">
        <v>854</v>
      </c>
      <c r="E1032" s="480">
        <v>0</v>
      </c>
      <c r="F1032" s="480">
        <v>2.75</v>
      </c>
      <c r="G1032" s="480">
        <v>0</v>
      </c>
      <c r="H1032" s="480">
        <v>0.5</v>
      </c>
      <c r="I1032" s="480">
        <v>0</v>
      </c>
      <c r="J1032" s="480">
        <v>0</v>
      </c>
      <c r="K1032" s="480">
        <v>0</v>
      </c>
      <c r="L1032" s="480">
        <v>0</v>
      </c>
      <c r="M1032" s="480">
        <v>0</v>
      </c>
      <c r="N1032" s="500">
        <v>3.25</v>
      </c>
      <c r="O1032" s="480">
        <v>0</v>
      </c>
      <c r="P1032" s="480">
        <v>7</v>
      </c>
      <c r="Q1032" s="480">
        <v>0</v>
      </c>
      <c r="R1032" s="480">
        <v>1</v>
      </c>
      <c r="S1032" s="480">
        <v>0</v>
      </c>
      <c r="T1032" s="480">
        <v>0</v>
      </c>
      <c r="U1032" s="480">
        <v>0</v>
      </c>
      <c r="V1032" s="480">
        <v>0</v>
      </c>
      <c r="W1032" s="480">
        <v>0</v>
      </c>
      <c r="X1032" s="500">
        <v>8</v>
      </c>
      <c r="Y1032"/>
      <c r="Z1032"/>
      <c r="AA1032"/>
      <c r="AB1032"/>
      <c r="AC1032"/>
      <c r="AD1032"/>
      <c r="AE1032"/>
      <c r="AF1032"/>
      <c r="AG1032"/>
      <c r="AH1032"/>
      <c r="AI1032"/>
      <c r="AJ1032"/>
      <c r="AK1032"/>
      <c r="AL1032"/>
      <c r="AM1032"/>
      <c r="AN1032"/>
      <c r="AO1032"/>
      <c r="AP1032"/>
      <c r="AQ1032"/>
      <c r="AR1032"/>
      <c r="AS1032"/>
      <c r="AT1032"/>
      <c r="AU1032"/>
      <c r="AV1032"/>
      <c r="AW1032"/>
      <c r="AX1032"/>
      <c r="AY1032"/>
      <c r="AZ1032"/>
      <c r="BA1032"/>
      <c r="BB1032"/>
      <c r="BC1032"/>
      <c r="BD1032"/>
      <c r="BE1032"/>
      <c r="BF1032"/>
      <c r="BG1032"/>
      <c r="BH1032"/>
      <c r="BI1032"/>
      <c r="BJ1032"/>
      <c r="BK1032"/>
      <c r="BL1032"/>
      <c r="BM1032"/>
      <c r="BN1032"/>
      <c r="BO1032"/>
      <c r="BP1032"/>
      <c r="BQ1032"/>
      <c r="BR1032"/>
      <c r="BS1032"/>
      <c r="BT1032"/>
      <c r="BU1032"/>
      <c r="BV1032"/>
      <c r="BW1032"/>
      <c r="BX1032"/>
      <c r="BY1032"/>
      <c r="BZ1032"/>
      <c r="CA1032"/>
      <c r="CB1032"/>
      <c r="CC1032"/>
      <c r="CD1032"/>
      <c r="CE1032"/>
      <c r="CF1032"/>
      <c r="CG1032"/>
      <c r="CH1032"/>
      <c r="CI1032"/>
      <c r="CJ1032"/>
      <c r="CK1032"/>
      <c r="CL1032"/>
      <c r="CM1032"/>
      <c r="CN1032"/>
      <c r="CO1032"/>
      <c r="CP1032"/>
      <c r="CQ1032"/>
      <c r="CR1032"/>
      <c r="CS1032"/>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c r="DW1032"/>
      <c r="DX1032"/>
      <c r="DY1032"/>
      <c r="DZ1032"/>
      <c r="EA1032"/>
      <c r="EB1032"/>
      <c r="EC1032"/>
      <c r="ED1032"/>
      <c r="EE1032"/>
      <c r="EF1032"/>
      <c r="EG1032"/>
      <c r="EH1032"/>
      <c r="EI1032"/>
      <c r="EJ1032"/>
      <c r="EK1032"/>
      <c r="EL1032"/>
      <c r="EM1032"/>
      <c r="EN1032"/>
      <c r="EO1032"/>
      <c r="EP1032"/>
      <c r="EQ1032"/>
      <c r="ER1032"/>
      <c r="ES1032"/>
      <c r="ET1032"/>
      <c r="EU1032"/>
      <c r="EV1032"/>
      <c r="EW1032"/>
      <c r="EX1032"/>
      <c r="EY1032"/>
      <c r="EZ1032"/>
      <c r="FA1032"/>
      <c r="FB1032"/>
      <c r="FC1032"/>
      <c r="FD1032"/>
      <c r="FE1032"/>
      <c r="FF1032"/>
      <c r="FG1032"/>
      <c r="FH1032"/>
      <c r="FI1032"/>
      <c r="FJ1032"/>
      <c r="FK1032"/>
      <c r="FL1032"/>
      <c r="FM1032"/>
      <c r="FN1032"/>
      <c r="FO1032"/>
      <c r="FP1032"/>
      <c r="FQ1032"/>
      <c r="FR1032"/>
      <c r="FS1032"/>
      <c r="FT1032"/>
      <c r="FU1032"/>
      <c r="FV1032"/>
      <c r="FW1032"/>
      <c r="FX1032"/>
      <c r="FY1032"/>
      <c r="FZ1032"/>
      <c r="GA1032"/>
      <c r="GB1032"/>
      <c r="GC1032"/>
      <c r="GD1032"/>
      <c r="GE1032"/>
      <c r="GF1032"/>
      <c r="GG1032"/>
      <c r="GH1032"/>
      <c r="GI1032"/>
      <c r="GJ1032"/>
      <c r="GK1032"/>
      <c r="GL1032"/>
      <c r="GM1032"/>
      <c r="GN1032"/>
      <c r="GO1032"/>
      <c r="GP1032"/>
      <c r="GQ1032"/>
      <c r="GR1032"/>
      <c r="GS1032"/>
      <c r="GT1032"/>
      <c r="GU1032"/>
      <c r="GV1032"/>
      <c r="GW1032"/>
      <c r="GX1032"/>
      <c r="GY1032"/>
      <c r="GZ1032"/>
      <c r="HA1032"/>
      <c r="HB1032"/>
      <c r="HC1032"/>
      <c r="HD1032"/>
      <c r="HE1032"/>
      <c r="HF1032"/>
      <c r="HG1032"/>
      <c r="HH1032"/>
    </row>
    <row r="1033" spans="1:216" x14ac:dyDescent="0.2">
      <c r="A1033" s="241" t="s">
        <v>167</v>
      </c>
      <c r="B1033" s="476" t="s">
        <v>855</v>
      </c>
      <c r="C1033" s="326" t="s">
        <v>786</v>
      </c>
      <c r="D1033" s="283" t="s">
        <v>168</v>
      </c>
      <c r="E1033" s="480">
        <v>0</v>
      </c>
      <c r="F1033" s="480">
        <v>1.5</v>
      </c>
      <c r="G1033" s="480">
        <v>0</v>
      </c>
      <c r="H1033" s="480">
        <v>0</v>
      </c>
      <c r="I1033" s="480">
        <v>0</v>
      </c>
      <c r="J1033" s="480">
        <v>0</v>
      </c>
      <c r="K1033" s="480">
        <v>0</v>
      </c>
      <c r="L1033" s="480">
        <v>0</v>
      </c>
      <c r="M1033" s="480">
        <v>0</v>
      </c>
      <c r="N1033" s="500">
        <v>1.5</v>
      </c>
      <c r="O1033" s="480">
        <v>0</v>
      </c>
      <c r="P1033" s="480">
        <v>3</v>
      </c>
      <c r="Q1033" s="480">
        <v>0</v>
      </c>
      <c r="R1033" s="480">
        <v>0</v>
      </c>
      <c r="S1033" s="480">
        <v>0</v>
      </c>
      <c r="T1033" s="480">
        <v>0</v>
      </c>
      <c r="U1033" s="480">
        <v>0</v>
      </c>
      <c r="V1033" s="480">
        <v>0</v>
      </c>
      <c r="W1033" s="480">
        <v>0</v>
      </c>
      <c r="X1033" s="500">
        <v>3</v>
      </c>
      <c r="Y1033"/>
      <c r="Z1033"/>
      <c r="AA1033"/>
      <c r="AB1033"/>
      <c r="AC1033"/>
      <c r="AD1033"/>
      <c r="AE1033"/>
      <c r="AF1033"/>
      <c r="AG1033"/>
      <c r="AH1033"/>
      <c r="AI1033"/>
      <c r="AJ1033"/>
      <c r="AK1033"/>
      <c r="AL1033"/>
      <c r="AM1033"/>
      <c r="AN1033"/>
      <c r="AO1033"/>
      <c r="AP1033"/>
      <c r="AQ1033"/>
      <c r="AR1033"/>
      <c r="AS1033"/>
      <c r="AT1033"/>
      <c r="AU1033"/>
      <c r="AV1033"/>
      <c r="AW1033"/>
      <c r="AX1033"/>
      <c r="AY1033"/>
      <c r="AZ1033"/>
      <c r="BA1033"/>
      <c r="BB1033"/>
      <c r="BC1033"/>
      <c r="BD1033"/>
      <c r="BE1033"/>
      <c r="BF1033"/>
      <c r="BG1033"/>
      <c r="BH1033"/>
      <c r="BI1033"/>
      <c r="BJ1033"/>
      <c r="BK1033"/>
      <c r="BL1033"/>
      <c r="BM1033"/>
      <c r="BN1033"/>
      <c r="BO1033"/>
      <c r="BP1033"/>
      <c r="BQ1033"/>
      <c r="BR1033"/>
      <c r="BS1033"/>
      <c r="BT1033"/>
      <c r="BU1033"/>
      <c r="BV1033"/>
      <c r="BW1033"/>
      <c r="BX1033"/>
      <c r="BY1033"/>
      <c r="BZ1033"/>
      <c r="CA1033"/>
      <c r="CB1033"/>
      <c r="CC1033"/>
      <c r="CD1033"/>
      <c r="CE1033"/>
      <c r="CF1033"/>
      <c r="CG1033"/>
      <c r="CH1033"/>
      <c r="CI1033"/>
      <c r="CJ1033"/>
      <c r="CK1033"/>
      <c r="CL1033"/>
      <c r="CM1033"/>
      <c r="CN1033"/>
      <c r="CO1033"/>
      <c r="CP1033"/>
      <c r="CQ1033"/>
      <c r="CR1033"/>
      <c r="CS103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c r="DW1033"/>
      <c r="DX1033"/>
      <c r="DY1033"/>
      <c r="DZ1033"/>
      <c r="EA1033"/>
      <c r="EB1033"/>
      <c r="EC1033"/>
      <c r="ED1033"/>
      <c r="EE1033"/>
      <c r="EF1033"/>
      <c r="EG1033"/>
      <c r="EH1033"/>
      <c r="EI1033"/>
      <c r="EJ1033"/>
      <c r="EK1033"/>
      <c r="EL1033"/>
      <c r="EM1033"/>
      <c r="EN1033"/>
      <c r="EO1033"/>
      <c r="EP1033"/>
      <c r="EQ1033"/>
      <c r="ER1033"/>
      <c r="ES1033"/>
      <c r="ET1033"/>
      <c r="EU1033"/>
      <c r="EV1033"/>
      <c r="EW1033"/>
      <c r="EX1033"/>
      <c r="EY1033"/>
      <c r="EZ1033"/>
      <c r="FA1033"/>
      <c r="FB1033"/>
      <c r="FC1033"/>
      <c r="FD1033"/>
      <c r="FE1033"/>
      <c r="FF1033"/>
      <c r="FG1033"/>
      <c r="FH1033"/>
      <c r="FI1033"/>
      <c r="FJ1033"/>
      <c r="FK1033"/>
      <c r="FL1033"/>
      <c r="FM1033"/>
      <c r="FN1033"/>
      <c r="FO1033"/>
      <c r="FP1033"/>
      <c r="FQ1033"/>
      <c r="FR1033"/>
      <c r="FS1033"/>
      <c r="FT1033"/>
      <c r="FU1033"/>
      <c r="FV1033"/>
      <c r="FW1033"/>
      <c r="FX1033"/>
      <c r="FY1033"/>
      <c r="FZ1033"/>
      <c r="GA1033"/>
      <c r="GB1033"/>
      <c r="GC1033"/>
      <c r="GD1033"/>
      <c r="GE1033"/>
      <c r="GF1033"/>
      <c r="GG1033"/>
      <c r="GH1033"/>
      <c r="GI1033"/>
      <c r="GJ1033"/>
      <c r="GK1033"/>
      <c r="GL1033"/>
      <c r="GM1033"/>
      <c r="GN1033"/>
      <c r="GO1033"/>
      <c r="GP1033"/>
      <c r="GQ1033"/>
      <c r="GR1033"/>
      <c r="GS1033"/>
      <c r="GT1033"/>
      <c r="GU1033"/>
      <c r="GV1033"/>
      <c r="GW1033"/>
      <c r="GX1033"/>
      <c r="GY1033"/>
      <c r="GZ1033"/>
      <c r="HA1033"/>
      <c r="HB1033"/>
      <c r="HC1033"/>
      <c r="HD1033"/>
      <c r="HE1033"/>
      <c r="HF1033"/>
      <c r="HG1033"/>
      <c r="HH1033"/>
    </row>
    <row r="1034" spans="1:216" x14ac:dyDescent="0.2">
      <c r="A1034" s="241" t="s">
        <v>169</v>
      </c>
      <c r="B1034" s="476" t="s">
        <v>856</v>
      </c>
      <c r="C1034" s="326" t="s">
        <v>782</v>
      </c>
      <c r="D1034" s="283" t="s">
        <v>170</v>
      </c>
      <c r="E1034" s="480">
        <v>0</v>
      </c>
      <c r="F1034" s="480">
        <v>24.3</v>
      </c>
      <c r="G1034" s="480">
        <v>1.4</v>
      </c>
      <c r="H1034" s="480">
        <v>1</v>
      </c>
      <c r="I1034" s="480">
        <v>2</v>
      </c>
      <c r="J1034" s="480">
        <v>0.5</v>
      </c>
      <c r="K1034" s="480">
        <v>0.5</v>
      </c>
      <c r="L1034" s="480">
        <v>0</v>
      </c>
      <c r="M1034" s="480">
        <v>0</v>
      </c>
      <c r="N1034" s="500">
        <v>29.7</v>
      </c>
      <c r="O1034" s="480">
        <v>0</v>
      </c>
      <c r="P1034" s="480">
        <v>50</v>
      </c>
      <c r="Q1034" s="480">
        <v>3</v>
      </c>
      <c r="R1034" s="480">
        <v>2</v>
      </c>
      <c r="S1034" s="480">
        <v>4</v>
      </c>
      <c r="T1034" s="480">
        <v>1</v>
      </c>
      <c r="U1034" s="480">
        <v>1</v>
      </c>
      <c r="V1034" s="480">
        <v>0</v>
      </c>
      <c r="W1034" s="480">
        <v>0</v>
      </c>
      <c r="X1034" s="500">
        <v>61</v>
      </c>
      <c r="Y1034"/>
      <c r="Z1034"/>
      <c r="AA1034"/>
      <c r="AB1034"/>
      <c r="AC1034"/>
      <c r="AD1034"/>
      <c r="AE1034"/>
      <c r="AF1034"/>
      <c r="AG1034"/>
      <c r="AH1034"/>
      <c r="AI1034"/>
      <c r="AJ1034"/>
      <c r="AK1034"/>
      <c r="AL1034"/>
      <c r="AM1034"/>
      <c r="AN1034"/>
      <c r="AO1034"/>
      <c r="AP1034"/>
      <c r="AQ1034"/>
      <c r="AR1034"/>
      <c r="AS1034"/>
      <c r="AT1034"/>
      <c r="AU1034"/>
      <c r="AV1034"/>
      <c r="AW1034"/>
      <c r="AX1034"/>
      <c r="AY1034"/>
      <c r="AZ1034"/>
      <c r="BA1034"/>
      <c r="BB1034"/>
      <c r="BC1034"/>
      <c r="BD1034"/>
      <c r="BE1034"/>
      <c r="BF1034"/>
      <c r="BG1034"/>
      <c r="BH1034"/>
      <c r="BI1034"/>
      <c r="BJ1034"/>
      <c r="BK1034"/>
      <c r="BL1034"/>
      <c r="BM1034"/>
      <c r="BN1034"/>
      <c r="BO1034"/>
      <c r="BP1034"/>
      <c r="BQ1034"/>
      <c r="BR1034"/>
      <c r="BS1034"/>
      <c r="BT1034"/>
      <c r="BU1034"/>
      <c r="BV1034"/>
      <c r="BW1034"/>
      <c r="BX1034"/>
      <c r="BY1034"/>
      <c r="BZ1034"/>
      <c r="CA1034"/>
      <c r="CB1034"/>
      <c r="CC1034"/>
      <c r="CD1034"/>
      <c r="CE1034"/>
      <c r="CF1034"/>
      <c r="CG1034"/>
      <c r="CH1034"/>
      <c r="CI1034"/>
      <c r="CJ1034"/>
      <c r="CK1034"/>
      <c r="CL1034"/>
      <c r="CM1034"/>
      <c r="CN1034"/>
      <c r="CO1034"/>
      <c r="CP1034"/>
      <c r="CQ1034"/>
      <c r="CR1034"/>
      <c r="CS1034"/>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c r="DW1034"/>
      <c r="DX1034"/>
      <c r="DY1034"/>
      <c r="DZ1034"/>
      <c r="EA1034"/>
      <c r="EB1034"/>
      <c r="EC1034"/>
      <c r="ED1034"/>
      <c r="EE1034"/>
      <c r="EF1034"/>
      <c r="EG1034"/>
      <c r="EH1034"/>
      <c r="EI1034"/>
      <c r="EJ1034"/>
      <c r="EK1034"/>
      <c r="EL1034"/>
      <c r="EM1034"/>
      <c r="EN1034"/>
      <c r="EO1034"/>
      <c r="EP1034"/>
      <c r="EQ1034"/>
      <c r="ER1034"/>
      <c r="ES1034"/>
      <c r="ET1034"/>
      <c r="EU1034"/>
      <c r="EV1034"/>
      <c r="EW1034"/>
      <c r="EX1034"/>
      <c r="EY1034"/>
      <c r="EZ1034"/>
      <c r="FA1034"/>
      <c r="FB1034"/>
      <c r="FC1034"/>
      <c r="FD1034"/>
      <c r="FE1034"/>
      <c r="FF1034"/>
      <c r="FG1034"/>
      <c r="FH1034"/>
      <c r="FI1034"/>
      <c r="FJ1034"/>
      <c r="FK1034"/>
      <c r="FL1034"/>
      <c r="FM1034"/>
      <c r="FN1034"/>
      <c r="FO1034"/>
      <c r="FP1034"/>
      <c r="FQ1034"/>
      <c r="FR1034"/>
      <c r="FS1034"/>
      <c r="FT1034"/>
      <c r="FU1034"/>
      <c r="FV1034"/>
      <c r="FW1034"/>
      <c r="FX1034"/>
      <c r="FY1034"/>
      <c r="FZ1034"/>
      <c r="GA1034"/>
      <c r="GB1034"/>
      <c r="GC1034"/>
      <c r="GD1034"/>
      <c r="GE1034"/>
      <c r="GF1034"/>
      <c r="GG1034"/>
      <c r="GH1034"/>
      <c r="GI1034"/>
      <c r="GJ1034"/>
      <c r="GK1034"/>
      <c r="GL1034"/>
      <c r="GM1034"/>
      <c r="GN1034"/>
      <c r="GO1034"/>
      <c r="GP1034"/>
      <c r="GQ1034"/>
      <c r="GR1034"/>
      <c r="GS1034"/>
      <c r="GT1034"/>
      <c r="GU1034"/>
      <c r="GV1034"/>
      <c r="GW1034"/>
      <c r="GX1034"/>
      <c r="GY1034"/>
      <c r="GZ1034"/>
      <c r="HA1034"/>
      <c r="HB1034"/>
      <c r="HC1034"/>
      <c r="HD1034"/>
      <c r="HE1034"/>
      <c r="HF1034"/>
      <c r="HG1034"/>
      <c r="HH1034"/>
    </row>
    <row r="1035" spans="1:216" x14ac:dyDescent="0.2">
      <c r="A1035" s="241" t="s">
        <v>171</v>
      </c>
      <c r="B1035" s="476" t="s">
        <v>857</v>
      </c>
      <c r="C1035" s="326" t="s">
        <v>784</v>
      </c>
      <c r="D1035" s="283" t="s">
        <v>172</v>
      </c>
      <c r="E1035" s="480">
        <v>0</v>
      </c>
      <c r="F1035" s="480">
        <v>6</v>
      </c>
      <c r="G1035" s="480">
        <v>0.5</v>
      </c>
      <c r="H1035" s="480">
        <v>0.5</v>
      </c>
      <c r="I1035" s="480">
        <v>0</v>
      </c>
      <c r="J1035" s="480">
        <v>0</v>
      </c>
      <c r="K1035" s="480">
        <v>0</v>
      </c>
      <c r="L1035" s="480">
        <v>0</v>
      </c>
      <c r="M1035" s="480">
        <v>0</v>
      </c>
      <c r="N1035" s="500">
        <v>7</v>
      </c>
      <c r="O1035" s="480">
        <v>0</v>
      </c>
      <c r="P1035" s="480">
        <v>12</v>
      </c>
      <c r="Q1035" s="480">
        <v>1</v>
      </c>
      <c r="R1035" s="480">
        <v>1</v>
      </c>
      <c r="S1035" s="480">
        <v>0</v>
      </c>
      <c r="T1035" s="480">
        <v>0</v>
      </c>
      <c r="U1035" s="480">
        <v>0</v>
      </c>
      <c r="V1035" s="480">
        <v>0</v>
      </c>
      <c r="W1035" s="480">
        <v>0</v>
      </c>
      <c r="X1035" s="500">
        <v>14</v>
      </c>
      <c r="Y1035"/>
      <c r="Z1035"/>
      <c r="AA1035"/>
      <c r="AB1035"/>
      <c r="AC1035"/>
      <c r="AD1035"/>
      <c r="AE1035"/>
      <c r="AF1035"/>
      <c r="AG1035"/>
      <c r="AH1035"/>
      <c r="AI1035"/>
      <c r="AJ1035"/>
      <c r="AK1035"/>
      <c r="AL1035"/>
      <c r="AM1035"/>
      <c r="AN1035"/>
      <c r="AO1035"/>
      <c r="AP1035"/>
      <c r="AQ1035"/>
      <c r="AR1035"/>
      <c r="AS1035"/>
      <c r="AT1035"/>
      <c r="AU1035"/>
      <c r="AV1035"/>
      <c r="AW1035"/>
      <c r="AX1035"/>
      <c r="AY1035"/>
      <c r="AZ1035"/>
      <c r="BA1035"/>
      <c r="BB1035"/>
      <c r="BC1035"/>
      <c r="BD1035"/>
      <c r="BE1035"/>
      <c r="BF1035"/>
      <c r="BG1035"/>
      <c r="BH1035"/>
      <c r="BI1035"/>
      <c r="BJ1035"/>
      <c r="BK1035"/>
      <c r="BL1035"/>
      <c r="BM1035"/>
      <c r="BN1035"/>
      <c r="BO1035"/>
      <c r="BP1035"/>
      <c r="BQ1035"/>
      <c r="BR1035"/>
      <c r="BS1035"/>
      <c r="BT1035"/>
      <c r="BU1035"/>
      <c r="BV1035"/>
      <c r="BW1035"/>
      <c r="BX1035"/>
      <c r="BY1035"/>
      <c r="BZ1035"/>
      <c r="CA1035"/>
      <c r="CB1035"/>
      <c r="CC1035"/>
      <c r="CD1035"/>
      <c r="CE1035"/>
      <c r="CF1035"/>
      <c r="CG1035"/>
      <c r="CH1035"/>
      <c r="CI1035"/>
      <c r="CJ1035"/>
      <c r="CK1035"/>
      <c r="CL1035"/>
      <c r="CM1035"/>
      <c r="CN1035"/>
      <c r="CO1035"/>
      <c r="CP1035"/>
      <c r="CQ1035"/>
      <c r="CR1035"/>
      <c r="CS1035"/>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c r="DW1035"/>
      <c r="DX1035"/>
      <c r="DY1035"/>
      <c r="DZ1035"/>
      <c r="EA1035"/>
      <c r="EB1035"/>
      <c r="EC1035"/>
      <c r="ED1035"/>
      <c r="EE1035"/>
      <c r="EF1035"/>
      <c r="EG1035"/>
      <c r="EH1035"/>
      <c r="EI1035"/>
      <c r="EJ1035"/>
      <c r="EK1035"/>
      <c r="EL1035"/>
      <c r="EM1035"/>
      <c r="EN1035"/>
      <c r="EO1035"/>
      <c r="EP1035"/>
      <c r="EQ1035"/>
      <c r="ER1035"/>
      <c r="ES1035"/>
      <c r="ET1035"/>
      <c r="EU1035"/>
      <c r="EV1035"/>
      <c r="EW1035"/>
      <c r="EX1035"/>
      <c r="EY1035"/>
      <c r="EZ1035"/>
      <c r="FA1035"/>
      <c r="FB1035"/>
      <c r="FC1035"/>
      <c r="FD1035"/>
      <c r="FE1035"/>
      <c r="FF1035"/>
      <c r="FG1035"/>
      <c r="FH1035"/>
      <c r="FI1035"/>
      <c r="FJ1035"/>
      <c r="FK1035"/>
      <c r="FL1035"/>
      <c r="FM1035"/>
      <c r="FN1035"/>
      <c r="FO1035"/>
      <c r="FP1035"/>
      <c r="FQ1035"/>
      <c r="FR1035"/>
      <c r="FS1035"/>
      <c r="FT1035"/>
      <c r="FU1035"/>
      <c r="FV1035"/>
      <c r="FW1035"/>
      <c r="FX1035"/>
      <c r="FY1035"/>
      <c r="FZ1035"/>
      <c r="GA1035"/>
      <c r="GB1035"/>
      <c r="GC1035"/>
      <c r="GD1035"/>
      <c r="GE1035"/>
      <c r="GF1035"/>
      <c r="GG1035"/>
      <c r="GH1035"/>
      <c r="GI1035"/>
      <c r="GJ1035"/>
      <c r="GK1035"/>
      <c r="GL1035"/>
      <c r="GM1035"/>
      <c r="GN1035"/>
      <c r="GO1035"/>
      <c r="GP1035"/>
      <c r="GQ1035"/>
      <c r="GR1035"/>
      <c r="GS1035"/>
      <c r="GT1035"/>
      <c r="GU1035"/>
      <c r="GV1035"/>
      <c r="GW1035"/>
      <c r="GX1035"/>
      <c r="GY1035"/>
      <c r="GZ1035"/>
      <c r="HA1035"/>
      <c r="HB1035"/>
      <c r="HC1035"/>
      <c r="HD1035"/>
      <c r="HE1035"/>
      <c r="HF1035"/>
      <c r="HG1035"/>
      <c r="HH1035"/>
    </row>
    <row r="1036" spans="1:216" x14ac:dyDescent="0.2">
      <c r="A1036" s="241" t="s">
        <v>173</v>
      </c>
      <c r="B1036" s="476" t="s">
        <v>858</v>
      </c>
      <c r="C1036" s="326" t="s">
        <v>640</v>
      </c>
      <c r="D1036" s="283" t="s">
        <v>174</v>
      </c>
      <c r="E1036" s="480">
        <v>0</v>
      </c>
      <c r="F1036" s="480">
        <v>0</v>
      </c>
      <c r="G1036" s="480">
        <v>0</v>
      </c>
      <c r="H1036" s="480">
        <v>0</v>
      </c>
      <c r="I1036" s="480">
        <v>0</v>
      </c>
      <c r="J1036" s="480">
        <v>0</v>
      </c>
      <c r="K1036" s="480">
        <v>0</v>
      </c>
      <c r="L1036" s="480">
        <v>0</v>
      </c>
      <c r="M1036" s="480">
        <v>0</v>
      </c>
      <c r="N1036" s="500">
        <v>0</v>
      </c>
      <c r="O1036" s="480">
        <v>0</v>
      </c>
      <c r="P1036" s="480">
        <v>0</v>
      </c>
      <c r="Q1036" s="480">
        <v>0</v>
      </c>
      <c r="R1036" s="480">
        <v>0</v>
      </c>
      <c r="S1036" s="480">
        <v>0</v>
      </c>
      <c r="T1036" s="480">
        <v>0</v>
      </c>
      <c r="U1036" s="480">
        <v>0</v>
      </c>
      <c r="V1036" s="480">
        <v>0</v>
      </c>
      <c r="W1036" s="480">
        <v>0</v>
      </c>
      <c r="X1036" s="500">
        <v>0</v>
      </c>
      <c r="Y1036"/>
      <c r="Z1036"/>
      <c r="AA1036"/>
      <c r="AB1036"/>
      <c r="AC1036"/>
      <c r="AD1036"/>
      <c r="AE1036"/>
      <c r="AF1036"/>
      <c r="AG1036"/>
      <c r="AH1036"/>
      <c r="AI1036"/>
      <c r="AJ1036"/>
      <c r="AK1036"/>
      <c r="AL1036"/>
      <c r="AM1036"/>
      <c r="AN1036"/>
      <c r="AO1036"/>
      <c r="AP1036"/>
      <c r="AQ1036"/>
      <c r="AR1036"/>
      <c r="AS1036"/>
      <c r="AT1036"/>
      <c r="AU1036"/>
      <c r="AV1036"/>
      <c r="AW1036"/>
      <c r="AX1036"/>
      <c r="AY1036"/>
      <c r="AZ1036"/>
      <c r="BA1036"/>
      <c r="BB1036"/>
      <c r="BC1036"/>
      <c r="BD1036"/>
      <c r="BE1036"/>
      <c r="BF1036"/>
      <c r="BG1036"/>
      <c r="BH1036"/>
      <c r="BI1036"/>
      <c r="BJ1036"/>
      <c r="BK1036"/>
      <c r="BL1036"/>
      <c r="BM1036"/>
      <c r="BN1036"/>
      <c r="BO1036"/>
      <c r="BP1036"/>
      <c r="BQ1036"/>
      <c r="BR1036"/>
      <c r="BS1036"/>
      <c r="BT1036"/>
      <c r="BU1036"/>
      <c r="BV1036"/>
      <c r="BW1036"/>
      <c r="BX1036"/>
      <c r="BY1036"/>
      <c r="BZ1036"/>
      <c r="CA1036"/>
      <c r="CB1036"/>
      <c r="CC1036"/>
      <c r="CD1036"/>
      <c r="CE1036"/>
      <c r="CF1036"/>
      <c r="CG1036"/>
      <c r="CH1036"/>
      <c r="CI1036"/>
      <c r="CJ1036"/>
      <c r="CK1036"/>
      <c r="CL1036"/>
      <c r="CM1036"/>
      <c r="CN1036"/>
      <c r="CO1036"/>
      <c r="CP1036"/>
      <c r="CQ1036"/>
      <c r="CR1036"/>
      <c r="CS1036"/>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c r="DW1036"/>
      <c r="DX1036"/>
      <c r="DY1036"/>
      <c r="DZ1036"/>
      <c r="EA1036"/>
      <c r="EB1036"/>
      <c r="EC1036"/>
      <c r="ED1036"/>
      <c r="EE1036"/>
      <c r="EF1036"/>
      <c r="EG1036"/>
      <c r="EH1036"/>
      <c r="EI1036"/>
      <c r="EJ1036"/>
      <c r="EK1036"/>
      <c r="EL1036"/>
      <c r="EM1036"/>
      <c r="EN1036"/>
      <c r="EO1036"/>
      <c r="EP1036"/>
      <c r="EQ1036"/>
      <c r="ER1036"/>
      <c r="ES1036"/>
      <c r="ET1036"/>
      <c r="EU1036"/>
      <c r="EV1036"/>
      <c r="EW1036"/>
      <c r="EX1036"/>
      <c r="EY1036"/>
      <c r="EZ1036"/>
      <c r="FA1036"/>
      <c r="FB1036"/>
      <c r="FC1036"/>
      <c r="FD1036"/>
      <c r="FE1036"/>
      <c r="FF1036"/>
      <c r="FG1036"/>
      <c r="FH1036"/>
      <c r="FI1036"/>
      <c r="FJ1036"/>
      <c r="FK1036"/>
      <c r="FL1036"/>
      <c r="FM1036"/>
      <c r="FN1036"/>
      <c r="FO1036"/>
      <c r="FP1036"/>
      <c r="FQ1036"/>
      <c r="FR1036"/>
      <c r="FS1036"/>
      <c r="FT1036"/>
      <c r="FU1036"/>
      <c r="FV1036"/>
      <c r="FW1036"/>
      <c r="FX1036"/>
      <c r="FY1036"/>
      <c r="FZ1036"/>
      <c r="GA1036"/>
      <c r="GB1036"/>
      <c r="GC1036"/>
      <c r="GD1036"/>
      <c r="GE1036"/>
      <c r="GF1036"/>
      <c r="GG1036"/>
      <c r="GH1036"/>
      <c r="GI1036"/>
      <c r="GJ1036"/>
      <c r="GK1036"/>
      <c r="GL1036"/>
      <c r="GM1036"/>
      <c r="GN1036"/>
      <c r="GO1036"/>
      <c r="GP1036"/>
      <c r="GQ1036"/>
      <c r="GR1036"/>
      <c r="GS1036"/>
      <c r="GT1036"/>
      <c r="GU1036"/>
      <c r="GV1036"/>
      <c r="GW1036"/>
      <c r="GX1036"/>
      <c r="GY1036"/>
      <c r="GZ1036"/>
      <c r="HA1036"/>
      <c r="HB1036"/>
      <c r="HC1036"/>
      <c r="HD1036"/>
      <c r="HE1036"/>
      <c r="HF1036"/>
      <c r="HG1036"/>
      <c r="HH1036"/>
    </row>
    <row r="1037" spans="1:216" x14ac:dyDescent="0.2">
      <c r="A1037" s="241" t="s">
        <v>175</v>
      </c>
      <c r="B1037" s="476" t="s">
        <v>859</v>
      </c>
      <c r="C1037" s="326" t="s">
        <v>626</v>
      </c>
      <c r="D1037" s="283" t="s">
        <v>176</v>
      </c>
      <c r="E1037" s="480">
        <v>0</v>
      </c>
      <c r="F1037" s="480">
        <v>30.9</v>
      </c>
      <c r="G1037" s="480">
        <v>1.9</v>
      </c>
      <c r="H1037" s="480">
        <v>0</v>
      </c>
      <c r="I1037" s="480">
        <v>0</v>
      </c>
      <c r="J1037" s="480">
        <v>0</v>
      </c>
      <c r="K1037" s="480">
        <v>0</v>
      </c>
      <c r="L1037" s="480">
        <v>0</v>
      </c>
      <c r="M1037" s="480">
        <v>0</v>
      </c>
      <c r="N1037" s="500">
        <v>32.799999999999997</v>
      </c>
      <c r="O1037" s="480">
        <v>0</v>
      </c>
      <c r="P1037" s="480">
        <v>63</v>
      </c>
      <c r="Q1037" s="480">
        <v>4</v>
      </c>
      <c r="R1037" s="480">
        <v>0</v>
      </c>
      <c r="S1037" s="480">
        <v>0</v>
      </c>
      <c r="T1037" s="480">
        <v>0</v>
      </c>
      <c r="U1037" s="480">
        <v>0</v>
      </c>
      <c r="V1037" s="480">
        <v>0</v>
      </c>
      <c r="W1037" s="480">
        <v>0</v>
      </c>
      <c r="X1037" s="500">
        <v>67</v>
      </c>
      <c r="Y1037"/>
      <c r="Z1037"/>
      <c r="AA1037"/>
      <c r="AB1037"/>
      <c r="AC1037"/>
      <c r="AD1037"/>
      <c r="AE1037"/>
      <c r="AF1037"/>
      <c r="AG1037"/>
      <c r="AH1037"/>
      <c r="AI1037"/>
      <c r="AJ1037"/>
      <c r="AK1037"/>
      <c r="AL1037"/>
      <c r="AM1037"/>
      <c r="AN1037"/>
      <c r="AO1037"/>
      <c r="AP1037"/>
      <c r="AQ1037"/>
      <c r="AR1037"/>
      <c r="AS1037"/>
      <c r="AT1037"/>
      <c r="AU1037"/>
      <c r="AV1037"/>
      <c r="AW1037"/>
      <c r="AX1037"/>
      <c r="AY1037"/>
      <c r="AZ1037"/>
      <c r="BA1037"/>
      <c r="BB1037"/>
      <c r="BC1037"/>
      <c r="BD1037"/>
      <c r="BE1037"/>
      <c r="BF1037"/>
      <c r="BG1037"/>
      <c r="BH1037"/>
      <c r="BI1037"/>
      <c r="BJ1037"/>
      <c r="BK1037"/>
      <c r="BL1037"/>
      <c r="BM1037"/>
      <c r="BN1037"/>
      <c r="BO1037"/>
      <c r="BP1037"/>
      <c r="BQ1037"/>
      <c r="BR1037"/>
      <c r="BS1037"/>
      <c r="BT1037"/>
      <c r="BU1037"/>
      <c r="BV1037"/>
      <c r="BW1037"/>
      <c r="BX1037"/>
      <c r="BY1037"/>
      <c r="BZ1037"/>
      <c r="CA1037"/>
      <c r="CB1037"/>
      <c r="CC1037"/>
      <c r="CD1037"/>
      <c r="CE1037"/>
      <c r="CF1037"/>
      <c r="CG1037"/>
      <c r="CH1037"/>
      <c r="CI1037"/>
      <c r="CJ1037"/>
      <c r="CK1037"/>
      <c r="CL1037"/>
      <c r="CM1037"/>
      <c r="CN1037"/>
      <c r="CO1037"/>
      <c r="CP1037"/>
      <c r="CQ1037"/>
      <c r="CR1037"/>
      <c r="CS1037"/>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c r="DW1037"/>
      <c r="DX1037"/>
      <c r="DY1037"/>
      <c r="DZ1037"/>
      <c r="EA1037"/>
      <c r="EB1037"/>
      <c r="EC1037"/>
      <c r="ED1037"/>
      <c r="EE1037"/>
      <c r="EF1037"/>
      <c r="EG1037"/>
      <c r="EH1037"/>
      <c r="EI1037"/>
      <c r="EJ1037"/>
      <c r="EK1037"/>
      <c r="EL1037"/>
      <c r="EM1037"/>
      <c r="EN1037"/>
      <c r="EO1037"/>
      <c r="EP1037"/>
      <c r="EQ1037"/>
      <c r="ER1037"/>
      <c r="ES1037"/>
      <c r="ET1037"/>
      <c r="EU1037"/>
      <c r="EV1037"/>
      <c r="EW1037"/>
      <c r="EX1037"/>
      <c r="EY1037"/>
      <c r="EZ1037"/>
      <c r="FA1037"/>
      <c r="FB1037"/>
      <c r="FC1037"/>
      <c r="FD1037"/>
      <c r="FE1037"/>
      <c r="FF1037"/>
      <c r="FG1037"/>
      <c r="FH1037"/>
      <c r="FI1037"/>
      <c r="FJ1037"/>
      <c r="FK1037"/>
      <c r="FL1037"/>
      <c r="FM1037"/>
      <c r="FN1037"/>
      <c r="FO1037"/>
      <c r="FP1037"/>
      <c r="FQ1037"/>
      <c r="FR1037"/>
      <c r="FS1037"/>
      <c r="FT1037"/>
      <c r="FU1037"/>
      <c r="FV1037"/>
      <c r="FW1037"/>
      <c r="FX1037"/>
      <c r="FY1037"/>
      <c r="FZ1037"/>
      <c r="GA1037"/>
      <c r="GB1037"/>
      <c r="GC1037"/>
      <c r="GD1037"/>
      <c r="GE1037"/>
      <c r="GF1037"/>
      <c r="GG1037"/>
      <c r="GH1037"/>
      <c r="GI1037"/>
      <c r="GJ1037"/>
      <c r="GK1037"/>
      <c r="GL1037"/>
      <c r="GM1037"/>
      <c r="GN1037"/>
      <c r="GO1037"/>
      <c r="GP1037"/>
      <c r="GQ1037"/>
      <c r="GR1037"/>
      <c r="GS1037"/>
      <c r="GT1037"/>
      <c r="GU1037"/>
      <c r="GV1037"/>
      <c r="GW1037"/>
      <c r="GX1037"/>
      <c r="GY1037"/>
      <c r="GZ1037"/>
      <c r="HA1037"/>
      <c r="HB1037"/>
      <c r="HC1037"/>
      <c r="HD1037"/>
      <c r="HE1037"/>
      <c r="HF1037"/>
      <c r="HG1037"/>
      <c r="HH1037"/>
    </row>
    <row r="1038" spans="1:216" x14ac:dyDescent="0.2">
      <c r="A1038" s="241" t="s">
        <v>177</v>
      </c>
      <c r="B1038" s="476" t="s">
        <v>860</v>
      </c>
      <c r="C1038" s="326" t="s">
        <v>784</v>
      </c>
      <c r="D1038" s="283" t="s">
        <v>178</v>
      </c>
      <c r="E1038" s="480">
        <v>0</v>
      </c>
      <c r="F1038" s="480">
        <v>1.75</v>
      </c>
      <c r="G1038" s="480">
        <v>0</v>
      </c>
      <c r="H1038" s="480">
        <v>1</v>
      </c>
      <c r="I1038" s="480">
        <v>0</v>
      </c>
      <c r="J1038" s="480">
        <v>0</v>
      </c>
      <c r="K1038" s="480">
        <v>0</v>
      </c>
      <c r="L1038" s="480">
        <v>0</v>
      </c>
      <c r="M1038" s="480">
        <v>0</v>
      </c>
      <c r="N1038" s="500">
        <v>2.75</v>
      </c>
      <c r="O1038" s="480">
        <v>0</v>
      </c>
      <c r="P1038" s="480">
        <v>4</v>
      </c>
      <c r="Q1038" s="480">
        <v>0</v>
      </c>
      <c r="R1038" s="480">
        <v>2</v>
      </c>
      <c r="S1038" s="480">
        <v>0</v>
      </c>
      <c r="T1038" s="480">
        <v>0</v>
      </c>
      <c r="U1038" s="480">
        <v>0</v>
      </c>
      <c r="V1038" s="480">
        <v>0</v>
      </c>
      <c r="W1038" s="480">
        <v>0</v>
      </c>
      <c r="X1038" s="500">
        <v>6</v>
      </c>
      <c r="Y1038"/>
      <c r="Z1038"/>
      <c r="AA1038"/>
      <c r="AB1038"/>
      <c r="AC1038"/>
      <c r="AD1038"/>
      <c r="AE1038"/>
      <c r="AF1038"/>
      <c r="AG1038"/>
      <c r="AH1038"/>
      <c r="AI1038"/>
      <c r="AJ1038"/>
      <c r="AK1038"/>
      <c r="AL1038"/>
      <c r="AM1038"/>
      <c r="AN1038"/>
      <c r="AO1038"/>
      <c r="AP1038"/>
      <c r="AQ1038"/>
      <c r="AR1038"/>
      <c r="AS1038"/>
      <c r="AT1038"/>
      <c r="AU1038"/>
      <c r="AV1038"/>
      <c r="AW1038"/>
      <c r="AX1038"/>
      <c r="AY1038"/>
      <c r="AZ1038"/>
      <c r="BA1038"/>
      <c r="BB1038"/>
      <c r="BC1038"/>
      <c r="BD1038"/>
      <c r="BE1038"/>
      <c r="BF1038"/>
      <c r="BG1038"/>
      <c r="BH1038"/>
      <c r="BI1038"/>
      <c r="BJ1038"/>
      <c r="BK1038"/>
      <c r="BL1038"/>
      <c r="BM1038"/>
      <c r="BN1038"/>
      <c r="BO1038"/>
      <c r="BP1038"/>
      <c r="BQ1038"/>
      <c r="BR1038"/>
      <c r="BS1038"/>
      <c r="BT1038"/>
      <c r="BU1038"/>
      <c r="BV1038"/>
      <c r="BW1038"/>
      <c r="BX1038"/>
      <c r="BY1038"/>
      <c r="BZ1038"/>
      <c r="CA1038"/>
      <c r="CB1038"/>
      <c r="CC1038"/>
      <c r="CD1038"/>
      <c r="CE1038"/>
      <c r="CF1038"/>
      <c r="CG1038"/>
      <c r="CH1038"/>
      <c r="CI1038"/>
      <c r="CJ1038"/>
      <c r="CK1038"/>
      <c r="CL1038"/>
      <c r="CM1038"/>
      <c r="CN1038"/>
      <c r="CO1038"/>
      <c r="CP1038"/>
      <c r="CQ1038"/>
      <c r="CR1038"/>
      <c r="CS1038"/>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c r="DW1038"/>
      <c r="DX1038"/>
      <c r="DY1038"/>
      <c r="DZ1038"/>
      <c r="EA1038"/>
      <c r="EB1038"/>
      <c r="EC1038"/>
      <c r="ED1038"/>
      <c r="EE1038"/>
      <c r="EF1038"/>
      <c r="EG1038"/>
      <c r="EH1038"/>
      <c r="EI1038"/>
      <c r="EJ1038"/>
      <c r="EK1038"/>
      <c r="EL1038"/>
      <c r="EM1038"/>
      <c r="EN1038"/>
      <c r="EO1038"/>
      <c r="EP1038"/>
      <c r="EQ1038"/>
      <c r="ER1038"/>
      <c r="ES1038"/>
      <c r="ET1038"/>
      <c r="EU1038"/>
      <c r="EV1038"/>
      <c r="EW1038"/>
      <c r="EX1038"/>
      <c r="EY1038"/>
      <c r="EZ1038"/>
      <c r="FA1038"/>
      <c r="FB1038"/>
      <c r="FC1038"/>
      <c r="FD1038"/>
      <c r="FE1038"/>
      <c r="FF1038"/>
      <c r="FG1038"/>
      <c r="FH1038"/>
      <c r="FI1038"/>
      <c r="FJ1038"/>
      <c r="FK1038"/>
      <c r="FL1038"/>
      <c r="FM1038"/>
      <c r="FN1038"/>
      <c r="FO1038"/>
      <c r="FP1038"/>
      <c r="FQ1038"/>
      <c r="FR1038"/>
      <c r="FS1038"/>
      <c r="FT1038"/>
      <c r="FU1038"/>
      <c r="FV1038"/>
      <c r="FW1038"/>
      <c r="FX1038"/>
      <c r="FY1038"/>
      <c r="FZ1038"/>
      <c r="GA1038"/>
      <c r="GB1038"/>
      <c r="GC1038"/>
      <c r="GD1038"/>
      <c r="GE1038"/>
      <c r="GF1038"/>
      <c r="GG1038"/>
      <c r="GH1038"/>
      <c r="GI1038"/>
      <c r="GJ1038"/>
      <c r="GK1038"/>
      <c r="GL1038"/>
      <c r="GM1038"/>
      <c r="GN1038"/>
      <c r="GO1038"/>
      <c r="GP1038"/>
      <c r="GQ1038"/>
      <c r="GR1038"/>
      <c r="GS1038"/>
      <c r="GT1038"/>
      <c r="GU1038"/>
      <c r="GV1038"/>
      <c r="GW1038"/>
      <c r="GX1038"/>
      <c r="GY1038"/>
      <c r="GZ1038"/>
      <c r="HA1038"/>
      <c r="HB1038"/>
      <c r="HC1038"/>
      <c r="HD1038"/>
      <c r="HE1038"/>
      <c r="HF1038"/>
      <c r="HG1038"/>
      <c r="HH1038"/>
    </row>
    <row r="1039" spans="1:216" x14ac:dyDescent="0.2">
      <c r="A1039" s="241" t="s">
        <v>179</v>
      </c>
      <c r="B1039" s="476" t="s">
        <v>861</v>
      </c>
      <c r="C1039" s="326" t="s">
        <v>801</v>
      </c>
      <c r="D1039" s="283" t="s">
        <v>862</v>
      </c>
      <c r="E1039" s="480">
        <v>0</v>
      </c>
      <c r="F1039" s="480">
        <v>305.25</v>
      </c>
      <c r="G1039" s="480">
        <v>25.88</v>
      </c>
      <c r="H1039" s="480">
        <v>10.88</v>
      </c>
      <c r="I1039" s="480">
        <v>3</v>
      </c>
      <c r="J1039" s="480">
        <v>1</v>
      </c>
      <c r="K1039" s="480">
        <v>0.5</v>
      </c>
      <c r="L1039" s="480">
        <v>0</v>
      </c>
      <c r="M1039" s="480">
        <v>0</v>
      </c>
      <c r="N1039" s="500">
        <v>346.51</v>
      </c>
      <c r="O1039" s="480">
        <v>0</v>
      </c>
      <c r="P1039" s="480">
        <v>636</v>
      </c>
      <c r="Q1039" s="480">
        <v>54</v>
      </c>
      <c r="R1039" s="480">
        <v>22</v>
      </c>
      <c r="S1039" s="480">
        <v>6</v>
      </c>
      <c r="T1039" s="480">
        <v>2</v>
      </c>
      <c r="U1039" s="480">
        <v>1</v>
      </c>
      <c r="V1039" s="480">
        <v>0</v>
      </c>
      <c r="W1039" s="480">
        <v>0</v>
      </c>
      <c r="X1039" s="500">
        <v>721</v>
      </c>
      <c r="Y1039"/>
      <c r="Z1039"/>
      <c r="AA1039"/>
      <c r="AB1039"/>
      <c r="AC1039"/>
      <c r="AD1039"/>
      <c r="AE1039"/>
      <c r="AF1039"/>
      <c r="AG1039"/>
      <c r="AH1039"/>
      <c r="AI1039"/>
      <c r="AJ1039"/>
      <c r="AK1039"/>
      <c r="AL1039"/>
      <c r="AM1039"/>
      <c r="AN1039"/>
      <c r="AO1039"/>
      <c r="AP1039"/>
      <c r="AQ1039"/>
      <c r="AR1039"/>
      <c r="AS1039"/>
      <c r="AT1039"/>
      <c r="AU1039"/>
      <c r="AV1039"/>
      <c r="AW1039"/>
      <c r="AX1039"/>
      <c r="AY1039"/>
      <c r="AZ1039"/>
      <c r="BA1039"/>
      <c r="BB1039"/>
      <c r="BC1039"/>
      <c r="BD1039"/>
      <c r="BE1039"/>
      <c r="BF1039"/>
      <c r="BG1039"/>
      <c r="BH1039"/>
      <c r="BI1039"/>
      <c r="BJ1039"/>
      <c r="BK1039"/>
      <c r="BL1039"/>
      <c r="BM1039"/>
      <c r="BN1039"/>
      <c r="BO1039"/>
      <c r="BP1039"/>
      <c r="BQ1039"/>
      <c r="BR1039"/>
      <c r="BS1039"/>
      <c r="BT1039"/>
      <c r="BU1039"/>
      <c r="BV1039"/>
      <c r="BW1039"/>
      <c r="BX1039"/>
      <c r="BY1039"/>
      <c r="BZ1039"/>
      <c r="CA1039"/>
      <c r="CB1039"/>
      <c r="CC1039"/>
      <c r="CD1039"/>
      <c r="CE1039"/>
      <c r="CF1039"/>
      <c r="CG1039"/>
      <c r="CH1039"/>
      <c r="CI1039"/>
      <c r="CJ1039"/>
      <c r="CK1039"/>
      <c r="CL1039"/>
      <c r="CM1039"/>
      <c r="CN1039"/>
      <c r="CO1039"/>
      <c r="CP1039"/>
      <c r="CQ1039"/>
      <c r="CR1039"/>
      <c r="CS1039"/>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c r="DW1039"/>
      <c r="DX1039"/>
      <c r="DY1039"/>
      <c r="DZ1039"/>
      <c r="EA1039"/>
      <c r="EB1039"/>
      <c r="EC1039"/>
      <c r="ED1039"/>
      <c r="EE1039"/>
      <c r="EF1039"/>
      <c r="EG1039"/>
      <c r="EH1039"/>
      <c r="EI1039"/>
      <c r="EJ1039"/>
      <c r="EK1039"/>
      <c r="EL1039"/>
      <c r="EM1039"/>
      <c r="EN1039"/>
      <c r="EO1039"/>
      <c r="EP1039"/>
      <c r="EQ1039"/>
      <c r="ER1039"/>
      <c r="ES1039"/>
      <c r="ET1039"/>
      <c r="EU1039"/>
      <c r="EV1039"/>
      <c r="EW1039"/>
      <c r="EX1039"/>
      <c r="EY1039"/>
      <c r="EZ1039"/>
      <c r="FA1039"/>
      <c r="FB1039"/>
      <c r="FC1039"/>
      <c r="FD1039"/>
      <c r="FE1039"/>
      <c r="FF1039"/>
      <c r="FG1039"/>
      <c r="FH1039"/>
      <c r="FI1039"/>
      <c r="FJ1039"/>
      <c r="FK1039"/>
      <c r="FL1039"/>
      <c r="FM1039"/>
      <c r="FN1039"/>
      <c r="FO1039"/>
      <c r="FP1039"/>
      <c r="FQ1039"/>
      <c r="FR1039"/>
      <c r="FS1039"/>
      <c r="FT1039"/>
      <c r="FU1039"/>
      <c r="FV1039"/>
      <c r="FW1039"/>
      <c r="FX1039"/>
      <c r="FY1039"/>
      <c r="FZ1039"/>
      <c r="GA1039"/>
      <c r="GB1039"/>
      <c r="GC1039"/>
      <c r="GD1039"/>
      <c r="GE1039"/>
      <c r="GF1039"/>
      <c r="GG1039"/>
      <c r="GH1039"/>
      <c r="GI1039"/>
      <c r="GJ1039"/>
      <c r="GK1039"/>
      <c r="GL1039"/>
      <c r="GM1039"/>
      <c r="GN1039"/>
      <c r="GO1039"/>
      <c r="GP1039"/>
      <c r="GQ1039"/>
      <c r="GR1039"/>
      <c r="GS1039"/>
      <c r="GT1039"/>
      <c r="GU1039"/>
      <c r="GV1039"/>
      <c r="GW1039"/>
      <c r="GX1039"/>
      <c r="GY1039"/>
      <c r="GZ1039"/>
      <c r="HA1039"/>
      <c r="HB1039"/>
      <c r="HC1039"/>
      <c r="HD1039"/>
      <c r="HE1039"/>
      <c r="HF1039"/>
      <c r="HG1039"/>
      <c r="HH1039"/>
    </row>
    <row r="1040" spans="1:216" x14ac:dyDescent="0.2">
      <c r="A1040" s="241" t="s">
        <v>180</v>
      </c>
      <c r="B1040" s="476" t="s">
        <v>863</v>
      </c>
      <c r="C1040" s="326" t="s">
        <v>801</v>
      </c>
      <c r="D1040" s="283" t="s">
        <v>181</v>
      </c>
      <c r="E1040" s="480">
        <v>0</v>
      </c>
      <c r="F1040" s="480">
        <v>22.9</v>
      </c>
      <c r="G1040" s="480">
        <v>6.3</v>
      </c>
      <c r="H1040" s="480">
        <v>4.9000000000000004</v>
      </c>
      <c r="I1040" s="480">
        <v>2</v>
      </c>
      <c r="J1040" s="480">
        <v>2</v>
      </c>
      <c r="K1040" s="480">
        <v>0</v>
      </c>
      <c r="L1040" s="480">
        <v>0</v>
      </c>
      <c r="M1040" s="480">
        <v>0</v>
      </c>
      <c r="N1040" s="500">
        <v>38.1</v>
      </c>
      <c r="O1040" s="480">
        <v>0</v>
      </c>
      <c r="P1040" s="480">
        <v>47</v>
      </c>
      <c r="Q1040" s="480">
        <v>13</v>
      </c>
      <c r="R1040" s="480">
        <v>10</v>
      </c>
      <c r="S1040" s="480">
        <v>4</v>
      </c>
      <c r="T1040" s="480">
        <v>4</v>
      </c>
      <c r="U1040" s="480">
        <v>0</v>
      </c>
      <c r="V1040" s="480">
        <v>0</v>
      </c>
      <c r="W1040" s="480">
        <v>0</v>
      </c>
      <c r="X1040" s="500">
        <v>78</v>
      </c>
      <c r="Y1040"/>
      <c r="Z1040"/>
      <c r="AA1040"/>
      <c r="AB1040"/>
      <c r="AC1040"/>
      <c r="AD1040"/>
      <c r="AE1040"/>
      <c r="AF1040"/>
      <c r="AG1040"/>
      <c r="AH1040"/>
      <c r="AI1040"/>
      <c r="AJ1040"/>
      <c r="AK1040"/>
      <c r="AL1040"/>
      <c r="AM1040"/>
      <c r="AN1040"/>
      <c r="AO1040"/>
      <c r="AP1040"/>
      <c r="AQ1040"/>
      <c r="AR1040"/>
      <c r="AS1040"/>
      <c r="AT1040"/>
      <c r="AU1040"/>
      <c r="AV1040"/>
      <c r="AW1040"/>
      <c r="AX1040"/>
      <c r="AY1040"/>
      <c r="AZ1040"/>
      <c r="BA1040"/>
      <c r="BB1040"/>
      <c r="BC1040"/>
      <c r="BD1040"/>
      <c r="BE1040"/>
      <c r="BF1040"/>
      <c r="BG1040"/>
      <c r="BH1040"/>
      <c r="BI1040"/>
      <c r="BJ1040"/>
      <c r="BK1040"/>
      <c r="BL1040"/>
      <c r="BM1040"/>
      <c r="BN1040"/>
      <c r="BO1040"/>
      <c r="BP1040"/>
      <c r="BQ1040"/>
      <c r="BR1040"/>
      <c r="BS1040"/>
      <c r="BT1040"/>
      <c r="BU1040"/>
      <c r="BV1040"/>
      <c r="BW1040"/>
      <c r="BX1040"/>
      <c r="BY1040"/>
      <c r="BZ1040"/>
      <c r="CA1040"/>
      <c r="CB1040"/>
      <c r="CC1040"/>
      <c r="CD1040"/>
      <c r="CE1040"/>
      <c r="CF1040"/>
      <c r="CG1040"/>
      <c r="CH1040"/>
      <c r="CI1040"/>
      <c r="CJ1040"/>
      <c r="CK1040"/>
      <c r="CL1040"/>
      <c r="CM1040"/>
      <c r="CN1040"/>
      <c r="CO1040"/>
      <c r="CP1040"/>
      <c r="CQ1040"/>
      <c r="CR1040"/>
      <c r="CS1040"/>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c r="DW1040"/>
      <c r="DX1040"/>
      <c r="DY1040"/>
      <c r="DZ1040"/>
      <c r="EA1040"/>
      <c r="EB1040"/>
      <c r="EC1040"/>
      <c r="ED1040"/>
      <c r="EE1040"/>
      <c r="EF1040"/>
      <c r="EG1040"/>
      <c r="EH1040"/>
      <c r="EI1040"/>
      <c r="EJ1040"/>
      <c r="EK1040"/>
      <c r="EL1040"/>
      <c r="EM1040"/>
      <c r="EN1040"/>
      <c r="EO1040"/>
      <c r="EP1040"/>
      <c r="EQ1040"/>
      <c r="ER1040"/>
      <c r="ES1040"/>
      <c r="ET1040"/>
      <c r="EU1040"/>
      <c r="EV1040"/>
      <c r="EW1040"/>
      <c r="EX1040"/>
      <c r="EY1040"/>
      <c r="EZ1040"/>
      <c r="FA1040"/>
      <c r="FB1040"/>
      <c r="FC1040"/>
      <c r="FD1040"/>
      <c r="FE1040"/>
      <c r="FF1040"/>
      <c r="FG1040"/>
      <c r="FH1040"/>
      <c r="FI1040"/>
      <c r="FJ1040"/>
      <c r="FK1040"/>
      <c r="FL1040"/>
      <c r="FM1040"/>
      <c r="FN1040"/>
      <c r="FO1040"/>
      <c r="FP1040"/>
      <c r="FQ1040"/>
      <c r="FR1040"/>
      <c r="FS1040"/>
      <c r="FT1040"/>
      <c r="FU1040"/>
      <c r="FV1040"/>
      <c r="FW1040"/>
      <c r="FX1040"/>
      <c r="FY1040"/>
      <c r="FZ1040"/>
      <c r="GA1040"/>
      <c r="GB1040"/>
      <c r="GC1040"/>
      <c r="GD1040"/>
      <c r="GE1040"/>
      <c r="GF1040"/>
      <c r="GG1040"/>
      <c r="GH1040"/>
      <c r="GI1040"/>
      <c r="GJ1040"/>
      <c r="GK1040"/>
      <c r="GL1040"/>
      <c r="GM1040"/>
      <c r="GN1040"/>
      <c r="GO1040"/>
      <c r="GP1040"/>
      <c r="GQ1040"/>
      <c r="GR1040"/>
      <c r="GS1040"/>
      <c r="GT1040"/>
      <c r="GU1040"/>
      <c r="GV1040"/>
      <c r="GW1040"/>
      <c r="GX1040"/>
      <c r="GY1040"/>
      <c r="GZ1040"/>
      <c r="HA1040"/>
      <c r="HB1040"/>
      <c r="HC1040"/>
      <c r="HD1040"/>
      <c r="HE1040"/>
      <c r="HF1040"/>
      <c r="HG1040"/>
      <c r="HH1040"/>
    </row>
    <row r="1041" spans="1:216" x14ac:dyDescent="0.2">
      <c r="A1041" s="241" t="s">
        <v>182</v>
      </c>
      <c r="B1041" s="476" t="s">
        <v>864</v>
      </c>
      <c r="C1041" s="326" t="s">
        <v>807</v>
      </c>
      <c r="D1041" s="283" t="s">
        <v>183</v>
      </c>
      <c r="E1041" s="480">
        <v>0</v>
      </c>
      <c r="F1041" s="480">
        <v>3</v>
      </c>
      <c r="G1041" s="480">
        <v>0</v>
      </c>
      <c r="H1041" s="480">
        <v>0</v>
      </c>
      <c r="I1041" s="480">
        <v>0</v>
      </c>
      <c r="J1041" s="480">
        <v>0</v>
      </c>
      <c r="K1041" s="480">
        <v>0</v>
      </c>
      <c r="L1041" s="480">
        <v>0</v>
      </c>
      <c r="M1041" s="480">
        <v>0</v>
      </c>
      <c r="N1041" s="500">
        <v>3</v>
      </c>
      <c r="O1041" s="480">
        <v>0</v>
      </c>
      <c r="P1041" s="480">
        <v>6</v>
      </c>
      <c r="Q1041" s="480">
        <v>0</v>
      </c>
      <c r="R1041" s="480">
        <v>0</v>
      </c>
      <c r="S1041" s="480">
        <v>0</v>
      </c>
      <c r="T1041" s="480">
        <v>0</v>
      </c>
      <c r="U1041" s="480">
        <v>0</v>
      </c>
      <c r="V1041" s="480">
        <v>0</v>
      </c>
      <c r="W1041" s="480">
        <v>0</v>
      </c>
      <c r="X1041" s="500">
        <v>6</v>
      </c>
      <c r="Y1041"/>
      <c r="Z1041"/>
      <c r="AA1041"/>
      <c r="AB1041"/>
      <c r="AC1041"/>
      <c r="AD1041"/>
      <c r="AE1041"/>
      <c r="AF1041"/>
      <c r="AG1041"/>
      <c r="AH1041"/>
      <c r="AI1041"/>
      <c r="AJ1041"/>
      <c r="AK1041"/>
      <c r="AL1041"/>
      <c r="AM1041"/>
      <c r="AN1041"/>
      <c r="AO1041"/>
      <c r="AP1041"/>
      <c r="AQ1041"/>
      <c r="AR1041"/>
      <c r="AS1041"/>
      <c r="AT1041"/>
      <c r="AU1041"/>
      <c r="AV1041"/>
      <c r="AW1041"/>
      <c r="AX1041"/>
      <c r="AY1041"/>
      <c r="AZ1041"/>
      <c r="BA1041"/>
      <c r="BB1041"/>
      <c r="BC1041"/>
      <c r="BD1041"/>
      <c r="BE1041"/>
      <c r="BF1041"/>
      <c r="BG1041"/>
      <c r="BH1041"/>
      <c r="BI1041"/>
      <c r="BJ1041"/>
      <c r="BK1041"/>
      <c r="BL1041"/>
      <c r="BM1041"/>
      <c r="BN1041"/>
      <c r="BO1041"/>
      <c r="BP1041"/>
      <c r="BQ1041"/>
      <c r="BR1041"/>
      <c r="BS1041"/>
      <c r="BT1041"/>
      <c r="BU1041"/>
      <c r="BV1041"/>
      <c r="BW1041"/>
      <c r="BX1041"/>
      <c r="BY1041"/>
      <c r="BZ1041"/>
      <c r="CA1041"/>
      <c r="CB1041"/>
      <c r="CC1041"/>
      <c r="CD1041"/>
      <c r="CE1041"/>
      <c r="CF1041"/>
      <c r="CG1041"/>
      <c r="CH1041"/>
      <c r="CI1041"/>
      <c r="CJ1041"/>
      <c r="CK1041"/>
      <c r="CL1041"/>
      <c r="CM1041"/>
      <c r="CN1041"/>
      <c r="CO1041"/>
      <c r="CP1041"/>
      <c r="CQ1041"/>
      <c r="CR1041"/>
      <c r="CS1041"/>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c r="DW1041"/>
      <c r="DX1041"/>
      <c r="DY1041"/>
      <c r="DZ1041"/>
      <c r="EA1041"/>
      <c r="EB1041"/>
      <c r="EC1041"/>
      <c r="ED1041"/>
      <c r="EE1041"/>
      <c r="EF1041"/>
      <c r="EG1041"/>
      <c r="EH1041"/>
      <c r="EI1041"/>
      <c r="EJ1041"/>
      <c r="EK1041"/>
      <c r="EL1041"/>
      <c r="EM1041"/>
      <c r="EN1041"/>
      <c r="EO1041"/>
      <c r="EP1041"/>
      <c r="EQ1041"/>
      <c r="ER1041"/>
      <c r="ES1041"/>
      <c r="ET1041"/>
      <c r="EU1041"/>
      <c r="EV1041"/>
      <c r="EW1041"/>
      <c r="EX1041"/>
      <c r="EY1041"/>
      <c r="EZ1041"/>
      <c r="FA1041"/>
      <c r="FB1041"/>
      <c r="FC1041"/>
      <c r="FD1041"/>
      <c r="FE1041"/>
      <c r="FF1041"/>
      <c r="FG1041"/>
      <c r="FH1041"/>
      <c r="FI1041"/>
      <c r="FJ1041"/>
      <c r="FK1041"/>
      <c r="FL1041"/>
      <c r="FM1041"/>
      <c r="FN1041"/>
      <c r="FO1041"/>
      <c r="FP1041"/>
      <c r="FQ1041"/>
      <c r="FR1041"/>
      <c r="FS1041"/>
      <c r="FT1041"/>
      <c r="FU1041"/>
      <c r="FV1041"/>
      <c r="FW1041"/>
      <c r="FX1041"/>
      <c r="FY1041"/>
      <c r="FZ1041"/>
      <c r="GA1041"/>
      <c r="GB1041"/>
      <c r="GC1041"/>
      <c r="GD1041"/>
      <c r="GE1041"/>
      <c r="GF1041"/>
      <c r="GG1041"/>
      <c r="GH1041"/>
      <c r="GI1041"/>
      <c r="GJ1041"/>
      <c r="GK1041"/>
      <c r="GL1041"/>
      <c r="GM1041"/>
      <c r="GN1041"/>
      <c r="GO1041"/>
      <c r="GP1041"/>
      <c r="GQ1041"/>
      <c r="GR1041"/>
      <c r="GS1041"/>
      <c r="GT1041"/>
      <c r="GU1041"/>
      <c r="GV1041"/>
      <c r="GW1041"/>
      <c r="GX1041"/>
      <c r="GY1041"/>
      <c r="GZ1041"/>
      <c r="HA1041"/>
      <c r="HB1041"/>
      <c r="HC1041"/>
      <c r="HD1041"/>
      <c r="HE1041"/>
      <c r="HF1041"/>
      <c r="HG1041"/>
      <c r="HH1041"/>
    </row>
    <row r="1042" spans="1:216" x14ac:dyDescent="0.2">
      <c r="A1042" s="241" t="s">
        <v>184</v>
      </c>
      <c r="B1042" s="476" t="s">
        <v>865</v>
      </c>
      <c r="C1042" s="326" t="s">
        <v>794</v>
      </c>
      <c r="D1042" s="283" t="s">
        <v>185</v>
      </c>
      <c r="E1042" s="480">
        <v>0</v>
      </c>
      <c r="F1042" s="480">
        <v>2.25</v>
      </c>
      <c r="G1042" s="480">
        <v>0</v>
      </c>
      <c r="H1042" s="480">
        <v>0</v>
      </c>
      <c r="I1042" s="480">
        <v>0</v>
      </c>
      <c r="J1042" s="480">
        <v>0</v>
      </c>
      <c r="K1042" s="480">
        <v>0</v>
      </c>
      <c r="L1042" s="480">
        <v>0</v>
      </c>
      <c r="M1042" s="480">
        <v>0</v>
      </c>
      <c r="N1042" s="500">
        <v>2.25</v>
      </c>
      <c r="O1042" s="480">
        <v>0</v>
      </c>
      <c r="P1042" s="480">
        <v>7</v>
      </c>
      <c r="Q1042" s="480">
        <v>0</v>
      </c>
      <c r="R1042" s="480">
        <v>0</v>
      </c>
      <c r="S1042" s="480">
        <v>0</v>
      </c>
      <c r="T1042" s="480">
        <v>0</v>
      </c>
      <c r="U1042" s="480">
        <v>0</v>
      </c>
      <c r="V1042" s="480">
        <v>0</v>
      </c>
      <c r="W1042" s="480">
        <v>0</v>
      </c>
      <c r="X1042" s="500">
        <v>7</v>
      </c>
      <c r="Y1042"/>
      <c r="Z1042"/>
      <c r="AA1042"/>
      <c r="AB1042"/>
      <c r="AC1042"/>
      <c r="AD1042"/>
      <c r="AE1042"/>
      <c r="AF1042"/>
      <c r="AG1042"/>
      <c r="AH1042"/>
      <c r="AI1042"/>
      <c r="AJ1042"/>
      <c r="AK1042"/>
      <c r="AL1042"/>
      <c r="AM1042"/>
      <c r="AN1042"/>
      <c r="AO1042"/>
      <c r="AP1042"/>
      <c r="AQ1042"/>
      <c r="AR1042"/>
      <c r="AS1042"/>
      <c r="AT1042"/>
      <c r="AU1042"/>
      <c r="AV1042"/>
      <c r="AW1042"/>
      <c r="AX1042"/>
      <c r="AY1042"/>
      <c r="AZ1042"/>
      <c r="BA1042"/>
      <c r="BB1042"/>
      <c r="BC1042"/>
      <c r="BD1042"/>
      <c r="BE1042"/>
      <c r="BF1042"/>
      <c r="BG1042"/>
      <c r="BH1042"/>
      <c r="BI1042"/>
      <c r="BJ1042"/>
      <c r="BK1042"/>
      <c r="BL1042"/>
      <c r="BM1042"/>
      <c r="BN1042"/>
      <c r="BO1042"/>
      <c r="BP1042"/>
      <c r="BQ1042"/>
      <c r="BR1042"/>
      <c r="BS1042"/>
      <c r="BT1042"/>
      <c r="BU1042"/>
      <c r="BV1042"/>
      <c r="BW1042"/>
      <c r="BX1042"/>
      <c r="BY1042"/>
      <c r="BZ1042"/>
      <c r="CA1042"/>
      <c r="CB1042"/>
      <c r="CC1042"/>
      <c r="CD1042"/>
      <c r="CE1042"/>
      <c r="CF1042"/>
      <c r="CG1042"/>
      <c r="CH1042"/>
      <c r="CI1042"/>
      <c r="CJ1042"/>
      <c r="CK1042"/>
      <c r="CL1042"/>
      <c r="CM1042"/>
      <c r="CN1042"/>
      <c r="CO1042"/>
      <c r="CP1042"/>
      <c r="CQ1042"/>
      <c r="CR1042"/>
      <c r="CS1042"/>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c r="DW1042"/>
      <c r="DX1042"/>
      <c r="DY1042"/>
      <c r="DZ1042"/>
      <c r="EA1042"/>
      <c r="EB1042"/>
      <c r="EC1042"/>
      <c r="ED1042"/>
      <c r="EE1042"/>
      <c r="EF1042"/>
      <c r="EG1042"/>
      <c r="EH1042"/>
      <c r="EI1042"/>
      <c r="EJ1042"/>
      <c r="EK1042"/>
      <c r="EL1042"/>
      <c r="EM1042"/>
      <c r="EN1042"/>
      <c r="EO1042"/>
      <c r="EP1042"/>
      <c r="EQ1042"/>
      <c r="ER1042"/>
      <c r="ES1042"/>
      <c r="ET1042"/>
      <c r="EU1042"/>
      <c r="EV1042"/>
      <c r="EW1042"/>
      <c r="EX1042"/>
      <c r="EY1042"/>
      <c r="EZ1042"/>
      <c r="FA1042"/>
      <c r="FB1042"/>
      <c r="FC1042"/>
      <c r="FD1042"/>
      <c r="FE1042"/>
      <c r="FF1042"/>
      <c r="FG1042"/>
      <c r="FH1042"/>
      <c r="FI1042"/>
      <c r="FJ1042"/>
      <c r="FK1042"/>
      <c r="FL1042"/>
      <c r="FM1042"/>
      <c r="FN1042"/>
      <c r="FO1042"/>
      <c r="FP1042"/>
      <c r="FQ1042"/>
      <c r="FR1042"/>
      <c r="FS1042"/>
      <c r="FT1042"/>
      <c r="FU1042"/>
      <c r="FV1042"/>
      <c r="FW1042"/>
      <c r="FX1042"/>
      <c r="FY1042"/>
      <c r="FZ1042"/>
      <c r="GA1042"/>
      <c r="GB1042"/>
      <c r="GC1042"/>
      <c r="GD1042"/>
      <c r="GE1042"/>
      <c r="GF1042"/>
      <c r="GG1042"/>
      <c r="GH1042"/>
      <c r="GI1042"/>
      <c r="GJ1042"/>
      <c r="GK1042"/>
      <c r="GL1042"/>
      <c r="GM1042"/>
      <c r="GN1042"/>
      <c r="GO1042"/>
      <c r="GP1042"/>
      <c r="GQ1042"/>
      <c r="GR1042"/>
      <c r="GS1042"/>
      <c r="GT1042"/>
      <c r="GU1042"/>
      <c r="GV1042"/>
      <c r="GW1042"/>
      <c r="GX1042"/>
      <c r="GY1042"/>
      <c r="GZ1042"/>
      <c r="HA1042"/>
      <c r="HB1042"/>
      <c r="HC1042"/>
      <c r="HD1042"/>
      <c r="HE1042"/>
      <c r="HF1042"/>
      <c r="HG1042"/>
      <c r="HH1042"/>
    </row>
    <row r="1043" spans="1:216" x14ac:dyDescent="0.2">
      <c r="A1043" s="241" t="s">
        <v>186</v>
      </c>
      <c r="B1043" s="476" t="s">
        <v>866</v>
      </c>
      <c r="C1043" s="326" t="s">
        <v>782</v>
      </c>
      <c r="D1043" s="283" t="s">
        <v>187</v>
      </c>
      <c r="E1043" s="480">
        <v>0</v>
      </c>
      <c r="F1043" s="480">
        <v>7</v>
      </c>
      <c r="G1043" s="480">
        <v>0</v>
      </c>
      <c r="H1043" s="480">
        <v>0</v>
      </c>
      <c r="I1043" s="480">
        <v>0</v>
      </c>
      <c r="J1043" s="480">
        <v>0</v>
      </c>
      <c r="K1043" s="480">
        <v>0</v>
      </c>
      <c r="L1043" s="480">
        <v>0</v>
      </c>
      <c r="M1043" s="480">
        <v>0</v>
      </c>
      <c r="N1043" s="500">
        <v>7</v>
      </c>
      <c r="O1043" s="480">
        <v>0</v>
      </c>
      <c r="P1043" s="480">
        <v>16</v>
      </c>
      <c r="Q1043" s="480">
        <v>0</v>
      </c>
      <c r="R1043" s="480">
        <v>0</v>
      </c>
      <c r="S1043" s="480">
        <v>0</v>
      </c>
      <c r="T1043" s="480">
        <v>0</v>
      </c>
      <c r="U1043" s="480">
        <v>0</v>
      </c>
      <c r="V1043" s="480">
        <v>0</v>
      </c>
      <c r="W1043" s="480">
        <v>0</v>
      </c>
      <c r="X1043" s="500">
        <v>16</v>
      </c>
      <c r="Y1043"/>
      <c r="Z1043"/>
      <c r="AA1043"/>
      <c r="AB1043"/>
      <c r="AC1043"/>
      <c r="AD1043"/>
      <c r="AE1043"/>
      <c r="AF1043"/>
      <c r="AG1043"/>
      <c r="AH1043"/>
      <c r="AI1043"/>
      <c r="AJ1043"/>
      <c r="AK1043"/>
      <c r="AL1043"/>
      <c r="AM1043"/>
      <c r="AN1043"/>
      <c r="AO1043"/>
      <c r="AP1043"/>
      <c r="AQ1043"/>
      <c r="AR1043"/>
      <c r="AS1043"/>
      <c r="AT1043"/>
      <c r="AU1043"/>
      <c r="AV1043"/>
      <c r="AW1043"/>
      <c r="AX1043"/>
      <c r="AY1043"/>
      <c r="AZ1043"/>
      <c r="BA1043"/>
      <c r="BB1043"/>
      <c r="BC1043"/>
      <c r="BD1043"/>
      <c r="BE1043"/>
      <c r="BF1043"/>
      <c r="BG1043"/>
      <c r="BH1043"/>
      <c r="BI1043"/>
      <c r="BJ1043"/>
      <c r="BK1043"/>
      <c r="BL1043"/>
      <c r="BM1043"/>
      <c r="BN1043"/>
      <c r="BO1043"/>
      <c r="BP1043"/>
      <c r="BQ1043"/>
      <c r="BR1043"/>
      <c r="BS1043"/>
      <c r="BT1043"/>
      <c r="BU1043"/>
      <c r="BV1043"/>
      <c r="BW1043"/>
      <c r="BX1043"/>
      <c r="BY1043"/>
      <c r="BZ1043"/>
      <c r="CA1043"/>
      <c r="CB1043"/>
      <c r="CC1043"/>
      <c r="CD1043"/>
      <c r="CE1043"/>
      <c r="CF1043"/>
      <c r="CG1043"/>
      <c r="CH1043"/>
      <c r="CI1043"/>
      <c r="CJ1043"/>
      <c r="CK1043"/>
      <c r="CL1043"/>
      <c r="CM1043"/>
      <c r="CN1043"/>
      <c r="CO1043"/>
      <c r="CP1043"/>
      <c r="CQ1043"/>
      <c r="CR1043"/>
      <c r="CS10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c r="DW1043"/>
      <c r="DX1043"/>
      <c r="DY1043"/>
      <c r="DZ1043"/>
      <c r="EA1043"/>
      <c r="EB1043"/>
      <c r="EC1043"/>
      <c r="ED1043"/>
      <c r="EE1043"/>
      <c r="EF1043"/>
      <c r="EG1043"/>
      <c r="EH1043"/>
      <c r="EI1043"/>
      <c r="EJ1043"/>
      <c r="EK1043"/>
      <c r="EL1043"/>
      <c r="EM1043"/>
      <c r="EN1043"/>
      <c r="EO1043"/>
      <c r="EP1043"/>
      <c r="EQ1043"/>
      <c r="ER1043"/>
      <c r="ES1043"/>
      <c r="ET1043"/>
      <c r="EU1043"/>
      <c r="EV1043"/>
      <c r="EW1043"/>
      <c r="EX1043"/>
      <c r="EY1043"/>
      <c r="EZ1043"/>
      <c r="FA1043"/>
      <c r="FB1043"/>
      <c r="FC1043"/>
      <c r="FD1043"/>
      <c r="FE1043"/>
      <c r="FF1043"/>
      <c r="FG1043"/>
      <c r="FH1043"/>
      <c r="FI1043"/>
      <c r="FJ1043"/>
      <c r="FK1043"/>
      <c r="FL1043"/>
      <c r="FM1043"/>
      <c r="FN1043"/>
      <c r="FO1043"/>
      <c r="FP1043"/>
      <c r="FQ1043"/>
      <c r="FR1043"/>
      <c r="FS1043"/>
      <c r="FT1043"/>
      <c r="FU1043"/>
      <c r="FV1043"/>
      <c r="FW1043"/>
      <c r="FX1043"/>
      <c r="FY1043"/>
      <c r="FZ1043"/>
      <c r="GA1043"/>
      <c r="GB1043"/>
      <c r="GC1043"/>
      <c r="GD1043"/>
      <c r="GE1043"/>
      <c r="GF1043"/>
      <c r="GG1043"/>
      <c r="GH1043"/>
      <c r="GI1043"/>
      <c r="GJ1043"/>
      <c r="GK1043"/>
      <c r="GL1043"/>
      <c r="GM1043"/>
      <c r="GN1043"/>
      <c r="GO1043"/>
      <c r="GP1043"/>
      <c r="GQ1043"/>
      <c r="GR1043"/>
      <c r="GS1043"/>
      <c r="GT1043"/>
      <c r="GU1043"/>
      <c r="GV1043"/>
      <c r="GW1043"/>
      <c r="GX1043"/>
      <c r="GY1043"/>
      <c r="GZ1043"/>
      <c r="HA1043"/>
      <c r="HB1043"/>
      <c r="HC1043"/>
      <c r="HD1043"/>
      <c r="HE1043"/>
      <c r="HF1043"/>
      <c r="HG1043"/>
      <c r="HH1043"/>
    </row>
    <row r="1044" spans="1:216" x14ac:dyDescent="0.2">
      <c r="A1044" s="241" t="s">
        <v>188</v>
      </c>
      <c r="B1044" s="476" t="s">
        <v>867</v>
      </c>
      <c r="C1044" s="326" t="s">
        <v>640</v>
      </c>
      <c r="D1044" s="283" t="s">
        <v>189</v>
      </c>
      <c r="E1044" s="480">
        <v>0</v>
      </c>
      <c r="F1044" s="480">
        <v>3.5</v>
      </c>
      <c r="G1044" s="480">
        <v>1</v>
      </c>
      <c r="H1044" s="480">
        <v>0</v>
      </c>
      <c r="I1044" s="480">
        <v>0</v>
      </c>
      <c r="J1044" s="480">
        <v>0</v>
      </c>
      <c r="K1044" s="480">
        <v>0</v>
      </c>
      <c r="L1044" s="480">
        <v>0</v>
      </c>
      <c r="M1044" s="480">
        <v>0</v>
      </c>
      <c r="N1044" s="500">
        <v>4.5</v>
      </c>
      <c r="O1044" s="480">
        <v>0</v>
      </c>
      <c r="P1044" s="480">
        <v>7</v>
      </c>
      <c r="Q1044" s="480">
        <v>2</v>
      </c>
      <c r="R1044" s="480">
        <v>0</v>
      </c>
      <c r="S1044" s="480">
        <v>0</v>
      </c>
      <c r="T1044" s="480">
        <v>0</v>
      </c>
      <c r="U1044" s="480">
        <v>0</v>
      </c>
      <c r="V1044" s="480">
        <v>0</v>
      </c>
      <c r="W1044" s="480">
        <v>0</v>
      </c>
      <c r="X1044" s="500">
        <v>9</v>
      </c>
      <c r="Y1044"/>
      <c r="Z1044"/>
      <c r="AA1044"/>
      <c r="AB1044"/>
      <c r="AC1044"/>
      <c r="AD1044"/>
      <c r="AE1044"/>
      <c r="AF1044"/>
      <c r="AG1044"/>
      <c r="AH1044"/>
      <c r="AI1044"/>
      <c r="AJ1044"/>
      <c r="AK1044"/>
      <c r="AL1044"/>
      <c r="AM1044"/>
      <c r="AN1044"/>
      <c r="AO1044"/>
      <c r="AP1044"/>
      <c r="AQ1044"/>
      <c r="AR1044"/>
      <c r="AS1044"/>
      <c r="AT1044"/>
      <c r="AU1044"/>
      <c r="AV1044"/>
      <c r="AW1044"/>
      <c r="AX1044"/>
      <c r="AY1044"/>
      <c r="AZ1044"/>
      <c r="BA1044"/>
      <c r="BB1044"/>
      <c r="BC1044"/>
      <c r="BD1044"/>
      <c r="BE1044"/>
      <c r="BF1044"/>
      <c r="BG1044"/>
      <c r="BH1044"/>
      <c r="BI1044"/>
      <c r="BJ1044"/>
      <c r="BK1044"/>
      <c r="BL1044"/>
      <c r="BM1044"/>
      <c r="BN1044"/>
      <c r="BO1044"/>
      <c r="BP1044"/>
      <c r="BQ1044"/>
      <c r="BR1044"/>
      <c r="BS1044"/>
      <c r="BT1044"/>
      <c r="BU1044"/>
      <c r="BV1044"/>
      <c r="BW1044"/>
      <c r="BX1044"/>
      <c r="BY1044"/>
      <c r="BZ1044"/>
      <c r="CA1044"/>
      <c r="CB1044"/>
      <c r="CC1044"/>
      <c r="CD1044"/>
      <c r="CE1044"/>
      <c r="CF1044"/>
      <c r="CG1044"/>
      <c r="CH1044"/>
      <c r="CI1044"/>
      <c r="CJ1044"/>
      <c r="CK1044"/>
      <c r="CL1044"/>
      <c r="CM1044"/>
      <c r="CN1044"/>
      <c r="CO1044"/>
      <c r="CP1044"/>
      <c r="CQ1044"/>
      <c r="CR1044"/>
      <c r="CS1044"/>
      <c r="CT1044"/>
      <c r="CU1044"/>
      <c r="CV1044"/>
      <c r="CW1044"/>
      <c r="CX1044"/>
      <c r="CY1044"/>
      <c r="CZ1044"/>
      <c r="DA1044"/>
      <c r="DB1044"/>
      <c r="DC1044"/>
      <c r="DD1044"/>
      <c r="DE1044"/>
      <c r="DF1044"/>
      <c r="DG1044"/>
      <c r="DH1044"/>
      <c r="DI1044"/>
      <c r="DJ1044"/>
      <c r="DK1044"/>
      <c r="DL1044"/>
      <c r="DM1044"/>
      <c r="DN1044"/>
      <c r="DO1044"/>
      <c r="DP1044"/>
      <c r="DQ1044"/>
      <c r="DR1044"/>
      <c r="DS1044"/>
      <c r="DT1044"/>
      <c r="DU1044"/>
      <c r="DV1044"/>
      <c r="DW1044"/>
      <c r="DX1044"/>
      <c r="DY1044"/>
      <c r="DZ1044"/>
      <c r="EA1044"/>
      <c r="EB1044"/>
      <c r="EC1044"/>
      <c r="ED1044"/>
      <c r="EE1044"/>
      <c r="EF1044"/>
      <c r="EG1044"/>
      <c r="EH1044"/>
      <c r="EI1044"/>
      <c r="EJ1044"/>
      <c r="EK1044"/>
      <c r="EL1044"/>
      <c r="EM1044"/>
      <c r="EN1044"/>
      <c r="EO1044"/>
      <c r="EP1044"/>
      <c r="EQ1044"/>
      <c r="ER1044"/>
      <c r="ES1044"/>
      <c r="ET1044"/>
      <c r="EU1044"/>
      <c r="EV1044"/>
      <c r="EW1044"/>
      <c r="EX1044"/>
      <c r="EY1044"/>
      <c r="EZ1044"/>
      <c r="FA1044"/>
      <c r="FB1044"/>
      <c r="FC1044"/>
      <c r="FD1044"/>
      <c r="FE1044"/>
      <c r="FF1044"/>
      <c r="FG1044"/>
      <c r="FH1044"/>
      <c r="FI1044"/>
      <c r="FJ1044"/>
      <c r="FK1044"/>
      <c r="FL1044"/>
      <c r="FM1044"/>
      <c r="FN1044"/>
      <c r="FO1044"/>
      <c r="FP1044"/>
      <c r="FQ1044"/>
      <c r="FR1044"/>
      <c r="FS1044"/>
      <c r="FT1044"/>
      <c r="FU1044"/>
      <c r="FV1044"/>
      <c r="FW1044"/>
      <c r="FX1044"/>
      <c r="FY1044"/>
      <c r="FZ1044"/>
      <c r="GA1044"/>
      <c r="GB1044"/>
      <c r="GC1044"/>
      <c r="GD1044"/>
      <c r="GE1044"/>
      <c r="GF1044"/>
      <c r="GG1044"/>
      <c r="GH1044"/>
      <c r="GI1044"/>
      <c r="GJ1044"/>
      <c r="GK1044"/>
      <c r="GL1044"/>
      <c r="GM1044"/>
      <c r="GN1044"/>
      <c r="GO1044"/>
      <c r="GP1044"/>
      <c r="GQ1044"/>
      <c r="GR1044"/>
      <c r="GS1044"/>
      <c r="GT1044"/>
      <c r="GU1044"/>
      <c r="GV1044"/>
      <c r="GW1044"/>
      <c r="GX1044"/>
      <c r="GY1044"/>
      <c r="GZ1044"/>
      <c r="HA1044"/>
      <c r="HB1044"/>
      <c r="HC1044"/>
      <c r="HD1044"/>
      <c r="HE1044"/>
      <c r="HF1044"/>
      <c r="HG1044"/>
      <c r="HH1044"/>
    </row>
    <row r="1045" spans="1:216" x14ac:dyDescent="0.2">
      <c r="A1045" s="241" t="s">
        <v>190</v>
      </c>
      <c r="B1045" s="476" t="s">
        <v>868</v>
      </c>
      <c r="C1045" s="326" t="s">
        <v>626</v>
      </c>
      <c r="D1045" s="283" t="s">
        <v>191</v>
      </c>
      <c r="E1045" s="480">
        <v>0</v>
      </c>
      <c r="F1045" s="480">
        <v>1.7</v>
      </c>
      <c r="G1045" s="480">
        <v>0</v>
      </c>
      <c r="H1045" s="480">
        <v>0</v>
      </c>
      <c r="I1045" s="480">
        <v>0</v>
      </c>
      <c r="J1045" s="480">
        <v>0</v>
      </c>
      <c r="K1045" s="480">
        <v>0</v>
      </c>
      <c r="L1045" s="480">
        <v>0</v>
      </c>
      <c r="M1045" s="480">
        <v>0</v>
      </c>
      <c r="N1045" s="500">
        <v>1.7</v>
      </c>
      <c r="O1045" s="480">
        <v>0</v>
      </c>
      <c r="P1045" s="480">
        <v>4</v>
      </c>
      <c r="Q1045" s="480">
        <v>0</v>
      </c>
      <c r="R1045" s="480">
        <v>0</v>
      </c>
      <c r="S1045" s="480">
        <v>0</v>
      </c>
      <c r="T1045" s="480">
        <v>0</v>
      </c>
      <c r="U1045" s="480">
        <v>0</v>
      </c>
      <c r="V1045" s="480">
        <v>0</v>
      </c>
      <c r="W1045" s="480">
        <v>0</v>
      </c>
      <c r="X1045" s="500">
        <v>4</v>
      </c>
      <c r="Y1045"/>
      <c r="Z1045"/>
      <c r="AA1045"/>
      <c r="AB1045"/>
      <c r="AC1045"/>
      <c r="AD1045"/>
      <c r="AE1045"/>
      <c r="AF1045"/>
      <c r="AG1045"/>
      <c r="AH1045"/>
      <c r="AI1045"/>
      <c r="AJ1045"/>
      <c r="AK1045"/>
      <c r="AL1045"/>
      <c r="AM1045"/>
      <c r="AN1045"/>
      <c r="AO1045"/>
      <c r="AP1045"/>
      <c r="AQ1045"/>
      <c r="AR1045"/>
      <c r="AS1045"/>
      <c r="AT1045"/>
      <c r="AU1045"/>
      <c r="AV1045"/>
      <c r="AW1045"/>
      <c r="AX1045"/>
      <c r="AY1045"/>
      <c r="AZ1045"/>
      <c r="BA1045"/>
      <c r="BB1045"/>
      <c r="BC1045"/>
      <c r="BD1045"/>
      <c r="BE1045"/>
      <c r="BF1045"/>
      <c r="BG1045"/>
      <c r="BH1045"/>
      <c r="BI1045"/>
      <c r="BJ1045"/>
      <c r="BK1045"/>
      <c r="BL1045"/>
      <c r="BM1045"/>
      <c r="BN1045"/>
      <c r="BO1045"/>
      <c r="BP1045"/>
      <c r="BQ1045"/>
      <c r="BR1045"/>
      <c r="BS1045"/>
      <c r="BT1045"/>
      <c r="BU1045"/>
      <c r="BV1045"/>
      <c r="BW1045"/>
      <c r="BX1045"/>
      <c r="BY1045"/>
      <c r="BZ1045"/>
      <c r="CA1045"/>
      <c r="CB1045"/>
      <c r="CC1045"/>
      <c r="CD1045"/>
      <c r="CE1045"/>
      <c r="CF1045"/>
      <c r="CG1045"/>
      <c r="CH1045"/>
      <c r="CI1045"/>
      <c r="CJ1045"/>
      <c r="CK1045"/>
      <c r="CL1045"/>
      <c r="CM1045"/>
      <c r="CN1045"/>
      <c r="CO1045"/>
      <c r="CP1045"/>
      <c r="CQ1045"/>
      <c r="CR1045"/>
      <c r="CS1045"/>
      <c r="CT1045"/>
      <c r="CU1045"/>
      <c r="CV1045"/>
      <c r="CW1045"/>
      <c r="CX1045"/>
      <c r="CY1045"/>
      <c r="CZ1045"/>
      <c r="DA1045"/>
      <c r="DB1045"/>
      <c r="DC1045"/>
      <c r="DD1045"/>
      <c r="DE1045"/>
      <c r="DF1045"/>
      <c r="DG1045"/>
      <c r="DH1045"/>
      <c r="DI1045"/>
      <c r="DJ1045"/>
      <c r="DK1045"/>
      <c r="DL1045"/>
      <c r="DM1045"/>
      <c r="DN1045"/>
      <c r="DO1045"/>
      <c r="DP1045"/>
      <c r="DQ1045"/>
      <c r="DR1045"/>
      <c r="DS1045"/>
      <c r="DT1045"/>
      <c r="DU1045"/>
      <c r="DV1045"/>
      <c r="DW1045"/>
      <c r="DX1045"/>
      <c r="DY1045"/>
      <c r="DZ1045"/>
      <c r="EA1045"/>
      <c r="EB1045"/>
      <c r="EC1045"/>
      <c r="ED1045"/>
      <c r="EE1045"/>
      <c r="EF1045"/>
      <c r="EG1045"/>
      <c r="EH1045"/>
      <c r="EI1045"/>
      <c r="EJ1045"/>
      <c r="EK1045"/>
      <c r="EL1045"/>
      <c r="EM1045"/>
      <c r="EN1045"/>
      <c r="EO1045"/>
      <c r="EP1045"/>
      <c r="EQ1045"/>
      <c r="ER1045"/>
      <c r="ES1045"/>
      <c r="ET1045"/>
      <c r="EU1045"/>
      <c r="EV1045"/>
      <c r="EW1045"/>
      <c r="EX1045"/>
      <c r="EY1045"/>
      <c r="EZ1045"/>
      <c r="FA1045"/>
      <c r="FB1045"/>
      <c r="FC1045"/>
      <c r="FD1045"/>
      <c r="FE1045"/>
      <c r="FF1045"/>
      <c r="FG1045"/>
      <c r="FH1045"/>
      <c r="FI1045"/>
      <c r="FJ1045"/>
      <c r="FK1045"/>
      <c r="FL1045"/>
      <c r="FM1045"/>
      <c r="FN1045"/>
      <c r="FO1045"/>
      <c r="FP1045"/>
      <c r="FQ1045"/>
      <c r="FR1045"/>
      <c r="FS1045"/>
      <c r="FT1045"/>
      <c r="FU1045"/>
      <c r="FV1045"/>
      <c r="FW1045"/>
      <c r="FX1045"/>
      <c r="FY1045"/>
      <c r="FZ1045"/>
      <c r="GA1045"/>
      <c r="GB1045"/>
      <c r="GC1045"/>
      <c r="GD1045"/>
      <c r="GE1045"/>
      <c r="GF1045"/>
      <c r="GG1045"/>
      <c r="GH1045"/>
      <c r="GI1045"/>
      <c r="GJ1045"/>
      <c r="GK1045"/>
      <c r="GL1045"/>
      <c r="GM1045"/>
      <c r="GN1045"/>
      <c r="GO1045"/>
      <c r="GP1045"/>
      <c r="GQ1045"/>
      <c r="GR1045"/>
      <c r="GS1045"/>
      <c r="GT1045"/>
      <c r="GU1045"/>
      <c r="GV1045"/>
      <c r="GW1045"/>
      <c r="GX1045"/>
      <c r="GY1045"/>
      <c r="GZ1045"/>
      <c r="HA1045"/>
      <c r="HB1045"/>
      <c r="HC1045"/>
      <c r="HD1045"/>
      <c r="HE1045"/>
      <c r="HF1045"/>
      <c r="HG1045"/>
      <c r="HH1045"/>
    </row>
    <row r="1046" spans="1:216" x14ac:dyDescent="0.2">
      <c r="A1046" s="241" t="s">
        <v>192</v>
      </c>
      <c r="B1046" s="476" t="s">
        <v>869</v>
      </c>
      <c r="C1046" s="326" t="s">
        <v>870</v>
      </c>
      <c r="D1046" s="283" t="s">
        <v>871</v>
      </c>
      <c r="E1046" s="480">
        <v>0</v>
      </c>
      <c r="F1046" s="480">
        <v>1.5</v>
      </c>
      <c r="G1046" s="480">
        <v>0</v>
      </c>
      <c r="H1046" s="480">
        <v>0</v>
      </c>
      <c r="I1046" s="480">
        <v>0</v>
      </c>
      <c r="J1046" s="480">
        <v>0</v>
      </c>
      <c r="K1046" s="480">
        <v>0</v>
      </c>
      <c r="L1046" s="480">
        <v>0</v>
      </c>
      <c r="M1046" s="480">
        <v>0</v>
      </c>
      <c r="N1046" s="500">
        <v>1.5</v>
      </c>
      <c r="O1046" s="480">
        <v>0</v>
      </c>
      <c r="P1046" s="480">
        <v>3</v>
      </c>
      <c r="Q1046" s="480">
        <v>0</v>
      </c>
      <c r="R1046" s="480">
        <v>0</v>
      </c>
      <c r="S1046" s="480">
        <v>0</v>
      </c>
      <c r="T1046" s="480">
        <v>0</v>
      </c>
      <c r="U1046" s="480">
        <v>0</v>
      </c>
      <c r="V1046" s="480">
        <v>0</v>
      </c>
      <c r="W1046" s="480">
        <v>0</v>
      </c>
      <c r="X1046" s="500">
        <v>3</v>
      </c>
      <c r="Y1046"/>
      <c r="Z1046"/>
      <c r="AA1046"/>
      <c r="AB1046"/>
      <c r="AC1046"/>
      <c r="AD1046"/>
      <c r="AE1046"/>
      <c r="AF1046"/>
      <c r="AG1046"/>
      <c r="AH1046"/>
      <c r="AI1046"/>
      <c r="AJ1046"/>
      <c r="AK1046"/>
      <c r="AL1046"/>
      <c r="AM1046"/>
      <c r="AN1046"/>
      <c r="AO1046"/>
      <c r="AP1046"/>
      <c r="AQ1046"/>
      <c r="AR1046"/>
      <c r="AS1046"/>
      <c r="AT1046"/>
      <c r="AU1046"/>
      <c r="AV1046"/>
      <c r="AW1046"/>
      <c r="AX1046"/>
      <c r="AY1046"/>
      <c r="AZ1046"/>
      <c r="BA1046"/>
      <c r="BB1046"/>
      <c r="BC1046"/>
      <c r="BD1046"/>
      <c r="BE1046"/>
      <c r="BF1046"/>
      <c r="BG1046"/>
      <c r="BH1046"/>
      <c r="BI1046"/>
      <c r="BJ1046"/>
      <c r="BK1046"/>
      <c r="BL1046"/>
      <c r="BM1046"/>
      <c r="BN1046"/>
      <c r="BO1046"/>
      <c r="BP1046"/>
      <c r="BQ1046"/>
      <c r="BR1046"/>
      <c r="BS1046"/>
      <c r="BT1046"/>
      <c r="BU1046"/>
      <c r="BV1046"/>
      <c r="BW1046"/>
      <c r="BX1046"/>
      <c r="BY1046"/>
      <c r="BZ1046"/>
      <c r="CA1046"/>
      <c r="CB1046"/>
      <c r="CC1046"/>
      <c r="CD1046"/>
      <c r="CE1046"/>
      <c r="CF1046"/>
      <c r="CG1046"/>
      <c r="CH1046"/>
      <c r="CI1046"/>
      <c r="CJ1046"/>
      <c r="CK1046"/>
      <c r="CL1046"/>
      <c r="CM1046"/>
      <c r="CN1046"/>
      <c r="CO1046"/>
      <c r="CP1046"/>
      <c r="CQ1046"/>
      <c r="CR1046"/>
      <c r="CS1046"/>
      <c r="CT1046"/>
      <c r="CU1046"/>
      <c r="CV1046"/>
      <c r="CW1046"/>
      <c r="CX1046"/>
      <c r="CY1046"/>
      <c r="CZ1046"/>
      <c r="DA1046"/>
      <c r="DB1046"/>
      <c r="DC1046"/>
      <c r="DD1046"/>
      <c r="DE1046"/>
      <c r="DF1046"/>
      <c r="DG1046"/>
      <c r="DH1046"/>
      <c r="DI1046"/>
      <c r="DJ1046"/>
      <c r="DK1046"/>
      <c r="DL1046"/>
      <c r="DM1046"/>
      <c r="DN1046"/>
      <c r="DO1046"/>
      <c r="DP1046"/>
      <c r="DQ1046"/>
      <c r="DR1046"/>
      <c r="DS1046"/>
      <c r="DT1046"/>
      <c r="DU1046"/>
      <c r="DV1046"/>
      <c r="DW1046"/>
      <c r="DX1046"/>
      <c r="DY1046"/>
      <c r="DZ1046"/>
      <c r="EA1046"/>
      <c r="EB1046"/>
      <c r="EC1046"/>
      <c r="ED1046"/>
      <c r="EE1046"/>
      <c r="EF1046"/>
      <c r="EG1046"/>
      <c r="EH1046"/>
      <c r="EI1046"/>
      <c r="EJ1046"/>
      <c r="EK1046"/>
      <c r="EL1046"/>
      <c r="EM1046"/>
      <c r="EN1046"/>
      <c r="EO1046"/>
      <c r="EP1046"/>
      <c r="EQ1046"/>
      <c r="ER1046"/>
      <c r="ES1046"/>
      <c r="ET1046"/>
      <c r="EU1046"/>
      <c r="EV1046"/>
      <c r="EW1046"/>
      <c r="EX1046"/>
      <c r="EY1046"/>
      <c r="EZ1046"/>
      <c r="FA1046"/>
      <c r="FB1046"/>
      <c r="FC1046"/>
      <c r="FD1046"/>
      <c r="FE1046"/>
      <c r="FF1046"/>
      <c r="FG1046"/>
      <c r="FH1046"/>
      <c r="FI1046"/>
      <c r="FJ1046"/>
      <c r="FK1046"/>
      <c r="FL1046"/>
      <c r="FM1046"/>
      <c r="FN1046"/>
      <c r="FO1046"/>
      <c r="FP1046"/>
      <c r="FQ1046"/>
      <c r="FR1046"/>
      <c r="FS1046"/>
      <c r="FT1046"/>
      <c r="FU1046"/>
      <c r="FV1046"/>
      <c r="FW1046"/>
      <c r="FX1046"/>
      <c r="FY1046"/>
      <c r="FZ1046"/>
      <c r="GA1046"/>
      <c r="GB1046"/>
      <c r="GC1046"/>
      <c r="GD1046"/>
      <c r="GE1046"/>
      <c r="GF1046"/>
      <c r="GG1046"/>
      <c r="GH1046"/>
      <c r="GI1046"/>
      <c r="GJ1046"/>
      <c r="GK1046"/>
      <c r="GL1046"/>
      <c r="GM1046"/>
      <c r="GN1046"/>
      <c r="GO1046"/>
      <c r="GP1046"/>
      <c r="GQ1046"/>
      <c r="GR1046"/>
      <c r="GS1046"/>
      <c r="GT1046"/>
      <c r="GU1046"/>
      <c r="GV1046"/>
      <c r="GW1046"/>
      <c r="GX1046"/>
      <c r="GY1046"/>
      <c r="GZ1046"/>
      <c r="HA1046"/>
      <c r="HB1046"/>
      <c r="HC1046"/>
      <c r="HD1046"/>
      <c r="HE1046"/>
      <c r="HF1046"/>
      <c r="HG1046"/>
      <c r="HH1046"/>
    </row>
    <row r="1047" spans="1:216" x14ac:dyDescent="0.2">
      <c r="A1047" s="241" t="s">
        <v>193</v>
      </c>
      <c r="B1047" s="476" t="s">
        <v>872</v>
      </c>
      <c r="C1047" s="326" t="s">
        <v>782</v>
      </c>
      <c r="D1047" s="283" t="s">
        <v>194</v>
      </c>
      <c r="E1047" s="480">
        <v>0</v>
      </c>
      <c r="F1047" s="480">
        <v>3.88</v>
      </c>
      <c r="G1047" s="480">
        <v>0.5</v>
      </c>
      <c r="H1047" s="480">
        <v>0</v>
      </c>
      <c r="I1047" s="480">
        <v>0</v>
      </c>
      <c r="J1047" s="480">
        <v>0</v>
      </c>
      <c r="K1047" s="480">
        <v>0</v>
      </c>
      <c r="L1047" s="480">
        <v>0</v>
      </c>
      <c r="M1047" s="480">
        <v>0</v>
      </c>
      <c r="N1047" s="500">
        <v>4.38</v>
      </c>
      <c r="O1047" s="480">
        <v>0</v>
      </c>
      <c r="P1047" s="480">
        <v>8</v>
      </c>
      <c r="Q1047" s="480">
        <v>1</v>
      </c>
      <c r="R1047" s="480">
        <v>0</v>
      </c>
      <c r="S1047" s="480">
        <v>0</v>
      </c>
      <c r="T1047" s="480">
        <v>0</v>
      </c>
      <c r="U1047" s="480">
        <v>0</v>
      </c>
      <c r="V1047" s="480">
        <v>0</v>
      </c>
      <c r="W1047" s="480">
        <v>0</v>
      </c>
      <c r="X1047" s="500">
        <v>9</v>
      </c>
      <c r="Y1047"/>
      <c r="Z1047"/>
      <c r="AA1047"/>
      <c r="AB1047"/>
      <c r="AC1047"/>
      <c r="AD1047"/>
      <c r="AE1047"/>
      <c r="AF1047"/>
      <c r="AG1047"/>
      <c r="AH1047"/>
      <c r="AI1047"/>
      <c r="AJ1047"/>
      <c r="AK1047"/>
      <c r="AL1047"/>
      <c r="AM1047"/>
      <c r="AN1047"/>
      <c r="AO1047"/>
      <c r="AP1047"/>
      <c r="AQ1047"/>
      <c r="AR1047"/>
      <c r="AS1047"/>
      <c r="AT1047"/>
      <c r="AU1047"/>
      <c r="AV1047"/>
      <c r="AW1047"/>
      <c r="AX1047"/>
      <c r="AY1047"/>
      <c r="AZ1047"/>
      <c r="BA1047"/>
      <c r="BB1047"/>
      <c r="BC1047"/>
      <c r="BD1047"/>
      <c r="BE1047"/>
      <c r="BF1047"/>
      <c r="BG1047"/>
      <c r="BH1047"/>
      <c r="BI1047"/>
      <c r="BJ1047"/>
      <c r="BK1047"/>
      <c r="BL1047"/>
      <c r="BM1047"/>
      <c r="BN1047"/>
      <c r="BO1047"/>
      <c r="BP1047"/>
      <c r="BQ1047"/>
      <c r="BR1047"/>
      <c r="BS1047"/>
      <c r="BT1047"/>
      <c r="BU1047"/>
      <c r="BV1047"/>
      <c r="BW1047"/>
      <c r="BX1047"/>
      <c r="BY1047"/>
      <c r="BZ1047"/>
      <c r="CA1047"/>
      <c r="CB1047"/>
      <c r="CC1047"/>
      <c r="CD1047"/>
      <c r="CE1047"/>
      <c r="CF1047"/>
      <c r="CG1047"/>
      <c r="CH1047"/>
      <c r="CI1047"/>
      <c r="CJ1047"/>
      <c r="CK1047"/>
      <c r="CL1047"/>
      <c r="CM1047"/>
      <c r="CN1047"/>
      <c r="CO1047"/>
      <c r="CP1047"/>
      <c r="CQ1047"/>
      <c r="CR1047"/>
      <c r="CS1047"/>
      <c r="CT1047"/>
      <c r="CU1047"/>
      <c r="CV1047"/>
      <c r="CW1047"/>
      <c r="CX1047"/>
      <c r="CY1047"/>
      <c r="CZ1047"/>
      <c r="DA1047"/>
      <c r="DB1047"/>
      <c r="DC1047"/>
      <c r="DD1047"/>
      <c r="DE1047"/>
      <c r="DF1047"/>
      <c r="DG1047"/>
      <c r="DH1047"/>
      <c r="DI1047"/>
      <c r="DJ1047"/>
      <c r="DK1047"/>
      <c r="DL1047"/>
      <c r="DM1047"/>
      <c r="DN1047"/>
      <c r="DO1047"/>
      <c r="DP1047"/>
      <c r="DQ1047"/>
      <c r="DR1047"/>
      <c r="DS1047"/>
      <c r="DT1047"/>
      <c r="DU1047"/>
      <c r="DV1047"/>
      <c r="DW1047"/>
      <c r="DX1047"/>
      <c r="DY1047"/>
      <c r="DZ1047"/>
      <c r="EA1047"/>
      <c r="EB1047"/>
      <c r="EC1047"/>
      <c r="ED1047"/>
      <c r="EE1047"/>
      <c r="EF1047"/>
      <c r="EG1047"/>
      <c r="EH1047"/>
      <c r="EI1047"/>
      <c r="EJ1047"/>
      <c r="EK1047"/>
      <c r="EL1047"/>
      <c r="EM1047"/>
      <c r="EN1047"/>
      <c r="EO1047"/>
      <c r="EP1047"/>
      <c r="EQ1047"/>
      <c r="ER1047"/>
      <c r="ES1047"/>
      <c r="ET1047"/>
      <c r="EU1047"/>
      <c r="EV1047"/>
      <c r="EW1047"/>
      <c r="EX1047"/>
      <c r="EY1047"/>
      <c r="EZ1047"/>
      <c r="FA1047"/>
      <c r="FB1047"/>
      <c r="FC1047"/>
      <c r="FD1047"/>
      <c r="FE1047"/>
      <c r="FF1047"/>
      <c r="FG1047"/>
      <c r="FH1047"/>
      <c r="FI1047"/>
      <c r="FJ1047"/>
      <c r="FK1047"/>
      <c r="FL1047"/>
      <c r="FM1047"/>
      <c r="FN1047"/>
      <c r="FO1047"/>
      <c r="FP1047"/>
      <c r="FQ1047"/>
      <c r="FR1047"/>
      <c r="FS1047"/>
      <c r="FT1047"/>
      <c r="FU1047"/>
      <c r="FV1047"/>
      <c r="FW1047"/>
      <c r="FX1047"/>
      <c r="FY1047"/>
      <c r="FZ1047"/>
      <c r="GA1047"/>
      <c r="GB1047"/>
      <c r="GC1047"/>
      <c r="GD1047"/>
      <c r="GE1047"/>
      <c r="GF1047"/>
      <c r="GG1047"/>
      <c r="GH1047"/>
      <c r="GI1047"/>
      <c r="GJ1047"/>
      <c r="GK1047"/>
      <c r="GL1047"/>
      <c r="GM1047"/>
      <c r="GN1047"/>
      <c r="GO1047"/>
      <c r="GP1047"/>
      <c r="GQ1047"/>
      <c r="GR1047"/>
      <c r="GS1047"/>
      <c r="GT1047"/>
      <c r="GU1047"/>
      <c r="GV1047"/>
      <c r="GW1047"/>
      <c r="GX1047"/>
      <c r="GY1047"/>
      <c r="GZ1047"/>
      <c r="HA1047"/>
      <c r="HB1047"/>
      <c r="HC1047"/>
      <c r="HD1047"/>
      <c r="HE1047"/>
      <c r="HF1047"/>
      <c r="HG1047"/>
      <c r="HH1047"/>
    </row>
    <row r="1048" spans="1:216" x14ac:dyDescent="0.2">
      <c r="A1048" s="241" t="s">
        <v>195</v>
      </c>
      <c r="B1048" s="476" t="s">
        <v>873</v>
      </c>
      <c r="C1048" s="326" t="s">
        <v>786</v>
      </c>
      <c r="D1048" s="283" t="s">
        <v>874</v>
      </c>
      <c r="E1048" s="480">
        <v>0</v>
      </c>
      <c r="F1048" s="480">
        <v>1.75</v>
      </c>
      <c r="G1048" s="480">
        <v>0.5</v>
      </c>
      <c r="H1048" s="480">
        <v>0</v>
      </c>
      <c r="I1048" s="480">
        <v>0</v>
      </c>
      <c r="J1048" s="480">
        <v>0</v>
      </c>
      <c r="K1048" s="480">
        <v>0</v>
      </c>
      <c r="L1048" s="480">
        <v>0</v>
      </c>
      <c r="M1048" s="480">
        <v>0</v>
      </c>
      <c r="N1048" s="500">
        <v>2.25</v>
      </c>
      <c r="O1048" s="480">
        <v>0</v>
      </c>
      <c r="P1048" s="480">
        <v>4</v>
      </c>
      <c r="Q1048" s="480">
        <v>1</v>
      </c>
      <c r="R1048" s="480">
        <v>0</v>
      </c>
      <c r="S1048" s="480">
        <v>0</v>
      </c>
      <c r="T1048" s="480">
        <v>0</v>
      </c>
      <c r="U1048" s="480">
        <v>0</v>
      </c>
      <c r="V1048" s="480">
        <v>0</v>
      </c>
      <c r="W1048" s="480">
        <v>0</v>
      </c>
      <c r="X1048" s="500">
        <v>5</v>
      </c>
      <c r="Y1048"/>
      <c r="Z1048"/>
      <c r="AA1048"/>
      <c r="AB1048"/>
      <c r="AC1048"/>
      <c r="AD1048"/>
      <c r="AE1048"/>
      <c r="AF1048"/>
      <c r="AG1048"/>
      <c r="AH1048"/>
      <c r="AI1048"/>
      <c r="AJ1048"/>
      <c r="AK1048"/>
      <c r="AL1048"/>
      <c r="AM1048"/>
      <c r="AN1048"/>
      <c r="AO1048"/>
      <c r="AP1048"/>
      <c r="AQ1048"/>
      <c r="AR1048"/>
      <c r="AS1048"/>
      <c r="AT1048"/>
      <c r="AU1048"/>
      <c r="AV1048"/>
      <c r="AW1048"/>
      <c r="AX1048"/>
      <c r="AY1048"/>
      <c r="AZ1048"/>
      <c r="BA1048"/>
      <c r="BB1048"/>
      <c r="BC1048"/>
      <c r="BD1048"/>
      <c r="BE1048"/>
      <c r="BF1048"/>
      <c r="BG1048"/>
      <c r="BH1048"/>
      <c r="BI1048"/>
      <c r="BJ1048"/>
      <c r="BK1048"/>
      <c r="BL1048"/>
      <c r="BM1048"/>
      <c r="BN1048"/>
      <c r="BO1048"/>
      <c r="BP1048"/>
      <c r="BQ1048"/>
      <c r="BR1048"/>
      <c r="BS1048"/>
      <c r="BT1048"/>
      <c r="BU1048"/>
      <c r="BV1048"/>
      <c r="BW1048"/>
      <c r="BX1048"/>
      <c r="BY1048"/>
      <c r="BZ1048"/>
      <c r="CA1048"/>
      <c r="CB1048"/>
      <c r="CC1048"/>
      <c r="CD1048"/>
      <c r="CE1048"/>
      <c r="CF1048"/>
      <c r="CG1048"/>
      <c r="CH1048"/>
      <c r="CI1048"/>
      <c r="CJ1048"/>
      <c r="CK1048"/>
      <c r="CL1048"/>
      <c r="CM1048"/>
      <c r="CN1048"/>
      <c r="CO1048"/>
      <c r="CP1048"/>
      <c r="CQ1048"/>
      <c r="CR1048"/>
      <c r="CS1048"/>
      <c r="CT1048"/>
      <c r="CU1048"/>
      <c r="CV1048"/>
      <c r="CW1048"/>
      <c r="CX1048"/>
      <c r="CY1048"/>
      <c r="CZ1048"/>
      <c r="DA1048"/>
      <c r="DB1048"/>
      <c r="DC1048"/>
      <c r="DD1048"/>
      <c r="DE1048"/>
      <c r="DF1048"/>
      <c r="DG1048"/>
      <c r="DH1048"/>
      <c r="DI1048"/>
      <c r="DJ1048"/>
      <c r="DK1048"/>
      <c r="DL1048"/>
      <c r="DM1048"/>
      <c r="DN1048"/>
      <c r="DO1048"/>
      <c r="DP1048"/>
      <c r="DQ1048"/>
      <c r="DR1048"/>
      <c r="DS1048"/>
      <c r="DT1048"/>
      <c r="DU1048"/>
      <c r="DV1048"/>
      <c r="DW1048"/>
      <c r="DX1048"/>
      <c r="DY1048"/>
      <c r="DZ1048"/>
      <c r="EA1048"/>
      <c r="EB1048"/>
      <c r="EC1048"/>
      <c r="ED1048"/>
      <c r="EE1048"/>
      <c r="EF1048"/>
      <c r="EG1048"/>
      <c r="EH1048"/>
      <c r="EI1048"/>
      <c r="EJ1048"/>
      <c r="EK1048"/>
      <c r="EL1048"/>
      <c r="EM1048"/>
      <c r="EN1048"/>
      <c r="EO1048"/>
      <c r="EP1048"/>
      <c r="EQ1048"/>
      <c r="ER1048"/>
      <c r="ES1048"/>
      <c r="ET1048"/>
      <c r="EU1048"/>
      <c r="EV1048"/>
      <c r="EW1048"/>
      <c r="EX1048"/>
      <c r="EY1048"/>
      <c r="EZ1048"/>
      <c r="FA1048"/>
      <c r="FB1048"/>
      <c r="FC1048"/>
      <c r="FD1048"/>
      <c r="FE1048"/>
      <c r="FF1048"/>
      <c r="FG1048"/>
      <c r="FH1048"/>
      <c r="FI1048"/>
      <c r="FJ1048"/>
      <c r="FK1048"/>
      <c r="FL1048"/>
      <c r="FM1048"/>
      <c r="FN1048"/>
      <c r="FO1048"/>
      <c r="FP1048"/>
      <c r="FQ1048"/>
      <c r="FR1048"/>
      <c r="FS1048"/>
      <c r="FT1048"/>
      <c r="FU1048"/>
      <c r="FV1048"/>
      <c r="FW1048"/>
      <c r="FX1048"/>
      <c r="FY1048"/>
      <c r="FZ1048"/>
      <c r="GA1048"/>
      <c r="GB1048"/>
      <c r="GC1048"/>
      <c r="GD1048"/>
      <c r="GE1048"/>
      <c r="GF1048"/>
      <c r="GG1048"/>
      <c r="GH1048"/>
      <c r="GI1048"/>
      <c r="GJ1048"/>
      <c r="GK1048"/>
      <c r="GL1048"/>
      <c r="GM1048"/>
      <c r="GN1048"/>
      <c r="GO1048"/>
      <c r="GP1048"/>
      <c r="GQ1048"/>
      <c r="GR1048"/>
      <c r="GS1048"/>
      <c r="GT1048"/>
      <c r="GU1048"/>
      <c r="GV1048"/>
      <c r="GW1048"/>
      <c r="GX1048"/>
      <c r="GY1048"/>
      <c r="GZ1048"/>
      <c r="HA1048"/>
      <c r="HB1048"/>
      <c r="HC1048"/>
      <c r="HD1048"/>
      <c r="HE1048"/>
      <c r="HF1048"/>
      <c r="HG1048"/>
      <c r="HH1048"/>
    </row>
    <row r="1049" spans="1:216" x14ac:dyDescent="0.2">
      <c r="A1049" s="241" t="s">
        <v>196</v>
      </c>
      <c r="B1049" s="476" t="s">
        <v>875</v>
      </c>
      <c r="C1049" s="326" t="s">
        <v>786</v>
      </c>
      <c r="D1049" s="283" t="s">
        <v>197</v>
      </c>
      <c r="E1049" s="480">
        <v>0.38</v>
      </c>
      <c r="F1049" s="480">
        <v>5.88</v>
      </c>
      <c r="G1049" s="480">
        <v>0.5</v>
      </c>
      <c r="H1049" s="480">
        <v>0</v>
      </c>
      <c r="I1049" s="480">
        <v>0.5</v>
      </c>
      <c r="J1049" s="480">
        <v>0</v>
      </c>
      <c r="K1049" s="480">
        <v>0</v>
      </c>
      <c r="L1049" s="480">
        <v>0</v>
      </c>
      <c r="M1049" s="480">
        <v>0</v>
      </c>
      <c r="N1049" s="500">
        <v>7.26</v>
      </c>
      <c r="O1049" s="480">
        <v>1</v>
      </c>
      <c r="P1049" s="480">
        <v>14</v>
      </c>
      <c r="Q1049" s="480">
        <v>1</v>
      </c>
      <c r="R1049" s="480">
        <v>0</v>
      </c>
      <c r="S1049" s="480">
        <v>1</v>
      </c>
      <c r="T1049" s="480">
        <v>0</v>
      </c>
      <c r="U1049" s="480">
        <v>0</v>
      </c>
      <c r="V1049" s="480">
        <v>0</v>
      </c>
      <c r="W1049" s="480">
        <v>0</v>
      </c>
      <c r="X1049" s="500">
        <v>17</v>
      </c>
      <c r="Y1049"/>
      <c r="Z1049"/>
      <c r="AA1049"/>
      <c r="AB1049"/>
      <c r="AC1049"/>
      <c r="AD1049"/>
      <c r="AE1049"/>
      <c r="AF1049"/>
      <c r="AG1049"/>
      <c r="AH1049"/>
      <c r="AI1049"/>
      <c r="AJ1049"/>
      <c r="AK1049"/>
      <c r="AL1049"/>
      <c r="AM1049"/>
      <c r="AN1049"/>
      <c r="AO1049"/>
      <c r="AP1049"/>
      <c r="AQ1049"/>
      <c r="AR1049"/>
      <c r="AS1049"/>
      <c r="AT1049"/>
      <c r="AU1049"/>
      <c r="AV1049"/>
      <c r="AW1049"/>
      <c r="AX1049"/>
      <c r="AY1049"/>
      <c r="AZ1049"/>
      <c r="BA1049"/>
      <c r="BB1049"/>
      <c r="BC1049"/>
      <c r="BD1049"/>
      <c r="BE1049"/>
      <c r="BF1049"/>
      <c r="BG1049"/>
      <c r="BH1049"/>
      <c r="BI1049"/>
      <c r="BJ1049"/>
      <c r="BK1049"/>
      <c r="BL1049"/>
      <c r="BM1049"/>
      <c r="BN1049"/>
      <c r="BO1049"/>
      <c r="BP1049"/>
      <c r="BQ1049"/>
      <c r="BR1049"/>
      <c r="BS1049"/>
      <c r="BT1049"/>
      <c r="BU1049"/>
      <c r="BV1049"/>
      <c r="BW1049"/>
      <c r="BX1049"/>
      <c r="BY1049"/>
      <c r="BZ1049"/>
      <c r="CA1049"/>
      <c r="CB1049"/>
      <c r="CC1049"/>
      <c r="CD1049"/>
      <c r="CE1049"/>
      <c r="CF1049"/>
      <c r="CG1049"/>
      <c r="CH1049"/>
      <c r="CI1049"/>
      <c r="CJ1049"/>
      <c r="CK1049"/>
      <c r="CL1049"/>
      <c r="CM1049"/>
      <c r="CN1049"/>
      <c r="CO1049"/>
      <c r="CP1049"/>
      <c r="CQ1049"/>
      <c r="CR1049"/>
      <c r="CS1049"/>
      <c r="CT1049"/>
      <c r="CU1049"/>
      <c r="CV1049"/>
      <c r="CW1049"/>
      <c r="CX1049"/>
      <c r="CY1049"/>
      <c r="CZ1049"/>
      <c r="DA1049"/>
      <c r="DB1049"/>
      <c r="DC1049"/>
      <c r="DD1049"/>
      <c r="DE1049"/>
      <c r="DF1049"/>
      <c r="DG1049"/>
      <c r="DH1049"/>
      <c r="DI1049"/>
      <c r="DJ1049"/>
      <c r="DK1049"/>
      <c r="DL1049"/>
      <c r="DM1049"/>
      <c r="DN1049"/>
      <c r="DO1049"/>
      <c r="DP1049"/>
      <c r="DQ1049"/>
      <c r="DR1049"/>
      <c r="DS1049"/>
      <c r="DT1049"/>
      <c r="DU1049"/>
      <c r="DV1049"/>
      <c r="DW1049"/>
      <c r="DX1049"/>
      <c r="DY1049"/>
      <c r="DZ1049"/>
      <c r="EA1049"/>
      <c r="EB1049"/>
      <c r="EC1049"/>
      <c r="ED1049"/>
      <c r="EE1049"/>
      <c r="EF1049"/>
      <c r="EG1049"/>
      <c r="EH1049"/>
      <c r="EI1049"/>
      <c r="EJ1049"/>
      <c r="EK1049"/>
      <c r="EL1049"/>
      <c r="EM1049"/>
      <c r="EN1049"/>
      <c r="EO1049"/>
      <c r="EP1049"/>
      <c r="EQ1049"/>
      <c r="ER1049"/>
      <c r="ES1049"/>
      <c r="ET1049"/>
      <c r="EU1049"/>
      <c r="EV1049"/>
      <c r="EW1049"/>
      <c r="EX1049"/>
      <c r="EY1049"/>
      <c r="EZ1049"/>
      <c r="FA1049"/>
      <c r="FB1049"/>
      <c r="FC1049"/>
      <c r="FD1049"/>
      <c r="FE1049"/>
      <c r="FF1049"/>
      <c r="FG1049"/>
      <c r="FH1049"/>
      <c r="FI1049"/>
      <c r="FJ1049"/>
      <c r="FK1049"/>
      <c r="FL1049"/>
      <c r="FM1049"/>
      <c r="FN1049"/>
      <c r="FO1049"/>
      <c r="FP1049"/>
      <c r="FQ1049"/>
      <c r="FR1049"/>
      <c r="FS1049"/>
      <c r="FT1049"/>
      <c r="FU1049"/>
      <c r="FV1049"/>
      <c r="FW1049"/>
      <c r="FX1049"/>
      <c r="FY1049"/>
      <c r="FZ1049"/>
      <c r="GA1049"/>
      <c r="GB1049"/>
      <c r="GC1049"/>
      <c r="GD1049"/>
      <c r="GE1049"/>
      <c r="GF1049"/>
      <c r="GG1049"/>
      <c r="GH1049"/>
      <c r="GI1049"/>
      <c r="GJ1049"/>
      <c r="GK1049"/>
      <c r="GL1049"/>
      <c r="GM1049"/>
      <c r="GN1049"/>
      <c r="GO1049"/>
      <c r="GP1049"/>
      <c r="GQ1049"/>
      <c r="GR1049"/>
      <c r="GS1049"/>
      <c r="GT1049"/>
      <c r="GU1049"/>
      <c r="GV1049"/>
      <c r="GW1049"/>
      <c r="GX1049"/>
      <c r="GY1049"/>
      <c r="GZ1049"/>
      <c r="HA1049"/>
      <c r="HB1049"/>
      <c r="HC1049"/>
      <c r="HD1049"/>
      <c r="HE1049"/>
      <c r="HF1049"/>
      <c r="HG1049"/>
      <c r="HH1049"/>
    </row>
    <row r="1050" spans="1:216" x14ac:dyDescent="0.2">
      <c r="A1050" s="241" t="s">
        <v>198</v>
      </c>
      <c r="B1050" s="476" t="s">
        <v>876</v>
      </c>
      <c r="C1050" s="326" t="s">
        <v>794</v>
      </c>
      <c r="D1050" s="283" t="s">
        <v>199</v>
      </c>
      <c r="E1050" s="480">
        <v>0</v>
      </c>
      <c r="F1050" s="480">
        <v>7.75</v>
      </c>
      <c r="G1050" s="480">
        <v>1.5</v>
      </c>
      <c r="H1050" s="480">
        <v>0.5</v>
      </c>
      <c r="I1050" s="480">
        <v>0</v>
      </c>
      <c r="J1050" s="480">
        <v>0</v>
      </c>
      <c r="K1050" s="480">
        <v>0</v>
      </c>
      <c r="L1050" s="480">
        <v>0</v>
      </c>
      <c r="M1050" s="480">
        <v>0</v>
      </c>
      <c r="N1050" s="500">
        <v>9.75</v>
      </c>
      <c r="O1050" s="480">
        <v>0</v>
      </c>
      <c r="P1050" s="480">
        <v>17</v>
      </c>
      <c r="Q1050" s="480">
        <v>3</v>
      </c>
      <c r="R1050" s="480">
        <v>1</v>
      </c>
      <c r="S1050" s="480">
        <v>0</v>
      </c>
      <c r="T1050" s="480">
        <v>0</v>
      </c>
      <c r="U1050" s="480">
        <v>0</v>
      </c>
      <c r="V1050" s="480">
        <v>0</v>
      </c>
      <c r="W1050" s="480">
        <v>0</v>
      </c>
      <c r="X1050" s="500">
        <v>21</v>
      </c>
      <c r="Y1050"/>
      <c r="Z1050"/>
      <c r="AA1050"/>
      <c r="AB1050"/>
      <c r="AC1050"/>
      <c r="AD1050"/>
      <c r="AE1050"/>
      <c r="AF1050"/>
      <c r="AG1050"/>
      <c r="AH1050"/>
      <c r="AI1050"/>
      <c r="AJ1050"/>
      <c r="AK1050"/>
      <c r="AL1050"/>
      <c r="AM1050"/>
      <c r="AN1050"/>
      <c r="AO1050"/>
      <c r="AP1050"/>
      <c r="AQ1050"/>
      <c r="AR1050"/>
      <c r="AS1050"/>
      <c r="AT1050"/>
      <c r="AU1050"/>
      <c r="AV1050"/>
      <c r="AW1050"/>
      <c r="AX1050"/>
      <c r="AY1050"/>
      <c r="AZ1050"/>
      <c r="BA1050"/>
      <c r="BB1050"/>
      <c r="BC1050"/>
      <c r="BD1050"/>
      <c r="BE1050"/>
      <c r="BF1050"/>
      <c r="BG1050"/>
      <c r="BH1050"/>
      <c r="BI1050"/>
      <c r="BJ1050"/>
      <c r="BK1050"/>
      <c r="BL1050"/>
      <c r="BM1050"/>
      <c r="BN1050"/>
      <c r="BO1050"/>
      <c r="BP1050"/>
      <c r="BQ1050"/>
      <c r="BR1050"/>
      <c r="BS1050"/>
      <c r="BT1050"/>
      <c r="BU1050"/>
      <c r="BV1050"/>
      <c r="BW1050"/>
      <c r="BX1050"/>
      <c r="BY1050"/>
      <c r="BZ1050"/>
      <c r="CA1050"/>
      <c r="CB1050"/>
      <c r="CC1050"/>
      <c r="CD1050"/>
      <c r="CE1050"/>
      <c r="CF1050"/>
      <c r="CG1050"/>
      <c r="CH1050"/>
      <c r="CI1050"/>
      <c r="CJ1050"/>
      <c r="CK1050"/>
      <c r="CL1050"/>
      <c r="CM1050"/>
      <c r="CN1050"/>
      <c r="CO1050"/>
      <c r="CP1050"/>
      <c r="CQ1050"/>
      <c r="CR1050"/>
      <c r="CS1050"/>
      <c r="CT1050"/>
      <c r="CU1050"/>
      <c r="CV1050"/>
      <c r="CW1050"/>
      <c r="CX1050"/>
      <c r="CY1050"/>
      <c r="CZ1050"/>
      <c r="DA1050"/>
      <c r="DB1050"/>
      <c r="DC1050"/>
      <c r="DD1050"/>
      <c r="DE1050"/>
      <c r="DF1050"/>
      <c r="DG1050"/>
      <c r="DH1050"/>
      <c r="DI1050"/>
      <c r="DJ1050"/>
      <c r="DK1050"/>
      <c r="DL1050"/>
      <c r="DM1050"/>
      <c r="DN1050"/>
      <c r="DO1050"/>
      <c r="DP1050"/>
      <c r="DQ1050"/>
      <c r="DR1050"/>
      <c r="DS1050"/>
      <c r="DT1050"/>
      <c r="DU1050"/>
      <c r="DV1050"/>
      <c r="DW1050"/>
      <c r="DX1050"/>
      <c r="DY1050"/>
      <c r="DZ1050"/>
      <c r="EA1050"/>
      <c r="EB1050"/>
      <c r="EC1050"/>
      <c r="ED1050"/>
      <c r="EE1050"/>
      <c r="EF1050"/>
      <c r="EG1050"/>
      <c r="EH1050"/>
      <c r="EI1050"/>
      <c r="EJ1050"/>
      <c r="EK1050"/>
      <c r="EL1050"/>
      <c r="EM1050"/>
      <c r="EN1050"/>
      <c r="EO1050"/>
      <c r="EP1050"/>
      <c r="EQ1050"/>
      <c r="ER1050"/>
      <c r="ES1050"/>
      <c r="ET1050"/>
      <c r="EU1050"/>
      <c r="EV1050"/>
      <c r="EW1050"/>
      <c r="EX1050"/>
      <c r="EY1050"/>
      <c r="EZ1050"/>
      <c r="FA1050"/>
      <c r="FB1050"/>
      <c r="FC1050"/>
      <c r="FD1050"/>
      <c r="FE1050"/>
      <c r="FF1050"/>
      <c r="FG1050"/>
      <c r="FH1050"/>
      <c r="FI1050"/>
      <c r="FJ1050"/>
      <c r="FK1050"/>
      <c r="FL1050"/>
      <c r="FM1050"/>
      <c r="FN1050"/>
      <c r="FO1050"/>
      <c r="FP1050"/>
      <c r="FQ1050"/>
      <c r="FR1050"/>
      <c r="FS1050"/>
      <c r="FT1050"/>
      <c r="FU1050"/>
      <c r="FV1050"/>
      <c r="FW1050"/>
      <c r="FX1050"/>
      <c r="FY1050"/>
      <c r="FZ1050"/>
      <c r="GA1050"/>
      <c r="GB1050"/>
      <c r="GC1050"/>
      <c r="GD1050"/>
      <c r="GE1050"/>
      <c r="GF1050"/>
      <c r="GG1050"/>
      <c r="GH1050"/>
      <c r="GI1050"/>
      <c r="GJ1050"/>
      <c r="GK1050"/>
      <c r="GL1050"/>
      <c r="GM1050"/>
      <c r="GN1050"/>
      <c r="GO1050"/>
      <c r="GP1050"/>
      <c r="GQ1050"/>
      <c r="GR1050"/>
      <c r="GS1050"/>
      <c r="GT1050"/>
      <c r="GU1050"/>
      <c r="GV1050"/>
      <c r="GW1050"/>
      <c r="GX1050"/>
      <c r="GY1050"/>
      <c r="GZ1050"/>
      <c r="HA1050"/>
      <c r="HB1050"/>
      <c r="HC1050"/>
      <c r="HD1050"/>
      <c r="HE1050"/>
      <c r="HF1050"/>
      <c r="HG1050"/>
      <c r="HH1050"/>
    </row>
    <row r="1051" spans="1:216" x14ac:dyDescent="0.2">
      <c r="A1051" s="241" t="s">
        <v>200</v>
      </c>
      <c r="B1051" s="476" t="s">
        <v>877</v>
      </c>
      <c r="C1051" s="326" t="s">
        <v>801</v>
      </c>
      <c r="D1051" s="283" t="s">
        <v>878</v>
      </c>
      <c r="E1051" s="480">
        <v>0.4</v>
      </c>
      <c r="F1051" s="480">
        <v>106.1</v>
      </c>
      <c r="G1051" s="480">
        <v>21.6</v>
      </c>
      <c r="H1051" s="480">
        <v>5.3</v>
      </c>
      <c r="I1051" s="480">
        <v>3.3</v>
      </c>
      <c r="J1051" s="480">
        <v>2</v>
      </c>
      <c r="K1051" s="480">
        <v>1</v>
      </c>
      <c r="L1051" s="480">
        <v>0</v>
      </c>
      <c r="M1051" s="480">
        <v>0</v>
      </c>
      <c r="N1051" s="500">
        <v>139.69999999999999</v>
      </c>
      <c r="O1051" s="480">
        <v>1</v>
      </c>
      <c r="P1051" s="480">
        <v>223</v>
      </c>
      <c r="Q1051" s="480">
        <v>44</v>
      </c>
      <c r="R1051" s="480">
        <v>11</v>
      </c>
      <c r="S1051" s="480">
        <v>8</v>
      </c>
      <c r="T1051" s="480">
        <v>4</v>
      </c>
      <c r="U1051" s="480">
        <v>2</v>
      </c>
      <c r="V1051" s="480">
        <v>0</v>
      </c>
      <c r="W1051" s="480">
        <v>0</v>
      </c>
      <c r="X1051" s="500">
        <v>293</v>
      </c>
      <c r="Y1051"/>
      <c r="Z1051"/>
      <c r="AA1051"/>
      <c r="AB1051"/>
      <c r="AC1051"/>
      <c r="AD1051"/>
      <c r="AE1051"/>
      <c r="AF1051"/>
      <c r="AG1051"/>
      <c r="AH1051"/>
      <c r="AI1051"/>
      <c r="AJ1051"/>
      <c r="AK1051"/>
      <c r="AL1051"/>
      <c r="AM1051"/>
      <c r="AN1051"/>
      <c r="AO1051"/>
      <c r="AP1051"/>
      <c r="AQ1051"/>
      <c r="AR1051"/>
      <c r="AS1051"/>
      <c r="AT1051"/>
      <c r="AU1051"/>
      <c r="AV1051"/>
      <c r="AW1051"/>
      <c r="AX1051"/>
      <c r="AY1051"/>
      <c r="AZ1051"/>
      <c r="BA1051"/>
      <c r="BB1051"/>
      <c r="BC1051"/>
      <c r="BD1051"/>
      <c r="BE1051"/>
      <c r="BF1051"/>
      <c r="BG1051"/>
      <c r="BH1051"/>
      <c r="BI1051"/>
      <c r="BJ1051"/>
      <c r="BK1051"/>
      <c r="BL1051"/>
      <c r="BM1051"/>
      <c r="BN1051"/>
      <c r="BO1051"/>
      <c r="BP1051"/>
      <c r="BQ1051"/>
      <c r="BR1051"/>
      <c r="BS1051"/>
      <c r="BT1051"/>
      <c r="BU1051"/>
      <c r="BV1051"/>
      <c r="BW1051"/>
      <c r="BX1051"/>
      <c r="BY1051"/>
      <c r="BZ1051"/>
      <c r="CA1051"/>
      <c r="CB1051"/>
      <c r="CC1051"/>
      <c r="CD1051"/>
      <c r="CE1051"/>
      <c r="CF1051"/>
      <c r="CG1051"/>
      <c r="CH1051"/>
      <c r="CI1051"/>
      <c r="CJ1051"/>
      <c r="CK1051"/>
      <c r="CL1051"/>
      <c r="CM1051"/>
      <c r="CN1051"/>
      <c r="CO1051"/>
      <c r="CP1051"/>
      <c r="CQ1051"/>
      <c r="CR1051"/>
      <c r="CS1051"/>
      <c r="CT1051"/>
      <c r="CU1051"/>
      <c r="CV1051"/>
      <c r="CW1051"/>
      <c r="CX1051"/>
      <c r="CY1051"/>
      <c r="CZ1051"/>
      <c r="DA1051"/>
      <c r="DB1051"/>
      <c r="DC1051"/>
      <c r="DD1051"/>
      <c r="DE1051"/>
      <c r="DF1051"/>
      <c r="DG1051"/>
      <c r="DH1051"/>
      <c r="DI1051"/>
      <c r="DJ1051"/>
      <c r="DK1051"/>
      <c r="DL1051"/>
      <c r="DM1051"/>
      <c r="DN1051"/>
      <c r="DO1051"/>
      <c r="DP1051"/>
      <c r="DQ1051"/>
      <c r="DR1051"/>
      <c r="DS1051"/>
      <c r="DT1051"/>
      <c r="DU1051"/>
      <c r="DV1051"/>
      <c r="DW1051"/>
      <c r="DX1051"/>
      <c r="DY1051"/>
      <c r="DZ1051"/>
      <c r="EA1051"/>
      <c r="EB1051"/>
      <c r="EC1051"/>
      <c r="ED1051"/>
      <c r="EE1051"/>
      <c r="EF1051"/>
      <c r="EG1051"/>
      <c r="EH1051"/>
      <c r="EI1051"/>
      <c r="EJ1051"/>
      <c r="EK1051"/>
      <c r="EL1051"/>
      <c r="EM1051"/>
      <c r="EN1051"/>
      <c r="EO1051"/>
      <c r="EP1051"/>
      <c r="EQ1051"/>
      <c r="ER1051"/>
      <c r="ES1051"/>
      <c r="ET1051"/>
      <c r="EU1051"/>
      <c r="EV1051"/>
      <c r="EW1051"/>
      <c r="EX1051"/>
      <c r="EY1051"/>
      <c r="EZ1051"/>
      <c r="FA1051"/>
      <c r="FB1051"/>
      <c r="FC1051"/>
      <c r="FD1051"/>
      <c r="FE1051"/>
      <c r="FF1051"/>
      <c r="FG1051"/>
      <c r="FH1051"/>
      <c r="FI1051"/>
      <c r="FJ1051"/>
      <c r="FK1051"/>
      <c r="FL1051"/>
      <c r="FM1051"/>
      <c r="FN1051"/>
      <c r="FO1051"/>
      <c r="FP1051"/>
      <c r="FQ1051"/>
      <c r="FR1051"/>
      <c r="FS1051"/>
      <c r="FT1051"/>
      <c r="FU1051"/>
      <c r="FV1051"/>
      <c r="FW1051"/>
      <c r="FX1051"/>
      <c r="FY1051"/>
      <c r="FZ1051"/>
      <c r="GA1051"/>
      <c r="GB1051"/>
      <c r="GC1051"/>
      <c r="GD1051"/>
      <c r="GE1051"/>
      <c r="GF1051"/>
      <c r="GG1051"/>
      <c r="GH1051"/>
      <c r="GI1051"/>
      <c r="GJ1051"/>
      <c r="GK1051"/>
      <c r="GL1051"/>
      <c r="GM1051"/>
      <c r="GN1051"/>
      <c r="GO1051"/>
      <c r="GP1051"/>
      <c r="GQ1051"/>
      <c r="GR1051"/>
      <c r="GS1051"/>
      <c r="GT1051"/>
      <c r="GU1051"/>
      <c r="GV1051"/>
      <c r="GW1051"/>
      <c r="GX1051"/>
      <c r="GY1051"/>
      <c r="GZ1051"/>
      <c r="HA1051"/>
      <c r="HB1051"/>
      <c r="HC1051"/>
      <c r="HD1051"/>
      <c r="HE1051"/>
      <c r="HF1051"/>
      <c r="HG1051"/>
      <c r="HH1051"/>
    </row>
    <row r="1052" spans="1:216" x14ac:dyDescent="0.2">
      <c r="A1052" s="241" t="s">
        <v>201</v>
      </c>
      <c r="B1052" s="476" t="s">
        <v>879</v>
      </c>
      <c r="C1052" s="326" t="s">
        <v>782</v>
      </c>
      <c r="D1052" s="283" t="s">
        <v>202</v>
      </c>
      <c r="E1052" s="480">
        <v>0</v>
      </c>
      <c r="F1052" s="480">
        <v>6.6</v>
      </c>
      <c r="G1052" s="480">
        <v>1.4</v>
      </c>
      <c r="H1052" s="480">
        <v>1.4</v>
      </c>
      <c r="I1052" s="480">
        <v>0</v>
      </c>
      <c r="J1052" s="480">
        <v>0</v>
      </c>
      <c r="K1052" s="480">
        <v>0</v>
      </c>
      <c r="L1052" s="480">
        <v>0</v>
      </c>
      <c r="M1052" s="480">
        <v>0</v>
      </c>
      <c r="N1052" s="500">
        <v>9.4</v>
      </c>
      <c r="O1052" s="480">
        <v>0</v>
      </c>
      <c r="P1052" s="480">
        <v>14</v>
      </c>
      <c r="Q1052" s="480">
        <v>3</v>
      </c>
      <c r="R1052" s="480">
        <v>3</v>
      </c>
      <c r="S1052" s="480">
        <v>0</v>
      </c>
      <c r="T1052" s="480">
        <v>0</v>
      </c>
      <c r="U1052" s="480">
        <v>0</v>
      </c>
      <c r="V1052" s="480">
        <v>0</v>
      </c>
      <c r="W1052" s="480">
        <v>0</v>
      </c>
      <c r="X1052" s="500">
        <v>20</v>
      </c>
      <c r="Y1052"/>
      <c r="Z1052"/>
      <c r="AA1052"/>
      <c r="AB1052"/>
      <c r="AC1052"/>
      <c r="AD1052"/>
      <c r="AE1052"/>
      <c r="AF1052"/>
      <c r="AG1052"/>
      <c r="AH1052"/>
      <c r="AI1052"/>
      <c r="AJ1052"/>
      <c r="AK1052"/>
      <c r="AL1052"/>
      <c r="AM1052"/>
      <c r="AN1052"/>
      <c r="AO1052"/>
      <c r="AP1052"/>
      <c r="AQ1052"/>
      <c r="AR1052"/>
      <c r="AS1052"/>
      <c r="AT1052"/>
      <c r="AU1052"/>
      <c r="AV1052"/>
      <c r="AW1052"/>
      <c r="AX1052"/>
      <c r="AY1052"/>
      <c r="AZ1052"/>
      <c r="BA1052"/>
      <c r="BB1052"/>
      <c r="BC1052"/>
      <c r="BD1052"/>
      <c r="BE1052"/>
      <c r="BF1052"/>
      <c r="BG1052"/>
      <c r="BH1052"/>
      <c r="BI1052"/>
      <c r="BJ1052"/>
      <c r="BK1052"/>
      <c r="BL1052"/>
      <c r="BM1052"/>
      <c r="BN1052"/>
      <c r="BO1052"/>
      <c r="BP1052"/>
      <c r="BQ1052"/>
      <c r="BR1052"/>
      <c r="BS1052"/>
      <c r="BT1052"/>
      <c r="BU1052"/>
      <c r="BV1052"/>
      <c r="BW1052"/>
      <c r="BX1052"/>
      <c r="BY1052"/>
      <c r="BZ1052"/>
      <c r="CA1052"/>
      <c r="CB1052"/>
      <c r="CC1052"/>
      <c r="CD1052"/>
      <c r="CE1052"/>
      <c r="CF1052"/>
      <c r="CG1052"/>
      <c r="CH1052"/>
      <c r="CI1052"/>
      <c r="CJ1052"/>
      <c r="CK1052"/>
      <c r="CL1052"/>
      <c r="CM1052"/>
      <c r="CN1052"/>
      <c r="CO1052"/>
      <c r="CP1052"/>
      <c r="CQ1052"/>
      <c r="CR1052"/>
      <c r="CS1052"/>
      <c r="CT1052"/>
      <c r="CU1052"/>
      <c r="CV1052"/>
      <c r="CW1052"/>
      <c r="CX1052"/>
      <c r="CY1052"/>
      <c r="CZ1052"/>
      <c r="DA1052"/>
      <c r="DB1052"/>
      <c r="DC1052"/>
      <c r="DD1052"/>
      <c r="DE1052"/>
      <c r="DF1052"/>
      <c r="DG1052"/>
      <c r="DH1052"/>
      <c r="DI1052"/>
      <c r="DJ1052"/>
      <c r="DK1052"/>
      <c r="DL1052"/>
      <c r="DM1052"/>
      <c r="DN1052"/>
      <c r="DO1052"/>
      <c r="DP1052"/>
      <c r="DQ1052"/>
      <c r="DR1052"/>
      <c r="DS1052"/>
      <c r="DT1052"/>
      <c r="DU1052"/>
      <c r="DV1052"/>
      <c r="DW1052"/>
      <c r="DX1052"/>
      <c r="DY1052"/>
      <c r="DZ1052"/>
      <c r="EA1052"/>
      <c r="EB1052"/>
      <c r="EC1052"/>
      <c r="ED1052"/>
      <c r="EE1052"/>
      <c r="EF1052"/>
      <c r="EG1052"/>
      <c r="EH1052"/>
      <c r="EI1052"/>
      <c r="EJ1052"/>
      <c r="EK1052"/>
      <c r="EL1052"/>
      <c r="EM1052"/>
      <c r="EN1052"/>
      <c r="EO1052"/>
      <c r="EP1052"/>
      <c r="EQ1052"/>
      <c r="ER1052"/>
      <c r="ES1052"/>
      <c r="ET1052"/>
      <c r="EU1052"/>
      <c r="EV1052"/>
      <c r="EW1052"/>
      <c r="EX1052"/>
      <c r="EY1052"/>
      <c r="EZ1052"/>
      <c r="FA1052"/>
      <c r="FB1052"/>
      <c r="FC1052"/>
      <c r="FD1052"/>
      <c r="FE1052"/>
      <c r="FF1052"/>
      <c r="FG1052"/>
      <c r="FH1052"/>
      <c r="FI1052"/>
      <c r="FJ1052"/>
      <c r="FK1052"/>
      <c r="FL1052"/>
      <c r="FM1052"/>
      <c r="FN1052"/>
      <c r="FO1052"/>
      <c r="FP1052"/>
      <c r="FQ1052"/>
      <c r="FR1052"/>
      <c r="FS1052"/>
      <c r="FT1052"/>
      <c r="FU1052"/>
      <c r="FV1052"/>
      <c r="FW1052"/>
      <c r="FX1052"/>
      <c r="FY1052"/>
      <c r="FZ1052"/>
      <c r="GA1052"/>
      <c r="GB1052"/>
      <c r="GC1052"/>
      <c r="GD1052"/>
      <c r="GE1052"/>
      <c r="GF1052"/>
      <c r="GG1052"/>
      <c r="GH1052"/>
      <c r="GI1052"/>
      <c r="GJ1052"/>
      <c r="GK1052"/>
      <c r="GL1052"/>
      <c r="GM1052"/>
      <c r="GN1052"/>
      <c r="GO1052"/>
      <c r="GP1052"/>
      <c r="GQ1052"/>
      <c r="GR1052"/>
      <c r="GS1052"/>
      <c r="GT1052"/>
      <c r="GU1052"/>
      <c r="GV1052"/>
      <c r="GW1052"/>
      <c r="GX1052"/>
      <c r="GY1052"/>
      <c r="GZ1052"/>
      <c r="HA1052"/>
      <c r="HB1052"/>
      <c r="HC1052"/>
      <c r="HD1052"/>
      <c r="HE1052"/>
      <c r="HF1052"/>
      <c r="HG1052"/>
      <c r="HH1052"/>
    </row>
    <row r="1053" spans="1:216" x14ac:dyDescent="0.2">
      <c r="A1053" s="241" t="s">
        <v>203</v>
      </c>
      <c r="B1053" s="476" t="s">
        <v>880</v>
      </c>
      <c r="C1053" s="326" t="s">
        <v>807</v>
      </c>
      <c r="D1053" s="283" t="s">
        <v>204</v>
      </c>
      <c r="E1053" s="480">
        <v>0</v>
      </c>
      <c r="F1053" s="480">
        <v>5</v>
      </c>
      <c r="G1053" s="480">
        <v>0.9</v>
      </c>
      <c r="H1053" s="480">
        <v>0</v>
      </c>
      <c r="I1053" s="480">
        <v>0</v>
      </c>
      <c r="J1053" s="480">
        <v>0</v>
      </c>
      <c r="K1053" s="480">
        <v>0</v>
      </c>
      <c r="L1053" s="480">
        <v>0</v>
      </c>
      <c r="M1053" s="480">
        <v>0</v>
      </c>
      <c r="N1053" s="500">
        <v>5.9</v>
      </c>
      <c r="O1053" s="480">
        <v>0</v>
      </c>
      <c r="P1053" s="480">
        <v>12</v>
      </c>
      <c r="Q1053" s="480">
        <v>2</v>
      </c>
      <c r="R1053" s="480">
        <v>0</v>
      </c>
      <c r="S1053" s="480">
        <v>0</v>
      </c>
      <c r="T1053" s="480">
        <v>0</v>
      </c>
      <c r="U1053" s="480">
        <v>0</v>
      </c>
      <c r="V1053" s="480">
        <v>0</v>
      </c>
      <c r="W1053" s="480">
        <v>0</v>
      </c>
      <c r="X1053" s="500">
        <v>14</v>
      </c>
      <c r="Y1053"/>
      <c r="Z1053"/>
      <c r="AA1053"/>
      <c r="AB1053"/>
      <c r="AC1053"/>
      <c r="AD1053"/>
      <c r="AE1053"/>
      <c r="AF1053"/>
      <c r="AG1053"/>
      <c r="AH1053"/>
      <c r="AI1053"/>
      <c r="AJ1053"/>
      <c r="AK1053"/>
      <c r="AL1053"/>
      <c r="AM1053"/>
      <c r="AN1053"/>
      <c r="AO1053"/>
      <c r="AP1053"/>
      <c r="AQ1053"/>
      <c r="AR1053"/>
      <c r="AS1053"/>
      <c r="AT1053"/>
      <c r="AU1053"/>
      <c r="AV1053"/>
      <c r="AW1053"/>
      <c r="AX1053"/>
      <c r="AY1053"/>
      <c r="AZ1053"/>
      <c r="BA1053"/>
      <c r="BB1053"/>
      <c r="BC1053"/>
      <c r="BD1053"/>
      <c r="BE1053"/>
      <c r="BF1053"/>
      <c r="BG1053"/>
      <c r="BH1053"/>
      <c r="BI1053"/>
      <c r="BJ1053"/>
      <c r="BK1053"/>
      <c r="BL1053"/>
      <c r="BM1053"/>
      <c r="BN1053"/>
      <c r="BO1053"/>
      <c r="BP1053"/>
      <c r="BQ1053"/>
      <c r="BR1053"/>
      <c r="BS1053"/>
      <c r="BT1053"/>
      <c r="BU1053"/>
      <c r="BV1053"/>
      <c r="BW1053"/>
      <c r="BX1053"/>
      <c r="BY1053"/>
      <c r="BZ1053"/>
      <c r="CA1053"/>
      <c r="CB1053"/>
      <c r="CC1053"/>
      <c r="CD1053"/>
      <c r="CE1053"/>
      <c r="CF1053"/>
      <c r="CG1053"/>
      <c r="CH1053"/>
      <c r="CI1053"/>
      <c r="CJ1053"/>
      <c r="CK1053"/>
      <c r="CL1053"/>
      <c r="CM1053"/>
      <c r="CN1053"/>
      <c r="CO1053"/>
      <c r="CP1053"/>
      <c r="CQ1053"/>
      <c r="CR1053"/>
      <c r="CS1053"/>
      <c r="CT1053"/>
      <c r="CU1053"/>
      <c r="CV1053"/>
      <c r="CW1053"/>
      <c r="CX1053"/>
      <c r="CY1053"/>
      <c r="CZ1053"/>
      <c r="DA1053"/>
      <c r="DB1053"/>
      <c r="DC1053"/>
      <c r="DD1053"/>
      <c r="DE1053"/>
      <c r="DF1053"/>
      <c r="DG1053"/>
      <c r="DH1053"/>
      <c r="DI1053"/>
      <c r="DJ1053"/>
      <c r="DK1053"/>
      <c r="DL1053"/>
      <c r="DM1053"/>
      <c r="DN1053"/>
      <c r="DO1053"/>
      <c r="DP1053"/>
      <c r="DQ1053"/>
      <c r="DR1053"/>
      <c r="DS1053"/>
      <c r="DT1053"/>
      <c r="DU1053"/>
      <c r="DV1053"/>
      <c r="DW1053"/>
      <c r="DX1053"/>
      <c r="DY1053"/>
      <c r="DZ1053"/>
      <c r="EA1053"/>
      <c r="EB1053"/>
      <c r="EC1053"/>
      <c r="ED1053"/>
      <c r="EE1053"/>
      <c r="EF1053"/>
      <c r="EG1053"/>
      <c r="EH1053"/>
      <c r="EI1053"/>
      <c r="EJ1053"/>
      <c r="EK1053"/>
      <c r="EL1053"/>
      <c r="EM1053"/>
      <c r="EN1053"/>
      <c r="EO1053"/>
      <c r="EP1053"/>
      <c r="EQ1053"/>
      <c r="ER1053"/>
      <c r="ES1053"/>
      <c r="ET1053"/>
      <c r="EU1053"/>
      <c r="EV1053"/>
      <c r="EW1053"/>
      <c r="EX1053"/>
      <c r="EY1053"/>
      <c r="EZ1053"/>
      <c r="FA1053"/>
      <c r="FB1053"/>
      <c r="FC1053"/>
      <c r="FD1053"/>
      <c r="FE1053"/>
      <c r="FF1053"/>
      <c r="FG1053"/>
      <c r="FH1053"/>
      <c r="FI1053"/>
      <c r="FJ1053"/>
      <c r="FK1053"/>
      <c r="FL1053"/>
      <c r="FM1053"/>
      <c r="FN1053"/>
      <c r="FO1053"/>
      <c r="FP1053"/>
      <c r="FQ1053"/>
      <c r="FR1053"/>
      <c r="FS1053"/>
      <c r="FT1053"/>
      <c r="FU1053"/>
      <c r="FV1053"/>
      <c r="FW1053"/>
      <c r="FX1053"/>
      <c r="FY1053"/>
      <c r="FZ1053"/>
      <c r="GA1053"/>
      <c r="GB1053"/>
      <c r="GC1053"/>
      <c r="GD1053"/>
      <c r="GE1053"/>
      <c r="GF1053"/>
      <c r="GG1053"/>
      <c r="GH1053"/>
      <c r="GI1053"/>
      <c r="GJ1053"/>
      <c r="GK1053"/>
      <c r="GL1053"/>
      <c r="GM1053"/>
      <c r="GN1053"/>
      <c r="GO1053"/>
      <c r="GP1053"/>
      <c r="GQ1053"/>
      <c r="GR1053"/>
      <c r="GS1053"/>
      <c r="GT1053"/>
      <c r="GU1053"/>
      <c r="GV1053"/>
      <c r="GW1053"/>
      <c r="GX1053"/>
      <c r="GY1053"/>
      <c r="GZ1053"/>
      <c r="HA1053"/>
      <c r="HB1053"/>
      <c r="HC1053"/>
      <c r="HD1053"/>
      <c r="HE1053"/>
      <c r="HF1053"/>
      <c r="HG1053"/>
      <c r="HH1053"/>
    </row>
    <row r="1054" spans="1:216" x14ac:dyDescent="0.2">
      <c r="A1054" s="241" t="s">
        <v>205</v>
      </c>
      <c r="B1054" s="476" t="s">
        <v>881</v>
      </c>
      <c r="C1054" s="326" t="s">
        <v>870</v>
      </c>
      <c r="D1054" s="283" t="s">
        <v>882</v>
      </c>
      <c r="E1054" s="480">
        <v>0</v>
      </c>
      <c r="F1054" s="480">
        <v>6.25</v>
      </c>
      <c r="G1054" s="480">
        <v>1</v>
      </c>
      <c r="H1054" s="480">
        <v>1</v>
      </c>
      <c r="I1054" s="480">
        <v>0</v>
      </c>
      <c r="J1054" s="480">
        <v>0</v>
      </c>
      <c r="K1054" s="480">
        <v>0</v>
      </c>
      <c r="L1054" s="480">
        <v>0</v>
      </c>
      <c r="M1054" s="480">
        <v>0</v>
      </c>
      <c r="N1054" s="500">
        <v>8.25</v>
      </c>
      <c r="O1054" s="480">
        <v>0</v>
      </c>
      <c r="P1054" s="480">
        <v>13</v>
      </c>
      <c r="Q1054" s="480">
        <v>2</v>
      </c>
      <c r="R1054" s="480">
        <v>2</v>
      </c>
      <c r="S1054" s="480">
        <v>0</v>
      </c>
      <c r="T1054" s="480">
        <v>0</v>
      </c>
      <c r="U1054" s="480">
        <v>0</v>
      </c>
      <c r="V1054" s="480">
        <v>0</v>
      </c>
      <c r="W1054" s="480">
        <v>0</v>
      </c>
      <c r="X1054" s="500">
        <v>17</v>
      </c>
      <c r="Y1054"/>
      <c r="Z1054"/>
      <c r="AA1054"/>
      <c r="AB1054"/>
      <c r="AC1054"/>
      <c r="AD1054"/>
      <c r="AE1054"/>
      <c r="AF1054"/>
      <c r="AG1054"/>
      <c r="AH1054"/>
      <c r="AI1054"/>
      <c r="AJ1054"/>
      <c r="AK1054"/>
      <c r="AL1054"/>
      <c r="AM1054"/>
      <c r="AN1054"/>
      <c r="AO1054"/>
      <c r="AP1054"/>
      <c r="AQ1054"/>
      <c r="AR1054"/>
      <c r="AS1054"/>
      <c r="AT1054"/>
      <c r="AU1054"/>
      <c r="AV1054"/>
      <c r="AW1054"/>
      <c r="AX1054"/>
      <c r="AY1054"/>
      <c r="AZ1054"/>
      <c r="BA1054"/>
      <c r="BB1054"/>
      <c r="BC1054"/>
      <c r="BD1054"/>
      <c r="BE1054"/>
      <c r="BF1054"/>
      <c r="BG1054"/>
      <c r="BH1054"/>
      <c r="BI1054"/>
      <c r="BJ1054"/>
      <c r="BK1054"/>
      <c r="BL1054"/>
      <c r="BM1054"/>
      <c r="BN1054"/>
      <c r="BO1054"/>
      <c r="BP1054"/>
      <c r="BQ1054"/>
      <c r="BR1054"/>
      <c r="BS1054"/>
      <c r="BT1054"/>
      <c r="BU1054"/>
      <c r="BV1054"/>
      <c r="BW1054"/>
      <c r="BX1054"/>
      <c r="BY1054"/>
      <c r="BZ1054"/>
      <c r="CA1054"/>
      <c r="CB1054"/>
      <c r="CC1054"/>
      <c r="CD1054"/>
      <c r="CE1054"/>
      <c r="CF1054"/>
      <c r="CG1054"/>
      <c r="CH1054"/>
      <c r="CI1054"/>
      <c r="CJ1054"/>
      <c r="CK1054"/>
      <c r="CL1054"/>
      <c r="CM1054"/>
      <c r="CN1054"/>
      <c r="CO1054"/>
      <c r="CP1054"/>
      <c r="CQ1054"/>
      <c r="CR1054"/>
      <c r="CS1054"/>
      <c r="CT1054"/>
      <c r="CU1054"/>
      <c r="CV1054"/>
      <c r="CW1054"/>
      <c r="CX1054"/>
      <c r="CY1054"/>
      <c r="CZ1054"/>
      <c r="DA1054"/>
      <c r="DB1054"/>
      <c r="DC1054"/>
      <c r="DD1054"/>
      <c r="DE1054"/>
      <c r="DF1054"/>
      <c r="DG1054"/>
      <c r="DH1054"/>
      <c r="DI1054"/>
      <c r="DJ1054"/>
      <c r="DK1054"/>
      <c r="DL1054"/>
      <c r="DM1054"/>
      <c r="DN1054"/>
      <c r="DO1054"/>
      <c r="DP1054"/>
      <c r="DQ1054"/>
      <c r="DR1054"/>
      <c r="DS1054"/>
      <c r="DT1054"/>
      <c r="DU1054"/>
      <c r="DV1054"/>
      <c r="DW1054"/>
      <c r="DX1054"/>
      <c r="DY1054"/>
      <c r="DZ1054"/>
      <c r="EA1054"/>
      <c r="EB1054"/>
      <c r="EC1054"/>
      <c r="ED1054"/>
      <c r="EE1054"/>
      <c r="EF1054"/>
      <c r="EG1054"/>
      <c r="EH1054"/>
      <c r="EI1054"/>
      <c r="EJ1054"/>
      <c r="EK1054"/>
      <c r="EL1054"/>
      <c r="EM1054"/>
      <c r="EN1054"/>
      <c r="EO1054"/>
      <c r="EP1054"/>
      <c r="EQ1054"/>
      <c r="ER1054"/>
      <c r="ES1054"/>
      <c r="ET1054"/>
      <c r="EU1054"/>
      <c r="EV1054"/>
      <c r="EW1054"/>
      <c r="EX1054"/>
      <c r="EY1054"/>
      <c r="EZ1054"/>
      <c r="FA1054"/>
      <c r="FB1054"/>
      <c r="FC1054"/>
      <c r="FD1054"/>
      <c r="FE1054"/>
      <c r="FF1054"/>
      <c r="FG1054"/>
      <c r="FH1054"/>
      <c r="FI1054"/>
      <c r="FJ1054"/>
      <c r="FK1054"/>
      <c r="FL1054"/>
      <c r="FM1054"/>
      <c r="FN1054"/>
      <c r="FO1054"/>
      <c r="FP1054"/>
      <c r="FQ1054"/>
      <c r="FR1054"/>
      <c r="FS1054"/>
      <c r="FT1054"/>
      <c r="FU1054"/>
      <c r="FV1054"/>
      <c r="FW1054"/>
      <c r="FX1054"/>
      <c r="FY1054"/>
      <c r="FZ1054"/>
      <c r="GA1054"/>
      <c r="GB1054"/>
      <c r="GC1054"/>
      <c r="GD1054"/>
      <c r="GE1054"/>
      <c r="GF1054"/>
      <c r="GG1054"/>
      <c r="GH1054"/>
      <c r="GI1054"/>
      <c r="GJ1054"/>
      <c r="GK1054"/>
      <c r="GL1054"/>
      <c r="GM1054"/>
      <c r="GN1054"/>
      <c r="GO1054"/>
      <c r="GP1054"/>
      <c r="GQ1054"/>
      <c r="GR1054"/>
      <c r="GS1054"/>
      <c r="GT1054"/>
      <c r="GU1054"/>
      <c r="GV1054"/>
      <c r="GW1054"/>
      <c r="GX1054"/>
      <c r="GY1054"/>
      <c r="GZ1054"/>
      <c r="HA1054"/>
      <c r="HB1054"/>
      <c r="HC1054"/>
      <c r="HD1054"/>
      <c r="HE1054"/>
      <c r="HF1054"/>
      <c r="HG1054"/>
      <c r="HH1054"/>
    </row>
    <row r="1055" spans="1:216" ht="14.25" x14ac:dyDescent="0.2">
      <c r="A1055" s="241" t="s">
        <v>206</v>
      </c>
      <c r="B1055" s="476" t="s">
        <v>883</v>
      </c>
      <c r="C1055" s="326" t="s">
        <v>640</v>
      </c>
      <c r="D1055" s="283" t="s">
        <v>1257</v>
      </c>
      <c r="E1055" s="480">
        <v>0</v>
      </c>
      <c r="F1055" s="480">
        <v>26</v>
      </c>
      <c r="G1055" s="480">
        <v>0.375</v>
      </c>
      <c r="H1055" s="480">
        <v>1</v>
      </c>
      <c r="I1055" s="480">
        <v>0</v>
      </c>
      <c r="J1055" s="480">
        <v>0</v>
      </c>
      <c r="K1055" s="480">
        <v>0.5</v>
      </c>
      <c r="L1055" s="480">
        <v>0.5</v>
      </c>
      <c r="M1055" s="480">
        <v>0</v>
      </c>
      <c r="N1055" s="500">
        <v>28.375</v>
      </c>
      <c r="O1055" s="480">
        <v>0</v>
      </c>
      <c r="P1055" s="480">
        <v>54</v>
      </c>
      <c r="Q1055" s="480">
        <v>1</v>
      </c>
      <c r="R1055" s="480">
        <v>2</v>
      </c>
      <c r="S1055" s="480">
        <v>0</v>
      </c>
      <c r="T1055" s="480">
        <v>0</v>
      </c>
      <c r="U1055" s="480">
        <v>1</v>
      </c>
      <c r="V1055" s="480">
        <v>1</v>
      </c>
      <c r="W1055" s="480">
        <v>0</v>
      </c>
      <c r="X1055" s="500">
        <v>59</v>
      </c>
      <c r="Y1055"/>
      <c r="Z1055"/>
      <c r="AA1055"/>
      <c r="AB1055"/>
      <c r="AC1055"/>
      <c r="AD1055"/>
      <c r="AE1055"/>
      <c r="AF1055"/>
      <c r="AG1055"/>
      <c r="AH1055"/>
      <c r="AI1055"/>
      <c r="AJ1055"/>
      <c r="AK1055"/>
      <c r="AL1055"/>
      <c r="AM1055"/>
      <c r="AN1055"/>
      <c r="AO1055"/>
      <c r="AP1055"/>
      <c r="AQ1055"/>
      <c r="AR1055"/>
      <c r="AS1055"/>
      <c r="AT1055"/>
      <c r="AU1055"/>
      <c r="AV1055"/>
      <c r="AW1055"/>
      <c r="AX1055"/>
      <c r="AY1055"/>
      <c r="AZ1055"/>
      <c r="BA1055"/>
      <c r="BB1055"/>
      <c r="BC1055"/>
      <c r="BD1055"/>
      <c r="BE1055"/>
      <c r="BF1055"/>
      <c r="BG1055"/>
      <c r="BH1055"/>
      <c r="BI1055"/>
      <c r="BJ1055"/>
      <c r="BK1055"/>
      <c r="BL1055"/>
      <c r="BM1055"/>
      <c r="BN1055"/>
      <c r="BO1055"/>
      <c r="BP1055"/>
      <c r="BQ1055"/>
      <c r="BR1055"/>
      <c r="BS1055"/>
      <c r="BT1055"/>
      <c r="BU1055"/>
      <c r="BV1055"/>
      <c r="BW1055"/>
      <c r="BX1055"/>
      <c r="BY1055"/>
      <c r="BZ1055"/>
      <c r="CA1055"/>
      <c r="CB1055"/>
      <c r="CC1055"/>
      <c r="CD1055"/>
      <c r="CE1055"/>
      <c r="CF1055"/>
      <c r="CG1055"/>
      <c r="CH1055"/>
      <c r="CI1055"/>
      <c r="CJ1055"/>
      <c r="CK1055"/>
      <c r="CL1055"/>
      <c r="CM1055"/>
      <c r="CN1055"/>
      <c r="CO1055"/>
      <c r="CP1055"/>
      <c r="CQ1055"/>
      <c r="CR1055"/>
      <c r="CS1055"/>
      <c r="CT1055"/>
      <c r="CU1055"/>
      <c r="CV1055"/>
      <c r="CW1055"/>
      <c r="CX1055"/>
      <c r="CY1055"/>
      <c r="CZ1055"/>
      <c r="DA1055"/>
      <c r="DB1055"/>
      <c r="DC1055"/>
      <c r="DD1055"/>
      <c r="DE1055"/>
      <c r="DF1055"/>
      <c r="DG1055"/>
      <c r="DH1055"/>
      <c r="DI1055"/>
      <c r="DJ1055"/>
      <c r="DK1055"/>
      <c r="DL1055"/>
      <c r="DM1055"/>
      <c r="DN1055"/>
      <c r="DO1055"/>
      <c r="DP1055"/>
      <c r="DQ1055"/>
      <c r="DR1055"/>
      <c r="DS1055"/>
      <c r="DT1055"/>
      <c r="DU1055"/>
      <c r="DV1055"/>
      <c r="DW1055"/>
      <c r="DX1055"/>
      <c r="DY1055"/>
      <c r="DZ1055"/>
      <c r="EA1055"/>
      <c r="EB1055"/>
      <c r="EC1055"/>
      <c r="ED1055"/>
      <c r="EE1055"/>
      <c r="EF1055"/>
      <c r="EG1055"/>
      <c r="EH1055"/>
      <c r="EI1055"/>
      <c r="EJ1055"/>
      <c r="EK1055"/>
      <c r="EL1055"/>
      <c r="EM1055"/>
      <c r="EN1055"/>
      <c r="EO1055"/>
      <c r="EP1055"/>
      <c r="EQ1055"/>
      <c r="ER1055"/>
      <c r="ES1055"/>
      <c r="ET1055"/>
      <c r="EU1055"/>
      <c r="EV1055"/>
      <c r="EW1055"/>
      <c r="EX1055"/>
      <c r="EY1055"/>
      <c r="EZ1055"/>
      <c r="FA1055"/>
      <c r="FB1055"/>
      <c r="FC1055"/>
      <c r="FD1055"/>
      <c r="FE1055"/>
      <c r="FF1055"/>
      <c r="FG1055"/>
      <c r="FH1055"/>
      <c r="FI1055"/>
      <c r="FJ1055"/>
      <c r="FK1055"/>
      <c r="FL1055"/>
      <c r="FM1055"/>
      <c r="FN1055"/>
      <c r="FO1055"/>
      <c r="FP1055"/>
      <c r="FQ1055"/>
      <c r="FR1055"/>
      <c r="FS1055"/>
      <c r="FT1055"/>
      <c r="FU1055"/>
      <c r="FV1055"/>
      <c r="FW1055"/>
      <c r="FX1055"/>
      <c r="FY1055"/>
      <c r="FZ1055"/>
      <c r="GA1055"/>
      <c r="GB1055"/>
      <c r="GC1055"/>
      <c r="GD1055"/>
      <c r="GE1055"/>
      <c r="GF1055"/>
      <c r="GG1055"/>
      <c r="GH1055"/>
      <c r="GI1055"/>
      <c r="GJ1055"/>
      <c r="GK1055"/>
      <c r="GL1055"/>
      <c r="GM1055"/>
      <c r="GN1055"/>
      <c r="GO1055"/>
      <c r="GP1055"/>
      <c r="GQ1055"/>
      <c r="GR1055"/>
      <c r="GS1055"/>
      <c r="GT1055"/>
      <c r="GU1055"/>
      <c r="GV1055"/>
      <c r="GW1055"/>
      <c r="GX1055"/>
      <c r="GY1055"/>
      <c r="GZ1055"/>
      <c r="HA1055"/>
      <c r="HB1055"/>
      <c r="HC1055"/>
      <c r="HD1055"/>
      <c r="HE1055"/>
      <c r="HF1055"/>
      <c r="HG1055"/>
      <c r="HH1055"/>
    </row>
    <row r="1056" spans="1:216" x14ac:dyDescent="0.2">
      <c r="A1056" s="241" t="s">
        <v>208</v>
      </c>
      <c r="B1056" s="476" t="s">
        <v>885</v>
      </c>
      <c r="C1056" s="326" t="s">
        <v>626</v>
      </c>
      <c r="D1056" s="283" t="s">
        <v>209</v>
      </c>
      <c r="E1056" s="480">
        <v>0</v>
      </c>
      <c r="F1056" s="480">
        <v>13</v>
      </c>
      <c r="G1056" s="480">
        <v>1.5</v>
      </c>
      <c r="H1056" s="480">
        <v>0.88</v>
      </c>
      <c r="I1056" s="480">
        <v>0.38</v>
      </c>
      <c r="J1056" s="480">
        <v>0</v>
      </c>
      <c r="K1056" s="480">
        <v>0</v>
      </c>
      <c r="L1056" s="480">
        <v>0</v>
      </c>
      <c r="M1056" s="480">
        <v>0</v>
      </c>
      <c r="N1056" s="500">
        <v>15.76</v>
      </c>
      <c r="O1056" s="480">
        <v>0</v>
      </c>
      <c r="P1056" s="480">
        <v>28</v>
      </c>
      <c r="Q1056" s="480">
        <v>3</v>
      </c>
      <c r="R1056" s="480">
        <v>2</v>
      </c>
      <c r="S1056" s="480">
        <v>1</v>
      </c>
      <c r="T1056" s="480">
        <v>0</v>
      </c>
      <c r="U1056" s="480">
        <v>0</v>
      </c>
      <c r="V1056" s="480">
        <v>0</v>
      </c>
      <c r="W1056" s="480">
        <v>0</v>
      </c>
      <c r="X1056" s="500">
        <v>34</v>
      </c>
      <c r="Y1056"/>
      <c r="Z1056"/>
      <c r="AA1056"/>
      <c r="AB1056"/>
      <c r="AC1056"/>
      <c r="AD1056"/>
      <c r="AE1056"/>
      <c r="AF1056"/>
      <c r="AG1056"/>
      <c r="AH1056"/>
      <c r="AI1056"/>
      <c r="AJ1056"/>
      <c r="AK1056"/>
      <c r="AL1056"/>
      <c r="AM1056"/>
      <c r="AN1056"/>
      <c r="AO1056"/>
      <c r="AP1056"/>
      <c r="AQ1056"/>
      <c r="AR1056"/>
      <c r="AS1056"/>
      <c r="AT1056"/>
      <c r="AU1056"/>
      <c r="AV1056"/>
      <c r="AW1056"/>
      <c r="AX1056"/>
      <c r="AY1056"/>
      <c r="AZ1056"/>
      <c r="BA1056"/>
      <c r="BB1056"/>
      <c r="BC1056"/>
      <c r="BD1056"/>
      <c r="BE1056"/>
      <c r="BF1056"/>
      <c r="BG1056"/>
      <c r="BH1056"/>
      <c r="BI1056"/>
      <c r="BJ1056"/>
      <c r="BK1056"/>
      <c r="BL1056"/>
      <c r="BM1056"/>
      <c r="BN1056"/>
      <c r="BO1056"/>
      <c r="BP1056"/>
      <c r="BQ1056"/>
      <c r="BR1056"/>
      <c r="BS1056"/>
      <c r="BT1056"/>
      <c r="BU1056"/>
      <c r="BV1056"/>
      <c r="BW1056"/>
      <c r="BX1056"/>
      <c r="BY1056"/>
      <c r="BZ1056"/>
      <c r="CA1056"/>
      <c r="CB1056"/>
      <c r="CC1056"/>
      <c r="CD1056"/>
      <c r="CE1056"/>
      <c r="CF1056"/>
      <c r="CG1056"/>
      <c r="CH1056"/>
      <c r="CI1056"/>
      <c r="CJ1056"/>
      <c r="CK1056"/>
      <c r="CL1056"/>
      <c r="CM1056"/>
      <c r="CN1056"/>
      <c r="CO1056"/>
      <c r="CP1056"/>
      <c r="CQ1056"/>
      <c r="CR1056"/>
      <c r="CS1056"/>
      <c r="CT1056"/>
      <c r="CU1056"/>
      <c r="CV1056"/>
      <c r="CW1056"/>
      <c r="CX1056"/>
      <c r="CY1056"/>
      <c r="CZ1056"/>
      <c r="DA1056"/>
      <c r="DB1056"/>
      <c r="DC1056"/>
      <c r="DD1056"/>
      <c r="DE1056"/>
      <c r="DF1056"/>
      <c r="DG1056"/>
      <c r="DH1056"/>
      <c r="DI1056"/>
      <c r="DJ1056"/>
      <c r="DK1056"/>
      <c r="DL1056"/>
      <c r="DM1056"/>
      <c r="DN1056"/>
      <c r="DO1056"/>
      <c r="DP1056"/>
      <c r="DQ1056"/>
      <c r="DR1056"/>
      <c r="DS1056"/>
      <c r="DT1056"/>
      <c r="DU1056"/>
      <c r="DV1056"/>
      <c r="DW1056"/>
      <c r="DX1056"/>
      <c r="DY1056"/>
      <c r="DZ1056"/>
      <c r="EA1056"/>
      <c r="EB1056"/>
      <c r="EC1056"/>
      <c r="ED1056"/>
      <c r="EE1056"/>
      <c r="EF1056"/>
      <c r="EG1056"/>
      <c r="EH1056"/>
      <c r="EI1056"/>
      <c r="EJ1056"/>
      <c r="EK1056"/>
      <c r="EL1056"/>
      <c r="EM1056"/>
      <c r="EN1056"/>
      <c r="EO1056"/>
      <c r="EP1056"/>
      <c r="EQ1056"/>
      <c r="ER1056"/>
      <c r="ES1056"/>
      <c r="ET1056"/>
      <c r="EU1056"/>
      <c r="EV1056"/>
      <c r="EW1056"/>
      <c r="EX1056"/>
      <c r="EY1056"/>
      <c r="EZ1056"/>
      <c r="FA1056"/>
      <c r="FB1056"/>
      <c r="FC1056"/>
      <c r="FD1056"/>
      <c r="FE1056"/>
      <c r="FF1056"/>
      <c r="FG1056"/>
      <c r="FH1056"/>
      <c r="FI1056"/>
      <c r="FJ1056"/>
      <c r="FK1056"/>
      <c r="FL1056"/>
      <c r="FM1056"/>
      <c r="FN1056"/>
      <c r="FO1056"/>
      <c r="FP1056"/>
      <c r="FQ1056"/>
      <c r="FR1056"/>
      <c r="FS1056"/>
      <c r="FT1056"/>
      <c r="FU1056"/>
      <c r="FV1056"/>
      <c r="FW1056"/>
      <c r="FX1056"/>
      <c r="FY1056"/>
      <c r="FZ1056"/>
      <c r="GA1056"/>
      <c r="GB1056"/>
      <c r="GC1056"/>
      <c r="GD1056"/>
      <c r="GE1056"/>
      <c r="GF1056"/>
      <c r="GG1056"/>
      <c r="GH1056"/>
      <c r="GI1056"/>
      <c r="GJ1056"/>
      <c r="GK1056"/>
      <c r="GL1056"/>
      <c r="GM1056"/>
      <c r="GN1056"/>
      <c r="GO1056"/>
      <c r="GP1056"/>
      <c r="GQ1056"/>
      <c r="GR1056"/>
      <c r="GS1056"/>
      <c r="GT1056"/>
      <c r="GU1056"/>
      <c r="GV1056"/>
      <c r="GW1056"/>
      <c r="GX1056"/>
      <c r="GY1056"/>
      <c r="GZ1056"/>
      <c r="HA1056"/>
      <c r="HB1056"/>
      <c r="HC1056"/>
      <c r="HD1056"/>
      <c r="HE1056"/>
      <c r="HF1056"/>
      <c r="HG1056"/>
      <c r="HH1056"/>
    </row>
    <row r="1057" spans="1:216" x14ac:dyDescent="0.2">
      <c r="A1057" s="241" t="s">
        <v>210</v>
      </c>
      <c r="B1057" s="476" t="s">
        <v>886</v>
      </c>
      <c r="C1057" s="326" t="s">
        <v>801</v>
      </c>
      <c r="D1057" s="283" t="s">
        <v>211</v>
      </c>
      <c r="E1057" s="480">
        <v>0</v>
      </c>
      <c r="F1057" s="480">
        <v>51.88</v>
      </c>
      <c r="G1057" s="480">
        <v>11.9</v>
      </c>
      <c r="H1057" s="480">
        <v>6</v>
      </c>
      <c r="I1057" s="480">
        <v>1.5</v>
      </c>
      <c r="J1057" s="480">
        <v>0</v>
      </c>
      <c r="K1057" s="480">
        <v>0.5</v>
      </c>
      <c r="L1057" s="480">
        <v>0.5</v>
      </c>
      <c r="M1057" s="480">
        <v>0</v>
      </c>
      <c r="N1057" s="500">
        <v>72.28</v>
      </c>
      <c r="O1057" s="480">
        <v>0</v>
      </c>
      <c r="P1057" s="480">
        <v>108</v>
      </c>
      <c r="Q1057" s="480">
        <v>25</v>
      </c>
      <c r="R1057" s="480">
        <v>12</v>
      </c>
      <c r="S1057" s="480">
        <v>3</v>
      </c>
      <c r="T1057" s="480">
        <v>0</v>
      </c>
      <c r="U1057" s="480">
        <v>1</v>
      </c>
      <c r="V1057" s="480">
        <v>1</v>
      </c>
      <c r="W1057" s="480">
        <v>0</v>
      </c>
      <c r="X1057" s="500">
        <v>150</v>
      </c>
      <c r="Y1057"/>
      <c r="Z1057"/>
      <c r="AA1057"/>
      <c r="AB1057"/>
      <c r="AC1057"/>
      <c r="AD1057"/>
      <c r="AE1057"/>
      <c r="AF1057"/>
      <c r="AG1057"/>
      <c r="AH1057"/>
      <c r="AI1057"/>
      <c r="AJ1057"/>
      <c r="AK1057"/>
      <c r="AL1057"/>
      <c r="AM1057"/>
      <c r="AN1057"/>
      <c r="AO1057"/>
      <c r="AP1057"/>
      <c r="AQ1057"/>
      <c r="AR1057"/>
      <c r="AS1057"/>
      <c r="AT1057"/>
      <c r="AU1057"/>
      <c r="AV1057"/>
      <c r="AW1057"/>
      <c r="AX1057"/>
      <c r="AY1057"/>
      <c r="AZ1057"/>
      <c r="BA1057"/>
      <c r="BB1057"/>
      <c r="BC1057"/>
      <c r="BD1057"/>
      <c r="BE1057"/>
      <c r="BF1057"/>
      <c r="BG1057"/>
      <c r="BH1057"/>
      <c r="BI1057"/>
      <c r="BJ1057"/>
      <c r="BK1057"/>
      <c r="BL1057"/>
      <c r="BM1057"/>
      <c r="BN1057"/>
      <c r="BO1057"/>
      <c r="BP1057"/>
      <c r="BQ1057"/>
      <c r="BR1057"/>
      <c r="BS1057"/>
      <c r="BT1057"/>
      <c r="BU1057"/>
      <c r="BV1057"/>
      <c r="BW1057"/>
      <c r="BX1057"/>
      <c r="BY1057"/>
      <c r="BZ1057"/>
      <c r="CA1057"/>
      <c r="CB1057"/>
      <c r="CC1057"/>
      <c r="CD1057"/>
      <c r="CE1057"/>
      <c r="CF1057"/>
      <c r="CG1057"/>
      <c r="CH1057"/>
      <c r="CI1057"/>
      <c r="CJ1057"/>
      <c r="CK1057"/>
      <c r="CL1057"/>
      <c r="CM1057"/>
      <c r="CN1057"/>
      <c r="CO1057"/>
      <c r="CP1057"/>
      <c r="CQ1057"/>
      <c r="CR1057"/>
      <c r="CS1057"/>
      <c r="CT1057"/>
      <c r="CU1057"/>
      <c r="CV1057"/>
      <c r="CW1057"/>
      <c r="CX1057"/>
      <c r="CY1057"/>
      <c r="CZ1057"/>
      <c r="DA1057"/>
      <c r="DB1057"/>
      <c r="DC1057"/>
      <c r="DD1057"/>
      <c r="DE1057"/>
      <c r="DF1057"/>
      <c r="DG1057"/>
      <c r="DH1057"/>
      <c r="DI1057"/>
      <c r="DJ1057"/>
      <c r="DK1057"/>
      <c r="DL1057"/>
      <c r="DM1057"/>
      <c r="DN1057"/>
      <c r="DO1057"/>
      <c r="DP1057"/>
      <c r="DQ1057"/>
      <c r="DR1057"/>
      <c r="DS1057"/>
      <c r="DT1057"/>
      <c r="DU1057"/>
      <c r="DV1057"/>
      <c r="DW1057"/>
      <c r="DX1057"/>
      <c r="DY1057"/>
      <c r="DZ1057"/>
      <c r="EA1057"/>
      <c r="EB1057"/>
      <c r="EC1057"/>
      <c r="ED1057"/>
      <c r="EE1057"/>
      <c r="EF1057"/>
      <c r="EG1057"/>
      <c r="EH1057"/>
      <c r="EI1057"/>
      <c r="EJ1057"/>
      <c r="EK1057"/>
      <c r="EL1057"/>
      <c r="EM1057"/>
      <c r="EN1057"/>
      <c r="EO1057"/>
      <c r="EP1057"/>
      <c r="EQ1057"/>
      <c r="ER1057"/>
      <c r="ES1057"/>
      <c r="ET1057"/>
      <c r="EU1057"/>
      <c r="EV1057"/>
      <c r="EW1057"/>
      <c r="EX1057"/>
      <c r="EY1057"/>
      <c r="EZ1057"/>
      <c r="FA1057"/>
      <c r="FB1057"/>
      <c r="FC1057"/>
      <c r="FD1057"/>
      <c r="FE1057"/>
      <c r="FF1057"/>
      <c r="FG1057"/>
      <c r="FH1057"/>
      <c r="FI1057"/>
      <c r="FJ1057"/>
      <c r="FK1057"/>
      <c r="FL1057"/>
      <c r="FM1057"/>
      <c r="FN1057"/>
      <c r="FO1057"/>
      <c r="FP1057"/>
      <c r="FQ1057"/>
      <c r="FR1057"/>
      <c r="FS1057"/>
      <c r="FT1057"/>
      <c r="FU1057"/>
      <c r="FV1057"/>
      <c r="FW1057"/>
      <c r="FX1057"/>
      <c r="FY1057"/>
      <c r="FZ1057"/>
      <c r="GA1057"/>
      <c r="GB1057"/>
      <c r="GC1057"/>
      <c r="GD1057"/>
      <c r="GE1057"/>
      <c r="GF1057"/>
      <c r="GG1057"/>
      <c r="GH1057"/>
      <c r="GI1057"/>
      <c r="GJ1057"/>
      <c r="GK1057"/>
      <c r="GL1057"/>
      <c r="GM1057"/>
      <c r="GN1057"/>
      <c r="GO1057"/>
      <c r="GP1057"/>
      <c r="GQ1057"/>
      <c r="GR1057"/>
      <c r="GS1057"/>
      <c r="GT1057"/>
      <c r="GU1057"/>
      <c r="GV1057"/>
      <c r="GW1057"/>
      <c r="GX1057"/>
      <c r="GY1057"/>
      <c r="GZ1057"/>
      <c r="HA1057"/>
      <c r="HB1057"/>
      <c r="HC1057"/>
      <c r="HD1057"/>
      <c r="HE1057"/>
      <c r="HF1057"/>
      <c r="HG1057"/>
      <c r="HH1057"/>
    </row>
    <row r="1058" spans="1:216" x14ac:dyDescent="0.2">
      <c r="A1058" s="241" t="s">
        <v>212</v>
      </c>
      <c r="B1058" s="476" t="s">
        <v>887</v>
      </c>
      <c r="C1058" s="326" t="s">
        <v>782</v>
      </c>
      <c r="D1058" s="283" t="s">
        <v>213</v>
      </c>
      <c r="E1058" s="480">
        <v>0</v>
      </c>
      <c r="F1058" s="480">
        <v>42.6</v>
      </c>
      <c r="G1058" s="480">
        <v>2.9</v>
      </c>
      <c r="H1058" s="480">
        <v>0.5</v>
      </c>
      <c r="I1058" s="480">
        <v>0.4</v>
      </c>
      <c r="J1058" s="480">
        <v>0.5</v>
      </c>
      <c r="K1058" s="480">
        <v>0</v>
      </c>
      <c r="L1058" s="480">
        <v>0</v>
      </c>
      <c r="M1058" s="480">
        <v>0</v>
      </c>
      <c r="N1058" s="500">
        <v>46.9</v>
      </c>
      <c r="O1058" s="480">
        <v>0</v>
      </c>
      <c r="P1058" s="480">
        <v>88</v>
      </c>
      <c r="Q1058" s="480">
        <v>6</v>
      </c>
      <c r="R1058" s="480">
        <v>1</v>
      </c>
      <c r="S1058" s="480">
        <v>1</v>
      </c>
      <c r="T1058" s="480">
        <v>1</v>
      </c>
      <c r="U1058" s="480">
        <v>0</v>
      </c>
      <c r="V1058" s="480">
        <v>0</v>
      </c>
      <c r="W1058" s="480">
        <v>0</v>
      </c>
      <c r="X1058" s="500">
        <v>97</v>
      </c>
      <c r="Y1058"/>
      <c r="Z1058"/>
      <c r="AA1058"/>
      <c r="AB1058"/>
      <c r="AC1058"/>
      <c r="AD1058"/>
      <c r="AE1058"/>
      <c r="AF1058"/>
      <c r="AG1058"/>
      <c r="AH1058"/>
      <c r="AI1058"/>
      <c r="AJ1058"/>
      <c r="AK1058"/>
      <c r="AL1058"/>
      <c r="AM1058"/>
      <c r="AN1058"/>
      <c r="AO1058"/>
      <c r="AP1058"/>
      <c r="AQ1058"/>
      <c r="AR1058"/>
      <c r="AS1058"/>
      <c r="AT1058"/>
      <c r="AU1058"/>
      <c r="AV1058"/>
      <c r="AW1058"/>
      <c r="AX1058"/>
      <c r="AY1058"/>
      <c r="AZ1058"/>
      <c r="BA1058"/>
      <c r="BB1058"/>
      <c r="BC1058"/>
      <c r="BD1058"/>
      <c r="BE1058"/>
      <c r="BF1058"/>
      <c r="BG1058"/>
      <c r="BH1058"/>
      <c r="BI1058"/>
      <c r="BJ1058"/>
      <c r="BK1058"/>
      <c r="BL1058"/>
      <c r="BM1058"/>
      <c r="BN1058"/>
      <c r="BO1058"/>
      <c r="BP1058"/>
      <c r="BQ1058"/>
      <c r="BR1058"/>
      <c r="BS1058"/>
      <c r="BT1058"/>
      <c r="BU1058"/>
      <c r="BV1058"/>
      <c r="BW1058"/>
      <c r="BX1058"/>
      <c r="BY1058"/>
      <c r="BZ1058"/>
      <c r="CA1058"/>
      <c r="CB1058"/>
      <c r="CC1058"/>
      <c r="CD1058"/>
      <c r="CE1058"/>
      <c r="CF1058"/>
      <c r="CG1058"/>
      <c r="CH1058"/>
      <c r="CI1058"/>
      <c r="CJ1058"/>
      <c r="CK1058"/>
      <c r="CL1058"/>
      <c r="CM1058"/>
      <c r="CN1058"/>
      <c r="CO1058"/>
      <c r="CP1058"/>
      <c r="CQ1058"/>
      <c r="CR1058"/>
      <c r="CS1058"/>
      <c r="CT1058"/>
      <c r="CU1058"/>
      <c r="CV1058"/>
      <c r="CW1058"/>
      <c r="CX1058"/>
      <c r="CY1058"/>
      <c r="CZ1058"/>
      <c r="DA1058"/>
      <c r="DB1058"/>
      <c r="DC1058"/>
      <c r="DD1058"/>
      <c r="DE1058"/>
      <c r="DF1058"/>
      <c r="DG1058"/>
      <c r="DH1058"/>
      <c r="DI1058"/>
      <c r="DJ1058"/>
      <c r="DK1058"/>
      <c r="DL1058"/>
      <c r="DM1058"/>
      <c r="DN1058"/>
      <c r="DO1058"/>
      <c r="DP1058"/>
      <c r="DQ1058"/>
      <c r="DR1058"/>
      <c r="DS1058"/>
      <c r="DT1058"/>
      <c r="DU1058"/>
      <c r="DV1058"/>
      <c r="DW1058"/>
      <c r="DX1058"/>
      <c r="DY1058"/>
      <c r="DZ1058"/>
      <c r="EA1058"/>
      <c r="EB1058"/>
      <c r="EC1058"/>
      <c r="ED1058"/>
      <c r="EE1058"/>
      <c r="EF1058"/>
      <c r="EG1058"/>
      <c r="EH1058"/>
      <c r="EI1058"/>
      <c r="EJ1058"/>
      <c r="EK1058"/>
      <c r="EL1058"/>
      <c r="EM1058"/>
      <c r="EN1058"/>
      <c r="EO1058"/>
      <c r="EP1058"/>
      <c r="EQ1058"/>
      <c r="ER1058"/>
      <c r="ES1058"/>
      <c r="ET1058"/>
      <c r="EU1058"/>
      <c r="EV1058"/>
      <c r="EW1058"/>
      <c r="EX1058"/>
      <c r="EY1058"/>
      <c r="EZ1058"/>
      <c r="FA1058"/>
      <c r="FB1058"/>
      <c r="FC1058"/>
      <c r="FD1058"/>
      <c r="FE1058"/>
      <c r="FF1058"/>
      <c r="FG1058"/>
      <c r="FH1058"/>
      <c r="FI1058"/>
      <c r="FJ1058"/>
      <c r="FK1058"/>
      <c r="FL1058"/>
      <c r="FM1058"/>
      <c r="FN1058"/>
      <c r="FO1058"/>
      <c r="FP1058"/>
      <c r="FQ1058"/>
      <c r="FR1058"/>
      <c r="FS1058"/>
      <c r="FT1058"/>
      <c r="FU1058"/>
      <c r="FV1058"/>
      <c r="FW1058"/>
      <c r="FX1058"/>
      <c r="FY1058"/>
      <c r="FZ1058"/>
      <c r="GA1058"/>
      <c r="GB1058"/>
      <c r="GC1058"/>
      <c r="GD1058"/>
      <c r="GE1058"/>
      <c r="GF1058"/>
      <c r="GG1058"/>
      <c r="GH1058"/>
      <c r="GI1058"/>
      <c r="GJ1058"/>
      <c r="GK1058"/>
      <c r="GL1058"/>
      <c r="GM1058"/>
      <c r="GN1058"/>
      <c r="GO1058"/>
      <c r="GP1058"/>
      <c r="GQ1058"/>
      <c r="GR1058"/>
      <c r="GS1058"/>
      <c r="GT1058"/>
      <c r="GU1058"/>
      <c r="GV1058"/>
      <c r="GW1058"/>
      <c r="GX1058"/>
      <c r="GY1058"/>
      <c r="GZ1058"/>
      <c r="HA1058"/>
      <c r="HB1058"/>
      <c r="HC1058"/>
      <c r="HD1058"/>
      <c r="HE1058"/>
      <c r="HF1058"/>
      <c r="HG1058"/>
      <c r="HH1058"/>
    </row>
    <row r="1059" spans="1:216" x14ac:dyDescent="0.2">
      <c r="A1059" s="241" t="s">
        <v>214</v>
      </c>
      <c r="B1059" s="476" t="s">
        <v>888</v>
      </c>
      <c r="C1059" s="326" t="s">
        <v>626</v>
      </c>
      <c r="D1059" s="283" t="s">
        <v>215</v>
      </c>
      <c r="E1059" s="480">
        <v>0</v>
      </c>
      <c r="F1059" s="480">
        <v>3.5</v>
      </c>
      <c r="G1059" s="480">
        <v>1</v>
      </c>
      <c r="H1059" s="480">
        <v>1</v>
      </c>
      <c r="I1059" s="480">
        <v>0</v>
      </c>
      <c r="J1059" s="480">
        <v>0</v>
      </c>
      <c r="K1059" s="480">
        <v>1</v>
      </c>
      <c r="L1059" s="480">
        <v>0</v>
      </c>
      <c r="M1059" s="480">
        <v>0</v>
      </c>
      <c r="N1059" s="500">
        <v>6.5</v>
      </c>
      <c r="O1059" s="480">
        <v>0</v>
      </c>
      <c r="P1059" s="480">
        <v>7</v>
      </c>
      <c r="Q1059" s="480">
        <v>2</v>
      </c>
      <c r="R1059" s="480">
        <v>2</v>
      </c>
      <c r="S1059" s="480">
        <v>0</v>
      </c>
      <c r="T1059" s="480">
        <v>0</v>
      </c>
      <c r="U1059" s="480">
        <v>2</v>
      </c>
      <c r="V1059" s="480">
        <v>0</v>
      </c>
      <c r="W1059" s="480">
        <v>0</v>
      </c>
      <c r="X1059" s="500">
        <v>13</v>
      </c>
      <c r="Y1059"/>
      <c r="Z1059"/>
      <c r="AA1059"/>
      <c r="AB1059"/>
      <c r="AC1059"/>
      <c r="AD1059"/>
      <c r="AE1059"/>
      <c r="AF1059"/>
      <c r="AG1059"/>
      <c r="AH1059"/>
      <c r="AI1059"/>
      <c r="AJ1059"/>
      <c r="AK1059"/>
      <c r="AL1059"/>
      <c r="AM1059"/>
      <c r="AN1059"/>
      <c r="AO1059"/>
      <c r="AP1059"/>
      <c r="AQ1059"/>
      <c r="AR1059"/>
      <c r="AS1059"/>
      <c r="AT1059"/>
      <c r="AU1059"/>
      <c r="AV1059"/>
      <c r="AW1059"/>
      <c r="AX1059"/>
      <c r="AY1059"/>
      <c r="AZ1059"/>
      <c r="BA1059"/>
      <c r="BB1059"/>
      <c r="BC1059"/>
      <c r="BD1059"/>
      <c r="BE1059"/>
      <c r="BF1059"/>
      <c r="BG1059"/>
      <c r="BH1059"/>
      <c r="BI1059"/>
      <c r="BJ1059"/>
      <c r="BK1059"/>
      <c r="BL1059"/>
      <c r="BM1059"/>
      <c r="BN1059"/>
      <c r="BO1059"/>
      <c r="BP1059"/>
      <c r="BQ1059"/>
      <c r="BR1059"/>
      <c r="BS1059"/>
      <c r="BT1059"/>
      <c r="BU1059"/>
      <c r="BV1059"/>
      <c r="BW1059"/>
      <c r="BX1059"/>
      <c r="BY1059"/>
      <c r="BZ1059"/>
      <c r="CA1059"/>
      <c r="CB1059"/>
      <c r="CC1059"/>
      <c r="CD1059"/>
      <c r="CE1059"/>
      <c r="CF1059"/>
      <c r="CG1059"/>
      <c r="CH1059"/>
      <c r="CI1059"/>
      <c r="CJ1059"/>
      <c r="CK1059"/>
      <c r="CL1059"/>
      <c r="CM1059"/>
      <c r="CN1059"/>
      <c r="CO1059"/>
      <c r="CP1059"/>
      <c r="CQ1059"/>
      <c r="CR1059"/>
      <c r="CS1059"/>
      <c r="CT1059"/>
      <c r="CU1059"/>
      <c r="CV1059"/>
      <c r="CW1059"/>
      <c r="CX1059"/>
      <c r="CY1059"/>
      <c r="CZ1059"/>
      <c r="DA1059"/>
      <c r="DB1059"/>
      <c r="DC1059"/>
      <c r="DD1059"/>
      <c r="DE1059"/>
      <c r="DF1059"/>
      <c r="DG1059"/>
      <c r="DH1059"/>
      <c r="DI1059"/>
      <c r="DJ1059"/>
      <c r="DK1059"/>
      <c r="DL1059"/>
      <c r="DM1059"/>
      <c r="DN1059"/>
      <c r="DO1059"/>
      <c r="DP1059"/>
      <c r="DQ1059"/>
      <c r="DR1059"/>
      <c r="DS1059"/>
      <c r="DT1059"/>
      <c r="DU1059"/>
      <c r="DV1059"/>
      <c r="DW1059"/>
      <c r="DX1059"/>
      <c r="DY1059"/>
      <c r="DZ1059"/>
      <c r="EA1059"/>
      <c r="EB1059"/>
      <c r="EC1059"/>
      <c r="ED1059"/>
      <c r="EE1059"/>
      <c r="EF1059"/>
      <c r="EG1059"/>
      <c r="EH1059"/>
      <c r="EI1059"/>
      <c r="EJ1059"/>
      <c r="EK1059"/>
      <c r="EL1059"/>
      <c r="EM1059"/>
      <c r="EN1059"/>
      <c r="EO1059"/>
      <c r="EP1059"/>
      <c r="EQ1059"/>
      <c r="ER1059"/>
      <c r="ES1059"/>
      <c r="ET1059"/>
      <c r="EU1059"/>
      <c r="EV1059"/>
      <c r="EW1059"/>
      <c r="EX1059"/>
      <c r="EY1059"/>
      <c r="EZ1059"/>
      <c r="FA1059"/>
      <c r="FB1059"/>
      <c r="FC1059"/>
      <c r="FD1059"/>
      <c r="FE1059"/>
      <c r="FF1059"/>
      <c r="FG1059"/>
      <c r="FH1059"/>
      <c r="FI1059"/>
      <c r="FJ1059"/>
      <c r="FK1059"/>
      <c r="FL1059"/>
      <c r="FM1059"/>
      <c r="FN1059"/>
      <c r="FO1059"/>
      <c r="FP1059"/>
      <c r="FQ1059"/>
      <c r="FR1059"/>
      <c r="FS1059"/>
      <c r="FT1059"/>
      <c r="FU1059"/>
      <c r="FV1059"/>
      <c r="FW1059"/>
      <c r="FX1059"/>
      <c r="FY1059"/>
      <c r="FZ1059"/>
      <c r="GA1059"/>
      <c r="GB1059"/>
      <c r="GC1059"/>
      <c r="GD1059"/>
      <c r="GE1059"/>
      <c r="GF1059"/>
      <c r="GG1059"/>
      <c r="GH1059"/>
      <c r="GI1059"/>
      <c r="GJ1059"/>
      <c r="GK1059"/>
      <c r="GL1059"/>
      <c r="GM1059"/>
      <c r="GN1059"/>
      <c r="GO1059"/>
      <c r="GP1059"/>
      <c r="GQ1059"/>
      <c r="GR1059"/>
      <c r="GS1059"/>
      <c r="GT1059"/>
      <c r="GU1059"/>
      <c r="GV1059"/>
      <c r="GW1059"/>
      <c r="GX1059"/>
      <c r="GY1059"/>
      <c r="GZ1059"/>
      <c r="HA1059"/>
      <c r="HB1059"/>
      <c r="HC1059"/>
      <c r="HD1059"/>
      <c r="HE1059"/>
      <c r="HF1059"/>
      <c r="HG1059"/>
      <c r="HH1059"/>
    </row>
    <row r="1060" spans="1:216" x14ac:dyDescent="0.2">
      <c r="A1060" s="241" t="s">
        <v>216</v>
      </c>
      <c r="B1060" s="476" t="s">
        <v>889</v>
      </c>
      <c r="C1060" s="326" t="s">
        <v>786</v>
      </c>
      <c r="D1060" s="283" t="s">
        <v>217</v>
      </c>
      <c r="E1060" s="480">
        <v>0</v>
      </c>
      <c r="F1060" s="480">
        <v>23.1</v>
      </c>
      <c r="G1060" s="480">
        <v>2.6</v>
      </c>
      <c r="H1060" s="480">
        <v>3</v>
      </c>
      <c r="I1060" s="480">
        <v>0</v>
      </c>
      <c r="J1060" s="480">
        <v>0</v>
      </c>
      <c r="K1060" s="480">
        <v>0</v>
      </c>
      <c r="L1060" s="480">
        <v>0</v>
      </c>
      <c r="M1060" s="480">
        <v>0</v>
      </c>
      <c r="N1060" s="500">
        <v>28.7</v>
      </c>
      <c r="O1060" s="480">
        <v>0</v>
      </c>
      <c r="P1060" s="480">
        <v>49</v>
      </c>
      <c r="Q1060" s="480">
        <v>6</v>
      </c>
      <c r="R1060" s="480">
        <v>6</v>
      </c>
      <c r="S1060" s="480">
        <v>0</v>
      </c>
      <c r="T1060" s="480">
        <v>0</v>
      </c>
      <c r="U1060" s="480">
        <v>0</v>
      </c>
      <c r="V1060" s="480">
        <v>0</v>
      </c>
      <c r="W1060" s="480">
        <v>0</v>
      </c>
      <c r="X1060" s="500">
        <v>61</v>
      </c>
      <c r="Y1060"/>
      <c r="Z1060"/>
      <c r="AA1060"/>
      <c r="AB1060"/>
      <c r="AC1060"/>
      <c r="AD1060"/>
      <c r="AE1060"/>
      <c r="AF1060"/>
      <c r="AG1060"/>
      <c r="AH1060"/>
      <c r="AI1060"/>
      <c r="AJ1060"/>
      <c r="AK1060"/>
      <c r="AL1060"/>
      <c r="AM1060"/>
      <c r="AN1060"/>
      <c r="AO1060"/>
      <c r="AP1060"/>
      <c r="AQ1060"/>
      <c r="AR1060"/>
      <c r="AS1060"/>
      <c r="AT1060"/>
      <c r="AU1060"/>
      <c r="AV1060"/>
      <c r="AW1060"/>
      <c r="AX1060"/>
      <c r="AY1060"/>
      <c r="AZ1060"/>
      <c r="BA1060"/>
      <c r="BB1060"/>
      <c r="BC1060"/>
      <c r="BD1060"/>
      <c r="BE1060"/>
      <c r="BF1060"/>
      <c r="BG1060"/>
      <c r="BH1060"/>
      <c r="BI1060"/>
      <c r="BJ1060"/>
      <c r="BK1060"/>
      <c r="BL1060"/>
      <c r="BM1060"/>
      <c r="BN1060"/>
      <c r="BO1060"/>
      <c r="BP1060"/>
      <c r="BQ1060"/>
      <c r="BR1060"/>
      <c r="BS1060"/>
      <c r="BT1060"/>
      <c r="BU1060"/>
      <c r="BV1060"/>
      <c r="BW1060"/>
      <c r="BX1060"/>
      <c r="BY1060"/>
      <c r="BZ1060"/>
      <c r="CA1060"/>
      <c r="CB1060"/>
      <c r="CC1060"/>
      <c r="CD1060"/>
      <c r="CE1060"/>
      <c r="CF1060"/>
      <c r="CG1060"/>
      <c r="CH1060"/>
      <c r="CI1060"/>
      <c r="CJ1060"/>
      <c r="CK1060"/>
      <c r="CL1060"/>
      <c r="CM1060"/>
      <c r="CN1060"/>
      <c r="CO1060"/>
      <c r="CP1060"/>
      <c r="CQ1060"/>
      <c r="CR1060"/>
      <c r="CS1060"/>
      <c r="CT1060"/>
      <c r="CU1060"/>
      <c r="CV1060"/>
      <c r="CW1060"/>
      <c r="CX1060"/>
      <c r="CY1060"/>
      <c r="CZ1060"/>
      <c r="DA1060"/>
      <c r="DB1060"/>
      <c r="DC1060"/>
      <c r="DD1060"/>
      <c r="DE1060"/>
      <c r="DF1060"/>
      <c r="DG1060"/>
      <c r="DH1060"/>
      <c r="DI1060"/>
      <c r="DJ1060"/>
      <c r="DK1060"/>
      <c r="DL1060"/>
      <c r="DM1060"/>
      <c r="DN1060"/>
      <c r="DO1060"/>
      <c r="DP1060"/>
      <c r="DQ1060"/>
      <c r="DR1060"/>
      <c r="DS1060"/>
      <c r="DT1060"/>
      <c r="DU1060"/>
      <c r="DV1060"/>
      <c r="DW1060"/>
      <c r="DX1060"/>
      <c r="DY1060"/>
      <c r="DZ1060"/>
      <c r="EA1060"/>
      <c r="EB1060"/>
      <c r="EC1060"/>
      <c r="ED1060"/>
      <c r="EE1060"/>
      <c r="EF1060"/>
      <c r="EG1060"/>
      <c r="EH1060"/>
      <c r="EI1060"/>
      <c r="EJ1060"/>
      <c r="EK1060"/>
      <c r="EL1060"/>
      <c r="EM1060"/>
      <c r="EN1060"/>
      <c r="EO1060"/>
      <c r="EP1060"/>
      <c r="EQ1060"/>
      <c r="ER1060"/>
      <c r="ES1060"/>
      <c r="ET1060"/>
      <c r="EU1060"/>
      <c r="EV1060"/>
      <c r="EW1060"/>
      <c r="EX1060"/>
      <c r="EY1060"/>
      <c r="EZ1060"/>
      <c r="FA1060"/>
      <c r="FB1060"/>
      <c r="FC1060"/>
      <c r="FD1060"/>
      <c r="FE1060"/>
      <c r="FF1060"/>
      <c r="FG1060"/>
      <c r="FH1060"/>
      <c r="FI1060"/>
      <c r="FJ1060"/>
      <c r="FK1060"/>
      <c r="FL1060"/>
      <c r="FM1060"/>
      <c r="FN1060"/>
      <c r="FO1060"/>
      <c r="FP1060"/>
      <c r="FQ1060"/>
      <c r="FR1060"/>
      <c r="FS1060"/>
      <c r="FT1060"/>
      <c r="FU1060"/>
      <c r="FV1060"/>
      <c r="FW1060"/>
      <c r="FX1060"/>
      <c r="FY1060"/>
      <c r="FZ1060"/>
      <c r="GA1060"/>
      <c r="GB1060"/>
      <c r="GC1060"/>
      <c r="GD1060"/>
      <c r="GE1060"/>
      <c r="GF1060"/>
      <c r="GG1060"/>
      <c r="GH1060"/>
      <c r="GI1060"/>
      <c r="GJ1060"/>
      <c r="GK1060"/>
      <c r="GL1060"/>
      <c r="GM1060"/>
      <c r="GN1060"/>
      <c r="GO1060"/>
      <c r="GP1060"/>
      <c r="GQ1060"/>
      <c r="GR1060"/>
      <c r="GS1060"/>
      <c r="GT1060"/>
      <c r="GU1060"/>
      <c r="GV1060"/>
      <c r="GW1060"/>
      <c r="GX1060"/>
      <c r="GY1060"/>
      <c r="GZ1060"/>
      <c r="HA1060"/>
      <c r="HB1060"/>
      <c r="HC1060"/>
      <c r="HD1060"/>
      <c r="HE1060"/>
      <c r="HF1060"/>
      <c r="HG1060"/>
      <c r="HH1060"/>
    </row>
    <row r="1061" spans="1:216" x14ac:dyDescent="0.2">
      <c r="A1061" s="241" t="s">
        <v>218</v>
      </c>
      <c r="B1061" s="476" t="s">
        <v>890</v>
      </c>
      <c r="C1061" s="326" t="s">
        <v>794</v>
      </c>
      <c r="D1061" s="283" t="s">
        <v>1258</v>
      </c>
      <c r="E1061" s="480">
        <v>0</v>
      </c>
      <c r="F1061" s="480">
        <v>14</v>
      </c>
      <c r="G1061" s="480">
        <v>2</v>
      </c>
      <c r="H1061" s="480">
        <v>1</v>
      </c>
      <c r="I1061" s="480">
        <v>0</v>
      </c>
      <c r="J1061" s="480">
        <v>0.5</v>
      </c>
      <c r="K1061" s="480">
        <v>0</v>
      </c>
      <c r="L1061" s="480">
        <v>0</v>
      </c>
      <c r="M1061" s="480">
        <v>0</v>
      </c>
      <c r="N1061" s="500">
        <v>17.5</v>
      </c>
      <c r="O1061" s="480">
        <v>0</v>
      </c>
      <c r="P1061" s="480">
        <v>28</v>
      </c>
      <c r="Q1061" s="480">
        <v>4</v>
      </c>
      <c r="R1061" s="480">
        <v>2</v>
      </c>
      <c r="S1061" s="480">
        <v>0</v>
      </c>
      <c r="T1061" s="480">
        <v>1</v>
      </c>
      <c r="U1061" s="480">
        <v>0</v>
      </c>
      <c r="V1061" s="480">
        <v>0</v>
      </c>
      <c r="W1061" s="480">
        <v>0</v>
      </c>
      <c r="X1061" s="500">
        <v>35</v>
      </c>
      <c r="Y1061"/>
      <c r="Z1061"/>
      <c r="AA1061"/>
      <c r="AB1061"/>
      <c r="AC1061"/>
      <c r="AD1061"/>
      <c r="AE1061"/>
      <c r="AF1061"/>
      <c r="AG1061"/>
      <c r="AH1061"/>
      <c r="AI1061"/>
      <c r="AJ1061"/>
      <c r="AK1061"/>
      <c r="AL1061"/>
      <c r="AM1061"/>
      <c r="AN1061"/>
      <c r="AO1061"/>
      <c r="AP1061"/>
      <c r="AQ1061"/>
      <c r="AR1061"/>
      <c r="AS1061"/>
      <c r="AT1061"/>
      <c r="AU1061"/>
      <c r="AV1061"/>
      <c r="AW1061"/>
      <c r="AX1061"/>
      <c r="AY1061"/>
      <c r="AZ1061"/>
      <c r="BA1061"/>
      <c r="BB1061"/>
      <c r="BC1061"/>
      <c r="BD1061"/>
      <c r="BE1061"/>
      <c r="BF1061"/>
      <c r="BG1061"/>
      <c r="BH1061"/>
      <c r="BI1061"/>
      <c r="BJ1061"/>
      <c r="BK1061"/>
      <c r="BL1061"/>
      <c r="BM1061"/>
      <c r="BN1061"/>
      <c r="BO1061"/>
      <c r="BP1061"/>
      <c r="BQ1061"/>
      <c r="BR1061"/>
      <c r="BS1061"/>
      <c r="BT1061"/>
      <c r="BU1061"/>
      <c r="BV1061"/>
      <c r="BW1061"/>
      <c r="BX1061"/>
      <c r="BY1061"/>
      <c r="BZ1061"/>
      <c r="CA1061"/>
      <c r="CB1061"/>
      <c r="CC1061"/>
      <c r="CD1061"/>
      <c r="CE1061"/>
      <c r="CF1061"/>
      <c r="CG1061"/>
      <c r="CH1061"/>
      <c r="CI1061"/>
      <c r="CJ1061"/>
      <c r="CK1061"/>
      <c r="CL1061"/>
      <c r="CM1061"/>
      <c r="CN1061"/>
      <c r="CO1061"/>
      <c r="CP1061"/>
      <c r="CQ1061"/>
      <c r="CR1061"/>
      <c r="CS1061"/>
      <c r="CT1061"/>
      <c r="CU1061"/>
      <c r="CV1061"/>
      <c r="CW1061"/>
      <c r="CX1061"/>
      <c r="CY1061"/>
      <c r="CZ1061"/>
      <c r="DA1061"/>
      <c r="DB1061"/>
      <c r="DC1061"/>
      <c r="DD1061"/>
      <c r="DE1061"/>
      <c r="DF1061"/>
      <c r="DG1061"/>
      <c r="DH1061"/>
      <c r="DI1061"/>
      <c r="DJ1061"/>
      <c r="DK1061"/>
      <c r="DL1061"/>
      <c r="DM1061"/>
      <c r="DN1061"/>
      <c r="DO1061"/>
      <c r="DP1061"/>
      <c r="DQ1061"/>
      <c r="DR1061"/>
      <c r="DS1061"/>
      <c r="DT1061"/>
      <c r="DU1061"/>
      <c r="DV1061"/>
      <c r="DW1061"/>
      <c r="DX1061"/>
      <c r="DY1061"/>
      <c r="DZ1061"/>
      <c r="EA1061"/>
      <c r="EB1061"/>
      <c r="EC1061"/>
      <c r="ED1061"/>
      <c r="EE1061"/>
      <c r="EF1061"/>
      <c r="EG1061"/>
      <c r="EH1061"/>
      <c r="EI1061"/>
      <c r="EJ1061"/>
      <c r="EK1061"/>
      <c r="EL1061"/>
      <c r="EM1061"/>
      <c r="EN1061"/>
      <c r="EO1061"/>
      <c r="EP1061"/>
      <c r="EQ1061"/>
      <c r="ER1061"/>
      <c r="ES1061"/>
      <c r="ET1061"/>
      <c r="EU1061"/>
      <c r="EV1061"/>
      <c r="EW1061"/>
      <c r="EX1061"/>
      <c r="EY1061"/>
      <c r="EZ1061"/>
      <c r="FA1061"/>
      <c r="FB1061"/>
      <c r="FC1061"/>
      <c r="FD1061"/>
      <c r="FE1061"/>
      <c r="FF1061"/>
      <c r="FG1061"/>
      <c r="FH1061"/>
      <c r="FI1061"/>
      <c r="FJ1061"/>
      <c r="FK1061"/>
      <c r="FL1061"/>
      <c r="FM1061"/>
      <c r="FN1061"/>
      <c r="FO1061"/>
      <c r="FP1061"/>
      <c r="FQ1061"/>
      <c r="FR1061"/>
      <c r="FS1061"/>
      <c r="FT1061"/>
      <c r="FU1061"/>
      <c r="FV1061"/>
      <c r="FW1061"/>
      <c r="FX1061"/>
      <c r="FY1061"/>
      <c r="FZ1061"/>
      <c r="GA1061"/>
      <c r="GB1061"/>
      <c r="GC1061"/>
      <c r="GD1061"/>
      <c r="GE1061"/>
      <c r="GF1061"/>
      <c r="GG1061"/>
      <c r="GH1061"/>
      <c r="GI1061"/>
      <c r="GJ1061"/>
      <c r="GK1061"/>
      <c r="GL1061"/>
      <c r="GM1061"/>
      <c r="GN1061"/>
      <c r="GO1061"/>
      <c r="GP1061"/>
      <c r="GQ1061"/>
      <c r="GR1061"/>
      <c r="GS1061"/>
      <c r="GT1061"/>
      <c r="GU1061"/>
      <c r="GV1061"/>
      <c r="GW1061"/>
      <c r="GX1061"/>
      <c r="GY1061"/>
      <c r="GZ1061"/>
      <c r="HA1061"/>
      <c r="HB1061"/>
      <c r="HC1061"/>
      <c r="HD1061"/>
      <c r="HE1061"/>
      <c r="HF1061"/>
      <c r="HG1061"/>
      <c r="HH1061"/>
    </row>
    <row r="1062" spans="1:216" x14ac:dyDescent="0.2">
      <c r="A1062" s="241" t="s">
        <v>219</v>
      </c>
      <c r="B1062" s="476" t="s">
        <v>892</v>
      </c>
      <c r="C1062" s="326" t="s">
        <v>807</v>
      </c>
      <c r="D1062" s="283" t="s">
        <v>220</v>
      </c>
      <c r="E1062" s="480">
        <v>0</v>
      </c>
      <c r="F1062" s="480">
        <v>3.3</v>
      </c>
      <c r="G1062" s="480">
        <v>0</v>
      </c>
      <c r="H1062" s="480">
        <v>0</v>
      </c>
      <c r="I1062" s="480">
        <v>0</v>
      </c>
      <c r="J1062" s="480">
        <v>0</v>
      </c>
      <c r="K1062" s="480">
        <v>0</v>
      </c>
      <c r="L1062" s="480">
        <v>0</v>
      </c>
      <c r="M1062" s="480">
        <v>0</v>
      </c>
      <c r="N1062" s="500">
        <v>3.3</v>
      </c>
      <c r="O1062" s="480">
        <v>0</v>
      </c>
      <c r="P1062" s="480">
        <v>7</v>
      </c>
      <c r="Q1062" s="480">
        <v>0</v>
      </c>
      <c r="R1062" s="480">
        <v>0</v>
      </c>
      <c r="S1062" s="480">
        <v>0</v>
      </c>
      <c r="T1062" s="480">
        <v>0</v>
      </c>
      <c r="U1062" s="480">
        <v>0</v>
      </c>
      <c r="V1062" s="480">
        <v>0</v>
      </c>
      <c r="W1062" s="480">
        <v>0</v>
      </c>
      <c r="X1062" s="500">
        <v>7</v>
      </c>
      <c r="Y1062"/>
      <c r="Z1062"/>
      <c r="AA1062"/>
      <c r="AB1062"/>
      <c r="AC1062"/>
      <c r="AD1062"/>
      <c r="AE1062"/>
      <c r="AF1062"/>
      <c r="AG1062"/>
      <c r="AH1062"/>
      <c r="AI1062"/>
      <c r="AJ1062"/>
      <c r="AK1062"/>
      <c r="AL1062"/>
      <c r="AM1062"/>
      <c r="AN1062"/>
      <c r="AO1062"/>
      <c r="AP1062"/>
      <c r="AQ1062"/>
      <c r="AR1062"/>
      <c r="AS1062"/>
      <c r="AT1062"/>
      <c r="AU1062"/>
      <c r="AV1062"/>
      <c r="AW1062"/>
      <c r="AX1062"/>
      <c r="AY1062"/>
      <c r="AZ1062"/>
      <c r="BA1062"/>
      <c r="BB1062"/>
      <c r="BC1062"/>
      <c r="BD1062"/>
      <c r="BE1062"/>
      <c r="BF1062"/>
      <c r="BG1062"/>
      <c r="BH1062"/>
      <c r="BI1062"/>
      <c r="BJ1062"/>
      <c r="BK1062"/>
      <c r="BL1062"/>
      <c r="BM1062"/>
      <c r="BN1062"/>
      <c r="BO1062"/>
      <c r="BP1062"/>
      <c r="BQ1062"/>
      <c r="BR1062"/>
      <c r="BS1062"/>
      <c r="BT1062"/>
      <c r="BU1062"/>
      <c r="BV1062"/>
      <c r="BW1062"/>
      <c r="BX1062"/>
      <c r="BY1062"/>
      <c r="BZ1062"/>
      <c r="CA1062"/>
      <c r="CB1062"/>
      <c r="CC1062"/>
      <c r="CD1062"/>
      <c r="CE1062"/>
      <c r="CF1062"/>
      <c r="CG1062"/>
      <c r="CH1062"/>
      <c r="CI1062"/>
      <c r="CJ1062"/>
      <c r="CK1062"/>
      <c r="CL1062"/>
      <c r="CM1062"/>
      <c r="CN1062"/>
      <c r="CO1062"/>
      <c r="CP1062"/>
      <c r="CQ1062"/>
      <c r="CR1062"/>
      <c r="CS1062"/>
      <c r="CT1062"/>
      <c r="CU1062"/>
      <c r="CV1062"/>
      <c r="CW1062"/>
      <c r="CX1062"/>
      <c r="CY1062"/>
      <c r="CZ1062"/>
      <c r="DA1062"/>
      <c r="DB1062"/>
      <c r="DC1062"/>
      <c r="DD1062"/>
      <c r="DE1062"/>
      <c r="DF1062"/>
      <c r="DG1062"/>
      <c r="DH1062"/>
      <c r="DI1062"/>
      <c r="DJ1062"/>
      <c r="DK1062"/>
      <c r="DL1062"/>
      <c r="DM1062"/>
      <c r="DN1062"/>
      <c r="DO1062"/>
      <c r="DP1062"/>
      <c r="DQ1062"/>
      <c r="DR1062"/>
      <c r="DS1062"/>
      <c r="DT1062"/>
      <c r="DU1062"/>
      <c r="DV1062"/>
      <c r="DW1062"/>
      <c r="DX1062"/>
      <c r="DY1062"/>
      <c r="DZ1062"/>
      <c r="EA1062"/>
      <c r="EB1062"/>
      <c r="EC1062"/>
      <c r="ED1062"/>
      <c r="EE1062"/>
      <c r="EF1062"/>
      <c r="EG1062"/>
      <c r="EH1062"/>
      <c r="EI1062"/>
      <c r="EJ1062"/>
      <c r="EK1062"/>
      <c r="EL1062"/>
      <c r="EM1062"/>
      <c r="EN1062"/>
      <c r="EO1062"/>
      <c r="EP1062"/>
      <c r="EQ1062"/>
      <c r="ER1062"/>
      <c r="ES1062"/>
      <c r="ET1062"/>
      <c r="EU1062"/>
      <c r="EV1062"/>
      <c r="EW1062"/>
      <c r="EX1062"/>
      <c r="EY1062"/>
      <c r="EZ1062"/>
      <c r="FA1062"/>
      <c r="FB1062"/>
      <c r="FC1062"/>
      <c r="FD1062"/>
      <c r="FE1062"/>
      <c r="FF1062"/>
      <c r="FG1062"/>
      <c r="FH1062"/>
      <c r="FI1062"/>
      <c r="FJ1062"/>
      <c r="FK1062"/>
      <c r="FL1062"/>
      <c r="FM1062"/>
      <c r="FN1062"/>
      <c r="FO1062"/>
      <c r="FP1062"/>
      <c r="FQ1062"/>
      <c r="FR1062"/>
      <c r="FS1062"/>
      <c r="FT1062"/>
      <c r="FU1062"/>
      <c r="FV1062"/>
      <c r="FW1062"/>
      <c r="FX1062"/>
      <c r="FY1062"/>
      <c r="FZ1062"/>
      <c r="GA1062"/>
      <c r="GB1062"/>
      <c r="GC1062"/>
      <c r="GD1062"/>
      <c r="GE1062"/>
      <c r="GF1062"/>
      <c r="GG1062"/>
      <c r="GH1062"/>
      <c r="GI1062"/>
      <c r="GJ1062"/>
      <c r="GK1062"/>
      <c r="GL1062"/>
      <c r="GM1062"/>
      <c r="GN1062"/>
      <c r="GO1062"/>
      <c r="GP1062"/>
      <c r="GQ1062"/>
      <c r="GR1062"/>
      <c r="GS1062"/>
      <c r="GT1062"/>
      <c r="GU1062"/>
      <c r="GV1062"/>
      <c r="GW1062"/>
      <c r="GX1062"/>
      <c r="GY1062"/>
      <c r="GZ1062"/>
      <c r="HA1062"/>
      <c r="HB1062"/>
      <c r="HC1062"/>
      <c r="HD1062"/>
      <c r="HE1062"/>
      <c r="HF1062"/>
      <c r="HG1062"/>
      <c r="HH1062"/>
    </row>
    <row r="1063" spans="1:216" x14ac:dyDescent="0.2">
      <c r="A1063" s="241" t="s">
        <v>221</v>
      </c>
      <c r="B1063" s="476" t="s">
        <v>893</v>
      </c>
      <c r="C1063" s="326" t="s">
        <v>626</v>
      </c>
      <c r="D1063" s="283" t="s">
        <v>222</v>
      </c>
      <c r="E1063" s="480">
        <v>0.38</v>
      </c>
      <c r="F1063" s="480">
        <v>31.5</v>
      </c>
      <c r="G1063" s="480">
        <v>4.25</v>
      </c>
      <c r="H1063" s="480">
        <v>1</v>
      </c>
      <c r="I1063" s="480">
        <v>0.88</v>
      </c>
      <c r="J1063" s="480">
        <v>0</v>
      </c>
      <c r="K1063" s="480">
        <v>0</v>
      </c>
      <c r="L1063" s="480">
        <v>0</v>
      </c>
      <c r="M1063" s="480">
        <v>0</v>
      </c>
      <c r="N1063" s="500">
        <v>38.01</v>
      </c>
      <c r="O1063" s="480">
        <v>1</v>
      </c>
      <c r="P1063" s="480">
        <v>68</v>
      </c>
      <c r="Q1063" s="480">
        <v>9</v>
      </c>
      <c r="R1063" s="480">
        <v>2</v>
      </c>
      <c r="S1063" s="480">
        <v>2</v>
      </c>
      <c r="T1063" s="480">
        <v>0</v>
      </c>
      <c r="U1063" s="480">
        <v>0</v>
      </c>
      <c r="V1063" s="480">
        <v>0</v>
      </c>
      <c r="W1063" s="480">
        <v>0</v>
      </c>
      <c r="X1063" s="500">
        <v>82</v>
      </c>
      <c r="Y1063"/>
      <c r="Z1063"/>
      <c r="AA1063"/>
      <c r="AB1063"/>
      <c r="AC1063"/>
      <c r="AD1063"/>
      <c r="AE1063"/>
      <c r="AF1063"/>
      <c r="AG1063"/>
      <c r="AH1063"/>
      <c r="AI1063"/>
      <c r="AJ1063"/>
      <c r="AK1063"/>
      <c r="AL1063"/>
      <c r="AM1063"/>
      <c r="AN1063"/>
      <c r="AO1063"/>
      <c r="AP1063"/>
      <c r="AQ1063"/>
      <c r="AR1063"/>
      <c r="AS1063"/>
      <c r="AT1063"/>
      <c r="AU1063"/>
      <c r="AV1063"/>
      <c r="AW1063"/>
      <c r="AX1063"/>
      <c r="AY1063"/>
      <c r="AZ1063"/>
      <c r="BA1063"/>
      <c r="BB1063"/>
      <c r="BC1063"/>
      <c r="BD1063"/>
      <c r="BE1063"/>
      <c r="BF1063"/>
      <c r="BG1063"/>
      <c r="BH1063"/>
      <c r="BI1063"/>
      <c r="BJ1063"/>
      <c r="BK1063"/>
      <c r="BL1063"/>
      <c r="BM1063"/>
      <c r="BN1063"/>
      <c r="BO1063"/>
      <c r="BP1063"/>
      <c r="BQ1063"/>
      <c r="BR1063"/>
      <c r="BS1063"/>
      <c r="BT1063"/>
      <c r="BU1063"/>
      <c r="BV1063"/>
      <c r="BW1063"/>
      <c r="BX1063"/>
      <c r="BY1063"/>
      <c r="BZ1063"/>
      <c r="CA1063"/>
      <c r="CB1063"/>
      <c r="CC1063"/>
      <c r="CD1063"/>
      <c r="CE1063"/>
      <c r="CF1063"/>
      <c r="CG1063"/>
      <c r="CH1063"/>
      <c r="CI1063"/>
      <c r="CJ1063"/>
      <c r="CK1063"/>
      <c r="CL1063"/>
      <c r="CM1063"/>
      <c r="CN1063"/>
      <c r="CO1063"/>
      <c r="CP1063"/>
      <c r="CQ1063"/>
      <c r="CR1063"/>
      <c r="CS1063"/>
      <c r="CT1063"/>
      <c r="CU1063"/>
      <c r="CV1063"/>
      <c r="CW1063"/>
      <c r="CX1063"/>
      <c r="CY1063"/>
      <c r="CZ1063"/>
      <c r="DA1063"/>
      <c r="DB1063"/>
      <c r="DC1063"/>
      <c r="DD1063"/>
      <c r="DE1063"/>
      <c r="DF1063"/>
      <c r="DG1063"/>
      <c r="DH1063"/>
      <c r="DI1063"/>
      <c r="DJ1063"/>
      <c r="DK1063"/>
      <c r="DL1063"/>
      <c r="DM1063"/>
      <c r="DN1063"/>
      <c r="DO1063"/>
      <c r="DP1063"/>
      <c r="DQ1063"/>
      <c r="DR1063"/>
      <c r="DS1063"/>
      <c r="DT1063"/>
      <c r="DU1063"/>
      <c r="DV1063"/>
      <c r="DW1063"/>
      <c r="DX1063"/>
      <c r="DY1063"/>
      <c r="DZ1063"/>
      <c r="EA1063"/>
      <c r="EB1063"/>
      <c r="EC1063"/>
      <c r="ED1063"/>
      <c r="EE1063"/>
      <c r="EF1063"/>
      <c r="EG1063"/>
      <c r="EH1063"/>
      <c r="EI1063"/>
      <c r="EJ1063"/>
      <c r="EK1063"/>
      <c r="EL1063"/>
      <c r="EM1063"/>
      <c r="EN1063"/>
      <c r="EO1063"/>
      <c r="EP1063"/>
      <c r="EQ1063"/>
      <c r="ER1063"/>
      <c r="ES1063"/>
      <c r="ET1063"/>
      <c r="EU1063"/>
      <c r="EV1063"/>
      <c r="EW1063"/>
      <c r="EX1063"/>
      <c r="EY1063"/>
      <c r="EZ1063"/>
      <c r="FA1063"/>
      <c r="FB1063"/>
      <c r="FC1063"/>
      <c r="FD1063"/>
      <c r="FE1063"/>
      <c r="FF1063"/>
      <c r="FG1063"/>
      <c r="FH1063"/>
      <c r="FI1063"/>
      <c r="FJ1063"/>
      <c r="FK1063"/>
      <c r="FL1063"/>
      <c r="FM1063"/>
      <c r="FN1063"/>
      <c r="FO1063"/>
      <c r="FP1063"/>
      <c r="FQ1063"/>
      <c r="FR1063"/>
      <c r="FS1063"/>
      <c r="FT1063"/>
      <c r="FU1063"/>
      <c r="FV1063"/>
      <c r="FW1063"/>
      <c r="FX1063"/>
      <c r="FY1063"/>
      <c r="FZ1063"/>
      <c r="GA1063"/>
      <c r="GB1063"/>
      <c r="GC1063"/>
      <c r="GD1063"/>
      <c r="GE1063"/>
      <c r="GF1063"/>
      <c r="GG1063"/>
      <c r="GH1063"/>
      <c r="GI1063"/>
      <c r="GJ1063"/>
      <c r="GK1063"/>
      <c r="GL1063"/>
      <c r="GM1063"/>
      <c r="GN1063"/>
      <c r="GO1063"/>
      <c r="GP1063"/>
      <c r="GQ1063"/>
      <c r="GR1063"/>
      <c r="GS1063"/>
      <c r="GT1063"/>
      <c r="GU1063"/>
      <c r="GV1063"/>
      <c r="GW1063"/>
      <c r="GX1063"/>
      <c r="GY1063"/>
      <c r="GZ1063"/>
      <c r="HA1063"/>
      <c r="HB1063"/>
      <c r="HC1063"/>
      <c r="HD1063"/>
      <c r="HE1063"/>
      <c r="HF1063"/>
      <c r="HG1063"/>
      <c r="HH1063"/>
    </row>
    <row r="1064" spans="1:216" x14ac:dyDescent="0.2">
      <c r="A1064" s="241" t="s">
        <v>223</v>
      </c>
      <c r="B1064" s="476" t="s">
        <v>894</v>
      </c>
      <c r="C1064" s="326" t="s">
        <v>782</v>
      </c>
      <c r="D1064" s="283" t="s">
        <v>224</v>
      </c>
      <c r="E1064" s="480">
        <v>0</v>
      </c>
      <c r="F1064" s="480">
        <v>3</v>
      </c>
      <c r="G1064" s="480">
        <v>0</v>
      </c>
      <c r="H1064" s="480">
        <v>0</v>
      </c>
      <c r="I1064" s="480">
        <v>0</v>
      </c>
      <c r="J1064" s="480">
        <v>0</v>
      </c>
      <c r="K1064" s="480">
        <v>0</v>
      </c>
      <c r="L1064" s="480">
        <v>0</v>
      </c>
      <c r="M1064" s="480">
        <v>0</v>
      </c>
      <c r="N1064" s="500">
        <v>3</v>
      </c>
      <c r="O1064" s="480">
        <v>0</v>
      </c>
      <c r="P1064" s="480">
        <v>7</v>
      </c>
      <c r="Q1064" s="480">
        <v>0</v>
      </c>
      <c r="R1064" s="480">
        <v>0</v>
      </c>
      <c r="S1064" s="480">
        <v>0</v>
      </c>
      <c r="T1064" s="480">
        <v>0</v>
      </c>
      <c r="U1064" s="480">
        <v>0</v>
      </c>
      <c r="V1064" s="480">
        <v>0</v>
      </c>
      <c r="W1064" s="480">
        <v>0</v>
      </c>
      <c r="X1064" s="500">
        <v>7</v>
      </c>
      <c r="Y1064"/>
      <c r="Z1064"/>
      <c r="AA1064"/>
      <c r="AB1064"/>
      <c r="AC1064"/>
      <c r="AD1064"/>
      <c r="AE1064"/>
      <c r="AF1064"/>
      <c r="AG1064"/>
      <c r="AH1064"/>
      <c r="AI1064"/>
      <c r="AJ1064"/>
      <c r="AK1064"/>
      <c r="AL1064"/>
      <c r="AM1064"/>
      <c r="AN1064"/>
      <c r="AO1064"/>
      <c r="AP1064"/>
      <c r="AQ1064"/>
      <c r="AR1064"/>
      <c r="AS1064"/>
      <c r="AT1064"/>
      <c r="AU1064"/>
      <c r="AV1064"/>
      <c r="AW1064"/>
      <c r="AX1064"/>
      <c r="AY1064"/>
      <c r="AZ1064"/>
      <c r="BA1064"/>
      <c r="BB1064"/>
      <c r="BC1064"/>
      <c r="BD1064"/>
      <c r="BE1064"/>
      <c r="BF1064"/>
      <c r="BG1064"/>
      <c r="BH1064"/>
      <c r="BI1064"/>
      <c r="BJ1064"/>
      <c r="BK1064"/>
      <c r="BL1064"/>
      <c r="BM1064"/>
      <c r="BN1064"/>
      <c r="BO1064"/>
      <c r="BP1064"/>
      <c r="BQ1064"/>
      <c r="BR1064"/>
      <c r="BS1064"/>
      <c r="BT1064"/>
      <c r="BU1064"/>
      <c r="BV1064"/>
      <c r="BW1064"/>
      <c r="BX1064"/>
      <c r="BY1064"/>
      <c r="BZ1064"/>
      <c r="CA1064"/>
      <c r="CB1064"/>
      <c r="CC1064"/>
      <c r="CD1064"/>
      <c r="CE1064"/>
      <c r="CF1064"/>
      <c r="CG1064"/>
      <c r="CH1064"/>
      <c r="CI1064"/>
      <c r="CJ1064"/>
      <c r="CK1064"/>
      <c r="CL1064"/>
      <c r="CM1064"/>
      <c r="CN1064"/>
      <c r="CO1064"/>
      <c r="CP1064"/>
      <c r="CQ1064"/>
      <c r="CR1064"/>
      <c r="CS1064"/>
      <c r="CT1064"/>
      <c r="CU1064"/>
      <c r="CV1064"/>
      <c r="CW1064"/>
      <c r="CX1064"/>
      <c r="CY1064"/>
      <c r="CZ1064"/>
      <c r="DA1064"/>
      <c r="DB1064"/>
      <c r="DC1064"/>
      <c r="DD1064"/>
      <c r="DE1064"/>
      <c r="DF1064"/>
      <c r="DG1064"/>
      <c r="DH1064"/>
      <c r="DI1064"/>
      <c r="DJ1064"/>
      <c r="DK1064"/>
      <c r="DL1064"/>
      <c r="DM1064"/>
      <c r="DN1064"/>
      <c r="DO1064"/>
      <c r="DP1064"/>
      <c r="DQ1064"/>
      <c r="DR1064"/>
      <c r="DS1064"/>
      <c r="DT1064"/>
      <c r="DU1064"/>
      <c r="DV1064"/>
      <c r="DW1064"/>
      <c r="DX1064"/>
      <c r="DY1064"/>
      <c r="DZ1064"/>
      <c r="EA1064"/>
      <c r="EB1064"/>
      <c r="EC1064"/>
      <c r="ED1064"/>
      <c r="EE1064"/>
      <c r="EF1064"/>
      <c r="EG1064"/>
      <c r="EH1064"/>
      <c r="EI1064"/>
      <c r="EJ1064"/>
      <c r="EK1064"/>
      <c r="EL1064"/>
      <c r="EM1064"/>
      <c r="EN1064"/>
      <c r="EO1064"/>
      <c r="EP1064"/>
      <c r="EQ1064"/>
      <c r="ER1064"/>
      <c r="ES1064"/>
      <c r="ET1064"/>
      <c r="EU1064"/>
      <c r="EV1064"/>
      <c r="EW1064"/>
      <c r="EX1064"/>
      <c r="EY1064"/>
      <c r="EZ1064"/>
      <c r="FA1064"/>
      <c r="FB1064"/>
      <c r="FC1064"/>
      <c r="FD1064"/>
      <c r="FE1064"/>
      <c r="FF1064"/>
      <c r="FG1064"/>
      <c r="FH1064"/>
      <c r="FI1064"/>
      <c r="FJ1064"/>
      <c r="FK1064"/>
      <c r="FL1064"/>
      <c r="FM1064"/>
      <c r="FN1064"/>
      <c r="FO1064"/>
      <c r="FP1064"/>
      <c r="FQ1064"/>
      <c r="FR1064"/>
      <c r="FS1064"/>
      <c r="FT1064"/>
      <c r="FU1064"/>
      <c r="FV1064"/>
      <c r="FW1064"/>
      <c r="FX1064"/>
      <c r="FY1064"/>
      <c r="FZ1064"/>
      <c r="GA1064"/>
      <c r="GB1064"/>
      <c r="GC1064"/>
      <c r="GD1064"/>
      <c r="GE1064"/>
      <c r="GF1064"/>
      <c r="GG1064"/>
      <c r="GH1064"/>
      <c r="GI1064"/>
      <c r="GJ1064"/>
      <c r="GK1064"/>
      <c r="GL1064"/>
      <c r="GM1064"/>
      <c r="GN1064"/>
      <c r="GO1064"/>
      <c r="GP1064"/>
      <c r="GQ1064"/>
      <c r="GR1064"/>
      <c r="GS1064"/>
      <c r="GT1064"/>
      <c r="GU1064"/>
      <c r="GV1064"/>
      <c r="GW1064"/>
      <c r="GX1064"/>
      <c r="GY1064"/>
      <c r="GZ1064"/>
      <c r="HA1064"/>
      <c r="HB1064"/>
      <c r="HC1064"/>
      <c r="HD1064"/>
      <c r="HE1064"/>
      <c r="HF1064"/>
      <c r="HG1064"/>
      <c r="HH1064"/>
    </row>
    <row r="1065" spans="1:216" x14ac:dyDescent="0.2">
      <c r="A1065" s="241" t="s">
        <v>225</v>
      </c>
      <c r="B1065" s="476" t="s">
        <v>895</v>
      </c>
      <c r="C1065" s="326" t="s">
        <v>782</v>
      </c>
      <c r="D1065" s="283" t="s">
        <v>226</v>
      </c>
      <c r="E1065" s="480">
        <v>0</v>
      </c>
      <c r="F1065" s="480">
        <v>4.63</v>
      </c>
      <c r="G1065" s="480">
        <v>1.38</v>
      </c>
      <c r="H1065" s="480">
        <v>0</v>
      </c>
      <c r="I1065" s="480">
        <v>0</v>
      </c>
      <c r="J1065" s="480">
        <v>0</v>
      </c>
      <c r="K1065" s="480">
        <v>0</v>
      </c>
      <c r="L1065" s="480">
        <v>0</v>
      </c>
      <c r="M1065" s="480">
        <v>0</v>
      </c>
      <c r="N1065" s="500">
        <v>6.01</v>
      </c>
      <c r="O1065" s="480">
        <v>0</v>
      </c>
      <c r="P1065" s="480">
        <v>10</v>
      </c>
      <c r="Q1065" s="480">
        <v>3</v>
      </c>
      <c r="R1065" s="480">
        <v>0</v>
      </c>
      <c r="S1065" s="480">
        <v>0</v>
      </c>
      <c r="T1065" s="480">
        <v>0</v>
      </c>
      <c r="U1065" s="480">
        <v>0</v>
      </c>
      <c r="V1065" s="480">
        <v>0</v>
      </c>
      <c r="W1065" s="480">
        <v>0</v>
      </c>
      <c r="X1065" s="500">
        <v>13</v>
      </c>
      <c r="Y1065"/>
      <c r="Z1065"/>
      <c r="AA1065"/>
      <c r="AB1065"/>
      <c r="AC1065"/>
      <c r="AD1065"/>
      <c r="AE1065"/>
      <c r="AF1065"/>
      <c r="AG1065"/>
      <c r="AH1065"/>
      <c r="AI1065"/>
      <c r="AJ1065"/>
      <c r="AK1065"/>
      <c r="AL1065"/>
      <c r="AM1065"/>
      <c r="AN1065"/>
      <c r="AO1065"/>
      <c r="AP1065"/>
      <c r="AQ1065"/>
      <c r="AR1065"/>
      <c r="AS1065"/>
      <c r="AT1065"/>
      <c r="AU1065"/>
      <c r="AV1065"/>
      <c r="AW1065"/>
      <c r="AX1065"/>
      <c r="AY1065"/>
      <c r="AZ1065"/>
      <c r="BA1065"/>
      <c r="BB1065"/>
      <c r="BC1065"/>
      <c r="BD1065"/>
      <c r="BE1065"/>
      <c r="BF1065"/>
      <c r="BG1065"/>
      <c r="BH1065"/>
      <c r="BI1065"/>
      <c r="BJ1065"/>
      <c r="BK1065"/>
      <c r="BL1065"/>
      <c r="BM1065"/>
      <c r="BN1065"/>
      <c r="BO1065"/>
      <c r="BP1065"/>
      <c r="BQ1065"/>
      <c r="BR1065"/>
      <c r="BS1065"/>
      <c r="BT1065"/>
      <c r="BU1065"/>
      <c r="BV1065"/>
      <c r="BW1065"/>
      <c r="BX1065"/>
      <c r="BY1065"/>
      <c r="BZ1065"/>
      <c r="CA1065"/>
      <c r="CB1065"/>
      <c r="CC1065"/>
      <c r="CD1065"/>
      <c r="CE1065"/>
      <c r="CF1065"/>
      <c r="CG1065"/>
      <c r="CH1065"/>
      <c r="CI1065"/>
      <c r="CJ1065"/>
      <c r="CK1065"/>
      <c r="CL1065"/>
      <c r="CM1065"/>
      <c r="CN1065"/>
      <c r="CO1065"/>
      <c r="CP1065"/>
      <c r="CQ1065"/>
      <c r="CR1065"/>
      <c r="CS1065"/>
      <c r="CT1065"/>
      <c r="CU1065"/>
      <c r="CV1065"/>
      <c r="CW1065"/>
      <c r="CX1065"/>
      <c r="CY1065"/>
      <c r="CZ1065"/>
      <c r="DA1065"/>
      <c r="DB1065"/>
      <c r="DC1065"/>
      <c r="DD1065"/>
      <c r="DE1065"/>
      <c r="DF1065"/>
      <c r="DG1065"/>
      <c r="DH1065"/>
      <c r="DI1065"/>
      <c r="DJ1065"/>
      <c r="DK1065"/>
      <c r="DL1065"/>
      <c r="DM1065"/>
      <c r="DN1065"/>
      <c r="DO1065"/>
      <c r="DP1065"/>
      <c r="DQ1065"/>
      <c r="DR1065"/>
      <c r="DS1065"/>
      <c r="DT1065"/>
      <c r="DU1065"/>
      <c r="DV1065"/>
      <c r="DW1065"/>
      <c r="DX1065"/>
      <c r="DY1065"/>
      <c r="DZ1065"/>
      <c r="EA1065"/>
      <c r="EB1065"/>
      <c r="EC1065"/>
      <c r="ED1065"/>
      <c r="EE1065"/>
      <c r="EF1065"/>
      <c r="EG1065"/>
      <c r="EH1065"/>
      <c r="EI1065"/>
      <c r="EJ1065"/>
      <c r="EK1065"/>
      <c r="EL1065"/>
      <c r="EM1065"/>
      <c r="EN1065"/>
      <c r="EO1065"/>
      <c r="EP1065"/>
      <c r="EQ1065"/>
      <c r="ER1065"/>
      <c r="ES1065"/>
      <c r="ET1065"/>
      <c r="EU1065"/>
      <c r="EV1065"/>
      <c r="EW1065"/>
      <c r="EX1065"/>
      <c r="EY1065"/>
      <c r="EZ1065"/>
      <c r="FA1065"/>
      <c r="FB1065"/>
      <c r="FC1065"/>
      <c r="FD1065"/>
      <c r="FE1065"/>
      <c r="FF1065"/>
      <c r="FG1065"/>
      <c r="FH1065"/>
      <c r="FI1065"/>
      <c r="FJ1065"/>
      <c r="FK1065"/>
      <c r="FL1065"/>
      <c r="FM1065"/>
      <c r="FN1065"/>
      <c r="FO1065"/>
      <c r="FP1065"/>
      <c r="FQ1065"/>
      <c r="FR1065"/>
      <c r="FS1065"/>
      <c r="FT1065"/>
      <c r="FU1065"/>
      <c r="FV1065"/>
      <c r="FW1065"/>
      <c r="FX1065"/>
      <c r="FY1065"/>
      <c r="FZ1065"/>
      <c r="GA1065"/>
      <c r="GB1065"/>
      <c r="GC1065"/>
      <c r="GD1065"/>
      <c r="GE1065"/>
      <c r="GF1065"/>
      <c r="GG1065"/>
      <c r="GH1065"/>
      <c r="GI1065"/>
      <c r="GJ1065"/>
      <c r="GK1065"/>
      <c r="GL1065"/>
      <c r="GM1065"/>
      <c r="GN1065"/>
      <c r="GO1065"/>
      <c r="GP1065"/>
      <c r="GQ1065"/>
      <c r="GR1065"/>
      <c r="GS1065"/>
      <c r="GT1065"/>
      <c r="GU1065"/>
      <c r="GV1065"/>
      <c r="GW1065"/>
      <c r="GX1065"/>
      <c r="GY1065"/>
      <c r="GZ1065"/>
      <c r="HA1065"/>
      <c r="HB1065"/>
      <c r="HC1065"/>
      <c r="HD1065"/>
      <c r="HE1065"/>
      <c r="HF1065"/>
      <c r="HG1065"/>
      <c r="HH1065"/>
    </row>
    <row r="1066" spans="1:216" x14ac:dyDescent="0.2">
      <c r="A1066" s="241" t="s">
        <v>227</v>
      </c>
      <c r="B1066" s="476" t="s">
        <v>896</v>
      </c>
      <c r="C1066" s="326" t="s">
        <v>784</v>
      </c>
      <c r="D1066" s="283" t="s">
        <v>228</v>
      </c>
      <c r="E1066" s="480">
        <v>0</v>
      </c>
      <c r="F1066" s="480">
        <v>9.6</v>
      </c>
      <c r="G1066" s="480">
        <v>1.75</v>
      </c>
      <c r="H1066" s="480">
        <v>0.9</v>
      </c>
      <c r="I1066" s="480">
        <v>1</v>
      </c>
      <c r="J1066" s="480">
        <v>0</v>
      </c>
      <c r="K1066" s="480">
        <v>0.5</v>
      </c>
      <c r="L1066" s="480">
        <v>0</v>
      </c>
      <c r="M1066" s="480">
        <v>0</v>
      </c>
      <c r="N1066" s="500">
        <v>13.75</v>
      </c>
      <c r="O1066" s="480">
        <v>0</v>
      </c>
      <c r="P1066" s="480">
        <v>20</v>
      </c>
      <c r="Q1066" s="480">
        <v>4</v>
      </c>
      <c r="R1066" s="480">
        <v>2</v>
      </c>
      <c r="S1066" s="480">
        <v>2</v>
      </c>
      <c r="T1066" s="480">
        <v>0</v>
      </c>
      <c r="U1066" s="480">
        <v>1</v>
      </c>
      <c r="V1066" s="480">
        <v>0</v>
      </c>
      <c r="W1066" s="480">
        <v>0</v>
      </c>
      <c r="X1066" s="500">
        <v>29</v>
      </c>
      <c r="Y1066"/>
      <c r="Z1066"/>
      <c r="AA1066"/>
      <c r="AB1066"/>
      <c r="AC1066"/>
      <c r="AD1066"/>
      <c r="AE1066"/>
      <c r="AF1066"/>
      <c r="AG1066"/>
      <c r="AH1066"/>
      <c r="AI1066"/>
      <c r="AJ1066"/>
      <c r="AK1066"/>
      <c r="AL1066"/>
      <c r="AM1066"/>
      <c r="AN1066"/>
      <c r="AO1066"/>
      <c r="AP1066"/>
      <c r="AQ1066"/>
      <c r="AR1066"/>
      <c r="AS1066"/>
      <c r="AT1066"/>
      <c r="AU1066"/>
      <c r="AV1066"/>
      <c r="AW1066"/>
      <c r="AX1066"/>
      <c r="AY1066"/>
      <c r="AZ1066"/>
      <c r="BA1066"/>
      <c r="BB1066"/>
      <c r="BC1066"/>
      <c r="BD1066"/>
      <c r="BE1066"/>
      <c r="BF1066"/>
      <c r="BG1066"/>
      <c r="BH1066"/>
      <c r="BI1066"/>
      <c r="BJ1066"/>
      <c r="BK1066"/>
      <c r="BL1066"/>
      <c r="BM1066"/>
      <c r="BN1066"/>
      <c r="BO1066"/>
      <c r="BP1066"/>
      <c r="BQ1066"/>
      <c r="BR1066"/>
      <c r="BS1066"/>
      <c r="BT1066"/>
      <c r="BU1066"/>
      <c r="BV1066"/>
      <c r="BW1066"/>
      <c r="BX1066"/>
      <c r="BY1066"/>
      <c r="BZ1066"/>
      <c r="CA1066"/>
      <c r="CB1066"/>
      <c r="CC1066"/>
      <c r="CD1066"/>
      <c r="CE1066"/>
      <c r="CF1066"/>
      <c r="CG1066"/>
      <c r="CH1066"/>
      <c r="CI1066"/>
      <c r="CJ1066"/>
      <c r="CK1066"/>
      <c r="CL1066"/>
      <c r="CM1066"/>
      <c r="CN1066"/>
      <c r="CO1066"/>
      <c r="CP1066"/>
      <c r="CQ1066"/>
      <c r="CR1066"/>
      <c r="CS1066"/>
      <c r="CT1066"/>
      <c r="CU1066"/>
      <c r="CV1066"/>
      <c r="CW1066"/>
      <c r="CX1066"/>
      <c r="CY1066"/>
      <c r="CZ1066"/>
      <c r="DA1066"/>
      <c r="DB1066"/>
      <c r="DC1066"/>
      <c r="DD1066"/>
      <c r="DE1066"/>
      <c r="DF1066"/>
      <c r="DG1066"/>
      <c r="DH1066"/>
      <c r="DI1066"/>
      <c r="DJ1066"/>
      <c r="DK1066"/>
      <c r="DL1066"/>
      <c r="DM1066"/>
      <c r="DN1066"/>
      <c r="DO1066"/>
      <c r="DP1066"/>
      <c r="DQ1066"/>
      <c r="DR1066"/>
      <c r="DS1066"/>
      <c r="DT1066"/>
      <c r="DU1066"/>
      <c r="DV1066"/>
      <c r="DW1066"/>
      <c r="DX1066"/>
      <c r="DY1066"/>
      <c r="DZ1066"/>
      <c r="EA1066"/>
      <c r="EB1066"/>
      <c r="EC1066"/>
      <c r="ED1066"/>
      <c r="EE1066"/>
      <c r="EF1066"/>
      <c r="EG1066"/>
      <c r="EH1066"/>
      <c r="EI1066"/>
      <c r="EJ1066"/>
      <c r="EK1066"/>
      <c r="EL1066"/>
      <c r="EM1066"/>
      <c r="EN1066"/>
      <c r="EO1066"/>
      <c r="EP1066"/>
      <c r="EQ1066"/>
      <c r="ER1066"/>
      <c r="ES1066"/>
      <c r="ET1066"/>
      <c r="EU1066"/>
      <c r="EV1066"/>
      <c r="EW1066"/>
      <c r="EX1066"/>
      <c r="EY1066"/>
      <c r="EZ1066"/>
      <c r="FA1066"/>
      <c r="FB1066"/>
      <c r="FC1066"/>
      <c r="FD1066"/>
      <c r="FE1066"/>
      <c r="FF1066"/>
      <c r="FG1066"/>
      <c r="FH1066"/>
      <c r="FI1066"/>
      <c r="FJ1066"/>
      <c r="FK1066"/>
      <c r="FL1066"/>
      <c r="FM1066"/>
      <c r="FN1066"/>
      <c r="FO1066"/>
      <c r="FP1066"/>
      <c r="FQ1066"/>
      <c r="FR1066"/>
      <c r="FS1066"/>
      <c r="FT1066"/>
      <c r="FU1066"/>
      <c r="FV1066"/>
      <c r="FW1066"/>
      <c r="FX1066"/>
      <c r="FY1066"/>
      <c r="FZ1066"/>
      <c r="GA1066"/>
      <c r="GB1066"/>
      <c r="GC1066"/>
      <c r="GD1066"/>
      <c r="GE1066"/>
      <c r="GF1066"/>
      <c r="GG1066"/>
      <c r="GH1066"/>
      <c r="GI1066"/>
      <c r="GJ1066"/>
      <c r="GK1066"/>
      <c r="GL1066"/>
      <c r="GM1066"/>
      <c r="GN1066"/>
      <c r="GO1066"/>
      <c r="GP1066"/>
      <c r="GQ1066"/>
      <c r="GR1066"/>
      <c r="GS1066"/>
      <c r="GT1066"/>
      <c r="GU1066"/>
      <c r="GV1066"/>
      <c r="GW1066"/>
      <c r="GX1066"/>
      <c r="GY1066"/>
      <c r="GZ1066"/>
      <c r="HA1066"/>
      <c r="HB1066"/>
      <c r="HC1066"/>
      <c r="HD1066"/>
      <c r="HE1066"/>
      <c r="HF1066"/>
      <c r="HG1066"/>
      <c r="HH1066"/>
    </row>
    <row r="1067" spans="1:216" x14ac:dyDescent="0.2">
      <c r="A1067" s="241" t="s">
        <v>229</v>
      </c>
      <c r="B1067" s="476" t="s">
        <v>897</v>
      </c>
      <c r="C1067" s="326" t="s">
        <v>782</v>
      </c>
      <c r="D1067" s="283" t="s">
        <v>230</v>
      </c>
      <c r="E1067" s="480">
        <v>0</v>
      </c>
      <c r="F1067" s="480">
        <v>14.5</v>
      </c>
      <c r="G1067" s="480">
        <v>0.5</v>
      </c>
      <c r="H1067" s="480">
        <v>0.5</v>
      </c>
      <c r="I1067" s="480">
        <v>0.5</v>
      </c>
      <c r="J1067" s="480">
        <v>0</v>
      </c>
      <c r="K1067" s="480">
        <v>0</v>
      </c>
      <c r="L1067" s="480">
        <v>0</v>
      </c>
      <c r="M1067" s="480">
        <v>0</v>
      </c>
      <c r="N1067" s="500">
        <v>16</v>
      </c>
      <c r="O1067" s="480">
        <v>0</v>
      </c>
      <c r="P1067" s="480">
        <v>30</v>
      </c>
      <c r="Q1067" s="480">
        <v>1</v>
      </c>
      <c r="R1067" s="480">
        <v>1</v>
      </c>
      <c r="S1067" s="480">
        <v>1</v>
      </c>
      <c r="T1067" s="480">
        <v>0</v>
      </c>
      <c r="U1067" s="480">
        <v>0</v>
      </c>
      <c r="V1067" s="480">
        <v>0</v>
      </c>
      <c r="W1067" s="480">
        <v>0</v>
      </c>
      <c r="X1067" s="500">
        <v>33</v>
      </c>
      <c r="Y1067"/>
      <c r="Z1067"/>
      <c r="AA1067"/>
      <c r="AB1067"/>
      <c r="AC1067"/>
      <c r="AD1067"/>
      <c r="AE1067"/>
      <c r="AF1067"/>
      <c r="AG1067"/>
      <c r="AH1067"/>
      <c r="AI1067"/>
      <c r="AJ1067"/>
      <c r="AK1067"/>
      <c r="AL1067"/>
      <c r="AM1067"/>
      <c r="AN1067"/>
      <c r="AO1067"/>
      <c r="AP1067"/>
      <c r="AQ1067"/>
      <c r="AR1067"/>
      <c r="AS1067"/>
      <c r="AT1067"/>
      <c r="AU1067"/>
      <c r="AV1067"/>
      <c r="AW1067"/>
      <c r="AX1067"/>
      <c r="AY1067"/>
      <c r="AZ1067"/>
      <c r="BA1067"/>
      <c r="BB1067"/>
      <c r="BC1067"/>
      <c r="BD1067"/>
      <c r="BE1067"/>
      <c r="BF1067"/>
      <c r="BG1067"/>
      <c r="BH1067"/>
      <c r="BI1067"/>
      <c r="BJ1067"/>
      <c r="BK1067"/>
      <c r="BL1067"/>
      <c r="BM1067"/>
      <c r="BN1067"/>
      <c r="BO1067"/>
      <c r="BP1067"/>
      <c r="BQ1067"/>
      <c r="BR1067"/>
      <c r="BS1067"/>
      <c r="BT1067"/>
      <c r="BU1067"/>
      <c r="BV1067"/>
      <c r="BW1067"/>
      <c r="BX1067"/>
      <c r="BY1067"/>
      <c r="BZ1067"/>
      <c r="CA1067"/>
      <c r="CB1067"/>
      <c r="CC1067"/>
      <c r="CD1067"/>
      <c r="CE1067"/>
      <c r="CF1067"/>
      <c r="CG1067"/>
      <c r="CH1067"/>
      <c r="CI1067"/>
      <c r="CJ1067"/>
      <c r="CK1067"/>
      <c r="CL1067"/>
      <c r="CM1067"/>
      <c r="CN1067"/>
      <c r="CO1067"/>
      <c r="CP1067"/>
      <c r="CQ1067"/>
      <c r="CR1067"/>
      <c r="CS1067"/>
      <c r="CT1067"/>
      <c r="CU1067"/>
      <c r="CV1067"/>
      <c r="CW1067"/>
      <c r="CX1067"/>
      <c r="CY1067"/>
      <c r="CZ1067"/>
      <c r="DA1067"/>
      <c r="DB1067"/>
      <c r="DC1067"/>
      <c r="DD1067"/>
      <c r="DE1067"/>
      <c r="DF1067"/>
      <c r="DG1067"/>
      <c r="DH1067"/>
      <c r="DI1067"/>
      <c r="DJ1067"/>
      <c r="DK1067"/>
      <c r="DL1067"/>
      <c r="DM1067"/>
      <c r="DN1067"/>
      <c r="DO1067"/>
      <c r="DP1067"/>
      <c r="DQ1067"/>
      <c r="DR1067"/>
      <c r="DS1067"/>
      <c r="DT1067"/>
      <c r="DU1067"/>
      <c r="DV1067"/>
      <c r="DW1067"/>
      <c r="DX1067"/>
      <c r="DY1067"/>
      <c r="DZ1067"/>
      <c r="EA1067"/>
      <c r="EB1067"/>
      <c r="EC1067"/>
      <c r="ED1067"/>
      <c r="EE1067"/>
      <c r="EF1067"/>
      <c r="EG1067"/>
      <c r="EH1067"/>
      <c r="EI1067"/>
      <c r="EJ1067"/>
      <c r="EK1067"/>
      <c r="EL1067"/>
      <c r="EM1067"/>
      <c r="EN1067"/>
      <c r="EO1067"/>
      <c r="EP1067"/>
      <c r="EQ1067"/>
      <c r="ER1067"/>
      <c r="ES1067"/>
      <c r="ET1067"/>
      <c r="EU1067"/>
      <c r="EV1067"/>
      <c r="EW1067"/>
      <c r="EX1067"/>
      <c r="EY1067"/>
      <c r="EZ1067"/>
      <c r="FA1067"/>
      <c r="FB1067"/>
      <c r="FC1067"/>
      <c r="FD1067"/>
      <c r="FE1067"/>
      <c r="FF1067"/>
      <c r="FG1067"/>
      <c r="FH1067"/>
      <c r="FI1067"/>
      <c r="FJ1067"/>
      <c r="FK1067"/>
      <c r="FL1067"/>
      <c r="FM1067"/>
      <c r="FN1067"/>
      <c r="FO1067"/>
      <c r="FP1067"/>
      <c r="FQ1067"/>
      <c r="FR1067"/>
      <c r="FS1067"/>
      <c r="FT1067"/>
      <c r="FU1067"/>
      <c r="FV1067"/>
      <c r="FW1067"/>
      <c r="FX1067"/>
      <c r="FY1067"/>
      <c r="FZ1067"/>
      <c r="GA1067"/>
      <c r="GB1067"/>
      <c r="GC1067"/>
      <c r="GD1067"/>
      <c r="GE1067"/>
      <c r="GF1067"/>
      <c r="GG1067"/>
      <c r="GH1067"/>
      <c r="GI1067"/>
      <c r="GJ1067"/>
      <c r="GK1067"/>
      <c r="GL1067"/>
      <c r="GM1067"/>
      <c r="GN1067"/>
      <c r="GO1067"/>
      <c r="GP1067"/>
      <c r="GQ1067"/>
      <c r="GR1067"/>
      <c r="GS1067"/>
      <c r="GT1067"/>
      <c r="GU1067"/>
      <c r="GV1067"/>
      <c r="GW1067"/>
      <c r="GX1067"/>
      <c r="GY1067"/>
      <c r="GZ1067"/>
      <c r="HA1067"/>
      <c r="HB1067"/>
      <c r="HC1067"/>
      <c r="HD1067"/>
      <c r="HE1067"/>
      <c r="HF1067"/>
      <c r="HG1067"/>
      <c r="HH1067"/>
    </row>
    <row r="1068" spans="1:216" x14ac:dyDescent="0.2">
      <c r="A1068" s="241" t="s">
        <v>231</v>
      </c>
      <c r="B1068" s="476" t="s">
        <v>898</v>
      </c>
      <c r="C1068" s="326" t="s">
        <v>640</v>
      </c>
      <c r="D1068" s="283" t="s">
        <v>232</v>
      </c>
      <c r="E1068" s="480">
        <v>0</v>
      </c>
      <c r="F1068" s="480">
        <v>0.5</v>
      </c>
      <c r="G1068" s="480">
        <v>0.5</v>
      </c>
      <c r="H1068" s="480">
        <v>0.5</v>
      </c>
      <c r="I1068" s="480">
        <v>0</v>
      </c>
      <c r="J1068" s="480">
        <v>0</v>
      </c>
      <c r="K1068" s="480">
        <v>0</v>
      </c>
      <c r="L1068" s="480">
        <v>0</v>
      </c>
      <c r="M1068" s="480">
        <v>0</v>
      </c>
      <c r="N1068" s="500">
        <v>1.5</v>
      </c>
      <c r="O1068" s="480">
        <v>0</v>
      </c>
      <c r="P1068" s="480">
        <v>1</v>
      </c>
      <c r="Q1068" s="480">
        <v>1</v>
      </c>
      <c r="R1068" s="480">
        <v>1</v>
      </c>
      <c r="S1068" s="480">
        <v>0</v>
      </c>
      <c r="T1068" s="480">
        <v>0</v>
      </c>
      <c r="U1068" s="480">
        <v>0</v>
      </c>
      <c r="V1068" s="480">
        <v>0</v>
      </c>
      <c r="W1068" s="480">
        <v>0</v>
      </c>
      <c r="X1068" s="500">
        <v>3</v>
      </c>
      <c r="Y1068"/>
      <c r="Z1068"/>
      <c r="AA1068"/>
      <c r="AB1068"/>
      <c r="AC1068"/>
      <c r="AD1068"/>
      <c r="AE1068"/>
      <c r="AF1068"/>
      <c r="AG1068"/>
      <c r="AH1068"/>
      <c r="AI1068"/>
      <c r="AJ1068"/>
      <c r="AK1068"/>
      <c r="AL1068"/>
      <c r="AM1068"/>
      <c r="AN1068"/>
      <c r="AO1068"/>
      <c r="AP1068"/>
      <c r="AQ1068"/>
      <c r="AR1068"/>
      <c r="AS1068"/>
      <c r="AT1068"/>
      <c r="AU1068"/>
      <c r="AV1068"/>
      <c r="AW1068"/>
      <c r="AX1068"/>
      <c r="AY1068"/>
      <c r="AZ1068"/>
      <c r="BA1068"/>
      <c r="BB1068"/>
      <c r="BC1068"/>
      <c r="BD1068"/>
      <c r="BE1068"/>
      <c r="BF1068"/>
      <c r="BG1068"/>
      <c r="BH1068"/>
      <c r="BI1068"/>
      <c r="BJ1068"/>
      <c r="BK1068"/>
      <c r="BL1068"/>
      <c r="BM1068"/>
      <c r="BN1068"/>
      <c r="BO1068"/>
      <c r="BP1068"/>
      <c r="BQ1068"/>
      <c r="BR1068"/>
      <c r="BS1068"/>
      <c r="BT1068"/>
      <c r="BU1068"/>
      <c r="BV1068"/>
      <c r="BW1068"/>
      <c r="BX1068"/>
      <c r="BY1068"/>
      <c r="BZ1068"/>
      <c r="CA1068"/>
      <c r="CB1068"/>
      <c r="CC1068"/>
      <c r="CD1068"/>
      <c r="CE1068"/>
      <c r="CF1068"/>
      <c r="CG1068"/>
      <c r="CH1068"/>
      <c r="CI1068"/>
      <c r="CJ1068"/>
      <c r="CK1068"/>
      <c r="CL1068"/>
      <c r="CM1068"/>
      <c r="CN1068"/>
      <c r="CO1068"/>
      <c r="CP1068"/>
      <c r="CQ1068"/>
      <c r="CR1068"/>
      <c r="CS1068"/>
      <c r="CT1068"/>
      <c r="CU1068"/>
      <c r="CV1068"/>
      <c r="CW1068"/>
      <c r="CX1068"/>
      <c r="CY1068"/>
      <c r="CZ1068"/>
      <c r="DA1068"/>
      <c r="DB1068"/>
      <c r="DC1068"/>
      <c r="DD1068"/>
      <c r="DE1068"/>
      <c r="DF1068"/>
      <c r="DG1068"/>
      <c r="DH1068"/>
      <c r="DI1068"/>
      <c r="DJ1068"/>
      <c r="DK1068"/>
      <c r="DL1068"/>
      <c r="DM1068"/>
      <c r="DN1068"/>
      <c r="DO1068"/>
      <c r="DP1068"/>
      <c r="DQ1068"/>
      <c r="DR1068"/>
      <c r="DS1068"/>
      <c r="DT1068"/>
      <c r="DU1068"/>
      <c r="DV1068"/>
      <c r="DW1068"/>
      <c r="DX1068"/>
      <c r="DY1068"/>
      <c r="DZ1068"/>
      <c r="EA1068"/>
      <c r="EB1068"/>
      <c r="EC1068"/>
      <c r="ED1068"/>
      <c r="EE1068"/>
      <c r="EF1068"/>
      <c r="EG1068"/>
      <c r="EH1068"/>
      <c r="EI1068"/>
      <c r="EJ1068"/>
      <c r="EK1068"/>
      <c r="EL1068"/>
      <c r="EM1068"/>
      <c r="EN1068"/>
      <c r="EO1068"/>
      <c r="EP1068"/>
      <c r="EQ1068"/>
      <c r="ER1068"/>
      <c r="ES1068"/>
      <c r="ET1068"/>
      <c r="EU1068"/>
      <c r="EV1068"/>
      <c r="EW1068"/>
      <c r="EX1068"/>
      <c r="EY1068"/>
      <c r="EZ1068"/>
      <c r="FA1068"/>
      <c r="FB1068"/>
      <c r="FC1068"/>
      <c r="FD1068"/>
      <c r="FE1068"/>
      <c r="FF1068"/>
      <c r="FG1068"/>
      <c r="FH1068"/>
      <c r="FI1068"/>
      <c r="FJ1068"/>
      <c r="FK1068"/>
      <c r="FL1068"/>
      <c r="FM1068"/>
      <c r="FN1068"/>
      <c r="FO1068"/>
      <c r="FP1068"/>
      <c r="FQ1068"/>
      <c r="FR1068"/>
      <c r="FS1068"/>
      <c r="FT1068"/>
      <c r="FU1068"/>
      <c r="FV1068"/>
      <c r="FW1068"/>
      <c r="FX1068"/>
      <c r="FY1068"/>
      <c r="FZ1068"/>
      <c r="GA1068"/>
      <c r="GB1068"/>
      <c r="GC1068"/>
      <c r="GD1068"/>
      <c r="GE1068"/>
      <c r="GF1068"/>
      <c r="GG1068"/>
      <c r="GH1068"/>
      <c r="GI1068"/>
      <c r="GJ1068"/>
      <c r="GK1068"/>
      <c r="GL1068"/>
      <c r="GM1068"/>
      <c r="GN1068"/>
      <c r="GO1068"/>
      <c r="GP1068"/>
      <c r="GQ1068"/>
      <c r="GR1068"/>
      <c r="GS1068"/>
      <c r="GT1068"/>
      <c r="GU1068"/>
      <c r="GV1068"/>
      <c r="GW1068"/>
      <c r="GX1068"/>
      <c r="GY1068"/>
      <c r="GZ1068"/>
      <c r="HA1068"/>
      <c r="HB1068"/>
      <c r="HC1068"/>
      <c r="HD1068"/>
      <c r="HE1068"/>
      <c r="HF1068"/>
      <c r="HG1068"/>
      <c r="HH1068"/>
    </row>
    <row r="1069" spans="1:216" x14ac:dyDescent="0.2">
      <c r="A1069" s="241" t="s">
        <v>233</v>
      </c>
      <c r="B1069" s="476" t="s">
        <v>899</v>
      </c>
      <c r="C1069" s="326" t="s">
        <v>626</v>
      </c>
      <c r="D1069" s="283" t="s">
        <v>234</v>
      </c>
      <c r="E1069" s="480">
        <v>0</v>
      </c>
      <c r="F1069" s="480">
        <v>3.5</v>
      </c>
      <c r="G1069" s="480">
        <v>2.88</v>
      </c>
      <c r="H1069" s="480">
        <v>0.5</v>
      </c>
      <c r="I1069" s="480">
        <v>0.5</v>
      </c>
      <c r="J1069" s="480">
        <v>0</v>
      </c>
      <c r="K1069" s="480">
        <v>0</v>
      </c>
      <c r="L1069" s="480">
        <v>0</v>
      </c>
      <c r="M1069" s="480">
        <v>0</v>
      </c>
      <c r="N1069" s="500">
        <v>7.38</v>
      </c>
      <c r="O1069" s="480">
        <v>0</v>
      </c>
      <c r="P1069" s="480">
        <v>8</v>
      </c>
      <c r="Q1069" s="480">
        <v>6</v>
      </c>
      <c r="R1069" s="480">
        <v>1</v>
      </c>
      <c r="S1069" s="480">
        <v>1</v>
      </c>
      <c r="T1069" s="480">
        <v>0</v>
      </c>
      <c r="U1069" s="480">
        <v>0</v>
      </c>
      <c r="V1069" s="480">
        <v>0</v>
      </c>
      <c r="W1069" s="480">
        <v>0</v>
      </c>
      <c r="X1069" s="500">
        <v>16</v>
      </c>
      <c r="Y1069"/>
      <c r="Z1069"/>
      <c r="AA1069"/>
      <c r="AB1069"/>
      <c r="AC1069"/>
      <c r="AD1069"/>
      <c r="AE1069"/>
      <c r="AF1069"/>
      <c r="AG1069"/>
      <c r="AH1069"/>
      <c r="AI1069"/>
      <c r="AJ1069"/>
      <c r="AK1069"/>
      <c r="AL1069"/>
      <c r="AM1069"/>
      <c r="AN1069"/>
      <c r="AO1069"/>
      <c r="AP1069"/>
      <c r="AQ1069"/>
      <c r="AR1069"/>
      <c r="AS1069"/>
      <c r="AT1069"/>
      <c r="AU1069"/>
      <c r="AV1069"/>
      <c r="AW1069"/>
      <c r="AX1069"/>
      <c r="AY1069"/>
      <c r="AZ1069"/>
      <c r="BA1069"/>
      <c r="BB1069"/>
      <c r="BC1069"/>
      <c r="BD1069"/>
      <c r="BE1069"/>
      <c r="BF1069"/>
      <c r="BG1069"/>
      <c r="BH1069"/>
      <c r="BI1069"/>
      <c r="BJ1069"/>
      <c r="BK1069"/>
      <c r="BL1069"/>
      <c r="BM1069"/>
      <c r="BN1069"/>
      <c r="BO1069"/>
      <c r="BP1069"/>
      <c r="BQ1069"/>
      <c r="BR1069"/>
      <c r="BS1069"/>
      <c r="BT1069"/>
      <c r="BU1069"/>
      <c r="BV1069"/>
      <c r="BW1069"/>
      <c r="BX1069"/>
      <c r="BY1069"/>
      <c r="BZ1069"/>
      <c r="CA1069"/>
      <c r="CB1069"/>
      <c r="CC1069"/>
      <c r="CD1069"/>
      <c r="CE1069"/>
      <c r="CF1069"/>
      <c r="CG1069"/>
      <c r="CH1069"/>
      <c r="CI1069"/>
      <c r="CJ1069"/>
      <c r="CK1069"/>
      <c r="CL1069"/>
      <c r="CM1069"/>
      <c r="CN1069"/>
      <c r="CO1069"/>
      <c r="CP1069"/>
      <c r="CQ1069"/>
      <c r="CR1069"/>
      <c r="CS1069"/>
      <c r="CT1069"/>
      <c r="CU1069"/>
      <c r="CV1069"/>
      <c r="CW1069"/>
      <c r="CX1069"/>
      <c r="CY1069"/>
      <c r="CZ1069"/>
      <c r="DA1069"/>
      <c r="DB1069"/>
      <c r="DC1069"/>
      <c r="DD1069"/>
      <c r="DE1069"/>
      <c r="DF1069"/>
      <c r="DG1069"/>
      <c r="DH1069"/>
      <c r="DI1069"/>
      <c r="DJ1069"/>
      <c r="DK1069"/>
      <c r="DL1069"/>
      <c r="DM1069"/>
      <c r="DN1069"/>
      <c r="DO1069"/>
      <c r="DP1069"/>
      <c r="DQ1069"/>
      <c r="DR1069"/>
      <c r="DS1069"/>
      <c r="DT1069"/>
      <c r="DU1069"/>
      <c r="DV1069"/>
      <c r="DW1069"/>
      <c r="DX1069"/>
      <c r="DY1069"/>
      <c r="DZ1069"/>
      <c r="EA1069"/>
      <c r="EB1069"/>
      <c r="EC1069"/>
      <c r="ED1069"/>
      <c r="EE1069"/>
      <c r="EF1069"/>
      <c r="EG1069"/>
      <c r="EH1069"/>
      <c r="EI1069"/>
      <c r="EJ1069"/>
      <c r="EK1069"/>
      <c r="EL1069"/>
      <c r="EM1069"/>
      <c r="EN1069"/>
      <c r="EO1069"/>
      <c r="EP1069"/>
      <c r="EQ1069"/>
      <c r="ER1069"/>
      <c r="ES1069"/>
      <c r="ET1069"/>
      <c r="EU1069"/>
      <c r="EV1069"/>
      <c r="EW1069"/>
      <c r="EX1069"/>
      <c r="EY1069"/>
      <c r="EZ1069"/>
      <c r="FA1069"/>
      <c r="FB1069"/>
      <c r="FC1069"/>
      <c r="FD1069"/>
      <c r="FE1069"/>
      <c r="FF1069"/>
      <c r="FG1069"/>
      <c r="FH1069"/>
      <c r="FI1069"/>
      <c r="FJ1069"/>
      <c r="FK1069"/>
      <c r="FL1069"/>
      <c r="FM1069"/>
      <c r="FN1069"/>
      <c r="FO1069"/>
      <c r="FP1069"/>
      <c r="FQ1069"/>
      <c r="FR1069"/>
      <c r="FS1069"/>
      <c r="FT1069"/>
      <c r="FU1069"/>
      <c r="FV1069"/>
      <c r="FW1069"/>
      <c r="FX1069"/>
      <c r="FY1069"/>
      <c r="FZ1069"/>
      <c r="GA1069"/>
      <c r="GB1069"/>
      <c r="GC1069"/>
      <c r="GD1069"/>
      <c r="GE1069"/>
      <c r="GF1069"/>
      <c r="GG1069"/>
      <c r="GH1069"/>
      <c r="GI1069"/>
      <c r="GJ1069"/>
      <c r="GK1069"/>
      <c r="GL1069"/>
      <c r="GM1069"/>
      <c r="GN1069"/>
      <c r="GO1069"/>
      <c r="GP1069"/>
      <c r="GQ1069"/>
      <c r="GR1069"/>
      <c r="GS1069"/>
      <c r="GT1069"/>
      <c r="GU1069"/>
      <c r="GV1069"/>
      <c r="GW1069"/>
      <c r="GX1069"/>
      <c r="GY1069"/>
      <c r="GZ1069"/>
      <c r="HA1069"/>
      <c r="HB1069"/>
      <c r="HC1069"/>
      <c r="HD1069"/>
      <c r="HE1069"/>
      <c r="HF1069"/>
      <c r="HG1069"/>
      <c r="HH1069"/>
    </row>
    <row r="1070" spans="1:216" x14ac:dyDescent="0.2">
      <c r="A1070" s="241" t="s">
        <v>235</v>
      </c>
      <c r="B1070" s="476" t="s">
        <v>900</v>
      </c>
      <c r="C1070" s="326" t="s">
        <v>782</v>
      </c>
      <c r="D1070" s="283" t="s">
        <v>901</v>
      </c>
      <c r="E1070" s="480">
        <v>0</v>
      </c>
      <c r="F1070" s="480">
        <v>2.5</v>
      </c>
      <c r="G1070" s="480">
        <v>0</v>
      </c>
      <c r="H1070" s="480">
        <v>0</v>
      </c>
      <c r="I1070" s="480">
        <v>0</v>
      </c>
      <c r="J1070" s="480">
        <v>0.5</v>
      </c>
      <c r="K1070" s="480">
        <v>0</v>
      </c>
      <c r="L1070" s="480">
        <v>0</v>
      </c>
      <c r="M1070" s="480">
        <v>0</v>
      </c>
      <c r="N1070" s="500">
        <v>3</v>
      </c>
      <c r="O1070" s="480">
        <v>0</v>
      </c>
      <c r="P1070" s="480">
        <v>5</v>
      </c>
      <c r="Q1070" s="480">
        <v>0</v>
      </c>
      <c r="R1070" s="480">
        <v>0</v>
      </c>
      <c r="S1070" s="480">
        <v>0</v>
      </c>
      <c r="T1070" s="480">
        <v>1</v>
      </c>
      <c r="U1070" s="480">
        <v>0</v>
      </c>
      <c r="V1070" s="480">
        <v>0</v>
      </c>
      <c r="W1070" s="480">
        <v>0</v>
      </c>
      <c r="X1070" s="500">
        <v>6</v>
      </c>
      <c r="Y1070"/>
      <c r="Z1070"/>
      <c r="AA1070"/>
      <c r="AB1070"/>
      <c r="AC1070"/>
      <c r="AD1070"/>
      <c r="AE1070"/>
      <c r="AF1070"/>
      <c r="AG1070"/>
      <c r="AH1070"/>
      <c r="AI1070"/>
      <c r="AJ1070"/>
      <c r="AK1070"/>
      <c r="AL1070"/>
      <c r="AM1070"/>
      <c r="AN1070"/>
      <c r="AO1070"/>
      <c r="AP1070"/>
      <c r="AQ1070"/>
      <c r="AR1070"/>
      <c r="AS1070"/>
      <c r="AT1070"/>
      <c r="AU1070"/>
      <c r="AV1070"/>
      <c r="AW1070"/>
      <c r="AX1070"/>
      <c r="AY1070"/>
      <c r="AZ1070"/>
      <c r="BA1070"/>
      <c r="BB1070"/>
      <c r="BC1070"/>
      <c r="BD1070"/>
      <c r="BE1070"/>
      <c r="BF1070"/>
      <c r="BG1070"/>
      <c r="BH1070"/>
      <c r="BI1070"/>
      <c r="BJ1070"/>
      <c r="BK1070"/>
      <c r="BL1070"/>
      <c r="BM1070"/>
      <c r="BN1070"/>
      <c r="BO1070"/>
      <c r="BP1070"/>
      <c r="BQ1070"/>
      <c r="BR1070"/>
      <c r="BS1070"/>
      <c r="BT1070"/>
      <c r="BU1070"/>
      <c r="BV1070"/>
      <c r="BW1070"/>
      <c r="BX1070"/>
      <c r="BY1070"/>
      <c r="BZ1070"/>
      <c r="CA1070"/>
      <c r="CB1070"/>
      <c r="CC1070"/>
      <c r="CD1070"/>
      <c r="CE1070"/>
      <c r="CF1070"/>
      <c r="CG1070"/>
      <c r="CH1070"/>
      <c r="CI1070"/>
      <c r="CJ1070"/>
      <c r="CK1070"/>
      <c r="CL1070"/>
      <c r="CM1070"/>
      <c r="CN1070"/>
      <c r="CO1070"/>
      <c r="CP1070"/>
      <c r="CQ1070"/>
      <c r="CR1070"/>
      <c r="CS1070"/>
      <c r="CT1070"/>
      <c r="CU1070"/>
      <c r="CV1070"/>
      <c r="CW1070"/>
      <c r="CX1070"/>
      <c r="CY1070"/>
      <c r="CZ1070"/>
      <c r="DA1070"/>
      <c r="DB1070"/>
      <c r="DC1070"/>
      <c r="DD1070"/>
      <c r="DE1070"/>
      <c r="DF1070"/>
      <c r="DG1070"/>
      <c r="DH1070"/>
      <c r="DI1070"/>
      <c r="DJ1070"/>
      <c r="DK1070"/>
      <c r="DL1070"/>
      <c r="DM1070"/>
      <c r="DN1070"/>
      <c r="DO1070"/>
      <c r="DP1070"/>
      <c r="DQ1070"/>
      <c r="DR1070"/>
      <c r="DS1070"/>
      <c r="DT1070"/>
      <c r="DU1070"/>
      <c r="DV1070"/>
      <c r="DW1070"/>
      <c r="DX1070"/>
      <c r="DY1070"/>
      <c r="DZ1070"/>
      <c r="EA1070"/>
      <c r="EB1070"/>
      <c r="EC1070"/>
      <c r="ED1070"/>
      <c r="EE1070"/>
      <c r="EF1070"/>
      <c r="EG1070"/>
      <c r="EH1070"/>
      <c r="EI1070"/>
      <c r="EJ1070"/>
      <c r="EK1070"/>
      <c r="EL1070"/>
      <c r="EM1070"/>
      <c r="EN1070"/>
      <c r="EO1070"/>
      <c r="EP1070"/>
      <c r="EQ1070"/>
      <c r="ER1070"/>
      <c r="ES1070"/>
      <c r="ET1070"/>
      <c r="EU1070"/>
      <c r="EV1070"/>
      <c r="EW1070"/>
      <c r="EX1070"/>
      <c r="EY1070"/>
      <c r="EZ1070"/>
      <c r="FA1070"/>
      <c r="FB1070"/>
      <c r="FC1070"/>
      <c r="FD1070"/>
      <c r="FE1070"/>
      <c r="FF1070"/>
      <c r="FG1070"/>
      <c r="FH1070"/>
      <c r="FI1070"/>
      <c r="FJ1070"/>
      <c r="FK1070"/>
      <c r="FL1070"/>
      <c r="FM1070"/>
      <c r="FN1070"/>
      <c r="FO1070"/>
      <c r="FP1070"/>
      <c r="FQ1070"/>
      <c r="FR1070"/>
      <c r="FS1070"/>
      <c r="FT1070"/>
      <c r="FU1070"/>
      <c r="FV1070"/>
      <c r="FW1070"/>
      <c r="FX1070"/>
      <c r="FY1070"/>
      <c r="FZ1070"/>
      <c r="GA1070"/>
      <c r="GB1070"/>
      <c r="GC1070"/>
      <c r="GD1070"/>
      <c r="GE1070"/>
      <c r="GF1070"/>
      <c r="GG1070"/>
      <c r="GH1070"/>
      <c r="GI1070"/>
      <c r="GJ1070"/>
      <c r="GK1070"/>
      <c r="GL1070"/>
      <c r="GM1070"/>
      <c r="GN1070"/>
      <c r="GO1070"/>
      <c r="GP1070"/>
      <c r="GQ1070"/>
      <c r="GR1070"/>
      <c r="GS1070"/>
      <c r="GT1070"/>
      <c r="GU1070"/>
      <c r="GV1070"/>
      <c r="GW1070"/>
      <c r="GX1070"/>
      <c r="GY1070"/>
      <c r="GZ1070"/>
      <c r="HA1070"/>
      <c r="HB1070"/>
      <c r="HC1070"/>
      <c r="HD1070"/>
      <c r="HE1070"/>
      <c r="HF1070"/>
      <c r="HG1070"/>
      <c r="HH1070"/>
    </row>
    <row r="1071" spans="1:216" x14ac:dyDescent="0.2">
      <c r="A1071" s="241" t="s">
        <v>236</v>
      </c>
      <c r="B1071" s="476" t="s">
        <v>902</v>
      </c>
      <c r="C1071" s="326" t="s">
        <v>786</v>
      </c>
      <c r="D1071" s="283" t="s">
        <v>237</v>
      </c>
      <c r="E1071" s="480">
        <v>0</v>
      </c>
      <c r="F1071" s="480">
        <v>1.9</v>
      </c>
      <c r="G1071" s="480">
        <v>0</v>
      </c>
      <c r="H1071" s="480">
        <v>0</v>
      </c>
      <c r="I1071" s="480">
        <v>0</v>
      </c>
      <c r="J1071" s="480">
        <v>0</v>
      </c>
      <c r="K1071" s="480">
        <v>0</v>
      </c>
      <c r="L1071" s="480">
        <v>0</v>
      </c>
      <c r="M1071" s="480">
        <v>0</v>
      </c>
      <c r="N1071" s="500">
        <v>1.9</v>
      </c>
      <c r="O1071" s="480">
        <v>0</v>
      </c>
      <c r="P1071" s="480">
        <v>5</v>
      </c>
      <c r="Q1071" s="480">
        <v>0</v>
      </c>
      <c r="R1071" s="480">
        <v>0</v>
      </c>
      <c r="S1071" s="480">
        <v>0</v>
      </c>
      <c r="T1071" s="480">
        <v>0</v>
      </c>
      <c r="U1071" s="480">
        <v>0</v>
      </c>
      <c r="V1071" s="480">
        <v>0</v>
      </c>
      <c r="W1071" s="480">
        <v>0</v>
      </c>
      <c r="X1071" s="500">
        <v>5</v>
      </c>
      <c r="Y1071"/>
      <c r="Z1071"/>
      <c r="AA1071"/>
      <c r="AB1071"/>
      <c r="AC1071"/>
      <c r="AD1071"/>
      <c r="AE1071"/>
      <c r="AF1071"/>
      <c r="AG1071"/>
      <c r="AH1071"/>
      <c r="AI1071"/>
      <c r="AJ1071"/>
      <c r="AK1071"/>
      <c r="AL1071"/>
      <c r="AM1071"/>
      <c r="AN1071"/>
      <c r="AO1071"/>
      <c r="AP1071"/>
      <c r="AQ1071"/>
      <c r="AR1071"/>
      <c r="AS1071"/>
      <c r="AT1071"/>
      <c r="AU1071"/>
      <c r="AV1071"/>
      <c r="AW1071"/>
      <c r="AX1071"/>
      <c r="AY1071"/>
      <c r="AZ1071"/>
      <c r="BA1071"/>
      <c r="BB1071"/>
      <c r="BC1071"/>
      <c r="BD1071"/>
      <c r="BE1071"/>
      <c r="BF1071"/>
      <c r="BG1071"/>
      <c r="BH1071"/>
      <c r="BI1071"/>
      <c r="BJ1071"/>
      <c r="BK1071"/>
      <c r="BL1071"/>
      <c r="BM1071"/>
      <c r="BN1071"/>
      <c r="BO1071"/>
      <c r="BP1071"/>
      <c r="BQ1071"/>
      <c r="BR1071"/>
      <c r="BS1071"/>
      <c r="BT1071"/>
      <c r="BU1071"/>
      <c r="BV1071"/>
      <c r="BW1071"/>
      <c r="BX1071"/>
      <c r="BY1071"/>
      <c r="BZ1071"/>
      <c r="CA1071"/>
      <c r="CB1071"/>
      <c r="CC1071"/>
      <c r="CD1071"/>
      <c r="CE1071"/>
      <c r="CF1071"/>
      <c r="CG1071"/>
      <c r="CH1071"/>
      <c r="CI1071"/>
      <c r="CJ1071"/>
      <c r="CK1071"/>
      <c r="CL1071"/>
      <c r="CM1071"/>
      <c r="CN1071"/>
      <c r="CO1071"/>
      <c r="CP1071"/>
      <c r="CQ1071"/>
      <c r="CR1071"/>
      <c r="CS1071"/>
      <c r="CT1071"/>
      <c r="CU1071"/>
      <c r="CV1071"/>
      <c r="CW1071"/>
      <c r="CX1071"/>
      <c r="CY1071"/>
      <c r="CZ1071"/>
      <c r="DA1071"/>
      <c r="DB1071"/>
      <c r="DC1071"/>
      <c r="DD1071"/>
      <c r="DE1071"/>
      <c r="DF1071"/>
      <c r="DG1071"/>
      <c r="DH1071"/>
      <c r="DI1071"/>
      <c r="DJ1071"/>
      <c r="DK1071"/>
      <c r="DL1071"/>
      <c r="DM1071"/>
      <c r="DN1071"/>
      <c r="DO1071"/>
      <c r="DP1071"/>
      <c r="DQ1071"/>
      <c r="DR1071"/>
      <c r="DS1071"/>
      <c r="DT1071"/>
      <c r="DU1071"/>
      <c r="DV1071"/>
      <c r="DW1071"/>
      <c r="DX1071"/>
      <c r="DY1071"/>
      <c r="DZ1071"/>
      <c r="EA1071"/>
      <c r="EB1071"/>
      <c r="EC1071"/>
      <c r="ED1071"/>
      <c r="EE1071"/>
      <c r="EF1071"/>
      <c r="EG1071"/>
      <c r="EH1071"/>
      <c r="EI1071"/>
      <c r="EJ1071"/>
      <c r="EK1071"/>
      <c r="EL1071"/>
      <c r="EM1071"/>
      <c r="EN1071"/>
      <c r="EO1071"/>
      <c r="EP1071"/>
      <c r="EQ1071"/>
      <c r="ER1071"/>
      <c r="ES1071"/>
      <c r="ET1071"/>
      <c r="EU1071"/>
      <c r="EV1071"/>
      <c r="EW1071"/>
      <c r="EX1071"/>
      <c r="EY1071"/>
      <c r="EZ1071"/>
      <c r="FA1071"/>
      <c r="FB1071"/>
      <c r="FC1071"/>
      <c r="FD1071"/>
      <c r="FE1071"/>
      <c r="FF1071"/>
      <c r="FG1071"/>
      <c r="FH1071"/>
      <c r="FI1071"/>
      <c r="FJ1071"/>
      <c r="FK1071"/>
      <c r="FL1071"/>
      <c r="FM1071"/>
      <c r="FN1071"/>
      <c r="FO1071"/>
      <c r="FP1071"/>
      <c r="FQ1071"/>
      <c r="FR1071"/>
      <c r="FS1071"/>
      <c r="FT1071"/>
      <c r="FU1071"/>
      <c r="FV1071"/>
      <c r="FW1071"/>
      <c r="FX1071"/>
      <c r="FY1071"/>
      <c r="FZ1071"/>
      <c r="GA1071"/>
      <c r="GB1071"/>
      <c r="GC1071"/>
      <c r="GD1071"/>
      <c r="GE1071"/>
      <c r="GF1071"/>
      <c r="GG1071"/>
      <c r="GH1071"/>
      <c r="GI1071"/>
      <c r="GJ1071"/>
      <c r="GK1071"/>
      <c r="GL1071"/>
      <c r="GM1071"/>
      <c r="GN1071"/>
      <c r="GO1071"/>
      <c r="GP1071"/>
      <c r="GQ1071"/>
      <c r="GR1071"/>
      <c r="GS1071"/>
      <c r="GT1071"/>
      <c r="GU1071"/>
      <c r="GV1071"/>
      <c r="GW1071"/>
      <c r="GX1071"/>
      <c r="GY1071"/>
      <c r="GZ1071"/>
      <c r="HA1071"/>
      <c r="HB1071"/>
      <c r="HC1071"/>
      <c r="HD1071"/>
      <c r="HE1071"/>
      <c r="HF1071"/>
      <c r="HG1071"/>
      <c r="HH1071"/>
    </row>
    <row r="1072" spans="1:216" x14ac:dyDescent="0.2">
      <c r="A1072" s="241" t="s">
        <v>238</v>
      </c>
      <c r="B1072" s="476" t="s">
        <v>903</v>
      </c>
      <c r="C1072" s="326" t="s">
        <v>801</v>
      </c>
      <c r="D1072" s="283" t="s">
        <v>239</v>
      </c>
      <c r="E1072" s="480">
        <v>0</v>
      </c>
      <c r="F1072" s="480">
        <v>3.8</v>
      </c>
      <c r="G1072" s="480">
        <v>1</v>
      </c>
      <c r="H1072" s="480">
        <v>0</v>
      </c>
      <c r="I1072" s="480">
        <v>0.5</v>
      </c>
      <c r="J1072" s="480">
        <v>0</v>
      </c>
      <c r="K1072" s="480">
        <v>0</v>
      </c>
      <c r="L1072" s="480">
        <v>0</v>
      </c>
      <c r="M1072" s="480">
        <v>0</v>
      </c>
      <c r="N1072" s="500">
        <v>5.3</v>
      </c>
      <c r="O1072" s="480">
        <v>0</v>
      </c>
      <c r="P1072" s="480">
        <v>8</v>
      </c>
      <c r="Q1072" s="480">
        <v>2</v>
      </c>
      <c r="R1072" s="480">
        <v>0</v>
      </c>
      <c r="S1072" s="480">
        <v>1</v>
      </c>
      <c r="T1072" s="480">
        <v>0</v>
      </c>
      <c r="U1072" s="480">
        <v>0</v>
      </c>
      <c r="V1072" s="480">
        <v>0</v>
      </c>
      <c r="W1072" s="480">
        <v>0</v>
      </c>
      <c r="X1072" s="500">
        <v>11</v>
      </c>
      <c r="Y1072"/>
      <c r="Z1072"/>
      <c r="AA1072"/>
      <c r="AB1072"/>
      <c r="AC1072"/>
      <c r="AD1072"/>
      <c r="AE1072"/>
      <c r="AF1072"/>
      <c r="AG1072"/>
      <c r="AH1072"/>
      <c r="AI1072"/>
      <c r="AJ1072"/>
      <c r="AK1072"/>
      <c r="AL1072"/>
      <c r="AM1072"/>
      <c r="AN1072"/>
      <c r="AO1072"/>
      <c r="AP1072"/>
      <c r="AQ1072"/>
      <c r="AR1072"/>
      <c r="AS1072"/>
      <c r="AT1072"/>
      <c r="AU1072"/>
      <c r="AV1072"/>
      <c r="AW1072"/>
      <c r="AX1072"/>
      <c r="AY1072"/>
      <c r="AZ1072"/>
      <c r="BA1072"/>
      <c r="BB1072"/>
      <c r="BC1072"/>
      <c r="BD1072"/>
      <c r="BE1072"/>
      <c r="BF1072"/>
      <c r="BG1072"/>
      <c r="BH1072"/>
      <c r="BI1072"/>
      <c r="BJ1072"/>
      <c r="BK1072"/>
      <c r="BL1072"/>
      <c r="BM1072"/>
      <c r="BN1072"/>
      <c r="BO1072"/>
      <c r="BP1072"/>
      <c r="BQ1072"/>
      <c r="BR1072"/>
      <c r="BS1072"/>
      <c r="BT1072"/>
      <c r="BU1072"/>
      <c r="BV1072"/>
      <c r="BW1072"/>
      <c r="BX1072"/>
      <c r="BY1072"/>
      <c r="BZ1072"/>
      <c r="CA1072"/>
      <c r="CB1072"/>
      <c r="CC1072"/>
      <c r="CD1072"/>
      <c r="CE1072"/>
      <c r="CF1072"/>
      <c r="CG1072"/>
      <c r="CH1072"/>
      <c r="CI1072"/>
      <c r="CJ1072"/>
      <c r="CK1072"/>
      <c r="CL1072"/>
      <c r="CM1072"/>
      <c r="CN1072"/>
      <c r="CO1072"/>
      <c r="CP1072"/>
      <c r="CQ1072"/>
      <c r="CR1072"/>
      <c r="CS1072"/>
      <c r="CT1072"/>
      <c r="CU1072"/>
      <c r="CV1072"/>
      <c r="CW1072"/>
      <c r="CX1072"/>
      <c r="CY1072"/>
      <c r="CZ1072"/>
      <c r="DA1072"/>
      <c r="DB1072"/>
      <c r="DC1072"/>
      <c r="DD1072"/>
      <c r="DE1072"/>
      <c r="DF1072"/>
      <c r="DG1072"/>
      <c r="DH1072"/>
      <c r="DI1072"/>
      <c r="DJ1072"/>
      <c r="DK1072"/>
      <c r="DL1072"/>
      <c r="DM1072"/>
      <c r="DN1072"/>
      <c r="DO1072"/>
      <c r="DP1072"/>
      <c r="DQ1072"/>
      <c r="DR1072"/>
      <c r="DS1072"/>
      <c r="DT1072"/>
      <c r="DU1072"/>
      <c r="DV1072"/>
      <c r="DW1072"/>
      <c r="DX1072"/>
      <c r="DY1072"/>
      <c r="DZ1072"/>
      <c r="EA1072"/>
      <c r="EB1072"/>
      <c r="EC1072"/>
      <c r="ED1072"/>
      <c r="EE1072"/>
      <c r="EF1072"/>
      <c r="EG1072"/>
      <c r="EH1072"/>
      <c r="EI1072"/>
      <c r="EJ1072"/>
      <c r="EK1072"/>
      <c r="EL1072"/>
      <c r="EM1072"/>
      <c r="EN1072"/>
      <c r="EO1072"/>
      <c r="EP1072"/>
      <c r="EQ1072"/>
      <c r="ER1072"/>
      <c r="ES1072"/>
      <c r="ET1072"/>
      <c r="EU1072"/>
      <c r="EV1072"/>
      <c r="EW1072"/>
      <c r="EX1072"/>
      <c r="EY1072"/>
      <c r="EZ1072"/>
      <c r="FA1072"/>
      <c r="FB1072"/>
      <c r="FC1072"/>
      <c r="FD1072"/>
      <c r="FE1072"/>
      <c r="FF1072"/>
      <c r="FG1072"/>
      <c r="FH1072"/>
      <c r="FI1072"/>
      <c r="FJ1072"/>
      <c r="FK1072"/>
      <c r="FL1072"/>
      <c r="FM1072"/>
      <c r="FN1072"/>
      <c r="FO1072"/>
      <c r="FP1072"/>
      <c r="FQ1072"/>
      <c r="FR1072"/>
      <c r="FS1072"/>
      <c r="FT1072"/>
      <c r="FU1072"/>
      <c r="FV1072"/>
      <c r="FW1072"/>
      <c r="FX1072"/>
      <c r="FY1072"/>
      <c r="FZ1072"/>
      <c r="GA1072"/>
      <c r="GB1072"/>
      <c r="GC1072"/>
      <c r="GD1072"/>
      <c r="GE1072"/>
      <c r="GF1072"/>
      <c r="GG1072"/>
      <c r="GH1072"/>
      <c r="GI1072"/>
      <c r="GJ1072"/>
      <c r="GK1072"/>
      <c r="GL1072"/>
      <c r="GM1072"/>
      <c r="GN1072"/>
      <c r="GO1072"/>
      <c r="GP1072"/>
      <c r="GQ1072"/>
      <c r="GR1072"/>
      <c r="GS1072"/>
      <c r="GT1072"/>
      <c r="GU1072"/>
      <c r="GV1072"/>
      <c r="GW1072"/>
      <c r="GX1072"/>
      <c r="GY1072"/>
      <c r="GZ1072"/>
      <c r="HA1072"/>
      <c r="HB1072"/>
      <c r="HC1072"/>
      <c r="HD1072"/>
      <c r="HE1072"/>
      <c r="HF1072"/>
      <c r="HG1072"/>
      <c r="HH1072"/>
    </row>
    <row r="1073" spans="1:216" x14ac:dyDescent="0.2">
      <c r="A1073" s="241" t="s">
        <v>240</v>
      </c>
      <c r="B1073" s="476" t="s">
        <v>904</v>
      </c>
      <c r="C1073" s="326" t="s">
        <v>782</v>
      </c>
      <c r="D1073" s="283" t="s">
        <v>241</v>
      </c>
      <c r="E1073" s="480">
        <v>0</v>
      </c>
      <c r="F1073" s="480">
        <v>19</v>
      </c>
      <c r="G1073" s="480">
        <v>2</v>
      </c>
      <c r="H1073" s="480">
        <v>0</v>
      </c>
      <c r="I1073" s="480">
        <v>0</v>
      </c>
      <c r="J1073" s="480">
        <v>0</v>
      </c>
      <c r="K1073" s="480">
        <v>0</v>
      </c>
      <c r="L1073" s="480">
        <v>0</v>
      </c>
      <c r="M1073" s="480">
        <v>0</v>
      </c>
      <c r="N1073" s="500">
        <v>21</v>
      </c>
      <c r="O1073" s="480">
        <v>0</v>
      </c>
      <c r="P1073" s="480">
        <v>41</v>
      </c>
      <c r="Q1073" s="480">
        <v>4</v>
      </c>
      <c r="R1073" s="480">
        <v>0</v>
      </c>
      <c r="S1073" s="480">
        <v>0</v>
      </c>
      <c r="T1073" s="480">
        <v>0</v>
      </c>
      <c r="U1073" s="480">
        <v>0</v>
      </c>
      <c r="V1073" s="480">
        <v>0</v>
      </c>
      <c r="W1073" s="480">
        <v>0</v>
      </c>
      <c r="X1073" s="500">
        <v>45</v>
      </c>
      <c r="Y1073"/>
      <c r="Z1073"/>
      <c r="AA1073"/>
      <c r="AB1073"/>
      <c r="AC1073"/>
      <c r="AD1073"/>
      <c r="AE1073"/>
      <c r="AF1073"/>
      <c r="AG1073"/>
      <c r="AH1073"/>
      <c r="AI1073"/>
      <c r="AJ1073"/>
      <c r="AK1073"/>
      <c r="AL1073"/>
      <c r="AM1073"/>
      <c r="AN1073"/>
      <c r="AO1073"/>
      <c r="AP1073"/>
      <c r="AQ1073"/>
      <c r="AR1073"/>
      <c r="AS1073"/>
      <c r="AT1073"/>
      <c r="AU1073"/>
      <c r="AV1073"/>
      <c r="AW1073"/>
      <c r="AX1073"/>
      <c r="AY1073"/>
      <c r="AZ1073"/>
      <c r="BA1073"/>
      <c r="BB1073"/>
      <c r="BC1073"/>
      <c r="BD1073"/>
      <c r="BE1073"/>
      <c r="BF1073"/>
      <c r="BG1073"/>
      <c r="BH1073"/>
      <c r="BI1073"/>
      <c r="BJ1073"/>
      <c r="BK1073"/>
      <c r="BL1073"/>
      <c r="BM1073"/>
      <c r="BN1073"/>
      <c r="BO1073"/>
      <c r="BP1073"/>
      <c r="BQ1073"/>
      <c r="BR1073"/>
      <c r="BS1073"/>
      <c r="BT1073"/>
      <c r="BU1073"/>
      <c r="BV1073"/>
      <c r="BW1073"/>
      <c r="BX1073"/>
      <c r="BY1073"/>
      <c r="BZ1073"/>
      <c r="CA1073"/>
      <c r="CB1073"/>
      <c r="CC1073"/>
      <c r="CD1073"/>
      <c r="CE1073"/>
      <c r="CF1073"/>
      <c r="CG1073"/>
      <c r="CH1073"/>
      <c r="CI1073"/>
      <c r="CJ1073"/>
      <c r="CK1073"/>
      <c r="CL1073"/>
      <c r="CM1073"/>
      <c r="CN1073"/>
      <c r="CO1073"/>
      <c r="CP1073"/>
      <c r="CQ1073"/>
      <c r="CR1073"/>
      <c r="CS1073"/>
      <c r="CT1073"/>
      <c r="CU1073"/>
      <c r="CV1073"/>
      <c r="CW1073"/>
      <c r="CX1073"/>
      <c r="CY1073"/>
      <c r="CZ1073"/>
      <c r="DA1073"/>
      <c r="DB1073"/>
      <c r="DC1073"/>
      <c r="DD1073"/>
      <c r="DE1073"/>
      <c r="DF1073"/>
      <c r="DG1073"/>
      <c r="DH1073"/>
      <c r="DI1073"/>
      <c r="DJ1073"/>
      <c r="DK1073"/>
      <c r="DL1073"/>
      <c r="DM1073"/>
      <c r="DN1073"/>
      <c r="DO1073"/>
      <c r="DP1073"/>
      <c r="DQ1073"/>
      <c r="DR1073"/>
      <c r="DS1073"/>
      <c r="DT1073"/>
      <c r="DU1073"/>
      <c r="DV1073"/>
      <c r="DW1073"/>
      <c r="DX1073"/>
      <c r="DY1073"/>
      <c r="DZ1073"/>
      <c r="EA1073"/>
      <c r="EB1073"/>
      <c r="EC1073"/>
      <c r="ED1073"/>
      <c r="EE1073"/>
      <c r="EF1073"/>
      <c r="EG1073"/>
      <c r="EH1073"/>
      <c r="EI1073"/>
      <c r="EJ1073"/>
      <c r="EK1073"/>
      <c r="EL1073"/>
      <c r="EM1073"/>
      <c r="EN1073"/>
      <c r="EO1073"/>
      <c r="EP1073"/>
      <c r="EQ1073"/>
      <c r="ER1073"/>
      <c r="ES1073"/>
      <c r="ET1073"/>
      <c r="EU1073"/>
      <c r="EV1073"/>
      <c r="EW1073"/>
      <c r="EX1073"/>
      <c r="EY1073"/>
      <c r="EZ1073"/>
      <c r="FA1073"/>
      <c r="FB1073"/>
      <c r="FC1073"/>
      <c r="FD1073"/>
      <c r="FE1073"/>
      <c r="FF1073"/>
      <c r="FG1073"/>
      <c r="FH1073"/>
      <c r="FI1073"/>
      <c r="FJ1073"/>
      <c r="FK1073"/>
      <c r="FL1073"/>
      <c r="FM1073"/>
      <c r="FN1073"/>
      <c r="FO1073"/>
      <c r="FP1073"/>
      <c r="FQ1073"/>
      <c r="FR1073"/>
      <c r="FS1073"/>
      <c r="FT1073"/>
      <c r="FU1073"/>
      <c r="FV1073"/>
      <c r="FW1073"/>
      <c r="FX1073"/>
      <c r="FY1073"/>
      <c r="FZ1073"/>
      <c r="GA1073"/>
      <c r="GB1073"/>
      <c r="GC1073"/>
      <c r="GD1073"/>
      <c r="GE1073"/>
      <c r="GF1073"/>
      <c r="GG1073"/>
      <c r="GH1073"/>
      <c r="GI1073"/>
      <c r="GJ1073"/>
      <c r="GK1073"/>
      <c r="GL1073"/>
      <c r="GM1073"/>
      <c r="GN1073"/>
      <c r="GO1073"/>
      <c r="GP1073"/>
      <c r="GQ1073"/>
      <c r="GR1073"/>
      <c r="GS1073"/>
      <c r="GT1073"/>
      <c r="GU1073"/>
      <c r="GV1073"/>
      <c r="GW1073"/>
      <c r="GX1073"/>
      <c r="GY1073"/>
      <c r="GZ1073"/>
      <c r="HA1073"/>
      <c r="HB1073"/>
      <c r="HC1073"/>
      <c r="HD1073"/>
      <c r="HE1073"/>
      <c r="HF1073"/>
      <c r="HG1073"/>
      <c r="HH1073"/>
    </row>
    <row r="1074" spans="1:216" x14ac:dyDescent="0.2">
      <c r="A1074" s="241" t="s">
        <v>242</v>
      </c>
      <c r="B1074" s="476" t="s">
        <v>905</v>
      </c>
      <c r="C1074" s="326" t="s">
        <v>626</v>
      </c>
      <c r="D1074" s="283" t="s">
        <v>243</v>
      </c>
      <c r="E1074" s="480">
        <v>0.5</v>
      </c>
      <c r="F1074" s="480">
        <v>26.5</v>
      </c>
      <c r="G1074" s="480">
        <v>1.5</v>
      </c>
      <c r="H1074" s="480">
        <v>0.5</v>
      </c>
      <c r="I1074" s="480">
        <v>0.5</v>
      </c>
      <c r="J1074" s="480">
        <v>0</v>
      </c>
      <c r="K1074" s="480">
        <v>0</v>
      </c>
      <c r="L1074" s="480">
        <v>0</v>
      </c>
      <c r="M1074" s="480">
        <v>0</v>
      </c>
      <c r="N1074" s="500">
        <v>29.5</v>
      </c>
      <c r="O1074" s="480">
        <v>1</v>
      </c>
      <c r="P1074" s="480">
        <v>56</v>
      </c>
      <c r="Q1074" s="480">
        <v>3</v>
      </c>
      <c r="R1074" s="480">
        <v>1</v>
      </c>
      <c r="S1074" s="480">
        <v>1</v>
      </c>
      <c r="T1074" s="480">
        <v>0</v>
      </c>
      <c r="U1074" s="480">
        <v>0</v>
      </c>
      <c r="V1074" s="480">
        <v>0</v>
      </c>
      <c r="W1074" s="480">
        <v>0</v>
      </c>
      <c r="X1074" s="500">
        <v>62</v>
      </c>
      <c r="Y1074"/>
      <c r="Z1074"/>
      <c r="AA1074"/>
      <c r="AB1074"/>
      <c r="AC1074"/>
      <c r="AD1074"/>
      <c r="AE1074"/>
      <c r="AF1074"/>
      <c r="AG1074"/>
      <c r="AH1074"/>
      <c r="AI1074"/>
      <c r="AJ1074"/>
      <c r="AK1074"/>
      <c r="AL1074"/>
      <c r="AM1074"/>
      <c r="AN1074"/>
      <c r="AO1074"/>
      <c r="AP1074"/>
      <c r="AQ1074"/>
      <c r="AR1074"/>
      <c r="AS1074"/>
      <c r="AT1074"/>
      <c r="AU1074"/>
      <c r="AV1074"/>
      <c r="AW1074"/>
      <c r="AX1074"/>
      <c r="AY1074"/>
      <c r="AZ1074"/>
      <c r="BA1074"/>
      <c r="BB1074"/>
      <c r="BC1074"/>
      <c r="BD1074"/>
      <c r="BE1074"/>
      <c r="BF1074"/>
      <c r="BG1074"/>
      <c r="BH1074"/>
      <c r="BI1074"/>
      <c r="BJ1074"/>
      <c r="BK1074"/>
      <c r="BL1074"/>
      <c r="BM1074"/>
      <c r="BN1074"/>
      <c r="BO1074"/>
      <c r="BP1074"/>
      <c r="BQ1074"/>
      <c r="BR1074"/>
      <c r="BS1074"/>
      <c r="BT1074"/>
      <c r="BU1074"/>
      <c r="BV1074"/>
      <c r="BW1074"/>
      <c r="BX1074"/>
      <c r="BY1074"/>
      <c r="BZ1074"/>
      <c r="CA1074"/>
      <c r="CB1074"/>
      <c r="CC1074"/>
      <c r="CD1074"/>
      <c r="CE1074"/>
      <c r="CF1074"/>
      <c r="CG1074"/>
      <c r="CH1074"/>
      <c r="CI1074"/>
      <c r="CJ1074"/>
      <c r="CK1074"/>
      <c r="CL1074"/>
      <c r="CM1074"/>
      <c r="CN1074"/>
      <c r="CO1074"/>
      <c r="CP1074"/>
      <c r="CQ1074"/>
      <c r="CR1074"/>
      <c r="CS1074"/>
      <c r="CT1074"/>
      <c r="CU1074"/>
      <c r="CV1074"/>
      <c r="CW1074"/>
      <c r="CX1074"/>
      <c r="CY1074"/>
      <c r="CZ1074"/>
      <c r="DA1074"/>
      <c r="DB1074"/>
      <c r="DC1074"/>
      <c r="DD1074"/>
      <c r="DE1074"/>
      <c r="DF1074"/>
      <c r="DG1074"/>
      <c r="DH1074"/>
      <c r="DI1074"/>
      <c r="DJ1074"/>
      <c r="DK1074"/>
      <c r="DL1074"/>
      <c r="DM1074"/>
      <c r="DN1074"/>
      <c r="DO1074"/>
      <c r="DP1074"/>
      <c r="DQ1074"/>
      <c r="DR1074"/>
      <c r="DS1074"/>
      <c r="DT1074"/>
      <c r="DU1074"/>
      <c r="DV1074"/>
      <c r="DW1074"/>
      <c r="DX1074"/>
      <c r="DY1074"/>
      <c r="DZ1074"/>
      <c r="EA1074"/>
      <c r="EB1074"/>
      <c r="EC1074"/>
      <c r="ED1074"/>
      <c r="EE1074"/>
      <c r="EF1074"/>
      <c r="EG1074"/>
      <c r="EH1074"/>
      <c r="EI1074"/>
      <c r="EJ1074"/>
      <c r="EK1074"/>
      <c r="EL1074"/>
      <c r="EM1074"/>
      <c r="EN1074"/>
      <c r="EO1074"/>
      <c r="EP1074"/>
      <c r="EQ1074"/>
      <c r="ER1074"/>
      <c r="ES1074"/>
      <c r="ET1074"/>
      <c r="EU1074"/>
      <c r="EV1074"/>
      <c r="EW1074"/>
      <c r="EX1074"/>
      <c r="EY1074"/>
      <c r="EZ1074"/>
      <c r="FA1074"/>
      <c r="FB1074"/>
      <c r="FC1074"/>
      <c r="FD1074"/>
      <c r="FE1074"/>
      <c r="FF1074"/>
      <c r="FG1074"/>
      <c r="FH1074"/>
      <c r="FI1074"/>
      <c r="FJ1074"/>
      <c r="FK1074"/>
      <c r="FL1074"/>
      <c r="FM1074"/>
      <c r="FN1074"/>
      <c r="FO1074"/>
      <c r="FP1074"/>
      <c r="FQ1074"/>
      <c r="FR1074"/>
      <c r="FS1074"/>
      <c r="FT1074"/>
      <c r="FU1074"/>
      <c r="FV1074"/>
      <c r="FW1074"/>
      <c r="FX1074"/>
      <c r="FY1074"/>
      <c r="FZ1074"/>
      <c r="GA1074"/>
      <c r="GB1074"/>
      <c r="GC1074"/>
      <c r="GD1074"/>
      <c r="GE1074"/>
      <c r="GF1074"/>
      <c r="GG1074"/>
      <c r="GH1074"/>
      <c r="GI1074"/>
      <c r="GJ1074"/>
      <c r="GK1074"/>
      <c r="GL1074"/>
      <c r="GM1074"/>
      <c r="GN1074"/>
      <c r="GO1074"/>
      <c r="GP1074"/>
      <c r="GQ1074"/>
      <c r="GR1074"/>
      <c r="GS1074"/>
      <c r="GT1074"/>
      <c r="GU1074"/>
      <c r="GV1074"/>
      <c r="GW1074"/>
      <c r="GX1074"/>
      <c r="GY1074"/>
      <c r="GZ1074"/>
      <c r="HA1074"/>
      <c r="HB1074"/>
      <c r="HC1074"/>
      <c r="HD1074"/>
      <c r="HE1074"/>
      <c r="HF1074"/>
      <c r="HG1074"/>
      <c r="HH1074"/>
    </row>
    <row r="1075" spans="1:216" ht="14.25" x14ac:dyDescent="0.2">
      <c r="A1075" s="241" t="s">
        <v>244</v>
      </c>
      <c r="B1075" s="476" t="s">
        <v>906</v>
      </c>
      <c r="C1075" s="326" t="s">
        <v>626</v>
      </c>
      <c r="D1075" s="283" t="s">
        <v>907</v>
      </c>
      <c r="E1075" s="480">
        <v>0</v>
      </c>
      <c r="F1075" s="480">
        <v>20</v>
      </c>
      <c r="G1075" s="480">
        <v>4.25</v>
      </c>
      <c r="H1075" s="480">
        <v>1.25</v>
      </c>
      <c r="I1075" s="480">
        <v>0</v>
      </c>
      <c r="J1075" s="480">
        <v>0</v>
      </c>
      <c r="K1075" s="480">
        <v>0</v>
      </c>
      <c r="L1075" s="480">
        <v>0.5</v>
      </c>
      <c r="M1075" s="480">
        <v>0</v>
      </c>
      <c r="N1075" s="500">
        <v>26</v>
      </c>
      <c r="O1075" s="480">
        <v>0</v>
      </c>
      <c r="P1075" s="480">
        <v>44</v>
      </c>
      <c r="Q1075" s="480">
        <v>9</v>
      </c>
      <c r="R1075" s="480">
        <v>5</v>
      </c>
      <c r="S1075" s="480">
        <v>0</v>
      </c>
      <c r="T1075" s="480">
        <v>0</v>
      </c>
      <c r="U1075" s="480">
        <v>0</v>
      </c>
      <c r="V1075" s="480">
        <v>1</v>
      </c>
      <c r="W1075" s="480">
        <v>0</v>
      </c>
      <c r="X1075" s="500">
        <v>59</v>
      </c>
      <c r="Y1075"/>
      <c r="Z1075"/>
      <c r="AA1075"/>
      <c r="AB1075"/>
      <c r="AC1075"/>
      <c r="AD1075"/>
      <c r="AE1075"/>
      <c r="AF1075"/>
      <c r="AG1075"/>
      <c r="AH1075"/>
      <c r="AI1075"/>
      <c r="AJ1075"/>
      <c r="AK1075"/>
      <c r="AL1075"/>
      <c r="AM1075"/>
      <c r="AN1075"/>
      <c r="AO1075"/>
      <c r="AP1075"/>
      <c r="AQ1075"/>
      <c r="AR1075"/>
      <c r="AS1075"/>
      <c r="AT1075"/>
      <c r="AU1075"/>
      <c r="AV1075"/>
      <c r="AW1075"/>
      <c r="AX1075"/>
      <c r="AY1075"/>
      <c r="AZ1075"/>
      <c r="BA1075"/>
      <c r="BB1075"/>
      <c r="BC1075"/>
      <c r="BD1075"/>
      <c r="BE1075"/>
      <c r="BF1075"/>
      <c r="BG1075"/>
      <c r="BH1075"/>
      <c r="BI1075"/>
      <c r="BJ1075"/>
      <c r="BK1075"/>
      <c r="BL1075"/>
      <c r="BM1075"/>
      <c r="BN1075"/>
      <c r="BO1075"/>
      <c r="BP1075"/>
      <c r="BQ1075"/>
      <c r="BR1075"/>
      <c r="BS1075"/>
      <c r="BT1075"/>
      <c r="BU1075"/>
      <c r="BV1075"/>
      <c r="BW1075"/>
      <c r="BX1075"/>
      <c r="BY1075"/>
      <c r="BZ1075"/>
      <c r="CA1075"/>
      <c r="CB1075"/>
      <c r="CC1075"/>
      <c r="CD1075"/>
      <c r="CE1075"/>
      <c r="CF1075"/>
      <c r="CG1075"/>
      <c r="CH1075"/>
      <c r="CI1075"/>
      <c r="CJ1075"/>
      <c r="CK1075"/>
      <c r="CL1075"/>
      <c r="CM1075"/>
      <c r="CN1075"/>
      <c r="CO1075"/>
      <c r="CP1075"/>
      <c r="CQ1075"/>
      <c r="CR1075"/>
      <c r="CS1075"/>
      <c r="CT1075"/>
      <c r="CU1075"/>
      <c r="CV1075"/>
      <c r="CW1075"/>
      <c r="CX1075"/>
      <c r="CY1075"/>
      <c r="CZ1075"/>
      <c r="DA1075"/>
      <c r="DB1075"/>
      <c r="DC1075"/>
      <c r="DD1075"/>
      <c r="DE1075"/>
      <c r="DF1075"/>
      <c r="DG1075"/>
      <c r="DH1075"/>
      <c r="DI1075"/>
      <c r="DJ1075"/>
      <c r="DK1075"/>
      <c r="DL1075"/>
      <c r="DM1075"/>
      <c r="DN1075"/>
      <c r="DO1075"/>
      <c r="DP1075"/>
      <c r="DQ1075"/>
      <c r="DR1075"/>
      <c r="DS1075"/>
      <c r="DT1075"/>
      <c r="DU1075"/>
      <c r="DV1075"/>
      <c r="DW1075"/>
      <c r="DX1075"/>
      <c r="DY1075"/>
      <c r="DZ1075"/>
      <c r="EA1075"/>
      <c r="EB1075"/>
      <c r="EC1075"/>
      <c r="ED1075"/>
      <c r="EE1075"/>
      <c r="EF1075"/>
      <c r="EG1075"/>
      <c r="EH1075"/>
      <c r="EI1075"/>
      <c r="EJ1075"/>
      <c r="EK1075"/>
      <c r="EL1075"/>
      <c r="EM1075"/>
      <c r="EN1075"/>
      <c r="EO1075"/>
      <c r="EP1075"/>
      <c r="EQ1075"/>
      <c r="ER1075"/>
      <c r="ES1075"/>
      <c r="ET1075"/>
      <c r="EU1075"/>
      <c r="EV1075"/>
      <c r="EW1075"/>
      <c r="EX1075"/>
      <c r="EY1075"/>
      <c r="EZ1075"/>
      <c r="FA1075"/>
      <c r="FB1075"/>
      <c r="FC1075"/>
      <c r="FD1075"/>
      <c r="FE1075"/>
      <c r="FF1075"/>
      <c r="FG1075"/>
      <c r="FH1075"/>
      <c r="FI1075"/>
      <c r="FJ1075"/>
      <c r="FK1075"/>
      <c r="FL1075"/>
      <c r="FM1075"/>
      <c r="FN1075"/>
      <c r="FO1075"/>
      <c r="FP1075"/>
      <c r="FQ1075"/>
      <c r="FR1075"/>
      <c r="FS1075"/>
      <c r="FT1075"/>
      <c r="FU1075"/>
      <c r="FV1075"/>
      <c r="FW1075"/>
      <c r="FX1075"/>
      <c r="FY1075"/>
      <c r="FZ1075"/>
      <c r="GA1075"/>
      <c r="GB1075"/>
      <c r="GC1075"/>
      <c r="GD1075"/>
      <c r="GE1075"/>
      <c r="GF1075"/>
      <c r="GG1075"/>
      <c r="GH1075"/>
      <c r="GI1075"/>
      <c r="GJ1075"/>
      <c r="GK1075"/>
      <c r="GL1075"/>
      <c r="GM1075"/>
      <c r="GN1075"/>
      <c r="GO1075"/>
      <c r="GP1075"/>
      <c r="GQ1075"/>
      <c r="GR1075"/>
      <c r="GS1075"/>
      <c r="GT1075"/>
      <c r="GU1075"/>
      <c r="GV1075"/>
      <c r="GW1075"/>
      <c r="GX1075"/>
      <c r="GY1075"/>
      <c r="GZ1075"/>
      <c r="HA1075"/>
      <c r="HB1075"/>
      <c r="HC1075"/>
      <c r="HD1075"/>
      <c r="HE1075"/>
      <c r="HF1075"/>
      <c r="HG1075"/>
      <c r="HH1075"/>
    </row>
    <row r="1076" spans="1:216" x14ac:dyDescent="0.2">
      <c r="A1076" s="241" t="s">
        <v>245</v>
      </c>
      <c r="B1076" s="476" t="s">
        <v>908</v>
      </c>
      <c r="C1076" s="326" t="s">
        <v>801</v>
      </c>
      <c r="D1076" s="283" t="s">
        <v>246</v>
      </c>
      <c r="E1076" s="480">
        <v>0</v>
      </c>
      <c r="F1076" s="480">
        <v>29</v>
      </c>
      <c r="G1076" s="480">
        <v>3.88</v>
      </c>
      <c r="H1076" s="480">
        <v>1.5</v>
      </c>
      <c r="I1076" s="480">
        <v>1</v>
      </c>
      <c r="J1076" s="480">
        <v>1.5</v>
      </c>
      <c r="K1076" s="480">
        <v>0</v>
      </c>
      <c r="L1076" s="480">
        <v>0</v>
      </c>
      <c r="M1076" s="480">
        <v>0</v>
      </c>
      <c r="N1076" s="500">
        <v>36.880000000000003</v>
      </c>
      <c r="O1076" s="480">
        <v>0</v>
      </c>
      <c r="P1076" s="480">
        <v>62</v>
      </c>
      <c r="Q1076" s="480">
        <v>9</v>
      </c>
      <c r="R1076" s="480">
        <v>3</v>
      </c>
      <c r="S1076" s="480">
        <v>2</v>
      </c>
      <c r="T1076" s="480">
        <v>3</v>
      </c>
      <c r="U1076" s="480">
        <v>0</v>
      </c>
      <c r="V1076" s="480">
        <v>0</v>
      </c>
      <c r="W1076" s="480">
        <v>0</v>
      </c>
      <c r="X1076" s="500">
        <v>79</v>
      </c>
      <c r="Y1076"/>
      <c r="Z1076"/>
      <c r="AA1076"/>
      <c r="AB1076"/>
      <c r="AC1076"/>
      <c r="AD1076"/>
      <c r="AE1076"/>
      <c r="AF1076"/>
      <c r="AG1076"/>
      <c r="AH1076"/>
      <c r="AI1076"/>
      <c r="AJ1076"/>
      <c r="AK1076"/>
      <c r="AL1076"/>
      <c r="AM1076"/>
      <c r="AN1076"/>
      <c r="AO1076"/>
      <c r="AP1076"/>
      <c r="AQ1076"/>
      <c r="AR1076"/>
      <c r="AS1076"/>
      <c r="AT1076"/>
      <c r="AU1076"/>
      <c r="AV1076"/>
      <c r="AW1076"/>
      <c r="AX1076"/>
      <c r="AY1076"/>
      <c r="AZ1076"/>
      <c r="BA1076"/>
      <c r="BB1076"/>
      <c r="BC1076"/>
      <c r="BD1076"/>
      <c r="BE1076"/>
      <c r="BF1076"/>
      <c r="BG1076"/>
      <c r="BH1076"/>
      <c r="BI1076"/>
      <c r="BJ1076"/>
      <c r="BK1076"/>
      <c r="BL1076"/>
      <c r="BM1076"/>
      <c r="BN1076"/>
      <c r="BO1076"/>
      <c r="BP1076"/>
      <c r="BQ1076"/>
      <c r="BR1076"/>
      <c r="BS1076"/>
      <c r="BT1076"/>
      <c r="BU1076"/>
      <c r="BV1076"/>
      <c r="BW1076"/>
      <c r="BX1076"/>
      <c r="BY1076"/>
      <c r="BZ1076"/>
      <c r="CA1076"/>
      <c r="CB1076"/>
      <c r="CC1076"/>
      <c r="CD1076"/>
      <c r="CE1076"/>
      <c r="CF1076"/>
      <c r="CG1076"/>
      <c r="CH1076"/>
      <c r="CI1076"/>
      <c r="CJ1076"/>
      <c r="CK1076"/>
      <c r="CL1076"/>
      <c r="CM1076"/>
      <c r="CN1076"/>
      <c r="CO1076"/>
      <c r="CP1076"/>
      <c r="CQ1076"/>
      <c r="CR1076"/>
      <c r="CS1076"/>
      <c r="CT1076"/>
      <c r="CU1076"/>
      <c r="CV1076"/>
      <c r="CW1076"/>
      <c r="CX1076"/>
      <c r="CY1076"/>
      <c r="CZ1076"/>
      <c r="DA1076"/>
      <c r="DB1076"/>
      <c r="DC1076"/>
      <c r="DD1076"/>
      <c r="DE1076"/>
      <c r="DF1076"/>
      <c r="DG1076"/>
      <c r="DH1076"/>
      <c r="DI1076"/>
      <c r="DJ1076"/>
      <c r="DK1076"/>
      <c r="DL1076"/>
      <c r="DM1076"/>
      <c r="DN1076"/>
      <c r="DO1076"/>
      <c r="DP1076"/>
      <c r="DQ1076"/>
      <c r="DR1076"/>
      <c r="DS1076"/>
      <c r="DT1076"/>
      <c r="DU1076"/>
      <c r="DV1076"/>
      <c r="DW1076"/>
      <c r="DX1076"/>
      <c r="DY1076"/>
      <c r="DZ1076"/>
      <c r="EA1076"/>
      <c r="EB1076"/>
      <c r="EC1076"/>
      <c r="ED1076"/>
      <c r="EE1076"/>
      <c r="EF1076"/>
      <c r="EG1076"/>
      <c r="EH1076"/>
      <c r="EI1076"/>
      <c r="EJ1076"/>
      <c r="EK1076"/>
      <c r="EL1076"/>
      <c r="EM1076"/>
      <c r="EN1076"/>
      <c r="EO1076"/>
      <c r="EP1076"/>
      <c r="EQ1076"/>
      <c r="ER1076"/>
      <c r="ES1076"/>
      <c r="ET1076"/>
      <c r="EU1076"/>
      <c r="EV1076"/>
      <c r="EW1076"/>
      <c r="EX1076"/>
      <c r="EY1076"/>
      <c r="EZ1076"/>
      <c r="FA1076"/>
      <c r="FB1076"/>
      <c r="FC1076"/>
      <c r="FD1076"/>
      <c r="FE1076"/>
      <c r="FF1076"/>
      <c r="FG1076"/>
      <c r="FH1076"/>
      <c r="FI1076"/>
      <c r="FJ1076"/>
      <c r="FK1076"/>
      <c r="FL1076"/>
      <c r="FM1076"/>
      <c r="FN1076"/>
      <c r="FO1076"/>
      <c r="FP1076"/>
      <c r="FQ1076"/>
      <c r="FR1076"/>
      <c r="FS1076"/>
      <c r="FT1076"/>
      <c r="FU1076"/>
      <c r="FV1076"/>
      <c r="FW1076"/>
      <c r="FX1076"/>
      <c r="FY1076"/>
      <c r="FZ1076"/>
      <c r="GA1076"/>
      <c r="GB1076"/>
      <c r="GC1076"/>
      <c r="GD1076"/>
      <c r="GE1076"/>
      <c r="GF1076"/>
      <c r="GG1076"/>
      <c r="GH1076"/>
      <c r="GI1076"/>
      <c r="GJ1076"/>
      <c r="GK1076"/>
      <c r="GL1076"/>
      <c r="GM1076"/>
      <c r="GN1076"/>
      <c r="GO1076"/>
      <c r="GP1076"/>
      <c r="GQ1076"/>
      <c r="GR1076"/>
      <c r="GS1076"/>
      <c r="GT1076"/>
      <c r="GU1076"/>
      <c r="GV1076"/>
      <c r="GW1076"/>
      <c r="GX1076"/>
      <c r="GY1076"/>
      <c r="GZ1076"/>
      <c r="HA1076"/>
      <c r="HB1076"/>
      <c r="HC1076"/>
      <c r="HD1076"/>
      <c r="HE1076"/>
      <c r="HF1076"/>
      <c r="HG1076"/>
      <c r="HH1076"/>
    </row>
    <row r="1077" spans="1:216" x14ac:dyDescent="0.2">
      <c r="A1077" s="241" t="s">
        <v>247</v>
      </c>
      <c r="B1077" s="476" t="s">
        <v>909</v>
      </c>
      <c r="C1077" s="326" t="s">
        <v>784</v>
      </c>
      <c r="D1077" s="283" t="s">
        <v>248</v>
      </c>
      <c r="E1077" s="480">
        <v>0</v>
      </c>
      <c r="F1077" s="480">
        <v>1.38</v>
      </c>
      <c r="G1077" s="480">
        <v>1</v>
      </c>
      <c r="H1077" s="480">
        <v>0</v>
      </c>
      <c r="I1077" s="480">
        <v>0</v>
      </c>
      <c r="J1077" s="480">
        <v>0</v>
      </c>
      <c r="K1077" s="480">
        <v>0</v>
      </c>
      <c r="L1077" s="480">
        <v>0</v>
      </c>
      <c r="M1077" s="480">
        <v>0</v>
      </c>
      <c r="N1077" s="500">
        <v>2.38</v>
      </c>
      <c r="O1077" s="480">
        <v>0</v>
      </c>
      <c r="P1077" s="480">
        <v>3</v>
      </c>
      <c r="Q1077" s="480">
        <v>2</v>
      </c>
      <c r="R1077" s="480">
        <v>0</v>
      </c>
      <c r="S1077" s="480">
        <v>0</v>
      </c>
      <c r="T1077" s="480">
        <v>0</v>
      </c>
      <c r="U1077" s="480">
        <v>0</v>
      </c>
      <c r="V1077" s="480">
        <v>0</v>
      </c>
      <c r="W1077" s="480">
        <v>0</v>
      </c>
      <c r="X1077" s="500">
        <v>5</v>
      </c>
      <c r="Y1077"/>
      <c r="Z1077"/>
      <c r="AA1077"/>
      <c r="AB1077"/>
      <c r="AC1077"/>
      <c r="AD1077"/>
      <c r="AE1077"/>
      <c r="AF1077"/>
      <c r="AG1077"/>
      <c r="AH1077"/>
      <c r="AI1077"/>
      <c r="AJ1077"/>
      <c r="AK1077"/>
      <c r="AL1077"/>
      <c r="AM1077"/>
      <c r="AN1077"/>
      <c r="AO1077"/>
      <c r="AP1077"/>
      <c r="AQ1077"/>
      <c r="AR1077"/>
      <c r="AS1077"/>
      <c r="AT1077"/>
      <c r="AU1077"/>
      <c r="AV1077"/>
      <c r="AW1077"/>
      <c r="AX1077"/>
      <c r="AY1077"/>
      <c r="AZ1077"/>
      <c r="BA1077"/>
      <c r="BB1077"/>
      <c r="BC1077"/>
      <c r="BD1077"/>
      <c r="BE1077"/>
      <c r="BF1077"/>
      <c r="BG1077"/>
      <c r="BH1077"/>
      <c r="BI1077"/>
      <c r="BJ1077"/>
      <c r="BK1077"/>
      <c r="BL1077"/>
      <c r="BM1077"/>
      <c r="BN1077"/>
      <c r="BO1077"/>
      <c r="BP1077"/>
      <c r="BQ1077"/>
      <c r="BR1077"/>
      <c r="BS1077"/>
      <c r="BT1077"/>
      <c r="BU1077"/>
      <c r="BV1077"/>
      <c r="BW1077"/>
      <c r="BX1077"/>
      <c r="BY1077"/>
      <c r="BZ1077"/>
      <c r="CA1077"/>
      <c r="CB1077"/>
      <c r="CC1077"/>
      <c r="CD1077"/>
      <c r="CE1077"/>
      <c r="CF1077"/>
      <c r="CG1077"/>
      <c r="CH1077"/>
      <c r="CI1077"/>
      <c r="CJ1077"/>
      <c r="CK1077"/>
      <c r="CL1077"/>
      <c r="CM1077"/>
      <c r="CN1077"/>
      <c r="CO1077"/>
      <c r="CP1077"/>
      <c r="CQ1077"/>
      <c r="CR1077"/>
      <c r="CS1077"/>
      <c r="CT1077"/>
      <c r="CU1077"/>
      <c r="CV1077"/>
      <c r="CW1077"/>
      <c r="CX1077"/>
      <c r="CY1077"/>
      <c r="CZ1077"/>
      <c r="DA1077"/>
      <c r="DB1077"/>
      <c r="DC1077"/>
      <c r="DD1077"/>
      <c r="DE1077"/>
      <c r="DF1077"/>
      <c r="DG1077"/>
      <c r="DH1077"/>
      <c r="DI1077"/>
      <c r="DJ1077"/>
      <c r="DK1077"/>
      <c r="DL1077"/>
      <c r="DM1077"/>
      <c r="DN1077"/>
      <c r="DO1077"/>
      <c r="DP1077"/>
      <c r="DQ1077"/>
      <c r="DR1077"/>
      <c r="DS1077"/>
      <c r="DT1077"/>
      <c r="DU1077"/>
      <c r="DV1077"/>
      <c r="DW1077"/>
      <c r="DX1077"/>
      <c r="DY1077"/>
      <c r="DZ1077"/>
      <c r="EA1077"/>
      <c r="EB1077"/>
      <c r="EC1077"/>
      <c r="ED1077"/>
      <c r="EE1077"/>
      <c r="EF1077"/>
      <c r="EG1077"/>
      <c r="EH1077"/>
      <c r="EI1077"/>
      <c r="EJ1077"/>
      <c r="EK1077"/>
      <c r="EL1077"/>
      <c r="EM1077"/>
      <c r="EN1077"/>
      <c r="EO1077"/>
      <c r="EP1077"/>
      <c r="EQ1077"/>
      <c r="ER1077"/>
      <c r="ES1077"/>
      <c r="ET1077"/>
      <c r="EU1077"/>
      <c r="EV1077"/>
      <c r="EW1077"/>
      <c r="EX1077"/>
      <c r="EY1077"/>
      <c r="EZ1077"/>
      <c r="FA1077"/>
      <c r="FB1077"/>
      <c r="FC1077"/>
      <c r="FD1077"/>
      <c r="FE1077"/>
      <c r="FF1077"/>
      <c r="FG1077"/>
      <c r="FH1077"/>
      <c r="FI1077"/>
      <c r="FJ1077"/>
      <c r="FK1077"/>
      <c r="FL1077"/>
      <c r="FM1077"/>
      <c r="FN1077"/>
      <c r="FO1077"/>
      <c r="FP1077"/>
      <c r="FQ1077"/>
      <c r="FR1077"/>
      <c r="FS1077"/>
      <c r="FT1077"/>
      <c r="FU1077"/>
      <c r="FV1077"/>
      <c r="FW1077"/>
      <c r="FX1077"/>
      <c r="FY1077"/>
      <c r="FZ1077"/>
      <c r="GA1077"/>
      <c r="GB1077"/>
      <c r="GC1077"/>
      <c r="GD1077"/>
      <c r="GE1077"/>
      <c r="GF1077"/>
      <c r="GG1077"/>
      <c r="GH1077"/>
      <c r="GI1077"/>
      <c r="GJ1077"/>
      <c r="GK1077"/>
      <c r="GL1077"/>
      <c r="GM1077"/>
      <c r="GN1077"/>
      <c r="GO1077"/>
      <c r="GP1077"/>
      <c r="GQ1077"/>
      <c r="GR1077"/>
      <c r="GS1077"/>
      <c r="GT1077"/>
      <c r="GU1077"/>
      <c r="GV1077"/>
      <c r="GW1077"/>
      <c r="GX1077"/>
      <c r="GY1077"/>
      <c r="GZ1077"/>
      <c r="HA1077"/>
      <c r="HB1077"/>
      <c r="HC1077"/>
      <c r="HD1077"/>
      <c r="HE1077"/>
      <c r="HF1077"/>
      <c r="HG1077"/>
      <c r="HH1077"/>
    </row>
    <row r="1078" spans="1:216" x14ac:dyDescent="0.2">
      <c r="A1078" s="241" t="s">
        <v>249</v>
      </c>
      <c r="B1078" s="476" t="s">
        <v>910</v>
      </c>
      <c r="C1078" s="326" t="s">
        <v>870</v>
      </c>
      <c r="D1078" s="283" t="s">
        <v>250</v>
      </c>
      <c r="E1078" s="480">
        <v>0</v>
      </c>
      <c r="F1078" s="480">
        <v>0</v>
      </c>
      <c r="G1078" s="480">
        <v>0</v>
      </c>
      <c r="H1078" s="480">
        <v>0</v>
      </c>
      <c r="I1078" s="480">
        <v>0</v>
      </c>
      <c r="J1078" s="480">
        <v>0</v>
      </c>
      <c r="K1078" s="480">
        <v>0</v>
      </c>
      <c r="L1078" s="480">
        <v>0</v>
      </c>
      <c r="M1078" s="480">
        <v>0</v>
      </c>
      <c r="N1078" s="500">
        <v>0</v>
      </c>
      <c r="O1078" s="480">
        <v>0</v>
      </c>
      <c r="P1078" s="480">
        <v>0</v>
      </c>
      <c r="Q1078" s="480">
        <v>0</v>
      </c>
      <c r="R1078" s="480">
        <v>0</v>
      </c>
      <c r="S1078" s="480">
        <v>0</v>
      </c>
      <c r="T1078" s="480">
        <v>0</v>
      </c>
      <c r="U1078" s="480">
        <v>0</v>
      </c>
      <c r="V1078" s="480">
        <v>0</v>
      </c>
      <c r="W1078" s="480">
        <v>0</v>
      </c>
      <c r="X1078" s="500">
        <v>0</v>
      </c>
      <c r="Y1078"/>
      <c r="Z1078"/>
      <c r="AA1078"/>
      <c r="AB1078"/>
      <c r="AC1078"/>
      <c r="AD1078"/>
      <c r="AE1078"/>
      <c r="AF1078"/>
      <c r="AG1078"/>
      <c r="AH1078"/>
      <c r="AI1078"/>
      <c r="AJ1078"/>
      <c r="AK1078"/>
      <c r="AL1078"/>
      <c r="AM1078"/>
      <c r="AN1078"/>
      <c r="AO1078"/>
      <c r="AP1078"/>
      <c r="AQ1078"/>
      <c r="AR1078"/>
      <c r="AS1078"/>
      <c r="AT1078"/>
      <c r="AU1078"/>
      <c r="AV1078"/>
      <c r="AW1078"/>
      <c r="AX1078"/>
      <c r="AY1078"/>
      <c r="AZ1078"/>
      <c r="BA1078"/>
      <c r="BB1078"/>
      <c r="BC1078"/>
      <c r="BD1078"/>
      <c r="BE1078"/>
      <c r="BF1078"/>
      <c r="BG1078"/>
      <c r="BH1078"/>
      <c r="BI1078"/>
      <c r="BJ1078"/>
      <c r="BK1078"/>
      <c r="BL1078"/>
      <c r="BM1078"/>
      <c r="BN1078"/>
      <c r="BO1078"/>
      <c r="BP1078"/>
      <c r="BQ1078"/>
      <c r="BR1078"/>
      <c r="BS1078"/>
      <c r="BT1078"/>
      <c r="BU1078"/>
      <c r="BV1078"/>
      <c r="BW1078"/>
      <c r="BX1078"/>
      <c r="BY1078"/>
      <c r="BZ1078"/>
      <c r="CA1078"/>
      <c r="CB1078"/>
      <c r="CC1078"/>
      <c r="CD1078"/>
      <c r="CE1078"/>
      <c r="CF1078"/>
      <c r="CG1078"/>
      <c r="CH1078"/>
      <c r="CI1078"/>
      <c r="CJ1078"/>
      <c r="CK1078"/>
      <c r="CL1078"/>
      <c r="CM1078"/>
      <c r="CN1078"/>
      <c r="CO1078"/>
      <c r="CP1078"/>
      <c r="CQ1078"/>
      <c r="CR1078"/>
      <c r="CS1078"/>
      <c r="CT1078"/>
      <c r="CU1078"/>
      <c r="CV1078"/>
      <c r="CW1078"/>
      <c r="CX1078"/>
      <c r="CY1078"/>
      <c r="CZ1078"/>
      <c r="DA1078"/>
      <c r="DB1078"/>
      <c r="DC1078"/>
      <c r="DD1078"/>
      <c r="DE1078"/>
      <c r="DF1078"/>
      <c r="DG1078"/>
      <c r="DH1078"/>
      <c r="DI1078"/>
      <c r="DJ1078"/>
      <c r="DK1078"/>
      <c r="DL1078"/>
      <c r="DM1078"/>
      <c r="DN1078"/>
      <c r="DO1078"/>
      <c r="DP1078"/>
      <c r="DQ1078"/>
      <c r="DR1078"/>
      <c r="DS1078"/>
      <c r="DT1078"/>
      <c r="DU1078"/>
      <c r="DV1078"/>
      <c r="DW1078"/>
      <c r="DX1078"/>
      <c r="DY1078"/>
      <c r="DZ1078"/>
      <c r="EA1078"/>
      <c r="EB1078"/>
      <c r="EC1078"/>
      <c r="ED1078"/>
      <c r="EE1078"/>
      <c r="EF1078"/>
      <c r="EG1078"/>
      <c r="EH1078"/>
      <c r="EI1078"/>
      <c r="EJ1078"/>
      <c r="EK1078"/>
      <c r="EL1078"/>
      <c r="EM1078"/>
      <c r="EN1078"/>
      <c r="EO1078"/>
      <c r="EP1078"/>
      <c r="EQ1078"/>
      <c r="ER1078"/>
      <c r="ES1078"/>
      <c r="ET1078"/>
      <c r="EU1078"/>
      <c r="EV1078"/>
      <c r="EW1078"/>
      <c r="EX1078"/>
      <c r="EY1078"/>
      <c r="EZ1078"/>
      <c r="FA1078"/>
      <c r="FB1078"/>
      <c r="FC1078"/>
      <c r="FD1078"/>
      <c r="FE1078"/>
      <c r="FF1078"/>
      <c r="FG1078"/>
      <c r="FH1078"/>
      <c r="FI1078"/>
      <c r="FJ1078"/>
      <c r="FK1078"/>
      <c r="FL1078"/>
      <c r="FM1078"/>
      <c r="FN1078"/>
      <c r="FO1078"/>
      <c r="FP1078"/>
      <c r="FQ1078"/>
      <c r="FR1078"/>
      <c r="FS1078"/>
      <c r="FT1078"/>
      <c r="FU1078"/>
      <c r="FV1078"/>
      <c r="FW1078"/>
      <c r="FX1078"/>
      <c r="FY1078"/>
      <c r="FZ1078"/>
      <c r="GA1078"/>
      <c r="GB1078"/>
      <c r="GC1078"/>
      <c r="GD1078"/>
      <c r="GE1078"/>
      <c r="GF1078"/>
      <c r="GG1078"/>
      <c r="GH1078"/>
      <c r="GI1078"/>
      <c r="GJ1078"/>
      <c r="GK1078"/>
      <c r="GL1078"/>
      <c r="GM1078"/>
      <c r="GN1078"/>
      <c r="GO1078"/>
      <c r="GP1078"/>
      <c r="GQ1078"/>
      <c r="GR1078"/>
      <c r="GS1078"/>
      <c r="GT1078"/>
      <c r="GU1078"/>
      <c r="GV1078"/>
      <c r="GW1078"/>
      <c r="GX1078"/>
      <c r="GY1078"/>
      <c r="GZ1078"/>
      <c r="HA1078"/>
      <c r="HB1078"/>
      <c r="HC1078"/>
      <c r="HD1078"/>
      <c r="HE1078"/>
      <c r="HF1078"/>
      <c r="HG1078"/>
      <c r="HH1078"/>
    </row>
    <row r="1079" spans="1:216" x14ac:dyDescent="0.2">
      <c r="A1079" s="241" t="s">
        <v>251</v>
      </c>
      <c r="B1079" s="476" t="s">
        <v>911</v>
      </c>
      <c r="C1079" s="326" t="s">
        <v>786</v>
      </c>
      <c r="D1079" s="283" t="s">
        <v>252</v>
      </c>
      <c r="E1079" s="480">
        <v>0</v>
      </c>
      <c r="F1079" s="480">
        <v>3.4</v>
      </c>
      <c r="G1079" s="480">
        <v>0</v>
      </c>
      <c r="H1079" s="480">
        <v>0</v>
      </c>
      <c r="I1079" s="480">
        <v>0</v>
      </c>
      <c r="J1079" s="480">
        <v>0</v>
      </c>
      <c r="K1079" s="480">
        <v>0</v>
      </c>
      <c r="L1079" s="480">
        <v>0</v>
      </c>
      <c r="M1079" s="480">
        <v>0</v>
      </c>
      <c r="N1079" s="500">
        <v>3.4</v>
      </c>
      <c r="O1079" s="480">
        <v>0</v>
      </c>
      <c r="P1079" s="480">
        <v>8</v>
      </c>
      <c r="Q1079" s="480">
        <v>0</v>
      </c>
      <c r="R1079" s="480">
        <v>0</v>
      </c>
      <c r="S1079" s="480">
        <v>0</v>
      </c>
      <c r="T1079" s="480">
        <v>0</v>
      </c>
      <c r="U1079" s="480">
        <v>0</v>
      </c>
      <c r="V1079" s="480">
        <v>0</v>
      </c>
      <c r="W1079" s="480">
        <v>0</v>
      </c>
      <c r="X1079" s="500">
        <v>8</v>
      </c>
      <c r="Y1079"/>
      <c r="Z1079"/>
      <c r="AA1079"/>
      <c r="AB1079"/>
      <c r="AC1079"/>
      <c r="AD1079"/>
      <c r="AE1079"/>
      <c r="AF1079"/>
      <c r="AG1079"/>
      <c r="AH1079"/>
      <c r="AI1079"/>
      <c r="AJ1079"/>
      <c r="AK1079"/>
      <c r="AL1079"/>
      <c r="AM1079"/>
      <c r="AN1079"/>
      <c r="AO1079"/>
      <c r="AP1079"/>
      <c r="AQ1079"/>
      <c r="AR1079"/>
      <c r="AS1079"/>
      <c r="AT1079"/>
      <c r="AU1079"/>
      <c r="AV1079"/>
      <c r="AW1079"/>
      <c r="AX1079"/>
      <c r="AY1079"/>
      <c r="AZ1079"/>
      <c r="BA1079"/>
      <c r="BB1079"/>
      <c r="BC1079"/>
      <c r="BD1079"/>
      <c r="BE1079"/>
      <c r="BF1079"/>
      <c r="BG1079"/>
      <c r="BH1079"/>
      <c r="BI1079"/>
      <c r="BJ1079"/>
      <c r="BK1079"/>
      <c r="BL1079"/>
      <c r="BM1079"/>
      <c r="BN1079"/>
      <c r="BO1079"/>
      <c r="BP1079"/>
      <c r="BQ1079"/>
      <c r="BR1079"/>
      <c r="BS1079"/>
      <c r="BT1079"/>
      <c r="BU1079"/>
      <c r="BV1079"/>
      <c r="BW1079"/>
      <c r="BX1079"/>
      <c r="BY1079"/>
      <c r="BZ1079"/>
      <c r="CA1079"/>
      <c r="CB1079"/>
      <c r="CC1079"/>
      <c r="CD1079"/>
      <c r="CE1079"/>
      <c r="CF1079"/>
      <c r="CG1079"/>
      <c r="CH1079"/>
      <c r="CI1079"/>
      <c r="CJ1079"/>
      <c r="CK1079"/>
      <c r="CL1079"/>
      <c r="CM1079"/>
      <c r="CN1079"/>
      <c r="CO1079"/>
      <c r="CP1079"/>
      <c r="CQ1079"/>
      <c r="CR1079"/>
      <c r="CS1079"/>
      <c r="CT1079"/>
      <c r="CU1079"/>
      <c r="CV1079"/>
      <c r="CW1079"/>
      <c r="CX1079"/>
      <c r="CY1079"/>
      <c r="CZ1079"/>
      <c r="DA1079"/>
      <c r="DB1079"/>
      <c r="DC1079"/>
      <c r="DD1079"/>
      <c r="DE1079"/>
      <c r="DF1079"/>
      <c r="DG1079"/>
      <c r="DH1079"/>
      <c r="DI1079"/>
      <c r="DJ1079"/>
      <c r="DK1079"/>
      <c r="DL1079"/>
      <c r="DM1079"/>
      <c r="DN1079"/>
      <c r="DO1079"/>
      <c r="DP1079"/>
      <c r="DQ1079"/>
      <c r="DR1079"/>
      <c r="DS1079"/>
      <c r="DT1079"/>
      <c r="DU1079"/>
      <c r="DV1079"/>
      <c r="DW1079"/>
      <c r="DX1079"/>
      <c r="DY1079"/>
      <c r="DZ1079"/>
      <c r="EA1079"/>
      <c r="EB1079"/>
      <c r="EC1079"/>
      <c r="ED1079"/>
      <c r="EE1079"/>
      <c r="EF1079"/>
      <c r="EG1079"/>
      <c r="EH1079"/>
      <c r="EI1079"/>
      <c r="EJ1079"/>
      <c r="EK1079"/>
      <c r="EL1079"/>
      <c r="EM1079"/>
      <c r="EN1079"/>
      <c r="EO1079"/>
      <c r="EP1079"/>
      <c r="EQ1079"/>
      <c r="ER1079"/>
      <c r="ES1079"/>
      <c r="ET1079"/>
      <c r="EU1079"/>
      <c r="EV1079"/>
      <c r="EW1079"/>
      <c r="EX1079"/>
      <c r="EY1079"/>
      <c r="EZ1079"/>
      <c r="FA1079"/>
      <c r="FB1079"/>
      <c r="FC1079"/>
      <c r="FD1079"/>
      <c r="FE1079"/>
      <c r="FF1079"/>
      <c r="FG1079"/>
      <c r="FH1079"/>
      <c r="FI1079"/>
      <c r="FJ1079"/>
      <c r="FK1079"/>
      <c r="FL1079"/>
      <c r="FM1079"/>
      <c r="FN1079"/>
      <c r="FO1079"/>
      <c r="FP1079"/>
      <c r="FQ1079"/>
      <c r="FR1079"/>
      <c r="FS1079"/>
      <c r="FT1079"/>
      <c r="FU1079"/>
      <c r="FV1079"/>
      <c r="FW1079"/>
      <c r="FX1079"/>
      <c r="FY1079"/>
      <c r="FZ1079"/>
      <c r="GA1079"/>
      <c r="GB1079"/>
      <c r="GC1079"/>
      <c r="GD1079"/>
      <c r="GE1079"/>
      <c r="GF1079"/>
      <c r="GG1079"/>
      <c r="GH1079"/>
      <c r="GI1079"/>
      <c r="GJ1079"/>
      <c r="GK1079"/>
      <c r="GL1079"/>
      <c r="GM1079"/>
      <c r="GN1079"/>
      <c r="GO1079"/>
      <c r="GP1079"/>
      <c r="GQ1079"/>
      <c r="GR1079"/>
      <c r="GS1079"/>
      <c r="GT1079"/>
      <c r="GU1079"/>
      <c r="GV1079"/>
      <c r="GW1079"/>
      <c r="GX1079"/>
      <c r="GY1079"/>
      <c r="GZ1079"/>
      <c r="HA1079"/>
      <c r="HB1079"/>
      <c r="HC1079"/>
      <c r="HD1079"/>
      <c r="HE1079"/>
      <c r="HF1079"/>
      <c r="HG1079"/>
      <c r="HH1079"/>
    </row>
    <row r="1080" spans="1:216" x14ac:dyDescent="0.2">
      <c r="A1080" s="241" t="s">
        <v>253</v>
      </c>
      <c r="B1080" s="476" t="s">
        <v>912</v>
      </c>
      <c r="C1080" s="326" t="s">
        <v>801</v>
      </c>
      <c r="D1080" s="283" t="s">
        <v>254</v>
      </c>
      <c r="E1080" s="480">
        <v>0</v>
      </c>
      <c r="F1080" s="480">
        <v>3.3</v>
      </c>
      <c r="G1080" s="480">
        <v>0.5</v>
      </c>
      <c r="H1080" s="480">
        <v>0.5</v>
      </c>
      <c r="I1080" s="480">
        <v>0</v>
      </c>
      <c r="J1080" s="480">
        <v>0</v>
      </c>
      <c r="K1080" s="480">
        <v>0</v>
      </c>
      <c r="L1080" s="480">
        <v>0</v>
      </c>
      <c r="M1080" s="480">
        <v>0</v>
      </c>
      <c r="N1080" s="500">
        <v>4.3</v>
      </c>
      <c r="O1080" s="480">
        <v>0</v>
      </c>
      <c r="P1080" s="480">
        <v>7</v>
      </c>
      <c r="Q1080" s="480">
        <v>1</v>
      </c>
      <c r="R1080" s="480">
        <v>1</v>
      </c>
      <c r="S1080" s="480">
        <v>0</v>
      </c>
      <c r="T1080" s="480">
        <v>0</v>
      </c>
      <c r="U1080" s="480">
        <v>0</v>
      </c>
      <c r="V1080" s="480">
        <v>0</v>
      </c>
      <c r="W1080" s="480">
        <v>0</v>
      </c>
      <c r="X1080" s="500">
        <v>9</v>
      </c>
      <c r="Y1080"/>
      <c r="Z1080"/>
      <c r="AA1080"/>
      <c r="AB1080"/>
      <c r="AC1080"/>
      <c r="AD1080"/>
      <c r="AE1080"/>
      <c r="AF1080"/>
      <c r="AG1080"/>
      <c r="AH1080"/>
      <c r="AI1080"/>
      <c r="AJ1080"/>
      <c r="AK1080"/>
      <c r="AL1080"/>
      <c r="AM1080"/>
      <c r="AN1080"/>
      <c r="AO1080"/>
      <c r="AP1080"/>
      <c r="AQ1080"/>
      <c r="AR1080"/>
      <c r="AS1080"/>
      <c r="AT1080"/>
      <c r="AU1080"/>
      <c r="AV1080"/>
      <c r="AW1080"/>
      <c r="AX1080"/>
      <c r="AY1080"/>
      <c r="AZ1080"/>
      <c r="BA1080"/>
      <c r="BB1080"/>
      <c r="BC1080"/>
      <c r="BD1080"/>
      <c r="BE1080"/>
      <c r="BF1080"/>
      <c r="BG1080"/>
      <c r="BH1080"/>
      <c r="BI1080"/>
      <c r="BJ1080"/>
      <c r="BK1080"/>
      <c r="BL1080"/>
      <c r="BM1080"/>
      <c r="BN1080"/>
      <c r="BO1080"/>
      <c r="BP1080"/>
      <c r="BQ1080"/>
      <c r="BR1080"/>
      <c r="BS1080"/>
      <c r="BT1080"/>
      <c r="BU1080"/>
      <c r="BV1080"/>
      <c r="BW1080"/>
      <c r="BX1080"/>
      <c r="BY1080"/>
      <c r="BZ1080"/>
      <c r="CA1080"/>
      <c r="CB1080"/>
      <c r="CC1080"/>
      <c r="CD1080"/>
      <c r="CE1080"/>
      <c r="CF1080"/>
      <c r="CG1080"/>
      <c r="CH1080"/>
      <c r="CI1080"/>
      <c r="CJ1080"/>
      <c r="CK1080"/>
      <c r="CL1080"/>
      <c r="CM1080"/>
      <c r="CN1080"/>
      <c r="CO1080"/>
      <c r="CP1080"/>
      <c r="CQ1080"/>
      <c r="CR1080"/>
      <c r="CS1080"/>
      <c r="CT1080"/>
      <c r="CU1080"/>
      <c r="CV1080"/>
      <c r="CW1080"/>
      <c r="CX1080"/>
      <c r="CY1080"/>
      <c r="CZ1080"/>
      <c r="DA1080"/>
      <c r="DB1080"/>
      <c r="DC1080"/>
      <c r="DD1080"/>
      <c r="DE1080"/>
      <c r="DF1080"/>
      <c r="DG1080"/>
      <c r="DH1080"/>
      <c r="DI1080"/>
      <c r="DJ1080"/>
      <c r="DK1080"/>
      <c r="DL1080"/>
      <c r="DM1080"/>
      <c r="DN1080"/>
      <c r="DO1080"/>
      <c r="DP1080"/>
      <c r="DQ1080"/>
      <c r="DR1080"/>
      <c r="DS1080"/>
      <c r="DT1080"/>
      <c r="DU1080"/>
      <c r="DV1080"/>
      <c r="DW1080"/>
      <c r="DX1080"/>
      <c r="DY1080"/>
      <c r="DZ1080"/>
      <c r="EA1080"/>
      <c r="EB1080"/>
      <c r="EC1080"/>
      <c r="ED1080"/>
      <c r="EE1080"/>
      <c r="EF1080"/>
      <c r="EG1080"/>
      <c r="EH1080"/>
      <c r="EI1080"/>
      <c r="EJ1080"/>
      <c r="EK1080"/>
      <c r="EL1080"/>
      <c r="EM1080"/>
      <c r="EN1080"/>
      <c r="EO1080"/>
      <c r="EP1080"/>
      <c r="EQ1080"/>
      <c r="ER1080"/>
      <c r="ES1080"/>
      <c r="ET1080"/>
      <c r="EU1080"/>
      <c r="EV1080"/>
      <c r="EW1080"/>
      <c r="EX1080"/>
      <c r="EY1080"/>
      <c r="EZ1080"/>
      <c r="FA1080"/>
      <c r="FB1080"/>
      <c r="FC1080"/>
      <c r="FD1080"/>
      <c r="FE1080"/>
      <c r="FF1080"/>
      <c r="FG1080"/>
      <c r="FH1080"/>
      <c r="FI1080"/>
      <c r="FJ1080"/>
      <c r="FK1080"/>
      <c r="FL1080"/>
      <c r="FM1080"/>
      <c r="FN1080"/>
      <c r="FO1080"/>
      <c r="FP1080"/>
      <c r="FQ1080"/>
      <c r="FR1080"/>
      <c r="FS1080"/>
      <c r="FT1080"/>
      <c r="FU1080"/>
      <c r="FV1080"/>
      <c r="FW1080"/>
      <c r="FX1080"/>
      <c r="FY1080"/>
      <c r="FZ1080"/>
      <c r="GA1080"/>
      <c r="GB1080"/>
      <c r="GC1080"/>
      <c r="GD1080"/>
      <c r="GE1080"/>
      <c r="GF1080"/>
      <c r="GG1080"/>
      <c r="GH1080"/>
      <c r="GI1080"/>
      <c r="GJ1080"/>
      <c r="GK1080"/>
      <c r="GL1080"/>
      <c r="GM1080"/>
      <c r="GN1080"/>
      <c r="GO1080"/>
      <c r="GP1080"/>
      <c r="GQ1080"/>
      <c r="GR1080"/>
      <c r="GS1080"/>
      <c r="GT1080"/>
      <c r="GU1080"/>
      <c r="GV1080"/>
      <c r="GW1080"/>
      <c r="GX1080"/>
      <c r="GY1080"/>
      <c r="GZ1080"/>
      <c r="HA1080"/>
      <c r="HB1080"/>
      <c r="HC1080"/>
      <c r="HD1080"/>
      <c r="HE1080"/>
      <c r="HF1080"/>
      <c r="HG1080"/>
      <c r="HH1080"/>
    </row>
    <row r="1081" spans="1:216" x14ac:dyDescent="0.2">
      <c r="A1081" s="241" t="s">
        <v>255</v>
      </c>
      <c r="B1081" s="476" t="s">
        <v>913</v>
      </c>
      <c r="C1081" s="326" t="s">
        <v>782</v>
      </c>
      <c r="D1081" s="283" t="s">
        <v>256</v>
      </c>
      <c r="E1081" s="480">
        <v>0</v>
      </c>
      <c r="F1081" s="480">
        <v>0.3</v>
      </c>
      <c r="G1081" s="480">
        <v>0</v>
      </c>
      <c r="H1081" s="480">
        <v>0</v>
      </c>
      <c r="I1081" s="480">
        <v>0</v>
      </c>
      <c r="J1081" s="480">
        <v>0</v>
      </c>
      <c r="K1081" s="480">
        <v>0</v>
      </c>
      <c r="L1081" s="480">
        <v>0</v>
      </c>
      <c r="M1081" s="480">
        <v>0</v>
      </c>
      <c r="N1081" s="500">
        <v>0.3</v>
      </c>
      <c r="O1081" s="480">
        <v>0</v>
      </c>
      <c r="P1081" s="480">
        <v>1</v>
      </c>
      <c r="Q1081" s="480">
        <v>0</v>
      </c>
      <c r="R1081" s="480">
        <v>0</v>
      </c>
      <c r="S1081" s="480">
        <v>0</v>
      </c>
      <c r="T1081" s="480">
        <v>0</v>
      </c>
      <c r="U1081" s="480">
        <v>0</v>
      </c>
      <c r="V1081" s="480">
        <v>0</v>
      </c>
      <c r="W1081" s="480">
        <v>0</v>
      </c>
      <c r="X1081" s="500">
        <v>1</v>
      </c>
      <c r="Y1081"/>
      <c r="Z1081"/>
      <c r="AA1081"/>
      <c r="AB1081"/>
      <c r="AC1081"/>
      <c r="AD1081"/>
      <c r="AE1081"/>
      <c r="AF1081"/>
      <c r="AG1081"/>
      <c r="AH1081"/>
      <c r="AI1081"/>
      <c r="AJ1081"/>
      <c r="AK1081"/>
      <c r="AL1081"/>
      <c r="AM1081"/>
      <c r="AN1081"/>
      <c r="AO1081"/>
      <c r="AP1081"/>
      <c r="AQ1081"/>
      <c r="AR1081"/>
      <c r="AS1081"/>
      <c r="AT1081"/>
      <c r="AU1081"/>
      <c r="AV1081"/>
      <c r="AW1081"/>
      <c r="AX1081"/>
      <c r="AY1081"/>
      <c r="AZ1081"/>
      <c r="BA1081"/>
      <c r="BB1081"/>
      <c r="BC1081"/>
      <c r="BD1081"/>
      <c r="BE1081"/>
      <c r="BF1081"/>
      <c r="BG1081"/>
      <c r="BH1081"/>
      <c r="BI1081"/>
      <c r="BJ1081"/>
      <c r="BK1081"/>
      <c r="BL1081"/>
      <c r="BM1081"/>
      <c r="BN1081"/>
      <c r="BO1081"/>
      <c r="BP1081"/>
      <c r="BQ1081"/>
      <c r="BR1081"/>
      <c r="BS1081"/>
      <c r="BT1081"/>
      <c r="BU1081"/>
      <c r="BV1081"/>
      <c r="BW1081"/>
      <c r="BX1081"/>
      <c r="BY1081"/>
      <c r="BZ1081"/>
      <c r="CA1081"/>
      <c r="CB1081"/>
      <c r="CC1081"/>
      <c r="CD1081"/>
      <c r="CE1081"/>
      <c r="CF1081"/>
      <c r="CG1081"/>
      <c r="CH1081"/>
      <c r="CI1081"/>
      <c r="CJ1081"/>
      <c r="CK1081"/>
      <c r="CL1081"/>
      <c r="CM1081"/>
      <c r="CN1081"/>
      <c r="CO1081"/>
      <c r="CP1081"/>
      <c r="CQ1081"/>
      <c r="CR1081"/>
      <c r="CS1081"/>
      <c r="CT1081"/>
      <c r="CU1081"/>
      <c r="CV1081"/>
      <c r="CW1081"/>
      <c r="CX1081"/>
      <c r="CY1081"/>
      <c r="CZ1081"/>
      <c r="DA1081"/>
      <c r="DB1081"/>
      <c r="DC1081"/>
      <c r="DD1081"/>
      <c r="DE1081"/>
      <c r="DF1081"/>
      <c r="DG1081"/>
      <c r="DH1081"/>
      <c r="DI1081"/>
      <c r="DJ1081"/>
      <c r="DK1081"/>
      <c r="DL1081"/>
      <c r="DM1081"/>
      <c r="DN1081"/>
      <c r="DO1081"/>
      <c r="DP1081"/>
      <c r="DQ1081"/>
      <c r="DR1081"/>
      <c r="DS1081"/>
      <c r="DT1081"/>
      <c r="DU1081"/>
      <c r="DV1081"/>
      <c r="DW1081"/>
      <c r="DX1081"/>
      <c r="DY1081"/>
      <c r="DZ1081"/>
      <c r="EA1081"/>
      <c r="EB1081"/>
      <c r="EC1081"/>
      <c r="ED1081"/>
      <c r="EE1081"/>
      <c r="EF1081"/>
      <c r="EG1081"/>
      <c r="EH1081"/>
      <c r="EI1081"/>
      <c r="EJ1081"/>
      <c r="EK1081"/>
      <c r="EL1081"/>
      <c r="EM1081"/>
      <c r="EN1081"/>
      <c r="EO1081"/>
      <c r="EP1081"/>
      <c r="EQ1081"/>
      <c r="ER1081"/>
      <c r="ES1081"/>
      <c r="ET1081"/>
      <c r="EU1081"/>
      <c r="EV1081"/>
      <c r="EW1081"/>
      <c r="EX1081"/>
      <c r="EY1081"/>
      <c r="EZ1081"/>
      <c r="FA1081"/>
      <c r="FB1081"/>
      <c r="FC1081"/>
      <c r="FD1081"/>
      <c r="FE1081"/>
      <c r="FF1081"/>
      <c r="FG1081"/>
      <c r="FH1081"/>
      <c r="FI1081"/>
      <c r="FJ1081"/>
      <c r="FK1081"/>
      <c r="FL1081"/>
      <c r="FM1081"/>
      <c r="FN1081"/>
      <c r="FO1081"/>
      <c r="FP1081"/>
      <c r="FQ1081"/>
      <c r="FR1081"/>
      <c r="FS1081"/>
      <c r="FT1081"/>
      <c r="FU1081"/>
      <c r="FV1081"/>
      <c r="FW1081"/>
      <c r="FX1081"/>
      <c r="FY1081"/>
      <c r="FZ1081"/>
      <c r="GA1081"/>
      <c r="GB1081"/>
      <c r="GC1081"/>
      <c r="GD1081"/>
      <c r="GE1081"/>
      <c r="GF1081"/>
      <c r="GG1081"/>
      <c r="GH1081"/>
      <c r="GI1081"/>
      <c r="GJ1081"/>
      <c r="GK1081"/>
      <c r="GL1081"/>
      <c r="GM1081"/>
      <c r="GN1081"/>
      <c r="GO1081"/>
      <c r="GP1081"/>
      <c r="GQ1081"/>
      <c r="GR1081"/>
      <c r="GS1081"/>
      <c r="GT1081"/>
      <c r="GU1081"/>
      <c r="GV1081"/>
      <c r="GW1081"/>
      <c r="GX1081"/>
      <c r="GY1081"/>
      <c r="GZ1081"/>
      <c r="HA1081"/>
      <c r="HB1081"/>
      <c r="HC1081"/>
      <c r="HD1081"/>
      <c r="HE1081"/>
      <c r="HF1081"/>
      <c r="HG1081"/>
      <c r="HH1081"/>
    </row>
    <row r="1082" spans="1:216" x14ac:dyDescent="0.2">
      <c r="A1082" s="241" t="s">
        <v>257</v>
      </c>
      <c r="B1082" s="476" t="s">
        <v>914</v>
      </c>
      <c r="C1082" s="326" t="s">
        <v>782</v>
      </c>
      <c r="D1082" s="283" t="s">
        <v>258</v>
      </c>
      <c r="E1082" s="480">
        <v>0</v>
      </c>
      <c r="F1082" s="480">
        <v>0.9</v>
      </c>
      <c r="G1082" s="480">
        <v>0</v>
      </c>
      <c r="H1082" s="480">
        <v>0</v>
      </c>
      <c r="I1082" s="480">
        <v>0.5</v>
      </c>
      <c r="J1082" s="480">
        <v>0</v>
      </c>
      <c r="K1082" s="480">
        <v>0</v>
      </c>
      <c r="L1082" s="480">
        <v>0</v>
      </c>
      <c r="M1082" s="480">
        <v>0</v>
      </c>
      <c r="N1082" s="500">
        <v>1.4</v>
      </c>
      <c r="O1082" s="480">
        <v>0</v>
      </c>
      <c r="P1082" s="480">
        <v>2</v>
      </c>
      <c r="Q1082" s="480">
        <v>0</v>
      </c>
      <c r="R1082" s="480">
        <v>0</v>
      </c>
      <c r="S1082" s="480">
        <v>1</v>
      </c>
      <c r="T1082" s="480">
        <v>0</v>
      </c>
      <c r="U1082" s="480">
        <v>0</v>
      </c>
      <c r="V1082" s="480">
        <v>0</v>
      </c>
      <c r="W1082" s="480">
        <v>0</v>
      </c>
      <c r="X1082" s="500">
        <v>3</v>
      </c>
      <c r="Y1082"/>
      <c r="Z1082"/>
      <c r="AA1082"/>
      <c r="AB1082"/>
      <c r="AC1082"/>
      <c r="AD1082"/>
      <c r="AE1082"/>
      <c r="AF1082"/>
      <c r="AG1082"/>
      <c r="AH1082"/>
      <c r="AI1082"/>
      <c r="AJ1082"/>
      <c r="AK1082"/>
      <c r="AL1082"/>
      <c r="AM1082"/>
      <c r="AN1082"/>
      <c r="AO1082"/>
      <c r="AP1082"/>
      <c r="AQ1082"/>
      <c r="AR1082"/>
      <c r="AS1082"/>
      <c r="AT1082"/>
      <c r="AU1082"/>
      <c r="AV1082"/>
      <c r="AW1082"/>
      <c r="AX1082"/>
      <c r="AY1082"/>
      <c r="AZ1082"/>
      <c r="BA1082"/>
      <c r="BB1082"/>
      <c r="BC1082"/>
      <c r="BD1082"/>
      <c r="BE1082"/>
      <c r="BF1082"/>
      <c r="BG1082"/>
      <c r="BH1082"/>
      <c r="BI1082"/>
      <c r="BJ1082"/>
      <c r="BK1082"/>
      <c r="BL1082"/>
      <c r="BM1082"/>
      <c r="BN1082"/>
      <c r="BO1082"/>
      <c r="BP1082"/>
      <c r="BQ1082"/>
      <c r="BR1082"/>
      <c r="BS1082"/>
      <c r="BT1082"/>
      <c r="BU1082"/>
      <c r="BV1082"/>
      <c r="BW1082"/>
      <c r="BX1082"/>
      <c r="BY1082"/>
      <c r="BZ1082"/>
      <c r="CA1082"/>
      <c r="CB1082"/>
      <c r="CC1082"/>
      <c r="CD1082"/>
      <c r="CE1082"/>
      <c r="CF1082"/>
      <c r="CG1082"/>
      <c r="CH1082"/>
      <c r="CI1082"/>
      <c r="CJ1082"/>
      <c r="CK1082"/>
      <c r="CL1082"/>
      <c r="CM1082"/>
      <c r="CN1082"/>
      <c r="CO1082"/>
      <c r="CP1082"/>
      <c r="CQ1082"/>
      <c r="CR1082"/>
      <c r="CS1082"/>
      <c r="CT1082"/>
      <c r="CU1082"/>
      <c r="CV1082"/>
      <c r="CW1082"/>
      <c r="CX1082"/>
      <c r="CY1082"/>
      <c r="CZ1082"/>
      <c r="DA1082"/>
      <c r="DB1082"/>
      <c r="DC1082"/>
      <c r="DD1082"/>
      <c r="DE1082"/>
      <c r="DF1082"/>
      <c r="DG1082"/>
      <c r="DH1082"/>
      <c r="DI1082"/>
      <c r="DJ1082"/>
      <c r="DK1082"/>
      <c r="DL1082"/>
      <c r="DM1082"/>
      <c r="DN1082"/>
      <c r="DO1082"/>
      <c r="DP1082"/>
      <c r="DQ1082"/>
      <c r="DR1082"/>
      <c r="DS1082"/>
      <c r="DT1082"/>
      <c r="DU1082"/>
      <c r="DV1082"/>
      <c r="DW1082"/>
      <c r="DX1082"/>
      <c r="DY1082"/>
      <c r="DZ1082"/>
      <c r="EA1082"/>
      <c r="EB1082"/>
      <c r="EC1082"/>
      <c r="ED1082"/>
      <c r="EE1082"/>
      <c r="EF1082"/>
      <c r="EG1082"/>
      <c r="EH1082"/>
      <c r="EI1082"/>
      <c r="EJ1082"/>
      <c r="EK1082"/>
      <c r="EL1082"/>
      <c r="EM1082"/>
      <c r="EN1082"/>
      <c r="EO1082"/>
      <c r="EP1082"/>
      <c r="EQ1082"/>
      <c r="ER1082"/>
      <c r="ES1082"/>
      <c r="ET1082"/>
      <c r="EU1082"/>
      <c r="EV1082"/>
      <c r="EW1082"/>
      <c r="EX1082"/>
      <c r="EY1082"/>
      <c r="EZ1082"/>
      <c r="FA1082"/>
      <c r="FB1082"/>
      <c r="FC1082"/>
      <c r="FD1082"/>
      <c r="FE1082"/>
      <c r="FF1082"/>
      <c r="FG1082"/>
      <c r="FH1082"/>
      <c r="FI1082"/>
      <c r="FJ1082"/>
      <c r="FK1082"/>
      <c r="FL1082"/>
      <c r="FM1082"/>
      <c r="FN1082"/>
      <c r="FO1082"/>
      <c r="FP1082"/>
      <c r="FQ1082"/>
      <c r="FR1082"/>
      <c r="FS1082"/>
      <c r="FT1082"/>
      <c r="FU1082"/>
      <c r="FV1082"/>
      <c r="FW1082"/>
      <c r="FX1082"/>
      <c r="FY1082"/>
      <c r="FZ1082"/>
      <c r="GA1082"/>
      <c r="GB1082"/>
      <c r="GC1082"/>
      <c r="GD1082"/>
      <c r="GE1082"/>
      <c r="GF1082"/>
      <c r="GG1082"/>
      <c r="GH1082"/>
      <c r="GI1082"/>
      <c r="GJ1082"/>
      <c r="GK1082"/>
      <c r="GL1082"/>
      <c r="GM1082"/>
      <c r="GN1082"/>
      <c r="GO1082"/>
      <c r="GP1082"/>
      <c r="GQ1082"/>
      <c r="GR1082"/>
      <c r="GS1082"/>
      <c r="GT1082"/>
      <c r="GU1082"/>
      <c r="GV1082"/>
      <c r="GW1082"/>
      <c r="GX1082"/>
      <c r="GY1082"/>
      <c r="GZ1082"/>
      <c r="HA1082"/>
      <c r="HB1082"/>
      <c r="HC1082"/>
      <c r="HD1082"/>
      <c r="HE1082"/>
      <c r="HF1082"/>
      <c r="HG1082"/>
      <c r="HH1082"/>
    </row>
    <row r="1083" spans="1:216" x14ac:dyDescent="0.2">
      <c r="A1083" s="241" t="s">
        <v>259</v>
      </c>
      <c r="B1083" s="476" t="s">
        <v>915</v>
      </c>
      <c r="C1083" s="326" t="s">
        <v>626</v>
      </c>
      <c r="D1083" s="283" t="s">
        <v>260</v>
      </c>
      <c r="E1083" s="480">
        <v>0</v>
      </c>
      <c r="F1083" s="480">
        <v>5.6</v>
      </c>
      <c r="G1083" s="480">
        <v>0.5</v>
      </c>
      <c r="H1083" s="480">
        <v>0</v>
      </c>
      <c r="I1083" s="480">
        <v>0</v>
      </c>
      <c r="J1083" s="480">
        <v>0</v>
      </c>
      <c r="K1083" s="480">
        <v>0</v>
      </c>
      <c r="L1083" s="480">
        <v>0</v>
      </c>
      <c r="M1083" s="480">
        <v>0</v>
      </c>
      <c r="N1083" s="500">
        <v>6.1</v>
      </c>
      <c r="O1083" s="480">
        <v>0</v>
      </c>
      <c r="P1083" s="480">
        <v>12</v>
      </c>
      <c r="Q1083" s="480">
        <v>1</v>
      </c>
      <c r="R1083" s="480">
        <v>0</v>
      </c>
      <c r="S1083" s="480">
        <v>0</v>
      </c>
      <c r="T1083" s="480">
        <v>0</v>
      </c>
      <c r="U1083" s="480">
        <v>0</v>
      </c>
      <c r="V1083" s="480">
        <v>0</v>
      </c>
      <c r="W1083" s="480">
        <v>0</v>
      </c>
      <c r="X1083" s="500">
        <v>13</v>
      </c>
      <c r="Y1083"/>
      <c r="Z1083"/>
      <c r="AA1083"/>
      <c r="AB1083"/>
      <c r="AC1083"/>
      <c r="AD1083"/>
      <c r="AE1083"/>
      <c r="AF1083"/>
      <c r="AG1083"/>
      <c r="AH1083"/>
      <c r="AI1083"/>
      <c r="AJ1083"/>
      <c r="AK1083"/>
      <c r="AL1083"/>
      <c r="AM1083"/>
      <c r="AN1083"/>
      <c r="AO1083"/>
      <c r="AP1083"/>
      <c r="AQ1083"/>
      <c r="AR1083"/>
      <c r="AS1083"/>
      <c r="AT1083"/>
      <c r="AU1083"/>
      <c r="AV1083"/>
      <c r="AW1083"/>
      <c r="AX1083"/>
      <c r="AY1083"/>
      <c r="AZ1083"/>
      <c r="BA1083"/>
      <c r="BB1083"/>
      <c r="BC1083"/>
      <c r="BD1083"/>
      <c r="BE1083"/>
      <c r="BF1083"/>
      <c r="BG1083"/>
      <c r="BH1083"/>
      <c r="BI1083"/>
      <c r="BJ1083"/>
      <c r="BK1083"/>
      <c r="BL1083"/>
      <c r="BM1083"/>
      <c r="BN1083"/>
      <c r="BO1083"/>
      <c r="BP1083"/>
      <c r="BQ1083"/>
      <c r="BR1083"/>
      <c r="BS1083"/>
      <c r="BT1083"/>
      <c r="BU1083"/>
      <c r="BV1083"/>
      <c r="BW1083"/>
      <c r="BX1083"/>
      <c r="BY1083"/>
      <c r="BZ1083"/>
      <c r="CA1083"/>
      <c r="CB1083"/>
      <c r="CC1083"/>
      <c r="CD1083"/>
      <c r="CE1083"/>
      <c r="CF1083"/>
      <c r="CG1083"/>
      <c r="CH1083"/>
      <c r="CI1083"/>
      <c r="CJ1083"/>
      <c r="CK1083"/>
      <c r="CL1083"/>
      <c r="CM1083"/>
      <c r="CN1083"/>
      <c r="CO1083"/>
      <c r="CP1083"/>
      <c r="CQ1083"/>
      <c r="CR1083"/>
      <c r="CS1083"/>
      <c r="CT1083"/>
      <c r="CU1083"/>
      <c r="CV1083"/>
      <c r="CW1083"/>
      <c r="CX1083"/>
      <c r="CY1083"/>
      <c r="CZ1083"/>
      <c r="DA1083"/>
      <c r="DB1083"/>
      <c r="DC1083"/>
      <c r="DD1083"/>
      <c r="DE1083"/>
      <c r="DF1083"/>
      <c r="DG1083"/>
      <c r="DH1083"/>
      <c r="DI1083"/>
      <c r="DJ1083"/>
      <c r="DK1083"/>
      <c r="DL1083"/>
      <c r="DM1083"/>
      <c r="DN1083"/>
      <c r="DO1083"/>
      <c r="DP1083"/>
      <c r="DQ1083"/>
      <c r="DR1083"/>
      <c r="DS1083"/>
      <c r="DT1083"/>
      <c r="DU1083"/>
      <c r="DV1083"/>
      <c r="DW1083"/>
      <c r="DX1083"/>
      <c r="DY1083"/>
      <c r="DZ1083"/>
      <c r="EA1083"/>
      <c r="EB1083"/>
      <c r="EC1083"/>
      <c r="ED1083"/>
      <c r="EE1083"/>
      <c r="EF1083"/>
      <c r="EG1083"/>
      <c r="EH1083"/>
      <c r="EI1083"/>
      <c r="EJ1083"/>
      <c r="EK1083"/>
      <c r="EL1083"/>
      <c r="EM1083"/>
      <c r="EN1083"/>
      <c r="EO1083"/>
      <c r="EP1083"/>
      <c r="EQ1083"/>
      <c r="ER1083"/>
      <c r="ES1083"/>
      <c r="ET1083"/>
      <c r="EU1083"/>
      <c r="EV1083"/>
      <c r="EW1083"/>
      <c r="EX1083"/>
      <c r="EY1083"/>
      <c r="EZ1083"/>
      <c r="FA1083"/>
      <c r="FB1083"/>
      <c r="FC1083"/>
      <c r="FD1083"/>
      <c r="FE1083"/>
      <c r="FF1083"/>
      <c r="FG1083"/>
      <c r="FH1083"/>
      <c r="FI1083"/>
      <c r="FJ1083"/>
      <c r="FK1083"/>
      <c r="FL1083"/>
      <c r="FM1083"/>
      <c r="FN1083"/>
      <c r="FO1083"/>
      <c r="FP1083"/>
      <c r="FQ1083"/>
      <c r="FR1083"/>
      <c r="FS1083"/>
      <c r="FT1083"/>
      <c r="FU1083"/>
      <c r="FV1083"/>
      <c r="FW1083"/>
      <c r="FX1083"/>
      <c r="FY1083"/>
      <c r="FZ1083"/>
      <c r="GA1083"/>
      <c r="GB1083"/>
      <c r="GC1083"/>
      <c r="GD1083"/>
      <c r="GE1083"/>
      <c r="GF1083"/>
      <c r="GG1083"/>
      <c r="GH1083"/>
      <c r="GI1083"/>
      <c r="GJ1083"/>
      <c r="GK1083"/>
      <c r="GL1083"/>
      <c r="GM1083"/>
      <c r="GN1083"/>
      <c r="GO1083"/>
      <c r="GP1083"/>
      <c r="GQ1083"/>
      <c r="GR1083"/>
      <c r="GS1083"/>
      <c r="GT1083"/>
      <c r="GU1083"/>
      <c r="GV1083"/>
      <c r="GW1083"/>
      <c r="GX1083"/>
      <c r="GY1083"/>
      <c r="GZ1083"/>
      <c r="HA1083"/>
      <c r="HB1083"/>
      <c r="HC1083"/>
      <c r="HD1083"/>
      <c r="HE1083"/>
      <c r="HF1083"/>
      <c r="HG1083"/>
      <c r="HH1083"/>
    </row>
    <row r="1084" spans="1:216" x14ac:dyDescent="0.2">
      <c r="A1084" s="241" t="s">
        <v>261</v>
      </c>
      <c r="B1084" s="476" t="s">
        <v>916</v>
      </c>
      <c r="C1084" s="326" t="s">
        <v>640</v>
      </c>
      <c r="D1084" s="283" t="s">
        <v>262</v>
      </c>
      <c r="E1084" s="480">
        <v>0</v>
      </c>
      <c r="F1084" s="480">
        <v>0</v>
      </c>
      <c r="G1084" s="480">
        <v>0</v>
      </c>
      <c r="H1084" s="480">
        <v>0</v>
      </c>
      <c r="I1084" s="480">
        <v>0</v>
      </c>
      <c r="J1084" s="480">
        <v>0</v>
      </c>
      <c r="K1084" s="480">
        <v>0</v>
      </c>
      <c r="L1084" s="480">
        <v>0</v>
      </c>
      <c r="M1084" s="480">
        <v>0</v>
      </c>
      <c r="N1084" s="500">
        <v>0</v>
      </c>
      <c r="O1084" s="480">
        <v>0</v>
      </c>
      <c r="P1084" s="480">
        <v>0</v>
      </c>
      <c r="Q1084" s="480">
        <v>0</v>
      </c>
      <c r="R1084" s="480">
        <v>0</v>
      </c>
      <c r="S1084" s="480">
        <v>0</v>
      </c>
      <c r="T1084" s="480">
        <v>0</v>
      </c>
      <c r="U1084" s="480">
        <v>0</v>
      </c>
      <c r="V1084" s="480">
        <v>0</v>
      </c>
      <c r="W1084" s="480">
        <v>0</v>
      </c>
      <c r="X1084" s="500">
        <v>0</v>
      </c>
      <c r="Y1084"/>
      <c r="Z1084"/>
      <c r="AA1084"/>
      <c r="AB1084"/>
      <c r="AC1084"/>
      <c r="AD1084"/>
      <c r="AE1084"/>
      <c r="AF1084"/>
      <c r="AG1084"/>
      <c r="AH1084"/>
      <c r="AI1084"/>
      <c r="AJ1084"/>
      <c r="AK1084"/>
      <c r="AL1084"/>
      <c r="AM1084"/>
      <c r="AN1084"/>
      <c r="AO1084"/>
      <c r="AP1084"/>
      <c r="AQ1084"/>
      <c r="AR1084"/>
      <c r="AS1084"/>
      <c r="AT1084"/>
      <c r="AU1084"/>
      <c r="AV1084"/>
      <c r="AW1084"/>
      <c r="AX1084"/>
      <c r="AY1084"/>
      <c r="AZ1084"/>
      <c r="BA1084"/>
      <c r="BB1084"/>
      <c r="BC1084"/>
      <c r="BD1084"/>
      <c r="BE1084"/>
      <c r="BF1084"/>
      <c r="BG1084"/>
      <c r="BH1084"/>
      <c r="BI1084"/>
      <c r="BJ1084"/>
      <c r="BK1084"/>
      <c r="BL1084"/>
      <c r="BM1084"/>
      <c r="BN1084"/>
      <c r="BO1084"/>
      <c r="BP1084"/>
      <c r="BQ1084"/>
      <c r="BR1084"/>
      <c r="BS1084"/>
      <c r="BT1084"/>
      <c r="BU1084"/>
      <c r="BV1084"/>
      <c r="BW1084"/>
      <c r="BX1084"/>
      <c r="BY1084"/>
      <c r="BZ1084"/>
      <c r="CA1084"/>
      <c r="CB1084"/>
      <c r="CC1084"/>
      <c r="CD1084"/>
      <c r="CE1084"/>
      <c r="CF1084"/>
      <c r="CG1084"/>
      <c r="CH1084"/>
      <c r="CI1084"/>
      <c r="CJ1084"/>
      <c r="CK1084"/>
      <c r="CL1084"/>
      <c r="CM1084"/>
      <c r="CN1084"/>
      <c r="CO1084"/>
      <c r="CP1084"/>
      <c r="CQ1084"/>
      <c r="CR1084"/>
      <c r="CS1084"/>
      <c r="CT1084"/>
      <c r="CU1084"/>
      <c r="CV1084"/>
      <c r="CW1084"/>
      <c r="CX1084"/>
      <c r="CY1084"/>
      <c r="CZ1084"/>
      <c r="DA1084"/>
      <c r="DB1084"/>
      <c r="DC1084"/>
      <c r="DD1084"/>
      <c r="DE1084"/>
      <c r="DF1084"/>
      <c r="DG1084"/>
      <c r="DH1084"/>
      <c r="DI1084"/>
      <c r="DJ1084"/>
      <c r="DK1084"/>
      <c r="DL1084"/>
      <c r="DM1084"/>
      <c r="DN1084"/>
      <c r="DO1084"/>
      <c r="DP1084"/>
      <c r="DQ1084"/>
      <c r="DR1084"/>
      <c r="DS1084"/>
      <c r="DT1084"/>
      <c r="DU1084"/>
      <c r="DV1084"/>
      <c r="DW1084"/>
      <c r="DX1084"/>
      <c r="DY1084"/>
      <c r="DZ1084"/>
      <c r="EA1084"/>
      <c r="EB1084"/>
      <c r="EC1084"/>
      <c r="ED1084"/>
      <c r="EE1084"/>
      <c r="EF1084"/>
      <c r="EG1084"/>
      <c r="EH1084"/>
      <c r="EI1084"/>
      <c r="EJ1084"/>
      <c r="EK1084"/>
      <c r="EL1084"/>
      <c r="EM1084"/>
      <c r="EN1084"/>
      <c r="EO1084"/>
      <c r="EP1084"/>
      <c r="EQ1084"/>
      <c r="ER1084"/>
      <c r="ES1084"/>
      <c r="ET1084"/>
      <c r="EU1084"/>
      <c r="EV1084"/>
      <c r="EW1084"/>
      <c r="EX1084"/>
      <c r="EY1084"/>
      <c r="EZ1084"/>
      <c r="FA1084"/>
      <c r="FB1084"/>
      <c r="FC1084"/>
      <c r="FD1084"/>
      <c r="FE1084"/>
      <c r="FF1084"/>
      <c r="FG1084"/>
      <c r="FH1084"/>
      <c r="FI1084"/>
      <c r="FJ1084"/>
      <c r="FK1084"/>
      <c r="FL1084"/>
      <c r="FM1084"/>
      <c r="FN1084"/>
      <c r="FO1084"/>
      <c r="FP1084"/>
      <c r="FQ1084"/>
      <c r="FR1084"/>
      <c r="FS1084"/>
      <c r="FT1084"/>
      <c r="FU1084"/>
      <c r="FV1084"/>
      <c r="FW1084"/>
      <c r="FX1084"/>
      <c r="FY1084"/>
      <c r="FZ1084"/>
      <c r="GA1084"/>
      <c r="GB1084"/>
      <c r="GC1084"/>
      <c r="GD1084"/>
      <c r="GE1084"/>
      <c r="GF1084"/>
      <c r="GG1084"/>
      <c r="GH1084"/>
      <c r="GI1084"/>
      <c r="GJ1084"/>
      <c r="GK1084"/>
      <c r="GL1084"/>
      <c r="GM1084"/>
      <c r="GN1084"/>
      <c r="GO1084"/>
      <c r="GP1084"/>
      <c r="GQ1084"/>
      <c r="GR1084"/>
      <c r="GS1084"/>
      <c r="GT1084"/>
      <c r="GU1084"/>
      <c r="GV1084"/>
      <c r="GW1084"/>
      <c r="GX1084"/>
      <c r="GY1084"/>
      <c r="GZ1084"/>
      <c r="HA1084"/>
      <c r="HB1084"/>
      <c r="HC1084"/>
      <c r="HD1084"/>
      <c r="HE1084"/>
      <c r="HF1084"/>
      <c r="HG1084"/>
      <c r="HH1084"/>
    </row>
    <row r="1085" spans="1:216" x14ac:dyDescent="0.2">
      <c r="A1085" s="241" t="s">
        <v>263</v>
      </c>
      <c r="B1085" s="476" t="s">
        <v>917</v>
      </c>
      <c r="C1085" s="326" t="s">
        <v>782</v>
      </c>
      <c r="D1085" s="283" t="s">
        <v>264</v>
      </c>
      <c r="E1085" s="480">
        <v>0</v>
      </c>
      <c r="F1085" s="480">
        <v>16.399999999999999</v>
      </c>
      <c r="G1085" s="480">
        <v>1.9</v>
      </c>
      <c r="H1085" s="480">
        <v>0.4</v>
      </c>
      <c r="I1085" s="480">
        <v>0</v>
      </c>
      <c r="J1085" s="480">
        <v>1</v>
      </c>
      <c r="K1085" s="480">
        <v>0.5</v>
      </c>
      <c r="L1085" s="480">
        <v>0.5</v>
      </c>
      <c r="M1085" s="480">
        <v>0</v>
      </c>
      <c r="N1085" s="500">
        <v>20.7</v>
      </c>
      <c r="O1085" s="480">
        <v>0</v>
      </c>
      <c r="P1085" s="480">
        <v>33</v>
      </c>
      <c r="Q1085" s="480">
        <v>4</v>
      </c>
      <c r="R1085" s="480">
        <v>1</v>
      </c>
      <c r="S1085" s="480">
        <v>0</v>
      </c>
      <c r="T1085" s="480">
        <v>2</v>
      </c>
      <c r="U1085" s="480">
        <v>1</v>
      </c>
      <c r="V1085" s="480">
        <v>1</v>
      </c>
      <c r="W1085" s="480">
        <v>0</v>
      </c>
      <c r="X1085" s="500">
        <v>42</v>
      </c>
      <c r="Y1085"/>
      <c r="Z1085"/>
      <c r="AA1085"/>
      <c r="AB1085"/>
      <c r="AC1085"/>
      <c r="AD1085"/>
      <c r="AE1085"/>
      <c r="AF1085"/>
      <c r="AG1085"/>
      <c r="AH1085"/>
      <c r="AI1085"/>
      <c r="AJ1085"/>
      <c r="AK1085"/>
      <c r="AL1085"/>
      <c r="AM1085"/>
      <c r="AN1085"/>
      <c r="AO1085"/>
      <c r="AP1085"/>
      <c r="AQ1085"/>
      <c r="AR1085"/>
      <c r="AS1085"/>
      <c r="AT1085"/>
      <c r="AU1085"/>
      <c r="AV1085"/>
      <c r="AW1085"/>
      <c r="AX1085"/>
      <c r="AY1085"/>
      <c r="AZ1085"/>
      <c r="BA1085"/>
      <c r="BB1085"/>
      <c r="BC1085"/>
      <c r="BD1085"/>
      <c r="BE1085"/>
      <c r="BF1085"/>
      <c r="BG1085"/>
      <c r="BH1085"/>
      <c r="BI1085"/>
      <c r="BJ1085"/>
      <c r="BK1085"/>
      <c r="BL1085"/>
      <c r="BM1085"/>
      <c r="BN1085"/>
      <c r="BO1085"/>
      <c r="BP1085"/>
      <c r="BQ1085"/>
      <c r="BR1085"/>
      <c r="BS1085"/>
      <c r="BT1085"/>
      <c r="BU1085"/>
      <c r="BV1085"/>
      <c r="BW1085"/>
      <c r="BX1085"/>
      <c r="BY1085"/>
      <c r="BZ1085"/>
      <c r="CA1085"/>
      <c r="CB1085"/>
      <c r="CC1085"/>
      <c r="CD1085"/>
      <c r="CE1085"/>
      <c r="CF1085"/>
      <c r="CG1085"/>
      <c r="CH1085"/>
      <c r="CI1085"/>
      <c r="CJ1085"/>
      <c r="CK1085"/>
      <c r="CL1085"/>
      <c r="CM1085"/>
      <c r="CN1085"/>
      <c r="CO1085"/>
      <c r="CP1085"/>
      <c r="CQ1085"/>
      <c r="CR1085"/>
      <c r="CS1085"/>
      <c r="CT1085"/>
      <c r="CU1085"/>
      <c r="CV1085"/>
      <c r="CW1085"/>
      <c r="CX1085"/>
      <c r="CY1085"/>
      <c r="CZ1085"/>
      <c r="DA1085"/>
      <c r="DB1085"/>
      <c r="DC1085"/>
      <c r="DD1085"/>
      <c r="DE1085"/>
      <c r="DF1085"/>
      <c r="DG1085"/>
      <c r="DH1085"/>
      <c r="DI1085"/>
      <c r="DJ1085"/>
      <c r="DK1085"/>
      <c r="DL1085"/>
      <c r="DM1085"/>
      <c r="DN1085"/>
      <c r="DO1085"/>
      <c r="DP1085"/>
      <c r="DQ1085"/>
      <c r="DR1085"/>
      <c r="DS1085"/>
      <c r="DT1085"/>
      <c r="DU1085"/>
      <c r="DV1085"/>
      <c r="DW1085"/>
      <c r="DX1085"/>
      <c r="DY1085"/>
      <c r="DZ1085"/>
      <c r="EA1085"/>
      <c r="EB1085"/>
      <c r="EC1085"/>
      <c r="ED1085"/>
      <c r="EE1085"/>
      <c r="EF1085"/>
      <c r="EG1085"/>
      <c r="EH1085"/>
      <c r="EI1085"/>
      <c r="EJ1085"/>
      <c r="EK1085"/>
      <c r="EL1085"/>
      <c r="EM1085"/>
      <c r="EN1085"/>
      <c r="EO1085"/>
      <c r="EP1085"/>
      <c r="EQ1085"/>
      <c r="ER1085"/>
      <c r="ES1085"/>
      <c r="ET1085"/>
      <c r="EU1085"/>
      <c r="EV1085"/>
      <c r="EW1085"/>
      <c r="EX1085"/>
      <c r="EY1085"/>
      <c r="EZ1085"/>
      <c r="FA1085"/>
      <c r="FB1085"/>
      <c r="FC1085"/>
      <c r="FD1085"/>
      <c r="FE1085"/>
      <c r="FF1085"/>
      <c r="FG1085"/>
      <c r="FH1085"/>
      <c r="FI1085"/>
      <c r="FJ1085"/>
      <c r="FK1085"/>
      <c r="FL1085"/>
      <c r="FM1085"/>
      <c r="FN1085"/>
      <c r="FO1085"/>
      <c r="FP1085"/>
      <c r="FQ1085"/>
      <c r="FR1085"/>
      <c r="FS1085"/>
      <c r="FT1085"/>
      <c r="FU1085"/>
      <c r="FV1085"/>
      <c r="FW1085"/>
      <c r="FX1085"/>
      <c r="FY1085"/>
      <c r="FZ1085"/>
      <c r="GA1085"/>
      <c r="GB1085"/>
      <c r="GC1085"/>
      <c r="GD1085"/>
      <c r="GE1085"/>
      <c r="GF1085"/>
      <c r="GG1085"/>
      <c r="GH1085"/>
      <c r="GI1085"/>
      <c r="GJ1085"/>
      <c r="GK1085"/>
      <c r="GL1085"/>
      <c r="GM1085"/>
      <c r="GN1085"/>
      <c r="GO1085"/>
      <c r="GP1085"/>
      <c r="GQ1085"/>
      <c r="GR1085"/>
      <c r="GS1085"/>
      <c r="GT1085"/>
      <c r="GU1085"/>
      <c r="GV1085"/>
      <c r="GW1085"/>
      <c r="GX1085"/>
      <c r="GY1085"/>
      <c r="GZ1085"/>
      <c r="HA1085"/>
      <c r="HB1085"/>
      <c r="HC1085"/>
      <c r="HD1085"/>
      <c r="HE1085"/>
      <c r="HF1085"/>
      <c r="HG1085"/>
      <c r="HH1085"/>
    </row>
    <row r="1086" spans="1:216" x14ac:dyDescent="0.2">
      <c r="A1086" s="241" t="s">
        <v>265</v>
      </c>
      <c r="B1086" s="476" t="s">
        <v>918</v>
      </c>
      <c r="C1086" s="326" t="s">
        <v>640</v>
      </c>
      <c r="D1086" s="283" t="s">
        <v>266</v>
      </c>
      <c r="E1086" s="480">
        <v>0</v>
      </c>
      <c r="F1086" s="480">
        <v>0</v>
      </c>
      <c r="G1086" s="480">
        <v>0</v>
      </c>
      <c r="H1086" s="480">
        <v>0</v>
      </c>
      <c r="I1086" s="480">
        <v>0</v>
      </c>
      <c r="J1086" s="480">
        <v>0</v>
      </c>
      <c r="K1086" s="480">
        <v>0</v>
      </c>
      <c r="L1086" s="480">
        <v>0</v>
      </c>
      <c r="M1086" s="480">
        <v>0</v>
      </c>
      <c r="N1086" s="500">
        <v>0</v>
      </c>
      <c r="O1086" s="480">
        <v>0</v>
      </c>
      <c r="P1086" s="480">
        <v>0</v>
      </c>
      <c r="Q1086" s="480">
        <v>0</v>
      </c>
      <c r="R1086" s="480">
        <v>0</v>
      </c>
      <c r="S1086" s="480">
        <v>0</v>
      </c>
      <c r="T1086" s="480">
        <v>0</v>
      </c>
      <c r="U1086" s="480">
        <v>0</v>
      </c>
      <c r="V1086" s="480">
        <v>0</v>
      </c>
      <c r="W1086" s="480">
        <v>0</v>
      </c>
      <c r="X1086" s="500">
        <v>0</v>
      </c>
      <c r="Y1086"/>
      <c r="Z1086"/>
      <c r="AA1086"/>
      <c r="AB1086"/>
      <c r="AC1086"/>
      <c r="AD1086"/>
      <c r="AE1086"/>
      <c r="AF1086"/>
      <c r="AG1086"/>
      <c r="AH1086"/>
      <c r="AI1086"/>
      <c r="AJ1086"/>
      <c r="AK1086"/>
      <c r="AL1086"/>
      <c r="AM1086"/>
      <c r="AN1086"/>
      <c r="AO1086"/>
      <c r="AP1086"/>
      <c r="AQ1086"/>
      <c r="AR1086"/>
      <c r="AS1086"/>
      <c r="AT1086"/>
      <c r="AU1086"/>
      <c r="AV1086"/>
      <c r="AW1086"/>
      <c r="AX1086"/>
      <c r="AY1086"/>
      <c r="AZ1086"/>
      <c r="BA1086"/>
      <c r="BB1086"/>
      <c r="BC1086"/>
      <c r="BD1086"/>
      <c r="BE1086"/>
      <c r="BF1086"/>
      <c r="BG1086"/>
      <c r="BH1086"/>
      <c r="BI1086"/>
      <c r="BJ1086"/>
      <c r="BK1086"/>
      <c r="BL1086"/>
      <c r="BM1086"/>
      <c r="BN1086"/>
      <c r="BO1086"/>
      <c r="BP1086"/>
      <c r="BQ1086"/>
      <c r="BR1086"/>
      <c r="BS1086"/>
      <c r="BT1086"/>
      <c r="BU1086"/>
      <c r="BV1086"/>
      <c r="BW1086"/>
      <c r="BX1086"/>
      <c r="BY1086"/>
      <c r="BZ1086"/>
      <c r="CA1086"/>
      <c r="CB1086"/>
      <c r="CC1086"/>
      <c r="CD1086"/>
      <c r="CE1086"/>
      <c r="CF1086"/>
      <c r="CG1086"/>
      <c r="CH1086"/>
      <c r="CI1086"/>
      <c r="CJ1086"/>
      <c r="CK1086"/>
      <c r="CL1086"/>
      <c r="CM1086"/>
      <c r="CN1086"/>
      <c r="CO1086"/>
      <c r="CP1086"/>
      <c r="CQ1086"/>
      <c r="CR1086"/>
      <c r="CS1086"/>
      <c r="CT1086"/>
      <c r="CU1086"/>
      <c r="CV1086"/>
      <c r="CW1086"/>
      <c r="CX1086"/>
      <c r="CY1086"/>
      <c r="CZ1086"/>
      <c r="DA1086"/>
      <c r="DB1086"/>
      <c r="DC1086"/>
      <c r="DD1086"/>
      <c r="DE1086"/>
      <c r="DF1086"/>
      <c r="DG1086"/>
      <c r="DH1086"/>
      <c r="DI1086"/>
      <c r="DJ1086"/>
      <c r="DK1086"/>
      <c r="DL1086"/>
      <c r="DM1086"/>
      <c r="DN1086"/>
      <c r="DO1086"/>
      <c r="DP1086"/>
      <c r="DQ1086"/>
      <c r="DR1086"/>
      <c r="DS1086"/>
      <c r="DT1086"/>
      <c r="DU1086"/>
      <c r="DV1086"/>
      <c r="DW1086"/>
      <c r="DX1086"/>
      <c r="DY1086"/>
      <c r="DZ1086"/>
      <c r="EA1086"/>
      <c r="EB1086"/>
      <c r="EC1086"/>
      <c r="ED1086"/>
      <c r="EE1086"/>
      <c r="EF1086"/>
      <c r="EG1086"/>
      <c r="EH1086"/>
      <c r="EI1086"/>
      <c r="EJ1086"/>
      <c r="EK1086"/>
      <c r="EL1086"/>
      <c r="EM1086"/>
      <c r="EN1086"/>
      <c r="EO1086"/>
      <c r="EP1086"/>
      <c r="EQ1086"/>
      <c r="ER1086"/>
      <c r="ES1086"/>
      <c r="ET1086"/>
      <c r="EU1086"/>
      <c r="EV1086"/>
      <c r="EW1086"/>
      <c r="EX1086"/>
      <c r="EY1086"/>
      <c r="EZ1086"/>
      <c r="FA1086"/>
      <c r="FB1086"/>
      <c r="FC1086"/>
      <c r="FD1086"/>
      <c r="FE1086"/>
      <c r="FF1086"/>
      <c r="FG1086"/>
      <c r="FH1086"/>
      <c r="FI1086"/>
      <c r="FJ1086"/>
      <c r="FK1086"/>
      <c r="FL1086"/>
      <c r="FM1086"/>
      <c r="FN1086"/>
      <c r="FO1086"/>
      <c r="FP1086"/>
      <c r="FQ1086"/>
      <c r="FR1086"/>
      <c r="FS1086"/>
      <c r="FT1086"/>
      <c r="FU1086"/>
      <c r="FV1086"/>
      <c r="FW1086"/>
      <c r="FX1086"/>
      <c r="FY1086"/>
      <c r="FZ1086"/>
      <c r="GA1086"/>
      <c r="GB1086"/>
      <c r="GC1086"/>
      <c r="GD1086"/>
      <c r="GE1086"/>
      <c r="GF1086"/>
      <c r="GG1086"/>
      <c r="GH1086"/>
      <c r="GI1086"/>
      <c r="GJ1086"/>
      <c r="GK1086"/>
      <c r="GL1086"/>
      <c r="GM1086"/>
      <c r="GN1086"/>
      <c r="GO1086"/>
      <c r="GP1086"/>
      <c r="GQ1086"/>
      <c r="GR1086"/>
      <c r="GS1086"/>
      <c r="GT1086"/>
      <c r="GU1086"/>
      <c r="GV1086"/>
      <c r="GW1086"/>
      <c r="GX1086"/>
      <c r="GY1086"/>
      <c r="GZ1086"/>
      <c r="HA1086"/>
      <c r="HB1086"/>
      <c r="HC1086"/>
      <c r="HD1086"/>
      <c r="HE1086"/>
      <c r="HF1086"/>
      <c r="HG1086"/>
      <c r="HH1086"/>
    </row>
    <row r="1087" spans="1:216" x14ac:dyDescent="0.2">
      <c r="A1087" s="241" t="s">
        <v>267</v>
      </c>
      <c r="B1087" s="476" t="s">
        <v>919</v>
      </c>
      <c r="C1087" s="326" t="s">
        <v>784</v>
      </c>
      <c r="D1087" s="283" t="s">
        <v>920</v>
      </c>
      <c r="E1087" s="480">
        <v>0</v>
      </c>
      <c r="F1087" s="480">
        <v>1</v>
      </c>
      <c r="G1087" s="480">
        <v>0</v>
      </c>
      <c r="H1087" s="480">
        <v>0</v>
      </c>
      <c r="I1087" s="480">
        <v>0</v>
      </c>
      <c r="J1087" s="480">
        <v>0</v>
      </c>
      <c r="K1087" s="480">
        <v>0</v>
      </c>
      <c r="L1087" s="480">
        <v>0</v>
      </c>
      <c r="M1087" s="480">
        <v>0</v>
      </c>
      <c r="N1087" s="500">
        <v>1</v>
      </c>
      <c r="O1087" s="480">
        <v>0</v>
      </c>
      <c r="P1087" s="480">
        <v>2</v>
      </c>
      <c r="Q1087" s="480">
        <v>0</v>
      </c>
      <c r="R1087" s="480">
        <v>0</v>
      </c>
      <c r="S1087" s="480">
        <v>0</v>
      </c>
      <c r="T1087" s="480">
        <v>0</v>
      </c>
      <c r="U1087" s="480">
        <v>0</v>
      </c>
      <c r="V1087" s="480">
        <v>0</v>
      </c>
      <c r="W1087" s="480">
        <v>0</v>
      </c>
      <c r="X1087" s="500">
        <v>2</v>
      </c>
      <c r="Y1087"/>
      <c r="Z1087"/>
      <c r="AA1087"/>
      <c r="AB1087"/>
      <c r="AC1087"/>
      <c r="AD1087"/>
      <c r="AE1087"/>
      <c r="AF1087"/>
      <c r="AG1087"/>
      <c r="AH1087"/>
      <c r="AI1087"/>
      <c r="AJ1087"/>
      <c r="AK1087"/>
      <c r="AL1087"/>
      <c r="AM1087"/>
      <c r="AN1087"/>
      <c r="AO1087"/>
      <c r="AP1087"/>
      <c r="AQ1087"/>
      <c r="AR1087"/>
      <c r="AS1087"/>
      <c r="AT1087"/>
      <c r="AU1087"/>
      <c r="AV1087"/>
      <c r="AW1087"/>
      <c r="AX1087"/>
      <c r="AY1087"/>
      <c r="AZ1087"/>
      <c r="BA1087"/>
      <c r="BB1087"/>
      <c r="BC1087"/>
      <c r="BD1087"/>
      <c r="BE1087"/>
      <c r="BF1087"/>
      <c r="BG1087"/>
      <c r="BH1087"/>
      <c r="BI1087"/>
      <c r="BJ1087"/>
      <c r="BK1087"/>
      <c r="BL1087"/>
      <c r="BM1087"/>
      <c r="BN1087"/>
      <c r="BO1087"/>
      <c r="BP1087"/>
      <c r="BQ1087"/>
      <c r="BR1087"/>
      <c r="BS1087"/>
      <c r="BT1087"/>
      <c r="BU1087"/>
      <c r="BV1087"/>
      <c r="BW1087"/>
      <c r="BX1087"/>
      <c r="BY1087"/>
      <c r="BZ1087"/>
      <c r="CA1087"/>
      <c r="CB1087"/>
      <c r="CC1087"/>
      <c r="CD1087"/>
      <c r="CE1087"/>
      <c r="CF1087"/>
      <c r="CG1087"/>
      <c r="CH1087"/>
      <c r="CI1087"/>
      <c r="CJ1087"/>
      <c r="CK1087"/>
      <c r="CL1087"/>
      <c r="CM1087"/>
      <c r="CN1087"/>
      <c r="CO1087"/>
      <c r="CP1087"/>
      <c r="CQ1087"/>
      <c r="CR1087"/>
      <c r="CS1087"/>
      <c r="CT1087"/>
      <c r="CU1087"/>
      <c r="CV1087"/>
      <c r="CW1087"/>
      <c r="CX1087"/>
      <c r="CY1087"/>
      <c r="CZ1087"/>
      <c r="DA1087"/>
      <c r="DB1087"/>
      <c r="DC1087"/>
      <c r="DD1087"/>
      <c r="DE1087"/>
      <c r="DF1087"/>
      <c r="DG1087"/>
      <c r="DH1087"/>
      <c r="DI1087"/>
      <c r="DJ1087"/>
      <c r="DK1087"/>
      <c r="DL1087"/>
      <c r="DM1087"/>
      <c r="DN1087"/>
      <c r="DO1087"/>
      <c r="DP1087"/>
      <c r="DQ1087"/>
      <c r="DR1087"/>
      <c r="DS1087"/>
      <c r="DT1087"/>
      <c r="DU1087"/>
      <c r="DV1087"/>
      <c r="DW1087"/>
      <c r="DX1087"/>
      <c r="DY1087"/>
      <c r="DZ1087"/>
      <c r="EA1087"/>
      <c r="EB1087"/>
      <c r="EC1087"/>
      <c r="ED1087"/>
      <c r="EE1087"/>
      <c r="EF1087"/>
      <c r="EG1087"/>
      <c r="EH1087"/>
      <c r="EI1087"/>
      <c r="EJ1087"/>
      <c r="EK1087"/>
      <c r="EL1087"/>
      <c r="EM1087"/>
      <c r="EN1087"/>
      <c r="EO1087"/>
      <c r="EP1087"/>
      <c r="EQ1087"/>
      <c r="ER1087"/>
      <c r="ES1087"/>
      <c r="ET1087"/>
      <c r="EU1087"/>
      <c r="EV1087"/>
      <c r="EW1087"/>
      <c r="EX1087"/>
      <c r="EY1087"/>
      <c r="EZ1087"/>
      <c r="FA1087"/>
      <c r="FB1087"/>
      <c r="FC1087"/>
      <c r="FD1087"/>
      <c r="FE1087"/>
      <c r="FF1087"/>
      <c r="FG1087"/>
      <c r="FH1087"/>
      <c r="FI1087"/>
      <c r="FJ1087"/>
      <c r="FK1087"/>
      <c r="FL1087"/>
      <c r="FM1087"/>
      <c r="FN1087"/>
      <c r="FO1087"/>
      <c r="FP1087"/>
      <c r="FQ1087"/>
      <c r="FR1087"/>
      <c r="FS1087"/>
      <c r="FT1087"/>
      <c r="FU1087"/>
      <c r="FV1087"/>
      <c r="FW1087"/>
      <c r="FX1087"/>
      <c r="FY1087"/>
      <c r="FZ1087"/>
      <c r="GA1087"/>
      <c r="GB1087"/>
      <c r="GC1087"/>
      <c r="GD1087"/>
      <c r="GE1087"/>
      <c r="GF1087"/>
      <c r="GG1087"/>
      <c r="GH1087"/>
      <c r="GI1087"/>
      <c r="GJ1087"/>
      <c r="GK1087"/>
      <c r="GL1087"/>
      <c r="GM1087"/>
      <c r="GN1087"/>
      <c r="GO1087"/>
      <c r="GP1087"/>
      <c r="GQ1087"/>
      <c r="GR1087"/>
      <c r="GS1087"/>
      <c r="GT1087"/>
      <c r="GU1087"/>
      <c r="GV1087"/>
      <c r="GW1087"/>
      <c r="GX1087"/>
      <c r="GY1087"/>
      <c r="GZ1087"/>
      <c r="HA1087"/>
      <c r="HB1087"/>
      <c r="HC1087"/>
      <c r="HD1087"/>
      <c r="HE1087"/>
      <c r="HF1087"/>
      <c r="HG1087"/>
      <c r="HH1087"/>
    </row>
    <row r="1088" spans="1:216" x14ac:dyDescent="0.2">
      <c r="A1088" s="241" t="s">
        <v>268</v>
      </c>
      <c r="B1088" s="476" t="s">
        <v>921</v>
      </c>
      <c r="C1088" s="326" t="s">
        <v>794</v>
      </c>
      <c r="D1088" s="283" t="s">
        <v>269</v>
      </c>
      <c r="E1088" s="480">
        <v>0</v>
      </c>
      <c r="F1088" s="480">
        <v>35.9</v>
      </c>
      <c r="G1088" s="480">
        <v>10.9</v>
      </c>
      <c r="H1088" s="480">
        <v>2</v>
      </c>
      <c r="I1088" s="480">
        <v>1.5</v>
      </c>
      <c r="J1088" s="480">
        <v>1.5</v>
      </c>
      <c r="K1088" s="480">
        <v>1.4</v>
      </c>
      <c r="L1088" s="480">
        <v>0</v>
      </c>
      <c r="M1088" s="480">
        <v>0</v>
      </c>
      <c r="N1088" s="500">
        <v>53.2</v>
      </c>
      <c r="O1088" s="480">
        <v>0</v>
      </c>
      <c r="P1088" s="480">
        <v>74</v>
      </c>
      <c r="Q1088" s="480">
        <v>23</v>
      </c>
      <c r="R1088" s="480">
        <v>4</v>
      </c>
      <c r="S1088" s="480">
        <v>3</v>
      </c>
      <c r="T1088" s="480">
        <v>3</v>
      </c>
      <c r="U1088" s="480">
        <v>3</v>
      </c>
      <c r="V1088" s="480">
        <v>0</v>
      </c>
      <c r="W1088" s="480">
        <v>0</v>
      </c>
      <c r="X1088" s="500">
        <v>110</v>
      </c>
      <c r="Y1088"/>
      <c r="Z1088"/>
      <c r="AA1088"/>
      <c r="AB1088"/>
      <c r="AC1088"/>
      <c r="AD1088"/>
      <c r="AE1088"/>
      <c r="AF1088"/>
      <c r="AG1088"/>
      <c r="AH1088"/>
      <c r="AI1088"/>
      <c r="AJ1088"/>
      <c r="AK1088"/>
      <c r="AL1088"/>
      <c r="AM1088"/>
      <c r="AN1088"/>
      <c r="AO1088"/>
      <c r="AP1088"/>
      <c r="AQ1088"/>
      <c r="AR1088"/>
      <c r="AS1088"/>
      <c r="AT1088"/>
      <c r="AU1088"/>
      <c r="AV1088"/>
      <c r="AW1088"/>
      <c r="AX1088"/>
      <c r="AY1088"/>
      <c r="AZ1088"/>
      <c r="BA1088"/>
      <c r="BB1088"/>
      <c r="BC1088"/>
      <c r="BD1088"/>
      <c r="BE1088"/>
      <c r="BF1088"/>
      <c r="BG1088"/>
      <c r="BH1088"/>
      <c r="BI1088"/>
      <c r="BJ1088"/>
      <c r="BK1088"/>
      <c r="BL1088"/>
      <c r="BM1088"/>
      <c r="BN1088"/>
      <c r="BO1088"/>
      <c r="BP1088"/>
      <c r="BQ1088"/>
      <c r="BR1088"/>
      <c r="BS1088"/>
      <c r="BT1088"/>
      <c r="BU1088"/>
      <c r="BV1088"/>
      <c r="BW1088"/>
      <c r="BX1088"/>
      <c r="BY1088"/>
      <c r="BZ1088"/>
      <c r="CA1088"/>
      <c r="CB1088"/>
      <c r="CC1088"/>
      <c r="CD1088"/>
      <c r="CE1088"/>
      <c r="CF1088"/>
      <c r="CG1088"/>
      <c r="CH1088"/>
      <c r="CI1088"/>
      <c r="CJ1088"/>
      <c r="CK1088"/>
      <c r="CL1088"/>
      <c r="CM1088"/>
      <c r="CN1088"/>
      <c r="CO1088"/>
      <c r="CP1088"/>
      <c r="CQ1088"/>
      <c r="CR1088"/>
      <c r="CS1088"/>
      <c r="CT1088"/>
      <c r="CU1088"/>
      <c r="CV1088"/>
      <c r="CW1088"/>
      <c r="CX1088"/>
      <c r="CY1088"/>
      <c r="CZ1088"/>
      <c r="DA1088"/>
      <c r="DB1088"/>
      <c r="DC1088"/>
      <c r="DD1088"/>
      <c r="DE1088"/>
      <c r="DF1088"/>
      <c r="DG1088"/>
      <c r="DH1088"/>
      <c r="DI1088"/>
      <c r="DJ1088"/>
      <c r="DK1088"/>
      <c r="DL1088"/>
      <c r="DM1088"/>
      <c r="DN1088"/>
      <c r="DO1088"/>
      <c r="DP1088"/>
      <c r="DQ1088"/>
      <c r="DR1088"/>
      <c r="DS1088"/>
      <c r="DT1088"/>
      <c r="DU1088"/>
      <c r="DV1088"/>
      <c r="DW1088"/>
      <c r="DX1088"/>
      <c r="DY1088"/>
      <c r="DZ1088"/>
      <c r="EA1088"/>
      <c r="EB1088"/>
      <c r="EC1088"/>
      <c r="ED1088"/>
      <c r="EE1088"/>
      <c r="EF1088"/>
      <c r="EG1088"/>
      <c r="EH1088"/>
      <c r="EI1088"/>
      <c r="EJ1088"/>
      <c r="EK1088"/>
      <c r="EL1088"/>
      <c r="EM1088"/>
      <c r="EN1088"/>
      <c r="EO1088"/>
      <c r="EP1088"/>
      <c r="EQ1088"/>
      <c r="ER1088"/>
      <c r="ES1088"/>
      <c r="ET1088"/>
      <c r="EU1088"/>
      <c r="EV1088"/>
      <c r="EW1088"/>
      <c r="EX1088"/>
      <c r="EY1088"/>
      <c r="EZ1088"/>
      <c r="FA1088"/>
      <c r="FB1088"/>
      <c r="FC1088"/>
      <c r="FD1088"/>
      <c r="FE1088"/>
      <c r="FF1088"/>
      <c r="FG1088"/>
      <c r="FH1088"/>
      <c r="FI1088"/>
      <c r="FJ1088"/>
      <c r="FK1088"/>
      <c r="FL1088"/>
      <c r="FM1088"/>
      <c r="FN1088"/>
      <c r="FO1088"/>
      <c r="FP1088"/>
      <c r="FQ1088"/>
      <c r="FR1088"/>
      <c r="FS1088"/>
      <c r="FT1088"/>
      <c r="FU1088"/>
      <c r="FV1088"/>
      <c r="FW1088"/>
      <c r="FX1088"/>
      <c r="FY1088"/>
      <c r="FZ1088"/>
      <c r="GA1088"/>
      <c r="GB1088"/>
      <c r="GC1088"/>
      <c r="GD1088"/>
      <c r="GE1088"/>
      <c r="GF1088"/>
      <c r="GG1088"/>
      <c r="GH1088"/>
      <c r="GI1088"/>
      <c r="GJ1088"/>
      <c r="GK1088"/>
      <c r="GL1088"/>
      <c r="GM1088"/>
      <c r="GN1088"/>
      <c r="GO1088"/>
      <c r="GP1088"/>
      <c r="GQ1088"/>
      <c r="GR1088"/>
      <c r="GS1088"/>
      <c r="GT1088"/>
      <c r="GU1088"/>
      <c r="GV1088"/>
      <c r="GW1088"/>
      <c r="GX1088"/>
      <c r="GY1088"/>
      <c r="GZ1088"/>
      <c r="HA1088"/>
      <c r="HB1088"/>
      <c r="HC1088"/>
      <c r="HD1088"/>
      <c r="HE1088"/>
      <c r="HF1088"/>
      <c r="HG1088"/>
      <c r="HH1088"/>
    </row>
    <row r="1089" spans="1:216" x14ac:dyDescent="0.2">
      <c r="A1089" s="241" t="s">
        <v>270</v>
      </c>
      <c r="B1089" s="476" t="s">
        <v>922</v>
      </c>
      <c r="C1089" s="326" t="s">
        <v>640</v>
      </c>
      <c r="D1089" s="283" t="s">
        <v>271</v>
      </c>
      <c r="E1089" s="480">
        <v>0</v>
      </c>
      <c r="F1089" s="480">
        <v>0</v>
      </c>
      <c r="G1089" s="480">
        <v>0</v>
      </c>
      <c r="H1089" s="480">
        <v>0</v>
      </c>
      <c r="I1089" s="480">
        <v>0</v>
      </c>
      <c r="J1089" s="480">
        <v>0</v>
      </c>
      <c r="K1089" s="480">
        <v>0</v>
      </c>
      <c r="L1089" s="480">
        <v>0</v>
      </c>
      <c r="M1089" s="480">
        <v>0</v>
      </c>
      <c r="N1089" s="500">
        <v>0</v>
      </c>
      <c r="O1089" s="480">
        <v>0</v>
      </c>
      <c r="P1089" s="480">
        <v>0</v>
      </c>
      <c r="Q1089" s="480">
        <v>0</v>
      </c>
      <c r="R1089" s="480">
        <v>0</v>
      </c>
      <c r="S1089" s="480">
        <v>0</v>
      </c>
      <c r="T1089" s="480">
        <v>0</v>
      </c>
      <c r="U1089" s="480">
        <v>0</v>
      </c>
      <c r="V1089" s="480">
        <v>0</v>
      </c>
      <c r="W1089" s="480">
        <v>0</v>
      </c>
      <c r="X1089" s="500">
        <v>0</v>
      </c>
      <c r="Y1089"/>
      <c r="Z1089"/>
      <c r="AA1089"/>
      <c r="AB1089"/>
      <c r="AC1089"/>
      <c r="AD1089"/>
      <c r="AE1089"/>
      <c r="AF1089"/>
      <c r="AG1089"/>
      <c r="AH1089"/>
      <c r="AI1089"/>
      <c r="AJ1089"/>
      <c r="AK1089"/>
      <c r="AL1089"/>
      <c r="AM1089"/>
      <c r="AN1089"/>
      <c r="AO1089"/>
      <c r="AP1089"/>
      <c r="AQ1089"/>
      <c r="AR1089"/>
      <c r="AS1089"/>
      <c r="AT1089"/>
      <c r="AU1089"/>
      <c r="AV1089"/>
      <c r="AW1089"/>
      <c r="AX1089"/>
      <c r="AY1089"/>
      <c r="AZ1089"/>
      <c r="BA1089"/>
      <c r="BB1089"/>
      <c r="BC1089"/>
      <c r="BD1089"/>
      <c r="BE1089"/>
      <c r="BF1089"/>
      <c r="BG1089"/>
      <c r="BH1089"/>
      <c r="BI1089"/>
      <c r="BJ1089"/>
      <c r="BK1089"/>
      <c r="BL1089"/>
      <c r="BM1089"/>
      <c r="BN1089"/>
      <c r="BO1089"/>
      <c r="BP1089"/>
      <c r="BQ1089"/>
      <c r="BR1089"/>
      <c r="BS1089"/>
      <c r="BT1089"/>
      <c r="BU1089"/>
      <c r="BV1089"/>
      <c r="BW1089"/>
      <c r="BX1089"/>
      <c r="BY1089"/>
      <c r="BZ1089"/>
      <c r="CA1089"/>
      <c r="CB1089"/>
      <c r="CC1089"/>
      <c r="CD1089"/>
      <c r="CE1089"/>
      <c r="CF1089"/>
      <c r="CG1089"/>
      <c r="CH1089"/>
      <c r="CI1089"/>
      <c r="CJ1089"/>
      <c r="CK1089"/>
      <c r="CL1089"/>
      <c r="CM1089"/>
      <c r="CN1089"/>
      <c r="CO1089"/>
      <c r="CP1089"/>
      <c r="CQ1089"/>
      <c r="CR1089"/>
      <c r="CS1089"/>
      <c r="CT1089"/>
      <c r="CU1089"/>
      <c r="CV1089"/>
      <c r="CW1089"/>
      <c r="CX1089"/>
      <c r="CY1089"/>
      <c r="CZ1089"/>
      <c r="DA1089"/>
      <c r="DB1089"/>
      <c r="DC1089"/>
      <c r="DD1089"/>
      <c r="DE1089"/>
      <c r="DF1089"/>
      <c r="DG1089"/>
      <c r="DH1089"/>
      <c r="DI1089"/>
      <c r="DJ1089"/>
      <c r="DK1089"/>
      <c r="DL1089"/>
      <c r="DM1089"/>
      <c r="DN1089"/>
      <c r="DO1089"/>
      <c r="DP1089"/>
      <c r="DQ1089"/>
      <c r="DR1089"/>
      <c r="DS1089"/>
      <c r="DT1089"/>
      <c r="DU1089"/>
      <c r="DV1089"/>
      <c r="DW1089"/>
      <c r="DX1089"/>
      <c r="DY1089"/>
      <c r="DZ1089"/>
      <c r="EA1089"/>
      <c r="EB1089"/>
      <c r="EC1089"/>
      <c r="ED1089"/>
      <c r="EE1089"/>
      <c r="EF1089"/>
      <c r="EG1089"/>
      <c r="EH1089"/>
      <c r="EI1089"/>
      <c r="EJ1089"/>
      <c r="EK1089"/>
      <c r="EL1089"/>
      <c r="EM1089"/>
      <c r="EN1089"/>
      <c r="EO1089"/>
      <c r="EP1089"/>
      <c r="EQ1089"/>
      <c r="ER1089"/>
      <c r="ES1089"/>
      <c r="ET1089"/>
      <c r="EU1089"/>
      <c r="EV1089"/>
      <c r="EW1089"/>
      <c r="EX1089"/>
      <c r="EY1089"/>
      <c r="EZ1089"/>
      <c r="FA1089"/>
      <c r="FB1089"/>
      <c r="FC1089"/>
      <c r="FD1089"/>
      <c r="FE1089"/>
      <c r="FF1089"/>
      <c r="FG1089"/>
      <c r="FH1089"/>
      <c r="FI1089"/>
      <c r="FJ1089"/>
      <c r="FK1089"/>
      <c r="FL1089"/>
      <c r="FM1089"/>
      <c r="FN1089"/>
      <c r="FO1089"/>
      <c r="FP1089"/>
      <c r="FQ1089"/>
      <c r="FR1089"/>
      <c r="FS1089"/>
      <c r="FT1089"/>
      <c r="FU1089"/>
      <c r="FV1089"/>
      <c r="FW1089"/>
      <c r="FX1089"/>
      <c r="FY1089"/>
      <c r="FZ1089"/>
      <c r="GA1089"/>
      <c r="GB1089"/>
      <c r="GC1089"/>
      <c r="GD1089"/>
      <c r="GE1089"/>
      <c r="GF1089"/>
      <c r="GG1089"/>
      <c r="GH1089"/>
      <c r="GI1089"/>
      <c r="GJ1089"/>
      <c r="GK1089"/>
      <c r="GL1089"/>
      <c r="GM1089"/>
      <c r="GN1089"/>
      <c r="GO1089"/>
      <c r="GP1089"/>
      <c r="GQ1089"/>
      <c r="GR1089"/>
      <c r="GS1089"/>
      <c r="GT1089"/>
      <c r="GU1089"/>
      <c r="GV1089"/>
      <c r="GW1089"/>
      <c r="GX1089"/>
      <c r="GY1089"/>
      <c r="GZ1089"/>
      <c r="HA1089"/>
      <c r="HB1089"/>
      <c r="HC1089"/>
      <c r="HD1089"/>
      <c r="HE1089"/>
      <c r="HF1089"/>
      <c r="HG1089"/>
      <c r="HH1089"/>
    </row>
    <row r="1090" spans="1:216" x14ac:dyDescent="0.2">
      <c r="A1090" s="241" t="s">
        <v>272</v>
      </c>
      <c r="B1090" s="476" t="s">
        <v>923</v>
      </c>
      <c r="C1090" s="326" t="s">
        <v>786</v>
      </c>
      <c r="D1090" s="283" t="s">
        <v>273</v>
      </c>
      <c r="E1090" s="480">
        <v>0</v>
      </c>
      <c r="F1090" s="480">
        <v>3</v>
      </c>
      <c r="G1090" s="480">
        <v>1.5</v>
      </c>
      <c r="H1090" s="480">
        <v>0</v>
      </c>
      <c r="I1090" s="480">
        <v>0</v>
      </c>
      <c r="J1090" s="480">
        <v>0</v>
      </c>
      <c r="K1090" s="480">
        <v>0</v>
      </c>
      <c r="L1090" s="480">
        <v>0.5</v>
      </c>
      <c r="M1090" s="480">
        <v>0</v>
      </c>
      <c r="N1090" s="500">
        <v>5</v>
      </c>
      <c r="O1090" s="480">
        <v>0</v>
      </c>
      <c r="P1090" s="480">
        <v>6</v>
      </c>
      <c r="Q1090" s="480">
        <v>3</v>
      </c>
      <c r="R1090" s="480">
        <v>0</v>
      </c>
      <c r="S1090" s="480">
        <v>0</v>
      </c>
      <c r="T1090" s="480">
        <v>0</v>
      </c>
      <c r="U1090" s="480">
        <v>0</v>
      </c>
      <c r="V1090" s="480">
        <v>1</v>
      </c>
      <c r="W1090" s="480">
        <v>0</v>
      </c>
      <c r="X1090" s="500">
        <v>10</v>
      </c>
      <c r="Y1090"/>
      <c r="Z1090"/>
      <c r="AA1090"/>
      <c r="AB1090"/>
      <c r="AC1090"/>
      <c r="AD1090"/>
      <c r="AE1090"/>
      <c r="AF1090"/>
      <c r="AG1090"/>
      <c r="AH1090"/>
      <c r="AI1090"/>
      <c r="AJ1090"/>
      <c r="AK1090"/>
      <c r="AL1090"/>
      <c r="AM1090"/>
      <c r="AN1090"/>
      <c r="AO1090"/>
      <c r="AP1090"/>
      <c r="AQ1090"/>
      <c r="AR1090"/>
      <c r="AS1090"/>
      <c r="AT1090"/>
      <c r="AU1090"/>
      <c r="AV1090"/>
      <c r="AW1090"/>
      <c r="AX1090"/>
      <c r="AY1090"/>
      <c r="AZ1090"/>
      <c r="BA1090"/>
      <c r="BB1090"/>
      <c r="BC1090"/>
      <c r="BD1090"/>
      <c r="BE1090"/>
      <c r="BF1090"/>
      <c r="BG1090"/>
      <c r="BH1090"/>
      <c r="BI1090"/>
      <c r="BJ1090"/>
      <c r="BK1090"/>
      <c r="BL1090"/>
      <c r="BM1090"/>
      <c r="BN1090"/>
      <c r="BO1090"/>
      <c r="BP1090"/>
      <c r="BQ1090"/>
      <c r="BR1090"/>
      <c r="BS1090"/>
      <c r="BT1090"/>
      <c r="BU1090"/>
      <c r="BV1090"/>
      <c r="BW1090"/>
      <c r="BX1090"/>
      <c r="BY1090"/>
      <c r="BZ1090"/>
      <c r="CA1090"/>
      <c r="CB1090"/>
      <c r="CC1090"/>
      <c r="CD1090"/>
      <c r="CE1090"/>
      <c r="CF1090"/>
      <c r="CG1090"/>
      <c r="CH1090"/>
      <c r="CI1090"/>
      <c r="CJ1090"/>
      <c r="CK1090"/>
      <c r="CL1090"/>
      <c r="CM1090"/>
      <c r="CN1090"/>
      <c r="CO1090"/>
      <c r="CP1090"/>
      <c r="CQ1090"/>
      <c r="CR1090"/>
      <c r="CS1090"/>
      <c r="CT1090"/>
      <c r="CU1090"/>
      <c r="CV1090"/>
      <c r="CW1090"/>
      <c r="CX1090"/>
      <c r="CY1090"/>
      <c r="CZ1090"/>
      <c r="DA1090"/>
      <c r="DB1090"/>
      <c r="DC1090"/>
      <c r="DD1090"/>
      <c r="DE1090"/>
      <c r="DF1090"/>
      <c r="DG1090"/>
      <c r="DH1090"/>
      <c r="DI1090"/>
      <c r="DJ1090"/>
      <c r="DK1090"/>
      <c r="DL1090"/>
      <c r="DM1090"/>
      <c r="DN1090"/>
      <c r="DO1090"/>
      <c r="DP1090"/>
      <c r="DQ1090"/>
      <c r="DR1090"/>
      <c r="DS1090"/>
      <c r="DT1090"/>
      <c r="DU1090"/>
      <c r="DV1090"/>
      <c r="DW1090"/>
      <c r="DX1090"/>
      <c r="DY1090"/>
      <c r="DZ1090"/>
      <c r="EA1090"/>
      <c r="EB1090"/>
      <c r="EC1090"/>
      <c r="ED1090"/>
      <c r="EE1090"/>
      <c r="EF1090"/>
      <c r="EG1090"/>
      <c r="EH1090"/>
      <c r="EI1090"/>
      <c r="EJ1090"/>
      <c r="EK1090"/>
      <c r="EL1090"/>
      <c r="EM1090"/>
      <c r="EN1090"/>
      <c r="EO1090"/>
      <c r="EP1090"/>
      <c r="EQ1090"/>
      <c r="ER1090"/>
      <c r="ES1090"/>
      <c r="ET1090"/>
      <c r="EU1090"/>
      <c r="EV1090"/>
      <c r="EW1090"/>
      <c r="EX1090"/>
      <c r="EY1090"/>
      <c r="EZ1090"/>
      <c r="FA1090"/>
      <c r="FB1090"/>
      <c r="FC1090"/>
      <c r="FD1090"/>
      <c r="FE1090"/>
      <c r="FF1090"/>
      <c r="FG1090"/>
      <c r="FH1090"/>
      <c r="FI1090"/>
      <c r="FJ1090"/>
      <c r="FK1090"/>
      <c r="FL1090"/>
      <c r="FM1090"/>
      <c r="FN1090"/>
      <c r="FO1090"/>
      <c r="FP1090"/>
      <c r="FQ1090"/>
      <c r="FR1090"/>
      <c r="FS1090"/>
      <c r="FT1090"/>
      <c r="FU1090"/>
      <c r="FV1090"/>
      <c r="FW1090"/>
      <c r="FX1090"/>
      <c r="FY1090"/>
      <c r="FZ1090"/>
      <c r="GA1090"/>
      <c r="GB1090"/>
      <c r="GC1090"/>
      <c r="GD1090"/>
      <c r="GE1090"/>
      <c r="GF1090"/>
      <c r="GG1090"/>
      <c r="GH1090"/>
      <c r="GI1090"/>
      <c r="GJ1090"/>
      <c r="GK1090"/>
      <c r="GL1090"/>
      <c r="GM1090"/>
      <c r="GN1090"/>
      <c r="GO1090"/>
      <c r="GP1090"/>
      <c r="GQ1090"/>
      <c r="GR1090"/>
      <c r="GS1090"/>
      <c r="GT1090"/>
      <c r="GU1090"/>
      <c r="GV1090"/>
      <c r="GW1090"/>
      <c r="GX1090"/>
      <c r="GY1090"/>
      <c r="GZ1090"/>
      <c r="HA1090"/>
      <c r="HB1090"/>
      <c r="HC1090"/>
      <c r="HD1090"/>
      <c r="HE1090"/>
      <c r="HF1090"/>
      <c r="HG1090"/>
      <c r="HH1090"/>
    </row>
    <row r="1091" spans="1:216" x14ac:dyDescent="0.2">
      <c r="A1091" s="241" t="s">
        <v>274</v>
      </c>
      <c r="B1091" s="476" t="s">
        <v>924</v>
      </c>
      <c r="C1091" s="326" t="s">
        <v>640</v>
      </c>
      <c r="D1091" s="283" t="s">
        <v>275</v>
      </c>
      <c r="E1091" s="480">
        <v>0</v>
      </c>
      <c r="F1091" s="480">
        <v>0</v>
      </c>
      <c r="G1091" s="480">
        <v>0</v>
      </c>
      <c r="H1091" s="480">
        <v>0</v>
      </c>
      <c r="I1091" s="480">
        <v>0</v>
      </c>
      <c r="J1091" s="480">
        <v>0</v>
      </c>
      <c r="K1091" s="480">
        <v>0</v>
      </c>
      <c r="L1091" s="480">
        <v>0</v>
      </c>
      <c r="M1091" s="480">
        <v>0</v>
      </c>
      <c r="N1091" s="500">
        <v>0</v>
      </c>
      <c r="O1091" s="480">
        <v>0</v>
      </c>
      <c r="P1091" s="480">
        <v>0</v>
      </c>
      <c r="Q1091" s="480">
        <v>0</v>
      </c>
      <c r="R1091" s="480">
        <v>0</v>
      </c>
      <c r="S1091" s="480">
        <v>0</v>
      </c>
      <c r="T1091" s="480">
        <v>0</v>
      </c>
      <c r="U1091" s="480">
        <v>0</v>
      </c>
      <c r="V1091" s="480">
        <v>0</v>
      </c>
      <c r="W1091" s="480">
        <v>0</v>
      </c>
      <c r="X1091" s="500">
        <v>0</v>
      </c>
      <c r="Y1091"/>
      <c r="Z1091"/>
      <c r="AA1091"/>
      <c r="AB1091"/>
      <c r="AC1091"/>
      <c r="AD1091"/>
      <c r="AE1091"/>
      <c r="AF1091"/>
      <c r="AG1091"/>
      <c r="AH1091"/>
      <c r="AI1091"/>
      <c r="AJ1091"/>
      <c r="AK1091"/>
      <c r="AL1091"/>
      <c r="AM1091"/>
      <c r="AN1091"/>
      <c r="AO1091"/>
      <c r="AP1091"/>
      <c r="AQ1091"/>
      <c r="AR1091"/>
      <c r="AS1091"/>
      <c r="AT1091"/>
      <c r="AU1091"/>
      <c r="AV1091"/>
      <c r="AW1091"/>
      <c r="AX1091"/>
      <c r="AY1091"/>
      <c r="AZ1091"/>
      <c r="BA1091"/>
      <c r="BB1091"/>
      <c r="BC1091"/>
      <c r="BD1091"/>
      <c r="BE1091"/>
      <c r="BF1091"/>
      <c r="BG1091"/>
      <c r="BH1091"/>
      <c r="BI1091"/>
      <c r="BJ1091"/>
      <c r="BK1091"/>
      <c r="BL1091"/>
      <c r="BM1091"/>
      <c r="BN1091"/>
      <c r="BO1091"/>
      <c r="BP1091"/>
      <c r="BQ1091"/>
      <c r="BR1091"/>
      <c r="BS1091"/>
      <c r="BT1091"/>
      <c r="BU1091"/>
      <c r="BV1091"/>
      <c r="BW1091"/>
      <c r="BX1091"/>
      <c r="BY1091"/>
      <c r="BZ1091"/>
      <c r="CA1091"/>
      <c r="CB1091"/>
      <c r="CC1091"/>
      <c r="CD1091"/>
      <c r="CE1091"/>
      <c r="CF1091"/>
      <c r="CG1091"/>
      <c r="CH1091"/>
      <c r="CI1091"/>
      <c r="CJ1091"/>
      <c r="CK1091"/>
      <c r="CL1091"/>
      <c r="CM1091"/>
      <c r="CN1091"/>
      <c r="CO1091"/>
      <c r="CP1091"/>
      <c r="CQ1091"/>
      <c r="CR1091"/>
      <c r="CS1091"/>
      <c r="CT1091"/>
      <c r="CU1091"/>
      <c r="CV1091"/>
      <c r="CW1091"/>
      <c r="CX1091"/>
      <c r="CY1091"/>
      <c r="CZ1091"/>
      <c r="DA1091"/>
      <c r="DB1091"/>
      <c r="DC1091"/>
      <c r="DD1091"/>
      <c r="DE1091"/>
      <c r="DF1091"/>
      <c r="DG1091"/>
      <c r="DH1091"/>
      <c r="DI1091"/>
      <c r="DJ1091"/>
      <c r="DK1091"/>
      <c r="DL1091"/>
      <c r="DM1091"/>
      <c r="DN1091"/>
      <c r="DO1091"/>
      <c r="DP1091"/>
      <c r="DQ1091"/>
      <c r="DR1091"/>
      <c r="DS1091"/>
      <c r="DT1091"/>
      <c r="DU1091"/>
      <c r="DV1091"/>
      <c r="DW1091"/>
      <c r="DX1091"/>
      <c r="DY1091"/>
      <c r="DZ1091"/>
      <c r="EA1091"/>
      <c r="EB1091"/>
      <c r="EC1091"/>
      <c r="ED1091"/>
      <c r="EE1091"/>
      <c r="EF1091"/>
      <c r="EG1091"/>
      <c r="EH1091"/>
      <c r="EI1091"/>
      <c r="EJ1091"/>
      <c r="EK1091"/>
      <c r="EL1091"/>
      <c r="EM1091"/>
      <c r="EN1091"/>
      <c r="EO1091"/>
      <c r="EP1091"/>
      <c r="EQ1091"/>
      <c r="ER1091"/>
      <c r="ES1091"/>
      <c r="ET1091"/>
      <c r="EU1091"/>
      <c r="EV1091"/>
      <c r="EW1091"/>
      <c r="EX1091"/>
      <c r="EY1091"/>
      <c r="EZ1091"/>
      <c r="FA1091"/>
      <c r="FB1091"/>
      <c r="FC1091"/>
      <c r="FD1091"/>
      <c r="FE1091"/>
      <c r="FF1091"/>
      <c r="FG1091"/>
      <c r="FH1091"/>
      <c r="FI1091"/>
      <c r="FJ1091"/>
      <c r="FK1091"/>
      <c r="FL1091"/>
      <c r="FM1091"/>
      <c r="FN1091"/>
      <c r="FO1091"/>
      <c r="FP1091"/>
      <c r="FQ1091"/>
      <c r="FR1091"/>
      <c r="FS1091"/>
      <c r="FT1091"/>
      <c r="FU1091"/>
      <c r="FV1091"/>
      <c r="FW1091"/>
      <c r="FX1091"/>
      <c r="FY1091"/>
      <c r="FZ1091"/>
      <c r="GA1091"/>
      <c r="GB1091"/>
      <c r="GC1091"/>
      <c r="GD1091"/>
      <c r="GE1091"/>
      <c r="GF1091"/>
      <c r="GG1091"/>
      <c r="GH1091"/>
      <c r="GI1091"/>
      <c r="GJ1091"/>
      <c r="GK1091"/>
      <c r="GL1091"/>
      <c r="GM1091"/>
      <c r="GN1091"/>
      <c r="GO1091"/>
      <c r="GP1091"/>
      <c r="GQ1091"/>
      <c r="GR1091"/>
      <c r="GS1091"/>
      <c r="GT1091"/>
      <c r="GU1091"/>
      <c r="GV1091"/>
      <c r="GW1091"/>
      <c r="GX1091"/>
      <c r="GY1091"/>
      <c r="GZ1091"/>
      <c r="HA1091"/>
      <c r="HB1091"/>
      <c r="HC1091"/>
      <c r="HD1091"/>
      <c r="HE1091"/>
      <c r="HF1091"/>
      <c r="HG1091"/>
      <c r="HH1091"/>
    </row>
    <row r="1092" spans="1:216" x14ac:dyDescent="0.2">
      <c r="A1092" s="241" t="s">
        <v>276</v>
      </c>
      <c r="B1092" s="476" t="s">
        <v>925</v>
      </c>
      <c r="C1092" s="326" t="s">
        <v>626</v>
      </c>
      <c r="D1092" s="283" t="s">
        <v>277</v>
      </c>
      <c r="E1092" s="480">
        <v>0</v>
      </c>
      <c r="F1092" s="480">
        <v>0.5</v>
      </c>
      <c r="G1092" s="480">
        <v>0.4</v>
      </c>
      <c r="H1092" s="480">
        <v>0</v>
      </c>
      <c r="I1092" s="480">
        <v>0</v>
      </c>
      <c r="J1092" s="480">
        <v>0</v>
      </c>
      <c r="K1092" s="480">
        <v>0</v>
      </c>
      <c r="L1092" s="480">
        <v>0</v>
      </c>
      <c r="M1092" s="480">
        <v>0</v>
      </c>
      <c r="N1092" s="500">
        <v>0.9</v>
      </c>
      <c r="O1092" s="480">
        <v>0</v>
      </c>
      <c r="P1092" s="480">
        <v>1</v>
      </c>
      <c r="Q1092" s="480">
        <v>1</v>
      </c>
      <c r="R1092" s="480">
        <v>0</v>
      </c>
      <c r="S1092" s="480">
        <v>0</v>
      </c>
      <c r="T1092" s="480">
        <v>0</v>
      </c>
      <c r="U1092" s="480">
        <v>0</v>
      </c>
      <c r="V1092" s="480">
        <v>0</v>
      </c>
      <c r="W1092" s="480">
        <v>0</v>
      </c>
      <c r="X1092" s="500">
        <v>2</v>
      </c>
      <c r="Y1092"/>
      <c r="Z1092"/>
      <c r="AA1092"/>
      <c r="AB1092"/>
      <c r="AC1092"/>
      <c r="AD1092"/>
      <c r="AE1092"/>
      <c r="AF1092"/>
      <c r="AG1092"/>
      <c r="AH1092"/>
      <c r="AI1092"/>
      <c r="AJ1092"/>
      <c r="AK1092"/>
      <c r="AL1092"/>
      <c r="AM1092"/>
      <c r="AN1092"/>
      <c r="AO1092"/>
      <c r="AP1092"/>
      <c r="AQ1092"/>
      <c r="AR1092"/>
      <c r="AS1092"/>
      <c r="AT1092"/>
      <c r="AU1092"/>
      <c r="AV1092"/>
      <c r="AW1092"/>
      <c r="AX1092"/>
      <c r="AY1092"/>
      <c r="AZ1092"/>
      <c r="BA1092"/>
      <c r="BB1092"/>
      <c r="BC1092"/>
      <c r="BD1092"/>
      <c r="BE1092"/>
      <c r="BF1092"/>
      <c r="BG1092"/>
      <c r="BH1092"/>
      <c r="BI1092"/>
      <c r="BJ1092"/>
      <c r="BK1092"/>
      <c r="BL1092"/>
      <c r="BM1092"/>
      <c r="BN1092"/>
      <c r="BO1092"/>
      <c r="BP1092"/>
      <c r="BQ1092"/>
      <c r="BR1092"/>
      <c r="BS1092"/>
      <c r="BT1092"/>
      <c r="BU1092"/>
      <c r="BV1092"/>
      <c r="BW1092"/>
      <c r="BX1092"/>
      <c r="BY1092"/>
      <c r="BZ1092"/>
      <c r="CA1092"/>
      <c r="CB1092"/>
      <c r="CC1092"/>
      <c r="CD1092"/>
      <c r="CE1092"/>
      <c r="CF1092"/>
      <c r="CG1092"/>
      <c r="CH1092"/>
      <c r="CI1092"/>
      <c r="CJ1092"/>
      <c r="CK1092"/>
      <c r="CL1092"/>
      <c r="CM1092"/>
      <c r="CN1092"/>
      <c r="CO1092"/>
      <c r="CP1092"/>
      <c r="CQ1092"/>
      <c r="CR1092"/>
      <c r="CS1092"/>
      <c r="CT1092"/>
      <c r="CU1092"/>
      <c r="CV1092"/>
      <c r="CW1092"/>
      <c r="CX1092"/>
      <c r="CY1092"/>
      <c r="CZ1092"/>
      <c r="DA1092"/>
      <c r="DB1092"/>
      <c r="DC1092"/>
      <c r="DD1092"/>
      <c r="DE1092"/>
      <c r="DF1092"/>
      <c r="DG1092"/>
      <c r="DH1092"/>
      <c r="DI1092"/>
      <c r="DJ1092"/>
      <c r="DK1092"/>
      <c r="DL1092"/>
      <c r="DM1092"/>
      <c r="DN1092"/>
      <c r="DO1092"/>
      <c r="DP1092"/>
      <c r="DQ1092"/>
      <c r="DR1092"/>
      <c r="DS1092"/>
      <c r="DT1092"/>
      <c r="DU1092"/>
      <c r="DV1092"/>
      <c r="DW1092"/>
      <c r="DX1092"/>
      <c r="DY1092"/>
      <c r="DZ1092"/>
      <c r="EA1092"/>
      <c r="EB1092"/>
      <c r="EC1092"/>
      <c r="ED1092"/>
      <c r="EE1092"/>
      <c r="EF1092"/>
      <c r="EG1092"/>
      <c r="EH1092"/>
      <c r="EI1092"/>
      <c r="EJ1092"/>
      <c r="EK1092"/>
      <c r="EL1092"/>
      <c r="EM1092"/>
      <c r="EN1092"/>
      <c r="EO1092"/>
      <c r="EP1092"/>
      <c r="EQ1092"/>
      <c r="ER1092"/>
      <c r="ES1092"/>
      <c r="ET1092"/>
      <c r="EU1092"/>
      <c r="EV1092"/>
      <c r="EW1092"/>
      <c r="EX1092"/>
      <c r="EY1092"/>
      <c r="EZ1092"/>
      <c r="FA1092"/>
      <c r="FB1092"/>
      <c r="FC1092"/>
      <c r="FD1092"/>
      <c r="FE1092"/>
      <c r="FF1092"/>
      <c r="FG1092"/>
      <c r="FH1092"/>
      <c r="FI1092"/>
      <c r="FJ1092"/>
      <c r="FK1092"/>
      <c r="FL1092"/>
      <c r="FM1092"/>
      <c r="FN1092"/>
      <c r="FO1092"/>
      <c r="FP1092"/>
      <c r="FQ1092"/>
      <c r="FR1092"/>
      <c r="FS1092"/>
      <c r="FT1092"/>
      <c r="FU1092"/>
      <c r="FV1092"/>
      <c r="FW1092"/>
      <c r="FX1092"/>
      <c r="FY1092"/>
      <c r="FZ1092"/>
      <c r="GA1092"/>
      <c r="GB1092"/>
      <c r="GC1092"/>
      <c r="GD1092"/>
      <c r="GE1092"/>
      <c r="GF1092"/>
      <c r="GG1092"/>
      <c r="GH1092"/>
      <c r="GI1092"/>
      <c r="GJ1092"/>
      <c r="GK1092"/>
      <c r="GL1092"/>
      <c r="GM1092"/>
      <c r="GN1092"/>
      <c r="GO1092"/>
      <c r="GP1092"/>
      <c r="GQ1092"/>
      <c r="GR1092"/>
      <c r="GS1092"/>
      <c r="GT1092"/>
      <c r="GU1092"/>
      <c r="GV1092"/>
      <c r="GW1092"/>
      <c r="GX1092"/>
      <c r="GY1092"/>
      <c r="GZ1092"/>
      <c r="HA1092"/>
      <c r="HB1092"/>
      <c r="HC1092"/>
      <c r="HD1092"/>
      <c r="HE1092"/>
      <c r="HF1092"/>
      <c r="HG1092"/>
      <c r="HH1092"/>
    </row>
    <row r="1093" spans="1:216" x14ac:dyDescent="0.2">
      <c r="A1093" s="241" t="s">
        <v>278</v>
      </c>
      <c r="B1093" s="476" t="s">
        <v>926</v>
      </c>
      <c r="C1093" s="326" t="s">
        <v>794</v>
      </c>
      <c r="D1093" s="283" t="s">
        <v>279</v>
      </c>
      <c r="E1093" s="480">
        <v>0</v>
      </c>
      <c r="F1093" s="480">
        <v>16.5</v>
      </c>
      <c r="G1093" s="480">
        <v>3</v>
      </c>
      <c r="H1093" s="480">
        <v>2.5</v>
      </c>
      <c r="I1093" s="480">
        <v>2</v>
      </c>
      <c r="J1093" s="480">
        <v>2</v>
      </c>
      <c r="K1093" s="480">
        <v>0</v>
      </c>
      <c r="L1093" s="480">
        <v>0.5</v>
      </c>
      <c r="M1093" s="480">
        <v>0</v>
      </c>
      <c r="N1093" s="500">
        <v>26.5</v>
      </c>
      <c r="O1093" s="480">
        <v>0</v>
      </c>
      <c r="P1093" s="480">
        <v>33</v>
      </c>
      <c r="Q1093" s="480">
        <v>6</v>
      </c>
      <c r="R1093" s="480">
        <v>5</v>
      </c>
      <c r="S1093" s="480">
        <v>4</v>
      </c>
      <c r="T1093" s="480">
        <v>4</v>
      </c>
      <c r="U1093" s="480">
        <v>0</v>
      </c>
      <c r="V1093" s="480">
        <v>1</v>
      </c>
      <c r="W1093" s="480">
        <v>0</v>
      </c>
      <c r="X1093" s="500">
        <v>53</v>
      </c>
      <c r="Y1093"/>
      <c r="Z1093"/>
      <c r="AA1093"/>
      <c r="AB1093"/>
      <c r="AC1093"/>
      <c r="AD1093"/>
      <c r="AE1093"/>
      <c r="AF1093"/>
      <c r="AG1093"/>
      <c r="AH1093"/>
      <c r="AI1093"/>
      <c r="AJ1093"/>
      <c r="AK1093"/>
      <c r="AL1093"/>
      <c r="AM1093"/>
      <c r="AN1093"/>
      <c r="AO1093"/>
      <c r="AP1093"/>
      <c r="AQ1093"/>
      <c r="AR1093"/>
      <c r="AS1093"/>
      <c r="AT1093"/>
      <c r="AU1093"/>
      <c r="AV1093"/>
      <c r="AW1093"/>
      <c r="AX1093"/>
      <c r="AY1093"/>
      <c r="AZ1093"/>
      <c r="BA1093"/>
      <c r="BB1093"/>
      <c r="BC1093"/>
      <c r="BD1093"/>
      <c r="BE1093"/>
      <c r="BF1093"/>
      <c r="BG1093"/>
      <c r="BH1093"/>
      <c r="BI1093"/>
      <c r="BJ1093"/>
      <c r="BK1093"/>
      <c r="BL1093"/>
      <c r="BM1093"/>
      <c r="BN1093"/>
      <c r="BO1093"/>
      <c r="BP1093"/>
      <c r="BQ1093"/>
      <c r="BR1093"/>
      <c r="BS1093"/>
      <c r="BT1093"/>
      <c r="BU1093"/>
      <c r="BV1093"/>
      <c r="BW1093"/>
      <c r="BX1093"/>
      <c r="BY1093"/>
      <c r="BZ1093"/>
      <c r="CA1093"/>
      <c r="CB1093"/>
      <c r="CC1093"/>
      <c r="CD1093"/>
      <c r="CE1093"/>
      <c r="CF1093"/>
      <c r="CG1093"/>
      <c r="CH1093"/>
      <c r="CI1093"/>
      <c r="CJ1093"/>
      <c r="CK1093"/>
      <c r="CL1093"/>
      <c r="CM1093"/>
      <c r="CN1093"/>
      <c r="CO1093"/>
      <c r="CP1093"/>
      <c r="CQ1093"/>
      <c r="CR1093"/>
      <c r="CS1093"/>
      <c r="CT1093"/>
      <c r="CU1093"/>
      <c r="CV1093"/>
      <c r="CW1093"/>
      <c r="CX1093"/>
      <c r="CY1093"/>
      <c r="CZ1093"/>
      <c r="DA1093"/>
      <c r="DB1093"/>
      <c r="DC1093"/>
      <c r="DD1093"/>
      <c r="DE1093"/>
      <c r="DF1093"/>
      <c r="DG1093"/>
      <c r="DH1093"/>
      <c r="DI1093"/>
      <c r="DJ1093"/>
      <c r="DK1093"/>
      <c r="DL1093"/>
      <c r="DM1093"/>
      <c r="DN1093"/>
      <c r="DO1093"/>
      <c r="DP1093"/>
      <c r="DQ1093"/>
      <c r="DR1093"/>
      <c r="DS1093"/>
      <c r="DT1093"/>
      <c r="DU1093"/>
      <c r="DV1093"/>
      <c r="DW1093"/>
      <c r="DX1093"/>
      <c r="DY1093"/>
      <c r="DZ1093"/>
      <c r="EA1093"/>
      <c r="EB1093"/>
      <c r="EC1093"/>
      <c r="ED1093"/>
      <c r="EE1093"/>
      <c r="EF1093"/>
      <c r="EG1093"/>
      <c r="EH1093"/>
      <c r="EI1093"/>
      <c r="EJ1093"/>
      <c r="EK1093"/>
      <c r="EL1093"/>
      <c r="EM1093"/>
      <c r="EN1093"/>
      <c r="EO1093"/>
      <c r="EP1093"/>
      <c r="EQ1093"/>
      <c r="ER1093"/>
      <c r="ES1093"/>
      <c r="ET1093"/>
      <c r="EU1093"/>
      <c r="EV1093"/>
      <c r="EW1093"/>
      <c r="EX1093"/>
      <c r="EY1093"/>
      <c r="EZ1093"/>
      <c r="FA1093"/>
      <c r="FB1093"/>
      <c r="FC1093"/>
      <c r="FD1093"/>
      <c r="FE1093"/>
      <c r="FF1093"/>
      <c r="FG1093"/>
      <c r="FH1093"/>
      <c r="FI1093"/>
      <c r="FJ1093"/>
      <c r="FK1093"/>
      <c r="FL1093"/>
      <c r="FM1093"/>
      <c r="FN1093"/>
      <c r="FO1093"/>
      <c r="FP1093"/>
      <c r="FQ1093"/>
      <c r="FR1093"/>
      <c r="FS1093"/>
      <c r="FT1093"/>
      <c r="FU1093"/>
      <c r="FV1093"/>
      <c r="FW1093"/>
      <c r="FX1093"/>
      <c r="FY1093"/>
      <c r="FZ1093"/>
      <c r="GA1093"/>
      <c r="GB1093"/>
      <c r="GC1093"/>
      <c r="GD1093"/>
      <c r="GE1093"/>
      <c r="GF1093"/>
      <c r="GG1093"/>
      <c r="GH1093"/>
      <c r="GI1093"/>
      <c r="GJ1093"/>
      <c r="GK1093"/>
      <c r="GL1093"/>
      <c r="GM1093"/>
      <c r="GN1093"/>
      <c r="GO1093"/>
      <c r="GP1093"/>
      <c r="GQ1093"/>
      <c r="GR1093"/>
      <c r="GS1093"/>
      <c r="GT1093"/>
      <c r="GU1093"/>
      <c r="GV1093"/>
      <c r="GW1093"/>
      <c r="GX1093"/>
      <c r="GY1093"/>
      <c r="GZ1093"/>
      <c r="HA1093"/>
      <c r="HB1093"/>
      <c r="HC1093"/>
      <c r="HD1093"/>
      <c r="HE1093"/>
      <c r="HF1093"/>
      <c r="HG1093"/>
      <c r="HH1093"/>
    </row>
    <row r="1094" spans="1:216" x14ac:dyDescent="0.2">
      <c r="A1094" s="241" t="s">
        <v>280</v>
      </c>
      <c r="B1094" s="476" t="s">
        <v>927</v>
      </c>
      <c r="C1094" s="326" t="s">
        <v>640</v>
      </c>
      <c r="D1094" s="283" t="s">
        <v>281</v>
      </c>
      <c r="E1094" s="480">
        <v>0</v>
      </c>
      <c r="F1094" s="480">
        <v>0.5</v>
      </c>
      <c r="G1094" s="480">
        <v>0.5</v>
      </c>
      <c r="H1094" s="480">
        <v>0</v>
      </c>
      <c r="I1094" s="480">
        <v>0</v>
      </c>
      <c r="J1094" s="480">
        <v>0</v>
      </c>
      <c r="K1094" s="480">
        <v>0</v>
      </c>
      <c r="L1094" s="480">
        <v>0</v>
      </c>
      <c r="M1094" s="480">
        <v>0</v>
      </c>
      <c r="N1094" s="500">
        <v>1</v>
      </c>
      <c r="O1094" s="480">
        <v>0</v>
      </c>
      <c r="P1094" s="480">
        <v>1</v>
      </c>
      <c r="Q1094" s="480">
        <v>1</v>
      </c>
      <c r="R1094" s="480">
        <v>0</v>
      </c>
      <c r="S1094" s="480">
        <v>0</v>
      </c>
      <c r="T1094" s="480">
        <v>0</v>
      </c>
      <c r="U1094" s="480">
        <v>0</v>
      </c>
      <c r="V1094" s="480">
        <v>0</v>
      </c>
      <c r="W1094" s="480">
        <v>0</v>
      </c>
      <c r="X1094" s="500">
        <v>2</v>
      </c>
      <c r="Y1094"/>
      <c r="Z1094"/>
      <c r="AA1094"/>
      <c r="AB1094"/>
      <c r="AC1094"/>
      <c r="AD1094"/>
      <c r="AE1094"/>
      <c r="AF1094"/>
      <c r="AG1094"/>
      <c r="AH1094"/>
      <c r="AI1094"/>
      <c r="AJ1094"/>
      <c r="AK1094"/>
      <c r="AL1094"/>
      <c r="AM1094"/>
      <c r="AN1094"/>
      <c r="AO1094"/>
      <c r="AP1094"/>
      <c r="AQ1094"/>
      <c r="AR1094"/>
      <c r="AS1094"/>
      <c r="AT1094"/>
      <c r="AU1094"/>
      <c r="AV1094"/>
      <c r="AW1094"/>
      <c r="AX1094"/>
      <c r="AY1094"/>
      <c r="AZ1094"/>
      <c r="BA1094"/>
      <c r="BB1094"/>
      <c r="BC1094"/>
      <c r="BD1094"/>
      <c r="BE1094"/>
      <c r="BF1094"/>
      <c r="BG1094"/>
      <c r="BH1094"/>
      <c r="BI1094"/>
      <c r="BJ1094"/>
      <c r="BK1094"/>
      <c r="BL1094"/>
      <c r="BM1094"/>
      <c r="BN1094"/>
      <c r="BO1094"/>
      <c r="BP1094"/>
      <c r="BQ1094"/>
      <c r="BR1094"/>
      <c r="BS1094"/>
      <c r="BT1094"/>
      <c r="BU1094"/>
      <c r="BV1094"/>
      <c r="BW1094"/>
      <c r="BX1094"/>
      <c r="BY1094"/>
      <c r="BZ1094"/>
      <c r="CA1094"/>
      <c r="CB1094"/>
      <c r="CC1094"/>
      <c r="CD1094"/>
      <c r="CE1094"/>
      <c r="CF1094"/>
      <c r="CG1094"/>
      <c r="CH1094"/>
      <c r="CI1094"/>
      <c r="CJ1094"/>
      <c r="CK1094"/>
      <c r="CL1094"/>
      <c r="CM1094"/>
      <c r="CN1094"/>
      <c r="CO1094"/>
      <c r="CP1094"/>
      <c r="CQ1094"/>
      <c r="CR1094"/>
      <c r="CS1094"/>
      <c r="CT1094"/>
      <c r="CU1094"/>
      <c r="CV1094"/>
      <c r="CW1094"/>
      <c r="CX1094"/>
      <c r="CY1094"/>
      <c r="CZ1094"/>
      <c r="DA1094"/>
      <c r="DB1094"/>
      <c r="DC1094"/>
      <c r="DD1094"/>
      <c r="DE1094"/>
      <c r="DF1094"/>
      <c r="DG1094"/>
      <c r="DH1094"/>
      <c r="DI1094"/>
      <c r="DJ1094"/>
      <c r="DK1094"/>
      <c r="DL1094"/>
      <c r="DM1094"/>
      <c r="DN1094"/>
      <c r="DO1094"/>
      <c r="DP1094"/>
      <c r="DQ1094"/>
      <c r="DR1094"/>
      <c r="DS1094"/>
      <c r="DT1094"/>
      <c r="DU1094"/>
      <c r="DV1094"/>
      <c r="DW1094"/>
      <c r="DX1094"/>
      <c r="DY1094"/>
      <c r="DZ1094"/>
      <c r="EA1094"/>
      <c r="EB1094"/>
      <c r="EC1094"/>
      <c r="ED1094"/>
      <c r="EE1094"/>
      <c r="EF1094"/>
      <c r="EG1094"/>
      <c r="EH1094"/>
      <c r="EI1094"/>
      <c r="EJ1094"/>
      <c r="EK1094"/>
      <c r="EL1094"/>
      <c r="EM1094"/>
      <c r="EN1094"/>
      <c r="EO1094"/>
      <c r="EP1094"/>
      <c r="EQ1094"/>
      <c r="ER1094"/>
      <c r="ES1094"/>
      <c r="ET1094"/>
      <c r="EU1094"/>
      <c r="EV1094"/>
      <c r="EW1094"/>
      <c r="EX1094"/>
      <c r="EY1094"/>
      <c r="EZ1094"/>
      <c r="FA1094"/>
      <c r="FB1094"/>
      <c r="FC1094"/>
      <c r="FD1094"/>
      <c r="FE1094"/>
      <c r="FF1094"/>
      <c r="FG1094"/>
      <c r="FH1094"/>
      <c r="FI1094"/>
      <c r="FJ1094"/>
      <c r="FK1094"/>
      <c r="FL1094"/>
      <c r="FM1094"/>
      <c r="FN1094"/>
      <c r="FO1094"/>
      <c r="FP1094"/>
      <c r="FQ1094"/>
      <c r="FR1094"/>
      <c r="FS1094"/>
      <c r="FT1094"/>
      <c r="FU1094"/>
      <c r="FV1094"/>
      <c r="FW1094"/>
      <c r="FX1094"/>
      <c r="FY1094"/>
      <c r="FZ1094"/>
      <c r="GA1094"/>
      <c r="GB1094"/>
      <c r="GC1094"/>
      <c r="GD1094"/>
      <c r="GE1094"/>
      <c r="GF1094"/>
      <c r="GG1094"/>
      <c r="GH1094"/>
      <c r="GI1094"/>
      <c r="GJ1094"/>
      <c r="GK1094"/>
      <c r="GL1094"/>
      <c r="GM1094"/>
      <c r="GN1094"/>
      <c r="GO1094"/>
      <c r="GP1094"/>
      <c r="GQ1094"/>
      <c r="GR1094"/>
      <c r="GS1094"/>
      <c r="GT1094"/>
      <c r="GU1094"/>
      <c r="GV1094"/>
      <c r="GW1094"/>
      <c r="GX1094"/>
      <c r="GY1094"/>
      <c r="GZ1094"/>
      <c r="HA1094"/>
      <c r="HB1094"/>
      <c r="HC1094"/>
      <c r="HD1094"/>
      <c r="HE1094"/>
      <c r="HF1094"/>
      <c r="HG1094"/>
      <c r="HH1094"/>
    </row>
    <row r="1095" spans="1:216" x14ac:dyDescent="0.2">
      <c r="A1095" s="241" t="s">
        <v>282</v>
      </c>
      <c r="B1095" s="476" t="s">
        <v>928</v>
      </c>
      <c r="C1095" s="326" t="s">
        <v>782</v>
      </c>
      <c r="D1095" s="283" t="s">
        <v>283</v>
      </c>
      <c r="E1095" s="480">
        <v>0</v>
      </c>
      <c r="F1095" s="480">
        <v>13.5</v>
      </c>
      <c r="G1095" s="480">
        <v>0.05</v>
      </c>
      <c r="H1095" s="480">
        <v>0</v>
      </c>
      <c r="I1095" s="480">
        <v>0</v>
      </c>
      <c r="J1095" s="480">
        <v>0</v>
      </c>
      <c r="K1095" s="480">
        <v>0</v>
      </c>
      <c r="L1095" s="480">
        <v>0</v>
      </c>
      <c r="M1095" s="480">
        <v>0</v>
      </c>
      <c r="N1095" s="500">
        <v>13.55</v>
      </c>
      <c r="O1095" s="480">
        <v>0</v>
      </c>
      <c r="P1095" s="480">
        <v>27</v>
      </c>
      <c r="Q1095" s="480">
        <v>1</v>
      </c>
      <c r="R1095" s="480">
        <v>0</v>
      </c>
      <c r="S1095" s="480">
        <v>0</v>
      </c>
      <c r="T1095" s="480">
        <v>0</v>
      </c>
      <c r="U1095" s="480">
        <v>0</v>
      </c>
      <c r="V1095" s="480">
        <v>0</v>
      </c>
      <c r="W1095" s="480">
        <v>0</v>
      </c>
      <c r="X1095" s="500">
        <v>28</v>
      </c>
      <c r="Y1095"/>
      <c r="Z1095"/>
      <c r="AA1095"/>
      <c r="AB1095"/>
      <c r="AC1095"/>
      <c r="AD1095"/>
      <c r="AE1095"/>
      <c r="AF1095"/>
      <c r="AG1095"/>
      <c r="AH1095"/>
      <c r="AI1095"/>
      <c r="AJ1095"/>
      <c r="AK1095"/>
      <c r="AL1095"/>
      <c r="AM1095"/>
      <c r="AN1095"/>
      <c r="AO1095"/>
      <c r="AP1095"/>
      <c r="AQ1095"/>
      <c r="AR1095"/>
      <c r="AS1095"/>
      <c r="AT1095"/>
      <c r="AU1095"/>
      <c r="AV1095"/>
      <c r="AW1095"/>
      <c r="AX1095"/>
      <c r="AY1095"/>
      <c r="AZ1095"/>
      <c r="BA1095"/>
      <c r="BB1095"/>
      <c r="BC1095"/>
      <c r="BD1095"/>
      <c r="BE1095"/>
      <c r="BF1095"/>
      <c r="BG1095"/>
      <c r="BH1095"/>
      <c r="BI1095"/>
      <c r="BJ1095"/>
      <c r="BK1095"/>
      <c r="BL1095"/>
      <c r="BM1095"/>
      <c r="BN1095"/>
      <c r="BO1095"/>
      <c r="BP1095"/>
      <c r="BQ1095"/>
      <c r="BR1095"/>
      <c r="BS1095"/>
      <c r="BT1095"/>
      <c r="BU1095"/>
      <c r="BV1095"/>
      <c r="BW1095"/>
      <c r="BX1095"/>
      <c r="BY1095"/>
      <c r="BZ1095"/>
      <c r="CA1095"/>
      <c r="CB1095"/>
      <c r="CC1095"/>
      <c r="CD1095"/>
      <c r="CE1095"/>
      <c r="CF1095"/>
      <c r="CG1095"/>
      <c r="CH1095"/>
      <c r="CI1095"/>
      <c r="CJ1095"/>
      <c r="CK1095"/>
      <c r="CL1095"/>
      <c r="CM1095"/>
      <c r="CN1095"/>
      <c r="CO1095"/>
      <c r="CP1095"/>
      <c r="CQ1095"/>
      <c r="CR1095"/>
      <c r="CS1095"/>
      <c r="CT1095"/>
      <c r="CU1095"/>
      <c r="CV1095"/>
      <c r="CW1095"/>
      <c r="CX1095"/>
      <c r="CY1095"/>
      <c r="CZ1095"/>
      <c r="DA1095"/>
      <c r="DB1095"/>
      <c r="DC1095"/>
      <c r="DD1095"/>
      <c r="DE1095"/>
      <c r="DF1095"/>
      <c r="DG1095"/>
      <c r="DH1095"/>
      <c r="DI1095"/>
      <c r="DJ1095"/>
      <c r="DK1095"/>
      <c r="DL1095"/>
      <c r="DM1095"/>
      <c r="DN1095"/>
      <c r="DO1095"/>
      <c r="DP1095"/>
      <c r="DQ1095"/>
      <c r="DR1095"/>
      <c r="DS1095"/>
      <c r="DT1095"/>
      <c r="DU1095"/>
      <c r="DV1095"/>
      <c r="DW1095"/>
      <c r="DX1095"/>
      <c r="DY1095"/>
      <c r="DZ1095"/>
      <c r="EA1095"/>
      <c r="EB1095"/>
      <c r="EC1095"/>
      <c r="ED1095"/>
      <c r="EE1095"/>
      <c r="EF1095"/>
      <c r="EG1095"/>
      <c r="EH1095"/>
      <c r="EI1095"/>
      <c r="EJ1095"/>
      <c r="EK1095"/>
      <c r="EL1095"/>
      <c r="EM1095"/>
      <c r="EN1095"/>
      <c r="EO1095"/>
      <c r="EP1095"/>
      <c r="EQ1095"/>
      <c r="ER1095"/>
      <c r="ES1095"/>
      <c r="ET1095"/>
      <c r="EU1095"/>
      <c r="EV1095"/>
      <c r="EW1095"/>
      <c r="EX1095"/>
      <c r="EY1095"/>
      <c r="EZ1095"/>
      <c r="FA1095"/>
      <c r="FB1095"/>
      <c r="FC1095"/>
      <c r="FD1095"/>
      <c r="FE1095"/>
      <c r="FF1095"/>
      <c r="FG1095"/>
      <c r="FH1095"/>
      <c r="FI1095"/>
      <c r="FJ1095"/>
      <c r="FK1095"/>
      <c r="FL1095"/>
      <c r="FM1095"/>
      <c r="FN1095"/>
      <c r="FO1095"/>
      <c r="FP1095"/>
      <c r="FQ1095"/>
      <c r="FR1095"/>
      <c r="FS1095"/>
      <c r="FT1095"/>
      <c r="FU1095"/>
      <c r="FV1095"/>
      <c r="FW1095"/>
      <c r="FX1095"/>
      <c r="FY1095"/>
      <c r="FZ1095"/>
      <c r="GA1095"/>
      <c r="GB1095"/>
      <c r="GC1095"/>
      <c r="GD1095"/>
      <c r="GE1095"/>
      <c r="GF1095"/>
      <c r="GG1095"/>
      <c r="GH1095"/>
      <c r="GI1095"/>
      <c r="GJ1095"/>
      <c r="GK1095"/>
      <c r="GL1095"/>
      <c r="GM1095"/>
      <c r="GN1095"/>
      <c r="GO1095"/>
      <c r="GP1095"/>
      <c r="GQ1095"/>
      <c r="GR1095"/>
      <c r="GS1095"/>
      <c r="GT1095"/>
      <c r="GU1095"/>
      <c r="GV1095"/>
      <c r="GW1095"/>
      <c r="GX1095"/>
      <c r="GY1095"/>
      <c r="GZ1095"/>
      <c r="HA1095"/>
      <c r="HB1095"/>
      <c r="HC1095"/>
      <c r="HD1095"/>
      <c r="HE1095"/>
      <c r="HF1095"/>
      <c r="HG1095"/>
      <c r="HH1095"/>
    </row>
    <row r="1096" spans="1:216" x14ac:dyDescent="0.2">
      <c r="A1096" s="241" t="s">
        <v>284</v>
      </c>
      <c r="B1096" s="476" t="s">
        <v>929</v>
      </c>
      <c r="C1096" s="326" t="s">
        <v>870</v>
      </c>
      <c r="D1096" s="283" t="s">
        <v>930</v>
      </c>
      <c r="E1096" s="480">
        <v>0</v>
      </c>
      <c r="F1096" s="480">
        <v>0</v>
      </c>
      <c r="G1096" s="480">
        <v>0</v>
      </c>
      <c r="H1096" s="480">
        <v>0</v>
      </c>
      <c r="I1096" s="480">
        <v>0</v>
      </c>
      <c r="J1096" s="480">
        <v>0</v>
      </c>
      <c r="K1096" s="480">
        <v>0</v>
      </c>
      <c r="L1096" s="480">
        <v>0</v>
      </c>
      <c r="M1096" s="480">
        <v>0</v>
      </c>
      <c r="N1096" s="500">
        <v>0</v>
      </c>
      <c r="O1096" s="480">
        <v>0</v>
      </c>
      <c r="P1096" s="480">
        <v>0</v>
      </c>
      <c r="Q1096" s="480">
        <v>0</v>
      </c>
      <c r="R1096" s="480">
        <v>0</v>
      </c>
      <c r="S1096" s="480">
        <v>0</v>
      </c>
      <c r="T1096" s="480">
        <v>0</v>
      </c>
      <c r="U1096" s="480">
        <v>0</v>
      </c>
      <c r="V1096" s="480">
        <v>0</v>
      </c>
      <c r="W1096" s="480">
        <v>0</v>
      </c>
      <c r="X1096" s="500">
        <v>0</v>
      </c>
      <c r="Y1096"/>
      <c r="Z1096"/>
      <c r="AA1096"/>
      <c r="AB1096"/>
      <c r="AC1096"/>
      <c r="AD1096"/>
      <c r="AE1096"/>
      <c r="AF1096"/>
      <c r="AG1096"/>
      <c r="AH1096"/>
      <c r="AI1096"/>
      <c r="AJ1096"/>
      <c r="AK1096"/>
      <c r="AL1096"/>
      <c r="AM1096"/>
      <c r="AN1096"/>
      <c r="AO1096"/>
      <c r="AP1096"/>
      <c r="AQ1096"/>
      <c r="AR1096"/>
      <c r="AS1096"/>
      <c r="AT1096"/>
      <c r="AU1096"/>
      <c r="AV1096"/>
      <c r="AW1096"/>
      <c r="AX1096"/>
      <c r="AY1096"/>
      <c r="AZ1096"/>
      <c r="BA1096"/>
      <c r="BB1096"/>
      <c r="BC1096"/>
      <c r="BD1096"/>
      <c r="BE1096"/>
      <c r="BF1096"/>
      <c r="BG1096"/>
      <c r="BH1096"/>
      <c r="BI1096"/>
      <c r="BJ1096"/>
      <c r="BK1096"/>
      <c r="BL1096"/>
      <c r="BM1096"/>
      <c r="BN1096"/>
      <c r="BO1096"/>
      <c r="BP1096"/>
      <c r="BQ1096"/>
      <c r="BR1096"/>
      <c r="BS1096"/>
      <c r="BT1096"/>
      <c r="BU1096"/>
      <c r="BV1096"/>
      <c r="BW1096"/>
      <c r="BX1096"/>
      <c r="BY1096"/>
      <c r="BZ1096"/>
      <c r="CA1096"/>
      <c r="CB1096"/>
      <c r="CC1096"/>
      <c r="CD1096"/>
      <c r="CE1096"/>
      <c r="CF1096"/>
      <c r="CG1096"/>
      <c r="CH1096"/>
      <c r="CI1096"/>
      <c r="CJ1096"/>
      <c r="CK1096"/>
      <c r="CL1096"/>
      <c r="CM1096"/>
      <c r="CN1096"/>
      <c r="CO1096"/>
      <c r="CP1096"/>
      <c r="CQ1096"/>
      <c r="CR1096"/>
      <c r="CS1096"/>
      <c r="CT1096"/>
      <c r="CU1096"/>
      <c r="CV1096"/>
      <c r="CW1096"/>
      <c r="CX1096"/>
      <c r="CY1096"/>
      <c r="CZ1096"/>
      <c r="DA1096"/>
      <c r="DB1096"/>
      <c r="DC1096"/>
      <c r="DD1096"/>
      <c r="DE1096"/>
      <c r="DF1096"/>
      <c r="DG1096"/>
      <c r="DH1096"/>
      <c r="DI1096"/>
      <c r="DJ1096"/>
      <c r="DK1096"/>
      <c r="DL1096"/>
      <c r="DM1096"/>
      <c r="DN1096"/>
      <c r="DO1096"/>
      <c r="DP1096"/>
      <c r="DQ1096"/>
      <c r="DR1096"/>
      <c r="DS1096"/>
      <c r="DT1096"/>
      <c r="DU1096"/>
      <c r="DV1096"/>
      <c r="DW1096"/>
      <c r="DX1096"/>
      <c r="DY1096"/>
      <c r="DZ1096"/>
      <c r="EA1096"/>
      <c r="EB1096"/>
      <c r="EC1096"/>
      <c r="ED1096"/>
      <c r="EE1096"/>
      <c r="EF1096"/>
      <c r="EG1096"/>
      <c r="EH1096"/>
      <c r="EI1096"/>
      <c r="EJ1096"/>
      <c r="EK1096"/>
      <c r="EL1096"/>
      <c r="EM1096"/>
      <c r="EN1096"/>
      <c r="EO1096"/>
      <c r="EP1096"/>
      <c r="EQ1096"/>
      <c r="ER1096"/>
      <c r="ES1096"/>
      <c r="ET1096"/>
      <c r="EU1096"/>
      <c r="EV1096"/>
      <c r="EW1096"/>
      <c r="EX1096"/>
      <c r="EY1096"/>
      <c r="EZ1096"/>
      <c r="FA1096"/>
      <c r="FB1096"/>
      <c r="FC1096"/>
      <c r="FD1096"/>
      <c r="FE1096"/>
      <c r="FF1096"/>
      <c r="FG1096"/>
      <c r="FH1096"/>
      <c r="FI1096"/>
      <c r="FJ1096"/>
      <c r="FK1096"/>
      <c r="FL1096"/>
      <c r="FM1096"/>
      <c r="FN1096"/>
      <c r="FO1096"/>
      <c r="FP1096"/>
      <c r="FQ1096"/>
      <c r="FR1096"/>
      <c r="FS1096"/>
      <c r="FT1096"/>
      <c r="FU1096"/>
      <c r="FV1096"/>
      <c r="FW1096"/>
      <c r="FX1096"/>
      <c r="FY1096"/>
      <c r="FZ1096"/>
      <c r="GA1096"/>
      <c r="GB1096"/>
      <c r="GC1096"/>
      <c r="GD1096"/>
      <c r="GE1096"/>
      <c r="GF1096"/>
      <c r="GG1096"/>
      <c r="GH1096"/>
      <c r="GI1096"/>
      <c r="GJ1096"/>
      <c r="GK1096"/>
      <c r="GL1096"/>
      <c r="GM1096"/>
      <c r="GN1096"/>
      <c r="GO1096"/>
      <c r="GP1096"/>
      <c r="GQ1096"/>
      <c r="GR1096"/>
      <c r="GS1096"/>
      <c r="GT1096"/>
      <c r="GU1096"/>
      <c r="GV1096"/>
      <c r="GW1096"/>
      <c r="GX1096"/>
      <c r="GY1096"/>
      <c r="GZ1096"/>
      <c r="HA1096"/>
      <c r="HB1096"/>
      <c r="HC1096"/>
      <c r="HD1096"/>
      <c r="HE1096"/>
      <c r="HF1096"/>
      <c r="HG1096"/>
      <c r="HH1096"/>
    </row>
    <row r="1097" spans="1:216" x14ac:dyDescent="0.2">
      <c r="A1097" s="241" t="s">
        <v>285</v>
      </c>
      <c r="B1097" s="476" t="s">
        <v>931</v>
      </c>
      <c r="C1097" s="326" t="s">
        <v>782</v>
      </c>
      <c r="D1097" s="283" t="s">
        <v>286</v>
      </c>
      <c r="E1097" s="480">
        <v>0</v>
      </c>
      <c r="F1097" s="480">
        <v>3.3</v>
      </c>
      <c r="G1097" s="480">
        <v>1.5</v>
      </c>
      <c r="H1097" s="480">
        <v>0.5</v>
      </c>
      <c r="I1097" s="480">
        <v>0</v>
      </c>
      <c r="J1097" s="480">
        <v>0</v>
      </c>
      <c r="K1097" s="480">
        <v>0</v>
      </c>
      <c r="L1097" s="480">
        <v>0</v>
      </c>
      <c r="M1097" s="480">
        <v>0</v>
      </c>
      <c r="N1097" s="500">
        <v>5.3</v>
      </c>
      <c r="O1097" s="480">
        <v>0</v>
      </c>
      <c r="P1097" s="480">
        <v>7</v>
      </c>
      <c r="Q1097" s="480">
        <v>3</v>
      </c>
      <c r="R1097" s="480">
        <v>1</v>
      </c>
      <c r="S1097" s="480">
        <v>0</v>
      </c>
      <c r="T1097" s="480">
        <v>0</v>
      </c>
      <c r="U1097" s="480">
        <v>0</v>
      </c>
      <c r="V1097" s="480">
        <v>0</v>
      </c>
      <c r="W1097" s="480">
        <v>0</v>
      </c>
      <c r="X1097" s="500">
        <v>11</v>
      </c>
      <c r="Y1097"/>
      <c r="Z1097"/>
      <c r="AA1097"/>
      <c r="AB1097"/>
      <c r="AC1097"/>
      <c r="AD1097"/>
      <c r="AE1097"/>
      <c r="AF1097"/>
      <c r="AG1097"/>
      <c r="AH1097"/>
      <c r="AI1097"/>
      <c r="AJ1097"/>
      <c r="AK1097"/>
      <c r="AL1097"/>
      <c r="AM1097"/>
      <c r="AN1097"/>
      <c r="AO1097"/>
      <c r="AP1097"/>
      <c r="AQ1097"/>
      <c r="AR1097"/>
      <c r="AS1097"/>
      <c r="AT1097"/>
      <c r="AU1097"/>
      <c r="AV1097"/>
      <c r="AW1097"/>
      <c r="AX1097"/>
      <c r="AY1097"/>
      <c r="AZ1097"/>
      <c r="BA1097"/>
      <c r="BB1097"/>
      <c r="BC1097"/>
      <c r="BD1097"/>
      <c r="BE1097"/>
      <c r="BF1097"/>
      <c r="BG1097"/>
      <c r="BH1097"/>
      <c r="BI1097"/>
      <c r="BJ1097"/>
      <c r="BK1097"/>
      <c r="BL1097"/>
      <c r="BM1097"/>
      <c r="BN1097"/>
      <c r="BO1097"/>
      <c r="BP1097"/>
      <c r="BQ1097"/>
      <c r="BR1097"/>
      <c r="BS1097"/>
      <c r="BT1097"/>
      <c r="BU1097"/>
      <c r="BV1097"/>
      <c r="BW1097"/>
      <c r="BX1097"/>
      <c r="BY1097"/>
      <c r="BZ1097"/>
      <c r="CA1097"/>
      <c r="CB1097"/>
      <c r="CC1097"/>
      <c r="CD1097"/>
      <c r="CE1097"/>
      <c r="CF1097"/>
      <c r="CG1097"/>
      <c r="CH1097"/>
      <c r="CI1097"/>
      <c r="CJ1097"/>
      <c r="CK1097"/>
      <c r="CL1097"/>
      <c r="CM1097"/>
      <c r="CN1097"/>
      <c r="CO1097"/>
      <c r="CP1097"/>
      <c r="CQ1097"/>
      <c r="CR1097"/>
      <c r="CS1097"/>
      <c r="CT1097"/>
      <c r="CU1097"/>
      <c r="CV1097"/>
      <c r="CW1097"/>
      <c r="CX1097"/>
      <c r="CY1097"/>
      <c r="CZ1097"/>
      <c r="DA1097"/>
      <c r="DB1097"/>
      <c r="DC1097"/>
      <c r="DD1097"/>
      <c r="DE1097"/>
      <c r="DF1097"/>
      <c r="DG1097"/>
      <c r="DH1097"/>
      <c r="DI1097"/>
      <c r="DJ1097"/>
      <c r="DK1097"/>
      <c r="DL1097"/>
      <c r="DM1097"/>
      <c r="DN1097"/>
      <c r="DO1097"/>
      <c r="DP1097"/>
      <c r="DQ1097"/>
      <c r="DR1097"/>
      <c r="DS1097"/>
      <c r="DT1097"/>
      <c r="DU1097"/>
      <c r="DV1097"/>
      <c r="DW1097"/>
      <c r="DX1097"/>
      <c r="DY1097"/>
      <c r="DZ1097"/>
      <c r="EA1097"/>
      <c r="EB1097"/>
      <c r="EC1097"/>
      <c r="ED1097"/>
      <c r="EE1097"/>
      <c r="EF1097"/>
      <c r="EG1097"/>
      <c r="EH1097"/>
      <c r="EI1097"/>
      <c r="EJ1097"/>
      <c r="EK1097"/>
      <c r="EL1097"/>
      <c r="EM1097"/>
      <c r="EN1097"/>
      <c r="EO1097"/>
      <c r="EP1097"/>
      <c r="EQ1097"/>
      <c r="ER1097"/>
      <c r="ES1097"/>
      <c r="ET1097"/>
      <c r="EU1097"/>
      <c r="EV1097"/>
      <c r="EW1097"/>
      <c r="EX1097"/>
      <c r="EY1097"/>
      <c r="EZ1097"/>
      <c r="FA1097"/>
      <c r="FB1097"/>
      <c r="FC1097"/>
      <c r="FD1097"/>
      <c r="FE1097"/>
      <c r="FF1097"/>
      <c r="FG1097"/>
      <c r="FH1097"/>
      <c r="FI1097"/>
      <c r="FJ1097"/>
      <c r="FK1097"/>
      <c r="FL1097"/>
      <c r="FM1097"/>
      <c r="FN1097"/>
      <c r="FO1097"/>
      <c r="FP1097"/>
      <c r="FQ1097"/>
      <c r="FR1097"/>
      <c r="FS1097"/>
      <c r="FT1097"/>
      <c r="FU1097"/>
      <c r="FV1097"/>
      <c r="FW1097"/>
      <c r="FX1097"/>
      <c r="FY1097"/>
      <c r="FZ1097"/>
      <c r="GA1097"/>
      <c r="GB1097"/>
      <c r="GC1097"/>
      <c r="GD1097"/>
      <c r="GE1097"/>
      <c r="GF1097"/>
      <c r="GG1097"/>
      <c r="GH1097"/>
      <c r="GI1097"/>
      <c r="GJ1097"/>
      <c r="GK1097"/>
      <c r="GL1097"/>
      <c r="GM1097"/>
      <c r="GN1097"/>
      <c r="GO1097"/>
      <c r="GP1097"/>
      <c r="GQ1097"/>
      <c r="GR1097"/>
      <c r="GS1097"/>
      <c r="GT1097"/>
      <c r="GU1097"/>
      <c r="GV1097"/>
      <c r="GW1097"/>
      <c r="GX1097"/>
      <c r="GY1097"/>
      <c r="GZ1097"/>
      <c r="HA1097"/>
      <c r="HB1097"/>
      <c r="HC1097"/>
      <c r="HD1097"/>
      <c r="HE1097"/>
      <c r="HF1097"/>
      <c r="HG1097"/>
      <c r="HH1097"/>
    </row>
    <row r="1098" spans="1:216" x14ac:dyDescent="0.2">
      <c r="A1098" s="241" t="s">
        <v>932</v>
      </c>
      <c r="B1098" s="476" t="s">
        <v>933</v>
      </c>
      <c r="C1098" s="326" t="s">
        <v>782</v>
      </c>
      <c r="D1098" s="283" t="s">
        <v>934</v>
      </c>
      <c r="E1098" s="480">
        <v>0</v>
      </c>
      <c r="F1098" s="480">
        <v>0.88</v>
      </c>
      <c r="G1098" s="480">
        <v>0</v>
      </c>
      <c r="H1098" s="480">
        <v>0.5</v>
      </c>
      <c r="I1098" s="480">
        <v>0.5</v>
      </c>
      <c r="J1098" s="480">
        <v>0</v>
      </c>
      <c r="K1098" s="480">
        <v>0</v>
      </c>
      <c r="L1098" s="480">
        <v>0</v>
      </c>
      <c r="M1098" s="480">
        <v>0</v>
      </c>
      <c r="N1098" s="500">
        <v>1.88</v>
      </c>
      <c r="O1098" s="480">
        <v>0</v>
      </c>
      <c r="P1098" s="480">
        <v>2</v>
      </c>
      <c r="Q1098" s="480">
        <v>0</v>
      </c>
      <c r="R1098" s="480">
        <v>1</v>
      </c>
      <c r="S1098" s="480">
        <v>1</v>
      </c>
      <c r="T1098" s="480">
        <v>0</v>
      </c>
      <c r="U1098" s="480">
        <v>0</v>
      </c>
      <c r="V1098" s="480">
        <v>0</v>
      </c>
      <c r="W1098" s="480">
        <v>0</v>
      </c>
      <c r="X1098" s="500">
        <v>4</v>
      </c>
      <c r="Y1098"/>
      <c r="Z1098"/>
      <c r="AA1098"/>
      <c r="AB1098"/>
      <c r="AC1098"/>
      <c r="AD1098"/>
      <c r="AE1098"/>
      <c r="AF1098"/>
      <c r="AG1098"/>
      <c r="AH1098"/>
      <c r="AI1098"/>
      <c r="AJ1098"/>
      <c r="AK1098"/>
      <c r="AL1098"/>
      <c r="AM1098"/>
      <c r="AN1098"/>
      <c r="AO1098"/>
      <c r="AP1098"/>
      <c r="AQ1098"/>
      <c r="AR1098"/>
      <c r="AS1098"/>
      <c r="AT1098"/>
      <c r="AU1098"/>
      <c r="AV1098"/>
      <c r="AW1098"/>
      <c r="AX1098"/>
      <c r="AY1098"/>
      <c r="AZ1098"/>
      <c r="BA1098"/>
      <c r="BB1098"/>
      <c r="BC1098"/>
      <c r="BD1098"/>
      <c r="BE1098"/>
      <c r="BF1098"/>
      <c r="BG1098"/>
      <c r="BH1098"/>
      <c r="BI1098"/>
      <c r="BJ1098"/>
      <c r="BK1098"/>
      <c r="BL1098"/>
      <c r="BM1098"/>
      <c r="BN1098"/>
      <c r="BO1098"/>
      <c r="BP1098"/>
      <c r="BQ1098"/>
      <c r="BR1098"/>
      <c r="BS1098"/>
      <c r="BT1098"/>
      <c r="BU1098"/>
      <c r="BV1098"/>
      <c r="BW1098"/>
      <c r="BX1098"/>
      <c r="BY1098"/>
      <c r="BZ1098"/>
      <c r="CA1098"/>
      <c r="CB1098"/>
      <c r="CC1098"/>
      <c r="CD1098"/>
      <c r="CE1098"/>
      <c r="CF1098"/>
      <c r="CG1098"/>
      <c r="CH1098"/>
      <c r="CI1098"/>
      <c r="CJ1098"/>
      <c r="CK1098"/>
      <c r="CL1098"/>
      <c r="CM1098"/>
      <c r="CN1098"/>
      <c r="CO1098"/>
      <c r="CP1098"/>
      <c r="CQ1098"/>
      <c r="CR1098"/>
      <c r="CS1098"/>
      <c r="CT1098"/>
      <c r="CU1098"/>
      <c r="CV1098"/>
      <c r="CW1098"/>
      <c r="CX1098"/>
      <c r="CY1098"/>
      <c r="CZ1098"/>
      <c r="DA1098"/>
      <c r="DB1098"/>
      <c r="DC1098"/>
      <c r="DD1098"/>
      <c r="DE1098"/>
      <c r="DF1098"/>
      <c r="DG1098"/>
      <c r="DH1098"/>
      <c r="DI1098"/>
      <c r="DJ1098"/>
      <c r="DK1098"/>
      <c r="DL1098"/>
      <c r="DM1098"/>
      <c r="DN1098"/>
      <c r="DO1098"/>
      <c r="DP1098"/>
      <c r="DQ1098"/>
      <c r="DR1098"/>
      <c r="DS1098"/>
      <c r="DT1098"/>
      <c r="DU1098"/>
      <c r="DV1098"/>
      <c r="DW1098"/>
      <c r="DX1098"/>
      <c r="DY1098"/>
      <c r="DZ1098"/>
      <c r="EA1098"/>
      <c r="EB1098"/>
      <c r="EC1098"/>
      <c r="ED1098"/>
      <c r="EE1098"/>
      <c r="EF1098"/>
      <c r="EG1098"/>
      <c r="EH1098"/>
      <c r="EI1098"/>
      <c r="EJ1098"/>
      <c r="EK1098"/>
      <c r="EL1098"/>
      <c r="EM1098"/>
      <c r="EN1098"/>
      <c r="EO1098"/>
      <c r="EP1098"/>
      <c r="EQ1098"/>
      <c r="ER1098"/>
      <c r="ES1098"/>
      <c r="ET1098"/>
      <c r="EU1098"/>
      <c r="EV1098"/>
      <c r="EW1098"/>
      <c r="EX1098"/>
      <c r="EY1098"/>
      <c r="EZ1098"/>
      <c r="FA1098"/>
      <c r="FB1098"/>
      <c r="FC1098"/>
      <c r="FD1098"/>
      <c r="FE1098"/>
      <c r="FF1098"/>
      <c r="FG1098"/>
      <c r="FH1098"/>
      <c r="FI1098"/>
      <c r="FJ1098"/>
      <c r="FK1098"/>
      <c r="FL1098"/>
      <c r="FM1098"/>
      <c r="FN1098"/>
      <c r="FO1098"/>
      <c r="FP1098"/>
      <c r="FQ1098"/>
      <c r="FR1098"/>
      <c r="FS1098"/>
      <c r="FT1098"/>
      <c r="FU1098"/>
      <c r="FV1098"/>
      <c r="FW1098"/>
      <c r="FX1098"/>
      <c r="FY1098"/>
      <c r="FZ1098"/>
      <c r="GA1098"/>
      <c r="GB1098"/>
      <c r="GC1098"/>
      <c r="GD1098"/>
      <c r="GE1098"/>
      <c r="GF1098"/>
      <c r="GG1098"/>
      <c r="GH1098"/>
      <c r="GI1098"/>
      <c r="GJ1098"/>
      <c r="GK1098"/>
      <c r="GL1098"/>
      <c r="GM1098"/>
      <c r="GN1098"/>
      <c r="GO1098"/>
      <c r="GP1098"/>
      <c r="GQ1098"/>
      <c r="GR1098"/>
      <c r="GS1098"/>
      <c r="GT1098"/>
      <c r="GU1098"/>
      <c r="GV1098"/>
      <c r="GW1098"/>
      <c r="GX1098"/>
      <c r="GY1098"/>
      <c r="GZ1098"/>
      <c r="HA1098"/>
      <c r="HB1098"/>
      <c r="HC1098"/>
      <c r="HD1098"/>
      <c r="HE1098"/>
      <c r="HF1098"/>
      <c r="HG1098"/>
      <c r="HH1098"/>
    </row>
    <row r="1099" spans="1:216" x14ac:dyDescent="0.2">
      <c r="A1099" s="241" t="s">
        <v>287</v>
      </c>
      <c r="B1099" s="476" t="s">
        <v>935</v>
      </c>
      <c r="C1099" s="326" t="s">
        <v>640</v>
      </c>
      <c r="D1099" s="283" t="s">
        <v>288</v>
      </c>
      <c r="E1099" s="480">
        <v>0</v>
      </c>
      <c r="F1099" s="480">
        <v>10</v>
      </c>
      <c r="G1099" s="480">
        <v>1</v>
      </c>
      <c r="H1099" s="480">
        <v>2</v>
      </c>
      <c r="I1099" s="480">
        <v>0</v>
      </c>
      <c r="J1099" s="480">
        <v>0</v>
      </c>
      <c r="K1099" s="480">
        <v>0</v>
      </c>
      <c r="L1099" s="480">
        <v>0</v>
      </c>
      <c r="M1099" s="480">
        <v>0</v>
      </c>
      <c r="N1099" s="500">
        <v>13</v>
      </c>
      <c r="O1099" s="480">
        <v>0</v>
      </c>
      <c r="P1099" s="480">
        <v>21</v>
      </c>
      <c r="Q1099" s="480">
        <v>2</v>
      </c>
      <c r="R1099" s="480">
        <v>4</v>
      </c>
      <c r="S1099" s="480">
        <v>0</v>
      </c>
      <c r="T1099" s="480">
        <v>0</v>
      </c>
      <c r="U1099" s="480">
        <v>0</v>
      </c>
      <c r="V1099" s="480">
        <v>0</v>
      </c>
      <c r="W1099" s="480">
        <v>0</v>
      </c>
      <c r="X1099" s="500">
        <v>27</v>
      </c>
      <c r="Y1099"/>
      <c r="Z1099"/>
      <c r="AA1099"/>
      <c r="AB1099"/>
      <c r="AC1099"/>
      <c r="AD1099"/>
      <c r="AE1099"/>
      <c r="AF1099"/>
      <c r="AG1099"/>
      <c r="AH1099"/>
      <c r="AI1099"/>
      <c r="AJ1099"/>
      <c r="AK1099"/>
      <c r="AL1099"/>
      <c r="AM1099"/>
      <c r="AN1099"/>
      <c r="AO1099"/>
      <c r="AP1099"/>
      <c r="AQ1099"/>
      <c r="AR1099"/>
      <c r="AS1099"/>
      <c r="AT1099"/>
      <c r="AU1099"/>
      <c r="AV1099"/>
      <c r="AW1099"/>
      <c r="AX1099"/>
      <c r="AY1099"/>
      <c r="AZ1099"/>
      <c r="BA1099"/>
      <c r="BB1099"/>
      <c r="BC1099"/>
      <c r="BD1099"/>
      <c r="BE1099"/>
      <c r="BF1099"/>
      <c r="BG1099"/>
      <c r="BH1099"/>
      <c r="BI1099"/>
      <c r="BJ1099"/>
      <c r="BK1099"/>
      <c r="BL1099"/>
      <c r="BM1099"/>
      <c r="BN1099"/>
      <c r="BO1099"/>
      <c r="BP1099"/>
      <c r="BQ1099"/>
      <c r="BR1099"/>
      <c r="BS1099"/>
      <c r="BT1099"/>
      <c r="BU1099"/>
      <c r="BV1099"/>
      <c r="BW1099"/>
      <c r="BX1099"/>
      <c r="BY1099"/>
      <c r="BZ1099"/>
      <c r="CA1099"/>
      <c r="CB1099"/>
      <c r="CC1099"/>
      <c r="CD1099"/>
      <c r="CE1099"/>
      <c r="CF1099"/>
      <c r="CG1099"/>
      <c r="CH1099"/>
      <c r="CI1099"/>
      <c r="CJ1099"/>
      <c r="CK1099"/>
      <c r="CL1099"/>
      <c r="CM1099"/>
      <c r="CN1099"/>
      <c r="CO1099"/>
      <c r="CP1099"/>
      <c r="CQ1099"/>
      <c r="CR1099"/>
      <c r="CS1099"/>
      <c r="CT1099"/>
      <c r="CU1099"/>
      <c r="CV1099"/>
      <c r="CW1099"/>
      <c r="CX1099"/>
      <c r="CY1099"/>
      <c r="CZ1099"/>
      <c r="DA1099"/>
      <c r="DB1099"/>
      <c r="DC1099"/>
      <c r="DD1099"/>
      <c r="DE1099"/>
      <c r="DF1099"/>
      <c r="DG1099"/>
      <c r="DH1099"/>
      <c r="DI1099"/>
      <c r="DJ1099"/>
      <c r="DK1099"/>
      <c r="DL1099"/>
      <c r="DM1099"/>
      <c r="DN1099"/>
      <c r="DO1099"/>
      <c r="DP1099"/>
      <c r="DQ1099"/>
      <c r="DR1099"/>
      <c r="DS1099"/>
      <c r="DT1099"/>
      <c r="DU1099"/>
      <c r="DV1099"/>
      <c r="DW1099"/>
      <c r="DX1099"/>
      <c r="DY1099"/>
      <c r="DZ1099"/>
      <c r="EA1099"/>
      <c r="EB1099"/>
      <c r="EC1099"/>
      <c r="ED1099"/>
      <c r="EE1099"/>
      <c r="EF1099"/>
      <c r="EG1099"/>
      <c r="EH1099"/>
      <c r="EI1099"/>
      <c r="EJ1099"/>
      <c r="EK1099"/>
      <c r="EL1099"/>
      <c r="EM1099"/>
      <c r="EN1099"/>
      <c r="EO1099"/>
      <c r="EP1099"/>
      <c r="EQ1099"/>
      <c r="ER1099"/>
      <c r="ES1099"/>
      <c r="ET1099"/>
      <c r="EU1099"/>
      <c r="EV1099"/>
      <c r="EW1099"/>
      <c r="EX1099"/>
      <c r="EY1099"/>
      <c r="EZ1099"/>
      <c r="FA1099"/>
      <c r="FB1099"/>
      <c r="FC1099"/>
      <c r="FD1099"/>
      <c r="FE1099"/>
      <c r="FF1099"/>
      <c r="FG1099"/>
      <c r="FH1099"/>
      <c r="FI1099"/>
      <c r="FJ1099"/>
      <c r="FK1099"/>
      <c r="FL1099"/>
      <c r="FM1099"/>
      <c r="FN1099"/>
      <c r="FO1099"/>
      <c r="FP1099"/>
      <c r="FQ1099"/>
      <c r="FR1099"/>
      <c r="FS1099"/>
      <c r="FT1099"/>
      <c r="FU1099"/>
      <c r="FV1099"/>
      <c r="FW1099"/>
      <c r="FX1099"/>
      <c r="FY1099"/>
      <c r="FZ1099"/>
      <c r="GA1099"/>
      <c r="GB1099"/>
      <c r="GC1099"/>
      <c r="GD1099"/>
      <c r="GE1099"/>
      <c r="GF1099"/>
      <c r="GG1099"/>
      <c r="GH1099"/>
      <c r="GI1099"/>
      <c r="GJ1099"/>
      <c r="GK1099"/>
      <c r="GL1099"/>
      <c r="GM1099"/>
      <c r="GN1099"/>
      <c r="GO1099"/>
      <c r="GP1099"/>
      <c r="GQ1099"/>
      <c r="GR1099"/>
      <c r="GS1099"/>
      <c r="GT1099"/>
      <c r="GU1099"/>
      <c r="GV1099"/>
      <c r="GW1099"/>
      <c r="GX1099"/>
      <c r="GY1099"/>
      <c r="GZ1099"/>
      <c r="HA1099"/>
      <c r="HB1099"/>
      <c r="HC1099"/>
      <c r="HD1099"/>
      <c r="HE1099"/>
      <c r="HF1099"/>
      <c r="HG1099"/>
      <c r="HH1099"/>
    </row>
    <row r="1100" spans="1:216" x14ac:dyDescent="0.2">
      <c r="A1100" s="241" t="s">
        <v>289</v>
      </c>
      <c r="B1100" s="476" t="s">
        <v>936</v>
      </c>
      <c r="C1100" s="326" t="s">
        <v>807</v>
      </c>
      <c r="D1100" s="283" t="s">
        <v>937</v>
      </c>
      <c r="E1100" s="480">
        <v>0</v>
      </c>
      <c r="F1100" s="480">
        <v>30.5</v>
      </c>
      <c r="G1100" s="480">
        <v>1.88</v>
      </c>
      <c r="H1100" s="480">
        <v>1.5</v>
      </c>
      <c r="I1100" s="480">
        <v>0</v>
      </c>
      <c r="J1100" s="480">
        <v>0</v>
      </c>
      <c r="K1100" s="480">
        <v>0</v>
      </c>
      <c r="L1100" s="480">
        <v>0</v>
      </c>
      <c r="M1100" s="480">
        <v>0</v>
      </c>
      <c r="N1100" s="500">
        <v>33.880000000000003</v>
      </c>
      <c r="O1100" s="480">
        <v>0</v>
      </c>
      <c r="P1100" s="480">
        <v>65</v>
      </c>
      <c r="Q1100" s="480">
        <v>5</v>
      </c>
      <c r="R1100" s="480">
        <v>3</v>
      </c>
      <c r="S1100" s="480">
        <v>0</v>
      </c>
      <c r="T1100" s="480">
        <v>0</v>
      </c>
      <c r="U1100" s="480">
        <v>0</v>
      </c>
      <c r="V1100" s="480">
        <v>0</v>
      </c>
      <c r="W1100" s="480">
        <v>0</v>
      </c>
      <c r="X1100" s="500">
        <v>73</v>
      </c>
      <c r="Y1100"/>
      <c r="Z1100"/>
      <c r="AA1100"/>
      <c r="AB1100"/>
      <c r="AC1100"/>
      <c r="AD1100"/>
      <c r="AE1100"/>
      <c r="AF1100"/>
      <c r="AG1100"/>
      <c r="AH1100"/>
      <c r="AI1100"/>
      <c r="AJ1100"/>
      <c r="AK1100"/>
      <c r="AL1100"/>
      <c r="AM1100"/>
      <c r="AN1100"/>
      <c r="AO1100"/>
      <c r="AP1100"/>
      <c r="AQ1100"/>
      <c r="AR1100"/>
      <c r="AS1100"/>
      <c r="AT1100"/>
      <c r="AU1100"/>
      <c r="AV1100"/>
      <c r="AW1100"/>
      <c r="AX1100"/>
      <c r="AY1100"/>
      <c r="AZ1100"/>
      <c r="BA1100"/>
      <c r="BB1100"/>
      <c r="BC1100"/>
      <c r="BD1100"/>
      <c r="BE1100"/>
      <c r="BF1100"/>
      <c r="BG1100"/>
      <c r="BH1100"/>
      <c r="BI1100"/>
      <c r="BJ1100"/>
      <c r="BK1100"/>
      <c r="BL1100"/>
      <c r="BM1100"/>
      <c r="BN1100"/>
      <c r="BO1100"/>
      <c r="BP1100"/>
      <c r="BQ1100"/>
      <c r="BR1100"/>
      <c r="BS1100"/>
      <c r="BT1100"/>
      <c r="BU1100"/>
      <c r="BV1100"/>
      <c r="BW1100"/>
      <c r="BX1100"/>
      <c r="BY1100"/>
      <c r="BZ1100"/>
      <c r="CA1100"/>
      <c r="CB1100"/>
      <c r="CC1100"/>
      <c r="CD1100"/>
      <c r="CE1100"/>
      <c r="CF1100"/>
      <c r="CG1100"/>
      <c r="CH1100"/>
      <c r="CI1100"/>
      <c r="CJ1100"/>
      <c r="CK1100"/>
      <c r="CL1100"/>
      <c r="CM1100"/>
      <c r="CN1100"/>
      <c r="CO1100"/>
      <c r="CP1100"/>
      <c r="CQ1100"/>
      <c r="CR1100"/>
      <c r="CS1100"/>
      <c r="CT1100"/>
      <c r="CU1100"/>
      <c r="CV1100"/>
      <c r="CW1100"/>
      <c r="CX1100"/>
      <c r="CY1100"/>
      <c r="CZ1100"/>
      <c r="DA1100"/>
      <c r="DB1100"/>
      <c r="DC1100"/>
      <c r="DD1100"/>
      <c r="DE1100"/>
      <c r="DF1100"/>
      <c r="DG1100"/>
      <c r="DH1100"/>
      <c r="DI1100"/>
      <c r="DJ1100"/>
      <c r="DK1100"/>
      <c r="DL1100"/>
      <c r="DM1100"/>
      <c r="DN1100"/>
      <c r="DO1100"/>
      <c r="DP1100"/>
      <c r="DQ1100"/>
      <c r="DR1100"/>
      <c r="DS1100"/>
      <c r="DT1100"/>
      <c r="DU1100"/>
      <c r="DV1100"/>
      <c r="DW1100"/>
      <c r="DX1100"/>
      <c r="DY1100"/>
      <c r="DZ1100"/>
      <c r="EA1100"/>
      <c r="EB1100"/>
      <c r="EC1100"/>
      <c r="ED1100"/>
      <c r="EE1100"/>
      <c r="EF1100"/>
      <c r="EG1100"/>
      <c r="EH1100"/>
      <c r="EI1100"/>
      <c r="EJ1100"/>
      <c r="EK1100"/>
      <c r="EL1100"/>
      <c r="EM1100"/>
      <c r="EN1100"/>
      <c r="EO1100"/>
      <c r="EP1100"/>
      <c r="EQ1100"/>
      <c r="ER1100"/>
      <c r="ES1100"/>
      <c r="ET1100"/>
      <c r="EU1100"/>
      <c r="EV1100"/>
      <c r="EW1100"/>
      <c r="EX1100"/>
      <c r="EY1100"/>
      <c r="EZ1100"/>
      <c r="FA1100"/>
      <c r="FB1100"/>
      <c r="FC1100"/>
      <c r="FD1100"/>
      <c r="FE1100"/>
      <c r="FF1100"/>
      <c r="FG1100"/>
      <c r="FH1100"/>
      <c r="FI1100"/>
      <c r="FJ1100"/>
      <c r="FK1100"/>
      <c r="FL1100"/>
      <c r="FM1100"/>
      <c r="FN1100"/>
      <c r="FO1100"/>
      <c r="FP1100"/>
      <c r="FQ1100"/>
      <c r="FR1100"/>
      <c r="FS1100"/>
      <c r="FT1100"/>
      <c r="FU1100"/>
      <c r="FV1100"/>
      <c r="FW1100"/>
      <c r="FX1100"/>
      <c r="FY1100"/>
      <c r="FZ1100"/>
      <c r="GA1100"/>
      <c r="GB1100"/>
      <c r="GC1100"/>
      <c r="GD1100"/>
      <c r="GE1100"/>
      <c r="GF1100"/>
      <c r="GG1100"/>
      <c r="GH1100"/>
      <c r="GI1100"/>
      <c r="GJ1100"/>
      <c r="GK1100"/>
      <c r="GL1100"/>
      <c r="GM1100"/>
      <c r="GN1100"/>
      <c r="GO1100"/>
      <c r="GP1100"/>
      <c r="GQ1100"/>
      <c r="GR1100"/>
      <c r="GS1100"/>
      <c r="GT1100"/>
      <c r="GU1100"/>
      <c r="GV1100"/>
      <c r="GW1100"/>
      <c r="GX1100"/>
      <c r="GY1100"/>
      <c r="GZ1100"/>
      <c r="HA1100"/>
      <c r="HB1100"/>
      <c r="HC1100"/>
      <c r="HD1100"/>
      <c r="HE1100"/>
      <c r="HF1100"/>
      <c r="HG1100"/>
      <c r="HH1100"/>
    </row>
    <row r="1101" spans="1:216" x14ac:dyDescent="0.2">
      <c r="A1101" s="241" t="s">
        <v>290</v>
      </c>
      <c r="B1101" s="476" t="s">
        <v>938</v>
      </c>
      <c r="C1101" s="326" t="s">
        <v>626</v>
      </c>
      <c r="D1101" s="283" t="s">
        <v>291</v>
      </c>
      <c r="E1101" s="480">
        <v>0</v>
      </c>
      <c r="F1101" s="480">
        <v>1</v>
      </c>
      <c r="G1101" s="480">
        <v>0.5</v>
      </c>
      <c r="H1101" s="480">
        <v>0</v>
      </c>
      <c r="I1101" s="480">
        <v>0</v>
      </c>
      <c r="J1101" s="480">
        <v>0</v>
      </c>
      <c r="K1101" s="480">
        <v>0</v>
      </c>
      <c r="L1101" s="480">
        <v>0</v>
      </c>
      <c r="M1101" s="480">
        <v>0</v>
      </c>
      <c r="N1101" s="500">
        <v>1.5</v>
      </c>
      <c r="O1101" s="480">
        <v>0</v>
      </c>
      <c r="P1101" s="480">
        <v>2</v>
      </c>
      <c r="Q1101" s="480">
        <v>1</v>
      </c>
      <c r="R1101" s="480">
        <v>0</v>
      </c>
      <c r="S1101" s="480">
        <v>0</v>
      </c>
      <c r="T1101" s="480">
        <v>0</v>
      </c>
      <c r="U1101" s="480">
        <v>0</v>
      </c>
      <c r="V1101" s="480">
        <v>0</v>
      </c>
      <c r="W1101" s="480">
        <v>0</v>
      </c>
      <c r="X1101" s="500">
        <v>3</v>
      </c>
      <c r="Y1101"/>
      <c r="Z1101"/>
      <c r="AA1101"/>
      <c r="AB1101"/>
      <c r="AC1101"/>
      <c r="AD1101"/>
      <c r="AE1101"/>
      <c r="AF1101"/>
      <c r="AG1101"/>
      <c r="AH1101"/>
      <c r="AI1101"/>
      <c r="AJ1101"/>
      <c r="AK1101"/>
      <c r="AL1101"/>
      <c r="AM1101"/>
      <c r="AN1101"/>
      <c r="AO1101"/>
      <c r="AP1101"/>
      <c r="AQ1101"/>
      <c r="AR1101"/>
      <c r="AS1101"/>
      <c r="AT1101"/>
      <c r="AU1101"/>
      <c r="AV1101"/>
      <c r="AW1101"/>
      <c r="AX1101"/>
      <c r="AY1101"/>
      <c r="AZ1101"/>
      <c r="BA1101"/>
      <c r="BB1101"/>
      <c r="BC1101"/>
      <c r="BD1101"/>
      <c r="BE1101"/>
      <c r="BF1101"/>
      <c r="BG1101"/>
      <c r="BH1101"/>
      <c r="BI1101"/>
      <c r="BJ1101"/>
      <c r="BK1101"/>
      <c r="BL1101"/>
      <c r="BM1101"/>
      <c r="BN1101"/>
      <c r="BO1101"/>
      <c r="BP1101"/>
      <c r="BQ1101"/>
      <c r="BR1101"/>
      <c r="BS1101"/>
      <c r="BT1101"/>
      <c r="BU1101"/>
      <c r="BV1101"/>
      <c r="BW1101"/>
      <c r="BX1101"/>
      <c r="BY1101"/>
      <c r="BZ1101"/>
      <c r="CA1101"/>
      <c r="CB1101"/>
      <c r="CC1101"/>
      <c r="CD1101"/>
      <c r="CE1101"/>
      <c r="CF1101"/>
      <c r="CG1101"/>
      <c r="CH1101"/>
      <c r="CI1101"/>
      <c r="CJ1101"/>
      <c r="CK1101"/>
      <c r="CL1101"/>
      <c r="CM1101"/>
      <c r="CN1101"/>
      <c r="CO1101"/>
      <c r="CP1101"/>
      <c r="CQ1101"/>
      <c r="CR1101"/>
      <c r="CS1101"/>
      <c r="CT1101"/>
      <c r="CU1101"/>
      <c r="CV1101"/>
      <c r="CW1101"/>
      <c r="CX1101"/>
      <c r="CY1101"/>
      <c r="CZ1101"/>
      <c r="DA1101"/>
      <c r="DB1101"/>
      <c r="DC1101"/>
      <c r="DD1101"/>
      <c r="DE1101"/>
      <c r="DF1101"/>
      <c r="DG1101"/>
      <c r="DH1101"/>
      <c r="DI1101"/>
      <c r="DJ1101"/>
      <c r="DK1101"/>
      <c r="DL1101"/>
      <c r="DM1101"/>
      <c r="DN1101"/>
      <c r="DO1101"/>
      <c r="DP1101"/>
      <c r="DQ1101"/>
      <c r="DR1101"/>
      <c r="DS1101"/>
      <c r="DT1101"/>
      <c r="DU1101"/>
      <c r="DV1101"/>
      <c r="DW1101"/>
      <c r="DX1101"/>
      <c r="DY1101"/>
      <c r="DZ1101"/>
      <c r="EA1101"/>
      <c r="EB1101"/>
      <c r="EC1101"/>
      <c r="ED1101"/>
      <c r="EE1101"/>
      <c r="EF1101"/>
      <c r="EG1101"/>
      <c r="EH1101"/>
      <c r="EI1101"/>
      <c r="EJ1101"/>
      <c r="EK1101"/>
      <c r="EL1101"/>
      <c r="EM1101"/>
      <c r="EN1101"/>
      <c r="EO1101"/>
      <c r="EP1101"/>
      <c r="EQ1101"/>
      <c r="ER1101"/>
      <c r="ES1101"/>
      <c r="ET1101"/>
      <c r="EU1101"/>
      <c r="EV1101"/>
      <c r="EW1101"/>
      <c r="EX1101"/>
      <c r="EY1101"/>
      <c r="EZ1101"/>
      <c r="FA1101"/>
      <c r="FB1101"/>
      <c r="FC1101"/>
      <c r="FD1101"/>
      <c r="FE1101"/>
      <c r="FF1101"/>
      <c r="FG1101"/>
      <c r="FH1101"/>
      <c r="FI1101"/>
      <c r="FJ1101"/>
      <c r="FK1101"/>
      <c r="FL1101"/>
      <c r="FM1101"/>
      <c r="FN1101"/>
      <c r="FO1101"/>
      <c r="FP1101"/>
      <c r="FQ1101"/>
      <c r="FR1101"/>
      <c r="FS1101"/>
      <c r="FT1101"/>
      <c r="FU1101"/>
      <c r="FV1101"/>
      <c r="FW1101"/>
      <c r="FX1101"/>
      <c r="FY1101"/>
      <c r="FZ1101"/>
      <c r="GA1101"/>
      <c r="GB1101"/>
      <c r="GC1101"/>
      <c r="GD1101"/>
      <c r="GE1101"/>
      <c r="GF1101"/>
      <c r="GG1101"/>
      <c r="GH1101"/>
      <c r="GI1101"/>
      <c r="GJ1101"/>
      <c r="GK1101"/>
      <c r="GL1101"/>
      <c r="GM1101"/>
      <c r="GN1101"/>
      <c r="GO1101"/>
      <c r="GP1101"/>
      <c r="GQ1101"/>
      <c r="GR1101"/>
      <c r="GS1101"/>
      <c r="GT1101"/>
      <c r="GU1101"/>
      <c r="GV1101"/>
      <c r="GW1101"/>
      <c r="GX1101"/>
      <c r="GY1101"/>
      <c r="GZ1101"/>
      <c r="HA1101"/>
      <c r="HB1101"/>
      <c r="HC1101"/>
      <c r="HD1101"/>
      <c r="HE1101"/>
      <c r="HF1101"/>
      <c r="HG1101"/>
      <c r="HH1101"/>
    </row>
    <row r="1102" spans="1:216" x14ac:dyDescent="0.2">
      <c r="A1102" s="241" t="s">
        <v>292</v>
      </c>
      <c r="B1102" s="476" t="s">
        <v>939</v>
      </c>
      <c r="C1102" s="326" t="s">
        <v>786</v>
      </c>
      <c r="D1102" s="283" t="s">
        <v>293</v>
      </c>
      <c r="E1102" s="480">
        <v>0</v>
      </c>
      <c r="F1102" s="480">
        <v>3.9</v>
      </c>
      <c r="G1102" s="480">
        <v>1</v>
      </c>
      <c r="H1102" s="480">
        <v>1</v>
      </c>
      <c r="I1102" s="480">
        <v>0.5</v>
      </c>
      <c r="J1102" s="480">
        <v>0</v>
      </c>
      <c r="K1102" s="480">
        <v>0</v>
      </c>
      <c r="L1102" s="480">
        <v>0</v>
      </c>
      <c r="M1102" s="480">
        <v>0</v>
      </c>
      <c r="N1102" s="500">
        <v>6.4</v>
      </c>
      <c r="O1102" s="480">
        <v>0</v>
      </c>
      <c r="P1102" s="480">
        <v>8</v>
      </c>
      <c r="Q1102" s="480">
        <v>2</v>
      </c>
      <c r="R1102" s="480">
        <v>2</v>
      </c>
      <c r="S1102" s="480">
        <v>1</v>
      </c>
      <c r="T1102" s="480">
        <v>0</v>
      </c>
      <c r="U1102" s="480">
        <v>0</v>
      </c>
      <c r="V1102" s="480">
        <v>0</v>
      </c>
      <c r="W1102" s="480">
        <v>0</v>
      </c>
      <c r="X1102" s="500">
        <v>13</v>
      </c>
      <c r="Y1102"/>
      <c r="Z1102"/>
      <c r="AA1102"/>
      <c r="AB1102"/>
      <c r="AC1102"/>
      <c r="AD1102"/>
      <c r="AE1102"/>
      <c r="AF1102"/>
      <c r="AG1102"/>
      <c r="AH1102"/>
      <c r="AI1102"/>
      <c r="AJ1102"/>
      <c r="AK1102"/>
      <c r="AL1102"/>
      <c r="AM1102"/>
      <c r="AN1102"/>
      <c r="AO1102"/>
      <c r="AP1102"/>
      <c r="AQ1102"/>
      <c r="AR1102"/>
      <c r="AS1102"/>
      <c r="AT1102"/>
      <c r="AU1102"/>
      <c r="AV1102"/>
      <c r="AW1102"/>
      <c r="AX1102"/>
      <c r="AY1102"/>
      <c r="AZ1102"/>
      <c r="BA1102"/>
      <c r="BB1102"/>
      <c r="BC1102"/>
      <c r="BD1102"/>
      <c r="BE1102"/>
      <c r="BF1102"/>
      <c r="BG1102"/>
      <c r="BH1102"/>
      <c r="BI1102"/>
      <c r="BJ1102"/>
      <c r="BK1102"/>
      <c r="BL1102"/>
      <c r="BM1102"/>
      <c r="BN1102"/>
      <c r="BO1102"/>
      <c r="BP1102"/>
      <c r="BQ1102"/>
      <c r="BR1102"/>
      <c r="BS1102"/>
      <c r="BT1102"/>
      <c r="BU1102"/>
      <c r="BV1102"/>
      <c r="BW1102"/>
      <c r="BX1102"/>
      <c r="BY1102"/>
      <c r="BZ1102"/>
      <c r="CA1102"/>
      <c r="CB1102"/>
      <c r="CC1102"/>
      <c r="CD1102"/>
      <c r="CE1102"/>
      <c r="CF1102"/>
      <c r="CG1102"/>
      <c r="CH1102"/>
      <c r="CI1102"/>
      <c r="CJ1102"/>
      <c r="CK1102"/>
      <c r="CL1102"/>
      <c r="CM1102"/>
      <c r="CN1102"/>
      <c r="CO1102"/>
      <c r="CP1102"/>
      <c r="CQ1102"/>
      <c r="CR1102"/>
      <c r="CS1102"/>
      <c r="CT1102"/>
      <c r="CU1102"/>
      <c r="CV1102"/>
      <c r="CW1102"/>
      <c r="CX1102"/>
      <c r="CY1102"/>
      <c r="CZ1102"/>
      <c r="DA1102"/>
      <c r="DB1102"/>
      <c r="DC1102"/>
      <c r="DD1102"/>
      <c r="DE1102"/>
      <c r="DF1102"/>
      <c r="DG1102"/>
      <c r="DH1102"/>
      <c r="DI1102"/>
      <c r="DJ1102"/>
      <c r="DK1102"/>
      <c r="DL1102"/>
      <c r="DM1102"/>
      <c r="DN1102"/>
      <c r="DO1102"/>
      <c r="DP1102"/>
      <c r="DQ1102"/>
      <c r="DR1102"/>
      <c r="DS1102"/>
      <c r="DT1102"/>
      <c r="DU1102"/>
      <c r="DV1102"/>
      <c r="DW1102"/>
      <c r="DX1102"/>
      <c r="DY1102"/>
      <c r="DZ1102"/>
      <c r="EA1102"/>
      <c r="EB1102"/>
      <c r="EC1102"/>
      <c r="ED1102"/>
      <c r="EE1102"/>
      <c r="EF1102"/>
      <c r="EG1102"/>
      <c r="EH1102"/>
      <c r="EI1102"/>
      <c r="EJ1102"/>
      <c r="EK1102"/>
      <c r="EL1102"/>
      <c r="EM1102"/>
      <c r="EN1102"/>
      <c r="EO1102"/>
      <c r="EP1102"/>
      <c r="EQ1102"/>
      <c r="ER1102"/>
      <c r="ES1102"/>
      <c r="ET1102"/>
      <c r="EU1102"/>
      <c r="EV1102"/>
      <c r="EW1102"/>
      <c r="EX1102"/>
      <c r="EY1102"/>
      <c r="EZ1102"/>
      <c r="FA1102"/>
      <c r="FB1102"/>
      <c r="FC1102"/>
      <c r="FD1102"/>
      <c r="FE1102"/>
      <c r="FF1102"/>
      <c r="FG1102"/>
      <c r="FH1102"/>
      <c r="FI1102"/>
      <c r="FJ1102"/>
      <c r="FK1102"/>
      <c r="FL1102"/>
      <c r="FM1102"/>
      <c r="FN1102"/>
      <c r="FO1102"/>
      <c r="FP1102"/>
      <c r="FQ1102"/>
      <c r="FR1102"/>
      <c r="FS1102"/>
      <c r="FT1102"/>
      <c r="FU1102"/>
      <c r="FV1102"/>
      <c r="FW1102"/>
      <c r="FX1102"/>
      <c r="FY1102"/>
      <c r="FZ1102"/>
      <c r="GA1102"/>
      <c r="GB1102"/>
      <c r="GC1102"/>
      <c r="GD1102"/>
      <c r="GE1102"/>
      <c r="GF1102"/>
      <c r="GG1102"/>
      <c r="GH1102"/>
      <c r="GI1102"/>
      <c r="GJ1102"/>
      <c r="GK1102"/>
      <c r="GL1102"/>
      <c r="GM1102"/>
      <c r="GN1102"/>
      <c r="GO1102"/>
      <c r="GP1102"/>
      <c r="GQ1102"/>
      <c r="GR1102"/>
      <c r="GS1102"/>
      <c r="GT1102"/>
      <c r="GU1102"/>
      <c r="GV1102"/>
      <c r="GW1102"/>
      <c r="GX1102"/>
      <c r="GY1102"/>
      <c r="GZ1102"/>
      <c r="HA1102"/>
      <c r="HB1102"/>
      <c r="HC1102"/>
      <c r="HD1102"/>
      <c r="HE1102"/>
      <c r="HF1102"/>
      <c r="HG1102"/>
      <c r="HH1102"/>
    </row>
    <row r="1103" spans="1:216" x14ac:dyDescent="0.2">
      <c r="A1103" s="241" t="s">
        <v>294</v>
      </c>
      <c r="B1103" s="476" t="s">
        <v>940</v>
      </c>
      <c r="C1103" s="326" t="s">
        <v>640</v>
      </c>
      <c r="D1103" s="283" t="s">
        <v>295</v>
      </c>
      <c r="E1103" s="480">
        <v>0</v>
      </c>
      <c r="F1103" s="480">
        <v>8.5</v>
      </c>
      <c r="G1103" s="480">
        <v>2</v>
      </c>
      <c r="H1103" s="480">
        <v>0.5</v>
      </c>
      <c r="I1103" s="480">
        <v>1.5</v>
      </c>
      <c r="J1103" s="480">
        <v>0</v>
      </c>
      <c r="K1103" s="480">
        <v>0</v>
      </c>
      <c r="L1103" s="480">
        <v>0</v>
      </c>
      <c r="M1103" s="480">
        <v>0</v>
      </c>
      <c r="N1103" s="500">
        <v>12.5</v>
      </c>
      <c r="O1103" s="480">
        <v>0</v>
      </c>
      <c r="P1103" s="480">
        <v>17</v>
      </c>
      <c r="Q1103" s="480">
        <v>4</v>
      </c>
      <c r="R1103" s="480">
        <v>1</v>
      </c>
      <c r="S1103" s="480">
        <v>3</v>
      </c>
      <c r="T1103" s="480">
        <v>0</v>
      </c>
      <c r="U1103" s="480">
        <v>0</v>
      </c>
      <c r="V1103" s="480">
        <v>0</v>
      </c>
      <c r="W1103" s="480">
        <v>0</v>
      </c>
      <c r="X1103" s="500">
        <v>25</v>
      </c>
      <c r="Y1103"/>
      <c r="Z1103"/>
      <c r="AA1103"/>
      <c r="AB1103"/>
      <c r="AC1103"/>
      <c r="AD1103"/>
      <c r="AE1103"/>
      <c r="AF1103"/>
      <c r="AG1103"/>
      <c r="AH1103"/>
      <c r="AI1103"/>
      <c r="AJ1103"/>
      <c r="AK1103"/>
      <c r="AL1103"/>
      <c r="AM1103"/>
      <c r="AN1103"/>
      <c r="AO1103"/>
      <c r="AP1103"/>
      <c r="AQ1103"/>
      <c r="AR1103"/>
      <c r="AS1103"/>
      <c r="AT1103"/>
      <c r="AU1103"/>
      <c r="AV1103"/>
      <c r="AW1103"/>
      <c r="AX1103"/>
      <c r="AY1103"/>
      <c r="AZ1103"/>
      <c r="BA1103"/>
      <c r="BB1103"/>
      <c r="BC1103"/>
      <c r="BD1103"/>
      <c r="BE1103"/>
      <c r="BF1103"/>
      <c r="BG1103"/>
      <c r="BH1103"/>
      <c r="BI1103"/>
      <c r="BJ1103"/>
      <c r="BK1103"/>
      <c r="BL1103"/>
      <c r="BM1103"/>
      <c r="BN1103"/>
      <c r="BO1103"/>
      <c r="BP1103"/>
      <c r="BQ1103"/>
      <c r="BR1103"/>
      <c r="BS1103"/>
      <c r="BT1103"/>
      <c r="BU1103"/>
      <c r="BV1103"/>
      <c r="BW1103"/>
      <c r="BX1103"/>
      <c r="BY1103"/>
      <c r="BZ1103"/>
      <c r="CA1103"/>
      <c r="CB1103"/>
      <c r="CC1103"/>
      <c r="CD1103"/>
      <c r="CE1103"/>
      <c r="CF1103"/>
      <c r="CG1103"/>
      <c r="CH1103"/>
      <c r="CI1103"/>
      <c r="CJ1103"/>
      <c r="CK1103"/>
      <c r="CL1103"/>
      <c r="CM1103"/>
      <c r="CN1103"/>
      <c r="CO1103"/>
      <c r="CP1103"/>
      <c r="CQ1103"/>
      <c r="CR1103"/>
      <c r="CS1103"/>
      <c r="CT1103"/>
      <c r="CU1103"/>
      <c r="CV1103"/>
      <c r="CW1103"/>
      <c r="CX1103"/>
      <c r="CY1103"/>
      <c r="CZ1103"/>
      <c r="DA1103"/>
      <c r="DB1103"/>
      <c r="DC1103"/>
      <c r="DD1103"/>
      <c r="DE1103"/>
      <c r="DF1103"/>
      <c r="DG1103"/>
      <c r="DH1103"/>
      <c r="DI1103"/>
      <c r="DJ1103"/>
      <c r="DK1103"/>
      <c r="DL1103"/>
      <c r="DM1103"/>
      <c r="DN1103"/>
      <c r="DO1103"/>
      <c r="DP1103"/>
      <c r="DQ1103"/>
      <c r="DR1103"/>
      <c r="DS1103"/>
      <c r="DT1103"/>
      <c r="DU1103"/>
      <c r="DV1103"/>
      <c r="DW1103"/>
      <c r="DX1103"/>
      <c r="DY1103"/>
      <c r="DZ1103"/>
      <c r="EA1103"/>
      <c r="EB1103"/>
      <c r="EC1103"/>
      <c r="ED1103"/>
      <c r="EE1103"/>
      <c r="EF1103"/>
      <c r="EG1103"/>
      <c r="EH1103"/>
      <c r="EI1103"/>
      <c r="EJ1103"/>
      <c r="EK1103"/>
      <c r="EL1103"/>
      <c r="EM1103"/>
      <c r="EN1103"/>
      <c r="EO1103"/>
      <c r="EP1103"/>
      <c r="EQ1103"/>
      <c r="ER1103"/>
      <c r="ES1103"/>
      <c r="ET1103"/>
      <c r="EU1103"/>
      <c r="EV1103"/>
      <c r="EW1103"/>
      <c r="EX1103"/>
      <c r="EY1103"/>
      <c r="EZ1103"/>
      <c r="FA1103"/>
      <c r="FB1103"/>
      <c r="FC1103"/>
      <c r="FD1103"/>
      <c r="FE1103"/>
      <c r="FF1103"/>
      <c r="FG1103"/>
      <c r="FH1103"/>
      <c r="FI1103"/>
      <c r="FJ1103"/>
      <c r="FK1103"/>
      <c r="FL1103"/>
      <c r="FM1103"/>
      <c r="FN1103"/>
      <c r="FO1103"/>
      <c r="FP1103"/>
      <c r="FQ1103"/>
      <c r="FR1103"/>
      <c r="FS1103"/>
      <c r="FT1103"/>
      <c r="FU1103"/>
      <c r="FV1103"/>
      <c r="FW1103"/>
      <c r="FX1103"/>
      <c r="FY1103"/>
      <c r="FZ1103"/>
      <c r="GA1103"/>
      <c r="GB1103"/>
      <c r="GC1103"/>
      <c r="GD1103"/>
      <c r="GE1103"/>
      <c r="GF1103"/>
      <c r="GG1103"/>
      <c r="GH1103"/>
      <c r="GI1103"/>
      <c r="GJ1103"/>
      <c r="GK1103"/>
      <c r="GL1103"/>
      <c r="GM1103"/>
      <c r="GN1103"/>
      <c r="GO1103"/>
      <c r="GP1103"/>
      <c r="GQ1103"/>
      <c r="GR1103"/>
      <c r="GS1103"/>
      <c r="GT1103"/>
      <c r="GU1103"/>
      <c r="GV1103"/>
      <c r="GW1103"/>
      <c r="GX1103"/>
      <c r="GY1103"/>
      <c r="GZ1103"/>
      <c r="HA1103"/>
      <c r="HB1103"/>
      <c r="HC1103"/>
      <c r="HD1103"/>
      <c r="HE1103"/>
      <c r="HF1103"/>
      <c r="HG1103"/>
      <c r="HH1103"/>
    </row>
    <row r="1104" spans="1:216" x14ac:dyDescent="0.2">
      <c r="A1104" s="241" t="s">
        <v>296</v>
      </c>
      <c r="B1104" s="476" t="s">
        <v>941</v>
      </c>
      <c r="C1104" s="326" t="s">
        <v>786</v>
      </c>
      <c r="D1104" s="283" t="s">
        <v>297</v>
      </c>
      <c r="E1104" s="480">
        <v>0</v>
      </c>
      <c r="F1104" s="480">
        <v>1.5</v>
      </c>
      <c r="G1104" s="480">
        <v>0</v>
      </c>
      <c r="H1104" s="480">
        <v>1</v>
      </c>
      <c r="I1104" s="480">
        <v>0.5</v>
      </c>
      <c r="J1104" s="480">
        <v>0</v>
      </c>
      <c r="K1104" s="480">
        <v>0</v>
      </c>
      <c r="L1104" s="480">
        <v>0</v>
      </c>
      <c r="M1104" s="480">
        <v>0</v>
      </c>
      <c r="N1104" s="500">
        <v>3</v>
      </c>
      <c r="O1104" s="480">
        <v>0</v>
      </c>
      <c r="P1104" s="480">
        <v>3</v>
      </c>
      <c r="Q1104" s="480">
        <v>0</v>
      </c>
      <c r="R1104" s="480">
        <v>2</v>
      </c>
      <c r="S1104" s="480">
        <v>1</v>
      </c>
      <c r="T1104" s="480">
        <v>0</v>
      </c>
      <c r="U1104" s="480">
        <v>0</v>
      </c>
      <c r="V1104" s="480">
        <v>0</v>
      </c>
      <c r="W1104" s="480">
        <v>0</v>
      </c>
      <c r="X1104" s="500">
        <v>6</v>
      </c>
      <c r="Y1104"/>
      <c r="Z1104"/>
      <c r="AA1104"/>
      <c r="AB1104"/>
      <c r="AC1104"/>
      <c r="AD1104"/>
      <c r="AE1104"/>
      <c r="AF1104"/>
      <c r="AG1104"/>
      <c r="AH1104"/>
      <c r="AI1104"/>
      <c r="AJ1104"/>
      <c r="AK1104"/>
      <c r="AL1104"/>
      <c r="AM1104"/>
      <c r="AN1104"/>
      <c r="AO1104"/>
      <c r="AP1104"/>
      <c r="AQ1104"/>
      <c r="AR1104"/>
      <c r="AS1104"/>
      <c r="AT1104"/>
      <c r="AU1104"/>
      <c r="AV1104"/>
      <c r="AW1104"/>
      <c r="AX1104"/>
      <c r="AY1104"/>
      <c r="AZ1104"/>
      <c r="BA1104"/>
      <c r="BB1104"/>
      <c r="BC1104"/>
      <c r="BD1104"/>
      <c r="BE1104"/>
      <c r="BF1104"/>
      <c r="BG1104"/>
      <c r="BH1104"/>
      <c r="BI1104"/>
      <c r="BJ1104"/>
      <c r="BK1104"/>
      <c r="BL1104"/>
      <c r="BM1104"/>
      <c r="BN1104"/>
      <c r="BO1104"/>
      <c r="BP1104"/>
      <c r="BQ1104"/>
      <c r="BR1104"/>
      <c r="BS1104"/>
      <c r="BT1104"/>
      <c r="BU1104"/>
      <c r="BV1104"/>
      <c r="BW1104"/>
      <c r="BX1104"/>
      <c r="BY1104"/>
      <c r="BZ1104"/>
      <c r="CA1104"/>
      <c r="CB1104"/>
      <c r="CC1104"/>
      <c r="CD1104"/>
      <c r="CE1104"/>
      <c r="CF1104"/>
      <c r="CG1104"/>
      <c r="CH1104"/>
      <c r="CI1104"/>
      <c r="CJ1104"/>
      <c r="CK1104"/>
      <c r="CL1104"/>
      <c r="CM1104"/>
      <c r="CN1104"/>
      <c r="CO1104"/>
      <c r="CP1104"/>
      <c r="CQ1104"/>
      <c r="CR1104"/>
      <c r="CS1104"/>
      <c r="CT1104"/>
      <c r="CU1104"/>
      <c r="CV1104"/>
      <c r="CW1104"/>
      <c r="CX1104"/>
      <c r="CY1104"/>
      <c r="CZ1104"/>
      <c r="DA1104"/>
      <c r="DB1104"/>
      <c r="DC1104"/>
      <c r="DD1104"/>
      <c r="DE1104"/>
      <c r="DF1104"/>
      <c r="DG1104"/>
      <c r="DH1104"/>
      <c r="DI1104"/>
      <c r="DJ1104"/>
      <c r="DK1104"/>
      <c r="DL1104"/>
      <c r="DM1104"/>
      <c r="DN1104"/>
      <c r="DO1104"/>
      <c r="DP1104"/>
      <c r="DQ1104"/>
      <c r="DR1104"/>
      <c r="DS1104"/>
      <c r="DT1104"/>
      <c r="DU1104"/>
      <c r="DV1104"/>
      <c r="DW1104"/>
      <c r="DX1104"/>
      <c r="DY1104"/>
      <c r="DZ1104"/>
      <c r="EA1104"/>
      <c r="EB1104"/>
      <c r="EC1104"/>
      <c r="ED1104"/>
      <c r="EE1104"/>
      <c r="EF1104"/>
      <c r="EG1104"/>
      <c r="EH1104"/>
      <c r="EI1104"/>
      <c r="EJ1104"/>
      <c r="EK1104"/>
      <c r="EL1104"/>
      <c r="EM1104"/>
      <c r="EN1104"/>
      <c r="EO1104"/>
      <c r="EP1104"/>
      <c r="EQ1104"/>
      <c r="ER1104"/>
      <c r="ES1104"/>
      <c r="ET1104"/>
      <c r="EU1104"/>
      <c r="EV1104"/>
      <c r="EW1104"/>
      <c r="EX1104"/>
      <c r="EY1104"/>
      <c r="EZ1104"/>
      <c r="FA1104"/>
      <c r="FB1104"/>
      <c r="FC1104"/>
      <c r="FD1104"/>
      <c r="FE1104"/>
      <c r="FF1104"/>
      <c r="FG1104"/>
      <c r="FH1104"/>
      <c r="FI1104"/>
      <c r="FJ1104"/>
      <c r="FK1104"/>
      <c r="FL1104"/>
      <c r="FM1104"/>
      <c r="FN1104"/>
      <c r="FO1104"/>
      <c r="FP1104"/>
      <c r="FQ1104"/>
      <c r="FR1104"/>
      <c r="FS1104"/>
      <c r="FT1104"/>
      <c r="FU1104"/>
      <c r="FV1104"/>
      <c r="FW1104"/>
      <c r="FX1104"/>
      <c r="FY1104"/>
      <c r="FZ1104"/>
      <c r="GA1104"/>
      <c r="GB1104"/>
      <c r="GC1104"/>
      <c r="GD1104"/>
      <c r="GE1104"/>
      <c r="GF1104"/>
      <c r="GG1104"/>
      <c r="GH1104"/>
      <c r="GI1104"/>
      <c r="GJ1104"/>
      <c r="GK1104"/>
      <c r="GL1104"/>
      <c r="GM1104"/>
      <c r="GN1104"/>
      <c r="GO1104"/>
      <c r="GP1104"/>
      <c r="GQ1104"/>
      <c r="GR1104"/>
      <c r="GS1104"/>
      <c r="GT1104"/>
      <c r="GU1104"/>
      <c r="GV1104"/>
      <c r="GW1104"/>
      <c r="GX1104"/>
      <c r="GY1104"/>
      <c r="GZ1104"/>
      <c r="HA1104"/>
      <c r="HB1104"/>
      <c r="HC1104"/>
      <c r="HD1104"/>
      <c r="HE1104"/>
      <c r="HF1104"/>
      <c r="HG1104"/>
      <c r="HH1104"/>
    </row>
    <row r="1105" spans="1:216" x14ac:dyDescent="0.2">
      <c r="A1105" s="241" t="s">
        <v>298</v>
      </c>
      <c r="B1105" s="476" t="s">
        <v>942</v>
      </c>
      <c r="C1105" s="326" t="s">
        <v>782</v>
      </c>
      <c r="D1105" s="283" t="s">
        <v>299</v>
      </c>
      <c r="E1105" s="480">
        <v>0</v>
      </c>
      <c r="F1105" s="480">
        <v>23</v>
      </c>
      <c r="G1105" s="480">
        <v>0.5</v>
      </c>
      <c r="H1105" s="480">
        <v>0.5</v>
      </c>
      <c r="I1105" s="480">
        <v>0.5</v>
      </c>
      <c r="J1105" s="480">
        <v>0.5</v>
      </c>
      <c r="K1105" s="480">
        <v>0.5</v>
      </c>
      <c r="L1105" s="480">
        <v>0</v>
      </c>
      <c r="M1105" s="480">
        <v>0</v>
      </c>
      <c r="N1105" s="500">
        <v>25.5</v>
      </c>
      <c r="O1105" s="480">
        <v>0</v>
      </c>
      <c r="P1105" s="480">
        <v>47</v>
      </c>
      <c r="Q1105" s="480">
        <v>1</v>
      </c>
      <c r="R1105" s="480">
        <v>2</v>
      </c>
      <c r="S1105" s="480">
        <v>1</v>
      </c>
      <c r="T1105" s="480">
        <v>1</v>
      </c>
      <c r="U1105" s="480">
        <v>1</v>
      </c>
      <c r="V1105" s="480">
        <v>0</v>
      </c>
      <c r="W1105" s="480">
        <v>0</v>
      </c>
      <c r="X1105" s="500">
        <v>53</v>
      </c>
      <c r="Y1105"/>
      <c r="Z1105"/>
      <c r="AA1105"/>
      <c r="AB1105"/>
      <c r="AC1105"/>
      <c r="AD1105"/>
      <c r="AE1105"/>
      <c r="AF1105"/>
      <c r="AG1105"/>
      <c r="AH1105"/>
      <c r="AI1105"/>
      <c r="AJ1105"/>
      <c r="AK1105"/>
      <c r="AL1105"/>
      <c r="AM1105"/>
      <c r="AN1105"/>
      <c r="AO1105"/>
      <c r="AP1105"/>
      <c r="AQ1105"/>
      <c r="AR1105"/>
      <c r="AS1105"/>
      <c r="AT1105"/>
      <c r="AU1105"/>
      <c r="AV1105"/>
      <c r="AW1105"/>
      <c r="AX1105"/>
      <c r="AY1105"/>
      <c r="AZ1105"/>
      <c r="BA1105"/>
      <c r="BB1105"/>
      <c r="BC1105"/>
      <c r="BD1105"/>
      <c r="BE1105"/>
      <c r="BF1105"/>
      <c r="BG1105"/>
      <c r="BH1105"/>
      <c r="BI1105"/>
      <c r="BJ1105"/>
      <c r="BK1105"/>
      <c r="BL1105"/>
      <c r="BM1105"/>
      <c r="BN1105"/>
      <c r="BO1105"/>
      <c r="BP1105"/>
      <c r="BQ1105"/>
      <c r="BR1105"/>
      <c r="BS1105"/>
      <c r="BT1105"/>
      <c r="BU1105"/>
      <c r="BV1105"/>
      <c r="BW1105"/>
      <c r="BX1105"/>
      <c r="BY1105"/>
      <c r="BZ1105"/>
      <c r="CA1105"/>
      <c r="CB1105"/>
      <c r="CC1105"/>
      <c r="CD1105"/>
      <c r="CE1105"/>
      <c r="CF1105"/>
      <c r="CG1105"/>
      <c r="CH1105"/>
      <c r="CI1105"/>
      <c r="CJ1105"/>
      <c r="CK1105"/>
      <c r="CL1105"/>
      <c r="CM1105"/>
      <c r="CN1105"/>
      <c r="CO1105"/>
      <c r="CP1105"/>
      <c r="CQ1105"/>
      <c r="CR1105"/>
      <c r="CS1105"/>
      <c r="CT1105"/>
      <c r="CU1105"/>
      <c r="CV1105"/>
      <c r="CW1105"/>
      <c r="CX1105"/>
      <c r="CY1105"/>
      <c r="CZ1105"/>
      <c r="DA1105"/>
      <c r="DB1105"/>
      <c r="DC1105"/>
      <c r="DD1105"/>
      <c r="DE1105"/>
      <c r="DF1105"/>
      <c r="DG1105"/>
      <c r="DH1105"/>
      <c r="DI1105"/>
      <c r="DJ1105"/>
      <c r="DK1105"/>
      <c r="DL1105"/>
      <c r="DM1105"/>
      <c r="DN1105"/>
      <c r="DO1105"/>
      <c r="DP1105"/>
      <c r="DQ1105"/>
      <c r="DR1105"/>
      <c r="DS1105"/>
      <c r="DT1105"/>
      <c r="DU1105"/>
      <c r="DV1105"/>
      <c r="DW1105"/>
      <c r="DX1105"/>
      <c r="DY1105"/>
      <c r="DZ1105"/>
      <c r="EA1105"/>
      <c r="EB1105"/>
      <c r="EC1105"/>
      <c r="ED1105"/>
      <c r="EE1105"/>
      <c r="EF1105"/>
      <c r="EG1105"/>
      <c r="EH1105"/>
      <c r="EI1105"/>
      <c r="EJ1105"/>
      <c r="EK1105"/>
      <c r="EL1105"/>
      <c r="EM1105"/>
      <c r="EN1105"/>
      <c r="EO1105"/>
      <c r="EP1105"/>
      <c r="EQ1105"/>
      <c r="ER1105"/>
      <c r="ES1105"/>
      <c r="ET1105"/>
      <c r="EU1105"/>
      <c r="EV1105"/>
      <c r="EW1105"/>
      <c r="EX1105"/>
      <c r="EY1105"/>
      <c r="EZ1105"/>
      <c r="FA1105"/>
      <c r="FB1105"/>
      <c r="FC1105"/>
      <c r="FD1105"/>
      <c r="FE1105"/>
      <c r="FF1105"/>
      <c r="FG1105"/>
      <c r="FH1105"/>
      <c r="FI1105"/>
      <c r="FJ1105"/>
      <c r="FK1105"/>
      <c r="FL1105"/>
      <c r="FM1105"/>
      <c r="FN1105"/>
      <c r="FO1105"/>
      <c r="FP1105"/>
      <c r="FQ1105"/>
      <c r="FR1105"/>
      <c r="FS1105"/>
      <c r="FT1105"/>
      <c r="FU1105"/>
      <c r="FV1105"/>
      <c r="FW1105"/>
      <c r="FX1105"/>
      <c r="FY1105"/>
      <c r="FZ1105"/>
      <c r="GA1105"/>
      <c r="GB1105"/>
      <c r="GC1105"/>
      <c r="GD1105"/>
      <c r="GE1105"/>
      <c r="GF1105"/>
      <c r="GG1105"/>
      <c r="GH1105"/>
      <c r="GI1105"/>
      <c r="GJ1105"/>
      <c r="GK1105"/>
      <c r="GL1105"/>
      <c r="GM1105"/>
      <c r="GN1105"/>
      <c r="GO1105"/>
      <c r="GP1105"/>
      <c r="GQ1105"/>
      <c r="GR1105"/>
      <c r="GS1105"/>
      <c r="GT1105"/>
      <c r="GU1105"/>
      <c r="GV1105"/>
      <c r="GW1105"/>
      <c r="GX1105"/>
      <c r="GY1105"/>
      <c r="GZ1105"/>
      <c r="HA1105"/>
      <c r="HB1105"/>
      <c r="HC1105"/>
      <c r="HD1105"/>
      <c r="HE1105"/>
      <c r="HF1105"/>
      <c r="HG1105"/>
      <c r="HH1105"/>
    </row>
    <row r="1106" spans="1:216" x14ac:dyDescent="0.2">
      <c r="A1106" s="241" t="s">
        <v>300</v>
      </c>
      <c r="B1106" s="476" t="s">
        <v>943</v>
      </c>
      <c r="C1106" s="326" t="s">
        <v>640</v>
      </c>
      <c r="D1106" s="283" t="s">
        <v>301</v>
      </c>
      <c r="E1106" s="480">
        <v>0</v>
      </c>
      <c r="F1106" s="480">
        <v>1</v>
      </c>
      <c r="G1106" s="480">
        <v>0.5</v>
      </c>
      <c r="H1106" s="480">
        <v>0.5</v>
      </c>
      <c r="I1106" s="480">
        <v>0</v>
      </c>
      <c r="J1106" s="480">
        <v>0.5</v>
      </c>
      <c r="K1106" s="480">
        <v>0</v>
      </c>
      <c r="L1106" s="480">
        <v>0</v>
      </c>
      <c r="M1106" s="480">
        <v>0</v>
      </c>
      <c r="N1106" s="500">
        <v>2.5</v>
      </c>
      <c r="O1106" s="480">
        <v>0</v>
      </c>
      <c r="P1106" s="480">
        <v>2</v>
      </c>
      <c r="Q1106" s="480">
        <v>1</v>
      </c>
      <c r="R1106" s="480">
        <v>1</v>
      </c>
      <c r="S1106" s="480">
        <v>0</v>
      </c>
      <c r="T1106" s="480">
        <v>1</v>
      </c>
      <c r="U1106" s="480">
        <v>0</v>
      </c>
      <c r="V1106" s="480">
        <v>0</v>
      </c>
      <c r="W1106" s="480">
        <v>0</v>
      </c>
      <c r="X1106" s="500">
        <v>5</v>
      </c>
      <c r="Y1106"/>
      <c r="Z1106"/>
      <c r="AA1106"/>
      <c r="AB1106"/>
      <c r="AC1106"/>
      <c r="AD1106"/>
      <c r="AE1106"/>
      <c r="AF1106"/>
      <c r="AG1106"/>
      <c r="AH1106"/>
      <c r="AI1106"/>
      <c r="AJ1106"/>
      <c r="AK1106"/>
      <c r="AL1106"/>
      <c r="AM1106"/>
      <c r="AN1106"/>
      <c r="AO1106"/>
      <c r="AP1106"/>
      <c r="AQ1106"/>
      <c r="AR1106"/>
      <c r="AS1106"/>
      <c r="AT1106"/>
      <c r="AU1106"/>
      <c r="AV1106"/>
      <c r="AW1106"/>
      <c r="AX1106"/>
      <c r="AY1106"/>
      <c r="AZ1106"/>
      <c r="BA1106"/>
      <c r="BB1106"/>
      <c r="BC1106"/>
      <c r="BD1106"/>
      <c r="BE1106"/>
      <c r="BF1106"/>
      <c r="BG1106"/>
      <c r="BH1106"/>
      <c r="BI1106"/>
      <c r="BJ1106"/>
      <c r="BK1106"/>
      <c r="BL1106"/>
      <c r="BM1106"/>
      <c r="BN1106"/>
      <c r="BO1106"/>
      <c r="BP1106"/>
      <c r="BQ1106"/>
      <c r="BR1106"/>
      <c r="BS1106"/>
      <c r="BT1106"/>
      <c r="BU1106"/>
      <c r="BV1106"/>
      <c r="BW1106"/>
      <c r="BX1106"/>
      <c r="BY1106"/>
      <c r="BZ1106"/>
      <c r="CA1106"/>
      <c r="CB1106"/>
      <c r="CC1106"/>
      <c r="CD1106"/>
      <c r="CE1106"/>
      <c r="CF1106"/>
      <c r="CG1106"/>
      <c r="CH1106"/>
      <c r="CI1106"/>
      <c r="CJ1106"/>
      <c r="CK1106"/>
      <c r="CL1106"/>
      <c r="CM1106"/>
      <c r="CN1106"/>
      <c r="CO1106"/>
      <c r="CP1106"/>
      <c r="CQ1106"/>
      <c r="CR1106"/>
      <c r="CS1106"/>
      <c r="CT1106"/>
      <c r="CU1106"/>
      <c r="CV1106"/>
      <c r="CW1106"/>
      <c r="CX1106"/>
      <c r="CY1106"/>
      <c r="CZ1106"/>
      <c r="DA1106"/>
      <c r="DB1106"/>
      <c r="DC1106"/>
      <c r="DD1106"/>
      <c r="DE1106"/>
      <c r="DF1106"/>
      <c r="DG1106"/>
      <c r="DH1106"/>
      <c r="DI1106"/>
      <c r="DJ1106"/>
      <c r="DK1106"/>
      <c r="DL1106"/>
      <c r="DM1106"/>
      <c r="DN1106"/>
      <c r="DO1106"/>
      <c r="DP1106"/>
      <c r="DQ1106"/>
      <c r="DR1106"/>
      <c r="DS1106"/>
      <c r="DT1106"/>
      <c r="DU1106"/>
      <c r="DV1106"/>
      <c r="DW1106"/>
      <c r="DX1106"/>
      <c r="DY1106"/>
      <c r="DZ1106"/>
      <c r="EA1106"/>
      <c r="EB1106"/>
      <c r="EC1106"/>
      <c r="ED1106"/>
      <c r="EE1106"/>
      <c r="EF1106"/>
      <c r="EG1106"/>
      <c r="EH1106"/>
      <c r="EI1106"/>
      <c r="EJ1106"/>
      <c r="EK1106"/>
      <c r="EL1106"/>
      <c r="EM1106"/>
      <c r="EN1106"/>
      <c r="EO1106"/>
      <c r="EP1106"/>
      <c r="EQ1106"/>
      <c r="ER1106"/>
      <c r="ES1106"/>
      <c r="ET1106"/>
      <c r="EU1106"/>
      <c r="EV1106"/>
      <c r="EW1106"/>
      <c r="EX1106"/>
      <c r="EY1106"/>
      <c r="EZ1106"/>
      <c r="FA1106"/>
      <c r="FB1106"/>
      <c r="FC1106"/>
      <c r="FD1106"/>
      <c r="FE1106"/>
      <c r="FF1106"/>
      <c r="FG1106"/>
      <c r="FH1106"/>
      <c r="FI1106"/>
      <c r="FJ1106"/>
      <c r="FK1106"/>
      <c r="FL1106"/>
      <c r="FM1106"/>
      <c r="FN1106"/>
      <c r="FO1106"/>
      <c r="FP1106"/>
      <c r="FQ1106"/>
      <c r="FR1106"/>
      <c r="FS1106"/>
      <c r="FT1106"/>
      <c r="FU1106"/>
      <c r="FV1106"/>
      <c r="FW1106"/>
      <c r="FX1106"/>
      <c r="FY1106"/>
      <c r="FZ1106"/>
      <c r="GA1106"/>
      <c r="GB1106"/>
      <c r="GC1106"/>
      <c r="GD1106"/>
      <c r="GE1106"/>
      <c r="GF1106"/>
      <c r="GG1106"/>
      <c r="GH1106"/>
      <c r="GI1106"/>
      <c r="GJ1106"/>
      <c r="GK1106"/>
      <c r="GL1106"/>
      <c r="GM1106"/>
      <c r="GN1106"/>
      <c r="GO1106"/>
      <c r="GP1106"/>
      <c r="GQ1106"/>
      <c r="GR1106"/>
      <c r="GS1106"/>
      <c r="GT1106"/>
      <c r="GU1106"/>
      <c r="GV1106"/>
      <c r="GW1106"/>
      <c r="GX1106"/>
      <c r="GY1106"/>
      <c r="GZ1106"/>
      <c r="HA1106"/>
      <c r="HB1106"/>
      <c r="HC1106"/>
      <c r="HD1106"/>
      <c r="HE1106"/>
      <c r="HF1106"/>
      <c r="HG1106"/>
      <c r="HH1106"/>
    </row>
    <row r="1107" spans="1:216" x14ac:dyDescent="0.2">
      <c r="A1107" s="241" t="s">
        <v>302</v>
      </c>
      <c r="B1107" s="476" t="s">
        <v>944</v>
      </c>
      <c r="C1107" s="326" t="s">
        <v>626</v>
      </c>
      <c r="D1107" s="283" t="s">
        <v>303</v>
      </c>
      <c r="E1107" s="480">
        <v>0</v>
      </c>
      <c r="F1107" s="480">
        <v>30.1</v>
      </c>
      <c r="G1107" s="480">
        <v>2.5</v>
      </c>
      <c r="H1107" s="480">
        <v>0.37</v>
      </c>
      <c r="I1107" s="480">
        <v>0</v>
      </c>
      <c r="J1107" s="480">
        <v>1</v>
      </c>
      <c r="K1107" s="480">
        <v>0</v>
      </c>
      <c r="L1107" s="480">
        <v>0</v>
      </c>
      <c r="M1107" s="480">
        <v>0</v>
      </c>
      <c r="N1107" s="500">
        <v>33.97</v>
      </c>
      <c r="O1107" s="480">
        <v>0</v>
      </c>
      <c r="P1107" s="480">
        <v>62</v>
      </c>
      <c r="Q1107" s="480">
        <v>5</v>
      </c>
      <c r="R1107" s="480">
        <v>1</v>
      </c>
      <c r="S1107" s="480">
        <v>0</v>
      </c>
      <c r="T1107" s="480">
        <v>2</v>
      </c>
      <c r="U1107" s="480">
        <v>0</v>
      </c>
      <c r="V1107" s="480">
        <v>0</v>
      </c>
      <c r="W1107" s="480">
        <v>0</v>
      </c>
      <c r="X1107" s="500">
        <v>70</v>
      </c>
      <c r="Y1107"/>
      <c r="Z1107"/>
      <c r="AA1107"/>
      <c r="AB1107"/>
      <c r="AC1107"/>
      <c r="AD1107"/>
      <c r="AE1107"/>
      <c r="AF1107"/>
      <c r="AG1107"/>
      <c r="AH1107"/>
      <c r="AI1107"/>
      <c r="AJ1107"/>
      <c r="AK1107"/>
      <c r="AL1107"/>
      <c r="AM1107"/>
      <c r="AN1107"/>
      <c r="AO1107"/>
      <c r="AP1107"/>
      <c r="AQ1107"/>
      <c r="AR1107"/>
      <c r="AS1107"/>
      <c r="AT1107"/>
      <c r="AU1107"/>
      <c r="AV1107"/>
      <c r="AW1107"/>
      <c r="AX1107"/>
      <c r="AY1107"/>
      <c r="AZ1107"/>
      <c r="BA1107"/>
      <c r="BB1107"/>
      <c r="BC1107"/>
      <c r="BD1107"/>
      <c r="BE1107"/>
      <c r="BF1107"/>
      <c r="BG1107"/>
      <c r="BH1107"/>
      <c r="BI1107"/>
      <c r="BJ1107"/>
      <c r="BK1107"/>
      <c r="BL1107"/>
      <c r="BM1107"/>
      <c r="BN1107"/>
      <c r="BO1107"/>
      <c r="BP1107"/>
      <c r="BQ1107"/>
      <c r="BR1107"/>
      <c r="BS1107"/>
      <c r="BT1107"/>
      <c r="BU1107"/>
      <c r="BV1107"/>
      <c r="BW1107"/>
      <c r="BX1107"/>
      <c r="BY1107"/>
      <c r="BZ1107"/>
      <c r="CA1107"/>
      <c r="CB1107"/>
      <c r="CC1107"/>
      <c r="CD1107"/>
      <c r="CE1107"/>
      <c r="CF1107"/>
      <c r="CG1107"/>
      <c r="CH1107"/>
      <c r="CI1107"/>
      <c r="CJ1107"/>
      <c r="CK1107"/>
      <c r="CL1107"/>
      <c r="CM1107"/>
      <c r="CN1107"/>
      <c r="CO1107"/>
      <c r="CP1107"/>
      <c r="CQ1107"/>
      <c r="CR1107"/>
      <c r="CS1107"/>
      <c r="CT1107"/>
      <c r="CU1107"/>
      <c r="CV1107"/>
      <c r="CW1107"/>
      <c r="CX1107"/>
      <c r="CY1107"/>
      <c r="CZ1107"/>
      <c r="DA1107"/>
      <c r="DB1107"/>
      <c r="DC1107"/>
      <c r="DD1107"/>
      <c r="DE1107"/>
      <c r="DF1107"/>
      <c r="DG1107"/>
      <c r="DH1107"/>
      <c r="DI1107"/>
      <c r="DJ1107"/>
      <c r="DK1107"/>
      <c r="DL1107"/>
      <c r="DM1107"/>
      <c r="DN1107"/>
      <c r="DO1107"/>
      <c r="DP1107"/>
      <c r="DQ1107"/>
      <c r="DR1107"/>
      <c r="DS1107"/>
      <c r="DT1107"/>
      <c r="DU1107"/>
      <c r="DV1107"/>
      <c r="DW1107"/>
      <c r="DX1107"/>
      <c r="DY1107"/>
      <c r="DZ1107"/>
      <c r="EA1107"/>
      <c r="EB1107"/>
      <c r="EC1107"/>
      <c r="ED1107"/>
      <c r="EE1107"/>
      <c r="EF1107"/>
      <c r="EG1107"/>
      <c r="EH1107"/>
      <c r="EI1107"/>
      <c r="EJ1107"/>
      <c r="EK1107"/>
      <c r="EL1107"/>
      <c r="EM1107"/>
      <c r="EN1107"/>
      <c r="EO1107"/>
      <c r="EP1107"/>
      <c r="EQ1107"/>
      <c r="ER1107"/>
      <c r="ES1107"/>
      <c r="ET1107"/>
      <c r="EU1107"/>
      <c r="EV1107"/>
      <c r="EW1107"/>
      <c r="EX1107"/>
      <c r="EY1107"/>
      <c r="EZ1107"/>
      <c r="FA1107"/>
      <c r="FB1107"/>
      <c r="FC1107"/>
      <c r="FD1107"/>
      <c r="FE1107"/>
      <c r="FF1107"/>
      <c r="FG1107"/>
      <c r="FH1107"/>
      <c r="FI1107"/>
      <c r="FJ1107"/>
      <c r="FK1107"/>
      <c r="FL1107"/>
      <c r="FM1107"/>
      <c r="FN1107"/>
      <c r="FO1107"/>
      <c r="FP1107"/>
      <c r="FQ1107"/>
      <c r="FR1107"/>
      <c r="FS1107"/>
      <c r="FT1107"/>
      <c r="FU1107"/>
      <c r="FV1107"/>
      <c r="FW1107"/>
      <c r="FX1107"/>
      <c r="FY1107"/>
      <c r="FZ1107"/>
      <c r="GA1107"/>
      <c r="GB1107"/>
      <c r="GC1107"/>
      <c r="GD1107"/>
      <c r="GE1107"/>
      <c r="GF1107"/>
      <c r="GG1107"/>
      <c r="GH1107"/>
      <c r="GI1107"/>
      <c r="GJ1107"/>
      <c r="GK1107"/>
      <c r="GL1107"/>
      <c r="GM1107"/>
      <c r="GN1107"/>
      <c r="GO1107"/>
      <c r="GP1107"/>
      <c r="GQ1107"/>
      <c r="GR1107"/>
      <c r="GS1107"/>
      <c r="GT1107"/>
      <c r="GU1107"/>
      <c r="GV1107"/>
      <c r="GW1107"/>
      <c r="GX1107"/>
      <c r="GY1107"/>
      <c r="GZ1107"/>
      <c r="HA1107"/>
      <c r="HB1107"/>
      <c r="HC1107"/>
      <c r="HD1107"/>
      <c r="HE1107"/>
      <c r="HF1107"/>
      <c r="HG1107"/>
      <c r="HH1107"/>
    </row>
    <row r="1108" spans="1:216" x14ac:dyDescent="0.2">
      <c r="A1108" s="241" t="s">
        <v>304</v>
      </c>
      <c r="B1108" s="476" t="s">
        <v>945</v>
      </c>
      <c r="C1108" s="326" t="s">
        <v>784</v>
      </c>
      <c r="D1108" s="283" t="s">
        <v>305</v>
      </c>
      <c r="E1108" s="480">
        <v>0</v>
      </c>
      <c r="F1108" s="480">
        <v>0</v>
      </c>
      <c r="G1108" s="480">
        <v>0</v>
      </c>
      <c r="H1108" s="480">
        <v>0</v>
      </c>
      <c r="I1108" s="480">
        <v>0</v>
      </c>
      <c r="J1108" s="480">
        <v>0</v>
      </c>
      <c r="K1108" s="480">
        <v>0</v>
      </c>
      <c r="L1108" s="480">
        <v>0</v>
      </c>
      <c r="M1108" s="480">
        <v>0</v>
      </c>
      <c r="N1108" s="500">
        <v>0</v>
      </c>
      <c r="O1108" s="480">
        <v>0</v>
      </c>
      <c r="P1108" s="480">
        <v>0</v>
      </c>
      <c r="Q1108" s="480">
        <v>0</v>
      </c>
      <c r="R1108" s="480">
        <v>0</v>
      </c>
      <c r="S1108" s="480">
        <v>0</v>
      </c>
      <c r="T1108" s="480">
        <v>0</v>
      </c>
      <c r="U1108" s="480">
        <v>0</v>
      </c>
      <c r="V1108" s="480">
        <v>0</v>
      </c>
      <c r="W1108" s="480">
        <v>0</v>
      </c>
      <c r="X1108" s="500">
        <v>0</v>
      </c>
      <c r="Y1108"/>
      <c r="Z1108"/>
      <c r="AA1108"/>
      <c r="AB1108"/>
      <c r="AC1108"/>
      <c r="AD1108"/>
      <c r="AE1108"/>
      <c r="AF1108"/>
      <c r="AG1108"/>
      <c r="AH1108"/>
      <c r="AI1108"/>
      <c r="AJ1108"/>
      <c r="AK1108"/>
      <c r="AL1108"/>
      <c r="AM1108"/>
      <c r="AN1108"/>
      <c r="AO1108"/>
      <c r="AP1108"/>
      <c r="AQ1108"/>
      <c r="AR1108"/>
      <c r="AS1108"/>
      <c r="AT1108"/>
      <c r="AU1108"/>
      <c r="AV1108"/>
      <c r="AW1108"/>
      <c r="AX1108"/>
      <c r="AY1108"/>
      <c r="AZ1108"/>
      <c r="BA1108"/>
      <c r="BB1108"/>
      <c r="BC1108"/>
      <c r="BD1108"/>
      <c r="BE1108"/>
      <c r="BF1108"/>
      <c r="BG1108"/>
      <c r="BH1108"/>
      <c r="BI1108"/>
      <c r="BJ1108"/>
      <c r="BK1108"/>
      <c r="BL1108"/>
      <c r="BM1108"/>
      <c r="BN1108"/>
      <c r="BO1108"/>
      <c r="BP1108"/>
      <c r="BQ1108"/>
      <c r="BR1108"/>
      <c r="BS1108"/>
      <c r="BT1108"/>
      <c r="BU1108"/>
      <c r="BV1108"/>
      <c r="BW1108"/>
      <c r="BX1108"/>
      <c r="BY1108"/>
      <c r="BZ1108"/>
      <c r="CA1108"/>
      <c r="CB1108"/>
      <c r="CC1108"/>
      <c r="CD1108"/>
      <c r="CE1108"/>
      <c r="CF1108"/>
      <c r="CG1108"/>
      <c r="CH1108"/>
      <c r="CI1108"/>
      <c r="CJ1108"/>
      <c r="CK1108"/>
      <c r="CL1108"/>
      <c r="CM1108"/>
      <c r="CN1108"/>
      <c r="CO1108"/>
      <c r="CP1108"/>
      <c r="CQ1108"/>
      <c r="CR1108"/>
      <c r="CS1108"/>
      <c r="CT1108"/>
      <c r="CU1108"/>
      <c r="CV1108"/>
      <c r="CW1108"/>
      <c r="CX1108"/>
      <c r="CY1108"/>
      <c r="CZ1108"/>
      <c r="DA1108"/>
      <c r="DB1108"/>
      <c r="DC1108"/>
      <c r="DD1108"/>
      <c r="DE1108"/>
      <c r="DF1108"/>
      <c r="DG1108"/>
      <c r="DH1108"/>
      <c r="DI1108"/>
      <c r="DJ1108"/>
      <c r="DK1108"/>
      <c r="DL1108"/>
      <c r="DM1108"/>
      <c r="DN1108"/>
      <c r="DO1108"/>
      <c r="DP1108"/>
      <c r="DQ1108"/>
      <c r="DR1108"/>
      <c r="DS1108"/>
      <c r="DT1108"/>
      <c r="DU1108"/>
      <c r="DV1108"/>
      <c r="DW1108"/>
      <c r="DX1108"/>
      <c r="DY1108"/>
      <c r="DZ1108"/>
      <c r="EA1108"/>
      <c r="EB1108"/>
      <c r="EC1108"/>
      <c r="ED1108"/>
      <c r="EE1108"/>
      <c r="EF1108"/>
      <c r="EG1108"/>
      <c r="EH1108"/>
      <c r="EI1108"/>
      <c r="EJ1108"/>
      <c r="EK1108"/>
      <c r="EL1108"/>
      <c r="EM1108"/>
      <c r="EN1108"/>
      <c r="EO1108"/>
      <c r="EP1108"/>
      <c r="EQ1108"/>
      <c r="ER1108"/>
      <c r="ES1108"/>
      <c r="ET1108"/>
      <c r="EU1108"/>
      <c r="EV1108"/>
      <c r="EW1108"/>
      <c r="EX1108"/>
      <c r="EY1108"/>
      <c r="EZ1108"/>
      <c r="FA1108"/>
      <c r="FB1108"/>
      <c r="FC1108"/>
      <c r="FD1108"/>
      <c r="FE1108"/>
      <c r="FF1108"/>
      <c r="FG1108"/>
      <c r="FH1108"/>
      <c r="FI1108"/>
      <c r="FJ1108"/>
      <c r="FK1108"/>
      <c r="FL1108"/>
      <c r="FM1108"/>
      <c r="FN1108"/>
      <c r="FO1108"/>
      <c r="FP1108"/>
      <c r="FQ1108"/>
      <c r="FR1108"/>
      <c r="FS1108"/>
      <c r="FT1108"/>
      <c r="FU1108"/>
      <c r="FV1108"/>
      <c r="FW1108"/>
      <c r="FX1108"/>
      <c r="FY1108"/>
      <c r="FZ1108"/>
      <c r="GA1108"/>
      <c r="GB1108"/>
      <c r="GC1108"/>
      <c r="GD1108"/>
      <c r="GE1108"/>
      <c r="GF1108"/>
      <c r="GG1108"/>
      <c r="GH1108"/>
      <c r="GI1108"/>
      <c r="GJ1108"/>
      <c r="GK1108"/>
      <c r="GL1108"/>
      <c r="GM1108"/>
      <c r="GN1108"/>
      <c r="GO1108"/>
      <c r="GP1108"/>
      <c r="GQ1108"/>
      <c r="GR1108"/>
      <c r="GS1108"/>
      <c r="GT1108"/>
      <c r="GU1108"/>
      <c r="GV1108"/>
      <c r="GW1108"/>
      <c r="GX1108"/>
      <c r="GY1108"/>
      <c r="GZ1108"/>
      <c r="HA1108"/>
      <c r="HB1108"/>
      <c r="HC1108"/>
      <c r="HD1108"/>
      <c r="HE1108"/>
      <c r="HF1108"/>
      <c r="HG1108"/>
      <c r="HH1108"/>
    </row>
    <row r="1109" spans="1:216" x14ac:dyDescent="0.2">
      <c r="A1109" s="241" t="s">
        <v>306</v>
      </c>
      <c r="B1109" s="476" t="s">
        <v>946</v>
      </c>
      <c r="C1109" s="326" t="s">
        <v>626</v>
      </c>
      <c r="D1109" s="283" t="s">
        <v>307</v>
      </c>
      <c r="E1109" s="480">
        <v>0</v>
      </c>
      <c r="F1109" s="480">
        <v>2.2999999999999998</v>
      </c>
      <c r="G1109" s="480">
        <v>0</v>
      </c>
      <c r="H1109" s="480">
        <v>0.5</v>
      </c>
      <c r="I1109" s="480">
        <v>0</v>
      </c>
      <c r="J1109" s="480">
        <v>0</v>
      </c>
      <c r="K1109" s="480">
        <v>0</v>
      </c>
      <c r="L1109" s="480">
        <v>0</v>
      </c>
      <c r="M1109" s="480">
        <v>0</v>
      </c>
      <c r="N1109" s="500">
        <v>2.8</v>
      </c>
      <c r="O1109" s="480">
        <v>0</v>
      </c>
      <c r="P1109" s="480">
        <v>5</v>
      </c>
      <c r="Q1109" s="480">
        <v>0</v>
      </c>
      <c r="R1109" s="480">
        <v>1</v>
      </c>
      <c r="S1109" s="480">
        <v>0</v>
      </c>
      <c r="T1109" s="480">
        <v>0</v>
      </c>
      <c r="U1109" s="480">
        <v>0</v>
      </c>
      <c r="V1109" s="480">
        <v>0</v>
      </c>
      <c r="W1109" s="480">
        <v>0</v>
      </c>
      <c r="X1109" s="500">
        <v>6</v>
      </c>
      <c r="Y1109"/>
      <c r="Z1109"/>
      <c r="AA1109"/>
      <c r="AB1109"/>
      <c r="AC1109"/>
      <c r="AD1109"/>
      <c r="AE1109"/>
      <c r="AF1109"/>
      <c r="AG1109"/>
      <c r="AH1109"/>
      <c r="AI1109"/>
      <c r="AJ1109"/>
      <c r="AK1109"/>
      <c r="AL1109"/>
      <c r="AM1109"/>
      <c r="AN1109"/>
      <c r="AO1109"/>
      <c r="AP1109"/>
      <c r="AQ1109"/>
      <c r="AR1109"/>
      <c r="AS1109"/>
      <c r="AT1109"/>
      <c r="AU1109"/>
      <c r="AV1109"/>
      <c r="AW1109"/>
      <c r="AX1109"/>
      <c r="AY1109"/>
      <c r="AZ1109"/>
      <c r="BA1109"/>
      <c r="BB1109"/>
      <c r="BC1109"/>
      <c r="BD1109"/>
      <c r="BE1109"/>
      <c r="BF1109"/>
      <c r="BG1109"/>
      <c r="BH1109"/>
      <c r="BI1109"/>
      <c r="BJ1109"/>
      <c r="BK1109"/>
      <c r="BL1109"/>
      <c r="BM1109"/>
      <c r="BN1109"/>
      <c r="BO1109"/>
      <c r="BP1109"/>
      <c r="BQ1109"/>
      <c r="BR1109"/>
      <c r="BS1109"/>
      <c r="BT1109"/>
      <c r="BU1109"/>
      <c r="BV1109"/>
      <c r="BW1109"/>
      <c r="BX1109"/>
      <c r="BY1109"/>
      <c r="BZ1109"/>
      <c r="CA1109"/>
      <c r="CB1109"/>
      <c r="CC1109"/>
      <c r="CD1109"/>
      <c r="CE1109"/>
      <c r="CF1109"/>
      <c r="CG1109"/>
      <c r="CH1109"/>
      <c r="CI1109"/>
      <c r="CJ1109"/>
      <c r="CK1109"/>
      <c r="CL1109"/>
      <c r="CM1109"/>
      <c r="CN1109"/>
      <c r="CO1109"/>
      <c r="CP1109"/>
      <c r="CQ1109"/>
      <c r="CR1109"/>
      <c r="CS1109"/>
      <c r="CT1109"/>
      <c r="CU1109"/>
      <c r="CV1109"/>
      <c r="CW1109"/>
      <c r="CX1109"/>
      <c r="CY1109"/>
      <c r="CZ1109"/>
      <c r="DA1109"/>
      <c r="DB1109"/>
      <c r="DC1109"/>
      <c r="DD1109"/>
      <c r="DE1109"/>
      <c r="DF1109"/>
      <c r="DG1109"/>
      <c r="DH1109"/>
      <c r="DI1109"/>
      <c r="DJ1109"/>
      <c r="DK1109"/>
      <c r="DL1109"/>
      <c r="DM1109"/>
      <c r="DN1109"/>
      <c r="DO1109"/>
      <c r="DP1109"/>
      <c r="DQ1109"/>
      <c r="DR1109"/>
      <c r="DS1109"/>
      <c r="DT1109"/>
      <c r="DU1109"/>
      <c r="DV1109"/>
      <c r="DW1109"/>
      <c r="DX1109"/>
      <c r="DY1109"/>
      <c r="DZ1109"/>
      <c r="EA1109"/>
      <c r="EB1109"/>
      <c r="EC1109"/>
      <c r="ED1109"/>
      <c r="EE1109"/>
      <c r="EF1109"/>
      <c r="EG1109"/>
      <c r="EH1109"/>
      <c r="EI1109"/>
      <c r="EJ1109"/>
      <c r="EK1109"/>
      <c r="EL1109"/>
      <c r="EM1109"/>
      <c r="EN1109"/>
      <c r="EO1109"/>
      <c r="EP1109"/>
      <c r="EQ1109"/>
      <c r="ER1109"/>
      <c r="ES1109"/>
      <c r="ET1109"/>
      <c r="EU1109"/>
      <c r="EV1109"/>
      <c r="EW1109"/>
      <c r="EX1109"/>
      <c r="EY1109"/>
      <c r="EZ1109"/>
      <c r="FA1109"/>
      <c r="FB1109"/>
      <c r="FC1109"/>
      <c r="FD1109"/>
      <c r="FE1109"/>
      <c r="FF1109"/>
      <c r="FG1109"/>
      <c r="FH1109"/>
      <c r="FI1109"/>
      <c r="FJ1109"/>
      <c r="FK1109"/>
      <c r="FL1109"/>
      <c r="FM1109"/>
      <c r="FN1109"/>
      <c r="FO1109"/>
      <c r="FP1109"/>
      <c r="FQ1109"/>
      <c r="FR1109"/>
      <c r="FS1109"/>
      <c r="FT1109"/>
      <c r="FU1109"/>
      <c r="FV1109"/>
      <c r="FW1109"/>
      <c r="FX1109"/>
      <c r="FY1109"/>
      <c r="FZ1109"/>
      <c r="GA1109"/>
      <c r="GB1109"/>
      <c r="GC1109"/>
      <c r="GD1109"/>
      <c r="GE1109"/>
      <c r="GF1109"/>
      <c r="GG1109"/>
      <c r="GH1109"/>
      <c r="GI1109"/>
      <c r="GJ1109"/>
      <c r="GK1109"/>
      <c r="GL1109"/>
      <c r="GM1109"/>
      <c r="GN1109"/>
      <c r="GO1109"/>
      <c r="GP1109"/>
      <c r="GQ1109"/>
      <c r="GR1109"/>
      <c r="GS1109"/>
      <c r="GT1109"/>
      <c r="GU1109"/>
      <c r="GV1109"/>
      <c r="GW1109"/>
      <c r="GX1109"/>
      <c r="GY1109"/>
      <c r="GZ1109"/>
      <c r="HA1109"/>
      <c r="HB1109"/>
      <c r="HC1109"/>
      <c r="HD1109"/>
      <c r="HE1109"/>
      <c r="HF1109"/>
      <c r="HG1109"/>
      <c r="HH1109"/>
    </row>
    <row r="1110" spans="1:216" x14ac:dyDescent="0.2">
      <c r="A1110" s="241" t="s">
        <v>308</v>
      </c>
      <c r="B1110" s="476" t="s">
        <v>947</v>
      </c>
      <c r="C1110" s="326" t="s">
        <v>782</v>
      </c>
      <c r="D1110" s="283" t="s">
        <v>948</v>
      </c>
      <c r="E1110" s="480">
        <v>0</v>
      </c>
      <c r="F1110" s="480">
        <v>23</v>
      </c>
      <c r="G1110" s="480">
        <v>1.4</v>
      </c>
      <c r="H1110" s="480">
        <v>1</v>
      </c>
      <c r="I1110" s="480">
        <v>0</v>
      </c>
      <c r="J1110" s="480">
        <v>0</v>
      </c>
      <c r="K1110" s="480">
        <v>0</v>
      </c>
      <c r="L1110" s="480">
        <v>0</v>
      </c>
      <c r="M1110" s="480">
        <v>0</v>
      </c>
      <c r="N1110" s="500">
        <v>25.4</v>
      </c>
      <c r="O1110" s="480">
        <v>0</v>
      </c>
      <c r="P1110" s="480">
        <v>48</v>
      </c>
      <c r="Q1110" s="480">
        <v>3</v>
      </c>
      <c r="R1110" s="480">
        <v>2</v>
      </c>
      <c r="S1110" s="480">
        <v>0</v>
      </c>
      <c r="T1110" s="480">
        <v>0</v>
      </c>
      <c r="U1110" s="480">
        <v>0</v>
      </c>
      <c r="V1110" s="480">
        <v>0</v>
      </c>
      <c r="W1110" s="480">
        <v>0</v>
      </c>
      <c r="X1110" s="500">
        <v>53</v>
      </c>
      <c r="Y1110"/>
      <c r="Z1110"/>
      <c r="AA1110"/>
      <c r="AB1110"/>
      <c r="AC1110"/>
      <c r="AD1110"/>
      <c r="AE1110"/>
      <c r="AF1110"/>
      <c r="AG1110"/>
      <c r="AH1110"/>
      <c r="AI1110"/>
      <c r="AJ1110"/>
      <c r="AK1110"/>
      <c r="AL1110"/>
      <c r="AM1110"/>
      <c r="AN1110"/>
      <c r="AO1110"/>
      <c r="AP1110"/>
      <c r="AQ1110"/>
      <c r="AR1110"/>
      <c r="AS1110"/>
      <c r="AT1110"/>
      <c r="AU1110"/>
      <c r="AV1110"/>
      <c r="AW1110"/>
      <c r="AX1110"/>
      <c r="AY1110"/>
      <c r="AZ1110"/>
      <c r="BA1110"/>
      <c r="BB1110"/>
      <c r="BC1110"/>
      <c r="BD1110"/>
      <c r="BE1110"/>
      <c r="BF1110"/>
      <c r="BG1110"/>
      <c r="BH1110"/>
      <c r="BI1110"/>
      <c r="BJ1110"/>
      <c r="BK1110"/>
      <c r="BL1110"/>
      <c r="BM1110"/>
      <c r="BN1110"/>
      <c r="BO1110"/>
      <c r="BP1110"/>
      <c r="BQ1110"/>
      <c r="BR1110"/>
      <c r="BS1110"/>
      <c r="BT1110"/>
      <c r="BU1110"/>
      <c r="BV1110"/>
      <c r="BW1110"/>
      <c r="BX1110"/>
      <c r="BY1110"/>
      <c r="BZ1110"/>
      <c r="CA1110"/>
      <c r="CB1110"/>
      <c r="CC1110"/>
      <c r="CD1110"/>
      <c r="CE1110"/>
      <c r="CF1110"/>
      <c r="CG1110"/>
      <c r="CH1110"/>
      <c r="CI1110"/>
      <c r="CJ1110"/>
      <c r="CK1110"/>
      <c r="CL1110"/>
      <c r="CM1110"/>
      <c r="CN1110"/>
      <c r="CO1110"/>
      <c r="CP1110"/>
      <c r="CQ1110"/>
      <c r="CR1110"/>
      <c r="CS1110"/>
      <c r="CT1110"/>
      <c r="CU1110"/>
      <c r="CV1110"/>
      <c r="CW1110"/>
      <c r="CX1110"/>
      <c r="CY1110"/>
      <c r="CZ1110"/>
      <c r="DA1110"/>
      <c r="DB1110"/>
      <c r="DC1110"/>
      <c r="DD1110"/>
      <c r="DE1110"/>
      <c r="DF1110"/>
      <c r="DG1110"/>
      <c r="DH1110"/>
      <c r="DI1110"/>
      <c r="DJ1110"/>
      <c r="DK1110"/>
      <c r="DL1110"/>
      <c r="DM1110"/>
      <c r="DN1110"/>
      <c r="DO1110"/>
      <c r="DP1110"/>
      <c r="DQ1110"/>
      <c r="DR1110"/>
      <c r="DS1110"/>
      <c r="DT1110"/>
      <c r="DU1110"/>
      <c r="DV1110"/>
      <c r="DW1110"/>
      <c r="DX1110"/>
      <c r="DY1110"/>
      <c r="DZ1110"/>
      <c r="EA1110"/>
      <c r="EB1110"/>
      <c r="EC1110"/>
      <c r="ED1110"/>
      <c r="EE1110"/>
      <c r="EF1110"/>
      <c r="EG1110"/>
      <c r="EH1110"/>
      <c r="EI1110"/>
      <c r="EJ1110"/>
      <c r="EK1110"/>
      <c r="EL1110"/>
      <c r="EM1110"/>
      <c r="EN1110"/>
      <c r="EO1110"/>
      <c r="EP1110"/>
      <c r="EQ1110"/>
      <c r="ER1110"/>
      <c r="ES1110"/>
      <c r="ET1110"/>
      <c r="EU1110"/>
      <c r="EV1110"/>
      <c r="EW1110"/>
      <c r="EX1110"/>
      <c r="EY1110"/>
      <c r="EZ1110"/>
      <c r="FA1110"/>
      <c r="FB1110"/>
      <c r="FC1110"/>
      <c r="FD1110"/>
      <c r="FE1110"/>
      <c r="FF1110"/>
      <c r="FG1110"/>
      <c r="FH1110"/>
      <c r="FI1110"/>
      <c r="FJ1110"/>
      <c r="FK1110"/>
      <c r="FL1110"/>
      <c r="FM1110"/>
      <c r="FN1110"/>
      <c r="FO1110"/>
      <c r="FP1110"/>
      <c r="FQ1110"/>
      <c r="FR1110"/>
      <c r="FS1110"/>
      <c r="FT1110"/>
      <c r="FU1110"/>
      <c r="FV1110"/>
      <c r="FW1110"/>
      <c r="FX1110"/>
      <c r="FY1110"/>
      <c r="FZ1110"/>
      <c r="GA1110"/>
      <c r="GB1110"/>
      <c r="GC1110"/>
      <c r="GD1110"/>
      <c r="GE1110"/>
      <c r="GF1110"/>
      <c r="GG1110"/>
      <c r="GH1110"/>
      <c r="GI1110"/>
      <c r="GJ1110"/>
      <c r="GK1110"/>
      <c r="GL1110"/>
      <c r="GM1110"/>
      <c r="GN1110"/>
      <c r="GO1110"/>
      <c r="GP1110"/>
      <c r="GQ1110"/>
      <c r="GR1110"/>
      <c r="GS1110"/>
      <c r="GT1110"/>
      <c r="GU1110"/>
      <c r="GV1110"/>
      <c r="GW1110"/>
      <c r="GX1110"/>
      <c r="GY1110"/>
      <c r="GZ1110"/>
      <c r="HA1110"/>
      <c r="HB1110"/>
      <c r="HC1110"/>
      <c r="HD1110"/>
      <c r="HE1110"/>
      <c r="HF1110"/>
      <c r="HG1110"/>
      <c r="HH1110"/>
    </row>
    <row r="1111" spans="1:216" x14ac:dyDescent="0.2">
      <c r="A1111" s="241" t="s">
        <v>309</v>
      </c>
      <c r="B1111" s="476" t="s">
        <v>949</v>
      </c>
      <c r="C1111" s="326" t="s">
        <v>801</v>
      </c>
      <c r="D1111" s="283" t="s">
        <v>310</v>
      </c>
      <c r="E1111" s="480">
        <v>0</v>
      </c>
      <c r="F1111" s="480">
        <v>0</v>
      </c>
      <c r="G1111" s="480">
        <v>0</v>
      </c>
      <c r="H1111" s="480">
        <v>0</v>
      </c>
      <c r="I1111" s="480">
        <v>0.5</v>
      </c>
      <c r="J1111" s="480">
        <v>0</v>
      </c>
      <c r="K1111" s="480">
        <v>0</v>
      </c>
      <c r="L1111" s="480">
        <v>0</v>
      </c>
      <c r="M1111" s="480">
        <v>0</v>
      </c>
      <c r="N1111" s="500">
        <v>0.5</v>
      </c>
      <c r="O1111" s="480">
        <v>0</v>
      </c>
      <c r="P1111" s="480">
        <v>0</v>
      </c>
      <c r="Q1111" s="480">
        <v>0</v>
      </c>
      <c r="R1111" s="480">
        <v>0</v>
      </c>
      <c r="S1111" s="480">
        <v>1</v>
      </c>
      <c r="T1111" s="480">
        <v>0</v>
      </c>
      <c r="U1111" s="480">
        <v>0</v>
      </c>
      <c r="V1111" s="480">
        <v>0</v>
      </c>
      <c r="W1111" s="480">
        <v>0</v>
      </c>
      <c r="X1111" s="500">
        <v>1</v>
      </c>
      <c r="Y1111"/>
      <c r="Z1111"/>
      <c r="AA1111"/>
      <c r="AB1111"/>
      <c r="AC1111"/>
      <c r="AD1111"/>
      <c r="AE1111"/>
      <c r="AF1111"/>
      <c r="AG1111"/>
      <c r="AH1111"/>
      <c r="AI1111"/>
      <c r="AJ1111"/>
      <c r="AK1111"/>
      <c r="AL1111"/>
      <c r="AM1111"/>
      <c r="AN1111"/>
      <c r="AO1111"/>
      <c r="AP1111"/>
      <c r="AQ1111"/>
      <c r="AR1111"/>
      <c r="AS1111"/>
      <c r="AT1111"/>
      <c r="AU1111"/>
      <c r="AV1111"/>
      <c r="AW1111"/>
      <c r="AX1111"/>
      <c r="AY1111"/>
      <c r="AZ1111"/>
      <c r="BA1111"/>
      <c r="BB1111"/>
      <c r="BC1111"/>
      <c r="BD1111"/>
      <c r="BE1111"/>
      <c r="BF1111"/>
      <c r="BG1111"/>
      <c r="BH1111"/>
      <c r="BI1111"/>
      <c r="BJ1111"/>
      <c r="BK1111"/>
      <c r="BL1111"/>
      <c r="BM1111"/>
      <c r="BN1111"/>
      <c r="BO1111"/>
      <c r="BP1111"/>
      <c r="BQ1111"/>
      <c r="BR1111"/>
      <c r="BS1111"/>
      <c r="BT1111"/>
      <c r="BU1111"/>
      <c r="BV1111"/>
      <c r="BW1111"/>
      <c r="BX1111"/>
      <c r="BY1111"/>
      <c r="BZ1111"/>
      <c r="CA1111"/>
      <c r="CB1111"/>
      <c r="CC1111"/>
      <c r="CD1111"/>
      <c r="CE1111"/>
      <c r="CF1111"/>
      <c r="CG1111"/>
      <c r="CH1111"/>
      <c r="CI1111"/>
      <c r="CJ1111"/>
      <c r="CK1111"/>
      <c r="CL1111"/>
      <c r="CM1111"/>
      <c r="CN1111"/>
      <c r="CO1111"/>
      <c r="CP1111"/>
      <c r="CQ1111"/>
      <c r="CR1111"/>
      <c r="CS1111"/>
      <c r="CT1111"/>
      <c r="CU1111"/>
      <c r="CV1111"/>
      <c r="CW1111"/>
      <c r="CX1111"/>
      <c r="CY1111"/>
      <c r="CZ1111"/>
      <c r="DA1111"/>
      <c r="DB1111"/>
      <c r="DC1111"/>
      <c r="DD1111"/>
      <c r="DE1111"/>
      <c r="DF1111"/>
      <c r="DG1111"/>
      <c r="DH1111"/>
      <c r="DI1111"/>
      <c r="DJ1111"/>
      <c r="DK1111"/>
      <c r="DL1111"/>
      <c r="DM1111"/>
      <c r="DN1111"/>
      <c r="DO1111"/>
      <c r="DP1111"/>
      <c r="DQ1111"/>
      <c r="DR1111"/>
      <c r="DS1111"/>
      <c r="DT1111"/>
      <c r="DU1111"/>
      <c r="DV1111"/>
      <c r="DW1111"/>
      <c r="DX1111"/>
      <c r="DY1111"/>
      <c r="DZ1111"/>
      <c r="EA1111"/>
      <c r="EB1111"/>
      <c r="EC1111"/>
      <c r="ED1111"/>
      <c r="EE1111"/>
      <c r="EF1111"/>
      <c r="EG1111"/>
      <c r="EH1111"/>
      <c r="EI1111"/>
      <c r="EJ1111"/>
      <c r="EK1111"/>
      <c r="EL1111"/>
      <c r="EM1111"/>
      <c r="EN1111"/>
      <c r="EO1111"/>
      <c r="EP1111"/>
      <c r="EQ1111"/>
      <c r="ER1111"/>
      <c r="ES1111"/>
      <c r="ET1111"/>
      <c r="EU1111"/>
      <c r="EV1111"/>
      <c r="EW1111"/>
      <c r="EX1111"/>
      <c r="EY1111"/>
      <c r="EZ1111"/>
      <c r="FA1111"/>
      <c r="FB1111"/>
      <c r="FC1111"/>
      <c r="FD1111"/>
      <c r="FE1111"/>
      <c r="FF1111"/>
      <c r="FG1111"/>
      <c r="FH1111"/>
      <c r="FI1111"/>
      <c r="FJ1111"/>
      <c r="FK1111"/>
      <c r="FL1111"/>
      <c r="FM1111"/>
      <c r="FN1111"/>
      <c r="FO1111"/>
      <c r="FP1111"/>
      <c r="FQ1111"/>
      <c r="FR1111"/>
      <c r="FS1111"/>
      <c r="FT1111"/>
      <c r="FU1111"/>
      <c r="FV1111"/>
      <c r="FW1111"/>
      <c r="FX1111"/>
      <c r="FY1111"/>
      <c r="FZ1111"/>
      <c r="GA1111"/>
      <c r="GB1111"/>
      <c r="GC1111"/>
      <c r="GD1111"/>
      <c r="GE1111"/>
      <c r="GF1111"/>
      <c r="GG1111"/>
      <c r="GH1111"/>
      <c r="GI1111"/>
      <c r="GJ1111"/>
      <c r="GK1111"/>
      <c r="GL1111"/>
      <c r="GM1111"/>
      <c r="GN1111"/>
      <c r="GO1111"/>
      <c r="GP1111"/>
      <c r="GQ1111"/>
      <c r="GR1111"/>
      <c r="GS1111"/>
      <c r="GT1111"/>
      <c r="GU1111"/>
      <c r="GV1111"/>
      <c r="GW1111"/>
      <c r="GX1111"/>
      <c r="GY1111"/>
      <c r="GZ1111"/>
      <c r="HA1111"/>
      <c r="HB1111"/>
      <c r="HC1111"/>
      <c r="HD1111"/>
      <c r="HE1111"/>
      <c r="HF1111"/>
      <c r="HG1111"/>
      <c r="HH1111"/>
    </row>
    <row r="1112" spans="1:216" x14ac:dyDescent="0.2">
      <c r="A1112" s="241" t="s">
        <v>311</v>
      </c>
      <c r="B1112" s="476" t="s">
        <v>950</v>
      </c>
      <c r="C1112" s="326" t="s">
        <v>640</v>
      </c>
      <c r="D1112" s="283" t="s">
        <v>1253</v>
      </c>
      <c r="E1112" s="480">
        <v>0</v>
      </c>
      <c r="F1112" s="480">
        <v>0</v>
      </c>
      <c r="G1112" s="480">
        <v>0</v>
      </c>
      <c r="H1112" s="480">
        <v>0</v>
      </c>
      <c r="I1112" s="480">
        <v>0</v>
      </c>
      <c r="J1112" s="480">
        <v>0</v>
      </c>
      <c r="K1112" s="480">
        <v>0</v>
      </c>
      <c r="L1112" s="480">
        <v>0</v>
      </c>
      <c r="M1112" s="480">
        <v>0</v>
      </c>
      <c r="N1112" s="500">
        <v>0</v>
      </c>
      <c r="O1112" s="480">
        <v>0</v>
      </c>
      <c r="P1112" s="480">
        <v>0</v>
      </c>
      <c r="Q1112" s="480">
        <v>0</v>
      </c>
      <c r="R1112" s="480">
        <v>0</v>
      </c>
      <c r="S1112" s="480">
        <v>0</v>
      </c>
      <c r="T1112" s="480">
        <v>0</v>
      </c>
      <c r="U1112" s="480">
        <v>0</v>
      </c>
      <c r="V1112" s="480">
        <v>0</v>
      </c>
      <c r="W1112" s="480">
        <v>0</v>
      </c>
      <c r="X1112" s="500">
        <v>0</v>
      </c>
      <c r="Y1112"/>
      <c r="Z1112"/>
      <c r="AA1112"/>
      <c r="AB1112"/>
      <c r="AC1112"/>
      <c r="AD1112"/>
      <c r="AE1112"/>
      <c r="AF1112"/>
      <c r="AG1112"/>
      <c r="AH1112"/>
      <c r="AI1112"/>
      <c r="AJ1112"/>
      <c r="AK1112"/>
      <c r="AL1112"/>
      <c r="AM1112"/>
      <c r="AN1112"/>
      <c r="AO1112"/>
      <c r="AP1112"/>
      <c r="AQ1112"/>
      <c r="AR1112"/>
      <c r="AS1112"/>
      <c r="AT1112"/>
      <c r="AU1112"/>
      <c r="AV1112"/>
      <c r="AW1112"/>
      <c r="AX1112"/>
      <c r="AY1112"/>
      <c r="AZ1112"/>
      <c r="BA1112"/>
      <c r="BB1112"/>
      <c r="BC1112"/>
      <c r="BD1112"/>
      <c r="BE1112"/>
      <c r="BF1112"/>
      <c r="BG1112"/>
      <c r="BH1112"/>
      <c r="BI1112"/>
      <c r="BJ1112"/>
      <c r="BK1112"/>
      <c r="BL1112"/>
      <c r="BM1112"/>
      <c r="BN1112"/>
      <c r="BO1112"/>
      <c r="BP1112"/>
      <c r="BQ1112"/>
      <c r="BR1112"/>
      <c r="BS1112"/>
      <c r="BT1112"/>
      <c r="BU1112"/>
      <c r="BV1112"/>
      <c r="BW1112"/>
      <c r="BX1112"/>
      <c r="BY1112"/>
      <c r="BZ1112"/>
      <c r="CA1112"/>
      <c r="CB1112"/>
      <c r="CC1112"/>
      <c r="CD1112"/>
      <c r="CE1112"/>
      <c r="CF1112"/>
      <c r="CG1112"/>
      <c r="CH1112"/>
      <c r="CI1112"/>
      <c r="CJ1112"/>
      <c r="CK1112"/>
      <c r="CL1112"/>
      <c r="CM1112"/>
      <c r="CN1112"/>
      <c r="CO1112"/>
      <c r="CP1112"/>
      <c r="CQ1112"/>
      <c r="CR1112"/>
      <c r="CS1112"/>
      <c r="CT1112"/>
      <c r="CU1112"/>
      <c r="CV1112"/>
      <c r="CW1112"/>
      <c r="CX1112"/>
      <c r="CY1112"/>
      <c r="CZ1112"/>
      <c r="DA1112"/>
      <c r="DB1112"/>
      <c r="DC1112"/>
      <c r="DD1112"/>
      <c r="DE1112"/>
      <c r="DF1112"/>
      <c r="DG1112"/>
      <c r="DH1112"/>
      <c r="DI1112"/>
      <c r="DJ1112"/>
      <c r="DK1112"/>
      <c r="DL1112"/>
      <c r="DM1112"/>
      <c r="DN1112"/>
      <c r="DO1112"/>
      <c r="DP1112"/>
      <c r="DQ1112"/>
      <c r="DR1112"/>
      <c r="DS1112"/>
      <c r="DT1112"/>
      <c r="DU1112"/>
      <c r="DV1112"/>
      <c r="DW1112"/>
      <c r="DX1112"/>
      <c r="DY1112"/>
      <c r="DZ1112"/>
      <c r="EA1112"/>
      <c r="EB1112"/>
      <c r="EC1112"/>
      <c r="ED1112"/>
      <c r="EE1112"/>
      <c r="EF1112"/>
      <c r="EG1112"/>
      <c r="EH1112"/>
      <c r="EI1112"/>
      <c r="EJ1112"/>
      <c r="EK1112"/>
      <c r="EL1112"/>
      <c r="EM1112"/>
      <c r="EN1112"/>
      <c r="EO1112"/>
      <c r="EP1112"/>
      <c r="EQ1112"/>
      <c r="ER1112"/>
      <c r="ES1112"/>
      <c r="ET1112"/>
      <c r="EU1112"/>
      <c r="EV1112"/>
      <c r="EW1112"/>
      <c r="EX1112"/>
      <c r="EY1112"/>
      <c r="EZ1112"/>
      <c r="FA1112"/>
      <c r="FB1112"/>
      <c r="FC1112"/>
      <c r="FD1112"/>
      <c r="FE1112"/>
      <c r="FF1112"/>
      <c r="FG1112"/>
      <c r="FH1112"/>
      <c r="FI1112"/>
      <c r="FJ1112"/>
      <c r="FK1112"/>
      <c r="FL1112"/>
      <c r="FM1112"/>
      <c r="FN1112"/>
      <c r="FO1112"/>
      <c r="FP1112"/>
      <c r="FQ1112"/>
      <c r="FR1112"/>
      <c r="FS1112"/>
      <c r="FT1112"/>
      <c r="FU1112"/>
      <c r="FV1112"/>
      <c r="FW1112"/>
      <c r="FX1112"/>
      <c r="FY1112"/>
      <c r="FZ1112"/>
      <c r="GA1112"/>
      <c r="GB1112"/>
      <c r="GC1112"/>
      <c r="GD1112"/>
      <c r="GE1112"/>
      <c r="GF1112"/>
      <c r="GG1112"/>
      <c r="GH1112"/>
      <c r="GI1112"/>
      <c r="GJ1112"/>
      <c r="GK1112"/>
      <c r="GL1112"/>
      <c r="GM1112"/>
      <c r="GN1112"/>
      <c r="GO1112"/>
      <c r="GP1112"/>
      <c r="GQ1112"/>
      <c r="GR1112"/>
      <c r="GS1112"/>
      <c r="GT1112"/>
      <c r="GU1112"/>
      <c r="GV1112"/>
      <c r="GW1112"/>
      <c r="GX1112"/>
      <c r="GY1112"/>
      <c r="GZ1112"/>
      <c r="HA1112"/>
      <c r="HB1112"/>
      <c r="HC1112"/>
      <c r="HD1112"/>
      <c r="HE1112"/>
      <c r="HF1112"/>
      <c r="HG1112"/>
      <c r="HH1112"/>
    </row>
    <row r="1113" spans="1:216" x14ac:dyDescent="0.2">
      <c r="A1113" s="241" t="s">
        <v>313</v>
      </c>
      <c r="B1113" s="476" t="s">
        <v>951</v>
      </c>
      <c r="C1113" s="326" t="s">
        <v>640</v>
      </c>
      <c r="D1113" s="283" t="s">
        <v>314</v>
      </c>
      <c r="E1113" s="480">
        <v>0</v>
      </c>
      <c r="F1113" s="480">
        <v>0</v>
      </c>
      <c r="G1113" s="480">
        <v>0</v>
      </c>
      <c r="H1113" s="480">
        <v>0</v>
      </c>
      <c r="I1113" s="480">
        <v>0</v>
      </c>
      <c r="J1113" s="480">
        <v>0</v>
      </c>
      <c r="K1113" s="480">
        <v>0</v>
      </c>
      <c r="L1113" s="480">
        <v>0</v>
      </c>
      <c r="M1113" s="480">
        <v>0</v>
      </c>
      <c r="N1113" s="500">
        <v>0</v>
      </c>
      <c r="O1113" s="480">
        <v>0</v>
      </c>
      <c r="P1113" s="480">
        <v>0</v>
      </c>
      <c r="Q1113" s="480">
        <v>0</v>
      </c>
      <c r="R1113" s="480">
        <v>0</v>
      </c>
      <c r="S1113" s="480">
        <v>0</v>
      </c>
      <c r="T1113" s="480">
        <v>0</v>
      </c>
      <c r="U1113" s="480">
        <v>0</v>
      </c>
      <c r="V1113" s="480">
        <v>0</v>
      </c>
      <c r="W1113" s="480">
        <v>0</v>
      </c>
      <c r="X1113" s="500">
        <v>0</v>
      </c>
      <c r="Y1113"/>
      <c r="Z1113"/>
      <c r="AA1113"/>
      <c r="AB1113"/>
      <c r="AC1113"/>
      <c r="AD1113"/>
      <c r="AE1113"/>
      <c r="AF1113"/>
      <c r="AG1113"/>
      <c r="AH1113"/>
      <c r="AI1113"/>
      <c r="AJ1113"/>
      <c r="AK1113"/>
      <c r="AL1113"/>
      <c r="AM1113"/>
      <c r="AN1113"/>
      <c r="AO1113"/>
      <c r="AP1113"/>
      <c r="AQ1113"/>
      <c r="AR1113"/>
      <c r="AS1113"/>
      <c r="AT1113"/>
      <c r="AU1113"/>
      <c r="AV1113"/>
      <c r="AW1113"/>
      <c r="AX1113"/>
      <c r="AY1113"/>
      <c r="AZ1113"/>
      <c r="BA1113"/>
      <c r="BB1113"/>
      <c r="BC1113"/>
      <c r="BD1113"/>
      <c r="BE1113"/>
      <c r="BF1113"/>
      <c r="BG1113"/>
      <c r="BH1113"/>
      <c r="BI1113"/>
      <c r="BJ1113"/>
      <c r="BK1113"/>
      <c r="BL1113"/>
      <c r="BM1113"/>
      <c r="BN1113"/>
      <c r="BO1113"/>
      <c r="BP1113"/>
      <c r="BQ1113"/>
      <c r="BR1113"/>
      <c r="BS1113"/>
      <c r="BT1113"/>
      <c r="BU1113"/>
      <c r="BV1113"/>
      <c r="BW1113"/>
      <c r="BX1113"/>
      <c r="BY1113"/>
      <c r="BZ1113"/>
      <c r="CA1113"/>
      <c r="CB1113"/>
      <c r="CC1113"/>
      <c r="CD1113"/>
      <c r="CE1113"/>
      <c r="CF1113"/>
      <c r="CG1113"/>
      <c r="CH1113"/>
      <c r="CI1113"/>
      <c r="CJ1113"/>
      <c r="CK1113"/>
      <c r="CL1113"/>
      <c r="CM1113"/>
      <c r="CN1113"/>
      <c r="CO1113"/>
      <c r="CP1113"/>
      <c r="CQ1113"/>
      <c r="CR1113"/>
      <c r="CS1113"/>
      <c r="CT1113"/>
      <c r="CU1113"/>
      <c r="CV1113"/>
      <c r="CW1113"/>
      <c r="CX1113"/>
      <c r="CY1113"/>
      <c r="CZ1113"/>
      <c r="DA1113"/>
      <c r="DB1113"/>
      <c r="DC1113"/>
      <c r="DD1113"/>
      <c r="DE1113"/>
      <c r="DF1113"/>
      <c r="DG1113"/>
      <c r="DH1113"/>
      <c r="DI1113"/>
      <c r="DJ1113"/>
      <c r="DK1113"/>
      <c r="DL1113"/>
      <c r="DM1113"/>
      <c r="DN1113"/>
      <c r="DO1113"/>
      <c r="DP1113"/>
      <c r="DQ1113"/>
      <c r="DR1113"/>
      <c r="DS1113"/>
      <c r="DT1113"/>
      <c r="DU1113"/>
      <c r="DV1113"/>
      <c r="DW1113"/>
      <c r="DX1113"/>
      <c r="DY1113"/>
      <c r="DZ1113"/>
      <c r="EA1113"/>
      <c r="EB1113"/>
      <c r="EC1113"/>
      <c r="ED1113"/>
      <c r="EE1113"/>
      <c r="EF1113"/>
      <c r="EG1113"/>
      <c r="EH1113"/>
      <c r="EI1113"/>
      <c r="EJ1113"/>
      <c r="EK1113"/>
      <c r="EL1113"/>
      <c r="EM1113"/>
      <c r="EN1113"/>
      <c r="EO1113"/>
      <c r="EP1113"/>
      <c r="EQ1113"/>
      <c r="ER1113"/>
      <c r="ES1113"/>
      <c r="ET1113"/>
      <c r="EU1113"/>
      <c r="EV1113"/>
      <c r="EW1113"/>
      <c r="EX1113"/>
      <c r="EY1113"/>
      <c r="EZ1113"/>
      <c r="FA1113"/>
      <c r="FB1113"/>
      <c r="FC1113"/>
      <c r="FD1113"/>
      <c r="FE1113"/>
      <c r="FF1113"/>
      <c r="FG1113"/>
      <c r="FH1113"/>
      <c r="FI1113"/>
      <c r="FJ1113"/>
      <c r="FK1113"/>
      <c r="FL1113"/>
      <c r="FM1113"/>
      <c r="FN1113"/>
      <c r="FO1113"/>
      <c r="FP1113"/>
      <c r="FQ1113"/>
      <c r="FR1113"/>
      <c r="FS1113"/>
      <c r="FT1113"/>
      <c r="FU1113"/>
      <c r="FV1113"/>
      <c r="FW1113"/>
      <c r="FX1113"/>
      <c r="FY1113"/>
      <c r="FZ1113"/>
      <c r="GA1113"/>
      <c r="GB1113"/>
      <c r="GC1113"/>
      <c r="GD1113"/>
      <c r="GE1113"/>
      <c r="GF1113"/>
      <c r="GG1113"/>
      <c r="GH1113"/>
      <c r="GI1113"/>
      <c r="GJ1113"/>
      <c r="GK1113"/>
      <c r="GL1113"/>
      <c r="GM1113"/>
      <c r="GN1113"/>
      <c r="GO1113"/>
      <c r="GP1113"/>
      <c r="GQ1113"/>
      <c r="GR1113"/>
      <c r="GS1113"/>
      <c r="GT1113"/>
      <c r="GU1113"/>
      <c r="GV1113"/>
      <c r="GW1113"/>
      <c r="GX1113"/>
      <c r="GY1113"/>
      <c r="GZ1113"/>
      <c r="HA1113"/>
      <c r="HB1113"/>
      <c r="HC1113"/>
      <c r="HD1113"/>
      <c r="HE1113"/>
      <c r="HF1113"/>
      <c r="HG1113"/>
      <c r="HH1113"/>
    </row>
    <row r="1114" spans="1:216" x14ac:dyDescent="0.2">
      <c r="A1114" s="241" t="s">
        <v>315</v>
      </c>
      <c r="B1114" s="476" t="s">
        <v>952</v>
      </c>
      <c r="C1114" s="326" t="s">
        <v>626</v>
      </c>
      <c r="D1114" s="283" t="s">
        <v>953</v>
      </c>
      <c r="E1114" s="480">
        <v>0</v>
      </c>
      <c r="F1114" s="480">
        <v>47.75</v>
      </c>
      <c r="G1114" s="480">
        <v>2.5</v>
      </c>
      <c r="H1114" s="480">
        <v>1.88</v>
      </c>
      <c r="I1114" s="480">
        <v>0.5</v>
      </c>
      <c r="J1114" s="480">
        <v>0</v>
      </c>
      <c r="K1114" s="480">
        <v>0</v>
      </c>
      <c r="L1114" s="480">
        <v>0</v>
      </c>
      <c r="M1114" s="480">
        <v>0</v>
      </c>
      <c r="N1114" s="500">
        <v>52.63</v>
      </c>
      <c r="O1114" s="480">
        <v>0</v>
      </c>
      <c r="P1114" s="480">
        <v>104</v>
      </c>
      <c r="Q1114" s="480">
        <v>6</v>
      </c>
      <c r="R1114" s="480">
        <v>4</v>
      </c>
      <c r="S1114" s="480">
        <v>1</v>
      </c>
      <c r="T1114" s="480">
        <v>0</v>
      </c>
      <c r="U1114" s="480">
        <v>0</v>
      </c>
      <c r="V1114" s="480">
        <v>0</v>
      </c>
      <c r="W1114" s="480">
        <v>0</v>
      </c>
      <c r="X1114" s="500">
        <v>115</v>
      </c>
      <c r="Y1114"/>
      <c r="Z1114"/>
      <c r="AA1114"/>
      <c r="AB1114"/>
      <c r="AC1114"/>
      <c r="AD1114"/>
      <c r="AE1114"/>
      <c r="AF1114"/>
      <c r="AG1114"/>
      <c r="AH1114"/>
      <c r="AI1114"/>
      <c r="AJ1114"/>
      <c r="AK1114"/>
      <c r="AL1114"/>
      <c r="AM1114"/>
      <c r="AN1114"/>
      <c r="AO1114"/>
      <c r="AP1114"/>
      <c r="AQ1114"/>
      <c r="AR1114"/>
      <c r="AS1114"/>
      <c r="AT1114"/>
      <c r="AU1114"/>
      <c r="AV1114"/>
      <c r="AW1114"/>
      <c r="AX1114"/>
      <c r="AY1114"/>
      <c r="AZ1114"/>
      <c r="BA1114"/>
      <c r="BB1114"/>
      <c r="BC1114"/>
      <c r="BD1114"/>
      <c r="BE1114"/>
      <c r="BF1114"/>
      <c r="BG1114"/>
      <c r="BH1114"/>
      <c r="BI1114"/>
      <c r="BJ1114"/>
      <c r="BK1114"/>
      <c r="BL1114"/>
      <c r="BM1114"/>
      <c r="BN1114"/>
      <c r="BO1114"/>
      <c r="BP1114"/>
      <c r="BQ1114"/>
      <c r="BR1114"/>
      <c r="BS1114"/>
      <c r="BT1114"/>
      <c r="BU1114"/>
      <c r="BV1114"/>
      <c r="BW1114"/>
      <c r="BX1114"/>
      <c r="BY1114"/>
      <c r="BZ1114"/>
      <c r="CA1114"/>
      <c r="CB1114"/>
      <c r="CC1114"/>
      <c r="CD1114"/>
      <c r="CE1114"/>
      <c r="CF1114"/>
      <c r="CG1114"/>
      <c r="CH1114"/>
      <c r="CI1114"/>
      <c r="CJ1114"/>
      <c r="CK1114"/>
      <c r="CL1114"/>
      <c r="CM1114"/>
      <c r="CN1114"/>
      <c r="CO1114"/>
      <c r="CP1114"/>
      <c r="CQ1114"/>
      <c r="CR1114"/>
      <c r="CS1114"/>
      <c r="CT1114"/>
      <c r="CU1114"/>
      <c r="CV1114"/>
      <c r="CW1114"/>
      <c r="CX1114"/>
      <c r="CY1114"/>
      <c r="CZ1114"/>
      <c r="DA1114"/>
      <c r="DB1114"/>
      <c r="DC1114"/>
      <c r="DD1114"/>
      <c r="DE1114"/>
      <c r="DF1114"/>
      <c r="DG1114"/>
      <c r="DH1114"/>
      <c r="DI1114"/>
      <c r="DJ1114"/>
      <c r="DK1114"/>
      <c r="DL1114"/>
      <c r="DM1114"/>
      <c r="DN1114"/>
      <c r="DO1114"/>
      <c r="DP1114"/>
      <c r="DQ1114"/>
      <c r="DR1114"/>
      <c r="DS1114"/>
      <c r="DT1114"/>
      <c r="DU1114"/>
      <c r="DV1114"/>
      <c r="DW1114"/>
      <c r="DX1114"/>
      <c r="DY1114"/>
      <c r="DZ1114"/>
      <c r="EA1114"/>
      <c r="EB1114"/>
      <c r="EC1114"/>
      <c r="ED1114"/>
      <c r="EE1114"/>
      <c r="EF1114"/>
      <c r="EG1114"/>
      <c r="EH1114"/>
      <c r="EI1114"/>
      <c r="EJ1114"/>
      <c r="EK1114"/>
      <c r="EL1114"/>
      <c r="EM1114"/>
      <c r="EN1114"/>
      <c r="EO1114"/>
      <c r="EP1114"/>
      <c r="EQ1114"/>
      <c r="ER1114"/>
      <c r="ES1114"/>
      <c r="ET1114"/>
      <c r="EU1114"/>
      <c r="EV1114"/>
      <c r="EW1114"/>
      <c r="EX1114"/>
      <c r="EY1114"/>
      <c r="EZ1114"/>
      <c r="FA1114"/>
      <c r="FB1114"/>
      <c r="FC1114"/>
      <c r="FD1114"/>
      <c r="FE1114"/>
      <c r="FF1114"/>
      <c r="FG1114"/>
      <c r="FH1114"/>
      <c r="FI1114"/>
      <c r="FJ1114"/>
      <c r="FK1114"/>
      <c r="FL1114"/>
      <c r="FM1114"/>
      <c r="FN1114"/>
      <c r="FO1114"/>
      <c r="FP1114"/>
      <c r="FQ1114"/>
      <c r="FR1114"/>
      <c r="FS1114"/>
      <c r="FT1114"/>
      <c r="FU1114"/>
      <c r="FV1114"/>
      <c r="FW1114"/>
      <c r="FX1114"/>
      <c r="FY1114"/>
      <c r="FZ1114"/>
      <c r="GA1114"/>
      <c r="GB1114"/>
      <c r="GC1114"/>
      <c r="GD1114"/>
      <c r="GE1114"/>
      <c r="GF1114"/>
      <c r="GG1114"/>
      <c r="GH1114"/>
      <c r="GI1114"/>
      <c r="GJ1114"/>
      <c r="GK1114"/>
      <c r="GL1114"/>
      <c r="GM1114"/>
      <c r="GN1114"/>
      <c r="GO1114"/>
      <c r="GP1114"/>
      <c r="GQ1114"/>
      <c r="GR1114"/>
      <c r="GS1114"/>
      <c r="GT1114"/>
      <c r="GU1114"/>
      <c r="GV1114"/>
      <c r="GW1114"/>
      <c r="GX1114"/>
      <c r="GY1114"/>
      <c r="GZ1114"/>
      <c r="HA1114"/>
      <c r="HB1114"/>
      <c r="HC1114"/>
      <c r="HD1114"/>
      <c r="HE1114"/>
      <c r="HF1114"/>
      <c r="HG1114"/>
      <c r="HH1114"/>
    </row>
    <row r="1115" spans="1:216" x14ac:dyDescent="0.2">
      <c r="A1115" s="241" t="s">
        <v>316</v>
      </c>
      <c r="B1115" s="476" t="s">
        <v>954</v>
      </c>
      <c r="C1115" s="326" t="s">
        <v>794</v>
      </c>
      <c r="D1115" s="283" t="s">
        <v>955</v>
      </c>
      <c r="E1115" s="480">
        <v>0</v>
      </c>
      <c r="F1115" s="480">
        <v>0</v>
      </c>
      <c r="G1115" s="480">
        <v>0</v>
      </c>
      <c r="H1115" s="480">
        <v>0</v>
      </c>
      <c r="I1115" s="480">
        <v>0</v>
      </c>
      <c r="J1115" s="480">
        <v>0</v>
      </c>
      <c r="K1115" s="480">
        <v>0</v>
      </c>
      <c r="L1115" s="480">
        <v>0</v>
      </c>
      <c r="M1115" s="480">
        <v>0</v>
      </c>
      <c r="N1115" s="500">
        <v>0</v>
      </c>
      <c r="O1115" s="480">
        <v>0</v>
      </c>
      <c r="P1115" s="480">
        <v>0</v>
      </c>
      <c r="Q1115" s="480">
        <v>0</v>
      </c>
      <c r="R1115" s="480">
        <v>0</v>
      </c>
      <c r="S1115" s="480">
        <v>0</v>
      </c>
      <c r="T1115" s="480">
        <v>0</v>
      </c>
      <c r="U1115" s="480">
        <v>0</v>
      </c>
      <c r="V1115" s="480">
        <v>0</v>
      </c>
      <c r="W1115" s="480">
        <v>0</v>
      </c>
      <c r="X1115" s="500">
        <v>0</v>
      </c>
      <c r="Y1115"/>
      <c r="Z1115"/>
      <c r="AA1115"/>
      <c r="AB1115"/>
      <c r="AC1115"/>
      <c r="AD1115"/>
      <c r="AE1115"/>
      <c r="AF1115"/>
      <c r="AG1115"/>
      <c r="AH1115"/>
      <c r="AI1115"/>
      <c r="AJ1115"/>
      <c r="AK1115"/>
      <c r="AL1115"/>
      <c r="AM1115"/>
      <c r="AN1115"/>
      <c r="AO1115"/>
      <c r="AP1115"/>
      <c r="AQ1115"/>
      <c r="AR1115"/>
      <c r="AS1115"/>
      <c r="AT1115"/>
      <c r="AU1115"/>
      <c r="AV1115"/>
      <c r="AW1115"/>
      <c r="AX1115"/>
      <c r="AY1115"/>
      <c r="AZ1115"/>
      <c r="BA1115"/>
      <c r="BB1115"/>
      <c r="BC1115"/>
      <c r="BD1115"/>
      <c r="BE1115"/>
      <c r="BF1115"/>
      <c r="BG1115"/>
      <c r="BH1115"/>
      <c r="BI1115"/>
      <c r="BJ1115"/>
      <c r="BK1115"/>
      <c r="BL1115"/>
      <c r="BM1115"/>
      <c r="BN1115"/>
      <c r="BO1115"/>
      <c r="BP1115"/>
      <c r="BQ1115"/>
      <c r="BR1115"/>
      <c r="BS1115"/>
      <c r="BT1115"/>
      <c r="BU1115"/>
      <c r="BV1115"/>
      <c r="BW1115"/>
      <c r="BX1115"/>
      <c r="BY1115"/>
      <c r="BZ1115"/>
      <c r="CA1115"/>
      <c r="CB1115"/>
      <c r="CC1115"/>
      <c r="CD1115"/>
      <c r="CE1115"/>
      <c r="CF1115"/>
      <c r="CG1115"/>
      <c r="CH1115"/>
      <c r="CI1115"/>
      <c r="CJ1115"/>
      <c r="CK1115"/>
      <c r="CL1115"/>
      <c r="CM1115"/>
      <c r="CN1115"/>
      <c r="CO1115"/>
      <c r="CP1115"/>
      <c r="CQ1115"/>
      <c r="CR1115"/>
      <c r="CS1115"/>
      <c r="CT1115"/>
      <c r="CU1115"/>
      <c r="CV1115"/>
      <c r="CW1115"/>
      <c r="CX1115"/>
      <c r="CY1115"/>
      <c r="CZ1115"/>
      <c r="DA1115"/>
      <c r="DB1115"/>
      <c r="DC1115"/>
      <c r="DD1115"/>
      <c r="DE1115"/>
      <c r="DF1115"/>
      <c r="DG1115"/>
      <c r="DH1115"/>
      <c r="DI1115"/>
      <c r="DJ1115"/>
      <c r="DK1115"/>
      <c r="DL1115"/>
      <c r="DM1115"/>
      <c r="DN1115"/>
      <c r="DO1115"/>
      <c r="DP1115"/>
      <c r="DQ1115"/>
      <c r="DR1115"/>
      <c r="DS1115"/>
      <c r="DT1115"/>
      <c r="DU1115"/>
      <c r="DV1115"/>
      <c r="DW1115"/>
      <c r="DX1115"/>
      <c r="DY1115"/>
      <c r="DZ1115"/>
      <c r="EA1115"/>
      <c r="EB1115"/>
      <c r="EC1115"/>
      <c r="ED1115"/>
      <c r="EE1115"/>
      <c r="EF1115"/>
      <c r="EG1115"/>
      <c r="EH1115"/>
      <c r="EI1115"/>
      <c r="EJ1115"/>
      <c r="EK1115"/>
      <c r="EL1115"/>
      <c r="EM1115"/>
      <c r="EN1115"/>
      <c r="EO1115"/>
      <c r="EP1115"/>
      <c r="EQ1115"/>
      <c r="ER1115"/>
      <c r="ES1115"/>
      <c r="ET1115"/>
      <c r="EU1115"/>
      <c r="EV1115"/>
      <c r="EW1115"/>
      <c r="EX1115"/>
      <c r="EY1115"/>
      <c r="EZ1115"/>
      <c r="FA1115"/>
      <c r="FB1115"/>
      <c r="FC1115"/>
      <c r="FD1115"/>
      <c r="FE1115"/>
      <c r="FF1115"/>
      <c r="FG1115"/>
      <c r="FH1115"/>
      <c r="FI1115"/>
      <c r="FJ1115"/>
      <c r="FK1115"/>
      <c r="FL1115"/>
      <c r="FM1115"/>
      <c r="FN1115"/>
      <c r="FO1115"/>
      <c r="FP1115"/>
      <c r="FQ1115"/>
      <c r="FR1115"/>
      <c r="FS1115"/>
      <c r="FT1115"/>
      <c r="FU1115"/>
      <c r="FV1115"/>
      <c r="FW1115"/>
      <c r="FX1115"/>
      <c r="FY1115"/>
      <c r="FZ1115"/>
      <c r="GA1115"/>
      <c r="GB1115"/>
      <c r="GC1115"/>
      <c r="GD1115"/>
      <c r="GE1115"/>
      <c r="GF1115"/>
      <c r="GG1115"/>
      <c r="GH1115"/>
      <c r="GI1115"/>
      <c r="GJ1115"/>
      <c r="GK1115"/>
      <c r="GL1115"/>
      <c r="GM1115"/>
      <c r="GN1115"/>
      <c r="GO1115"/>
      <c r="GP1115"/>
      <c r="GQ1115"/>
      <c r="GR1115"/>
      <c r="GS1115"/>
      <c r="GT1115"/>
      <c r="GU1115"/>
      <c r="GV1115"/>
      <c r="GW1115"/>
      <c r="GX1115"/>
      <c r="GY1115"/>
      <c r="GZ1115"/>
      <c r="HA1115"/>
      <c r="HB1115"/>
      <c r="HC1115"/>
      <c r="HD1115"/>
      <c r="HE1115"/>
      <c r="HF1115"/>
      <c r="HG1115"/>
      <c r="HH1115"/>
    </row>
    <row r="1116" spans="1:216" x14ac:dyDescent="0.2">
      <c r="A1116" s="241" t="s">
        <v>317</v>
      </c>
      <c r="B1116" s="476" t="s">
        <v>956</v>
      </c>
      <c r="C1116" s="326" t="s">
        <v>640</v>
      </c>
      <c r="D1116" s="283" t="s">
        <v>318</v>
      </c>
      <c r="E1116" s="480">
        <v>0</v>
      </c>
      <c r="F1116" s="480">
        <v>2.5</v>
      </c>
      <c r="G1116" s="480">
        <v>0</v>
      </c>
      <c r="H1116" s="480">
        <v>0</v>
      </c>
      <c r="I1116" s="480">
        <v>0</v>
      </c>
      <c r="J1116" s="480">
        <v>0</v>
      </c>
      <c r="K1116" s="480">
        <v>0.5</v>
      </c>
      <c r="L1116" s="480">
        <v>1</v>
      </c>
      <c r="M1116" s="480">
        <v>0</v>
      </c>
      <c r="N1116" s="500">
        <v>4</v>
      </c>
      <c r="O1116" s="480">
        <v>0</v>
      </c>
      <c r="P1116" s="480">
        <v>5</v>
      </c>
      <c r="Q1116" s="480">
        <v>0</v>
      </c>
      <c r="R1116" s="480">
        <v>0</v>
      </c>
      <c r="S1116" s="480">
        <v>0</v>
      </c>
      <c r="T1116" s="480">
        <v>0</v>
      </c>
      <c r="U1116" s="480">
        <v>1</v>
      </c>
      <c r="V1116" s="480">
        <v>2</v>
      </c>
      <c r="W1116" s="480">
        <v>0</v>
      </c>
      <c r="X1116" s="500">
        <v>8</v>
      </c>
      <c r="Y1116"/>
      <c r="Z1116"/>
      <c r="AA1116"/>
      <c r="AB1116"/>
      <c r="AC1116"/>
      <c r="AD1116"/>
      <c r="AE1116"/>
      <c r="AF1116"/>
      <c r="AG1116"/>
      <c r="AH1116"/>
      <c r="AI1116"/>
      <c r="AJ1116"/>
      <c r="AK1116"/>
      <c r="AL1116"/>
      <c r="AM1116"/>
      <c r="AN1116"/>
      <c r="AO1116"/>
      <c r="AP1116"/>
      <c r="AQ1116"/>
      <c r="AR1116"/>
      <c r="AS1116"/>
      <c r="AT1116"/>
      <c r="AU1116"/>
      <c r="AV1116"/>
      <c r="AW1116"/>
      <c r="AX1116"/>
      <c r="AY1116"/>
      <c r="AZ1116"/>
      <c r="BA1116"/>
      <c r="BB1116"/>
      <c r="BC1116"/>
      <c r="BD1116"/>
      <c r="BE1116"/>
      <c r="BF1116"/>
      <c r="BG1116"/>
      <c r="BH1116"/>
      <c r="BI1116"/>
      <c r="BJ1116"/>
      <c r="BK1116"/>
      <c r="BL1116"/>
      <c r="BM1116"/>
      <c r="BN1116"/>
      <c r="BO1116"/>
      <c r="BP1116"/>
      <c r="BQ1116"/>
      <c r="BR1116"/>
      <c r="BS1116"/>
      <c r="BT1116"/>
      <c r="BU1116"/>
      <c r="BV1116"/>
      <c r="BW1116"/>
      <c r="BX1116"/>
      <c r="BY1116"/>
      <c r="BZ1116"/>
      <c r="CA1116"/>
      <c r="CB1116"/>
      <c r="CC1116"/>
      <c r="CD1116"/>
      <c r="CE1116"/>
      <c r="CF1116"/>
      <c r="CG1116"/>
      <c r="CH1116"/>
      <c r="CI1116"/>
      <c r="CJ1116"/>
      <c r="CK1116"/>
      <c r="CL1116"/>
      <c r="CM1116"/>
      <c r="CN1116"/>
      <c r="CO1116"/>
      <c r="CP1116"/>
      <c r="CQ1116"/>
      <c r="CR1116"/>
      <c r="CS1116"/>
      <c r="CT1116"/>
      <c r="CU1116"/>
      <c r="CV1116"/>
      <c r="CW1116"/>
      <c r="CX1116"/>
      <c r="CY1116"/>
      <c r="CZ1116"/>
      <c r="DA1116"/>
      <c r="DB1116"/>
      <c r="DC1116"/>
      <c r="DD1116"/>
      <c r="DE1116"/>
      <c r="DF1116"/>
      <c r="DG1116"/>
      <c r="DH1116"/>
      <c r="DI1116"/>
      <c r="DJ1116"/>
      <c r="DK1116"/>
      <c r="DL1116"/>
      <c r="DM1116"/>
      <c r="DN1116"/>
      <c r="DO1116"/>
      <c r="DP1116"/>
      <c r="DQ1116"/>
      <c r="DR1116"/>
      <c r="DS1116"/>
      <c r="DT1116"/>
      <c r="DU1116"/>
      <c r="DV1116"/>
      <c r="DW1116"/>
      <c r="DX1116"/>
      <c r="DY1116"/>
      <c r="DZ1116"/>
      <c r="EA1116"/>
      <c r="EB1116"/>
      <c r="EC1116"/>
      <c r="ED1116"/>
      <c r="EE1116"/>
      <c r="EF1116"/>
      <c r="EG1116"/>
      <c r="EH1116"/>
      <c r="EI1116"/>
      <c r="EJ1116"/>
      <c r="EK1116"/>
      <c r="EL1116"/>
      <c r="EM1116"/>
      <c r="EN1116"/>
      <c r="EO1116"/>
      <c r="EP1116"/>
      <c r="EQ1116"/>
      <c r="ER1116"/>
      <c r="ES1116"/>
      <c r="ET1116"/>
      <c r="EU1116"/>
      <c r="EV1116"/>
      <c r="EW1116"/>
      <c r="EX1116"/>
      <c r="EY1116"/>
      <c r="EZ1116"/>
      <c r="FA1116"/>
      <c r="FB1116"/>
      <c r="FC1116"/>
      <c r="FD1116"/>
      <c r="FE1116"/>
      <c r="FF1116"/>
      <c r="FG1116"/>
      <c r="FH1116"/>
      <c r="FI1116"/>
      <c r="FJ1116"/>
      <c r="FK1116"/>
      <c r="FL1116"/>
      <c r="FM1116"/>
      <c r="FN1116"/>
      <c r="FO1116"/>
      <c r="FP1116"/>
      <c r="FQ1116"/>
      <c r="FR1116"/>
      <c r="FS1116"/>
      <c r="FT1116"/>
      <c r="FU1116"/>
      <c r="FV1116"/>
      <c r="FW1116"/>
      <c r="FX1116"/>
      <c r="FY1116"/>
      <c r="FZ1116"/>
      <c r="GA1116"/>
      <c r="GB1116"/>
      <c r="GC1116"/>
      <c r="GD1116"/>
      <c r="GE1116"/>
      <c r="GF1116"/>
      <c r="GG1116"/>
      <c r="GH1116"/>
      <c r="GI1116"/>
      <c r="GJ1116"/>
      <c r="GK1116"/>
      <c r="GL1116"/>
      <c r="GM1116"/>
      <c r="GN1116"/>
      <c r="GO1116"/>
      <c r="GP1116"/>
      <c r="GQ1116"/>
      <c r="GR1116"/>
      <c r="GS1116"/>
      <c r="GT1116"/>
      <c r="GU1116"/>
      <c r="GV1116"/>
      <c r="GW1116"/>
      <c r="GX1116"/>
      <c r="GY1116"/>
      <c r="GZ1116"/>
      <c r="HA1116"/>
      <c r="HB1116"/>
      <c r="HC1116"/>
      <c r="HD1116"/>
      <c r="HE1116"/>
      <c r="HF1116"/>
      <c r="HG1116"/>
      <c r="HH1116"/>
    </row>
    <row r="1117" spans="1:216" x14ac:dyDescent="0.2">
      <c r="A1117" s="241" t="s">
        <v>319</v>
      </c>
      <c r="B1117" s="476" t="s">
        <v>957</v>
      </c>
      <c r="C1117" s="326" t="s">
        <v>794</v>
      </c>
      <c r="D1117" s="283" t="s">
        <v>320</v>
      </c>
      <c r="E1117" s="480">
        <v>0</v>
      </c>
      <c r="F1117" s="480">
        <v>5</v>
      </c>
      <c r="G1117" s="480">
        <v>0.47398000000000001</v>
      </c>
      <c r="H1117" s="480">
        <v>0.5</v>
      </c>
      <c r="I1117" s="480">
        <v>0</v>
      </c>
      <c r="J1117" s="480">
        <v>0</v>
      </c>
      <c r="K1117" s="480">
        <v>0</v>
      </c>
      <c r="L1117" s="480">
        <v>0</v>
      </c>
      <c r="M1117" s="480">
        <v>0</v>
      </c>
      <c r="N1117" s="500">
        <v>5.9739800000000001</v>
      </c>
      <c r="O1117" s="480">
        <v>0</v>
      </c>
      <c r="P1117" s="480">
        <v>11</v>
      </c>
      <c r="Q1117" s="480">
        <v>1</v>
      </c>
      <c r="R1117" s="480">
        <v>1</v>
      </c>
      <c r="S1117" s="480">
        <v>0</v>
      </c>
      <c r="T1117" s="480">
        <v>0</v>
      </c>
      <c r="U1117" s="480">
        <v>0</v>
      </c>
      <c r="V1117" s="480">
        <v>0</v>
      </c>
      <c r="W1117" s="480">
        <v>0</v>
      </c>
      <c r="X1117" s="500">
        <v>13</v>
      </c>
      <c r="Y1117"/>
      <c r="Z1117"/>
      <c r="AA1117"/>
      <c r="AB1117"/>
      <c r="AC1117"/>
      <c r="AD1117"/>
      <c r="AE1117"/>
      <c r="AF1117"/>
      <c r="AG1117"/>
      <c r="AH1117"/>
      <c r="AI1117"/>
      <c r="AJ1117"/>
      <c r="AK1117"/>
      <c r="AL1117"/>
      <c r="AM1117"/>
      <c r="AN1117"/>
      <c r="AO1117"/>
      <c r="AP1117"/>
      <c r="AQ1117"/>
      <c r="AR1117"/>
      <c r="AS1117"/>
      <c r="AT1117"/>
      <c r="AU1117"/>
      <c r="AV1117"/>
      <c r="AW1117"/>
      <c r="AX1117"/>
      <c r="AY1117"/>
      <c r="AZ1117"/>
      <c r="BA1117"/>
      <c r="BB1117"/>
      <c r="BC1117"/>
      <c r="BD1117"/>
      <c r="BE1117"/>
      <c r="BF1117"/>
      <c r="BG1117"/>
      <c r="BH1117"/>
      <c r="BI1117"/>
      <c r="BJ1117"/>
      <c r="BK1117"/>
      <c r="BL1117"/>
      <c r="BM1117"/>
      <c r="BN1117"/>
      <c r="BO1117"/>
      <c r="BP1117"/>
      <c r="BQ1117"/>
      <c r="BR1117"/>
      <c r="BS1117"/>
      <c r="BT1117"/>
      <c r="BU1117"/>
      <c r="BV1117"/>
      <c r="BW1117"/>
      <c r="BX1117"/>
      <c r="BY1117"/>
      <c r="BZ1117"/>
      <c r="CA1117"/>
      <c r="CB1117"/>
      <c r="CC1117"/>
      <c r="CD1117"/>
      <c r="CE1117"/>
      <c r="CF1117"/>
      <c r="CG1117"/>
      <c r="CH1117"/>
      <c r="CI1117"/>
      <c r="CJ1117"/>
      <c r="CK1117"/>
      <c r="CL1117"/>
      <c r="CM1117"/>
      <c r="CN1117"/>
      <c r="CO1117"/>
      <c r="CP1117"/>
      <c r="CQ1117"/>
      <c r="CR1117"/>
      <c r="CS1117"/>
      <c r="CT1117"/>
      <c r="CU1117"/>
      <c r="CV1117"/>
      <c r="CW1117"/>
      <c r="CX1117"/>
      <c r="CY1117"/>
      <c r="CZ1117"/>
      <c r="DA1117"/>
      <c r="DB1117"/>
      <c r="DC1117"/>
      <c r="DD1117"/>
      <c r="DE1117"/>
      <c r="DF1117"/>
      <c r="DG1117"/>
      <c r="DH1117"/>
      <c r="DI1117"/>
      <c r="DJ1117"/>
      <c r="DK1117"/>
      <c r="DL1117"/>
      <c r="DM1117"/>
      <c r="DN1117"/>
      <c r="DO1117"/>
      <c r="DP1117"/>
      <c r="DQ1117"/>
      <c r="DR1117"/>
      <c r="DS1117"/>
      <c r="DT1117"/>
      <c r="DU1117"/>
      <c r="DV1117"/>
      <c r="DW1117"/>
      <c r="DX1117"/>
      <c r="DY1117"/>
      <c r="DZ1117"/>
      <c r="EA1117"/>
      <c r="EB1117"/>
      <c r="EC1117"/>
      <c r="ED1117"/>
      <c r="EE1117"/>
      <c r="EF1117"/>
      <c r="EG1117"/>
      <c r="EH1117"/>
      <c r="EI1117"/>
      <c r="EJ1117"/>
      <c r="EK1117"/>
      <c r="EL1117"/>
      <c r="EM1117"/>
      <c r="EN1117"/>
      <c r="EO1117"/>
      <c r="EP1117"/>
      <c r="EQ1117"/>
      <c r="ER1117"/>
      <c r="ES1117"/>
      <c r="ET1117"/>
      <c r="EU1117"/>
      <c r="EV1117"/>
      <c r="EW1117"/>
      <c r="EX1117"/>
      <c r="EY1117"/>
      <c r="EZ1117"/>
      <c r="FA1117"/>
      <c r="FB1117"/>
      <c r="FC1117"/>
      <c r="FD1117"/>
      <c r="FE1117"/>
      <c r="FF1117"/>
      <c r="FG1117"/>
      <c r="FH1117"/>
      <c r="FI1117"/>
      <c r="FJ1117"/>
      <c r="FK1117"/>
      <c r="FL1117"/>
      <c r="FM1117"/>
      <c r="FN1117"/>
      <c r="FO1117"/>
      <c r="FP1117"/>
      <c r="FQ1117"/>
      <c r="FR1117"/>
      <c r="FS1117"/>
      <c r="FT1117"/>
      <c r="FU1117"/>
      <c r="FV1117"/>
      <c r="FW1117"/>
      <c r="FX1117"/>
      <c r="FY1117"/>
      <c r="FZ1117"/>
      <c r="GA1117"/>
      <c r="GB1117"/>
      <c r="GC1117"/>
      <c r="GD1117"/>
      <c r="GE1117"/>
      <c r="GF1117"/>
      <c r="GG1117"/>
      <c r="GH1117"/>
      <c r="GI1117"/>
      <c r="GJ1117"/>
      <c r="GK1117"/>
      <c r="GL1117"/>
      <c r="GM1117"/>
      <c r="GN1117"/>
      <c r="GO1117"/>
      <c r="GP1117"/>
      <c r="GQ1117"/>
      <c r="GR1117"/>
      <c r="GS1117"/>
      <c r="GT1117"/>
      <c r="GU1117"/>
      <c r="GV1117"/>
      <c r="GW1117"/>
      <c r="GX1117"/>
      <c r="GY1117"/>
      <c r="GZ1117"/>
      <c r="HA1117"/>
      <c r="HB1117"/>
      <c r="HC1117"/>
      <c r="HD1117"/>
      <c r="HE1117"/>
      <c r="HF1117"/>
      <c r="HG1117"/>
      <c r="HH1117"/>
    </row>
    <row r="1118" spans="1:216" x14ac:dyDescent="0.2">
      <c r="A1118" s="241" t="s">
        <v>321</v>
      </c>
      <c r="B1118" s="476" t="s">
        <v>958</v>
      </c>
      <c r="C1118" s="326" t="s">
        <v>784</v>
      </c>
      <c r="D1118" s="283" t="s">
        <v>322</v>
      </c>
      <c r="E1118" s="480">
        <v>0</v>
      </c>
      <c r="F1118" s="480">
        <v>0.5</v>
      </c>
      <c r="G1118" s="480">
        <v>0.75</v>
      </c>
      <c r="H1118" s="480">
        <v>0</v>
      </c>
      <c r="I1118" s="480">
        <v>0</v>
      </c>
      <c r="J1118" s="480">
        <v>0</v>
      </c>
      <c r="K1118" s="480">
        <v>0</v>
      </c>
      <c r="L1118" s="480">
        <v>0</v>
      </c>
      <c r="M1118" s="480">
        <v>0</v>
      </c>
      <c r="N1118" s="500">
        <v>1.25</v>
      </c>
      <c r="O1118" s="480">
        <v>0</v>
      </c>
      <c r="P1118" s="480">
        <v>4</v>
      </c>
      <c r="Q1118" s="480">
        <v>2</v>
      </c>
      <c r="R1118" s="480">
        <v>0</v>
      </c>
      <c r="S1118" s="480">
        <v>0</v>
      </c>
      <c r="T1118" s="480">
        <v>0</v>
      </c>
      <c r="U1118" s="480">
        <v>0</v>
      </c>
      <c r="V1118" s="480">
        <v>0</v>
      </c>
      <c r="W1118" s="480">
        <v>0</v>
      </c>
      <c r="X1118" s="500">
        <v>6</v>
      </c>
      <c r="Y1118"/>
      <c r="Z1118"/>
      <c r="AA1118"/>
      <c r="AB1118"/>
      <c r="AC1118"/>
      <c r="AD1118"/>
      <c r="AE1118"/>
      <c r="AF1118"/>
      <c r="AG1118"/>
      <c r="AH1118"/>
      <c r="AI1118"/>
      <c r="AJ1118"/>
      <c r="AK1118"/>
      <c r="AL1118"/>
      <c r="AM1118"/>
      <c r="AN1118"/>
      <c r="AO1118"/>
      <c r="AP1118"/>
      <c r="AQ1118"/>
      <c r="AR1118"/>
      <c r="AS1118"/>
      <c r="AT1118"/>
      <c r="AU1118"/>
      <c r="AV1118"/>
      <c r="AW1118"/>
      <c r="AX1118"/>
      <c r="AY1118"/>
      <c r="AZ1118"/>
      <c r="BA1118"/>
      <c r="BB1118"/>
      <c r="BC1118"/>
      <c r="BD1118"/>
      <c r="BE1118"/>
      <c r="BF1118"/>
      <c r="BG1118"/>
      <c r="BH1118"/>
      <c r="BI1118"/>
      <c r="BJ1118"/>
      <c r="BK1118"/>
      <c r="BL1118"/>
      <c r="BM1118"/>
      <c r="BN1118"/>
      <c r="BO1118"/>
      <c r="BP1118"/>
      <c r="BQ1118"/>
      <c r="BR1118"/>
      <c r="BS1118"/>
      <c r="BT1118"/>
      <c r="BU1118"/>
      <c r="BV1118"/>
      <c r="BW1118"/>
      <c r="BX1118"/>
      <c r="BY1118"/>
      <c r="BZ1118"/>
      <c r="CA1118"/>
      <c r="CB1118"/>
      <c r="CC1118"/>
      <c r="CD1118"/>
      <c r="CE1118"/>
      <c r="CF1118"/>
      <c r="CG1118"/>
      <c r="CH1118"/>
      <c r="CI1118"/>
      <c r="CJ1118"/>
      <c r="CK1118"/>
      <c r="CL1118"/>
      <c r="CM1118"/>
      <c r="CN1118"/>
      <c r="CO1118"/>
      <c r="CP1118"/>
      <c r="CQ1118"/>
      <c r="CR1118"/>
      <c r="CS1118"/>
      <c r="CT1118"/>
      <c r="CU1118"/>
      <c r="CV1118"/>
      <c r="CW1118"/>
      <c r="CX1118"/>
      <c r="CY1118"/>
      <c r="CZ1118"/>
      <c r="DA1118"/>
      <c r="DB1118"/>
      <c r="DC1118"/>
      <c r="DD1118"/>
      <c r="DE1118"/>
      <c r="DF1118"/>
      <c r="DG1118"/>
      <c r="DH1118"/>
      <c r="DI1118"/>
      <c r="DJ1118"/>
      <c r="DK1118"/>
      <c r="DL1118"/>
      <c r="DM1118"/>
      <c r="DN1118"/>
      <c r="DO1118"/>
      <c r="DP1118"/>
      <c r="DQ1118"/>
      <c r="DR1118"/>
      <c r="DS1118"/>
      <c r="DT1118"/>
      <c r="DU1118"/>
      <c r="DV1118"/>
      <c r="DW1118"/>
      <c r="DX1118"/>
      <c r="DY1118"/>
      <c r="DZ1118"/>
      <c r="EA1118"/>
      <c r="EB1118"/>
      <c r="EC1118"/>
      <c r="ED1118"/>
      <c r="EE1118"/>
      <c r="EF1118"/>
      <c r="EG1118"/>
      <c r="EH1118"/>
      <c r="EI1118"/>
      <c r="EJ1118"/>
      <c r="EK1118"/>
      <c r="EL1118"/>
      <c r="EM1118"/>
      <c r="EN1118"/>
      <c r="EO1118"/>
      <c r="EP1118"/>
      <c r="EQ1118"/>
      <c r="ER1118"/>
      <c r="ES1118"/>
      <c r="ET1118"/>
      <c r="EU1118"/>
      <c r="EV1118"/>
      <c r="EW1118"/>
      <c r="EX1118"/>
      <c r="EY1118"/>
      <c r="EZ1118"/>
      <c r="FA1118"/>
      <c r="FB1118"/>
      <c r="FC1118"/>
      <c r="FD1118"/>
      <c r="FE1118"/>
      <c r="FF1118"/>
      <c r="FG1118"/>
      <c r="FH1118"/>
      <c r="FI1118"/>
      <c r="FJ1118"/>
      <c r="FK1118"/>
      <c r="FL1118"/>
      <c r="FM1118"/>
      <c r="FN1118"/>
      <c r="FO1118"/>
      <c r="FP1118"/>
      <c r="FQ1118"/>
      <c r="FR1118"/>
      <c r="FS1118"/>
      <c r="FT1118"/>
      <c r="FU1118"/>
      <c r="FV1118"/>
      <c r="FW1118"/>
      <c r="FX1118"/>
      <c r="FY1118"/>
      <c r="FZ1118"/>
      <c r="GA1118"/>
      <c r="GB1118"/>
      <c r="GC1118"/>
      <c r="GD1118"/>
      <c r="GE1118"/>
      <c r="GF1118"/>
      <c r="GG1118"/>
      <c r="GH1118"/>
      <c r="GI1118"/>
      <c r="GJ1118"/>
      <c r="GK1118"/>
      <c r="GL1118"/>
      <c r="GM1118"/>
      <c r="GN1118"/>
      <c r="GO1118"/>
      <c r="GP1118"/>
      <c r="GQ1118"/>
      <c r="GR1118"/>
      <c r="GS1118"/>
      <c r="GT1118"/>
      <c r="GU1118"/>
      <c r="GV1118"/>
      <c r="GW1118"/>
      <c r="GX1118"/>
      <c r="GY1118"/>
      <c r="GZ1118"/>
      <c r="HA1118"/>
      <c r="HB1118"/>
      <c r="HC1118"/>
      <c r="HD1118"/>
      <c r="HE1118"/>
      <c r="HF1118"/>
      <c r="HG1118"/>
      <c r="HH1118"/>
    </row>
    <row r="1119" spans="1:216" x14ac:dyDescent="0.2">
      <c r="A1119" s="241" t="s">
        <v>323</v>
      </c>
      <c r="B1119" s="476" t="s">
        <v>959</v>
      </c>
      <c r="C1119" s="326" t="s">
        <v>640</v>
      </c>
      <c r="D1119" s="283" t="s">
        <v>324</v>
      </c>
      <c r="E1119" s="480">
        <v>0</v>
      </c>
      <c r="F1119" s="480">
        <v>0</v>
      </c>
      <c r="G1119" s="480">
        <v>0</v>
      </c>
      <c r="H1119" s="480">
        <v>0</v>
      </c>
      <c r="I1119" s="480">
        <v>0</v>
      </c>
      <c r="J1119" s="480">
        <v>0</v>
      </c>
      <c r="K1119" s="480">
        <v>0</v>
      </c>
      <c r="L1119" s="480">
        <v>0</v>
      </c>
      <c r="M1119" s="480">
        <v>0</v>
      </c>
      <c r="N1119" s="500">
        <v>0</v>
      </c>
      <c r="O1119" s="480">
        <v>0</v>
      </c>
      <c r="P1119" s="480">
        <v>0</v>
      </c>
      <c r="Q1119" s="480">
        <v>0</v>
      </c>
      <c r="R1119" s="480">
        <v>0</v>
      </c>
      <c r="S1119" s="480">
        <v>0</v>
      </c>
      <c r="T1119" s="480">
        <v>0</v>
      </c>
      <c r="U1119" s="480">
        <v>0</v>
      </c>
      <c r="V1119" s="480">
        <v>0</v>
      </c>
      <c r="W1119" s="480">
        <v>0</v>
      </c>
      <c r="X1119" s="500">
        <v>0</v>
      </c>
      <c r="Y1119"/>
      <c r="Z1119"/>
      <c r="AA1119"/>
      <c r="AB1119"/>
      <c r="AC1119"/>
      <c r="AD1119"/>
      <c r="AE1119"/>
      <c r="AF1119"/>
      <c r="AG1119"/>
      <c r="AH1119"/>
      <c r="AI1119"/>
      <c r="AJ1119"/>
      <c r="AK1119"/>
      <c r="AL1119"/>
      <c r="AM1119"/>
      <c r="AN1119"/>
      <c r="AO1119"/>
      <c r="AP1119"/>
      <c r="AQ1119"/>
      <c r="AR1119"/>
      <c r="AS1119"/>
      <c r="AT1119"/>
      <c r="AU1119"/>
      <c r="AV1119"/>
      <c r="AW1119"/>
      <c r="AX1119"/>
      <c r="AY1119"/>
      <c r="AZ1119"/>
      <c r="BA1119"/>
      <c r="BB1119"/>
      <c r="BC1119"/>
      <c r="BD1119"/>
      <c r="BE1119"/>
      <c r="BF1119"/>
      <c r="BG1119"/>
      <c r="BH1119"/>
      <c r="BI1119"/>
      <c r="BJ1119"/>
      <c r="BK1119"/>
      <c r="BL1119"/>
      <c r="BM1119"/>
      <c r="BN1119"/>
      <c r="BO1119"/>
      <c r="BP1119"/>
      <c r="BQ1119"/>
      <c r="BR1119"/>
      <c r="BS1119"/>
      <c r="BT1119"/>
      <c r="BU1119"/>
      <c r="BV1119"/>
      <c r="BW1119"/>
      <c r="BX1119"/>
      <c r="BY1119"/>
      <c r="BZ1119"/>
      <c r="CA1119"/>
      <c r="CB1119"/>
      <c r="CC1119"/>
      <c r="CD1119"/>
      <c r="CE1119"/>
      <c r="CF1119"/>
      <c r="CG1119"/>
      <c r="CH1119"/>
      <c r="CI1119"/>
      <c r="CJ1119"/>
      <c r="CK1119"/>
      <c r="CL1119"/>
      <c r="CM1119"/>
      <c r="CN1119"/>
      <c r="CO1119"/>
      <c r="CP1119"/>
      <c r="CQ1119"/>
      <c r="CR1119"/>
      <c r="CS1119"/>
      <c r="CT1119"/>
      <c r="CU1119"/>
      <c r="CV1119"/>
      <c r="CW1119"/>
      <c r="CX1119"/>
      <c r="CY1119"/>
      <c r="CZ1119"/>
      <c r="DA1119"/>
      <c r="DB1119"/>
      <c r="DC1119"/>
      <c r="DD1119"/>
      <c r="DE1119"/>
      <c r="DF1119"/>
      <c r="DG1119"/>
      <c r="DH1119"/>
      <c r="DI1119"/>
      <c r="DJ1119"/>
      <c r="DK1119"/>
      <c r="DL1119"/>
      <c r="DM1119"/>
      <c r="DN1119"/>
      <c r="DO1119"/>
      <c r="DP1119"/>
      <c r="DQ1119"/>
      <c r="DR1119"/>
      <c r="DS1119"/>
      <c r="DT1119"/>
      <c r="DU1119"/>
      <c r="DV1119"/>
      <c r="DW1119"/>
      <c r="DX1119"/>
      <c r="DY1119"/>
      <c r="DZ1119"/>
      <c r="EA1119"/>
      <c r="EB1119"/>
      <c r="EC1119"/>
      <c r="ED1119"/>
      <c r="EE1119"/>
      <c r="EF1119"/>
      <c r="EG1119"/>
      <c r="EH1119"/>
      <c r="EI1119"/>
      <c r="EJ1119"/>
      <c r="EK1119"/>
      <c r="EL1119"/>
      <c r="EM1119"/>
      <c r="EN1119"/>
      <c r="EO1119"/>
      <c r="EP1119"/>
      <c r="EQ1119"/>
      <c r="ER1119"/>
      <c r="ES1119"/>
      <c r="ET1119"/>
      <c r="EU1119"/>
      <c r="EV1119"/>
      <c r="EW1119"/>
      <c r="EX1119"/>
      <c r="EY1119"/>
      <c r="EZ1119"/>
      <c r="FA1119"/>
      <c r="FB1119"/>
      <c r="FC1119"/>
      <c r="FD1119"/>
      <c r="FE1119"/>
      <c r="FF1119"/>
      <c r="FG1119"/>
      <c r="FH1119"/>
      <c r="FI1119"/>
      <c r="FJ1119"/>
      <c r="FK1119"/>
      <c r="FL1119"/>
      <c r="FM1119"/>
      <c r="FN1119"/>
      <c r="FO1119"/>
      <c r="FP1119"/>
      <c r="FQ1119"/>
      <c r="FR1119"/>
      <c r="FS1119"/>
      <c r="FT1119"/>
      <c r="FU1119"/>
      <c r="FV1119"/>
      <c r="FW1119"/>
      <c r="FX1119"/>
      <c r="FY1119"/>
      <c r="FZ1119"/>
      <c r="GA1119"/>
      <c r="GB1119"/>
      <c r="GC1119"/>
      <c r="GD1119"/>
      <c r="GE1119"/>
      <c r="GF1119"/>
      <c r="GG1119"/>
      <c r="GH1119"/>
      <c r="GI1119"/>
      <c r="GJ1119"/>
      <c r="GK1119"/>
      <c r="GL1119"/>
      <c r="GM1119"/>
      <c r="GN1119"/>
      <c r="GO1119"/>
      <c r="GP1119"/>
      <c r="GQ1119"/>
      <c r="GR1119"/>
      <c r="GS1119"/>
      <c r="GT1119"/>
      <c r="GU1119"/>
      <c r="GV1119"/>
      <c r="GW1119"/>
      <c r="GX1119"/>
      <c r="GY1119"/>
      <c r="GZ1119"/>
      <c r="HA1119"/>
      <c r="HB1119"/>
      <c r="HC1119"/>
      <c r="HD1119"/>
      <c r="HE1119"/>
      <c r="HF1119"/>
      <c r="HG1119"/>
      <c r="HH1119"/>
    </row>
    <row r="1120" spans="1:216" x14ac:dyDescent="0.2">
      <c r="A1120" s="241" t="s">
        <v>325</v>
      </c>
      <c r="B1120" s="476" t="s">
        <v>960</v>
      </c>
      <c r="C1120" s="326" t="s">
        <v>784</v>
      </c>
      <c r="D1120" s="283" t="s">
        <v>326</v>
      </c>
      <c r="E1120" s="480">
        <v>0</v>
      </c>
      <c r="F1120" s="480">
        <v>1.5</v>
      </c>
      <c r="G1120" s="480">
        <v>0</v>
      </c>
      <c r="H1120" s="480">
        <v>0</v>
      </c>
      <c r="I1120" s="480">
        <v>0</v>
      </c>
      <c r="J1120" s="480">
        <v>0</v>
      </c>
      <c r="K1120" s="480">
        <v>0</v>
      </c>
      <c r="L1120" s="480">
        <v>0</v>
      </c>
      <c r="M1120" s="480">
        <v>0</v>
      </c>
      <c r="N1120" s="500">
        <v>1.5</v>
      </c>
      <c r="O1120" s="480">
        <v>0</v>
      </c>
      <c r="P1120" s="480">
        <v>3</v>
      </c>
      <c r="Q1120" s="480">
        <v>0</v>
      </c>
      <c r="R1120" s="480">
        <v>0</v>
      </c>
      <c r="S1120" s="480">
        <v>0</v>
      </c>
      <c r="T1120" s="480">
        <v>0</v>
      </c>
      <c r="U1120" s="480">
        <v>0</v>
      </c>
      <c r="V1120" s="480">
        <v>0</v>
      </c>
      <c r="W1120" s="480">
        <v>0</v>
      </c>
      <c r="X1120" s="500">
        <v>3</v>
      </c>
      <c r="Y1120"/>
      <c r="Z1120"/>
      <c r="AA1120"/>
      <c r="AB1120"/>
      <c r="AC1120"/>
      <c r="AD1120"/>
      <c r="AE1120"/>
      <c r="AF1120"/>
      <c r="AG1120"/>
      <c r="AH1120"/>
      <c r="AI1120"/>
      <c r="AJ1120"/>
      <c r="AK1120"/>
      <c r="AL1120"/>
      <c r="AM1120"/>
      <c r="AN1120"/>
      <c r="AO1120"/>
      <c r="AP1120"/>
      <c r="AQ1120"/>
      <c r="AR1120"/>
      <c r="AS1120"/>
      <c r="AT1120"/>
      <c r="AU1120"/>
      <c r="AV1120"/>
      <c r="AW1120"/>
      <c r="AX1120"/>
      <c r="AY1120"/>
      <c r="AZ1120"/>
      <c r="BA1120"/>
      <c r="BB1120"/>
      <c r="BC1120"/>
      <c r="BD1120"/>
      <c r="BE1120"/>
      <c r="BF1120"/>
      <c r="BG1120"/>
      <c r="BH1120"/>
      <c r="BI1120"/>
      <c r="BJ1120"/>
      <c r="BK1120"/>
      <c r="BL1120"/>
      <c r="BM1120"/>
      <c r="BN1120"/>
      <c r="BO1120"/>
      <c r="BP1120"/>
      <c r="BQ1120"/>
      <c r="BR1120"/>
      <c r="BS1120"/>
      <c r="BT1120"/>
      <c r="BU1120"/>
      <c r="BV1120"/>
      <c r="BW1120"/>
      <c r="BX1120"/>
      <c r="BY1120"/>
      <c r="BZ1120"/>
      <c r="CA1120"/>
      <c r="CB1120"/>
      <c r="CC1120"/>
      <c r="CD1120"/>
      <c r="CE1120"/>
      <c r="CF1120"/>
      <c r="CG1120"/>
      <c r="CH1120"/>
      <c r="CI1120"/>
      <c r="CJ1120"/>
      <c r="CK1120"/>
      <c r="CL1120"/>
      <c r="CM1120"/>
      <c r="CN1120"/>
      <c r="CO1120"/>
      <c r="CP1120"/>
      <c r="CQ1120"/>
      <c r="CR1120"/>
      <c r="CS1120"/>
      <c r="CT1120"/>
      <c r="CU1120"/>
      <c r="CV1120"/>
      <c r="CW1120"/>
      <c r="CX1120"/>
      <c r="CY1120"/>
      <c r="CZ1120"/>
      <c r="DA1120"/>
      <c r="DB1120"/>
      <c r="DC1120"/>
      <c r="DD1120"/>
      <c r="DE1120"/>
      <c r="DF1120"/>
      <c r="DG1120"/>
      <c r="DH1120"/>
      <c r="DI1120"/>
      <c r="DJ1120"/>
      <c r="DK1120"/>
      <c r="DL1120"/>
      <c r="DM1120"/>
      <c r="DN1120"/>
      <c r="DO1120"/>
      <c r="DP1120"/>
      <c r="DQ1120"/>
      <c r="DR1120"/>
      <c r="DS1120"/>
      <c r="DT1120"/>
      <c r="DU1120"/>
      <c r="DV1120"/>
      <c r="DW1120"/>
      <c r="DX1120"/>
      <c r="DY1120"/>
      <c r="DZ1120"/>
      <c r="EA1120"/>
      <c r="EB1120"/>
      <c r="EC1120"/>
      <c r="ED1120"/>
      <c r="EE1120"/>
      <c r="EF1120"/>
      <c r="EG1120"/>
      <c r="EH1120"/>
      <c r="EI1120"/>
      <c r="EJ1120"/>
      <c r="EK1120"/>
      <c r="EL1120"/>
      <c r="EM1120"/>
      <c r="EN1120"/>
      <c r="EO1120"/>
      <c r="EP1120"/>
      <c r="EQ1120"/>
      <c r="ER1120"/>
      <c r="ES1120"/>
      <c r="ET1120"/>
      <c r="EU1120"/>
      <c r="EV1120"/>
      <c r="EW1120"/>
      <c r="EX1120"/>
      <c r="EY1120"/>
      <c r="EZ1120"/>
      <c r="FA1120"/>
      <c r="FB1120"/>
      <c r="FC1120"/>
      <c r="FD1120"/>
      <c r="FE1120"/>
      <c r="FF1120"/>
      <c r="FG1120"/>
      <c r="FH1120"/>
      <c r="FI1120"/>
      <c r="FJ1120"/>
      <c r="FK1120"/>
      <c r="FL1120"/>
      <c r="FM1120"/>
      <c r="FN1120"/>
      <c r="FO1120"/>
      <c r="FP1120"/>
      <c r="FQ1120"/>
      <c r="FR1120"/>
      <c r="FS1120"/>
      <c r="FT1120"/>
      <c r="FU1120"/>
      <c r="FV1120"/>
      <c r="FW1120"/>
      <c r="FX1120"/>
      <c r="FY1120"/>
      <c r="FZ1120"/>
      <c r="GA1120"/>
      <c r="GB1120"/>
      <c r="GC1120"/>
      <c r="GD1120"/>
      <c r="GE1120"/>
      <c r="GF1120"/>
      <c r="GG1120"/>
      <c r="GH1120"/>
      <c r="GI1120"/>
      <c r="GJ1120"/>
      <c r="GK1120"/>
      <c r="GL1120"/>
      <c r="GM1120"/>
      <c r="GN1120"/>
      <c r="GO1120"/>
      <c r="GP1120"/>
      <c r="GQ1120"/>
      <c r="GR1120"/>
      <c r="GS1120"/>
      <c r="GT1120"/>
      <c r="GU1120"/>
      <c r="GV1120"/>
      <c r="GW1120"/>
      <c r="GX1120"/>
      <c r="GY1120"/>
      <c r="GZ1120"/>
      <c r="HA1120"/>
      <c r="HB1120"/>
      <c r="HC1120"/>
      <c r="HD1120"/>
      <c r="HE1120"/>
      <c r="HF1120"/>
      <c r="HG1120"/>
      <c r="HH1120"/>
    </row>
    <row r="1121" spans="1:216" x14ac:dyDescent="0.2">
      <c r="A1121" s="241" t="s">
        <v>327</v>
      </c>
      <c r="B1121" s="476" t="s">
        <v>961</v>
      </c>
      <c r="C1121" s="326" t="s">
        <v>794</v>
      </c>
      <c r="D1121" s="283" t="s">
        <v>328</v>
      </c>
      <c r="E1121" s="480">
        <v>0</v>
      </c>
      <c r="F1121" s="480">
        <v>18.38</v>
      </c>
      <c r="G1121" s="480">
        <v>3.38</v>
      </c>
      <c r="H1121" s="480">
        <v>1.88</v>
      </c>
      <c r="I1121" s="480">
        <v>0.5</v>
      </c>
      <c r="J1121" s="480">
        <v>0</v>
      </c>
      <c r="K1121" s="480">
        <v>0</v>
      </c>
      <c r="L1121" s="480">
        <v>0</v>
      </c>
      <c r="M1121" s="480">
        <v>0</v>
      </c>
      <c r="N1121" s="500">
        <v>24.14</v>
      </c>
      <c r="O1121" s="480">
        <v>0</v>
      </c>
      <c r="P1121" s="480">
        <v>39</v>
      </c>
      <c r="Q1121" s="480">
        <v>8</v>
      </c>
      <c r="R1121" s="480">
        <v>4</v>
      </c>
      <c r="S1121" s="480">
        <v>1</v>
      </c>
      <c r="T1121" s="480">
        <v>0</v>
      </c>
      <c r="U1121" s="480">
        <v>0</v>
      </c>
      <c r="V1121" s="480">
        <v>0</v>
      </c>
      <c r="W1121" s="480">
        <v>0</v>
      </c>
      <c r="X1121" s="500">
        <v>52</v>
      </c>
      <c r="Y1121"/>
      <c r="Z1121"/>
      <c r="AA1121"/>
      <c r="AB1121"/>
      <c r="AC1121"/>
      <c r="AD1121"/>
      <c r="AE1121"/>
      <c r="AF1121"/>
      <c r="AG1121"/>
      <c r="AH1121"/>
      <c r="AI1121"/>
      <c r="AJ1121"/>
      <c r="AK1121"/>
      <c r="AL1121"/>
      <c r="AM1121"/>
      <c r="AN1121"/>
      <c r="AO1121"/>
      <c r="AP1121"/>
      <c r="AQ1121"/>
      <c r="AR1121"/>
      <c r="AS1121"/>
      <c r="AT1121"/>
      <c r="AU1121"/>
      <c r="AV1121"/>
      <c r="AW1121"/>
      <c r="AX1121"/>
      <c r="AY1121"/>
      <c r="AZ1121"/>
      <c r="BA1121"/>
      <c r="BB1121"/>
      <c r="BC1121"/>
      <c r="BD1121"/>
      <c r="BE1121"/>
      <c r="BF1121"/>
      <c r="BG1121"/>
      <c r="BH1121"/>
      <c r="BI1121"/>
      <c r="BJ1121"/>
      <c r="BK1121"/>
      <c r="BL1121"/>
      <c r="BM1121"/>
      <c r="BN1121"/>
      <c r="BO1121"/>
      <c r="BP1121"/>
      <c r="BQ1121"/>
      <c r="BR1121"/>
      <c r="BS1121"/>
      <c r="BT1121"/>
      <c r="BU1121"/>
      <c r="BV1121"/>
      <c r="BW1121"/>
      <c r="BX1121"/>
      <c r="BY1121"/>
      <c r="BZ1121"/>
      <c r="CA1121"/>
      <c r="CB1121"/>
      <c r="CC1121"/>
      <c r="CD1121"/>
      <c r="CE1121"/>
      <c r="CF1121"/>
      <c r="CG1121"/>
      <c r="CH1121"/>
      <c r="CI1121"/>
      <c r="CJ1121"/>
      <c r="CK1121"/>
      <c r="CL1121"/>
      <c r="CM1121"/>
      <c r="CN1121"/>
      <c r="CO1121"/>
      <c r="CP1121"/>
      <c r="CQ1121"/>
      <c r="CR1121"/>
      <c r="CS1121"/>
      <c r="CT1121"/>
      <c r="CU1121"/>
      <c r="CV1121"/>
      <c r="CW1121"/>
      <c r="CX1121"/>
      <c r="CY1121"/>
      <c r="CZ1121"/>
      <c r="DA1121"/>
      <c r="DB1121"/>
      <c r="DC1121"/>
      <c r="DD1121"/>
      <c r="DE1121"/>
      <c r="DF1121"/>
      <c r="DG1121"/>
      <c r="DH1121"/>
      <c r="DI1121"/>
      <c r="DJ1121"/>
      <c r="DK1121"/>
      <c r="DL1121"/>
      <c r="DM1121"/>
      <c r="DN1121"/>
      <c r="DO1121"/>
      <c r="DP1121"/>
      <c r="DQ1121"/>
      <c r="DR1121"/>
      <c r="DS1121"/>
      <c r="DT1121"/>
      <c r="DU1121"/>
      <c r="DV1121"/>
      <c r="DW1121"/>
      <c r="DX1121"/>
      <c r="DY1121"/>
      <c r="DZ1121"/>
      <c r="EA1121"/>
      <c r="EB1121"/>
      <c r="EC1121"/>
      <c r="ED1121"/>
      <c r="EE1121"/>
      <c r="EF1121"/>
      <c r="EG1121"/>
      <c r="EH1121"/>
      <c r="EI1121"/>
      <c r="EJ1121"/>
      <c r="EK1121"/>
      <c r="EL1121"/>
      <c r="EM1121"/>
      <c r="EN1121"/>
      <c r="EO1121"/>
      <c r="EP1121"/>
      <c r="EQ1121"/>
      <c r="ER1121"/>
      <c r="ES1121"/>
      <c r="ET1121"/>
      <c r="EU1121"/>
      <c r="EV1121"/>
      <c r="EW1121"/>
      <c r="EX1121"/>
      <c r="EY1121"/>
      <c r="EZ1121"/>
      <c r="FA1121"/>
      <c r="FB1121"/>
      <c r="FC1121"/>
      <c r="FD1121"/>
      <c r="FE1121"/>
      <c r="FF1121"/>
      <c r="FG1121"/>
      <c r="FH1121"/>
      <c r="FI1121"/>
      <c r="FJ1121"/>
      <c r="FK1121"/>
      <c r="FL1121"/>
      <c r="FM1121"/>
      <c r="FN1121"/>
      <c r="FO1121"/>
      <c r="FP1121"/>
      <c r="FQ1121"/>
      <c r="FR1121"/>
      <c r="FS1121"/>
      <c r="FT1121"/>
      <c r="FU1121"/>
      <c r="FV1121"/>
      <c r="FW1121"/>
      <c r="FX1121"/>
      <c r="FY1121"/>
      <c r="FZ1121"/>
      <c r="GA1121"/>
      <c r="GB1121"/>
      <c r="GC1121"/>
      <c r="GD1121"/>
      <c r="GE1121"/>
      <c r="GF1121"/>
      <c r="GG1121"/>
      <c r="GH1121"/>
      <c r="GI1121"/>
      <c r="GJ1121"/>
      <c r="GK1121"/>
      <c r="GL1121"/>
      <c r="GM1121"/>
      <c r="GN1121"/>
      <c r="GO1121"/>
      <c r="GP1121"/>
      <c r="GQ1121"/>
      <c r="GR1121"/>
      <c r="GS1121"/>
      <c r="GT1121"/>
      <c r="GU1121"/>
      <c r="GV1121"/>
      <c r="GW1121"/>
      <c r="GX1121"/>
      <c r="GY1121"/>
      <c r="GZ1121"/>
      <c r="HA1121"/>
      <c r="HB1121"/>
      <c r="HC1121"/>
      <c r="HD1121"/>
      <c r="HE1121"/>
      <c r="HF1121"/>
      <c r="HG1121"/>
      <c r="HH1121"/>
    </row>
    <row r="1122" spans="1:216" x14ac:dyDescent="0.2">
      <c r="A1122" s="241" t="s">
        <v>329</v>
      </c>
      <c r="B1122" s="476" t="s">
        <v>962</v>
      </c>
      <c r="C1122" s="326" t="s">
        <v>786</v>
      </c>
      <c r="D1122" s="283" t="s">
        <v>963</v>
      </c>
      <c r="E1122" s="480">
        <v>0</v>
      </c>
      <c r="F1122" s="480">
        <v>8.5</v>
      </c>
      <c r="G1122" s="480">
        <v>0</v>
      </c>
      <c r="H1122" s="480">
        <v>0</v>
      </c>
      <c r="I1122" s="480">
        <v>0</v>
      </c>
      <c r="J1122" s="480">
        <v>0</v>
      </c>
      <c r="K1122" s="480">
        <v>0</v>
      </c>
      <c r="L1122" s="480">
        <v>0</v>
      </c>
      <c r="M1122" s="480">
        <v>0</v>
      </c>
      <c r="N1122" s="500">
        <v>8.5</v>
      </c>
      <c r="O1122" s="480">
        <v>0</v>
      </c>
      <c r="P1122" s="480">
        <v>18</v>
      </c>
      <c r="Q1122" s="480">
        <v>0</v>
      </c>
      <c r="R1122" s="480">
        <v>0</v>
      </c>
      <c r="S1122" s="480">
        <v>0</v>
      </c>
      <c r="T1122" s="480">
        <v>0</v>
      </c>
      <c r="U1122" s="480">
        <v>0</v>
      </c>
      <c r="V1122" s="480">
        <v>0</v>
      </c>
      <c r="W1122" s="480">
        <v>0</v>
      </c>
      <c r="X1122" s="500">
        <v>18</v>
      </c>
      <c r="Y1122"/>
      <c r="Z1122"/>
      <c r="AA1122"/>
      <c r="AB1122"/>
      <c r="AC1122"/>
      <c r="AD1122"/>
      <c r="AE1122"/>
      <c r="AF1122"/>
      <c r="AG1122"/>
      <c r="AH1122"/>
      <c r="AI1122"/>
      <c r="AJ1122"/>
      <c r="AK1122"/>
      <c r="AL1122"/>
      <c r="AM1122"/>
      <c r="AN1122"/>
      <c r="AO1122"/>
      <c r="AP1122"/>
      <c r="AQ1122"/>
      <c r="AR1122"/>
      <c r="AS1122"/>
      <c r="AT1122"/>
      <c r="AU1122"/>
      <c r="AV1122"/>
      <c r="AW1122"/>
      <c r="AX1122"/>
      <c r="AY1122"/>
      <c r="AZ1122"/>
      <c r="BA1122"/>
      <c r="BB1122"/>
      <c r="BC1122"/>
      <c r="BD1122"/>
      <c r="BE1122"/>
      <c r="BF1122"/>
      <c r="BG1122"/>
      <c r="BH1122"/>
      <c r="BI1122"/>
      <c r="BJ1122"/>
      <c r="BK1122"/>
      <c r="BL1122"/>
      <c r="BM1122"/>
      <c r="BN1122"/>
      <c r="BO1122"/>
      <c r="BP1122"/>
      <c r="BQ1122"/>
      <c r="BR1122"/>
      <c r="BS1122"/>
      <c r="BT1122"/>
      <c r="BU1122"/>
      <c r="BV1122"/>
      <c r="BW1122"/>
      <c r="BX1122"/>
      <c r="BY1122"/>
      <c r="BZ1122"/>
      <c r="CA1122"/>
      <c r="CB1122"/>
      <c r="CC1122"/>
      <c r="CD1122"/>
      <c r="CE1122"/>
      <c r="CF1122"/>
      <c r="CG1122"/>
      <c r="CH1122"/>
      <c r="CI1122"/>
      <c r="CJ1122"/>
      <c r="CK1122"/>
      <c r="CL1122"/>
      <c r="CM1122"/>
      <c r="CN1122"/>
      <c r="CO1122"/>
      <c r="CP1122"/>
      <c r="CQ1122"/>
      <c r="CR1122"/>
      <c r="CS1122"/>
      <c r="CT1122"/>
      <c r="CU1122"/>
      <c r="CV1122"/>
      <c r="CW1122"/>
      <c r="CX1122"/>
      <c r="CY1122"/>
      <c r="CZ1122"/>
      <c r="DA1122"/>
      <c r="DB1122"/>
      <c r="DC1122"/>
      <c r="DD1122"/>
      <c r="DE1122"/>
      <c r="DF1122"/>
      <c r="DG1122"/>
      <c r="DH1122"/>
      <c r="DI1122"/>
      <c r="DJ1122"/>
      <c r="DK1122"/>
      <c r="DL1122"/>
      <c r="DM1122"/>
      <c r="DN1122"/>
      <c r="DO1122"/>
      <c r="DP1122"/>
      <c r="DQ1122"/>
      <c r="DR1122"/>
      <c r="DS1122"/>
      <c r="DT1122"/>
      <c r="DU1122"/>
      <c r="DV1122"/>
      <c r="DW1122"/>
      <c r="DX1122"/>
      <c r="DY1122"/>
      <c r="DZ1122"/>
      <c r="EA1122"/>
      <c r="EB1122"/>
      <c r="EC1122"/>
      <c r="ED1122"/>
      <c r="EE1122"/>
      <c r="EF1122"/>
      <c r="EG1122"/>
      <c r="EH1122"/>
      <c r="EI1122"/>
      <c r="EJ1122"/>
      <c r="EK1122"/>
      <c r="EL1122"/>
      <c r="EM1122"/>
      <c r="EN1122"/>
      <c r="EO1122"/>
      <c r="EP1122"/>
      <c r="EQ1122"/>
      <c r="ER1122"/>
      <c r="ES1122"/>
      <c r="ET1122"/>
      <c r="EU1122"/>
      <c r="EV1122"/>
      <c r="EW1122"/>
      <c r="EX1122"/>
      <c r="EY1122"/>
      <c r="EZ1122"/>
      <c r="FA1122"/>
      <c r="FB1122"/>
      <c r="FC1122"/>
      <c r="FD1122"/>
      <c r="FE1122"/>
      <c r="FF1122"/>
      <c r="FG1122"/>
      <c r="FH1122"/>
      <c r="FI1122"/>
      <c r="FJ1122"/>
      <c r="FK1122"/>
      <c r="FL1122"/>
      <c r="FM1122"/>
      <c r="FN1122"/>
      <c r="FO1122"/>
      <c r="FP1122"/>
      <c r="FQ1122"/>
      <c r="FR1122"/>
      <c r="FS1122"/>
      <c r="FT1122"/>
      <c r="FU1122"/>
      <c r="FV1122"/>
      <c r="FW1122"/>
      <c r="FX1122"/>
      <c r="FY1122"/>
      <c r="FZ1122"/>
      <c r="GA1122"/>
      <c r="GB1122"/>
      <c r="GC1122"/>
      <c r="GD1122"/>
      <c r="GE1122"/>
      <c r="GF1122"/>
      <c r="GG1122"/>
      <c r="GH1122"/>
      <c r="GI1122"/>
      <c r="GJ1122"/>
      <c r="GK1122"/>
      <c r="GL1122"/>
      <c r="GM1122"/>
      <c r="GN1122"/>
      <c r="GO1122"/>
      <c r="GP1122"/>
      <c r="GQ1122"/>
      <c r="GR1122"/>
      <c r="GS1122"/>
      <c r="GT1122"/>
      <c r="GU1122"/>
      <c r="GV1122"/>
      <c r="GW1122"/>
      <c r="GX1122"/>
      <c r="GY1122"/>
      <c r="GZ1122"/>
      <c r="HA1122"/>
      <c r="HB1122"/>
      <c r="HC1122"/>
      <c r="HD1122"/>
      <c r="HE1122"/>
      <c r="HF1122"/>
      <c r="HG1122"/>
      <c r="HH1122"/>
    </row>
    <row r="1123" spans="1:216" x14ac:dyDescent="0.2">
      <c r="A1123" s="241" t="s">
        <v>330</v>
      </c>
      <c r="B1123" s="476" t="s">
        <v>964</v>
      </c>
      <c r="C1123" s="326" t="s">
        <v>782</v>
      </c>
      <c r="D1123" s="283" t="s">
        <v>331</v>
      </c>
      <c r="E1123" s="480">
        <v>0</v>
      </c>
      <c r="F1123" s="480">
        <v>12.25</v>
      </c>
      <c r="G1123" s="480">
        <v>0.88</v>
      </c>
      <c r="H1123" s="480">
        <v>1</v>
      </c>
      <c r="I1123" s="480">
        <v>1</v>
      </c>
      <c r="J1123" s="480">
        <v>0</v>
      </c>
      <c r="K1123" s="480">
        <v>0</v>
      </c>
      <c r="L1123" s="480">
        <v>0.5</v>
      </c>
      <c r="M1123" s="480">
        <v>0</v>
      </c>
      <c r="N1123" s="500">
        <v>15.63</v>
      </c>
      <c r="O1123" s="480">
        <v>0</v>
      </c>
      <c r="P1123" s="480">
        <v>25</v>
      </c>
      <c r="Q1123" s="480">
        <v>2</v>
      </c>
      <c r="R1123" s="480">
        <v>2</v>
      </c>
      <c r="S1123" s="480">
        <v>2</v>
      </c>
      <c r="T1123" s="480">
        <v>0</v>
      </c>
      <c r="U1123" s="480">
        <v>0</v>
      </c>
      <c r="V1123" s="480">
        <v>1</v>
      </c>
      <c r="W1123" s="480">
        <v>0</v>
      </c>
      <c r="X1123" s="500">
        <v>32</v>
      </c>
      <c r="Y1123"/>
      <c r="Z1123"/>
      <c r="AA1123"/>
      <c r="AB1123"/>
      <c r="AC1123"/>
      <c r="AD1123"/>
      <c r="AE1123"/>
      <c r="AF1123"/>
      <c r="AG1123"/>
      <c r="AH1123"/>
      <c r="AI1123"/>
      <c r="AJ1123"/>
      <c r="AK1123"/>
      <c r="AL1123"/>
      <c r="AM1123"/>
      <c r="AN1123"/>
      <c r="AO1123"/>
      <c r="AP1123"/>
      <c r="AQ1123"/>
      <c r="AR1123"/>
      <c r="AS1123"/>
      <c r="AT1123"/>
      <c r="AU1123"/>
      <c r="AV1123"/>
      <c r="AW1123"/>
      <c r="AX1123"/>
      <c r="AY1123"/>
      <c r="AZ1123"/>
      <c r="BA1123"/>
      <c r="BB1123"/>
      <c r="BC1123"/>
      <c r="BD1123"/>
      <c r="BE1123"/>
      <c r="BF1123"/>
      <c r="BG1123"/>
      <c r="BH1123"/>
      <c r="BI1123"/>
      <c r="BJ1123"/>
      <c r="BK1123"/>
      <c r="BL1123"/>
      <c r="BM1123"/>
      <c r="BN1123"/>
      <c r="BO1123"/>
      <c r="BP1123"/>
      <c r="BQ1123"/>
      <c r="BR1123"/>
      <c r="BS1123"/>
      <c r="BT1123"/>
      <c r="BU1123"/>
      <c r="BV1123"/>
      <c r="BW1123"/>
      <c r="BX1123"/>
      <c r="BY1123"/>
      <c r="BZ1123"/>
      <c r="CA1123"/>
      <c r="CB1123"/>
      <c r="CC1123"/>
      <c r="CD1123"/>
      <c r="CE1123"/>
      <c r="CF1123"/>
      <c r="CG1123"/>
      <c r="CH1123"/>
      <c r="CI1123"/>
      <c r="CJ1123"/>
      <c r="CK1123"/>
      <c r="CL1123"/>
      <c r="CM1123"/>
      <c r="CN1123"/>
      <c r="CO1123"/>
      <c r="CP1123"/>
      <c r="CQ1123"/>
      <c r="CR1123"/>
      <c r="CS1123"/>
      <c r="CT1123"/>
      <c r="CU1123"/>
      <c r="CV1123"/>
      <c r="CW1123"/>
      <c r="CX1123"/>
      <c r="CY1123"/>
      <c r="CZ1123"/>
      <c r="DA1123"/>
      <c r="DB1123"/>
      <c r="DC1123"/>
      <c r="DD1123"/>
      <c r="DE1123"/>
      <c r="DF1123"/>
      <c r="DG1123"/>
      <c r="DH1123"/>
      <c r="DI1123"/>
      <c r="DJ1123"/>
      <c r="DK1123"/>
      <c r="DL1123"/>
      <c r="DM1123"/>
      <c r="DN1123"/>
      <c r="DO1123"/>
      <c r="DP1123"/>
      <c r="DQ1123"/>
      <c r="DR1123"/>
      <c r="DS1123"/>
      <c r="DT1123"/>
      <c r="DU1123"/>
      <c r="DV1123"/>
      <c r="DW1123"/>
      <c r="DX1123"/>
      <c r="DY1123"/>
      <c r="DZ1123"/>
      <c r="EA1123"/>
      <c r="EB1123"/>
      <c r="EC1123"/>
      <c r="ED1123"/>
      <c r="EE1123"/>
      <c r="EF1123"/>
      <c r="EG1123"/>
      <c r="EH1123"/>
      <c r="EI1123"/>
      <c r="EJ1123"/>
      <c r="EK1123"/>
      <c r="EL1123"/>
      <c r="EM1123"/>
      <c r="EN1123"/>
      <c r="EO1123"/>
      <c r="EP1123"/>
      <c r="EQ1123"/>
      <c r="ER1123"/>
      <c r="ES1123"/>
      <c r="ET1123"/>
      <c r="EU1123"/>
      <c r="EV1123"/>
      <c r="EW1123"/>
      <c r="EX1123"/>
      <c r="EY1123"/>
      <c r="EZ1123"/>
      <c r="FA1123"/>
      <c r="FB1123"/>
      <c r="FC1123"/>
      <c r="FD1123"/>
      <c r="FE1123"/>
      <c r="FF1123"/>
      <c r="FG1123"/>
      <c r="FH1123"/>
      <c r="FI1123"/>
      <c r="FJ1123"/>
      <c r="FK1123"/>
      <c r="FL1123"/>
      <c r="FM1123"/>
      <c r="FN1123"/>
      <c r="FO1123"/>
      <c r="FP1123"/>
      <c r="FQ1123"/>
      <c r="FR1123"/>
      <c r="FS1123"/>
      <c r="FT1123"/>
      <c r="FU1123"/>
      <c r="FV1123"/>
      <c r="FW1123"/>
      <c r="FX1123"/>
      <c r="FY1123"/>
      <c r="FZ1123"/>
      <c r="GA1123"/>
      <c r="GB1123"/>
      <c r="GC1123"/>
      <c r="GD1123"/>
      <c r="GE1123"/>
      <c r="GF1123"/>
      <c r="GG1123"/>
      <c r="GH1123"/>
      <c r="GI1123"/>
      <c r="GJ1123"/>
      <c r="GK1123"/>
      <c r="GL1123"/>
      <c r="GM1123"/>
      <c r="GN1123"/>
      <c r="GO1123"/>
      <c r="GP1123"/>
      <c r="GQ1123"/>
      <c r="GR1123"/>
      <c r="GS1123"/>
      <c r="GT1123"/>
      <c r="GU1123"/>
      <c r="GV1123"/>
      <c r="GW1123"/>
      <c r="GX1123"/>
      <c r="GY1123"/>
      <c r="GZ1123"/>
      <c r="HA1123"/>
      <c r="HB1123"/>
      <c r="HC1123"/>
      <c r="HD1123"/>
      <c r="HE1123"/>
      <c r="HF1123"/>
      <c r="HG1123"/>
      <c r="HH1123"/>
    </row>
    <row r="1124" spans="1:216" x14ac:dyDescent="0.2">
      <c r="A1124" s="241" t="s">
        <v>332</v>
      </c>
      <c r="B1124" s="476" t="s">
        <v>965</v>
      </c>
      <c r="C1124" s="326" t="s">
        <v>640</v>
      </c>
      <c r="D1124" s="283" t="s">
        <v>333</v>
      </c>
      <c r="E1124" s="480">
        <v>0</v>
      </c>
      <c r="F1124" s="480">
        <v>0</v>
      </c>
      <c r="G1124" s="480">
        <v>0.5</v>
      </c>
      <c r="H1124" s="480">
        <v>0</v>
      </c>
      <c r="I1124" s="480">
        <v>0</v>
      </c>
      <c r="J1124" s="480">
        <v>0</v>
      </c>
      <c r="K1124" s="480">
        <v>0</v>
      </c>
      <c r="L1124" s="480">
        <v>0</v>
      </c>
      <c r="M1124" s="480">
        <v>0</v>
      </c>
      <c r="N1124" s="500">
        <v>0.5</v>
      </c>
      <c r="O1124" s="480">
        <v>0</v>
      </c>
      <c r="P1124" s="480">
        <v>0</v>
      </c>
      <c r="Q1124" s="480">
        <v>1</v>
      </c>
      <c r="R1124" s="480">
        <v>0</v>
      </c>
      <c r="S1124" s="480">
        <v>0</v>
      </c>
      <c r="T1124" s="480">
        <v>0</v>
      </c>
      <c r="U1124" s="480">
        <v>0</v>
      </c>
      <c r="V1124" s="480">
        <v>0</v>
      </c>
      <c r="W1124" s="480">
        <v>0</v>
      </c>
      <c r="X1124" s="500">
        <v>1</v>
      </c>
      <c r="Y1124"/>
      <c r="Z1124"/>
      <c r="AA1124"/>
      <c r="AB1124"/>
      <c r="AC1124"/>
      <c r="AD1124"/>
      <c r="AE1124"/>
      <c r="AF1124"/>
      <c r="AG1124"/>
      <c r="AH1124"/>
      <c r="AI1124"/>
      <c r="AJ1124"/>
      <c r="AK1124"/>
      <c r="AL1124"/>
      <c r="AM1124"/>
      <c r="AN1124"/>
      <c r="AO1124"/>
      <c r="AP1124"/>
      <c r="AQ1124"/>
      <c r="AR1124"/>
      <c r="AS1124"/>
      <c r="AT1124"/>
      <c r="AU1124"/>
      <c r="AV1124"/>
      <c r="AW1124"/>
      <c r="AX1124"/>
      <c r="AY1124"/>
      <c r="AZ1124"/>
      <c r="BA1124"/>
      <c r="BB1124"/>
      <c r="BC1124"/>
      <c r="BD1124"/>
      <c r="BE1124"/>
      <c r="BF1124"/>
      <c r="BG1124"/>
      <c r="BH1124"/>
      <c r="BI1124"/>
      <c r="BJ1124"/>
      <c r="BK1124"/>
      <c r="BL1124"/>
      <c r="BM1124"/>
      <c r="BN1124"/>
      <c r="BO1124"/>
      <c r="BP1124"/>
      <c r="BQ1124"/>
      <c r="BR1124"/>
      <c r="BS1124"/>
      <c r="BT1124"/>
      <c r="BU1124"/>
      <c r="BV1124"/>
      <c r="BW1124"/>
      <c r="BX1124"/>
      <c r="BY1124"/>
      <c r="BZ1124"/>
      <c r="CA1124"/>
      <c r="CB1124"/>
      <c r="CC1124"/>
      <c r="CD1124"/>
      <c r="CE1124"/>
      <c r="CF1124"/>
      <c r="CG1124"/>
      <c r="CH1124"/>
      <c r="CI1124"/>
      <c r="CJ1124"/>
      <c r="CK1124"/>
      <c r="CL1124"/>
      <c r="CM1124"/>
      <c r="CN1124"/>
      <c r="CO1124"/>
      <c r="CP1124"/>
      <c r="CQ1124"/>
      <c r="CR1124"/>
      <c r="CS1124"/>
      <c r="CT1124"/>
      <c r="CU1124"/>
      <c r="CV1124"/>
      <c r="CW1124"/>
      <c r="CX1124"/>
      <c r="CY1124"/>
      <c r="CZ1124"/>
      <c r="DA1124"/>
      <c r="DB1124"/>
      <c r="DC1124"/>
      <c r="DD1124"/>
      <c r="DE1124"/>
      <c r="DF1124"/>
      <c r="DG1124"/>
      <c r="DH1124"/>
      <c r="DI1124"/>
      <c r="DJ1124"/>
      <c r="DK1124"/>
      <c r="DL1124"/>
      <c r="DM1124"/>
      <c r="DN1124"/>
      <c r="DO1124"/>
      <c r="DP1124"/>
      <c r="DQ1124"/>
      <c r="DR1124"/>
      <c r="DS1124"/>
      <c r="DT1124"/>
      <c r="DU1124"/>
      <c r="DV1124"/>
      <c r="DW1124"/>
      <c r="DX1124"/>
      <c r="DY1124"/>
      <c r="DZ1124"/>
      <c r="EA1124"/>
      <c r="EB1124"/>
      <c r="EC1124"/>
      <c r="ED1124"/>
      <c r="EE1124"/>
      <c r="EF1124"/>
      <c r="EG1124"/>
      <c r="EH1124"/>
      <c r="EI1124"/>
      <c r="EJ1124"/>
      <c r="EK1124"/>
      <c r="EL1124"/>
      <c r="EM1124"/>
      <c r="EN1124"/>
      <c r="EO1124"/>
      <c r="EP1124"/>
      <c r="EQ1124"/>
      <c r="ER1124"/>
      <c r="ES1124"/>
      <c r="ET1124"/>
      <c r="EU1124"/>
      <c r="EV1124"/>
      <c r="EW1124"/>
      <c r="EX1124"/>
      <c r="EY1124"/>
      <c r="EZ1124"/>
      <c r="FA1124"/>
      <c r="FB1124"/>
      <c r="FC1124"/>
      <c r="FD1124"/>
      <c r="FE1124"/>
      <c r="FF1124"/>
      <c r="FG1124"/>
      <c r="FH1124"/>
      <c r="FI1124"/>
      <c r="FJ1124"/>
      <c r="FK1124"/>
      <c r="FL1124"/>
      <c r="FM1124"/>
      <c r="FN1124"/>
      <c r="FO1124"/>
      <c r="FP1124"/>
      <c r="FQ1124"/>
      <c r="FR1124"/>
      <c r="FS1124"/>
      <c r="FT1124"/>
      <c r="FU1124"/>
      <c r="FV1124"/>
      <c r="FW1124"/>
      <c r="FX1124"/>
      <c r="FY1124"/>
      <c r="FZ1124"/>
      <c r="GA1124"/>
      <c r="GB1124"/>
      <c r="GC1124"/>
      <c r="GD1124"/>
      <c r="GE1124"/>
      <c r="GF1124"/>
      <c r="GG1124"/>
      <c r="GH1124"/>
      <c r="GI1124"/>
      <c r="GJ1124"/>
      <c r="GK1124"/>
      <c r="GL1124"/>
      <c r="GM1124"/>
      <c r="GN1124"/>
      <c r="GO1124"/>
      <c r="GP1124"/>
      <c r="GQ1124"/>
      <c r="GR1124"/>
      <c r="GS1124"/>
      <c r="GT1124"/>
      <c r="GU1124"/>
      <c r="GV1124"/>
      <c r="GW1124"/>
      <c r="GX1124"/>
      <c r="GY1124"/>
      <c r="GZ1124"/>
      <c r="HA1124"/>
      <c r="HB1124"/>
      <c r="HC1124"/>
      <c r="HD1124"/>
      <c r="HE1124"/>
      <c r="HF1124"/>
      <c r="HG1124"/>
      <c r="HH1124"/>
    </row>
    <row r="1125" spans="1:216" x14ac:dyDescent="0.2">
      <c r="A1125" s="241" t="s">
        <v>334</v>
      </c>
      <c r="B1125" s="476" t="s">
        <v>966</v>
      </c>
      <c r="C1125" s="326" t="s">
        <v>807</v>
      </c>
      <c r="D1125" s="283" t="s">
        <v>335</v>
      </c>
      <c r="E1125" s="480">
        <v>0.5</v>
      </c>
      <c r="F1125" s="480">
        <v>14.1</v>
      </c>
      <c r="G1125" s="480">
        <v>0</v>
      </c>
      <c r="H1125" s="480">
        <v>0.5</v>
      </c>
      <c r="I1125" s="480">
        <v>0</v>
      </c>
      <c r="J1125" s="480">
        <v>0.5</v>
      </c>
      <c r="K1125" s="480">
        <v>0</v>
      </c>
      <c r="L1125" s="480">
        <v>0</v>
      </c>
      <c r="M1125" s="480">
        <v>0</v>
      </c>
      <c r="N1125" s="500">
        <v>15.6</v>
      </c>
      <c r="O1125" s="480">
        <v>1</v>
      </c>
      <c r="P1125" s="480">
        <v>29</v>
      </c>
      <c r="Q1125" s="480">
        <v>0</v>
      </c>
      <c r="R1125" s="480">
        <v>1</v>
      </c>
      <c r="S1125" s="480">
        <v>0</v>
      </c>
      <c r="T1125" s="480">
        <v>1</v>
      </c>
      <c r="U1125" s="480">
        <v>0</v>
      </c>
      <c r="V1125" s="480">
        <v>0</v>
      </c>
      <c r="W1125" s="480">
        <v>0</v>
      </c>
      <c r="X1125" s="500">
        <v>32</v>
      </c>
      <c r="Y1125"/>
      <c r="Z1125"/>
      <c r="AA1125"/>
      <c r="AB1125"/>
      <c r="AC1125"/>
      <c r="AD1125"/>
      <c r="AE1125"/>
      <c r="AF1125"/>
      <c r="AG1125"/>
      <c r="AH1125"/>
      <c r="AI1125"/>
      <c r="AJ1125"/>
      <c r="AK1125"/>
      <c r="AL1125"/>
      <c r="AM1125"/>
      <c r="AN1125"/>
      <c r="AO1125"/>
      <c r="AP1125"/>
      <c r="AQ1125"/>
      <c r="AR1125"/>
      <c r="AS1125"/>
      <c r="AT1125"/>
      <c r="AU1125"/>
      <c r="AV1125"/>
      <c r="AW1125"/>
      <c r="AX1125"/>
      <c r="AY1125"/>
      <c r="AZ1125"/>
      <c r="BA1125"/>
      <c r="BB1125"/>
      <c r="BC1125"/>
      <c r="BD1125"/>
      <c r="BE1125"/>
      <c r="BF1125"/>
      <c r="BG1125"/>
      <c r="BH1125"/>
      <c r="BI1125"/>
      <c r="BJ1125"/>
      <c r="BK1125"/>
      <c r="BL1125"/>
      <c r="BM1125"/>
      <c r="BN1125"/>
      <c r="BO1125"/>
      <c r="BP1125"/>
      <c r="BQ1125"/>
      <c r="BR1125"/>
      <c r="BS1125"/>
      <c r="BT1125"/>
      <c r="BU1125"/>
      <c r="BV1125"/>
      <c r="BW1125"/>
      <c r="BX1125"/>
      <c r="BY1125"/>
      <c r="BZ1125"/>
      <c r="CA1125"/>
      <c r="CB1125"/>
      <c r="CC1125"/>
      <c r="CD1125"/>
      <c r="CE1125"/>
      <c r="CF1125"/>
      <c r="CG1125"/>
      <c r="CH1125"/>
      <c r="CI1125"/>
      <c r="CJ1125"/>
      <c r="CK1125"/>
      <c r="CL1125"/>
      <c r="CM1125"/>
      <c r="CN1125"/>
      <c r="CO1125"/>
      <c r="CP1125"/>
      <c r="CQ1125"/>
      <c r="CR1125"/>
      <c r="CS1125"/>
      <c r="CT1125"/>
      <c r="CU1125"/>
      <c r="CV1125"/>
      <c r="CW1125"/>
      <c r="CX1125"/>
      <c r="CY1125"/>
      <c r="CZ1125"/>
      <c r="DA1125"/>
      <c r="DB1125"/>
      <c r="DC1125"/>
      <c r="DD1125"/>
      <c r="DE1125"/>
      <c r="DF1125"/>
      <c r="DG1125"/>
      <c r="DH1125"/>
      <c r="DI1125"/>
      <c r="DJ1125"/>
      <c r="DK1125"/>
      <c r="DL1125"/>
      <c r="DM1125"/>
      <c r="DN1125"/>
      <c r="DO1125"/>
      <c r="DP1125"/>
      <c r="DQ1125"/>
      <c r="DR1125"/>
      <c r="DS1125"/>
      <c r="DT1125"/>
      <c r="DU1125"/>
      <c r="DV1125"/>
      <c r="DW1125"/>
      <c r="DX1125"/>
      <c r="DY1125"/>
      <c r="DZ1125"/>
      <c r="EA1125"/>
      <c r="EB1125"/>
      <c r="EC1125"/>
      <c r="ED1125"/>
      <c r="EE1125"/>
      <c r="EF1125"/>
      <c r="EG1125"/>
      <c r="EH1125"/>
      <c r="EI1125"/>
      <c r="EJ1125"/>
      <c r="EK1125"/>
      <c r="EL1125"/>
      <c r="EM1125"/>
      <c r="EN1125"/>
      <c r="EO1125"/>
      <c r="EP1125"/>
      <c r="EQ1125"/>
      <c r="ER1125"/>
      <c r="ES1125"/>
      <c r="ET1125"/>
      <c r="EU1125"/>
      <c r="EV1125"/>
      <c r="EW1125"/>
      <c r="EX1125"/>
      <c r="EY1125"/>
      <c r="EZ1125"/>
      <c r="FA1125"/>
      <c r="FB1125"/>
      <c r="FC1125"/>
      <c r="FD1125"/>
      <c r="FE1125"/>
      <c r="FF1125"/>
      <c r="FG1125"/>
      <c r="FH1125"/>
      <c r="FI1125"/>
      <c r="FJ1125"/>
      <c r="FK1125"/>
      <c r="FL1125"/>
      <c r="FM1125"/>
      <c r="FN1125"/>
      <c r="FO1125"/>
      <c r="FP1125"/>
      <c r="FQ1125"/>
      <c r="FR1125"/>
      <c r="FS1125"/>
      <c r="FT1125"/>
      <c r="FU1125"/>
      <c r="FV1125"/>
      <c r="FW1125"/>
      <c r="FX1125"/>
      <c r="FY1125"/>
      <c r="FZ1125"/>
      <c r="GA1125"/>
      <c r="GB1125"/>
      <c r="GC1125"/>
      <c r="GD1125"/>
      <c r="GE1125"/>
      <c r="GF1125"/>
      <c r="GG1125"/>
      <c r="GH1125"/>
      <c r="GI1125"/>
      <c r="GJ1125"/>
      <c r="GK1125"/>
      <c r="GL1125"/>
      <c r="GM1125"/>
      <c r="GN1125"/>
      <c r="GO1125"/>
      <c r="GP1125"/>
      <c r="GQ1125"/>
      <c r="GR1125"/>
      <c r="GS1125"/>
      <c r="GT1125"/>
      <c r="GU1125"/>
      <c r="GV1125"/>
      <c r="GW1125"/>
      <c r="GX1125"/>
      <c r="GY1125"/>
      <c r="GZ1125"/>
      <c r="HA1125"/>
      <c r="HB1125"/>
      <c r="HC1125"/>
      <c r="HD1125"/>
      <c r="HE1125"/>
      <c r="HF1125"/>
      <c r="HG1125"/>
      <c r="HH1125"/>
    </row>
    <row r="1126" spans="1:216" x14ac:dyDescent="0.2">
      <c r="A1126" s="241" t="s">
        <v>336</v>
      </c>
      <c r="B1126" s="476" t="s">
        <v>967</v>
      </c>
      <c r="C1126" s="326" t="s">
        <v>786</v>
      </c>
      <c r="D1126" s="283" t="s">
        <v>337</v>
      </c>
      <c r="E1126" s="480">
        <v>0</v>
      </c>
      <c r="F1126" s="480">
        <v>1.1000000000000001</v>
      </c>
      <c r="G1126" s="480">
        <v>1</v>
      </c>
      <c r="H1126" s="480">
        <v>0.5</v>
      </c>
      <c r="I1126" s="480">
        <v>0</v>
      </c>
      <c r="J1126" s="480">
        <v>0</v>
      </c>
      <c r="K1126" s="480">
        <v>0</v>
      </c>
      <c r="L1126" s="480">
        <v>0</v>
      </c>
      <c r="M1126" s="480">
        <v>0</v>
      </c>
      <c r="N1126" s="500">
        <v>2.6</v>
      </c>
      <c r="O1126" s="480">
        <v>0</v>
      </c>
      <c r="P1126" s="480">
        <v>3</v>
      </c>
      <c r="Q1126" s="480">
        <v>2</v>
      </c>
      <c r="R1126" s="480">
        <v>1</v>
      </c>
      <c r="S1126" s="480">
        <v>0</v>
      </c>
      <c r="T1126" s="480">
        <v>0</v>
      </c>
      <c r="U1126" s="480">
        <v>0</v>
      </c>
      <c r="V1126" s="480">
        <v>0</v>
      </c>
      <c r="W1126" s="480">
        <v>0</v>
      </c>
      <c r="X1126" s="500">
        <v>6</v>
      </c>
      <c r="Y1126"/>
      <c r="Z1126"/>
      <c r="AA1126"/>
      <c r="AB1126"/>
      <c r="AC1126"/>
      <c r="AD1126"/>
      <c r="AE1126"/>
      <c r="AF1126"/>
      <c r="AG1126"/>
      <c r="AH1126"/>
      <c r="AI1126"/>
      <c r="AJ1126"/>
      <c r="AK1126"/>
      <c r="AL1126"/>
      <c r="AM1126"/>
      <c r="AN1126"/>
      <c r="AO1126"/>
      <c r="AP1126"/>
      <c r="AQ1126"/>
      <c r="AR1126"/>
      <c r="AS1126"/>
      <c r="AT1126"/>
      <c r="AU1126"/>
      <c r="AV1126"/>
      <c r="AW1126"/>
      <c r="AX1126"/>
      <c r="AY1126"/>
      <c r="AZ1126"/>
      <c r="BA1126"/>
      <c r="BB1126"/>
      <c r="BC1126"/>
      <c r="BD1126"/>
      <c r="BE1126"/>
      <c r="BF1126"/>
      <c r="BG1126"/>
      <c r="BH1126"/>
      <c r="BI1126"/>
      <c r="BJ1126"/>
      <c r="BK1126"/>
      <c r="BL1126"/>
      <c r="BM1126"/>
      <c r="BN1126"/>
      <c r="BO1126"/>
      <c r="BP1126"/>
      <c r="BQ1126"/>
      <c r="BR1126"/>
      <c r="BS1126"/>
      <c r="BT1126"/>
      <c r="BU1126"/>
      <c r="BV1126"/>
      <c r="BW1126"/>
      <c r="BX1126"/>
      <c r="BY1126"/>
      <c r="BZ1126"/>
      <c r="CA1126"/>
      <c r="CB1126"/>
      <c r="CC1126"/>
      <c r="CD1126"/>
      <c r="CE1126"/>
      <c r="CF1126"/>
      <c r="CG1126"/>
      <c r="CH1126"/>
      <c r="CI1126"/>
      <c r="CJ1126"/>
      <c r="CK1126"/>
      <c r="CL1126"/>
      <c r="CM1126"/>
      <c r="CN1126"/>
      <c r="CO1126"/>
      <c r="CP1126"/>
      <c r="CQ1126"/>
      <c r="CR1126"/>
      <c r="CS1126"/>
      <c r="CT1126"/>
      <c r="CU1126"/>
      <c r="CV1126"/>
      <c r="CW1126"/>
      <c r="CX1126"/>
      <c r="CY1126"/>
      <c r="CZ1126"/>
      <c r="DA1126"/>
      <c r="DB1126"/>
      <c r="DC1126"/>
      <c r="DD1126"/>
      <c r="DE1126"/>
      <c r="DF1126"/>
      <c r="DG1126"/>
      <c r="DH1126"/>
      <c r="DI1126"/>
      <c r="DJ1126"/>
      <c r="DK1126"/>
      <c r="DL1126"/>
      <c r="DM1126"/>
      <c r="DN1126"/>
      <c r="DO1126"/>
      <c r="DP1126"/>
      <c r="DQ1126"/>
      <c r="DR1126"/>
      <c r="DS1126"/>
      <c r="DT1126"/>
      <c r="DU1126"/>
      <c r="DV1126"/>
      <c r="DW1126"/>
      <c r="DX1126"/>
      <c r="DY1126"/>
      <c r="DZ1126"/>
      <c r="EA1126"/>
      <c r="EB1126"/>
      <c r="EC1126"/>
      <c r="ED1126"/>
      <c r="EE1126"/>
      <c r="EF1126"/>
      <c r="EG1126"/>
      <c r="EH1126"/>
      <c r="EI1126"/>
      <c r="EJ1126"/>
      <c r="EK1126"/>
      <c r="EL1126"/>
      <c r="EM1126"/>
      <c r="EN1126"/>
      <c r="EO1126"/>
      <c r="EP1126"/>
      <c r="EQ1126"/>
      <c r="ER1126"/>
      <c r="ES1126"/>
      <c r="ET1126"/>
      <c r="EU1126"/>
      <c r="EV1126"/>
      <c r="EW1126"/>
      <c r="EX1126"/>
      <c r="EY1126"/>
      <c r="EZ1126"/>
      <c r="FA1126"/>
      <c r="FB1126"/>
      <c r="FC1126"/>
      <c r="FD1126"/>
      <c r="FE1126"/>
      <c r="FF1126"/>
      <c r="FG1126"/>
      <c r="FH1126"/>
      <c r="FI1126"/>
      <c r="FJ1126"/>
      <c r="FK1126"/>
      <c r="FL1126"/>
      <c r="FM1126"/>
      <c r="FN1126"/>
      <c r="FO1126"/>
      <c r="FP1126"/>
      <c r="FQ1126"/>
      <c r="FR1126"/>
      <c r="FS1126"/>
      <c r="FT1126"/>
      <c r="FU1126"/>
      <c r="FV1126"/>
      <c r="FW1126"/>
      <c r="FX1126"/>
      <c r="FY1126"/>
      <c r="FZ1126"/>
      <c r="GA1126"/>
      <c r="GB1126"/>
      <c r="GC1126"/>
      <c r="GD1126"/>
      <c r="GE1126"/>
      <c r="GF1126"/>
      <c r="GG1126"/>
      <c r="GH1126"/>
      <c r="GI1126"/>
      <c r="GJ1126"/>
      <c r="GK1126"/>
      <c r="GL1126"/>
      <c r="GM1126"/>
      <c r="GN1126"/>
      <c r="GO1126"/>
      <c r="GP1126"/>
      <c r="GQ1126"/>
      <c r="GR1126"/>
      <c r="GS1126"/>
      <c r="GT1126"/>
      <c r="GU1126"/>
      <c r="GV1126"/>
      <c r="GW1126"/>
      <c r="GX1126"/>
      <c r="GY1126"/>
      <c r="GZ1126"/>
      <c r="HA1126"/>
      <c r="HB1126"/>
      <c r="HC1126"/>
      <c r="HD1126"/>
      <c r="HE1126"/>
      <c r="HF1126"/>
      <c r="HG1126"/>
      <c r="HH1126"/>
    </row>
    <row r="1127" spans="1:216" x14ac:dyDescent="0.2">
      <c r="A1127" s="241" t="s">
        <v>338</v>
      </c>
      <c r="B1127" s="476" t="s">
        <v>968</v>
      </c>
      <c r="C1127" s="326" t="s">
        <v>784</v>
      </c>
      <c r="D1127" s="283" t="s">
        <v>339</v>
      </c>
      <c r="E1127" s="480">
        <v>0</v>
      </c>
      <c r="F1127" s="480">
        <v>3.5</v>
      </c>
      <c r="G1127" s="480">
        <v>0</v>
      </c>
      <c r="H1127" s="480">
        <v>0.5</v>
      </c>
      <c r="I1127" s="480">
        <v>0</v>
      </c>
      <c r="J1127" s="480">
        <v>0</v>
      </c>
      <c r="K1127" s="480">
        <v>0</v>
      </c>
      <c r="L1127" s="480">
        <v>0</v>
      </c>
      <c r="M1127" s="480">
        <v>0</v>
      </c>
      <c r="N1127" s="500">
        <v>4</v>
      </c>
      <c r="O1127" s="480">
        <v>0</v>
      </c>
      <c r="P1127" s="480">
        <v>9</v>
      </c>
      <c r="Q1127" s="480">
        <v>0</v>
      </c>
      <c r="R1127" s="480">
        <v>1</v>
      </c>
      <c r="S1127" s="480">
        <v>0</v>
      </c>
      <c r="T1127" s="480">
        <v>0</v>
      </c>
      <c r="U1127" s="480">
        <v>0</v>
      </c>
      <c r="V1127" s="480">
        <v>0</v>
      </c>
      <c r="W1127" s="480">
        <v>0</v>
      </c>
      <c r="X1127" s="500">
        <v>10</v>
      </c>
      <c r="Y1127"/>
      <c r="Z1127"/>
      <c r="AA1127"/>
      <c r="AB1127"/>
      <c r="AC1127"/>
      <c r="AD1127"/>
      <c r="AE1127"/>
      <c r="AF1127"/>
      <c r="AG1127"/>
      <c r="AH1127"/>
      <c r="AI1127"/>
      <c r="AJ1127"/>
      <c r="AK1127"/>
      <c r="AL1127"/>
      <c r="AM1127"/>
      <c r="AN1127"/>
      <c r="AO1127"/>
      <c r="AP1127"/>
      <c r="AQ1127"/>
      <c r="AR1127"/>
      <c r="AS1127"/>
      <c r="AT1127"/>
      <c r="AU1127"/>
      <c r="AV1127"/>
      <c r="AW1127"/>
      <c r="AX1127"/>
      <c r="AY1127"/>
      <c r="AZ1127"/>
      <c r="BA1127"/>
      <c r="BB1127"/>
      <c r="BC1127"/>
      <c r="BD1127"/>
      <c r="BE1127"/>
      <c r="BF1127"/>
      <c r="BG1127"/>
      <c r="BH1127"/>
      <c r="BI1127"/>
      <c r="BJ1127"/>
      <c r="BK1127"/>
      <c r="BL1127"/>
      <c r="BM1127"/>
      <c r="BN1127"/>
      <c r="BO1127"/>
      <c r="BP1127"/>
      <c r="BQ1127"/>
      <c r="BR1127"/>
      <c r="BS1127"/>
      <c r="BT1127"/>
      <c r="BU1127"/>
      <c r="BV1127"/>
      <c r="BW1127"/>
      <c r="BX1127"/>
      <c r="BY1127"/>
      <c r="BZ1127"/>
      <c r="CA1127"/>
      <c r="CB1127"/>
      <c r="CC1127"/>
      <c r="CD1127"/>
      <c r="CE1127"/>
      <c r="CF1127"/>
      <c r="CG1127"/>
      <c r="CH1127"/>
      <c r="CI1127"/>
      <c r="CJ1127"/>
      <c r="CK1127"/>
      <c r="CL1127"/>
      <c r="CM1127"/>
      <c r="CN1127"/>
      <c r="CO1127"/>
      <c r="CP1127"/>
      <c r="CQ1127"/>
      <c r="CR1127"/>
      <c r="CS1127"/>
      <c r="CT1127"/>
      <c r="CU1127"/>
      <c r="CV1127"/>
      <c r="CW1127"/>
      <c r="CX1127"/>
      <c r="CY1127"/>
      <c r="CZ1127"/>
      <c r="DA1127"/>
      <c r="DB1127"/>
      <c r="DC1127"/>
      <c r="DD1127"/>
      <c r="DE1127"/>
      <c r="DF1127"/>
      <c r="DG1127"/>
      <c r="DH1127"/>
      <c r="DI1127"/>
      <c r="DJ1127"/>
      <c r="DK1127"/>
      <c r="DL1127"/>
      <c r="DM1127"/>
      <c r="DN1127"/>
      <c r="DO1127"/>
      <c r="DP1127"/>
      <c r="DQ1127"/>
      <c r="DR1127"/>
      <c r="DS1127"/>
      <c r="DT1127"/>
      <c r="DU1127"/>
      <c r="DV1127"/>
      <c r="DW1127"/>
      <c r="DX1127"/>
      <c r="DY1127"/>
      <c r="DZ1127"/>
      <c r="EA1127"/>
      <c r="EB1127"/>
      <c r="EC1127"/>
      <c r="ED1127"/>
      <c r="EE1127"/>
      <c r="EF1127"/>
      <c r="EG1127"/>
      <c r="EH1127"/>
      <c r="EI1127"/>
      <c r="EJ1127"/>
      <c r="EK1127"/>
      <c r="EL1127"/>
      <c r="EM1127"/>
      <c r="EN1127"/>
      <c r="EO1127"/>
      <c r="EP1127"/>
      <c r="EQ1127"/>
      <c r="ER1127"/>
      <c r="ES1127"/>
      <c r="ET1127"/>
      <c r="EU1127"/>
      <c r="EV1127"/>
      <c r="EW1127"/>
      <c r="EX1127"/>
      <c r="EY1127"/>
      <c r="EZ1127"/>
      <c r="FA1127"/>
      <c r="FB1127"/>
      <c r="FC1127"/>
      <c r="FD1127"/>
      <c r="FE1127"/>
      <c r="FF1127"/>
      <c r="FG1127"/>
      <c r="FH1127"/>
      <c r="FI1127"/>
      <c r="FJ1127"/>
      <c r="FK1127"/>
      <c r="FL1127"/>
      <c r="FM1127"/>
      <c r="FN1127"/>
      <c r="FO1127"/>
      <c r="FP1127"/>
      <c r="FQ1127"/>
      <c r="FR1127"/>
      <c r="FS1127"/>
      <c r="FT1127"/>
      <c r="FU1127"/>
      <c r="FV1127"/>
      <c r="FW1127"/>
      <c r="FX1127"/>
      <c r="FY1127"/>
      <c r="FZ1127"/>
      <c r="GA1127"/>
      <c r="GB1127"/>
      <c r="GC1127"/>
      <c r="GD1127"/>
      <c r="GE1127"/>
      <c r="GF1127"/>
      <c r="GG1127"/>
      <c r="GH1127"/>
      <c r="GI1127"/>
      <c r="GJ1127"/>
      <c r="GK1127"/>
      <c r="GL1127"/>
      <c r="GM1127"/>
      <c r="GN1127"/>
      <c r="GO1127"/>
      <c r="GP1127"/>
      <c r="GQ1127"/>
      <c r="GR1127"/>
      <c r="GS1127"/>
      <c r="GT1127"/>
      <c r="GU1127"/>
      <c r="GV1127"/>
      <c r="GW1127"/>
      <c r="GX1127"/>
      <c r="GY1127"/>
      <c r="GZ1127"/>
      <c r="HA1127"/>
      <c r="HB1127"/>
      <c r="HC1127"/>
      <c r="HD1127"/>
      <c r="HE1127"/>
      <c r="HF1127"/>
      <c r="HG1127"/>
      <c r="HH1127"/>
    </row>
    <row r="1128" spans="1:216" x14ac:dyDescent="0.2">
      <c r="A1128" s="241" t="s">
        <v>340</v>
      </c>
      <c r="B1128" s="476" t="s">
        <v>969</v>
      </c>
      <c r="C1128" s="326" t="s">
        <v>626</v>
      </c>
      <c r="D1128" s="283" t="s">
        <v>970</v>
      </c>
      <c r="E1128" s="480">
        <v>0</v>
      </c>
      <c r="F1128" s="480">
        <v>0.5</v>
      </c>
      <c r="G1128" s="480">
        <v>0</v>
      </c>
      <c r="H1128" s="480">
        <v>0</v>
      </c>
      <c r="I1128" s="480">
        <v>0</v>
      </c>
      <c r="J1128" s="480">
        <v>0</v>
      </c>
      <c r="K1128" s="480">
        <v>0</v>
      </c>
      <c r="L1128" s="480">
        <v>0</v>
      </c>
      <c r="M1128" s="480">
        <v>0</v>
      </c>
      <c r="N1128" s="500">
        <v>0.5</v>
      </c>
      <c r="O1128" s="480">
        <v>0</v>
      </c>
      <c r="P1128" s="480">
        <v>1</v>
      </c>
      <c r="Q1128" s="480">
        <v>0</v>
      </c>
      <c r="R1128" s="480">
        <v>0</v>
      </c>
      <c r="S1128" s="480">
        <v>0</v>
      </c>
      <c r="T1128" s="480">
        <v>0</v>
      </c>
      <c r="U1128" s="480">
        <v>0</v>
      </c>
      <c r="V1128" s="480">
        <v>0</v>
      </c>
      <c r="W1128" s="480">
        <v>0</v>
      </c>
      <c r="X1128" s="500">
        <v>1</v>
      </c>
      <c r="Y1128"/>
      <c r="Z1128"/>
      <c r="AA1128"/>
      <c r="AB1128"/>
      <c r="AC1128"/>
      <c r="AD1128"/>
      <c r="AE1128"/>
      <c r="AF1128"/>
      <c r="AG1128"/>
      <c r="AH1128"/>
      <c r="AI1128"/>
      <c r="AJ1128"/>
      <c r="AK1128"/>
      <c r="AL1128"/>
      <c r="AM1128"/>
      <c r="AN1128"/>
      <c r="AO1128"/>
      <c r="AP1128"/>
      <c r="AQ1128"/>
      <c r="AR1128"/>
      <c r="AS1128"/>
      <c r="AT1128"/>
      <c r="AU1128"/>
      <c r="AV1128"/>
      <c r="AW1128"/>
      <c r="AX1128"/>
      <c r="AY1128"/>
      <c r="AZ1128"/>
      <c r="BA1128"/>
      <c r="BB1128"/>
      <c r="BC1128"/>
      <c r="BD1128"/>
      <c r="BE1128"/>
      <c r="BF1128"/>
      <c r="BG1128"/>
      <c r="BH1128"/>
      <c r="BI1128"/>
      <c r="BJ1128"/>
      <c r="BK1128"/>
      <c r="BL1128"/>
      <c r="BM1128"/>
      <c r="BN1128"/>
      <c r="BO1128"/>
      <c r="BP1128"/>
      <c r="BQ1128"/>
      <c r="BR1128"/>
      <c r="BS1128"/>
      <c r="BT1128"/>
      <c r="BU1128"/>
      <c r="BV1128"/>
      <c r="BW1128"/>
      <c r="BX1128"/>
      <c r="BY1128"/>
      <c r="BZ1128"/>
      <c r="CA1128"/>
      <c r="CB1128"/>
      <c r="CC1128"/>
      <c r="CD1128"/>
      <c r="CE1128"/>
      <c r="CF1128"/>
      <c r="CG1128"/>
      <c r="CH1128"/>
      <c r="CI1128"/>
      <c r="CJ1128"/>
      <c r="CK1128"/>
      <c r="CL1128"/>
      <c r="CM1128"/>
      <c r="CN1128"/>
      <c r="CO1128"/>
      <c r="CP1128"/>
      <c r="CQ1128"/>
      <c r="CR1128"/>
      <c r="CS1128"/>
      <c r="CT1128"/>
      <c r="CU1128"/>
      <c r="CV1128"/>
      <c r="CW1128"/>
      <c r="CX1128"/>
      <c r="CY1128"/>
      <c r="CZ1128"/>
      <c r="DA1128"/>
      <c r="DB1128"/>
      <c r="DC1128"/>
      <c r="DD1128"/>
      <c r="DE1128"/>
      <c r="DF1128"/>
      <c r="DG1128"/>
      <c r="DH1128"/>
      <c r="DI1128"/>
      <c r="DJ1128"/>
      <c r="DK1128"/>
      <c r="DL1128"/>
      <c r="DM1128"/>
      <c r="DN1128"/>
      <c r="DO1128"/>
      <c r="DP1128"/>
      <c r="DQ1128"/>
      <c r="DR1128"/>
      <c r="DS1128"/>
      <c r="DT1128"/>
      <c r="DU1128"/>
      <c r="DV1128"/>
      <c r="DW1128"/>
      <c r="DX1128"/>
      <c r="DY1128"/>
      <c r="DZ1128"/>
      <c r="EA1128"/>
      <c r="EB1128"/>
      <c r="EC1128"/>
      <c r="ED1128"/>
      <c r="EE1128"/>
      <c r="EF1128"/>
      <c r="EG1128"/>
      <c r="EH1128"/>
      <c r="EI1128"/>
      <c r="EJ1128"/>
      <c r="EK1128"/>
      <c r="EL1128"/>
      <c r="EM1128"/>
      <c r="EN1128"/>
      <c r="EO1128"/>
      <c r="EP1128"/>
      <c r="EQ1128"/>
      <c r="ER1128"/>
      <c r="ES1128"/>
      <c r="ET1128"/>
      <c r="EU1128"/>
      <c r="EV1128"/>
      <c r="EW1128"/>
      <c r="EX1128"/>
      <c r="EY1128"/>
      <c r="EZ1128"/>
      <c r="FA1128"/>
      <c r="FB1128"/>
      <c r="FC1128"/>
      <c r="FD1128"/>
      <c r="FE1128"/>
      <c r="FF1128"/>
      <c r="FG1128"/>
      <c r="FH1128"/>
      <c r="FI1128"/>
      <c r="FJ1128"/>
      <c r="FK1128"/>
      <c r="FL1128"/>
      <c r="FM1128"/>
      <c r="FN1128"/>
      <c r="FO1128"/>
      <c r="FP1128"/>
      <c r="FQ1128"/>
      <c r="FR1128"/>
      <c r="FS1128"/>
      <c r="FT1128"/>
      <c r="FU1128"/>
      <c r="FV1128"/>
      <c r="FW1128"/>
      <c r="FX1128"/>
      <c r="FY1128"/>
      <c r="FZ1128"/>
      <c r="GA1128"/>
      <c r="GB1128"/>
      <c r="GC1128"/>
      <c r="GD1128"/>
      <c r="GE1128"/>
      <c r="GF1128"/>
      <c r="GG1128"/>
      <c r="GH1128"/>
      <c r="GI1128"/>
      <c r="GJ1128"/>
      <c r="GK1128"/>
      <c r="GL1128"/>
      <c r="GM1128"/>
      <c r="GN1128"/>
      <c r="GO1128"/>
      <c r="GP1128"/>
      <c r="GQ1128"/>
      <c r="GR1128"/>
      <c r="GS1128"/>
      <c r="GT1128"/>
      <c r="GU1128"/>
      <c r="GV1128"/>
      <c r="GW1128"/>
      <c r="GX1128"/>
      <c r="GY1128"/>
      <c r="GZ1128"/>
      <c r="HA1128"/>
      <c r="HB1128"/>
      <c r="HC1128"/>
      <c r="HD1128"/>
      <c r="HE1128"/>
      <c r="HF1128"/>
      <c r="HG1128"/>
      <c r="HH1128"/>
    </row>
    <row r="1129" spans="1:216" x14ac:dyDescent="0.2">
      <c r="A1129" s="241" t="s">
        <v>341</v>
      </c>
      <c r="B1129" s="476" t="s">
        <v>971</v>
      </c>
      <c r="C1129" s="326" t="s">
        <v>782</v>
      </c>
      <c r="D1129" s="283" t="s">
        <v>342</v>
      </c>
      <c r="E1129" s="480">
        <v>0.5</v>
      </c>
      <c r="F1129" s="480">
        <v>22.25</v>
      </c>
      <c r="G1129" s="480">
        <v>5.5</v>
      </c>
      <c r="H1129" s="480">
        <v>3.75</v>
      </c>
      <c r="I1129" s="480">
        <v>2.13</v>
      </c>
      <c r="J1129" s="480">
        <v>1.38</v>
      </c>
      <c r="K1129" s="480">
        <v>0</v>
      </c>
      <c r="L1129" s="480">
        <v>0</v>
      </c>
      <c r="M1129" s="480">
        <v>0</v>
      </c>
      <c r="N1129" s="500">
        <v>35.51</v>
      </c>
      <c r="O1129" s="480">
        <v>1</v>
      </c>
      <c r="P1129" s="480">
        <v>48</v>
      </c>
      <c r="Q1129" s="480">
        <v>12</v>
      </c>
      <c r="R1129" s="480">
        <v>8</v>
      </c>
      <c r="S1129" s="480">
        <v>5</v>
      </c>
      <c r="T1129" s="480">
        <v>3</v>
      </c>
      <c r="U1129" s="480">
        <v>0</v>
      </c>
      <c r="V1129" s="480">
        <v>0</v>
      </c>
      <c r="W1129" s="480">
        <v>0</v>
      </c>
      <c r="X1129" s="500">
        <v>77</v>
      </c>
      <c r="Y1129"/>
      <c r="Z1129"/>
      <c r="AA1129"/>
      <c r="AB1129"/>
      <c r="AC1129"/>
      <c r="AD1129"/>
      <c r="AE1129"/>
      <c r="AF1129"/>
      <c r="AG1129"/>
      <c r="AH1129"/>
      <c r="AI1129"/>
      <c r="AJ1129"/>
      <c r="AK1129"/>
      <c r="AL1129"/>
      <c r="AM1129"/>
      <c r="AN1129"/>
      <c r="AO1129"/>
      <c r="AP1129"/>
      <c r="AQ1129"/>
      <c r="AR1129"/>
      <c r="AS1129"/>
      <c r="AT1129"/>
      <c r="AU1129"/>
      <c r="AV1129"/>
      <c r="AW1129"/>
      <c r="AX1129"/>
      <c r="AY1129"/>
      <c r="AZ1129"/>
      <c r="BA1129"/>
      <c r="BB1129"/>
      <c r="BC1129"/>
      <c r="BD1129"/>
      <c r="BE1129"/>
      <c r="BF1129"/>
      <c r="BG1129"/>
      <c r="BH1129"/>
      <c r="BI1129"/>
      <c r="BJ1129"/>
      <c r="BK1129"/>
      <c r="BL1129"/>
      <c r="BM1129"/>
      <c r="BN1129"/>
      <c r="BO1129"/>
      <c r="BP1129"/>
      <c r="BQ1129"/>
      <c r="BR1129"/>
      <c r="BS1129"/>
      <c r="BT1129"/>
      <c r="BU1129"/>
      <c r="BV1129"/>
      <c r="BW1129"/>
      <c r="BX1129"/>
      <c r="BY1129"/>
      <c r="BZ1129"/>
      <c r="CA1129"/>
      <c r="CB1129"/>
      <c r="CC1129"/>
      <c r="CD1129"/>
      <c r="CE1129"/>
      <c r="CF1129"/>
      <c r="CG1129"/>
      <c r="CH1129"/>
      <c r="CI1129"/>
      <c r="CJ1129"/>
      <c r="CK1129"/>
      <c r="CL1129"/>
      <c r="CM1129"/>
      <c r="CN1129"/>
      <c r="CO1129"/>
      <c r="CP1129"/>
      <c r="CQ1129"/>
      <c r="CR1129"/>
      <c r="CS1129"/>
      <c r="CT1129"/>
      <c r="CU1129"/>
      <c r="CV1129"/>
      <c r="CW1129"/>
      <c r="CX1129"/>
      <c r="CY1129"/>
      <c r="CZ1129"/>
      <c r="DA1129"/>
      <c r="DB1129"/>
      <c r="DC1129"/>
      <c r="DD1129"/>
      <c r="DE1129"/>
      <c r="DF1129"/>
      <c r="DG1129"/>
      <c r="DH1129"/>
      <c r="DI1129"/>
      <c r="DJ1129"/>
      <c r="DK1129"/>
      <c r="DL1129"/>
      <c r="DM1129"/>
      <c r="DN1129"/>
      <c r="DO1129"/>
      <c r="DP1129"/>
      <c r="DQ1129"/>
      <c r="DR1129"/>
      <c r="DS1129"/>
      <c r="DT1129"/>
      <c r="DU1129"/>
      <c r="DV1129"/>
      <c r="DW1129"/>
      <c r="DX1129"/>
      <c r="DY1129"/>
      <c r="DZ1129"/>
      <c r="EA1129"/>
      <c r="EB1129"/>
      <c r="EC1129"/>
      <c r="ED1129"/>
      <c r="EE1129"/>
      <c r="EF1129"/>
      <c r="EG1129"/>
      <c r="EH1129"/>
      <c r="EI1129"/>
      <c r="EJ1129"/>
      <c r="EK1129"/>
      <c r="EL1129"/>
      <c r="EM1129"/>
      <c r="EN1129"/>
      <c r="EO1129"/>
      <c r="EP1129"/>
      <c r="EQ1129"/>
      <c r="ER1129"/>
      <c r="ES1129"/>
      <c r="ET1129"/>
      <c r="EU1129"/>
      <c r="EV1129"/>
      <c r="EW1129"/>
      <c r="EX1129"/>
      <c r="EY1129"/>
      <c r="EZ1129"/>
      <c r="FA1129"/>
      <c r="FB1129"/>
      <c r="FC1129"/>
      <c r="FD1129"/>
      <c r="FE1129"/>
      <c r="FF1129"/>
      <c r="FG1129"/>
      <c r="FH1129"/>
      <c r="FI1129"/>
      <c r="FJ1129"/>
      <c r="FK1129"/>
      <c r="FL1129"/>
      <c r="FM1129"/>
      <c r="FN1129"/>
      <c r="FO1129"/>
      <c r="FP1129"/>
      <c r="FQ1129"/>
      <c r="FR1129"/>
      <c r="FS1129"/>
      <c r="FT1129"/>
      <c r="FU1129"/>
      <c r="FV1129"/>
      <c r="FW1129"/>
      <c r="FX1129"/>
      <c r="FY1129"/>
      <c r="FZ1129"/>
      <c r="GA1129"/>
      <c r="GB1129"/>
      <c r="GC1129"/>
      <c r="GD1129"/>
      <c r="GE1129"/>
      <c r="GF1129"/>
      <c r="GG1129"/>
      <c r="GH1129"/>
      <c r="GI1129"/>
      <c r="GJ1129"/>
      <c r="GK1129"/>
      <c r="GL1129"/>
      <c r="GM1129"/>
      <c r="GN1129"/>
      <c r="GO1129"/>
      <c r="GP1129"/>
      <c r="GQ1129"/>
      <c r="GR1129"/>
      <c r="GS1129"/>
      <c r="GT1129"/>
      <c r="GU1129"/>
      <c r="GV1129"/>
      <c r="GW1129"/>
      <c r="GX1129"/>
      <c r="GY1129"/>
      <c r="GZ1129"/>
      <c r="HA1129"/>
      <c r="HB1129"/>
      <c r="HC1129"/>
      <c r="HD1129"/>
      <c r="HE1129"/>
      <c r="HF1129"/>
      <c r="HG1129"/>
      <c r="HH1129"/>
    </row>
    <row r="1130" spans="1:216" x14ac:dyDescent="0.2">
      <c r="A1130" s="241" t="s">
        <v>343</v>
      </c>
      <c r="B1130" s="476" t="s">
        <v>972</v>
      </c>
      <c r="C1130" s="326" t="s">
        <v>626</v>
      </c>
      <c r="D1130" s="283" t="s">
        <v>344</v>
      </c>
      <c r="E1130" s="480">
        <v>0</v>
      </c>
      <c r="F1130" s="480">
        <v>13.75</v>
      </c>
      <c r="G1130" s="480">
        <v>1.38</v>
      </c>
      <c r="H1130" s="480">
        <v>0.5</v>
      </c>
      <c r="I1130" s="480">
        <v>0.38</v>
      </c>
      <c r="J1130" s="480">
        <v>0</v>
      </c>
      <c r="K1130" s="480">
        <v>0</v>
      </c>
      <c r="L1130" s="480">
        <v>0</v>
      </c>
      <c r="M1130" s="480">
        <v>0</v>
      </c>
      <c r="N1130" s="500">
        <v>16.010000000000002</v>
      </c>
      <c r="O1130" s="480">
        <v>0</v>
      </c>
      <c r="P1130" s="480">
        <v>29</v>
      </c>
      <c r="Q1130" s="480">
        <v>3</v>
      </c>
      <c r="R1130" s="480">
        <v>1</v>
      </c>
      <c r="S1130" s="480">
        <v>1</v>
      </c>
      <c r="T1130" s="480">
        <v>0</v>
      </c>
      <c r="U1130" s="480">
        <v>0</v>
      </c>
      <c r="V1130" s="480">
        <v>0</v>
      </c>
      <c r="W1130" s="480">
        <v>0</v>
      </c>
      <c r="X1130" s="500">
        <v>34</v>
      </c>
      <c r="Y1130"/>
      <c r="Z1130"/>
      <c r="AA1130"/>
      <c r="AB1130"/>
      <c r="AC1130"/>
      <c r="AD1130"/>
      <c r="AE1130"/>
      <c r="AF1130"/>
      <c r="AG1130"/>
      <c r="AH1130"/>
      <c r="AI1130"/>
      <c r="AJ1130"/>
      <c r="AK1130"/>
      <c r="AL1130"/>
      <c r="AM1130"/>
      <c r="AN1130"/>
      <c r="AO1130"/>
      <c r="AP1130"/>
      <c r="AQ1130"/>
      <c r="AR1130"/>
      <c r="AS1130"/>
      <c r="AT1130"/>
      <c r="AU1130"/>
      <c r="AV1130"/>
      <c r="AW1130"/>
      <c r="AX1130"/>
      <c r="AY1130"/>
      <c r="AZ1130"/>
      <c r="BA1130"/>
      <c r="BB1130"/>
      <c r="BC1130"/>
      <c r="BD1130"/>
      <c r="BE1130"/>
      <c r="BF1130"/>
      <c r="BG1130"/>
      <c r="BH1130"/>
      <c r="BI1130"/>
      <c r="BJ1130"/>
      <c r="BK1130"/>
      <c r="BL1130"/>
      <c r="BM1130"/>
      <c r="BN1130"/>
      <c r="BO1130"/>
      <c r="BP1130"/>
      <c r="BQ1130"/>
      <c r="BR1130"/>
      <c r="BS1130"/>
      <c r="BT1130"/>
      <c r="BU1130"/>
      <c r="BV1130"/>
      <c r="BW1130"/>
      <c r="BX1130"/>
      <c r="BY1130"/>
      <c r="BZ1130"/>
      <c r="CA1130"/>
      <c r="CB1130"/>
      <c r="CC1130"/>
      <c r="CD1130"/>
      <c r="CE1130"/>
      <c r="CF1130"/>
      <c r="CG1130"/>
      <c r="CH1130"/>
      <c r="CI1130"/>
      <c r="CJ1130"/>
      <c r="CK1130"/>
      <c r="CL1130"/>
      <c r="CM1130"/>
      <c r="CN1130"/>
      <c r="CO1130"/>
      <c r="CP1130"/>
      <c r="CQ1130"/>
      <c r="CR1130"/>
      <c r="CS1130"/>
      <c r="CT1130"/>
      <c r="CU1130"/>
      <c r="CV1130"/>
      <c r="CW1130"/>
      <c r="CX1130"/>
      <c r="CY1130"/>
      <c r="CZ1130"/>
      <c r="DA1130"/>
      <c r="DB1130"/>
      <c r="DC1130"/>
      <c r="DD1130"/>
      <c r="DE1130"/>
      <c r="DF1130"/>
      <c r="DG1130"/>
      <c r="DH1130"/>
      <c r="DI1130"/>
      <c r="DJ1130"/>
      <c r="DK1130"/>
      <c r="DL1130"/>
      <c r="DM1130"/>
      <c r="DN1130"/>
      <c r="DO1130"/>
      <c r="DP1130"/>
      <c r="DQ1130"/>
      <c r="DR1130"/>
      <c r="DS1130"/>
      <c r="DT1130"/>
      <c r="DU1130"/>
      <c r="DV1130"/>
      <c r="DW1130"/>
      <c r="DX1130"/>
      <c r="DY1130"/>
      <c r="DZ1130"/>
      <c r="EA1130"/>
      <c r="EB1130"/>
      <c r="EC1130"/>
      <c r="ED1130"/>
      <c r="EE1130"/>
      <c r="EF1130"/>
      <c r="EG1130"/>
      <c r="EH1130"/>
      <c r="EI1130"/>
      <c r="EJ1130"/>
      <c r="EK1130"/>
      <c r="EL1130"/>
      <c r="EM1130"/>
      <c r="EN1130"/>
      <c r="EO1130"/>
      <c r="EP1130"/>
      <c r="EQ1130"/>
      <c r="ER1130"/>
      <c r="ES1130"/>
      <c r="ET1130"/>
      <c r="EU1130"/>
      <c r="EV1130"/>
      <c r="EW1130"/>
      <c r="EX1130"/>
      <c r="EY1130"/>
      <c r="EZ1130"/>
      <c r="FA1130"/>
      <c r="FB1130"/>
      <c r="FC1130"/>
      <c r="FD1130"/>
      <c r="FE1130"/>
      <c r="FF1130"/>
      <c r="FG1130"/>
      <c r="FH1130"/>
      <c r="FI1130"/>
      <c r="FJ1130"/>
      <c r="FK1130"/>
      <c r="FL1130"/>
      <c r="FM1130"/>
      <c r="FN1130"/>
      <c r="FO1130"/>
      <c r="FP1130"/>
      <c r="FQ1130"/>
      <c r="FR1130"/>
      <c r="FS1130"/>
      <c r="FT1130"/>
      <c r="FU1130"/>
      <c r="FV1130"/>
      <c r="FW1130"/>
      <c r="FX1130"/>
      <c r="FY1130"/>
      <c r="FZ1130"/>
      <c r="GA1130"/>
      <c r="GB1130"/>
      <c r="GC1130"/>
      <c r="GD1130"/>
      <c r="GE1130"/>
      <c r="GF1130"/>
      <c r="GG1130"/>
      <c r="GH1130"/>
      <c r="GI1130"/>
      <c r="GJ1130"/>
      <c r="GK1130"/>
      <c r="GL1130"/>
      <c r="GM1130"/>
      <c r="GN1130"/>
      <c r="GO1130"/>
      <c r="GP1130"/>
      <c r="GQ1130"/>
      <c r="GR1130"/>
      <c r="GS1130"/>
      <c r="GT1130"/>
      <c r="GU1130"/>
      <c r="GV1130"/>
      <c r="GW1130"/>
      <c r="GX1130"/>
      <c r="GY1130"/>
      <c r="GZ1130"/>
      <c r="HA1130"/>
      <c r="HB1130"/>
      <c r="HC1130"/>
      <c r="HD1130"/>
      <c r="HE1130"/>
      <c r="HF1130"/>
      <c r="HG1130"/>
      <c r="HH1130"/>
    </row>
    <row r="1131" spans="1:216" x14ac:dyDescent="0.2">
      <c r="A1131" s="241" t="s">
        <v>345</v>
      </c>
      <c r="B1131" s="476" t="s">
        <v>973</v>
      </c>
      <c r="C1131" s="326" t="s">
        <v>807</v>
      </c>
      <c r="D1131" s="283" t="s">
        <v>346</v>
      </c>
      <c r="E1131" s="480">
        <v>0</v>
      </c>
      <c r="F1131" s="480">
        <v>19.63</v>
      </c>
      <c r="G1131" s="480">
        <v>0.5</v>
      </c>
      <c r="H1131" s="480">
        <v>0.88</v>
      </c>
      <c r="I1131" s="480">
        <v>1</v>
      </c>
      <c r="J1131" s="480">
        <v>0</v>
      </c>
      <c r="K1131" s="480">
        <v>0</v>
      </c>
      <c r="L1131" s="480">
        <v>0</v>
      </c>
      <c r="M1131" s="480">
        <v>0</v>
      </c>
      <c r="N1131" s="500">
        <v>22.01</v>
      </c>
      <c r="O1131" s="480">
        <v>0</v>
      </c>
      <c r="P1131" s="480">
        <v>41</v>
      </c>
      <c r="Q1131" s="480">
        <v>1</v>
      </c>
      <c r="R1131" s="480">
        <v>2</v>
      </c>
      <c r="S1131" s="480">
        <v>2</v>
      </c>
      <c r="T1131" s="480">
        <v>0</v>
      </c>
      <c r="U1131" s="480">
        <v>0</v>
      </c>
      <c r="V1131" s="480">
        <v>0</v>
      </c>
      <c r="W1131" s="480">
        <v>0</v>
      </c>
      <c r="X1131" s="500">
        <v>46</v>
      </c>
      <c r="Y1131"/>
      <c r="Z1131"/>
      <c r="AA1131"/>
      <c r="AB1131"/>
      <c r="AC1131"/>
      <c r="AD1131"/>
      <c r="AE1131"/>
      <c r="AF1131"/>
      <c r="AG1131"/>
      <c r="AH1131"/>
      <c r="AI1131"/>
      <c r="AJ1131"/>
      <c r="AK1131"/>
      <c r="AL1131"/>
      <c r="AM1131"/>
      <c r="AN1131"/>
      <c r="AO1131"/>
      <c r="AP1131"/>
      <c r="AQ1131"/>
      <c r="AR1131"/>
      <c r="AS1131"/>
      <c r="AT1131"/>
      <c r="AU1131"/>
      <c r="AV1131"/>
      <c r="AW1131"/>
      <c r="AX1131"/>
      <c r="AY1131"/>
      <c r="AZ1131"/>
      <c r="BA1131"/>
      <c r="BB1131"/>
      <c r="BC1131"/>
      <c r="BD1131"/>
      <c r="BE1131"/>
      <c r="BF1131"/>
      <c r="BG1131"/>
      <c r="BH1131"/>
      <c r="BI1131"/>
      <c r="BJ1131"/>
      <c r="BK1131"/>
      <c r="BL1131"/>
      <c r="BM1131"/>
      <c r="BN1131"/>
      <c r="BO1131"/>
      <c r="BP1131"/>
      <c r="BQ1131"/>
      <c r="BR1131"/>
      <c r="BS1131"/>
      <c r="BT1131"/>
      <c r="BU1131"/>
      <c r="BV1131"/>
      <c r="BW1131"/>
      <c r="BX1131"/>
      <c r="BY1131"/>
      <c r="BZ1131"/>
      <c r="CA1131"/>
      <c r="CB1131"/>
      <c r="CC1131"/>
      <c r="CD1131"/>
      <c r="CE1131"/>
      <c r="CF1131"/>
      <c r="CG1131"/>
      <c r="CH1131"/>
      <c r="CI1131"/>
      <c r="CJ1131"/>
      <c r="CK1131"/>
      <c r="CL1131"/>
      <c r="CM1131"/>
      <c r="CN1131"/>
      <c r="CO1131"/>
      <c r="CP1131"/>
      <c r="CQ1131"/>
      <c r="CR1131"/>
      <c r="CS1131"/>
      <c r="CT1131"/>
      <c r="CU1131"/>
      <c r="CV1131"/>
      <c r="CW1131"/>
      <c r="CX1131"/>
      <c r="CY1131"/>
      <c r="CZ1131"/>
      <c r="DA1131"/>
      <c r="DB1131"/>
      <c r="DC1131"/>
      <c r="DD1131"/>
      <c r="DE1131"/>
      <c r="DF1131"/>
      <c r="DG1131"/>
      <c r="DH1131"/>
      <c r="DI1131"/>
      <c r="DJ1131"/>
      <c r="DK1131"/>
      <c r="DL1131"/>
      <c r="DM1131"/>
      <c r="DN1131"/>
      <c r="DO1131"/>
      <c r="DP1131"/>
      <c r="DQ1131"/>
      <c r="DR1131"/>
      <c r="DS1131"/>
      <c r="DT1131"/>
      <c r="DU1131"/>
      <c r="DV1131"/>
      <c r="DW1131"/>
      <c r="DX1131"/>
      <c r="DY1131"/>
      <c r="DZ1131"/>
      <c r="EA1131"/>
      <c r="EB1131"/>
      <c r="EC1131"/>
      <c r="ED1131"/>
      <c r="EE1131"/>
      <c r="EF1131"/>
      <c r="EG1131"/>
      <c r="EH1131"/>
      <c r="EI1131"/>
      <c r="EJ1131"/>
      <c r="EK1131"/>
      <c r="EL1131"/>
      <c r="EM1131"/>
      <c r="EN1131"/>
      <c r="EO1131"/>
      <c r="EP1131"/>
      <c r="EQ1131"/>
      <c r="ER1131"/>
      <c r="ES1131"/>
      <c r="ET1131"/>
      <c r="EU1131"/>
      <c r="EV1131"/>
      <c r="EW1131"/>
      <c r="EX1131"/>
      <c r="EY1131"/>
      <c r="EZ1131"/>
      <c r="FA1131"/>
      <c r="FB1131"/>
      <c r="FC1131"/>
      <c r="FD1131"/>
      <c r="FE1131"/>
      <c r="FF1131"/>
      <c r="FG1131"/>
      <c r="FH1131"/>
      <c r="FI1131"/>
      <c r="FJ1131"/>
      <c r="FK1131"/>
      <c r="FL1131"/>
      <c r="FM1131"/>
      <c r="FN1131"/>
      <c r="FO1131"/>
      <c r="FP1131"/>
      <c r="FQ1131"/>
      <c r="FR1131"/>
      <c r="FS1131"/>
      <c r="FT1131"/>
      <c r="FU1131"/>
      <c r="FV1131"/>
      <c r="FW1131"/>
      <c r="FX1131"/>
      <c r="FY1131"/>
      <c r="FZ1131"/>
      <c r="GA1131"/>
      <c r="GB1131"/>
      <c r="GC1131"/>
      <c r="GD1131"/>
      <c r="GE1131"/>
      <c r="GF1131"/>
      <c r="GG1131"/>
      <c r="GH1131"/>
      <c r="GI1131"/>
      <c r="GJ1131"/>
      <c r="GK1131"/>
      <c r="GL1131"/>
      <c r="GM1131"/>
      <c r="GN1131"/>
      <c r="GO1131"/>
      <c r="GP1131"/>
      <c r="GQ1131"/>
      <c r="GR1131"/>
      <c r="GS1131"/>
      <c r="GT1131"/>
      <c r="GU1131"/>
      <c r="GV1131"/>
      <c r="GW1131"/>
      <c r="GX1131"/>
      <c r="GY1131"/>
      <c r="GZ1131"/>
      <c r="HA1131"/>
      <c r="HB1131"/>
      <c r="HC1131"/>
      <c r="HD1131"/>
      <c r="HE1131"/>
      <c r="HF1131"/>
      <c r="HG1131"/>
      <c r="HH1131"/>
    </row>
    <row r="1132" spans="1:216" x14ac:dyDescent="0.2">
      <c r="A1132" s="241" t="s">
        <v>347</v>
      </c>
      <c r="B1132" s="476" t="s">
        <v>974</v>
      </c>
      <c r="C1132" s="326" t="s">
        <v>784</v>
      </c>
      <c r="D1132" s="283" t="s">
        <v>348</v>
      </c>
      <c r="E1132" s="480">
        <v>0</v>
      </c>
      <c r="F1132" s="480">
        <v>0</v>
      </c>
      <c r="G1132" s="480">
        <v>0</v>
      </c>
      <c r="H1132" s="480">
        <v>0</v>
      </c>
      <c r="I1132" s="480">
        <v>0</v>
      </c>
      <c r="J1132" s="480">
        <v>0</v>
      </c>
      <c r="K1132" s="480">
        <v>0</v>
      </c>
      <c r="L1132" s="480">
        <v>0</v>
      </c>
      <c r="M1132" s="480">
        <v>0</v>
      </c>
      <c r="N1132" s="500">
        <v>0</v>
      </c>
      <c r="O1132" s="480">
        <v>0</v>
      </c>
      <c r="P1132" s="480">
        <v>0</v>
      </c>
      <c r="Q1132" s="480">
        <v>0</v>
      </c>
      <c r="R1132" s="480">
        <v>0</v>
      </c>
      <c r="S1132" s="480">
        <v>0</v>
      </c>
      <c r="T1132" s="480">
        <v>0</v>
      </c>
      <c r="U1132" s="480">
        <v>0</v>
      </c>
      <c r="V1132" s="480">
        <v>0</v>
      </c>
      <c r="W1132" s="480">
        <v>0</v>
      </c>
      <c r="X1132" s="500">
        <v>0</v>
      </c>
      <c r="Y1132"/>
      <c r="Z1132"/>
      <c r="AA1132"/>
      <c r="AB1132"/>
      <c r="AC1132"/>
      <c r="AD1132"/>
      <c r="AE1132"/>
      <c r="AF1132"/>
      <c r="AG1132"/>
      <c r="AH1132"/>
      <c r="AI1132"/>
      <c r="AJ1132"/>
      <c r="AK1132"/>
      <c r="AL1132"/>
      <c r="AM1132"/>
      <c r="AN1132"/>
      <c r="AO1132"/>
      <c r="AP1132"/>
      <c r="AQ1132"/>
      <c r="AR1132"/>
      <c r="AS1132"/>
      <c r="AT1132"/>
      <c r="AU1132"/>
      <c r="AV1132"/>
      <c r="AW1132"/>
      <c r="AX1132"/>
      <c r="AY1132"/>
      <c r="AZ1132"/>
      <c r="BA1132"/>
      <c r="BB1132"/>
      <c r="BC1132"/>
      <c r="BD1132"/>
      <c r="BE1132"/>
      <c r="BF1132"/>
      <c r="BG1132"/>
      <c r="BH1132"/>
      <c r="BI1132"/>
      <c r="BJ1132"/>
      <c r="BK1132"/>
      <c r="BL1132"/>
      <c r="BM1132"/>
      <c r="BN1132"/>
      <c r="BO1132"/>
      <c r="BP1132"/>
      <c r="BQ1132"/>
      <c r="BR1132"/>
      <c r="BS1132"/>
      <c r="BT1132"/>
      <c r="BU1132"/>
      <c r="BV1132"/>
      <c r="BW1132"/>
      <c r="BX1132"/>
      <c r="BY1132"/>
      <c r="BZ1132"/>
      <c r="CA1132"/>
      <c r="CB1132"/>
      <c r="CC1132"/>
      <c r="CD1132"/>
      <c r="CE1132"/>
      <c r="CF1132"/>
      <c r="CG1132"/>
      <c r="CH1132"/>
      <c r="CI1132"/>
      <c r="CJ1132"/>
      <c r="CK1132"/>
      <c r="CL1132"/>
      <c r="CM1132"/>
      <c r="CN1132"/>
      <c r="CO1132"/>
      <c r="CP1132"/>
      <c r="CQ1132"/>
      <c r="CR1132"/>
      <c r="CS1132"/>
      <c r="CT1132"/>
      <c r="CU1132"/>
      <c r="CV1132"/>
      <c r="CW1132"/>
      <c r="CX1132"/>
      <c r="CY1132"/>
      <c r="CZ1132"/>
      <c r="DA1132"/>
      <c r="DB1132"/>
      <c r="DC1132"/>
      <c r="DD1132"/>
      <c r="DE1132"/>
      <c r="DF1132"/>
      <c r="DG1132"/>
      <c r="DH1132"/>
      <c r="DI1132"/>
      <c r="DJ1132"/>
      <c r="DK1132"/>
      <c r="DL1132"/>
      <c r="DM1132"/>
      <c r="DN1132"/>
      <c r="DO1132"/>
      <c r="DP1132"/>
      <c r="DQ1132"/>
      <c r="DR1132"/>
      <c r="DS1132"/>
      <c r="DT1132"/>
      <c r="DU1132"/>
      <c r="DV1132"/>
      <c r="DW1132"/>
      <c r="DX1132"/>
      <c r="DY1132"/>
      <c r="DZ1132"/>
      <c r="EA1132"/>
      <c r="EB1132"/>
      <c r="EC1132"/>
      <c r="ED1132"/>
      <c r="EE1132"/>
      <c r="EF1132"/>
      <c r="EG1132"/>
      <c r="EH1132"/>
      <c r="EI1132"/>
      <c r="EJ1132"/>
      <c r="EK1132"/>
      <c r="EL1132"/>
      <c r="EM1132"/>
      <c r="EN1132"/>
      <c r="EO1132"/>
      <c r="EP1132"/>
      <c r="EQ1132"/>
      <c r="ER1132"/>
      <c r="ES1132"/>
      <c r="ET1132"/>
      <c r="EU1132"/>
      <c r="EV1132"/>
      <c r="EW1132"/>
      <c r="EX1132"/>
      <c r="EY1132"/>
      <c r="EZ1132"/>
      <c r="FA1132"/>
      <c r="FB1132"/>
      <c r="FC1132"/>
      <c r="FD1132"/>
      <c r="FE1132"/>
      <c r="FF1132"/>
      <c r="FG1132"/>
      <c r="FH1132"/>
      <c r="FI1132"/>
      <c r="FJ1132"/>
      <c r="FK1132"/>
      <c r="FL1132"/>
      <c r="FM1132"/>
      <c r="FN1132"/>
      <c r="FO1132"/>
      <c r="FP1132"/>
      <c r="FQ1132"/>
      <c r="FR1132"/>
      <c r="FS1132"/>
      <c r="FT1132"/>
      <c r="FU1132"/>
      <c r="FV1132"/>
      <c r="FW1132"/>
      <c r="FX1132"/>
      <c r="FY1132"/>
      <c r="FZ1132"/>
      <c r="GA1132"/>
      <c r="GB1132"/>
      <c r="GC1132"/>
      <c r="GD1132"/>
      <c r="GE1132"/>
      <c r="GF1132"/>
      <c r="GG1132"/>
      <c r="GH1132"/>
      <c r="GI1132"/>
      <c r="GJ1132"/>
      <c r="GK1132"/>
      <c r="GL1132"/>
      <c r="GM1132"/>
      <c r="GN1132"/>
      <c r="GO1132"/>
      <c r="GP1132"/>
      <c r="GQ1132"/>
      <c r="GR1132"/>
      <c r="GS1132"/>
      <c r="GT1132"/>
      <c r="GU1132"/>
      <c r="GV1132"/>
      <c r="GW1132"/>
      <c r="GX1132"/>
      <c r="GY1132"/>
      <c r="GZ1132"/>
      <c r="HA1132"/>
      <c r="HB1132"/>
      <c r="HC1132"/>
      <c r="HD1132"/>
      <c r="HE1132"/>
      <c r="HF1132"/>
      <c r="HG1132"/>
      <c r="HH1132"/>
    </row>
    <row r="1133" spans="1:216" x14ac:dyDescent="0.2">
      <c r="A1133" s="241" t="s">
        <v>349</v>
      </c>
      <c r="B1133" s="476" t="s">
        <v>975</v>
      </c>
      <c r="C1133" s="326" t="s">
        <v>786</v>
      </c>
      <c r="D1133" s="283" t="s">
        <v>350</v>
      </c>
      <c r="E1133" s="480">
        <v>0</v>
      </c>
      <c r="F1133" s="480">
        <v>0.7</v>
      </c>
      <c r="G1133" s="480">
        <v>0</v>
      </c>
      <c r="H1133" s="480">
        <v>0</v>
      </c>
      <c r="I1133" s="480">
        <v>0</v>
      </c>
      <c r="J1133" s="480">
        <v>0</v>
      </c>
      <c r="K1133" s="480">
        <v>0</v>
      </c>
      <c r="L1133" s="480">
        <v>0</v>
      </c>
      <c r="M1133" s="480">
        <v>0</v>
      </c>
      <c r="N1133" s="500">
        <v>0.7</v>
      </c>
      <c r="O1133" s="480">
        <v>0</v>
      </c>
      <c r="P1133" s="480">
        <v>2</v>
      </c>
      <c r="Q1133" s="480">
        <v>0</v>
      </c>
      <c r="R1133" s="480">
        <v>0</v>
      </c>
      <c r="S1133" s="480">
        <v>0</v>
      </c>
      <c r="T1133" s="480">
        <v>0</v>
      </c>
      <c r="U1133" s="480">
        <v>0</v>
      </c>
      <c r="V1133" s="480">
        <v>0</v>
      </c>
      <c r="W1133" s="480">
        <v>0</v>
      </c>
      <c r="X1133" s="500">
        <v>2</v>
      </c>
      <c r="Y1133"/>
      <c r="Z1133"/>
      <c r="AA1133"/>
      <c r="AB1133"/>
      <c r="AC1133"/>
      <c r="AD1133"/>
      <c r="AE1133"/>
      <c r="AF1133"/>
      <c r="AG1133"/>
      <c r="AH1133"/>
      <c r="AI1133"/>
      <c r="AJ1133"/>
      <c r="AK1133"/>
      <c r="AL1133"/>
      <c r="AM1133"/>
      <c r="AN1133"/>
      <c r="AO1133"/>
      <c r="AP1133"/>
      <c r="AQ1133"/>
      <c r="AR1133"/>
      <c r="AS1133"/>
      <c r="AT1133"/>
      <c r="AU1133"/>
      <c r="AV1133"/>
      <c r="AW1133"/>
      <c r="AX1133"/>
      <c r="AY1133"/>
      <c r="AZ1133"/>
      <c r="BA1133"/>
      <c r="BB1133"/>
      <c r="BC1133"/>
      <c r="BD1133"/>
      <c r="BE1133"/>
      <c r="BF1133"/>
      <c r="BG1133"/>
      <c r="BH1133"/>
      <c r="BI1133"/>
      <c r="BJ1133"/>
      <c r="BK1133"/>
      <c r="BL1133"/>
      <c r="BM1133"/>
      <c r="BN1133"/>
      <c r="BO1133"/>
      <c r="BP1133"/>
      <c r="BQ1133"/>
      <c r="BR1133"/>
      <c r="BS1133"/>
      <c r="BT1133"/>
      <c r="BU1133"/>
      <c r="BV1133"/>
      <c r="BW1133"/>
      <c r="BX1133"/>
      <c r="BY1133"/>
      <c r="BZ1133"/>
      <c r="CA1133"/>
      <c r="CB1133"/>
      <c r="CC1133"/>
      <c r="CD1133"/>
      <c r="CE1133"/>
      <c r="CF1133"/>
      <c r="CG1133"/>
      <c r="CH1133"/>
      <c r="CI1133"/>
      <c r="CJ1133"/>
      <c r="CK1133"/>
      <c r="CL1133"/>
      <c r="CM1133"/>
      <c r="CN1133"/>
      <c r="CO1133"/>
      <c r="CP1133"/>
      <c r="CQ1133"/>
      <c r="CR1133"/>
      <c r="CS1133"/>
      <c r="CT1133"/>
      <c r="CU1133"/>
      <c r="CV1133"/>
      <c r="CW1133"/>
      <c r="CX1133"/>
      <c r="CY1133"/>
      <c r="CZ1133"/>
      <c r="DA1133"/>
      <c r="DB1133"/>
      <c r="DC1133"/>
      <c r="DD1133"/>
      <c r="DE1133"/>
      <c r="DF1133"/>
      <c r="DG1133"/>
      <c r="DH1133"/>
      <c r="DI1133"/>
      <c r="DJ1133"/>
      <c r="DK1133"/>
      <c r="DL1133"/>
      <c r="DM1133"/>
      <c r="DN1133"/>
      <c r="DO1133"/>
      <c r="DP1133"/>
      <c r="DQ1133"/>
      <c r="DR1133"/>
      <c r="DS1133"/>
      <c r="DT1133"/>
      <c r="DU1133"/>
      <c r="DV1133"/>
      <c r="DW1133"/>
      <c r="DX1133"/>
      <c r="DY1133"/>
      <c r="DZ1133"/>
      <c r="EA1133"/>
      <c r="EB1133"/>
      <c r="EC1133"/>
      <c r="ED1133"/>
      <c r="EE1133"/>
      <c r="EF1133"/>
      <c r="EG1133"/>
      <c r="EH1133"/>
      <c r="EI1133"/>
      <c r="EJ1133"/>
      <c r="EK1133"/>
      <c r="EL1133"/>
      <c r="EM1133"/>
      <c r="EN1133"/>
      <c r="EO1133"/>
      <c r="EP1133"/>
      <c r="EQ1133"/>
      <c r="ER1133"/>
      <c r="ES1133"/>
      <c r="ET1133"/>
      <c r="EU1133"/>
      <c r="EV1133"/>
      <c r="EW1133"/>
      <c r="EX1133"/>
      <c r="EY1133"/>
      <c r="EZ1133"/>
      <c r="FA1133"/>
      <c r="FB1133"/>
      <c r="FC1133"/>
      <c r="FD1133"/>
      <c r="FE1133"/>
      <c r="FF1133"/>
      <c r="FG1133"/>
      <c r="FH1133"/>
      <c r="FI1133"/>
      <c r="FJ1133"/>
      <c r="FK1133"/>
      <c r="FL1133"/>
      <c r="FM1133"/>
      <c r="FN1133"/>
      <c r="FO1133"/>
      <c r="FP1133"/>
      <c r="FQ1133"/>
      <c r="FR1133"/>
      <c r="FS1133"/>
      <c r="FT1133"/>
      <c r="FU1133"/>
      <c r="FV1133"/>
      <c r="FW1133"/>
      <c r="FX1133"/>
      <c r="FY1133"/>
      <c r="FZ1133"/>
      <c r="GA1133"/>
      <c r="GB1133"/>
      <c r="GC1133"/>
      <c r="GD1133"/>
      <c r="GE1133"/>
      <c r="GF1133"/>
      <c r="GG1133"/>
      <c r="GH1133"/>
      <c r="GI1133"/>
      <c r="GJ1133"/>
      <c r="GK1133"/>
      <c r="GL1133"/>
      <c r="GM1133"/>
      <c r="GN1133"/>
      <c r="GO1133"/>
      <c r="GP1133"/>
      <c r="GQ1133"/>
      <c r="GR1133"/>
      <c r="GS1133"/>
      <c r="GT1133"/>
      <c r="GU1133"/>
      <c r="GV1133"/>
      <c r="GW1133"/>
      <c r="GX1133"/>
      <c r="GY1133"/>
      <c r="GZ1133"/>
      <c r="HA1133"/>
      <c r="HB1133"/>
      <c r="HC1133"/>
      <c r="HD1133"/>
      <c r="HE1133"/>
      <c r="HF1133"/>
      <c r="HG1133"/>
      <c r="HH1133"/>
    </row>
    <row r="1134" spans="1:216" x14ac:dyDescent="0.2">
      <c r="A1134" s="241" t="s">
        <v>351</v>
      </c>
      <c r="B1134" s="476" t="s">
        <v>976</v>
      </c>
      <c r="C1134" s="326" t="s">
        <v>782</v>
      </c>
      <c r="D1134" s="283" t="s">
        <v>977</v>
      </c>
      <c r="E1134" s="480">
        <v>0</v>
      </c>
      <c r="F1134" s="480">
        <v>6.8</v>
      </c>
      <c r="G1134" s="480">
        <v>0</v>
      </c>
      <c r="H1134" s="480">
        <v>0</v>
      </c>
      <c r="I1134" s="480">
        <v>0</v>
      </c>
      <c r="J1134" s="480">
        <v>0</v>
      </c>
      <c r="K1134" s="480">
        <v>0</v>
      </c>
      <c r="L1134" s="480">
        <v>0</v>
      </c>
      <c r="M1134" s="480">
        <v>0</v>
      </c>
      <c r="N1134" s="500">
        <v>6.8</v>
      </c>
      <c r="O1134" s="480">
        <v>0</v>
      </c>
      <c r="P1134" s="480">
        <v>15</v>
      </c>
      <c r="Q1134" s="480">
        <v>0</v>
      </c>
      <c r="R1134" s="480">
        <v>0</v>
      </c>
      <c r="S1134" s="480">
        <v>0</v>
      </c>
      <c r="T1134" s="480">
        <v>0</v>
      </c>
      <c r="U1134" s="480">
        <v>0</v>
      </c>
      <c r="V1134" s="480">
        <v>0</v>
      </c>
      <c r="W1134" s="480">
        <v>0</v>
      </c>
      <c r="X1134" s="500">
        <v>15</v>
      </c>
      <c r="Y1134"/>
      <c r="Z1134"/>
      <c r="AA1134"/>
      <c r="AB1134"/>
      <c r="AC1134"/>
      <c r="AD1134"/>
      <c r="AE1134"/>
      <c r="AF1134"/>
      <c r="AG1134"/>
      <c r="AH1134"/>
      <c r="AI1134"/>
      <c r="AJ1134"/>
      <c r="AK1134"/>
      <c r="AL1134"/>
      <c r="AM1134"/>
      <c r="AN1134"/>
      <c r="AO1134"/>
      <c r="AP1134"/>
      <c r="AQ1134"/>
      <c r="AR1134"/>
      <c r="AS1134"/>
      <c r="AT1134"/>
      <c r="AU1134"/>
      <c r="AV1134"/>
      <c r="AW1134"/>
      <c r="AX1134"/>
      <c r="AY1134"/>
      <c r="AZ1134"/>
      <c r="BA1134"/>
      <c r="BB1134"/>
      <c r="BC1134"/>
      <c r="BD1134"/>
      <c r="BE1134"/>
      <c r="BF1134"/>
      <c r="BG1134"/>
      <c r="BH1134"/>
      <c r="BI1134"/>
      <c r="BJ1134"/>
      <c r="BK1134"/>
      <c r="BL1134"/>
      <c r="BM1134"/>
      <c r="BN1134"/>
      <c r="BO1134"/>
      <c r="BP1134"/>
      <c r="BQ1134"/>
      <c r="BR1134"/>
      <c r="BS1134"/>
      <c r="BT1134"/>
      <c r="BU1134"/>
      <c r="BV1134"/>
      <c r="BW1134"/>
      <c r="BX1134"/>
      <c r="BY1134"/>
      <c r="BZ1134"/>
      <c r="CA1134"/>
      <c r="CB1134"/>
      <c r="CC1134"/>
      <c r="CD1134"/>
      <c r="CE1134"/>
      <c r="CF1134"/>
      <c r="CG1134"/>
      <c r="CH1134"/>
      <c r="CI1134"/>
      <c r="CJ1134"/>
      <c r="CK1134"/>
      <c r="CL1134"/>
      <c r="CM1134"/>
      <c r="CN1134"/>
      <c r="CO1134"/>
      <c r="CP1134"/>
      <c r="CQ1134"/>
      <c r="CR1134"/>
      <c r="CS1134"/>
      <c r="CT1134"/>
      <c r="CU1134"/>
      <c r="CV1134"/>
      <c r="CW1134"/>
      <c r="CX1134"/>
      <c r="CY1134"/>
      <c r="CZ1134"/>
      <c r="DA1134"/>
      <c r="DB1134"/>
      <c r="DC1134"/>
      <c r="DD1134"/>
      <c r="DE1134"/>
      <c r="DF1134"/>
      <c r="DG1134"/>
      <c r="DH1134"/>
      <c r="DI1134"/>
      <c r="DJ1134"/>
      <c r="DK1134"/>
      <c r="DL1134"/>
      <c r="DM1134"/>
      <c r="DN1134"/>
      <c r="DO1134"/>
      <c r="DP1134"/>
      <c r="DQ1134"/>
      <c r="DR1134"/>
      <c r="DS1134"/>
      <c r="DT1134"/>
      <c r="DU1134"/>
      <c r="DV1134"/>
      <c r="DW1134"/>
      <c r="DX1134"/>
      <c r="DY1134"/>
      <c r="DZ1134"/>
      <c r="EA1134"/>
      <c r="EB1134"/>
      <c r="EC1134"/>
      <c r="ED1134"/>
      <c r="EE1134"/>
      <c r="EF1134"/>
      <c r="EG1134"/>
      <c r="EH1134"/>
      <c r="EI1134"/>
      <c r="EJ1134"/>
      <c r="EK1134"/>
      <c r="EL1134"/>
      <c r="EM1134"/>
      <c r="EN1134"/>
      <c r="EO1134"/>
      <c r="EP1134"/>
      <c r="EQ1134"/>
      <c r="ER1134"/>
      <c r="ES1134"/>
      <c r="ET1134"/>
      <c r="EU1134"/>
      <c r="EV1134"/>
      <c r="EW1134"/>
      <c r="EX1134"/>
      <c r="EY1134"/>
      <c r="EZ1134"/>
      <c r="FA1134"/>
      <c r="FB1134"/>
      <c r="FC1134"/>
      <c r="FD1134"/>
      <c r="FE1134"/>
      <c r="FF1134"/>
      <c r="FG1134"/>
      <c r="FH1134"/>
      <c r="FI1134"/>
      <c r="FJ1134"/>
      <c r="FK1134"/>
      <c r="FL1134"/>
      <c r="FM1134"/>
      <c r="FN1134"/>
      <c r="FO1134"/>
      <c r="FP1134"/>
      <c r="FQ1134"/>
      <c r="FR1134"/>
      <c r="FS1134"/>
      <c r="FT1134"/>
      <c r="FU1134"/>
      <c r="FV1134"/>
      <c r="FW1134"/>
      <c r="FX1134"/>
      <c r="FY1134"/>
      <c r="FZ1134"/>
      <c r="GA1134"/>
      <c r="GB1134"/>
      <c r="GC1134"/>
      <c r="GD1134"/>
      <c r="GE1134"/>
      <c r="GF1134"/>
      <c r="GG1134"/>
      <c r="GH1134"/>
      <c r="GI1134"/>
      <c r="GJ1134"/>
      <c r="GK1134"/>
      <c r="GL1134"/>
      <c r="GM1134"/>
      <c r="GN1134"/>
      <c r="GO1134"/>
      <c r="GP1134"/>
      <c r="GQ1134"/>
      <c r="GR1134"/>
      <c r="GS1134"/>
      <c r="GT1134"/>
      <c r="GU1134"/>
      <c r="GV1134"/>
      <c r="GW1134"/>
      <c r="GX1134"/>
      <c r="GY1134"/>
      <c r="GZ1134"/>
      <c r="HA1134"/>
      <c r="HB1134"/>
      <c r="HC1134"/>
      <c r="HD1134"/>
      <c r="HE1134"/>
      <c r="HF1134"/>
      <c r="HG1134"/>
      <c r="HH1134"/>
    </row>
    <row r="1135" spans="1:216" x14ac:dyDescent="0.2">
      <c r="A1135" s="241" t="s">
        <v>352</v>
      </c>
      <c r="B1135" s="476" t="s">
        <v>978</v>
      </c>
      <c r="C1135" s="326" t="s">
        <v>786</v>
      </c>
      <c r="D1135" s="283" t="s">
        <v>353</v>
      </c>
      <c r="E1135" s="480">
        <v>0</v>
      </c>
      <c r="F1135" s="480">
        <v>1.5</v>
      </c>
      <c r="G1135" s="480">
        <v>0</v>
      </c>
      <c r="H1135" s="480">
        <v>0</v>
      </c>
      <c r="I1135" s="480">
        <v>0</v>
      </c>
      <c r="J1135" s="480">
        <v>0</v>
      </c>
      <c r="K1135" s="480">
        <v>0</v>
      </c>
      <c r="L1135" s="480">
        <v>0</v>
      </c>
      <c r="M1135" s="480">
        <v>0</v>
      </c>
      <c r="N1135" s="500">
        <v>1.5</v>
      </c>
      <c r="O1135" s="480">
        <v>0</v>
      </c>
      <c r="P1135" s="480">
        <v>3</v>
      </c>
      <c r="Q1135" s="480">
        <v>0</v>
      </c>
      <c r="R1135" s="480">
        <v>0</v>
      </c>
      <c r="S1135" s="480">
        <v>0</v>
      </c>
      <c r="T1135" s="480">
        <v>0</v>
      </c>
      <c r="U1135" s="480">
        <v>0</v>
      </c>
      <c r="V1135" s="480">
        <v>0</v>
      </c>
      <c r="W1135" s="480">
        <v>0</v>
      </c>
      <c r="X1135" s="500">
        <v>3</v>
      </c>
      <c r="Y1135"/>
      <c r="Z1135"/>
      <c r="AA1135"/>
      <c r="AB1135"/>
      <c r="AC1135"/>
      <c r="AD1135"/>
      <c r="AE1135"/>
      <c r="AF1135"/>
      <c r="AG1135"/>
      <c r="AH1135"/>
      <c r="AI1135"/>
      <c r="AJ1135"/>
      <c r="AK1135"/>
      <c r="AL1135"/>
      <c r="AM1135"/>
      <c r="AN1135"/>
      <c r="AO1135"/>
      <c r="AP1135"/>
      <c r="AQ1135"/>
      <c r="AR1135"/>
      <c r="AS1135"/>
      <c r="AT1135"/>
      <c r="AU1135"/>
      <c r="AV1135"/>
      <c r="AW1135"/>
      <c r="AX1135"/>
      <c r="AY1135"/>
      <c r="AZ1135"/>
      <c r="BA1135"/>
      <c r="BB1135"/>
      <c r="BC1135"/>
      <c r="BD1135"/>
      <c r="BE1135"/>
      <c r="BF1135"/>
      <c r="BG1135"/>
      <c r="BH1135"/>
      <c r="BI1135"/>
      <c r="BJ1135"/>
      <c r="BK1135"/>
      <c r="BL1135"/>
      <c r="BM1135"/>
      <c r="BN1135"/>
      <c r="BO1135"/>
      <c r="BP1135"/>
      <c r="BQ1135"/>
      <c r="BR1135"/>
      <c r="BS1135"/>
      <c r="BT1135"/>
      <c r="BU1135"/>
      <c r="BV1135"/>
      <c r="BW1135"/>
      <c r="BX1135"/>
      <c r="BY1135"/>
      <c r="BZ1135"/>
      <c r="CA1135"/>
      <c r="CB1135"/>
      <c r="CC1135"/>
      <c r="CD1135"/>
      <c r="CE1135"/>
      <c r="CF1135"/>
      <c r="CG1135"/>
      <c r="CH1135"/>
      <c r="CI1135"/>
      <c r="CJ1135"/>
      <c r="CK1135"/>
      <c r="CL1135"/>
      <c r="CM1135"/>
      <c r="CN1135"/>
      <c r="CO1135"/>
      <c r="CP1135"/>
      <c r="CQ1135"/>
      <c r="CR1135"/>
      <c r="CS1135"/>
      <c r="CT1135"/>
      <c r="CU1135"/>
      <c r="CV1135"/>
      <c r="CW1135"/>
      <c r="CX1135"/>
      <c r="CY1135"/>
      <c r="CZ1135"/>
      <c r="DA1135"/>
      <c r="DB1135"/>
      <c r="DC1135"/>
      <c r="DD1135"/>
      <c r="DE1135"/>
      <c r="DF1135"/>
      <c r="DG1135"/>
      <c r="DH1135"/>
      <c r="DI1135"/>
      <c r="DJ1135"/>
      <c r="DK1135"/>
      <c r="DL1135"/>
      <c r="DM1135"/>
      <c r="DN1135"/>
      <c r="DO1135"/>
      <c r="DP1135"/>
      <c r="DQ1135"/>
      <c r="DR1135"/>
      <c r="DS1135"/>
      <c r="DT1135"/>
      <c r="DU1135"/>
      <c r="DV1135"/>
      <c r="DW1135"/>
      <c r="DX1135"/>
      <c r="DY1135"/>
      <c r="DZ1135"/>
      <c r="EA1135"/>
      <c r="EB1135"/>
      <c r="EC1135"/>
      <c r="ED1135"/>
      <c r="EE1135"/>
      <c r="EF1135"/>
      <c r="EG1135"/>
      <c r="EH1135"/>
      <c r="EI1135"/>
      <c r="EJ1135"/>
      <c r="EK1135"/>
      <c r="EL1135"/>
      <c r="EM1135"/>
      <c r="EN1135"/>
      <c r="EO1135"/>
      <c r="EP1135"/>
      <c r="EQ1135"/>
      <c r="ER1135"/>
      <c r="ES1135"/>
      <c r="ET1135"/>
      <c r="EU1135"/>
      <c r="EV1135"/>
      <c r="EW1135"/>
      <c r="EX1135"/>
      <c r="EY1135"/>
      <c r="EZ1135"/>
      <c r="FA1135"/>
      <c r="FB1135"/>
      <c r="FC1135"/>
      <c r="FD1135"/>
      <c r="FE1135"/>
      <c r="FF1135"/>
      <c r="FG1135"/>
      <c r="FH1135"/>
      <c r="FI1135"/>
      <c r="FJ1135"/>
      <c r="FK1135"/>
      <c r="FL1135"/>
      <c r="FM1135"/>
      <c r="FN1135"/>
      <c r="FO1135"/>
      <c r="FP1135"/>
      <c r="FQ1135"/>
      <c r="FR1135"/>
      <c r="FS1135"/>
      <c r="FT1135"/>
      <c r="FU1135"/>
      <c r="FV1135"/>
      <c r="FW1135"/>
      <c r="FX1135"/>
      <c r="FY1135"/>
      <c r="FZ1135"/>
      <c r="GA1135"/>
      <c r="GB1135"/>
      <c r="GC1135"/>
      <c r="GD1135"/>
      <c r="GE1135"/>
      <c r="GF1135"/>
      <c r="GG1135"/>
      <c r="GH1135"/>
      <c r="GI1135"/>
      <c r="GJ1135"/>
      <c r="GK1135"/>
      <c r="GL1135"/>
      <c r="GM1135"/>
      <c r="GN1135"/>
      <c r="GO1135"/>
      <c r="GP1135"/>
      <c r="GQ1135"/>
      <c r="GR1135"/>
      <c r="GS1135"/>
      <c r="GT1135"/>
      <c r="GU1135"/>
      <c r="GV1135"/>
      <c r="GW1135"/>
      <c r="GX1135"/>
      <c r="GY1135"/>
      <c r="GZ1135"/>
      <c r="HA1135"/>
      <c r="HB1135"/>
      <c r="HC1135"/>
      <c r="HD1135"/>
      <c r="HE1135"/>
      <c r="HF1135"/>
      <c r="HG1135"/>
      <c r="HH1135"/>
    </row>
    <row r="1136" spans="1:216" x14ac:dyDescent="0.2">
      <c r="A1136" s="241" t="s">
        <v>354</v>
      </c>
      <c r="B1136" s="476" t="s">
        <v>979</v>
      </c>
      <c r="C1136" s="326" t="s">
        <v>801</v>
      </c>
      <c r="D1136" s="283" t="s">
        <v>355</v>
      </c>
      <c r="E1136" s="480">
        <v>0</v>
      </c>
      <c r="F1136" s="480">
        <v>31</v>
      </c>
      <c r="G1136" s="480">
        <v>4</v>
      </c>
      <c r="H1136" s="480">
        <v>3.5</v>
      </c>
      <c r="I1136" s="480">
        <v>0.5</v>
      </c>
      <c r="J1136" s="480">
        <v>0</v>
      </c>
      <c r="K1136" s="480">
        <v>0</v>
      </c>
      <c r="L1136" s="480">
        <v>0</v>
      </c>
      <c r="M1136" s="480">
        <v>0</v>
      </c>
      <c r="N1136" s="500">
        <v>39</v>
      </c>
      <c r="O1136" s="480">
        <v>0</v>
      </c>
      <c r="P1136" s="480">
        <v>67</v>
      </c>
      <c r="Q1136" s="480">
        <v>8</v>
      </c>
      <c r="R1136" s="480">
        <v>7</v>
      </c>
      <c r="S1136" s="480">
        <v>1</v>
      </c>
      <c r="T1136" s="480">
        <v>0</v>
      </c>
      <c r="U1136" s="480">
        <v>0</v>
      </c>
      <c r="V1136" s="480">
        <v>0</v>
      </c>
      <c r="W1136" s="480">
        <v>0</v>
      </c>
      <c r="X1136" s="500">
        <v>83</v>
      </c>
      <c r="Y1136"/>
      <c r="Z1136"/>
      <c r="AA1136"/>
      <c r="AB1136"/>
      <c r="AC1136"/>
      <c r="AD1136"/>
      <c r="AE1136"/>
      <c r="AF1136"/>
      <c r="AG1136"/>
      <c r="AH1136"/>
      <c r="AI1136"/>
      <c r="AJ1136"/>
      <c r="AK1136"/>
      <c r="AL1136"/>
      <c r="AM1136"/>
      <c r="AN1136"/>
      <c r="AO1136"/>
      <c r="AP1136"/>
      <c r="AQ1136"/>
      <c r="AR1136"/>
      <c r="AS1136"/>
      <c r="AT1136"/>
      <c r="AU1136"/>
      <c r="AV1136"/>
      <c r="AW1136"/>
      <c r="AX1136"/>
      <c r="AY1136"/>
      <c r="AZ1136"/>
      <c r="BA1136"/>
      <c r="BB1136"/>
      <c r="BC1136"/>
      <c r="BD1136"/>
      <c r="BE1136"/>
      <c r="BF1136"/>
      <c r="BG1136"/>
      <c r="BH1136"/>
      <c r="BI1136"/>
      <c r="BJ1136"/>
      <c r="BK1136"/>
      <c r="BL1136"/>
      <c r="BM1136"/>
      <c r="BN1136"/>
      <c r="BO1136"/>
      <c r="BP1136"/>
      <c r="BQ1136"/>
      <c r="BR1136"/>
      <c r="BS1136"/>
      <c r="BT1136"/>
      <c r="BU1136"/>
      <c r="BV1136"/>
      <c r="BW1136"/>
      <c r="BX1136"/>
      <c r="BY1136"/>
      <c r="BZ1136"/>
      <c r="CA1136"/>
      <c r="CB1136"/>
      <c r="CC1136"/>
      <c r="CD1136"/>
      <c r="CE1136"/>
      <c r="CF1136"/>
      <c r="CG1136"/>
      <c r="CH1136"/>
      <c r="CI1136"/>
      <c r="CJ1136"/>
      <c r="CK1136"/>
      <c r="CL1136"/>
      <c r="CM1136"/>
      <c r="CN1136"/>
      <c r="CO1136"/>
      <c r="CP1136"/>
      <c r="CQ1136"/>
      <c r="CR1136"/>
      <c r="CS1136"/>
      <c r="CT1136"/>
      <c r="CU1136"/>
      <c r="CV1136"/>
      <c r="CW1136"/>
      <c r="CX1136"/>
      <c r="CY1136"/>
      <c r="CZ1136"/>
      <c r="DA1136"/>
      <c r="DB1136"/>
      <c r="DC1136"/>
      <c r="DD1136"/>
      <c r="DE1136"/>
      <c r="DF1136"/>
      <c r="DG1136"/>
      <c r="DH1136"/>
      <c r="DI1136"/>
      <c r="DJ1136"/>
      <c r="DK1136"/>
      <c r="DL1136"/>
      <c r="DM1136"/>
      <c r="DN1136"/>
      <c r="DO1136"/>
      <c r="DP1136"/>
      <c r="DQ1136"/>
      <c r="DR1136"/>
      <c r="DS1136"/>
      <c r="DT1136"/>
      <c r="DU1136"/>
      <c r="DV1136"/>
      <c r="DW1136"/>
      <c r="DX1136"/>
      <c r="DY1136"/>
      <c r="DZ1136"/>
      <c r="EA1136"/>
      <c r="EB1136"/>
      <c r="EC1136"/>
      <c r="ED1136"/>
      <c r="EE1136"/>
      <c r="EF1136"/>
      <c r="EG1136"/>
      <c r="EH1136"/>
      <c r="EI1136"/>
      <c r="EJ1136"/>
      <c r="EK1136"/>
      <c r="EL1136"/>
      <c r="EM1136"/>
      <c r="EN1136"/>
      <c r="EO1136"/>
      <c r="EP1136"/>
      <c r="EQ1136"/>
      <c r="ER1136"/>
      <c r="ES1136"/>
      <c r="ET1136"/>
      <c r="EU1136"/>
      <c r="EV1136"/>
      <c r="EW1136"/>
      <c r="EX1136"/>
      <c r="EY1136"/>
      <c r="EZ1136"/>
      <c r="FA1136"/>
      <c r="FB1136"/>
      <c r="FC1136"/>
      <c r="FD1136"/>
      <c r="FE1136"/>
      <c r="FF1136"/>
      <c r="FG1136"/>
      <c r="FH1136"/>
      <c r="FI1136"/>
      <c r="FJ1136"/>
      <c r="FK1136"/>
      <c r="FL1136"/>
      <c r="FM1136"/>
      <c r="FN1136"/>
      <c r="FO1136"/>
      <c r="FP1136"/>
      <c r="FQ1136"/>
      <c r="FR1136"/>
      <c r="FS1136"/>
      <c r="FT1136"/>
      <c r="FU1136"/>
      <c r="FV1136"/>
      <c r="FW1136"/>
      <c r="FX1136"/>
      <c r="FY1136"/>
      <c r="FZ1136"/>
      <c r="GA1136"/>
      <c r="GB1136"/>
      <c r="GC1136"/>
      <c r="GD1136"/>
      <c r="GE1136"/>
      <c r="GF1136"/>
      <c r="GG1136"/>
      <c r="GH1136"/>
      <c r="GI1136"/>
      <c r="GJ1136"/>
      <c r="GK1136"/>
      <c r="GL1136"/>
      <c r="GM1136"/>
      <c r="GN1136"/>
      <c r="GO1136"/>
      <c r="GP1136"/>
      <c r="GQ1136"/>
      <c r="GR1136"/>
      <c r="GS1136"/>
      <c r="GT1136"/>
      <c r="GU1136"/>
      <c r="GV1136"/>
      <c r="GW1136"/>
      <c r="GX1136"/>
      <c r="GY1136"/>
      <c r="GZ1136"/>
      <c r="HA1136"/>
      <c r="HB1136"/>
      <c r="HC1136"/>
      <c r="HD1136"/>
      <c r="HE1136"/>
      <c r="HF1136"/>
      <c r="HG1136"/>
      <c r="HH1136"/>
    </row>
    <row r="1137" spans="1:216" x14ac:dyDescent="0.2">
      <c r="A1137" s="241" t="s">
        <v>356</v>
      </c>
      <c r="B1137" s="476" t="s">
        <v>980</v>
      </c>
      <c r="C1137" s="326" t="s">
        <v>640</v>
      </c>
      <c r="D1137" s="283" t="s">
        <v>357</v>
      </c>
      <c r="E1137" s="480">
        <v>0</v>
      </c>
      <c r="F1137" s="480">
        <v>0.9</v>
      </c>
      <c r="G1137" s="480">
        <v>0</v>
      </c>
      <c r="H1137" s="480">
        <v>0</v>
      </c>
      <c r="I1137" s="480">
        <v>0</v>
      </c>
      <c r="J1137" s="480">
        <v>0</v>
      </c>
      <c r="K1137" s="480">
        <v>0</v>
      </c>
      <c r="L1137" s="480">
        <v>0</v>
      </c>
      <c r="M1137" s="480">
        <v>0</v>
      </c>
      <c r="N1137" s="500">
        <v>0.9</v>
      </c>
      <c r="O1137" s="480">
        <v>0</v>
      </c>
      <c r="P1137" s="480">
        <v>2</v>
      </c>
      <c r="Q1137" s="480">
        <v>0</v>
      </c>
      <c r="R1137" s="480">
        <v>0</v>
      </c>
      <c r="S1137" s="480">
        <v>0</v>
      </c>
      <c r="T1137" s="480">
        <v>0</v>
      </c>
      <c r="U1137" s="480">
        <v>0</v>
      </c>
      <c r="V1137" s="480">
        <v>0</v>
      </c>
      <c r="W1137" s="480">
        <v>0</v>
      </c>
      <c r="X1137" s="500">
        <v>2</v>
      </c>
      <c r="Y1137"/>
      <c r="Z1137"/>
      <c r="AA1137"/>
      <c r="AB1137"/>
      <c r="AC1137"/>
      <c r="AD1137"/>
      <c r="AE1137"/>
      <c r="AF1137"/>
      <c r="AG1137"/>
      <c r="AH1137"/>
      <c r="AI1137"/>
      <c r="AJ1137"/>
      <c r="AK1137"/>
      <c r="AL1137"/>
      <c r="AM1137"/>
      <c r="AN1137"/>
      <c r="AO1137"/>
      <c r="AP1137"/>
      <c r="AQ1137"/>
      <c r="AR1137"/>
      <c r="AS1137"/>
      <c r="AT1137"/>
      <c r="AU1137"/>
      <c r="AV1137"/>
      <c r="AW1137"/>
      <c r="AX1137"/>
      <c r="AY1137"/>
      <c r="AZ1137"/>
      <c r="BA1137"/>
      <c r="BB1137"/>
      <c r="BC1137"/>
      <c r="BD1137"/>
      <c r="BE1137"/>
      <c r="BF1137"/>
      <c r="BG1137"/>
      <c r="BH1137"/>
      <c r="BI1137"/>
      <c r="BJ1137"/>
      <c r="BK1137"/>
      <c r="BL1137"/>
      <c r="BM1137"/>
      <c r="BN1137"/>
      <c r="BO1137"/>
      <c r="BP1137"/>
      <c r="BQ1137"/>
      <c r="BR1137"/>
      <c r="BS1137"/>
      <c r="BT1137"/>
      <c r="BU1137"/>
      <c r="BV1137"/>
      <c r="BW1137"/>
      <c r="BX1137"/>
      <c r="BY1137"/>
      <c r="BZ1137"/>
      <c r="CA1137"/>
      <c r="CB1137"/>
      <c r="CC1137"/>
      <c r="CD1137"/>
      <c r="CE1137"/>
      <c r="CF1137"/>
      <c r="CG1137"/>
      <c r="CH1137"/>
      <c r="CI1137"/>
      <c r="CJ1137"/>
      <c r="CK1137"/>
      <c r="CL1137"/>
      <c r="CM1137"/>
      <c r="CN1137"/>
      <c r="CO1137"/>
      <c r="CP1137"/>
      <c r="CQ1137"/>
      <c r="CR1137"/>
      <c r="CS1137"/>
      <c r="CT1137"/>
      <c r="CU1137"/>
      <c r="CV1137"/>
      <c r="CW1137"/>
      <c r="CX1137"/>
      <c r="CY1137"/>
      <c r="CZ1137"/>
      <c r="DA1137"/>
      <c r="DB1137"/>
      <c r="DC1137"/>
      <c r="DD1137"/>
      <c r="DE1137"/>
      <c r="DF1137"/>
      <c r="DG1137"/>
      <c r="DH1137"/>
      <c r="DI1137"/>
      <c r="DJ1137"/>
      <c r="DK1137"/>
      <c r="DL1137"/>
      <c r="DM1137"/>
      <c r="DN1137"/>
      <c r="DO1137"/>
      <c r="DP1137"/>
      <c r="DQ1137"/>
      <c r="DR1137"/>
      <c r="DS1137"/>
      <c r="DT1137"/>
      <c r="DU1137"/>
      <c r="DV1137"/>
      <c r="DW1137"/>
      <c r="DX1137"/>
      <c r="DY1137"/>
      <c r="DZ1137"/>
      <c r="EA1137"/>
      <c r="EB1137"/>
      <c r="EC1137"/>
      <c r="ED1137"/>
      <c r="EE1137"/>
      <c r="EF1137"/>
      <c r="EG1137"/>
      <c r="EH1137"/>
      <c r="EI1137"/>
      <c r="EJ1137"/>
      <c r="EK1137"/>
      <c r="EL1137"/>
      <c r="EM1137"/>
      <c r="EN1137"/>
      <c r="EO1137"/>
      <c r="EP1137"/>
      <c r="EQ1137"/>
      <c r="ER1137"/>
      <c r="ES1137"/>
      <c r="ET1137"/>
      <c r="EU1137"/>
      <c r="EV1137"/>
      <c r="EW1137"/>
      <c r="EX1137"/>
      <c r="EY1137"/>
      <c r="EZ1137"/>
      <c r="FA1137"/>
      <c r="FB1137"/>
      <c r="FC1137"/>
      <c r="FD1137"/>
      <c r="FE1137"/>
      <c r="FF1137"/>
      <c r="FG1137"/>
      <c r="FH1137"/>
      <c r="FI1137"/>
      <c r="FJ1137"/>
      <c r="FK1137"/>
      <c r="FL1137"/>
      <c r="FM1137"/>
      <c r="FN1137"/>
      <c r="FO1137"/>
      <c r="FP1137"/>
      <c r="FQ1137"/>
      <c r="FR1137"/>
      <c r="FS1137"/>
      <c r="FT1137"/>
      <c r="FU1137"/>
      <c r="FV1137"/>
      <c r="FW1137"/>
      <c r="FX1137"/>
      <c r="FY1137"/>
      <c r="FZ1137"/>
      <c r="GA1137"/>
      <c r="GB1137"/>
      <c r="GC1137"/>
      <c r="GD1137"/>
      <c r="GE1137"/>
      <c r="GF1137"/>
      <c r="GG1137"/>
      <c r="GH1137"/>
      <c r="GI1137"/>
      <c r="GJ1137"/>
      <c r="GK1137"/>
      <c r="GL1137"/>
      <c r="GM1137"/>
      <c r="GN1137"/>
      <c r="GO1137"/>
      <c r="GP1137"/>
      <c r="GQ1137"/>
      <c r="GR1137"/>
      <c r="GS1137"/>
      <c r="GT1137"/>
      <c r="GU1137"/>
      <c r="GV1137"/>
      <c r="GW1137"/>
      <c r="GX1137"/>
      <c r="GY1137"/>
      <c r="GZ1137"/>
      <c r="HA1137"/>
      <c r="HB1137"/>
      <c r="HC1137"/>
      <c r="HD1137"/>
      <c r="HE1137"/>
      <c r="HF1137"/>
      <c r="HG1137"/>
      <c r="HH1137"/>
    </row>
    <row r="1138" spans="1:216" x14ac:dyDescent="0.2">
      <c r="A1138" s="241" t="s">
        <v>358</v>
      </c>
      <c r="B1138" s="476" t="s">
        <v>981</v>
      </c>
      <c r="C1138" s="326" t="s">
        <v>801</v>
      </c>
      <c r="D1138" s="283" t="s">
        <v>359</v>
      </c>
      <c r="E1138" s="480">
        <v>0.5</v>
      </c>
      <c r="F1138" s="480">
        <v>13.5</v>
      </c>
      <c r="G1138" s="480">
        <v>0.5</v>
      </c>
      <c r="H1138" s="480">
        <v>0.5</v>
      </c>
      <c r="I1138" s="480">
        <v>0.5</v>
      </c>
      <c r="J1138" s="480">
        <v>0</v>
      </c>
      <c r="K1138" s="480">
        <v>0</v>
      </c>
      <c r="L1138" s="480">
        <v>0.5</v>
      </c>
      <c r="M1138" s="480">
        <v>0</v>
      </c>
      <c r="N1138" s="500">
        <v>16</v>
      </c>
      <c r="O1138" s="480">
        <v>1</v>
      </c>
      <c r="P1138" s="480">
        <v>27</v>
      </c>
      <c r="Q1138" s="480">
        <v>1</v>
      </c>
      <c r="R1138" s="480">
        <v>1</v>
      </c>
      <c r="S1138" s="480">
        <v>1</v>
      </c>
      <c r="T1138" s="480">
        <v>0</v>
      </c>
      <c r="U1138" s="480">
        <v>0</v>
      </c>
      <c r="V1138" s="480">
        <v>1</v>
      </c>
      <c r="W1138" s="480">
        <v>0</v>
      </c>
      <c r="X1138" s="500">
        <v>32</v>
      </c>
      <c r="Y1138"/>
      <c r="Z1138"/>
      <c r="AA1138"/>
      <c r="AB1138"/>
      <c r="AC1138"/>
      <c r="AD1138"/>
      <c r="AE1138"/>
      <c r="AF1138"/>
      <c r="AG1138"/>
      <c r="AH1138"/>
      <c r="AI1138"/>
      <c r="AJ1138"/>
      <c r="AK1138"/>
      <c r="AL1138"/>
      <c r="AM1138"/>
      <c r="AN1138"/>
      <c r="AO1138"/>
      <c r="AP1138"/>
      <c r="AQ1138"/>
      <c r="AR1138"/>
      <c r="AS1138"/>
      <c r="AT1138"/>
      <c r="AU1138"/>
      <c r="AV1138"/>
      <c r="AW1138"/>
      <c r="AX1138"/>
      <c r="AY1138"/>
      <c r="AZ1138"/>
      <c r="BA1138"/>
      <c r="BB1138"/>
      <c r="BC1138"/>
      <c r="BD1138"/>
      <c r="BE1138"/>
      <c r="BF1138"/>
      <c r="BG1138"/>
      <c r="BH1138"/>
      <c r="BI1138"/>
      <c r="BJ1138"/>
      <c r="BK1138"/>
      <c r="BL1138"/>
      <c r="BM1138"/>
      <c r="BN1138"/>
      <c r="BO1138"/>
      <c r="BP1138"/>
      <c r="BQ1138"/>
      <c r="BR1138"/>
      <c r="BS1138"/>
      <c r="BT1138"/>
      <c r="BU1138"/>
      <c r="BV1138"/>
      <c r="BW1138"/>
      <c r="BX1138"/>
      <c r="BY1138"/>
      <c r="BZ1138"/>
      <c r="CA1138"/>
      <c r="CB1138"/>
      <c r="CC1138"/>
      <c r="CD1138"/>
      <c r="CE1138"/>
      <c r="CF1138"/>
      <c r="CG1138"/>
      <c r="CH1138"/>
      <c r="CI1138"/>
      <c r="CJ1138"/>
      <c r="CK1138"/>
      <c r="CL1138"/>
      <c r="CM1138"/>
      <c r="CN1138"/>
      <c r="CO1138"/>
      <c r="CP1138"/>
      <c r="CQ1138"/>
      <c r="CR1138"/>
      <c r="CS1138"/>
      <c r="CT1138"/>
      <c r="CU1138"/>
      <c r="CV1138"/>
      <c r="CW1138"/>
      <c r="CX1138"/>
      <c r="CY1138"/>
      <c r="CZ1138"/>
      <c r="DA1138"/>
      <c r="DB1138"/>
      <c r="DC1138"/>
      <c r="DD1138"/>
      <c r="DE1138"/>
      <c r="DF1138"/>
      <c r="DG1138"/>
      <c r="DH1138"/>
      <c r="DI1138"/>
      <c r="DJ1138"/>
      <c r="DK1138"/>
      <c r="DL1138"/>
      <c r="DM1138"/>
      <c r="DN1138"/>
      <c r="DO1138"/>
      <c r="DP1138"/>
      <c r="DQ1138"/>
      <c r="DR1138"/>
      <c r="DS1138"/>
      <c r="DT1138"/>
      <c r="DU1138"/>
      <c r="DV1138"/>
      <c r="DW1138"/>
      <c r="DX1138"/>
      <c r="DY1138"/>
      <c r="DZ1138"/>
      <c r="EA1138"/>
      <c r="EB1138"/>
      <c r="EC1138"/>
      <c r="ED1138"/>
      <c r="EE1138"/>
      <c r="EF1138"/>
      <c r="EG1138"/>
      <c r="EH1138"/>
      <c r="EI1138"/>
      <c r="EJ1138"/>
      <c r="EK1138"/>
      <c r="EL1138"/>
      <c r="EM1138"/>
      <c r="EN1138"/>
      <c r="EO1138"/>
      <c r="EP1138"/>
      <c r="EQ1138"/>
      <c r="ER1138"/>
      <c r="ES1138"/>
      <c r="ET1138"/>
      <c r="EU1138"/>
      <c r="EV1138"/>
      <c r="EW1138"/>
      <c r="EX1138"/>
      <c r="EY1138"/>
      <c r="EZ1138"/>
      <c r="FA1138"/>
      <c r="FB1138"/>
      <c r="FC1138"/>
      <c r="FD1138"/>
      <c r="FE1138"/>
      <c r="FF1138"/>
      <c r="FG1138"/>
      <c r="FH1138"/>
      <c r="FI1138"/>
      <c r="FJ1138"/>
      <c r="FK1138"/>
      <c r="FL1138"/>
      <c r="FM1138"/>
      <c r="FN1138"/>
      <c r="FO1138"/>
      <c r="FP1138"/>
      <c r="FQ1138"/>
      <c r="FR1138"/>
      <c r="FS1138"/>
      <c r="FT1138"/>
      <c r="FU1138"/>
      <c r="FV1138"/>
      <c r="FW1138"/>
      <c r="FX1138"/>
      <c r="FY1138"/>
      <c r="FZ1138"/>
      <c r="GA1138"/>
      <c r="GB1138"/>
      <c r="GC1138"/>
      <c r="GD1138"/>
      <c r="GE1138"/>
      <c r="GF1138"/>
      <c r="GG1138"/>
      <c r="GH1138"/>
      <c r="GI1138"/>
      <c r="GJ1138"/>
      <c r="GK1138"/>
      <c r="GL1138"/>
      <c r="GM1138"/>
      <c r="GN1138"/>
      <c r="GO1138"/>
      <c r="GP1138"/>
      <c r="GQ1138"/>
      <c r="GR1138"/>
      <c r="GS1138"/>
      <c r="GT1138"/>
      <c r="GU1138"/>
      <c r="GV1138"/>
      <c r="GW1138"/>
      <c r="GX1138"/>
      <c r="GY1138"/>
      <c r="GZ1138"/>
      <c r="HA1138"/>
      <c r="HB1138"/>
      <c r="HC1138"/>
      <c r="HD1138"/>
      <c r="HE1138"/>
      <c r="HF1138"/>
      <c r="HG1138"/>
      <c r="HH1138"/>
    </row>
    <row r="1139" spans="1:216" x14ac:dyDescent="0.2">
      <c r="A1139" s="241" t="s">
        <v>360</v>
      </c>
      <c r="B1139" s="476" t="s">
        <v>982</v>
      </c>
      <c r="C1139" s="326" t="s">
        <v>626</v>
      </c>
      <c r="D1139" s="283" t="s">
        <v>361</v>
      </c>
      <c r="E1139" s="480">
        <v>0</v>
      </c>
      <c r="F1139" s="480">
        <v>27.38</v>
      </c>
      <c r="G1139" s="480">
        <v>2.75</v>
      </c>
      <c r="H1139" s="480">
        <v>0</v>
      </c>
      <c r="I1139" s="480">
        <v>0</v>
      </c>
      <c r="J1139" s="480">
        <v>0</v>
      </c>
      <c r="K1139" s="480">
        <v>0.5</v>
      </c>
      <c r="L1139" s="480">
        <v>0</v>
      </c>
      <c r="M1139" s="480">
        <v>0</v>
      </c>
      <c r="N1139" s="500">
        <v>30.63</v>
      </c>
      <c r="O1139" s="480">
        <v>0</v>
      </c>
      <c r="P1139" s="480">
        <v>59</v>
      </c>
      <c r="Q1139" s="480">
        <v>6</v>
      </c>
      <c r="R1139" s="480">
        <v>0</v>
      </c>
      <c r="S1139" s="480">
        <v>0</v>
      </c>
      <c r="T1139" s="480">
        <v>0</v>
      </c>
      <c r="U1139" s="480">
        <v>1</v>
      </c>
      <c r="V1139" s="480">
        <v>0</v>
      </c>
      <c r="W1139" s="480">
        <v>0</v>
      </c>
      <c r="X1139" s="500">
        <v>66</v>
      </c>
      <c r="Y1139"/>
      <c r="Z1139"/>
      <c r="AA1139"/>
      <c r="AB1139"/>
      <c r="AC1139"/>
      <c r="AD1139"/>
      <c r="AE1139"/>
      <c r="AF1139"/>
      <c r="AG1139"/>
      <c r="AH1139"/>
      <c r="AI1139"/>
      <c r="AJ1139"/>
      <c r="AK1139"/>
      <c r="AL1139"/>
      <c r="AM1139"/>
      <c r="AN1139"/>
      <c r="AO1139"/>
      <c r="AP1139"/>
      <c r="AQ1139"/>
      <c r="AR1139"/>
      <c r="AS1139"/>
      <c r="AT1139"/>
      <c r="AU1139"/>
      <c r="AV1139"/>
      <c r="AW1139"/>
      <c r="AX1139"/>
      <c r="AY1139"/>
      <c r="AZ1139"/>
      <c r="BA1139"/>
      <c r="BB1139"/>
      <c r="BC1139"/>
      <c r="BD1139"/>
      <c r="BE1139"/>
      <c r="BF1139"/>
      <c r="BG1139"/>
      <c r="BH1139"/>
      <c r="BI1139"/>
      <c r="BJ1139"/>
      <c r="BK1139"/>
      <c r="BL1139"/>
      <c r="BM1139"/>
      <c r="BN1139"/>
      <c r="BO1139"/>
      <c r="BP1139"/>
      <c r="BQ1139"/>
      <c r="BR1139"/>
      <c r="BS1139"/>
      <c r="BT1139"/>
      <c r="BU1139"/>
      <c r="BV1139"/>
      <c r="BW1139"/>
      <c r="BX1139"/>
      <c r="BY1139"/>
      <c r="BZ1139"/>
      <c r="CA1139"/>
      <c r="CB1139"/>
      <c r="CC1139"/>
      <c r="CD1139"/>
      <c r="CE1139"/>
      <c r="CF1139"/>
      <c r="CG1139"/>
      <c r="CH1139"/>
      <c r="CI1139"/>
      <c r="CJ1139"/>
      <c r="CK1139"/>
      <c r="CL1139"/>
      <c r="CM1139"/>
      <c r="CN1139"/>
      <c r="CO1139"/>
      <c r="CP1139"/>
      <c r="CQ1139"/>
      <c r="CR1139"/>
      <c r="CS1139"/>
      <c r="CT1139"/>
      <c r="CU1139"/>
      <c r="CV1139"/>
      <c r="CW1139"/>
      <c r="CX1139"/>
      <c r="CY1139"/>
      <c r="CZ1139"/>
      <c r="DA1139"/>
      <c r="DB1139"/>
      <c r="DC1139"/>
      <c r="DD1139"/>
      <c r="DE1139"/>
      <c r="DF1139"/>
      <c r="DG1139"/>
      <c r="DH1139"/>
      <c r="DI1139"/>
      <c r="DJ1139"/>
      <c r="DK1139"/>
      <c r="DL1139"/>
      <c r="DM1139"/>
      <c r="DN1139"/>
      <c r="DO1139"/>
      <c r="DP1139"/>
      <c r="DQ1139"/>
      <c r="DR1139"/>
      <c r="DS1139"/>
      <c r="DT1139"/>
      <c r="DU1139"/>
      <c r="DV1139"/>
      <c r="DW1139"/>
      <c r="DX1139"/>
      <c r="DY1139"/>
      <c r="DZ1139"/>
      <c r="EA1139"/>
      <c r="EB1139"/>
      <c r="EC1139"/>
      <c r="ED1139"/>
      <c r="EE1139"/>
      <c r="EF1139"/>
      <c r="EG1139"/>
      <c r="EH1139"/>
      <c r="EI1139"/>
      <c r="EJ1139"/>
      <c r="EK1139"/>
      <c r="EL1139"/>
      <c r="EM1139"/>
      <c r="EN1139"/>
      <c r="EO1139"/>
      <c r="EP1139"/>
      <c r="EQ1139"/>
      <c r="ER1139"/>
      <c r="ES1139"/>
      <c r="ET1139"/>
      <c r="EU1139"/>
      <c r="EV1139"/>
      <c r="EW1139"/>
      <c r="EX1139"/>
      <c r="EY1139"/>
      <c r="EZ1139"/>
      <c r="FA1139"/>
      <c r="FB1139"/>
      <c r="FC1139"/>
      <c r="FD1139"/>
      <c r="FE1139"/>
      <c r="FF1139"/>
      <c r="FG1139"/>
      <c r="FH1139"/>
      <c r="FI1139"/>
      <c r="FJ1139"/>
      <c r="FK1139"/>
      <c r="FL1139"/>
      <c r="FM1139"/>
      <c r="FN1139"/>
      <c r="FO1139"/>
      <c r="FP1139"/>
      <c r="FQ1139"/>
      <c r="FR1139"/>
      <c r="FS1139"/>
      <c r="FT1139"/>
      <c r="FU1139"/>
      <c r="FV1139"/>
      <c r="FW1139"/>
      <c r="FX1139"/>
      <c r="FY1139"/>
      <c r="FZ1139"/>
      <c r="GA1139"/>
      <c r="GB1139"/>
      <c r="GC1139"/>
      <c r="GD1139"/>
      <c r="GE1139"/>
      <c r="GF1139"/>
      <c r="GG1139"/>
      <c r="GH1139"/>
      <c r="GI1139"/>
      <c r="GJ1139"/>
      <c r="GK1139"/>
      <c r="GL1139"/>
      <c r="GM1139"/>
      <c r="GN1139"/>
      <c r="GO1139"/>
      <c r="GP1139"/>
      <c r="GQ1139"/>
      <c r="GR1139"/>
      <c r="GS1139"/>
      <c r="GT1139"/>
      <c r="GU1139"/>
      <c r="GV1139"/>
      <c r="GW1139"/>
      <c r="GX1139"/>
      <c r="GY1139"/>
      <c r="GZ1139"/>
      <c r="HA1139"/>
      <c r="HB1139"/>
      <c r="HC1139"/>
      <c r="HD1139"/>
      <c r="HE1139"/>
      <c r="HF1139"/>
      <c r="HG1139"/>
      <c r="HH1139"/>
    </row>
    <row r="1140" spans="1:216" x14ac:dyDescent="0.2">
      <c r="A1140" s="241" t="s">
        <v>362</v>
      </c>
      <c r="B1140" s="476" t="s">
        <v>983</v>
      </c>
      <c r="C1140" s="326" t="s">
        <v>782</v>
      </c>
      <c r="D1140" s="283" t="s">
        <v>363</v>
      </c>
      <c r="E1140" s="480">
        <v>0</v>
      </c>
      <c r="F1140" s="480">
        <v>13.75</v>
      </c>
      <c r="G1140" s="480">
        <v>1.88</v>
      </c>
      <c r="H1140" s="480">
        <v>1</v>
      </c>
      <c r="I1140" s="480">
        <v>0.38</v>
      </c>
      <c r="J1140" s="480">
        <v>0.5</v>
      </c>
      <c r="K1140" s="480">
        <v>0.5</v>
      </c>
      <c r="L1140" s="480">
        <v>0</v>
      </c>
      <c r="M1140" s="480">
        <v>0</v>
      </c>
      <c r="N1140" s="500">
        <v>18.010000000000002</v>
      </c>
      <c r="O1140" s="480">
        <v>0</v>
      </c>
      <c r="P1140" s="480">
        <v>28</v>
      </c>
      <c r="Q1140" s="480">
        <v>4</v>
      </c>
      <c r="R1140" s="480">
        <v>2</v>
      </c>
      <c r="S1140" s="480">
        <v>1</v>
      </c>
      <c r="T1140" s="480">
        <v>1</v>
      </c>
      <c r="U1140" s="480">
        <v>1</v>
      </c>
      <c r="V1140" s="480">
        <v>0</v>
      </c>
      <c r="W1140" s="480">
        <v>0</v>
      </c>
      <c r="X1140" s="500">
        <v>37</v>
      </c>
      <c r="Y1140"/>
      <c r="Z1140"/>
      <c r="AA1140"/>
      <c r="AB1140"/>
      <c r="AC1140"/>
      <c r="AD1140"/>
      <c r="AE1140"/>
      <c r="AF1140"/>
      <c r="AG1140"/>
      <c r="AH1140"/>
      <c r="AI1140"/>
      <c r="AJ1140"/>
      <c r="AK1140"/>
      <c r="AL1140"/>
      <c r="AM1140"/>
      <c r="AN1140"/>
      <c r="AO1140"/>
      <c r="AP1140"/>
      <c r="AQ1140"/>
      <c r="AR1140"/>
      <c r="AS1140"/>
      <c r="AT1140"/>
      <c r="AU1140"/>
      <c r="AV1140"/>
      <c r="AW1140"/>
      <c r="AX1140"/>
      <c r="AY1140"/>
      <c r="AZ1140"/>
      <c r="BA1140"/>
      <c r="BB1140"/>
      <c r="BC1140"/>
      <c r="BD1140"/>
      <c r="BE1140"/>
      <c r="BF1140"/>
      <c r="BG1140"/>
      <c r="BH1140"/>
      <c r="BI1140"/>
      <c r="BJ1140"/>
      <c r="BK1140"/>
      <c r="BL1140"/>
      <c r="BM1140"/>
      <c r="BN1140"/>
      <c r="BO1140"/>
      <c r="BP1140"/>
      <c r="BQ1140"/>
      <c r="BR1140"/>
      <c r="BS1140"/>
      <c r="BT1140"/>
      <c r="BU1140"/>
      <c r="BV1140"/>
      <c r="BW1140"/>
      <c r="BX1140"/>
      <c r="BY1140"/>
      <c r="BZ1140"/>
      <c r="CA1140"/>
      <c r="CB1140"/>
      <c r="CC1140"/>
      <c r="CD1140"/>
      <c r="CE1140"/>
      <c r="CF1140"/>
      <c r="CG1140"/>
      <c r="CH1140"/>
      <c r="CI1140"/>
      <c r="CJ1140"/>
      <c r="CK1140"/>
      <c r="CL1140"/>
      <c r="CM1140"/>
      <c r="CN1140"/>
      <c r="CO1140"/>
      <c r="CP1140"/>
      <c r="CQ1140"/>
      <c r="CR1140"/>
      <c r="CS1140"/>
      <c r="CT1140"/>
      <c r="CU1140"/>
      <c r="CV1140"/>
      <c r="CW1140"/>
      <c r="CX1140"/>
      <c r="CY1140"/>
      <c r="CZ1140"/>
      <c r="DA1140"/>
      <c r="DB1140"/>
      <c r="DC1140"/>
      <c r="DD1140"/>
      <c r="DE1140"/>
      <c r="DF1140"/>
      <c r="DG1140"/>
      <c r="DH1140"/>
      <c r="DI1140"/>
      <c r="DJ1140"/>
      <c r="DK1140"/>
      <c r="DL1140"/>
      <c r="DM1140"/>
      <c r="DN1140"/>
      <c r="DO1140"/>
      <c r="DP1140"/>
      <c r="DQ1140"/>
      <c r="DR1140"/>
      <c r="DS1140"/>
      <c r="DT1140"/>
      <c r="DU1140"/>
      <c r="DV1140"/>
      <c r="DW1140"/>
      <c r="DX1140"/>
      <c r="DY1140"/>
      <c r="DZ1140"/>
      <c r="EA1140"/>
      <c r="EB1140"/>
      <c r="EC1140"/>
      <c r="ED1140"/>
      <c r="EE1140"/>
      <c r="EF1140"/>
      <c r="EG1140"/>
      <c r="EH1140"/>
      <c r="EI1140"/>
      <c r="EJ1140"/>
      <c r="EK1140"/>
      <c r="EL1140"/>
      <c r="EM1140"/>
      <c r="EN1140"/>
      <c r="EO1140"/>
      <c r="EP1140"/>
      <c r="EQ1140"/>
      <c r="ER1140"/>
      <c r="ES1140"/>
      <c r="ET1140"/>
      <c r="EU1140"/>
      <c r="EV1140"/>
      <c r="EW1140"/>
      <c r="EX1140"/>
      <c r="EY1140"/>
      <c r="EZ1140"/>
      <c r="FA1140"/>
      <c r="FB1140"/>
      <c r="FC1140"/>
      <c r="FD1140"/>
      <c r="FE1140"/>
      <c r="FF1140"/>
      <c r="FG1140"/>
      <c r="FH1140"/>
      <c r="FI1140"/>
      <c r="FJ1140"/>
      <c r="FK1140"/>
      <c r="FL1140"/>
      <c r="FM1140"/>
      <c r="FN1140"/>
      <c r="FO1140"/>
      <c r="FP1140"/>
      <c r="FQ1140"/>
      <c r="FR1140"/>
      <c r="FS1140"/>
      <c r="FT1140"/>
      <c r="FU1140"/>
      <c r="FV1140"/>
      <c r="FW1140"/>
      <c r="FX1140"/>
      <c r="FY1140"/>
      <c r="FZ1140"/>
      <c r="GA1140"/>
      <c r="GB1140"/>
      <c r="GC1140"/>
      <c r="GD1140"/>
      <c r="GE1140"/>
      <c r="GF1140"/>
      <c r="GG1140"/>
      <c r="GH1140"/>
      <c r="GI1140"/>
      <c r="GJ1140"/>
      <c r="GK1140"/>
      <c r="GL1140"/>
      <c r="GM1140"/>
      <c r="GN1140"/>
      <c r="GO1140"/>
      <c r="GP1140"/>
      <c r="GQ1140"/>
      <c r="GR1140"/>
      <c r="GS1140"/>
      <c r="GT1140"/>
      <c r="GU1140"/>
      <c r="GV1140"/>
      <c r="GW1140"/>
      <c r="GX1140"/>
      <c r="GY1140"/>
      <c r="GZ1140"/>
      <c r="HA1140"/>
      <c r="HB1140"/>
      <c r="HC1140"/>
      <c r="HD1140"/>
      <c r="HE1140"/>
      <c r="HF1140"/>
      <c r="HG1140"/>
      <c r="HH1140"/>
    </row>
    <row r="1141" spans="1:216" x14ac:dyDescent="0.2">
      <c r="A1141" s="241" t="s">
        <v>364</v>
      </c>
      <c r="B1141" s="476" t="s">
        <v>984</v>
      </c>
      <c r="C1141" s="326" t="s">
        <v>870</v>
      </c>
      <c r="D1141" s="283" t="s">
        <v>985</v>
      </c>
      <c r="E1141" s="480">
        <v>0</v>
      </c>
      <c r="F1141" s="480">
        <v>0</v>
      </c>
      <c r="G1141" s="480">
        <v>0</v>
      </c>
      <c r="H1141" s="480">
        <v>0</v>
      </c>
      <c r="I1141" s="480">
        <v>0</v>
      </c>
      <c r="J1141" s="480">
        <v>0</v>
      </c>
      <c r="K1141" s="480">
        <v>0</v>
      </c>
      <c r="L1141" s="480">
        <v>0</v>
      </c>
      <c r="M1141" s="480">
        <v>0</v>
      </c>
      <c r="N1141" s="500">
        <v>0</v>
      </c>
      <c r="O1141" s="480">
        <v>0</v>
      </c>
      <c r="P1141" s="480">
        <v>0</v>
      </c>
      <c r="Q1141" s="480">
        <v>0</v>
      </c>
      <c r="R1141" s="480">
        <v>0</v>
      </c>
      <c r="S1141" s="480">
        <v>0</v>
      </c>
      <c r="T1141" s="480">
        <v>0</v>
      </c>
      <c r="U1141" s="480">
        <v>0</v>
      </c>
      <c r="V1141" s="480">
        <v>0</v>
      </c>
      <c r="W1141" s="480">
        <v>0</v>
      </c>
      <c r="X1141" s="500">
        <v>0</v>
      </c>
      <c r="Y1141"/>
      <c r="Z1141"/>
      <c r="AA1141"/>
      <c r="AB1141"/>
      <c r="AC1141"/>
      <c r="AD1141"/>
      <c r="AE1141"/>
      <c r="AF1141"/>
      <c r="AG1141"/>
      <c r="AH1141"/>
      <c r="AI1141"/>
      <c r="AJ1141"/>
      <c r="AK1141"/>
      <c r="AL1141"/>
      <c r="AM1141"/>
      <c r="AN1141"/>
      <c r="AO1141"/>
      <c r="AP1141"/>
      <c r="AQ1141"/>
      <c r="AR1141"/>
      <c r="AS1141"/>
      <c r="AT1141"/>
      <c r="AU1141"/>
      <c r="AV1141"/>
      <c r="AW1141"/>
      <c r="AX1141"/>
      <c r="AY1141"/>
      <c r="AZ1141"/>
      <c r="BA1141"/>
      <c r="BB1141"/>
      <c r="BC1141"/>
      <c r="BD1141"/>
      <c r="BE1141"/>
      <c r="BF1141"/>
      <c r="BG1141"/>
      <c r="BH1141"/>
      <c r="BI1141"/>
      <c r="BJ1141"/>
      <c r="BK1141"/>
      <c r="BL1141"/>
      <c r="BM1141"/>
      <c r="BN1141"/>
      <c r="BO1141"/>
      <c r="BP1141"/>
      <c r="BQ1141"/>
      <c r="BR1141"/>
      <c r="BS1141"/>
      <c r="BT1141"/>
      <c r="BU1141"/>
      <c r="BV1141"/>
      <c r="BW1141"/>
      <c r="BX1141"/>
      <c r="BY1141"/>
      <c r="BZ1141"/>
      <c r="CA1141"/>
      <c r="CB1141"/>
      <c r="CC1141"/>
      <c r="CD1141"/>
      <c r="CE1141"/>
      <c r="CF1141"/>
      <c r="CG1141"/>
      <c r="CH1141"/>
      <c r="CI1141"/>
      <c r="CJ1141"/>
      <c r="CK1141"/>
      <c r="CL1141"/>
      <c r="CM1141"/>
      <c r="CN1141"/>
      <c r="CO1141"/>
      <c r="CP1141"/>
      <c r="CQ1141"/>
      <c r="CR1141"/>
      <c r="CS1141"/>
      <c r="CT1141"/>
      <c r="CU1141"/>
      <c r="CV1141"/>
      <c r="CW1141"/>
      <c r="CX1141"/>
      <c r="CY1141"/>
      <c r="CZ1141"/>
      <c r="DA1141"/>
      <c r="DB1141"/>
      <c r="DC1141"/>
      <c r="DD1141"/>
      <c r="DE1141"/>
      <c r="DF1141"/>
      <c r="DG1141"/>
      <c r="DH1141"/>
      <c r="DI1141"/>
      <c r="DJ1141"/>
      <c r="DK1141"/>
      <c r="DL1141"/>
      <c r="DM1141"/>
      <c r="DN1141"/>
      <c r="DO1141"/>
      <c r="DP1141"/>
      <c r="DQ1141"/>
      <c r="DR1141"/>
      <c r="DS1141"/>
      <c r="DT1141"/>
      <c r="DU1141"/>
      <c r="DV1141"/>
      <c r="DW1141"/>
      <c r="DX1141"/>
      <c r="DY1141"/>
      <c r="DZ1141"/>
      <c r="EA1141"/>
      <c r="EB1141"/>
      <c r="EC1141"/>
      <c r="ED1141"/>
      <c r="EE1141"/>
      <c r="EF1141"/>
      <c r="EG1141"/>
      <c r="EH1141"/>
      <c r="EI1141"/>
      <c r="EJ1141"/>
      <c r="EK1141"/>
      <c r="EL1141"/>
      <c r="EM1141"/>
      <c r="EN1141"/>
      <c r="EO1141"/>
      <c r="EP1141"/>
      <c r="EQ1141"/>
      <c r="ER1141"/>
      <c r="ES1141"/>
      <c r="ET1141"/>
      <c r="EU1141"/>
      <c r="EV1141"/>
      <c r="EW1141"/>
      <c r="EX1141"/>
      <c r="EY1141"/>
      <c r="EZ1141"/>
      <c r="FA1141"/>
      <c r="FB1141"/>
      <c r="FC1141"/>
      <c r="FD1141"/>
      <c r="FE1141"/>
      <c r="FF1141"/>
      <c r="FG1141"/>
      <c r="FH1141"/>
      <c r="FI1141"/>
      <c r="FJ1141"/>
      <c r="FK1141"/>
      <c r="FL1141"/>
      <c r="FM1141"/>
      <c r="FN1141"/>
      <c r="FO1141"/>
      <c r="FP1141"/>
      <c r="FQ1141"/>
      <c r="FR1141"/>
      <c r="FS1141"/>
      <c r="FT1141"/>
      <c r="FU1141"/>
      <c r="FV1141"/>
      <c r="FW1141"/>
      <c r="FX1141"/>
      <c r="FY1141"/>
      <c r="FZ1141"/>
      <c r="GA1141"/>
      <c r="GB1141"/>
      <c r="GC1141"/>
      <c r="GD1141"/>
      <c r="GE1141"/>
      <c r="GF1141"/>
      <c r="GG1141"/>
      <c r="GH1141"/>
      <c r="GI1141"/>
      <c r="GJ1141"/>
      <c r="GK1141"/>
      <c r="GL1141"/>
      <c r="GM1141"/>
      <c r="GN1141"/>
      <c r="GO1141"/>
      <c r="GP1141"/>
      <c r="GQ1141"/>
      <c r="GR1141"/>
      <c r="GS1141"/>
      <c r="GT1141"/>
      <c r="GU1141"/>
      <c r="GV1141"/>
      <c r="GW1141"/>
      <c r="GX1141"/>
      <c r="GY1141"/>
      <c r="GZ1141"/>
      <c r="HA1141"/>
      <c r="HB1141"/>
      <c r="HC1141"/>
      <c r="HD1141"/>
      <c r="HE1141"/>
      <c r="HF1141"/>
      <c r="HG1141"/>
      <c r="HH1141"/>
    </row>
    <row r="1142" spans="1:216" x14ac:dyDescent="0.2">
      <c r="A1142" s="241" t="s">
        <v>986</v>
      </c>
      <c r="B1142" s="476" t="s">
        <v>987</v>
      </c>
      <c r="C1142" s="326" t="s">
        <v>782</v>
      </c>
      <c r="D1142" s="283" t="s">
        <v>988</v>
      </c>
      <c r="E1142" s="480">
        <v>0</v>
      </c>
      <c r="F1142" s="480">
        <v>16.899999999999999</v>
      </c>
      <c r="G1142" s="480">
        <v>3.3</v>
      </c>
      <c r="H1142" s="480">
        <v>0.5</v>
      </c>
      <c r="I1142" s="480">
        <v>0.9</v>
      </c>
      <c r="J1142" s="480">
        <v>0</v>
      </c>
      <c r="K1142" s="480">
        <v>0.5</v>
      </c>
      <c r="L1142" s="480">
        <v>0</v>
      </c>
      <c r="M1142" s="480">
        <v>0</v>
      </c>
      <c r="N1142" s="500">
        <v>22.1</v>
      </c>
      <c r="O1142" s="480">
        <v>0</v>
      </c>
      <c r="P1142" s="480">
        <v>35</v>
      </c>
      <c r="Q1142" s="480">
        <v>7</v>
      </c>
      <c r="R1142" s="480">
        <v>1</v>
      </c>
      <c r="S1142" s="480">
        <v>2</v>
      </c>
      <c r="T1142" s="480">
        <v>0</v>
      </c>
      <c r="U1142" s="480">
        <v>1</v>
      </c>
      <c r="V1142" s="480">
        <v>0</v>
      </c>
      <c r="W1142" s="480">
        <v>0</v>
      </c>
      <c r="X1142" s="500">
        <v>46</v>
      </c>
      <c r="Y1142"/>
      <c r="Z1142"/>
      <c r="AA1142"/>
      <c r="AB1142"/>
      <c r="AC1142"/>
      <c r="AD1142"/>
      <c r="AE1142"/>
      <c r="AF1142"/>
      <c r="AG1142"/>
      <c r="AH1142"/>
      <c r="AI1142"/>
      <c r="AJ1142"/>
      <c r="AK1142"/>
      <c r="AL1142"/>
      <c r="AM1142"/>
      <c r="AN1142"/>
      <c r="AO1142"/>
      <c r="AP1142"/>
      <c r="AQ1142"/>
      <c r="AR1142"/>
      <c r="AS1142"/>
      <c r="AT1142"/>
      <c r="AU1142"/>
      <c r="AV1142"/>
      <c r="AW1142"/>
      <c r="AX1142"/>
      <c r="AY1142"/>
      <c r="AZ1142"/>
      <c r="BA1142"/>
      <c r="BB1142"/>
      <c r="BC1142"/>
      <c r="BD1142"/>
      <c r="BE1142"/>
      <c r="BF1142"/>
      <c r="BG1142"/>
      <c r="BH1142"/>
      <c r="BI1142"/>
      <c r="BJ1142"/>
      <c r="BK1142"/>
      <c r="BL1142"/>
      <c r="BM1142"/>
      <c r="BN1142"/>
      <c r="BO1142"/>
      <c r="BP1142"/>
      <c r="BQ1142"/>
      <c r="BR1142"/>
      <c r="BS1142"/>
      <c r="BT1142"/>
      <c r="BU1142"/>
      <c r="BV1142"/>
      <c r="BW1142"/>
      <c r="BX1142"/>
      <c r="BY1142"/>
      <c r="BZ1142"/>
      <c r="CA1142"/>
      <c r="CB1142"/>
      <c r="CC1142"/>
      <c r="CD1142"/>
      <c r="CE1142"/>
      <c r="CF1142"/>
      <c r="CG1142"/>
      <c r="CH1142"/>
      <c r="CI1142"/>
      <c r="CJ1142"/>
      <c r="CK1142"/>
      <c r="CL1142"/>
      <c r="CM1142"/>
      <c r="CN1142"/>
      <c r="CO1142"/>
      <c r="CP1142"/>
      <c r="CQ1142"/>
      <c r="CR1142"/>
      <c r="CS1142"/>
      <c r="CT1142"/>
      <c r="CU1142"/>
      <c r="CV1142"/>
      <c r="CW1142"/>
      <c r="CX1142"/>
      <c r="CY1142"/>
      <c r="CZ1142"/>
      <c r="DA1142"/>
      <c r="DB1142"/>
      <c r="DC1142"/>
      <c r="DD1142"/>
      <c r="DE1142"/>
      <c r="DF1142"/>
      <c r="DG1142"/>
      <c r="DH1142"/>
      <c r="DI1142"/>
      <c r="DJ1142"/>
      <c r="DK1142"/>
      <c r="DL1142"/>
      <c r="DM1142"/>
      <c r="DN1142"/>
      <c r="DO1142"/>
      <c r="DP1142"/>
      <c r="DQ1142"/>
      <c r="DR1142"/>
      <c r="DS1142"/>
      <c r="DT1142"/>
      <c r="DU1142"/>
      <c r="DV1142"/>
      <c r="DW1142"/>
      <c r="DX1142"/>
      <c r="DY1142"/>
      <c r="DZ1142"/>
      <c r="EA1142"/>
      <c r="EB1142"/>
      <c r="EC1142"/>
      <c r="ED1142"/>
      <c r="EE1142"/>
      <c r="EF1142"/>
      <c r="EG1142"/>
      <c r="EH1142"/>
      <c r="EI1142"/>
      <c r="EJ1142"/>
      <c r="EK1142"/>
      <c r="EL1142"/>
      <c r="EM1142"/>
      <c r="EN1142"/>
      <c r="EO1142"/>
      <c r="EP1142"/>
      <c r="EQ1142"/>
      <c r="ER1142"/>
      <c r="ES1142"/>
      <c r="ET1142"/>
      <c r="EU1142"/>
      <c r="EV1142"/>
      <c r="EW1142"/>
      <c r="EX1142"/>
      <c r="EY1142"/>
      <c r="EZ1142"/>
      <c r="FA1142"/>
      <c r="FB1142"/>
      <c r="FC1142"/>
      <c r="FD1142"/>
      <c r="FE1142"/>
      <c r="FF1142"/>
      <c r="FG1142"/>
      <c r="FH1142"/>
      <c r="FI1142"/>
      <c r="FJ1142"/>
      <c r="FK1142"/>
      <c r="FL1142"/>
      <c r="FM1142"/>
      <c r="FN1142"/>
      <c r="FO1142"/>
      <c r="FP1142"/>
      <c r="FQ1142"/>
      <c r="FR1142"/>
      <c r="FS1142"/>
      <c r="FT1142"/>
      <c r="FU1142"/>
      <c r="FV1142"/>
      <c r="FW1142"/>
      <c r="FX1142"/>
      <c r="FY1142"/>
      <c r="FZ1142"/>
      <c r="GA1142"/>
      <c r="GB1142"/>
      <c r="GC1142"/>
      <c r="GD1142"/>
      <c r="GE1142"/>
      <c r="GF1142"/>
      <c r="GG1142"/>
      <c r="GH1142"/>
      <c r="GI1142"/>
      <c r="GJ1142"/>
      <c r="GK1142"/>
      <c r="GL1142"/>
      <c r="GM1142"/>
      <c r="GN1142"/>
      <c r="GO1142"/>
      <c r="GP1142"/>
      <c r="GQ1142"/>
      <c r="GR1142"/>
      <c r="GS1142"/>
      <c r="GT1142"/>
      <c r="GU1142"/>
      <c r="GV1142"/>
      <c r="GW1142"/>
      <c r="GX1142"/>
      <c r="GY1142"/>
      <c r="GZ1142"/>
      <c r="HA1142"/>
      <c r="HB1142"/>
      <c r="HC1142"/>
      <c r="HD1142"/>
      <c r="HE1142"/>
      <c r="HF1142"/>
      <c r="HG1142"/>
      <c r="HH1142"/>
    </row>
    <row r="1143" spans="1:216" x14ac:dyDescent="0.2">
      <c r="A1143" s="241" t="s">
        <v>365</v>
      </c>
      <c r="B1143" s="476" t="s">
        <v>989</v>
      </c>
      <c r="C1143" s="326" t="s">
        <v>782</v>
      </c>
      <c r="D1143" s="283" t="s">
        <v>366</v>
      </c>
      <c r="E1143" s="480">
        <v>0</v>
      </c>
      <c r="F1143" s="480">
        <v>19.88</v>
      </c>
      <c r="G1143" s="480">
        <v>2.25</v>
      </c>
      <c r="H1143" s="480">
        <v>2</v>
      </c>
      <c r="I1143" s="480">
        <v>0.5</v>
      </c>
      <c r="J1143" s="480">
        <v>0.5</v>
      </c>
      <c r="K1143" s="480">
        <v>0.38</v>
      </c>
      <c r="L1143" s="480">
        <v>0</v>
      </c>
      <c r="M1143" s="480">
        <v>0</v>
      </c>
      <c r="N1143" s="500">
        <v>25.51</v>
      </c>
      <c r="O1143" s="480">
        <v>0</v>
      </c>
      <c r="P1143" s="480">
        <v>42</v>
      </c>
      <c r="Q1143" s="480">
        <v>5</v>
      </c>
      <c r="R1143" s="480">
        <v>4</v>
      </c>
      <c r="S1143" s="480">
        <v>1</v>
      </c>
      <c r="T1143" s="480">
        <v>1</v>
      </c>
      <c r="U1143" s="480">
        <v>1</v>
      </c>
      <c r="V1143" s="480">
        <v>0</v>
      </c>
      <c r="W1143" s="480">
        <v>0</v>
      </c>
      <c r="X1143" s="500">
        <v>54</v>
      </c>
      <c r="Y1143"/>
      <c r="Z1143"/>
      <c r="AA1143"/>
      <c r="AB1143"/>
      <c r="AC1143"/>
      <c r="AD1143"/>
      <c r="AE1143"/>
      <c r="AF1143"/>
      <c r="AG1143"/>
      <c r="AH1143"/>
      <c r="AI1143"/>
      <c r="AJ1143"/>
      <c r="AK1143"/>
      <c r="AL1143"/>
      <c r="AM1143"/>
      <c r="AN1143"/>
      <c r="AO1143"/>
      <c r="AP1143"/>
      <c r="AQ1143"/>
      <c r="AR1143"/>
      <c r="AS1143"/>
      <c r="AT1143"/>
      <c r="AU1143"/>
      <c r="AV1143"/>
      <c r="AW1143"/>
      <c r="AX1143"/>
      <c r="AY1143"/>
      <c r="AZ1143"/>
      <c r="BA1143"/>
      <c r="BB1143"/>
      <c r="BC1143"/>
      <c r="BD1143"/>
      <c r="BE1143"/>
      <c r="BF1143"/>
      <c r="BG1143"/>
      <c r="BH1143"/>
      <c r="BI1143"/>
      <c r="BJ1143"/>
      <c r="BK1143"/>
      <c r="BL1143"/>
      <c r="BM1143"/>
      <c r="BN1143"/>
      <c r="BO1143"/>
      <c r="BP1143"/>
      <c r="BQ1143"/>
      <c r="BR1143"/>
      <c r="BS1143"/>
      <c r="BT1143"/>
      <c r="BU1143"/>
      <c r="BV1143"/>
      <c r="BW1143"/>
      <c r="BX1143"/>
      <c r="BY1143"/>
      <c r="BZ1143"/>
      <c r="CA1143"/>
      <c r="CB1143"/>
      <c r="CC1143"/>
      <c r="CD1143"/>
      <c r="CE1143"/>
      <c r="CF1143"/>
      <c r="CG1143"/>
      <c r="CH1143"/>
      <c r="CI1143"/>
      <c r="CJ1143"/>
      <c r="CK1143"/>
      <c r="CL1143"/>
      <c r="CM1143"/>
      <c r="CN1143"/>
      <c r="CO1143"/>
      <c r="CP1143"/>
      <c r="CQ1143"/>
      <c r="CR1143"/>
      <c r="CS1143"/>
      <c r="CT1143"/>
      <c r="CU1143"/>
      <c r="CV1143"/>
      <c r="CW1143"/>
      <c r="CX1143"/>
      <c r="CY1143"/>
      <c r="CZ1143"/>
      <c r="DA1143"/>
      <c r="DB1143"/>
      <c r="DC1143"/>
      <c r="DD1143"/>
      <c r="DE1143"/>
      <c r="DF1143"/>
      <c r="DG1143"/>
      <c r="DH1143"/>
      <c r="DI1143"/>
      <c r="DJ1143"/>
      <c r="DK1143"/>
      <c r="DL1143"/>
      <c r="DM1143"/>
      <c r="DN1143"/>
      <c r="DO1143"/>
      <c r="DP1143"/>
      <c r="DQ1143"/>
      <c r="DR1143"/>
      <c r="DS1143"/>
      <c r="DT1143"/>
      <c r="DU1143"/>
      <c r="DV1143"/>
      <c r="DW1143"/>
      <c r="DX1143"/>
      <c r="DY1143"/>
      <c r="DZ1143"/>
      <c r="EA1143"/>
      <c r="EB1143"/>
      <c r="EC1143"/>
      <c r="ED1143"/>
      <c r="EE1143"/>
      <c r="EF1143"/>
      <c r="EG1143"/>
      <c r="EH1143"/>
      <c r="EI1143"/>
      <c r="EJ1143"/>
      <c r="EK1143"/>
      <c r="EL1143"/>
      <c r="EM1143"/>
      <c r="EN1143"/>
      <c r="EO1143"/>
      <c r="EP1143"/>
      <c r="EQ1143"/>
      <c r="ER1143"/>
      <c r="ES1143"/>
      <c r="ET1143"/>
      <c r="EU1143"/>
      <c r="EV1143"/>
      <c r="EW1143"/>
      <c r="EX1143"/>
      <c r="EY1143"/>
      <c r="EZ1143"/>
      <c r="FA1143"/>
      <c r="FB1143"/>
      <c r="FC1143"/>
      <c r="FD1143"/>
      <c r="FE1143"/>
      <c r="FF1143"/>
      <c r="FG1143"/>
      <c r="FH1143"/>
      <c r="FI1143"/>
      <c r="FJ1143"/>
      <c r="FK1143"/>
      <c r="FL1143"/>
      <c r="FM1143"/>
      <c r="FN1143"/>
      <c r="FO1143"/>
      <c r="FP1143"/>
      <c r="FQ1143"/>
      <c r="FR1143"/>
      <c r="FS1143"/>
      <c r="FT1143"/>
      <c r="FU1143"/>
      <c r="FV1143"/>
      <c r="FW1143"/>
      <c r="FX1143"/>
      <c r="FY1143"/>
      <c r="FZ1143"/>
      <c r="GA1143"/>
      <c r="GB1143"/>
      <c r="GC1143"/>
      <c r="GD1143"/>
      <c r="GE1143"/>
      <c r="GF1143"/>
      <c r="GG1143"/>
      <c r="GH1143"/>
      <c r="GI1143"/>
      <c r="GJ1143"/>
      <c r="GK1143"/>
      <c r="GL1143"/>
      <c r="GM1143"/>
      <c r="GN1143"/>
      <c r="GO1143"/>
      <c r="GP1143"/>
      <c r="GQ1143"/>
      <c r="GR1143"/>
      <c r="GS1143"/>
      <c r="GT1143"/>
      <c r="GU1143"/>
      <c r="GV1143"/>
      <c r="GW1143"/>
      <c r="GX1143"/>
      <c r="GY1143"/>
      <c r="GZ1143"/>
      <c r="HA1143"/>
      <c r="HB1143"/>
      <c r="HC1143"/>
      <c r="HD1143"/>
      <c r="HE1143"/>
      <c r="HF1143"/>
      <c r="HG1143"/>
      <c r="HH1143"/>
    </row>
    <row r="1144" spans="1:216" x14ac:dyDescent="0.2">
      <c r="A1144" s="241" t="s">
        <v>367</v>
      </c>
      <c r="B1144" s="476" t="s">
        <v>990</v>
      </c>
      <c r="C1144" s="326" t="s">
        <v>782</v>
      </c>
      <c r="D1144" s="283" t="s">
        <v>368</v>
      </c>
      <c r="E1144" s="480">
        <v>0</v>
      </c>
      <c r="F1144" s="480">
        <v>59</v>
      </c>
      <c r="G1144" s="480">
        <v>3.5</v>
      </c>
      <c r="H1144" s="480">
        <v>2</v>
      </c>
      <c r="I1144" s="480">
        <v>1</v>
      </c>
      <c r="J1144" s="480">
        <v>0</v>
      </c>
      <c r="K1144" s="480">
        <v>0</v>
      </c>
      <c r="L1144" s="480">
        <v>0.5</v>
      </c>
      <c r="M1144" s="480">
        <v>0</v>
      </c>
      <c r="N1144" s="500">
        <v>66</v>
      </c>
      <c r="O1144" s="480">
        <v>0</v>
      </c>
      <c r="P1144" s="480">
        <v>118</v>
      </c>
      <c r="Q1144" s="480">
        <v>7</v>
      </c>
      <c r="R1144" s="480">
        <v>4</v>
      </c>
      <c r="S1144" s="480">
        <v>2</v>
      </c>
      <c r="T1144" s="480">
        <v>0</v>
      </c>
      <c r="U1144" s="480">
        <v>0</v>
      </c>
      <c r="V1144" s="480">
        <v>1</v>
      </c>
      <c r="W1144" s="480">
        <v>0</v>
      </c>
      <c r="X1144" s="500">
        <v>132</v>
      </c>
      <c r="Y1144"/>
      <c r="Z1144"/>
      <c r="AA1144"/>
      <c r="AB1144"/>
      <c r="AC1144"/>
      <c r="AD1144"/>
      <c r="AE1144"/>
      <c r="AF1144"/>
      <c r="AG1144"/>
      <c r="AH1144"/>
      <c r="AI1144"/>
      <c r="AJ1144"/>
      <c r="AK1144"/>
      <c r="AL1144"/>
      <c r="AM1144"/>
      <c r="AN1144"/>
      <c r="AO1144"/>
      <c r="AP1144"/>
      <c r="AQ1144"/>
      <c r="AR1144"/>
      <c r="AS1144"/>
      <c r="AT1144"/>
      <c r="AU1144"/>
      <c r="AV1144"/>
      <c r="AW1144"/>
      <c r="AX1144"/>
      <c r="AY1144"/>
      <c r="AZ1144"/>
      <c r="BA1144"/>
      <c r="BB1144"/>
      <c r="BC1144"/>
      <c r="BD1144"/>
      <c r="BE1144"/>
      <c r="BF1144"/>
      <c r="BG1144"/>
      <c r="BH1144"/>
      <c r="BI1144"/>
      <c r="BJ1144"/>
      <c r="BK1144"/>
      <c r="BL1144"/>
      <c r="BM1144"/>
      <c r="BN1144"/>
      <c r="BO1144"/>
      <c r="BP1144"/>
      <c r="BQ1144"/>
      <c r="BR1144"/>
      <c r="BS1144"/>
      <c r="BT1144"/>
      <c r="BU1144"/>
      <c r="BV1144"/>
      <c r="BW1144"/>
      <c r="BX1144"/>
      <c r="BY1144"/>
      <c r="BZ1144"/>
      <c r="CA1144"/>
      <c r="CB1144"/>
      <c r="CC1144"/>
      <c r="CD1144"/>
      <c r="CE1144"/>
      <c r="CF1144"/>
      <c r="CG1144"/>
      <c r="CH1144"/>
      <c r="CI1144"/>
      <c r="CJ1144"/>
      <c r="CK1144"/>
      <c r="CL1144"/>
      <c r="CM1144"/>
      <c r="CN1144"/>
      <c r="CO1144"/>
      <c r="CP1144"/>
      <c r="CQ1144"/>
      <c r="CR1144"/>
      <c r="CS1144"/>
      <c r="CT1144"/>
      <c r="CU1144"/>
      <c r="CV1144"/>
      <c r="CW1144"/>
      <c r="CX1144"/>
      <c r="CY1144"/>
      <c r="CZ1144"/>
      <c r="DA1144"/>
      <c r="DB1144"/>
      <c r="DC1144"/>
      <c r="DD1144"/>
      <c r="DE1144"/>
      <c r="DF1144"/>
      <c r="DG1144"/>
      <c r="DH1144"/>
      <c r="DI1144"/>
      <c r="DJ1144"/>
      <c r="DK1144"/>
      <c r="DL1144"/>
      <c r="DM1144"/>
      <c r="DN1144"/>
      <c r="DO1144"/>
      <c r="DP1144"/>
      <c r="DQ1144"/>
      <c r="DR1144"/>
      <c r="DS1144"/>
      <c r="DT1144"/>
      <c r="DU1144"/>
      <c r="DV1144"/>
      <c r="DW1144"/>
      <c r="DX1144"/>
      <c r="DY1144"/>
      <c r="DZ1144"/>
      <c r="EA1144"/>
      <c r="EB1144"/>
      <c r="EC1144"/>
      <c r="ED1144"/>
      <c r="EE1144"/>
      <c r="EF1144"/>
      <c r="EG1144"/>
      <c r="EH1144"/>
      <c r="EI1144"/>
      <c r="EJ1144"/>
      <c r="EK1144"/>
      <c r="EL1144"/>
      <c r="EM1144"/>
      <c r="EN1144"/>
      <c r="EO1144"/>
      <c r="EP1144"/>
      <c r="EQ1144"/>
      <c r="ER1144"/>
      <c r="ES1144"/>
      <c r="ET1144"/>
      <c r="EU1144"/>
      <c r="EV1144"/>
      <c r="EW1144"/>
      <c r="EX1144"/>
      <c r="EY1144"/>
      <c r="EZ1144"/>
      <c r="FA1144"/>
      <c r="FB1144"/>
      <c r="FC1144"/>
      <c r="FD1144"/>
      <c r="FE1144"/>
      <c r="FF1144"/>
      <c r="FG1144"/>
      <c r="FH1144"/>
      <c r="FI1144"/>
      <c r="FJ1144"/>
      <c r="FK1144"/>
      <c r="FL1144"/>
      <c r="FM1144"/>
      <c r="FN1144"/>
      <c r="FO1144"/>
      <c r="FP1144"/>
      <c r="FQ1144"/>
      <c r="FR1144"/>
      <c r="FS1144"/>
      <c r="FT1144"/>
      <c r="FU1144"/>
      <c r="FV1144"/>
      <c r="FW1144"/>
      <c r="FX1144"/>
      <c r="FY1144"/>
      <c r="FZ1144"/>
      <c r="GA1144"/>
      <c r="GB1144"/>
      <c r="GC1144"/>
      <c r="GD1144"/>
      <c r="GE1144"/>
      <c r="GF1144"/>
      <c r="GG1144"/>
      <c r="GH1144"/>
      <c r="GI1144"/>
      <c r="GJ1144"/>
      <c r="GK1144"/>
      <c r="GL1144"/>
      <c r="GM1144"/>
      <c r="GN1144"/>
      <c r="GO1144"/>
      <c r="GP1144"/>
      <c r="GQ1144"/>
      <c r="GR1144"/>
      <c r="GS1144"/>
      <c r="GT1144"/>
      <c r="GU1144"/>
      <c r="GV1144"/>
      <c r="GW1144"/>
      <c r="GX1144"/>
      <c r="GY1144"/>
      <c r="GZ1144"/>
      <c r="HA1144"/>
      <c r="HB1144"/>
      <c r="HC1144"/>
      <c r="HD1144"/>
      <c r="HE1144"/>
      <c r="HF1144"/>
      <c r="HG1144"/>
      <c r="HH1144"/>
    </row>
    <row r="1145" spans="1:216" x14ac:dyDescent="0.2">
      <c r="A1145" s="241" t="s">
        <v>369</v>
      </c>
      <c r="B1145" s="476" t="s">
        <v>991</v>
      </c>
      <c r="C1145" s="326" t="s">
        <v>786</v>
      </c>
      <c r="D1145" s="283" t="s">
        <v>370</v>
      </c>
      <c r="E1145" s="480">
        <v>0</v>
      </c>
      <c r="F1145" s="480">
        <v>12.4</v>
      </c>
      <c r="G1145" s="480">
        <v>0.5</v>
      </c>
      <c r="H1145" s="480">
        <v>0</v>
      </c>
      <c r="I1145" s="480">
        <v>0</v>
      </c>
      <c r="J1145" s="480">
        <v>0</v>
      </c>
      <c r="K1145" s="480">
        <v>0</v>
      </c>
      <c r="L1145" s="480">
        <v>0</v>
      </c>
      <c r="M1145" s="480">
        <v>0</v>
      </c>
      <c r="N1145" s="500">
        <v>12.9</v>
      </c>
      <c r="O1145" s="480">
        <v>0</v>
      </c>
      <c r="P1145" s="480">
        <v>25</v>
      </c>
      <c r="Q1145" s="480">
        <v>1</v>
      </c>
      <c r="R1145" s="480">
        <v>0</v>
      </c>
      <c r="S1145" s="480">
        <v>0</v>
      </c>
      <c r="T1145" s="480">
        <v>0</v>
      </c>
      <c r="U1145" s="480">
        <v>0</v>
      </c>
      <c r="V1145" s="480">
        <v>0</v>
      </c>
      <c r="W1145" s="480">
        <v>0</v>
      </c>
      <c r="X1145" s="500">
        <v>26</v>
      </c>
      <c r="Y1145"/>
      <c r="Z1145"/>
      <c r="AA1145"/>
      <c r="AB1145"/>
      <c r="AC1145"/>
      <c r="AD1145"/>
      <c r="AE1145"/>
      <c r="AF1145"/>
      <c r="AG1145"/>
      <c r="AH1145"/>
      <c r="AI1145"/>
      <c r="AJ1145"/>
      <c r="AK1145"/>
      <c r="AL1145"/>
      <c r="AM1145"/>
      <c r="AN1145"/>
      <c r="AO1145"/>
      <c r="AP1145"/>
      <c r="AQ1145"/>
      <c r="AR1145"/>
      <c r="AS1145"/>
      <c r="AT1145"/>
      <c r="AU1145"/>
      <c r="AV1145"/>
      <c r="AW1145"/>
      <c r="AX1145"/>
      <c r="AY1145"/>
      <c r="AZ1145"/>
      <c r="BA1145"/>
      <c r="BB1145"/>
      <c r="BC1145"/>
      <c r="BD1145"/>
      <c r="BE1145"/>
      <c r="BF1145"/>
      <c r="BG1145"/>
      <c r="BH1145"/>
      <c r="BI1145"/>
      <c r="BJ1145"/>
      <c r="BK1145"/>
      <c r="BL1145"/>
      <c r="BM1145"/>
      <c r="BN1145"/>
      <c r="BO1145"/>
      <c r="BP1145"/>
      <c r="BQ1145"/>
      <c r="BR1145"/>
      <c r="BS1145"/>
      <c r="BT1145"/>
      <c r="BU1145"/>
      <c r="BV1145"/>
      <c r="BW1145"/>
      <c r="BX1145"/>
      <c r="BY1145"/>
      <c r="BZ1145"/>
      <c r="CA1145"/>
      <c r="CB1145"/>
      <c r="CC1145"/>
      <c r="CD1145"/>
      <c r="CE1145"/>
      <c r="CF1145"/>
      <c r="CG1145"/>
      <c r="CH1145"/>
      <c r="CI1145"/>
      <c r="CJ1145"/>
      <c r="CK1145"/>
      <c r="CL1145"/>
      <c r="CM1145"/>
      <c r="CN1145"/>
      <c r="CO1145"/>
      <c r="CP1145"/>
      <c r="CQ1145"/>
      <c r="CR1145"/>
      <c r="CS1145"/>
      <c r="CT1145"/>
      <c r="CU1145"/>
      <c r="CV1145"/>
      <c r="CW1145"/>
      <c r="CX1145"/>
      <c r="CY1145"/>
      <c r="CZ1145"/>
      <c r="DA1145"/>
      <c r="DB1145"/>
      <c r="DC1145"/>
      <c r="DD1145"/>
      <c r="DE1145"/>
      <c r="DF1145"/>
      <c r="DG1145"/>
      <c r="DH1145"/>
      <c r="DI1145"/>
      <c r="DJ1145"/>
      <c r="DK1145"/>
      <c r="DL1145"/>
      <c r="DM1145"/>
      <c r="DN1145"/>
      <c r="DO1145"/>
      <c r="DP1145"/>
      <c r="DQ1145"/>
      <c r="DR1145"/>
      <c r="DS1145"/>
      <c r="DT1145"/>
      <c r="DU1145"/>
      <c r="DV1145"/>
      <c r="DW1145"/>
      <c r="DX1145"/>
      <c r="DY1145"/>
      <c r="DZ1145"/>
      <c r="EA1145"/>
      <c r="EB1145"/>
      <c r="EC1145"/>
      <c r="ED1145"/>
      <c r="EE1145"/>
      <c r="EF1145"/>
      <c r="EG1145"/>
      <c r="EH1145"/>
      <c r="EI1145"/>
      <c r="EJ1145"/>
      <c r="EK1145"/>
      <c r="EL1145"/>
      <c r="EM1145"/>
      <c r="EN1145"/>
      <c r="EO1145"/>
      <c r="EP1145"/>
      <c r="EQ1145"/>
      <c r="ER1145"/>
      <c r="ES1145"/>
      <c r="ET1145"/>
      <c r="EU1145"/>
      <c r="EV1145"/>
      <c r="EW1145"/>
      <c r="EX1145"/>
      <c r="EY1145"/>
      <c r="EZ1145"/>
      <c r="FA1145"/>
      <c r="FB1145"/>
      <c r="FC1145"/>
      <c r="FD1145"/>
      <c r="FE1145"/>
      <c r="FF1145"/>
      <c r="FG1145"/>
      <c r="FH1145"/>
      <c r="FI1145"/>
      <c r="FJ1145"/>
      <c r="FK1145"/>
      <c r="FL1145"/>
      <c r="FM1145"/>
      <c r="FN1145"/>
      <c r="FO1145"/>
      <c r="FP1145"/>
      <c r="FQ1145"/>
      <c r="FR1145"/>
      <c r="FS1145"/>
      <c r="FT1145"/>
      <c r="FU1145"/>
      <c r="FV1145"/>
      <c r="FW1145"/>
      <c r="FX1145"/>
      <c r="FY1145"/>
      <c r="FZ1145"/>
      <c r="GA1145"/>
      <c r="GB1145"/>
      <c r="GC1145"/>
      <c r="GD1145"/>
      <c r="GE1145"/>
      <c r="GF1145"/>
      <c r="GG1145"/>
      <c r="GH1145"/>
      <c r="GI1145"/>
      <c r="GJ1145"/>
      <c r="GK1145"/>
      <c r="GL1145"/>
      <c r="GM1145"/>
      <c r="GN1145"/>
      <c r="GO1145"/>
      <c r="GP1145"/>
      <c r="GQ1145"/>
      <c r="GR1145"/>
      <c r="GS1145"/>
      <c r="GT1145"/>
      <c r="GU1145"/>
      <c r="GV1145"/>
      <c r="GW1145"/>
      <c r="GX1145"/>
      <c r="GY1145"/>
      <c r="GZ1145"/>
      <c r="HA1145"/>
      <c r="HB1145"/>
      <c r="HC1145"/>
      <c r="HD1145"/>
      <c r="HE1145"/>
      <c r="HF1145"/>
      <c r="HG1145"/>
      <c r="HH1145"/>
    </row>
    <row r="1146" spans="1:216" x14ac:dyDescent="0.2">
      <c r="A1146" s="241" t="s">
        <v>371</v>
      </c>
      <c r="B1146" s="476" t="s">
        <v>992</v>
      </c>
      <c r="C1146" s="326" t="s">
        <v>870</v>
      </c>
      <c r="D1146" s="283" t="s">
        <v>372</v>
      </c>
      <c r="E1146" s="480">
        <v>0</v>
      </c>
      <c r="F1146" s="480">
        <v>0</v>
      </c>
      <c r="G1146" s="480">
        <v>0</v>
      </c>
      <c r="H1146" s="480">
        <v>0</v>
      </c>
      <c r="I1146" s="480">
        <v>0</v>
      </c>
      <c r="J1146" s="480">
        <v>0</v>
      </c>
      <c r="K1146" s="480">
        <v>0</v>
      </c>
      <c r="L1146" s="480">
        <v>0</v>
      </c>
      <c r="M1146" s="480">
        <v>0</v>
      </c>
      <c r="N1146" s="500">
        <v>0</v>
      </c>
      <c r="O1146" s="480">
        <v>0</v>
      </c>
      <c r="P1146" s="480">
        <v>0</v>
      </c>
      <c r="Q1146" s="480">
        <v>0</v>
      </c>
      <c r="R1146" s="480">
        <v>0</v>
      </c>
      <c r="S1146" s="480">
        <v>0</v>
      </c>
      <c r="T1146" s="480">
        <v>0</v>
      </c>
      <c r="U1146" s="480">
        <v>0</v>
      </c>
      <c r="V1146" s="480">
        <v>0</v>
      </c>
      <c r="W1146" s="480">
        <v>0</v>
      </c>
      <c r="X1146" s="500">
        <v>0</v>
      </c>
      <c r="Y1146"/>
      <c r="Z1146"/>
      <c r="AA1146"/>
      <c r="AB1146"/>
      <c r="AC1146"/>
      <c r="AD1146"/>
      <c r="AE1146"/>
      <c r="AF1146"/>
      <c r="AG1146"/>
      <c r="AH1146"/>
      <c r="AI1146"/>
      <c r="AJ1146"/>
      <c r="AK1146"/>
      <c r="AL1146"/>
      <c r="AM1146"/>
      <c r="AN1146"/>
      <c r="AO1146"/>
      <c r="AP1146"/>
      <c r="AQ1146"/>
      <c r="AR1146"/>
      <c r="AS1146"/>
      <c r="AT1146"/>
      <c r="AU1146"/>
      <c r="AV1146"/>
      <c r="AW1146"/>
      <c r="AX1146"/>
      <c r="AY1146"/>
      <c r="AZ1146"/>
      <c r="BA1146"/>
      <c r="BB1146"/>
      <c r="BC1146"/>
      <c r="BD1146"/>
      <c r="BE1146"/>
      <c r="BF1146"/>
      <c r="BG1146"/>
      <c r="BH1146"/>
      <c r="BI1146"/>
      <c r="BJ1146"/>
      <c r="BK1146"/>
      <c r="BL1146"/>
      <c r="BM1146"/>
      <c r="BN1146"/>
      <c r="BO1146"/>
      <c r="BP1146"/>
      <c r="BQ1146"/>
      <c r="BR1146"/>
      <c r="BS1146"/>
      <c r="BT1146"/>
      <c r="BU1146"/>
      <c r="BV1146"/>
      <c r="BW1146"/>
      <c r="BX1146"/>
      <c r="BY1146"/>
      <c r="BZ1146"/>
      <c r="CA1146"/>
      <c r="CB1146"/>
      <c r="CC1146"/>
      <c r="CD1146"/>
      <c r="CE1146"/>
      <c r="CF1146"/>
      <c r="CG1146"/>
      <c r="CH1146"/>
      <c r="CI1146"/>
      <c r="CJ1146"/>
      <c r="CK1146"/>
      <c r="CL1146"/>
      <c r="CM1146"/>
      <c r="CN1146"/>
      <c r="CO1146"/>
      <c r="CP1146"/>
      <c r="CQ1146"/>
      <c r="CR1146"/>
      <c r="CS1146"/>
      <c r="CT1146"/>
      <c r="CU1146"/>
      <c r="CV1146"/>
      <c r="CW1146"/>
      <c r="CX1146"/>
      <c r="CY1146"/>
      <c r="CZ1146"/>
      <c r="DA1146"/>
      <c r="DB1146"/>
      <c r="DC1146"/>
      <c r="DD1146"/>
      <c r="DE1146"/>
      <c r="DF1146"/>
      <c r="DG1146"/>
      <c r="DH1146"/>
      <c r="DI1146"/>
      <c r="DJ1146"/>
      <c r="DK1146"/>
      <c r="DL1146"/>
      <c r="DM1146"/>
      <c r="DN1146"/>
      <c r="DO1146"/>
      <c r="DP1146"/>
      <c r="DQ1146"/>
      <c r="DR1146"/>
      <c r="DS1146"/>
      <c r="DT1146"/>
      <c r="DU1146"/>
      <c r="DV1146"/>
      <c r="DW1146"/>
      <c r="DX1146"/>
      <c r="DY1146"/>
      <c r="DZ1146"/>
      <c r="EA1146"/>
      <c r="EB1146"/>
      <c r="EC1146"/>
      <c r="ED1146"/>
      <c r="EE1146"/>
      <c r="EF1146"/>
      <c r="EG1146"/>
      <c r="EH1146"/>
      <c r="EI1146"/>
      <c r="EJ1146"/>
      <c r="EK1146"/>
      <c r="EL1146"/>
      <c r="EM1146"/>
      <c r="EN1146"/>
      <c r="EO1146"/>
      <c r="EP1146"/>
      <c r="EQ1146"/>
      <c r="ER1146"/>
      <c r="ES1146"/>
      <c r="ET1146"/>
      <c r="EU1146"/>
      <c r="EV1146"/>
      <c r="EW1146"/>
      <c r="EX1146"/>
      <c r="EY1146"/>
      <c r="EZ1146"/>
      <c r="FA1146"/>
      <c r="FB1146"/>
      <c r="FC1146"/>
      <c r="FD1146"/>
      <c r="FE1146"/>
      <c r="FF1146"/>
      <c r="FG1146"/>
      <c r="FH1146"/>
      <c r="FI1146"/>
      <c r="FJ1146"/>
      <c r="FK1146"/>
      <c r="FL1146"/>
      <c r="FM1146"/>
      <c r="FN1146"/>
      <c r="FO1146"/>
      <c r="FP1146"/>
      <c r="FQ1146"/>
      <c r="FR1146"/>
      <c r="FS1146"/>
      <c r="FT1146"/>
      <c r="FU1146"/>
      <c r="FV1146"/>
      <c r="FW1146"/>
      <c r="FX1146"/>
      <c r="FY1146"/>
      <c r="FZ1146"/>
      <c r="GA1146"/>
      <c r="GB1146"/>
      <c r="GC1146"/>
      <c r="GD1146"/>
      <c r="GE1146"/>
      <c r="GF1146"/>
      <c r="GG1146"/>
      <c r="GH1146"/>
      <c r="GI1146"/>
      <c r="GJ1146"/>
      <c r="GK1146"/>
      <c r="GL1146"/>
      <c r="GM1146"/>
      <c r="GN1146"/>
      <c r="GO1146"/>
      <c r="GP1146"/>
      <c r="GQ1146"/>
      <c r="GR1146"/>
      <c r="GS1146"/>
      <c r="GT1146"/>
      <c r="GU1146"/>
      <c r="GV1146"/>
      <c r="GW1146"/>
      <c r="GX1146"/>
      <c r="GY1146"/>
      <c r="GZ1146"/>
      <c r="HA1146"/>
      <c r="HB1146"/>
      <c r="HC1146"/>
      <c r="HD1146"/>
      <c r="HE1146"/>
      <c r="HF1146"/>
      <c r="HG1146"/>
      <c r="HH1146"/>
    </row>
    <row r="1147" spans="1:216" x14ac:dyDescent="0.2">
      <c r="A1147" s="241" t="s">
        <v>373</v>
      </c>
      <c r="B1147" s="476" t="s">
        <v>993</v>
      </c>
      <c r="C1147" s="326" t="s">
        <v>807</v>
      </c>
      <c r="D1147" s="283" t="s">
        <v>374</v>
      </c>
      <c r="E1147" s="480">
        <v>0</v>
      </c>
      <c r="F1147" s="480">
        <v>7</v>
      </c>
      <c r="G1147" s="480">
        <v>0</v>
      </c>
      <c r="H1147" s="480">
        <v>0</v>
      </c>
      <c r="I1147" s="480">
        <v>0</v>
      </c>
      <c r="J1147" s="480">
        <v>0</v>
      </c>
      <c r="K1147" s="480">
        <v>0</v>
      </c>
      <c r="L1147" s="480">
        <v>0</v>
      </c>
      <c r="M1147" s="480">
        <v>0</v>
      </c>
      <c r="N1147" s="500">
        <v>7</v>
      </c>
      <c r="O1147" s="480">
        <v>0</v>
      </c>
      <c r="P1147" s="480">
        <v>14</v>
      </c>
      <c r="Q1147" s="480">
        <v>0</v>
      </c>
      <c r="R1147" s="480">
        <v>0</v>
      </c>
      <c r="S1147" s="480">
        <v>0</v>
      </c>
      <c r="T1147" s="480">
        <v>0</v>
      </c>
      <c r="U1147" s="480">
        <v>0</v>
      </c>
      <c r="V1147" s="480">
        <v>0</v>
      </c>
      <c r="W1147" s="480">
        <v>0</v>
      </c>
      <c r="X1147" s="500">
        <v>14</v>
      </c>
      <c r="Y1147"/>
      <c r="Z1147"/>
      <c r="AA1147"/>
      <c r="AB1147"/>
      <c r="AC1147"/>
      <c r="AD1147"/>
      <c r="AE1147"/>
      <c r="AF1147"/>
      <c r="AG1147"/>
      <c r="AH1147"/>
      <c r="AI1147"/>
      <c r="AJ1147"/>
      <c r="AK1147"/>
      <c r="AL1147"/>
      <c r="AM1147"/>
      <c r="AN1147"/>
      <c r="AO1147"/>
      <c r="AP1147"/>
      <c r="AQ1147"/>
      <c r="AR1147"/>
      <c r="AS1147"/>
      <c r="AT1147"/>
      <c r="AU1147"/>
      <c r="AV1147"/>
      <c r="AW1147"/>
      <c r="AX1147"/>
      <c r="AY1147"/>
      <c r="AZ1147"/>
      <c r="BA1147"/>
      <c r="BB1147"/>
      <c r="BC1147"/>
      <c r="BD1147"/>
      <c r="BE1147"/>
      <c r="BF1147"/>
      <c r="BG1147"/>
      <c r="BH1147"/>
      <c r="BI1147"/>
      <c r="BJ1147"/>
      <c r="BK1147"/>
      <c r="BL1147"/>
      <c r="BM1147"/>
      <c r="BN1147"/>
      <c r="BO1147"/>
      <c r="BP1147"/>
      <c r="BQ1147"/>
      <c r="BR1147"/>
      <c r="BS1147"/>
      <c r="BT1147"/>
      <c r="BU1147"/>
      <c r="BV1147"/>
      <c r="BW1147"/>
      <c r="BX1147"/>
      <c r="BY1147"/>
      <c r="BZ1147"/>
      <c r="CA1147"/>
      <c r="CB1147"/>
      <c r="CC1147"/>
      <c r="CD1147"/>
      <c r="CE1147"/>
      <c r="CF1147"/>
      <c r="CG1147"/>
      <c r="CH1147"/>
      <c r="CI1147"/>
      <c r="CJ1147"/>
      <c r="CK1147"/>
      <c r="CL1147"/>
      <c r="CM1147"/>
      <c r="CN1147"/>
      <c r="CO1147"/>
      <c r="CP1147"/>
      <c r="CQ1147"/>
      <c r="CR1147"/>
      <c r="CS1147"/>
      <c r="CT1147"/>
      <c r="CU1147"/>
      <c r="CV1147"/>
      <c r="CW1147"/>
      <c r="CX1147"/>
      <c r="CY1147"/>
      <c r="CZ1147"/>
      <c r="DA1147"/>
      <c r="DB1147"/>
      <c r="DC1147"/>
      <c r="DD1147"/>
      <c r="DE1147"/>
      <c r="DF1147"/>
      <c r="DG1147"/>
      <c r="DH1147"/>
      <c r="DI1147"/>
      <c r="DJ1147"/>
      <c r="DK1147"/>
      <c r="DL1147"/>
      <c r="DM1147"/>
      <c r="DN1147"/>
      <c r="DO1147"/>
      <c r="DP1147"/>
      <c r="DQ1147"/>
      <c r="DR1147"/>
      <c r="DS1147"/>
      <c r="DT1147"/>
      <c r="DU1147"/>
      <c r="DV1147"/>
      <c r="DW1147"/>
      <c r="DX1147"/>
      <c r="DY1147"/>
      <c r="DZ1147"/>
      <c r="EA1147"/>
      <c r="EB1147"/>
      <c r="EC1147"/>
      <c r="ED1147"/>
      <c r="EE1147"/>
      <c r="EF1147"/>
      <c r="EG1147"/>
      <c r="EH1147"/>
      <c r="EI1147"/>
      <c r="EJ1147"/>
      <c r="EK1147"/>
      <c r="EL1147"/>
      <c r="EM1147"/>
      <c r="EN1147"/>
      <c r="EO1147"/>
      <c r="EP1147"/>
      <c r="EQ1147"/>
      <c r="ER1147"/>
      <c r="ES1147"/>
      <c r="ET1147"/>
      <c r="EU1147"/>
      <c r="EV1147"/>
      <c r="EW1147"/>
      <c r="EX1147"/>
      <c r="EY1147"/>
      <c r="EZ1147"/>
      <c r="FA1147"/>
      <c r="FB1147"/>
      <c r="FC1147"/>
      <c r="FD1147"/>
      <c r="FE1147"/>
      <c r="FF1147"/>
      <c r="FG1147"/>
      <c r="FH1147"/>
      <c r="FI1147"/>
      <c r="FJ1147"/>
      <c r="FK1147"/>
      <c r="FL1147"/>
      <c r="FM1147"/>
      <c r="FN1147"/>
      <c r="FO1147"/>
      <c r="FP1147"/>
      <c r="FQ1147"/>
      <c r="FR1147"/>
      <c r="FS1147"/>
      <c r="FT1147"/>
      <c r="FU1147"/>
      <c r="FV1147"/>
      <c r="FW1147"/>
      <c r="FX1147"/>
      <c r="FY1147"/>
      <c r="FZ1147"/>
      <c r="GA1147"/>
      <c r="GB1147"/>
      <c r="GC1147"/>
      <c r="GD1147"/>
      <c r="GE1147"/>
      <c r="GF1147"/>
      <c r="GG1147"/>
      <c r="GH1147"/>
      <c r="GI1147"/>
      <c r="GJ1147"/>
      <c r="GK1147"/>
      <c r="GL1147"/>
      <c r="GM1147"/>
      <c r="GN1147"/>
      <c r="GO1147"/>
      <c r="GP1147"/>
      <c r="GQ1147"/>
      <c r="GR1147"/>
      <c r="GS1147"/>
      <c r="GT1147"/>
      <c r="GU1147"/>
      <c r="GV1147"/>
      <c r="GW1147"/>
      <c r="GX1147"/>
      <c r="GY1147"/>
      <c r="GZ1147"/>
      <c r="HA1147"/>
      <c r="HB1147"/>
      <c r="HC1147"/>
      <c r="HD1147"/>
      <c r="HE1147"/>
      <c r="HF1147"/>
      <c r="HG1147"/>
      <c r="HH1147"/>
    </row>
    <row r="1148" spans="1:216" x14ac:dyDescent="0.2">
      <c r="A1148" s="241" t="s">
        <v>375</v>
      </c>
      <c r="B1148" s="476" t="s">
        <v>994</v>
      </c>
      <c r="C1148" s="326" t="s">
        <v>640</v>
      </c>
      <c r="D1148" s="283" t="s">
        <v>376</v>
      </c>
      <c r="E1148" s="480">
        <v>0</v>
      </c>
      <c r="F1148" s="480">
        <v>0</v>
      </c>
      <c r="G1148" s="480">
        <v>0</v>
      </c>
      <c r="H1148" s="480">
        <v>0</v>
      </c>
      <c r="I1148" s="480">
        <v>0</v>
      </c>
      <c r="J1148" s="480">
        <v>0</v>
      </c>
      <c r="K1148" s="480">
        <v>0</v>
      </c>
      <c r="L1148" s="480">
        <v>0</v>
      </c>
      <c r="M1148" s="480">
        <v>0</v>
      </c>
      <c r="N1148" s="500">
        <v>0</v>
      </c>
      <c r="O1148" s="480">
        <v>0</v>
      </c>
      <c r="P1148" s="480">
        <v>0</v>
      </c>
      <c r="Q1148" s="480">
        <v>0</v>
      </c>
      <c r="R1148" s="480">
        <v>0</v>
      </c>
      <c r="S1148" s="480">
        <v>0</v>
      </c>
      <c r="T1148" s="480">
        <v>0</v>
      </c>
      <c r="U1148" s="480">
        <v>0</v>
      </c>
      <c r="V1148" s="480">
        <v>0</v>
      </c>
      <c r="W1148" s="480">
        <v>0</v>
      </c>
      <c r="X1148" s="500">
        <v>0</v>
      </c>
      <c r="Y1148"/>
      <c r="Z1148"/>
      <c r="AA1148"/>
      <c r="AB1148"/>
      <c r="AC1148"/>
      <c r="AD1148"/>
      <c r="AE1148"/>
      <c r="AF1148"/>
      <c r="AG1148"/>
      <c r="AH1148"/>
      <c r="AI1148"/>
      <c r="AJ1148"/>
      <c r="AK1148"/>
      <c r="AL1148"/>
      <c r="AM1148"/>
      <c r="AN1148"/>
      <c r="AO1148"/>
      <c r="AP1148"/>
      <c r="AQ1148"/>
      <c r="AR1148"/>
      <c r="AS1148"/>
      <c r="AT1148"/>
      <c r="AU1148"/>
      <c r="AV1148"/>
      <c r="AW1148"/>
      <c r="AX1148"/>
      <c r="AY1148"/>
      <c r="AZ1148"/>
      <c r="BA1148"/>
      <c r="BB1148"/>
      <c r="BC1148"/>
      <c r="BD1148"/>
      <c r="BE1148"/>
      <c r="BF1148"/>
      <c r="BG1148"/>
      <c r="BH1148"/>
      <c r="BI1148"/>
      <c r="BJ1148"/>
      <c r="BK1148"/>
      <c r="BL1148"/>
      <c r="BM1148"/>
      <c r="BN1148"/>
      <c r="BO1148"/>
      <c r="BP1148"/>
      <c r="BQ1148"/>
      <c r="BR1148"/>
      <c r="BS1148"/>
      <c r="BT1148"/>
      <c r="BU1148"/>
      <c r="BV1148"/>
      <c r="BW1148"/>
      <c r="BX1148"/>
      <c r="BY1148"/>
      <c r="BZ1148"/>
      <c r="CA1148"/>
      <c r="CB1148"/>
      <c r="CC1148"/>
      <c r="CD1148"/>
      <c r="CE1148"/>
      <c r="CF1148"/>
      <c r="CG1148"/>
      <c r="CH1148"/>
      <c r="CI1148"/>
      <c r="CJ1148"/>
      <c r="CK1148"/>
      <c r="CL1148"/>
      <c r="CM1148"/>
      <c r="CN1148"/>
      <c r="CO1148"/>
      <c r="CP1148"/>
      <c r="CQ1148"/>
      <c r="CR1148"/>
      <c r="CS1148"/>
      <c r="CT1148"/>
      <c r="CU1148"/>
      <c r="CV1148"/>
      <c r="CW1148"/>
      <c r="CX1148"/>
      <c r="CY1148"/>
      <c r="CZ1148"/>
      <c r="DA1148"/>
      <c r="DB1148"/>
      <c r="DC1148"/>
      <c r="DD1148"/>
      <c r="DE1148"/>
      <c r="DF1148"/>
      <c r="DG1148"/>
      <c r="DH1148"/>
      <c r="DI1148"/>
      <c r="DJ1148"/>
      <c r="DK1148"/>
      <c r="DL1148"/>
      <c r="DM1148"/>
      <c r="DN1148"/>
      <c r="DO1148"/>
      <c r="DP1148"/>
      <c r="DQ1148"/>
      <c r="DR1148"/>
      <c r="DS1148"/>
      <c r="DT1148"/>
      <c r="DU1148"/>
      <c r="DV1148"/>
      <c r="DW1148"/>
      <c r="DX1148"/>
      <c r="DY1148"/>
      <c r="DZ1148"/>
      <c r="EA1148"/>
      <c r="EB1148"/>
      <c r="EC1148"/>
      <c r="ED1148"/>
      <c r="EE1148"/>
      <c r="EF1148"/>
      <c r="EG1148"/>
      <c r="EH1148"/>
      <c r="EI1148"/>
      <c r="EJ1148"/>
      <c r="EK1148"/>
      <c r="EL1148"/>
      <c r="EM1148"/>
      <c r="EN1148"/>
      <c r="EO1148"/>
      <c r="EP1148"/>
      <c r="EQ1148"/>
      <c r="ER1148"/>
      <c r="ES1148"/>
      <c r="ET1148"/>
      <c r="EU1148"/>
      <c r="EV1148"/>
      <c r="EW1148"/>
      <c r="EX1148"/>
      <c r="EY1148"/>
      <c r="EZ1148"/>
      <c r="FA1148"/>
      <c r="FB1148"/>
      <c r="FC1148"/>
      <c r="FD1148"/>
      <c r="FE1148"/>
      <c r="FF1148"/>
      <c r="FG1148"/>
      <c r="FH1148"/>
      <c r="FI1148"/>
      <c r="FJ1148"/>
      <c r="FK1148"/>
      <c r="FL1148"/>
      <c r="FM1148"/>
      <c r="FN1148"/>
      <c r="FO1148"/>
      <c r="FP1148"/>
      <c r="FQ1148"/>
      <c r="FR1148"/>
      <c r="FS1148"/>
      <c r="FT1148"/>
      <c r="FU1148"/>
      <c r="FV1148"/>
      <c r="FW1148"/>
      <c r="FX1148"/>
      <c r="FY1148"/>
      <c r="FZ1148"/>
      <c r="GA1148"/>
      <c r="GB1148"/>
      <c r="GC1148"/>
      <c r="GD1148"/>
      <c r="GE1148"/>
      <c r="GF1148"/>
      <c r="GG1148"/>
      <c r="GH1148"/>
      <c r="GI1148"/>
      <c r="GJ1148"/>
      <c r="GK1148"/>
      <c r="GL1148"/>
      <c r="GM1148"/>
      <c r="GN1148"/>
      <c r="GO1148"/>
      <c r="GP1148"/>
      <c r="GQ1148"/>
      <c r="GR1148"/>
      <c r="GS1148"/>
      <c r="GT1148"/>
      <c r="GU1148"/>
      <c r="GV1148"/>
      <c r="GW1148"/>
      <c r="GX1148"/>
      <c r="GY1148"/>
      <c r="GZ1148"/>
      <c r="HA1148"/>
      <c r="HB1148"/>
      <c r="HC1148"/>
      <c r="HD1148"/>
      <c r="HE1148"/>
      <c r="HF1148"/>
      <c r="HG1148"/>
      <c r="HH1148"/>
    </row>
    <row r="1149" spans="1:216" x14ac:dyDescent="0.2">
      <c r="A1149" s="241" t="s">
        <v>377</v>
      </c>
      <c r="B1149" s="476" t="s">
        <v>995</v>
      </c>
      <c r="C1149" s="326" t="s">
        <v>801</v>
      </c>
      <c r="D1149" s="283" t="s">
        <v>378</v>
      </c>
      <c r="E1149" s="480">
        <v>0</v>
      </c>
      <c r="F1149" s="480">
        <v>49.5</v>
      </c>
      <c r="G1149" s="480">
        <v>8.3000000000000007</v>
      </c>
      <c r="H1149" s="480">
        <v>3.3</v>
      </c>
      <c r="I1149" s="480">
        <v>1.9</v>
      </c>
      <c r="J1149" s="480">
        <v>0.9</v>
      </c>
      <c r="K1149" s="480">
        <v>0</v>
      </c>
      <c r="L1149" s="480">
        <v>0</v>
      </c>
      <c r="M1149" s="480">
        <v>0</v>
      </c>
      <c r="N1149" s="500">
        <v>63.9</v>
      </c>
      <c r="O1149" s="480">
        <v>0</v>
      </c>
      <c r="P1149" s="480">
        <v>103</v>
      </c>
      <c r="Q1149" s="480">
        <v>17</v>
      </c>
      <c r="R1149" s="480">
        <v>7</v>
      </c>
      <c r="S1149" s="480">
        <v>4</v>
      </c>
      <c r="T1149" s="480">
        <v>2</v>
      </c>
      <c r="U1149" s="480">
        <v>0</v>
      </c>
      <c r="V1149" s="480">
        <v>0</v>
      </c>
      <c r="W1149" s="480">
        <v>0</v>
      </c>
      <c r="X1149" s="500">
        <v>133</v>
      </c>
      <c r="Y1149"/>
      <c r="Z1149"/>
      <c r="AA1149"/>
      <c r="AB1149"/>
      <c r="AC1149"/>
      <c r="AD1149"/>
      <c r="AE1149"/>
      <c r="AF1149"/>
      <c r="AG1149"/>
      <c r="AH1149"/>
      <c r="AI1149"/>
      <c r="AJ1149"/>
      <c r="AK1149"/>
      <c r="AL1149"/>
      <c r="AM1149"/>
      <c r="AN1149"/>
      <c r="AO1149"/>
      <c r="AP1149"/>
      <c r="AQ1149"/>
      <c r="AR1149"/>
      <c r="AS1149"/>
      <c r="AT1149"/>
      <c r="AU1149"/>
      <c r="AV1149"/>
      <c r="AW1149"/>
      <c r="AX1149"/>
      <c r="AY1149"/>
      <c r="AZ1149"/>
      <c r="BA1149"/>
      <c r="BB1149"/>
      <c r="BC1149"/>
      <c r="BD1149"/>
      <c r="BE1149"/>
      <c r="BF1149"/>
      <c r="BG1149"/>
      <c r="BH1149"/>
      <c r="BI1149"/>
      <c r="BJ1149"/>
      <c r="BK1149"/>
      <c r="BL1149"/>
      <c r="BM1149"/>
      <c r="BN1149"/>
      <c r="BO1149"/>
      <c r="BP1149"/>
      <c r="BQ1149"/>
      <c r="BR1149"/>
      <c r="BS1149"/>
      <c r="BT1149"/>
      <c r="BU1149"/>
      <c r="BV1149"/>
      <c r="BW1149"/>
      <c r="BX1149"/>
      <c r="BY1149"/>
      <c r="BZ1149"/>
      <c r="CA1149"/>
      <c r="CB1149"/>
      <c r="CC1149"/>
      <c r="CD1149"/>
      <c r="CE1149"/>
      <c r="CF1149"/>
      <c r="CG1149"/>
      <c r="CH1149"/>
      <c r="CI1149"/>
      <c r="CJ1149"/>
      <c r="CK1149"/>
      <c r="CL1149"/>
      <c r="CM1149"/>
      <c r="CN1149"/>
      <c r="CO1149"/>
      <c r="CP1149"/>
      <c r="CQ1149"/>
      <c r="CR1149"/>
      <c r="CS1149"/>
      <c r="CT1149"/>
      <c r="CU1149"/>
      <c r="CV1149"/>
      <c r="CW1149"/>
      <c r="CX1149"/>
      <c r="CY1149"/>
      <c r="CZ1149"/>
      <c r="DA1149"/>
      <c r="DB1149"/>
      <c r="DC1149"/>
      <c r="DD1149"/>
      <c r="DE1149"/>
      <c r="DF1149"/>
      <c r="DG1149"/>
      <c r="DH1149"/>
      <c r="DI1149"/>
      <c r="DJ1149"/>
      <c r="DK1149"/>
      <c r="DL1149"/>
      <c r="DM1149"/>
      <c r="DN1149"/>
      <c r="DO1149"/>
      <c r="DP1149"/>
      <c r="DQ1149"/>
      <c r="DR1149"/>
      <c r="DS1149"/>
      <c r="DT1149"/>
      <c r="DU1149"/>
      <c r="DV1149"/>
      <c r="DW1149"/>
      <c r="DX1149"/>
      <c r="DY1149"/>
      <c r="DZ1149"/>
      <c r="EA1149"/>
      <c r="EB1149"/>
      <c r="EC1149"/>
      <c r="ED1149"/>
      <c r="EE1149"/>
      <c r="EF1149"/>
      <c r="EG1149"/>
      <c r="EH1149"/>
      <c r="EI1149"/>
      <c r="EJ1149"/>
      <c r="EK1149"/>
      <c r="EL1149"/>
      <c r="EM1149"/>
      <c r="EN1149"/>
      <c r="EO1149"/>
      <c r="EP1149"/>
      <c r="EQ1149"/>
      <c r="ER1149"/>
      <c r="ES1149"/>
      <c r="ET1149"/>
      <c r="EU1149"/>
      <c r="EV1149"/>
      <c r="EW1149"/>
      <c r="EX1149"/>
      <c r="EY1149"/>
      <c r="EZ1149"/>
      <c r="FA1149"/>
      <c r="FB1149"/>
      <c r="FC1149"/>
      <c r="FD1149"/>
      <c r="FE1149"/>
      <c r="FF1149"/>
      <c r="FG1149"/>
      <c r="FH1149"/>
      <c r="FI1149"/>
      <c r="FJ1149"/>
      <c r="FK1149"/>
      <c r="FL1149"/>
      <c r="FM1149"/>
      <c r="FN1149"/>
      <c r="FO1149"/>
      <c r="FP1149"/>
      <c r="FQ1149"/>
      <c r="FR1149"/>
      <c r="FS1149"/>
      <c r="FT1149"/>
      <c r="FU1149"/>
      <c r="FV1149"/>
      <c r="FW1149"/>
      <c r="FX1149"/>
      <c r="FY1149"/>
      <c r="FZ1149"/>
      <c r="GA1149"/>
      <c r="GB1149"/>
      <c r="GC1149"/>
      <c r="GD1149"/>
      <c r="GE1149"/>
      <c r="GF1149"/>
      <c r="GG1149"/>
      <c r="GH1149"/>
      <c r="GI1149"/>
      <c r="GJ1149"/>
      <c r="GK1149"/>
      <c r="GL1149"/>
      <c r="GM1149"/>
      <c r="GN1149"/>
      <c r="GO1149"/>
      <c r="GP1149"/>
      <c r="GQ1149"/>
      <c r="GR1149"/>
      <c r="GS1149"/>
      <c r="GT1149"/>
      <c r="GU1149"/>
      <c r="GV1149"/>
      <c r="GW1149"/>
      <c r="GX1149"/>
      <c r="GY1149"/>
      <c r="GZ1149"/>
      <c r="HA1149"/>
      <c r="HB1149"/>
      <c r="HC1149"/>
      <c r="HD1149"/>
      <c r="HE1149"/>
      <c r="HF1149"/>
      <c r="HG1149"/>
      <c r="HH1149"/>
    </row>
    <row r="1150" spans="1:216" x14ac:dyDescent="0.2">
      <c r="A1150" s="241" t="s">
        <v>379</v>
      </c>
      <c r="B1150" s="476" t="s">
        <v>996</v>
      </c>
      <c r="C1150" s="326" t="s">
        <v>786</v>
      </c>
      <c r="D1150" s="283" t="s">
        <v>380</v>
      </c>
      <c r="E1150" s="480">
        <v>0</v>
      </c>
      <c r="F1150" s="480">
        <v>3.5</v>
      </c>
      <c r="G1150" s="480">
        <v>0</v>
      </c>
      <c r="H1150" s="480">
        <v>0</v>
      </c>
      <c r="I1150" s="480">
        <v>0</v>
      </c>
      <c r="J1150" s="480">
        <v>0</v>
      </c>
      <c r="K1150" s="480">
        <v>0</v>
      </c>
      <c r="L1150" s="480">
        <v>0</v>
      </c>
      <c r="M1150" s="480">
        <v>0</v>
      </c>
      <c r="N1150" s="500">
        <v>3.5</v>
      </c>
      <c r="O1150" s="480">
        <v>0</v>
      </c>
      <c r="P1150" s="480">
        <v>7</v>
      </c>
      <c r="Q1150" s="480">
        <v>0</v>
      </c>
      <c r="R1150" s="480">
        <v>0</v>
      </c>
      <c r="S1150" s="480">
        <v>0</v>
      </c>
      <c r="T1150" s="480">
        <v>0</v>
      </c>
      <c r="U1150" s="480">
        <v>0</v>
      </c>
      <c r="V1150" s="480">
        <v>0</v>
      </c>
      <c r="W1150" s="480">
        <v>0</v>
      </c>
      <c r="X1150" s="500">
        <v>7</v>
      </c>
      <c r="Y1150"/>
      <c r="Z1150"/>
      <c r="AA1150"/>
      <c r="AB1150"/>
      <c r="AC1150"/>
      <c r="AD1150"/>
      <c r="AE1150"/>
      <c r="AF1150"/>
      <c r="AG1150"/>
      <c r="AH1150"/>
      <c r="AI1150"/>
      <c r="AJ1150"/>
      <c r="AK1150"/>
      <c r="AL1150"/>
      <c r="AM1150"/>
      <c r="AN1150"/>
      <c r="AO1150"/>
      <c r="AP1150"/>
      <c r="AQ1150"/>
      <c r="AR1150"/>
      <c r="AS1150"/>
      <c r="AT1150"/>
      <c r="AU1150"/>
      <c r="AV1150"/>
      <c r="AW1150"/>
      <c r="AX1150"/>
      <c r="AY1150"/>
      <c r="AZ1150"/>
      <c r="BA1150"/>
      <c r="BB1150"/>
      <c r="BC1150"/>
      <c r="BD1150"/>
      <c r="BE1150"/>
      <c r="BF1150"/>
      <c r="BG1150"/>
      <c r="BH1150"/>
      <c r="BI1150"/>
      <c r="BJ1150"/>
      <c r="BK1150"/>
      <c r="BL1150"/>
      <c r="BM1150"/>
      <c r="BN1150"/>
      <c r="BO1150"/>
      <c r="BP1150"/>
      <c r="BQ1150"/>
      <c r="BR1150"/>
      <c r="BS1150"/>
      <c r="BT1150"/>
      <c r="BU1150"/>
      <c r="BV1150"/>
      <c r="BW1150"/>
      <c r="BX1150"/>
      <c r="BY1150"/>
      <c r="BZ1150"/>
      <c r="CA1150"/>
      <c r="CB1150"/>
      <c r="CC1150"/>
      <c r="CD1150"/>
      <c r="CE1150"/>
      <c r="CF1150"/>
      <c r="CG1150"/>
      <c r="CH1150"/>
      <c r="CI1150"/>
      <c r="CJ1150"/>
      <c r="CK1150"/>
      <c r="CL1150"/>
      <c r="CM1150"/>
      <c r="CN1150"/>
      <c r="CO1150"/>
      <c r="CP1150"/>
      <c r="CQ1150"/>
      <c r="CR1150"/>
      <c r="CS1150"/>
      <c r="CT1150"/>
      <c r="CU1150"/>
      <c r="CV1150"/>
      <c r="CW1150"/>
      <c r="CX1150"/>
      <c r="CY1150"/>
      <c r="CZ1150"/>
      <c r="DA1150"/>
      <c r="DB1150"/>
      <c r="DC1150"/>
      <c r="DD1150"/>
      <c r="DE1150"/>
      <c r="DF1150"/>
      <c r="DG1150"/>
      <c r="DH1150"/>
      <c r="DI1150"/>
      <c r="DJ1150"/>
      <c r="DK1150"/>
      <c r="DL1150"/>
      <c r="DM1150"/>
      <c r="DN1150"/>
      <c r="DO1150"/>
      <c r="DP1150"/>
      <c r="DQ1150"/>
      <c r="DR1150"/>
      <c r="DS1150"/>
      <c r="DT1150"/>
      <c r="DU1150"/>
      <c r="DV1150"/>
      <c r="DW1150"/>
      <c r="DX1150"/>
      <c r="DY1150"/>
      <c r="DZ1150"/>
      <c r="EA1150"/>
      <c r="EB1150"/>
      <c r="EC1150"/>
      <c r="ED1150"/>
      <c r="EE1150"/>
      <c r="EF1150"/>
      <c r="EG1150"/>
      <c r="EH1150"/>
      <c r="EI1150"/>
      <c r="EJ1150"/>
      <c r="EK1150"/>
      <c r="EL1150"/>
      <c r="EM1150"/>
      <c r="EN1150"/>
      <c r="EO1150"/>
      <c r="EP1150"/>
      <c r="EQ1150"/>
      <c r="ER1150"/>
      <c r="ES1150"/>
      <c r="ET1150"/>
      <c r="EU1150"/>
      <c r="EV1150"/>
      <c r="EW1150"/>
      <c r="EX1150"/>
      <c r="EY1150"/>
      <c r="EZ1150"/>
      <c r="FA1150"/>
      <c r="FB1150"/>
      <c r="FC1150"/>
      <c r="FD1150"/>
      <c r="FE1150"/>
      <c r="FF1150"/>
      <c r="FG1150"/>
      <c r="FH1150"/>
      <c r="FI1150"/>
      <c r="FJ1150"/>
      <c r="FK1150"/>
      <c r="FL1150"/>
      <c r="FM1150"/>
      <c r="FN1150"/>
      <c r="FO1150"/>
      <c r="FP1150"/>
      <c r="FQ1150"/>
      <c r="FR1150"/>
      <c r="FS1150"/>
      <c r="FT1150"/>
      <c r="FU1150"/>
      <c r="FV1150"/>
      <c r="FW1150"/>
      <c r="FX1150"/>
      <c r="FY1150"/>
      <c r="FZ1150"/>
      <c r="GA1150"/>
      <c r="GB1150"/>
      <c r="GC1150"/>
      <c r="GD1150"/>
      <c r="GE1150"/>
      <c r="GF1150"/>
      <c r="GG1150"/>
      <c r="GH1150"/>
      <c r="GI1150"/>
      <c r="GJ1150"/>
      <c r="GK1150"/>
      <c r="GL1150"/>
      <c r="GM1150"/>
      <c r="GN1150"/>
      <c r="GO1150"/>
      <c r="GP1150"/>
      <c r="GQ1150"/>
      <c r="GR1150"/>
      <c r="GS1150"/>
      <c r="GT1150"/>
      <c r="GU1150"/>
      <c r="GV1150"/>
      <c r="GW1150"/>
      <c r="GX1150"/>
      <c r="GY1150"/>
      <c r="GZ1150"/>
      <c r="HA1150"/>
      <c r="HB1150"/>
      <c r="HC1150"/>
      <c r="HD1150"/>
      <c r="HE1150"/>
      <c r="HF1150"/>
      <c r="HG1150"/>
      <c r="HH1150"/>
    </row>
    <row r="1151" spans="1:216" x14ac:dyDescent="0.2">
      <c r="A1151" s="241" t="s">
        <v>381</v>
      </c>
      <c r="B1151" s="476" t="s">
        <v>997</v>
      </c>
      <c r="C1151" s="326" t="s">
        <v>794</v>
      </c>
      <c r="D1151" s="283" t="s">
        <v>998</v>
      </c>
      <c r="E1151" s="480">
        <v>0</v>
      </c>
      <c r="F1151" s="480">
        <v>0.88</v>
      </c>
      <c r="G1151" s="480">
        <v>0</v>
      </c>
      <c r="H1151" s="480">
        <v>0</v>
      </c>
      <c r="I1151" s="480">
        <v>0</v>
      </c>
      <c r="J1151" s="480">
        <v>0</v>
      </c>
      <c r="K1151" s="480">
        <v>0</v>
      </c>
      <c r="L1151" s="480">
        <v>0</v>
      </c>
      <c r="M1151" s="480">
        <v>0</v>
      </c>
      <c r="N1151" s="500">
        <v>0.88</v>
      </c>
      <c r="O1151" s="480">
        <v>0</v>
      </c>
      <c r="P1151" s="480">
        <v>2</v>
      </c>
      <c r="Q1151" s="480">
        <v>0</v>
      </c>
      <c r="R1151" s="480">
        <v>0</v>
      </c>
      <c r="S1151" s="480">
        <v>0</v>
      </c>
      <c r="T1151" s="480">
        <v>0</v>
      </c>
      <c r="U1151" s="480">
        <v>0</v>
      </c>
      <c r="V1151" s="480">
        <v>0</v>
      </c>
      <c r="W1151" s="480">
        <v>0</v>
      </c>
      <c r="X1151" s="500">
        <v>2</v>
      </c>
      <c r="Y1151"/>
      <c r="Z1151"/>
      <c r="AA1151"/>
      <c r="AB1151"/>
      <c r="AC1151"/>
      <c r="AD1151"/>
      <c r="AE1151"/>
      <c r="AF1151"/>
      <c r="AG1151"/>
      <c r="AH1151"/>
      <c r="AI1151"/>
      <c r="AJ1151"/>
      <c r="AK1151"/>
      <c r="AL1151"/>
      <c r="AM1151"/>
      <c r="AN1151"/>
      <c r="AO1151"/>
      <c r="AP1151"/>
      <c r="AQ1151"/>
      <c r="AR1151"/>
      <c r="AS1151"/>
      <c r="AT1151"/>
      <c r="AU1151"/>
      <c r="AV1151"/>
      <c r="AW1151"/>
      <c r="AX1151"/>
      <c r="AY1151"/>
      <c r="AZ1151"/>
      <c r="BA1151"/>
      <c r="BB1151"/>
      <c r="BC1151"/>
      <c r="BD1151"/>
      <c r="BE1151"/>
      <c r="BF1151"/>
      <c r="BG1151"/>
      <c r="BH1151"/>
      <c r="BI1151"/>
      <c r="BJ1151"/>
      <c r="BK1151"/>
      <c r="BL1151"/>
      <c r="BM1151"/>
      <c r="BN1151"/>
      <c r="BO1151"/>
      <c r="BP1151"/>
      <c r="BQ1151"/>
      <c r="BR1151"/>
      <c r="BS1151"/>
      <c r="BT1151"/>
      <c r="BU1151"/>
      <c r="BV1151"/>
      <c r="BW1151"/>
      <c r="BX1151"/>
      <c r="BY1151"/>
      <c r="BZ1151"/>
      <c r="CA1151"/>
      <c r="CB1151"/>
      <c r="CC1151"/>
      <c r="CD1151"/>
      <c r="CE1151"/>
      <c r="CF1151"/>
      <c r="CG1151"/>
      <c r="CH1151"/>
      <c r="CI1151"/>
      <c r="CJ1151"/>
      <c r="CK1151"/>
      <c r="CL1151"/>
      <c r="CM1151"/>
      <c r="CN1151"/>
      <c r="CO1151"/>
      <c r="CP1151"/>
      <c r="CQ1151"/>
      <c r="CR1151"/>
      <c r="CS1151"/>
      <c r="CT1151"/>
      <c r="CU1151"/>
      <c r="CV1151"/>
      <c r="CW1151"/>
      <c r="CX1151"/>
      <c r="CY1151"/>
      <c r="CZ1151"/>
      <c r="DA1151"/>
      <c r="DB1151"/>
      <c r="DC1151"/>
      <c r="DD1151"/>
      <c r="DE1151"/>
      <c r="DF1151"/>
      <c r="DG1151"/>
      <c r="DH1151"/>
      <c r="DI1151"/>
      <c r="DJ1151"/>
      <c r="DK1151"/>
      <c r="DL1151"/>
      <c r="DM1151"/>
      <c r="DN1151"/>
      <c r="DO1151"/>
      <c r="DP1151"/>
      <c r="DQ1151"/>
      <c r="DR1151"/>
      <c r="DS1151"/>
      <c r="DT1151"/>
      <c r="DU1151"/>
      <c r="DV1151"/>
      <c r="DW1151"/>
      <c r="DX1151"/>
      <c r="DY1151"/>
      <c r="DZ1151"/>
      <c r="EA1151"/>
      <c r="EB1151"/>
      <c r="EC1151"/>
      <c r="ED1151"/>
      <c r="EE1151"/>
      <c r="EF1151"/>
      <c r="EG1151"/>
      <c r="EH1151"/>
      <c r="EI1151"/>
      <c r="EJ1151"/>
      <c r="EK1151"/>
      <c r="EL1151"/>
      <c r="EM1151"/>
      <c r="EN1151"/>
      <c r="EO1151"/>
      <c r="EP1151"/>
      <c r="EQ1151"/>
      <c r="ER1151"/>
      <c r="ES1151"/>
      <c r="ET1151"/>
      <c r="EU1151"/>
      <c r="EV1151"/>
      <c r="EW1151"/>
      <c r="EX1151"/>
      <c r="EY1151"/>
      <c r="EZ1151"/>
      <c r="FA1151"/>
      <c r="FB1151"/>
      <c r="FC1151"/>
      <c r="FD1151"/>
      <c r="FE1151"/>
      <c r="FF1151"/>
      <c r="FG1151"/>
      <c r="FH1151"/>
      <c r="FI1151"/>
      <c r="FJ1151"/>
      <c r="FK1151"/>
      <c r="FL1151"/>
      <c r="FM1151"/>
      <c r="FN1151"/>
      <c r="FO1151"/>
      <c r="FP1151"/>
      <c r="FQ1151"/>
      <c r="FR1151"/>
      <c r="FS1151"/>
      <c r="FT1151"/>
      <c r="FU1151"/>
      <c r="FV1151"/>
      <c r="FW1151"/>
      <c r="FX1151"/>
      <c r="FY1151"/>
      <c r="FZ1151"/>
      <c r="GA1151"/>
      <c r="GB1151"/>
      <c r="GC1151"/>
      <c r="GD1151"/>
      <c r="GE1151"/>
      <c r="GF1151"/>
      <c r="GG1151"/>
      <c r="GH1151"/>
      <c r="GI1151"/>
      <c r="GJ1151"/>
      <c r="GK1151"/>
      <c r="GL1151"/>
      <c r="GM1151"/>
      <c r="GN1151"/>
      <c r="GO1151"/>
      <c r="GP1151"/>
      <c r="GQ1151"/>
      <c r="GR1151"/>
      <c r="GS1151"/>
      <c r="GT1151"/>
      <c r="GU1151"/>
      <c r="GV1151"/>
      <c r="GW1151"/>
      <c r="GX1151"/>
      <c r="GY1151"/>
      <c r="GZ1151"/>
      <c r="HA1151"/>
      <c r="HB1151"/>
      <c r="HC1151"/>
      <c r="HD1151"/>
      <c r="HE1151"/>
      <c r="HF1151"/>
      <c r="HG1151"/>
      <c r="HH1151"/>
    </row>
    <row r="1152" spans="1:216" x14ac:dyDescent="0.2">
      <c r="A1152" s="241" t="s">
        <v>382</v>
      </c>
      <c r="B1152" s="476" t="s">
        <v>999</v>
      </c>
      <c r="C1152" s="326" t="s">
        <v>626</v>
      </c>
      <c r="D1152" s="283" t="s">
        <v>383</v>
      </c>
      <c r="E1152" s="480">
        <v>0</v>
      </c>
      <c r="F1152" s="480">
        <v>11.2</v>
      </c>
      <c r="G1152" s="480">
        <v>1.5</v>
      </c>
      <c r="H1152" s="480">
        <v>0.78</v>
      </c>
      <c r="I1152" s="480">
        <v>0.5</v>
      </c>
      <c r="J1152" s="480">
        <v>0</v>
      </c>
      <c r="K1152" s="480">
        <v>0</v>
      </c>
      <c r="L1152" s="480">
        <v>0</v>
      </c>
      <c r="M1152" s="480">
        <v>0</v>
      </c>
      <c r="N1152" s="500">
        <v>13.98</v>
      </c>
      <c r="O1152" s="480">
        <v>0</v>
      </c>
      <c r="P1152" s="480">
        <v>35</v>
      </c>
      <c r="Q1152" s="480">
        <v>4</v>
      </c>
      <c r="R1152" s="480">
        <v>2</v>
      </c>
      <c r="S1152" s="480">
        <v>1</v>
      </c>
      <c r="T1152" s="480">
        <v>0</v>
      </c>
      <c r="U1152" s="480">
        <v>0</v>
      </c>
      <c r="V1152" s="480">
        <v>0</v>
      </c>
      <c r="W1152" s="480">
        <v>0</v>
      </c>
      <c r="X1152" s="500">
        <v>42</v>
      </c>
      <c r="Y1152"/>
      <c r="Z1152"/>
      <c r="AA1152"/>
      <c r="AB1152"/>
      <c r="AC1152"/>
      <c r="AD1152"/>
      <c r="AE1152"/>
      <c r="AF1152"/>
      <c r="AG1152"/>
      <c r="AH1152"/>
      <c r="AI1152"/>
      <c r="AJ1152"/>
      <c r="AK1152"/>
      <c r="AL1152"/>
      <c r="AM1152"/>
      <c r="AN1152"/>
      <c r="AO1152"/>
      <c r="AP1152"/>
      <c r="AQ1152"/>
      <c r="AR1152"/>
      <c r="AS1152"/>
      <c r="AT1152"/>
      <c r="AU1152"/>
      <c r="AV1152"/>
      <c r="AW1152"/>
      <c r="AX1152"/>
      <c r="AY1152"/>
      <c r="AZ1152"/>
      <c r="BA1152"/>
      <c r="BB1152"/>
      <c r="BC1152"/>
      <c r="BD1152"/>
      <c r="BE1152"/>
      <c r="BF1152"/>
      <c r="BG1152"/>
      <c r="BH1152"/>
      <c r="BI1152"/>
      <c r="BJ1152"/>
      <c r="BK1152"/>
      <c r="BL1152"/>
      <c r="BM1152"/>
      <c r="BN1152"/>
      <c r="BO1152"/>
      <c r="BP1152"/>
      <c r="BQ1152"/>
      <c r="BR1152"/>
      <c r="BS1152"/>
      <c r="BT1152"/>
      <c r="BU1152"/>
      <c r="BV1152"/>
      <c r="BW1152"/>
      <c r="BX1152"/>
      <c r="BY1152"/>
      <c r="BZ1152"/>
      <c r="CA1152"/>
      <c r="CB1152"/>
      <c r="CC1152"/>
      <c r="CD1152"/>
      <c r="CE1152"/>
      <c r="CF1152"/>
      <c r="CG1152"/>
      <c r="CH1152"/>
      <c r="CI1152"/>
      <c r="CJ1152"/>
      <c r="CK1152"/>
      <c r="CL1152"/>
      <c r="CM1152"/>
      <c r="CN1152"/>
      <c r="CO1152"/>
      <c r="CP1152"/>
      <c r="CQ1152"/>
      <c r="CR1152"/>
      <c r="CS1152"/>
      <c r="CT1152"/>
      <c r="CU1152"/>
      <c r="CV1152"/>
      <c r="CW1152"/>
      <c r="CX1152"/>
      <c r="CY1152"/>
      <c r="CZ1152"/>
      <c r="DA1152"/>
      <c r="DB1152"/>
      <c r="DC1152"/>
      <c r="DD1152"/>
      <c r="DE1152"/>
      <c r="DF1152"/>
      <c r="DG1152"/>
      <c r="DH1152"/>
      <c r="DI1152"/>
      <c r="DJ1152"/>
      <c r="DK1152"/>
      <c r="DL1152"/>
      <c r="DM1152"/>
      <c r="DN1152"/>
      <c r="DO1152"/>
      <c r="DP1152"/>
      <c r="DQ1152"/>
      <c r="DR1152"/>
      <c r="DS1152"/>
      <c r="DT1152"/>
      <c r="DU1152"/>
      <c r="DV1152"/>
      <c r="DW1152"/>
      <c r="DX1152"/>
      <c r="DY1152"/>
      <c r="DZ1152"/>
      <c r="EA1152"/>
      <c r="EB1152"/>
      <c r="EC1152"/>
      <c r="ED1152"/>
      <c r="EE1152"/>
      <c r="EF1152"/>
      <c r="EG1152"/>
      <c r="EH1152"/>
      <c r="EI1152"/>
      <c r="EJ1152"/>
      <c r="EK1152"/>
      <c r="EL1152"/>
      <c r="EM1152"/>
      <c r="EN1152"/>
      <c r="EO1152"/>
      <c r="EP1152"/>
      <c r="EQ1152"/>
      <c r="ER1152"/>
      <c r="ES1152"/>
      <c r="ET1152"/>
      <c r="EU1152"/>
      <c r="EV1152"/>
      <c r="EW1152"/>
      <c r="EX1152"/>
      <c r="EY1152"/>
      <c r="EZ1152"/>
      <c r="FA1152"/>
      <c r="FB1152"/>
      <c r="FC1152"/>
      <c r="FD1152"/>
      <c r="FE1152"/>
      <c r="FF1152"/>
      <c r="FG1152"/>
      <c r="FH1152"/>
      <c r="FI1152"/>
      <c r="FJ1152"/>
      <c r="FK1152"/>
      <c r="FL1152"/>
      <c r="FM1152"/>
      <c r="FN1152"/>
      <c r="FO1152"/>
      <c r="FP1152"/>
      <c r="FQ1152"/>
      <c r="FR1152"/>
      <c r="FS1152"/>
      <c r="FT1152"/>
      <c r="FU1152"/>
      <c r="FV1152"/>
      <c r="FW1152"/>
      <c r="FX1152"/>
      <c r="FY1152"/>
      <c r="FZ1152"/>
      <c r="GA1152"/>
      <c r="GB1152"/>
      <c r="GC1152"/>
      <c r="GD1152"/>
      <c r="GE1152"/>
      <c r="GF1152"/>
      <c r="GG1152"/>
      <c r="GH1152"/>
      <c r="GI1152"/>
      <c r="GJ1152"/>
      <c r="GK1152"/>
      <c r="GL1152"/>
      <c r="GM1152"/>
      <c r="GN1152"/>
      <c r="GO1152"/>
      <c r="GP1152"/>
      <c r="GQ1152"/>
      <c r="GR1152"/>
      <c r="GS1152"/>
      <c r="GT1152"/>
      <c r="GU1152"/>
      <c r="GV1152"/>
      <c r="GW1152"/>
      <c r="GX1152"/>
      <c r="GY1152"/>
      <c r="GZ1152"/>
      <c r="HA1152"/>
      <c r="HB1152"/>
      <c r="HC1152"/>
      <c r="HD1152"/>
      <c r="HE1152"/>
      <c r="HF1152"/>
      <c r="HG1152"/>
      <c r="HH1152"/>
    </row>
    <row r="1153" spans="1:216" x14ac:dyDescent="0.2">
      <c r="A1153" s="241" t="s">
        <v>384</v>
      </c>
      <c r="B1153" s="476" t="s">
        <v>1000</v>
      </c>
      <c r="C1153" s="326" t="s">
        <v>786</v>
      </c>
      <c r="D1153" s="283" t="s">
        <v>385</v>
      </c>
      <c r="E1153" s="480">
        <v>0</v>
      </c>
      <c r="F1153" s="480">
        <v>7.5</v>
      </c>
      <c r="G1153" s="480">
        <v>1.5</v>
      </c>
      <c r="H1153" s="480">
        <v>0.9</v>
      </c>
      <c r="I1153" s="480">
        <v>1.5</v>
      </c>
      <c r="J1153" s="480">
        <v>0.9</v>
      </c>
      <c r="K1153" s="480">
        <v>0.5</v>
      </c>
      <c r="L1153" s="480">
        <v>0.8</v>
      </c>
      <c r="M1153" s="480">
        <v>0</v>
      </c>
      <c r="N1153" s="500">
        <v>13.6</v>
      </c>
      <c r="O1153" s="480">
        <v>0</v>
      </c>
      <c r="P1153" s="480">
        <v>17</v>
      </c>
      <c r="Q1153" s="480">
        <v>3</v>
      </c>
      <c r="R1153" s="480">
        <v>2</v>
      </c>
      <c r="S1153" s="480">
        <v>3</v>
      </c>
      <c r="T1153" s="480">
        <v>2</v>
      </c>
      <c r="U1153" s="480">
        <v>1</v>
      </c>
      <c r="V1153" s="480">
        <v>2</v>
      </c>
      <c r="W1153" s="480">
        <v>0</v>
      </c>
      <c r="X1153" s="500">
        <v>30</v>
      </c>
      <c r="Y1153"/>
      <c r="Z1153"/>
      <c r="AA1153"/>
      <c r="AB1153"/>
      <c r="AC1153"/>
      <c r="AD1153"/>
      <c r="AE1153"/>
      <c r="AF1153"/>
      <c r="AG1153"/>
      <c r="AH1153"/>
      <c r="AI1153"/>
      <c r="AJ1153"/>
      <c r="AK1153"/>
      <c r="AL1153"/>
      <c r="AM1153"/>
      <c r="AN1153"/>
      <c r="AO1153"/>
      <c r="AP1153"/>
      <c r="AQ1153"/>
      <c r="AR1153"/>
      <c r="AS1153"/>
      <c r="AT1153"/>
      <c r="AU1153"/>
      <c r="AV1153"/>
      <c r="AW1153"/>
      <c r="AX1153"/>
      <c r="AY1153"/>
      <c r="AZ1153"/>
      <c r="BA1153"/>
      <c r="BB1153"/>
      <c r="BC1153"/>
      <c r="BD1153"/>
      <c r="BE1153"/>
      <c r="BF1153"/>
      <c r="BG1153"/>
      <c r="BH1153"/>
      <c r="BI1153"/>
      <c r="BJ1153"/>
      <c r="BK1153"/>
      <c r="BL1153"/>
      <c r="BM1153"/>
      <c r="BN1153"/>
      <c r="BO1153"/>
      <c r="BP1153"/>
      <c r="BQ1153"/>
      <c r="BR1153"/>
      <c r="BS1153"/>
      <c r="BT1153"/>
      <c r="BU1153"/>
      <c r="BV1153"/>
      <c r="BW1153"/>
      <c r="BX1153"/>
      <c r="BY1153"/>
      <c r="BZ1153"/>
      <c r="CA1153"/>
      <c r="CB1153"/>
      <c r="CC1153"/>
      <c r="CD1153"/>
      <c r="CE1153"/>
      <c r="CF1153"/>
      <c r="CG1153"/>
      <c r="CH1153"/>
      <c r="CI1153"/>
      <c r="CJ1153"/>
      <c r="CK1153"/>
      <c r="CL1153"/>
      <c r="CM1153"/>
      <c r="CN1153"/>
      <c r="CO1153"/>
      <c r="CP1153"/>
      <c r="CQ1153"/>
      <c r="CR1153"/>
      <c r="CS1153"/>
      <c r="CT1153"/>
      <c r="CU1153"/>
      <c r="CV1153"/>
      <c r="CW1153"/>
      <c r="CX1153"/>
      <c r="CY1153"/>
      <c r="CZ1153"/>
      <c r="DA1153"/>
      <c r="DB1153"/>
      <c r="DC1153"/>
      <c r="DD1153"/>
      <c r="DE1153"/>
      <c r="DF1153"/>
      <c r="DG1153"/>
      <c r="DH1153"/>
      <c r="DI1153"/>
      <c r="DJ1153"/>
      <c r="DK1153"/>
      <c r="DL1153"/>
      <c r="DM1153"/>
      <c r="DN1153"/>
      <c r="DO1153"/>
      <c r="DP1153"/>
      <c r="DQ1153"/>
      <c r="DR1153"/>
      <c r="DS1153"/>
      <c r="DT1153"/>
      <c r="DU1153"/>
      <c r="DV1153"/>
      <c r="DW1153"/>
      <c r="DX1153"/>
      <c r="DY1153"/>
      <c r="DZ1153"/>
      <c r="EA1153"/>
      <c r="EB1153"/>
      <c r="EC1153"/>
      <c r="ED1153"/>
      <c r="EE1153"/>
      <c r="EF1153"/>
      <c r="EG1153"/>
      <c r="EH1153"/>
      <c r="EI1153"/>
      <c r="EJ1153"/>
      <c r="EK1153"/>
      <c r="EL1153"/>
      <c r="EM1153"/>
      <c r="EN1153"/>
      <c r="EO1153"/>
      <c r="EP1153"/>
      <c r="EQ1153"/>
      <c r="ER1153"/>
      <c r="ES1153"/>
      <c r="ET1153"/>
      <c r="EU1153"/>
      <c r="EV1153"/>
      <c r="EW1153"/>
      <c r="EX1153"/>
      <c r="EY1153"/>
      <c r="EZ1153"/>
      <c r="FA1153"/>
      <c r="FB1153"/>
      <c r="FC1153"/>
      <c r="FD1153"/>
      <c r="FE1153"/>
      <c r="FF1153"/>
      <c r="FG1153"/>
      <c r="FH1153"/>
      <c r="FI1153"/>
      <c r="FJ1153"/>
      <c r="FK1153"/>
      <c r="FL1153"/>
      <c r="FM1153"/>
      <c r="FN1153"/>
      <c r="FO1153"/>
      <c r="FP1153"/>
      <c r="FQ1153"/>
      <c r="FR1153"/>
      <c r="FS1153"/>
      <c r="FT1153"/>
      <c r="FU1153"/>
      <c r="FV1153"/>
      <c r="FW1153"/>
      <c r="FX1153"/>
      <c r="FY1153"/>
      <c r="FZ1153"/>
      <c r="GA1153"/>
      <c r="GB1153"/>
      <c r="GC1153"/>
      <c r="GD1153"/>
      <c r="GE1153"/>
      <c r="GF1153"/>
      <c r="GG1153"/>
      <c r="GH1153"/>
      <c r="GI1153"/>
      <c r="GJ1153"/>
      <c r="GK1153"/>
      <c r="GL1153"/>
      <c r="GM1153"/>
      <c r="GN1153"/>
      <c r="GO1153"/>
      <c r="GP1153"/>
      <c r="GQ1153"/>
      <c r="GR1153"/>
      <c r="GS1153"/>
      <c r="GT1153"/>
      <c r="GU1153"/>
      <c r="GV1153"/>
      <c r="GW1153"/>
      <c r="GX1153"/>
      <c r="GY1153"/>
      <c r="GZ1153"/>
      <c r="HA1153"/>
      <c r="HB1153"/>
      <c r="HC1153"/>
      <c r="HD1153"/>
      <c r="HE1153"/>
      <c r="HF1153"/>
      <c r="HG1153"/>
      <c r="HH1153"/>
    </row>
    <row r="1154" spans="1:216" x14ac:dyDescent="0.2">
      <c r="A1154" s="241" t="s">
        <v>386</v>
      </c>
      <c r="B1154" s="476" t="s">
        <v>1001</v>
      </c>
      <c r="C1154" s="326" t="s">
        <v>794</v>
      </c>
      <c r="D1154" s="283" t="s">
        <v>1002</v>
      </c>
      <c r="E1154" s="480">
        <v>0</v>
      </c>
      <c r="F1154" s="480">
        <v>17.37</v>
      </c>
      <c r="G1154" s="480">
        <v>0</v>
      </c>
      <c r="H1154" s="480">
        <v>0.5</v>
      </c>
      <c r="I1154" s="480">
        <v>0</v>
      </c>
      <c r="J1154" s="480">
        <v>0</v>
      </c>
      <c r="K1154" s="480">
        <v>0</v>
      </c>
      <c r="L1154" s="480">
        <v>0</v>
      </c>
      <c r="M1154" s="480">
        <v>0</v>
      </c>
      <c r="N1154" s="500">
        <v>17.87</v>
      </c>
      <c r="O1154" s="480">
        <v>0</v>
      </c>
      <c r="P1154" s="480">
        <v>36</v>
      </c>
      <c r="Q1154" s="480">
        <v>0</v>
      </c>
      <c r="R1154" s="480">
        <v>1</v>
      </c>
      <c r="S1154" s="480">
        <v>0</v>
      </c>
      <c r="T1154" s="480">
        <v>0</v>
      </c>
      <c r="U1154" s="480">
        <v>0</v>
      </c>
      <c r="V1154" s="480">
        <v>0</v>
      </c>
      <c r="W1154" s="480">
        <v>0</v>
      </c>
      <c r="X1154" s="500">
        <v>37</v>
      </c>
      <c r="Y1154"/>
      <c r="Z1154"/>
      <c r="AA1154"/>
      <c r="AB1154"/>
      <c r="AC1154"/>
      <c r="AD1154"/>
      <c r="AE1154"/>
      <c r="AF1154"/>
      <c r="AG1154"/>
      <c r="AH1154"/>
      <c r="AI1154"/>
      <c r="AJ1154"/>
      <c r="AK1154"/>
      <c r="AL1154"/>
      <c r="AM1154"/>
      <c r="AN1154"/>
      <c r="AO1154"/>
      <c r="AP1154"/>
      <c r="AQ1154"/>
      <c r="AR1154"/>
      <c r="AS1154"/>
      <c r="AT1154"/>
      <c r="AU1154"/>
      <c r="AV1154"/>
      <c r="AW1154"/>
      <c r="AX1154"/>
      <c r="AY1154"/>
      <c r="AZ1154"/>
      <c r="BA1154"/>
      <c r="BB1154"/>
      <c r="BC1154"/>
      <c r="BD1154"/>
      <c r="BE1154"/>
      <c r="BF1154"/>
      <c r="BG1154"/>
      <c r="BH1154"/>
      <c r="BI1154"/>
      <c r="BJ1154"/>
      <c r="BK1154"/>
      <c r="BL1154"/>
      <c r="BM1154"/>
      <c r="BN1154"/>
      <c r="BO1154"/>
      <c r="BP1154"/>
      <c r="BQ1154"/>
      <c r="BR1154"/>
      <c r="BS1154"/>
      <c r="BT1154"/>
      <c r="BU1154"/>
      <c r="BV1154"/>
      <c r="BW1154"/>
      <c r="BX1154"/>
      <c r="BY1154"/>
      <c r="BZ1154"/>
      <c r="CA1154"/>
      <c r="CB1154"/>
      <c r="CC1154"/>
      <c r="CD1154"/>
      <c r="CE1154"/>
      <c r="CF1154"/>
      <c r="CG1154"/>
      <c r="CH1154"/>
      <c r="CI1154"/>
      <c r="CJ1154"/>
      <c r="CK1154"/>
      <c r="CL1154"/>
      <c r="CM1154"/>
      <c r="CN1154"/>
      <c r="CO1154"/>
      <c r="CP1154"/>
      <c r="CQ1154"/>
      <c r="CR1154"/>
      <c r="CS1154"/>
      <c r="CT1154"/>
      <c r="CU1154"/>
      <c r="CV1154"/>
      <c r="CW1154"/>
      <c r="CX1154"/>
      <c r="CY1154"/>
      <c r="CZ1154"/>
      <c r="DA1154"/>
      <c r="DB1154"/>
      <c r="DC1154"/>
      <c r="DD1154"/>
      <c r="DE1154"/>
      <c r="DF1154"/>
      <c r="DG1154"/>
      <c r="DH1154"/>
      <c r="DI1154"/>
      <c r="DJ1154"/>
      <c r="DK1154"/>
      <c r="DL1154"/>
      <c r="DM1154"/>
      <c r="DN1154"/>
      <c r="DO1154"/>
      <c r="DP1154"/>
      <c r="DQ1154"/>
      <c r="DR1154"/>
      <c r="DS1154"/>
      <c r="DT1154"/>
      <c r="DU1154"/>
      <c r="DV1154"/>
      <c r="DW1154"/>
      <c r="DX1154"/>
      <c r="DY1154"/>
      <c r="DZ1154"/>
      <c r="EA1154"/>
      <c r="EB1154"/>
      <c r="EC1154"/>
      <c r="ED1154"/>
      <c r="EE1154"/>
      <c r="EF1154"/>
      <c r="EG1154"/>
      <c r="EH1154"/>
      <c r="EI1154"/>
      <c r="EJ1154"/>
      <c r="EK1154"/>
      <c r="EL1154"/>
      <c r="EM1154"/>
      <c r="EN1154"/>
      <c r="EO1154"/>
      <c r="EP1154"/>
      <c r="EQ1154"/>
      <c r="ER1154"/>
      <c r="ES1154"/>
      <c r="ET1154"/>
      <c r="EU1154"/>
      <c r="EV1154"/>
      <c r="EW1154"/>
      <c r="EX1154"/>
      <c r="EY1154"/>
      <c r="EZ1154"/>
      <c r="FA1154"/>
      <c r="FB1154"/>
      <c r="FC1154"/>
      <c r="FD1154"/>
      <c r="FE1154"/>
      <c r="FF1154"/>
      <c r="FG1154"/>
      <c r="FH1154"/>
      <c r="FI1154"/>
      <c r="FJ1154"/>
      <c r="FK1154"/>
      <c r="FL1154"/>
      <c r="FM1154"/>
      <c r="FN1154"/>
      <c r="FO1154"/>
      <c r="FP1154"/>
      <c r="FQ1154"/>
      <c r="FR1154"/>
      <c r="FS1154"/>
      <c r="FT1154"/>
      <c r="FU1154"/>
      <c r="FV1154"/>
      <c r="FW1154"/>
      <c r="FX1154"/>
      <c r="FY1154"/>
      <c r="FZ1154"/>
      <c r="GA1154"/>
      <c r="GB1154"/>
      <c r="GC1154"/>
      <c r="GD1154"/>
      <c r="GE1154"/>
      <c r="GF1154"/>
      <c r="GG1154"/>
      <c r="GH1154"/>
      <c r="GI1154"/>
      <c r="GJ1154"/>
      <c r="GK1154"/>
      <c r="GL1154"/>
      <c r="GM1154"/>
      <c r="GN1154"/>
      <c r="GO1154"/>
      <c r="GP1154"/>
      <c r="GQ1154"/>
      <c r="GR1154"/>
      <c r="GS1154"/>
      <c r="GT1154"/>
      <c r="GU1154"/>
      <c r="GV1154"/>
      <c r="GW1154"/>
      <c r="GX1154"/>
      <c r="GY1154"/>
      <c r="GZ1154"/>
      <c r="HA1154"/>
      <c r="HB1154"/>
      <c r="HC1154"/>
      <c r="HD1154"/>
      <c r="HE1154"/>
      <c r="HF1154"/>
      <c r="HG1154"/>
      <c r="HH1154"/>
    </row>
    <row r="1155" spans="1:216" x14ac:dyDescent="0.2">
      <c r="A1155" s="241" t="s">
        <v>387</v>
      </c>
      <c r="B1155" s="476" t="s">
        <v>1003</v>
      </c>
      <c r="C1155" s="326" t="s">
        <v>626</v>
      </c>
      <c r="D1155" s="283" t="s">
        <v>388</v>
      </c>
      <c r="E1155" s="480">
        <v>0</v>
      </c>
      <c r="F1155" s="480">
        <v>33.299999999999997</v>
      </c>
      <c r="G1155" s="480">
        <v>1.4</v>
      </c>
      <c r="H1155" s="480">
        <v>1.8</v>
      </c>
      <c r="I1155" s="480">
        <v>0</v>
      </c>
      <c r="J1155" s="480">
        <v>0</v>
      </c>
      <c r="K1155" s="480">
        <v>0</v>
      </c>
      <c r="L1155" s="480">
        <v>0</v>
      </c>
      <c r="M1155" s="480">
        <v>0</v>
      </c>
      <c r="N1155" s="500">
        <v>36.5</v>
      </c>
      <c r="O1155" s="480">
        <v>0</v>
      </c>
      <c r="P1155" s="480">
        <v>75</v>
      </c>
      <c r="Q1155" s="480">
        <v>3</v>
      </c>
      <c r="R1155" s="480">
        <v>4</v>
      </c>
      <c r="S1155" s="480">
        <v>0</v>
      </c>
      <c r="T1155" s="480">
        <v>0</v>
      </c>
      <c r="U1155" s="480">
        <v>0</v>
      </c>
      <c r="V1155" s="480">
        <v>0</v>
      </c>
      <c r="W1155" s="480">
        <v>0</v>
      </c>
      <c r="X1155" s="500">
        <v>82</v>
      </c>
      <c r="Y1155"/>
      <c r="Z1155"/>
      <c r="AA1155"/>
      <c r="AB1155"/>
      <c r="AC1155"/>
      <c r="AD1155"/>
      <c r="AE1155"/>
      <c r="AF1155"/>
      <c r="AG1155"/>
      <c r="AH1155"/>
      <c r="AI1155"/>
      <c r="AJ1155"/>
      <c r="AK1155"/>
      <c r="AL1155"/>
      <c r="AM1155"/>
      <c r="AN1155"/>
      <c r="AO1155"/>
      <c r="AP1155"/>
      <c r="AQ1155"/>
      <c r="AR1155"/>
      <c r="AS1155"/>
      <c r="AT1155"/>
      <c r="AU1155"/>
      <c r="AV1155"/>
      <c r="AW1155"/>
      <c r="AX1155"/>
      <c r="AY1155"/>
      <c r="AZ1155"/>
      <c r="BA1155"/>
      <c r="BB1155"/>
      <c r="BC1155"/>
      <c r="BD1155"/>
      <c r="BE1155"/>
      <c r="BF1155"/>
      <c r="BG1155"/>
      <c r="BH1155"/>
      <c r="BI1155"/>
      <c r="BJ1155"/>
      <c r="BK1155"/>
      <c r="BL1155"/>
      <c r="BM1155"/>
      <c r="BN1155"/>
      <c r="BO1155"/>
      <c r="BP1155"/>
      <c r="BQ1155"/>
      <c r="BR1155"/>
      <c r="BS1155"/>
      <c r="BT1155"/>
      <c r="BU1155"/>
      <c r="BV1155"/>
      <c r="BW1155"/>
      <c r="BX1155"/>
      <c r="BY1155"/>
      <c r="BZ1155"/>
      <c r="CA1155"/>
      <c r="CB1155"/>
      <c r="CC1155"/>
      <c r="CD1155"/>
      <c r="CE1155"/>
      <c r="CF1155"/>
      <c r="CG1155"/>
      <c r="CH1155"/>
      <c r="CI1155"/>
      <c r="CJ1155"/>
      <c r="CK1155"/>
      <c r="CL1155"/>
      <c r="CM1155"/>
      <c r="CN1155"/>
      <c r="CO1155"/>
      <c r="CP1155"/>
      <c r="CQ1155"/>
      <c r="CR1155"/>
      <c r="CS1155"/>
      <c r="CT1155"/>
      <c r="CU1155"/>
      <c r="CV1155"/>
      <c r="CW1155"/>
      <c r="CX1155"/>
      <c r="CY1155"/>
      <c r="CZ1155"/>
      <c r="DA1155"/>
      <c r="DB1155"/>
      <c r="DC1155"/>
      <c r="DD1155"/>
      <c r="DE1155"/>
      <c r="DF1155"/>
      <c r="DG1155"/>
      <c r="DH1155"/>
      <c r="DI1155"/>
      <c r="DJ1155"/>
      <c r="DK1155"/>
      <c r="DL1155"/>
      <c r="DM1155"/>
      <c r="DN1155"/>
      <c r="DO1155"/>
      <c r="DP1155"/>
      <c r="DQ1155"/>
      <c r="DR1155"/>
      <c r="DS1155"/>
      <c r="DT1155"/>
      <c r="DU1155"/>
      <c r="DV1155"/>
      <c r="DW1155"/>
      <c r="DX1155"/>
      <c r="DY1155"/>
      <c r="DZ1155"/>
      <c r="EA1155"/>
      <c r="EB1155"/>
      <c r="EC1155"/>
      <c r="ED1155"/>
      <c r="EE1155"/>
      <c r="EF1155"/>
      <c r="EG1155"/>
      <c r="EH1155"/>
      <c r="EI1155"/>
      <c r="EJ1155"/>
      <c r="EK1155"/>
      <c r="EL1155"/>
      <c r="EM1155"/>
      <c r="EN1155"/>
      <c r="EO1155"/>
      <c r="EP1155"/>
      <c r="EQ1155"/>
      <c r="ER1155"/>
      <c r="ES1155"/>
      <c r="ET1155"/>
      <c r="EU1155"/>
      <c r="EV1155"/>
      <c r="EW1155"/>
      <c r="EX1155"/>
      <c r="EY1155"/>
      <c r="EZ1155"/>
      <c r="FA1155"/>
      <c r="FB1155"/>
      <c r="FC1155"/>
      <c r="FD1155"/>
      <c r="FE1155"/>
      <c r="FF1155"/>
      <c r="FG1155"/>
      <c r="FH1155"/>
      <c r="FI1155"/>
      <c r="FJ1155"/>
      <c r="FK1155"/>
      <c r="FL1155"/>
      <c r="FM1155"/>
      <c r="FN1155"/>
      <c r="FO1155"/>
      <c r="FP1155"/>
      <c r="FQ1155"/>
      <c r="FR1155"/>
      <c r="FS1155"/>
      <c r="FT1155"/>
      <c r="FU1155"/>
      <c r="FV1155"/>
      <c r="FW1155"/>
      <c r="FX1155"/>
      <c r="FY1155"/>
      <c r="FZ1155"/>
      <c r="GA1155"/>
      <c r="GB1155"/>
      <c r="GC1155"/>
      <c r="GD1155"/>
      <c r="GE1155"/>
      <c r="GF1155"/>
      <c r="GG1155"/>
      <c r="GH1155"/>
      <c r="GI1155"/>
      <c r="GJ1155"/>
      <c r="GK1155"/>
      <c r="GL1155"/>
      <c r="GM1155"/>
      <c r="GN1155"/>
      <c r="GO1155"/>
      <c r="GP1155"/>
      <c r="GQ1155"/>
      <c r="GR1155"/>
      <c r="GS1155"/>
      <c r="GT1155"/>
      <c r="GU1155"/>
      <c r="GV1155"/>
      <c r="GW1155"/>
      <c r="GX1155"/>
      <c r="GY1155"/>
      <c r="GZ1155"/>
      <c r="HA1155"/>
      <c r="HB1155"/>
      <c r="HC1155"/>
      <c r="HD1155"/>
      <c r="HE1155"/>
      <c r="HF1155"/>
      <c r="HG1155"/>
      <c r="HH1155"/>
    </row>
    <row r="1156" spans="1:216" x14ac:dyDescent="0.2">
      <c r="A1156" s="241" t="s">
        <v>389</v>
      </c>
      <c r="B1156" s="476" t="s">
        <v>1004</v>
      </c>
      <c r="C1156" s="326" t="s">
        <v>786</v>
      </c>
      <c r="D1156" s="283" t="s">
        <v>390</v>
      </c>
      <c r="E1156" s="480">
        <v>0</v>
      </c>
      <c r="F1156" s="480">
        <v>16.13</v>
      </c>
      <c r="G1156" s="480">
        <v>2.13</v>
      </c>
      <c r="H1156" s="480">
        <v>1</v>
      </c>
      <c r="I1156" s="480">
        <v>1</v>
      </c>
      <c r="J1156" s="480">
        <v>0.5</v>
      </c>
      <c r="K1156" s="480">
        <v>0</v>
      </c>
      <c r="L1156" s="480">
        <v>0</v>
      </c>
      <c r="M1156" s="480">
        <v>0</v>
      </c>
      <c r="N1156" s="500">
        <v>20.76</v>
      </c>
      <c r="O1156" s="480">
        <v>0</v>
      </c>
      <c r="P1156" s="480">
        <v>51</v>
      </c>
      <c r="Q1156" s="480">
        <v>8</v>
      </c>
      <c r="R1156" s="480">
        <v>2</v>
      </c>
      <c r="S1156" s="480">
        <v>3</v>
      </c>
      <c r="T1156" s="480">
        <v>2</v>
      </c>
      <c r="U1156" s="480">
        <v>0</v>
      </c>
      <c r="V1156" s="480">
        <v>0</v>
      </c>
      <c r="W1156" s="480">
        <v>0</v>
      </c>
      <c r="X1156" s="500">
        <v>66</v>
      </c>
      <c r="Y1156"/>
      <c r="Z1156"/>
      <c r="AA1156"/>
      <c r="AB1156"/>
      <c r="AC1156"/>
      <c r="AD1156"/>
      <c r="AE1156"/>
      <c r="AF1156"/>
      <c r="AG1156"/>
      <c r="AH1156"/>
      <c r="AI1156"/>
      <c r="AJ1156"/>
      <c r="AK1156"/>
      <c r="AL1156"/>
      <c r="AM1156"/>
      <c r="AN1156"/>
      <c r="AO1156"/>
      <c r="AP1156"/>
      <c r="AQ1156"/>
      <c r="AR1156"/>
      <c r="AS1156"/>
      <c r="AT1156"/>
      <c r="AU1156"/>
      <c r="AV1156"/>
      <c r="AW1156"/>
      <c r="AX1156"/>
      <c r="AY1156"/>
      <c r="AZ1156"/>
      <c r="BA1156"/>
      <c r="BB1156"/>
      <c r="BC1156"/>
      <c r="BD1156"/>
      <c r="BE1156"/>
      <c r="BF1156"/>
      <c r="BG1156"/>
      <c r="BH1156"/>
      <c r="BI1156"/>
      <c r="BJ1156"/>
      <c r="BK1156"/>
      <c r="BL1156"/>
      <c r="BM1156"/>
      <c r="BN1156"/>
      <c r="BO1156"/>
      <c r="BP1156"/>
      <c r="BQ1156"/>
      <c r="BR1156"/>
      <c r="BS1156"/>
      <c r="BT1156"/>
      <c r="BU1156"/>
      <c r="BV1156"/>
      <c r="BW1156"/>
      <c r="BX1156"/>
      <c r="BY1156"/>
      <c r="BZ1156"/>
      <c r="CA1156"/>
      <c r="CB1156"/>
      <c r="CC1156"/>
      <c r="CD1156"/>
      <c r="CE1156"/>
      <c r="CF1156"/>
      <c r="CG1156"/>
      <c r="CH1156"/>
      <c r="CI1156"/>
      <c r="CJ1156"/>
      <c r="CK1156"/>
      <c r="CL1156"/>
      <c r="CM1156"/>
      <c r="CN1156"/>
      <c r="CO1156"/>
      <c r="CP1156"/>
      <c r="CQ1156"/>
      <c r="CR1156"/>
      <c r="CS1156"/>
      <c r="CT1156"/>
      <c r="CU1156"/>
      <c r="CV1156"/>
      <c r="CW1156"/>
      <c r="CX1156"/>
      <c r="CY1156"/>
      <c r="CZ1156"/>
      <c r="DA1156"/>
      <c r="DB1156"/>
      <c r="DC1156"/>
      <c r="DD1156"/>
      <c r="DE1156"/>
      <c r="DF1156"/>
      <c r="DG1156"/>
      <c r="DH1156"/>
      <c r="DI1156"/>
      <c r="DJ1156"/>
      <c r="DK1156"/>
      <c r="DL1156"/>
      <c r="DM1156"/>
      <c r="DN1156"/>
      <c r="DO1156"/>
      <c r="DP1156"/>
      <c r="DQ1156"/>
      <c r="DR1156"/>
      <c r="DS1156"/>
      <c r="DT1156"/>
      <c r="DU1156"/>
      <c r="DV1156"/>
      <c r="DW1156"/>
      <c r="DX1156"/>
      <c r="DY1156"/>
      <c r="DZ1156"/>
      <c r="EA1156"/>
      <c r="EB1156"/>
      <c r="EC1156"/>
      <c r="ED1156"/>
      <c r="EE1156"/>
      <c r="EF1156"/>
      <c r="EG1156"/>
      <c r="EH1156"/>
      <c r="EI1156"/>
      <c r="EJ1156"/>
      <c r="EK1156"/>
      <c r="EL1156"/>
      <c r="EM1156"/>
      <c r="EN1156"/>
      <c r="EO1156"/>
      <c r="EP1156"/>
      <c r="EQ1156"/>
      <c r="ER1156"/>
      <c r="ES1156"/>
      <c r="ET1156"/>
      <c r="EU1156"/>
      <c r="EV1156"/>
      <c r="EW1156"/>
      <c r="EX1156"/>
      <c r="EY1156"/>
      <c r="EZ1156"/>
      <c r="FA1156"/>
      <c r="FB1156"/>
      <c r="FC1156"/>
      <c r="FD1156"/>
      <c r="FE1156"/>
      <c r="FF1156"/>
      <c r="FG1156"/>
      <c r="FH1156"/>
      <c r="FI1156"/>
      <c r="FJ1156"/>
      <c r="FK1156"/>
      <c r="FL1156"/>
      <c r="FM1156"/>
      <c r="FN1156"/>
      <c r="FO1156"/>
      <c r="FP1156"/>
      <c r="FQ1156"/>
      <c r="FR1156"/>
      <c r="FS1156"/>
      <c r="FT1156"/>
      <c r="FU1156"/>
      <c r="FV1156"/>
      <c r="FW1156"/>
      <c r="FX1156"/>
      <c r="FY1156"/>
      <c r="FZ1156"/>
      <c r="GA1156"/>
      <c r="GB1156"/>
      <c r="GC1156"/>
      <c r="GD1156"/>
      <c r="GE1156"/>
      <c r="GF1156"/>
      <c r="GG1156"/>
      <c r="GH1156"/>
      <c r="GI1156"/>
      <c r="GJ1156"/>
      <c r="GK1156"/>
      <c r="GL1156"/>
      <c r="GM1156"/>
      <c r="GN1156"/>
      <c r="GO1156"/>
      <c r="GP1156"/>
      <c r="GQ1156"/>
      <c r="GR1156"/>
      <c r="GS1156"/>
      <c r="GT1156"/>
      <c r="GU1156"/>
      <c r="GV1156"/>
      <c r="GW1156"/>
      <c r="GX1156"/>
      <c r="GY1156"/>
      <c r="GZ1156"/>
      <c r="HA1156"/>
      <c r="HB1156"/>
      <c r="HC1156"/>
      <c r="HD1156"/>
      <c r="HE1156"/>
      <c r="HF1156"/>
      <c r="HG1156"/>
      <c r="HH1156"/>
    </row>
    <row r="1157" spans="1:216" x14ac:dyDescent="0.2">
      <c r="A1157" s="241" t="s">
        <v>391</v>
      </c>
      <c r="B1157" s="476" t="s">
        <v>1005</v>
      </c>
      <c r="C1157" s="326" t="s">
        <v>801</v>
      </c>
      <c r="D1157" s="283" t="s">
        <v>1006</v>
      </c>
      <c r="E1157" s="480">
        <v>0.28000000000000003</v>
      </c>
      <c r="F1157" s="480">
        <v>12</v>
      </c>
      <c r="G1157" s="480">
        <v>0.39</v>
      </c>
      <c r="H1157" s="480">
        <v>0</v>
      </c>
      <c r="I1157" s="480">
        <v>0.5</v>
      </c>
      <c r="J1157" s="480">
        <v>0</v>
      </c>
      <c r="K1157" s="480">
        <v>0</v>
      </c>
      <c r="L1157" s="480">
        <v>0</v>
      </c>
      <c r="M1157" s="480">
        <v>0</v>
      </c>
      <c r="N1157" s="500">
        <v>13.17</v>
      </c>
      <c r="O1157" s="480">
        <v>1</v>
      </c>
      <c r="P1157" s="480">
        <v>38</v>
      </c>
      <c r="Q1157" s="480">
        <v>1</v>
      </c>
      <c r="R1157" s="480">
        <v>0</v>
      </c>
      <c r="S1157" s="480">
        <v>1</v>
      </c>
      <c r="T1157" s="480">
        <v>0</v>
      </c>
      <c r="U1157" s="480">
        <v>0</v>
      </c>
      <c r="V1157" s="480">
        <v>0</v>
      </c>
      <c r="W1157" s="480">
        <v>0</v>
      </c>
      <c r="X1157" s="500">
        <v>41</v>
      </c>
      <c r="Y1157"/>
      <c r="Z1157"/>
      <c r="AA1157"/>
      <c r="AB1157"/>
      <c r="AC1157"/>
      <c r="AD1157"/>
      <c r="AE1157"/>
      <c r="AF1157"/>
      <c r="AG1157"/>
      <c r="AH1157"/>
      <c r="AI1157"/>
      <c r="AJ1157"/>
      <c r="AK1157"/>
      <c r="AL1157"/>
      <c r="AM1157"/>
      <c r="AN1157"/>
      <c r="AO1157"/>
      <c r="AP1157"/>
      <c r="AQ1157"/>
      <c r="AR1157"/>
      <c r="AS1157"/>
      <c r="AT1157"/>
      <c r="AU1157"/>
      <c r="AV1157"/>
      <c r="AW1157"/>
      <c r="AX1157"/>
      <c r="AY1157"/>
      <c r="AZ1157"/>
      <c r="BA1157"/>
      <c r="BB1157"/>
      <c r="BC1157"/>
      <c r="BD1157"/>
      <c r="BE1157"/>
      <c r="BF1157"/>
      <c r="BG1157"/>
      <c r="BH1157"/>
      <c r="BI1157"/>
      <c r="BJ1157"/>
      <c r="BK1157"/>
      <c r="BL1157"/>
      <c r="BM1157"/>
      <c r="BN1157"/>
      <c r="BO1157"/>
      <c r="BP1157"/>
      <c r="BQ1157"/>
      <c r="BR1157"/>
      <c r="BS1157"/>
      <c r="BT1157"/>
      <c r="BU1157"/>
      <c r="BV1157"/>
      <c r="BW1157"/>
      <c r="BX1157"/>
      <c r="BY1157"/>
      <c r="BZ1157"/>
      <c r="CA1157"/>
      <c r="CB1157"/>
      <c r="CC1157"/>
      <c r="CD1157"/>
      <c r="CE1157"/>
      <c r="CF1157"/>
      <c r="CG1157"/>
      <c r="CH1157"/>
      <c r="CI1157"/>
      <c r="CJ1157"/>
      <c r="CK1157"/>
      <c r="CL1157"/>
      <c r="CM1157"/>
      <c r="CN1157"/>
      <c r="CO1157"/>
      <c r="CP1157"/>
      <c r="CQ1157"/>
      <c r="CR1157"/>
      <c r="CS1157"/>
      <c r="CT1157"/>
      <c r="CU1157"/>
      <c r="CV1157"/>
      <c r="CW1157"/>
      <c r="CX1157"/>
      <c r="CY1157"/>
      <c r="CZ1157"/>
      <c r="DA1157"/>
      <c r="DB1157"/>
      <c r="DC1157"/>
      <c r="DD1157"/>
      <c r="DE1157"/>
      <c r="DF1157"/>
      <c r="DG1157"/>
      <c r="DH1157"/>
      <c r="DI1157"/>
      <c r="DJ1157"/>
      <c r="DK1157"/>
      <c r="DL1157"/>
      <c r="DM1157"/>
      <c r="DN1157"/>
      <c r="DO1157"/>
      <c r="DP1157"/>
      <c r="DQ1157"/>
      <c r="DR1157"/>
      <c r="DS1157"/>
      <c r="DT1157"/>
      <c r="DU1157"/>
      <c r="DV1157"/>
      <c r="DW1157"/>
      <c r="DX1157"/>
      <c r="DY1157"/>
      <c r="DZ1157"/>
      <c r="EA1157"/>
      <c r="EB1157"/>
      <c r="EC1157"/>
      <c r="ED1157"/>
      <c r="EE1157"/>
      <c r="EF1157"/>
      <c r="EG1157"/>
      <c r="EH1157"/>
      <c r="EI1157"/>
      <c r="EJ1157"/>
      <c r="EK1157"/>
      <c r="EL1157"/>
      <c r="EM1157"/>
      <c r="EN1157"/>
      <c r="EO1157"/>
      <c r="EP1157"/>
      <c r="EQ1157"/>
      <c r="ER1157"/>
      <c r="ES1157"/>
      <c r="ET1157"/>
      <c r="EU1157"/>
      <c r="EV1157"/>
      <c r="EW1157"/>
      <c r="EX1157"/>
      <c r="EY1157"/>
      <c r="EZ1157"/>
      <c r="FA1157"/>
      <c r="FB1157"/>
      <c r="FC1157"/>
      <c r="FD1157"/>
      <c r="FE1157"/>
      <c r="FF1157"/>
      <c r="FG1157"/>
      <c r="FH1157"/>
      <c r="FI1157"/>
      <c r="FJ1157"/>
      <c r="FK1157"/>
      <c r="FL1157"/>
      <c r="FM1157"/>
      <c r="FN1157"/>
      <c r="FO1157"/>
      <c r="FP1157"/>
      <c r="FQ1157"/>
      <c r="FR1157"/>
      <c r="FS1157"/>
      <c r="FT1157"/>
      <c r="FU1157"/>
      <c r="FV1157"/>
      <c r="FW1157"/>
      <c r="FX1157"/>
      <c r="FY1157"/>
      <c r="FZ1157"/>
      <c r="GA1157"/>
      <c r="GB1157"/>
      <c r="GC1157"/>
      <c r="GD1157"/>
      <c r="GE1157"/>
      <c r="GF1157"/>
      <c r="GG1157"/>
      <c r="GH1157"/>
      <c r="GI1157"/>
      <c r="GJ1157"/>
      <c r="GK1157"/>
      <c r="GL1157"/>
      <c r="GM1157"/>
      <c r="GN1157"/>
      <c r="GO1157"/>
      <c r="GP1157"/>
      <c r="GQ1157"/>
      <c r="GR1157"/>
      <c r="GS1157"/>
      <c r="GT1157"/>
      <c r="GU1157"/>
      <c r="GV1157"/>
      <c r="GW1157"/>
      <c r="GX1157"/>
      <c r="GY1157"/>
      <c r="GZ1157"/>
      <c r="HA1157"/>
      <c r="HB1157"/>
      <c r="HC1157"/>
      <c r="HD1157"/>
      <c r="HE1157"/>
      <c r="HF1157"/>
      <c r="HG1157"/>
      <c r="HH1157"/>
    </row>
    <row r="1158" spans="1:216" x14ac:dyDescent="0.2">
      <c r="A1158" s="241" t="s">
        <v>392</v>
      </c>
      <c r="B1158" s="476" t="s">
        <v>1007</v>
      </c>
      <c r="C1158" s="326" t="s">
        <v>870</v>
      </c>
      <c r="D1158" s="283" t="s">
        <v>393</v>
      </c>
      <c r="E1158" s="480">
        <v>0</v>
      </c>
      <c r="F1158" s="480">
        <v>0</v>
      </c>
      <c r="G1158" s="480">
        <v>0</v>
      </c>
      <c r="H1158" s="480">
        <v>0</v>
      </c>
      <c r="I1158" s="480">
        <v>0</v>
      </c>
      <c r="J1158" s="480">
        <v>0</v>
      </c>
      <c r="K1158" s="480">
        <v>0</v>
      </c>
      <c r="L1158" s="480">
        <v>0</v>
      </c>
      <c r="M1158" s="480">
        <v>0</v>
      </c>
      <c r="N1158" s="500">
        <v>0</v>
      </c>
      <c r="O1158" s="480">
        <v>0</v>
      </c>
      <c r="P1158" s="480">
        <v>0</v>
      </c>
      <c r="Q1158" s="480">
        <v>0</v>
      </c>
      <c r="R1158" s="480">
        <v>0</v>
      </c>
      <c r="S1158" s="480">
        <v>0</v>
      </c>
      <c r="T1158" s="480">
        <v>0</v>
      </c>
      <c r="U1158" s="480">
        <v>0</v>
      </c>
      <c r="V1158" s="480">
        <v>0</v>
      </c>
      <c r="W1158" s="480">
        <v>0</v>
      </c>
      <c r="X1158" s="500">
        <v>0</v>
      </c>
      <c r="Y1158"/>
      <c r="Z1158"/>
      <c r="AA1158"/>
      <c r="AB1158"/>
      <c r="AC1158"/>
      <c r="AD1158"/>
      <c r="AE1158"/>
      <c r="AF1158"/>
      <c r="AG1158"/>
      <c r="AH1158"/>
      <c r="AI1158"/>
      <c r="AJ1158"/>
      <c r="AK1158"/>
      <c r="AL1158"/>
      <c r="AM1158"/>
      <c r="AN1158"/>
      <c r="AO1158"/>
      <c r="AP1158"/>
      <c r="AQ1158"/>
      <c r="AR1158"/>
      <c r="AS1158"/>
      <c r="AT1158"/>
      <c r="AU1158"/>
      <c r="AV1158"/>
      <c r="AW1158"/>
      <c r="AX1158"/>
      <c r="AY1158"/>
      <c r="AZ1158"/>
      <c r="BA1158"/>
      <c r="BB1158"/>
      <c r="BC1158"/>
      <c r="BD1158"/>
      <c r="BE1158"/>
      <c r="BF1158"/>
      <c r="BG1158"/>
      <c r="BH1158"/>
      <c r="BI1158"/>
      <c r="BJ1158"/>
      <c r="BK1158"/>
      <c r="BL1158"/>
      <c r="BM1158"/>
      <c r="BN1158"/>
      <c r="BO1158"/>
      <c r="BP1158"/>
      <c r="BQ1158"/>
      <c r="BR1158"/>
      <c r="BS1158"/>
      <c r="BT1158"/>
      <c r="BU1158"/>
      <c r="BV1158"/>
      <c r="BW1158"/>
      <c r="BX1158"/>
      <c r="BY1158"/>
      <c r="BZ1158"/>
      <c r="CA1158"/>
      <c r="CB1158"/>
      <c r="CC1158"/>
      <c r="CD1158"/>
      <c r="CE1158"/>
      <c r="CF1158"/>
      <c r="CG1158"/>
      <c r="CH1158"/>
      <c r="CI1158"/>
      <c r="CJ1158"/>
      <c r="CK1158"/>
      <c r="CL1158"/>
      <c r="CM1158"/>
      <c r="CN1158"/>
      <c r="CO1158"/>
      <c r="CP1158"/>
      <c r="CQ1158"/>
      <c r="CR1158"/>
      <c r="CS1158"/>
      <c r="CT1158"/>
      <c r="CU1158"/>
      <c r="CV1158"/>
      <c r="CW1158"/>
      <c r="CX1158"/>
      <c r="CY1158"/>
      <c r="CZ1158"/>
      <c r="DA1158"/>
      <c r="DB1158"/>
      <c r="DC1158"/>
      <c r="DD1158"/>
      <c r="DE1158"/>
      <c r="DF1158"/>
      <c r="DG1158"/>
      <c r="DH1158"/>
      <c r="DI1158"/>
      <c r="DJ1158"/>
      <c r="DK1158"/>
      <c r="DL1158"/>
      <c r="DM1158"/>
      <c r="DN1158"/>
      <c r="DO1158"/>
      <c r="DP1158"/>
      <c r="DQ1158"/>
      <c r="DR1158"/>
      <c r="DS1158"/>
      <c r="DT1158"/>
      <c r="DU1158"/>
      <c r="DV1158"/>
      <c r="DW1158"/>
      <c r="DX1158"/>
      <c r="DY1158"/>
      <c r="DZ1158"/>
      <c r="EA1158"/>
      <c r="EB1158"/>
      <c r="EC1158"/>
      <c r="ED1158"/>
      <c r="EE1158"/>
      <c r="EF1158"/>
      <c r="EG1158"/>
      <c r="EH1158"/>
      <c r="EI1158"/>
      <c r="EJ1158"/>
      <c r="EK1158"/>
      <c r="EL1158"/>
      <c r="EM1158"/>
      <c r="EN1158"/>
      <c r="EO1158"/>
      <c r="EP1158"/>
      <c r="EQ1158"/>
      <c r="ER1158"/>
      <c r="ES1158"/>
      <c r="ET1158"/>
      <c r="EU1158"/>
      <c r="EV1158"/>
      <c r="EW1158"/>
      <c r="EX1158"/>
      <c r="EY1158"/>
      <c r="EZ1158"/>
      <c r="FA1158"/>
      <c r="FB1158"/>
      <c r="FC1158"/>
      <c r="FD1158"/>
      <c r="FE1158"/>
      <c r="FF1158"/>
      <c r="FG1158"/>
      <c r="FH1158"/>
      <c r="FI1158"/>
      <c r="FJ1158"/>
      <c r="FK1158"/>
      <c r="FL1158"/>
      <c r="FM1158"/>
      <c r="FN1158"/>
      <c r="FO1158"/>
      <c r="FP1158"/>
      <c r="FQ1158"/>
      <c r="FR1158"/>
      <c r="FS1158"/>
      <c r="FT1158"/>
      <c r="FU1158"/>
      <c r="FV1158"/>
      <c r="FW1158"/>
      <c r="FX1158"/>
      <c r="FY1158"/>
      <c r="FZ1158"/>
      <c r="GA1158"/>
      <c r="GB1158"/>
      <c r="GC1158"/>
      <c r="GD1158"/>
      <c r="GE1158"/>
      <c r="GF1158"/>
      <c r="GG1158"/>
      <c r="GH1158"/>
      <c r="GI1158"/>
      <c r="GJ1158"/>
      <c r="GK1158"/>
      <c r="GL1158"/>
      <c r="GM1158"/>
      <c r="GN1158"/>
      <c r="GO1158"/>
      <c r="GP1158"/>
      <c r="GQ1158"/>
      <c r="GR1158"/>
      <c r="GS1158"/>
      <c r="GT1158"/>
      <c r="GU1158"/>
      <c r="GV1158"/>
      <c r="GW1158"/>
      <c r="GX1158"/>
      <c r="GY1158"/>
      <c r="GZ1158"/>
      <c r="HA1158"/>
      <c r="HB1158"/>
      <c r="HC1158"/>
      <c r="HD1158"/>
      <c r="HE1158"/>
      <c r="HF1158"/>
      <c r="HG1158"/>
      <c r="HH1158"/>
    </row>
    <row r="1159" spans="1:216" x14ac:dyDescent="0.2">
      <c r="A1159" s="241" t="s">
        <v>394</v>
      </c>
      <c r="B1159" s="476" t="s">
        <v>1008</v>
      </c>
      <c r="C1159" s="326" t="s">
        <v>807</v>
      </c>
      <c r="D1159" s="283" t="s">
        <v>395</v>
      </c>
      <c r="E1159" s="480">
        <v>0</v>
      </c>
      <c r="F1159" s="480">
        <v>3.4</v>
      </c>
      <c r="G1159" s="480">
        <v>0</v>
      </c>
      <c r="H1159" s="480">
        <v>0</v>
      </c>
      <c r="I1159" s="480">
        <v>0</v>
      </c>
      <c r="J1159" s="480">
        <v>0</v>
      </c>
      <c r="K1159" s="480">
        <v>0</v>
      </c>
      <c r="L1159" s="480">
        <v>0</v>
      </c>
      <c r="M1159" s="480">
        <v>0</v>
      </c>
      <c r="N1159" s="500">
        <v>3.4</v>
      </c>
      <c r="O1159" s="480">
        <v>0</v>
      </c>
      <c r="P1159" s="480">
        <v>8</v>
      </c>
      <c r="Q1159" s="480">
        <v>0</v>
      </c>
      <c r="R1159" s="480">
        <v>0</v>
      </c>
      <c r="S1159" s="480">
        <v>0</v>
      </c>
      <c r="T1159" s="480">
        <v>0</v>
      </c>
      <c r="U1159" s="480">
        <v>0</v>
      </c>
      <c r="V1159" s="480">
        <v>0</v>
      </c>
      <c r="W1159" s="480">
        <v>0</v>
      </c>
      <c r="X1159" s="500">
        <v>8</v>
      </c>
      <c r="Y1159"/>
      <c r="Z1159"/>
      <c r="AA1159"/>
      <c r="AB1159"/>
      <c r="AC1159"/>
      <c r="AD1159"/>
      <c r="AE1159"/>
      <c r="AF1159"/>
      <c r="AG1159"/>
      <c r="AH1159"/>
      <c r="AI1159"/>
      <c r="AJ1159"/>
      <c r="AK1159"/>
      <c r="AL1159"/>
      <c r="AM1159"/>
      <c r="AN1159"/>
      <c r="AO1159"/>
      <c r="AP1159"/>
      <c r="AQ1159"/>
      <c r="AR1159"/>
      <c r="AS1159"/>
      <c r="AT1159"/>
      <c r="AU1159"/>
      <c r="AV1159"/>
      <c r="AW1159"/>
      <c r="AX1159"/>
      <c r="AY1159"/>
      <c r="AZ1159"/>
      <c r="BA1159"/>
      <c r="BB1159"/>
      <c r="BC1159"/>
      <c r="BD1159"/>
      <c r="BE1159"/>
      <c r="BF1159"/>
      <c r="BG1159"/>
      <c r="BH1159"/>
      <c r="BI1159"/>
      <c r="BJ1159"/>
      <c r="BK1159"/>
      <c r="BL1159"/>
      <c r="BM1159"/>
      <c r="BN1159"/>
      <c r="BO1159"/>
      <c r="BP1159"/>
      <c r="BQ1159"/>
      <c r="BR1159"/>
      <c r="BS1159"/>
      <c r="BT1159"/>
      <c r="BU1159"/>
      <c r="BV1159"/>
      <c r="BW1159"/>
      <c r="BX1159"/>
      <c r="BY1159"/>
      <c r="BZ1159"/>
      <c r="CA1159"/>
      <c r="CB1159"/>
      <c r="CC1159"/>
      <c r="CD1159"/>
      <c r="CE1159"/>
      <c r="CF1159"/>
      <c r="CG1159"/>
      <c r="CH1159"/>
      <c r="CI1159"/>
      <c r="CJ1159"/>
      <c r="CK1159"/>
      <c r="CL1159"/>
      <c r="CM1159"/>
      <c r="CN1159"/>
      <c r="CO1159"/>
      <c r="CP1159"/>
      <c r="CQ1159"/>
      <c r="CR1159"/>
      <c r="CS1159"/>
      <c r="CT1159"/>
      <c r="CU1159"/>
      <c r="CV1159"/>
      <c r="CW1159"/>
      <c r="CX1159"/>
      <c r="CY1159"/>
      <c r="CZ1159"/>
      <c r="DA1159"/>
      <c r="DB1159"/>
      <c r="DC1159"/>
      <c r="DD1159"/>
      <c r="DE1159"/>
      <c r="DF1159"/>
      <c r="DG1159"/>
      <c r="DH1159"/>
      <c r="DI1159"/>
      <c r="DJ1159"/>
      <c r="DK1159"/>
      <c r="DL1159"/>
      <c r="DM1159"/>
      <c r="DN1159"/>
      <c r="DO1159"/>
      <c r="DP1159"/>
      <c r="DQ1159"/>
      <c r="DR1159"/>
      <c r="DS1159"/>
      <c r="DT1159"/>
      <c r="DU1159"/>
      <c r="DV1159"/>
      <c r="DW1159"/>
      <c r="DX1159"/>
      <c r="DY1159"/>
      <c r="DZ1159"/>
      <c r="EA1159"/>
      <c r="EB1159"/>
      <c r="EC1159"/>
      <c r="ED1159"/>
      <c r="EE1159"/>
      <c r="EF1159"/>
      <c r="EG1159"/>
      <c r="EH1159"/>
      <c r="EI1159"/>
      <c r="EJ1159"/>
      <c r="EK1159"/>
      <c r="EL1159"/>
      <c r="EM1159"/>
      <c r="EN1159"/>
      <c r="EO1159"/>
      <c r="EP1159"/>
      <c r="EQ1159"/>
      <c r="ER1159"/>
      <c r="ES1159"/>
      <c r="ET1159"/>
      <c r="EU1159"/>
      <c r="EV1159"/>
      <c r="EW1159"/>
      <c r="EX1159"/>
      <c r="EY1159"/>
      <c r="EZ1159"/>
      <c r="FA1159"/>
      <c r="FB1159"/>
      <c r="FC1159"/>
      <c r="FD1159"/>
      <c r="FE1159"/>
      <c r="FF1159"/>
      <c r="FG1159"/>
      <c r="FH1159"/>
      <c r="FI1159"/>
      <c r="FJ1159"/>
      <c r="FK1159"/>
      <c r="FL1159"/>
      <c r="FM1159"/>
      <c r="FN1159"/>
      <c r="FO1159"/>
      <c r="FP1159"/>
      <c r="FQ1159"/>
      <c r="FR1159"/>
      <c r="FS1159"/>
      <c r="FT1159"/>
      <c r="FU1159"/>
      <c r="FV1159"/>
      <c r="FW1159"/>
      <c r="FX1159"/>
      <c r="FY1159"/>
      <c r="FZ1159"/>
      <c r="GA1159"/>
      <c r="GB1159"/>
      <c r="GC1159"/>
      <c r="GD1159"/>
      <c r="GE1159"/>
      <c r="GF1159"/>
      <c r="GG1159"/>
      <c r="GH1159"/>
      <c r="GI1159"/>
      <c r="GJ1159"/>
      <c r="GK1159"/>
      <c r="GL1159"/>
      <c r="GM1159"/>
      <c r="GN1159"/>
      <c r="GO1159"/>
      <c r="GP1159"/>
      <c r="GQ1159"/>
      <c r="GR1159"/>
      <c r="GS1159"/>
      <c r="GT1159"/>
      <c r="GU1159"/>
      <c r="GV1159"/>
      <c r="GW1159"/>
      <c r="GX1159"/>
      <c r="GY1159"/>
      <c r="GZ1159"/>
      <c r="HA1159"/>
      <c r="HB1159"/>
      <c r="HC1159"/>
      <c r="HD1159"/>
      <c r="HE1159"/>
      <c r="HF1159"/>
      <c r="HG1159"/>
      <c r="HH1159"/>
    </row>
    <row r="1160" spans="1:216" x14ac:dyDescent="0.2">
      <c r="A1160" s="241" t="s">
        <v>396</v>
      </c>
      <c r="B1160" s="476" t="s">
        <v>1009</v>
      </c>
      <c r="C1160" s="326" t="s">
        <v>786</v>
      </c>
      <c r="D1160" s="283" t="s">
        <v>397</v>
      </c>
      <c r="E1160" s="480">
        <v>0</v>
      </c>
      <c r="F1160" s="480">
        <v>3</v>
      </c>
      <c r="G1160" s="480">
        <v>0.5</v>
      </c>
      <c r="H1160" s="480">
        <v>0</v>
      </c>
      <c r="I1160" s="480">
        <v>0</v>
      </c>
      <c r="J1160" s="480">
        <v>0</v>
      </c>
      <c r="K1160" s="480">
        <v>0</v>
      </c>
      <c r="L1160" s="480">
        <v>0</v>
      </c>
      <c r="M1160" s="480">
        <v>0</v>
      </c>
      <c r="N1160" s="500">
        <v>3.5</v>
      </c>
      <c r="O1160" s="480">
        <v>0</v>
      </c>
      <c r="P1160" s="480">
        <v>6</v>
      </c>
      <c r="Q1160" s="480">
        <v>1</v>
      </c>
      <c r="R1160" s="480">
        <v>0</v>
      </c>
      <c r="S1160" s="480">
        <v>0</v>
      </c>
      <c r="T1160" s="480">
        <v>0</v>
      </c>
      <c r="U1160" s="480">
        <v>0</v>
      </c>
      <c r="V1160" s="480">
        <v>0</v>
      </c>
      <c r="W1160" s="480">
        <v>0</v>
      </c>
      <c r="X1160" s="500">
        <v>7</v>
      </c>
      <c r="Y1160"/>
      <c r="Z1160"/>
      <c r="AA1160"/>
      <c r="AB1160"/>
      <c r="AC1160"/>
      <c r="AD1160"/>
      <c r="AE1160"/>
      <c r="AF1160"/>
      <c r="AG1160"/>
      <c r="AH1160"/>
      <c r="AI1160"/>
      <c r="AJ1160"/>
      <c r="AK1160"/>
      <c r="AL1160"/>
      <c r="AM1160"/>
      <c r="AN1160"/>
      <c r="AO1160"/>
      <c r="AP1160"/>
      <c r="AQ1160"/>
      <c r="AR1160"/>
      <c r="AS1160"/>
      <c r="AT1160"/>
      <c r="AU1160"/>
      <c r="AV1160"/>
      <c r="AW1160"/>
      <c r="AX1160"/>
      <c r="AY1160"/>
      <c r="AZ1160"/>
      <c r="BA1160"/>
      <c r="BB1160"/>
      <c r="BC1160"/>
      <c r="BD1160"/>
      <c r="BE1160"/>
      <c r="BF1160"/>
      <c r="BG1160"/>
      <c r="BH1160"/>
      <c r="BI1160"/>
      <c r="BJ1160"/>
      <c r="BK1160"/>
      <c r="BL1160"/>
      <c r="BM1160"/>
      <c r="BN1160"/>
      <c r="BO1160"/>
      <c r="BP1160"/>
      <c r="BQ1160"/>
      <c r="BR1160"/>
      <c r="BS1160"/>
      <c r="BT1160"/>
      <c r="BU1160"/>
      <c r="BV1160"/>
      <c r="BW1160"/>
      <c r="BX1160"/>
      <c r="BY1160"/>
      <c r="BZ1160"/>
      <c r="CA1160"/>
      <c r="CB1160"/>
      <c r="CC1160"/>
      <c r="CD1160"/>
      <c r="CE1160"/>
      <c r="CF1160"/>
      <c r="CG1160"/>
      <c r="CH1160"/>
      <c r="CI1160"/>
      <c r="CJ1160"/>
      <c r="CK1160"/>
      <c r="CL1160"/>
      <c r="CM1160"/>
      <c r="CN1160"/>
      <c r="CO1160"/>
      <c r="CP1160"/>
      <c r="CQ1160"/>
      <c r="CR1160"/>
      <c r="CS1160"/>
      <c r="CT1160"/>
      <c r="CU1160"/>
      <c r="CV1160"/>
      <c r="CW1160"/>
      <c r="CX1160"/>
      <c r="CY1160"/>
      <c r="CZ1160"/>
      <c r="DA1160"/>
      <c r="DB1160"/>
      <c r="DC1160"/>
      <c r="DD1160"/>
      <c r="DE1160"/>
      <c r="DF1160"/>
      <c r="DG1160"/>
      <c r="DH1160"/>
      <c r="DI1160"/>
      <c r="DJ1160"/>
      <c r="DK1160"/>
      <c r="DL1160"/>
      <c r="DM1160"/>
      <c r="DN1160"/>
      <c r="DO1160"/>
      <c r="DP1160"/>
      <c r="DQ1160"/>
      <c r="DR1160"/>
      <c r="DS1160"/>
      <c r="DT1160"/>
      <c r="DU1160"/>
      <c r="DV1160"/>
      <c r="DW1160"/>
      <c r="DX1160"/>
      <c r="DY1160"/>
      <c r="DZ1160"/>
      <c r="EA1160"/>
      <c r="EB1160"/>
      <c r="EC1160"/>
      <c r="ED1160"/>
      <c r="EE1160"/>
      <c r="EF1160"/>
      <c r="EG1160"/>
      <c r="EH1160"/>
      <c r="EI1160"/>
      <c r="EJ1160"/>
      <c r="EK1160"/>
      <c r="EL1160"/>
      <c r="EM1160"/>
      <c r="EN1160"/>
      <c r="EO1160"/>
      <c r="EP1160"/>
      <c r="EQ1160"/>
      <c r="ER1160"/>
      <c r="ES1160"/>
      <c r="ET1160"/>
      <c r="EU1160"/>
      <c r="EV1160"/>
      <c r="EW1160"/>
      <c r="EX1160"/>
      <c r="EY1160"/>
      <c r="EZ1160"/>
      <c r="FA1160"/>
      <c r="FB1160"/>
      <c r="FC1160"/>
      <c r="FD1160"/>
      <c r="FE1160"/>
      <c r="FF1160"/>
      <c r="FG1160"/>
      <c r="FH1160"/>
      <c r="FI1160"/>
      <c r="FJ1160"/>
      <c r="FK1160"/>
      <c r="FL1160"/>
      <c r="FM1160"/>
      <c r="FN1160"/>
      <c r="FO1160"/>
      <c r="FP1160"/>
      <c r="FQ1160"/>
      <c r="FR1160"/>
      <c r="FS1160"/>
      <c r="FT1160"/>
      <c r="FU1160"/>
      <c r="FV1160"/>
      <c r="FW1160"/>
      <c r="FX1160"/>
      <c r="FY1160"/>
      <c r="FZ1160"/>
      <c r="GA1160"/>
      <c r="GB1160"/>
      <c r="GC1160"/>
      <c r="GD1160"/>
      <c r="GE1160"/>
      <c r="GF1160"/>
      <c r="GG1160"/>
      <c r="GH1160"/>
      <c r="GI1160"/>
      <c r="GJ1160"/>
      <c r="GK1160"/>
      <c r="GL1160"/>
      <c r="GM1160"/>
      <c r="GN1160"/>
      <c r="GO1160"/>
      <c r="GP1160"/>
      <c r="GQ1160"/>
      <c r="GR1160"/>
      <c r="GS1160"/>
      <c r="GT1160"/>
      <c r="GU1160"/>
      <c r="GV1160"/>
      <c r="GW1160"/>
      <c r="GX1160"/>
      <c r="GY1160"/>
      <c r="GZ1160"/>
      <c r="HA1160"/>
      <c r="HB1160"/>
      <c r="HC1160"/>
      <c r="HD1160"/>
      <c r="HE1160"/>
      <c r="HF1160"/>
      <c r="HG1160"/>
      <c r="HH1160"/>
    </row>
    <row r="1161" spans="1:216" x14ac:dyDescent="0.2">
      <c r="A1161" s="241" t="s">
        <v>398</v>
      </c>
      <c r="B1161" s="476" t="s">
        <v>1010</v>
      </c>
      <c r="C1161" s="326" t="s">
        <v>870</v>
      </c>
      <c r="D1161" s="283" t="s">
        <v>1011</v>
      </c>
      <c r="E1161" s="480">
        <v>0</v>
      </c>
      <c r="F1161" s="480">
        <v>25.5</v>
      </c>
      <c r="G1161" s="480">
        <v>5</v>
      </c>
      <c r="H1161" s="480">
        <v>4.25</v>
      </c>
      <c r="I1161" s="480">
        <v>2</v>
      </c>
      <c r="J1161" s="480">
        <v>1</v>
      </c>
      <c r="K1161" s="480">
        <v>0.5</v>
      </c>
      <c r="L1161" s="480">
        <v>0.5</v>
      </c>
      <c r="M1161" s="480">
        <v>0</v>
      </c>
      <c r="N1161" s="500">
        <v>38.75</v>
      </c>
      <c r="O1161" s="480">
        <v>0</v>
      </c>
      <c r="P1161" s="480">
        <v>53</v>
      </c>
      <c r="Q1161" s="480">
        <v>11</v>
      </c>
      <c r="R1161" s="480">
        <v>9</v>
      </c>
      <c r="S1161" s="480">
        <v>4</v>
      </c>
      <c r="T1161" s="480">
        <v>2</v>
      </c>
      <c r="U1161" s="480">
        <v>1</v>
      </c>
      <c r="V1161" s="480">
        <v>1</v>
      </c>
      <c r="W1161" s="480">
        <v>0</v>
      </c>
      <c r="X1161" s="500">
        <v>81</v>
      </c>
      <c r="Y1161"/>
      <c r="Z1161"/>
      <c r="AA1161"/>
      <c r="AB1161"/>
      <c r="AC1161"/>
      <c r="AD1161"/>
      <c r="AE1161"/>
      <c r="AF1161"/>
      <c r="AG1161"/>
      <c r="AH1161"/>
      <c r="AI1161"/>
      <c r="AJ1161"/>
      <c r="AK1161"/>
      <c r="AL1161"/>
      <c r="AM1161"/>
      <c r="AN1161"/>
      <c r="AO1161"/>
      <c r="AP1161"/>
      <c r="AQ1161"/>
      <c r="AR1161"/>
      <c r="AS1161"/>
      <c r="AT1161"/>
      <c r="AU1161"/>
      <c r="AV1161"/>
      <c r="AW1161"/>
      <c r="AX1161"/>
      <c r="AY1161"/>
      <c r="AZ1161"/>
      <c r="BA1161"/>
      <c r="BB1161"/>
      <c r="BC1161"/>
      <c r="BD1161"/>
      <c r="BE1161"/>
      <c r="BF1161"/>
      <c r="BG1161"/>
      <c r="BH1161"/>
      <c r="BI1161"/>
      <c r="BJ1161"/>
      <c r="BK1161"/>
      <c r="BL1161"/>
      <c r="BM1161"/>
      <c r="BN1161"/>
      <c r="BO1161"/>
      <c r="BP1161"/>
      <c r="BQ1161"/>
      <c r="BR1161"/>
      <c r="BS1161"/>
      <c r="BT1161"/>
      <c r="BU1161"/>
      <c r="BV1161"/>
      <c r="BW1161"/>
      <c r="BX1161"/>
      <c r="BY1161"/>
      <c r="BZ1161"/>
      <c r="CA1161"/>
      <c r="CB1161"/>
      <c r="CC1161"/>
      <c r="CD1161"/>
      <c r="CE1161"/>
      <c r="CF1161"/>
      <c r="CG1161"/>
      <c r="CH1161"/>
      <c r="CI1161"/>
      <c r="CJ1161"/>
      <c r="CK1161"/>
      <c r="CL1161"/>
      <c r="CM1161"/>
      <c r="CN1161"/>
      <c r="CO1161"/>
      <c r="CP1161"/>
      <c r="CQ1161"/>
      <c r="CR1161"/>
      <c r="CS1161"/>
      <c r="CT1161"/>
      <c r="CU1161"/>
      <c r="CV1161"/>
      <c r="CW1161"/>
      <c r="CX1161"/>
      <c r="CY1161"/>
      <c r="CZ1161"/>
      <c r="DA1161"/>
      <c r="DB1161"/>
      <c r="DC1161"/>
      <c r="DD1161"/>
      <c r="DE1161"/>
      <c r="DF1161"/>
      <c r="DG1161"/>
      <c r="DH1161"/>
      <c r="DI1161"/>
      <c r="DJ1161"/>
      <c r="DK1161"/>
      <c r="DL1161"/>
      <c r="DM1161"/>
      <c r="DN1161"/>
      <c r="DO1161"/>
      <c r="DP1161"/>
      <c r="DQ1161"/>
      <c r="DR1161"/>
      <c r="DS1161"/>
      <c r="DT1161"/>
      <c r="DU1161"/>
      <c r="DV1161"/>
      <c r="DW1161"/>
      <c r="DX1161"/>
      <c r="DY1161"/>
      <c r="DZ1161"/>
      <c r="EA1161"/>
      <c r="EB1161"/>
      <c r="EC1161"/>
      <c r="ED1161"/>
      <c r="EE1161"/>
      <c r="EF1161"/>
      <c r="EG1161"/>
      <c r="EH1161"/>
      <c r="EI1161"/>
      <c r="EJ1161"/>
      <c r="EK1161"/>
      <c r="EL1161"/>
      <c r="EM1161"/>
      <c r="EN1161"/>
      <c r="EO1161"/>
      <c r="EP1161"/>
      <c r="EQ1161"/>
      <c r="ER1161"/>
      <c r="ES1161"/>
      <c r="ET1161"/>
      <c r="EU1161"/>
      <c r="EV1161"/>
      <c r="EW1161"/>
      <c r="EX1161"/>
      <c r="EY1161"/>
      <c r="EZ1161"/>
      <c r="FA1161"/>
      <c r="FB1161"/>
      <c r="FC1161"/>
      <c r="FD1161"/>
      <c r="FE1161"/>
      <c r="FF1161"/>
      <c r="FG1161"/>
      <c r="FH1161"/>
      <c r="FI1161"/>
      <c r="FJ1161"/>
      <c r="FK1161"/>
      <c r="FL1161"/>
      <c r="FM1161"/>
      <c r="FN1161"/>
      <c r="FO1161"/>
      <c r="FP1161"/>
      <c r="FQ1161"/>
      <c r="FR1161"/>
      <c r="FS1161"/>
      <c r="FT1161"/>
      <c r="FU1161"/>
      <c r="FV1161"/>
      <c r="FW1161"/>
      <c r="FX1161"/>
      <c r="FY1161"/>
      <c r="FZ1161"/>
      <c r="GA1161"/>
      <c r="GB1161"/>
      <c r="GC1161"/>
      <c r="GD1161"/>
      <c r="GE1161"/>
      <c r="GF1161"/>
      <c r="GG1161"/>
      <c r="GH1161"/>
      <c r="GI1161"/>
      <c r="GJ1161"/>
      <c r="GK1161"/>
      <c r="GL1161"/>
      <c r="GM1161"/>
      <c r="GN1161"/>
      <c r="GO1161"/>
      <c r="GP1161"/>
      <c r="GQ1161"/>
      <c r="GR1161"/>
      <c r="GS1161"/>
      <c r="GT1161"/>
      <c r="GU1161"/>
      <c r="GV1161"/>
      <c r="GW1161"/>
      <c r="GX1161"/>
      <c r="GY1161"/>
      <c r="GZ1161"/>
      <c r="HA1161"/>
      <c r="HB1161"/>
      <c r="HC1161"/>
      <c r="HD1161"/>
      <c r="HE1161"/>
      <c r="HF1161"/>
      <c r="HG1161"/>
      <c r="HH1161"/>
    </row>
    <row r="1162" spans="1:216" x14ac:dyDescent="0.2">
      <c r="A1162" s="241" t="s">
        <v>399</v>
      </c>
      <c r="B1162" s="476" t="s">
        <v>1012</v>
      </c>
      <c r="C1162" s="326" t="s">
        <v>626</v>
      </c>
      <c r="D1162" s="283" t="s">
        <v>400</v>
      </c>
      <c r="E1162" s="480">
        <v>0</v>
      </c>
      <c r="F1162" s="480">
        <v>5.3</v>
      </c>
      <c r="G1162" s="480">
        <v>0</v>
      </c>
      <c r="H1162" s="480">
        <v>1</v>
      </c>
      <c r="I1162" s="480">
        <v>0.5</v>
      </c>
      <c r="J1162" s="480">
        <v>0.5</v>
      </c>
      <c r="K1162" s="480">
        <v>0</v>
      </c>
      <c r="L1162" s="480">
        <v>0</v>
      </c>
      <c r="M1162" s="480">
        <v>0</v>
      </c>
      <c r="N1162" s="500">
        <v>7.3</v>
      </c>
      <c r="O1162" s="480">
        <v>0</v>
      </c>
      <c r="P1162" s="480">
        <v>13</v>
      </c>
      <c r="Q1162" s="480">
        <v>0</v>
      </c>
      <c r="R1162" s="480">
        <v>2</v>
      </c>
      <c r="S1162" s="480">
        <v>1</v>
      </c>
      <c r="T1162" s="480">
        <v>1</v>
      </c>
      <c r="U1162" s="480">
        <v>0</v>
      </c>
      <c r="V1162" s="480">
        <v>0</v>
      </c>
      <c r="W1162" s="480">
        <v>0</v>
      </c>
      <c r="X1162" s="500">
        <v>17</v>
      </c>
      <c r="Y1162"/>
      <c r="Z1162"/>
      <c r="AA1162"/>
      <c r="AB1162"/>
      <c r="AC1162"/>
      <c r="AD1162"/>
      <c r="AE1162"/>
      <c r="AF1162"/>
      <c r="AG1162"/>
      <c r="AH1162"/>
      <c r="AI1162"/>
      <c r="AJ1162"/>
      <c r="AK1162"/>
      <c r="AL1162"/>
      <c r="AM1162"/>
      <c r="AN1162"/>
      <c r="AO1162"/>
      <c r="AP1162"/>
      <c r="AQ1162"/>
      <c r="AR1162"/>
      <c r="AS1162"/>
      <c r="AT1162"/>
      <c r="AU1162"/>
      <c r="AV1162"/>
      <c r="AW1162"/>
      <c r="AX1162"/>
      <c r="AY1162"/>
      <c r="AZ1162"/>
      <c r="BA1162"/>
      <c r="BB1162"/>
      <c r="BC1162"/>
      <c r="BD1162"/>
      <c r="BE1162"/>
      <c r="BF1162"/>
      <c r="BG1162"/>
      <c r="BH1162"/>
      <c r="BI1162"/>
      <c r="BJ1162"/>
      <c r="BK1162"/>
      <c r="BL1162"/>
      <c r="BM1162"/>
      <c r="BN1162"/>
      <c r="BO1162"/>
      <c r="BP1162"/>
      <c r="BQ1162"/>
      <c r="BR1162"/>
      <c r="BS1162"/>
      <c r="BT1162"/>
      <c r="BU1162"/>
      <c r="BV1162"/>
      <c r="BW1162"/>
      <c r="BX1162"/>
      <c r="BY1162"/>
      <c r="BZ1162"/>
      <c r="CA1162"/>
      <c r="CB1162"/>
      <c r="CC1162"/>
      <c r="CD1162"/>
      <c r="CE1162"/>
      <c r="CF1162"/>
      <c r="CG1162"/>
      <c r="CH1162"/>
      <c r="CI1162"/>
      <c r="CJ1162"/>
      <c r="CK1162"/>
      <c r="CL1162"/>
      <c r="CM1162"/>
      <c r="CN1162"/>
      <c r="CO1162"/>
      <c r="CP1162"/>
      <c r="CQ1162"/>
      <c r="CR1162"/>
      <c r="CS1162"/>
      <c r="CT1162"/>
      <c r="CU1162"/>
      <c r="CV1162"/>
      <c r="CW1162"/>
      <c r="CX1162"/>
      <c r="CY1162"/>
      <c r="CZ1162"/>
      <c r="DA1162"/>
      <c r="DB1162"/>
      <c r="DC1162"/>
      <c r="DD1162"/>
      <c r="DE1162"/>
      <c r="DF1162"/>
      <c r="DG1162"/>
      <c r="DH1162"/>
      <c r="DI1162"/>
      <c r="DJ1162"/>
      <c r="DK1162"/>
      <c r="DL1162"/>
      <c r="DM1162"/>
      <c r="DN1162"/>
      <c r="DO1162"/>
      <c r="DP1162"/>
      <c r="DQ1162"/>
      <c r="DR1162"/>
      <c r="DS1162"/>
      <c r="DT1162"/>
      <c r="DU1162"/>
      <c r="DV1162"/>
      <c r="DW1162"/>
      <c r="DX1162"/>
      <c r="DY1162"/>
      <c r="DZ1162"/>
      <c r="EA1162"/>
      <c r="EB1162"/>
      <c r="EC1162"/>
      <c r="ED1162"/>
      <c r="EE1162"/>
      <c r="EF1162"/>
      <c r="EG1162"/>
      <c r="EH1162"/>
      <c r="EI1162"/>
      <c r="EJ1162"/>
      <c r="EK1162"/>
      <c r="EL1162"/>
      <c r="EM1162"/>
      <c r="EN1162"/>
      <c r="EO1162"/>
      <c r="EP1162"/>
      <c r="EQ1162"/>
      <c r="ER1162"/>
      <c r="ES1162"/>
      <c r="ET1162"/>
      <c r="EU1162"/>
      <c r="EV1162"/>
      <c r="EW1162"/>
      <c r="EX1162"/>
      <c r="EY1162"/>
      <c r="EZ1162"/>
      <c r="FA1162"/>
      <c r="FB1162"/>
      <c r="FC1162"/>
      <c r="FD1162"/>
      <c r="FE1162"/>
      <c r="FF1162"/>
      <c r="FG1162"/>
      <c r="FH1162"/>
      <c r="FI1162"/>
      <c r="FJ1162"/>
      <c r="FK1162"/>
      <c r="FL1162"/>
      <c r="FM1162"/>
      <c r="FN1162"/>
      <c r="FO1162"/>
      <c r="FP1162"/>
      <c r="FQ1162"/>
      <c r="FR1162"/>
      <c r="FS1162"/>
      <c r="FT1162"/>
      <c r="FU1162"/>
      <c r="FV1162"/>
      <c r="FW1162"/>
      <c r="FX1162"/>
      <c r="FY1162"/>
      <c r="FZ1162"/>
      <c r="GA1162"/>
      <c r="GB1162"/>
      <c r="GC1162"/>
      <c r="GD1162"/>
      <c r="GE1162"/>
      <c r="GF1162"/>
      <c r="GG1162"/>
      <c r="GH1162"/>
      <c r="GI1162"/>
      <c r="GJ1162"/>
      <c r="GK1162"/>
      <c r="GL1162"/>
      <c r="GM1162"/>
      <c r="GN1162"/>
      <c r="GO1162"/>
      <c r="GP1162"/>
      <c r="GQ1162"/>
      <c r="GR1162"/>
      <c r="GS1162"/>
      <c r="GT1162"/>
      <c r="GU1162"/>
      <c r="GV1162"/>
      <c r="GW1162"/>
      <c r="GX1162"/>
      <c r="GY1162"/>
      <c r="GZ1162"/>
      <c r="HA1162"/>
      <c r="HB1162"/>
      <c r="HC1162"/>
      <c r="HD1162"/>
      <c r="HE1162"/>
      <c r="HF1162"/>
      <c r="HG1162"/>
      <c r="HH1162"/>
    </row>
    <row r="1163" spans="1:216" x14ac:dyDescent="0.2">
      <c r="A1163" s="241" t="s">
        <v>401</v>
      </c>
      <c r="B1163" s="476" t="s">
        <v>1013</v>
      </c>
      <c r="C1163" s="326" t="s">
        <v>786</v>
      </c>
      <c r="D1163" s="283" t="s">
        <v>1014</v>
      </c>
      <c r="E1163" s="480">
        <v>0</v>
      </c>
      <c r="F1163" s="480">
        <v>1</v>
      </c>
      <c r="G1163" s="480">
        <v>0</v>
      </c>
      <c r="H1163" s="480">
        <v>0</v>
      </c>
      <c r="I1163" s="480">
        <v>0</v>
      </c>
      <c r="J1163" s="480">
        <v>0</v>
      </c>
      <c r="K1163" s="480">
        <v>0</v>
      </c>
      <c r="L1163" s="480">
        <v>0</v>
      </c>
      <c r="M1163" s="480">
        <v>0</v>
      </c>
      <c r="N1163" s="500">
        <v>1</v>
      </c>
      <c r="O1163" s="480">
        <v>0</v>
      </c>
      <c r="P1163" s="480">
        <v>2</v>
      </c>
      <c r="Q1163" s="480">
        <v>0</v>
      </c>
      <c r="R1163" s="480">
        <v>0</v>
      </c>
      <c r="S1163" s="480">
        <v>0</v>
      </c>
      <c r="T1163" s="480">
        <v>0</v>
      </c>
      <c r="U1163" s="480">
        <v>0</v>
      </c>
      <c r="V1163" s="480">
        <v>0</v>
      </c>
      <c r="W1163" s="480">
        <v>0</v>
      </c>
      <c r="X1163" s="500">
        <v>2</v>
      </c>
      <c r="Y1163"/>
      <c r="Z1163"/>
      <c r="AA1163"/>
      <c r="AB1163"/>
      <c r="AC1163"/>
      <c r="AD1163"/>
      <c r="AE1163"/>
      <c r="AF1163"/>
      <c r="AG1163"/>
      <c r="AH1163"/>
      <c r="AI1163"/>
      <c r="AJ1163"/>
      <c r="AK1163"/>
      <c r="AL1163"/>
      <c r="AM1163"/>
      <c r="AN1163"/>
      <c r="AO1163"/>
      <c r="AP1163"/>
      <c r="AQ1163"/>
      <c r="AR1163"/>
      <c r="AS1163"/>
      <c r="AT1163"/>
      <c r="AU1163"/>
      <c r="AV1163"/>
      <c r="AW1163"/>
      <c r="AX1163"/>
      <c r="AY1163"/>
      <c r="AZ1163"/>
      <c r="BA1163"/>
      <c r="BB1163"/>
      <c r="BC1163"/>
      <c r="BD1163"/>
      <c r="BE1163"/>
      <c r="BF1163"/>
      <c r="BG1163"/>
      <c r="BH1163"/>
      <c r="BI1163"/>
      <c r="BJ1163"/>
      <c r="BK1163"/>
      <c r="BL1163"/>
      <c r="BM1163"/>
      <c r="BN1163"/>
      <c r="BO1163"/>
      <c r="BP1163"/>
      <c r="BQ1163"/>
      <c r="BR1163"/>
      <c r="BS1163"/>
      <c r="BT1163"/>
      <c r="BU1163"/>
      <c r="BV1163"/>
      <c r="BW1163"/>
      <c r="BX1163"/>
      <c r="BY1163"/>
      <c r="BZ1163"/>
      <c r="CA1163"/>
      <c r="CB1163"/>
      <c r="CC1163"/>
      <c r="CD1163"/>
      <c r="CE1163"/>
      <c r="CF1163"/>
      <c r="CG1163"/>
      <c r="CH1163"/>
      <c r="CI1163"/>
      <c r="CJ1163"/>
      <c r="CK1163"/>
      <c r="CL1163"/>
      <c r="CM1163"/>
      <c r="CN1163"/>
      <c r="CO1163"/>
      <c r="CP1163"/>
      <c r="CQ1163"/>
      <c r="CR1163"/>
      <c r="CS1163"/>
      <c r="CT1163"/>
      <c r="CU1163"/>
      <c r="CV1163"/>
      <c r="CW1163"/>
      <c r="CX1163"/>
      <c r="CY1163"/>
      <c r="CZ1163"/>
      <c r="DA1163"/>
      <c r="DB1163"/>
      <c r="DC1163"/>
      <c r="DD1163"/>
      <c r="DE1163"/>
      <c r="DF1163"/>
      <c r="DG1163"/>
      <c r="DH1163"/>
      <c r="DI1163"/>
      <c r="DJ1163"/>
      <c r="DK1163"/>
      <c r="DL1163"/>
      <c r="DM1163"/>
      <c r="DN1163"/>
      <c r="DO1163"/>
      <c r="DP1163"/>
      <c r="DQ1163"/>
      <c r="DR1163"/>
      <c r="DS1163"/>
      <c r="DT1163"/>
      <c r="DU1163"/>
      <c r="DV1163"/>
      <c r="DW1163"/>
      <c r="DX1163"/>
      <c r="DY1163"/>
      <c r="DZ1163"/>
      <c r="EA1163"/>
      <c r="EB1163"/>
      <c r="EC1163"/>
      <c r="ED1163"/>
      <c r="EE1163"/>
      <c r="EF1163"/>
      <c r="EG1163"/>
      <c r="EH1163"/>
      <c r="EI1163"/>
      <c r="EJ1163"/>
      <c r="EK1163"/>
      <c r="EL1163"/>
      <c r="EM1163"/>
      <c r="EN1163"/>
      <c r="EO1163"/>
      <c r="EP1163"/>
      <c r="EQ1163"/>
      <c r="ER1163"/>
      <c r="ES1163"/>
      <c r="ET1163"/>
      <c r="EU1163"/>
      <c r="EV1163"/>
      <c r="EW1163"/>
      <c r="EX1163"/>
      <c r="EY1163"/>
      <c r="EZ1163"/>
      <c r="FA1163"/>
      <c r="FB1163"/>
      <c r="FC1163"/>
      <c r="FD1163"/>
      <c r="FE1163"/>
      <c r="FF1163"/>
      <c r="FG1163"/>
      <c r="FH1163"/>
      <c r="FI1163"/>
      <c r="FJ1163"/>
      <c r="FK1163"/>
      <c r="FL1163"/>
      <c r="FM1163"/>
      <c r="FN1163"/>
      <c r="FO1163"/>
      <c r="FP1163"/>
      <c r="FQ1163"/>
      <c r="FR1163"/>
      <c r="FS1163"/>
      <c r="FT1163"/>
      <c r="FU1163"/>
      <c r="FV1163"/>
      <c r="FW1163"/>
      <c r="FX1163"/>
      <c r="FY1163"/>
      <c r="FZ1163"/>
      <c r="GA1163"/>
      <c r="GB1163"/>
      <c r="GC1163"/>
      <c r="GD1163"/>
      <c r="GE1163"/>
      <c r="GF1163"/>
      <c r="GG1163"/>
      <c r="GH1163"/>
      <c r="GI1163"/>
      <c r="GJ1163"/>
      <c r="GK1163"/>
      <c r="GL1163"/>
      <c r="GM1163"/>
      <c r="GN1163"/>
      <c r="GO1163"/>
      <c r="GP1163"/>
      <c r="GQ1163"/>
      <c r="GR1163"/>
      <c r="GS1163"/>
      <c r="GT1163"/>
      <c r="GU1163"/>
      <c r="GV1163"/>
      <c r="GW1163"/>
      <c r="GX1163"/>
      <c r="GY1163"/>
      <c r="GZ1163"/>
      <c r="HA1163"/>
      <c r="HB1163"/>
      <c r="HC1163"/>
      <c r="HD1163"/>
      <c r="HE1163"/>
      <c r="HF1163"/>
      <c r="HG1163"/>
      <c r="HH1163"/>
    </row>
    <row r="1164" spans="1:216" x14ac:dyDescent="0.2">
      <c r="A1164" s="241" t="s">
        <v>402</v>
      </c>
      <c r="B1164" s="476" t="s">
        <v>1015</v>
      </c>
      <c r="C1164" s="326" t="s">
        <v>807</v>
      </c>
      <c r="D1164" s="283" t="s">
        <v>403</v>
      </c>
      <c r="E1164" s="480">
        <v>0</v>
      </c>
      <c r="F1164" s="480">
        <v>2.6</v>
      </c>
      <c r="G1164" s="480">
        <v>0</v>
      </c>
      <c r="H1164" s="480">
        <v>0</v>
      </c>
      <c r="I1164" s="480">
        <v>0</v>
      </c>
      <c r="J1164" s="480">
        <v>0.5</v>
      </c>
      <c r="K1164" s="480">
        <v>0</v>
      </c>
      <c r="L1164" s="480">
        <v>0</v>
      </c>
      <c r="M1164" s="480">
        <v>0</v>
      </c>
      <c r="N1164" s="500">
        <v>3.1</v>
      </c>
      <c r="O1164" s="480">
        <v>0</v>
      </c>
      <c r="P1164" s="480">
        <v>6</v>
      </c>
      <c r="Q1164" s="480">
        <v>0</v>
      </c>
      <c r="R1164" s="480">
        <v>0</v>
      </c>
      <c r="S1164" s="480">
        <v>0</v>
      </c>
      <c r="T1164" s="480">
        <v>1</v>
      </c>
      <c r="U1164" s="480">
        <v>0</v>
      </c>
      <c r="V1164" s="480">
        <v>0</v>
      </c>
      <c r="W1164" s="480">
        <v>0</v>
      </c>
      <c r="X1164" s="500">
        <v>7</v>
      </c>
      <c r="Y1164"/>
      <c r="Z1164"/>
      <c r="AA1164"/>
      <c r="AB1164"/>
      <c r="AC1164"/>
      <c r="AD1164"/>
      <c r="AE1164"/>
      <c r="AF1164"/>
      <c r="AG1164"/>
      <c r="AH1164"/>
      <c r="AI1164"/>
      <c r="AJ1164"/>
      <c r="AK1164"/>
      <c r="AL1164"/>
      <c r="AM1164"/>
      <c r="AN1164"/>
      <c r="AO1164"/>
      <c r="AP1164"/>
      <c r="AQ1164"/>
      <c r="AR1164"/>
      <c r="AS1164"/>
      <c r="AT1164"/>
      <c r="AU1164"/>
      <c r="AV1164"/>
      <c r="AW1164"/>
      <c r="AX1164"/>
      <c r="AY1164"/>
      <c r="AZ1164"/>
      <c r="BA1164"/>
      <c r="BB1164"/>
      <c r="BC1164"/>
      <c r="BD1164"/>
      <c r="BE1164"/>
      <c r="BF1164"/>
      <c r="BG1164"/>
      <c r="BH1164"/>
      <c r="BI1164"/>
      <c r="BJ1164"/>
      <c r="BK1164"/>
      <c r="BL1164"/>
      <c r="BM1164"/>
      <c r="BN1164"/>
      <c r="BO1164"/>
      <c r="BP1164"/>
      <c r="BQ1164"/>
      <c r="BR1164"/>
      <c r="BS1164"/>
      <c r="BT1164"/>
      <c r="BU1164"/>
      <c r="BV1164"/>
      <c r="BW1164"/>
      <c r="BX1164"/>
      <c r="BY1164"/>
      <c r="BZ1164"/>
      <c r="CA1164"/>
      <c r="CB1164"/>
      <c r="CC1164"/>
      <c r="CD1164"/>
      <c r="CE1164"/>
      <c r="CF1164"/>
      <c r="CG1164"/>
      <c r="CH1164"/>
      <c r="CI1164"/>
      <c r="CJ1164"/>
      <c r="CK1164"/>
      <c r="CL1164"/>
      <c r="CM1164"/>
      <c r="CN1164"/>
      <c r="CO1164"/>
      <c r="CP1164"/>
      <c r="CQ1164"/>
      <c r="CR1164"/>
      <c r="CS1164"/>
      <c r="CT1164"/>
      <c r="CU1164"/>
      <c r="CV1164"/>
      <c r="CW1164"/>
      <c r="CX1164"/>
      <c r="CY1164"/>
      <c r="CZ1164"/>
      <c r="DA1164"/>
      <c r="DB1164"/>
      <c r="DC1164"/>
      <c r="DD1164"/>
      <c r="DE1164"/>
      <c r="DF1164"/>
      <c r="DG1164"/>
      <c r="DH1164"/>
      <c r="DI1164"/>
      <c r="DJ1164"/>
      <c r="DK1164"/>
      <c r="DL1164"/>
      <c r="DM1164"/>
      <c r="DN1164"/>
      <c r="DO1164"/>
      <c r="DP1164"/>
      <c r="DQ1164"/>
      <c r="DR1164"/>
      <c r="DS1164"/>
      <c r="DT1164"/>
      <c r="DU1164"/>
      <c r="DV1164"/>
      <c r="DW1164"/>
      <c r="DX1164"/>
      <c r="DY1164"/>
      <c r="DZ1164"/>
      <c r="EA1164"/>
      <c r="EB1164"/>
      <c r="EC1164"/>
      <c r="ED1164"/>
      <c r="EE1164"/>
      <c r="EF1164"/>
      <c r="EG1164"/>
      <c r="EH1164"/>
      <c r="EI1164"/>
      <c r="EJ1164"/>
      <c r="EK1164"/>
      <c r="EL1164"/>
      <c r="EM1164"/>
      <c r="EN1164"/>
      <c r="EO1164"/>
      <c r="EP1164"/>
      <c r="EQ1164"/>
      <c r="ER1164"/>
      <c r="ES1164"/>
      <c r="ET1164"/>
      <c r="EU1164"/>
      <c r="EV1164"/>
      <c r="EW1164"/>
      <c r="EX1164"/>
      <c r="EY1164"/>
      <c r="EZ1164"/>
      <c r="FA1164"/>
      <c r="FB1164"/>
      <c r="FC1164"/>
      <c r="FD1164"/>
      <c r="FE1164"/>
      <c r="FF1164"/>
      <c r="FG1164"/>
      <c r="FH1164"/>
      <c r="FI1164"/>
      <c r="FJ1164"/>
      <c r="FK1164"/>
      <c r="FL1164"/>
      <c r="FM1164"/>
      <c r="FN1164"/>
      <c r="FO1164"/>
      <c r="FP1164"/>
      <c r="FQ1164"/>
      <c r="FR1164"/>
      <c r="FS1164"/>
      <c r="FT1164"/>
      <c r="FU1164"/>
      <c r="FV1164"/>
      <c r="FW1164"/>
      <c r="FX1164"/>
      <c r="FY1164"/>
      <c r="FZ1164"/>
      <c r="GA1164"/>
      <c r="GB1164"/>
      <c r="GC1164"/>
      <c r="GD1164"/>
      <c r="GE1164"/>
      <c r="GF1164"/>
      <c r="GG1164"/>
      <c r="GH1164"/>
      <c r="GI1164"/>
      <c r="GJ1164"/>
      <c r="GK1164"/>
      <c r="GL1164"/>
      <c r="GM1164"/>
      <c r="GN1164"/>
      <c r="GO1164"/>
      <c r="GP1164"/>
      <c r="GQ1164"/>
      <c r="GR1164"/>
      <c r="GS1164"/>
      <c r="GT1164"/>
      <c r="GU1164"/>
      <c r="GV1164"/>
      <c r="GW1164"/>
      <c r="GX1164"/>
      <c r="GY1164"/>
      <c r="GZ1164"/>
      <c r="HA1164"/>
      <c r="HB1164"/>
      <c r="HC1164"/>
      <c r="HD1164"/>
      <c r="HE1164"/>
      <c r="HF1164"/>
      <c r="HG1164"/>
      <c r="HH1164"/>
    </row>
    <row r="1165" spans="1:216" x14ac:dyDescent="0.2">
      <c r="A1165" s="241" t="s">
        <v>404</v>
      </c>
      <c r="B1165" s="476" t="s">
        <v>1016</v>
      </c>
      <c r="C1165" s="326" t="s">
        <v>786</v>
      </c>
      <c r="D1165" s="283" t="s">
        <v>405</v>
      </c>
      <c r="E1165" s="480">
        <v>0</v>
      </c>
      <c r="F1165" s="480">
        <v>1.38</v>
      </c>
      <c r="G1165" s="480">
        <v>0</v>
      </c>
      <c r="H1165" s="480">
        <v>0</v>
      </c>
      <c r="I1165" s="480">
        <v>0</v>
      </c>
      <c r="J1165" s="480">
        <v>0</v>
      </c>
      <c r="K1165" s="480">
        <v>0</v>
      </c>
      <c r="L1165" s="480">
        <v>0</v>
      </c>
      <c r="M1165" s="480">
        <v>0</v>
      </c>
      <c r="N1165" s="500">
        <v>1.38</v>
      </c>
      <c r="O1165" s="480">
        <v>0</v>
      </c>
      <c r="P1165" s="480">
        <v>4</v>
      </c>
      <c r="Q1165" s="480">
        <v>0</v>
      </c>
      <c r="R1165" s="480">
        <v>0</v>
      </c>
      <c r="S1165" s="480">
        <v>0</v>
      </c>
      <c r="T1165" s="480">
        <v>0</v>
      </c>
      <c r="U1165" s="480">
        <v>0</v>
      </c>
      <c r="V1165" s="480">
        <v>0</v>
      </c>
      <c r="W1165" s="480">
        <v>0</v>
      </c>
      <c r="X1165" s="500">
        <v>4</v>
      </c>
      <c r="Y1165"/>
      <c r="Z1165"/>
      <c r="AA1165"/>
      <c r="AB1165"/>
      <c r="AC1165"/>
      <c r="AD1165"/>
      <c r="AE1165"/>
      <c r="AF1165"/>
      <c r="AG1165"/>
      <c r="AH1165"/>
      <c r="AI1165"/>
      <c r="AJ1165"/>
      <c r="AK1165"/>
      <c r="AL1165"/>
      <c r="AM1165"/>
      <c r="AN1165"/>
      <c r="AO1165"/>
      <c r="AP1165"/>
      <c r="AQ1165"/>
      <c r="AR1165"/>
      <c r="AS1165"/>
      <c r="AT1165"/>
      <c r="AU1165"/>
      <c r="AV1165"/>
      <c r="AW1165"/>
      <c r="AX1165"/>
      <c r="AY1165"/>
      <c r="AZ1165"/>
      <c r="BA1165"/>
      <c r="BB1165"/>
      <c r="BC1165"/>
      <c r="BD1165"/>
      <c r="BE1165"/>
      <c r="BF1165"/>
      <c r="BG1165"/>
      <c r="BH1165"/>
      <c r="BI1165"/>
      <c r="BJ1165"/>
      <c r="BK1165"/>
      <c r="BL1165"/>
      <c r="BM1165"/>
      <c r="BN1165"/>
      <c r="BO1165"/>
      <c r="BP1165"/>
      <c r="BQ1165"/>
      <c r="BR1165"/>
      <c r="BS1165"/>
      <c r="BT1165"/>
      <c r="BU1165"/>
      <c r="BV1165"/>
      <c r="BW1165"/>
      <c r="BX1165"/>
      <c r="BY1165"/>
      <c r="BZ1165"/>
      <c r="CA1165"/>
      <c r="CB1165"/>
      <c r="CC1165"/>
      <c r="CD1165"/>
      <c r="CE1165"/>
      <c r="CF1165"/>
      <c r="CG1165"/>
      <c r="CH1165"/>
      <c r="CI1165"/>
      <c r="CJ1165"/>
      <c r="CK1165"/>
      <c r="CL1165"/>
      <c r="CM1165"/>
      <c r="CN1165"/>
      <c r="CO1165"/>
      <c r="CP1165"/>
      <c r="CQ1165"/>
      <c r="CR1165"/>
      <c r="CS1165"/>
      <c r="CT1165"/>
      <c r="CU1165"/>
      <c r="CV1165"/>
      <c r="CW1165"/>
      <c r="CX1165"/>
      <c r="CY1165"/>
      <c r="CZ1165"/>
      <c r="DA1165"/>
      <c r="DB1165"/>
      <c r="DC1165"/>
      <c r="DD1165"/>
      <c r="DE1165"/>
      <c r="DF1165"/>
      <c r="DG1165"/>
      <c r="DH1165"/>
      <c r="DI1165"/>
      <c r="DJ1165"/>
      <c r="DK1165"/>
      <c r="DL1165"/>
      <c r="DM1165"/>
      <c r="DN1165"/>
      <c r="DO1165"/>
      <c r="DP1165"/>
      <c r="DQ1165"/>
      <c r="DR1165"/>
      <c r="DS1165"/>
      <c r="DT1165"/>
      <c r="DU1165"/>
      <c r="DV1165"/>
      <c r="DW1165"/>
      <c r="DX1165"/>
      <c r="DY1165"/>
      <c r="DZ1165"/>
      <c r="EA1165"/>
      <c r="EB1165"/>
      <c r="EC1165"/>
      <c r="ED1165"/>
      <c r="EE1165"/>
      <c r="EF1165"/>
      <c r="EG1165"/>
      <c r="EH1165"/>
      <c r="EI1165"/>
      <c r="EJ1165"/>
      <c r="EK1165"/>
      <c r="EL1165"/>
      <c r="EM1165"/>
      <c r="EN1165"/>
      <c r="EO1165"/>
      <c r="EP1165"/>
      <c r="EQ1165"/>
      <c r="ER1165"/>
      <c r="ES1165"/>
      <c r="ET1165"/>
      <c r="EU1165"/>
      <c r="EV1165"/>
      <c r="EW1165"/>
      <c r="EX1165"/>
      <c r="EY1165"/>
      <c r="EZ1165"/>
      <c r="FA1165"/>
      <c r="FB1165"/>
      <c r="FC1165"/>
      <c r="FD1165"/>
      <c r="FE1165"/>
      <c r="FF1165"/>
      <c r="FG1165"/>
      <c r="FH1165"/>
      <c r="FI1165"/>
      <c r="FJ1165"/>
      <c r="FK1165"/>
      <c r="FL1165"/>
      <c r="FM1165"/>
      <c r="FN1165"/>
      <c r="FO1165"/>
      <c r="FP1165"/>
      <c r="FQ1165"/>
      <c r="FR1165"/>
      <c r="FS1165"/>
      <c r="FT1165"/>
      <c r="FU1165"/>
      <c r="FV1165"/>
      <c r="FW1165"/>
      <c r="FX1165"/>
      <c r="FY1165"/>
      <c r="FZ1165"/>
      <c r="GA1165"/>
      <c r="GB1165"/>
      <c r="GC1165"/>
      <c r="GD1165"/>
      <c r="GE1165"/>
      <c r="GF1165"/>
      <c r="GG1165"/>
      <c r="GH1165"/>
      <c r="GI1165"/>
      <c r="GJ1165"/>
      <c r="GK1165"/>
      <c r="GL1165"/>
      <c r="GM1165"/>
      <c r="GN1165"/>
      <c r="GO1165"/>
      <c r="GP1165"/>
      <c r="GQ1165"/>
      <c r="GR1165"/>
      <c r="GS1165"/>
      <c r="GT1165"/>
      <c r="GU1165"/>
      <c r="GV1165"/>
      <c r="GW1165"/>
      <c r="GX1165"/>
      <c r="GY1165"/>
      <c r="GZ1165"/>
      <c r="HA1165"/>
      <c r="HB1165"/>
      <c r="HC1165"/>
      <c r="HD1165"/>
      <c r="HE1165"/>
      <c r="HF1165"/>
      <c r="HG1165"/>
      <c r="HH1165"/>
    </row>
    <row r="1166" spans="1:216" x14ac:dyDescent="0.2">
      <c r="A1166" s="241" t="s">
        <v>406</v>
      </c>
      <c r="B1166" s="476" t="s">
        <v>1017</v>
      </c>
      <c r="C1166" s="326" t="s">
        <v>784</v>
      </c>
      <c r="D1166" s="283" t="s">
        <v>407</v>
      </c>
      <c r="E1166" s="480">
        <v>0</v>
      </c>
      <c r="F1166" s="480">
        <v>1.5</v>
      </c>
      <c r="G1166" s="480">
        <v>0.5</v>
      </c>
      <c r="H1166" s="480">
        <v>0.5</v>
      </c>
      <c r="I1166" s="480">
        <v>0.5</v>
      </c>
      <c r="J1166" s="480">
        <v>0.5</v>
      </c>
      <c r="K1166" s="480">
        <v>0</v>
      </c>
      <c r="L1166" s="480">
        <v>0</v>
      </c>
      <c r="M1166" s="480">
        <v>0</v>
      </c>
      <c r="N1166" s="500">
        <v>3.5</v>
      </c>
      <c r="O1166" s="480">
        <v>0</v>
      </c>
      <c r="P1166" s="480">
        <v>3</v>
      </c>
      <c r="Q1166" s="480">
        <v>1</v>
      </c>
      <c r="R1166" s="480">
        <v>1</v>
      </c>
      <c r="S1166" s="480">
        <v>1</v>
      </c>
      <c r="T1166" s="480">
        <v>1</v>
      </c>
      <c r="U1166" s="480">
        <v>0</v>
      </c>
      <c r="V1166" s="480">
        <v>0</v>
      </c>
      <c r="W1166" s="480">
        <v>0</v>
      </c>
      <c r="X1166" s="500">
        <v>7</v>
      </c>
      <c r="Y1166"/>
      <c r="Z1166"/>
      <c r="AA1166"/>
      <c r="AB1166"/>
      <c r="AC1166"/>
      <c r="AD1166"/>
      <c r="AE1166"/>
      <c r="AF1166"/>
      <c r="AG1166"/>
      <c r="AH1166"/>
      <c r="AI1166"/>
      <c r="AJ1166"/>
      <c r="AK1166"/>
      <c r="AL1166"/>
      <c r="AM1166"/>
      <c r="AN1166"/>
      <c r="AO1166"/>
      <c r="AP1166"/>
      <c r="AQ1166"/>
      <c r="AR1166"/>
      <c r="AS1166"/>
      <c r="AT1166"/>
      <c r="AU1166"/>
      <c r="AV1166"/>
      <c r="AW1166"/>
      <c r="AX1166"/>
      <c r="AY1166"/>
      <c r="AZ1166"/>
      <c r="BA1166"/>
      <c r="BB1166"/>
      <c r="BC1166"/>
      <c r="BD1166"/>
      <c r="BE1166"/>
      <c r="BF1166"/>
      <c r="BG1166"/>
      <c r="BH1166"/>
      <c r="BI1166"/>
      <c r="BJ1166"/>
      <c r="BK1166"/>
      <c r="BL1166"/>
      <c r="BM1166"/>
      <c r="BN1166"/>
      <c r="BO1166"/>
      <c r="BP1166"/>
      <c r="BQ1166"/>
      <c r="BR1166"/>
      <c r="BS1166"/>
      <c r="BT1166"/>
      <c r="BU1166"/>
      <c r="BV1166"/>
      <c r="BW1166"/>
      <c r="BX1166"/>
      <c r="BY1166"/>
      <c r="BZ1166"/>
      <c r="CA1166"/>
      <c r="CB1166"/>
      <c r="CC1166"/>
      <c r="CD1166"/>
      <c r="CE1166"/>
      <c r="CF1166"/>
      <c r="CG1166"/>
      <c r="CH1166"/>
      <c r="CI1166"/>
      <c r="CJ1166"/>
      <c r="CK1166"/>
      <c r="CL1166"/>
      <c r="CM1166"/>
      <c r="CN1166"/>
      <c r="CO1166"/>
      <c r="CP1166"/>
      <c r="CQ1166"/>
      <c r="CR1166"/>
      <c r="CS1166"/>
      <c r="CT1166"/>
      <c r="CU1166"/>
      <c r="CV1166"/>
      <c r="CW1166"/>
      <c r="CX1166"/>
      <c r="CY1166"/>
      <c r="CZ1166"/>
      <c r="DA1166"/>
      <c r="DB1166"/>
      <c r="DC1166"/>
      <c r="DD1166"/>
      <c r="DE1166"/>
      <c r="DF1166"/>
      <c r="DG1166"/>
      <c r="DH1166"/>
      <c r="DI1166"/>
      <c r="DJ1166"/>
      <c r="DK1166"/>
      <c r="DL1166"/>
      <c r="DM1166"/>
      <c r="DN1166"/>
      <c r="DO1166"/>
      <c r="DP1166"/>
      <c r="DQ1166"/>
      <c r="DR1166"/>
      <c r="DS1166"/>
      <c r="DT1166"/>
      <c r="DU1166"/>
      <c r="DV1166"/>
      <c r="DW1166"/>
      <c r="DX1166"/>
      <c r="DY1166"/>
      <c r="DZ1166"/>
      <c r="EA1166"/>
      <c r="EB1166"/>
      <c r="EC1166"/>
      <c r="ED1166"/>
      <c r="EE1166"/>
      <c r="EF1166"/>
      <c r="EG1166"/>
      <c r="EH1166"/>
      <c r="EI1166"/>
      <c r="EJ1166"/>
      <c r="EK1166"/>
      <c r="EL1166"/>
      <c r="EM1166"/>
      <c r="EN1166"/>
      <c r="EO1166"/>
      <c r="EP1166"/>
      <c r="EQ1166"/>
      <c r="ER1166"/>
      <c r="ES1166"/>
      <c r="ET1166"/>
      <c r="EU1166"/>
      <c r="EV1166"/>
      <c r="EW1166"/>
      <c r="EX1166"/>
      <c r="EY1166"/>
      <c r="EZ1166"/>
      <c r="FA1166"/>
      <c r="FB1166"/>
      <c r="FC1166"/>
      <c r="FD1166"/>
      <c r="FE1166"/>
      <c r="FF1166"/>
      <c r="FG1166"/>
      <c r="FH1166"/>
      <c r="FI1166"/>
      <c r="FJ1166"/>
      <c r="FK1166"/>
      <c r="FL1166"/>
      <c r="FM1166"/>
      <c r="FN1166"/>
      <c r="FO1166"/>
      <c r="FP1166"/>
      <c r="FQ1166"/>
      <c r="FR1166"/>
      <c r="FS1166"/>
      <c r="FT1166"/>
      <c r="FU1166"/>
      <c r="FV1166"/>
      <c r="FW1166"/>
      <c r="FX1166"/>
      <c r="FY1166"/>
      <c r="FZ1166"/>
      <c r="GA1166"/>
      <c r="GB1166"/>
      <c r="GC1166"/>
      <c r="GD1166"/>
      <c r="GE1166"/>
      <c r="GF1166"/>
      <c r="GG1166"/>
      <c r="GH1166"/>
      <c r="GI1166"/>
      <c r="GJ1166"/>
      <c r="GK1166"/>
      <c r="GL1166"/>
      <c r="GM1166"/>
      <c r="GN1166"/>
      <c r="GO1166"/>
      <c r="GP1166"/>
      <c r="GQ1166"/>
      <c r="GR1166"/>
      <c r="GS1166"/>
      <c r="GT1166"/>
      <c r="GU1166"/>
      <c r="GV1166"/>
      <c r="GW1166"/>
      <c r="GX1166"/>
      <c r="GY1166"/>
      <c r="GZ1166"/>
      <c r="HA1166"/>
      <c r="HB1166"/>
      <c r="HC1166"/>
      <c r="HD1166"/>
      <c r="HE1166"/>
      <c r="HF1166"/>
      <c r="HG1166"/>
      <c r="HH1166"/>
    </row>
    <row r="1167" spans="1:216" x14ac:dyDescent="0.2">
      <c r="A1167" s="241" t="s">
        <v>408</v>
      </c>
      <c r="B1167" s="476" t="s">
        <v>1018</v>
      </c>
      <c r="C1167" s="326" t="s">
        <v>782</v>
      </c>
      <c r="D1167" s="283" t="s">
        <v>409</v>
      </c>
      <c r="E1167" s="480">
        <v>0</v>
      </c>
      <c r="F1167" s="480">
        <v>7</v>
      </c>
      <c r="G1167" s="480">
        <v>0.5</v>
      </c>
      <c r="H1167" s="480">
        <v>0.5</v>
      </c>
      <c r="I1167" s="480">
        <v>0</v>
      </c>
      <c r="J1167" s="480">
        <v>0</v>
      </c>
      <c r="K1167" s="480">
        <v>0</v>
      </c>
      <c r="L1167" s="480">
        <v>0.5</v>
      </c>
      <c r="M1167" s="480">
        <v>0</v>
      </c>
      <c r="N1167" s="500">
        <v>8.5</v>
      </c>
      <c r="O1167" s="480">
        <v>0</v>
      </c>
      <c r="P1167" s="480">
        <v>14</v>
      </c>
      <c r="Q1167" s="480">
        <v>1</v>
      </c>
      <c r="R1167" s="480">
        <v>1</v>
      </c>
      <c r="S1167" s="480">
        <v>0</v>
      </c>
      <c r="T1167" s="480">
        <v>0</v>
      </c>
      <c r="U1167" s="480">
        <v>0</v>
      </c>
      <c r="V1167" s="480">
        <v>1</v>
      </c>
      <c r="W1167" s="480">
        <v>0</v>
      </c>
      <c r="X1167" s="500">
        <v>17</v>
      </c>
      <c r="Y1167"/>
      <c r="Z1167"/>
      <c r="AA1167"/>
      <c r="AB1167"/>
      <c r="AC1167"/>
      <c r="AD1167"/>
      <c r="AE1167"/>
      <c r="AF1167"/>
      <c r="AG1167"/>
      <c r="AH1167"/>
      <c r="AI1167"/>
      <c r="AJ1167"/>
      <c r="AK1167"/>
      <c r="AL1167"/>
      <c r="AM1167"/>
      <c r="AN1167"/>
      <c r="AO1167"/>
      <c r="AP1167"/>
      <c r="AQ1167"/>
      <c r="AR1167"/>
      <c r="AS1167"/>
      <c r="AT1167"/>
      <c r="AU1167"/>
      <c r="AV1167"/>
      <c r="AW1167"/>
      <c r="AX1167"/>
      <c r="AY1167"/>
      <c r="AZ1167"/>
      <c r="BA1167"/>
      <c r="BB1167"/>
      <c r="BC1167"/>
      <c r="BD1167"/>
      <c r="BE1167"/>
      <c r="BF1167"/>
      <c r="BG1167"/>
      <c r="BH1167"/>
      <c r="BI1167"/>
      <c r="BJ1167"/>
      <c r="BK1167"/>
      <c r="BL1167"/>
      <c r="BM1167"/>
      <c r="BN1167"/>
      <c r="BO1167"/>
      <c r="BP1167"/>
      <c r="BQ1167"/>
      <c r="BR1167"/>
      <c r="BS1167"/>
      <c r="BT1167"/>
      <c r="BU1167"/>
      <c r="BV1167"/>
      <c r="BW1167"/>
      <c r="BX1167"/>
      <c r="BY1167"/>
      <c r="BZ1167"/>
      <c r="CA1167"/>
      <c r="CB1167"/>
      <c r="CC1167"/>
      <c r="CD1167"/>
      <c r="CE1167"/>
      <c r="CF1167"/>
      <c r="CG1167"/>
      <c r="CH1167"/>
      <c r="CI1167"/>
      <c r="CJ1167"/>
      <c r="CK1167"/>
      <c r="CL1167"/>
      <c r="CM1167"/>
      <c r="CN1167"/>
      <c r="CO1167"/>
      <c r="CP1167"/>
      <c r="CQ1167"/>
      <c r="CR1167"/>
      <c r="CS1167"/>
      <c r="CT1167"/>
      <c r="CU1167"/>
      <c r="CV1167"/>
      <c r="CW1167"/>
      <c r="CX1167"/>
      <c r="CY1167"/>
      <c r="CZ1167"/>
      <c r="DA1167"/>
      <c r="DB1167"/>
      <c r="DC1167"/>
      <c r="DD1167"/>
      <c r="DE1167"/>
      <c r="DF1167"/>
      <c r="DG1167"/>
      <c r="DH1167"/>
      <c r="DI1167"/>
      <c r="DJ1167"/>
      <c r="DK1167"/>
      <c r="DL1167"/>
      <c r="DM1167"/>
      <c r="DN1167"/>
      <c r="DO1167"/>
      <c r="DP1167"/>
      <c r="DQ1167"/>
      <c r="DR1167"/>
      <c r="DS1167"/>
      <c r="DT1167"/>
      <c r="DU1167"/>
      <c r="DV1167"/>
      <c r="DW1167"/>
      <c r="DX1167"/>
      <c r="DY1167"/>
      <c r="DZ1167"/>
      <c r="EA1167"/>
      <c r="EB1167"/>
      <c r="EC1167"/>
      <c r="ED1167"/>
      <c r="EE1167"/>
      <c r="EF1167"/>
      <c r="EG1167"/>
      <c r="EH1167"/>
      <c r="EI1167"/>
      <c r="EJ1167"/>
      <c r="EK1167"/>
      <c r="EL1167"/>
      <c r="EM1167"/>
      <c r="EN1167"/>
      <c r="EO1167"/>
      <c r="EP1167"/>
      <c r="EQ1167"/>
      <c r="ER1167"/>
      <c r="ES1167"/>
      <c r="ET1167"/>
      <c r="EU1167"/>
      <c r="EV1167"/>
      <c r="EW1167"/>
      <c r="EX1167"/>
      <c r="EY1167"/>
      <c r="EZ1167"/>
      <c r="FA1167"/>
      <c r="FB1167"/>
      <c r="FC1167"/>
      <c r="FD1167"/>
      <c r="FE1167"/>
      <c r="FF1167"/>
      <c r="FG1167"/>
      <c r="FH1167"/>
      <c r="FI1167"/>
      <c r="FJ1167"/>
      <c r="FK1167"/>
      <c r="FL1167"/>
      <c r="FM1167"/>
      <c r="FN1167"/>
      <c r="FO1167"/>
      <c r="FP1167"/>
      <c r="FQ1167"/>
      <c r="FR1167"/>
      <c r="FS1167"/>
      <c r="FT1167"/>
      <c r="FU1167"/>
      <c r="FV1167"/>
      <c r="FW1167"/>
      <c r="FX1167"/>
      <c r="FY1167"/>
      <c r="FZ1167"/>
      <c r="GA1167"/>
      <c r="GB1167"/>
      <c r="GC1167"/>
      <c r="GD1167"/>
      <c r="GE1167"/>
      <c r="GF1167"/>
      <c r="GG1167"/>
      <c r="GH1167"/>
      <c r="GI1167"/>
      <c r="GJ1167"/>
      <c r="GK1167"/>
      <c r="GL1167"/>
      <c r="GM1167"/>
      <c r="GN1167"/>
      <c r="GO1167"/>
      <c r="GP1167"/>
      <c r="GQ1167"/>
      <c r="GR1167"/>
      <c r="GS1167"/>
      <c r="GT1167"/>
      <c r="GU1167"/>
      <c r="GV1167"/>
      <c r="GW1167"/>
      <c r="GX1167"/>
      <c r="GY1167"/>
      <c r="GZ1167"/>
      <c r="HA1167"/>
      <c r="HB1167"/>
      <c r="HC1167"/>
      <c r="HD1167"/>
      <c r="HE1167"/>
      <c r="HF1167"/>
      <c r="HG1167"/>
      <c r="HH1167"/>
    </row>
    <row r="1168" spans="1:216" x14ac:dyDescent="0.2">
      <c r="A1168" s="241" t="s">
        <v>410</v>
      </c>
      <c r="B1168" s="476" t="s">
        <v>1019</v>
      </c>
      <c r="C1168" s="326" t="s">
        <v>784</v>
      </c>
      <c r="D1168" s="283" t="s">
        <v>411</v>
      </c>
      <c r="E1168" s="480">
        <v>0</v>
      </c>
      <c r="F1168" s="480">
        <v>1.5</v>
      </c>
      <c r="G1168" s="480">
        <v>0</v>
      </c>
      <c r="H1168" s="480">
        <v>0</v>
      </c>
      <c r="I1168" s="480">
        <v>0</v>
      </c>
      <c r="J1168" s="480">
        <v>0</v>
      </c>
      <c r="K1168" s="480">
        <v>0.5</v>
      </c>
      <c r="L1168" s="480">
        <v>0</v>
      </c>
      <c r="M1168" s="480">
        <v>0</v>
      </c>
      <c r="N1168" s="500">
        <v>2</v>
      </c>
      <c r="O1168" s="480">
        <v>0</v>
      </c>
      <c r="P1168" s="480">
        <v>3</v>
      </c>
      <c r="Q1168" s="480">
        <v>0</v>
      </c>
      <c r="R1168" s="480">
        <v>0</v>
      </c>
      <c r="S1168" s="480">
        <v>0</v>
      </c>
      <c r="T1168" s="480">
        <v>0</v>
      </c>
      <c r="U1168" s="480">
        <v>1</v>
      </c>
      <c r="V1168" s="480">
        <v>0</v>
      </c>
      <c r="W1168" s="480">
        <v>0</v>
      </c>
      <c r="X1168" s="500">
        <v>4</v>
      </c>
      <c r="Y1168"/>
      <c r="Z1168"/>
      <c r="AA1168"/>
      <c r="AB1168"/>
      <c r="AC1168"/>
      <c r="AD1168"/>
      <c r="AE1168"/>
      <c r="AF1168"/>
      <c r="AG1168"/>
      <c r="AH1168"/>
      <c r="AI1168"/>
      <c r="AJ1168"/>
      <c r="AK1168"/>
      <c r="AL1168"/>
      <c r="AM1168"/>
      <c r="AN1168"/>
      <c r="AO1168"/>
      <c r="AP1168"/>
      <c r="AQ1168"/>
      <c r="AR1168"/>
      <c r="AS1168"/>
      <c r="AT1168"/>
      <c r="AU1168"/>
      <c r="AV1168"/>
      <c r="AW1168"/>
      <c r="AX1168"/>
      <c r="AY1168"/>
      <c r="AZ1168"/>
      <c r="BA1168"/>
      <c r="BB1168"/>
      <c r="BC1168"/>
      <c r="BD1168"/>
      <c r="BE1168"/>
      <c r="BF1168"/>
      <c r="BG1168"/>
      <c r="BH1168"/>
      <c r="BI1168"/>
      <c r="BJ1168"/>
      <c r="BK1168"/>
      <c r="BL1168"/>
      <c r="BM1168"/>
      <c r="BN1168"/>
      <c r="BO1168"/>
      <c r="BP1168"/>
      <c r="BQ1168"/>
      <c r="BR1168"/>
      <c r="BS1168"/>
      <c r="BT1168"/>
      <c r="BU1168"/>
      <c r="BV1168"/>
      <c r="BW1168"/>
      <c r="BX1168"/>
      <c r="BY1168"/>
      <c r="BZ1168"/>
      <c r="CA1168"/>
      <c r="CB1168"/>
      <c r="CC1168"/>
      <c r="CD1168"/>
      <c r="CE1168"/>
      <c r="CF1168"/>
      <c r="CG1168"/>
      <c r="CH1168"/>
      <c r="CI1168"/>
      <c r="CJ1168"/>
      <c r="CK1168"/>
      <c r="CL1168"/>
      <c r="CM1168"/>
      <c r="CN1168"/>
      <c r="CO1168"/>
      <c r="CP1168"/>
      <c r="CQ1168"/>
      <c r="CR1168"/>
      <c r="CS1168"/>
      <c r="CT1168"/>
      <c r="CU1168"/>
      <c r="CV1168"/>
      <c r="CW1168"/>
      <c r="CX1168"/>
      <c r="CY1168"/>
      <c r="CZ1168"/>
      <c r="DA1168"/>
      <c r="DB1168"/>
      <c r="DC1168"/>
      <c r="DD1168"/>
      <c r="DE1168"/>
      <c r="DF1168"/>
      <c r="DG1168"/>
      <c r="DH1168"/>
      <c r="DI1168"/>
      <c r="DJ1168"/>
      <c r="DK1168"/>
      <c r="DL1168"/>
      <c r="DM1168"/>
      <c r="DN1168"/>
      <c r="DO1168"/>
      <c r="DP1168"/>
      <c r="DQ1168"/>
      <c r="DR1168"/>
      <c r="DS1168"/>
      <c r="DT1168"/>
      <c r="DU1168"/>
      <c r="DV1168"/>
      <c r="DW1168"/>
      <c r="DX1168"/>
      <c r="DY1168"/>
      <c r="DZ1168"/>
      <c r="EA1168"/>
      <c r="EB1168"/>
      <c r="EC1168"/>
      <c r="ED1168"/>
      <c r="EE1168"/>
      <c r="EF1168"/>
      <c r="EG1168"/>
      <c r="EH1168"/>
      <c r="EI1168"/>
      <c r="EJ1168"/>
      <c r="EK1168"/>
      <c r="EL1168"/>
      <c r="EM1168"/>
      <c r="EN1168"/>
      <c r="EO1168"/>
      <c r="EP1168"/>
      <c r="EQ1168"/>
      <c r="ER1168"/>
      <c r="ES1168"/>
      <c r="ET1168"/>
      <c r="EU1168"/>
      <c r="EV1168"/>
      <c r="EW1168"/>
      <c r="EX1168"/>
      <c r="EY1168"/>
      <c r="EZ1168"/>
      <c r="FA1168"/>
      <c r="FB1168"/>
      <c r="FC1168"/>
      <c r="FD1168"/>
      <c r="FE1168"/>
      <c r="FF1168"/>
      <c r="FG1168"/>
      <c r="FH1168"/>
      <c r="FI1168"/>
      <c r="FJ1168"/>
      <c r="FK1168"/>
      <c r="FL1168"/>
      <c r="FM1168"/>
      <c r="FN1168"/>
      <c r="FO1168"/>
      <c r="FP1168"/>
      <c r="FQ1168"/>
      <c r="FR1168"/>
      <c r="FS1168"/>
      <c r="FT1168"/>
      <c r="FU1168"/>
      <c r="FV1168"/>
      <c r="FW1168"/>
      <c r="FX1168"/>
      <c r="FY1168"/>
      <c r="FZ1168"/>
      <c r="GA1168"/>
      <c r="GB1168"/>
      <c r="GC1168"/>
      <c r="GD1168"/>
      <c r="GE1168"/>
      <c r="GF1168"/>
      <c r="GG1168"/>
      <c r="GH1168"/>
      <c r="GI1168"/>
      <c r="GJ1168"/>
      <c r="GK1168"/>
      <c r="GL1168"/>
      <c r="GM1168"/>
      <c r="GN1168"/>
      <c r="GO1168"/>
      <c r="GP1168"/>
      <c r="GQ1168"/>
      <c r="GR1168"/>
      <c r="GS1168"/>
      <c r="GT1168"/>
      <c r="GU1168"/>
      <c r="GV1168"/>
      <c r="GW1168"/>
      <c r="GX1168"/>
      <c r="GY1168"/>
      <c r="GZ1168"/>
      <c r="HA1168"/>
      <c r="HB1168"/>
      <c r="HC1168"/>
      <c r="HD1168"/>
      <c r="HE1168"/>
      <c r="HF1168"/>
      <c r="HG1168"/>
      <c r="HH1168"/>
    </row>
    <row r="1169" spans="1:216" x14ac:dyDescent="0.2">
      <c r="A1169" s="241" t="s">
        <v>412</v>
      </c>
      <c r="B1169" s="476" t="s">
        <v>1020</v>
      </c>
      <c r="C1169" s="326" t="s">
        <v>626</v>
      </c>
      <c r="D1169" s="283" t="s">
        <v>1021</v>
      </c>
      <c r="E1169" s="480">
        <v>0</v>
      </c>
      <c r="F1169" s="480">
        <v>4</v>
      </c>
      <c r="G1169" s="480">
        <v>1</v>
      </c>
      <c r="H1169" s="480">
        <v>0</v>
      </c>
      <c r="I1169" s="480">
        <v>0.5</v>
      </c>
      <c r="J1169" s="480">
        <v>0.5</v>
      </c>
      <c r="K1169" s="480">
        <v>0.5</v>
      </c>
      <c r="L1169" s="480">
        <v>0.5</v>
      </c>
      <c r="M1169" s="480">
        <v>0</v>
      </c>
      <c r="N1169" s="500">
        <v>7</v>
      </c>
      <c r="O1169" s="480">
        <v>0</v>
      </c>
      <c r="P1169" s="480">
        <v>8</v>
      </c>
      <c r="Q1169" s="480">
        <v>2</v>
      </c>
      <c r="R1169" s="480">
        <v>0</v>
      </c>
      <c r="S1169" s="480">
        <v>1</v>
      </c>
      <c r="T1169" s="480">
        <v>1</v>
      </c>
      <c r="U1169" s="480">
        <v>1</v>
      </c>
      <c r="V1169" s="480">
        <v>1</v>
      </c>
      <c r="W1169" s="480">
        <v>0</v>
      </c>
      <c r="X1169" s="500">
        <v>14</v>
      </c>
      <c r="Y1169"/>
      <c r="Z1169"/>
      <c r="AA1169"/>
      <c r="AB1169"/>
      <c r="AC1169"/>
      <c r="AD1169"/>
      <c r="AE1169"/>
      <c r="AF1169"/>
      <c r="AG1169"/>
      <c r="AH1169"/>
      <c r="AI1169"/>
      <c r="AJ1169"/>
      <c r="AK1169"/>
      <c r="AL1169"/>
      <c r="AM1169"/>
      <c r="AN1169"/>
      <c r="AO1169"/>
      <c r="AP1169"/>
      <c r="AQ1169"/>
      <c r="AR1169"/>
      <c r="AS1169"/>
      <c r="AT1169"/>
      <c r="AU1169"/>
      <c r="AV1169"/>
      <c r="AW1169"/>
      <c r="AX1169"/>
      <c r="AY1169"/>
      <c r="AZ1169"/>
      <c r="BA1169"/>
      <c r="BB1169"/>
      <c r="BC1169"/>
      <c r="BD1169"/>
      <c r="BE1169"/>
      <c r="BF1169"/>
      <c r="BG1169"/>
      <c r="BH1169"/>
      <c r="BI1169"/>
      <c r="BJ1169"/>
      <c r="BK1169"/>
      <c r="BL1169"/>
      <c r="BM1169"/>
      <c r="BN1169"/>
      <c r="BO1169"/>
      <c r="BP1169"/>
      <c r="BQ1169"/>
      <c r="BR1169"/>
      <c r="BS1169"/>
      <c r="BT1169"/>
      <c r="BU1169"/>
      <c r="BV1169"/>
      <c r="BW1169"/>
      <c r="BX1169"/>
      <c r="BY1169"/>
      <c r="BZ1169"/>
      <c r="CA1169"/>
      <c r="CB1169"/>
      <c r="CC1169"/>
      <c r="CD1169"/>
      <c r="CE1169"/>
      <c r="CF1169"/>
      <c r="CG1169"/>
      <c r="CH1169"/>
      <c r="CI1169"/>
      <c r="CJ1169"/>
      <c r="CK1169"/>
      <c r="CL1169"/>
      <c r="CM1169"/>
      <c r="CN1169"/>
      <c r="CO1169"/>
      <c r="CP1169"/>
      <c r="CQ1169"/>
      <c r="CR1169"/>
      <c r="CS1169"/>
      <c r="CT1169"/>
      <c r="CU1169"/>
      <c r="CV1169"/>
      <c r="CW1169"/>
      <c r="CX1169"/>
      <c r="CY1169"/>
      <c r="CZ1169"/>
      <c r="DA1169"/>
      <c r="DB1169"/>
      <c r="DC1169"/>
      <c r="DD1169"/>
      <c r="DE1169"/>
      <c r="DF1169"/>
      <c r="DG1169"/>
      <c r="DH1169"/>
      <c r="DI1169"/>
      <c r="DJ1169"/>
      <c r="DK1169"/>
      <c r="DL1169"/>
      <c r="DM1169"/>
      <c r="DN1169"/>
      <c r="DO1169"/>
      <c r="DP1169"/>
      <c r="DQ1169"/>
      <c r="DR1169"/>
      <c r="DS1169"/>
      <c r="DT1169"/>
      <c r="DU1169"/>
      <c r="DV1169"/>
      <c r="DW1169"/>
      <c r="DX1169"/>
      <c r="DY1169"/>
      <c r="DZ1169"/>
      <c r="EA1169"/>
      <c r="EB1169"/>
      <c r="EC1169"/>
      <c r="ED1169"/>
      <c r="EE1169"/>
      <c r="EF1169"/>
      <c r="EG1169"/>
      <c r="EH1169"/>
      <c r="EI1169"/>
      <c r="EJ1169"/>
      <c r="EK1169"/>
      <c r="EL1169"/>
      <c r="EM1169"/>
      <c r="EN1169"/>
      <c r="EO1169"/>
      <c r="EP1169"/>
      <c r="EQ1169"/>
      <c r="ER1169"/>
      <c r="ES1169"/>
      <c r="ET1169"/>
      <c r="EU1169"/>
      <c r="EV1169"/>
      <c r="EW1169"/>
      <c r="EX1169"/>
      <c r="EY1169"/>
      <c r="EZ1169"/>
      <c r="FA1169"/>
      <c r="FB1169"/>
      <c r="FC1169"/>
      <c r="FD1169"/>
      <c r="FE1169"/>
      <c r="FF1169"/>
      <c r="FG1169"/>
      <c r="FH1169"/>
      <c r="FI1169"/>
      <c r="FJ1169"/>
      <c r="FK1169"/>
      <c r="FL1169"/>
      <c r="FM1169"/>
      <c r="FN1169"/>
      <c r="FO1169"/>
      <c r="FP1169"/>
      <c r="FQ1169"/>
      <c r="FR1169"/>
      <c r="FS1169"/>
      <c r="FT1169"/>
      <c r="FU1169"/>
      <c r="FV1169"/>
      <c r="FW1169"/>
      <c r="FX1169"/>
      <c r="FY1169"/>
      <c r="FZ1169"/>
      <c r="GA1169"/>
      <c r="GB1169"/>
      <c r="GC1169"/>
      <c r="GD1169"/>
      <c r="GE1169"/>
      <c r="GF1169"/>
      <c r="GG1169"/>
      <c r="GH1169"/>
      <c r="GI1169"/>
      <c r="GJ1169"/>
      <c r="GK1169"/>
      <c r="GL1169"/>
      <c r="GM1169"/>
      <c r="GN1169"/>
      <c r="GO1169"/>
      <c r="GP1169"/>
      <c r="GQ1169"/>
      <c r="GR1169"/>
      <c r="GS1169"/>
      <c r="GT1169"/>
      <c r="GU1169"/>
      <c r="GV1169"/>
      <c r="GW1169"/>
      <c r="GX1169"/>
      <c r="GY1169"/>
      <c r="GZ1169"/>
      <c r="HA1169"/>
      <c r="HB1169"/>
      <c r="HC1169"/>
      <c r="HD1169"/>
      <c r="HE1169"/>
      <c r="HF1169"/>
      <c r="HG1169"/>
      <c r="HH1169"/>
    </row>
    <row r="1170" spans="1:216" x14ac:dyDescent="0.2">
      <c r="A1170" s="241" t="s">
        <v>413</v>
      </c>
      <c r="B1170" s="476" t="s">
        <v>1022</v>
      </c>
      <c r="C1170" s="326" t="s">
        <v>801</v>
      </c>
      <c r="D1170" s="283" t="s">
        <v>1023</v>
      </c>
      <c r="E1170" s="480">
        <v>0</v>
      </c>
      <c r="F1170" s="480">
        <v>10.5</v>
      </c>
      <c r="G1170" s="480">
        <v>5.8</v>
      </c>
      <c r="H1170" s="480">
        <v>9.3800000000000008</v>
      </c>
      <c r="I1170" s="480">
        <v>7</v>
      </c>
      <c r="J1170" s="480">
        <v>2.5</v>
      </c>
      <c r="K1170" s="480">
        <v>5.8</v>
      </c>
      <c r="L1170" s="480">
        <v>0.5</v>
      </c>
      <c r="M1170" s="480">
        <v>0</v>
      </c>
      <c r="N1170" s="500">
        <v>41.48</v>
      </c>
      <c r="O1170" s="480">
        <v>0</v>
      </c>
      <c r="P1170" s="480">
        <v>22</v>
      </c>
      <c r="Q1170" s="480">
        <v>12</v>
      </c>
      <c r="R1170" s="480">
        <v>19</v>
      </c>
      <c r="S1170" s="480">
        <v>15</v>
      </c>
      <c r="T1170" s="480">
        <v>5</v>
      </c>
      <c r="U1170" s="480">
        <v>12</v>
      </c>
      <c r="V1170" s="480">
        <v>1</v>
      </c>
      <c r="W1170" s="480">
        <v>0</v>
      </c>
      <c r="X1170" s="500">
        <v>86</v>
      </c>
      <c r="Y1170"/>
      <c r="Z1170"/>
      <c r="AA1170"/>
      <c r="AB1170"/>
      <c r="AC1170"/>
      <c r="AD1170"/>
      <c r="AE1170"/>
      <c r="AF1170"/>
      <c r="AG1170"/>
      <c r="AH1170"/>
      <c r="AI1170"/>
      <c r="AJ1170"/>
      <c r="AK1170"/>
      <c r="AL1170"/>
      <c r="AM1170"/>
      <c r="AN1170"/>
      <c r="AO1170"/>
      <c r="AP1170"/>
      <c r="AQ1170"/>
      <c r="AR1170"/>
      <c r="AS1170"/>
      <c r="AT1170"/>
      <c r="AU1170"/>
      <c r="AV1170"/>
      <c r="AW1170"/>
      <c r="AX1170"/>
      <c r="AY1170"/>
      <c r="AZ1170"/>
      <c r="BA1170"/>
      <c r="BB1170"/>
      <c r="BC1170"/>
      <c r="BD1170"/>
      <c r="BE1170"/>
      <c r="BF1170"/>
      <c r="BG1170"/>
      <c r="BH1170"/>
      <c r="BI1170"/>
      <c r="BJ1170"/>
      <c r="BK1170"/>
      <c r="BL1170"/>
      <c r="BM1170"/>
      <c r="BN1170"/>
      <c r="BO1170"/>
      <c r="BP1170"/>
      <c r="BQ1170"/>
      <c r="BR1170"/>
      <c r="BS1170"/>
      <c r="BT1170"/>
      <c r="BU1170"/>
      <c r="BV1170"/>
      <c r="BW1170"/>
      <c r="BX1170"/>
      <c r="BY1170"/>
      <c r="BZ1170"/>
      <c r="CA1170"/>
      <c r="CB1170"/>
      <c r="CC1170"/>
      <c r="CD1170"/>
      <c r="CE1170"/>
      <c r="CF1170"/>
      <c r="CG1170"/>
      <c r="CH1170"/>
      <c r="CI1170"/>
      <c r="CJ1170"/>
      <c r="CK1170"/>
      <c r="CL1170"/>
      <c r="CM1170"/>
      <c r="CN1170"/>
      <c r="CO1170"/>
      <c r="CP1170"/>
      <c r="CQ1170"/>
      <c r="CR1170"/>
      <c r="CS1170"/>
      <c r="CT1170"/>
      <c r="CU1170"/>
      <c r="CV1170"/>
      <c r="CW1170"/>
      <c r="CX1170"/>
      <c r="CY1170"/>
      <c r="CZ1170"/>
      <c r="DA1170"/>
      <c r="DB1170"/>
      <c r="DC1170"/>
      <c r="DD1170"/>
      <c r="DE1170"/>
      <c r="DF1170"/>
      <c r="DG1170"/>
      <c r="DH1170"/>
      <c r="DI1170"/>
      <c r="DJ1170"/>
      <c r="DK1170"/>
      <c r="DL1170"/>
      <c r="DM1170"/>
      <c r="DN1170"/>
      <c r="DO1170"/>
      <c r="DP1170"/>
      <c r="DQ1170"/>
      <c r="DR1170"/>
      <c r="DS1170"/>
      <c r="DT1170"/>
      <c r="DU1170"/>
      <c r="DV1170"/>
      <c r="DW1170"/>
      <c r="DX1170"/>
      <c r="DY1170"/>
      <c r="DZ1170"/>
      <c r="EA1170"/>
      <c r="EB1170"/>
      <c r="EC1170"/>
      <c r="ED1170"/>
      <c r="EE1170"/>
      <c r="EF1170"/>
      <c r="EG1170"/>
      <c r="EH1170"/>
      <c r="EI1170"/>
      <c r="EJ1170"/>
      <c r="EK1170"/>
      <c r="EL1170"/>
      <c r="EM1170"/>
      <c r="EN1170"/>
      <c r="EO1170"/>
      <c r="EP1170"/>
      <c r="EQ1170"/>
      <c r="ER1170"/>
      <c r="ES1170"/>
      <c r="ET1170"/>
      <c r="EU1170"/>
      <c r="EV1170"/>
      <c r="EW1170"/>
      <c r="EX1170"/>
      <c r="EY1170"/>
      <c r="EZ1170"/>
      <c r="FA1170"/>
      <c r="FB1170"/>
      <c r="FC1170"/>
      <c r="FD1170"/>
      <c r="FE1170"/>
      <c r="FF1170"/>
      <c r="FG1170"/>
      <c r="FH1170"/>
      <c r="FI1170"/>
      <c r="FJ1170"/>
      <c r="FK1170"/>
      <c r="FL1170"/>
      <c r="FM1170"/>
      <c r="FN1170"/>
      <c r="FO1170"/>
      <c r="FP1170"/>
      <c r="FQ1170"/>
      <c r="FR1170"/>
      <c r="FS1170"/>
      <c r="FT1170"/>
      <c r="FU1170"/>
      <c r="FV1170"/>
      <c r="FW1170"/>
      <c r="FX1170"/>
      <c r="FY1170"/>
      <c r="FZ1170"/>
      <c r="GA1170"/>
      <c r="GB1170"/>
      <c r="GC1170"/>
      <c r="GD1170"/>
      <c r="GE1170"/>
      <c r="GF1170"/>
      <c r="GG1170"/>
      <c r="GH1170"/>
      <c r="GI1170"/>
      <c r="GJ1170"/>
      <c r="GK1170"/>
      <c r="GL1170"/>
      <c r="GM1170"/>
      <c r="GN1170"/>
      <c r="GO1170"/>
      <c r="GP1170"/>
      <c r="GQ1170"/>
      <c r="GR1170"/>
      <c r="GS1170"/>
      <c r="GT1170"/>
      <c r="GU1170"/>
      <c r="GV1170"/>
      <c r="GW1170"/>
      <c r="GX1170"/>
      <c r="GY1170"/>
      <c r="GZ1170"/>
      <c r="HA1170"/>
      <c r="HB1170"/>
      <c r="HC1170"/>
      <c r="HD1170"/>
      <c r="HE1170"/>
      <c r="HF1170"/>
      <c r="HG1170"/>
      <c r="HH1170"/>
    </row>
    <row r="1171" spans="1:216" x14ac:dyDescent="0.2">
      <c r="A1171" s="241" t="s">
        <v>414</v>
      </c>
      <c r="B1171" s="476" t="s">
        <v>1024</v>
      </c>
      <c r="C1171" s="326" t="s">
        <v>782</v>
      </c>
      <c r="D1171" s="283" t="s">
        <v>1025</v>
      </c>
      <c r="E1171" s="480">
        <v>0</v>
      </c>
      <c r="F1171" s="480">
        <v>0</v>
      </c>
      <c r="G1171" s="480">
        <v>0</v>
      </c>
      <c r="H1171" s="480">
        <v>0</v>
      </c>
      <c r="I1171" s="480">
        <v>0</v>
      </c>
      <c r="J1171" s="480">
        <v>0</v>
      </c>
      <c r="K1171" s="480">
        <v>0</v>
      </c>
      <c r="L1171" s="480">
        <v>0</v>
      </c>
      <c r="M1171" s="480">
        <v>0</v>
      </c>
      <c r="N1171" s="500">
        <v>0</v>
      </c>
      <c r="O1171" s="480">
        <v>0</v>
      </c>
      <c r="P1171" s="480">
        <v>0</v>
      </c>
      <c r="Q1171" s="480">
        <v>0</v>
      </c>
      <c r="R1171" s="480">
        <v>0</v>
      </c>
      <c r="S1171" s="480">
        <v>0</v>
      </c>
      <c r="T1171" s="480">
        <v>0</v>
      </c>
      <c r="U1171" s="480">
        <v>0</v>
      </c>
      <c r="V1171" s="480">
        <v>0</v>
      </c>
      <c r="W1171" s="480">
        <v>0</v>
      </c>
      <c r="X1171" s="500">
        <v>0</v>
      </c>
      <c r="Y1171"/>
      <c r="Z1171"/>
      <c r="AA1171"/>
      <c r="AB1171"/>
      <c r="AC1171"/>
      <c r="AD1171"/>
      <c r="AE1171"/>
      <c r="AF1171"/>
      <c r="AG1171"/>
      <c r="AH1171"/>
      <c r="AI1171"/>
      <c r="AJ1171"/>
      <c r="AK1171"/>
      <c r="AL1171"/>
      <c r="AM1171"/>
      <c r="AN1171"/>
      <c r="AO1171"/>
      <c r="AP1171"/>
      <c r="AQ1171"/>
      <c r="AR1171"/>
      <c r="AS1171"/>
      <c r="AT1171"/>
      <c r="AU1171"/>
      <c r="AV1171"/>
      <c r="AW1171"/>
      <c r="AX1171"/>
      <c r="AY1171"/>
      <c r="AZ1171"/>
      <c r="BA1171"/>
      <c r="BB1171"/>
      <c r="BC1171"/>
      <c r="BD1171"/>
      <c r="BE1171"/>
      <c r="BF1171"/>
      <c r="BG1171"/>
      <c r="BH1171"/>
      <c r="BI1171"/>
      <c r="BJ1171"/>
      <c r="BK1171"/>
      <c r="BL1171"/>
      <c r="BM1171"/>
      <c r="BN1171"/>
      <c r="BO1171"/>
      <c r="BP1171"/>
      <c r="BQ1171"/>
      <c r="BR1171"/>
      <c r="BS1171"/>
      <c r="BT1171"/>
      <c r="BU1171"/>
      <c r="BV1171"/>
      <c r="BW1171"/>
      <c r="BX1171"/>
      <c r="BY1171"/>
      <c r="BZ1171"/>
      <c r="CA1171"/>
      <c r="CB1171"/>
      <c r="CC1171"/>
      <c r="CD1171"/>
      <c r="CE1171"/>
      <c r="CF1171"/>
      <c r="CG1171"/>
      <c r="CH1171"/>
      <c r="CI1171"/>
      <c r="CJ1171"/>
      <c r="CK1171"/>
      <c r="CL1171"/>
      <c r="CM1171"/>
      <c r="CN1171"/>
      <c r="CO1171"/>
      <c r="CP1171"/>
      <c r="CQ1171"/>
      <c r="CR1171"/>
      <c r="CS1171"/>
      <c r="CT1171"/>
      <c r="CU1171"/>
      <c r="CV1171"/>
      <c r="CW1171"/>
      <c r="CX1171"/>
      <c r="CY1171"/>
      <c r="CZ1171"/>
      <c r="DA1171"/>
      <c r="DB1171"/>
      <c r="DC1171"/>
      <c r="DD1171"/>
      <c r="DE1171"/>
      <c r="DF1171"/>
      <c r="DG1171"/>
      <c r="DH1171"/>
      <c r="DI1171"/>
      <c r="DJ1171"/>
      <c r="DK1171"/>
      <c r="DL1171"/>
      <c r="DM1171"/>
      <c r="DN1171"/>
      <c r="DO1171"/>
      <c r="DP1171"/>
      <c r="DQ1171"/>
      <c r="DR1171"/>
      <c r="DS1171"/>
      <c r="DT1171"/>
      <c r="DU1171"/>
      <c r="DV1171"/>
      <c r="DW1171"/>
      <c r="DX1171"/>
      <c r="DY1171"/>
      <c r="DZ1171"/>
      <c r="EA1171"/>
      <c r="EB1171"/>
      <c r="EC1171"/>
      <c r="ED1171"/>
      <c r="EE1171"/>
      <c r="EF1171"/>
      <c r="EG1171"/>
      <c r="EH1171"/>
      <c r="EI1171"/>
      <c r="EJ1171"/>
      <c r="EK1171"/>
      <c r="EL1171"/>
      <c r="EM1171"/>
      <c r="EN1171"/>
      <c r="EO1171"/>
      <c r="EP1171"/>
      <c r="EQ1171"/>
      <c r="ER1171"/>
      <c r="ES1171"/>
      <c r="ET1171"/>
      <c r="EU1171"/>
      <c r="EV1171"/>
      <c r="EW1171"/>
      <c r="EX1171"/>
      <c r="EY1171"/>
      <c r="EZ1171"/>
      <c r="FA1171"/>
      <c r="FB1171"/>
      <c r="FC1171"/>
      <c r="FD1171"/>
      <c r="FE1171"/>
      <c r="FF1171"/>
      <c r="FG1171"/>
      <c r="FH1171"/>
      <c r="FI1171"/>
      <c r="FJ1171"/>
      <c r="FK1171"/>
      <c r="FL1171"/>
      <c r="FM1171"/>
      <c r="FN1171"/>
      <c r="FO1171"/>
      <c r="FP1171"/>
      <c r="FQ1171"/>
      <c r="FR1171"/>
      <c r="FS1171"/>
      <c r="FT1171"/>
      <c r="FU1171"/>
      <c r="FV1171"/>
      <c r="FW1171"/>
      <c r="FX1171"/>
      <c r="FY1171"/>
      <c r="FZ1171"/>
      <c r="GA1171"/>
      <c r="GB1171"/>
      <c r="GC1171"/>
      <c r="GD1171"/>
      <c r="GE1171"/>
      <c r="GF1171"/>
      <c r="GG1171"/>
      <c r="GH1171"/>
      <c r="GI1171"/>
      <c r="GJ1171"/>
      <c r="GK1171"/>
      <c r="GL1171"/>
      <c r="GM1171"/>
      <c r="GN1171"/>
      <c r="GO1171"/>
      <c r="GP1171"/>
      <c r="GQ1171"/>
      <c r="GR1171"/>
      <c r="GS1171"/>
      <c r="GT1171"/>
      <c r="GU1171"/>
      <c r="GV1171"/>
      <c r="GW1171"/>
      <c r="GX1171"/>
      <c r="GY1171"/>
      <c r="GZ1171"/>
      <c r="HA1171"/>
      <c r="HB1171"/>
      <c r="HC1171"/>
      <c r="HD1171"/>
      <c r="HE1171"/>
      <c r="HF1171"/>
      <c r="HG1171"/>
      <c r="HH1171"/>
    </row>
    <row r="1172" spans="1:216" x14ac:dyDescent="0.2">
      <c r="A1172" s="241" t="s">
        <v>415</v>
      </c>
      <c r="B1172" s="476" t="s">
        <v>1026</v>
      </c>
      <c r="C1172" s="326" t="s">
        <v>784</v>
      </c>
      <c r="D1172" s="283" t="s">
        <v>416</v>
      </c>
      <c r="E1172" s="480">
        <v>0</v>
      </c>
      <c r="F1172" s="480">
        <v>0.5</v>
      </c>
      <c r="G1172" s="480">
        <v>0</v>
      </c>
      <c r="H1172" s="480">
        <v>0</v>
      </c>
      <c r="I1172" s="480">
        <v>0</v>
      </c>
      <c r="J1172" s="480">
        <v>0</v>
      </c>
      <c r="K1172" s="480">
        <v>0</v>
      </c>
      <c r="L1172" s="480">
        <v>0</v>
      </c>
      <c r="M1172" s="480">
        <v>0</v>
      </c>
      <c r="N1172" s="500">
        <v>0.5</v>
      </c>
      <c r="O1172" s="480">
        <v>0</v>
      </c>
      <c r="P1172" s="480">
        <v>1</v>
      </c>
      <c r="Q1172" s="480">
        <v>0</v>
      </c>
      <c r="R1172" s="480">
        <v>0</v>
      </c>
      <c r="S1172" s="480">
        <v>0</v>
      </c>
      <c r="T1172" s="480">
        <v>0</v>
      </c>
      <c r="U1172" s="480">
        <v>0</v>
      </c>
      <c r="V1172" s="480">
        <v>0</v>
      </c>
      <c r="W1172" s="480">
        <v>0</v>
      </c>
      <c r="X1172" s="500">
        <v>1</v>
      </c>
      <c r="Y1172"/>
      <c r="Z1172"/>
      <c r="AA1172"/>
      <c r="AB1172"/>
      <c r="AC1172"/>
      <c r="AD1172"/>
      <c r="AE1172"/>
      <c r="AF1172"/>
      <c r="AG1172"/>
      <c r="AH1172"/>
      <c r="AI1172"/>
      <c r="AJ1172"/>
      <c r="AK1172"/>
      <c r="AL1172"/>
      <c r="AM1172"/>
      <c r="AN1172"/>
      <c r="AO1172"/>
      <c r="AP1172"/>
      <c r="AQ1172"/>
      <c r="AR1172"/>
      <c r="AS1172"/>
      <c r="AT1172"/>
      <c r="AU1172"/>
      <c r="AV1172"/>
      <c r="AW1172"/>
      <c r="AX1172"/>
      <c r="AY1172"/>
      <c r="AZ1172"/>
      <c r="BA1172"/>
      <c r="BB1172"/>
      <c r="BC1172"/>
      <c r="BD1172"/>
      <c r="BE1172"/>
      <c r="BF1172"/>
      <c r="BG1172"/>
      <c r="BH1172"/>
      <c r="BI1172"/>
      <c r="BJ1172"/>
      <c r="BK1172"/>
      <c r="BL1172"/>
      <c r="BM1172"/>
      <c r="BN1172"/>
      <c r="BO1172"/>
      <c r="BP1172"/>
      <c r="BQ1172"/>
      <c r="BR1172"/>
      <c r="BS1172"/>
      <c r="BT1172"/>
      <c r="BU1172"/>
      <c r="BV1172"/>
      <c r="BW1172"/>
      <c r="BX1172"/>
      <c r="BY1172"/>
      <c r="BZ1172"/>
      <c r="CA1172"/>
      <c r="CB1172"/>
      <c r="CC1172"/>
      <c r="CD1172"/>
      <c r="CE1172"/>
      <c r="CF1172"/>
      <c r="CG1172"/>
      <c r="CH1172"/>
      <c r="CI1172"/>
      <c r="CJ1172"/>
      <c r="CK1172"/>
      <c r="CL1172"/>
      <c r="CM1172"/>
      <c r="CN1172"/>
      <c r="CO1172"/>
      <c r="CP1172"/>
      <c r="CQ1172"/>
      <c r="CR1172"/>
      <c r="CS1172"/>
      <c r="CT1172"/>
      <c r="CU1172"/>
      <c r="CV1172"/>
      <c r="CW1172"/>
      <c r="CX1172"/>
      <c r="CY1172"/>
      <c r="CZ1172"/>
      <c r="DA1172"/>
      <c r="DB1172"/>
      <c r="DC1172"/>
      <c r="DD1172"/>
      <c r="DE1172"/>
      <c r="DF1172"/>
      <c r="DG1172"/>
      <c r="DH1172"/>
      <c r="DI1172"/>
      <c r="DJ1172"/>
      <c r="DK1172"/>
      <c r="DL1172"/>
      <c r="DM1172"/>
      <c r="DN1172"/>
      <c r="DO1172"/>
      <c r="DP1172"/>
      <c r="DQ1172"/>
      <c r="DR1172"/>
      <c r="DS1172"/>
      <c r="DT1172"/>
      <c r="DU1172"/>
      <c r="DV1172"/>
      <c r="DW1172"/>
      <c r="DX1172"/>
      <c r="DY1172"/>
      <c r="DZ1172"/>
      <c r="EA1172"/>
      <c r="EB1172"/>
      <c r="EC1172"/>
      <c r="ED1172"/>
      <c r="EE1172"/>
      <c r="EF1172"/>
      <c r="EG1172"/>
      <c r="EH1172"/>
      <c r="EI1172"/>
      <c r="EJ1172"/>
      <c r="EK1172"/>
      <c r="EL1172"/>
      <c r="EM1172"/>
      <c r="EN1172"/>
      <c r="EO1172"/>
      <c r="EP1172"/>
      <c r="EQ1172"/>
      <c r="ER1172"/>
      <c r="ES1172"/>
      <c r="ET1172"/>
      <c r="EU1172"/>
      <c r="EV1172"/>
      <c r="EW1172"/>
      <c r="EX1172"/>
      <c r="EY1172"/>
      <c r="EZ1172"/>
      <c r="FA1172"/>
      <c r="FB1172"/>
      <c r="FC1172"/>
      <c r="FD1172"/>
      <c r="FE1172"/>
      <c r="FF1172"/>
      <c r="FG1172"/>
      <c r="FH1172"/>
      <c r="FI1172"/>
      <c r="FJ1172"/>
      <c r="FK1172"/>
      <c r="FL1172"/>
      <c r="FM1172"/>
      <c r="FN1172"/>
      <c r="FO1172"/>
      <c r="FP1172"/>
      <c r="FQ1172"/>
      <c r="FR1172"/>
      <c r="FS1172"/>
      <c r="FT1172"/>
      <c r="FU1172"/>
      <c r="FV1172"/>
      <c r="FW1172"/>
      <c r="FX1172"/>
      <c r="FY1172"/>
      <c r="FZ1172"/>
      <c r="GA1172"/>
      <c r="GB1172"/>
      <c r="GC1172"/>
      <c r="GD1172"/>
      <c r="GE1172"/>
      <c r="GF1172"/>
      <c r="GG1172"/>
      <c r="GH1172"/>
      <c r="GI1172"/>
      <c r="GJ1172"/>
      <c r="GK1172"/>
      <c r="GL1172"/>
      <c r="GM1172"/>
      <c r="GN1172"/>
      <c r="GO1172"/>
      <c r="GP1172"/>
      <c r="GQ1172"/>
      <c r="GR1172"/>
      <c r="GS1172"/>
      <c r="GT1172"/>
      <c r="GU1172"/>
      <c r="GV1172"/>
      <c r="GW1172"/>
      <c r="GX1172"/>
      <c r="GY1172"/>
      <c r="GZ1172"/>
      <c r="HA1172"/>
      <c r="HB1172"/>
      <c r="HC1172"/>
      <c r="HD1172"/>
      <c r="HE1172"/>
      <c r="HF1172"/>
      <c r="HG1172"/>
      <c r="HH1172"/>
    </row>
    <row r="1173" spans="1:216" x14ac:dyDescent="0.2">
      <c r="A1173" s="241" t="s">
        <v>417</v>
      </c>
      <c r="B1173" s="476" t="s">
        <v>1027</v>
      </c>
      <c r="C1173" s="326" t="s">
        <v>782</v>
      </c>
      <c r="D1173" s="283" t="s">
        <v>1028</v>
      </c>
      <c r="E1173" s="480">
        <v>0.5</v>
      </c>
      <c r="F1173" s="480">
        <v>5</v>
      </c>
      <c r="G1173" s="480">
        <v>0.38</v>
      </c>
      <c r="H1173" s="480">
        <v>0</v>
      </c>
      <c r="I1173" s="480">
        <v>0</v>
      </c>
      <c r="J1173" s="480">
        <v>0</v>
      </c>
      <c r="K1173" s="480">
        <v>0</v>
      </c>
      <c r="L1173" s="480">
        <v>0</v>
      </c>
      <c r="M1173" s="480">
        <v>0</v>
      </c>
      <c r="N1173" s="500">
        <v>5.88</v>
      </c>
      <c r="O1173" s="480">
        <v>1</v>
      </c>
      <c r="P1173" s="480">
        <v>11</v>
      </c>
      <c r="Q1173" s="480">
        <v>1</v>
      </c>
      <c r="R1173" s="480">
        <v>0</v>
      </c>
      <c r="S1173" s="480">
        <v>0</v>
      </c>
      <c r="T1173" s="480">
        <v>0</v>
      </c>
      <c r="U1173" s="480">
        <v>0</v>
      </c>
      <c r="V1173" s="480">
        <v>0</v>
      </c>
      <c r="W1173" s="480">
        <v>0</v>
      </c>
      <c r="X1173" s="500">
        <v>13</v>
      </c>
      <c r="Y1173"/>
      <c r="Z1173"/>
      <c r="AA1173"/>
      <c r="AB1173"/>
      <c r="AC1173"/>
      <c r="AD1173"/>
      <c r="AE1173"/>
      <c r="AF1173"/>
      <c r="AG1173"/>
      <c r="AH1173"/>
      <c r="AI1173"/>
      <c r="AJ1173"/>
      <c r="AK1173"/>
      <c r="AL1173"/>
      <c r="AM1173"/>
      <c r="AN1173"/>
      <c r="AO1173"/>
      <c r="AP1173"/>
      <c r="AQ1173"/>
      <c r="AR1173"/>
      <c r="AS1173"/>
      <c r="AT1173"/>
      <c r="AU1173"/>
      <c r="AV1173"/>
      <c r="AW1173"/>
      <c r="AX1173"/>
      <c r="AY1173"/>
      <c r="AZ1173"/>
      <c r="BA1173"/>
      <c r="BB1173"/>
      <c r="BC1173"/>
      <c r="BD1173"/>
      <c r="BE1173"/>
      <c r="BF1173"/>
      <c r="BG1173"/>
      <c r="BH1173"/>
      <c r="BI1173"/>
      <c r="BJ1173"/>
      <c r="BK1173"/>
      <c r="BL1173"/>
      <c r="BM1173"/>
      <c r="BN1173"/>
      <c r="BO1173"/>
      <c r="BP1173"/>
      <c r="BQ1173"/>
      <c r="BR1173"/>
      <c r="BS1173"/>
      <c r="BT1173"/>
      <c r="BU1173"/>
      <c r="BV1173"/>
      <c r="BW1173"/>
      <c r="BX1173"/>
      <c r="BY1173"/>
      <c r="BZ1173"/>
      <c r="CA1173"/>
      <c r="CB1173"/>
      <c r="CC1173"/>
      <c r="CD1173"/>
      <c r="CE1173"/>
      <c r="CF1173"/>
      <c r="CG1173"/>
      <c r="CH1173"/>
      <c r="CI1173"/>
      <c r="CJ1173"/>
      <c r="CK1173"/>
      <c r="CL1173"/>
      <c r="CM1173"/>
      <c r="CN1173"/>
      <c r="CO1173"/>
      <c r="CP1173"/>
      <c r="CQ1173"/>
      <c r="CR1173"/>
      <c r="CS1173"/>
      <c r="CT1173"/>
      <c r="CU1173"/>
      <c r="CV1173"/>
      <c r="CW1173"/>
      <c r="CX1173"/>
      <c r="CY1173"/>
      <c r="CZ1173"/>
      <c r="DA1173"/>
      <c r="DB1173"/>
      <c r="DC1173"/>
      <c r="DD1173"/>
      <c r="DE1173"/>
      <c r="DF1173"/>
      <c r="DG1173"/>
      <c r="DH1173"/>
      <c r="DI1173"/>
      <c r="DJ1173"/>
      <c r="DK1173"/>
      <c r="DL1173"/>
      <c r="DM1173"/>
      <c r="DN1173"/>
      <c r="DO1173"/>
      <c r="DP1173"/>
      <c r="DQ1173"/>
      <c r="DR1173"/>
      <c r="DS1173"/>
      <c r="DT1173"/>
      <c r="DU1173"/>
      <c r="DV1173"/>
      <c r="DW1173"/>
      <c r="DX1173"/>
      <c r="DY1173"/>
      <c r="DZ1173"/>
      <c r="EA1173"/>
      <c r="EB1173"/>
      <c r="EC1173"/>
      <c r="ED1173"/>
      <c r="EE1173"/>
      <c r="EF1173"/>
      <c r="EG1173"/>
      <c r="EH1173"/>
      <c r="EI1173"/>
      <c r="EJ1173"/>
      <c r="EK1173"/>
      <c r="EL1173"/>
      <c r="EM1173"/>
      <c r="EN1173"/>
      <c r="EO1173"/>
      <c r="EP1173"/>
      <c r="EQ1173"/>
      <c r="ER1173"/>
      <c r="ES1173"/>
      <c r="ET1173"/>
      <c r="EU1173"/>
      <c r="EV1173"/>
      <c r="EW1173"/>
      <c r="EX1173"/>
      <c r="EY1173"/>
      <c r="EZ1173"/>
      <c r="FA1173"/>
      <c r="FB1173"/>
      <c r="FC1173"/>
      <c r="FD1173"/>
      <c r="FE1173"/>
      <c r="FF1173"/>
      <c r="FG1173"/>
      <c r="FH1173"/>
      <c r="FI1173"/>
      <c r="FJ1173"/>
      <c r="FK1173"/>
      <c r="FL1173"/>
      <c r="FM1173"/>
      <c r="FN1173"/>
      <c r="FO1173"/>
      <c r="FP1173"/>
      <c r="FQ1173"/>
      <c r="FR1173"/>
      <c r="FS1173"/>
      <c r="FT1173"/>
      <c r="FU1173"/>
      <c r="FV1173"/>
      <c r="FW1173"/>
      <c r="FX1173"/>
      <c r="FY1173"/>
      <c r="FZ1173"/>
      <c r="GA1173"/>
      <c r="GB1173"/>
      <c r="GC1173"/>
      <c r="GD1173"/>
      <c r="GE1173"/>
      <c r="GF1173"/>
      <c r="GG1173"/>
      <c r="GH1173"/>
      <c r="GI1173"/>
      <c r="GJ1173"/>
      <c r="GK1173"/>
      <c r="GL1173"/>
      <c r="GM1173"/>
      <c r="GN1173"/>
      <c r="GO1173"/>
      <c r="GP1173"/>
      <c r="GQ1173"/>
      <c r="GR1173"/>
      <c r="GS1173"/>
      <c r="GT1173"/>
      <c r="GU1173"/>
      <c r="GV1173"/>
      <c r="GW1173"/>
      <c r="GX1173"/>
      <c r="GY1173"/>
      <c r="GZ1173"/>
      <c r="HA1173"/>
      <c r="HB1173"/>
      <c r="HC1173"/>
      <c r="HD1173"/>
      <c r="HE1173"/>
      <c r="HF1173"/>
      <c r="HG1173"/>
      <c r="HH1173"/>
    </row>
    <row r="1174" spans="1:216" x14ac:dyDescent="0.2">
      <c r="A1174" s="241" t="s">
        <v>418</v>
      </c>
      <c r="B1174" s="476" t="s">
        <v>1029</v>
      </c>
      <c r="C1174" s="326" t="s">
        <v>640</v>
      </c>
      <c r="D1174" s="283" t="s">
        <v>419</v>
      </c>
      <c r="E1174" s="480">
        <v>0</v>
      </c>
      <c r="F1174" s="480">
        <v>1</v>
      </c>
      <c r="G1174" s="480">
        <v>0</v>
      </c>
      <c r="H1174" s="480">
        <v>0.5</v>
      </c>
      <c r="I1174" s="480">
        <v>0</v>
      </c>
      <c r="J1174" s="480">
        <v>0</v>
      </c>
      <c r="K1174" s="480">
        <v>0</v>
      </c>
      <c r="L1174" s="480">
        <v>0</v>
      </c>
      <c r="M1174" s="480">
        <v>0</v>
      </c>
      <c r="N1174" s="500">
        <v>1.5</v>
      </c>
      <c r="O1174" s="480">
        <v>0</v>
      </c>
      <c r="P1174" s="480">
        <v>2</v>
      </c>
      <c r="Q1174" s="480">
        <v>0</v>
      </c>
      <c r="R1174" s="480">
        <v>1</v>
      </c>
      <c r="S1174" s="480">
        <v>0</v>
      </c>
      <c r="T1174" s="480">
        <v>0</v>
      </c>
      <c r="U1174" s="480">
        <v>0</v>
      </c>
      <c r="V1174" s="480">
        <v>0</v>
      </c>
      <c r="W1174" s="480">
        <v>0</v>
      </c>
      <c r="X1174" s="500">
        <v>3</v>
      </c>
      <c r="Y1174"/>
      <c r="Z1174"/>
      <c r="AA1174"/>
      <c r="AB1174"/>
      <c r="AC1174"/>
      <c r="AD1174"/>
      <c r="AE1174"/>
      <c r="AF1174"/>
      <c r="AG1174"/>
      <c r="AH1174"/>
      <c r="AI1174"/>
      <c r="AJ1174"/>
      <c r="AK1174"/>
      <c r="AL1174"/>
      <c r="AM1174"/>
      <c r="AN1174"/>
      <c r="AO1174"/>
      <c r="AP1174"/>
      <c r="AQ1174"/>
      <c r="AR1174"/>
      <c r="AS1174"/>
      <c r="AT1174"/>
      <c r="AU1174"/>
      <c r="AV1174"/>
      <c r="AW1174"/>
      <c r="AX1174"/>
      <c r="AY1174"/>
      <c r="AZ1174"/>
      <c r="BA1174"/>
      <c r="BB1174"/>
      <c r="BC1174"/>
      <c r="BD1174"/>
      <c r="BE1174"/>
      <c r="BF1174"/>
      <c r="BG1174"/>
      <c r="BH1174"/>
      <c r="BI1174"/>
      <c r="BJ1174"/>
      <c r="BK1174"/>
      <c r="BL1174"/>
      <c r="BM1174"/>
      <c r="BN1174"/>
      <c r="BO1174"/>
      <c r="BP1174"/>
      <c r="BQ1174"/>
      <c r="BR1174"/>
      <c r="BS1174"/>
      <c r="BT1174"/>
      <c r="BU1174"/>
      <c r="BV1174"/>
      <c r="BW1174"/>
      <c r="BX1174"/>
      <c r="BY1174"/>
      <c r="BZ1174"/>
      <c r="CA1174"/>
      <c r="CB1174"/>
      <c r="CC1174"/>
      <c r="CD1174"/>
      <c r="CE1174"/>
      <c r="CF1174"/>
      <c r="CG1174"/>
      <c r="CH1174"/>
      <c r="CI1174"/>
      <c r="CJ1174"/>
      <c r="CK1174"/>
      <c r="CL1174"/>
      <c r="CM1174"/>
      <c r="CN1174"/>
      <c r="CO1174"/>
      <c r="CP1174"/>
      <c r="CQ1174"/>
      <c r="CR1174"/>
      <c r="CS1174"/>
      <c r="CT1174"/>
      <c r="CU1174"/>
      <c r="CV1174"/>
      <c r="CW1174"/>
      <c r="CX1174"/>
      <c r="CY1174"/>
      <c r="CZ1174"/>
      <c r="DA1174"/>
      <c r="DB1174"/>
      <c r="DC1174"/>
      <c r="DD1174"/>
      <c r="DE1174"/>
      <c r="DF1174"/>
      <c r="DG1174"/>
      <c r="DH1174"/>
      <c r="DI1174"/>
      <c r="DJ1174"/>
      <c r="DK1174"/>
      <c r="DL1174"/>
      <c r="DM1174"/>
      <c r="DN1174"/>
      <c r="DO1174"/>
      <c r="DP1174"/>
      <c r="DQ1174"/>
      <c r="DR1174"/>
      <c r="DS1174"/>
      <c r="DT1174"/>
      <c r="DU1174"/>
      <c r="DV1174"/>
      <c r="DW1174"/>
      <c r="DX1174"/>
      <c r="DY1174"/>
      <c r="DZ1174"/>
      <c r="EA1174"/>
      <c r="EB1174"/>
      <c r="EC1174"/>
      <c r="ED1174"/>
      <c r="EE1174"/>
      <c r="EF1174"/>
      <c r="EG1174"/>
      <c r="EH1174"/>
      <c r="EI1174"/>
      <c r="EJ1174"/>
      <c r="EK1174"/>
      <c r="EL1174"/>
      <c r="EM1174"/>
      <c r="EN1174"/>
      <c r="EO1174"/>
      <c r="EP1174"/>
      <c r="EQ1174"/>
      <c r="ER1174"/>
      <c r="ES1174"/>
      <c r="ET1174"/>
      <c r="EU1174"/>
      <c r="EV1174"/>
      <c r="EW1174"/>
      <c r="EX1174"/>
      <c r="EY1174"/>
      <c r="EZ1174"/>
      <c r="FA1174"/>
      <c r="FB1174"/>
      <c r="FC1174"/>
      <c r="FD1174"/>
      <c r="FE1174"/>
      <c r="FF1174"/>
      <c r="FG1174"/>
      <c r="FH1174"/>
      <c r="FI1174"/>
      <c r="FJ1174"/>
      <c r="FK1174"/>
      <c r="FL1174"/>
      <c r="FM1174"/>
      <c r="FN1174"/>
      <c r="FO1174"/>
      <c r="FP1174"/>
      <c r="FQ1174"/>
      <c r="FR1174"/>
      <c r="FS1174"/>
      <c r="FT1174"/>
      <c r="FU1174"/>
      <c r="FV1174"/>
      <c r="FW1174"/>
      <c r="FX1174"/>
      <c r="FY1174"/>
      <c r="FZ1174"/>
      <c r="GA1174"/>
      <c r="GB1174"/>
      <c r="GC1174"/>
      <c r="GD1174"/>
      <c r="GE1174"/>
      <c r="GF1174"/>
      <c r="GG1174"/>
      <c r="GH1174"/>
      <c r="GI1174"/>
      <c r="GJ1174"/>
      <c r="GK1174"/>
      <c r="GL1174"/>
      <c r="GM1174"/>
      <c r="GN1174"/>
      <c r="GO1174"/>
      <c r="GP1174"/>
      <c r="GQ1174"/>
      <c r="GR1174"/>
      <c r="GS1174"/>
      <c r="GT1174"/>
      <c r="GU1174"/>
      <c r="GV1174"/>
      <c r="GW1174"/>
      <c r="GX1174"/>
      <c r="GY1174"/>
      <c r="GZ1174"/>
      <c r="HA1174"/>
      <c r="HB1174"/>
      <c r="HC1174"/>
      <c r="HD1174"/>
      <c r="HE1174"/>
      <c r="HF1174"/>
      <c r="HG1174"/>
      <c r="HH1174"/>
    </row>
    <row r="1175" spans="1:216" x14ac:dyDescent="0.2">
      <c r="A1175" s="241" t="s">
        <v>420</v>
      </c>
      <c r="B1175" s="476" t="s">
        <v>1030</v>
      </c>
      <c r="C1175" s="326" t="s">
        <v>870</v>
      </c>
      <c r="D1175" s="283" t="s">
        <v>1031</v>
      </c>
      <c r="E1175" s="480">
        <v>0</v>
      </c>
      <c r="F1175" s="480">
        <v>1</v>
      </c>
      <c r="G1175" s="480">
        <v>0</v>
      </c>
      <c r="H1175" s="480">
        <v>0</v>
      </c>
      <c r="I1175" s="480">
        <v>0</v>
      </c>
      <c r="J1175" s="480">
        <v>0</v>
      </c>
      <c r="K1175" s="480">
        <v>0</v>
      </c>
      <c r="L1175" s="480">
        <v>0</v>
      </c>
      <c r="M1175" s="480">
        <v>0</v>
      </c>
      <c r="N1175" s="500">
        <v>1</v>
      </c>
      <c r="O1175" s="480">
        <v>0</v>
      </c>
      <c r="P1175" s="480">
        <v>2</v>
      </c>
      <c r="Q1175" s="480">
        <v>0</v>
      </c>
      <c r="R1175" s="480">
        <v>0</v>
      </c>
      <c r="S1175" s="480">
        <v>0</v>
      </c>
      <c r="T1175" s="480">
        <v>0</v>
      </c>
      <c r="U1175" s="480">
        <v>0</v>
      </c>
      <c r="V1175" s="480">
        <v>0</v>
      </c>
      <c r="W1175" s="480">
        <v>0</v>
      </c>
      <c r="X1175" s="500">
        <v>2</v>
      </c>
      <c r="Y1175"/>
      <c r="Z1175"/>
      <c r="AA1175"/>
      <c r="AB1175"/>
      <c r="AC1175"/>
      <c r="AD1175"/>
      <c r="AE1175"/>
      <c r="AF1175"/>
      <c r="AG1175"/>
      <c r="AH1175"/>
      <c r="AI1175"/>
      <c r="AJ1175"/>
      <c r="AK1175"/>
      <c r="AL1175"/>
      <c r="AM1175"/>
      <c r="AN1175"/>
      <c r="AO1175"/>
      <c r="AP1175"/>
      <c r="AQ1175"/>
      <c r="AR1175"/>
      <c r="AS1175"/>
      <c r="AT1175"/>
      <c r="AU1175"/>
      <c r="AV1175"/>
      <c r="AW1175"/>
      <c r="AX1175"/>
      <c r="AY1175"/>
      <c r="AZ1175"/>
      <c r="BA1175"/>
      <c r="BB1175"/>
      <c r="BC1175"/>
      <c r="BD1175"/>
      <c r="BE1175"/>
      <c r="BF1175"/>
      <c r="BG1175"/>
      <c r="BH1175"/>
      <c r="BI1175"/>
      <c r="BJ1175"/>
      <c r="BK1175"/>
      <c r="BL1175"/>
      <c r="BM1175"/>
      <c r="BN1175"/>
      <c r="BO1175"/>
      <c r="BP1175"/>
      <c r="BQ1175"/>
      <c r="BR1175"/>
      <c r="BS1175"/>
      <c r="BT1175"/>
      <c r="BU1175"/>
      <c r="BV1175"/>
      <c r="BW1175"/>
      <c r="BX1175"/>
      <c r="BY1175"/>
      <c r="BZ1175"/>
      <c r="CA1175"/>
      <c r="CB1175"/>
      <c r="CC1175"/>
      <c r="CD1175"/>
      <c r="CE1175"/>
      <c r="CF1175"/>
      <c r="CG1175"/>
      <c r="CH1175"/>
      <c r="CI1175"/>
      <c r="CJ1175"/>
      <c r="CK1175"/>
      <c r="CL1175"/>
      <c r="CM1175"/>
      <c r="CN1175"/>
      <c r="CO1175"/>
      <c r="CP1175"/>
      <c r="CQ1175"/>
      <c r="CR1175"/>
      <c r="CS1175"/>
      <c r="CT1175"/>
      <c r="CU1175"/>
      <c r="CV1175"/>
      <c r="CW1175"/>
      <c r="CX1175"/>
      <c r="CY1175"/>
      <c r="CZ1175"/>
      <c r="DA1175"/>
      <c r="DB1175"/>
      <c r="DC1175"/>
      <c r="DD1175"/>
      <c r="DE1175"/>
      <c r="DF1175"/>
      <c r="DG1175"/>
      <c r="DH1175"/>
      <c r="DI1175"/>
      <c r="DJ1175"/>
      <c r="DK1175"/>
      <c r="DL1175"/>
      <c r="DM1175"/>
      <c r="DN1175"/>
      <c r="DO1175"/>
      <c r="DP1175"/>
      <c r="DQ1175"/>
      <c r="DR1175"/>
      <c r="DS1175"/>
      <c r="DT1175"/>
      <c r="DU1175"/>
      <c r="DV1175"/>
      <c r="DW1175"/>
      <c r="DX1175"/>
      <c r="DY1175"/>
      <c r="DZ1175"/>
      <c r="EA1175"/>
      <c r="EB1175"/>
      <c r="EC1175"/>
      <c r="ED1175"/>
      <c r="EE1175"/>
      <c r="EF1175"/>
      <c r="EG1175"/>
      <c r="EH1175"/>
      <c r="EI1175"/>
      <c r="EJ1175"/>
      <c r="EK1175"/>
      <c r="EL1175"/>
      <c r="EM1175"/>
      <c r="EN1175"/>
      <c r="EO1175"/>
      <c r="EP1175"/>
      <c r="EQ1175"/>
      <c r="ER1175"/>
      <c r="ES1175"/>
      <c r="ET1175"/>
      <c r="EU1175"/>
      <c r="EV1175"/>
      <c r="EW1175"/>
      <c r="EX1175"/>
      <c r="EY1175"/>
      <c r="EZ1175"/>
      <c r="FA1175"/>
      <c r="FB1175"/>
      <c r="FC1175"/>
      <c r="FD1175"/>
      <c r="FE1175"/>
      <c r="FF1175"/>
      <c r="FG1175"/>
      <c r="FH1175"/>
      <c r="FI1175"/>
      <c r="FJ1175"/>
      <c r="FK1175"/>
      <c r="FL1175"/>
      <c r="FM1175"/>
      <c r="FN1175"/>
      <c r="FO1175"/>
      <c r="FP1175"/>
      <c r="FQ1175"/>
      <c r="FR1175"/>
      <c r="FS1175"/>
      <c r="FT1175"/>
      <c r="FU1175"/>
      <c r="FV1175"/>
      <c r="FW1175"/>
      <c r="FX1175"/>
      <c r="FY1175"/>
      <c r="FZ1175"/>
      <c r="GA1175"/>
      <c r="GB1175"/>
      <c r="GC1175"/>
      <c r="GD1175"/>
      <c r="GE1175"/>
      <c r="GF1175"/>
      <c r="GG1175"/>
      <c r="GH1175"/>
      <c r="GI1175"/>
      <c r="GJ1175"/>
      <c r="GK1175"/>
      <c r="GL1175"/>
      <c r="GM1175"/>
      <c r="GN1175"/>
      <c r="GO1175"/>
      <c r="GP1175"/>
      <c r="GQ1175"/>
      <c r="GR1175"/>
      <c r="GS1175"/>
      <c r="GT1175"/>
      <c r="GU1175"/>
      <c r="GV1175"/>
      <c r="GW1175"/>
      <c r="GX1175"/>
      <c r="GY1175"/>
      <c r="GZ1175"/>
      <c r="HA1175"/>
      <c r="HB1175"/>
      <c r="HC1175"/>
      <c r="HD1175"/>
      <c r="HE1175"/>
      <c r="HF1175"/>
      <c r="HG1175"/>
      <c r="HH1175"/>
    </row>
    <row r="1176" spans="1:216" x14ac:dyDescent="0.2">
      <c r="A1176" s="241" t="s">
        <v>421</v>
      </c>
      <c r="B1176" s="476" t="s">
        <v>1032</v>
      </c>
      <c r="C1176" s="326" t="s">
        <v>807</v>
      </c>
      <c r="D1176" s="283" t="s">
        <v>422</v>
      </c>
      <c r="E1176" s="480">
        <v>0</v>
      </c>
      <c r="F1176" s="480">
        <v>3.6</v>
      </c>
      <c r="G1176" s="480">
        <v>0</v>
      </c>
      <c r="H1176" s="480">
        <v>0</v>
      </c>
      <c r="I1176" s="480">
        <v>0</v>
      </c>
      <c r="J1176" s="480">
        <v>0</v>
      </c>
      <c r="K1176" s="480">
        <v>0</v>
      </c>
      <c r="L1176" s="480">
        <v>0</v>
      </c>
      <c r="M1176" s="480">
        <v>0</v>
      </c>
      <c r="N1176" s="500">
        <v>3.6</v>
      </c>
      <c r="O1176" s="480">
        <v>0</v>
      </c>
      <c r="P1176" s="480">
        <v>8</v>
      </c>
      <c r="Q1176" s="480">
        <v>0</v>
      </c>
      <c r="R1176" s="480">
        <v>0</v>
      </c>
      <c r="S1176" s="480">
        <v>0</v>
      </c>
      <c r="T1176" s="480">
        <v>0</v>
      </c>
      <c r="U1176" s="480">
        <v>0</v>
      </c>
      <c r="V1176" s="480">
        <v>0</v>
      </c>
      <c r="W1176" s="480">
        <v>0</v>
      </c>
      <c r="X1176" s="500">
        <v>8</v>
      </c>
      <c r="Y1176"/>
      <c r="Z1176"/>
      <c r="AA1176"/>
      <c r="AB1176"/>
      <c r="AC1176"/>
      <c r="AD1176"/>
      <c r="AE1176"/>
      <c r="AF1176"/>
      <c r="AG1176"/>
      <c r="AH1176"/>
      <c r="AI1176"/>
      <c r="AJ1176"/>
      <c r="AK1176"/>
      <c r="AL1176"/>
      <c r="AM1176"/>
      <c r="AN1176"/>
      <c r="AO1176"/>
      <c r="AP1176"/>
      <c r="AQ1176"/>
      <c r="AR1176"/>
      <c r="AS1176"/>
      <c r="AT1176"/>
      <c r="AU1176"/>
      <c r="AV1176"/>
      <c r="AW1176"/>
      <c r="AX1176"/>
      <c r="AY1176"/>
      <c r="AZ1176"/>
      <c r="BA1176"/>
      <c r="BB1176"/>
      <c r="BC1176"/>
      <c r="BD1176"/>
      <c r="BE1176"/>
      <c r="BF1176"/>
      <c r="BG1176"/>
      <c r="BH1176"/>
      <c r="BI1176"/>
      <c r="BJ1176"/>
      <c r="BK1176"/>
      <c r="BL1176"/>
      <c r="BM1176"/>
      <c r="BN1176"/>
      <c r="BO1176"/>
      <c r="BP1176"/>
      <c r="BQ1176"/>
      <c r="BR1176"/>
      <c r="BS1176"/>
      <c r="BT1176"/>
      <c r="BU1176"/>
      <c r="BV1176"/>
      <c r="BW1176"/>
      <c r="BX1176"/>
      <c r="BY1176"/>
      <c r="BZ1176"/>
      <c r="CA1176"/>
      <c r="CB1176"/>
      <c r="CC1176"/>
      <c r="CD1176"/>
      <c r="CE1176"/>
      <c r="CF1176"/>
      <c r="CG1176"/>
      <c r="CH1176"/>
      <c r="CI1176"/>
      <c r="CJ1176"/>
      <c r="CK1176"/>
      <c r="CL1176"/>
      <c r="CM1176"/>
      <c r="CN1176"/>
      <c r="CO1176"/>
      <c r="CP1176"/>
      <c r="CQ1176"/>
      <c r="CR1176"/>
      <c r="CS1176"/>
      <c r="CT1176"/>
      <c r="CU1176"/>
      <c r="CV1176"/>
      <c r="CW1176"/>
      <c r="CX1176"/>
      <c r="CY1176"/>
      <c r="CZ1176"/>
      <c r="DA1176"/>
      <c r="DB1176"/>
      <c r="DC1176"/>
      <c r="DD1176"/>
      <c r="DE1176"/>
      <c r="DF1176"/>
      <c r="DG1176"/>
      <c r="DH1176"/>
      <c r="DI1176"/>
      <c r="DJ1176"/>
      <c r="DK1176"/>
      <c r="DL1176"/>
      <c r="DM1176"/>
      <c r="DN1176"/>
      <c r="DO1176"/>
      <c r="DP1176"/>
      <c r="DQ1176"/>
      <c r="DR1176"/>
      <c r="DS1176"/>
      <c r="DT1176"/>
      <c r="DU1176"/>
      <c r="DV1176"/>
      <c r="DW1176"/>
      <c r="DX1176"/>
      <c r="DY1176"/>
      <c r="DZ1176"/>
      <c r="EA1176"/>
      <c r="EB1176"/>
      <c r="EC1176"/>
      <c r="ED1176"/>
      <c r="EE1176"/>
      <c r="EF1176"/>
      <c r="EG1176"/>
      <c r="EH1176"/>
      <c r="EI1176"/>
      <c r="EJ1176"/>
      <c r="EK1176"/>
      <c r="EL1176"/>
      <c r="EM1176"/>
      <c r="EN1176"/>
      <c r="EO1176"/>
      <c r="EP1176"/>
      <c r="EQ1176"/>
      <c r="ER1176"/>
      <c r="ES1176"/>
      <c r="ET1176"/>
      <c r="EU1176"/>
      <c r="EV1176"/>
      <c r="EW1176"/>
      <c r="EX1176"/>
      <c r="EY1176"/>
      <c r="EZ1176"/>
      <c r="FA1176"/>
      <c r="FB1176"/>
      <c r="FC1176"/>
      <c r="FD1176"/>
      <c r="FE1176"/>
      <c r="FF1176"/>
      <c r="FG1176"/>
      <c r="FH1176"/>
      <c r="FI1176"/>
      <c r="FJ1176"/>
      <c r="FK1176"/>
      <c r="FL1176"/>
      <c r="FM1176"/>
      <c r="FN1176"/>
      <c r="FO1176"/>
      <c r="FP1176"/>
      <c r="FQ1176"/>
      <c r="FR1176"/>
      <c r="FS1176"/>
      <c r="FT1176"/>
      <c r="FU1176"/>
      <c r="FV1176"/>
      <c r="FW1176"/>
      <c r="FX1176"/>
      <c r="FY1176"/>
      <c r="FZ1176"/>
      <c r="GA1176"/>
      <c r="GB1176"/>
      <c r="GC1176"/>
      <c r="GD1176"/>
      <c r="GE1176"/>
      <c r="GF1176"/>
      <c r="GG1176"/>
      <c r="GH1176"/>
      <c r="GI1176"/>
      <c r="GJ1176"/>
      <c r="GK1176"/>
      <c r="GL1176"/>
      <c r="GM1176"/>
      <c r="GN1176"/>
      <c r="GO1176"/>
      <c r="GP1176"/>
      <c r="GQ1176"/>
      <c r="GR1176"/>
      <c r="GS1176"/>
      <c r="GT1176"/>
      <c r="GU1176"/>
      <c r="GV1176"/>
      <c r="GW1176"/>
      <c r="GX1176"/>
      <c r="GY1176"/>
      <c r="GZ1176"/>
      <c r="HA1176"/>
      <c r="HB1176"/>
      <c r="HC1176"/>
      <c r="HD1176"/>
      <c r="HE1176"/>
      <c r="HF1176"/>
      <c r="HG1176"/>
      <c r="HH1176"/>
    </row>
    <row r="1177" spans="1:216" x14ac:dyDescent="0.2">
      <c r="A1177" s="241" t="s">
        <v>423</v>
      </c>
      <c r="B1177" s="476" t="s">
        <v>1033</v>
      </c>
      <c r="C1177" s="326" t="s">
        <v>782</v>
      </c>
      <c r="D1177" s="283" t="s">
        <v>424</v>
      </c>
      <c r="E1177" s="480">
        <v>0</v>
      </c>
      <c r="F1177" s="480">
        <v>23</v>
      </c>
      <c r="G1177" s="480">
        <v>4</v>
      </c>
      <c r="H1177" s="480">
        <v>0.5</v>
      </c>
      <c r="I1177" s="480">
        <v>0</v>
      </c>
      <c r="J1177" s="480">
        <v>0</v>
      </c>
      <c r="K1177" s="480">
        <v>0</v>
      </c>
      <c r="L1177" s="480">
        <v>0</v>
      </c>
      <c r="M1177" s="480">
        <v>0</v>
      </c>
      <c r="N1177" s="500">
        <v>27.5</v>
      </c>
      <c r="O1177" s="480">
        <v>0</v>
      </c>
      <c r="P1177" s="480">
        <v>46</v>
      </c>
      <c r="Q1177" s="480">
        <v>8</v>
      </c>
      <c r="R1177" s="480">
        <v>1</v>
      </c>
      <c r="S1177" s="480">
        <v>0</v>
      </c>
      <c r="T1177" s="480">
        <v>0</v>
      </c>
      <c r="U1177" s="480">
        <v>0</v>
      </c>
      <c r="V1177" s="480">
        <v>0</v>
      </c>
      <c r="W1177" s="480">
        <v>0</v>
      </c>
      <c r="X1177" s="500">
        <v>55</v>
      </c>
      <c r="Y1177"/>
      <c r="Z1177"/>
      <c r="AA1177"/>
      <c r="AB1177"/>
      <c r="AC1177"/>
      <c r="AD1177"/>
      <c r="AE1177"/>
      <c r="AF1177"/>
      <c r="AG1177"/>
      <c r="AH1177"/>
      <c r="AI1177"/>
      <c r="AJ1177"/>
      <c r="AK1177"/>
      <c r="AL1177"/>
      <c r="AM1177"/>
      <c r="AN1177"/>
      <c r="AO1177"/>
      <c r="AP1177"/>
      <c r="AQ1177"/>
      <c r="AR1177"/>
      <c r="AS1177"/>
      <c r="AT1177"/>
      <c r="AU1177"/>
      <c r="AV1177"/>
      <c r="AW1177"/>
      <c r="AX1177"/>
      <c r="AY1177"/>
      <c r="AZ1177"/>
      <c r="BA1177"/>
      <c r="BB1177"/>
      <c r="BC1177"/>
      <c r="BD1177"/>
      <c r="BE1177"/>
      <c r="BF1177"/>
      <c r="BG1177"/>
      <c r="BH1177"/>
      <c r="BI1177"/>
      <c r="BJ1177"/>
      <c r="BK1177"/>
      <c r="BL1177"/>
      <c r="BM1177"/>
      <c r="BN1177"/>
      <c r="BO1177"/>
      <c r="BP1177"/>
      <c r="BQ1177"/>
      <c r="BR1177"/>
      <c r="BS1177"/>
      <c r="BT1177"/>
      <c r="BU1177"/>
      <c r="BV1177"/>
      <c r="BW1177"/>
      <c r="BX1177"/>
      <c r="BY1177"/>
      <c r="BZ1177"/>
      <c r="CA1177"/>
      <c r="CB1177"/>
      <c r="CC1177"/>
      <c r="CD1177"/>
      <c r="CE1177"/>
      <c r="CF1177"/>
      <c r="CG1177"/>
      <c r="CH1177"/>
      <c r="CI1177"/>
      <c r="CJ1177"/>
      <c r="CK1177"/>
      <c r="CL1177"/>
      <c r="CM1177"/>
      <c r="CN1177"/>
      <c r="CO1177"/>
      <c r="CP1177"/>
      <c r="CQ1177"/>
      <c r="CR1177"/>
      <c r="CS1177"/>
      <c r="CT1177"/>
      <c r="CU1177"/>
      <c r="CV1177"/>
      <c r="CW1177"/>
      <c r="CX1177"/>
      <c r="CY1177"/>
      <c r="CZ1177"/>
      <c r="DA1177"/>
      <c r="DB1177"/>
      <c r="DC1177"/>
      <c r="DD1177"/>
      <c r="DE1177"/>
      <c r="DF1177"/>
      <c r="DG1177"/>
      <c r="DH1177"/>
      <c r="DI1177"/>
      <c r="DJ1177"/>
      <c r="DK1177"/>
      <c r="DL1177"/>
      <c r="DM1177"/>
      <c r="DN1177"/>
      <c r="DO1177"/>
      <c r="DP1177"/>
      <c r="DQ1177"/>
      <c r="DR1177"/>
      <c r="DS1177"/>
      <c r="DT1177"/>
      <c r="DU1177"/>
      <c r="DV1177"/>
      <c r="DW1177"/>
      <c r="DX1177"/>
      <c r="DY1177"/>
      <c r="DZ1177"/>
      <c r="EA1177"/>
      <c r="EB1177"/>
      <c r="EC1177"/>
      <c r="ED1177"/>
      <c r="EE1177"/>
      <c r="EF1177"/>
      <c r="EG1177"/>
      <c r="EH1177"/>
      <c r="EI1177"/>
      <c r="EJ1177"/>
      <c r="EK1177"/>
      <c r="EL1177"/>
      <c r="EM1177"/>
      <c r="EN1177"/>
      <c r="EO1177"/>
      <c r="EP1177"/>
      <c r="EQ1177"/>
      <c r="ER1177"/>
      <c r="ES1177"/>
      <c r="ET1177"/>
      <c r="EU1177"/>
      <c r="EV1177"/>
      <c r="EW1177"/>
      <c r="EX1177"/>
      <c r="EY1177"/>
      <c r="EZ1177"/>
      <c r="FA1177"/>
      <c r="FB1177"/>
      <c r="FC1177"/>
      <c r="FD1177"/>
      <c r="FE1177"/>
      <c r="FF1177"/>
      <c r="FG1177"/>
      <c r="FH1177"/>
      <c r="FI1177"/>
      <c r="FJ1177"/>
      <c r="FK1177"/>
      <c r="FL1177"/>
      <c r="FM1177"/>
      <c r="FN1177"/>
      <c r="FO1177"/>
      <c r="FP1177"/>
      <c r="FQ1177"/>
      <c r="FR1177"/>
      <c r="FS1177"/>
      <c r="FT1177"/>
      <c r="FU1177"/>
      <c r="FV1177"/>
      <c r="FW1177"/>
      <c r="FX1177"/>
      <c r="FY1177"/>
      <c r="FZ1177"/>
      <c r="GA1177"/>
      <c r="GB1177"/>
      <c r="GC1177"/>
      <c r="GD1177"/>
      <c r="GE1177"/>
      <c r="GF1177"/>
      <c r="GG1177"/>
      <c r="GH1177"/>
      <c r="GI1177"/>
      <c r="GJ1177"/>
      <c r="GK1177"/>
      <c r="GL1177"/>
      <c r="GM1177"/>
      <c r="GN1177"/>
      <c r="GO1177"/>
      <c r="GP1177"/>
      <c r="GQ1177"/>
      <c r="GR1177"/>
      <c r="GS1177"/>
      <c r="GT1177"/>
      <c r="GU1177"/>
      <c r="GV1177"/>
      <c r="GW1177"/>
      <c r="GX1177"/>
      <c r="GY1177"/>
      <c r="GZ1177"/>
      <c r="HA1177"/>
      <c r="HB1177"/>
      <c r="HC1177"/>
      <c r="HD1177"/>
      <c r="HE1177"/>
      <c r="HF1177"/>
      <c r="HG1177"/>
      <c r="HH1177"/>
    </row>
    <row r="1178" spans="1:216" x14ac:dyDescent="0.2">
      <c r="A1178" s="241" t="s">
        <v>425</v>
      </c>
      <c r="B1178" s="476" t="s">
        <v>1034</v>
      </c>
      <c r="C1178" s="326" t="s">
        <v>784</v>
      </c>
      <c r="D1178" s="283" t="s">
        <v>426</v>
      </c>
      <c r="E1178" s="480">
        <v>0</v>
      </c>
      <c r="F1178" s="480">
        <v>4.75</v>
      </c>
      <c r="G1178" s="480">
        <v>0.875</v>
      </c>
      <c r="H1178" s="480">
        <v>0.5</v>
      </c>
      <c r="I1178" s="480">
        <v>0</v>
      </c>
      <c r="J1178" s="480">
        <v>0</v>
      </c>
      <c r="K1178" s="480">
        <v>0</v>
      </c>
      <c r="L1178" s="480">
        <v>0</v>
      </c>
      <c r="M1178" s="480">
        <v>0</v>
      </c>
      <c r="N1178" s="500">
        <v>6.125</v>
      </c>
      <c r="O1178" s="480">
        <v>0</v>
      </c>
      <c r="P1178" s="480">
        <v>11</v>
      </c>
      <c r="Q1178" s="480">
        <v>2</v>
      </c>
      <c r="R1178" s="480">
        <v>1</v>
      </c>
      <c r="S1178" s="480">
        <v>0</v>
      </c>
      <c r="T1178" s="480">
        <v>0</v>
      </c>
      <c r="U1178" s="480">
        <v>0</v>
      </c>
      <c r="V1178" s="480">
        <v>0</v>
      </c>
      <c r="W1178" s="480">
        <v>0</v>
      </c>
      <c r="X1178" s="500">
        <v>14</v>
      </c>
      <c r="Y1178"/>
      <c r="Z1178"/>
      <c r="AA1178"/>
      <c r="AB1178"/>
      <c r="AC1178"/>
      <c r="AD1178"/>
      <c r="AE1178"/>
      <c r="AF1178"/>
      <c r="AG1178"/>
      <c r="AH1178"/>
      <c r="AI1178"/>
      <c r="AJ1178"/>
      <c r="AK1178"/>
      <c r="AL1178"/>
      <c r="AM1178"/>
      <c r="AN1178"/>
      <c r="AO1178"/>
      <c r="AP1178"/>
      <c r="AQ1178"/>
      <c r="AR1178"/>
      <c r="AS1178"/>
      <c r="AT1178"/>
      <c r="AU1178"/>
      <c r="AV1178"/>
      <c r="AW1178"/>
      <c r="AX1178"/>
      <c r="AY1178"/>
      <c r="AZ1178"/>
      <c r="BA1178"/>
      <c r="BB1178"/>
      <c r="BC1178"/>
      <c r="BD1178"/>
      <c r="BE1178"/>
      <c r="BF1178"/>
      <c r="BG1178"/>
      <c r="BH1178"/>
      <c r="BI1178"/>
      <c r="BJ1178"/>
      <c r="BK1178"/>
      <c r="BL1178"/>
      <c r="BM1178"/>
      <c r="BN1178"/>
      <c r="BO1178"/>
      <c r="BP1178"/>
      <c r="BQ1178"/>
      <c r="BR1178"/>
      <c r="BS1178"/>
      <c r="BT1178"/>
      <c r="BU1178"/>
      <c r="BV1178"/>
      <c r="BW1178"/>
      <c r="BX1178"/>
      <c r="BY1178"/>
      <c r="BZ1178"/>
      <c r="CA1178"/>
      <c r="CB1178"/>
      <c r="CC1178"/>
      <c r="CD1178"/>
      <c r="CE1178"/>
      <c r="CF1178"/>
      <c r="CG1178"/>
      <c r="CH1178"/>
      <c r="CI1178"/>
      <c r="CJ1178"/>
      <c r="CK1178"/>
      <c r="CL1178"/>
      <c r="CM1178"/>
      <c r="CN1178"/>
      <c r="CO1178"/>
      <c r="CP1178"/>
      <c r="CQ1178"/>
      <c r="CR1178"/>
      <c r="CS1178"/>
      <c r="CT1178"/>
      <c r="CU1178"/>
      <c r="CV1178"/>
      <c r="CW1178"/>
      <c r="CX1178"/>
      <c r="CY1178"/>
      <c r="CZ1178"/>
      <c r="DA1178"/>
      <c r="DB1178"/>
      <c r="DC1178"/>
      <c r="DD1178"/>
      <c r="DE1178"/>
      <c r="DF1178"/>
      <c r="DG1178"/>
      <c r="DH1178"/>
      <c r="DI1178"/>
      <c r="DJ1178"/>
      <c r="DK1178"/>
      <c r="DL1178"/>
      <c r="DM1178"/>
      <c r="DN1178"/>
      <c r="DO1178"/>
      <c r="DP1178"/>
      <c r="DQ1178"/>
      <c r="DR1178"/>
      <c r="DS1178"/>
      <c r="DT1178"/>
      <c r="DU1178"/>
      <c r="DV1178"/>
      <c r="DW1178"/>
      <c r="DX1178"/>
      <c r="DY1178"/>
      <c r="DZ1178"/>
      <c r="EA1178"/>
      <c r="EB1178"/>
      <c r="EC1178"/>
      <c r="ED1178"/>
      <c r="EE1178"/>
      <c r="EF1178"/>
      <c r="EG1178"/>
      <c r="EH1178"/>
      <c r="EI1178"/>
      <c r="EJ1178"/>
      <c r="EK1178"/>
      <c r="EL1178"/>
      <c r="EM1178"/>
      <c r="EN1178"/>
      <c r="EO1178"/>
      <c r="EP1178"/>
      <c r="EQ1178"/>
      <c r="ER1178"/>
      <c r="ES1178"/>
      <c r="ET1178"/>
      <c r="EU1178"/>
      <c r="EV1178"/>
      <c r="EW1178"/>
      <c r="EX1178"/>
      <c r="EY1178"/>
      <c r="EZ1178"/>
      <c r="FA1178"/>
      <c r="FB1178"/>
      <c r="FC1178"/>
      <c r="FD1178"/>
      <c r="FE1178"/>
      <c r="FF1178"/>
      <c r="FG1178"/>
      <c r="FH1178"/>
      <c r="FI1178"/>
      <c r="FJ1178"/>
      <c r="FK1178"/>
      <c r="FL1178"/>
      <c r="FM1178"/>
      <c r="FN1178"/>
      <c r="FO1178"/>
      <c r="FP1178"/>
      <c r="FQ1178"/>
      <c r="FR1178"/>
      <c r="FS1178"/>
      <c r="FT1178"/>
      <c r="FU1178"/>
      <c r="FV1178"/>
      <c r="FW1178"/>
      <c r="FX1178"/>
      <c r="FY1178"/>
      <c r="FZ1178"/>
      <c r="GA1178"/>
      <c r="GB1178"/>
      <c r="GC1178"/>
      <c r="GD1178"/>
      <c r="GE1178"/>
      <c r="GF1178"/>
      <c r="GG1178"/>
      <c r="GH1178"/>
      <c r="GI1178"/>
      <c r="GJ1178"/>
      <c r="GK1178"/>
      <c r="GL1178"/>
      <c r="GM1178"/>
      <c r="GN1178"/>
      <c r="GO1178"/>
      <c r="GP1178"/>
      <c r="GQ1178"/>
      <c r="GR1178"/>
      <c r="GS1178"/>
      <c r="GT1178"/>
      <c r="GU1178"/>
      <c r="GV1178"/>
      <c r="GW1178"/>
      <c r="GX1178"/>
      <c r="GY1178"/>
      <c r="GZ1178"/>
      <c r="HA1178"/>
      <c r="HB1178"/>
      <c r="HC1178"/>
      <c r="HD1178"/>
      <c r="HE1178"/>
      <c r="HF1178"/>
      <c r="HG1178"/>
      <c r="HH1178"/>
    </row>
    <row r="1179" spans="1:216" x14ac:dyDescent="0.2">
      <c r="A1179" s="241" t="s">
        <v>427</v>
      </c>
      <c r="B1179" s="476" t="s">
        <v>1035</v>
      </c>
      <c r="C1179" s="326" t="s">
        <v>640</v>
      </c>
      <c r="D1179" s="283" t="s">
        <v>428</v>
      </c>
      <c r="E1179" s="480">
        <v>0</v>
      </c>
      <c r="F1179" s="480">
        <v>2</v>
      </c>
      <c r="G1179" s="480">
        <v>0</v>
      </c>
      <c r="H1179" s="480">
        <v>2</v>
      </c>
      <c r="I1179" s="480">
        <v>0</v>
      </c>
      <c r="J1179" s="480">
        <v>0.5</v>
      </c>
      <c r="K1179" s="480">
        <v>0</v>
      </c>
      <c r="L1179" s="480">
        <v>0</v>
      </c>
      <c r="M1179" s="480">
        <v>0</v>
      </c>
      <c r="N1179" s="500">
        <v>4.5</v>
      </c>
      <c r="O1179" s="480">
        <v>0</v>
      </c>
      <c r="P1179" s="480">
        <v>4</v>
      </c>
      <c r="Q1179" s="480">
        <v>0</v>
      </c>
      <c r="R1179" s="480">
        <v>4</v>
      </c>
      <c r="S1179" s="480">
        <v>0</v>
      </c>
      <c r="T1179" s="480">
        <v>1</v>
      </c>
      <c r="U1179" s="480">
        <v>0</v>
      </c>
      <c r="V1179" s="480">
        <v>0</v>
      </c>
      <c r="W1179" s="480">
        <v>0</v>
      </c>
      <c r="X1179" s="500">
        <v>9</v>
      </c>
      <c r="Y1179"/>
      <c r="Z1179"/>
      <c r="AA1179"/>
      <c r="AB1179"/>
      <c r="AC1179"/>
      <c r="AD1179"/>
      <c r="AE1179"/>
      <c r="AF1179"/>
      <c r="AG1179"/>
      <c r="AH1179"/>
      <c r="AI1179"/>
      <c r="AJ1179"/>
      <c r="AK1179"/>
      <c r="AL1179"/>
      <c r="AM1179"/>
      <c r="AN1179"/>
      <c r="AO1179"/>
      <c r="AP1179"/>
      <c r="AQ1179"/>
      <c r="AR1179"/>
      <c r="AS1179"/>
      <c r="AT1179"/>
      <c r="AU1179"/>
      <c r="AV1179"/>
      <c r="AW1179"/>
      <c r="AX1179"/>
      <c r="AY1179"/>
      <c r="AZ1179"/>
      <c r="BA1179"/>
      <c r="BB1179"/>
      <c r="BC1179"/>
      <c r="BD1179"/>
      <c r="BE1179"/>
      <c r="BF1179"/>
      <c r="BG1179"/>
      <c r="BH1179"/>
      <c r="BI1179"/>
      <c r="BJ1179"/>
      <c r="BK1179"/>
      <c r="BL1179"/>
      <c r="BM1179"/>
      <c r="BN1179"/>
      <c r="BO1179"/>
      <c r="BP1179"/>
      <c r="BQ1179"/>
      <c r="BR1179"/>
      <c r="BS1179"/>
      <c r="BT1179"/>
      <c r="BU1179"/>
      <c r="BV1179"/>
      <c r="BW1179"/>
      <c r="BX1179"/>
      <c r="BY1179"/>
      <c r="BZ1179"/>
      <c r="CA1179"/>
      <c r="CB1179"/>
      <c r="CC1179"/>
      <c r="CD1179"/>
      <c r="CE1179"/>
      <c r="CF1179"/>
      <c r="CG1179"/>
      <c r="CH1179"/>
      <c r="CI1179"/>
      <c r="CJ1179"/>
      <c r="CK1179"/>
      <c r="CL1179"/>
      <c r="CM1179"/>
      <c r="CN1179"/>
      <c r="CO1179"/>
      <c r="CP1179"/>
      <c r="CQ1179"/>
      <c r="CR1179"/>
      <c r="CS1179"/>
      <c r="CT1179"/>
      <c r="CU1179"/>
      <c r="CV1179"/>
      <c r="CW1179"/>
      <c r="CX1179"/>
      <c r="CY1179"/>
      <c r="CZ1179"/>
      <c r="DA1179"/>
      <c r="DB1179"/>
      <c r="DC1179"/>
      <c r="DD1179"/>
      <c r="DE1179"/>
      <c r="DF1179"/>
      <c r="DG1179"/>
      <c r="DH1179"/>
      <c r="DI1179"/>
      <c r="DJ1179"/>
      <c r="DK1179"/>
      <c r="DL1179"/>
      <c r="DM1179"/>
      <c r="DN1179"/>
      <c r="DO1179"/>
      <c r="DP1179"/>
      <c r="DQ1179"/>
      <c r="DR1179"/>
      <c r="DS1179"/>
      <c r="DT1179"/>
      <c r="DU1179"/>
      <c r="DV1179"/>
      <c r="DW1179"/>
      <c r="DX1179"/>
      <c r="DY1179"/>
      <c r="DZ1179"/>
      <c r="EA1179"/>
      <c r="EB1179"/>
      <c r="EC1179"/>
      <c r="ED1179"/>
      <c r="EE1179"/>
      <c r="EF1179"/>
      <c r="EG1179"/>
      <c r="EH1179"/>
      <c r="EI1179"/>
      <c r="EJ1179"/>
      <c r="EK1179"/>
      <c r="EL1179"/>
      <c r="EM1179"/>
      <c r="EN1179"/>
      <c r="EO1179"/>
      <c r="EP1179"/>
      <c r="EQ1179"/>
      <c r="ER1179"/>
      <c r="ES1179"/>
      <c r="ET1179"/>
      <c r="EU1179"/>
      <c r="EV1179"/>
      <c r="EW1179"/>
      <c r="EX1179"/>
      <c r="EY1179"/>
      <c r="EZ1179"/>
      <c r="FA1179"/>
      <c r="FB1179"/>
      <c r="FC1179"/>
      <c r="FD1179"/>
      <c r="FE1179"/>
      <c r="FF1179"/>
      <c r="FG1179"/>
      <c r="FH1179"/>
      <c r="FI1179"/>
      <c r="FJ1179"/>
      <c r="FK1179"/>
      <c r="FL1179"/>
      <c r="FM1179"/>
      <c r="FN1179"/>
      <c r="FO1179"/>
      <c r="FP1179"/>
      <c r="FQ1179"/>
      <c r="FR1179"/>
      <c r="FS1179"/>
      <c r="FT1179"/>
      <c r="FU1179"/>
      <c r="FV1179"/>
      <c r="FW1179"/>
      <c r="FX1179"/>
      <c r="FY1179"/>
      <c r="FZ1179"/>
      <c r="GA1179"/>
      <c r="GB1179"/>
      <c r="GC1179"/>
      <c r="GD1179"/>
      <c r="GE1179"/>
      <c r="GF1179"/>
      <c r="GG1179"/>
      <c r="GH1179"/>
      <c r="GI1179"/>
      <c r="GJ1179"/>
      <c r="GK1179"/>
      <c r="GL1179"/>
      <c r="GM1179"/>
      <c r="GN1179"/>
      <c r="GO1179"/>
      <c r="GP1179"/>
      <c r="GQ1179"/>
      <c r="GR1179"/>
      <c r="GS1179"/>
      <c r="GT1179"/>
      <c r="GU1179"/>
      <c r="GV1179"/>
      <c r="GW1179"/>
      <c r="GX1179"/>
      <c r="GY1179"/>
      <c r="GZ1179"/>
      <c r="HA1179"/>
      <c r="HB1179"/>
      <c r="HC1179"/>
      <c r="HD1179"/>
      <c r="HE1179"/>
      <c r="HF1179"/>
      <c r="HG1179"/>
      <c r="HH1179"/>
    </row>
    <row r="1180" spans="1:216" x14ac:dyDescent="0.2">
      <c r="A1180" s="241" t="s">
        <v>429</v>
      </c>
      <c r="B1180" s="476" t="s">
        <v>1036</v>
      </c>
      <c r="C1180" s="326" t="s">
        <v>794</v>
      </c>
      <c r="D1180" s="283" t="s">
        <v>430</v>
      </c>
      <c r="E1180" s="480">
        <v>0</v>
      </c>
      <c r="F1180" s="480">
        <v>3.5</v>
      </c>
      <c r="G1180" s="480">
        <v>1.875</v>
      </c>
      <c r="H1180" s="480">
        <v>1.875</v>
      </c>
      <c r="I1180" s="480">
        <v>0</v>
      </c>
      <c r="J1180" s="480">
        <v>0</v>
      </c>
      <c r="K1180" s="480">
        <v>0.5</v>
      </c>
      <c r="L1180" s="480">
        <v>0</v>
      </c>
      <c r="M1180" s="480">
        <v>0</v>
      </c>
      <c r="N1180" s="500">
        <v>7.75</v>
      </c>
      <c r="O1180" s="480">
        <v>0</v>
      </c>
      <c r="P1180" s="480">
        <v>7</v>
      </c>
      <c r="Q1180" s="480">
        <v>4</v>
      </c>
      <c r="R1180" s="480">
        <v>4</v>
      </c>
      <c r="S1180" s="480">
        <v>0</v>
      </c>
      <c r="T1180" s="480">
        <v>0</v>
      </c>
      <c r="U1180" s="480">
        <v>1</v>
      </c>
      <c r="V1180" s="480">
        <v>0</v>
      </c>
      <c r="W1180" s="480">
        <v>0</v>
      </c>
      <c r="X1180" s="500">
        <v>16</v>
      </c>
      <c r="Y1180"/>
      <c r="Z1180"/>
      <c r="AA1180"/>
      <c r="AB1180"/>
      <c r="AC1180"/>
      <c r="AD1180"/>
      <c r="AE1180"/>
      <c r="AF1180"/>
      <c r="AG1180"/>
      <c r="AH1180"/>
      <c r="AI1180"/>
      <c r="AJ1180"/>
      <c r="AK1180"/>
      <c r="AL1180"/>
      <c r="AM1180"/>
      <c r="AN1180"/>
      <c r="AO1180"/>
      <c r="AP1180"/>
      <c r="AQ1180"/>
      <c r="AR1180"/>
      <c r="AS1180"/>
      <c r="AT1180"/>
      <c r="AU1180"/>
      <c r="AV1180"/>
      <c r="AW1180"/>
      <c r="AX1180"/>
      <c r="AY1180"/>
      <c r="AZ1180"/>
      <c r="BA1180"/>
      <c r="BB1180"/>
      <c r="BC1180"/>
      <c r="BD1180"/>
      <c r="BE1180"/>
      <c r="BF1180"/>
      <c r="BG1180"/>
      <c r="BH1180"/>
      <c r="BI1180"/>
      <c r="BJ1180"/>
      <c r="BK1180"/>
      <c r="BL1180"/>
      <c r="BM1180"/>
      <c r="BN1180"/>
      <c r="BO1180"/>
      <c r="BP1180"/>
      <c r="BQ1180"/>
      <c r="BR1180"/>
      <c r="BS1180"/>
      <c r="BT1180"/>
      <c r="BU1180"/>
      <c r="BV1180"/>
      <c r="BW1180"/>
      <c r="BX1180"/>
      <c r="BY1180"/>
      <c r="BZ1180"/>
      <c r="CA1180"/>
      <c r="CB1180"/>
      <c r="CC1180"/>
      <c r="CD1180"/>
      <c r="CE1180"/>
      <c r="CF1180"/>
      <c r="CG1180"/>
      <c r="CH1180"/>
      <c r="CI1180"/>
      <c r="CJ1180"/>
      <c r="CK1180"/>
      <c r="CL1180"/>
      <c r="CM1180"/>
      <c r="CN1180"/>
      <c r="CO1180"/>
      <c r="CP1180"/>
      <c r="CQ1180"/>
      <c r="CR1180"/>
      <c r="CS1180"/>
      <c r="CT1180"/>
      <c r="CU1180"/>
      <c r="CV1180"/>
      <c r="CW1180"/>
      <c r="CX1180"/>
      <c r="CY1180"/>
      <c r="CZ1180"/>
      <c r="DA1180"/>
      <c r="DB1180"/>
      <c r="DC1180"/>
      <c r="DD1180"/>
      <c r="DE1180"/>
      <c r="DF1180"/>
      <c r="DG1180"/>
      <c r="DH1180"/>
      <c r="DI1180"/>
      <c r="DJ1180"/>
      <c r="DK1180"/>
      <c r="DL1180"/>
      <c r="DM1180"/>
      <c r="DN1180"/>
      <c r="DO1180"/>
      <c r="DP1180"/>
      <c r="DQ1180"/>
      <c r="DR1180"/>
      <c r="DS1180"/>
      <c r="DT1180"/>
      <c r="DU1180"/>
      <c r="DV1180"/>
      <c r="DW1180"/>
      <c r="DX1180"/>
      <c r="DY1180"/>
      <c r="DZ1180"/>
      <c r="EA1180"/>
      <c r="EB1180"/>
      <c r="EC1180"/>
      <c r="ED1180"/>
      <c r="EE1180"/>
      <c r="EF1180"/>
      <c r="EG1180"/>
      <c r="EH1180"/>
      <c r="EI1180"/>
      <c r="EJ1180"/>
      <c r="EK1180"/>
      <c r="EL1180"/>
      <c r="EM1180"/>
      <c r="EN1180"/>
      <c r="EO1180"/>
      <c r="EP1180"/>
      <c r="EQ1180"/>
      <c r="ER1180"/>
      <c r="ES1180"/>
      <c r="ET1180"/>
      <c r="EU1180"/>
      <c r="EV1180"/>
      <c r="EW1180"/>
      <c r="EX1180"/>
      <c r="EY1180"/>
      <c r="EZ1180"/>
      <c r="FA1180"/>
      <c r="FB1180"/>
      <c r="FC1180"/>
      <c r="FD1180"/>
      <c r="FE1180"/>
      <c r="FF1180"/>
      <c r="FG1180"/>
      <c r="FH1180"/>
      <c r="FI1180"/>
      <c r="FJ1180"/>
      <c r="FK1180"/>
      <c r="FL1180"/>
      <c r="FM1180"/>
      <c r="FN1180"/>
      <c r="FO1180"/>
      <c r="FP1180"/>
      <c r="FQ1180"/>
      <c r="FR1180"/>
      <c r="FS1180"/>
      <c r="FT1180"/>
      <c r="FU1180"/>
      <c r="FV1180"/>
      <c r="FW1180"/>
      <c r="FX1180"/>
      <c r="FY1180"/>
      <c r="FZ1180"/>
      <c r="GA1180"/>
      <c r="GB1180"/>
      <c r="GC1180"/>
      <c r="GD1180"/>
      <c r="GE1180"/>
      <c r="GF1180"/>
      <c r="GG1180"/>
      <c r="GH1180"/>
      <c r="GI1180"/>
      <c r="GJ1180"/>
      <c r="GK1180"/>
      <c r="GL1180"/>
      <c r="GM1180"/>
      <c r="GN1180"/>
      <c r="GO1180"/>
      <c r="GP1180"/>
      <c r="GQ1180"/>
      <c r="GR1180"/>
      <c r="GS1180"/>
      <c r="GT1180"/>
      <c r="GU1180"/>
      <c r="GV1180"/>
      <c r="GW1180"/>
      <c r="GX1180"/>
      <c r="GY1180"/>
      <c r="GZ1180"/>
      <c r="HA1180"/>
      <c r="HB1180"/>
      <c r="HC1180"/>
      <c r="HD1180"/>
      <c r="HE1180"/>
      <c r="HF1180"/>
      <c r="HG1180"/>
      <c r="HH1180"/>
    </row>
    <row r="1181" spans="1:216" x14ac:dyDescent="0.2">
      <c r="A1181" s="241" t="s">
        <v>431</v>
      </c>
      <c r="B1181" s="476" t="s">
        <v>1037</v>
      </c>
      <c r="C1181" s="326" t="s">
        <v>784</v>
      </c>
      <c r="D1181" s="283" t="s">
        <v>432</v>
      </c>
      <c r="E1181" s="480">
        <v>0</v>
      </c>
      <c r="F1181" s="480">
        <v>1.4</v>
      </c>
      <c r="G1181" s="480">
        <v>0</v>
      </c>
      <c r="H1181" s="480">
        <v>0</v>
      </c>
      <c r="I1181" s="480">
        <v>0.5</v>
      </c>
      <c r="J1181" s="480">
        <v>0</v>
      </c>
      <c r="K1181" s="480">
        <v>0</v>
      </c>
      <c r="L1181" s="480">
        <v>0</v>
      </c>
      <c r="M1181" s="480">
        <v>0</v>
      </c>
      <c r="N1181" s="500">
        <v>1.9</v>
      </c>
      <c r="O1181" s="480">
        <v>0</v>
      </c>
      <c r="P1181" s="480">
        <v>3</v>
      </c>
      <c r="Q1181" s="480">
        <v>0</v>
      </c>
      <c r="R1181" s="480">
        <v>0</v>
      </c>
      <c r="S1181" s="480">
        <v>1</v>
      </c>
      <c r="T1181" s="480">
        <v>0</v>
      </c>
      <c r="U1181" s="480">
        <v>0</v>
      </c>
      <c r="V1181" s="480">
        <v>0</v>
      </c>
      <c r="W1181" s="480">
        <v>0</v>
      </c>
      <c r="X1181" s="500">
        <v>4</v>
      </c>
      <c r="Y1181"/>
      <c r="Z1181"/>
      <c r="AA1181"/>
      <c r="AB1181"/>
      <c r="AC1181"/>
      <c r="AD1181"/>
      <c r="AE1181"/>
      <c r="AF1181"/>
      <c r="AG1181"/>
      <c r="AH1181"/>
      <c r="AI1181"/>
      <c r="AJ1181"/>
      <c r="AK1181"/>
      <c r="AL1181"/>
      <c r="AM1181"/>
      <c r="AN1181"/>
      <c r="AO1181"/>
      <c r="AP1181"/>
      <c r="AQ1181"/>
      <c r="AR1181"/>
      <c r="AS1181"/>
      <c r="AT1181"/>
      <c r="AU1181"/>
      <c r="AV1181"/>
      <c r="AW1181"/>
      <c r="AX1181"/>
      <c r="AY1181"/>
      <c r="AZ1181"/>
      <c r="BA1181"/>
      <c r="BB1181"/>
      <c r="BC1181"/>
      <c r="BD1181"/>
      <c r="BE1181"/>
      <c r="BF1181"/>
      <c r="BG1181"/>
      <c r="BH1181"/>
      <c r="BI1181"/>
      <c r="BJ1181"/>
      <c r="BK1181"/>
      <c r="BL1181"/>
      <c r="BM1181"/>
      <c r="BN1181"/>
      <c r="BO1181"/>
      <c r="BP1181"/>
      <c r="BQ1181"/>
      <c r="BR1181"/>
      <c r="BS1181"/>
      <c r="BT1181"/>
      <c r="BU1181"/>
      <c r="BV1181"/>
      <c r="BW1181"/>
      <c r="BX1181"/>
      <c r="BY1181"/>
      <c r="BZ1181"/>
      <c r="CA1181"/>
      <c r="CB1181"/>
      <c r="CC1181"/>
      <c r="CD1181"/>
      <c r="CE1181"/>
      <c r="CF1181"/>
      <c r="CG1181"/>
      <c r="CH1181"/>
      <c r="CI1181"/>
      <c r="CJ1181"/>
      <c r="CK1181"/>
      <c r="CL1181"/>
      <c r="CM1181"/>
      <c r="CN1181"/>
      <c r="CO1181"/>
      <c r="CP1181"/>
      <c r="CQ1181"/>
      <c r="CR1181"/>
      <c r="CS1181"/>
      <c r="CT1181"/>
      <c r="CU1181"/>
      <c r="CV1181"/>
      <c r="CW1181"/>
      <c r="CX1181"/>
      <c r="CY1181"/>
      <c r="CZ1181"/>
      <c r="DA1181"/>
      <c r="DB1181"/>
      <c r="DC1181"/>
      <c r="DD1181"/>
      <c r="DE1181"/>
      <c r="DF1181"/>
      <c r="DG1181"/>
      <c r="DH1181"/>
      <c r="DI1181"/>
      <c r="DJ1181"/>
      <c r="DK1181"/>
      <c r="DL1181"/>
      <c r="DM1181"/>
      <c r="DN1181"/>
      <c r="DO1181"/>
      <c r="DP1181"/>
      <c r="DQ1181"/>
      <c r="DR1181"/>
      <c r="DS1181"/>
      <c r="DT1181"/>
      <c r="DU1181"/>
      <c r="DV1181"/>
      <c r="DW1181"/>
      <c r="DX1181"/>
      <c r="DY1181"/>
      <c r="DZ1181"/>
      <c r="EA1181"/>
      <c r="EB1181"/>
      <c r="EC1181"/>
      <c r="ED1181"/>
      <c r="EE1181"/>
      <c r="EF1181"/>
      <c r="EG1181"/>
      <c r="EH1181"/>
      <c r="EI1181"/>
      <c r="EJ1181"/>
      <c r="EK1181"/>
      <c r="EL1181"/>
      <c r="EM1181"/>
      <c r="EN1181"/>
      <c r="EO1181"/>
      <c r="EP1181"/>
      <c r="EQ1181"/>
      <c r="ER1181"/>
      <c r="ES1181"/>
      <c r="ET1181"/>
      <c r="EU1181"/>
      <c r="EV1181"/>
      <c r="EW1181"/>
      <c r="EX1181"/>
      <c r="EY1181"/>
      <c r="EZ1181"/>
      <c r="FA1181"/>
      <c r="FB1181"/>
      <c r="FC1181"/>
      <c r="FD1181"/>
      <c r="FE1181"/>
      <c r="FF1181"/>
      <c r="FG1181"/>
      <c r="FH1181"/>
      <c r="FI1181"/>
      <c r="FJ1181"/>
      <c r="FK1181"/>
      <c r="FL1181"/>
      <c r="FM1181"/>
      <c r="FN1181"/>
      <c r="FO1181"/>
      <c r="FP1181"/>
      <c r="FQ1181"/>
      <c r="FR1181"/>
      <c r="FS1181"/>
      <c r="FT1181"/>
      <c r="FU1181"/>
      <c r="FV1181"/>
      <c r="FW1181"/>
      <c r="FX1181"/>
      <c r="FY1181"/>
      <c r="FZ1181"/>
      <c r="GA1181"/>
      <c r="GB1181"/>
      <c r="GC1181"/>
      <c r="GD1181"/>
      <c r="GE1181"/>
      <c r="GF1181"/>
      <c r="GG1181"/>
      <c r="GH1181"/>
      <c r="GI1181"/>
      <c r="GJ1181"/>
      <c r="GK1181"/>
      <c r="GL1181"/>
      <c r="GM1181"/>
      <c r="GN1181"/>
      <c r="GO1181"/>
      <c r="GP1181"/>
      <c r="GQ1181"/>
      <c r="GR1181"/>
      <c r="GS1181"/>
      <c r="GT1181"/>
      <c r="GU1181"/>
      <c r="GV1181"/>
      <c r="GW1181"/>
      <c r="GX1181"/>
      <c r="GY1181"/>
      <c r="GZ1181"/>
      <c r="HA1181"/>
      <c r="HB1181"/>
      <c r="HC1181"/>
      <c r="HD1181"/>
      <c r="HE1181"/>
      <c r="HF1181"/>
      <c r="HG1181"/>
      <c r="HH1181"/>
    </row>
    <row r="1182" spans="1:216" x14ac:dyDescent="0.2">
      <c r="A1182" s="241" t="s">
        <v>433</v>
      </c>
      <c r="B1182" s="476" t="s">
        <v>1038</v>
      </c>
      <c r="C1182" s="326" t="s">
        <v>626</v>
      </c>
      <c r="D1182" s="283" t="s">
        <v>434</v>
      </c>
      <c r="E1182" s="480">
        <v>0</v>
      </c>
      <c r="F1182" s="480">
        <v>12.5</v>
      </c>
      <c r="G1182" s="480">
        <v>0.5</v>
      </c>
      <c r="H1182" s="480">
        <v>0.38</v>
      </c>
      <c r="I1182" s="480">
        <v>0</v>
      </c>
      <c r="J1182" s="480">
        <v>0</v>
      </c>
      <c r="K1182" s="480">
        <v>0</v>
      </c>
      <c r="L1182" s="480">
        <v>0</v>
      </c>
      <c r="M1182" s="480">
        <v>0</v>
      </c>
      <c r="N1182" s="500">
        <v>13.38</v>
      </c>
      <c r="O1182" s="480">
        <v>0</v>
      </c>
      <c r="P1182" s="480">
        <v>29</v>
      </c>
      <c r="Q1182" s="480">
        <v>1</v>
      </c>
      <c r="R1182" s="480">
        <v>1</v>
      </c>
      <c r="S1182" s="480">
        <v>0</v>
      </c>
      <c r="T1182" s="480">
        <v>0</v>
      </c>
      <c r="U1182" s="480">
        <v>0</v>
      </c>
      <c r="V1182" s="480">
        <v>0</v>
      </c>
      <c r="W1182" s="480">
        <v>0</v>
      </c>
      <c r="X1182" s="500">
        <v>31</v>
      </c>
      <c r="Y1182"/>
      <c r="Z1182"/>
      <c r="AA1182"/>
      <c r="AB1182"/>
      <c r="AC1182"/>
      <c r="AD1182"/>
      <c r="AE1182"/>
      <c r="AF1182"/>
      <c r="AG1182"/>
      <c r="AH1182"/>
      <c r="AI1182"/>
      <c r="AJ1182"/>
      <c r="AK1182"/>
      <c r="AL1182"/>
      <c r="AM1182"/>
      <c r="AN1182"/>
      <c r="AO1182"/>
      <c r="AP1182"/>
      <c r="AQ1182"/>
      <c r="AR1182"/>
      <c r="AS1182"/>
      <c r="AT1182"/>
      <c r="AU1182"/>
      <c r="AV1182"/>
      <c r="AW1182"/>
      <c r="AX1182"/>
      <c r="AY1182"/>
      <c r="AZ1182"/>
      <c r="BA1182"/>
      <c r="BB1182"/>
      <c r="BC1182"/>
      <c r="BD1182"/>
      <c r="BE1182"/>
      <c r="BF1182"/>
      <c r="BG1182"/>
      <c r="BH1182"/>
      <c r="BI1182"/>
      <c r="BJ1182"/>
      <c r="BK1182"/>
      <c r="BL1182"/>
      <c r="BM1182"/>
      <c r="BN1182"/>
      <c r="BO1182"/>
      <c r="BP1182"/>
      <c r="BQ1182"/>
      <c r="BR1182"/>
      <c r="BS1182"/>
      <c r="BT1182"/>
      <c r="BU1182"/>
      <c r="BV1182"/>
      <c r="BW1182"/>
      <c r="BX1182"/>
      <c r="BY1182"/>
      <c r="BZ1182"/>
      <c r="CA1182"/>
      <c r="CB1182"/>
      <c r="CC1182"/>
      <c r="CD1182"/>
      <c r="CE1182"/>
      <c r="CF1182"/>
      <c r="CG1182"/>
      <c r="CH1182"/>
      <c r="CI1182"/>
      <c r="CJ1182"/>
      <c r="CK1182"/>
      <c r="CL1182"/>
      <c r="CM1182"/>
      <c r="CN1182"/>
      <c r="CO1182"/>
      <c r="CP1182"/>
      <c r="CQ1182"/>
      <c r="CR1182"/>
      <c r="CS1182"/>
      <c r="CT1182"/>
      <c r="CU1182"/>
      <c r="CV1182"/>
      <c r="CW1182"/>
      <c r="CX1182"/>
      <c r="CY1182"/>
      <c r="CZ1182"/>
      <c r="DA1182"/>
      <c r="DB1182"/>
      <c r="DC1182"/>
      <c r="DD1182"/>
      <c r="DE1182"/>
      <c r="DF1182"/>
      <c r="DG1182"/>
      <c r="DH1182"/>
      <c r="DI1182"/>
      <c r="DJ1182"/>
      <c r="DK1182"/>
      <c r="DL1182"/>
      <c r="DM1182"/>
      <c r="DN1182"/>
      <c r="DO1182"/>
      <c r="DP1182"/>
      <c r="DQ1182"/>
      <c r="DR1182"/>
      <c r="DS1182"/>
      <c r="DT1182"/>
      <c r="DU1182"/>
      <c r="DV1182"/>
      <c r="DW1182"/>
      <c r="DX1182"/>
      <c r="DY1182"/>
      <c r="DZ1182"/>
      <c r="EA1182"/>
      <c r="EB1182"/>
      <c r="EC1182"/>
      <c r="ED1182"/>
      <c r="EE1182"/>
      <c r="EF1182"/>
      <c r="EG1182"/>
      <c r="EH1182"/>
      <c r="EI1182"/>
      <c r="EJ1182"/>
      <c r="EK1182"/>
      <c r="EL1182"/>
      <c r="EM1182"/>
      <c r="EN1182"/>
      <c r="EO1182"/>
      <c r="EP1182"/>
      <c r="EQ1182"/>
      <c r="ER1182"/>
      <c r="ES1182"/>
      <c r="ET1182"/>
      <c r="EU1182"/>
      <c r="EV1182"/>
      <c r="EW1182"/>
      <c r="EX1182"/>
      <c r="EY1182"/>
      <c r="EZ1182"/>
      <c r="FA1182"/>
      <c r="FB1182"/>
      <c r="FC1182"/>
      <c r="FD1182"/>
      <c r="FE1182"/>
      <c r="FF1182"/>
      <c r="FG1182"/>
      <c r="FH1182"/>
      <c r="FI1182"/>
      <c r="FJ1182"/>
      <c r="FK1182"/>
      <c r="FL1182"/>
      <c r="FM1182"/>
      <c r="FN1182"/>
      <c r="FO1182"/>
      <c r="FP1182"/>
      <c r="FQ1182"/>
      <c r="FR1182"/>
      <c r="FS1182"/>
      <c r="FT1182"/>
      <c r="FU1182"/>
      <c r="FV1182"/>
      <c r="FW1182"/>
      <c r="FX1182"/>
      <c r="FY1182"/>
      <c r="FZ1182"/>
      <c r="GA1182"/>
      <c r="GB1182"/>
      <c r="GC1182"/>
      <c r="GD1182"/>
      <c r="GE1182"/>
      <c r="GF1182"/>
      <c r="GG1182"/>
      <c r="GH1182"/>
      <c r="GI1182"/>
      <c r="GJ1182"/>
      <c r="GK1182"/>
      <c r="GL1182"/>
      <c r="GM1182"/>
      <c r="GN1182"/>
      <c r="GO1182"/>
      <c r="GP1182"/>
      <c r="GQ1182"/>
      <c r="GR1182"/>
      <c r="GS1182"/>
      <c r="GT1182"/>
      <c r="GU1182"/>
      <c r="GV1182"/>
      <c r="GW1182"/>
      <c r="GX1182"/>
      <c r="GY1182"/>
      <c r="GZ1182"/>
      <c r="HA1182"/>
      <c r="HB1182"/>
      <c r="HC1182"/>
      <c r="HD1182"/>
      <c r="HE1182"/>
      <c r="HF1182"/>
      <c r="HG1182"/>
      <c r="HH1182"/>
    </row>
    <row r="1183" spans="1:216" x14ac:dyDescent="0.2">
      <c r="A1183" s="241" t="s">
        <v>435</v>
      </c>
      <c r="B1183" s="476" t="s">
        <v>1039</v>
      </c>
      <c r="C1183" s="326" t="s">
        <v>784</v>
      </c>
      <c r="D1183" s="283" t="s">
        <v>436</v>
      </c>
      <c r="E1183" s="480">
        <v>0</v>
      </c>
      <c r="F1183" s="480">
        <v>0</v>
      </c>
      <c r="G1183" s="480">
        <v>0</v>
      </c>
      <c r="H1183" s="480">
        <v>0</v>
      </c>
      <c r="I1183" s="480">
        <v>0</v>
      </c>
      <c r="J1183" s="480">
        <v>0</v>
      </c>
      <c r="K1183" s="480">
        <v>0</v>
      </c>
      <c r="L1183" s="480">
        <v>0</v>
      </c>
      <c r="M1183" s="480">
        <v>0</v>
      </c>
      <c r="N1183" s="500">
        <v>0</v>
      </c>
      <c r="O1183" s="480">
        <v>0</v>
      </c>
      <c r="P1183" s="480">
        <v>0</v>
      </c>
      <c r="Q1183" s="480">
        <v>0</v>
      </c>
      <c r="R1183" s="480">
        <v>0</v>
      </c>
      <c r="S1183" s="480">
        <v>0</v>
      </c>
      <c r="T1183" s="480">
        <v>0</v>
      </c>
      <c r="U1183" s="480">
        <v>0</v>
      </c>
      <c r="V1183" s="480">
        <v>0</v>
      </c>
      <c r="W1183" s="480">
        <v>0</v>
      </c>
      <c r="X1183" s="500">
        <v>0</v>
      </c>
      <c r="Y1183"/>
      <c r="Z1183"/>
      <c r="AA1183"/>
      <c r="AB1183"/>
      <c r="AC1183"/>
      <c r="AD1183"/>
      <c r="AE1183"/>
      <c r="AF1183"/>
      <c r="AG1183"/>
      <c r="AH1183"/>
      <c r="AI1183"/>
      <c r="AJ1183"/>
      <c r="AK1183"/>
      <c r="AL1183"/>
      <c r="AM1183"/>
      <c r="AN1183"/>
      <c r="AO1183"/>
      <c r="AP1183"/>
      <c r="AQ1183"/>
      <c r="AR1183"/>
      <c r="AS1183"/>
      <c r="AT1183"/>
      <c r="AU1183"/>
      <c r="AV1183"/>
      <c r="AW1183"/>
      <c r="AX1183"/>
      <c r="AY1183"/>
      <c r="AZ1183"/>
      <c r="BA1183"/>
      <c r="BB1183"/>
      <c r="BC1183"/>
      <c r="BD1183"/>
      <c r="BE1183"/>
      <c r="BF1183"/>
      <c r="BG1183"/>
      <c r="BH1183"/>
      <c r="BI1183"/>
      <c r="BJ1183"/>
      <c r="BK1183"/>
      <c r="BL1183"/>
      <c r="BM1183"/>
      <c r="BN1183"/>
      <c r="BO1183"/>
      <c r="BP1183"/>
      <c r="BQ1183"/>
      <c r="BR1183"/>
      <c r="BS1183"/>
      <c r="BT1183"/>
      <c r="BU1183"/>
      <c r="BV1183"/>
      <c r="BW1183"/>
      <c r="BX1183"/>
      <c r="BY1183"/>
      <c r="BZ1183"/>
      <c r="CA1183"/>
      <c r="CB1183"/>
      <c r="CC1183"/>
      <c r="CD1183"/>
      <c r="CE1183"/>
      <c r="CF1183"/>
      <c r="CG1183"/>
      <c r="CH1183"/>
      <c r="CI1183"/>
      <c r="CJ1183"/>
      <c r="CK1183"/>
      <c r="CL1183"/>
      <c r="CM1183"/>
      <c r="CN1183"/>
      <c r="CO1183"/>
      <c r="CP1183"/>
      <c r="CQ1183"/>
      <c r="CR1183"/>
      <c r="CS1183"/>
      <c r="CT1183"/>
      <c r="CU1183"/>
      <c r="CV1183"/>
      <c r="CW1183"/>
      <c r="CX1183"/>
      <c r="CY1183"/>
      <c r="CZ1183"/>
      <c r="DA1183"/>
      <c r="DB1183"/>
      <c r="DC1183"/>
      <c r="DD1183"/>
      <c r="DE1183"/>
      <c r="DF1183"/>
      <c r="DG1183"/>
      <c r="DH1183"/>
      <c r="DI1183"/>
      <c r="DJ1183"/>
      <c r="DK1183"/>
      <c r="DL1183"/>
      <c r="DM1183"/>
      <c r="DN1183"/>
      <c r="DO1183"/>
      <c r="DP1183"/>
      <c r="DQ1183"/>
      <c r="DR1183"/>
      <c r="DS1183"/>
      <c r="DT1183"/>
      <c r="DU1183"/>
      <c r="DV1183"/>
      <c r="DW1183"/>
      <c r="DX1183"/>
      <c r="DY1183"/>
      <c r="DZ1183"/>
      <c r="EA1183"/>
      <c r="EB1183"/>
      <c r="EC1183"/>
      <c r="ED1183"/>
      <c r="EE1183"/>
      <c r="EF1183"/>
      <c r="EG1183"/>
      <c r="EH1183"/>
      <c r="EI1183"/>
      <c r="EJ1183"/>
      <c r="EK1183"/>
      <c r="EL1183"/>
      <c r="EM1183"/>
      <c r="EN1183"/>
      <c r="EO1183"/>
      <c r="EP1183"/>
      <c r="EQ1183"/>
      <c r="ER1183"/>
      <c r="ES1183"/>
      <c r="ET1183"/>
      <c r="EU1183"/>
      <c r="EV1183"/>
      <c r="EW1183"/>
      <c r="EX1183"/>
      <c r="EY1183"/>
      <c r="EZ1183"/>
      <c r="FA1183"/>
      <c r="FB1183"/>
      <c r="FC1183"/>
      <c r="FD1183"/>
      <c r="FE1183"/>
      <c r="FF1183"/>
      <c r="FG1183"/>
      <c r="FH1183"/>
      <c r="FI1183"/>
      <c r="FJ1183"/>
      <c r="FK1183"/>
      <c r="FL1183"/>
      <c r="FM1183"/>
      <c r="FN1183"/>
      <c r="FO1183"/>
      <c r="FP1183"/>
      <c r="FQ1183"/>
      <c r="FR1183"/>
      <c r="FS1183"/>
      <c r="FT1183"/>
      <c r="FU1183"/>
      <c r="FV1183"/>
      <c r="FW1183"/>
      <c r="FX1183"/>
      <c r="FY1183"/>
      <c r="FZ1183"/>
      <c r="GA1183"/>
      <c r="GB1183"/>
      <c r="GC1183"/>
      <c r="GD1183"/>
      <c r="GE1183"/>
      <c r="GF1183"/>
      <c r="GG1183"/>
      <c r="GH1183"/>
      <c r="GI1183"/>
      <c r="GJ1183"/>
      <c r="GK1183"/>
      <c r="GL1183"/>
      <c r="GM1183"/>
      <c r="GN1183"/>
      <c r="GO1183"/>
      <c r="GP1183"/>
      <c r="GQ1183"/>
      <c r="GR1183"/>
      <c r="GS1183"/>
      <c r="GT1183"/>
      <c r="GU1183"/>
      <c r="GV1183"/>
      <c r="GW1183"/>
      <c r="GX1183"/>
      <c r="GY1183"/>
      <c r="GZ1183"/>
      <c r="HA1183"/>
      <c r="HB1183"/>
      <c r="HC1183"/>
      <c r="HD1183"/>
      <c r="HE1183"/>
      <c r="HF1183"/>
      <c r="HG1183"/>
      <c r="HH1183"/>
    </row>
    <row r="1184" spans="1:216" x14ac:dyDescent="0.2">
      <c r="A1184" s="241" t="s">
        <v>437</v>
      </c>
      <c r="B1184" s="476" t="s">
        <v>1040</v>
      </c>
      <c r="C1184" s="326" t="s">
        <v>782</v>
      </c>
      <c r="D1184" s="283" t="s">
        <v>438</v>
      </c>
      <c r="E1184" s="480">
        <v>0</v>
      </c>
      <c r="F1184" s="480">
        <v>28.5</v>
      </c>
      <c r="G1184" s="480">
        <v>3.5</v>
      </c>
      <c r="H1184" s="480">
        <v>2.38</v>
      </c>
      <c r="I1184" s="480">
        <v>0.88</v>
      </c>
      <c r="J1184" s="480">
        <v>2.25</v>
      </c>
      <c r="K1184" s="480">
        <v>0.88</v>
      </c>
      <c r="L1184" s="480">
        <v>0</v>
      </c>
      <c r="M1184" s="480">
        <v>0</v>
      </c>
      <c r="N1184" s="500">
        <v>38.39</v>
      </c>
      <c r="O1184" s="480">
        <v>0</v>
      </c>
      <c r="P1184" s="480">
        <v>59</v>
      </c>
      <c r="Q1184" s="480">
        <v>7</v>
      </c>
      <c r="R1184" s="480">
        <v>5</v>
      </c>
      <c r="S1184" s="480">
        <v>2</v>
      </c>
      <c r="T1184" s="480">
        <v>5</v>
      </c>
      <c r="U1184" s="480">
        <v>2</v>
      </c>
      <c r="V1184" s="480">
        <v>0</v>
      </c>
      <c r="W1184" s="480">
        <v>0</v>
      </c>
      <c r="X1184" s="500">
        <v>80</v>
      </c>
      <c r="Y1184"/>
      <c r="Z1184"/>
      <c r="AA1184"/>
      <c r="AB1184"/>
      <c r="AC1184"/>
      <c r="AD1184"/>
      <c r="AE1184"/>
      <c r="AF1184"/>
      <c r="AG1184"/>
      <c r="AH1184"/>
      <c r="AI1184"/>
      <c r="AJ1184"/>
      <c r="AK1184"/>
      <c r="AL1184"/>
      <c r="AM1184"/>
      <c r="AN1184"/>
      <c r="AO1184"/>
      <c r="AP1184"/>
      <c r="AQ1184"/>
      <c r="AR1184"/>
      <c r="AS1184"/>
      <c r="AT1184"/>
      <c r="AU1184"/>
      <c r="AV1184"/>
      <c r="AW1184"/>
      <c r="AX1184"/>
      <c r="AY1184"/>
      <c r="AZ1184"/>
      <c r="BA1184"/>
      <c r="BB1184"/>
      <c r="BC1184"/>
      <c r="BD1184"/>
      <c r="BE1184"/>
      <c r="BF1184"/>
      <c r="BG1184"/>
      <c r="BH1184"/>
      <c r="BI1184"/>
      <c r="BJ1184"/>
      <c r="BK1184"/>
      <c r="BL1184"/>
      <c r="BM1184"/>
      <c r="BN1184"/>
      <c r="BO1184"/>
      <c r="BP1184"/>
      <c r="BQ1184"/>
      <c r="BR1184"/>
      <c r="BS1184"/>
      <c r="BT1184"/>
      <c r="BU1184"/>
      <c r="BV1184"/>
      <c r="BW1184"/>
      <c r="BX1184"/>
      <c r="BY1184"/>
      <c r="BZ1184"/>
      <c r="CA1184"/>
      <c r="CB1184"/>
      <c r="CC1184"/>
      <c r="CD1184"/>
      <c r="CE1184"/>
      <c r="CF1184"/>
      <c r="CG1184"/>
      <c r="CH1184"/>
      <c r="CI1184"/>
      <c r="CJ1184"/>
      <c r="CK1184"/>
      <c r="CL1184"/>
      <c r="CM1184"/>
      <c r="CN1184"/>
      <c r="CO1184"/>
      <c r="CP1184"/>
      <c r="CQ1184"/>
      <c r="CR1184"/>
      <c r="CS1184"/>
      <c r="CT1184"/>
      <c r="CU1184"/>
      <c r="CV1184"/>
      <c r="CW1184"/>
      <c r="CX1184"/>
      <c r="CY1184"/>
      <c r="CZ1184"/>
      <c r="DA1184"/>
      <c r="DB1184"/>
      <c r="DC1184"/>
      <c r="DD1184"/>
      <c r="DE1184"/>
      <c r="DF1184"/>
      <c r="DG1184"/>
      <c r="DH1184"/>
      <c r="DI1184"/>
      <c r="DJ1184"/>
      <c r="DK1184"/>
      <c r="DL1184"/>
      <c r="DM1184"/>
      <c r="DN1184"/>
      <c r="DO1184"/>
      <c r="DP1184"/>
      <c r="DQ1184"/>
      <c r="DR1184"/>
      <c r="DS1184"/>
      <c r="DT1184"/>
      <c r="DU1184"/>
      <c r="DV1184"/>
      <c r="DW1184"/>
      <c r="DX1184"/>
      <c r="DY1184"/>
      <c r="DZ1184"/>
      <c r="EA1184"/>
      <c r="EB1184"/>
      <c r="EC1184"/>
      <c r="ED1184"/>
      <c r="EE1184"/>
      <c r="EF1184"/>
      <c r="EG1184"/>
      <c r="EH1184"/>
      <c r="EI1184"/>
      <c r="EJ1184"/>
      <c r="EK1184"/>
      <c r="EL1184"/>
      <c r="EM1184"/>
      <c r="EN1184"/>
      <c r="EO1184"/>
      <c r="EP1184"/>
      <c r="EQ1184"/>
      <c r="ER1184"/>
      <c r="ES1184"/>
      <c r="ET1184"/>
      <c r="EU1184"/>
      <c r="EV1184"/>
      <c r="EW1184"/>
      <c r="EX1184"/>
      <c r="EY1184"/>
      <c r="EZ1184"/>
      <c r="FA1184"/>
      <c r="FB1184"/>
      <c r="FC1184"/>
      <c r="FD1184"/>
      <c r="FE1184"/>
      <c r="FF1184"/>
      <c r="FG1184"/>
      <c r="FH1184"/>
      <c r="FI1184"/>
      <c r="FJ1184"/>
      <c r="FK1184"/>
      <c r="FL1184"/>
      <c r="FM1184"/>
      <c r="FN1184"/>
      <c r="FO1184"/>
      <c r="FP1184"/>
      <c r="FQ1184"/>
      <c r="FR1184"/>
      <c r="FS1184"/>
      <c r="FT1184"/>
      <c r="FU1184"/>
      <c r="FV1184"/>
      <c r="FW1184"/>
      <c r="FX1184"/>
      <c r="FY1184"/>
      <c r="FZ1184"/>
      <c r="GA1184"/>
      <c r="GB1184"/>
      <c r="GC1184"/>
      <c r="GD1184"/>
      <c r="GE1184"/>
      <c r="GF1184"/>
      <c r="GG1184"/>
      <c r="GH1184"/>
      <c r="GI1184"/>
      <c r="GJ1184"/>
      <c r="GK1184"/>
      <c r="GL1184"/>
      <c r="GM1184"/>
      <c r="GN1184"/>
      <c r="GO1184"/>
      <c r="GP1184"/>
      <c r="GQ1184"/>
      <c r="GR1184"/>
      <c r="GS1184"/>
      <c r="GT1184"/>
      <c r="GU1184"/>
      <c r="GV1184"/>
      <c r="GW1184"/>
      <c r="GX1184"/>
      <c r="GY1184"/>
      <c r="GZ1184"/>
      <c r="HA1184"/>
      <c r="HB1184"/>
      <c r="HC1184"/>
      <c r="HD1184"/>
      <c r="HE1184"/>
      <c r="HF1184"/>
      <c r="HG1184"/>
      <c r="HH1184"/>
    </row>
    <row r="1185" spans="1:216" x14ac:dyDescent="0.2">
      <c r="A1185" s="241" t="s">
        <v>439</v>
      </c>
      <c r="B1185" s="476" t="s">
        <v>1041</v>
      </c>
      <c r="C1185" s="326" t="s">
        <v>794</v>
      </c>
      <c r="D1185" s="283" t="s">
        <v>440</v>
      </c>
      <c r="E1185" s="480">
        <v>0</v>
      </c>
      <c r="F1185" s="480">
        <v>10</v>
      </c>
      <c r="G1185" s="480">
        <v>0.5</v>
      </c>
      <c r="H1185" s="480">
        <v>1.875</v>
      </c>
      <c r="I1185" s="480">
        <v>0</v>
      </c>
      <c r="J1185" s="480">
        <v>0</v>
      </c>
      <c r="K1185" s="480">
        <v>0</v>
      </c>
      <c r="L1185" s="480">
        <v>0</v>
      </c>
      <c r="M1185" s="480">
        <v>0</v>
      </c>
      <c r="N1185" s="500">
        <v>12.375</v>
      </c>
      <c r="O1185" s="480">
        <v>0</v>
      </c>
      <c r="P1185" s="480">
        <v>22</v>
      </c>
      <c r="Q1185" s="480">
        <v>1</v>
      </c>
      <c r="R1185" s="480">
        <v>4</v>
      </c>
      <c r="S1185" s="480">
        <v>0</v>
      </c>
      <c r="T1185" s="480">
        <v>0</v>
      </c>
      <c r="U1185" s="480">
        <v>0</v>
      </c>
      <c r="V1185" s="480">
        <v>0</v>
      </c>
      <c r="W1185" s="480">
        <v>0</v>
      </c>
      <c r="X1185" s="500">
        <v>27</v>
      </c>
      <c r="Y1185"/>
      <c r="Z1185"/>
      <c r="AA1185"/>
      <c r="AB1185"/>
      <c r="AC1185"/>
      <c r="AD1185"/>
      <c r="AE1185"/>
      <c r="AF1185"/>
      <c r="AG1185"/>
      <c r="AH1185"/>
      <c r="AI1185"/>
      <c r="AJ1185"/>
      <c r="AK1185"/>
      <c r="AL1185"/>
      <c r="AM1185"/>
      <c r="AN1185"/>
      <c r="AO1185"/>
      <c r="AP1185"/>
      <c r="AQ1185"/>
      <c r="AR1185"/>
      <c r="AS1185"/>
      <c r="AT1185"/>
      <c r="AU1185"/>
      <c r="AV1185"/>
      <c r="AW1185"/>
      <c r="AX1185"/>
      <c r="AY1185"/>
      <c r="AZ1185"/>
      <c r="BA1185"/>
      <c r="BB1185"/>
      <c r="BC1185"/>
      <c r="BD1185"/>
      <c r="BE1185"/>
      <c r="BF1185"/>
      <c r="BG1185"/>
      <c r="BH1185"/>
      <c r="BI1185"/>
      <c r="BJ1185"/>
      <c r="BK1185"/>
      <c r="BL1185"/>
      <c r="BM1185"/>
      <c r="BN1185"/>
      <c r="BO1185"/>
      <c r="BP1185"/>
      <c r="BQ1185"/>
      <c r="BR1185"/>
      <c r="BS1185"/>
      <c r="BT1185"/>
      <c r="BU1185"/>
      <c r="BV1185"/>
      <c r="BW1185"/>
      <c r="BX1185"/>
      <c r="BY1185"/>
      <c r="BZ1185"/>
      <c r="CA1185"/>
      <c r="CB1185"/>
      <c r="CC1185"/>
      <c r="CD1185"/>
      <c r="CE1185"/>
      <c r="CF1185"/>
      <c r="CG1185"/>
      <c r="CH1185"/>
      <c r="CI1185"/>
      <c r="CJ1185"/>
      <c r="CK1185"/>
      <c r="CL1185"/>
      <c r="CM1185"/>
      <c r="CN1185"/>
      <c r="CO1185"/>
      <c r="CP1185"/>
      <c r="CQ1185"/>
      <c r="CR1185"/>
      <c r="CS1185"/>
      <c r="CT1185"/>
      <c r="CU1185"/>
      <c r="CV1185"/>
      <c r="CW1185"/>
      <c r="CX1185"/>
      <c r="CY1185"/>
      <c r="CZ1185"/>
      <c r="DA1185"/>
      <c r="DB1185"/>
      <c r="DC1185"/>
      <c r="DD1185"/>
      <c r="DE1185"/>
      <c r="DF1185"/>
      <c r="DG1185"/>
      <c r="DH1185"/>
      <c r="DI1185"/>
      <c r="DJ1185"/>
      <c r="DK1185"/>
      <c r="DL1185"/>
      <c r="DM1185"/>
      <c r="DN1185"/>
      <c r="DO1185"/>
      <c r="DP1185"/>
      <c r="DQ1185"/>
      <c r="DR1185"/>
      <c r="DS1185"/>
      <c r="DT1185"/>
      <c r="DU1185"/>
      <c r="DV1185"/>
      <c r="DW1185"/>
      <c r="DX1185"/>
      <c r="DY1185"/>
      <c r="DZ1185"/>
      <c r="EA1185"/>
      <c r="EB1185"/>
      <c r="EC1185"/>
      <c r="ED1185"/>
      <c r="EE1185"/>
      <c r="EF1185"/>
      <c r="EG1185"/>
      <c r="EH1185"/>
      <c r="EI1185"/>
      <c r="EJ1185"/>
      <c r="EK1185"/>
      <c r="EL1185"/>
      <c r="EM1185"/>
      <c r="EN1185"/>
      <c r="EO1185"/>
      <c r="EP1185"/>
      <c r="EQ1185"/>
      <c r="ER1185"/>
      <c r="ES1185"/>
      <c r="ET1185"/>
      <c r="EU1185"/>
      <c r="EV1185"/>
      <c r="EW1185"/>
      <c r="EX1185"/>
      <c r="EY1185"/>
      <c r="EZ1185"/>
      <c r="FA1185"/>
      <c r="FB1185"/>
      <c r="FC1185"/>
      <c r="FD1185"/>
      <c r="FE1185"/>
      <c r="FF1185"/>
      <c r="FG1185"/>
      <c r="FH1185"/>
      <c r="FI1185"/>
      <c r="FJ1185"/>
      <c r="FK1185"/>
      <c r="FL1185"/>
      <c r="FM1185"/>
      <c r="FN1185"/>
      <c r="FO1185"/>
      <c r="FP1185"/>
      <c r="FQ1185"/>
      <c r="FR1185"/>
      <c r="FS1185"/>
      <c r="FT1185"/>
      <c r="FU1185"/>
      <c r="FV1185"/>
      <c r="FW1185"/>
      <c r="FX1185"/>
      <c r="FY1185"/>
      <c r="FZ1185"/>
      <c r="GA1185"/>
      <c r="GB1185"/>
      <c r="GC1185"/>
      <c r="GD1185"/>
      <c r="GE1185"/>
      <c r="GF1185"/>
      <c r="GG1185"/>
      <c r="GH1185"/>
      <c r="GI1185"/>
      <c r="GJ1185"/>
      <c r="GK1185"/>
      <c r="GL1185"/>
      <c r="GM1185"/>
      <c r="GN1185"/>
      <c r="GO1185"/>
      <c r="GP1185"/>
      <c r="GQ1185"/>
      <c r="GR1185"/>
      <c r="GS1185"/>
      <c r="GT1185"/>
      <c r="GU1185"/>
      <c r="GV1185"/>
      <c r="GW1185"/>
      <c r="GX1185"/>
      <c r="GY1185"/>
      <c r="GZ1185"/>
      <c r="HA1185"/>
      <c r="HB1185"/>
      <c r="HC1185"/>
      <c r="HD1185"/>
      <c r="HE1185"/>
      <c r="HF1185"/>
      <c r="HG1185"/>
      <c r="HH1185"/>
    </row>
    <row r="1186" spans="1:216" x14ac:dyDescent="0.2">
      <c r="A1186" s="241" t="s">
        <v>441</v>
      </c>
      <c r="B1186" s="476" t="s">
        <v>1042</v>
      </c>
      <c r="C1186" s="326" t="s">
        <v>807</v>
      </c>
      <c r="D1186" s="283" t="s">
        <v>442</v>
      </c>
      <c r="E1186" s="480">
        <v>0</v>
      </c>
      <c r="F1186" s="480">
        <v>5</v>
      </c>
      <c r="G1186" s="480">
        <v>0.9</v>
      </c>
      <c r="H1186" s="480">
        <v>0</v>
      </c>
      <c r="I1186" s="480">
        <v>0</v>
      </c>
      <c r="J1186" s="480">
        <v>0</v>
      </c>
      <c r="K1186" s="480">
        <v>0</v>
      </c>
      <c r="L1186" s="480">
        <v>0</v>
      </c>
      <c r="M1186" s="480">
        <v>0</v>
      </c>
      <c r="N1186" s="500">
        <v>5.9</v>
      </c>
      <c r="O1186" s="480">
        <v>0</v>
      </c>
      <c r="P1186" s="480">
        <v>12</v>
      </c>
      <c r="Q1186" s="480">
        <v>2</v>
      </c>
      <c r="R1186" s="480">
        <v>0</v>
      </c>
      <c r="S1186" s="480">
        <v>0</v>
      </c>
      <c r="T1186" s="480">
        <v>0</v>
      </c>
      <c r="U1186" s="480">
        <v>0</v>
      </c>
      <c r="V1186" s="480">
        <v>0</v>
      </c>
      <c r="W1186" s="480">
        <v>0</v>
      </c>
      <c r="X1186" s="500">
        <v>14</v>
      </c>
      <c r="Y1186"/>
      <c r="Z1186"/>
      <c r="AA1186"/>
      <c r="AB1186"/>
      <c r="AC1186"/>
      <c r="AD1186"/>
      <c r="AE1186"/>
      <c r="AF1186"/>
      <c r="AG1186"/>
      <c r="AH1186"/>
      <c r="AI1186"/>
      <c r="AJ1186"/>
      <c r="AK1186"/>
      <c r="AL1186"/>
      <c r="AM1186"/>
      <c r="AN1186"/>
      <c r="AO1186"/>
      <c r="AP1186"/>
      <c r="AQ1186"/>
      <c r="AR1186"/>
      <c r="AS1186"/>
      <c r="AT1186"/>
      <c r="AU1186"/>
      <c r="AV1186"/>
      <c r="AW1186"/>
      <c r="AX1186"/>
      <c r="AY1186"/>
      <c r="AZ1186"/>
      <c r="BA1186"/>
      <c r="BB1186"/>
      <c r="BC1186"/>
      <c r="BD1186"/>
      <c r="BE1186"/>
      <c r="BF1186"/>
      <c r="BG1186"/>
      <c r="BH1186"/>
      <c r="BI1186"/>
      <c r="BJ1186"/>
      <c r="BK1186"/>
      <c r="BL1186"/>
      <c r="BM1186"/>
      <c r="BN1186"/>
      <c r="BO1186"/>
      <c r="BP1186"/>
      <c r="BQ1186"/>
      <c r="BR1186"/>
      <c r="BS1186"/>
      <c r="BT1186"/>
      <c r="BU1186"/>
      <c r="BV1186"/>
      <c r="BW1186"/>
      <c r="BX1186"/>
      <c r="BY1186"/>
      <c r="BZ1186"/>
      <c r="CA1186"/>
      <c r="CB1186"/>
      <c r="CC1186"/>
      <c r="CD1186"/>
      <c r="CE1186"/>
      <c r="CF1186"/>
      <c r="CG1186"/>
      <c r="CH1186"/>
      <c r="CI1186"/>
      <c r="CJ1186"/>
      <c r="CK1186"/>
      <c r="CL1186"/>
      <c r="CM1186"/>
      <c r="CN1186"/>
      <c r="CO1186"/>
      <c r="CP1186"/>
      <c r="CQ1186"/>
      <c r="CR1186"/>
      <c r="CS1186"/>
      <c r="CT1186"/>
      <c r="CU1186"/>
      <c r="CV1186"/>
      <c r="CW1186"/>
      <c r="CX1186"/>
      <c r="CY1186"/>
      <c r="CZ1186"/>
      <c r="DA1186"/>
      <c r="DB1186"/>
      <c r="DC1186"/>
      <c r="DD1186"/>
      <c r="DE1186"/>
      <c r="DF1186"/>
      <c r="DG1186"/>
      <c r="DH1186"/>
      <c r="DI1186"/>
      <c r="DJ1186"/>
      <c r="DK1186"/>
      <c r="DL1186"/>
      <c r="DM1186"/>
      <c r="DN1186"/>
      <c r="DO1186"/>
      <c r="DP1186"/>
      <c r="DQ1186"/>
      <c r="DR1186"/>
      <c r="DS1186"/>
      <c r="DT1186"/>
      <c r="DU1186"/>
      <c r="DV1186"/>
      <c r="DW1186"/>
      <c r="DX1186"/>
      <c r="DY1186"/>
      <c r="DZ1186"/>
      <c r="EA1186"/>
      <c r="EB1186"/>
      <c r="EC1186"/>
      <c r="ED1186"/>
      <c r="EE1186"/>
      <c r="EF1186"/>
      <c r="EG1186"/>
      <c r="EH1186"/>
      <c r="EI1186"/>
      <c r="EJ1186"/>
      <c r="EK1186"/>
      <c r="EL1186"/>
      <c r="EM1186"/>
      <c r="EN1186"/>
      <c r="EO1186"/>
      <c r="EP1186"/>
      <c r="EQ1186"/>
      <c r="ER1186"/>
      <c r="ES1186"/>
      <c r="ET1186"/>
      <c r="EU1186"/>
      <c r="EV1186"/>
      <c r="EW1186"/>
      <c r="EX1186"/>
      <c r="EY1186"/>
      <c r="EZ1186"/>
      <c r="FA1186"/>
      <c r="FB1186"/>
      <c r="FC1186"/>
      <c r="FD1186"/>
      <c r="FE1186"/>
      <c r="FF1186"/>
      <c r="FG1186"/>
      <c r="FH1186"/>
      <c r="FI1186"/>
      <c r="FJ1186"/>
      <c r="FK1186"/>
      <c r="FL1186"/>
      <c r="FM1186"/>
      <c r="FN1186"/>
      <c r="FO1186"/>
      <c r="FP1186"/>
      <c r="FQ1186"/>
      <c r="FR1186"/>
      <c r="FS1186"/>
      <c r="FT1186"/>
      <c r="FU1186"/>
      <c r="FV1186"/>
      <c r="FW1186"/>
      <c r="FX1186"/>
      <c r="FY1186"/>
      <c r="FZ1186"/>
      <c r="GA1186"/>
      <c r="GB1186"/>
      <c r="GC1186"/>
      <c r="GD1186"/>
      <c r="GE1186"/>
      <c r="GF1186"/>
      <c r="GG1186"/>
      <c r="GH1186"/>
      <c r="GI1186"/>
      <c r="GJ1186"/>
      <c r="GK1186"/>
      <c r="GL1186"/>
      <c r="GM1186"/>
      <c r="GN1186"/>
      <c r="GO1186"/>
      <c r="GP1186"/>
      <c r="GQ1186"/>
      <c r="GR1186"/>
      <c r="GS1186"/>
      <c r="GT1186"/>
      <c r="GU1186"/>
      <c r="GV1186"/>
      <c r="GW1186"/>
      <c r="GX1186"/>
      <c r="GY1186"/>
      <c r="GZ1186"/>
      <c r="HA1186"/>
      <c r="HB1186"/>
      <c r="HC1186"/>
      <c r="HD1186"/>
      <c r="HE1186"/>
      <c r="HF1186"/>
      <c r="HG1186"/>
      <c r="HH1186"/>
    </row>
    <row r="1187" spans="1:216" x14ac:dyDescent="0.2">
      <c r="A1187" s="241" t="s">
        <v>443</v>
      </c>
      <c r="B1187" s="476" t="s">
        <v>1043</v>
      </c>
      <c r="C1187" s="326" t="s">
        <v>782</v>
      </c>
      <c r="D1187" s="283" t="s">
        <v>444</v>
      </c>
      <c r="E1187" s="480">
        <v>0</v>
      </c>
      <c r="F1187" s="480">
        <v>8.25</v>
      </c>
      <c r="G1187" s="480">
        <v>0</v>
      </c>
      <c r="H1187" s="480">
        <v>0.38</v>
      </c>
      <c r="I1187" s="480">
        <v>0</v>
      </c>
      <c r="J1187" s="480">
        <v>0</v>
      </c>
      <c r="K1187" s="480">
        <v>0</v>
      </c>
      <c r="L1187" s="480">
        <v>0.5</v>
      </c>
      <c r="M1187" s="480">
        <v>0</v>
      </c>
      <c r="N1187" s="500">
        <v>9.1300000000000008</v>
      </c>
      <c r="O1187" s="480">
        <v>0</v>
      </c>
      <c r="P1187" s="480">
        <v>19</v>
      </c>
      <c r="Q1187" s="480">
        <v>0</v>
      </c>
      <c r="R1187" s="480">
        <v>1</v>
      </c>
      <c r="S1187" s="480">
        <v>0</v>
      </c>
      <c r="T1187" s="480">
        <v>0</v>
      </c>
      <c r="U1187" s="480">
        <v>0</v>
      </c>
      <c r="V1187" s="480">
        <v>1</v>
      </c>
      <c r="W1187" s="480">
        <v>0</v>
      </c>
      <c r="X1187" s="500">
        <v>21</v>
      </c>
      <c r="Y1187"/>
      <c r="Z1187"/>
      <c r="AA1187"/>
      <c r="AB1187"/>
      <c r="AC1187"/>
      <c r="AD1187"/>
      <c r="AE1187"/>
      <c r="AF1187"/>
      <c r="AG1187"/>
      <c r="AH1187"/>
      <c r="AI1187"/>
      <c r="AJ1187"/>
      <c r="AK1187"/>
      <c r="AL1187"/>
      <c r="AM1187"/>
      <c r="AN1187"/>
      <c r="AO1187"/>
      <c r="AP1187"/>
      <c r="AQ1187"/>
      <c r="AR1187"/>
      <c r="AS1187"/>
      <c r="AT1187"/>
      <c r="AU1187"/>
      <c r="AV1187"/>
      <c r="AW1187"/>
      <c r="AX1187"/>
      <c r="AY1187"/>
      <c r="AZ1187"/>
      <c r="BA1187"/>
      <c r="BB1187"/>
      <c r="BC1187"/>
      <c r="BD1187"/>
      <c r="BE1187"/>
      <c r="BF1187"/>
      <c r="BG1187"/>
      <c r="BH1187"/>
      <c r="BI1187"/>
      <c r="BJ1187"/>
      <c r="BK1187"/>
      <c r="BL1187"/>
      <c r="BM1187"/>
      <c r="BN1187"/>
      <c r="BO1187"/>
      <c r="BP1187"/>
      <c r="BQ1187"/>
      <c r="BR1187"/>
      <c r="BS1187"/>
      <c r="BT1187"/>
      <c r="BU1187"/>
      <c r="BV1187"/>
      <c r="BW1187"/>
      <c r="BX1187"/>
      <c r="BY1187"/>
      <c r="BZ1187"/>
      <c r="CA1187"/>
      <c r="CB1187"/>
      <c r="CC1187"/>
      <c r="CD1187"/>
      <c r="CE1187"/>
      <c r="CF1187"/>
      <c r="CG1187"/>
      <c r="CH1187"/>
      <c r="CI1187"/>
      <c r="CJ1187"/>
      <c r="CK1187"/>
      <c r="CL1187"/>
      <c r="CM1187"/>
      <c r="CN1187"/>
      <c r="CO1187"/>
      <c r="CP1187"/>
      <c r="CQ1187"/>
      <c r="CR1187"/>
      <c r="CS1187"/>
      <c r="CT1187"/>
      <c r="CU1187"/>
      <c r="CV1187"/>
      <c r="CW1187"/>
      <c r="CX1187"/>
      <c r="CY1187"/>
      <c r="CZ1187"/>
      <c r="DA1187"/>
      <c r="DB1187"/>
      <c r="DC1187"/>
      <c r="DD1187"/>
      <c r="DE1187"/>
      <c r="DF1187"/>
      <c r="DG1187"/>
      <c r="DH1187"/>
      <c r="DI1187"/>
      <c r="DJ1187"/>
      <c r="DK1187"/>
      <c r="DL1187"/>
      <c r="DM1187"/>
      <c r="DN1187"/>
      <c r="DO1187"/>
      <c r="DP1187"/>
      <c r="DQ1187"/>
      <c r="DR1187"/>
      <c r="DS1187"/>
      <c r="DT1187"/>
      <c r="DU1187"/>
      <c r="DV1187"/>
      <c r="DW1187"/>
      <c r="DX1187"/>
      <c r="DY1187"/>
      <c r="DZ1187"/>
      <c r="EA1187"/>
      <c r="EB1187"/>
      <c r="EC1187"/>
      <c r="ED1187"/>
      <c r="EE1187"/>
      <c r="EF1187"/>
      <c r="EG1187"/>
      <c r="EH1187"/>
      <c r="EI1187"/>
      <c r="EJ1187"/>
      <c r="EK1187"/>
      <c r="EL1187"/>
      <c r="EM1187"/>
      <c r="EN1187"/>
      <c r="EO1187"/>
      <c r="EP1187"/>
      <c r="EQ1187"/>
      <c r="ER1187"/>
      <c r="ES1187"/>
      <c r="ET1187"/>
      <c r="EU1187"/>
      <c r="EV1187"/>
      <c r="EW1187"/>
      <c r="EX1187"/>
      <c r="EY1187"/>
      <c r="EZ1187"/>
      <c r="FA1187"/>
      <c r="FB1187"/>
      <c r="FC1187"/>
      <c r="FD1187"/>
      <c r="FE1187"/>
      <c r="FF1187"/>
      <c r="FG1187"/>
      <c r="FH1187"/>
      <c r="FI1187"/>
      <c r="FJ1187"/>
      <c r="FK1187"/>
      <c r="FL1187"/>
      <c r="FM1187"/>
      <c r="FN1187"/>
      <c r="FO1187"/>
      <c r="FP1187"/>
      <c r="FQ1187"/>
      <c r="FR1187"/>
      <c r="FS1187"/>
      <c r="FT1187"/>
      <c r="FU1187"/>
      <c r="FV1187"/>
      <c r="FW1187"/>
      <c r="FX1187"/>
      <c r="FY1187"/>
      <c r="FZ1187"/>
      <c r="GA1187"/>
      <c r="GB1187"/>
      <c r="GC1187"/>
      <c r="GD1187"/>
      <c r="GE1187"/>
      <c r="GF1187"/>
      <c r="GG1187"/>
      <c r="GH1187"/>
      <c r="GI1187"/>
      <c r="GJ1187"/>
      <c r="GK1187"/>
      <c r="GL1187"/>
      <c r="GM1187"/>
      <c r="GN1187"/>
      <c r="GO1187"/>
      <c r="GP1187"/>
      <c r="GQ1187"/>
      <c r="GR1187"/>
      <c r="GS1187"/>
      <c r="GT1187"/>
      <c r="GU1187"/>
      <c r="GV1187"/>
      <c r="GW1187"/>
      <c r="GX1187"/>
      <c r="GY1187"/>
      <c r="GZ1187"/>
      <c r="HA1187"/>
      <c r="HB1187"/>
      <c r="HC1187"/>
      <c r="HD1187"/>
      <c r="HE1187"/>
      <c r="HF1187"/>
      <c r="HG1187"/>
      <c r="HH1187"/>
    </row>
    <row r="1188" spans="1:216" x14ac:dyDescent="0.2">
      <c r="A1188" s="241" t="s">
        <v>445</v>
      </c>
      <c r="B1188" s="476" t="s">
        <v>1044</v>
      </c>
      <c r="C1188" s="326" t="s">
        <v>786</v>
      </c>
      <c r="D1188" s="283" t="s">
        <v>446</v>
      </c>
      <c r="E1188" s="480">
        <v>0.5</v>
      </c>
      <c r="F1188" s="480">
        <v>6</v>
      </c>
      <c r="G1188" s="480">
        <v>0</v>
      </c>
      <c r="H1188" s="480">
        <v>0.5</v>
      </c>
      <c r="I1188" s="480">
        <v>0</v>
      </c>
      <c r="J1188" s="480">
        <v>0</v>
      </c>
      <c r="K1188" s="480">
        <v>0</v>
      </c>
      <c r="L1188" s="480">
        <v>0</v>
      </c>
      <c r="M1188" s="480">
        <v>0</v>
      </c>
      <c r="N1188" s="500">
        <v>7</v>
      </c>
      <c r="O1188" s="480">
        <v>1</v>
      </c>
      <c r="P1188" s="480">
        <v>12</v>
      </c>
      <c r="Q1188" s="480">
        <v>0</v>
      </c>
      <c r="R1188" s="480">
        <v>1</v>
      </c>
      <c r="S1188" s="480">
        <v>0</v>
      </c>
      <c r="T1188" s="480">
        <v>0</v>
      </c>
      <c r="U1188" s="480">
        <v>0</v>
      </c>
      <c r="V1188" s="480">
        <v>0</v>
      </c>
      <c r="W1188" s="480">
        <v>0</v>
      </c>
      <c r="X1188" s="500">
        <v>14</v>
      </c>
      <c r="Y1188"/>
      <c r="Z1188"/>
      <c r="AA1188"/>
      <c r="AB1188"/>
      <c r="AC1188"/>
      <c r="AD1188"/>
      <c r="AE1188"/>
      <c r="AF1188"/>
      <c r="AG1188"/>
      <c r="AH1188"/>
      <c r="AI1188"/>
      <c r="AJ1188"/>
      <c r="AK1188"/>
      <c r="AL1188"/>
      <c r="AM1188"/>
      <c r="AN1188"/>
      <c r="AO1188"/>
      <c r="AP1188"/>
      <c r="AQ1188"/>
      <c r="AR1188"/>
      <c r="AS1188"/>
      <c r="AT1188"/>
      <c r="AU1188"/>
      <c r="AV1188"/>
      <c r="AW1188"/>
      <c r="AX1188"/>
      <c r="AY1188"/>
      <c r="AZ1188"/>
      <c r="BA1188"/>
      <c r="BB1188"/>
      <c r="BC1188"/>
      <c r="BD1188"/>
      <c r="BE1188"/>
      <c r="BF1188"/>
      <c r="BG1188"/>
      <c r="BH1188"/>
      <c r="BI1188"/>
      <c r="BJ1188"/>
      <c r="BK1188"/>
      <c r="BL1188"/>
      <c r="BM1188"/>
      <c r="BN1188"/>
      <c r="BO1188"/>
      <c r="BP1188"/>
      <c r="BQ1188"/>
      <c r="BR1188"/>
      <c r="BS1188"/>
      <c r="BT1188"/>
      <c r="BU1188"/>
      <c r="BV1188"/>
      <c r="BW1188"/>
      <c r="BX1188"/>
      <c r="BY1188"/>
      <c r="BZ1188"/>
      <c r="CA1188"/>
      <c r="CB1188"/>
      <c r="CC1188"/>
      <c r="CD1188"/>
      <c r="CE1188"/>
      <c r="CF1188"/>
      <c r="CG1188"/>
      <c r="CH1188"/>
      <c r="CI1188"/>
      <c r="CJ1188"/>
      <c r="CK1188"/>
      <c r="CL1188"/>
      <c r="CM1188"/>
      <c r="CN1188"/>
      <c r="CO1188"/>
      <c r="CP1188"/>
      <c r="CQ1188"/>
      <c r="CR1188"/>
      <c r="CS1188"/>
      <c r="CT1188"/>
      <c r="CU1188"/>
      <c r="CV1188"/>
      <c r="CW1188"/>
      <c r="CX1188"/>
      <c r="CY1188"/>
      <c r="CZ1188"/>
      <c r="DA1188"/>
      <c r="DB1188"/>
      <c r="DC1188"/>
      <c r="DD1188"/>
      <c r="DE1188"/>
      <c r="DF1188"/>
      <c r="DG1188"/>
      <c r="DH1188"/>
      <c r="DI1188"/>
      <c r="DJ1188"/>
      <c r="DK1188"/>
      <c r="DL1188"/>
      <c r="DM1188"/>
      <c r="DN1188"/>
      <c r="DO1188"/>
      <c r="DP1188"/>
      <c r="DQ1188"/>
      <c r="DR1188"/>
      <c r="DS1188"/>
      <c r="DT1188"/>
      <c r="DU1188"/>
      <c r="DV1188"/>
      <c r="DW1188"/>
      <c r="DX1188"/>
      <c r="DY1188"/>
      <c r="DZ1188"/>
      <c r="EA1188"/>
      <c r="EB1188"/>
      <c r="EC1188"/>
      <c r="ED1188"/>
      <c r="EE1188"/>
      <c r="EF1188"/>
      <c r="EG1188"/>
      <c r="EH1188"/>
      <c r="EI1188"/>
      <c r="EJ1188"/>
      <c r="EK1188"/>
      <c r="EL1188"/>
      <c r="EM1188"/>
      <c r="EN1188"/>
      <c r="EO1188"/>
      <c r="EP1188"/>
      <c r="EQ1188"/>
      <c r="ER1188"/>
      <c r="ES1188"/>
      <c r="ET1188"/>
      <c r="EU1188"/>
      <c r="EV1188"/>
      <c r="EW1188"/>
      <c r="EX1188"/>
      <c r="EY1188"/>
      <c r="EZ1188"/>
      <c r="FA1188"/>
      <c r="FB1188"/>
      <c r="FC1188"/>
      <c r="FD1188"/>
      <c r="FE1188"/>
      <c r="FF1188"/>
      <c r="FG1188"/>
      <c r="FH1188"/>
      <c r="FI1188"/>
      <c r="FJ1188"/>
      <c r="FK1188"/>
      <c r="FL1188"/>
      <c r="FM1188"/>
      <c r="FN1188"/>
      <c r="FO1188"/>
      <c r="FP1188"/>
      <c r="FQ1188"/>
      <c r="FR1188"/>
      <c r="FS1188"/>
      <c r="FT1188"/>
      <c r="FU1188"/>
      <c r="FV1188"/>
      <c r="FW1188"/>
      <c r="FX1188"/>
      <c r="FY1188"/>
      <c r="FZ1188"/>
      <c r="GA1188"/>
      <c r="GB1188"/>
      <c r="GC1188"/>
      <c r="GD1188"/>
      <c r="GE1188"/>
      <c r="GF1188"/>
      <c r="GG1188"/>
      <c r="GH1188"/>
      <c r="GI1188"/>
      <c r="GJ1188"/>
      <c r="GK1188"/>
      <c r="GL1188"/>
      <c r="GM1188"/>
      <c r="GN1188"/>
      <c r="GO1188"/>
      <c r="GP1188"/>
      <c r="GQ1188"/>
      <c r="GR1188"/>
      <c r="GS1188"/>
      <c r="GT1188"/>
      <c r="GU1188"/>
      <c r="GV1188"/>
      <c r="GW1188"/>
      <c r="GX1188"/>
      <c r="GY1188"/>
      <c r="GZ1188"/>
      <c r="HA1188"/>
      <c r="HB1188"/>
      <c r="HC1188"/>
      <c r="HD1188"/>
      <c r="HE1188"/>
      <c r="HF1188"/>
      <c r="HG1188"/>
      <c r="HH1188"/>
    </row>
    <row r="1189" spans="1:216" x14ac:dyDescent="0.2">
      <c r="A1189" s="241" t="s">
        <v>447</v>
      </c>
      <c r="B1189" s="476" t="s">
        <v>1045</v>
      </c>
      <c r="C1189" s="326" t="s">
        <v>782</v>
      </c>
      <c r="D1189" s="283" t="s">
        <v>448</v>
      </c>
      <c r="E1189" s="480">
        <v>0</v>
      </c>
      <c r="F1189" s="480">
        <v>6.88</v>
      </c>
      <c r="G1189" s="480">
        <v>0</v>
      </c>
      <c r="H1189" s="480">
        <v>0</v>
      </c>
      <c r="I1189" s="480">
        <v>0</v>
      </c>
      <c r="J1189" s="480">
        <v>0</v>
      </c>
      <c r="K1189" s="480">
        <v>0</v>
      </c>
      <c r="L1189" s="480">
        <v>0</v>
      </c>
      <c r="M1189" s="480">
        <v>0</v>
      </c>
      <c r="N1189" s="500">
        <v>6.88</v>
      </c>
      <c r="O1189" s="480">
        <v>0</v>
      </c>
      <c r="P1189" s="480">
        <v>15</v>
      </c>
      <c r="Q1189" s="480">
        <v>0</v>
      </c>
      <c r="R1189" s="480">
        <v>0</v>
      </c>
      <c r="S1189" s="480">
        <v>0</v>
      </c>
      <c r="T1189" s="480">
        <v>0</v>
      </c>
      <c r="U1189" s="480">
        <v>0</v>
      </c>
      <c r="V1189" s="480">
        <v>0</v>
      </c>
      <c r="W1189" s="480">
        <v>0</v>
      </c>
      <c r="X1189" s="500">
        <v>15</v>
      </c>
      <c r="Y1189"/>
      <c r="Z1189"/>
      <c r="AA1189"/>
      <c r="AB1189"/>
      <c r="AC1189"/>
      <c r="AD1189"/>
      <c r="AE1189"/>
      <c r="AF1189"/>
      <c r="AG1189"/>
      <c r="AH1189"/>
      <c r="AI1189"/>
      <c r="AJ1189"/>
      <c r="AK1189"/>
      <c r="AL1189"/>
      <c r="AM1189"/>
      <c r="AN1189"/>
      <c r="AO1189"/>
      <c r="AP1189"/>
      <c r="AQ1189"/>
      <c r="AR1189"/>
      <c r="AS1189"/>
      <c r="AT1189"/>
      <c r="AU1189"/>
      <c r="AV1189"/>
      <c r="AW1189"/>
      <c r="AX1189"/>
      <c r="AY1189"/>
      <c r="AZ1189"/>
      <c r="BA1189"/>
      <c r="BB1189"/>
      <c r="BC1189"/>
      <c r="BD1189"/>
      <c r="BE1189"/>
      <c r="BF1189"/>
      <c r="BG1189"/>
      <c r="BH1189"/>
      <c r="BI1189"/>
      <c r="BJ1189"/>
      <c r="BK1189"/>
      <c r="BL1189"/>
      <c r="BM1189"/>
      <c r="BN1189"/>
      <c r="BO1189"/>
      <c r="BP1189"/>
      <c r="BQ1189"/>
      <c r="BR1189"/>
      <c r="BS1189"/>
      <c r="BT1189"/>
      <c r="BU1189"/>
      <c r="BV1189"/>
      <c r="BW1189"/>
      <c r="BX1189"/>
      <c r="BY1189"/>
      <c r="BZ1189"/>
      <c r="CA1189"/>
      <c r="CB1189"/>
      <c r="CC1189"/>
      <c r="CD1189"/>
      <c r="CE1189"/>
      <c r="CF1189"/>
      <c r="CG1189"/>
      <c r="CH1189"/>
      <c r="CI1189"/>
      <c r="CJ1189"/>
      <c r="CK1189"/>
      <c r="CL1189"/>
      <c r="CM1189"/>
      <c r="CN1189"/>
      <c r="CO1189"/>
      <c r="CP1189"/>
      <c r="CQ1189"/>
      <c r="CR1189"/>
      <c r="CS1189"/>
      <c r="CT1189"/>
      <c r="CU1189"/>
      <c r="CV1189"/>
      <c r="CW1189"/>
      <c r="CX1189"/>
      <c r="CY1189"/>
      <c r="CZ1189"/>
      <c r="DA1189"/>
      <c r="DB1189"/>
      <c r="DC1189"/>
      <c r="DD1189"/>
      <c r="DE1189"/>
      <c r="DF1189"/>
      <c r="DG1189"/>
      <c r="DH1189"/>
      <c r="DI1189"/>
      <c r="DJ1189"/>
      <c r="DK1189"/>
      <c r="DL1189"/>
      <c r="DM1189"/>
      <c r="DN1189"/>
      <c r="DO1189"/>
      <c r="DP1189"/>
      <c r="DQ1189"/>
      <c r="DR1189"/>
      <c r="DS1189"/>
      <c r="DT1189"/>
      <c r="DU1189"/>
      <c r="DV1189"/>
      <c r="DW1189"/>
      <c r="DX1189"/>
      <c r="DY1189"/>
      <c r="DZ1189"/>
      <c r="EA1189"/>
      <c r="EB1189"/>
      <c r="EC1189"/>
      <c r="ED1189"/>
      <c r="EE1189"/>
      <c r="EF1189"/>
      <c r="EG1189"/>
      <c r="EH1189"/>
      <c r="EI1189"/>
      <c r="EJ1189"/>
      <c r="EK1189"/>
      <c r="EL1189"/>
      <c r="EM1189"/>
      <c r="EN1189"/>
      <c r="EO1189"/>
      <c r="EP1189"/>
      <c r="EQ1189"/>
      <c r="ER1189"/>
      <c r="ES1189"/>
      <c r="ET1189"/>
      <c r="EU1189"/>
      <c r="EV1189"/>
      <c r="EW1189"/>
      <c r="EX1189"/>
      <c r="EY1189"/>
      <c r="EZ1189"/>
      <c r="FA1189"/>
      <c r="FB1189"/>
      <c r="FC1189"/>
      <c r="FD1189"/>
      <c r="FE1189"/>
      <c r="FF1189"/>
      <c r="FG1189"/>
      <c r="FH1189"/>
      <c r="FI1189"/>
      <c r="FJ1189"/>
      <c r="FK1189"/>
      <c r="FL1189"/>
      <c r="FM1189"/>
      <c r="FN1189"/>
      <c r="FO1189"/>
      <c r="FP1189"/>
      <c r="FQ1189"/>
      <c r="FR1189"/>
      <c r="FS1189"/>
      <c r="FT1189"/>
      <c r="FU1189"/>
      <c r="FV1189"/>
      <c r="FW1189"/>
      <c r="FX1189"/>
      <c r="FY1189"/>
      <c r="FZ1189"/>
      <c r="GA1189"/>
      <c r="GB1189"/>
      <c r="GC1189"/>
      <c r="GD1189"/>
      <c r="GE1189"/>
      <c r="GF1189"/>
      <c r="GG1189"/>
      <c r="GH1189"/>
      <c r="GI1189"/>
      <c r="GJ1189"/>
      <c r="GK1189"/>
      <c r="GL1189"/>
      <c r="GM1189"/>
      <c r="GN1189"/>
      <c r="GO1189"/>
      <c r="GP1189"/>
      <c r="GQ1189"/>
      <c r="GR1189"/>
      <c r="GS1189"/>
      <c r="GT1189"/>
      <c r="GU1189"/>
      <c r="GV1189"/>
      <c r="GW1189"/>
      <c r="GX1189"/>
      <c r="GY1189"/>
      <c r="GZ1189"/>
      <c r="HA1189"/>
      <c r="HB1189"/>
      <c r="HC1189"/>
      <c r="HD1189"/>
      <c r="HE1189"/>
      <c r="HF1189"/>
      <c r="HG1189"/>
      <c r="HH1189"/>
    </row>
    <row r="1190" spans="1:216" x14ac:dyDescent="0.2">
      <c r="A1190" s="241" t="s">
        <v>449</v>
      </c>
      <c r="B1190" s="476" t="s">
        <v>1046</v>
      </c>
      <c r="C1190" s="326" t="s">
        <v>786</v>
      </c>
      <c r="D1190" s="283" t="s">
        <v>1047</v>
      </c>
      <c r="E1190" s="480">
        <v>0</v>
      </c>
      <c r="F1190" s="480">
        <v>8.3000000000000007</v>
      </c>
      <c r="G1190" s="480">
        <v>1</v>
      </c>
      <c r="H1190" s="480">
        <v>0</v>
      </c>
      <c r="I1190" s="480">
        <v>0</v>
      </c>
      <c r="J1190" s="480">
        <v>0</v>
      </c>
      <c r="K1190" s="480">
        <v>0</v>
      </c>
      <c r="L1190" s="480">
        <v>0</v>
      </c>
      <c r="M1190" s="480">
        <v>0</v>
      </c>
      <c r="N1190" s="500">
        <v>9.3000000000000007</v>
      </c>
      <c r="O1190" s="480">
        <v>0</v>
      </c>
      <c r="P1190" s="480">
        <v>17</v>
      </c>
      <c r="Q1190" s="480">
        <v>2</v>
      </c>
      <c r="R1190" s="480">
        <v>0</v>
      </c>
      <c r="S1190" s="480">
        <v>0</v>
      </c>
      <c r="T1190" s="480">
        <v>0</v>
      </c>
      <c r="U1190" s="480">
        <v>0</v>
      </c>
      <c r="V1190" s="480">
        <v>0</v>
      </c>
      <c r="W1190" s="480">
        <v>0</v>
      </c>
      <c r="X1190" s="500">
        <v>19</v>
      </c>
      <c r="Y1190"/>
      <c r="Z1190"/>
      <c r="AA1190"/>
      <c r="AB1190"/>
      <c r="AC1190"/>
      <c r="AD1190"/>
      <c r="AE1190"/>
      <c r="AF1190"/>
      <c r="AG1190"/>
      <c r="AH1190"/>
      <c r="AI1190"/>
      <c r="AJ1190"/>
      <c r="AK1190"/>
      <c r="AL1190"/>
      <c r="AM1190"/>
      <c r="AN1190"/>
      <c r="AO1190"/>
      <c r="AP1190"/>
      <c r="AQ1190"/>
      <c r="AR1190"/>
      <c r="AS1190"/>
      <c r="AT1190"/>
      <c r="AU1190"/>
      <c r="AV1190"/>
      <c r="AW1190"/>
      <c r="AX1190"/>
      <c r="AY1190"/>
      <c r="AZ1190"/>
      <c r="BA1190"/>
      <c r="BB1190"/>
      <c r="BC1190"/>
      <c r="BD1190"/>
      <c r="BE1190"/>
      <c r="BF1190"/>
      <c r="BG1190"/>
      <c r="BH1190"/>
      <c r="BI1190"/>
      <c r="BJ1190"/>
      <c r="BK1190"/>
      <c r="BL1190"/>
      <c r="BM1190"/>
      <c r="BN1190"/>
      <c r="BO1190"/>
      <c r="BP1190"/>
      <c r="BQ1190"/>
      <c r="BR1190"/>
      <c r="BS1190"/>
      <c r="BT1190"/>
      <c r="BU1190"/>
      <c r="BV1190"/>
      <c r="BW1190"/>
      <c r="BX1190"/>
      <c r="BY1190"/>
      <c r="BZ1190"/>
      <c r="CA1190"/>
      <c r="CB1190"/>
      <c r="CC1190"/>
      <c r="CD1190"/>
      <c r="CE1190"/>
      <c r="CF1190"/>
      <c r="CG1190"/>
      <c r="CH1190"/>
      <c r="CI1190"/>
      <c r="CJ1190"/>
      <c r="CK1190"/>
      <c r="CL1190"/>
      <c r="CM1190"/>
      <c r="CN1190"/>
      <c r="CO1190"/>
      <c r="CP1190"/>
      <c r="CQ1190"/>
      <c r="CR1190"/>
      <c r="CS1190"/>
      <c r="CT1190"/>
      <c r="CU1190"/>
      <c r="CV1190"/>
      <c r="CW1190"/>
      <c r="CX1190"/>
      <c r="CY1190"/>
      <c r="CZ1190"/>
      <c r="DA1190"/>
      <c r="DB1190"/>
      <c r="DC1190"/>
      <c r="DD1190"/>
      <c r="DE1190"/>
      <c r="DF1190"/>
      <c r="DG1190"/>
      <c r="DH1190"/>
      <c r="DI1190"/>
      <c r="DJ1190"/>
      <c r="DK1190"/>
      <c r="DL1190"/>
      <c r="DM1190"/>
      <c r="DN1190"/>
      <c r="DO1190"/>
      <c r="DP1190"/>
      <c r="DQ1190"/>
      <c r="DR1190"/>
      <c r="DS1190"/>
      <c r="DT1190"/>
      <c r="DU1190"/>
      <c r="DV1190"/>
      <c r="DW1190"/>
      <c r="DX1190"/>
      <c r="DY1190"/>
      <c r="DZ1190"/>
      <c r="EA1190"/>
      <c r="EB1190"/>
      <c r="EC1190"/>
      <c r="ED1190"/>
      <c r="EE1190"/>
      <c r="EF1190"/>
      <c r="EG1190"/>
      <c r="EH1190"/>
      <c r="EI1190"/>
      <c r="EJ1190"/>
      <c r="EK1190"/>
      <c r="EL1190"/>
      <c r="EM1190"/>
      <c r="EN1190"/>
      <c r="EO1190"/>
      <c r="EP1190"/>
      <c r="EQ1190"/>
      <c r="ER1190"/>
      <c r="ES1190"/>
      <c r="ET1190"/>
      <c r="EU1190"/>
      <c r="EV1190"/>
      <c r="EW1190"/>
      <c r="EX1190"/>
      <c r="EY1190"/>
      <c r="EZ1190"/>
      <c r="FA1190"/>
      <c r="FB1190"/>
      <c r="FC1190"/>
      <c r="FD1190"/>
      <c r="FE1190"/>
      <c r="FF1190"/>
      <c r="FG1190"/>
      <c r="FH1190"/>
      <c r="FI1190"/>
      <c r="FJ1190"/>
      <c r="FK1190"/>
      <c r="FL1190"/>
      <c r="FM1190"/>
      <c r="FN1190"/>
      <c r="FO1190"/>
      <c r="FP1190"/>
      <c r="FQ1190"/>
      <c r="FR1190"/>
      <c r="FS1190"/>
      <c r="FT1190"/>
      <c r="FU1190"/>
      <c r="FV1190"/>
      <c r="FW1190"/>
      <c r="FX1190"/>
      <c r="FY1190"/>
      <c r="FZ1190"/>
      <c r="GA1190"/>
      <c r="GB1190"/>
      <c r="GC1190"/>
      <c r="GD1190"/>
      <c r="GE1190"/>
      <c r="GF1190"/>
      <c r="GG1190"/>
      <c r="GH1190"/>
      <c r="GI1190"/>
      <c r="GJ1190"/>
      <c r="GK1190"/>
      <c r="GL1190"/>
      <c r="GM1190"/>
      <c r="GN1190"/>
      <c r="GO1190"/>
      <c r="GP1190"/>
      <c r="GQ1190"/>
      <c r="GR1190"/>
      <c r="GS1190"/>
      <c r="GT1190"/>
      <c r="GU1190"/>
      <c r="GV1190"/>
      <c r="GW1190"/>
      <c r="GX1190"/>
      <c r="GY1190"/>
      <c r="GZ1190"/>
      <c r="HA1190"/>
      <c r="HB1190"/>
      <c r="HC1190"/>
      <c r="HD1190"/>
      <c r="HE1190"/>
      <c r="HF1190"/>
      <c r="HG1190"/>
      <c r="HH1190"/>
    </row>
    <row r="1191" spans="1:216" x14ac:dyDescent="0.2">
      <c r="A1191" s="241" t="s">
        <v>450</v>
      </c>
      <c r="B1191" s="476" t="s">
        <v>1048</v>
      </c>
      <c r="C1191" s="326" t="s">
        <v>794</v>
      </c>
      <c r="D1191" s="283" t="s">
        <v>451</v>
      </c>
      <c r="E1191" s="480">
        <v>0</v>
      </c>
      <c r="F1191" s="480">
        <v>6.4</v>
      </c>
      <c r="G1191" s="480">
        <v>2.2999999999999998</v>
      </c>
      <c r="H1191" s="480">
        <v>1</v>
      </c>
      <c r="I1191" s="480">
        <v>0.5</v>
      </c>
      <c r="J1191" s="480">
        <v>0</v>
      </c>
      <c r="K1191" s="480">
        <v>0</v>
      </c>
      <c r="L1191" s="480">
        <v>0</v>
      </c>
      <c r="M1191" s="480">
        <v>0</v>
      </c>
      <c r="N1191" s="500">
        <v>10.199999999999999</v>
      </c>
      <c r="O1191" s="480">
        <v>0</v>
      </c>
      <c r="P1191" s="480">
        <v>14</v>
      </c>
      <c r="Q1191" s="480">
        <v>5</v>
      </c>
      <c r="R1191" s="480">
        <v>2</v>
      </c>
      <c r="S1191" s="480">
        <v>1</v>
      </c>
      <c r="T1191" s="480">
        <v>0</v>
      </c>
      <c r="U1191" s="480">
        <v>0</v>
      </c>
      <c r="V1191" s="480">
        <v>0</v>
      </c>
      <c r="W1191" s="480">
        <v>0</v>
      </c>
      <c r="X1191" s="500">
        <v>22</v>
      </c>
      <c r="Y1191"/>
      <c r="Z1191"/>
      <c r="AA1191"/>
      <c r="AB1191"/>
      <c r="AC1191"/>
      <c r="AD1191"/>
      <c r="AE1191"/>
      <c r="AF1191"/>
      <c r="AG1191"/>
      <c r="AH1191"/>
      <c r="AI1191"/>
      <c r="AJ1191"/>
      <c r="AK1191"/>
      <c r="AL1191"/>
      <c r="AM1191"/>
      <c r="AN1191"/>
      <c r="AO1191"/>
      <c r="AP1191"/>
      <c r="AQ1191"/>
      <c r="AR1191"/>
      <c r="AS1191"/>
      <c r="AT1191"/>
      <c r="AU1191"/>
      <c r="AV1191"/>
      <c r="AW1191"/>
      <c r="AX1191"/>
      <c r="AY1191"/>
      <c r="AZ1191"/>
      <c r="BA1191"/>
      <c r="BB1191"/>
      <c r="BC1191"/>
      <c r="BD1191"/>
      <c r="BE1191"/>
      <c r="BF1191"/>
      <c r="BG1191"/>
      <c r="BH1191"/>
      <c r="BI1191"/>
      <c r="BJ1191"/>
      <c r="BK1191"/>
      <c r="BL1191"/>
      <c r="BM1191"/>
      <c r="BN1191"/>
      <c r="BO1191"/>
      <c r="BP1191"/>
      <c r="BQ1191"/>
      <c r="BR1191"/>
      <c r="BS1191"/>
      <c r="BT1191"/>
      <c r="BU1191"/>
      <c r="BV1191"/>
      <c r="BW1191"/>
      <c r="BX1191"/>
      <c r="BY1191"/>
      <c r="BZ1191"/>
      <c r="CA1191"/>
      <c r="CB1191"/>
      <c r="CC1191"/>
      <c r="CD1191"/>
      <c r="CE1191"/>
      <c r="CF1191"/>
      <c r="CG1191"/>
      <c r="CH1191"/>
      <c r="CI1191"/>
      <c r="CJ1191"/>
      <c r="CK1191"/>
      <c r="CL1191"/>
      <c r="CM1191"/>
      <c r="CN1191"/>
      <c r="CO1191"/>
      <c r="CP1191"/>
      <c r="CQ1191"/>
      <c r="CR1191"/>
      <c r="CS1191"/>
      <c r="CT1191"/>
      <c r="CU1191"/>
      <c r="CV1191"/>
      <c r="CW1191"/>
      <c r="CX1191"/>
      <c r="CY1191"/>
      <c r="CZ1191"/>
      <c r="DA1191"/>
      <c r="DB1191"/>
      <c r="DC1191"/>
      <c r="DD1191"/>
      <c r="DE1191"/>
      <c r="DF1191"/>
      <c r="DG1191"/>
      <c r="DH1191"/>
      <c r="DI1191"/>
      <c r="DJ1191"/>
      <c r="DK1191"/>
      <c r="DL1191"/>
      <c r="DM1191"/>
      <c r="DN1191"/>
      <c r="DO1191"/>
      <c r="DP1191"/>
      <c r="DQ1191"/>
      <c r="DR1191"/>
      <c r="DS1191"/>
      <c r="DT1191"/>
      <c r="DU1191"/>
      <c r="DV1191"/>
      <c r="DW1191"/>
      <c r="DX1191"/>
      <c r="DY1191"/>
      <c r="DZ1191"/>
      <c r="EA1191"/>
      <c r="EB1191"/>
      <c r="EC1191"/>
      <c r="ED1191"/>
      <c r="EE1191"/>
      <c r="EF1191"/>
      <c r="EG1191"/>
      <c r="EH1191"/>
      <c r="EI1191"/>
      <c r="EJ1191"/>
      <c r="EK1191"/>
      <c r="EL1191"/>
      <c r="EM1191"/>
      <c r="EN1191"/>
      <c r="EO1191"/>
      <c r="EP1191"/>
      <c r="EQ1191"/>
      <c r="ER1191"/>
      <c r="ES1191"/>
      <c r="ET1191"/>
      <c r="EU1191"/>
      <c r="EV1191"/>
      <c r="EW1191"/>
      <c r="EX1191"/>
      <c r="EY1191"/>
      <c r="EZ1191"/>
      <c r="FA1191"/>
      <c r="FB1191"/>
      <c r="FC1191"/>
      <c r="FD1191"/>
      <c r="FE1191"/>
      <c r="FF1191"/>
      <c r="FG1191"/>
      <c r="FH1191"/>
      <c r="FI1191"/>
      <c r="FJ1191"/>
      <c r="FK1191"/>
      <c r="FL1191"/>
      <c r="FM1191"/>
      <c r="FN1191"/>
      <c r="FO1191"/>
      <c r="FP1191"/>
      <c r="FQ1191"/>
      <c r="FR1191"/>
      <c r="FS1191"/>
      <c r="FT1191"/>
      <c r="FU1191"/>
      <c r="FV1191"/>
      <c r="FW1191"/>
      <c r="FX1191"/>
      <c r="FY1191"/>
      <c r="FZ1191"/>
      <c r="GA1191"/>
      <c r="GB1191"/>
      <c r="GC1191"/>
      <c r="GD1191"/>
      <c r="GE1191"/>
      <c r="GF1191"/>
      <c r="GG1191"/>
      <c r="GH1191"/>
      <c r="GI1191"/>
      <c r="GJ1191"/>
      <c r="GK1191"/>
      <c r="GL1191"/>
      <c r="GM1191"/>
      <c r="GN1191"/>
      <c r="GO1191"/>
      <c r="GP1191"/>
      <c r="GQ1191"/>
      <c r="GR1191"/>
      <c r="GS1191"/>
      <c r="GT1191"/>
      <c r="GU1191"/>
      <c r="GV1191"/>
      <c r="GW1191"/>
      <c r="GX1191"/>
      <c r="GY1191"/>
      <c r="GZ1191"/>
      <c r="HA1191"/>
      <c r="HB1191"/>
      <c r="HC1191"/>
      <c r="HD1191"/>
      <c r="HE1191"/>
      <c r="HF1191"/>
      <c r="HG1191"/>
      <c r="HH1191"/>
    </row>
    <row r="1192" spans="1:216" x14ac:dyDescent="0.2">
      <c r="A1192" s="241" t="s">
        <v>452</v>
      </c>
      <c r="B1192" s="476" t="s">
        <v>1049</v>
      </c>
      <c r="C1192" s="326" t="s">
        <v>784</v>
      </c>
      <c r="D1192" s="283" t="s">
        <v>453</v>
      </c>
      <c r="E1192" s="480">
        <v>0</v>
      </c>
      <c r="F1192" s="480">
        <v>0</v>
      </c>
      <c r="G1192" s="480">
        <v>0</v>
      </c>
      <c r="H1192" s="480">
        <v>0</v>
      </c>
      <c r="I1192" s="480">
        <v>0</v>
      </c>
      <c r="J1192" s="480">
        <v>0</v>
      </c>
      <c r="K1192" s="480">
        <v>0</v>
      </c>
      <c r="L1192" s="480">
        <v>0</v>
      </c>
      <c r="M1192" s="480">
        <v>0</v>
      </c>
      <c r="N1192" s="500">
        <v>0</v>
      </c>
      <c r="O1192" s="480">
        <v>0</v>
      </c>
      <c r="P1192" s="480">
        <v>0</v>
      </c>
      <c r="Q1192" s="480">
        <v>0</v>
      </c>
      <c r="R1192" s="480">
        <v>0</v>
      </c>
      <c r="S1192" s="480">
        <v>0</v>
      </c>
      <c r="T1192" s="480">
        <v>0</v>
      </c>
      <c r="U1192" s="480">
        <v>0</v>
      </c>
      <c r="V1192" s="480">
        <v>0</v>
      </c>
      <c r="W1192" s="480">
        <v>0</v>
      </c>
      <c r="X1192" s="500">
        <v>0</v>
      </c>
      <c r="Y1192"/>
      <c r="Z1192"/>
      <c r="AA1192"/>
      <c r="AB1192"/>
      <c r="AC1192"/>
      <c r="AD1192"/>
      <c r="AE1192"/>
      <c r="AF1192"/>
      <c r="AG1192"/>
      <c r="AH1192"/>
      <c r="AI1192"/>
      <c r="AJ1192"/>
      <c r="AK1192"/>
      <c r="AL1192"/>
      <c r="AM1192"/>
      <c r="AN1192"/>
      <c r="AO1192"/>
      <c r="AP1192"/>
      <c r="AQ1192"/>
      <c r="AR1192"/>
      <c r="AS1192"/>
      <c r="AT1192"/>
      <c r="AU1192"/>
      <c r="AV1192"/>
      <c r="AW1192"/>
      <c r="AX1192"/>
      <c r="AY1192"/>
      <c r="AZ1192"/>
      <c r="BA1192"/>
      <c r="BB1192"/>
      <c r="BC1192"/>
      <c r="BD1192"/>
      <c r="BE1192"/>
      <c r="BF1192"/>
      <c r="BG1192"/>
      <c r="BH1192"/>
      <c r="BI1192"/>
      <c r="BJ1192"/>
      <c r="BK1192"/>
      <c r="BL1192"/>
      <c r="BM1192"/>
      <c r="BN1192"/>
      <c r="BO1192"/>
      <c r="BP1192"/>
      <c r="BQ1192"/>
      <c r="BR1192"/>
      <c r="BS1192"/>
      <c r="BT1192"/>
      <c r="BU1192"/>
      <c r="BV1192"/>
      <c r="BW1192"/>
      <c r="BX1192"/>
      <c r="BY1192"/>
      <c r="BZ1192"/>
      <c r="CA1192"/>
      <c r="CB1192"/>
      <c r="CC1192"/>
      <c r="CD1192"/>
      <c r="CE1192"/>
      <c r="CF1192"/>
      <c r="CG1192"/>
      <c r="CH1192"/>
      <c r="CI1192"/>
      <c r="CJ1192"/>
      <c r="CK1192"/>
      <c r="CL1192"/>
      <c r="CM1192"/>
      <c r="CN1192"/>
      <c r="CO1192"/>
      <c r="CP1192"/>
      <c r="CQ1192"/>
      <c r="CR1192"/>
      <c r="CS1192"/>
      <c r="CT1192"/>
      <c r="CU1192"/>
      <c r="CV1192"/>
      <c r="CW1192"/>
      <c r="CX1192"/>
      <c r="CY1192"/>
      <c r="CZ1192"/>
      <c r="DA1192"/>
      <c r="DB1192"/>
      <c r="DC1192"/>
      <c r="DD1192"/>
      <c r="DE1192"/>
      <c r="DF1192"/>
      <c r="DG1192"/>
      <c r="DH1192"/>
      <c r="DI1192"/>
      <c r="DJ1192"/>
      <c r="DK1192"/>
      <c r="DL1192"/>
      <c r="DM1192"/>
      <c r="DN1192"/>
      <c r="DO1192"/>
      <c r="DP1192"/>
      <c r="DQ1192"/>
      <c r="DR1192"/>
      <c r="DS1192"/>
      <c r="DT1192"/>
      <c r="DU1192"/>
      <c r="DV1192"/>
      <c r="DW1192"/>
      <c r="DX1192"/>
      <c r="DY1192"/>
      <c r="DZ1192"/>
      <c r="EA1192"/>
      <c r="EB1192"/>
      <c r="EC1192"/>
      <c r="ED1192"/>
      <c r="EE1192"/>
      <c r="EF1192"/>
      <c r="EG1192"/>
      <c r="EH1192"/>
      <c r="EI1192"/>
      <c r="EJ1192"/>
      <c r="EK1192"/>
      <c r="EL1192"/>
      <c r="EM1192"/>
      <c r="EN1192"/>
      <c r="EO1192"/>
      <c r="EP1192"/>
      <c r="EQ1192"/>
      <c r="ER1192"/>
      <c r="ES1192"/>
      <c r="ET1192"/>
      <c r="EU1192"/>
      <c r="EV1192"/>
      <c r="EW1192"/>
      <c r="EX1192"/>
      <c r="EY1192"/>
      <c r="EZ1192"/>
      <c r="FA1192"/>
      <c r="FB1192"/>
      <c r="FC1192"/>
      <c r="FD1192"/>
      <c r="FE1192"/>
      <c r="FF1192"/>
      <c r="FG1192"/>
      <c r="FH1192"/>
      <c r="FI1192"/>
      <c r="FJ1192"/>
      <c r="FK1192"/>
      <c r="FL1192"/>
      <c r="FM1192"/>
      <c r="FN1192"/>
      <c r="FO1192"/>
      <c r="FP1192"/>
      <c r="FQ1192"/>
      <c r="FR1192"/>
      <c r="FS1192"/>
      <c r="FT1192"/>
      <c r="FU1192"/>
      <c r="FV1192"/>
      <c r="FW1192"/>
      <c r="FX1192"/>
      <c r="FY1192"/>
      <c r="FZ1192"/>
      <c r="GA1192"/>
      <c r="GB1192"/>
      <c r="GC1192"/>
      <c r="GD1192"/>
      <c r="GE1192"/>
      <c r="GF1192"/>
      <c r="GG1192"/>
      <c r="GH1192"/>
      <c r="GI1192"/>
      <c r="GJ1192"/>
      <c r="GK1192"/>
      <c r="GL1192"/>
      <c r="GM1192"/>
      <c r="GN1192"/>
      <c r="GO1192"/>
      <c r="GP1192"/>
      <c r="GQ1192"/>
      <c r="GR1192"/>
      <c r="GS1192"/>
      <c r="GT1192"/>
      <c r="GU1192"/>
      <c r="GV1192"/>
      <c r="GW1192"/>
      <c r="GX1192"/>
      <c r="GY1192"/>
      <c r="GZ1192"/>
      <c r="HA1192"/>
      <c r="HB1192"/>
      <c r="HC1192"/>
      <c r="HD1192"/>
      <c r="HE1192"/>
      <c r="HF1192"/>
      <c r="HG1192"/>
      <c r="HH1192"/>
    </row>
    <row r="1193" spans="1:216" x14ac:dyDescent="0.2">
      <c r="A1193" s="241" t="s">
        <v>454</v>
      </c>
      <c r="B1193" s="476" t="s">
        <v>1050</v>
      </c>
      <c r="C1193" s="326" t="s">
        <v>807</v>
      </c>
      <c r="D1193" s="283" t="s">
        <v>455</v>
      </c>
      <c r="E1193" s="480">
        <v>0</v>
      </c>
      <c r="F1193" s="480">
        <v>0</v>
      </c>
      <c r="G1193" s="480">
        <v>0</v>
      </c>
      <c r="H1193" s="480">
        <v>0</v>
      </c>
      <c r="I1193" s="480">
        <v>0</v>
      </c>
      <c r="J1193" s="480">
        <v>0</v>
      </c>
      <c r="K1193" s="480">
        <v>0</v>
      </c>
      <c r="L1193" s="480">
        <v>0</v>
      </c>
      <c r="M1193" s="480">
        <v>0</v>
      </c>
      <c r="N1193" s="500">
        <v>0</v>
      </c>
      <c r="O1193" s="480">
        <v>0</v>
      </c>
      <c r="P1193" s="480">
        <v>0</v>
      </c>
      <c r="Q1193" s="480">
        <v>0</v>
      </c>
      <c r="R1193" s="480">
        <v>0</v>
      </c>
      <c r="S1193" s="480">
        <v>0</v>
      </c>
      <c r="T1193" s="480">
        <v>0</v>
      </c>
      <c r="U1193" s="480">
        <v>0</v>
      </c>
      <c r="V1193" s="480">
        <v>0</v>
      </c>
      <c r="W1193" s="480">
        <v>0</v>
      </c>
      <c r="X1193" s="500">
        <v>0</v>
      </c>
      <c r="Y1193"/>
      <c r="Z1193"/>
      <c r="AA1193"/>
      <c r="AB1193"/>
      <c r="AC1193"/>
      <c r="AD1193"/>
      <c r="AE1193"/>
      <c r="AF1193"/>
      <c r="AG1193"/>
      <c r="AH1193"/>
      <c r="AI1193"/>
      <c r="AJ1193"/>
      <c r="AK1193"/>
      <c r="AL1193"/>
      <c r="AM1193"/>
      <c r="AN1193"/>
      <c r="AO1193"/>
      <c r="AP1193"/>
      <c r="AQ1193"/>
      <c r="AR1193"/>
      <c r="AS1193"/>
      <c r="AT1193"/>
      <c r="AU1193"/>
      <c r="AV1193"/>
      <c r="AW1193"/>
      <c r="AX1193"/>
      <c r="AY1193"/>
      <c r="AZ1193"/>
      <c r="BA1193"/>
      <c r="BB1193"/>
      <c r="BC1193"/>
      <c r="BD1193"/>
      <c r="BE1193"/>
      <c r="BF1193"/>
      <c r="BG1193"/>
      <c r="BH1193"/>
      <c r="BI1193"/>
      <c r="BJ1193"/>
      <c r="BK1193"/>
      <c r="BL1193"/>
      <c r="BM1193"/>
      <c r="BN1193"/>
      <c r="BO1193"/>
      <c r="BP1193"/>
      <c r="BQ1193"/>
      <c r="BR1193"/>
      <c r="BS1193"/>
      <c r="BT1193"/>
      <c r="BU1193"/>
      <c r="BV1193"/>
      <c r="BW1193"/>
      <c r="BX1193"/>
      <c r="BY1193"/>
      <c r="BZ1193"/>
      <c r="CA1193"/>
      <c r="CB1193"/>
      <c r="CC1193"/>
      <c r="CD1193"/>
      <c r="CE1193"/>
      <c r="CF1193"/>
      <c r="CG1193"/>
      <c r="CH1193"/>
      <c r="CI1193"/>
      <c r="CJ1193"/>
      <c r="CK1193"/>
      <c r="CL1193"/>
      <c r="CM1193"/>
      <c r="CN1193"/>
      <c r="CO1193"/>
      <c r="CP1193"/>
      <c r="CQ1193"/>
      <c r="CR1193"/>
      <c r="CS1193"/>
      <c r="CT1193"/>
      <c r="CU1193"/>
      <c r="CV1193"/>
      <c r="CW1193"/>
      <c r="CX1193"/>
      <c r="CY1193"/>
      <c r="CZ1193"/>
      <c r="DA1193"/>
      <c r="DB1193"/>
      <c r="DC1193"/>
      <c r="DD1193"/>
      <c r="DE1193"/>
      <c r="DF1193"/>
      <c r="DG1193"/>
      <c r="DH1193"/>
      <c r="DI1193"/>
      <c r="DJ1193"/>
      <c r="DK1193"/>
      <c r="DL1193"/>
      <c r="DM1193"/>
      <c r="DN1193"/>
      <c r="DO1193"/>
      <c r="DP1193"/>
      <c r="DQ1193"/>
      <c r="DR1193"/>
      <c r="DS1193"/>
      <c r="DT1193"/>
      <c r="DU1193"/>
      <c r="DV1193"/>
      <c r="DW1193"/>
      <c r="DX1193"/>
      <c r="DY1193"/>
      <c r="DZ1193"/>
      <c r="EA1193"/>
      <c r="EB1193"/>
      <c r="EC1193"/>
      <c r="ED1193"/>
      <c r="EE1193"/>
      <c r="EF1193"/>
      <c r="EG1193"/>
      <c r="EH1193"/>
      <c r="EI1193"/>
      <c r="EJ1193"/>
      <c r="EK1193"/>
      <c r="EL1193"/>
      <c r="EM1193"/>
      <c r="EN1193"/>
      <c r="EO1193"/>
      <c r="EP1193"/>
      <c r="EQ1193"/>
      <c r="ER1193"/>
      <c r="ES1193"/>
      <c r="ET1193"/>
      <c r="EU1193"/>
      <c r="EV1193"/>
      <c r="EW1193"/>
      <c r="EX1193"/>
      <c r="EY1193"/>
      <c r="EZ1193"/>
      <c r="FA1193"/>
      <c r="FB1193"/>
      <c r="FC1193"/>
      <c r="FD1193"/>
      <c r="FE1193"/>
      <c r="FF1193"/>
      <c r="FG1193"/>
      <c r="FH1193"/>
      <c r="FI1193"/>
      <c r="FJ1193"/>
      <c r="FK1193"/>
      <c r="FL1193"/>
      <c r="FM1193"/>
      <c r="FN1193"/>
      <c r="FO1193"/>
      <c r="FP1193"/>
      <c r="FQ1193"/>
      <c r="FR1193"/>
      <c r="FS1193"/>
      <c r="FT1193"/>
      <c r="FU1193"/>
      <c r="FV1193"/>
      <c r="FW1193"/>
      <c r="FX1193"/>
      <c r="FY1193"/>
      <c r="FZ1193"/>
      <c r="GA1193"/>
      <c r="GB1193"/>
      <c r="GC1193"/>
      <c r="GD1193"/>
      <c r="GE1193"/>
      <c r="GF1193"/>
      <c r="GG1193"/>
      <c r="GH1193"/>
      <c r="GI1193"/>
      <c r="GJ1193"/>
      <c r="GK1193"/>
      <c r="GL1193"/>
      <c r="GM1193"/>
      <c r="GN1193"/>
      <c r="GO1193"/>
      <c r="GP1193"/>
      <c r="GQ1193"/>
      <c r="GR1193"/>
      <c r="GS1193"/>
      <c r="GT1193"/>
      <c r="GU1193"/>
      <c r="GV1193"/>
      <c r="GW1193"/>
      <c r="GX1193"/>
      <c r="GY1193"/>
      <c r="GZ1193"/>
      <c r="HA1193"/>
      <c r="HB1193"/>
      <c r="HC1193"/>
      <c r="HD1193"/>
      <c r="HE1193"/>
      <c r="HF1193"/>
      <c r="HG1193"/>
      <c r="HH1193"/>
    </row>
    <row r="1194" spans="1:216" x14ac:dyDescent="0.2">
      <c r="A1194" s="241" t="s">
        <v>456</v>
      </c>
      <c r="B1194" s="476" t="s">
        <v>1051</v>
      </c>
      <c r="C1194" s="326" t="s">
        <v>794</v>
      </c>
      <c r="D1194" s="283" t="s">
        <v>457</v>
      </c>
      <c r="E1194" s="480">
        <v>0</v>
      </c>
      <c r="F1194" s="480">
        <v>4.8</v>
      </c>
      <c r="G1194" s="480">
        <v>2.2999999999999998</v>
      </c>
      <c r="H1194" s="480">
        <v>0.5</v>
      </c>
      <c r="I1194" s="480">
        <v>0</v>
      </c>
      <c r="J1194" s="480">
        <v>0</v>
      </c>
      <c r="K1194" s="480">
        <v>0</v>
      </c>
      <c r="L1194" s="480">
        <v>0</v>
      </c>
      <c r="M1194" s="480">
        <v>0</v>
      </c>
      <c r="N1194" s="500">
        <v>7.6</v>
      </c>
      <c r="O1194" s="480">
        <v>0</v>
      </c>
      <c r="P1194" s="480">
        <v>16</v>
      </c>
      <c r="Q1194" s="480">
        <v>6</v>
      </c>
      <c r="R1194" s="480">
        <v>1</v>
      </c>
      <c r="S1194" s="480">
        <v>0</v>
      </c>
      <c r="T1194" s="480">
        <v>0</v>
      </c>
      <c r="U1194" s="480">
        <v>0</v>
      </c>
      <c r="V1194" s="480">
        <v>0</v>
      </c>
      <c r="W1194" s="480">
        <v>0</v>
      </c>
      <c r="X1194" s="500">
        <v>23</v>
      </c>
      <c r="Y1194"/>
      <c r="Z1194"/>
      <c r="AA1194"/>
      <c r="AB1194"/>
      <c r="AC1194"/>
      <c r="AD1194"/>
      <c r="AE1194"/>
      <c r="AF1194"/>
      <c r="AG1194"/>
      <c r="AH1194"/>
      <c r="AI1194"/>
      <c r="AJ1194"/>
      <c r="AK1194"/>
      <c r="AL1194"/>
      <c r="AM1194"/>
      <c r="AN1194"/>
      <c r="AO1194"/>
      <c r="AP1194"/>
      <c r="AQ1194"/>
      <c r="AR1194"/>
      <c r="AS1194"/>
      <c r="AT1194"/>
      <c r="AU1194"/>
      <c r="AV1194"/>
      <c r="AW1194"/>
      <c r="AX1194"/>
      <c r="AY1194"/>
      <c r="AZ1194"/>
      <c r="BA1194"/>
      <c r="BB1194"/>
      <c r="BC1194"/>
      <c r="BD1194"/>
      <c r="BE1194"/>
      <c r="BF1194"/>
      <c r="BG1194"/>
      <c r="BH1194"/>
      <c r="BI1194"/>
      <c r="BJ1194"/>
      <c r="BK1194"/>
      <c r="BL1194"/>
      <c r="BM1194"/>
      <c r="BN1194"/>
      <c r="BO1194"/>
      <c r="BP1194"/>
      <c r="BQ1194"/>
      <c r="BR1194"/>
      <c r="BS1194"/>
      <c r="BT1194"/>
      <c r="BU1194"/>
      <c r="BV1194"/>
      <c r="BW1194"/>
      <c r="BX1194"/>
      <c r="BY1194"/>
      <c r="BZ1194"/>
      <c r="CA1194"/>
      <c r="CB1194"/>
      <c r="CC1194"/>
      <c r="CD1194"/>
      <c r="CE1194"/>
      <c r="CF1194"/>
      <c r="CG1194"/>
      <c r="CH1194"/>
      <c r="CI1194"/>
      <c r="CJ1194"/>
      <c r="CK1194"/>
      <c r="CL1194"/>
      <c r="CM1194"/>
      <c r="CN1194"/>
      <c r="CO1194"/>
      <c r="CP1194"/>
      <c r="CQ1194"/>
      <c r="CR1194"/>
      <c r="CS1194"/>
      <c r="CT1194"/>
      <c r="CU1194"/>
      <c r="CV1194"/>
      <c r="CW1194"/>
      <c r="CX1194"/>
      <c r="CY1194"/>
      <c r="CZ1194"/>
      <c r="DA1194"/>
      <c r="DB1194"/>
      <c r="DC1194"/>
      <c r="DD1194"/>
      <c r="DE1194"/>
      <c r="DF1194"/>
      <c r="DG1194"/>
      <c r="DH1194"/>
      <c r="DI1194"/>
      <c r="DJ1194"/>
      <c r="DK1194"/>
      <c r="DL1194"/>
      <c r="DM1194"/>
      <c r="DN1194"/>
      <c r="DO1194"/>
      <c r="DP1194"/>
      <c r="DQ1194"/>
      <c r="DR1194"/>
      <c r="DS1194"/>
      <c r="DT1194"/>
      <c r="DU1194"/>
      <c r="DV1194"/>
      <c r="DW1194"/>
      <c r="DX1194"/>
      <c r="DY1194"/>
      <c r="DZ1194"/>
      <c r="EA1194"/>
      <c r="EB1194"/>
      <c r="EC1194"/>
      <c r="ED1194"/>
      <c r="EE1194"/>
      <c r="EF1194"/>
      <c r="EG1194"/>
      <c r="EH1194"/>
      <c r="EI1194"/>
      <c r="EJ1194"/>
      <c r="EK1194"/>
      <c r="EL1194"/>
      <c r="EM1194"/>
      <c r="EN1194"/>
      <c r="EO1194"/>
      <c r="EP1194"/>
      <c r="EQ1194"/>
      <c r="ER1194"/>
      <c r="ES1194"/>
      <c r="ET1194"/>
      <c r="EU1194"/>
      <c r="EV1194"/>
      <c r="EW1194"/>
      <c r="EX1194"/>
      <c r="EY1194"/>
      <c r="EZ1194"/>
      <c r="FA1194"/>
      <c r="FB1194"/>
      <c r="FC1194"/>
      <c r="FD1194"/>
      <c r="FE1194"/>
      <c r="FF1194"/>
      <c r="FG1194"/>
      <c r="FH1194"/>
      <c r="FI1194"/>
      <c r="FJ1194"/>
      <c r="FK1194"/>
      <c r="FL1194"/>
      <c r="FM1194"/>
      <c r="FN1194"/>
      <c r="FO1194"/>
      <c r="FP1194"/>
      <c r="FQ1194"/>
      <c r="FR1194"/>
      <c r="FS1194"/>
      <c r="FT1194"/>
      <c r="FU1194"/>
      <c r="FV1194"/>
      <c r="FW1194"/>
      <c r="FX1194"/>
      <c r="FY1194"/>
      <c r="FZ1194"/>
      <c r="GA1194"/>
      <c r="GB1194"/>
      <c r="GC1194"/>
      <c r="GD1194"/>
      <c r="GE1194"/>
      <c r="GF1194"/>
      <c r="GG1194"/>
      <c r="GH1194"/>
      <c r="GI1194"/>
      <c r="GJ1194"/>
      <c r="GK1194"/>
      <c r="GL1194"/>
      <c r="GM1194"/>
      <c r="GN1194"/>
      <c r="GO1194"/>
      <c r="GP1194"/>
      <c r="GQ1194"/>
      <c r="GR1194"/>
      <c r="GS1194"/>
      <c r="GT1194"/>
      <c r="GU1194"/>
      <c r="GV1194"/>
      <c r="GW1194"/>
      <c r="GX1194"/>
      <c r="GY1194"/>
      <c r="GZ1194"/>
      <c r="HA1194"/>
      <c r="HB1194"/>
      <c r="HC1194"/>
      <c r="HD1194"/>
      <c r="HE1194"/>
      <c r="HF1194"/>
      <c r="HG1194"/>
      <c r="HH1194"/>
    </row>
    <row r="1195" spans="1:216" x14ac:dyDescent="0.2">
      <c r="A1195" s="241" t="s">
        <v>458</v>
      </c>
      <c r="B1195" s="476" t="s">
        <v>1052</v>
      </c>
      <c r="C1195" s="326" t="s">
        <v>801</v>
      </c>
      <c r="D1195" s="283" t="s">
        <v>459</v>
      </c>
      <c r="E1195" s="480">
        <v>0</v>
      </c>
      <c r="F1195" s="480">
        <v>24</v>
      </c>
      <c r="G1195" s="480">
        <v>4.5</v>
      </c>
      <c r="H1195" s="480">
        <v>1</v>
      </c>
      <c r="I1195" s="480">
        <v>0</v>
      </c>
      <c r="J1195" s="480">
        <v>0</v>
      </c>
      <c r="K1195" s="480">
        <v>0</v>
      </c>
      <c r="L1195" s="480">
        <v>0</v>
      </c>
      <c r="M1195" s="480">
        <v>0</v>
      </c>
      <c r="N1195" s="500">
        <v>29.5</v>
      </c>
      <c r="O1195" s="480">
        <v>0</v>
      </c>
      <c r="P1195" s="480">
        <v>51</v>
      </c>
      <c r="Q1195" s="480">
        <v>9</v>
      </c>
      <c r="R1195" s="480">
        <v>2</v>
      </c>
      <c r="S1195" s="480">
        <v>0</v>
      </c>
      <c r="T1195" s="480">
        <v>0</v>
      </c>
      <c r="U1195" s="480">
        <v>0</v>
      </c>
      <c r="V1195" s="480">
        <v>0</v>
      </c>
      <c r="W1195" s="480">
        <v>0</v>
      </c>
      <c r="X1195" s="500">
        <v>62</v>
      </c>
      <c r="Y1195"/>
      <c r="Z1195"/>
      <c r="AA1195"/>
      <c r="AB1195"/>
      <c r="AC1195"/>
      <c r="AD1195"/>
      <c r="AE1195"/>
      <c r="AF1195"/>
      <c r="AG1195"/>
      <c r="AH1195"/>
      <c r="AI1195"/>
      <c r="AJ1195"/>
      <c r="AK1195"/>
      <c r="AL1195"/>
      <c r="AM1195"/>
      <c r="AN1195"/>
      <c r="AO1195"/>
      <c r="AP1195"/>
      <c r="AQ1195"/>
      <c r="AR1195"/>
      <c r="AS1195"/>
      <c r="AT1195"/>
      <c r="AU1195"/>
      <c r="AV1195"/>
      <c r="AW1195"/>
      <c r="AX1195"/>
      <c r="AY1195"/>
      <c r="AZ1195"/>
      <c r="BA1195"/>
      <c r="BB1195"/>
      <c r="BC1195"/>
      <c r="BD1195"/>
      <c r="BE1195"/>
      <c r="BF1195"/>
      <c r="BG1195"/>
      <c r="BH1195"/>
      <c r="BI1195"/>
      <c r="BJ1195"/>
      <c r="BK1195"/>
      <c r="BL1195"/>
      <c r="BM1195"/>
      <c r="BN1195"/>
      <c r="BO1195"/>
      <c r="BP1195"/>
      <c r="BQ1195"/>
      <c r="BR1195"/>
      <c r="BS1195"/>
      <c r="BT1195"/>
      <c r="BU1195"/>
      <c r="BV1195"/>
      <c r="BW1195"/>
      <c r="BX1195"/>
      <c r="BY1195"/>
      <c r="BZ1195"/>
      <c r="CA1195"/>
      <c r="CB1195"/>
      <c r="CC1195"/>
      <c r="CD1195"/>
      <c r="CE1195"/>
      <c r="CF1195"/>
      <c r="CG1195"/>
      <c r="CH1195"/>
      <c r="CI1195"/>
      <c r="CJ1195"/>
      <c r="CK1195"/>
      <c r="CL1195"/>
      <c r="CM1195"/>
      <c r="CN1195"/>
      <c r="CO1195"/>
      <c r="CP1195"/>
      <c r="CQ1195"/>
      <c r="CR1195"/>
      <c r="CS1195"/>
      <c r="CT1195"/>
      <c r="CU1195"/>
      <c r="CV1195"/>
      <c r="CW1195"/>
      <c r="CX1195"/>
      <c r="CY1195"/>
      <c r="CZ1195"/>
      <c r="DA1195"/>
      <c r="DB1195"/>
      <c r="DC1195"/>
      <c r="DD1195"/>
      <c r="DE1195"/>
      <c r="DF1195"/>
      <c r="DG1195"/>
      <c r="DH1195"/>
      <c r="DI1195"/>
      <c r="DJ1195"/>
      <c r="DK1195"/>
      <c r="DL1195"/>
      <c r="DM1195"/>
      <c r="DN1195"/>
      <c r="DO1195"/>
      <c r="DP1195"/>
      <c r="DQ1195"/>
      <c r="DR1195"/>
      <c r="DS1195"/>
      <c r="DT1195"/>
      <c r="DU1195"/>
      <c r="DV1195"/>
      <c r="DW1195"/>
      <c r="DX1195"/>
      <c r="DY1195"/>
      <c r="DZ1195"/>
      <c r="EA1195"/>
      <c r="EB1195"/>
      <c r="EC1195"/>
      <c r="ED1195"/>
      <c r="EE1195"/>
      <c r="EF1195"/>
      <c r="EG1195"/>
      <c r="EH1195"/>
      <c r="EI1195"/>
      <c r="EJ1195"/>
      <c r="EK1195"/>
      <c r="EL1195"/>
      <c r="EM1195"/>
      <c r="EN1195"/>
      <c r="EO1195"/>
      <c r="EP1195"/>
      <c r="EQ1195"/>
      <c r="ER1195"/>
      <c r="ES1195"/>
      <c r="ET1195"/>
      <c r="EU1195"/>
      <c r="EV1195"/>
      <c r="EW1195"/>
      <c r="EX1195"/>
      <c r="EY1195"/>
      <c r="EZ1195"/>
      <c r="FA1195"/>
      <c r="FB1195"/>
      <c r="FC1195"/>
      <c r="FD1195"/>
      <c r="FE1195"/>
      <c r="FF1195"/>
      <c r="FG1195"/>
      <c r="FH1195"/>
      <c r="FI1195"/>
      <c r="FJ1195"/>
      <c r="FK1195"/>
      <c r="FL1195"/>
      <c r="FM1195"/>
      <c r="FN1195"/>
      <c r="FO1195"/>
      <c r="FP1195"/>
      <c r="FQ1195"/>
      <c r="FR1195"/>
      <c r="FS1195"/>
      <c r="FT1195"/>
      <c r="FU1195"/>
      <c r="FV1195"/>
      <c r="FW1195"/>
      <c r="FX1195"/>
      <c r="FY1195"/>
      <c r="FZ1195"/>
      <c r="GA1195"/>
      <c r="GB1195"/>
      <c r="GC1195"/>
      <c r="GD1195"/>
      <c r="GE1195"/>
      <c r="GF1195"/>
      <c r="GG1195"/>
      <c r="GH1195"/>
      <c r="GI1195"/>
      <c r="GJ1195"/>
      <c r="GK1195"/>
      <c r="GL1195"/>
      <c r="GM1195"/>
      <c r="GN1195"/>
      <c r="GO1195"/>
      <c r="GP1195"/>
      <c r="GQ1195"/>
      <c r="GR1195"/>
      <c r="GS1195"/>
      <c r="GT1195"/>
      <c r="GU1195"/>
      <c r="GV1195"/>
      <c r="GW1195"/>
      <c r="GX1195"/>
      <c r="GY1195"/>
      <c r="GZ1195"/>
      <c r="HA1195"/>
      <c r="HB1195"/>
      <c r="HC1195"/>
      <c r="HD1195"/>
      <c r="HE1195"/>
      <c r="HF1195"/>
      <c r="HG1195"/>
      <c r="HH1195"/>
    </row>
    <row r="1196" spans="1:216" x14ac:dyDescent="0.2">
      <c r="A1196" s="241" t="s">
        <v>460</v>
      </c>
      <c r="B1196" s="476" t="s">
        <v>1053</v>
      </c>
      <c r="C1196" s="326" t="s">
        <v>784</v>
      </c>
      <c r="D1196" s="283" t="s">
        <v>461</v>
      </c>
      <c r="E1196" s="480">
        <v>0.5</v>
      </c>
      <c r="F1196" s="480">
        <v>1.875</v>
      </c>
      <c r="G1196" s="480">
        <v>0.5</v>
      </c>
      <c r="H1196" s="480">
        <v>0</v>
      </c>
      <c r="I1196" s="480">
        <v>0.5</v>
      </c>
      <c r="J1196" s="480">
        <v>0</v>
      </c>
      <c r="K1196" s="480">
        <v>0</v>
      </c>
      <c r="L1196" s="480">
        <v>0</v>
      </c>
      <c r="M1196" s="480">
        <v>0</v>
      </c>
      <c r="N1196" s="500">
        <v>3.375</v>
      </c>
      <c r="O1196" s="480">
        <v>1</v>
      </c>
      <c r="P1196" s="480">
        <v>4</v>
      </c>
      <c r="Q1196" s="480">
        <v>1</v>
      </c>
      <c r="R1196" s="480">
        <v>0</v>
      </c>
      <c r="S1196" s="480">
        <v>1</v>
      </c>
      <c r="T1196" s="480">
        <v>0</v>
      </c>
      <c r="U1196" s="480">
        <v>0</v>
      </c>
      <c r="V1196" s="480">
        <v>0</v>
      </c>
      <c r="W1196" s="480">
        <v>0</v>
      </c>
      <c r="X1196" s="500">
        <v>7</v>
      </c>
      <c r="Y1196"/>
      <c r="Z1196"/>
      <c r="AA1196"/>
      <c r="AB1196"/>
      <c r="AC1196"/>
      <c r="AD1196"/>
      <c r="AE1196"/>
      <c r="AF1196"/>
      <c r="AG1196"/>
      <c r="AH1196"/>
      <c r="AI1196"/>
      <c r="AJ1196"/>
      <c r="AK1196"/>
      <c r="AL1196"/>
      <c r="AM1196"/>
      <c r="AN1196"/>
      <c r="AO1196"/>
      <c r="AP1196"/>
      <c r="AQ1196"/>
      <c r="AR1196"/>
      <c r="AS1196"/>
      <c r="AT1196"/>
      <c r="AU1196"/>
      <c r="AV1196"/>
      <c r="AW1196"/>
      <c r="AX1196"/>
      <c r="AY1196"/>
      <c r="AZ1196"/>
      <c r="BA1196"/>
      <c r="BB1196"/>
      <c r="BC1196"/>
      <c r="BD1196"/>
      <c r="BE1196"/>
      <c r="BF1196"/>
      <c r="BG1196"/>
      <c r="BH1196"/>
      <c r="BI1196"/>
      <c r="BJ1196"/>
      <c r="BK1196"/>
      <c r="BL1196"/>
      <c r="BM1196"/>
      <c r="BN1196"/>
      <c r="BO1196"/>
      <c r="BP1196"/>
      <c r="BQ1196"/>
      <c r="BR1196"/>
      <c r="BS1196"/>
      <c r="BT1196"/>
      <c r="BU1196"/>
      <c r="BV1196"/>
      <c r="BW1196"/>
      <c r="BX1196"/>
      <c r="BY1196"/>
      <c r="BZ1196"/>
      <c r="CA1196"/>
      <c r="CB1196"/>
      <c r="CC1196"/>
      <c r="CD1196"/>
      <c r="CE1196"/>
      <c r="CF1196"/>
      <c r="CG1196"/>
      <c r="CH1196"/>
      <c r="CI1196"/>
      <c r="CJ1196"/>
      <c r="CK1196"/>
      <c r="CL1196"/>
      <c r="CM1196"/>
      <c r="CN1196"/>
      <c r="CO1196"/>
      <c r="CP1196"/>
      <c r="CQ1196"/>
      <c r="CR1196"/>
      <c r="CS1196"/>
      <c r="CT1196"/>
      <c r="CU1196"/>
      <c r="CV1196"/>
      <c r="CW1196"/>
      <c r="CX1196"/>
      <c r="CY1196"/>
      <c r="CZ1196"/>
      <c r="DA1196"/>
      <c r="DB1196"/>
      <c r="DC1196"/>
      <c r="DD1196"/>
      <c r="DE1196"/>
      <c r="DF1196"/>
      <c r="DG1196"/>
      <c r="DH1196"/>
      <c r="DI1196"/>
      <c r="DJ1196"/>
      <c r="DK1196"/>
      <c r="DL1196"/>
      <c r="DM1196"/>
      <c r="DN1196"/>
      <c r="DO1196"/>
      <c r="DP1196"/>
      <c r="DQ1196"/>
      <c r="DR1196"/>
      <c r="DS1196"/>
      <c r="DT1196"/>
      <c r="DU1196"/>
      <c r="DV1196"/>
      <c r="DW1196"/>
      <c r="DX1196"/>
      <c r="DY1196"/>
      <c r="DZ1196"/>
      <c r="EA1196"/>
      <c r="EB1196"/>
      <c r="EC1196"/>
      <c r="ED1196"/>
      <c r="EE1196"/>
      <c r="EF1196"/>
      <c r="EG1196"/>
      <c r="EH1196"/>
      <c r="EI1196"/>
      <c r="EJ1196"/>
      <c r="EK1196"/>
      <c r="EL1196"/>
      <c r="EM1196"/>
      <c r="EN1196"/>
      <c r="EO1196"/>
      <c r="EP1196"/>
      <c r="EQ1196"/>
      <c r="ER1196"/>
      <c r="ES1196"/>
      <c r="ET1196"/>
      <c r="EU1196"/>
      <c r="EV1196"/>
      <c r="EW1196"/>
      <c r="EX1196"/>
      <c r="EY1196"/>
      <c r="EZ1196"/>
      <c r="FA1196"/>
      <c r="FB1196"/>
      <c r="FC1196"/>
      <c r="FD1196"/>
      <c r="FE1196"/>
      <c r="FF1196"/>
      <c r="FG1196"/>
      <c r="FH1196"/>
      <c r="FI1196"/>
      <c r="FJ1196"/>
      <c r="FK1196"/>
      <c r="FL1196"/>
      <c r="FM1196"/>
      <c r="FN1196"/>
      <c r="FO1196"/>
      <c r="FP1196"/>
      <c r="FQ1196"/>
      <c r="FR1196"/>
      <c r="FS1196"/>
      <c r="FT1196"/>
      <c r="FU1196"/>
      <c r="FV1196"/>
      <c r="FW1196"/>
      <c r="FX1196"/>
      <c r="FY1196"/>
      <c r="FZ1196"/>
      <c r="GA1196"/>
      <c r="GB1196"/>
      <c r="GC1196"/>
      <c r="GD1196"/>
      <c r="GE1196"/>
      <c r="GF1196"/>
      <c r="GG1196"/>
      <c r="GH1196"/>
      <c r="GI1196"/>
      <c r="GJ1196"/>
      <c r="GK1196"/>
      <c r="GL1196"/>
      <c r="GM1196"/>
      <c r="GN1196"/>
      <c r="GO1196"/>
      <c r="GP1196"/>
      <c r="GQ1196"/>
      <c r="GR1196"/>
      <c r="GS1196"/>
      <c r="GT1196"/>
      <c r="GU1196"/>
      <c r="GV1196"/>
      <c r="GW1196"/>
      <c r="GX1196"/>
      <c r="GY1196"/>
      <c r="GZ1196"/>
      <c r="HA1196"/>
      <c r="HB1196"/>
      <c r="HC1196"/>
      <c r="HD1196"/>
      <c r="HE1196"/>
      <c r="HF1196"/>
      <c r="HG1196"/>
      <c r="HH1196"/>
    </row>
    <row r="1197" spans="1:216" x14ac:dyDescent="0.2">
      <c r="A1197" s="241" t="s">
        <v>462</v>
      </c>
      <c r="B1197" s="476" t="s">
        <v>1054</v>
      </c>
      <c r="C1197" s="326" t="s">
        <v>794</v>
      </c>
      <c r="D1197" s="283" t="s">
        <v>463</v>
      </c>
      <c r="E1197" s="480">
        <v>0</v>
      </c>
      <c r="F1197" s="480">
        <v>7.6</v>
      </c>
      <c r="G1197" s="480">
        <v>0.5</v>
      </c>
      <c r="H1197" s="480">
        <v>0.5</v>
      </c>
      <c r="I1197" s="480">
        <v>0.5</v>
      </c>
      <c r="J1197" s="480">
        <v>0</v>
      </c>
      <c r="K1197" s="480">
        <v>0</v>
      </c>
      <c r="L1197" s="480">
        <v>0</v>
      </c>
      <c r="M1197" s="480">
        <v>0</v>
      </c>
      <c r="N1197" s="500">
        <v>9.1</v>
      </c>
      <c r="O1197" s="480">
        <v>0</v>
      </c>
      <c r="P1197" s="480">
        <v>16</v>
      </c>
      <c r="Q1197" s="480">
        <v>1</v>
      </c>
      <c r="R1197" s="480">
        <v>1</v>
      </c>
      <c r="S1197" s="480">
        <v>1</v>
      </c>
      <c r="T1197" s="480">
        <v>0</v>
      </c>
      <c r="U1197" s="480">
        <v>0</v>
      </c>
      <c r="V1197" s="480">
        <v>0</v>
      </c>
      <c r="W1197" s="480">
        <v>0</v>
      </c>
      <c r="X1197" s="500">
        <v>19</v>
      </c>
      <c r="Y1197"/>
      <c r="Z1197"/>
      <c r="AA1197"/>
      <c r="AB1197"/>
      <c r="AC1197"/>
      <c r="AD1197"/>
      <c r="AE1197"/>
      <c r="AF1197"/>
      <c r="AG1197"/>
      <c r="AH1197"/>
      <c r="AI1197"/>
      <c r="AJ1197"/>
      <c r="AK1197"/>
      <c r="AL1197"/>
      <c r="AM1197"/>
      <c r="AN1197"/>
      <c r="AO1197"/>
      <c r="AP1197"/>
      <c r="AQ1197"/>
      <c r="AR1197"/>
      <c r="AS1197"/>
      <c r="AT1197"/>
      <c r="AU1197"/>
      <c r="AV1197"/>
      <c r="AW1197"/>
      <c r="AX1197"/>
      <c r="AY1197"/>
      <c r="AZ1197"/>
      <c r="BA1197"/>
      <c r="BB1197"/>
      <c r="BC1197"/>
      <c r="BD1197"/>
      <c r="BE1197"/>
      <c r="BF1197"/>
      <c r="BG1197"/>
      <c r="BH1197"/>
      <c r="BI1197"/>
      <c r="BJ1197"/>
      <c r="BK1197"/>
      <c r="BL1197"/>
      <c r="BM1197"/>
      <c r="BN1197"/>
      <c r="BO1197"/>
      <c r="BP1197"/>
      <c r="BQ1197"/>
      <c r="BR1197"/>
      <c r="BS1197"/>
      <c r="BT1197"/>
      <c r="BU1197"/>
      <c r="BV1197"/>
      <c r="BW1197"/>
      <c r="BX1197"/>
      <c r="BY1197"/>
      <c r="BZ1197"/>
      <c r="CA1197"/>
      <c r="CB1197"/>
      <c r="CC1197"/>
      <c r="CD1197"/>
      <c r="CE1197"/>
      <c r="CF1197"/>
      <c r="CG1197"/>
      <c r="CH1197"/>
      <c r="CI1197"/>
      <c r="CJ1197"/>
      <c r="CK1197"/>
      <c r="CL1197"/>
      <c r="CM1197"/>
      <c r="CN1197"/>
      <c r="CO1197"/>
      <c r="CP1197"/>
      <c r="CQ1197"/>
      <c r="CR1197"/>
      <c r="CS1197"/>
      <c r="CT1197"/>
      <c r="CU1197"/>
      <c r="CV1197"/>
      <c r="CW1197"/>
      <c r="CX1197"/>
      <c r="CY1197"/>
      <c r="CZ1197"/>
      <c r="DA1197"/>
      <c r="DB1197"/>
      <c r="DC1197"/>
      <c r="DD1197"/>
      <c r="DE1197"/>
      <c r="DF1197"/>
      <c r="DG1197"/>
      <c r="DH1197"/>
      <c r="DI1197"/>
      <c r="DJ1197"/>
      <c r="DK1197"/>
      <c r="DL1197"/>
      <c r="DM1197"/>
      <c r="DN1197"/>
      <c r="DO1197"/>
      <c r="DP1197"/>
      <c r="DQ1197"/>
      <c r="DR1197"/>
      <c r="DS1197"/>
      <c r="DT1197"/>
      <c r="DU1197"/>
      <c r="DV1197"/>
      <c r="DW1197"/>
      <c r="DX1197"/>
      <c r="DY1197"/>
      <c r="DZ1197"/>
      <c r="EA1197"/>
      <c r="EB1197"/>
      <c r="EC1197"/>
      <c r="ED1197"/>
      <c r="EE1197"/>
      <c r="EF1197"/>
      <c r="EG1197"/>
      <c r="EH1197"/>
      <c r="EI1197"/>
      <c r="EJ1197"/>
      <c r="EK1197"/>
      <c r="EL1197"/>
      <c r="EM1197"/>
      <c r="EN1197"/>
      <c r="EO1197"/>
      <c r="EP1197"/>
      <c r="EQ1197"/>
      <c r="ER1197"/>
      <c r="ES1197"/>
      <c r="ET1197"/>
      <c r="EU1197"/>
      <c r="EV1197"/>
      <c r="EW1197"/>
      <c r="EX1197"/>
      <c r="EY1197"/>
      <c r="EZ1197"/>
      <c r="FA1197"/>
      <c r="FB1197"/>
      <c r="FC1197"/>
      <c r="FD1197"/>
      <c r="FE1197"/>
      <c r="FF1197"/>
      <c r="FG1197"/>
      <c r="FH1197"/>
      <c r="FI1197"/>
      <c r="FJ1197"/>
      <c r="FK1197"/>
      <c r="FL1197"/>
      <c r="FM1197"/>
      <c r="FN1197"/>
      <c r="FO1197"/>
      <c r="FP1197"/>
      <c r="FQ1197"/>
      <c r="FR1197"/>
      <c r="FS1197"/>
      <c r="FT1197"/>
      <c r="FU1197"/>
      <c r="FV1197"/>
      <c r="FW1197"/>
      <c r="FX1197"/>
      <c r="FY1197"/>
      <c r="FZ1197"/>
      <c r="GA1197"/>
      <c r="GB1197"/>
      <c r="GC1197"/>
      <c r="GD1197"/>
      <c r="GE1197"/>
      <c r="GF1197"/>
      <c r="GG1197"/>
      <c r="GH1197"/>
      <c r="GI1197"/>
      <c r="GJ1197"/>
      <c r="GK1197"/>
      <c r="GL1197"/>
      <c r="GM1197"/>
      <c r="GN1197"/>
      <c r="GO1197"/>
      <c r="GP1197"/>
      <c r="GQ1197"/>
      <c r="GR1197"/>
      <c r="GS1197"/>
      <c r="GT1197"/>
      <c r="GU1197"/>
      <c r="GV1197"/>
      <c r="GW1197"/>
      <c r="GX1197"/>
      <c r="GY1197"/>
      <c r="GZ1197"/>
      <c r="HA1197"/>
      <c r="HB1197"/>
      <c r="HC1197"/>
      <c r="HD1197"/>
      <c r="HE1197"/>
      <c r="HF1197"/>
      <c r="HG1197"/>
      <c r="HH1197"/>
    </row>
    <row r="1198" spans="1:216" x14ac:dyDescent="0.2">
      <c r="A1198" s="241" t="s">
        <v>464</v>
      </c>
      <c r="B1198" s="476" t="s">
        <v>1055</v>
      </c>
      <c r="C1198" s="326" t="s">
        <v>782</v>
      </c>
      <c r="D1198" s="283" t="s">
        <v>465</v>
      </c>
      <c r="E1198" s="480">
        <v>0.38</v>
      </c>
      <c r="F1198" s="480">
        <v>13.75</v>
      </c>
      <c r="G1198" s="480">
        <v>7.5</v>
      </c>
      <c r="H1198" s="480">
        <v>4</v>
      </c>
      <c r="I1198" s="480">
        <v>3.38</v>
      </c>
      <c r="J1198" s="480">
        <v>0</v>
      </c>
      <c r="K1198" s="480">
        <v>1</v>
      </c>
      <c r="L1198" s="480">
        <v>0</v>
      </c>
      <c r="M1198" s="480">
        <v>0</v>
      </c>
      <c r="N1198" s="500">
        <v>30.01</v>
      </c>
      <c r="O1198" s="480">
        <v>1</v>
      </c>
      <c r="P1198" s="480">
        <v>28</v>
      </c>
      <c r="Q1198" s="480">
        <v>15</v>
      </c>
      <c r="R1198" s="480">
        <v>8</v>
      </c>
      <c r="S1198" s="480">
        <v>7</v>
      </c>
      <c r="T1198" s="480">
        <v>0</v>
      </c>
      <c r="U1198" s="480">
        <v>2</v>
      </c>
      <c r="V1198" s="480">
        <v>0</v>
      </c>
      <c r="W1198" s="480">
        <v>0</v>
      </c>
      <c r="X1198" s="500">
        <v>61</v>
      </c>
      <c r="Y1198"/>
      <c r="Z1198"/>
      <c r="AA1198"/>
      <c r="AB1198"/>
      <c r="AC1198"/>
      <c r="AD1198"/>
      <c r="AE1198"/>
      <c r="AF1198"/>
      <c r="AG1198"/>
      <c r="AH1198"/>
      <c r="AI1198"/>
      <c r="AJ1198"/>
      <c r="AK1198"/>
      <c r="AL1198"/>
      <c r="AM1198"/>
      <c r="AN1198"/>
      <c r="AO1198"/>
      <c r="AP1198"/>
      <c r="AQ1198"/>
      <c r="AR1198"/>
      <c r="AS1198"/>
      <c r="AT1198"/>
      <c r="AU1198"/>
      <c r="AV1198"/>
      <c r="AW1198"/>
      <c r="AX1198"/>
      <c r="AY1198"/>
      <c r="AZ1198"/>
      <c r="BA1198"/>
      <c r="BB1198"/>
      <c r="BC1198"/>
      <c r="BD1198"/>
      <c r="BE1198"/>
      <c r="BF1198"/>
      <c r="BG1198"/>
      <c r="BH1198"/>
      <c r="BI1198"/>
      <c r="BJ1198"/>
      <c r="BK1198"/>
      <c r="BL1198"/>
      <c r="BM1198"/>
      <c r="BN1198"/>
      <c r="BO1198"/>
      <c r="BP1198"/>
      <c r="BQ1198"/>
      <c r="BR1198"/>
      <c r="BS1198"/>
      <c r="BT1198"/>
      <c r="BU1198"/>
      <c r="BV1198"/>
      <c r="BW1198"/>
      <c r="BX1198"/>
      <c r="BY1198"/>
      <c r="BZ1198"/>
      <c r="CA1198"/>
      <c r="CB1198"/>
      <c r="CC1198"/>
      <c r="CD1198"/>
      <c r="CE1198"/>
      <c r="CF1198"/>
      <c r="CG1198"/>
      <c r="CH1198"/>
      <c r="CI1198"/>
      <c r="CJ1198"/>
      <c r="CK1198"/>
      <c r="CL1198"/>
      <c r="CM1198"/>
      <c r="CN1198"/>
      <c r="CO1198"/>
      <c r="CP1198"/>
      <c r="CQ1198"/>
      <c r="CR1198"/>
      <c r="CS1198"/>
      <c r="CT1198"/>
      <c r="CU1198"/>
      <c r="CV1198"/>
      <c r="CW1198"/>
      <c r="CX1198"/>
      <c r="CY1198"/>
      <c r="CZ1198"/>
      <c r="DA1198"/>
      <c r="DB1198"/>
      <c r="DC1198"/>
      <c r="DD1198"/>
      <c r="DE1198"/>
      <c r="DF1198"/>
      <c r="DG1198"/>
      <c r="DH1198"/>
      <c r="DI1198"/>
      <c r="DJ1198"/>
      <c r="DK1198"/>
      <c r="DL1198"/>
      <c r="DM1198"/>
      <c r="DN1198"/>
      <c r="DO1198"/>
      <c r="DP1198"/>
      <c r="DQ1198"/>
      <c r="DR1198"/>
      <c r="DS1198"/>
      <c r="DT1198"/>
      <c r="DU1198"/>
      <c r="DV1198"/>
      <c r="DW1198"/>
      <c r="DX1198"/>
      <c r="DY1198"/>
      <c r="DZ1198"/>
      <c r="EA1198"/>
      <c r="EB1198"/>
      <c r="EC1198"/>
      <c r="ED1198"/>
      <c r="EE1198"/>
      <c r="EF1198"/>
      <c r="EG1198"/>
      <c r="EH1198"/>
      <c r="EI1198"/>
      <c r="EJ1198"/>
      <c r="EK1198"/>
      <c r="EL1198"/>
      <c r="EM1198"/>
      <c r="EN1198"/>
      <c r="EO1198"/>
      <c r="EP1198"/>
      <c r="EQ1198"/>
      <c r="ER1198"/>
      <c r="ES1198"/>
      <c r="ET1198"/>
      <c r="EU1198"/>
      <c r="EV1198"/>
      <c r="EW1198"/>
      <c r="EX1198"/>
      <c r="EY1198"/>
      <c r="EZ1198"/>
      <c r="FA1198"/>
      <c r="FB1198"/>
      <c r="FC1198"/>
      <c r="FD1198"/>
      <c r="FE1198"/>
      <c r="FF1198"/>
      <c r="FG1198"/>
      <c r="FH1198"/>
      <c r="FI1198"/>
      <c r="FJ1198"/>
      <c r="FK1198"/>
      <c r="FL1198"/>
      <c r="FM1198"/>
      <c r="FN1198"/>
      <c r="FO1198"/>
      <c r="FP1198"/>
      <c r="FQ1198"/>
      <c r="FR1198"/>
      <c r="FS1198"/>
      <c r="FT1198"/>
      <c r="FU1198"/>
      <c r="FV1198"/>
      <c r="FW1198"/>
      <c r="FX1198"/>
      <c r="FY1198"/>
      <c r="FZ1198"/>
      <c r="GA1198"/>
      <c r="GB1198"/>
      <c r="GC1198"/>
      <c r="GD1198"/>
      <c r="GE1198"/>
      <c r="GF1198"/>
      <c r="GG1198"/>
      <c r="GH1198"/>
      <c r="GI1198"/>
      <c r="GJ1198"/>
      <c r="GK1198"/>
      <c r="GL1198"/>
      <c r="GM1198"/>
      <c r="GN1198"/>
      <c r="GO1198"/>
      <c r="GP1198"/>
      <c r="GQ1198"/>
      <c r="GR1198"/>
      <c r="GS1198"/>
      <c r="GT1198"/>
      <c r="GU1198"/>
      <c r="GV1198"/>
      <c r="GW1198"/>
      <c r="GX1198"/>
      <c r="GY1198"/>
      <c r="GZ1198"/>
      <c r="HA1198"/>
      <c r="HB1198"/>
      <c r="HC1198"/>
      <c r="HD1198"/>
      <c r="HE1198"/>
      <c r="HF1198"/>
      <c r="HG1198"/>
      <c r="HH1198"/>
    </row>
    <row r="1199" spans="1:216" x14ac:dyDescent="0.2">
      <c r="A1199" s="241" t="s">
        <v>466</v>
      </c>
      <c r="B1199" s="476" t="s">
        <v>1056</v>
      </c>
      <c r="C1199" s="326" t="s">
        <v>794</v>
      </c>
      <c r="D1199" s="283" t="s">
        <v>467</v>
      </c>
      <c r="E1199" s="480">
        <v>0</v>
      </c>
      <c r="F1199" s="480">
        <v>11.5</v>
      </c>
      <c r="G1199" s="480">
        <v>2.88</v>
      </c>
      <c r="H1199" s="480">
        <v>1.5</v>
      </c>
      <c r="I1199" s="480">
        <v>0</v>
      </c>
      <c r="J1199" s="480">
        <v>0</v>
      </c>
      <c r="K1199" s="480">
        <v>0</v>
      </c>
      <c r="L1199" s="480">
        <v>0</v>
      </c>
      <c r="M1199" s="480">
        <v>0</v>
      </c>
      <c r="N1199" s="500">
        <v>15.88</v>
      </c>
      <c r="O1199" s="480">
        <v>0</v>
      </c>
      <c r="P1199" s="480">
        <v>23</v>
      </c>
      <c r="Q1199" s="480">
        <v>6</v>
      </c>
      <c r="R1199" s="480">
        <v>3</v>
      </c>
      <c r="S1199" s="480">
        <v>0</v>
      </c>
      <c r="T1199" s="480">
        <v>0</v>
      </c>
      <c r="U1199" s="480">
        <v>0</v>
      </c>
      <c r="V1199" s="480">
        <v>0</v>
      </c>
      <c r="W1199" s="480">
        <v>0</v>
      </c>
      <c r="X1199" s="500">
        <v>32</v>
      </c>
      <c r="Y1199"/>
      <c r="Z1199"/>
      <c r="AA1199"/>
      <c r="AB1199"/>
      <c r="AC1199"/>
      <c r="AD1199"/>
      <c r="AE1199"/>
      <c r="AF1199"/>
      <c r="AG1199"/>
      <c r="AH1199"/>
      <c r="AI1199"/>
      <c r="AJ1199"/>
      <c r="AK1199"/>
      <c r="AL1199"/>
      <c r="AM1199"/>
      <c r="AN1199"/>
      <c r="AO1199"/>
      <c r="AP1199"/>
      <c r="AQ1199"/>
      <c r="AR1199"/>
      <c r="AS1199"/>
      <c r="AT1199"/>
      <c r="AU1199"/>
      <c r="AV1199"/>
      <c r="AW1199"/>
      <c r="AX1199"/>
      <c r="AY1199"/>
      <c r="AZ1199"/>
      <c r="BA1199"/>
      <c r="BB1199"/>
      <c r="BC1199"/>
      <c r="BD1199"/>
      <c r="BE1199"/>
      <c r="BF1199"/>
      <c r="BG1199"/>
      <c r="BH1199"/>
      <c r="BI1199"/>
      <c r="BJ1199"/>
      <c r="BK1199"/>
      <c r="BL1199"/>
      <c r="BM1199"/>
      <c r="BN1199"/>
      <c r="BO1199"/>
      <c r="BP1199"/>
      <c r="BQ1199"/>
      <c r="BR1199"/>
      <c r="BS1199"/>
      <c r="BT1199"/>
      <c r="BU1199"/>
      <c r="BV1199"/>
      <c r="BW1199"/>
      <c r="BX1199"/>
      <c r="BY1199"/>
      <c r="BZ1199"/>
      <c r="CA1199"/>
      <c r="CB1199"/>
      <c r="CC1199"/>
      <c r="CD1199"/>
      <c r="CE1199"/>
      <c r="CF1199"/>
      <c r="CG1199"/>
      <c r="CH1199"/>
      <c r="CI1199"/>
      <c r="CJ1199"/>
      <c r="CK1199"/>
      <c r="CL1199"/>
      <c r="CM1199"/>
      <c r="CN1199"/>
      <c r="CO1199"/>
      <c r="CP1199"/>
      <c r="CQ1199"/>
      <c r="CR1199"/>
      <c r="CS1199"/>
      <c r="CT1199"/>
      <c r="CU1199"/>
      <c r="CV1199"/>
      <c r="CW1199"/>
      <c r="CX1199"/>
      <c r="CY1199"/>
      <c r="CZ1199"/>
      <c r="DA1199"/>
      <c r="DB1199"/>
      <c r="DC1199"/>
      <c r="DD1199"/>
      <c r="DE1199"/>
      <c r="DF1199"/>
      <c r="DG1199"/>
      <c r="DH1199"/>
      <c r="DI1199"/>
      <c r="DJ1199"/>
      <c r="DK1199"/>
      <c r="DL1199"/>
      <c r="DM1199"/>
      <c r="DN1199"/>
      <c r="DO1199"/>
      <c r="DP1199"/>
      <c r="DQ1199"/>
      <c r="DR1199"/>
      <c r="DS1199"/>
      <c r="DT1199"/>
      <c r="DU1199"/>
      <c r="DV1199"/>
      <c r="DW1199"/>
      <c r="DX1199"/>
      <c r="DY1199"/>
      <c r="DZ1199"/>
      <c r="EA1199"/>
      <c r="EB1199"/>
      <c r="EC1199"/>
      <c r="ED1199"/>
      <c r="EE1199"/>
      <c r="EF1199"/>
      <c r="EG1199"/>
      <c r="EH1199"/>
      <c r="EI1199"/>
      <c r="EJ1199"/>
      <c r="EK1199"/>
      <c r="EL1199"/>
      <c r="EM1199"/>
      <c r="EN1199"/>
      <c r="EO1199"/>
      <c r="EP1199"/>
      <c r="EQ1199"/>
      <c r="ER1199"/>
      <c r="ES1199"/>
      <c r="ET1199"/>
      <c r="EU1199"/>
      <c r="EV1199"/>
      <c r="EW1199"/>
      <c r="EX1199"/>
      <c r="EY1199"/>
      <c r="EZ1199"/>
      <c r="FA1199"/>
      <c r="FB1199"/>
      <c r="FC1199"/>
      <c r="FD1199"/>
      <c r="FE1199"/>
      <c r="FF1199"/>
      <c r="FG1199"/>
      <c r="FH1199"/>
      <c r="FI1199"/>
      <c r="FJ1199"/>
      <c r="FK1199"/>
      <c r="FL1199"/>
      <c r="FM1199"/>
      <c r="FN1199"/>
      <c r="FO1199"/>
      <c r="FP1199"/>
      <c r="FQ1199"/>
      <c r="FR1199"/>
      <c r="FS1199"/>
      <c r="FT1199"/>
      <c r="FU1199"/>
      <c r="FV1199"/>
      <c r="FW1199"/>
      <c r="FX1199"/>
      <c r="FY1199"/>
      <c r="FZ1199"/>
      <c r="GA1199"/>
      <c r="GB1199"/>
      <c r="GC1199"/>
      <c r="GD1199"/>
      <c r="GE1199"/>
      <c r="GF1199"/>
      <c r="GG1199"/>
      <c r="GH1199"/>
      <c r="GI1199"/>
      <c r="GJ1199"/>
      <c r="GK1199"/>
      <c r="GL1199"/>
      <c r="GM1199"/>
      <c r="GN1199"/>
      <c r="GO1199"/>
      <c r="GP1199"/>
      <c r="GQ1199"/>
      <c r="GR1199"/>
      <c r="GS1199"/>
      <c r="GT1199"/>
      <c r="GU1199"/>
      <c r="GV1199"/>
      <c r="GW1199"/>
      <c r="GX1199"/>
      <c r="GY1199"/>
      <c r="GZ1199"/>
      <c r="HA1199"/>
      <c r="HB1199"/>
      <c r="HC1199"/>
      <c r="HD1199"/>
      <c r="HE1199"/>
      <c r="HF1199"/>
      <c r="HG1199"/>
      <c r="HH1199"/>
    </row>
    <row r="1200" spans="1:216" x14ac:dyDescent="0.2">
      <c r="A1200" s="241" t="s">
        <v>468</v>
      </c>
      <c r="B1200" s="476" t="s">
        <v>1057</v>
      </c>
      <c r="C1200" s="326" t="s">
        <v>807</v>
      </c>
      <c r="D1200" s="283" t="s">
        <v>1058</v>
      </c>
      <c r="E1200" s="480">
        <v>0.375</v>
      </c>
      <c r="F1200" s="480">
        <v>53.75</v>
      </c>
      <c r="G1200" s="480">
        <v>8.375</v>
      </c>
      <c r="H1200" s="480">
        <v>7.25</v>
      </c>
      <c r="I1200" s="480">
        <v>1</v>
      </c>
      <c r="J1200" s="480">
        <v>0</v>
      </c>
      <c r="K1200" s="480">
        <v>0</v>
      </c>
      <c r="L1200" s="480">
        <v>0</v>
      </c>
      <c r="M1200" s="480">
        <v>0</v>
      </c>
      <c r="N1200" s="500">
        <v>70.75</v>
      </c>
      <c r="O1200" s="480">
        <v>1</v>
      </c>
      <c r="P1200" s="480">
        <v>110</v>
      </c>
      <c r="Q1200" s="480">
        <v>17</v>
      </c>
      <c r="R1200" s="480">
        <v>15</v>
      </c>
      <c r="S1200" s="480">
        <v>2</v>
      </c>
      <c r="T1200" s="480">
        <v>0</v>
      </c>
      <c r="U1200" s="480">
        <v>0</v>
      </c>
      <c r="V1200" s="480">
        <v>0</v>
      </c>
      <c r="W1200" s="480">
        <v>0</v>
      </c>
      <c r="X1200" s="500">
        <v>145</v>
      </c>
      <c r="Y1200"/>
      <c r="Z1200"/>
      <c r="AA1200"/>
      <c r="AB1200"/>
      <c r="AC1200"/>
      <c r="AD1200"/>
      <c r="AE1200"/>
      <c r="AF1200"/>
      <c r="AG1200"/>
      <c r="AH1200"/>
      <c r="AI1200"/>
      <c r="AJ1200"/>
      <c r="AK1200"/>
      <c r="AL1200"/>
      <c r="AM1200"/>
      <c r="AN1200"/>
      <c r="AO1200"/>
      <c r="AP1200"/>
      <c r="AQ1200"/>
      <c r="AR1200"/>
      <c r="AS1200"/>
      <c r="AT1200"/>
      <c r="AU1200"/>
      <c r="AV1200"/>
      <c r="AW1200"/>
      <c r="AX1200"/>
      <c r="AY1200"/>
      <c r="AZ1200"/>
      <c r="BA1200"/>
      <c r="BB1200"/>
      <c r="BC1200"/>
      <c r="BD1200"/>
      <c r="BE1200"/>
      <c r="BF1200"/>
      <c r="BG1200"/>
      <c r="BH1200"/>
      <c r="BI1200"/>
      <c r="BJ1200"/>
      <c r="BK1200"/>
      <c r="BL1200"/>
      <c r="BM1200"/>
      <c r="BN1200"/>
      <c r="BO1200"/>
      <c r="BP1200"/>
      <c r="BQ1200"/>
      <c r="BR1200"/>
      <c r="BS1200"/>
      <c r="BT1200"/>
      <c r="BU1200"/>
      <c r="BV1200"/>
      <c r="BW1200"/>
      <c r="BX1200"/>
      <c r="BY1200"/>
      <c r="BZ1200"/>
      <c r="CA1200"/>
      <c r="CB1200"/>
      <c r="CC1200"/>
      <c r="CD1200"/>
      <c r="CE1200"/>
      <c r="CF1200"/>
      <c r="CG1200"/>
      <c r="CH1200"/>
      <c r="CI1200"/>
      <c r="CJ1200"/>
      <c r="CK1200"/>
      <c r="CL1200"/>
      <c r="CM1200"/>
      <c r="CN1200"/>
      <c r="CO1200"/>
      <c r="CP1200"/>
      <c r="CQ1200"/>
      <c r="CR1200"/>
      <c r="CS1200"/>
      <c r="CT1200"/>
      <c r="CU1200"/>
      <c r="CV1200"/>
      <c r="CW1200"/>
      <c r="CX1200"/>
      <c r="CY1200"/>
      <c r="CZ1200"/>
      <c r="DA1200"/>
      <c r="DB1200"/>
      <c r="DC1200"/>
      <c r="DD1200"/>
      <c r="DE1200"/>
      <c r="DF1200"/>
      <c r="DG1200"/>
      <c r="DH1200"/>
      <c r="DI1200"/>
      <c r="DJ1200"/>
      <c r="DK1200"/>
      <c r="DL1200"/>
      <c r="DM1200"/>
      <c r="DN1200"/>
      <c r="DO1200"/>
      <c r="DP1200"/>
      <c r="DQ1200"/>
      <c r="DR1200"/>
      <c r="DS1200"/>
      <c r="DT1200"/>
      <c r="DU1200"/>
      <c r="DV1200"/>
      <c r="DW1200"/>
      <c r="DX1200"/>
      <c r="DY1200"/>
      <c r="DZ1200"/>
      <c r="EA1200"/>
      <c r="EB1200"/>
      <c r="EC1200"/>
      <c r="ED1200"/>
      <c r="EE1200"/>
      <c r="EF1200"/>
      <c r="EG1200"/>
      <c r="EH1200"/>
      <c r="EI1200"/>
      <c r="EJ1200"/>
      <c r="EK1200"/>
      <c r="EL1200"/>
      <c r="EM1200"/>
      <c r="EN1200"/>
      <c r="EO1200"/>
      <c r="EP1200"/>
      <c r="EQ1200"/>
      <c r="ER1200"/>
      <c r="ES1200"/>
      <c r="ET1200"/>
      <c r="EU1200"/>
      <c r="EV1200"/>
      <c r="EW1200"/>
      <c r="EX1200"/>
      <c r="EY1200"/>
      <c r="EZ1200"/>
      <c r="FA1200"/>
      <c r="FB1200"/>
      <c r="FC1200"/>
      <c r="FD1200"/>
      <c r="FE1200"/>
      <c r="FF1200"/>
      <c r="FG1200"/>
      <c r="FH1200"/>
      <c r="FI1200"/>
      <c r="FJ1200"/>
      <c r="FK1200"/>
      <c r="FL1200"/>
      <c r="FM1200"/>
      <c r="FN1200"/>
      <c r="FO1200"/>
      <c r="FP1200"/>
      <c r="FQ1200"/>
      <c r="FR1200"/>
      <c r="FS1200"/>
      <c r="FT1200"/>
      <c r="FU1200"/>
      <c r="FV1200"/>
      <c r="FW1200"/>
      <c r="FX1200"/>
      <c r="FY1200"/>
      <c r="FZ1200"/>
      <c r="GA1200"/>
      <c r="GB1200"/>
      <c r="GC1200"/>
      <c r="GD1200"/>
      <c r="GE1200"/>
      <c r="GF1200"/>
      <c r="GG1200"/>
      <c r="GH1200"/>
      <c r="GI1200"/>
      <c r="GJ1200"/>
      <c r="GK1200"/>
      <c r="GL1200"/>
      <c r="GM1200"/>
      <c r="GN1200"/>
      <c r="GO1200"/>
      <c r="GP1200"/>
      <c r="GQ1200"/>
      <c r="GR1200"/>
      <c r="GS1200"/>
      <c r="GT1200"/>
      <c r="GU1200"/>
      <c r="GV1200"/>
      <c r="GW1200"/>
      <c r="GX1200"/>
      <c r="GY1200"/>
      <c r="GZ1200"/>
      <c r="HA1200"/>
      <c r="HB1200"/>
      <c r="HC1200"/>
      <c r="HD1200"/>
      <c r="HE1200"/>
      <c r="HF1200"/>
      <c r="HG1200"/>
      <c r="HH1200"/>
    </row>
    <row r="1201" spans="1:216" x14ac:dyDescent="0.2">
      <c r="A1201" s="241" t="s">
        <v>469</v>
      </c>
      <c r="B1201" s="476" t="s">
        <v>1059</v>
      </c>
      <c r="C1201" s="326" t="s">
        <v>782</v>
      </c>
      <c r="D1201" s="283" t="s">
        <v>1060</v>
      </c>
      <c r="E1201" s="480">
        <v>0</v>
      </c>
      <c r="F1201" s="480">
        <v>1.38</v>
      </c>
      <c r="G1201" s="480">
        <v>0</v>
      </c>
      <c r="H1201" s="480">
        <v>0</v>
      </c>
      <c r="I1201" s="480">
        <v>0</v>
      </c>
      <c r="J1201" s="480">
        <v>0</v>
      </c>
      <c r="K1201" s="480">
        <v>0</v>
      </c>
      <c r="L1201" s="480">
        <v>0</v>
      </c>
      <c r="M1201" s="480">
        <v>0</v>
      </c>
      <c r="N1201" s="500">
        <v>1.38</v>
      </c>
      <c r="O1201" s="480">
        <v>0</v>
      </c>
      <c r="P1201" s="480">
        <v>3</v>
      </c>
      <c r="Q1201" s="480">
        <v>0</v>
      </c>
      <c r="R1201" s="480">
        <v>0</v>
      </c>
      <c r="S1201" s="480">
        <v>0</v>
      </c>
      <c r="T1201" s="480">
        <v>0</v>
      </c>
      <c r="U1201" s="480">
        <v>0</v>
      </c>
      <c r="V1201" s="480">
        <v>0</v>
      </c>
      <c r="W1201" s="480">
        <v>0</v>
      </c>
      <c r="X1201" s="500">
        <v>3</v>
      </c>
      <c r="Y1201"/>
      <c r="Z1201"/>
      <c r="AA1201"/>
      <c r="AB1201"/>
      <c r="AC1201"/>
      <c r="AD1201"/>
      <c r="AE1201"/>
      <c r="AF1201"/>
      <c r="AG1201"/>
      <c r="AH1201"/>
      <c r="AI1201"/>
      <c r="AJ1201"/>
      <c r="AK1201"/>
      <c r="AL1201"/>
      <c r="AM1201"/>
      <c r="AN1201"/>
      <c r="AO1201"/>
      <c r="AP1201"/>
      <c r="AQ1201"/>
      <c r="AR1201"/>
      <c r="AS1201"/>
      <c r="AT1201"/>
      <c r="AU1201"/>
      <c r="AV1201"/>
      <c r="AW1201"/>
      <c r="AX1201"/>
      <c r="AY1201"/>
      <c r="AZ1201"/>
      <c r="BA1201"/>
      <c r="BB1201"/>
      <c r="BC1201"/>
      <c r="BD1201"/>
      <c r="BE1201"/>
      <c r="BF1201"/>
      <c r="BG1201"/>
      <c r="BH1201"/>
      <c r="BI1201"/>
      <c r="BJ1201"/>
      <c r="BK1201"/>
      <c r="BL1201"/>
      <c r="BM1201"/>
      <c r="BN1201"/>
      <c r="BO1201"/>
      <c r="BP1201"/>
      <c r="BQ1201"/>
      <c r="BR1201"/>
      <c r="BS1201"/>
      <c r="BT1201"/>
      <c r="BU1201"/>
      <c r="BV1201"/>
      <c r="BW1201"/>
      <c r="BX1201"/>
      <c r="BY1201"/>
      <c r="BZ1201"/>
      <c r="CA1201"/>
      <c r="CB1201"/>
      <c r="CC1201"/>
      <c r="CD1201"/>
      <c r="CE1201"/>
      <c r="CF1201"/>
      <c r="CG1201"/>
      <c r="CH1201"/>
      <c r="CI1201"/>
      <c r="CJ1201"/>
      <c r="CK1201"/>
      <c r="CL1201"/>
      <c r="CM1201"/>
      <c r="CN1201"/>
      <c r="CO1201"/>
      <c r="CP1201"/>
      <c r="CQ1201"/>
      <c r="CR1201"/>
      <c r="CS1201"/>
      <c r="CT1201"/>
      <c r="CU1201"/>
      <c r="CV1201"/>
      <c r="CW1201"/>
      <c r="CX1201"/>
      <c r="CY1201"/>
      <c r="CZ1201"/>
      <c r="DA1201"/>
      <c r="DB1201"/>
      <c r="DC1201"/>
      <c r="DD1201"/>
      <c r="DE1201"/>
      <c r="DF1201"/>
      <c r="DG1201"/>
      <c r="DH1201"/>
      <c r="DI1201"/>
      <c r="DJ1201"/>
      <c r="DK1201"/>
      <c r="DL1201"/>
      <c r="DM1201"/>
      <c r="DN1201"/>
      <c r="DO1201"/>
      <c r="DP1201"/>
      <c r="DQ1201"/>
      <c r="DR1201"/>
      <c r="DS1201"/>
      <c r="DT1201"/>
      <c r="DU1201"/>
      <c r="DV1201"/>
      <c r="DW1201"/>
      <c r="DX1201"/>
      <c r="DY1201"/>
      <c r="DZ1201"/>
      <c r="EA1201"/>
      <c r="EB1201"/>
      <c r="EC1201"/>
      <c r="ED1201"/>
      <c r="EE1201"/>
      <c r="EF1201"/>
      <c r="EG1201"/>
      <c r="EH1201"/>
      <c r="EI1201"/>
      <c r="EJ1201"/>
      <c r="EK1201"/>
      <c r="EL1201"/>
      <c r="EM1201"/>
      <c r="EN1201"/>
      <c r="EO1201"/>
      <c r="EP1201"/>
      <c r="EQ1201"/>
      <c r="ER1201"/>
      <c r="ES1201"/>
      <c r="ET1201"/>
      <c r="EU1201"/>
      <c r="EV1201"/>
      <c r="EW1201"/>
      <c r="EX1201"/>
      <c r="EY1201"/>
      <c r="EZ1201"/>
      <c r="FA1201"/>
      <c r="FB1201"/>
      <c r="FC1201"/>
      <c r="FD1201"/>
      <c r="FE1201"/>
      <c r="FF1201"/>
      <c r="FG1201"/>
      <c r="FH1201"/>
      <c r="FI1201"/>
      <c r="FJ1201"/>
      <c r="FK1201"/>
      <c r="FL1201"/>
      <c r="FM1201"/>
      <c r="FN1201"/>
      <c r="FO1201"/>
      <c r="FP1201"/>
      <c r="FQ1201"/>
      <c r="FR1201"/>
      <c r="FS1201"/>
      <c r="FT1201"/>
      <c r="FU1201"/>
      <c r="FV1201"/>
      <c r="FW1201"/>
      <c r="FX1201"/>
      <c r="FY1201"/>
      <c r="FZ1201"/>
      <c r="GA1201"/>
      <c r="GB1201"/>
      <c r="GC1201"/>
      <c r="GD1201"/>
      <c r="GE1201"/>
      <c r="GF1201"/>
      <c r="GG1201"/>
      <c r="GH1201"/>
      <c r="GI1201"/>
      <c r="GJ1201"/>
      <c r="GK1201"/>
      <c r="GL1201"/>
      <c r="GM1201"/>
      <c r="GN1201"/>
      <c r="GO1201"/>
      <c r="GP1201"/>
      <c r="GQ1201"/>
      <c r="GR1201"/>
      <c r="GS1201"/>
      <c r="GT1201"/>
      <c r="GU1201"/>
      <c r="GV1201"/>
      <c r="GW1201"/>
      <c r="GX1201"/>
      <c r="GY1201"/>
      <c r="GZ1201"/>
      <c r="HA1201"/>
      <c r="HB1201"/>
      <c r="HC1201"/>
      <c r="HD1201"/>
      <c r="HE1201"/>
      <c r="HF1201"/>
      <c r="HG1201"/>
      <c r="HH1201"/>
    </row>
    <row r="1202" spans="1:216" x14ac:dyDescent="0.2">
      <c r="A1202" s="241" t="s">
        <v>470</v>
      </c>
      <c r="B1202" s="476" t="s">
        <v>1061</v>
      </c>
      <c r="C1202" s="326" t="s">
        <v>807</v>
      </c>
      <c r="D1202" s="283" t="s">
        <v>471</v>
      </c>
      <c r="E1202" s="480">
        <v>0</v>
      </c>
      <c r="F1202" s="480">
        <v>7</v>
      </c>
      <c r="G1202" s="480">
        <v>1</v>
      </c>
      <c r="H1202" s="480">
        <v>0</v>
      </c>
      <c r="I1202" s="480">
        <v>0</v>
      </c>
      <c r="J1202" s="480">
        <v>1</v>
      </c>
      <c r="K1202" s="480">
        <v>0</v>
      </c>
      <c r="L1202" s="480">
        <v>0</v>
      </c>
      <c r="M1202" s="480">
        <v>0</v>
      </c>
      <c r="N1202" s="500">
        <v>9</v>
      </c>
      <c r="O1202" s="480">
        <v>0</v>
      </c>
      <c r="P1202" s="480">
        <v>15</v>
      </c>
      <c r="Q1202" s="480">
        <v>2</v>
      </c>
      <c r="R1202" s="480">
        <v>0</v>
      </c>
      <c r="S1202" s="480">
        <v>0</v>
      </c>
      <c r="T1202" s="480">
        <v>2</v>
      </c>
      <c r="U1202" s="480">
        <v>0</v>
      </c>
      <c r="V1202" s="480">
        <v>0</v>
      </c>
      <c r="W1202" s="480">
        <v>0</v>
      </c>
      <c r="X1202" s="500">
        <v>19</v>
      </c>
      <c r="Y1202"/>
      <c r="Z1202"/>
      <c r="AA1202"/>
      <c r="AB1202"/>
      <c r="AC1202"/>
      <c r="AD1202"/>
      <c r="AE1202"/>
      <c r="AF1202"/>
      <c r="AG1202"/>
      <c r="AH1202"/>
      <c r="AI1202"/>
      <c r="AJ1202"/>
      <c r="AK1202"/>
      <c r="AL1202"/>
      <c r="AM1202"/>
      <c r="AN1202"/>
      <c r="AO1202"/>
      <c r="AP1202"/>
      <c r="AQ1202"/>
      <c r="AR1202"/>
      <c r="AS1202"/>
      <c r="AT1202"/>
      <c r="AU1202"/>
      <c r="AV1202"/>
      <c r="AW1202"/>
      <c r="AX1202"/>
      <c r="AY1202"/>
      <c r="AZ1202"/>
      <c r="BA1202"/>
      <c r="BB1202"/>
      <c r="BC1202"/>
      <c r="BD1202"/>
      <c r="BE1202"/>
      <c r="BF1202"/>
      <c r="BG1202"/>
      <c r="BH1202"/>
      <c r="BI1202"/>
      <c r="BJ1202"/>
      <c r="BK1202"/>
      <c r="BL1202"/>
      <c r="BM1202"/>
      <c r="BN1202"/>
      <c r="BO1202"/>
      <c r="BP1202"/>
      <c r="BQ1202"/>
      <c r="BR1202"/>
      <c r="BS1202"/>
      <c r="BT1202"/>
      <c r="BU1202"/>
      <c r="BV1202"/>
      <c r="BW1202"/>
      <c r="BX1202"/>
      <c r="BY1202"/>
      <c r="BZ1202"/>
      <c r="CA1202"/>
      <c r="CB1202"/>
      <c r="CC1202"/>
      <c r="CD1202"/>
      <c r="CE1202"/>
      <c r="CF1202"/>
      <c r="CG1202"/>
      <c r="CH1202"/>
      <c r="CI1202"/>
      <c r="CJ1202"/>
      <c r="CK1202"/>
      <c r="CL1202"/>
      <c r="CM1202"/>
      <c r="CN1202"/>
      <c r="CO1202"/>
      <c r="CP1202"/>
      <c r="CQ1202"/>
      <c r="CR1202"/>
      <c r="CS1202"/>
      <c r="CT1202"/>
      <c r="CU1202"/>
      <c r="CV1202"/>
      <c r="CW1202"/>
      <c r="CX1202"/>
      <c r="CY1202"/>
      <c r="CZ1202"/>
      <c r="DA1202"/>
      <c r="DB1202"/>
      <c r="DC1202"/>
      <c r="DD1202"/>
      <c r="DE1202"/>
      <c r="DF1202"/>
      <c r="DG1202"/>
      <c r="DH1202"/>
      <c r="DI1202"/>
      <c r="DJ1202"/>
      <c r="DK1202"/>
      <c r="DL1202"/>
      <c r="DM1202"/>
      <c r="DN1202"/>
      <c r="DO1202"/>
      <c r="DP1202"/>
      <c r="DQ1202"/>
      <c r="DR1202"/>
      <c r="DS1202"/>
      <c r="DT1202"/>
      <c r="DU1202"/>
      <c r="DV1202"/>
      <c r="DW1202"/>
      <c r="DX1202"/>
      <c r="DY1202"/>
      <c r="DZ1202"/>
      <c r="EA1202"/>
      <c r="EB1202"/>
      <c r="EC1202"/>
      <c r="ED1202"/>
      <c r="EE1202"/>
      <c r="EF1202"/>
      <c r="EG1202"/>
      <c r="EH1202"/>
      <c r="EI1202"/>
      <c r="EJ1202"/>
      <c r="EK1202"/>
      <c r="EL1202"/>
      <c r="EM1202"/>
      <c r="EN1202"/>
      <c r="EO1202"/>
      <c r="EP1202"/>
      <c r="EQ1202"/>
      <c r="ER1202"/>
      <c r="ES1202"/>
      <c r="ET1202"/>
      <c r="EU1202"/>
      <c r="EV1202"/>
      <c r="EW1202"/>
      <c r="EX1202"/>
      <c r="EY1202"/>
      <c r="EZ1202"/>
      <c r="FA1202"/>
      <c r="FB1202"/>
      <c r="FC1202"/>
      <c r="FD1202"/>
      <c r="FE1202"/>
      <c r="FF1202"/>
      <c r="FG1202"/>
      <c r="FH1202"/>
      <c r="FI1202"/>
      <c r="FJ1202"/>
      <c r="FK1202"/>
      <c r="FL1202"/>
      <c r="FM1202"/>
      <c r="FN1202"/>
      <c r="FO1202"/>
      <c r="FP1202"/>
      <c r="FQ1202"/>
      <c r="FR1202"/>
      <c r="FS1202"/>
      <c r="FT1202"/>
      <c r="FU1202"/>
      <c r="FV1202"/>
      <c r="FW1202"/>
      <c r="FX1202"/>
      <c r="FY1202"/>
      <c r="FZ1202"/>
      <c r="GA1202"/>
      <c r="GB1202"/>
      <c r="GC1202"/>
      <c r="GD1202"/>
      <c r="GE1202"/>
      <c r="GF1202"/>
      <c r="GG1202"/>
      <c r="GH1202"/>
      <c r="GI1202"/>
      <c r="GJ1202"/>
      <c r="GK1202"/>
      <c r="GL1202"/>
      <c r="GM1202"/>
      <c r="GN1202"/>
      <c r="GO1202"/>
      <c r="GP1202"/>
      <c r="GQ1202"/>
      <c r="GR1202"/>
      <c r="GS1202"/>
      <c r="GT1202"/>
      <c r="GU1202"/>
      <c r="GV1202"/>
      <c r="GW1202"/>
      <c r="GX1202"/>
      <c r="GY1202"/>
      <c r="GZ1202"/>
      <c r="HA1202"/>
      <c r="HB1202"/>
      <c r="HC1202"/>
      <c r="HD1202"/>
      <c r="HE1202"/>
      <c r="HF1202"/>
      <c r="HG1202"/>
      <c r="HH1202"/>
    </row>
    <row r="1203" spans="1:216" x14ac:dyDescent="0.2">
      <c r="A1203" s="241" t="s">
        <v>472</v>
      </c>
      <c r="B1203" s="476" t="s">
        <v>1062</v>
      </c>
      <c r="C1203" s="326" t="s">
        <v>801</v>
      </c>
      <c r="D1203" s="283" t="s">
        <v>1063</v>
      </c>
      <c r="E1203" s="480">
        <v>0</v>
      </c>
      <c r="F1203" s="480">
        <v>29.6</v>
      </c>
      <c r="G1203" s="480">
        <v>1.9</v>
      </c>
      <c r="H1203" s="480">
        <v>1.4</v>
      </c>
      <c r="I1203" s="480">
        <v>0</v>
      </c>
      <c r="J1203" s="480">
        <v>0</v>
      </c>
      <c r="K1203" s="480">
        <v>0.5</v>
      </c>
      <c r="L1203" s="480">
        <v>0</v>
      </c>
      <c r="M1203" s="480">
        <v>0</v>
      </c>
      <c r="N1203" s="500">
        <v>33.4</v>
      </c>
      <c r="O1203" s="480">
        <v>0</v>
      </c>
      <c r="P1203" s="480">
        <v>71</v>
      </c>
      <c r="Q1203" s="480">
        <v>4</v>
      </c>
      <c r="R1203" s="480">
        <v>3</v>
      </c>
      <c r="S1203" s="480">
        <v>0</v>
      </c>
      <c r="T1203" s="480">
        <v>0</v>
      </c>
      <c r="U1203" s="480">
        <v>1</v>
      </c>
      <c r="V1203" s="480">
        <v>0</v>
      </c>
      <c r="W1203" s="480">
        <v>0</v>
      </c>
      <c r="X1203" s="500">
        <v>79</v>
      </c>
      <c r="Y1203"/>
      <c r="Z1203"/>
      <c r="AA1203"/>
      <c r="AB1203"/>
      <c r="AC1203"/>
      <c r="AD1203"/>
      <c r="AE1203"/>
      <c r="AF1203"/>
      <c r="AG1203"/>
      <c r="AH1203"/>
      <c r="AI1203"/>
      <c r="AJ1203"/>
      <c r="AK1203"/>
      <c r="AL1203"/>
      <c r="AM1203"/>
      <c r="AN1203"/>
      <c r="AO1203"/>
      <c r="AP1203"/>
      <c r="AQ1203"/>
      <c r="AR1203"/>
      <c r="AS1203"/>
      <c r="AT1203"/>
      <c r="AU1203"/>
      <c r="AV1203"/>
      <c r="AW1203"/>
      <c r="AX1203"/>
      <c r="AY1203"/>
      <c r="AZ1203"/>
      <c r="BA1203"/>
      <c r="BB1203"/>
      <c r="BC1203"/>
      <c r="BD1203"/>
      <c r="BE1203"/>
      <c r="BF1203"/>
      <c r="BG1203"/>
      <c r="BH1203"/>
      <c r="BI1203"/>
      <c r="BJ1203"/>
      <c r="BK1203"/>
      <c r="BL1203"/>
      <c r="BM1203"/>
      <c r="BN1203"/>
      <c r="BO1203"/>
      <c r="BP1203"/>
      <c r="BQ1203"/>
      <c r="BR1203"/>
      <c r="BS1203"/>
      <c r="BT1203"/>
      <c r="BU1203"/>
      <c r="BV1203"/>
      <c r="BW1203"/>
      <c r="BX1203"/>
      <c r="BY1203"/>
      <c r="BZ1203"/>
      <c r="CA1203"/>
      <c r="CB1203"/>
      <c r="CC1203"/>
      <c r="CD1203"/>
      <c r="CE1203"/>
      <c r="CF1203"/>
      <c r="CG1203"/>
      <c r="CH1203"/>
      <c r="CI1203"/>
      <c r="CJ1203"/>
      <c r="CK1203"/>
      <c r="CL1203"/>
      <c r="CM1203"/>
      <c r="CN1203"/>
      <c r="CO1203"/>
      <c r="CP1203"/>
      <c r="CQ1203"/>
      <c r="CR1203"/>
      <c r="CS1203"/>
      <c r="CT1203"/>
      <c r="CU1203"/>
      <c r="CV1203"/>
      <c r="CW1203"/>
      <c r="CX1203"/>
      <c r="CY1203"/>
      <c r="CZ1203"/>
      <c r="DA1203"/>
      <c r="DB1203"/>
      <c r="DC1203"/>
      <c r="DD1203"/>
      <c r="DE1203"/>
      <c r="DF1203"/>
      <c r="DG1203"/>
      <c r="DH1203"/>
      <c r="DI1203"/>
      <c r="DJ1203"/>
      <c r="DK1203"/>
      <c r="DL1203"/>
      <c r="DM1203"/>
      <c r="DN1203"/>
      <c r="DO1203"/>
      <c r="DP1203"/>
      <c r="DQ1203"/>
      <c r="DR1203"/>
      <c r="DS1203"/>
      <c r="DT1203"/>
      <c r="DU1203"/>
      <c r="DV1203"/>
      <c r="DW1203"/>
      <c r="DX1203"/>
      <c r="DY1203"/>
      <c r="DZ1203"/>
      <c r="EA1203"/>
      <c r="EB1203"/>
      <c r="EC1203"/>
      <c r="ED1203"/>
      <c r="EE1203"/>
      <c r="EF1203"/>
      <c r="EG1203"/>
      <c r="EH1203"/>
      <c r="EI1203"/>
      <c r="EJ1203"/>
      <c r="EK1203"/>
      <c r="EL1203"/>
      <c r="EM1203"/>
      <c r="EN1203"/>
      <c r="EO1203"/>
      <c r="EP1203"/>
      <c r="EQ1203"/>
      <c r="ER1203"/>
      <c r="ES1203"/>
      <c r="ET1203"/>
      <c r="EU1203"/>
      <c r="EV1203"/>
      <c r="EW1203"/>
      <c r="EX1203"/>
      <c r="EY1203"/>
      <c r="EZ1203"/>
      <c r="FA1203"/>
      <c r="FB1203"/>
      <c r="FC1203"/>
      <c r="FD1203"/>
      <c r="FE1203"/>
      <c r="FF1203"/>
      <c r="FG1203"/>
      <c r="FH1203"/>
      <c r="FI1203"/>
      <c r="FJ1203"/>
      <c r="FK1203"/>
      <c r="FL1203"/>
      <c r="FM1203"/>
      <c r="FN1203"/>
      <c r="FO1203"/>
      <c r="FP1203"/>
      <c r="FQ1203"/>
      <c r="FR1203"/>
      <c r="FS1203"/>
      <c r="FT1203"/>
      <c r="FU1203"/>
      <c r="FV1203"/>
      <c r="FW1203"/>
      <c r="FX1203"/>
      <c r="FY1203"/>
      <c r="FZ1203"/>
      <c r="GA1203"/>
      <c r="GB1203"/>
      <c r="GC1203"/>
      <c r="GD1203"/>
      <c r="GE1203"/>
      <c r="GF1203"/>
      <c r="GG1203"/>
      <c r="GH1203"/>
      <c r="GI1203"/>
      <c r="GJ1203"/>
      <c r="GK1203"/>
      <c r="GL1203"/>
      <c r="GM1203"/>
      <c r="GN1203"/>
      <c r="GO1203"/>
      <c r="GP1203"/>
      <c r="GQ1203"/>
      <c r="GR1203"/>
      <c r="GS1203"/>
      <c r="GT1203"/>
      <c r="GU1203"/>
      <c r="GV1203"/>
      <c r="GW1203"/>
      <c r="GX1203"/>
      <c r="GY1203"/>
      <c r="GZ1203"/>
      <c r="HA1203"/>
      <c r="HB1203"/>
      <c r="HC1203"/>
      <c r="HD1203"/>
      <c r="HE1203"/>
      <c r="HF1203"/>
      <c r="HG1203"/>
      <c r="HH1203"/>
    </row>
    <row r="1204" spans="1:216" x14ac:dyDescent="0.2">
      <c r="A1204" s="241" t="s">
        <v>473</v>
      </c>
      <c r="B1204" s="476" t="s">
        <v>1064</v>
      </c>
      <c r="C1204" s="326" t="s">
        <v>626</v>
      </c>
      <c r="D1204" s="283" t="s">
        <v>474</v>
      </c>
      <c r="E1204" s="480">
        <v>0</v>
      </c>
      <c r="F1204" s="480">
        <v>58.1</v>
      </c>
      <c r="G1204" s="480">
        <v>7</v>
      </c>
      <c r="H1204" s="480">
        <v>4.5</v>
      </c>
      <c r="I1204" s="480">
        <v>2.9</v>
      </c>
      <c r="J1204" s="480">
        <v>0.5</v>
      </c>
      <c r="K1204" s="480">
        <v>0.5</v>
      </c>
      <c r="L1204" s="480">
        <v>0</v>
      </c>
      <c r="M1204" s="480">
        <v>0</v>
      </c>
      <c r="N1204" s="500">
        <v>73.5</v>
      </c>
      <c r="O1204" s="480">
        <v>0</v>
      </c>
      <c r="P1204" s="480">
        <v>118</v>
      </c>
      <c r="Q1204" s="480">
        <v>14</v>
      </c>
      <c r="R1204" s="480">
        <v>9</v>
      </c>
      <c r="S1204" s="480">
        <v>6</v>
      </c>
      <c r="T1204" s="480">
        <v>1</v>
      </c>
      <c r="U1204" s="480">
        <v>1</v>
      </c>
      <c r="V1204" s="480">
        <v>0</v>
      </c>
      <c r="W1204" s="480">
        <v>0</v>
      </c>
      <c r="X1204" s="500">
        <v>149</v>
      </c>
      <c r="Y1204"/>
      <c r="Z1204"/>
      <c r="AA1204"/>
      <c r="AB1204"/>
      <c r="AC1204"/>
      <c r="AD1204"/>
      <c r="AE1204"/>
      <c r="AF1204"/>
      <c r="AG1204"/>
      <c r="AH1204"/>
      <c r="AI1204"/>
      <c r="AJ1204"/>
      <c r="AK1204"/>
      <c r="AL1204"/>
      <c r="AM1204"/>
      <c r="AN1204"/>
      <c r="AO1204"/>
      <c r="AP1204"/>
      <c r="AQ1204"/>
      <c r="AR1204"/>
      <c r="AS1204"/>
      <c r="AT1204"/>
      <c r="AU1204"/>
      <c r="AV1204"/>
      <c r="AW1204"/>
      <c r="AX1204"/>
      <c r="AY1204"/>
      <c r="AZ1204"/>
      <c r="BA1204"/>
      <c r="BB1204"/>
      <c r="BC1204"/>
      <c r="BD1204"/>
      <c r="BE1204"/>
      <c r="BF1204"/>
      <c r="BG1204"/>
      <c r="BH1204"/>
      <c r="BI1204"/>
      <c r="BJ1204"/>
      <c r="BK1204"/>
      <c r="BL1204"/>
      <c r="BM1204"/>
      <c r="BN1204"/>
      <c r="BO1204"/>
      <c r="BP1204"/>
      <c r="BQ1204"/>
      <c r="BR1204"/>
      <c r="BS1204"/>
      <c r="BT1204"/>
      <c r="BU1204"/>
      <c r="BV1204"/>
      <c r="BW1204"/>
      <c r="BX1204"/>
      <c r="BY1204"/>
      <c r="BZ1204"/>
      <c r="CA1204"/>
      <c r="CB1204"/>
      <c r="CC1204"/>
      <c r="CD1204"/>
      <c r="CE1204"/>
      <c r="CF1204"/>
      <c r="CG1204"/>
      <c r="CH1204"/>
      <c r="CI1204"/>
      <c r="CJ1204"/>
      <c r="CK1204"/>
      <c r="CL1204"/>
      <c r="CM1204"/>
      <c r="CN1204"/>
      <c r="CO1204"/>
      <c r="CP1204"/>
      <c r="CQ1204"/>
      <c r="CR1204"/>
      <c r="CS1204"/>
      <c r="CT1204"/>
      <c r="CU1204"/>
      <c r="CV1204"/>
      <c r="CW1204"/>
      <c r="CX1204"/>
      <c r="CY1204"/>
      <c r="CZ1204"/>
      <c r="DA1204"/>
      <c r="DB1204"/>
      <c r="DC1204"/>
      <c r="DD1204"/>
      <c r="DE1204"/>
      <c r="DF1204"/>
      <c r="DG1204"/>
      <c r="DH1204"/>
      <c r="DI1204"/>
      <c r="DJ1204"/>
      <c r="DK1204"/>
      <c r="DL1204"/>
      <c r="DM1204"/>
      <c r="DN1204"/>
      <c r="DO1204"/>
      <c r="DP1204"/>
      <c r="DQ1204"/>
      <c r="DR1204"/>
      <c r="DS1204"/>
      <c r="DT1204"/>
      <c r="DU1204"/>
      <c r="DV1204"/>
      <c r="DW1204"/>
      <c r="DX1204"/>
      <c r="DY1204"/>
      <c r="DZ1204"/>
      <c r="EA1204"/>
      <c r="EB1204"/>
      <c r="EC1204"/>
      <c r="ED1204"/>
      <c r="EE1204"/>
      <c r="EF1204"/>
      <c r="EG1204"/>
      <c r="EH1204"/>
      <c r="EI1204"/>
      <c r="EJ1204"/>
      <c r="EK1204"/>
      <c r="EL1204"/>
      <c r="EM1204"/>
      <c r="EN1204"/>
      <c r="EO1204"/>
      <c r="EP1204"/>
      <c r="EQ1204"/>
      <c r="ER1204"/>
      <c r="ES1204"/>
      <c r="ET1204"/>
      <c r="EU1204"/>
      <c r="EV1204"/>
      <c r="EW1204"/>
      <c r="EX1204"/>
      <c r="EY1204"/>
      <c r="EZ1204"/>
      <c r="FA1204"/>
      <c r="FB1204"/>
      <c r="FC1204"/>
      <c r="FD1204"/>
      <c r="FE1204"/>
      <c r="FF1204"/>
      <c r="FG1204"/>
      <c r="FH1204"/>
      <c r="FI1204"/>
      <c r="FJ1204"/>
      <c r="FK1204"/>
      <c r="FL1204"/>
      <c r="FM1204"/>
      <c r="FN1204"/>
      <c r="FO1204"/>
      <c r="FP1204"/>
      <c r="FQ1204"/>
      <c r="FR1204"/>
      <c r="FS1204"/>
      <c r="FT1204"/>
      <c r="FU1204"/>
      <c r="FV1204"/>
      <c r="FW1204"/>
      <c r="FX1204"/>
      <c r="FY1204"/>
      <c r="FZ1204"/>
      <c r="GA1204"/>
      <c r="GB1204"/>
      <c r="GC1204"/>
      <c r="GD1204"/>
      <c r="GE1204"/>
      <c r="GF1204"/>
      <c r="GG1204"/>
      <c r="GH1204"/>
      <c r="GI1204"/>
      <c r="GJ1204"/>
      <c r="GK1204"/>
      <c r="GL1204"/>
      <c r="GM1204"/>
      <c r="GN1204"/>
      <c r="GO1204"/>
      <c r="GP1204"/>
      <c r="GQ1204"/>
      <c r="GR1204"/>
      <c r="GS1204"/>
      <c r="GT1204"/>
      <c r="GU1204"/>
      <c r="GV1204"/>
      <c r="GW1204"/>
      <c r="GX1204"/>
      <c r="GY1204"/>
      <c r="GZ1204"/>
      <c r="HA1204"/>
      <c r="HB1204"/>
      <c r="HC1204"/>
      <c r="HD1204"/>
      <c r="HE1204"/>
      <c r="HF1204"/>
      <c r="HG1204"/>
      <c r="HH1204"/>
    </row>
    <row r="1205" spans="1:216" x14ac:dyDescent="0.2">
      <c r="A1205" s="241" t="s">
        <v>475</v>
      </c>
      <c r="B1205" s="476" t="s">
        <v>1065</v>
      </c>
      <c r="C1205" s="326" t="s">
        <v>786</v>
      </c>
      <c r="D1205" s="283" t="s">
        <v>476</v>
      </c>
      <c r="E1205" s="480">
        <v>0</v>
      </c>
      <c r="F1205" s="480">
        <v>3.5</v>
      </c>
      <c r="G1205" s="480">
        <v>0</v>
      </c>
      <c r="H1205" s="480">
        <v>0</v>
      </c>
      <c r="I1205" s="480">
        <v>0</v>
      </c>
      <c r="J1205" s="480">
        <v>0</v>
      </c>
      <c r="K1205" s="480">
        <v>0</v>
      </c>
      <c r="L1205" s="480">
        <v>0</v>
      </c>
      <c r="M1205" s="480">
        <v>0</v>
      </c>
      <c r="N1205" s="500">
        <v>3.5</v>
      </c>
      <c r="O1205" s="480">
        <v>0</v>
      </c>
      <c r="P1205" s="480">
        <v>7</v>
      </c>
      <c r="Q1205" s="480">
        <v>0</v>
      </c>
      <c r="R1205" s="480">
        <v>0</v>
      </c>
      <c r="S1205" s="480">
        <v>0</v>
      </c>
      <c r="T1205" s="480">
        <v>0</v>
      </c>
      <c r="U1205" s="480">
        <v>0</v>
      </c>
      <c r="V1205" s="480">
        <v>0</v>
      </c>
      <c r="W1205" s="480">
        <v>0</v>
      </c>
      <c r="X1205" s="500">
        <v>7</v>
      </c>
      <c r="Y1205"/>
      <c r="Z1205"/>
      <c r="AA1205"/>
      <c r="AB1205"/>
      <c r="AC1205"/>
      <c r="AD1205"/>
      <c r="AE1205"/>
      <c r="AF1205"/>
      <c r="AG1205"/>
      <c r="AH1205"/>
      <c r="AI1205"/>
      <c r="AJ1205"/>
      <c r="AK1205"/>
      <c r="AL1205"/>
      <c r="AM1205"/>
      <c r="AN1205"/>
      <c r="AO1205"/>
      <c r="AP1205"/>
      <c r="AQ1205"/>
      <c r="AR1205"/>
      <c r="AS1205"/>
      <c r="AT1205"/>
      <c r="AU1205"/>
      <c r="AV1205"/>
      <c r="AW1205"/>
      <c r="AX1205"/>
      <c r="AY1205"/>
      <c r="AZ1205"/>
      <c r="BA1205"/>
      <c r="BB1205"/>
      <c r="BC1205"/>
      <c r="BD1205"/>
      <c r="BE1205"/>
      <c r="BF1205"/>
      <c r="BG1205"/>
      <c r="BH1205"/>
      <c r="BI1205"/>
      <c r="BJ1205"/>
      <c r="BK1205"/>
      <c r="BL1205"/>
      <c r="BM1205"/>
      <c r="BN1205"/>
      <c r="BO1205"/>
      <c r="BP1205"/>
      <c r="BQ1205"/>
      <c r="BR1205"/>
      <c r="BS1205"/>
      <c r="BT1205"/>
      <c r="BU1205"/>
      <c r="BV1205"/>
      <c r="BW1205"/>
      <c r="BX1205"/>
      <c r="BY1205"/>
      <c r="BZ1205"/>
      <c r="CA1205"/>
      <c r="CB1205"/>
      <c r="CC1205"/>
      <c r="CD1205"/>
      <c r="CE1205"/>
      <c r="CF1205"/>
      <c r="CG1205"/>
      <c r="CH1205"/>
      <c r="CI1205"/>
      <c r="CJ1205"/>
      <c r="CK1205"/>
      <c r="CL1205"/>
      <c r="CM1205"/>
      <c r="CN1205"/>
      <c r="CO1205"/>
      <c r="CP1205"/>
      <c r="CQ1205"/>
      <c r="CR1205"/>
      <c r="CS1205"/>
      <c r="CT1205"/>
      <c r="CU1205"/>
      <c r="CV1205"/>
      <c r="CW1205"/>
      <c r="CX1205"/>
      <c r="CY1205"/>
      <c r="CZ1205"/>
      <c r="DA1205"/>
      <c r="DB1205"/>
      <c r="DC1205"/>
      <c r="DD1205"/>
      <c r="DE1205"/>
      <c r="DF1205"/>
      <c r="DG1205"/>
      <c r="DH1205"/>
      <c r="DI1205"/>
      <c r="DJ1205"/>
      <c r="DK1205"/>
      <c r="DL1205"/>
      <c r="DM1205"/>
      <c r="DN1205"/>
      <c r="DO1205"/>
      <c r="DP1205"/>
      <c r="DQ1205"/>
      <c r="DR1205"/>
      <c r="DS1205"/>
      <c r="DT1205"/>
      <c r="DU1205"/>
      <c r="DV1205"/>
      <c r="DW1205"/>
      <c r="DX1205"/>
      <c r="DY1205"/>
      <c r="DZ1205"/>
      <c r="EA1205"/>
      <c r="EB1205"/>
      <c r="EC1205"/>
      <c r="ED1205"/>
      <c r="EE1205"/>
      <c r="EF1205"/>
      <c r="EG1205"/>
      <c r="EH1205"/>
      <c r="EI1205"/>
      <c r="EJ1205"/>
      <c r="EK1205"/>
      <c r="EL1205"/>
      <c r="EM1205"/>
      <c r="EN1205"/>
      <c r="EO1205"/>
      <c r="EP1205"/>
      <c r="EQ1205"/>
      <c r="ER1205"/>
      <c r="ES1205"/>
      <c r="ET1205"/>
      <c r="EU1205"/>
      <c r="EV1205"/>
      <c r="EW1205"/>
      <c r="EX1205"/>
      <c r="EY1205"/>
      <c r="EZ1205"/>
      <c r="FA1205"/>
      <c r="FB1205"/>
      <c r="FC1205"/>
      <c r="FD1205"/>
      <c r="FE1205"/>
      <c r="FF1205"/>
      <c r="FG1205"/>
      <c r="FH1205"/>
      <c r="FI1205"/>
      <c r="FJ1205"/>
      <c r="FK1205"/>
      <c r="FL1205"/>
      <c r="FM1205"/>
      <c r="FN1205"/>
      <c r="FO1205"/>
      <c r="FP1205"/>
      <c r="FQ1205"/>
      <c r="FR1205"/>
      <c r="FS1205"/>
      <c r="FT1205"/>
      <c r="FU1205"/>
      <c r="FV1205"/>
      <c r="FW1205"/>
      <c r="FX1205"/>
      <c r="FY1205"/>
      <c r="FZ1205"/>
      <c r="GA1205"/>
      <c r="GB1205"/>
      <c r="GC1205"/>
      <c r="GD1205"/>
      <c r="GE1205"/>
      <c r="GF1205"/>
      <c r="GG1205"/>
      <c r="GH1205"/>
      <c r="GI1205"/>
      <c r="GJ1205"/>
      <c r="GK1205"/>
      <c r="GL1205"/>
      <c r="GM1205"/>
      <c r="GN1205"/>
      <c r="GO1205"/>
      <c r="GP1205"/>
      <c r="GQ1205"/>
      <c r="GR1205"/>
      <c r="GS1205"/>
      <c r="GT1205"/>
      <c r="GU1205"/>
      <c r="GV1205"/>
      <c r="GW1205"/>
      <c r="GX1205"/>
      <c r="GY1205"/>
      <c r="GZ1205"/>
      <c r="HA1205"/>
      <c r="HB1205"/>
      <c r="HC1205"/>
      <c r="HD1205"/>
      <c r="HE1205"/>
      <c r="HF1205"/>
      <c r="HG1205"/>
      <c r="HH1205"/>
    </row>
    <row r="1206" spans="1:216" x14ac:dyDescent="0.2">
      <c r="A1206" s="241" t="s">
        <v>477</v>
      </c>
      <c r="B1206" s="476" t="s">
        <v>1066</v>
      </c>
      <c r="C1206" s="326" t="s">
        <v>801</v>
      </c>
      <c r="D1206" s="283" t="s">
        <v>1067</v>
      </c>
      <c r="E1206" s="480">
        <v>0</v>
      </c>
      <c r="F1206" s="480">
        <v>10.9</v>
      </c>
      <c r="G1206" s="480">
        <v>0.5</v>
      </c>
      <c r="H1206" s="480">
        <v>0</v>
      </c>
      <c r="I1206" s="480">
        <v>0</v>
      </c>
      <c r="J1206" s="480">
        <v>0</v>
      </c>
      <c r="K1206" s="480">
        <v>0</v>
      </c>
      <c r="L1206" s="480">
        <v>0</v>
      </c>
      <c r="M1206" s="480">
        <v>0</v>
      </c>
      <c r="N1206" s="500">
        <v>11.4</v>
      </c>
      <c r="O1206" s="480">
        <v>0</v>
      </c>
      <c r="P1206" s="480">
        <v>23</v>
      </c>
      <c r="Q1206" s="480">
        <v>1</v>
      </c>
      <c r="R1206" s="480">
        <v>0</v>
      </c>
      <c r="S1206" s="480">
        <v>0</v>
      </c>
      <c r="T1206" s="480">
        <v>0</v>
      </c>
      <c r="U1206" s="480">
        <v>0</v>
      </c>
      <c r="V1206" s="480">
        <v>0</v>
      </c>
      <c r="W1206" s="480">
        <v>0</v>
      </c>
      <c r="X1206" s="500">
        <v>24</v>
      </c>
      <c r="Y1206"/>
      <c r="Z1206"/>
      <c r="AA1206"/>
      <c r="AB1206"/>
      <c r="AC1206"/>
      <c r="AD1206"/>
      <c r="AE1206"/>
      <c r="AF1206"/>
      <c r="AG1206"/>
      <c r="AH1206"/>
      <c r="AI1206"/>
      <c r="AJ1206"/>
      <c r="AK1206"/>
      <c r="AL1206"/>
      <c r="AM1206"/>
      <c r="AN1206"/>
      <c r="AO1206"/>
      <c r="AP1206"/>
      <c r="AQ1206"/>
      <c r="AR1206"/>
      <c r="AS1206"/>
      <c r="AT1206"/>
      <c r="AU1206"/>
      <c r="AV1206"/>
      <c r="AW1206"/>
      <c r="AX1206"/>
      <c r="AY1206"/>
      <c r="AZ1206"/>
      <c r="BA1206"/>
      <c r="BB1206"/>
      <c r="BC1206"/>
      <c r="BD1206"/>
      <c r="BE1206"/>
      <c r="BF1206"/>
      <c r="BG1206"/>
      <c r="BH1206"/>
      <c r="BI1206"/>
      <c r="BJ1206"/>
      <c r="BK1206"/>
      <c r="BL1206"/>
      <c r="BM1206"/>
      <c r="BN1206"/>
      <c r="BO1206"/>
      <c r="BP1206"/>
      <c r="BQ1206"/>
      <c r="BR1206"/>
      <c r="BS1206"/>
      <c r="BT1206"/>
      <c r="BU1206"/>
      <c r="BV1206"/>
      <c r="BW1206"/>
      <c r="BX1206"/>
      <c r="BY1206"/>
      <c r="BZ1206"/>
      <c r="CA1206"/>
      <c r="CB1206"/>
      <c r="CC1206"/>
      <c r="CD1206"/>
      <c r="CE1206"/>
      <c r="CF1206"/>
      <c r="CG1206"/>
      <c r="CH1206"/>
      <c r="CI1206"/>
      <c r="CJ1206"/>
      <c r="CK1206"/>
      <c r="CL1206"/>
      <c r="CM1206"/>
      <c r="CN1206"/>
      <c r="CO1206"/>
      <c r="CP1206"/>
      <c r="CQ1206"/>
      <c r="CR1206"/>
      <c r="CS1206"/>
      <c r="CT1206"/>
      <c r="CU1206"/>
      <c r="CV1206"/>
      <c r="CW1206"/>
      <c r="CX1206"/>
      <c r="CY1206"/>
      <c r="CZ1206"/>
      <c r="DA1206"/>
      <c r="DB1206"/>
      <c r="DC1206"/>
      <c r="DD1206"/>
      <c r="DE1206"/>
      <c r="DF1206"/>
      <c r="DG1206"/>
      <c r="DH1206"/>
      <c r="DI1206"/>
      <c r="DJ1206"/>
      <c r="DK1206"/>
      <c r="DL1206"/>
      <c r="DM1206"/>
      <c r="DN1206"/>
      <c r="DO1206"/>
      <c r="DP1206"/>
      <c r="DQ1206"/>
      <c r="DR1206"/>
      <c r="DS1206"/>
      <c r="DT1206"/>
      <c r="DU1206"/>
      <c r="DV1206"/>
      <c r="DW1206"/>
      <c r="DX1206"/>
      <c r="DY1206"/>
      <c r="DZ1206"/>
      <c r="EA1206"/>
      <c r="EB1206"/>
      <c r="EC1206"/>
      <c r="ED1206"/>
      <c r="EE1206"/>
      <c r="EF1206"/>
      <c r="EG1206"/>
      <c r="EH1206"/>
      <c r="EI1206"/>
      <c r="EJ1206"/>
      <c r="EK1206"/>
      <c r="EL1206"/>
      <c r="EM1206"/>
      <c r="EN1206"/>
      <c r="EO1206"/>
      <c r="EP1206"/>
      <c r="EQ1206"/>
      <c r="ER1206"/>
      <c r="ES1206"/>
      <c r="ET1206"/>
      <c r="EU1206"/>
      <c r="EV1206"/>
      <c r="EW1206"/>
      <c r="EX1206"/>
      <c r="EY1206"/>
      <c r="EZ1206"/>
      <c r="FA1206"/>
      <c r="FB1206"/>
      <c r="FC1206"/>
      <c r="FD1206"/>
      <c r="FE1206"/>
      <c r="FF1206"/>
      <c r="FG1206"/>
      <c r="FH1206"/>
      <c r="FI1206"/>
      <c r="FJ1206"/>
      <c r="FK1206"/>
      <c r="FL1206"/>
      <c r="FM1206"/>
      <c r="FN1206"/>
      <c r="FO1206"/>
      <c r="FP1206"/>
      <c r="FQ1206"/>
      <c r="FR1206"/>
      <c r="FS1206"/>
      <c r="FT1206"/>
      <c r="FU1206"/>
      <c r="FV1206"/>
      <c r="FW1206"/>
      <c r="FX1206"/>
      <c r="FY1206"/>
      <c r="FZ1206"/>
      <c r="GA1206"/>
      <c r="GB1206"/>
      <c r="GC1206"/>
      <c r="GD1206"/>
      <c r="GE1206"/>
      <c r="GF1206"/>
      <c r="GG1206"/>
      <c r="GH1206"/>
      <c r="GI1206"/>
      <c r="GJ1206"/>
      <c r="GK1206"/>
      <c r="GL1206"/>
      <c r="GM1206"/>
      <c r="GN1206"/>
      <c r="GO1206"/>
      <c r="GP1206"/>
      <c r="GQ1206"/>
      <c r="GR1206"/>
      <c r="GS1206"/>
      <c r="GT1206"/>
      <c r="GU1206"/>
      <c r="GV1206"/>
      <c r="GW1206"/>
      <c r="GX1206"/>
      <c r="GY1206"/>
      <c r="GZ1206"/>
      <c r="HA1206"/>
      <c r="HB1206"/>
      <c r="HC1206"/>
      <c r="HD1206"/>
      <c r="HE1206"/>
      <c r="HF1206"/>
      <c r="HG1206"/>
      <c r="HH1206"/>
    </row>
    <row r="1207" spans="1:216" x14ac:dyDescent="0.2">
      <c r="A1207" s="241" t="s">
        <v>478</v>
      </c>
      <c r="B1207" s="476" t="s">
        <v>1068</v>
      </c>
      <c r="C1207" s="326" t="s">
        <v>801</v>
      </c>
      <c r="D1207" s="283" t="s">
        <v>479</v>
      </c>
      <c r="E1207" s="480">
        <v>0</v>
      </c>
      <c r="F1207" s="480">
        <v>22.7</v>
      </c>
      <c r="G1207" s="480">
        <v>2.8</v>
      </c>
      <c r="H1207" s="480">
        <v>0.5</v>
      </c>
      <c r="I1207" s="480">
        <v>3.2</v>
      </c>
      <c r="J1207" s="480">
        <v>1</v>
      </c>
      <c r="K1207" s="480">
        <v>0</v>
      </c>
      <c r="L1207" s="480">
        <v>0</v>
      </c>
      <c r="M1207" s="480">
        <v>0</v>
      </c>
      <c r="N1207" s="500">
        <v>30.2</v>
      </c>
      <c r="O1207" s="480">
        <v>0</v>
      </c>
      <c r="P1207" s="480">
        <v>61</v>
      </c>
      <c r="Q1207" s="480">
        <v>6</v>
      </c>
      <c r="R1207" s="480">
        <v>2</v>
      </c>
      <c r="S1207" s="480">
        <v>7</v>
      </c>
      <c r="T1207" s="480">
        <v>2</v>
      </c>
      <c r="U1207" s="480">
        <v>0</v>
      </c>
      <c r="V1207" s="480">
        <v>0</v>
      </c>
      <c r="W1207" s="480">
        <v>0</v>
      </c>
      <c r="X1207" s="500">
        <v>78</v>
      </c>
      <c r="Y1207"/>
      <c r="Z1207"/>
      <c r="AA1207"/>
      <c r="AB1207"/>
      <c r="AC1207"/>
      <c r="AD1207"/>
      <c r="AE1207"/>
      <c r="AF1207"/>
      <c r="AG1207"/>
      <c r="AH1207"/>
      <c r="AI1207"/>
      <c r="AJ1207"/>
      <c r="AK1207"/>
      <c r="AL1207"/>
      <c r="AM1207"/>
      <c r="AN1207"/>
      <c r="AO1207"/>
      <c r="AP1207"/>
      <c r="AQ1207"/>
      <c r="AR1207"/>
      <c r="AS1207"/>
      <c r="AT1207"/>
      <c r="AU1207"/>
      <c r="AV1207"/>
      <c r="AW1207"/>
      <c r="AX1207"/>
      <c r="AY1207"/>
      <c r="AZ1207"/>
      <c r="BA1207"/>
      <c r="BB1207"/>
      <c r="BC1207"/>
      <c r="BD1207"/>
      <c r="BE1207"/>
      <c r="BF1207"/>
      <c r="BG1207"/>
      <c r="BH1207"/>
      <c r="BI1207"/>
      <c r="BJ1207"/>
      <c r="BK1207"/>
      <c r="BL1207"/>
      <c r="BM1207"/>
      <c r="BN1207"/>
      <c r="BO1207"/>
      <c r="BP1207"/>
      <c r="BQ1207"/>
      <c r="BR1207"/>
      <c r="BS1207"/>
      <c r="BT1207"/>
      <c r="BU1207"/>
      <c r="BV1207"/>
      <c r="BW1207"/>
      <c r="BX1207"/>
      <c r="BY1207"/>
      <c r="BZ1207"/>
      <c r="CA1207"/>
      <c r="CB1207"/>
      <c r="CC1207"/>
      <c r="CD1207"/>
      <c r="CE1207"/>
      <c r="CF1207"/>
      <c r="CG1207"/>
      <c r="CH1207"/>
      <c r="CI1207"/>
      <c r="CJ1207"/>
      <c r="CK1207"/>
      <c r="CL1207"/>
      <c r="CM1207"/>
      <c r="CN1207"/>
      <c r="CO1207"/>
      <c r="CP1207"/>
      <c r="CQ1207"/>
      <c r="CR1207"/>
      <c r="CS1207"/>
      <c r="CT1207"/>
      <c r="CU1207"/>
      <c r="CV1207"/>
      <c r="CW1207"/>
      <c r="CX1207"/>
      <c r="CY1207"/>
      <c r="CZ1207"/>
      <c r="DA1207"/>
      <c r="DB1207"/>
      <c r="DC1207"/>
      <c r="DD1207"/>
      <c r="DE1207"/>
      <c r="DF1207"/>
      <c r="DG1207"/>
      <c r="DH1207"/>
      <c r="DI1207"/>
      <c r="DJ1207"/>
      <c r="DK1207"/>
      <c r="DL1207"/>
      <c r="DM1207"/>
      <c r="DN1207"/>
      <c r="DO1207"/>
      <c r="DP1207"/>
      <c r="DQ1207"/>
      <c r="DR1207"/>
      <c r="DS1207"/>
      <c r="DT1207"/>
      <c r="DU1207"/>
      <c r="DV1207"/>
      <c r="DW1207"/>
      <c r="DX1207"/>
      <c r="DY1207"/>
      <c r="DZ1207"/>
      <c r="EA1207"/>
      <c r="EB1207"/>
      <c r="EC1207"/>
      <c r="ED1207"/>
      <c r="EE1207"/>
      <c r="EF1207"/>
      <c r="EG1207"/>
      <c r="EH1207"/>
      <c r="EI1207"/>
      <c r="EJ1207"/>
      <c r="EK1207"/>
      <c r="EL1207"/>
      <c r="EM1207"/>
      <c r="EN1207"/>
      <c r="EO1207"/>
      <c r="EP1207"/>
      <c r="EQ1207"/>
      <c r="ER1207"/>
      <c r="ES1207"/>
      <c r="ET1207"/>
      <c r="EU1207"/>
      <c r="EV1207"/>
      <c r="EW1207"/>
      <c r="EX1207"/>
      <c r="EY1207"/>
      <c r="EZ1207"/>
      <c r="FA1207"/>
      <c r="FB1207"/>
      <c r="FC1207"/>
      <c r="FD1207"/>
      <c r="FE1207"/>
      <c r="FF1207"/>
      <c r="FG1207"/>
      <c r="FH1207"/>
      <c r="FI1207"/>
      <c r="FJ1207"/>
      <c r="FK1207"/>
      <c r="FL1207"/>
      <c r="FM1207"/>
      <c r="FN1207"/>
      <c r="FO1207"/>
      <c r="FP1207"/>
      <c r="FQ1207"/>
      <c r="FR1207"/>
      <c r="FS1207"/>
      <c r="FT1207"/>
      <c r="FU1207"/>
      <c r="FV1207"/>
      <c r="FW1207"/>
      <c r="FX1207"/>
      <c r="FY1207"/>
      <c r="FZ1207"/>
      <c r="GA1207"/>
      <c r="GB1207"/>
      <c r="GC1207"/>
      <c r="GD1207"/>
      <c r="GE1207"/>
      <c r="GF1207"/>
      <c r="GG1207"/>
      <c r="GH1207"/>
      <c r="GI1207"/>
      <c r="GJ1207"/>
      <c r="GK1207"/>
      <c r="GL1207"/>
      <c r="GM1207"/>
      <c r="GN1207"/>
      <c r="GO1207"/>
      <c r="GP1207"/>
      <c r="GQ1207"/>
      <c r="GR1207"/>
      <c r="GS1207"/>
      <c r="GT1207"/>
      <c r="GU1207"/>
      <c r="GV1207"/>
      <c r="GW1207"/>
      <c r="GX1207"/>
      <c r="GY1207"/>
      <c r="GZ1207"/>
      <c r="HA1207"/>
      <c r="HB1207"/>
      <c r="HC1207"/>
      <c r="HD1207"/>
      <c r="HE1207"/>
      <c r="HF1207"/>
      <c r="HG1207"/>
      <c r="HH1207"/>
    </row>
    <row r="1208" spans="1:216" x14ac:dyDescent="0.2">
      <c r="A1208" s="241" t="s">
        <v>480</v>
      </c>
      <c r="B1208" s="476" t="s">
        <v>1069</v>
      </c>
      <c r="C1208" s="326" t="s">
        <v>786</v>
      </c>
      <c r="D1208" s="283" t="s">
        <v>481</v>
      </c>
      <c r="E1208" s="480">
        <v>0</v>
      </c>
      <c r="F1208" s="480">
        <v>15.5</v>
      </c>
      <c r="G1208" s="480">
        <v>0</v>
      </c>
      <c r="H1208" s="480">
        <v>0</v>
      </c>
      <c r="I1208" s="480">
        <v>0</v>
      </c>
      <c r="J1208" s="480">
        <v>0</v>
      </c>
      <c r="K1208" s="480">
        <v>0</v>
      </c>
      <c r="L1208" s="480">
        <v>0</v>
      </c>
      <c r="M1208" s="480">
        <v>0</v>
      </c>
      <c r="N1208" s="500">
        <v>15.5</v>
      </c>
      <c r="O1208" s="480">
        <v>0</v>
      </c>
      <c r="P1208" s="480">
        <v>34</v>
      </c>
      <c r="Q1208" s="480">
        <v>0</v>
      </c>
      <c r="R1208" s="480">
        <v>0</v>
      </c>
      <c r="S1208" s="480">
        <v>0</v>
      </c>
      <c r="T1208" s="480">
        <v>0</v>
      </c>
      <c r="U1208" s="480">
        <v>0</v>
      </c>
      <c r="V1208" s="480">
        <v>0</v>
      </c>
      <c r="W1208" s="480">
        <v>0</v>
      </c>
      <c r="X1208" s="500">
        <v>34</v>
      </c>
      <c r="Y1208"/>
      <c r="Z1208"/>
      <c r="AA1208"/>
      <c r="AB1208"/>
      <c r="AC1208"/>
      <c r="AD1208"/>
      <c r="AE1208"/>
      <c r="AF1208"/>
      <c r="AG1208"/>
      <c r="AH1208"/>
      <c r="AI1208"/>
      <c r="AJ1208"/>
      <c r="AK1208"/>
      <c r="AL1208"/>
      <c r="AM1208"/>
      <c r="AN1208"/>
      <c r="AO1208"/>
      <c r="AP1208"/>
      <c r="AQ1208"/>
      <c r="AR1208"/>
      <c r="AS1208"/>
      <c r="AT1208"/>
      <c r="AU1208"/>
      <c r="AV1208"/>
      <c r="AW1208"/>
      <c r="AX1208"/>
      <c r="AY1208"/>
      <c r="AZ1208"/>
      <c r="BA1208"/>
      <c r="BB1208"/>
      <c r="BC1208"/>
      <c r="BD1208"/>
      <c r="BE1208"/>
      <c r="BF1208"/>
      <c r="BG1208"/>
      <c r="BH1208"/>
      <c r="BI1208"/>
      <c r="BJ1208"/>
      <c r="BK1208"/>
      <c r="BL1208"/>
      <c r="BM1208"/>
      <c r="BN1208"/>
      <c r="BO1208"/>
      <c r="BP1208"/>
      <c r="BQ1208"/>
      <c r="BR1208"/>
      <c r="BS1208"/>
      <c r="BT1208"/>
      <c r="BU1208"/>
      <c r="BV1208"/>
      <c r="BW1208"/>
      <c r="BX1208"/>
      <c r="BY1208"/>
      <c r="BZ1208"/>
      <c r="CA1208"/>
      <c r="CB1208"/>
      <c r="CC1208"/>
      <c r="CD1208"/>
      <c r="CE1208"/>
      <c r="CF1208"/>
      <c r="CG1208"/>
      <c r="CH1208"/>
      <c r="CI1208"/>
      <c r="CJ1208"/>
      <c r="CK1208"/>
      <c r="CL1208"/>
      <c r="CM1208"/>
      <c r="CN1208"/>
      <c r="CO1208"/>
      <c r="CP1208"/>
      <c r="CQ1208"/>
      <c r="CR1208"/>
      <c r="CS1208"/>
      <c r="CT1208"/>
      <c r="CU1208"/>
      <c r="CV1208"/>
      <c r="CW1208"/>
      <c r="CX1208"/>
      <c r="CY1208"/>
      <c r="CZ1208"/>
      <c r="DA1208"/>
      <c r="DB1208"/>
      <c r="DC1208"/>
      <c r="DD1208"/>
      <c r="DE1208"/>
      <c r="DF1208"/>
      <c r="DG1208"/>
      <c r="DH1208"/>
      <c r="DI1208"/>
      <c r="DJ1208"/>
      <c r="DK1208"/>
      <c r="DL1208"/>
      <c r="DM1208"/>
      <c r="DN1208"/>
      <c r="DO1208"/>
      <c r="DP1208"/>
      <c r="DQ1208"/>
      <c r="DR1208"/>
      <c r="DS1208"/>
      <c r="DT1208"/>
      <c r="DU1208"/>
      <c r="DV1208"/>
      <c r="DW1208"/>
      <c r="DX1208"/>
      <c r="DY1208"/>
      <c r="DZ1208"/>
      <c r="EA1208"/>
      <c r="EB1208"/>
      <c r="EC1208"/>
      <c r="ED1208"/>
      <c r="EE1208"/>
      <c r="EF1208"/>
      <c r="EG1208"/>
      <c r="EH1208"/>
      <c r="EI1208"/>
      <c r="EJ1208"/>
      <c r="EK1208"/>
      <c r="EL1208"/>
      <c r="EM1208"/>
      <c r="EN1208"/>
      <c r="EO1208"/>
      <c r="EP1208"/>
      <c r="EQ1208"/>
      <c r="ER1208"/>
      <c r="ES1208"/>
      <c r="ET1208"/>
      <c r="EU1208"/>
      <c r="EV1208"/>
      <c r="EW1208"/>
      <c r="EX1208"/>
      <c r="EY1208"/>
      <c r="EZ1208"/>
      <c r="FA1208"/>
      <c r="FB1208"/>
      <c r="FC1208"/>
      <c r="FD1208"/>
      <c r="FE1208"/>
      <c r="FF1208"/>
      <c r="FG1208"/>
      <c r="FH1208"/>
      <c r="FI1208"/>
      <c r="FJ1208"/>
      <c r="FK1208"/>
      <c r="FL1208"/>
      <c r="FM1208"/>
      <c r="FN1208"/>
      <c r="FO1208"/>
      <c r="FP1208"/>
      <c r="FQ1208"/>
      <c r="FR1208"/>
      <c r="FS1208"/>
      <c r="FT1208"/>
      <c r="FU1208"/>
      <c r="FV1208"/>
      <c r="FW1208"/>
      <c r="FX1208"/>
      <c r="FY1208"/>
      <c r="FZ1208"/>
      <c r="GA1208"/>
      <c r="GB1208"/>
      <c r="GC1208"/>
      <c r="GD1208"/>
      <c r="GE1208"/>
      <c r="GF1208"/>
      <c r="GG1208"/>
      <c r="GH1208"/>
      <c r="GI1208"/>
      <c r="GJ1208"/>
      <c r="GK1208"/>
      <c r="GL1208"/>
      <c r="GM1208"/>
      <c r="GN1208"/>
      <c r="GO1208"/>
      <c r="GP1208"/>
      <c r="GQ1208"/>
      <c r="GR1208"/>
      <c r="GS1208"/>
      <c r="GT1208"/>
      <c r="GU1208"/>
      <c r="GV1208"/>
      <c r="GW1208"/>
      <c r="GX1208"/>
      <c r="GY1208"/>
      <c r="GZ1208"/>
      <c r="HA1208"/>
      <c r="HB1208"/>
      <c r="HC1208"/>
      <c r="HD1208"/>
      <c r="HE1208"/>
      <c r="HF1208"/>
      <c r="HG1208"/>
      <c r="HH1208"/>
    </row>
    <row r="1209" spans="1:216" x14ac:dyDescent="0.2">
      <c r="A1209" s="241" t="s">
        <v>482</v>
      </c>
      <c r="B1209" s="476" t="s">
        <v>1070</v>
      </c>
      <c r="C1209" s="326" t="s">
        <v>786</v>
      </c>
      <c r="D1209" s="283" t="s">
        <v>483</v>
      </c>
      <c r="E1209" s="480">
        <v>0</v>
      </c>
      <c r="F1209" s="480">
        <v>8.8000000000000007</v>
      </c>
      <c r="G1209" s="480">
        <v>0.9</v>
      </c>
      <c r="H1209" s="480">
        <v>0</v>
      </c>
      <c r="I1209" s="480">
        <v>0</v>
      </c>
      <c r="J1209" s="480">
        <v>0.5</v>
      </c>
      <c r="K1209" s="480">
        <v>0</v>
      </c>
      <c r="L1209" s="480">
        <v>0</v>
      </c>
      <c r="M1209" s="480">
        <v>0</v>
      </c>
      <c r="N1209" s="500">
        <v>10.199999999999999</v>
      </c>
      <c r="O1209" s="480">
        <v>0</v>
      </c>
      <c r="P1209" s="480">
        <v>20</v>
      </c>
      <c r="Q1209" s="480">
        <v>2</v>
      </c>
      <c r="R1209" s="480">
        <v>0</v>
      </c>
      <c r="S1209" s="480">
        <v>0</v>
      </c>
      <c r="T1209" s="480">
        <v>1</v>
      </c>
      <c r="U1209" s="480">
        <v>0</v>
      </c>
      <c r="V1209" s="480">
        <v>0</v>
      </c>
      <c r="W1209" s="480">
        <v>0</v>
      </c>
      <c r="X1209" s="500">
        <v>23</v>
      </c>
      <c r="Y1209"/>
      <c r="Z1209"/>
      <c r="AA1209"/>
      <c r="AB1209"/>
      <c r="AC1209"/>
      <c r="AD1209"/>
      <c r="AE1209"/>
      <c r="AF1209"/>
      <c r="AG1209"/>
      <c r="AH1209"/>
      <c r="AI1209"/>
      <c r="AJ1209"/>
      <c r="AK1209"/>
      <c r="AL1209"/>
      <c r="AM1209"/>
      <c r="AN1209"/>
      <c r="AO1209"/>
      <c r="AP1209"/>
      <c r="AQ1209"/>
      <c r="AR1209"/>
      <c r="AS1209"/>
      <c r="AT1209"/>
      <c r="AU1209"/>
      <c r="AV1209"/>
      <c r="AW1209"/>
      <c r="AX1209"/>
      <c r="AY1209"/>
      <c r="AZ1209"/>
      <c r="BA1209"/>
      <c r="BB1209"/>
      <c r="BC1209"/>
      <c r="BD1209"/>
      <c r="BE1209"/>
      <c r="BF1209"/>
      <c r="BG1209"/>
      <c r="BH1209"/>
      <c r="BI1209"/>
      <c r="BJ1209"/>
      <c r="BK1209"/>
      <c r="BL1209"/>
      <c r="BM1209"/>
      <c r="BN1209"/>
      <c r="BO1209"/>
      <c r="BP1209"/>
      <c r="BQ1209"/>
      <c r="BR1209"/>
      <c r="BS1209"/>
      <c r="BT1209"/>
      <c r="BU1209"/>
      <c r="BV1209"/>
      <c r="BW1209"/>
      <c r="BX1209"/>
      <c r="BY1209"/>
      <c r="BZ1209"/>
      <c r="CA1209"/>
      <c r="CB1209"/>
      <c r="CC1209"/>
      <c r="CD1209"/>
      <c r="CE1209"/>
      <c r="CF1209"/>
      <c r="CG1209"/>
      <c r="CH1209"/>
      <c r="CI1209"/>
      <c r="CJ1209"/>
      <c r="CK1209"/>
      <c r="CL1209"/>
      <c r="CM1209"/>
      <c r="CN1209"/>
      <c r="CO1209"/>
      <c r="CP1209"/>
      <c r="CQ1209"/>
      <c r="CR1209"/>
      <c r="CS1209"/>
      <c r="CT1209"/>
      <c r="CU1209"/>
      <c r="CV1209"/>
      <c r="CW1209"/>
      <c r="CX1209"/>
      <c r="CY1209"/>
      <c r="CZ1209"/>
      <c r="DA1209"/>
      <c r="DB1209"/>
      <c r="DC1209"/>
      <c r="DD1209"/>
      <c r="DE1209"/>
      <c r="DF1209"/>
      <c r="DG1209"/>
      <c r="DH1209"/>
      <c r="DI1209"/>
      <c r="DJ1209"/>
      <c r="DK1209"/>
      <c r="DL1209"/>
      <c r="DM1209"/>
      <c r="DN1209"/>
      <c r="DO1209"/>
      <c r="DP1209"/>
      <c r="DQ1209"/>
      <c r="DR1209"/>
      <c r="DS1209"/>
      <c r="DT1209"/>
      <c r="DU1209"/>
      <c r="DV1209"/>
      <c r="DW1209"/>
      <c r="DX1209"/>
      <c r="DY1209"/>
      <c r="DZ1209"/>
      <c r="EA1209"/>
      <c r="EB1209"/>
      <c r="EC1209"/>
      <c r="ED1209"/>
      <c r="EE1209"/>
      <c r="EF1209"/>
      <c r="EG1209"/>
      <c r="EH1209"/>
      <c r="EI1209"/>
      <c r="EJ1209"/>
      <c r="EK1209"/>
      <c r="EL1209"/>
      <c r="EM1209"/>
      <c r="EN1209"/>
      <c r="EO1209"/>
      <c r="EP1209"/>
      <c r="EQ1209"/>
      <c r="ER1209"/>
      <c r="ES1209"/>
      <c r="ET1209"/>
      <c r="EU1209"/>
      <c r="EV1209"/>
      <c r="EW1209"/>
      <c r="EX1209"/>
      <c r="EY1209"/>
      <c r="EZ1209"/>
      <c r="FA1209"/>
      <c r="FB1209"/>
      <c r="FC1209"/>
      <c r="FD1209"/>
      <c r="FE1209"/>
      <c r="FF1209"/>
      <c r="FG1209"/>
      <c r="FH1209"/>
      <c r="FI1209"/>
      <c r="FJ1209"/>
      <c r="FK1209"/>
      <c r="FL1209"/>
      <c r="FM1209"/>
      <c r="FN1209"/>
      <c r="FO1209"/>
      <c r="FP1209"/>
      <c r="FQ1209"/>
      <c r="FR1209"/>
      <c r="FS1209"/>
      <c r="FT1209"/>
      <c r="FU1209"/>
      <c r="FV1209"/>
      <c r="FW1209"/>
      <c r="FX1209"/>
      <c r="FY1209"/>
      <c r="FZ1209"/>
      <c r="GA1209"/>
      <c r="GB1209"/>
      <c r="GC1209"/>
      <c r="GD1209"/>
      <c r="GE1209"/>
      <c r="GF1209"/>
      <c r="GG1209"/>
      <c r="GH1209"/>
      <c r="GI1209"/>
      <c r="GJ1209"/>
      <c r="GK1209"/>
      <c r="GL1209"/>
      <c r="GM1209"/>
      <c r="GN1209"/>
      <c r="GO1209"/>
      <c r="GP1209"/>
      <c r="GQ1209"/>
      <c r="GR1209"/>
      <c r="GS1209"/>
      <c r="GT1209"/>
      <c r="GU1209"/>
      <c r="GV1209"/>
      <c r="GW1209"/>
      <c r="GX1209"/>
      <c r="GY1209"/>
      <c r="GZ1209"/>
      <c r="HA1209"/>
      <c r="HB1209"/>
      <c r="HC1209"/>
      <c r="HD1209"/>
      <c r="HE1209"/>
      <c r="HF1209"/>
      <c r="HG1209"/>
      <c r="HH1209"/>
    </row>
    <row r="1210" spans="1:216" x14ac:dyDescent="0.2">
      <c r="A1210" s="241" t="s">
        <v>484</v>
      </c>
      <c r="B1210" s="476" t="s">
        <v>1071</v>
      </c>
      <c r="C1210" s="326" t="s">
        <v>784</v>
      </c>
      <c r="D1210" s="283" t="s">
        <v>485</v>
      </c>
      <c r="E1210" s="480">
        <v>0</v>
      </c>
      <c r="F1210" s="480">
        <v>24.25</v>
      </c>
      <c r="G1210" s="480">
        <v>4.5</v>
      </c>
      <c r="H1210" s="480">
        <v>0.5</v>
      </c>
      <c r="I1210" s="480">
        <v>1.5</v>
      </c>
      <c r="J1210" s="480">
        <v>0.5</v>
      </c>
      <c r="K1210" s="480">
        <v>0</v>
      </c>
      <c r="L1210" s="480">
        <v>0</v>
      </c>
      <c r="M1210" s="480">
        <v>0</v>
      </c>
      <c r="N1210" s="500">
        <v>31.25</v>
      </c>
      <c r="O1210" s="480">
        <v>0</v>
      </c>
      <c r="P1210" s="480">
        <v>50</v>
      </c>
      <c r="Q1210" s="480">
        <v>9</v>
      </c>
      <c r="R1210" s="480">
        <v>1</v>
      </c>
      <c r="S1210" s="480">
        <v>3</v>
      </c>
      <c r="T1210" s="480">
        <v>1</v>
      </c>
      <c r="U1210" s="480">
        <v>0</v>
      </c>
      <c r="V1210" s="480">
        <v>0</v>
      </c>
      <c r="W1210" s="480">
        <v>0</v>
      </c>
      <c r="X1210" s="500">
        <v>64</v>
      </c>
      <c r="Y1210"/>
      <c r="Z1210"/>
      <c r="AA1210"/>
      <c r="AB1210"/>
      <c r="AC1210"/>
      <c r="AD1210"/>
      <c r="AE1210"/>
      <c r="AF1210"/>
      <c r="AG1210"/>
      <c r="AH1210"/>
      <c r="AI1210"/>
      <c r="AJ1210"/>
      <c r="AK1210"/>
      <c r="AL1210"/>
      <c r="AM1210"/>
      <c r="AN1210"/>
      <c r="AO1210"/>
      <c r="AP1210"/>
      <c r="AQ1210"/>
      <c r="AR1210"/>
      <c r="AS1210"/>
      <c r="AT1210"/>
      <c r="AU1210"/>
      <c r="AV1210"/>
      <c r="AW1210"/>
      <c r="AX1210"/>
      <c r="AY1210"/>
      <c r="AZ1210"/>
      <c r="BA1210"/>
      <c r="BB1210"/>
      <c r="BC1210"/>
      <c r="BD1210"/>
      <c r="BE1210"/>
      <c r="BF1210"/>
      <c r="BG1210"/>
      <c r="BH1210"/>
      <c r="BI1210"/>
      <c r="BJ1210"/>
      <c r="BK1210"/>
      <c r="BL1210"/>
      <c r="BM1210"/>
      <c r="BN1210"/>
      <c r="BO1210"/>
      <c r="BP1210"/>
      <c r="BQ1210"/>
      <c r="BR1210"/>
      <c r="BS1210"/>
      <c r="BT1210"/>
      <c r="BU1210"/>
      <c r="BV1210"/>
      <c r="BW1210"/>
      <c r="BX1210"/>
      <c r="BY1210"/>
      <c r="BZ1210"/>
      <c r="CA1210"/>
      <c r="CB1210"/>
      <c r="CC1210"/>
      <c r="CD1210"/>
      <c r="CE1210"/>
      <c r="CF1210"/>
      <c r="CG1210"/>
      <c r="CH1210"/>
      <c r="CI1210"/>
      <c r="CJ1210"/>
      <c r="CK1210"/>
      <c r="CL1210"/>
      <c r="CM1210"/>
      <c r="CN1210"/>
      <c r="CO1210"/>
      <c r="CP1210"/>
      <c r="CQ1210"/>
      <c r="CR1210"/>
      <c r="CS1210"/>
      <c r="CT1210"/>
      <c r="CU1210"/>
      <c r="CV1210"/>
      <c r="CW1210"/>
      <c r="CX1210"/>
      <c r="CY1210"/>
      <c r="CZ1210"/>
      <c r="DA1210"/>
      <c r="DB1210"/>
      <c r="DC1210"/>
      <c r="DD1210"/>
      <c r="DE1210"/>
      <c r="DF1210"/>
      <c r="DG1210"/>
      <c r="DH1210"/>
      <c r="DI1210"/>
      <c r="DJ1210"/>
      <c r="DK1210"/>
      <c r="DL1210"/>
      <c r="DM1210"/>
      <c r="DN1210"/>
      <c r="DO1210"/>
      <c r="DP1210"/>
      <c r="DQ1210"/>
      <c r="DR1210"/>
      <c r="DS1210"/>
      <c r="DT1210"/>
      <c r="DU1210"/>
      <c r="DV1210"/>
      <c r="DW1210"/>
      <c r="DX1210"/>
      <c r="DY1210"/>
      <c r="DZ1210"/>
      <c r="EA1210"/>
      <c r="EB1210"/>
      <c r="EC1210"/>
      <c r="ED1210"/>
      <c r="EE1210"/>
      <c r="EF1210"/>
      <c r="EG1210"/>
      <c r="EH1210"/>
      <c r="EI1210"/>
      <c r="EJ1210"/>
      <c r="EK1210"/>
      <c r="EL1210"/>
      <c r="EM1210"/>
      <c r="EN1210"/>
      <c r="EO1210"/>
      <c r="EP1210"/>
      <c r="EQ1210"/>
      <c r="ER1210"/>
      <c r="ES1210"/>
      <c r="ET1210"/>
      <c r="EU1210"/>
      <c r="EV1210"/>
      <c r="EW1210"/>
      <c r="EX1210"/>
      <c r="EY1210"/>
      <c r="EZ1210"/>
      <c r="FA1210"/>
      <c r="FB1210"/>
      <c r="FC1210"/>
      <c r="FD1210"/>
      <c r="FE1210"/>
      <c r="FF1210"/>
      <c r="FG1210"/>
      <c r="FH1210"/>
      <c r="FI1210"/>
      <c r="FJ1210"/>
      <c r="FK1210"/>
      <c r="FL1210"/>
      <c r="FM1210"/>
      <c r="FN1210"/>
      <c r="FO1210"/>
      <c r="FP1210"/>
      <c r="FQ1210"/>
      <c r="FR1210"/>
      <c r="FS1210"/>
      <c r="FT1210"/>
      <c r="FU1210"/>
      <c r="FV1210"/>
      <c r="FW1210"/>
      <c r="FX1210"/>
      <c r="FY1210"/>
      <c r="FZ1210"/>
      <c r="GA1210"/>
      <c r="GB1210"/>
      <c r="GC1210"/>
      <c r="GD1210"/>
      <c r="GE1210"/>
      <c r="GF1210"/>
      <c r="GG1210"/>
      <c r="GH1210"/>
      <c r="GI1210"/>
      <c r="GJ1210"/>
      <c r="GK1210"/>
      <c r="GL1210"/>
      <c r="GM1210"/>
      <c r="GN1210"/>
      <c r="GO1210"/>
      <c r="GP1210"/>
      <c r="GQ1210"/>
      <c r="GR1210"/>
      <c r="GS1210"/>
      <c r="GT1210"/>
      <c r="GU1210"/>
      <c r="GV1210"/>
      <c r="GW1210"/>
      <c r="GX1210"/>
      <c r="GY1210"/>
      <c r="GZ1210"/>
      <c r="HA1210"/>
      <c r="HB1210"/>
      <c r="HC1210"/>
      <c r="HD1210"/>
      <c r="HE1210"/>
      <c r="HF1210"/>
      <c r="HG1210"/>
      <c r="HH1210"/>
    </row>
    <row r="1211" spans="1:216" x14ac:dyDescent="0.2">
      <c r="A1211" s="241" t="s">
        <v>486</v>
      </c>
      <c r="B1211" s="476" t="s">
        <v>1072</v>
      </c>
      <c r="C1211" s="326" t="s">
        <v>626</v>
      </c>
      <c r="D1211" s="283" t="s">
        <v>487</v>
      </c>
      <c r="E1211" s="480">
        <v>0</v>
      </c>
      <c r="F1211" s="480">
        <v>69.7</v>
      </c>
      <c r="G1211" s="480">
        <v>5.7</v>
      </c>
      <c r="H1211" s="480">
        <v>1.3</v>
      </c>
      <c r="I1211" s="480">
        <v>0.5</v>
      </c>
      <c r="J1211" s="480">
        <v>0</v>
      </c>
      <c r="K1211" s="480">
        <v>0.5</v>
      </c>
      <c r="L1211" s="480">
        <v>0</v>
      </c>
      <c r="M1211" s="480">
        <v>0</v>
      </c>
      <c r="N1211" s="500">
        <v>77.7</v>
      </c>
      <c r="O1211" s="480">
        <v>0</v>
      </c>
      <c r="P1211" s="480">
        <v>151</v>
      </c>
      <c r="Q1211" s="480">
        <v>12</v>
      </c>
      <c r="R1211" s="480">
        <v>3</v>
      </c>
      <c r="S1211" s="480">
        <v>1</v>
      </c>
      <c r="T1211" s="480">
        <v>0</v>
      </c>
      <c r="U1211" s="480">
        <v>1</v>
      </c>
      <c r="V1211" s="480">
        <v>0</v>
      </c>
      <c r="W1211" s="480">
        <v>0</v>
      </c>
      <c r="X1211" s="500">
        <v>168</v>
      </c>
      <c r="Y1211"/>
      <c r="Z1211"/>
      <c r="AA1211"/>
      <c r="AB1211"/>
      <c r="AC1211"/>
      <c r="AD1211"/>
      <c r="AE1211"/>
      <c r="AF1211"/>
      <c r="AG1211"/>
      <c r="AH1211"/>
      <c r="AI1211"/>
      <c r="AJ1211"/>
      <c r="AK1211"/>
      <c r="AL1211"/>
      <c r="AM1211"/>
      <c r="AN1211"/>
      <c r="AO1211"/>
      <c r="AP1211"/>
      <c r="AQ1211"/>
      <c r="AR1211"/>
      <c r="AS1211"/>
      <c r="AT1211"/>
      <c r="AU1211"/>
      <c r="AV1211"/>
      <c r="AW1211"/>
      <c r="AX1211"/>
      <c r="AY1211"/>
      <c r="AZ1211"/>
      <c r="BA1211"/>
      <c r="BB1211"/>
      <c r="BC1211"/>
      <c r="BD1211"/>
      <c r="BE1211"/>
      <c r="BF1211"/>
      <c r="BG1211"/>
      <c r="BH1211"/>
      <c r="BI1211"/>
      <c r="BJ1211"/>
      <c r="BK1211"/>
      <c r="BL1211"/>
      <c r="BM1211"/>
      <c r="BN1211"/>
      <c r="BO1211"/>
      <c r="BP1211"/>
      <c r="BQ1211"/>
      <c r="BR1211"/>
      <c r="BS1211"/>
      <c r="BT1211"/>
      <c r="BU1211"/>
      <c r="BV1211"/>
      <c r="BW1211"/>
      <c r="BX1211"/>
      <c r="BY1211"/>
      <c r="BZ1211"/>
      <c r="CA1211"/>
      <c r="CB1211"/>
      <c r="CC1211"/>
      <c r="CD1211"/>
      <c r="CE1211"/>
      <c r="CF1211"/>
      <c r="CG1211"/>
      <c r="CH1211"/>
      <c r="CI1211"/>
      <c r="CJ1211"/>
      <c r="CK1211"/>
      <c r="CL1211"/>
      <c r="CM1211"/>
      <c r="CN1211"/>
      <c r="CO1211"/>
      <c r="CP1211"/>
      <c r="CQ1211"/>
      <c r="CR1211"/>
      <c r="CS1211"/>
      <c r="CT1211"/>
      <c r="CU1211"/>
      <c r="CV1211"/>
      <c r="CW1211"/>
      <c r="CX1211"/>
      <c r="CY1211"/>
      <c r="CZ1211"/>
      <c r="DA1211"/>
      <c r="DB1211"/>
      <c r="DC1211"/>
      <c r="DD1211"/>
      <c r="DE1211"/>
      <c r="DF1211"/>
      <c r="DG1211"/>
      <c r="DH1211"/>
      <c r="DI1211"/>
      <c r="DJ1211"/>
      <c r="DK1211"/>
      <c r="DL1211"/>
      <c r="DM1211"/>
      <c r="DN1211"/>
      <c r="DO1211"/>
      <c r="DP1211"/>
      <c r="DQ1211"/>
      <c r="DR1211"/>
      <c r="DS1211"/>
      <c r="DT1211"/>
      <c r="DU1211"/>
      <c r="DV1211"/>
      <c r="DW1211"/>
      <c r="DX1211"/>
      <c r="DY1211"/>
      <c r="DZ1211"/>
      <c r="EA1211"/>
      <c r="EB1211"/>
      <c r="EC1211"/>
      <c r="ED1211"/>
      <c r="EE1211"/>
      <c r="EF1211"/>
      <c r="EG1211"/>
      <c r="EH1211"/>
      <c r="EI1211"/>
      <c r="EJ1211"/>
      <c r="EK1211"/>
      <c r="EL1211"/>
      <c r="EM1211"/>
      <c r="EN1211"/>
      <c r="EO1211"/>
      <c r="EP1211"/>
      <c r="EQ1211"/>
      <c r="ER1211"/>
      <c r="ES1211"/>
      <c r="ET1211"/>
      <c r="EU1211"/>
      <c r="EV1211"/>
      <c r="EW1211"/>
      <c r="EX1211"/>
      <c r="EY1211"/>
      <c r="EZ1211"/>
      <c r="FA1211"/>
      <c r="FB1211"/>
      <c r="FC1211"/>
      <c r="FD1211"/>
      <c r="FE1211"/>
      <c r="FF1211"/>
      <c r="FG1211"/>
      <c r="FH1211"/>
      <c r="FI1211"/>
      <c r="FJ1211"/>
      <c r="FK1211"/>
      <c r="FL1211"/>
      <c r="FM1211"/>
      <c r="FN1211"/>
      <c r="FO1211"/>
      <c r="FP1211"/>
      <c r="FQ1211"/>
      <c r="FR1211"/>
      <c r="FS1211"/>
      <c r="FT1211"/>
      <c r="FU1211"/>
      <c r="FV1211"/>
      <c r="FW1211"/>
      <c r="FX1211"/>
      <c r="FY1211"/>
      <c r="FZ1211"/>
      <c r="GA1211"/>
      <c r="GB1211"/>
      <c r="GC1211"/>
      <c r="GD1211"/>
      <c r="GE1211"/>
      <c r="GF1211"/>
      <c r="GG1211"/>
      <c r="GH1211"/>
      <c r="GI1211"/>
      <c r="GJ1211"/>
      <c r="GK1211"/>
      <c r="GL1211"/>
      <c r="GM1211"/>
      <c r="GN1211"/>
      <c r="GO1211"/>
      <c r="GP1211"/>
      <c r="GQ1211"/>
      <c r="GR1211"/>
      <c r="GS1211"/>
      <c r="GT1211"/>
      <c r="GU1211"/>
      <c r="GV1211"/>
      <c r="GW1211"/>
      <c r="GX1211"/>
      <c r="GY1211"/>
      <c r="GZ1211"/>
      <c r="HA1211"/>
      <c r="HB1211"/>
      <c r="HC1211"/>
      <c r="HD1211"/>
      <c r="HE1211"/>
      <c r="HF1211"/>
      <c r="HG1211"/>
      <c r="HH1211"/>
    </row>
    <row r="1212" spans="1:216" x14ac:dyDescent="0.2">
      <c r="A1212" s="241" t="s">
        <v>488</v>
      </c>
      <c r="B1212" s="476" t="s">
        <v>1073</v>
      </c>
      <c r="C1212" s="326" t="s">
        <v>782</v>
      </c>
      <c r="D1212" s="283" t="s">
        <v>489</v>
      </c>
      <c r="E1212" s="480">
        <v>0</v>
      </c>
      <c r="F1212" s="480">
        <v>9.5</v>
      </c>
      <c r="G1212" s="480">
        <v>1.5</v>
      </c>
      <c r="H1212" s="480">
        <v>0</v>
      </c>
      <c r="I1212" s="480">
        <v>0.5</v>
      </c>
      <c r="J1212" s="480">
        <v>0.5</v>
      </c>
      <c r="K1212" s="480">
        <v>0</v>
      </c>
      <c r="L1212" s="480">
        <v>0</v>
      </c>
      <c r="M1212" s="480">
        <v>0</v>
      </c>
      <c r="N1212" s="500">
        <v>12</v>
      </c>
      <c r="O1212" s="480">
        <v>0</v>
      </c>
      <c r="P1212" s="480">
        <v>20</v>
      </c>
      <c r="Q1212" s="480">
        <v>3</v>
      </c>
      <c r="R1212" s="480">
        <v>0</v>
      </c>
      <c r="S1212" s="480">
        <v>1</v>
      </c>
      <c r="T1212" s="480">
        <v>1</v>
      </c>
      <c r="U1212" s="480">
        <v>0</v>
      </c>
      <c r="V1212" s="480">
        <v>0</v>
      </c>
      <c r="W1212" s="480">
        <v>0</v>
      </c>
      <c r="X1212" s="500">
        <v>25</v>
      </c>
      <c r="Y1212"/>
      <c r="Z1212"/>
      <c r="AA1212"/>
      <c r="AB1212"/>
      <c r="AC1212"/>
      <c r="AD1212"/>
      <c r="AE1212"/>
      <c r="AF1212"/>
      <c r="AG1212"/>
      <c r="AH1212"/>
      <c r="AI1212"/>
      <c r="AJ1212"/>
      <c r="AK1212"/>
      <c r="AL1212"/>
      <c r="AM1212"/>
      <c r="AN1212"/>
      <c r="AO1212"/>
      <c r="AP1212"/>
      <c r="AQ1212"/>
      <c r="AR1212"/>
      <c r="AS1212"/>
      <c r="AT1212"/>
      <c r="AU1212"/>
      <c r="AV1212"/>
      <c r="AW1212"/>
      <c r="AX1212"/>
      <c r="AY1212"/>
      <c r="AZ1212"/>
      <c r="BA1212"/>
      <c r="BB1212"/>
      <c r="BC1212"/>
      <c r="BD1212"/>
      <c r="BE1212"/>
      <c r="BF1212"/>
      <c r="BG1212"/>
      <c r="BH1212"/>
      <c r="BI1212"/>
      <c r="BJ1212"/>
      <c r="BK1212"/>
      <c r="BL1212"/>
      <c r="BM1212"/>
      <c r="BN1212"/>
      <c r="BO1212"/>
      <c r="BP1212"/>
      <c r="BQ1212"/>
      <c r="BR1212"/>
      <c r="BS1212"/>
      <c r="BT1212"/>
      <c r="BU1212"/>
      <c r="BV1212"/>
      <c r="BW1212"/>
      <c r="BX1212"/>
      <c r="BY1212"/>
      <c r="BZ1212"/>
      <c r="CA1212"/>
      <c r="CB1212"/>
      <c r="CC1212"/>
      <c r="CD1212"/>
      <c r="CE1212"/>
      <c r="CF1212"/>
      <c r="CG1212"/>
      <c r="CH1212"/>
      <c r="CI1212"/>
      <c r="CJ1212"/>
      <c r="CK1212"/>
      <c r="CL1212"/>
      <c r="CM1212"/>
      <c r="CN1212"/>
      <c r="CO1212"/>
      <c r="CP1212"/>
      <c r="CQ1212"/>
      <c r="CR1212"/>
      <c r="CS1212"/>
      <c r="CT1212"/>
      <c r="CU1212"/>
      <c r="CV1212"/>
      <c r="CW1212"/>
      <c r="CX1212"/>
      <c r="CY1212"/>
      <c r="CZ1212"/>
      <c r="DA1212"/>
      <c r="DB1212"/>
      <c r="DC1212"/>
      <c r="DD1212"/>
      <c r="DE1212"/>
      <c r="DF1212"/>
      <c r="DG1212"/>
      <c r="DH1212"/>
      <c r="DI1212"/>
      <c r="DJ1212"/>
      <c r="DK1212"/>
      <c r="DL1212"/>
      <c r="DM1212"/>
      <c r="DN1212"/>
      <c r="DO1212"/>
      <c r="DP1212"/>
      <c r="DQ1212"/>
      <c r="DR1212"/>
      <c r="DS1212"/>
      <c r="DT1212"/>
      <c r="DU1212"/>
      <c r="DV1212"/>
      <c r="DW1212"/>
      <c r="DX1212"/>
      <c r="DY1212"/>
      <c r="DZ1212"/>
      <c r="EA1212"/>
      <c r="EB1212"/>
      <c r="EC1212"/>
      <c r="ED1212"/>
      <c r="EE1212"/>
      <c r="EF1212"/>
      <c r="EG1212"/>
      <c r="EH1212"/>
      <c r="EI1212"/>
      <c r="EJ1212"/>
      <c r="EK1212"/>
      <c r="EL1212"/>
      <c r="EM1212"/>
      <c r="EN1212"/>
      <c r="EO1212"/>
      <c r="EP1212"/>
      <c r="EQ1212"/>
      <c r="ER1212"/>
      <c r="ES1212"/>
      <c r="ET1212"/>
      <c r="EU1212"/>
      <c r="EV1212"/>
      <c r="EW1212"/>
      <c r="EX1212"/>
      <c r="EY1212"/>
      <c r="EZ1212"/>
      <c r="FA1212"/>
      <c r="FB1212"/>
      <c r="FC1212"/>
      <c r="FD1212"/>
      <c r="FE1212"/>
      <c r="FF1212"/>
      <c r="FG1212"/>
      <c r="FH1212"/>
      <c r="FI1212"/>
      <c r="FJ1212"/>
      <c r="FK1212"/>
      <c r="FL1212"/>
      <c r="FM1212"/>
      <c r="FN1212"/>
      <c r="FO1212"/>
      <c r="FP1212"/>
      <c r="FQ1212"/>
      <c r="FR1212"/>
      <c r="FS1212"/>
      <c r="FT1212"/>
      <c r="FU1212"/>
      <c r="FV1212"/>
      <c r="FW1212"/>
      <c r="FX1212"/>
      <c r="FY1212"/>
      <c r="FZ1212"/>
      <c r="GA1212"/>
      <c r="GB1212"/>
      <c r="GC1212"/>
      <c r="GD1212"/>
      <c r="GE1212"/>
      <c r="GF1212"/>
      <c r="GG1212"/>
      <c r="GH1212"/>
      <c r="GI1212"/>
      <c r="GJ1212"/>
      <c r="GK1212"/>
      <c r="GL1212"/>
      <c r="GM1212"/>
      <c r="GN1212"/>
      <c r="GO1212"/>
      <c r="GP1212"/>
      <c r="GQ1212"/>
      <c r="GR1212"/>
      <c r="GS1212"/>
      <c r="GT1212"/>
      <c r="GU1212"/>
      <c r="GV1212"/>
      <c r="GW1212"/>
      <c r="GX1212"/>
      <c r="GY1212"/>
      <c r="GZ1212"/>
      <c r="HA1212"/>
      <c r="HB1212"/>
      <c r="HC1212"/>
      <c r="HD1212"/>
      <c r="HE1212"/>
      <c r="HF1212"/>
      <c r="HG1212"/>
      <c r="HH1212"/>
    </row>
    <row r="1213" spans="1:216" x14ac:dyDescent="0.2">
      <c r="A1213" s="241" t="s">
        <v>490</v>
      </c>
      <c r="B1213" s="476" t="s">
        <v>1074</v>
      </c>
      <c r="C1213" s="326" t="s">
        <v>784</v>
      </c>
      <c r="D1213" s="283" t="s">
        <v>491</v>
      </c>
      <c r="E1213" s="480">
        <v>0</v>
      </c>
      <c r="F1213" s="480">
        <v>2.5</v>
      </c>
      <c r="G1213" s="480">
        <v>0</v>
      </c>
      <c r="H1213" s="480">
        <v>0</v>
      </c>
      <c r="I1213" s="480">
        <v>0</v>
      </c>
      <c r="J1213" s="480">
        <v>0</v>
      </c>
      <c r="K1213" s="480">
        <v>0</v>
      </c>
      <c r="L1213" s="480">
        <v>0</v>
      </c>
      <c r="M1213" s="480">
        <v>0</v>
      </c>
      <c r="N1213" s="500">
        <v>2.5</v>
      </c>
      <c r="O1213" s="480">
        <v>0</v>
      </c>
      <c r="P1213" s="480">
        <v>5</v>
      </c>
      <c r="Q1213" s="480">
        <v>0</v>
      </c>
      <c r="R1213" s="480">
        <v>0</v>
      </c>
      <c r="S1213" s="480">
        <v>0</v>
      </c>
      <c r="T1213" s="480">
        <v>0</v>
      </c>
      <c r="U1213" s="480">
        <v>0</v>
      </c>
      <c r="V1213" s="480">
        <v>0</v>
      </c>
      <c r="W1213" s="480">
        <v>0</v>
      </c>
      <c r="X1213" s="500">
        <v>5</v>
      </c>
      <c r="Y1213"/>
      <c r="Z1213"/>
      <c r="AA1213"/>
      <c r="AB1213"/>
      <c r="AC1213"/>
      <c r="AD1213"/>
      <c r="AE1213"/>
      <c r="AF1213"/>
      <c r="AG1213"/>
      <c r="AH1213"/>
      <c r="AI1213"/>
      <c r="AJ1213"/>
      <c r="AK1213"/>
      <c r="AL1213"/>
      <c r="AM1213"/>
      <c r="AN1213"/>
      <c r="AO1213"/>
      <c r="AP1213"/>
      <c r="AQ1213"/>
      <c r="AR1213"/>
      <c r="AS1213"/>
      <c r="AT1213"/>
      <c r="AU1213"/>
      <c r="AV1213"/>
      <c r="AW1213"/>
      <c r="AX1213"/>
      <c r="AY1213"/>
      <c r="AZ1213"/>
      <c r="BA1213"/>
      <c r="BB1213"/>
      <c r="BC1213"/>
      <c r="BD1213"/>
      <c r="BE1213"/>
      <c r="BF1213"/>
      <c r="BG1213"/>
      <c r="BH1213"/>
      <c r="BI1213"/>
      <c r="BJ1213"/>
      <c r="BK1213"/>
      <c r="BL1213"/>
      <c r="BM1213"/>
      <c r="BN1213"/>
      <c r="BO1213"/>
      <c r="BP1213"/>
      <c r="BQ1213"/>
      <c r="BR1213"/>
      <c r="BS1213"/>
      <c r="BT1213"/>
      <c r="BU1213"/>
      <c r="BV1213"/>
      <c r="BW1213"/>
      <c r="BX1213"/>
      <c r="BY1213"/>
      <c r="BZ1213"/>
      <c r="CA1213"/>
      <c r="CB1213"/>
      <c r="CC1213"/>
      <c r="CD1213"/>
      <c r="CE1213"/>
      <c r="CF1213"/>
      <c r="CG1213"/>
      <c r="CH1213"/>
      <c r="CI1213"/>
      <c r="CJ1213"/>
      <c r="CK1213"/>
      <c r="CL1213"/>
      <c r="CM1213"/>
      <c r="CN1213"/>
      <c r="CO1213"/>
      <c r="CP1213"/>
      <c r="CQ1213"/>
      <c r="CR1213"/>
      <c r="CS1213"/>
      <c r="CT1213"/>
      <c r="CU1213"/>
      <c r="CV1213"/>
      <c r="CW1213"/>
      <c r="CX1213"/>
      <c r="CY1213"/>
      <c r="CZ1213"/>
      <c r="DA1213"/>
      <c r="DB1213"/>
      <c r="DC1213"/>
      <c r="DD1213"/>
      <c r="DE1213"/>
      <c r="DF1213"/>
      <c r="DG1213"/>
      <c r="DH1213"/>
      <c r="DI1213"/>
      <c r="DJ1213"/>
      <c r="DK1213"/>
      <c r="DL1213"/>
      <c r="DM1213"/>
      <c r="DN1213"/>
      <c r="DO1213"/>
      <c r="DP1213"/>
      <c r="DQ1213"/>
      <c r="DR1213"/>
      <c r="DS1213"/>
      <c r="DT1213"/>
      <c r="DU1213"/>
      <c r="DV1213"/>
      <c r="DW1213"/>
      <c r="DX1213"/>
      <c r="DY1213"/>
      <c r="DZ1213"/>
      <c r="EA1213"/>
      <c r="EB1213"/>
      <c r="EC1213"/>
      <c r="ED1213"/>
      <c r="EE1213"/>
      <c r="EF1213"/>
      <c r="EG1213"/>
      <c r="EH1213"/>
      <c r="EI1213"/>
      <c r="EJ1213"/>
      <c r="EK1213"/>
      <c r="EL1213"/>
      <c r="EM1213"/>
      <c r="EN1213"/>
      <c r="EO1213"/>
      <c r="EP1213"/>
      <c r="EQ1213"/>
      <c r="ER1213"/>
      <c r="ES1213"/>
      <c r="ET1213"/>
      <c r="EU1213"/>
      <c r="EV1213"/>
      <c r="EW1213"/>
      <c r="EX1213"/>
      <c r="EY1213"/>
      <c r="EZ1213"/>
      <c r="FA1213"/>
      <c r="FB1213"/>
      <c r="FC1213"/>
      <c r="FD1213"/>
      <c r="FE1213"/>
      <c r="FF1213"/>
      <c r="FG1213"/>
      <c r="FH1213"/>
      <c r="FI1213"/>
      <c r="FJ1213"/>
      <c r="FK1213"/>
      <c r="FL1213"/>
      <c r="FM1213"/>
      <c r="FN1213"/>
      <c r="FO1213"/>
      <c r="FP1213"/>
      <c r="FQ1213"/>
      <c r="FR1213"/>
      <c r="FS1213"/>
      <c r="FT1213"/>
      <c r="FU1213"/>
      <c r="FV1213"/>
      <c r="FW1213"/>
      <c r="FX1213"/>
      <c r="FY1213"/>
      <c r="FZ1213"/>
      <c r="GA1213"/>
      <c r="GB1213"/>
      <c r="GC1213"/>
      <c r="GD1213"/>
      <c r="GE1213"/>
      <c r="GF1213"/>
      <c r="GG1213"/>
      <c r="GH1213"/>
      <c r="GI1213"/>
      <c r="GJ1213"/>
      <c r="GK1213"/>
      <c r="GL1213"/>
      <c r="GM1213"/>
      <c r="GN1213"/>
      <c r="GO1213"/>
      <c r="GP1213"/>
      <c r="GQ1213"/>
      <c r="GR1213"/>
      <c r="GS1213"/>
      <c r="GT1213"/>
      <c r="GU1213"/>
      <c r="GV1213"/>
      <c r="GW1213"/>
      <c r="GX1213"/>
      <c r="GY1213"/>
      <c r="GZ1213"/>
      <c r="HA1213"/>
      <c r="HB1213"/>
      <c r="HC1213"/>
      <c r="HD1213"/>
      <c r="HE1213"/>
      <c r="HF1213"/>
      <c r="HG1213"/>
      <c r="HH1213"/>
    </row>
    <row r="1214" spans="1:216" x14ac:dyDescent="0.2">
      <c r="A1214" s="241" t="s">
        <v>492</v>
      </c>
      <c r="B1214" s="476" t="s">
        <v>1075</v>
      </c>
      <c r="C1214" s="326" t="s">
        <v>801</v>
      </c>
      <c r="D1214" s="283" t="s">
        <v>493</v>
      </c>
      <c r="E1214" s="480">
        <v>0.375</v>
      </c>
      <c r="F1214" s="480">
        <v>60</v>
      </c>
      <c r="G1214" s="480">
        <v>2</v>
      </c>
      <c r="H1214" s="480">
        <v>2.4</v>
      </c>
      <c r="I1214" s="480">
        <v>1.5</v>
      </c>
      <c r="J1214" s="480">
        <v>0.5</v>
      </c>
      <c r="K1214" s="480">
        <v>0</v>
      </c>
      <c r="L1214" s="480">
        <v>0</v>
      </c>
      <c r="M1214" s="480">
        <v>0</v>
      </c>
      <c r="N1214" s="500">
        <v>66.775000000000006</v>
      </c>
      <c r="O1214" s="480">
        <v>1</v>
      </c>
      <c r="P1214" s="480">
        <v>123</v>
      </c>
      <c r="Q1214" s="480">
        <v>4</v>
      </c>
      <c r="R1214" s="480">
        <v>5</v>
      </c>
      <c r="S1214" s="480">
        <v>3</v>
      </c>
      <c r="T1214" s="480">
        <v>1</v>
      </c>
      <c r="U1214" s="480">
        <v>0</v>
      </c>
      <c r="V1214" s="480">
        <v>0</v>
      </c>
      <c r="W1214" s="480">
        <v>0</v>
      </c>
      <c r="X1214" s="500">
        <v>137</v>
      </c>
      <c r="Y1214"/>
      <c r="Z1214"/>
      <c r="AA1214"/>
      <c r="AB1214"/>
      <c r="AC1214"/>
      <c r="AD1214"/>
      <c r="AE1214"/>
      <c r="AF1214"/>
      <c r="AG1214"/>
      <c r="AH1214"/>
      <c r="AI1214"/>
      <c r="AJ1214"/>
      <c r="AK1214"/>
      <c r="AL1214"/>
      <c r="AM1214"/>
      <c r="AN1214"/>
      <c r="AO1214"/>
      <c r="AP1214"/>
      <c r="AQ1214"/>
      <c r="AR1214"/>
      <c r="AS1214"/>
      <c r="AT1214"/>
      <c r="AU1214"/>
      <c r="AV1214"/>
      <c r="AW1214"/>
      <c r="AX1214"/>
      <c r="AY1214"/>
      <c r="AZ1214"/>
      <c r="BA1214"/>
      <c r="BB1214"/>
      <c r="BC1214"/>
      <c r="BD1214"/>
      <c r="BE1214"/>
      <c r="BF1214"/>
      <c r="BG1214"/>
      <c r="BH1214"/>
      <c r="BI1214"/>
      <c r="BJ1214"/>
      <c r="BK1214"/>
      <c r="BL1214"/>
      <c r="BM1214"/>
      <c r="BN1214"/>
      <c r="BO1214"/>
      <c r="BP1214"/>
      <c r="BQ1214"/>
      <c r="BR1214"/>
      <c r="BS1214"/>
      <c r="BT1214"/>
      <c r="BU1214"/>
      <c r="BV1214"/>
      <c r="BW1214"/>
      <c r="BX1214"/>
      <c r="BY1214"/>
      <c r="BZ1214"/>
      <c r="CA1214"/>
      <c r="CB1214"/>
      <c r="CC1214"/>
      <c r="CD1214"/>
      <c r="CE1214"/>
      <c r="CF1214"/>
      <c r="CG1214"/>
      <c r="CH1214"/>
      <c r="CI1214"/>
      <c r="CJ1214"/>
      <c r="CK1214"/>
      <c r="CL1214"/>
      <c r="CM1214"/>
      <c r="CN1214"/>
      <c r="CO1214"/>
      <c r="CP1214"/>
      <c r="CQ1214"/>
      <c r="CR1214"/>
      <c r="CS1214"/>
      <c r="CT1214"/>
      <c r="CU1214"/>
      <c r="CV1214"/>
      <c r="CW1214"/>
      <c r="CX1214"/>
      <c r="CY1214"/>
      <c r="CZ1214"/>
      <c r="DA1214"/>
      <c r="DB1214"/>
      <c r="DC1214"/>
      <c r="DD1214"/>
      <c r="DE1214"/>
      <c r="DF1214"/>
      <c r="DG1214"/>
      <c r="DH1214"/>
      <c r="DI1214"/>
      <c r="DJ1214"/>
      <c r="DK1214"/>
      <c r="DL1214"/>
      <c r="DM1214"/>
      <c r="DN1214"/>
      <c r="DO1214"/>
      <c r="DP1214"/>
      <c r="DQ1214"/>
      <c r="DR1214"/>
      <c r="DS1214"/>
      <c r="DT1214"/>
      <c r="DU1214"/>
      <c r="DV1214"/>
      <c r="DW1214"/>
      <c r="DX1214"/>
      <c r="DY1214"/>
      <c r="DZ1214"/>
      <c r="EA1214"/>
      <c r="EB1214"/>
      <c r="EC1214"/>
      <c r="ED1214"/>
      <c r="EE1214"/>
      <c r="EF1214"/>
      <c r="EG1214"/>
      <c r="EH1214"/>
      <c r="EI1214"/>
      <c r="EJ1214"/>
      <c r="EK1214"/>
      <c r="EL1214"/>
      <c r="EM1214"/>
      <c r="EN1214"/>
      <c r="EO1214"/>
      <c r="EP1214"/>
      <c r="EQ1214"/>
      <c r="ER1214"/>
      <c r="ES1214"/>
      <c r="ET1214"/>
      <c r="EU1214"/>
      <c r="EV1214"/>
      <c r="EW1214"/>
      <c r="EX1214"/>
      <c r="EY1214"/>
      <c r="EZ1214"/>
      <c r="FA1214"/>
      <c r="FB1214"/>
      <c r="FC1214"/>
      <c r="FD1214"/>
      <c r="FE1214"/>
      <c r="FF1214"/>
      <c r="FG1214"/>
      <c r="FH1214"/>
      <c r="FI1214"/>
      <c r="FJ1214"/>
      <c r="FK1214"/>
      <c r="FL1214"/>
      <c r="FM1214"/>
      <c r="FN1214"/>
      <c r="FO1214"/>
      <c r="FP1214"/>
      <c r="FQ1214"/>
      <c r="FR1214"/>
      <c r="FS1214"/>
      <c r="FT1214"/>
      <c r="FU1214"/>
      <c r="FV1214"/>
      <c r="FW1214"/>
      <c r="FX1214"/>
      <c r="FY1214"/>
      <c r="FZ1214"/>
      <c r="GA1214"/>
      <c r="GB1214"/>
      <c r="GC1214"/>
      <c r="GD1214"/>
      <c r="GE1214"/>
      <c r="GF1214"/>
      <c r="GG1214"/>
      <c r="GH1214"/>
      <c r="GI1214"/>
      <c r="GJ1214"/>
      <c r="GK1214"/>
      <c r="GL1214"/>
      <c r="GM1214"/>
      <c r="GN1214"/>
      <c r="GO1214"/>
      <c r="GP1214"/>
      <c r="GQ1214"/>
      <c r="GR1214"/>
      <c r="GS1214"/>
      <c r="GT1214"/>
      <c r="GU1214"/>
      <c r="GV1214"/>
      <c r="GW1214"/>
      <c r="GX1214"/>
      <c r="GY1214"/>
      <c r="GZ1214"/>
      <c r="HA1214"/>
      <c r="HB1214"/>
      <c r="HC1214"/>
      <c r="HD1214"/>
      <c r="HE1214"/>
      <c r="HF1214"/>
      <c r="HG1214"/>
      <c r="HH1214"/>
    </row>
    <row r="1215" spans="1:216" x14ac:dyDescent="0.2">
      <c r="A1215" s="241" t="s">
        <v>494</v>
      </c>
      <c r="B1215" s="476" t="s">
        <v>1076</v>
      </c>
      <c r="C1215" s="326" t="s">
        <v>807</v>
      </c>
      <c r="D1215" s="283" t="s">
        <v>495</v>
      </c>
      <c r="E1215" s="480">
        <v>0</v>
      </c>
      <c r="F1215" s="480">
        <v>1.38</v>
      </c>
      <c r="G1215" s="480">
        <v>0</v>
      </c>
      <c r="H1215" s="480">
        <v>0</v>
      </c>
      <c r="I1215" s="480">
        <v>1</v>
      </c>
      <c r="J1215" s="480">
        <v>0</v>
      </c>
      <c r="K1215" s="480">
        <v>0</v>
      </c>
      <c r="L1215" s="480">
        <v>0</v>
      </c>
      <c r="M1215" s="480">
        <v>0</v>
      </c>
      <c r="N1215" s="500">
        <v>2.38</v>
      </c>
      <c r="O1215" s="480">
        <v>0</v>
      </c>
      <c r="P1215" s="480">
        <v>3</v>
      </c>
      <c r="Q1215" s="480">
        <v>0</v>
      </c>
      <c r="R1215" s="480">
        <v>0</v>
      </c>
      <c r="S1215" s="480">
        <v>2</v>
      </c>
      <c r="T1215" s="480">
        <v>0</v>
      </c>
      <c r="U1215" s="480">
        <v>0</v>
      </c>
      <c r="V1215" s="480">
        <v>0</v>
      </c>
      <c r="W1215" s="480">
        <v>0</v>
      </c>
      <c r="X1215" s="500">
        <v>5</v>
      </c>
      <c r="Y1215"/>
      <c r="Z1215"/>
      <c r="AA1215"/>
      <c r="AB1215"/>
      <c r="AC1215"/>
      <c r="AD1215"/>
      <c r="AE1215"/>
      <c r="AF1215"/>
      <c r="AG1215"/>
      <c r="AH1215"/>
      <c r="AI1215"/>
      <c r="AJ1215"/>
      <c r="AK1215"/>
      <c r="AL1215"/>
      <c r="AM1215"/>
      <c r="AN1215"/>
      <c r="AO1215"/>
      <c r="AP1215"/>
      <c r="AQ1215"/>
      <c r="AR1215"/>
      <c r="AS1215"/>
      <c r="AT1215"/>
      <c r="AU1215"/>
      <c r="AV1215"/>
      <c r="AW1215"/>
      <c r="AX1215"/>
      <c r="AY1215"/>
      <c r="AZ1215"/>
      <c r="BA1215"/>
      <c r="BB1215"/>
      <c r="BC1215"/>
      <c r="BD1215"/>
      <c r="BE1215"/>
      <c r="BF1215"/>
      <c r="BG1215"/>
      <c r="BH1215"/>
      <c r="BI1215"/>
      <c r="BJ1215"/>
      <c r="BK1215"/>
      <c r="BL1215"/>
      <c r="BM1215"/>
      <c r="BN1215"/>
      <c r="BO1215"/>
      <c r="BP1215"/>
      <c r="BQ1215"/>
      <c r="BR1215"/>
      <c r="BS1215"/>
      <c r="BT1215"/>
      <c r="BU1215"/>
      <c r="BV1215"/>
      <c r="BW1215"/>
      <c r="BX1215"/>
      <c r="BY1215"/>
      <c r="BZ1215"/>
      <c r="CA1215"/>
      <c r="CB1215"/>
      <c r="CC1215"/>
      <c r="CD1215"/>
      <c r="CE1215"/>
      <c r="CF1215"/>
      <c r="CG1215"/>
      <c r="CH1215"/>
      <c r="CI1215"/>
      <c r="CJ1215"/>
      <c r="CK1215"/>
      <c r="CL1215"/>
      <c r="CM1215"/>
      <c r="CN1215"/>
      <c r="CO1215"/>
      <c r="CP1215"/>
      <c r="CQ1215"/>
      <c r="CR1215"/>
      <c r="CS1215"/>
      <c r="CT1215"/>
      <c r="CU1215"/>
      <c r="CV1215"/>
      <c r="CW1215"/>
      <c r="CX1215"/>
      <c r="CY1215"/>
      <c r="CZ1215"/>
      <c r="DA1215"/>
      <c r="DB1215"/>
      <c r="DC1215"/>
      <c r="DD1215"/>
      <c r="DE1215"/>
      <c r="DF1215"/>
      <c r="DG1215"/>
      <c r="DH1215"/>
      <c r="DI1215"/>
      <c r="DJ1215"/>
      <c r="DK1215"/>
      <c r="DL1215"/>
      <c r="DM1215"/>
      <c r="DN1215"/>
      <c r="DO1215"/>
      <c r="DP1215"/>
      <c r="DQ1215"/>
      <c r="DR1215"/>
      <c r="DS1215"/>
      <c r="DT1215"/>
      <c r="DU1215"/>
      <c r="DV1215"/>
      <c r="DW1215"/>
      <c r="DX1215"/>
      <c r="DY1215"/>
      <c r="DZ1215"/>
      <c r="EA1215"/>
      <c r="EB1215"/>
      <c r="EC1215"/>
      <c r="ED1215"/>
      <c r="EE1215"/>
      <c r="EF1215"/>
      <c r="EG1215"/>
      <c r="EH1215"/>
      <c r="EI1215"/>
      <c r="EJ1215"/>
      <c r="EK1215"/>
      <c r="EL1215"/>
      <c r="EM1215"/>
      <c r="EN1215"/>
      <c r="EO1215"/>
      <c r="EP1215"/>
      <c r="EQ1215"/>
      <c r="ER1215"/>
      <c r="ES1215"/>
      <c r="ET1215"/>
      <c r="EU1215"/>
      <c r="EV1215"/>
      <c r="EW1215"/>
      <c r="EX1215"/>
      <c r="EY1215"/>
      <c r="EZ1215"/>
      <c r="FA1215"/>
      <c r="FB1215"/>
      <c r="FC1215"/>
      <c r="FD1215"/>
      <c r="FE1215"/>
      <c r="FF1215"/>
      <c r="FG1215"/>
      <c r="FH1215"/>
      <c r="FI1215"/>
      <c r="FJ1215"/>
      <c r="FK1215"/>
      <c r="FL1215"/>
      <c r="FM1215"/>
      <c r="FN1215"/>
      <c r="FO1215"/>
      <c r="FP1215"/>
      <c r="FQ1215"/>
      <c r="FR1215"/>
      <c r="FS1215"/>
      <c r="FT1215"/>
      <c r="FU1215"/>
      <c r="FV1215"/>
      <c r="FW1215"/>
      <c r="FX1215"/>
      <c r="FY1215"/>
      <c r="FZ1215"/>
      <c r="GA1215"/>
      <c r="GB1215"/>
      <c r="GC1215"/>
      <c r="GD1215"/>
      <c r="GE1215"/>
      <c r="GF1215"/>
      <c r="GG1215"/>
      <c r="GH1215"/>
      <c r="GI1215"/>
      <c r="GJ1215"/>
      <c r="GK1215"/>
      <c r="GL1215"/>
      <c r="GM1215"/>
      <c r="GN1215"/>
      <c r="GO1215"/>
      <c r="GP1215"/>
      <c r="GQ1215"/>
      <c r="GR1215"/>
      <c r="GS1215"/>
      <c r="GT1215"/>
      <c r="GU1215"/>
      <c r="GV1215"/>
      <c r="GW1215"/>
      <c r="GX1215"/>
      <c r="GY1215"/>
      <c r="GZ1215"/>
      <c r="HA1215"/>
      <c r="HB1215"/>
      <c r="HC1215"/>
      <c r="HD1215"/>
      <c r="HE1215"/>
      <c r="HF1215"/>
      <c r="HG1215"/>
      <c r="HH1215"/>
    </row>
    <row r="1216" spans="1:216" x14ac:dyDescent="0.2">
      <c r="A1216" s="241" t="s">
        <v>496</v>
      </c>
      <c r="B1216" s="476" t="s">
        <v>1077</v>
      </c>
      <c r="C1216" s="326" t="s">
        <v>870</v>
      </c>
      <c r="D1216" s="283" t="s">
        <v>497</v>
      </c>
      <c r="E1216" s="480">
        <v>0</v>
      </c>
      <c r="F1216" s="480">
        <v>0</v>
      </c>
      <c r="G1216" s="480">
        <v>0</v>
      </c>
      <c r="H1216" s="480">
        <v>0</v>
      </c>
      <c r="I1216" s="480">
        <v>0</v>
      </c>
      <c r="J1216" s="480">
        <v>0</v>
      </c>
      <c r="K1216" s="480">
        <v>0</v>
      </c>
      <c r="L1216" s="480">
        <v>0</v>
      </c>
      <c r="M1216" s="480">
        <v>0</v>
      </c>
      <c r="N1216" s="500">
        <v>0</v>
      </c>
      <c r="O1216" s="480">
        <v>0</v>
      </c>
      <c r="P1216" s="480">
        <v>0</v>
      </c>
      <c r="Q1216" s="480">
        <v>0</v>
      </c>
      <c r="R1216" s="480">
        <v>0</v>
      </c>
      <c r="S1216" s="480">
        <v>0</v>
      </c>
      <c r="T1216" s="480">
        <v>0</v>
      </c>
      <c r="U1216" s="480">
        <v>0</v>
      </c>
      <c r="V1216" s="480">
        <v>0</v>
      </c>
      <c r="W1216" s="480">
        <v>0</v>
      </c>
      <c r="X1216" s="500">
        <v>0</v>
      </c>
      <c r="Y1216"/>
      <c r="Z1216"/>
      <c r="AA1216"/>
      <c r="AB1216"/>
      <c r="AC1216"/>
      <c r="AD1216"/>
      <c r="AE1216"/>
      <c r="AF1216"/>
      <c r="AG1216"/>
      <c r="AH1216"/>
      <c r="AI1216"/>
      <c r="AJ1216"/>
      <c r="AK1216"/>
      <c r="AL1216"/>
      <c r="AM1216"/>
      <c r="AN1216"/>
      <c r="AO1216"/>
      <c r="AP1216"/>
      <c r="AQ1216"/>
      <c r="AR1216"/>
      <c r="AS1216"/>
      <c r="AT1216"/>
      <c r="AU1216"/>
      <c r="AV1216"/>
      <c r="AW1216"/>
      <c r="AX1216"/>
      <c r="AY1216"/>
      <c r="AZ1216"/>
      <c r="BA1216"/>
      <c r="BB1216"/>
      <c r="BC1216"/>
      <c r="BD1216"/>
      <c r="BE1216"/>
      <c r="BF1216"/>
      <c r="BG1216"/>
      <c r="BH1216"/>
      <c r="BI1216"/>
      <c r="BJ1216"/>
      <c r="BK1216"/>
      <c r="BL1216"/>
      <c r="BM1216"/>
      <c r="BN1216"/>
      <c r="BO1216"/>
      <c r="BP1216"/>
      <c r="BQ1216"/>
      <c r="BR1216"/>
      <c r="BS1216"/>
      <c r="BT1216"/>
      <c r="BU1216"/>
      <c r="BV1216"/>
      <c r="BW1216"/>
      <c r="BX1216"/>
      <c r="BY1216"/>
      <c r="BZ1216"/>
      <c r="CA1216"/>
      <c r="CB1216"/>
      <c r="CC1216"/>
      <c r="CD1216"/>
      <c r="CE1216"/>
      <c r="CF1216"/>
      <c r="CG1216"/>
      <c r="CH1216"/>
      <c r="CI1216"/>
      <c r="CJ1216"/>
      <c r="CK1216"/>
      <c r="CL1216"/>
      <c r="CM1216"/>
      <c r="CN1216"/>
      <c r="CO1216"/>
      <c r="CP1216"/>
      <c r="CQ1216"/>
      <c r="CR1216"/>
      <c r="CS1216"/>
      <c r="CT1216"/>
      <c r="CU1216"/>
      <c r="CV1216"/>
      <c r="CW1216"/>
      <c r="CX1216"/>
      <c r="CY1216"/>
      <c r="CZ1216"/>
      <c r="DA1216"/>
      <c r="DB1216"/>
      <c r="DC1216"/>
      <c r="DD1216"/>
      <c r="DE1216"/>
      <c r="DF1216"/>
      <c r="DG1216"/>
      <c r="DH1216"/>
      <c r="DI1216"/>
      <c r="DJ1216"/>
      <c r="DK1216"/>
      <c r="DL1216"/>
      <c r="DM1216"/>
      <c r="DN1216"/>
      <c r="DO1216"/>
      <c r="DP1216"/>
      <c r="DQ1216"/>
      <c r="DR1216"/>
      <c r="DS1216"/>
      <c r="DT1216"/>
      <c r="DU1216"/>
      <c r="DV1216"/>
      <c r="DW1216"/>
      <c r="DX1216"/>
      <c r="DY1216"/>
      <c r="DZ1216"/>
      <c r="EA1216"/>
      <c r="EB1216"/>
      <c r="EC1216"/>
      <c r="ED1216"/>
      <c r="EE1216"/>
      <c r="EF1216"/>
      <c r="EG1216"/>
      <c r="EH1216"/>
      <c r="EI1216"/>
      <c r="EJ1216"/>
      <c r="EK1216"/>
      <c r="EL1216"/>
      <c r="EM1216"/>
      <c r="EN1216"/>
      <c r="EO1216"/>
      <c r="EP1216"/>
      <c r="EQ1216"/>
      <c r="ER1216"/>
      <c r="ES1216"/>
      <c r="ET1216"/>
      <c r="EU1216"/>
      <c r="EV1216"/>
      <c r="EW1216"/>
      <c r="EX1216"/>
      <c r="EY1216"/>
      <c r="EZ1216"/>
      <c r="FA1216"/>
      <c r="FB1216"/>
      <c r="FC1216"/>
      <c r="FD1216"/>
      <c r="FE1216"/>
      <c r="FF1216"/>
      <c r="FG1216"/>
      <c r="FH1216"/>
      <c r="FI1216"/>
      <c r="FJ1216"/>
      <c r="FK1216"/>
      <c r="FL1216"/>
      <c r="FM1216"/>
      <c r="FN1216"/>
      <c r="FO1216"/>
      <c r="FP1216"/>
      <c r="FQ1216"/>
      <c r="FR1216"/>
      <c r="FS1216"/>
      <c r="FT1216"/>
      <c r="FU1216"/>
      <c r="FV1216"/>
      <c r="FW1216"/>
      <c r="FX1216"/>
      <c r="FY1216"/>
      <c r="FZ1216"/>
      <c r="GA1216"/>
      <c r="GB1216"/>
      <c r="GC1216"/>
      <c r="GD1216"/>
      <c r="GE1216"/>
      <c r="GF1216"/>
      <c r="GG1216"/>
      <c r="GH1216"/>
      <c r="GI1216"/>
      <c r="GJ1216"/>
      <c r="GK1216"/>
      <c r="GL1216"/>
      <c r="GM1216"/>
      <c r="GN1216"/>
      <c r="GO1216"/>
      <c r="GP1216"/>
      <c r="GQ1216"/>
      <c r="GR1216"/>
      <c r="GS1216"/>
      <c r="GT1216"/>
      <c r="GU1216"/>
      <c r="GV1216"/>
      <c r="GW1216"/>
      <c r="GX1216"/>
      <c r="GY1216"/>
      <c r="GZ1216"/>
      <c r="HA1216"/>
      <c r="HB1216"/>
      <c r="HC1216"/>
      <c r="HD1216"/>
      <c r="HE1216"/>
      <c r="HF1216"/>
      <c r="HG1216"/>
      <c r="HH1216"/>
    </row>
    <row r="1217" spans="1:216" x14ac:dyDescent="0.2">
      <c r="A1217" s="241" t="s">
        <v>498</v>
      </c>
      <c r="B1217" s="476" t="s">
        <v>1078</v>
      </c>
      <c r="C1217" s="326" t="s">
        <v>782</v>
      </c>
      <c r="D1217" s="283" t="s">
        <v>1079</v>
      </c>
      <c r="E1217" s="480">
        <v>0</v>
      </c>
      <c r="F1217" s="480">
        <v>2.25</v>
      </c>
      <c r="G1217" s="480">
        <v>0</v>
      </c>
      <c r="H1217" s="480">
        <v>0</v>
      </c>
      <c r="I1217" s="480">
        <v>0</v>
      </c>
      <c r="J1217" s="480">
        <v>0</v>
      </c>
      <c r="K1217" s="480">
        <v>0</v>
      </c>
      <c r="L1217" s="480">
        <v>0</v>
      </c>
      <c r="M1217" s="480">
        <v>0</v>
      </c>
      <c r="N1217" s="500">
        <v>2.25</v>
      </c>
      <c r="O1217" s="480">
        <v>0</v>
      </c>
      <c r="P1217" s="480">
        <v>6</v>
      </c>
      <c r="Q1217" s="480">
        <v>0</v>
      </c>
      <c r="R1217" s="480">
        <v>0</v>
      </c>
      <c r="S1217" s="480">
        <v>0</v>
      </c>
      <c r="T1217" s="480">
        <v>0</v>
      </c>
      <c r="U1217" s="480">
        <v>0</v>
      </c>
      <c r="V1217" s="480">
        <v>0</v>
      </c>
      <c r="W1217" s="480">
        <v>0</v>
      </c>
      <c r="X1217" s="500">
        <v>6</v>
      </c>
      <c r="Y1217"/>
      <c r="Z1217"/>
      <c r="AA1217"/>
      <c r="AB1217"/>
      <c r="AC1217"/>
      <c r="AD1217"/>
      <c r="AE1217"/>
      <c r="AF1217"/>
      <c r="AG1217"/>
      <c r="AH1217"/>
      <c r="AI1217"/>
      <c r="AJ1217"/>
      <c r="AK1217"/>
      <c r="AL1217"/>
      <c r="AM1217"/>
      <c r="AN1217"/>
      <c r="AO1217"/>
      <c r="AP1217"/>
      <c r="AQ1217"/>
      <c r="AR1217"/>
      <c r="AS1217"/>
      <c r="AT1217"/>
      <c r="AU1217"/>
      <c r="AV1217"/>
      <c r="AW1217"/>
      <c r="AX1217"/>
      <c r="AY1217"/>
      <c r="AZ1217"/>
      <c r="BA1217"/>
      <c r="BB1217"/>
      <c r="BC1217"/>
      <c r="BD1217"/>
      <c r="BE1217"/>
      <c r="BF1217"/>
      <c r="BG1217"/>
      <c r="BH1217"/>
      <c r="BI1217"/>
      <c r="BJ1217"/>
      <c r="BK1217"/>
      <c r="BL1217"/>
      <c r="BM1217"/>
      <c r="BN1217"/>
      <c r="BO1217"/>
      <c r="BP1217"/>
      <c r="BQ1217"/>
      <c r="BR1217"/>
      <c r="BS1217"/>
      <c r="BT1217"/>
      <c r="BU1217"/>
      <c r="BV1217"/>
      <c r="BW1217"/>
      <c r="BX1217"/>
      <c r="BY1217"/>
      <c r="BZ1217"/>
      <c r="CA1217"/>
      <c r="CB1217"/>
      <c r="CC1217"/>
      <c r="CD1217"/>
      <c r="CE1217"/>
      <c r="CF1217"/>
      <c r="CG1217"/>
      <c r="CH1217"/>
      <c r="CI1217"/>
      <c r="CJ1217"/>
      <c r="CK1217"/>
      <c r="CL1217"/>
      <c r="CM1217"/>
      <c r="CN1217"/>
      <c r="CO1217"/>
      <c r="CP1217"/>
      <c r="CQ1217"/>
      <c r="CR1217"/>
      <c r="CS1217"/>
      <c r="CT1217"/>
      <c r="CU1217"/>
      <c r="CV1217"/>
      <c r="CW1217"/>
      <c r="CX1217"/>
      <c r="CY1217"/>
      <c r="CZ1217"/>
      <c r="DA1217"/>
      <c r="DB1217"/>
      <c r="DC1217"/>
      <c r="DD1217"/>
      <c r="DE1217"/>
      <c r="DF1217"/>
      <c r="DG1217"/>
      <c r="DH1217"/>
      <c r="DI1217"/>
      <c r="DJ1217"/>
      <c r="DK1217"/>
      <c r="DL1217"/>
      <c r="DM1217"/>
      <c r="DN1217"/>
      <c r="DO1217"/>
      <c r="DP1217"/>
      <c r="DQ1217"/>
      <c r="DR1217"/>
      <c r="DS1217"/>
      <c r="DT1217"/>
      <c r="DU1217"/>
      <c r="DV1217"/>
      <c r="DW1217"/>
      <c r="DX1217"/>
      <c r="DY1217"/>
      <c r="DZ1217"/>
      <c r="EA1217"/>
      <c r="EB1217"/>
      <c r="EC1217"/>
      <c r="ED1217"/>
      <c r="EE1217"/>
      <c r="EF1217"/>
      <c r="EG1217"/>
      <c r="EH1217"/>
      <c r="EI1217"/>
      <c r="EJ1217"/>
      <c r="EK1217"/>
      <c r="EL1217"/>
      <c r="EM1217"/>
      <c r="EN1217"/>
      <c r="EO1217"/>
      <c r="EP1217"/>
      <c r="EQ1217"/>
      <c r="ER1217"/>
      <c r="ES1217"/>
      <c r="ET1217"/>
      <c r="EU1217"/>
      <c r="EV1217"/>
      <c r="EW1217"/>
      <c r="EX1217"/>
      <c r="EY1217"/>
      <c r="EZ1217"/>
      <c r="FA1217"/>
      <c r="FB1217"/>
      <c r="FC1217"/>
      <c r="FD1217"/>
      <c r="FE1217"/>
      <c r="FF1217"/>
      <c r="FG1217"/>
      <c r="FH1217"/>
      <c r="FI1217"/>
      <c r="FJ1217"/>
      <c r="FK1217"/>
      <c r="FL1217"/>
      <c r="FM1217"/>
      <c r="FN1217"/>
      <c r="FO1217"/>
      <c r="FP1217"/>
      <c r="FQ1217"/>
      <c r="FR1217"/>
      <c r="FS1217"/>
      <c r="FT1217"/>
      <c r="FU1217"/>
      <c r="FV1217"/>
      <c r="FW1217"/>
      <c r="FX1217"/>
      <c r="FY1217"/>
      <c r="FZ1217"/>
      <c r="GA1217"/>
      <c r="GB1217"/>
      <c r="GC1217"/>
      <c r="GD1217"/>
      <c r="GE1217"/>
      <c r="GF1217"/>
      <c r="GG1217"/>
      <c r="GH1217"/>
      <c r="GI1217"/>
      <c r="GJ1217"/>
      <c r="GK1217"/>
      <c r="GL1217"/>
      <c r="GM1217"/>
      <c r="GN1217"/>
      <c r="GO1217"/>
      <c r="GP1217"/>
      <c r="GQ1217"/>
      <c r="GR1217"/>
      <c r="GS1217"/>
      <c r="GT1217"/>
      <c r="GU1217"/>
      <c r="GV1217"/>
      <c r="GW1217"/>
      <c r="GX1217"/>
      <c r="GY1217"/>
      <c r="GZ1217"/>
      <c r="HA1217"/>
      <c r="HB1217"/>
      <c r="HC1217"/>
      <c r="HD1217"/>
      <c r="HE1217"/>
      <c r="HF1217"/>
      <c r="HG1217"/>
      <c r="HH1217"/>
    </row>
    <row r="1218" spans="1:216" x14ac:dyDescent="0.2">
      <c r="A1218" s="241" t="s">
        <v>1080</v>
      </c>
      <c r="B1218" s="476" t="s">
        <v>1081</v>
      </c>
      <c r="C1218" s="326" t="s">
        <v>626</v>
      </c>
      <c r="D1218" s="283" t="s">
        <v>1082</v>
      </c>
      <c r="E1218" s="480">
        <v>0</v>
      </c>
      <c r="F1218" s="480">
        <v>4</v>
      </c>
      <c r="G1218" s="480">
        <v>0.25</v>
      </c>
      <c r="H1218" s="480">
        <v>0</v>
      </c>
      <c r="I1218" s="480">
        <v>0</v>
      </c>
      <c r="J1218" s="480">
        <v>0</v>
      </c>
      <c r="K1218" s="480">
        <v>0</v>
      </c>
      <c r="L1218" s="480">
        <v>0</v>
      </c>
      <c r="M1218" s="480">
        <v>0</v>
      </c>
      <c r="N1218" s="500">
        <v>4.25</v>
      </c>
      <c r="O1218" s="480">
        <v>0</v>
      </c>
      <c r="P1218" s="480">
        <v>16</v>
      </c>
      <c r="Q1218" s="480">
        <v>1</v>
      </c>
      <c r="R1218" s="480">
        <v>0</v>
      </c>
      <c r="S1218" s="480">
        <v>0</v>
      </c>
      <c r="T1218" s="480">
        <v>0</v>
      </c>
      <c r="U1218" s="480">
        <v>0</v>
      </c>
      <c r="V1218" s="480">
        <v>0</v>
      </c>
      <c r="W1218" s="480">
        <v>0</v>
      </c>
      <c r="X1218" s="500">
        <v>17</v>
      </c>
      <c r="Y1218"/>
      <c r="Z1218"/>
      <c r="AA1218"/>
      <c r="AB1218"/>
      <c r="AC1218"/>
      <c r="AD1218"/>
      <c r="AE1218"/>
      <c r="AF1218"/>
      <c r="AG1218"/>
      <c r="AH1218"/>
      <c r="AI1218"/>
      <c r="AJ1218"/>
      <c r="AK1218"/>
      <c r="AL1218"/>
      <c r="AM1218"/>
      <c r="AN1218"/>
      <c r="AO1218"/>
      <c r="AP1218"/>
      <c r="AQ1218"/>
      <c r="AR1218"/>
      <c r="AS1218"/>
      <c r="AT1218"/>
      <c r="AU1218"/>
      <c r="AV1218"/>
      <c r="AW1218"/>
      <c r="AX1218"/>
      <c r="AY1218"/>
      <c r="AZ1218"/>
      <c r="BA1218"/>
      <c r="BB1218"/>
      <c r="BC1218"/>
      <c r="BD1218"/>
      <c r="BE1218"/>
      <c r="BF1218"/>
      <c r="BG1218"/>
      <c r="BH1218"/>
      <c r="BI1218"/>
      <c r="BJ1218"/>
      <c r="BK1218"/>
      <c r="BL1218"/>
      <c r="BM1218"/>
      <c r="BN1218"/>
      <c r="BO1218"/>
      <c r="BP1218"/>
      <c r="BQ1218"/>
      <c r="BR1218"/>
      <c r="BS1218"/>
      <c r="BT1218"/>
      <c r="BU1218"/>
      <c r="BV1218"/>
      <c r="BW1218"/>
      <c r="BX1218"/>
      <c r="BY1218"/>
      <c r="BZ1218"/>
      <c r="CA1218"/>
      <c r="CB1218"/>
      <c r="CC1218"/>
      <c r="CD1218"/>
      <c r="CE1218"/>
      <c r="CF1218"/>
      <c r="CG1218"/>
      <c r="CH1218"/>
      <c r="CI1218"/>
      <c r="CJ1218"/>
      <c r="CK1218"/>
      <c r="CL1218"/>
      <c r="CM1218"/>
      <c r="CN1218"/>
      <c r="CO1218"/>
      <c r="CP1218"/>
      <c r="CQ1218"/>
      <c r="CR1218"/>
      <c r="CS1218"/>
      <c r="CT1218"/>
      <c r="CU1218"/>
      <c r="CV1218"/>
      <c r="CW1218"/>
      <c r="CX1218"/>
      <c r="CY1218"/>
      <c r="CZ1218"/>
      <c r="DA1218"/>
      <c r="DB1218"/>
      <c r="DC1218"/>
      <c r="DD1218"/>
      <c r="DE1218"/>
      <c r="DF1218"/>
      <c r="DG1218"/>
      <c r="DH1218"/>
      <c r="DI1218"/>
      <c r="DJ1218"/>
      <c r="DK1218"/>
      <c r="DL1218"/>
      <c r="DM1218"/>
      <c r="DN1218"/>
      <c r="DO1218"/>
      <c r="DP1218"/>
      <c r="DQ1218"/>
      <c r="DR1218"/>
      <c r="DS1218"/>
      <c r="DT1218"/>
      <c r="DU1218"/>
      <c r="DV1218"/>
      <c r="DW1218"/>
      <c r="DX1218"/>
      <c r="DY1218"/>
      <c r="DZ1218"/>
      <c r="EA1218"/>
      <c r="EB1218"/>
      <c r="EC1218"/>
      <c r="ED1218"/>
      <c r="EE1218"/>
      <c r="EF1218"/>
      <c r="EG1218"/>
      <c r="EH1218"/>
      <c r="EI1218"/>
      <c r="EJ1218"/>
      <c r="EK1218"/>
      <c r="EL1218"/>
      <c r="EM1218"/>
      <c r="EN1218"/>
      <c r="EO1218"/>
      <c r="EP1218"/>
      <c r="EQ1218"/>
      <c r="ER1218"/>
      <c r="ES1218"/>
      <c r="ET1218"/>
      <c r="EU1218"/>
      <c r="EV1218"/>
      <c r="EW1218"/>
      <c r="EX1218"/>
      <c r="EY1218"/>
      <c r="EZ1218"/>
      <c r="FA1218"/>
      <c r="FB1218"/>
      <c r="FC1218"/>
      <c r="FD1218"/>
      <c r="FE1218"/>
      <c r="FF1218"/>
      <c r="FG1218"/>
      <c r="FH1218"/>
      <c r="FI1218"/>
      <c r="FJ1218"/>
      <c r="FK1218"/>
      <c r="FL1218"/>
      <c r="FM1218"/>
      <c r="FN1218"/>
      <c r="FO1218"/>
      <c r="FP1218"/>
      <c r="FQ1218"/>
      <c r="FR1218"/>
      <c r="FS1218"/>
      <c r="FT1218"/>
      <c r="FU1218"/>
      <c r="FV1218"/>
      <c r="FW1218"/>
      <c r="FX1218"/>
      <c r="FY1218"/>
      <c r="FZ1218"/>
      <c r="GA1218"/>
      <c r="GB1218"/>
      <c r="GC1218"/>
      <c r="GD1218"/>
      <c r="GE1218"/>
      <c r="GF1218"/>
      <c r="GG1218"/>
      <c r="GH1218"/>
      <c r="GI1218"/>
      <c r="GJ1218"/>
      <c r="GK1218"/>
      <c r="GL1218"/>
      <c r="GM1218"/>
      <c r="GN1218"/>
      <c r="GO1218"/>
      <c r="GP1218"/>
      <c r="GQ1218"/>
      <c r="GR1218"/>
      <c r="GS1218"/>
      <c r="GT1218"/>
      <c r="GU1218"/>
      <c r="GV1218"/>
      <c r="GW1218"/>
      <c r="GX1218"/>
      <c r="GY1218"/>
      <c r="GZ1218"/>
      <c r="HA1218"/>
      <c r="HB1218"/>
      <c r="HC1218"/>
      <c r="HD1218"/>
      <c r="HE1218"/>
      <c r="HF1218"/>
      <c r="HG1218"/>
      <c r="HH1218"/>
    </row>
    <row r="1219" spans="1:216" x14ac:dyDescent="0.2">
      <c r="A1219" s="241" t="s">
        <v>499</v>
      </c>
      <c r="B1219" s="476" t="s">
        <v>1083</v>
      </c>
      <c r="C1219" s="326" t="s">
        <v>640</v>
      </c>
      <c r="D1219" s="283" t="s">
        <v>500</v>
      </c>
      <c r="E1219" s="480">
        <v>0</v>
      </c>
      <c r="F1219" s="480">
        <v>0</v>
      </c>
      <c r="G1219" s="480">
        <v>0</v>
      </c>
      <c r="H1219" s="480">
        <v>0</v>
      </c>
      <c r="I1219" s="480">
        <v>0</v>
      </c>
      <c r="J1219" s="480">
        <v>0</v>
      </c>
      <c r="K1219" s="480">
        <v>0</v>
      </c>
      <c r="L1219" s="480">
        <v>0</v>
      </c>
      <c r="M1219" s="480">
        <v>0</v>
      </c>
      <c r="N1219" s="500">
        <v>0</v>
      </c>
      <c r="O1219" s="480">
        <v>0</v>
      </c>
      <c r="P1219" s="480">
        <v>0</v>
      </c>
      <c r="Q1219" s="480">
        <v>0</v>
      </c>
      <c r="R1219" s="480">
        <v>0</v>
      </c>
      <c r="S1219" s="480">
        <v>0</v>
      </c>
      <c r="T1219" s="480">
        <v>0</v>
      </c>
      <c r="U1219" s="480">
        <v>0</v>
      </c>
      <c r="V1219" s="480">
        <v>0</v>
      </c>
      <c r="W1219" s="480">
        <v>0</v>
      </c>
      <c r="X1219" s="500">
        <v>0</v>
      </c>
      <c r="Y1219"/>
      <c r="Z1219"/>
      <c r="AA1219"/>
      <c r="AB1219"/>
      <c r="AC1219"/>
      <c r="AD1219"/>
      <c r="AE1219"/>
      <c r="AF1219"/>
      <c r="AG1219"/>
      <c r="AH1219"/>
      <c r="AI1219"/>
      <c r="AJ1219"/>
      <c r="AK1219"/>
      <c r="AL1219"/>
      <c r="AM1219"/>
      <c r="AN1219"/>
      <c r="AO1219"/>
      <c r="AP1219"/>
      <c r="AQ1219"/>
      <c r="AR1219"/>
      <c r="AS1219"/>
      <c r="AT1219"/>
      <c r="AU1219"/>
      <c r="AV1219"/>
      <c r="AW1219"/>
      <c r="AX1219"/>
      <c r="AY1219"/>
      <c r="AZ1219"/>
      <c r="BA1219"/>
      <c r="BB1219"/>
      <c r="BC1219"/>
      <c r="BD1219"/>
      <c r="BE1219"/>
      <c r="BF1219"/>
      <c r="BG1219"/>
      <c r="BH1219"/>
      <c r="BI1219"/>
      <c r="BJ1219"/>
      <c r="BK1219"/>
      <c r="BL1219"/>
      <c r="BM1219"/>
      <c r="BN1219"/>
      <c r="BO1219"/>
      <c r="BP1219"/>
      <c r="BQ1219"/>
      <c r="BR1219"/>
      <c r="BS1219"/>
      <c r="BT1219"/>
      <c r="BU1219"/>
      <c r="BV1219"/>
      <c r="BW1219"/>
      <c r="BX1219"/>
      <c r="BY1219"/>
      <c r="BZ1219"/>
      <c r="CA1219"/>
      <c r="CB1219"/>
      <c r="CC1219"/>
      <c r="CD1219"/>
      <c r="CE1219"/>
      <c r="CF1219"/>
      <c r="CG1219"/>
      <c r="CH1219"/>
      <c r="CI1219"/>
      <c r="CJ1219"/>
      <c r="CK1219"/>
      <c r="CL1219"/>
      <c r="CM1219"/>
      <c r="CN1219"/>
      <c r="CO1219"/>
      <c r="CP1219"/>
      <c r="CQ1219"/>
      <c r="CR1219"/>
      <c r="CS1219"/>
      <c r="CT1219"/>
      <c r="CU1219"/>
      <c r="CV1219"/>
      <c r="CW1219"/>
      <c r="CX1219"/>
      <c r="CY1219"/>
      <c r="CZ1219"/>
      <c r="DA1219"/>
      <c r="DB1219"/>
      <c r="DC1219"/>
      <c r="DD1219"/>
      <c r="DE1219"/>
      <c r="DF1219"/>
      <c r="DG1219"/>
      <c r="DH1219"/>
      <c r="DI1219"/>
      <c r="DJ1219"/>
      <c r="DK1219"/>
      <c r="DL1219"/>
      <c r="DM1219"/>
      <c r="DN1219"/>
      <c r="DO1219"/>
      <c r="DP1219"/>
      <c r="DQ1219"/>
      <c r="DR1219"/>
      <c r="DS1219"/>
      <c r="DT1219"/>
      <c r="DU1219"/>
      <c r="DV1219"/>
      <c r="DW1219"/>
      <c r="DX1219"/>
      <c r="DY1219"/>
      <c r="DZ1219"/>
      <c r="EA1219"/>
      <c r="EB1219"/>
      <c r="EC1219"/>
      <c r="ED1219"/>
      <c r="EE1219"/>
      <c r="EF1219"/>
      <c r="EG1219"/>
      <c r="EH1219"/>
      <c r="EI1219"/>
      <c r="EJ1219"/>
      <c r="EK1219"/>
      <c r="EL1219"/>
      <c r="EM1219"/>
      <c r="EN1219"/>
      <c r="EO1219"/>
      <c r="EP1219"/>
      <c r="EQ1219"/>
      <c r="ER1219"/>
      <c r="ES1219"/>
      <c r="ET1219"/>
      <c r="EU1219"/>
      <c r="EV1219"/>
      <c r="EW1219"/>
      <c r="EX1219"/>
      <c r="EY1219"/>
      <c r="EZ1219"/>
      <c r="FA1219"/>
      <c r="FB1219"/>
      <c r="FC1219"/>
      <c r="FD1219"/>
      <c r="FE1219"/>
      <c r="FF1219"/>
      <c r="FG1219"/>
      <c r="FH1219"/>
      <c r="FI1219"/>
      <c r="FJ1219"/>
      <c r="FK1219"/>
      <c r="FL1219"/>
      <c r="FM1219"/>
      <c r="FN1219"/>
      <c r="FO1219"/>
      <c r="FP1219"/>
      <c r="FQ1219"/>
      <c r="FR1219"/>
      <c r="FS1219"/>
      <c r="FT1219"/>
      <c r="FU1219"/>
      <c r="FV1219"/>
      <c r="FW1219"/>
      <c r="FX1219"/>
      <c r="FY1219"/>
      <c r="FZ1219"/>
      <c r="GA1219"/>
      <c r="GB1219"/>
      <c r="GC1219"/>
      <c r="GD1219"/>
      <c r="GE1219"/>
      <c r="GF1219"/>
      <c r="GG1219"/>
      <c r="GH1219"/>
      <c r="GI1219"/>
      <c r="GJ1219"/>
      <c r="GK1219"/>
      <c r="GL1219"/>
      <c r="GM1219"/>
      <c r="GN1219"/>
      <c r="GO1219"/>
      <c r="GP1219"/>
      <c r="GQ1219"/>
      <c r="GR1219"/>
      <c r="GS1219"/>
      <c r="GT1219"/>
      <c r="GU1219"/>
      <c r="GV1219"/>
      <c r="GW1219"/>
      <c r="GX1219"/>
      <c r="GY1219"/>
      <c r="GZ1219"/>
      <c r="HA1219"/>
      <c r="HB1219"/>
      <c r="HC1219"/>
      <c r="HD1219"/>
      <c r="HE1219"/>
      <c r="HF1219"/>
      <c r="HG1219"/>
      <c r="HH1219"/>
    </row>
    <row r="1220" spans="1:216" x14ac:dyDescent="0.2">
      <c r="A1220" s="241" t="s">
        <v>501</v>
      </c>
      <c r="B1220" s="476" t="s">
        <v>1084</v>
      </c>
      <c r="C1220" s="326" t="s">
        <v>782</v>
      </c>
      <c r="D1220" s="283" t="s">
        <v>502</v>
      </c>
      <c r="E1220" s="480">
        <v>0</v>
      </c>
      <c r="F1220" s="480">
        <v>2</v>
      </c>
      <c r="G1220" s="480">
        <v>0</v>
      </c>
      <c r="H1220" s="480">
        <v>0</v>
      </c>
      <c r="I1220" s="480">
        <v>0</v>
      </c>
      <c r="J1220" s="480">
        <v>0</v>
      </c>
      <c r="K1220" s="480">
        <v>0</v>
      </c>
      <c r="L1220" s="480">
        <v>0</v>
      </c>
      <c r="M1220" s="480">
        <v>0</v>
      </c>
      <c r="N1220" s="500">
        <v>2</v>
      </c>
      <c r="O1220" s="480">
        <v>0</v>
      </c>
      <c r="P1220" s="480">
        <v>4</v>
      </c>
      <c r="Q1220" s="480">
        <v>0</v>
      </c>
      <c r="R1220" s="480">
        <v>0</v>
      </c>
      <c r="S1220" s="480">
        <v>0</v>
      </c>
      <c r="T1220" s="480">
        <v>0</v>
      </c>
      <c r="U1220" s="480">
        <v>0</v>
      </c>
      <c r="V1220" s="480">
        <v>0</v>
      </c>
      <c r="W1220" s="480">
        <v>0</v>
      </c>
      <c r="X1220" s="500">
        <v>4</v>
      </c>
      <c r="Y1220"/>
      <c r="Z1220"/>
      <c r="AA1220"/>
      <c r="AB1220"/>
      <c r="AC1220"/>
      <c r="AD1220"/>
      <c r="AE1220"/>
      <c r="AF1220"/>
      <c r="AG1220"/>
      <c r="AH1220"/>
      <c r="AI1220"/>
      <c r="AJ1220"/>
      <c r="AK1220"/>
      <c r="AL1220"/>
      <c r="AM1220"/>
      <c r="AN1220"/>
      <c r="AO1220"/>
      <c r="AP1220"/>
      <c r="AQ1220"/>
      <c r="AR1220"/>
      <c r="AS1220"/>
      <c r="AT1220"/>
      <c r="AU1220"/>
      <c r="AV1220"/>
      <c r="AW1220"/>
      <c r="AX1220"/>
      <c r="AY1220"/>
      <c r="AZ1220"/>
      <c r="BA1220"/>
      <c r="BB1220"/>
      <c r="BC1220"/>
      <c r="BD1220"/>
      <c r="BE1220"/>
      <c r="BF1220"/>
      <c r="BG1220"/>
      <c r="BH1220"/>
      <c r="BI1220"/>
      <c r="BJ1220"/>
      <c r="BK1220"/>
      <c r="BL1220"/>
      <c r="BM1220"/>
      <c r="BN1220"/>
      <c r="BO1220"/>
      <c r="BP1220"/>
      <c r="BQ1220"/>
      <c r="BR1220"/>
      <c r="BS1220"/>
      <c r="BT1220"/>
      <c r="BU1220"/>
      <c r="BV1220"/>
      <c r="BW1220"/>
      <c r="BX1220"/>
      <c r="BY1220"/>
      <c r="BZ1220"/>
      <c r="CA1220"/>
      <c r="CB1220"/>
      <c r="CC1220"/>
      <c r="CD1220"/>
      <c r="CE1220"/>
      <c r="CF1220"/>
      <c r="CG1220"/>
      <c r="CH1220"/>
      <c r="CI1220"/>
      <c r="CJ1220"/>
      <c r="CK1220"/>
      <c r="CL1220"/>
      <c r="CM1220"/>
      <c r="CN1220"/>
      <c r="CO1220"/>
      <c r="CP1220"/>
      <c r="CQ1220"/>
      <c r="CR1220"/>
      <c r="CS1220"/>
      <c r="CT1220"/>
      <c r="CU1220"/>
      <c r="CV1220"/>
      <c r="CW1220"/>
      <c r="CX1220"/>
      <c r="CY1220"/>
      <c r="CZ1220"/>
      <c r="DA1220"/>
      <c r="DB1220"/>
      <c r="DC1220"/>
      <c r="DD1220"/>
      <c r="DE1220"/>
      <c r="DF1220"/>
      <c r="DG1220"/>
      <c r="DH1220"/>
      <c r="DI1220"/>
      <c r="DJ1220"/>
      <c r="DK1220"/>
      <c r="DL1220"/>
      <c r="DM1220"/>
      <c r="DN1220"/>
      <c r="DO1220"/>
      <c r="DP1220"/>
      <c r="DQ1220"/>
      <c r="DR1220"/>
      <c r="DS1220"/>
      <c r="DT1220"/>
      <c r="DU1220"/>
      <c r="DV1220"/>
      <c r="DW1220"/>
      <c r="DX1220"/>
      <c r="DY1220"/>
      <c r="DZ1220"/>
      <c r="EA1220"/>
      <c r="EB1220"/>
      <c r="EC1220"/>
      <c r="ED1220"/>
      <c r="EE1220"/>
      <c r="EF1220"/>
      <c r="EG1220"/>
      <c r="EH1220"/>
      <c r="EI1220"/>
      <c r="EJ1220"/>
      <c r="EK1220"/>
      <c r="EL1220"/>
      <c r="EM1220"/>
      <c r="EN1220"/>
      <c r="EO1220"/>
      <c r="EP1220"/>
      <c r="EQ1220"/>
      <c r="ER1220"/>
      <c r="ES1220"/>
      <c r="ET1220"/>
      <c r="EU1220"/>
      <c r="EV1220"/>
      <c r="EW1220"/>
      <c r="EX1220"/>
      <c r="EY1220"/>
      <c r="EZ1220"/>
      <c r="FA1220"/>
      <c r="FB1220"/>
      <c r="FC1220"/>
      <c r="FD1220"/>
      <c r="FE1220"/>
      <c r="FF1220"/>
      <c r="FG1220"/>
      <c r="FH1220"/>
      <c r="FI1220"/>
      <c r="FJ1220"/>
      <c r="FK1220"/>
      <c r="FL1220"/>
      <c r="FM1220"/>
      <c r="FN1220"/>
      <c r="FO1220"/>
      <c r="FP1220"/>
      <c r="FQ1220"/>
      <c r="FR1220"/>
      <c r="FS1220"/>
      <c r="FT1220"/>
      <c r="FU1220"/>
      <c r="FV1220"/>
      <c r="FW1220"/>
      <c r="FX1220"/>
      <c r="FY1220"/>
      <c r="FZ1220"/>
      <c r="GA1220"/>
      <c r="GB1220"/>
      <c r="GC1220"/>
      <c r="GD1220"/>
      <c r="GE1220"/>
      <c r="GF1220"/>
      <c r="GG1220"/>
      <c r="GH1220"/>
      <c r="GI1220"/>
      <c r="GJ1220"/>
      <c r="GK1220"/>
      <c r="GL1220"/>
      <c r="GM1220"/>
      <c r="GN1220"/>
      <c r="GO1220"/>
      <c r="GP1220"/>
      <c r="GQ1220"/>
      <c r="GR1220"/>
      <c r="GS1220"/>
      <c r="GT1220"/>
      <c r="GU1220"/>
      <c r="GV1220"/>
      <c r="GW1220"/>
      <c r="GX1220"/>
      <c r="GY1220"/>
      <c r="GZ1220"/>
      <c r="HA1220"/>
      <c r="HB1220"/>
      <c r="HC1220"/>
      <c r="HD1220"/>
      <c r="HE1220"/>
      <c r="HF1220"/>
      <c r="HG1220"/>
      <c r="HH1220"/>
    </row>
    <row r="1221" spans="1:216" x14ac:dyDescent="0.2">
      <c r="A1221" s="241" t="s">
        <v>503</v>
      </c>
      <c r="B1221" s="476" t="s">
        <v>1085</v>
      </c>
      <c r="C1221" s="326" t="s">
        <v>626</v>
      </c>
      <c r="D1221" s="283" t="s">
        <v>504</v>
      </c>
      <c r="E1221" s="480">
        <v>0</v>
      </c>
      <c r="F1221" s="480">
        <v>2.375</v>
      </c>
      <c r="G1221" s="480">
        <v>0.375</v>
      </c>
      <c r="H1221" s="480">
        <v>0</v>
      </c>
      <c r="I1221" s="480">
        <v>0</v>
      </c>
      <c r="J1221" s="480">
        <v>0</v>
      </c>
      <c r="K1221" s="480">
        <v>0</v>
      </c>
      <c r="L1221" s="480">
        <v>0.4</v>
      </c>
      <c r="M1221" s="480">
        <v>0</v>
      </c>
      <c r="N1221" s="500">
        <v>3.15</v>
      </c>
      <c r="O1221" s="480">
        <v>0</v>
      </c>
      <c r="P1221" s="480">
        <v>5</v>
      </c>
      <c r="Q1221" s="480">
        <v>1</v>
      </c>
      <c r="R1221" s="480">
        <v>0</v>
      </c>
      <c r="S1221" s="480">
        <v>0</v>
      </c>
      <c r="T1221" s="480">
        <v>0</v>
      </c>
      <c r="U1221" s="480">
        <v>0</v>
      </c>
      <c r="V1221" s="480">
        <v>1</v>
      </c>
      <c r="W1221" s="480">
        <v>0</v>
      </c>
      <c r="X1221" s="500">
        <v>7</v>
      </c>
      <c r="Y1221"/>
      <c r="Z1221"/>
      <c r="AA1221"/>
      <c r="AB1221"/>
      <c r="AC1221"/>
      <c r="AD1221"/>
      <c r="AE1221"/>
      <c r="AF1221"/>
      <c r="AG1221"/>
      <c r="AH1221"/>
      <c r="AI1221"/>
      <c r="AJ1221"/>
      <c r="AK1221"/>
      <c r="AL1221"/>
      <c r="AM1221"/>
      <c r="AN1221"/>
      <c r="AO1221"/>
      <c r="AP1221"/>
      <c r="AQ1221"/>
      <c r="AR1221"/>
      <c r="AS1221"/>
      <c r="AT1221"/>
      <c r="AU1221"/>
      <c r="AV1221"/>
      <c r="AW1221"/>
      <c r="AX1221"/>
      <c r="AY1221"/>
      <c r="AZ1221"/>
      <c r="BA1221"/>
      <c r="BB1221"/>
      <c r="BC1221"/>
      <c r="BD1221"/>
      <c r="BE1221"/>
      <c r="BF1221"/>
      <c r="BG1221"/>
      <c r="BH1221"/>
      <c r="BI1221"/>
      <c r="BJ1221"/>
      <c r="BK1221"/>
      <c r="BL1221"/>
      <c r="BM1221"/>
      <c r="BN1221"/>
      <c r="BO1221"/>
      <c r="BP1221"/>
      <c r="BQ1221"/>
      <c r="BR1221"/>
      <c r="BS1221"/>
      <c r="BT1221"/>
      <c r="BU1221"/>
      <c r="BV1221"/>
      <c r="BW1221"/>
      <c r="BX1221"/>
      <c r="BY1221"/>
      <c r="BZ1221"/>
      <c r="CA1221"/>
      <c r="CB1221"/>
      <c r="CC1221"/>
      <c r="CD1221"/>
      <c r="CE1221"/>
      <c r="CF1221"/>
      <c r="CG1221"/>
      <c r="CH1221"/>
      <c r="CI1221"/>
      <c r="CJ1221"/>
      <c r="CK1221"/>
      <c r="CL1221"/>
      <c r="CM1221"/>
      <c r="CN1221"/>
      <c r="CO1221"/>
      <c r="CP1221"/>
      <c r="CQ1221"/>
      <c r="CR1221"/>
      <c r="CS1221"/>
      <c r="CT1221"/>
      <c r="CU1221"/>
      <c r="CV1221"/>
      <c r="CW1221"/>
      <c r="CX1221"/>
      <c r="CY1221"/>
      <c r="CZ1221"/>
      <c r="DA1221"/>
      <c r="DB1221"/>
      <c r="DC1221"/>
      <c r="DD1221"/>
      <c r="DE1221"/>
      <c r="DF1221"/>
      <c r="DG1221"/>
      <c r="DH1221"/>
      <c r="DI1221"/>
      <c r="DJ1221"/>
      <c r="DK1221"/>
      <c r="DL1221"/>
      <c r="DM1221"/>
      <c r="DN1221"/>
      <c r="DO1221"/>
      <c r="DP1221"/>
      <c r="DQ1221"/>
      <c r="DR1221"/>
      <c r="DS1221"/>
      <c r="DT1221"/>
      <c r="DU1221"/>
      <c r="DV1221"/>
      <c r="DW1221"/>
      <c r="DX1221"/>
      <c r="DY1221"/>
      <c r="DZ1221"/>
      <c r="EA1221"/>
      <c r="EB1221"/>
      <c r="EC1221"/>
      <c r="ED1221"/>
      <c r="EE1221"/>
      <c r="EF1221"/>
      <c r="EG1221"/>
      <c r="EH1221"/>
      <c r="EI1221"/>
      <c r="EJ1221"/>
      <c r="EK1221"/>
      <c r="EL1221"/>
      <c r="EM1221"/>
      <c r="EN1221"/>
      <c r="EO1221"/>
      <c r="EP1221"/>
      <c r="EQ1221"/>
      <c r="ER1221"/>
      <c r="ES1221"/>
      <c r="ET1221"/>
      <c r="EU1221"/>
      <c r="EV1221"/>
      <c r="EW1221"/>
      <c r="EX1221"/>
      <c r="EY1221"/>
      <c r="EZ1221"/>
      <c r="FA1221"/>
      <c r="FB1221"/>
      <c r="FC1221"/>
      <c r="FD1221"/>
      <c r="FE1221"/>
      <c r="FF1221"/>
      <c r="FG1221"/>
      <c r="FH1221"/>
      <c r="FI1221"/>
      <c r="FJ1221"/>
      <c r="FK1221"/>
      <c r="FL1221"/>
      <c r="FM1221"/>
      <c r="FN1221"/>
      <c r="FO1221"/>
      <c r="FP1221"/>
      <c r="FQ1221"/>
      <c r="FR1221"/>
      <c r="FS1221"/>
      <c r="FT1221"/>
      <c r="FU1221"/>
      <c r="FV1221"/>
      <c r="FW1221"/>
      <c r="FX1221"/>
      <c r="FY1221"/>
      <c r="FZ1221"/>
      <c r="GA1221"/>
      <c r="GB1221"/>
      <c r="GC1221"/>
      <c r="GD1221"/>
      <c r="GE1221"/>
      <c r="GF1221"/>
      <c r="GG1221"/>
      <c r="GH1221"/>
      <c r="GI1221"/>
      <c r="GJ1221"/>
      <c r="GK1221"/>
      <c r="GL1221"/>
      <c r="GM1221"/>
      <c r="GN1221"/>
      <c r="GO1221"/>
      <c r="GP1221"/>
      <c r="GQ1221"/>
      <c r="GR1221"/>
      <c r="GS1221"/>
      <c r="GT1221"/>
      <c r="GU1221"/>
      <c r="GV1221"/>
      <c r="GW1221"/>
      <c r="GX1221"/>
      <c r="GY1221"/>
      <c r="GZ1221"/>
      <c r="HA1221"/>
      <c r="HB1221"/>
      <c r="HC1221"/>
      <c r="HD1221"/>
      <c r="HE1221"/>
      <c r="HF1221"/>
      <c r="HG1221"/>
      <c r="HH1221"/>
    </row>
    <row r="1222" spans="1:216" x14ac:dyDescent="0.2">
      <c r="A1222" s="241" t="s">
        <v>505</v>
      </c>
      <c r="B1222" s="476" t="s">
        <v>1086</v>
      </c>
      <c r="C1222" s="326" t="s">
        <v>784</v>
      </c>
      <c r="D1222" s="283" t="s">
        <v>506</v>
      </c>
      <c r="E1222" s="480">
        <v>0</v>
      </c>
      <c r="F1222" s="480">
        <v>0</v>
      </c>
      <c r="G1222" s="480">
        <v>0</v>
      </c>
      <c r="H1222" s="480">
        <v>0</v>
      </c>
      <c r="I1222" s="480">
        <v>0</v>
      </c>
      <c r="J1222" s="480">
        <v>0</v>
      </c>
      <c r="K1222" s="480">
        <v>0</v>
      </c>
      <c r="L1222" s="480">
        <v>0</v>
      </c>
      <c r="M1222" s="480">
        <v>0</v>
      </c>
      <c r="N1222" s="500">
        <v>0</v>
      </c>
      <c r="O1222" s="480">
        <v>0</v>
      </c>
      <c r="P1222" s="480">
        <v>0</v>
      </c>
      <c r="Q1222" s="480">
        <v>0</v>
      </c>
      <c r="R1222" s="480">
        <v>0</v>
      </c>
      <c r="S1222" s="480">
        <v>0</v>
      </c>
      <c r="T1222" s="480">
        <v>0</v>
      </c>
      <c r="U1222" s="480">
        <v>0</v>
      </c>
      <c r="V1222" s="480">
        <v>0</v>
      </c>
      <c r="W1222" s="480">
        <v>0</v>
      </c>
      <c r="X1222" s="500">
        <v>0</v>
      </c>
      <c r="Y1222"/>
      <c r="Z1222"/>
      <c r="AA1222"/>
      <c r="AB1222"/>
      <c r="AC1222"/>
      <c r="AD1222"/>
      <c r="AE1222"/>
      <c r="AF1222"/>
      <c r="AG1222"/>
      <c r="AH1222"/>
      <c r="AI1222"/>
      <c r="AJ1222"/>
      <c r="AK1222"/>
      <c r="AL1222"/>
      <c r="AM1222"/>
      <c r="AN1222"/>
      <c r="AO1222"/>
      <c r="AP1222"/>
      <c r="AQ1222"/>
      <c r="AR1222"/>
      <c r="AS1222"/>
      <c r="AT1222"/>
      <c r="AU1222"/>
      <c r="AV1222"/>
      <c r="AW1222"/>
      <c r="AX1222"/>
      <c r="AY1222"/>
      <c r="AZ1222"/>
      <c r="BA1222"/>
      <c r="BB1222"/>
      <c r="BC1222"/>
      <c r="BD1222"/>
      <c r="BE1222"/>
      <c r="BF1222"/>
      <c r="BG1222"/>
      <c r="BH1222"/>
      <c r="BI1222"/>
      <c r="BJ1222"/>
      <c r="BK1222"/>
      <c r="BL1222"/>
      <c r="BM1222"/>
      <c r="BN1222"/>
      <c r="BO1222"/>
      <c r="BP1222"/>
      <c r="BQ1222"/>
      <c r="BR1222"/>
      <c r="BS1222"/>
      <c r="BT1222"/>
      <c r="BU1222"/>
      <c r="BV1222"/>
      <c r="BW1222"/>
      <c r="BX1222"/>
      <c r="BY1222"/>
      <c r="BZ1222"/>
      <c r="CA1222"/>
      <c r="CB1222"/>
      <c r="CC1222"/>
      <c r="CD1222"/>
      <c r="CE1222"/>
      <c r="CF1222"/>
      <c r="CG1222"/>
      <c r="CH1222"/>
      <c r="CI1222"/>
      <c r="CJ1222"/>
      <c r="CK1222"/>
      <c r="CL1222"/>
      <c r="CM1222"/>
      <c r="CN1222"/>
      <c r="CO1222"/>
      <c r="CP1222"/>
      <c r="CQ1222"/>
      <c r="CR1222"/>
      <c r="CS1222"/>
      <c r="CT1222"/>
      <c r="CU1222"/>
      <c r="CV1222"/>
      <c r="CW1222"/>
      <c r="CX1222"/>
      <c r="CY1222"/>
      <c r="CZ1222"/>
      <c r="DA1222"/>
      <c r="DB1222"/>
      <c r="DC1222"/>
      <c r="DD1222"/>
      <c r="DE1222"/>
      <c r="DF1222"/>
      <c r="DG1222"/>
      <c r="DH1222"/>
      <c r="DI1222"/>
      <c r="DJ1222"/>
      <c r="DK1222"/>
      <c r="DL1222"/>
      <c r="DM1222"/>
      <c r="DN1222"/>
      <c r="DO1222"/>
      <c r="DP1222"/>
      <c r="DQ1222"/>
      <c r="DR1222"/>
      <c r="DS1222"/>
      <c r="DT1222"/>
      <c r="DU1222"/>
      <c r="DV1222"/>
      <c r="DW1222"/>
      <c r="DX1222"/>
      <c r="DY1222"/>
      <c r="DZ1222"/>
      <c r="EA1222"/>
      <c r="EB1222"/>
      <c r="EC1222"/>
      <c r="ED1222"/>
      <c r="EE1222"/>
      <c r="EF1222"/>
      <c r="EG1222"/>
      <c r="EH1222"/>
      <c r="EI1222"/>
      <c r="EJ1222"/>
      <c r="EK1222"/>
      <c r="EL1222"/>
      <c r="EM1222"/>
      <c r="EN1222"/>
      <c r="EO1222"/>
      <c r="EP1222"/>
      <c r="EQ1222"/>
      <c r="ER1222"/>
      <c r="ES1222"/>
      <c r="ET1222"/>
      <c r="EU1222"/>
      <c r="EV1222"/>
      <c r="EW1222"/>
      <c r="EX1222"/>
      <c r="EY1222"/>
      <c r="EZ1222"/>
      <c r="FA1222"/>
      <c r="FB1222"/>
      <c r="FC1222"/>
      <c r="FD1222"/>
      <c r="FE1222"/>
      <c r="FF1222"/>
      <c r="FG1222"/>
      <c r="FH1222"/>
      <c r="FI1222"/>
      <c r="FJ1222"/>
      <c r="FK1222"/>
      <c r="FL1222"/>
      <c r="FM1222"/>
      <c r="FN1222"/>
      <c r="FO1222"/>
      <c r="FP1222"/>
      <c r="FQ1222"/>
      <c r="FR1222"/>
      <c r="FS1222"/>
      <c r="FT1222"/>
      <c r="FU1222"/>
      <c r="FV1222"/>
      <c r="FW1222"/>
      <c r="FX1222"/>
      <c r="FY1222"/>
      <c r="FZ1222"/>
      <c r="GA1222"/>
      <c r="GB1222"/>
      <c r="GC1222"/>
      <c r="GD1222"/>
      <c r="GE1222"/>
      <c r="GF1222"/>
      <c r="GG1222"/>
      <c r="GH1222"/>
      <c r="GI1222"/>
      <c r="GJ1222"/>
      <c r="GK1222"/>
      <c r="GL1222"/>
      <c r="GM1222"/>
      <c r="GN1222"/>
      <c r="GO1222"/>
      <c r="GP1222"/>
      <c r="GQ1222"/>
      <c r="GR1222"/>
      <c r="GS1222"/>
      <c r="GT1222"/>
      <c r="GU1222"/>
      <c r="GV1222"/>
      <c r="GW1222"/>
      <c r="GX1222"/>
      <c r="GY1222"/>
      <c r="GZ1222"/>
      <c r="HA1222"/>
      <c r="HB1222"/>
      <c r="HC1222"/>
      <c r="HD1222"/>
      <c r="HE1222"/>
      <c r="HF1222"/>
      <c r="HG1222"/>
      <c r="HH1222"/>
    </row>
    <row r="1223" spans="1:216" x14ac:dyDescent="0.2">
      <c r="A1223" s="241" t="s">
        <v>507</v>
      </c>
      <c r="B1223" s="476" t="s">
        <v>1087</v>
      </c>
      <c r="C1223" s="326" t="s">
        <v>807</v>
      </c>
      <c r="D1223" s="283" t="s">
        <v>508</v>
      </c>
      <c r="E1223" s="480">
        <v>0</v>
      </c>
      <c r="F1223" s="480">
        <v>5.4</v>
      </c>
      <c r="G1223" s="480">
        <v>0</v>
      </c>
      <c r="H1223" s="480">
        <v>0</v>
      </c>
      <c r="I1223" s="480">
        <v>0</v>
      </c>
      <c r="J1223" s="480">
        <v>0</v>
      </c>
      <c r="K1223" s="480">
        <v>0</v>
      </c>
      <c r="L1223" s="480">
        <v>0</v>
      </c>
      <c r="M1223" s="480">
        <v>0</v>
      </c>
      <c r="N1223" s="500">
        <v>5.4</v>
      </c>
      <c r="O1223" s="480">
        <v>0</v>
      </c>
      <c r="P1223" s="480">
        <v>11</v>
      </c>
      <c r="Q1223" s="480">
        <v>0</v>
      </c>
      <c r="R1223" s="480">
        <v>0</v>
      </c>
      <c r="S1223" s="480">
        <v>0</v>
      </c>
      <c r="T1223" s="480">
        <v>0</v>
      </c>
      <c r="U1223" s="480">
        <v>0</v>
      </c>
      <c r="V1223" s="480">
        <v>0</v>
      </c>
      <c r="W1223" s="480">
        <v>0</v>
      </c>
      <c r="X1223" s="500">
        <v>11</v>
      </c>
      <c r="Y1223"/>
      <c r="Z1223"/>
      <c r="AA1223"/>
      <c r="AB1223"/>
      <c r="AC1223"/>
      <c r="AD1223"/>
      <c r="AE1223"/>
      <c r="AF1223"/>
      <c r="AG1223"/>
      <c r="AH1223"/>
      <c r="AI1223"/>
      <c r="AJ1223"/>
      <c r="AK1223"/>
      <c r="AL1223"/>
      <c r="AM1223"/>
      <c r="AN1223"/>
      <c r="AO1223"/>
      <c r="AP1223"/>
      <c r="AQ1223"/>
      <c r="AR1223"/>
      <c r="AS1223"/>
      <c r="AT1223"/>
      <c r="AU1223"/>
      <c r="AV1223"/>
      <c r="AW1223"/>
      <c r="AX1223"/>
      <c r="AY1223"/>
      <c r="AZ1223"/>
      <c r="BA1223"/>
      <c r="BB1223"/>
      <c r="BC1223"/>
      <c r="BD1223"/>
      <c r="BE1223"/>
      <c r="BF1223"/>
      <c r="BG1223"/>
      <c r="BH1223"/>
      <c r="BI1223"/>
      <c r="BJ1223"/>
      <c r="BK1223"/>
      <c r="BL1223"/>
      <c r="BM1223"/>
      <c r="BN1223"/>
      <c r="BO1223"/>
      <c r="BP1223"/>
      <c r="BQ1223"/>
      <c r="BR1223"/>
      <c r="BS1223"/>
      <c r="BT1223"/>
      <c r="BU1223"/>
      <c r="BV1223"/>
      <c r="BW1223"/>
      <c r="BX1223"/>
      <c r="BY1223"/>
      <c r="BZ1223"/>
      <c r="CA1223"/>
      <c r="CB1223"/>
      <c r="CC1223"/>
      <c r="CD1223"/>
      <c r="CE1223"/>
      <c r="CF1223"/>
      <c r="CG1223"/>
      <c r="CH1223"/>
      <c r="CI1223"/>
      <c r="CJ1223"/>
      <c r="CK1223"/>
      <c r="CL1223"/>
      <c r="CM1223"/>
      <c r="CN1223"/>
      <c r="CO1223"/>
      <c r="CP1223"/>
      <c r="CQ1223"/>
      <c r="CR1223"/>
      <c r="CS1223"/>
      <c r="CT1223"/>
      <c r="CU1223"/>
      <c r="CV1223"/>
      <c r="CW1223"/>
      <c r="CX1223"/>
      <c r="CY1223"/>
      <c r="CZ1223"/>
      <c r="DA1223"/>
      <c r="DB1223"/>
      <c r="DC1223"/>
      <c r="DD1223"/>
      <c r="DE1223"/>
      <c r="DF1223"/>
      <c r="DG1223"/>
      <c r="DH1223"/>
      <c r="DI1223"/>
      <c r="DJ1223"/>
      <c r="DK1223"/>
      <c r="DL1223"/>
      <c r="DM1223"/>
      <c r="DN1223"/>
      <c r="DO1223"/>
      <c r="DP1223"/>
      <c r="DQ1223"/>
      <c r="DR1223"/>
      <c r="DS1223"/>
      <c r="DT1223"/>
      <c r="DU1223"/>
      <c r="DV1223"/>
      <c r="DW1223"/>
      <c r="DX1223"/>
      <c r="DY1223"/>
      <c r="DZ1223"/>
      <c r="EA1223"/>
      <c r="EB1223"/>
      <c r="EC1223"/>
      <c r="ED1223"/>
      <c r="EE1223"/>
      <c r="EF1223"/>
      <c r="EG1223"/>
      <c r="EH1223"/>
      <c r="EI1223"/>
      <c r="EJ1223"/>
      <c r="EK1223"/>
      <c r="EL1223"/>
      <c r="EM1223"/>
      <c r="EN1223"/>
      <c r="EO1223"/>
      <c r="EP1223"/>
      <c r="EQ1223"/>
      <c r="ER1223"/>
      <c r="ES1223"/>
      <c r="ET1223"/>
      <c r="EU1223"/>
      <c r="EV1223"/>
      <c r="EW1223"/>
      <c r="EX1223"/>
      <c r="EY1223"/>
      <c r="EZ1223"/>
      <c r="FA1223"/>
      <c r="FB1223"/>
      <c r="FC1223"/>
      <c r="FD1223"/>
      <c r="FE1223"/>
      <c r="FF1223"/>
      <c r="FG1223"/>
      <c r="FH1223"/>
      <c r="FI1223"/>
      <c r="FJ1223"/>
      <c r="FK1223"/>
      <c r="FL1223"/>
      <c r="FM1223"/>
      <c r="FN1223"/>
      <c r="FO1223"/>
      <c r="FP1223"/>
      <c r="FQ1223"/>
      <c r="FR1223"/>
      <c r="FS1223"/>
      <c r="FT1223"/>
      <c r="FU1223"/>
      <c r="FV1223"/>
      <c r="FW1223"/>
      <c r="FX1223"/>
      <c r="FY1223"/>
      <c r="FZ1223"/>
      <c r="GA1223"/>
      <c r="GB1223"/>
      <c r="GC1223"/>
      <c r="GD1223"/>
      <c r="GE1223"/>
      <c r="GF1223"/>
      <c r="GG1223"/>
      <c r="GH1223"/>
      <c r="GI1223"/>
      <c r="GJ1223"/>
      <c r="GK1223"/>
      <c r="GL1223"/>
      <c r="GM1223"/>
      <c r="GN1223"/>
      <c r="GO1223"/>
      <c r="GP1223"/>
      <c r="GQ1223"/>
      <c r="GR1223"/>
      <c r="GS1223"/>
      <c r="GT1223"/>
      <c r="GU1223"/>
      <c r="GV1223"/>
      <c r="GW1223"/>
      <c r="GX1223"/>
      <c r="GY1223"/>
      <c r="GZ1223"/>
      <c r="HA1223"/>
      <c r="HB1223"/>
      <c r="HC1223"/>
      <c r="HD1223"/>
      <c r="HE1223"/>
      <c r="HF1223"/>
      <c r="HG1223"/>
      <c r="HH1223"/>
    </row>
    <row r="1224" spans="1:216" x14ac:dyDescent="0.2">
      <c r="A1224" s="241" t="s">
        <v>509</v>
      </c>
      <c r="B1224" s="476" t="s">
        <v>1088</v>
      </c>
      <c r="C1224" s="326" t="s">
        <v>807</v>
      </c>
      <c r="D1224" s="283" t="s">
        <v>510</v>
      </c>
      <c r="E1224" s="480">
        <v>0</v>
      </c>
      <c r="F1224" s="480">
        <v>9.3000000000000007</v>
      </c>
      <c r="G1224" s="480">
        <v>2.6</v>
      </c>
      <c r="H1224" s="480">
        <v>1</v>
      </c>
      <c r="I1224" s="480">
        <v>1.4</v>
      </c>
      <c r="J1224" s="480">
        <v>0</v>
      </c>
      <c r="K1224" s="480">
        <v>0</v>
      </c>
      <c r="L1224" s="480">
        <v>0</v>
      </c>
      <c r="M1224" s="480">
        <v>0</v>
      </c>
      <c r="N1224" s="500">
        <v>14.3</v>
      </c>
      <c r="O1224" s="480">
        <v>0</v>
      </c>
      <c r="P1224" s="480">
        <v>20</v>
      </c>
      <c r="Q1224" s="480">
        <v>6</v>
      </c>
      <c r="R1224" s="480">
        <v>2</v>
      </c>
      <c r="S1224" s="480">
        <v>3</v>
      </c>
      <c r="T1224" s="480">
        <v>0</v>
      </c>
      <c r="U1224" s="480">
        <v>0</v>
      </c>
      <c r="V1224" s="480">
        <v>0</v>
      </c>
      <c r="W1224" s="480">
        <v>0</v>
      </c>
      <c r="X1224" s="500">
        <v>31</v>
      </c>
      <c r="Y1224"/>
      <c r="Z1224"/>
      <c r="AA1224"/>
      <c r="AB1224"/>
      <c r="AC1224"/>
      <c r="AD1224"/>
      <c r="AE1224"/>
      <c r="AF1224"/>
      <c r="AG1224"/>
      <c r="AH1224"/>
      <c r="AI1224"/>
      <c r="AJ1224"/>
      <c r="AK1224"/>
      <c r="AL1224"/>
      <c r="AM1224"/>
      <c r="AN1224"/>
      <c r="AO1224"/>
      <c r="AP1224"/>
      <c r="AQ1224"/>
      <c r="AR1224"/>
      <c r="AS1224"/>
      <c r="AT1224"/>
      <c r="AU1224"/>
      <c r="AV1224"/>
      <c r="AW1224"/>
      <c r="AX1224"/>
      <c r="AY1224"/>
      <c r="AZ1224"/>
      <c r="BA1224"/>
      <c r="BB1224"/>
      <c r="BC1224"/>
      <c r="BD1224"/>
      <c r="BE1224"/>
      <c r="BF1224"/>
      <c r="BG1224"/>
      <c r="BH1224"/>
      <c r="BI1224"/>
      <c r="BJ1224"/>
      <c r="BK1224"/>
      <c r="BL1224"/>
      <c r="BM1224"/>
      <c r="BN1224"/>
      <c r="BO1224"/>
      <c r="BP1224"/>
      <c r="BQ1224"/>
      <c r="BR1224"/>
      <c r="BS1224"/>
      <c r="BT1224"/>
      <c r="BU1224"/>
      <c r="BV1224"/>
      <c r="BW1224"/>
      <c r="BX1224"/>
      <c r="BY1224"/>
      <c r="BZ1224"/>
      <c r="CA1224"/>
      <c r="CB1224"/>
      <c r="CC1224"/>
      <c r="CD1224"/>
      <c r="CE1224"/>
      <c r="CF1224"/>
      <c r="CG1224"/>
      <c r="CH1224"/>
      <c r="CI1224"/>
      <c r="CJ1224"/>
      <c r="CK1224"/>
      <c r="CL1224"/>
      <c r="CM1224"/>
      <c r="CN1224"/>
      <c r="CO1224"/>
      <c r="CP1224"/>
      <c r="CQ1224"/>
      <c r="CR1224"/>
      <c r="CS1224"/>
      <c r="CT1224"/>
      <c r="CU1224"/>
      <c r="CV1224"/>
      <c r="CW1224"/>
      <c r="CX1224"/>
      <c r="CY1224"/>
      <c r="CZ1224"/>
      <c r="DA1224"/>
      <c r="DB1224"/>
      <c r="DC1224"/>
      <c r="DD1224"/>
      <c r="DE1224"/>
      <c r="DF1224"/>
      <c r="DG1224"/>
      <c r="DH1224"/>
      <c r="DI1224"/>
      <c r="DJ1224"/>
      <c r="DK1224"/>
      <c r="DL1224"/>
      <c r="DM1224"/>
      <c r="DN1224"/>
      <c r="DO1224"/>
      <c r="DP1224"/>
      <c r="DQ1224"/>
      <c r="DR1224"/>
      <c r="DS1224"/>
      <c r="DT1224"/>
      <c r="DU1224"/>
      <c r="DV1224"/>
      <c r="DW1224"/>
      <c r="DX1224"/>
      <c r="DY1224"/>
      <c r="DZ1224"/>
      <c r="EA1224"/>
      <c r="EB1224"/>
      <c r="EC1224"/>
      <c r="ED1224"/>
      <c r="EE1224"/>
      <c r="EF1224"/>
      <c r="EG1224"/>
      <c r="EH1224"/>
      <c r="EI1224"/>
      <c r="EJ1224"/>
      <c r="EK1224"/>
      <c r="EL1224"/>
      <c r="EM1224"/>
      <c r="EN1224"/>
      <c r="EO1224"/>
      <c r="EP1224"/>
      <c r="EQ1224"/>
      <c r="ER1224"/>
      <c r="ES1224"/>
      <c r="ET1224"/>
      <c r="EU1224"/>
      <c r="EV1224"/>
      <c r="EW1224"/>
      <c r="EX1224"/>
      <c r="EY1224"/>
      <c r="EZ1224"/>
      <c r="FA1224"/>
      <c r="FB1224"/>
      <c r="FC1224"/>
      <c r="FD1224"/>
      <c r="FE1224"/>
      <c r="FF1224"/>
      <c r="FG1224"/>
      <c r="FH1224"/>
      <c r="FI1224"/>
      <c r="FJ1224"/>
      <c r="FK1224"/>
      <c r="FL1224"/>
      <c r="FM1224"/>
      <c r="FN1224"/>
      <c r="FO1224"/>
      <c r="FP1224"/>
      <c r="FQ1224"/>
      <c r="FR1224"/>
      <c r="FS1224"/>
      <c r="FT1224"/>
      <c r="FU1224"/>
      <c r="FV1224"/>
      <c r="FW1224"/>
      <c r="FX1224"/>
      <c r="FY1224"/>
      <c r="FZ1224"/>
      <c r="GA1224"/>
      <c r="GB1224"/>
      <c r="GC1224"/>
      <c r="GD1224"/>
      <c r="GE1224"/>
      <c r="GF1224"/>
      <c r="GG1224"/>
      <c r="GH1224"/>
      <c r="GI1224"/>
      <c r="GJ1224"/>
      <c r="GK1224"/>
      <c r="GL1224"/>
      <c r="GM1224"/>
      <c r="GN1224"/>
      <c r="GO1224"/>
      <c r="GP1224"/>
      <c r="GQ1224"/>
      <c r="GR1224"/>
      <c r="GS1224"/>
      <c r="GT1224"/>
      <c r="GU1224"/>
      <c r="GV1224"/>
      <c r="GW1224"/>
      <c r="GX1224"/>
      <c r="GY1224"/>
      <c r="GZ1224"/>
      <c r="HA1224"/>
      <c r="HB1224"/>
      <c r="HC1224"/>
      <c r="HD1224"/>
      <c r="HE1224"/>
      <c r="HF1224"/>
      <c r="HG1224"/>
      <c r="HH1224"/>
    </row>
    <row r="1225" spans="1:216" x14ac:dyDescent="0.2">
      <c r="A1225" s="241" t="s">
        <v>511</v>
      </c>
      <c r="B1225" s="476" t="s">
        <v>1089</v>
      </c>
      <c r="C1225" s="326" t="s">
        <v>626</v>
      </c>
      <c r="D1225" s="283" t="s">
        <v>512</v>
      </c>
      <c r="E1225" s="480">
        <v>0</v>
      </c>
      <c r="F1225" s="480">
        <v>0.5</v>
      </c>
      <c r="G1225" s="480">
        <v>0</v>
      </c>
      <c r="H1225" s="480">
        <v>0</v>
      </c>
      <c r="I1225" s="480">
        <v>0</v>
      </c>
      <c r="J1225" s="480">
        <v>0</v>
      </c>
      <c r="K1225" s="480">
        <v>0</v>
      </c>
      <c r="L1225" s="480">
        <v>0</v>
      </c>
      <c r="M1225" s="480">
        <v>0</v>
      </c>
      <c r="N1225" s="500">
        <v>0.5</v>
      </c>
      <c r="O1225" s="480">
        <v>0</v>
      </c>
      <c r="P1225" s="480">
        <v>1</v>
      </c>
      <c r="Q1225" s="480">
        <v>0</v>
      </c>
      <c r="R1225" s="480">
        <v>0</v>
      </c>
      <c r="S1225" s="480">
        <v>0</v>
      </c>
      <c r="T1225" s="480">
        <v>0</v>
      </c>
      <c r="U1225" s="480">
        <v>0</v>
      </c>
      <c r="V1225" s="480">
        <v>0</v>
      </c>
      <c r="W1225" s="480">
        <v>0</v>
      </c>
      <c r="X1225" s="500">
        <v>1</v>
      </c>
      <c r="Y1225"/>
      <c r="Z1225"/>
      <c r="AA1225"/>
      <c r="AB1225"/>
      <c r="AC1225"/>
      <c r="AD1225"/>
      <c r="AE1225"/>
      <c r="AF1225"/>
      <c r="AG1225"/>
      <c r="AH1225"/>
      <c r="AI1225"/>
      <c r="AJ1225"/>
      <c r="AK1225"/>
      <c r="AL1225"/>
      <c r="AM1225"/>
      <c r="AN1225"/>
      <c r="AO1225"/>
      <c r="AP1225"/>
      <c r="AQ1225"/>
      <c r="AR1225"/>
      <c r="AS1225"/>
      <c r="AT1225"/>
      <c r="AU1225"/>
      <c r="AV1225"/>
      <c r="AW1225"/>
      <c r="AX1225"/>
      <c r="AY1225"/>
      <c r="AZ1225"/>
      <c r="BA1225"/>
      <c r="BB1225"/>
      <c r="BC1225"/>
      <c r="BD1225"/>
      <c r="BE1225"/>
      <c r="BF1225"/>
      <c r="BG1225"/>
      <c r="BH1225"/>
      <c r="BI1225"/>
      <c r="BJ1225"/>
      <c r="BK1225"/>
      <c r="BL1225"/>
      <c r="BM1225"/>
      <c r="BN1225"/>
      <c r="BO1225"/>
      <c r="BP1225"/>
      <c r="BQ1225"/>
      <c r="BR1225"/>
      <c r="BS1225"/>
      <c r="BT1225"/>
      <c r="BU1225"/>
      <c r="BV1225"/>
      <c r="BW1225"/>
      <c r="BX1225"/>
      <c r="BY1225"/>
      <c r="BZ1225"/>
      <c r="CA1225"/>
      <c r="CB1225"/>
      <c r="CC1225"/>
      <c r="CD1225"/>
      <c r="CE1225"/>
      <c r="CF1225"/>
      <c r="CG1225"/>
      <c r="CH1225"/>
      <c r="CI1225"/>
      <c r="CJ1225"/>
      <c r="CK1225"/>
      <c r="CL1225"/>
      <c r="CM1225"/>
      <c r="CN1225"/>
      <c r="CO1225"/>
      <c r="CP1225"/>
      <c r="CQ1225"/>
      <c r="CR1225"/>
      <c r="CS1225"/>
      <c r="CT1225"/>
      <c r="CU1225"/>
      <c r="CV1225"/>
      <c r="CW1225"/>
      <c r="CX1225"/>
      <c r="CY1225"/>
      <c r="CZ1225"/>
      <c r="DA1225"/>
      <c r="DB1225"/>
      <c r="DC1225"/>
      <c r="DD1225"/>
      <c r="DE1225"/>
      <c r="DF1225"/>
      <c r="DG1225"/>
      <c r="DH1225"/>
      <c r="DI1225"/>
      <c r="DJ1225"/>
      <c r="DK1225"/>
      <c r="DL1225"/>
      <c r="DM1225"/>
      <c r="DN1225"/>
      <c r="DO1225"/>
      <c r="DP1225"/>
      <c r="DQ1225"/>
      <c r="DR1225"/>
      <c r="DS1225"/>
      <c r="DT1225"/>
      <c r="DU1225"/>
      <c r="DV1225"/>
      <c r="DW1225"/>
      <c r="DX1225"/>
      <c r="DY1225"/>
      <c r="DZ1225"/>
      <c r="EA1225"/>
      <c r="EB1225"/>
      <c r="EC1225"/>
      <c r="ED1225"/>
      <c r="EE1225"/>
      <c r="EF1225"/>
      <c r="EG1225"/>
      <c r="EH1225"/>
      <c r="EI1225"/>
      <c r="EJ1225"/>
      <c r="EK1225"/>
      <c r="EL1225"/>
      <c r="EM1225"/>
      <c r="EN1225"/>
      <c r="EO1225"/>
      <c r="EP1225"/>
      <c r="EQ1225"/>
      <c r="ER1225"/>
      <c r="ES1225"/>
      <c r="ET1225"/>
      <c r="EU1225"/>
      <c r="EV1225"/>
      <c r="EW1225"/>
      <c r="EX1225"/>
      <c r="EY1225"/>
      <c r="EZ1225"/>
      <c r="FA1225"/>
      <c r="FB1225"/>
      <c r="FC1225"/>
      <c r="FD1225"/>
      <c r="FE1225"/>
      <c r="FF1225"/>
      <c r="FG1225"/>
      <c r="FH1225"/>
      <c r="FI1225"/>
      <c r="FJ1225"/>
      <c r="FK1225"/>
      <c r="FL1225"/>
      <c r="FM1225"/>
      <c r="FN1225"/>
      <c r="FO1225"/>
      <c r="FP1225"/>
      <c r="FQ1225"/>
      <c r="FR1225"/>
      <c r="FS1225"/>
      <c r="FT1225"/>
      <c r="FU1225"/>
      <c r="FV1225"/>
      <c r="FW1225"/>
      <c r="FX1225"/>
      <c r="FY1225"/>
      <c r="FZ1225"/>
      <c r="GA1225"/>
      <c r="GB1225"/>
      <c r="GC1225"/>
      <c r="GD1225"/>
      <c r="GE1225"/>
      <c r="GF1225"/>
      <c r="GG1225"/>
      <c r="GH1225"/>
      <c r="GI1225"/>
      <c r="GJ1225"/>
      <c r="GK1225"/>
      <c r="GL1225"/>
      <c r="GM1225"/>
      <c r="GN1225"/>
      <c r="GO1225"/>
      <c r="GP1225"/>
      <c r="GQ1225"/>
      <c r="GR1225"/>
      <c r="GS1225"/>
      <c r="GT1225"/>
      <c r="GU1225"/>
      <c r="GV1225"/>
      <c r="GW1225"/>
      <c r="GX1225"/>
      <c r="GY1225"/>
      <c r="GZ1225"/>
      <c r="HA1225"/>
      <c r="HB1225"/>
      <c r="HC1225"/>
      <c r="HD1225"/>
      <c r="HE1225"/>
      <c r="HF1225"/>
      <c r="HG1225"/>
      <c r="HH1225"/>
    </row>
    <row r="1226" spans="1:216" x14ac:dyDescent="0.2">
      <c r="A1226" s="241" t="s">
        <v>513</v>
      </c>
      <c r="B1226" s="476" t="s">
        <v>1090</v>
      </c>
      <c r="C1226" s="326" t="s">
        <v>784</v>
      </c>
      <c r="D1226" s="283" t="s">
        <v>514</v>
      </c>
      <c r="E1226" s="480">
        <v>0</v>
      </c>
      <c r="F1226" s="480">
        <v>2.5</v>
      </c>
      <c r="G1226" s="480">
        <v>0</v>
      </c>
      <c r="H1226" s="480">
        <v>0</v>
      </c>
      <c r="I1226" s="480">
        <v>0</v>
      </c>
      <c r="J1226" s="480">
        <v>0</v>
      </c>
      <c r="K1226" s="480">
        <v>0</v>
      </c>
      <c r="L1226" s="480">
        <v>0</v>
      </c>
      <c r="M1226" s="480">
        <v>0</v>
      </c>
      <c r="N1226" s="500">
        <v>2.5</v>
      </c>
      <c r="O1226" s="480">
        <v>0</v>
      </c>
      <c r="P1226" s="480">
        <v>6</v>
      </c>
      <c r="Q1226" s="480">
        <v>0</v>
      </c>
      <c r="R1226" s="480">
        <v>0</v>
      </c>
      <c r="S1226" s="480">
        <v>0</v>
      </c>
      <c r="T1226" s="480">
        <v>0</v>
      </c>
      <c r="U1226" s="480">
        <v>0</v>
      </c>
      <c r="V1226" s="480">
        <v>0</v>
      </c>
      <c r="W1226" s="480">
        <v>0</v>
      </c>
      <c r="X1226" s="500">
        <v>6</v>
      </c>
      <c r="Y1226"/>
      <c r="Z1226"/>
      <c r="AA1226"/>
      <c r="AB1226"/>
      <c r="AC1226"/>
      <c r="AD1226"/>
      <c r="AE1226"/>
      <c r="AF1226"/>
      <c r="AG1226"/>
      <c r="AH1226"/>
      <c r="AI1226"/>
      <c r="AJ1226"/>
      <c r="AK1226"/>
      <c r="AL1226"/>
      <c r="AM1226"/>
      <c r="AN1226"/>
      <c r="AO1226"/>
      <c r="AP1226"/>
      <c r="AQ1226"/>
      <c r="AR1226"/>
      <c r="AS1226"/>
      <c r="AT1226"/>
      <c r="AU1226"/>
      <c r="AV1226"/>
      <c r="AW1226"/>
      <c r="AX1226"/>
      <c r="AY1226"/>
      <c r="AZ1226"/>
      <c r="BA1226"/>
      <c r="BB1226"/>
      <c r="BC1226"/>
      <c r="BD1226"/>
      <c r="BE1226"/>
      <c r="BF1226"/>
      <c r="BG1226"/>
      <c r="BH1226"/>
      <c r="BI1226"/>
      <c r="BJ1226"/>
      <c r="BK1226"/>
      <c r="BL1226"/>
      <c r="BM1226"/>
      <c r="BN1226"/>
      <c r="BO1226"/>
      <c r="BP1226"/>
      <c r="BQ1226"/>
      <c r="BR1226"/>
      <c r="BS1226"/>
      <c r="BT1226"/>
      <c r="BU1226"/>
      <c r="BV1226"/>
      <c r="BW1226"/>
      <c r="BX1226"/>
      <c r="BY1226"/>
      <c r="BZ1226"/>
      <c r="CA1226"/>
      <c r="CB1226"/>
      <c r="CC1226"/>
      <c r="CD1226"/>
      <c r="CE1226"/>
      <c r="CF1226"/>
      <c r="CG1226"/>
      <c r="CH1226"/>
      <c r="CI1226"/>
      <c r="CJ1226"/>
      <c r="CK1226"/>
      <c r="CL1226"/>
      <c r="CM1226"/>
      <c r="CN1226"/>
      <c r="CO1226"/>
      <c r="CP1226"/>
      <c r="CQ1226"/>
      <c r="CR1226"/>
      <c r="CS1226"/>
      <c r="CT1226"/>
      <c r="CU1226"/>
      <c r="CV1226"/>
      <c r="CW1226"/>
      <c r="CX1226"/>
      <c r="CY1226"/>
      <c r="CZ1226"/>
      <c r="DA1226"/>
      <c r="DB1226"/>
      <c r="DC1226"/>
      <c r="DD1226"/>
      <c r="DE1226"/>
      <c r="DF1226"/>
      <c r="DG1226"/>
      <c r="DH1226"/>
      <c r="DI1226"/>
      <c r="DJ1226"/>
      <c r="DK1226"/>
      <c r="DL1226"/>
      <c r="DM1226"/>
      <c r="DN1226"/>
      <c r="DO1226"/>
      <c r="DP1226"/>
      <c r="DQ1226"/>
      <c r="DR1226"/>
      <c r="DS1226"/>
      <c r="DT1226"/>
      <c r="DU1226"/>
      <c r="DV1226"/>
      <c r="DW1226"/>
      <c r="DX1226"/>
      <c r="DY1226"/>
      <c r="DZ1226"/>
      <c r="EA1226"/>
      <c r="EB1226"/>
      <c r="EC1226"/>
      <c r="ED1226"/>
      <c r="EE1226"/>
      <c r="EF1226"/>
      <c r="EG1226"/>
      <c r="EH1226"/>
      <c r="EI1226"/>
      <c r="EJ1226"/>
      <c r="EK1226"/>
      <c r="EL1226"/>
      <c r="EM1226"/>
      <c r="EN1226"/>
      <c r="EO1226"/>
      <c r="EP1226"/>
      <c r="EQ1226"/>
      <c r="ER1226"/>
      <c r="ES1226"/>
      <c r="ET1226"/>
      <c r="EU1226"/>
      <c r="EV1226"/>
      <c r="EW1226"/>
      <c r="EX1226"/>
      <c r="EY1226"/>
      <c r="EZ1226"/>
      <c r="FA1226"/>
      <c r="FB1226"/>
      <c r="FC1226"/>
      <c r="FD1226"/>
      <c r="FE1226"/>
      <c r="FF1226"/>
      <c r="FG1226"/>
      <c r="FH1226"/>
      <c r="FI1226"/>
      <c r="FJ1226"/>
      <c r="FK1226"/>
      <c r="FL1226"/>
      <c r="FM1226"/>
      <c r="FN1226"/>
      <c r="FO1226"/>
      <c r="FP1226"/>
      <c r="FQ1226"/>
      <c r="FR1226"/>
      <c r="FS1226"/>
      <c r="FT1226"/>
      <c r="FU1226"/>
      <c r="FV1226"/>
      <c r="FW1226"/>
      <c r="FX1226"/>
      <c r="FY1226"/>
      <c r="FZ1226"/>
      <c r="GA1226"/>
      <c r="GB1226"/>
      <c r="GC1226"/>
      <c r="GD1226"/>
      <c r="GE1226"/>
      <c r="GF1226"/>
      <c r="GG1226"/>
      <c r="GH1226"/>
      <c r="GI1226"/>
      <c r="GJ1226"/>
      <c r="GK1226"/>
      <c r="GL1226"/>
      <c r="GM1226"/>
      <c r="GN1226"/>
      <c r="GO1226"/>
      <c r="GP1226"/>
      <c r="GQ1226"/>
      <c r="GR1226"/>
      <c r="GS1226"/>
      <c r="GT1226"/>
      <c r="GU1226"/>
      <c r="GV1226"/>
      <c r="GW1226"/>
      <c r="GX1226"/>
      <c r="GY1226"/>
      <c r="GZ1226"/>
      <c r="HA1226"/>
      <c r="HB1226"/>
      <c r="HC1226"/>
      <c r="HD1226"/>
      <c r="HE1226"/>
      <c r="HF1226"/>
      <c r="HG1226"/>
      <c r="HH1226"/>
    </row>
    <row r="1227" spans="1:216" x14ac:dyDescent="0.2">
      <c r="A1227" s="241" t="s">
        <v>515</v>
      </c>
      <c r="B1227" s="476" t="s">
        <v>1091</v>
      </c>
      <c r="C1227" s="326" t="s">
        <v>870</v>
      </c>
      <c r="D1227" s="283" t="s">
        <v>1092</v>
      </c>
      <c r="E1227" s="480">
        <v>0</v>
      </c>
      <c r="F1227" s="480">
        <v>2.8</v>
      </c>
      <c r="G1227" s="480">
        <v>0</v>
      </c>
      <c r="H1227" s="480">
        <v>0.5</v>
      </c>
      <c r="I1227" s="480">
        <v>0</v>
      </c>
      <c r="J1227" s="480">
        <v>0</v>
      </c>
      <c r="K1227" s="480">
        <v>0</v>
      </c>
      <c r="L1227" s="480">
        <v>0</v>
      </c>
      <c r="M1227" s="480">
        <v>0</v>
      </c>
      <c r="N1227" s="500">
        <v>3.3</v>
      </c>
      <c r="O1227" s="480">
        <v>0</v>
      </c>
      <c r="P1227" s="480">
        <v>6</v>
      </c>
      <c r="Q1227" s="480">
        <v>0</v>
      </c>
      <c r="R1227" s="480">
        <v>1</v>
      </c>
      <c r="S1227" s="480">
        <v>0</v>
      </c>
      <c r="T1227" s="480">
        <v>0</v>
      </c>
      <c r="U1227" s="480">
        <v>0</v>
      </c>
      <c r="V1227" s="480">
        <v>0</v>
      </c>
      <c r="W1227" s="480">
        <v>0</v>
      </c>
      <c r="X1227" s="500">
        <v>7</v>
      </c>
      <c r="Y1227"/>
      <c r="Z1227"/>
      <c r="AA1227"/>
      <c r="AB1227"/>
      <c r="AC1227"/>
      <c r="AD1227"/>
      <c r="AE1227"/>
      <c r="AF1227"/>
      <c r="AG1227"/>
      <c r="AH1227"/>
      <c r="AI1227"/>
      <c r="AJ1227"/>
      <c r="AK1227"/>
      <c r="AL1227"/>
      <c r="AM1227"/>
      <c r="AN1227"/>
      <c r="AO1227"/>
      <c r="AP1227"/>
      <c r="AQ1227"/>
      <c r="AR1227"/>
      <c r="AS1227"/>
      <c r="AT1227"/>
      <c r="AU1227"/>
      <c r="AV1227"/>
      <c r="AW1227"/>
      <c r="AX1227"/>
      <c r="AY1227"/>
      <c r="AZ1227"/>
      <c r="BA1227"/>
      <c r="BB1227"/>
      <c r="BC1227"/>
      <c r="BD1227"/>
      <c r="BE1227"/>
      <c r="BF1227"/>
      <c r="BG1227"/>
      <c r="BH1227"/>
      <c r="BI1227"/>
      <c r="BJ1227"/>
      <c r="BK1227"/>
      <c r="BL1227"/>
      <c r="BM1227"/>
      <c r="BN1227"/>
      <c r="BO1227"/>
      <c r="BP1227"/>
      <c r="BQ1227"/>
      <c r="BR1227"/>
      <c r="BS1227"/>
      <c r="BT1227"/>
      <c r="BU1227"/>
      <c r="BV1227"/>
      <c r="BW1227"/>
      <c r="BX1227"/>
      <c r="BY1227"/>
      <c r="BZ1227"/>
      <c r="CA1227"/>
      <c r="CB1227"/>
      <c r="CC1227"/>
      <c r="CD1227"/>
      <c r="CE1227"/>
      <c r="CF1227"/>
      <c r="CG1227"/>
      <c r="CH1227"/>
      <c r="CI1227"/>
      <c r="CJ1227"/>
      <c r="CK1227"/>
      <c r="CL1227"/>
      <c r="CM1227"/>
      <c r="CN1227"/>
      <c r="CO1227"/>
      <c r="CP1227"/>
      <c r="CQ1227"/>
      <c r="CR1227"/>
      <c r="CS1227"/>
      <c r="CT1227"/>
      <c r="CU1227"/>
      <c r="CV1227"/>
      <c r="CW1227"/>
      <c r="CX1227"/>
      <c r="CY1227"/>
      <c r="CZ1227"/>
      <c r="DA1227"/>
      <c r="DB1227"/>
      <c r="DC1227"/>
      <c r="DD1227"/>
      <c r="DE1227"/>
      <c r="DF1227"/>
      <c r="DG1227"/>
      <c r="DH1227"/>
      <c r="DI1227"/>
      <c r="DJ1227"/>
      <c r="DK1227"/>
      <c r="DL1227"/>
      <c r="DM1227"/>
      <c r="DN1227"/>
      <c r="DO1227"/>
      <c r="DP1227"/>
      <c r="DQ1227"/>
      <c r="DR1227"/>
      <c r="DS1227"/>
      <c r="DT1227"/>
      <c r="DU1227"/>
      <c r="DV1227"/>
      <c r="DW1227"/>
      <c r="DX1227"/>
      <c r="DY1227"/>
      <c r="DZ1227"/>
      <c r="EA1227"/>
      <c r="EB1227"/>
      <c r="EC1227"/>
      <c r="ED1227"/>
      <c r="EE1227"/>
      <c r="EF1227"/>
      <c r="EG1227"/>
      <c r="EH1227"/>
      <c r="EI1227"/>
      <c r="EJ1227"/>
      <c r="EK1227"/>
      <c r="EL1227"/>
      <c r="EM1227"/>
      <c r="EN1227"/>
      <c r="EO1227"/>
      <c r="EP1227"/>
      <c r="EQ1227"/>
      <c r="ER1227"/>
      <c r="ES1227"/>
      <c r="ET1227"/>
      <c r="EU1227"/>
      <c r="EV1227"/>
      <c r="EW1227"/>
      <c r="EX1227"/>
      <c r="EY1227"/>
      <c r="EZ1227"/>
      <c r="FA1227"/>
      <c r="FB1227"/>
      <c r="FC1227"/>
      <c r="FD1227"/>
      <c r="FE1227"/>
      <c r="FF1227"/>
      <c r="FG1227"/>
      <c r="FH1227"/>
      <c r="FI1227"/>
      <c r="FJ1227"/>
      <c r="FK1227"/>
      <c r="FL1227"/>
      <c r="FM1227"/>
      <c r="FN1227"/>
      <c r="FO1227"/>
      <c r="FP1227"/>
      <c r="FQ1227"/>
      <c r="FR1227"/>
      <c r="FS1227"/>
      <c r="FT1227"/>
      <c r="FU1227"/>
      <c r="FV1227"/>
      <c r="FW1227"/>
      <c r="FX1227"/>
      <c r="FY1227"/>
      <c r="FZ1227"/>
      <c r="GA1227"/>
      <c r="GB1227"/>
      <c r="GC1227"/>
      <c r="GD1227"/>
      <c r="GE1227"/>
      <c r="GF1227"/>
      <c r="GG1227"/>
      <c r="GH1227"/>
      <c r="GI1227"/>
      <c r="GJ1227"/>
      <c r="GK1227"/>
      <c r="GL1227"/>
      <c r="GM1227"/>
      <c r="GN1227"/>
      <c r="GO1227"/>
      <c r="GP1227"/>
      <c r="GQ1227"/>
      <c r="GR1227"/>
      <c r="GS1227"/>
      <c r="GT1227"/>
      <c r="GU1227"/>
      <c r="GV1227"/>
      <c r="GW1227"/>
      <c r="GX1227"/>
      <c r="GY1227"/>
      <c r="GZ1227"/>
      <c r="HA1227"/>
      <c r="HB1227"/>
      <c r="HC1227"/>
      <c r="HD1227"/>
      <c r="HE1227"/>
      <c r="HF1227"/>
      <c r="HG1227"/>
      <c r="HH1227"/>
    </row>
    <row r="1228" spans="1:216" x14ac:dyDescent="0.2">
      <c r="A1228" s="241" t="s">
        <v>516</v>
      </c>
      <c r="B1228" s="476" t="s">
        <v>1093</v>
      </c>
      <c r="C1228" s="326" t="s">
        <v>807</v>
      </c>
      <c r="D1228" s="283" t="s">
        <v>1094</v>
      </c>
      <c r="E1228" s="480">
        <v>0</v>
      </c>
      <c r="F1228" s="480">
        <v>0</v>
      </c>
      <c r="G1228" s="480">
        <v>0</v>
      </c>
      <c r="H1228" s="480">
        <v>0</v>
      </c>
      <c r="I1228" s="480">
        <v>0</v>
      </c>
      <c r="J1228" s="480">
        <v>0</v>
      </c>
      <c r="K1228" s="480">
        <v>0</v>
      </c>
      <c r="L1228" s="480">
        <v>0</v>
      </c>
      <c r="M1228" s="480">
        <v>0</v>
      </c>
      <c r="N1228" s="500">
        <v>0</v>
      </c>
      <c r="O1228" s="480">
        <v>0</v>
      </c>
      <c r="P1228" s="480">
        <v>0</v>
      </c>
      <c r="Q1228" s="480">
        <v>0</v>
      </c>
      <c r="R1228" s="480">
        <v>0</v>
      </c>
      <c r="S1228" s="480">
        <v>0</v>
      </c>
      <c r="T1228" s="480">
        <v>0</v>
      </c>
      <c r="U1228" s="480">
        <v>0</v>
      </c>
      <c r="V1228" s="480">
        <v>0</v>
      </c>
      <c r="W1228" s="480">
        <v>0</v>
      </c>
      <c r="X1228" s="500">
        <v>0</v>
      </c>
      <c r="Y1228"/>
      <c r="Z1228"/>
      <c r="AA1228"/>
      <c r="AB1228"/>
      <c r="AC1228"/>
      <c r="AD1228"/>
      <c r="AE1228"/>
      <c r="AF1228"/>
      <c r="AG1228"/>
      <c r="AH1228"/>
      <c r="AI1228"/>
      <c r="AJ1228"/>
      <c r="AK1228"/>
      <c r="AL1228"/>
      <c r="AM1228"/>
      <c r="AN1228"/>
      <c r="AO1228"/>
      <c r="AP1228"/>
      <c r="AQ1228"/>
      <c r="AR1228"/>
      <c r="AS1228"/>
      <c r="AT1228"/>
      <c r="AU1228"/>
      <c r="AV1228"/>
      <c r="AW1228"/>
      <c r="AX1228"/>
      <c r="AY1228"/>
      <c r="AZ1228"/>
      <c r="BA1228"/>
      <c r="BB1228"/>
      <c r="BC1228"/>
      <c r="BD1228"/>
      <c r="BE1228"/>
      <c r="BF1228"/>
      <c r="BG1228"/>
      <c r="BH1228"/>
      <c r="BI1228"/>
      <c r="BJ1228"/>
      <c r="BK1228"/>
      <c r="BL1228"/>
      <c r="BM1228"/>
      <c r="BN1228"/>
      <c r="BO1228"/>
      <c r="BP1228"/>
      <c r="BQ1228"/>
      <c r="BR1228"/>
      <c r="BS1228"/>
      <c r="BT1228"/>
      <c r="BU1228"/>
      <c r="BV1228"/>
      <c r="BW1228"/>
      <c r="BX1228"/>
      <c r="BY1228"/>
      <c r="BZ1228"/>
      <c r="CA1228"/>
      <c r="CB1228"/>
      <c r="CC1228"/>
      <c r="CD1228"/>
      <c r="CE1228"/>
      <c r="CF1228"/>
      <c r="CG1228"/>
      <c r="CH1228"/>
      <c r="CI1228"/>
      <c r="CJ1228"/>
      <c r="CK1228"/>
      <c r="CL1228"/>
      <c r="CM1228"/>
      <c r="CN1228"/>
      <c r="CO1228"/>
      <c r="CP1228"/>
      <c r="CQ1228"/>
      <c r="CR1228"/>
      <c r="CS1228"/>
      <c r="CT1228"/>
      <c r="CU1228"/>
      <c r="CV1228"/>
      <c r="CW1228"/>
      <c r="CX1228"/>
      <c r="CY1228"/>
      <c r="CZ1228"/>
      <c r="DA1228"/>
      <c r="DB1228"/>
      <c r="DC1228"/>
      <c r="DD1228"/>
      <c r="DE1228"/>
      <c r="DF1228"/>
      <c r="DG1228"/>
      <c r="DH1228"/>
      <c r="DI1228"/>
      <c r="DJ1228"/>
      <c r="DK1228"/>
      <c r="DL1228"/>
      <c r="DM1228"/>
      <c r="DN1228"/>
      <c r="DO1228"/>
      <c r="DP1228"/>
      <c r="DQ1228"/>
      <c r="DR1228"/>
      <c r="DS1228"/>
      <c r="DT1228"/>
      <c r="DU1228"/>
      <c r="DV1228"/>
      <c r="DW1228"/>
      <c r="DX1228"/>
      <c r="DY1228"/>
      <c r="DZ1228"/>
      <c r="EA1228"/>
      <c r="EB1228"/>
      <c r="EC1228"/>
      <c r="ED1228"/>
      <c r="EE1228"/>
      <c r="EF1228"/>
      <c r="EG1228"/>
      <c r="EH1228"/>
      <c r="EI1228"/>
      <c r="EJ1228"/>
      <c r="EK1228"/>
      <c r="EL1228"/>
      <c r="EM1228"/>
      <c r="EN1228"/>
      <c r="EO1228"/>
      <c r="EP1228"/>
      <c r="EQ1228"/>
      <c r="ER1228"/>
      <c r="ES1228"/>
      <c r="ET1228"/>
      <c r="EU1228"/>
      <c r="EV1228"/>
      <c r="EW1228"/>
      <c r="EX1228"/>
      <c r="EY1228"/>
      <c r="EZ1228"/>
      <c r="FA1228"/>
      <c r="FB1228"/>
      <c r="FC1228"/>
      <c r="FD1228"/>
      <c r="FE1228"/>
      <c r="FF1228"/>
      <c r="FG1228"/>
      <c r="FH1228"/>
      <c r="FI1228"/>
      <c r="FJ1228"/>
      <c r="FK1228"/>
      <c r="FL1228"/>
      <c r="FM1228"/>
      <c r="FN1228"/>
      <c r="FO1228"/>
      <c r="FP1228"/>
      <c r="FQ1228"/>
      <c r="FR1228"/>
      <c r="FS1228"/>
      <c r="FT1228"/>
      <c r="FU1228"/>
      <c r="FV1228"/>
      <c r="FW1228"/>
      <c r="FX1228"/>
      <c r="FY1228"/>
      <c r="FZ1228"/>
      <c r="GA1228"/>
      <c r="GB1228"/>
      <c r="GC1228"/>
      <c r="GD1228"/>
      <c r="GE1228"/>
      <c r="GF1228"/>
      <c r="GG1228"/>
      <c r="GH1228"/>
      <c r="GI1228"/>
      <c r="GJ1228"/>
      <c r="GK1228"/>
      <c r="GL1228"/>
      <c r="GM1228"/>
      <c r="GN1228"/>
      <c r="GO1228"/>
      <c r="GP1228"/>
      <c r="GQ1228"/>
      <c r="GR1228"/>
      <c r="GS1228"/>
      <c r="GT1228"/>
      <c r="GU1228"/>
      <c r="GV1228"/>
      <c r="GW1228"/>
      <c r="GX1228"/>
      <c r="GY1228"/>
      <c r="GZ1228"/>
      <c r="HA1228"/>
      <c r="HB1228"/>
      <c r="HC1228"/>
      <c r="HD1228"/>
      <c r="HE1228"/>
      <c r="HF1228"/>
      <c r="HG1228"/>
      <c r="HH1228"/>
    </row>
    <row r="1229" spans="1:216" x14ac:dyDescent="0.2">
      <c r="A1229" s="241" t="s">
        <v>517</v>
      </c>
      <c r="B1229" s="476" t="s">
        <v>1095</v>
      </c>
      <c r="C1229" s="326" t="s">
        <v>807</v>
      </c>
      <c r="D1229" s="283" t="s">
        <v>518</v>
      </c>
      <c r="E1229" s="480">
        <v>0</v>
      </c>
      <c r="F1229" s="480">
        <v>10.3</v>
      </c>
      <c r="G1229" s="480">
        <v>2.2999999999999998</v>
      </c>
      <c r="H1229" s="480">
        <v>1.5</v>
      </c>
      <c r="I1229" s="480">
        <v>0.5</v>
      </c>
      <c r="J1229" s="480">
        <v>0</v>
      </c>
      <c r="K1229" s="480">
        <v>0</v>
      </c>
      <c r="L1229" s="480">
        <v>0.5</v>
      </c>
      <c r="M1229" s="480">
        <v>0</v>
      </c>
      <c r="N1229" s="500">
        <v>15.1</v>
      </c>
      <c r="O1229" s="480">
        <v>0</v>
      </c>
      <c r="P1229" s="480">
        <v>21</v>
      </c>
      <c r="Q1229" s="480">
        <v>5</v>
      </c>
      <c r="R1229" s="480">
        <v>3</v>
      </c>
      <c r="S1229" s="480">
        <v>1</v>
      </c>
      <c r="T1229" s="480">
        <v>0</v>
      </c>
      <c r="U1229" s="480">
        <v>0</v>
      </c>
      <c r="V1229" s="480">
        <v>1</v>
      </c>
      <c r="W1229" s="480">
        <v>0</v>
      </c>
      <c r="X1229" s="500">
        <v>31</v>
      </c>
      <c r="Y1229"/>
      <c r="Z1229"/>
      <c r="AA1229"/>
      <c r="AB1229"/>
      <c r="AC1229"/>
      <c r="AD1229"/>
      <c r="AE1229"/>
      <c r="AF1229"/>
      <c r="AG1229"/>
      <c r="AH1229"/>
      <c r="AI1229"/>
      <c r="AJ1229"/>
      <c r="AK1229"/>
      <c r="AL1229"/>
      <c r="AM1229"/>
      <c r="AN1229"/>
      <c r="AO1229"/>
      <c r="AP1229"/>
      <c r="AQ1229"/>
      <c r="AR1229"/>
      <c r="AS1229"/>
      <c r="AT1229"/>
      <c r="AU1229"/>
      <c r="AV1229"/>
      <c r="AW1229"/>
      <c r="AX1229"/>
      <c r="AY1229"/>
      <c r="AZ1229"/>
      <c r="BA1229"/>
      <c r="BB1229"/>
      <c r="BC1229"/>
      <c r="BD1229"/>
      <c r="BE1229"/>
      <c r="BF1229"/>
      <c r="BG1229"/>
      <c r="BH1229"/>
      <c r="BI1229"/>
      <c r="BJ1229"/>
      <c r="BK1229"/>
      <c r="BL1229"/>
      <c r="BM1229"/>
      <c r="BN1229"/>
      <c r="BO1229"/>
      <c r="BP1229"/>
      <c r="BQ1229"/>
      <c r="BR1229"/>
      <c r="BS1229"/>
      <c r="BT1229"/>
      <c r="BU1229"/>
      <c r="BV1229"/>
      <c r="BW1229"/>
      <c r="BX1229"/>
      <c r="BY1229"/>
      <c r="BZ1229"/>
      <c r="CA1229"/>
      <c r="CB1229"/>
      <c r="CC1229"/>
      <c r="CD1229"/>
      <c r="CE1229"/>
      <c r="CF1229"/>
      <c r="CG1229"/>
      <c r="CH1229"/>
      <c r="CI1229"/>
      <c r="CJ1229"/>
      <c r="CK1229"/>
      <c r="CL1229"/>
      <c r="CM1229"/>
      <c r="CN1229"/>
      <c r="CO1229"/>
      <c r="CP1229"/>
      <c r="CQ1229"/>
      <c r="CR1229"/>
      <c r="CS1229"/>
      <c r="CT1229"/>
      <c r="CU1229"/>
      <c r="CV1229"/>
      <c r="CW1229"/>
      <c r="CX1229"/>
      <c r="CY1229"/>
      <c r="CZ1229"/>
      <c r="DA1229"/>
      <c r="DB1229"/>
      <c r="DC1229"/>
      <c r="DD1229"/>
      <c r="DE1229"/>
      <c r="DF1229"/>
      <c r="DG1229"/>
      <c r="DH1229"/>
      <c r="DI1229"/>
      <c r="DJ1229"/>
      <c r="DK1229"/>
      <c r="DL1229"/>
      <c r="DM1229"/>
      <c r="DN1229"/>
      <c r="DO1229"/>
      <c r="DP1229"/>
      <c r="DQ1229"/>
      <c r="DR1229"/>
      <c r="DS1229"/>
      <c r="DT1229"/>
      <c r="DU1229"/>
      <c r="DV1229"/>
      <c r="DW1229"/>
      <c r="DX1229"/>
      <c r="DY1229"/>
      <c r="DZ1229"/>
      <c r="EA1229"/>
      <c r="EB1229"/>
      <c r="EC1229"/>
      <c r="ED1229"/>
      <c r="EE1229"/>
      <c r="EF1229"/>
      <c r="EG1229"/>
      <c r="EH1229"/>
      <c r="EI1229"/>
      <c r="EJ1229"/>
      <c r="EK1229"/>
      <c r="EL1229"/>
      <c r="EM1229"/>
      <c r="EN1229"/>
      <c r="EO1229"/>
      <c r="EP1229"/>
      <c r="EQ1229"/>
      <c r="ER1229"/>
      <c r="ES1229"/>
      <c r="ET1229"/>
      <c r="EU1229"/>
      <c r="EV1229"/>
      <c r="EW1229"/>
      <c r="EX1229"/>
      <c r="EY1229"/>
      <c r="EZ1229"/>
      <c r="FA1229"/>
      <c r="FB1229"/>
      <c r="FC1229"/>
      <c r="FD1229"/>
      <c r="FE1229"/>
      <c r="FF1229"/>
      <c r="FG1229"/>
      <c r="FH1229"/>
      <c r="FI1229"/>
      <c r="FJ1229"/>
      <c r="FK1229"/>
      <c r="FL1229"/>
      <c r="FM1229"/>
      <c r="FN1229"/>
      <c r="FO1229"/>
      <c r="FP1229"/>
      <c r="FQ1229"/>
      <c r="FR1229"/>
      <c r="FS1229"/>
      <c r="FT1229"/>
      <c r="FU1229"/>
      <c r="FV1229"/>
      <c r="FW1229"/>
      <c r="FX1229"/>
      <c r="FY1229"/>
      <c r="FZ1229"/>
      <c r="GA1229"/>
      <c r="GB1229"/>
      <c r="GC1229"/>
      <c r="GD1229"/>
      <c r="GE1229"/>
      <c r="GF1229"/>
      <c r="GG1229"/>
      <c r="GH1229"/>
      <c r="GI1229"/>
      <c r="GJ1229"/>
      <c r="GK1229"/>
      <c r="GL1229"/>
      <c r="GM1229"/>
      <c r="GN1229"/>
      <c r="GO1229"/>
      <c r="GP1229"/>
      <c r="GQ1229"/>
      <c r="GR1229"/>
      <c r="GS1229"/>
      <c r="GT1229"/>
      <c r="GU1229"/>
      <c r="GV1229"/>
      <c r="GW1229"/>
      <c r="GX1229"/>
      <c r="GY1229"/>
      <c r="GZ1229"/>
      <c r="HA1229"/>
      <c r="HB1229"/>
      <c r="HC1229"/>
      <c r="HD1229"/>
      <c r="HE1229"/>
      <c r="HF1229"/>
      <c r="HG1229"/>
      <c r="HH1229"/>
    </row>
    <row r="1230" spans="1:216" x14ac:dyDescent="0.2">
      <c r="A1230" s="241" t="s">
        <v>519</v>
      </c>
      <c r="B1230" s="476" t="s">
        <v>1096</v>
      </c>
      <c r="C1230" s="326" t="s">
        <v>801</v>
      </c>
      <c r="D1230" s="283" t="s">
        <v>520</v>
      </c>
      <c r="E1230" s="480">
        <v>0</v>
      </c>
      <c r="F1230" s="480">
        <v>27.9</v>
      </c>
      <c r="G1230" s="480">
        <v>3.8</v>
      </c>
      <c r="H1230" s="480">
        <v>3.5</v>
      </c>
      <c r="I1230" s="480">
        <v>2.5</v>
      </c>
      <c r="J1230" s="480">
        <v>1.5</v>
      </c>
      <c r="K1230" s="480">
        <v>0.5</v>
      </c>
      <c r="L1230" s="480">
        <v>0</v>
      </c>
      <c r="M1230" s="480">
        <v>0</v>
      </c>
      <c r="N1230" s="500">
        <v>39.700000000000003</v>
      </c>
      <c r="O1230" s="480">
        <v>0</v>
      </c>
      <c r="P1230" s="480">
        <v>58</v>
      </c>
      <c r="Q1230" s="480">
        <v>8</v>
      </c>
      <c r="R1230" s="480">
        <v>7</v>
      </c>
      <c r="S1230" s="480">
        <v>5</v>
      </c>
      <c r="T1230" s="480">
        <v>3</v>
      </c>
      <c r="U1230" s="480">
        <v>1</v>
      </c>
      <c r="V1230" s="480">
        <v>0</v>
      </c>
      <c r="W1230" s="480">
        <v>0</v>
      </c>
      <c r="X1230" s="500">
        <v>82</v>
      </c>
      <c r="Y1230"/>
      <c r="Z1230"/>
      <c r="AA1230"/>
      <c r="AB1230"/>
      <c r="AC1230"/>
      <c r="AD1230"/>
      <c r="AE1230"/>
      <c r="AF1230"/>
      <c r="AG1230"/>
      <c r="AH1230"/>
      <c r="AI1230"/>
      <c r="AJ1230"/>
      <c r="AK1230"/>
      <c r="AL1230"/>
      <c r="AM1230"/>
      <c r="AN1230"/>
      <c r="AO1230"/>
      <c r="AP1230"/>
      <c r="AQ1230"/>
      <c r="AR1230"/>
      <c r="AS1230"/>
      <c r="AT1230"/>
      <c r="AU1230"/>
      <c r="AV1230"/>
      <c r="AW1230"/>
      <c r="AX1230"/>
      <c r="AY1230"/>
      <c r="AZ1230"/>
      <c r="BA1230"/>
      <c r="BB1230"/>
      <c r="BC1230"/>
      <c r="BD1230"/>
      <c r="BE1230"/>
      <c r="BF1230"/>
      <c r="BG1230"/>
      <c r="BH1230"/>
      <c r="BI1230"/>
      <c r="BJ1230"/>
      <c r="BK1230"/>
      <c r="BL1230"/>
      <c r="BM1230"/>
      <c r="BN1230"/>
      <c r="BO1230"/>
      <c r="BP1230"/>
      <c r="BQ1230"/>
      <c r="BR1230"/>
      <c r="BS1230"/>
      <c r="BT1230"/>
      <c r="BU1230"/>
      <c r="BV1230"/>
      <c r="BW1230"/>
      <c r="BX1230"/>
      <c r="BY1230"/>
      <c r="BZ1230"/>
      <c r="CA1230"/>
      <c r="CB1230"/>
      <c r="CC1230"/>
      <c r="CD1230"/>
      <c r="CE1230"/>
      <c r="CF1230"/>
      <c r="CG1230"/>
      <c r="CH1230"/>
      <c r="CI1230"/>
      <c r="CJ1230"/>
      <c r="CK1230"/>
      <c r="CL1230"/>
      <c r="CM1230"/>
      <c r="CN1230"/>
      <c r="CO1230"/>
      <c r="CP1230"/>
      <c r="CQ1230"/>
      <c r="CR1230"/>
      <c r="CS1230"/>
      <c r="CT1230"/>
      <c r="CU1230"/>
      <c r="CV1230"/>
      <c r="CW1230"/>
      <c r="CX1230"/>
      <c r="CY1230"/>
      <c r="CZ1230"/>
      <c r="DA1230"/>
      <c r="DB1230"/>
      <c r="DC1230"/>
      <c r="DD1230"/>
      <c r="DE1230"/>
      <c r="DF1230"/>
      <c r="DG1230"/>
      <c r="DH1230"/>
      <c r="DI1230"/>
      <c r="DJ1230"/>
      <c r="DK1230"/>
      <c r="DL1230"/>
      <c r="DM1230"/>
      <c r="DN1230"/>
      <c r="DO1230"/>
      <c r="DP1230"/>
      <c r="DQ1230"/>
      <c r="DR1230"/>
      <c r="DS1230"/>
      <c r="DT1230"/>
      <c r="DU1230"/>
      <c r="DV1230"/>
      <c r="DW1230"/>
      <c r="DX1230"/>
      <c r="DY1230"/>
      <c r="DZ1230"/>
      <c r="EA1230"/>
      <c r="EB1230"/>
      <c r="EC1230"/>
      <c r="ED1230"/>
      <c r="EE1230"/>
      <c r="EF1230"/>
      <c r="EG1230"/>
      <c r="EH1230"/>
      <c r="EI1230"/>
      <c r="EJ1230"/>
      <c r="EK1230"/>
      <c r="EL1230"/>
      <c r="EM1230"/>
      <c r="EN1230"/>
      <c r="EO1230"/>
      <c r="EP1230"/>
      <c r="EQ1230"/>
      <c r="ER1230"/>
      <c r="ES1230"/>
      <c r="ET1230"/>
      <c r="EU1230"/>
      <c r="EV1230"/>
      <c r="EW1230"/>
      <c r="EX1230"/>
      <c r="EY1230"/>
      <c r="EZ1230"/>
      <c r="FA1230"/>
      <c r="FB1230"/>
      <c r="FC1230"/>
      <c r="FD1230"/>
      <c r="FE1230"/>
      <c r="FF1230"/>
      <c r="FG1230"/>
      <c r="FH1230"/>
      <c r="FI1230"/>
      <c r="FJ1230"/>
      <c r="FK1230"/>
      <c r="FL1230"/>
      <c r="FM1230"/>
      <c r="FN1230"/>
      <c r="FO1230"/>
      <c r="FP1230"/>
      <c r="FQ1230"/>
      <c r="FR1230"/>
      <c r="FS1230"/>
      <c r="FT1230"/>
      <c r="FU1230"/>
      <c r="FV1230"/>
      <c r="FW1230"/>
      <c r="FX1230"/>
      <c r="FY1230"/>
      <c r="FZ1230"/>
      <c r="GA1230"/>
      <c r="GB1230"/>
      <c r="GC1230"/>
      <c r="GD1230"/>
      <c r="GE1230"/>
      <c r="GF1230"/>
      <c r="GG1230"/>
      <c r="GH1230"/>
      <c r="GI1230"/>
      <c r="GJ1230"/>
      <c r="GK1230"/>
      <c r="GL1230"/>
      <c r="GM1230"/>
      <c r="GN1230"/>
      <c r="GO1230"/>
      <c r="GP1230"/>
      <c r="GQ1230"/>
      <c r="GR1230"/>
      <c r="GS1230"/>
      <c r="GT1230"/>
      <c r="GU1230"/>
      <c r="GV1230"/>
      <c r="GW1230"/>
      <c r="GX1230"/>
      <c r="GY1230"/>
      <c r="GZ1230"/>
      <c r="HA1230"/>
      <c r="HB1230"/>
      <c r="HC1230"/>
      <c r="HD1230"/>
      <c r="HE1230"/>
      <c r="HF1230"/>
      <c r="HG1230"/>
      <c r="HH1230"/>
    </row>
    <row r="1231" spans="1:216" x14ac:dyDescent="0.2">
      <c r="A1231" s="241" t="s">
        <v>521</v>
      </c>
      <c r="B1231" s="476" t="s">
        <v>1097</v>
      </c>
      <c r="C1231" s="326" t="s">
        <v>870</v>
      </c>
      <c r="D1231" s="283" t="s">
        <v>522</v>
      </c>
      <c r="E1231" s="480">
        <v>0</v>
      </c>
      <c r="F1231" s="480">
        <v>4.4000000000000004</v>
      </c>
      <c r="G1231" s="480">
        <v>0</v>
      </c>
      <c r="H1231" s="480">
        <v>0.5</v>
      </c>
      <c r="I1231" s="480">
        <v>0</v>
      </c>
      <c r="J1231" s="480">
        <v>0</v>
      </c>
      <c r="K1231" s="480">
        <v>0</v>
      </c>
      <c r="L1231" s="480">
        <v>0</v>
      </c>
      <c r="M1231" s="480">
        <v>0</v>
      </c>
      <c r="N1231" s="500">
        <v>4.9000000000000004</v>
      </c>
      <c r="O1231" s="480">
        <v>0</v>
      </c>
      <c r="P1231" s="480">
        <v>10</v>
      </c>
      <c r="Q1231" s="480">
        <v>0</v>
      </c>
      <c r="R1231" s="480">
        <v>1</v>
      </c>
      <c r="S1231" s="480">
        <v>0</v>
      </c>
      <c r="T1231" s="480">
        <v>0</v>
      </c>
      <c r="U1231" s="480">
        <v>0</v>
      </c>
      <c r="V1231" s="480">
        <v>0</v>
      </c>
      <c r="W1231" s="480">
        <v>0</v>
      </c>
      <c r="X1231" s="500">
        <v>11</v>
      </c>
      <c r="Y1231"/>
      <c r="Z1231"/>
      <c r="AA1231"/>
      <c r="AB1231"/>
      <c r="AC1231"/>
      <c r="AD1231"/>
      <c r="AE1231"/>
      <c r="AF1231"/>
      <c r="AG1231"/>
      <c r="AH1231"/>
      <c r="AI1231"/>
      <c r="AJ1231"/>
      <c r="AK1231"/>
      <c r="AL1231"/>
      <c r="AM1231"/>
      <c r="AN1231"/>
      <c r="AO1231"/>
      <c r="AP1231"/>
      <c r="AQ1231"/>
      <c r="AR1231"/>
      <c r="AS1231"/>
      <c r="AT1231"/>
      <c r="AU1231"/>
      <c r="AV1231"/>
      <c r="AW1231"/>
      <c r="AX1231"/>
      <c r="AY1231"/>
      <c r="AZ1231"/>
      <c r="BA1231"/>
      <c r="BB1231"/>
      <c r="BC1231"/>
      <c r="BD1231"/>
      <c r="BE1231"/>
      <c r="BF1231"/>
      <c r="BG1231"/>
      <c r="BH1231"/>
      <c r="BI1231"/>
      <c r="BJ1231"/>
      <c r="BK1231"/>
      <c r="BL1231"/>
      <c r="BM1231"/>
      <c r="BN1231"/>
      <c r="BO1231"/>
      <c r="BP1231"/>
      <c r="BQ1231"/>
      <c r="BR1231"/>
      <c r="BS1231"/>
      <c r="BT1231"/>
      <c r="BU1231"/>
      <c r="BV1231"/>
      <c r="BW1231"/>
      <c r="BX1231"/>
      <c r="BY1231"/>
      <c r="BZ1231"/>
      <c r="CA1231"/>
      <c r="CB1231"/>
      <c r="CC1231"/>
      <c r="CD1231"/>
      <c r="CE1231"/>
      <c r="CF1231"/>
      <c r="CG1231"/>
      <c r="CH1231"/>
      <c r="CI1231"/>
      <c r="CJ1231"/>
      <c r="CK1231"/>
      <c r="CL1231"/>
      <c r="CM1231"/>
      <c r="CN1231"/>
      <c r="CO1231"/>
      <c r="CP1231"/>
      <c r="CQ1231"/>
      <c r="CR1231"/>
      <c r="CS1231"/>
      <c r="CT1231"/>
      <c r="CU1231"/>
      <c r="CV1231"/>
      <c r="CW1231"/>
      <c r="CX1231"/>
      <c r="CY1231"/>
      <c r="CZ1231"/>
      <c r="DA1231"/>
      <c r="DB1231"/>
      <c r="DC1231"/>
      <c r="DD1231"/>
      <c r="DE1231"/>
      <c r="DF1231"/>
      <c r="DG1231"/>
      <c r="DH1231"/>
      <c r="DI1231"/>
      <c r="DJ1231"/>
      <c r="DK1231"/>
      <c r="DL1231"/>
      <c r="DM1231"/>
      <c r="DN1231"/>
      <c r="DO1231"/>
      <c r="DP1231"/>
      <c r="DQ1231"/>
      <c r="DR1231"/>
      <c r="DS1231"/>
      <c r="DT1231"/>
      <c r="DU1231"/>
      <c r="DV1231"/>
      <c r="DW1231"/>
      <c r="DX1231"/>
      <c r="DY1231"/>
      <c r="DZ1231"/>
      <c r="EA1231"/>
      <c r="EB1231"/>
      <c r="EC1231"/>
      <c r="ED1231"/>
      <c r="EE1231"/>
      <c r="EF1231"/>
      <c r="EG1231"/>
      <c r="EH1231"/>
      <c r="EI1231"/>
      <c r="EJ1231"/>
      <c r="EK1231"/>
      <c r="EL1231"/>
      <c r="EM1231"/>
      <c r="EN1231"/>
      <c r="EO1231"/>
      <c r="EP1231"/>
      <c r="EQ1231"/>
      <c r="ER1231"/>
      <c r="ES1231"/>
      <c r="ET1231"/>
      <c r="EU1231"/>
      <c r="EV1231"/>
      <c r="EW1231"/>
      <c r="EX1231"/>
      <c r="EY1231"/>
      <c r="EZ1231"/>
      <c r="FA1231"/>
      <c r="FB1231"/>
      <c r="FC1231"/>
      <c r="FD1231"/>
      <c r="FE1231"/>
      <c r="FF1231"/>
      <c r="FG1231"/>
      <c r="FH1231"/>
      <c r="FI1231"/>
      <c r="FJ1231"/>
      <c r="FK1231"/>
      <c r="FL1231"/>
      <c r="FM1231"/>
      <c r="FN1231"/>
      <c r="FO1231"/>
      <c r="FP1231"/>
      <c r="FQ1231"/>
      <c r="FR1231"/>
      <c r="FS1231"/>
      <c r="FT1231"/>
      <c r="FU1231"/>
      <c r="FV1231"/>
      <c r="FW1231"/>
      <c r="FX1231"/>
      <c r="FY1231"/>
      <c r="FZ1231"/>
      <c r="GA1231"/>
      <c r="GB1231"/>
      <c r="GC1231"/>
      <c r="GD1231"/>
      <c r="GE1231"/>
      <c r="GF1231"/>
      <c r="GG1231"/>
      <c r="GH1231"/>
      <c r="GI1231"/>
      <c r="GJ1231"/>
      <c r="GK1231"/>
      <c r="GL1231"/>
      <c r="GM1231"/>
      <c r="GN1231"/>
      <c r="GO1231"/>
      <c r="GP1231"/>
      <c r="GQ1231"/>
      <c r="GR1231"/>
      <c r="GS1231"/>
      <c r="GT1231"/>
      <c r="GU1231"/>
      <c r="GV1231"/>
      <c r="GW1231"/>
      <c r="GX1231"/>
      <c r="GY1231"/>
      <c r="GZ1231"/>
      <c r="HA1231"/>
      <c r="HB1231"/>
      <c r="HC1231"/>
      <c r="HD1231"/>
      <c r="HE1231"/>
      <c r="HF1231"/>
      <c r="HG1231"/>
      <c r="HH1231"/>
    </row>
    <row r="1232" spans="1:216" x14ac:dyDescent="0.2">
      <c r="A1232" s="241" t="s">
        <v>523</v>
      </c>
      <c r="B1232" s="476" t="s">
        <v>1098</v>
      </c>
      <c r="C1232" s="326" t="s">
        <v>782</v>
      </c>
      <c r="D1232" s="283" t="s">
        <v>524</v>
      </c>
      <c r="E1232" s="480">
        <v>0</v>
      </c>
      <c r="F1232" s="480">
        <v>13.6</v>
      </c>
      <c r="G1232" s="480">
        <v>2</v>
      </c>
      <c r="H1232" s="480">
        <v>0</v>
      </c>
      <c r="I1232" s="480">
        <v>0.5</v>
      </c>
      <c r="J1232" s="480">
        <v>0</v>
      </c>
      <c r="K1232" s="480">
        <v>0</v>
      </c>
      <c r="L1232" s="480">
        <v>0</v>
      </c>
      <c r="M1232" s="480">
        <v>0</v>
      </c>
      <c r="N1232" s="500">
        <v>16.100000000000001</v>
      </c>
      <c r="O1232" s="480">
        <v>0</v>
      </c>
      <c r="P1232" s="480">
        <v>29</v>
      </c>
      <c r="Q1232" s="480">
        <v>4</v>
      </c>
      <c r="R1232" s="480">
        <v>0</v>
      </c>
      <c r="S1232" s="480">
        <v>1</v>
      </c>
      <c r="T1232" s="480">
        <v>0</v>
      </c>
      <c r="U1232" s="480">
        <v>0</v>
      </c>
      <c r="V1232" s="480">
        <v>0</v>
      </c>
      <c r="W1232" s="480">
        <v>0</v>
      </c>
      <c r="X1232" s="500">
        <v>34</v>
      </c>
      <c r="Y1232"/>
      <c r="Z1232"/>
      <c r="AA1232"/>
      <c r="AB1232"/>
      <c r="AC1232"/>
      <c r="AD1232"/>
      <c r="AE1232"/>
      <c r="AF1232"/>
      <c r="AG1232"/>
      <c r="AH1232"/>
      <c r="AI1232"/>
      <c r="AJ1232"/>
      <c r="AK1232"/>
      <c r="AL1232"/>
      <c r="AM1232"/>
      <c r="AN1232"/>
      <c r="AO1232"/>
      <c r="AP1232"/>
      <c r="AQ1232"/>
      <c r="AR1232"/>
      <c r="AS1232"/>
      <c r="AT1232"/>
      <c r="AU1232"/>
      <c r="AV1232"/>
      <c r="AW1232"/>
      <c r="AX1232"/>
      <c r="AY1232"/>
      <c r="AZ1232"/>
      <c r="BA1232"/>
      <c r="BB1232"/>
      <c r="BC1232"/>
      <c r="BD1232"/>
      <c r="BE1232"/>
      <c r="BF1232"/>
      <c r="BG1232"/>
      <c r="BH1232"/>
      <c r="BI1232"/>
      <c r="BJ1232"/>
      <c r="BK1232"/>
      <c r="BL1232"/>
      <c r="BM1232"/>
      <c r="BN1232"/>
      <c r="BO1232"/>
      <c r="BP1232"/>
      <c r="BQ1232"/>
      <c r="BR1232"/>
      <c r="BS1232"/>
      <c r="BT1232"/>
      <c r="BU1232"/>
      <c r="BV1232"/>
      <c r="BW1232"/>
      <c r="BX1232"/>
      <c r="BY1232"/>
      <c r="BZ1232"/>
      <c r="CA1232"/>
      <c r="CB1232"/>
      <c r="CC1232"/>
      <c r="CD1232"/>
      <c r="CE1232"/>
      <c r="CF1232"/>
      <c r="CG1232"/>
      <c r="CH1232"/>
      <c r="CI1232"/>
      <c r="CJ1232"/>
      <c r="CK1232"/>
      <c r="CL1232"/>
      <c r="CM1232"/>
      <c r="CN1232"/>
      <c r="CO1232"/>
      <c r="CP1232"/>
      <c r="CQ1232"/>
      <c r="CR1232"/>
      <c r="CS1232"/>
      <c r="CT1232"/>
      <c r="CU1232"/>
      <c r="CV1232"/>
      <c r="CW1232"/>
      <c r="CX1232"/>
      <c r="CY1232"/>
      <c r="CZ1232"/>
      <c r="DA1232"/>
      <c r="DB1232"/>
      <c r="DC1232"/>
      <c r="DD1232"/>
      <c r="DE1232"/>
      <c r="DF1232"/>
      <c r="DG1232"/>
      <c r="DH1232"/>
      <c r="DI1232"/>
      <c r="DJ1232"/>
      <c r="DK1232"/>
      <c r="DL1232"/>
      <c r="DM1232"/>
      <c r="DN1232"/>
      <c r="DO1232"/>
      <c r="DP1232"/>
      <c r="DQ1232"/>
      <c r="DR1232"/>
      <c r="DS1232"/>
      <c r="DT1232"/>
      <c r="DU1232"/>
      <c r="DV1232"/>
      <c r="DW1232"/>
      <c r="DX1232"/>
      <c r="DY1232"/>
      <c r="DZ1232"/>
      <c r="EA1232"/>
      <c r="EB1232"/>
      <c r="EC1232"/>
      <c r="ED1232"/>
      <c r="EE1232"/>
      <c r="EF1232"/>
      <c r="EG1232"/>
      <c r="EH1232"/>
      <c r="EI1232"/>
      <c r="EJ1232"/>
      <c r="EK1232"/>
      <c r="EL1232"/>
      <c r="EM1232"/>
      <c r="EN1232"/>
      <c r="EO1232"/>
      <c r="EP1232"/>
      <c r="EQ1232"/>
      <c r="ER1232"/>
      <c r="ES1232"/>
      <c r="ET1232"/>
      <c r="EU1232"/>
      <c r="EV1232"/>
      <c r="EW1232"/>
      <c r="EX1232"/>
      <c r="EY1232"/>
      <c r="EZ1232"/>
      <c r="FA1232"/>
      <c r="FB1232"/>
      <c r="FC1232"/>
      <c r="FD1232"/>
      <c r="FE1232"/>
      <c r="FF1232"/>
      <c r="FG1232"/>
      <c r="FH1232"/>
      <c r="FI1232"/>
      <c r="FJ1232"/>
      <c r="FK1232"/>
      <c r="FL1232"/>
      <c r="FM1232"/>
      <c r="FN1232"/>
      <c r="FO1232"/>
      <c r="FP1232"/>
      <c r="FQ1232"/>
      <c r="FR1232"/>
      <c r="FS1232"/>
      <c r="FT1232"/>
      <c r="FU1232"/>
      <c r="FV1232"/>
      <c r="FW1232"/>
      <c r="FX1232"/>
      <c r="FY1232"/>
      <c r="FZ1232"/>
      <c r="GA1232"/>
      <c r="GB1232"/>
      <c r="GC1232"/>
      <c r="GD1232"/>
      <c r="GE1232"/>
      <c r="GF1232"/>
      <c r="GG1232"/>
      <c r="GH1232"/>
      <c r="GI1232"/>
      <c r="GJ1232"/>
      <c r="GK1232"/>
      <c r="GL1232"/>
      <c r="GM1232"/>
      <c r="GN1232"/>
      <c r="GO1232"/>
      <c r="GP1232"/>
      <c r="GQ1232"/>
      <c r="GR1232"/>
      <c r="GS1232"/>
      <c r="GT1232"/>
      <c r="GU1232"/>
      <c r="GV1232"/>
      <c r="GW1232"/>
      <c r="GX1232"/>
      <c r="GY1232"/>
      <c r="GZ1232"/>
      <c r="HA1232"/>
      <c r="HB1232"/>
      <c r="HC1232"/>
      <c r="HD1232"/>
      <c r="HE1232"/>
      <c r="HF1232"/>
      <c r="HG1232"/>
      <c r="HH1232"/>
    </row>
    <row r="1233" spans="1:216" x14ac:dyDescent="0.2">
      <c r="A1233" s="241" t="s">
        <v>525</v>
      </c>
      <c r="B1233" s="476" t="s">
        <v>1099</v>
      </c>
      <c r="C1233" s="326" t="s">
        <v>640</v>
      </c>
      <c r="D1233" s="283" t="s">
        <v>526</v>
      </c>
      <c r="E1233" s="480">
        <v>0</v>
      </c>
      <c r="F1233" s="480">
        <v>0.5</v>
      </c>
      <c r="G1233" s="480">
        <v>0.5</v>
      </c>
      <c r="H1233" s="480">
        <v>0</v>
      </c>
      <c r="I1233" s="480">
        <v>0</v>
      </c>
      <c r="J1233" s="480">
        <v>0</v>
      </c>
      <c r="K1233" s="480">
        <v>0</v>
      </c>
      <c r="L1233" s="480">
        <v>0</v>
      </c>
      <c r="M1233" s="480">
        <v>0</v>
      </c>
      <c r="N1233" s="500">
        <v>1</v>
      </c>
      <c r="O1233" s="480">
        <v>0</v>
      </c>
      <c r="P1233" s="480">
        <v>5</v>
      </c>
      <c r="Q1233" s="480">
        <v>1</v>
      </c>
      <c r="R1233" s="480">
        <v>0</v>
      </c>
      <c r="S1233" s="480">
        <v>0</v>
      </c>
      <c r="T1233" s="480">
        <v>0</v>
      </c>
      <c r="U1233" s="480">
        <v>0</v>
      </c>
      <c r="V1233" s="480">
        <v>0</v>
      </c>
      <c r="W1233" s="480">
        <v>0</v>
      </c>
      <c r="X1233" s="500">
        <v>6</v>
      </c>
      <c r="Y1233"/>
      <c r="Z1233"/>
      <c r="AA1233"/>
      <c r="AB1233"/>
      <c r="AC1233"/>
      <c r="AD1233"/>
      <c r="AE1233"/>
      <c r="AF1233"/>
      <c r="AG1233"/>
      <c r="AH1233"/>
      <c r="AI1233"/>
      <c r="AJ1233"/>
      <c r="AK1233"/>
      <c r="AL1233"/>
      <c r="AM1233"/>
      <c r="AN1233"/>
      <c r="AO1233"/>
      <c r="AP1233"/>
      <c r="AQ1233"/>
      <c r="AR1233"/>
      <c r="AS1233"/>
      <c r="AT1233"/>
      <c r="AU1233"/>
      <c r="AV1233"/>
      <c r="AW1233"/>
      <c r="AX1233"/>
      <c r="AY1233"/>
      <c r="AZ1233"/>
      <c r="BA1233"/>
      <c r="BB1233"/>
      <c r="BC1233"/>
      <c r="BD1233"/>
      <c r="BE1233"/>
      <c r="BF1233"/>
      <c r="BG1233"/>
      <c r="BH1233"/>
      <c r="BI1233"/>
      <c r="BJ1233"/>
      <c r="BK1233"/>
      <c r="BL1233"/>
      <c r="BM1233"/>
      <c r="BN1233"/>
      <c r="BO1233"/>
      <c r="BP1233"/>
      <c r="BQ1233"/>
      <c r="BR1233"/>
      <c r="BS1233"/>
      <c r="BT1233"/>
      <c r="BU1233"/>
      <c r="BV1233"/>
      <c r="BW1233"/>
      <c r="BX1233"/>
      <c r="BY1233"/>
      <c r="BZ1233"/>
      <c r="CA1233"/>
      <c r="CB1233"/>
      <c r="CC1233"/>
      <c r="CD1233"/>
      <c r="CE1233"/>
      <c r="CF1233"/>
      <c r="CG1233"/>
      <c r="CH1233"/>
      <c r="CI1233"/>
      <c r="CJ1233"/>
      <c r="CK1233"/>
      <c r="CL1233"/>
      <c r="CM1233"/>
      <c r="CN1233"/>
      <c r="CO1233"/>
      <c r="CP1233"/>
      <c r="CQ1233"/>
      <c r="CR1233"/>
      <c r="CS1233"/>
      <c r="CT1233"/>
      <c r="CU1233"/>
      <c r="CV1233"/>
      <c r="CW1233"/>
      <c r="CX1233"/>
      <c r="CY1233"/>
      <c r="CZ1233"/>
      <c r="DA1233"/>
      <c r="DB1233"/>
      <c r="DC1233"/>
      <c r="DD1233"/>
      <c r="DE1233"/>
      <c r="DF1233"/>
      <c r="DG1233"/>
      <c r="DH1233"/>
      <c r="DI1233"/>
      <c r="DJ1233"/>
      <c r="DK1233"/>
      <c r="DL1233"/>
      <c r="DM1233"/>
      <c r="DN1233"/>
      <c r="DO1233"/>
      <c r="DP1233"/>
      <c r="DQ1233"/>
      <c r="DR1233"/>
      <c r="DS1233"/>
      <c r="DT1233"/>
      <c r="DU1233"/>
      <c r="DV1233"/>
      <c r="DW1233"/>
      <c r="DX1233"/>
      <c r="DY1233"/>
      <c r="DZ1233"/>
      <c r="EA1233"/>
      <c r="EB1233"/>
      <c r="EC1233"/>
      <c r="ED1233"/>
      <c r="EE1233"/>
      <c r="EF1233"/>
      <c r="EG1233"/>
      <c r="EH1233"/>
      <c r="EI1233"/>
      <c r="EJ1233"/>
      <c r="EK1233"/>
      <c r="EL1233"/>
      <c r="EM1233"/>
      <c r="EN1233"/>
      <c r="EO1233"/>
      <c r="EP1233"/>
      <c r="EQ1233"/>
      <c r="ER1233"/>
      <c r="ES1233"/>
      <c r="ET1233"/>
      <c r="EU1233"/>
      <c r="EV1233"/>
      <c r="EW1233"/>
      <c r="EX1233"/>
      <c r="EY1233"/>
      <c r="EZ1233"/>
      <c r="FA1233"/>
      <c r="FB1233"/>
      <c r="FC1233"/>
      <c r="FD1233"/>
      <c r="FE1233"/>
      <c r="FF1233"/>
      <c r="FG1233"/>
      <c r="FH1233"/>
      <c r="FI1233"/>
      <c r="FJ1233"/>
      <c r="FK1233"/>
      <c r="FL1233"/>
      <c r="FM1233"/>
      <c r="FN1233"/>
      <c r="FO1233"/>
      <c r="FP1233"/>
      <c r="FQ1233"/>
      <c r="FR1233"/>
      <c r="FS1233"/>
      <c r="FT1233"/>
      <c r="FU1233"/>
      <c r="FV1233"/>
      <c r="FW1233"/>
      <c r="FX1233"/>
      <c r="FY1233"/>
      <c r="FZ1233"/>
      <c r="GA1233"/>
      <c r="GB1233"/>
      <c r="GC1233"/>
      <c r="GD1233"/>
      <c r="GE1233"/>
      <c r="GF1233"/>
      <c r="GG1233"/>
      <c r="GH1233"/>
      <c r="GI1233"/>
      <c r="GJ1233"/>
      <c r="GK1233"/>
      <c r="GL1233"/>
      <c r="GM1233"/>
      <c r="GN1233"/>
      <c r="GO1233"/>
      <c r="GP1233"/>
      <c r="GQ1233"/>
      <c r="GR1233"/>
      <c r="GS1233"/>
      <c r="GT1233"/>
      <c r="GU1233"/>
      <c r="GV1233"/>
      <c r="GW1233"/>
      <c r="GX1233"/>
      <c r="GY1233"/>
      <c r="GZ1233"/>
      <c r="HA1233"/>
      <c r="HB1233"/>
      <c r="HC1233"/>
      <c r="HD1233"/>
      <c r="HE1233"/>
      <c r="HF1233"/>
      <c r="HG1233"/>
      <c r="HH1233"/>
    </row>
    <row r="1234" spans="1:216" x14ac:dyDescent="0.2">
      <c r="A1234" s="241" t="s">
        <v>527</v>
      </c>
      <c r="B1234" s="476" t="s">
        <v>1100</v>
      </c>
      <c r="C1234" s="326" t="s">
        <v>782</v>
      </c>
      <c r="D1234" s="283" t="s">
        <v>528</v>
      </c>
      <c r="E1234" s="480">
        <v>0</v>
      </c>
      <c r="F1234" s="480">
        <v>5.25</v>
      </c>
      <c r="G1234" s="480">
        <v>0</v>
      </c>
      <c r="H1234" s="480">
        <v>1</v>
      </c>
      <c r="I1234" s="480">
        <v>0</v>
      </c>
      <c r="J1234" s="480">
        <v>0.5</v>
      </c>
      <c r="K1234" s="480">
        <v>0</v>
      </c>
      <c r="L1234" s="480">
        <v>0</v>
      </c>
      <c r="M1234" s="480">
        <v>0</v>
      </c>
      <c r="N1234" s="500">
        <v>6.75</v>
      </c>
      <c r="O1234" s="480">
        <v>0</v>
      </c>
      <c r="P1234" s="480">
        <v>11</v>
      </c>
      <c r="Q1234" s="480">
        <v>0</v>
      </c>
      <c r="R1234" s="480">
        <v>2</v>
      </c>
      <c r="S1234" s="480">
        <v>0</v>
      </c>
      <c r="T1234" s="480">
        <v>1</v>
      </c>
      <c r="U1234" s="480">
        <v>0</v>
      </c>
      <c r="V1234" s="480">
        <v>0</v>
      </c>
      <c r="W1234" s="480">
        <v>0</v>
      </c>
      <c r="X1234" s="500">
        <v>14</v>
      </c>
      <c r="Y1234"/>
      <c r="Z1234"/>
      <c r="AA1234"/>
      <c r="AB1234"/>
      <c r="AC1234"/>
      <c r="AD1234"/>
      <c r="AE1234"/>
      <c r="AF1234"/>
      <c r="AG1234"/>
      <c r="AH1234"/>
      <c r="AI1234"/>
      <c r="AJ1234"/>
      <c r="AK1234"/>
      <c r="AL1234"/>
      <c r="AM1234"/>
      <c r="AN1234"/>
      <c r="AO1234"/>
      <c r="AP1234"/>
      <c r="AQ1234"/>
      <c r="AR1234"/>
      <c r="AS1234"/>
      <c r="AT1234"/>
      <c r="AU1234"/>
      <c r="AV1234"/>
      <c r="AW1234"/>
      <c r="AX1234"/>
      <c r="AY1234"/>
      <c r="AZ1234"/>
      <c r="BA1234"/>
      <c r="BB1234"/>
      <c r="BC1234"/>
      <c r="BD1234"/>
      <c r="BE1234"/>
      <c r="BF1234"/>
      <c r="BG1234"/>
      <c r="BH1234"/>
      <c r="BI1234"/>
      <c r="BJ1234"/>
      <c r="BK1234"/>
      <c r="BL1234"/>
      <c r="BM1234"/>
      <c r="BN1234"/>
      <c r="BO1234"/>
      <c r="BP1234"/>
      <c r="BQ1234"/>
      <c r="BR1234"/>
      <c r="BS1234"/>
      <c r="BT1234"/>
      <c r="BU1234"/>
      <c r="BV1234"/>
      <c r="BW1234"/>
      <c r="BX1234"/>
      <c r="BY1234"/>
      <c r="BZ1234"/>
      <c r="CA1234"/>
      <c r="CB1234"/>
      <c r="CC1234"/>
      <c r="CD1234"/>
      <c r="CE1234"/>
      <c r="CF1234"/>
      <c r="CG1234"/>
      <c r="CH1234"/>
      <c r="CI1234"/>
      <c r="CJ1234"/>
      <c r="CK1234"/>
      <c r="CL1234"/>
      <c r="CM1234"/>
      <c r="CN1234"/>
      <c r="CO1234"/>
      <c r="CP1234"/>
      <c r="CQ1234"/>
      <c r="CR1234"/>
      <c r="CS1234"/>
      <c r="CT1234"/>
      <c r="CU1234"/>
      <c r="CV1234"/>
      <c r="CW1234"/>
      <c r="CX1234"/>
      <c r="CY1234"/>
      <c r="CZ1234"/>
      <c r="DA1234"/>
      <c r="DB1234"/>
      <c r="DC1234"/>
      <c r="DD1234"/>
      <c r="DE1234"/>
      <c r="DF1234"/>
      <c r="DG1234"/>
      <c r="DH1234"/>
      <c r="DI1234"/>
      <c r="DJ1234"/>
      <c r="DK1234"/>
      <c r="DL1234"/>
      <c r="DM1234"/>
      <c r="DN1234"/>
      <c r="DO1234"/>
      <c r="DP1234"/>
      <c r="DQ1234"/>
      <c r="DR1234"/>
      <c r="DS1234"/>
      <c r="DT1234"/>
      <c r="DU1234"/>
      <c r="DV1234"/>
      <c r="DW1234"/>
      <c r="DX1234"/>
      <c r="DY1234"/>
      <c r="DZ1234"/>
      <c r="EA1234"/>
      <c r="EB1234"/>
      <c r="EC1234"/>
      <c r="ED1234"/>
      <c r="EE1234"/>
      <c r="EF1234"/>
      <c r="EG1234"/>
      <c r="EH1234"/>
      <c r="EI1234"/>
      <c r="EJ1234"/>
      <c r="EK1234"/>
      <c r="EL1234"/>
      <c r="EM1234"/>
      <c r="EN1234"/>
      <c r="EO1234"/>
      <c r="EP1234"/>
      <c r="EQ1234"/>
      <c r="ER1234"/>
      <c r="ES1234"/>
      <c r="ET1234"/>
      <c r="EU1234"/>
      <c r="EV1234"/>
      <c r="EW1234"/>
      <c r="EX1234"/>
      <c r="EY1234"/>
      <c r="EZ1234"/>
      <c r="FA1234"/>
      <c r="FB1234"/>
      <c r="FC1234"/>
      <c r="FD1234"/>
      <c r="FE1234"/>
      <c r="FF1234"/>
      <c r="FG1234"/>
      <c r="FH1234"/>
      <c r="FI1234"/>
      <c r="FJ1234"/>
      <c r="FK1234"/>
      <c r="FL1234"/>
      <c r="FM1234"/>
      <c r="FN1234"/>
      <c r="FO1234"/>
      <c r="FP1234"/>
      <c r="FQ1234"/>
      <c r="FR1234"/>
      <c r="FS1234"/>
      <c r="FT1234"/>
      <c r="FU1234"/>
      <c r="FV1234"/>
      <c r="FW1234"/>
      <c r="FX1234"/>
      <c r="FY1234"/>
      <c r="FZ1234"/>
      <c r="GA1234"/>
      <c r="GB1234"/>
      <c r="GC1234"/>
      <c r="GD1234"/>
      <c r="GE1234"/>
      <c r="GF1234"/>
      <c r="GG1234"/>
      <c r="GH1234"/>
      <c r="GI1234"/>
      <c r="GJ1234"/>
      <c r="GK1234"/>
      <c r="GL1234"/>
      <c r="GM1234"/>
      <c r="GN1234"/>
      <c r="GO1234"/>
      <c r="GP1234"/>
      <c r="GQ1234"/>
      <c r="GR1234"/>
      <c r="GS1234"/>
      <c r="GT1234"/>
      <c r="GU1234"/>
      <c r="GV1234"/>
      <c r="GW1234"/>
      <c r="GX1234"/>
      <c r="GY1234"/>
      <c r="GZ1234"/>
      <c r="HA1234"/>
      <c r="HB1234"/>
      <c r="HC1234"/>
      <c r="HD1234"/>
      <c r="HE1234"/>
      <c r="HF1234"/>
      <c r="HG1234"/>
      <c r="HH1234"/>
    </row>
    <row r="1235" spans="1:216" x14ac:dyDescent="0.2">
      <c r="A1235" s="241" t="s">
        <v>529</v>
      </c>
      <c r="B1235" s="476" t="s">
        <v>1101</v>
      </c>
      <c r="C1235" s="326" t="s">
        <v>801</v>
      </c>
      <c r="D1235" s="283" t="s">
        <v>1102</v>
      </c>
      <c r="E1235" s="480">
        <v>0</v>
      </c>
      <c r="F1235" s="480">
        <v>4.9000000000000004</v>
      </c>
      <c r="G1235" s="480">
        <v>0</v>
      </c>
      <c r="H1235" s="480">
        <v>0</v>
      </c>
      <c r="I1235" s="480">
        <v>0</v>
      </c>
      <c r="J1235" s="480">
        <v>0</v>
      </c>
      <c r="K1235" s="480">
        <v>0</v>
      </c>
      <c r="L1235" s="480">
        <v>0</v>
      </c>
      <c r="M1235" s="480">
        <v>0</v>
      </c>
      <c r="N1235" s="500">
        <v>4.9000000000000004</v>
      </c>
      <c r="O1235" s="480">
        <v>0</v>
      </c>
      <c r="P1235" s="480">
        <v>10</v>
      </c>
      <c r="Q1235" s="480">
        <v>0</v>
      </c>
      <c r="R1235" s="480">
        <v>0</v>
      </c>
      <c r="S1235" s="480">
        <v>0</v>
      </c>
      <c r="T1235" s="480">
        <v>0</v>
      </c>
      <c r="U1235" s="480">
        <v>0</v>
      </c>
      <c r="V1235" s="480">
        <v>0</v>
      </c>
      <c r="W1235" s="480">
        <v>0</v>
      </c>
      <c r="X1235" s="500">
        <v>10</v>
      </c>
      <c r="Y1235"/>
      <c r="Z1235"/>
      <c r="AA1235"/>
      <c r="AB1235"/>
      <c r="AC1235"/>
      <c r="AD1235"/>
      <c r="AE1235"/>
      <c r="AF1235"/>
      <c r="AG1235"/>
      <c r="AH1235"/>
      <c r="AI1235"/>
      <c r="AJ1235"/>
      <c r="AK1235"/>
      <c r="AL1235"/>
      <c r="AM1235"/>
      <c r="AN1235"/>
      <c r="AO1235"/>
      <c r="AP1235"/>
      <c r="AQ1235"/>
      <c r="AR1235"/>
      <c r="AS1235"/>
      <c r="AT1235"/>
      <c r="AU1235"/>
      <c r="AV1235"/>
      <c r="AW1235"/>
      <c r="AX1235"/>
      <c r="AY1235"/>
      <c r="AZ1235"/>
      <c r="BA1235"/>
      <c r="BB1235"/>
      <c r="BC1235"/>
      <c r="BD1235"/>
      <c r="BE1235"/>
      <c r="BF1235"/>
      <c r="BG1235"/>
      <c r="BH1235"/>
      <c r="BI1235"/>
      <c r="BJ1235"/>
      <c r="BK1235"/>
      <c r="BL1235"/>
      <c r="BM1235"/>
      <c r="BN1235"/>
      <c r="BO1235"/>
      <c r="BP1235"/>
      <c r="BQ1235"/>
      <c r="BR1235"/>
      <c r="BS1235"/>
      <c r="BT1235"/>
      <c r="BU1235"/>
      <c r="BV1235"/>
      <c r="BW1235"/>
      <c r="BX1235"/>
      <c r="BY1235"/>
      <c r="BZ1235"/>
      <c r="CA1235"/>
      <c r="CB1235"/>
      <c r="CC1235"/>
      <c r="CD1235"/>
      <c r="CE1235"/>
      <c r="CF1235"/>
      <c r="CG1235"/>
      <c r="CH1235"/>
      <c r="CI1235"/>
      <c r="CJ1235"/>
      <c r="CK1235"/>
      <c r="CL1235"/>
      <c r="CM1235"/>
      <c r="CN1235"/>
      <c r="CO1235"/>
      <c r="CP1235"/>
      <c r="CQ1235"/>
      <c r="CR1235"/>
      <c r="CS1235"/>
      <c r="CT1235"/>
      <c r="CU1235"/>
      <c r="CV1235"/>
      <c r="CW1235"/>
      <c r="CX1235"/>
      <c r="CY1235"/>
      <c r="CZ1235"/>
      <c r="DA1235"/>
      <c r="DB1235"/>
      <c r="DC1235"/>
      <c r="DD1235"/>
      <c r="DE1235"/>
      <c r="DF1235"/>
      <c r="DG1235"/>
      <c r="DH1235"/>
      <c r="DI1235"/>
      <c r="DJ1235"/>
      <c r="DK1235"/>
      <c r="DL1235"/>
      <c r="DM1235"/>
      <c r="DN1235"/>
      <c r="DO1235"/>
      <c r="DP1235"/>
      <c r="DQ1235"/>
      <c r="DR1235"/>
      <c r="DS1235"/>
      <c r="DT1235"/>
      <c r="DU1235"/>
      <c r="DV1235"/>
      <c r="DW1235"/>
      <c r="DX1235"/>
      <c r="DY1235"/>
      <c r="DZ1235"/>
      <c r="EA1235"/>
      <c r="EB1235"/>
      <c r="EC1235"/>
      <c r="ED1235"/>
      <c r="EE1235"/>
      <c r="EF1235"/>
      <c r="EG1235"/>
      <c r="EH1235"/>
      <c r="EI1235"/>
      <c r="EJ1235"/>
      <c r="EK1235"/>
      <c r="EL1235"/>
      <c r="EM1235"/>
      <c r="EN1235"/>
      <c r="EO1235"/>
      <c r="EP1235"/>
      <c r="EQ1235"/>
      <c r="ER1235"/>
      <c r="ES1235"/>
      <c r="ET1235"/>
      <c r="EU1235"/>
      <c r="EV1235"/>
      <c r="EW1235"/>
      <c r="EX1235"/>
      <c r="EY1235"/>
      <c r="EZ1235"/>
      <c r="FA1235"/>
      <c r="FB1235"/>
      <c r="FC1235"/>
      <c r="FD1235"/>
      <c r="FE1235"/>
      <c r="FF1235"/>
      <c r="FG1235"/>
      <c r="FH1235"/>
      <c r="FI1235"/>
      <c r="FJ1235"/>
      <c r="FK1235"/>
      <c r="FL1235"/>
      <c r="FM1235"/>
      <c r="FN1235"/>
      <c r="FO1235"/>
      <c r="FP1235"/>
      <c r="FQ1235"/>
      <c r="FR1235"/>
      <c r="FS1235"/>
      <c r="FT1235"/>
      <c r="FU1235"/>
      <c r="FV1235"/>
      <c r="FW1235"/>
      <c r="FX1235"/>
      <c r="FY1235"/>
      <c r="FZ1235"/>
      <c r="GA1235"/>
      <c r="GB1235"/>
      <c r="GC1235"/>
      <c r="GD1235"/>
      <c r="GE1235"/>
      <c r="GF1235"/>
      <c r="GG1235"/>
      <c r="GH1235"/>
      <c r="GI1235"/>
      <c r="GJ1235"/>
      <c r="GK1235"/>
      <c r="GL1235"/>
      <c r="GM1235"/>
      <c r="GN1235"/>
      <c r="GO1235"/>
      <c r="GP1235"/>
      <c r="GQ1235"/>
      <c r="GR1235"/>
      <c r="GS1235"/>
      <c r="GT1235"/>
      <c r="GU1235"/>
      <c r="GV1235"/>
      <c r="GW1235"/>
      <c r="GX1235"/>
      <c r="GY1235"/>
      <c r="GZ1235"/>
      <c r="HA1235"/>
      <c r="HB1235"/>
      <c r="HC1235"/>
      <c r="HD1235"/>
      <c r="HE1235"/>
      <c r="HF1235"/>
      <c r="HG1235"/>
      <c r="HH1235"/>
    </row>
    <row r="1236" spans="1:216" x14ac:dyDescent="0.2">
      <c r="A1236" s="241" t="s">
        <v>530</v>
      </c>
      <c r="B1236" s="476" t="s">
        <v>1103</v>
      </c>
      <c r="C1236" s="326" t="s">
        <v>784</v>
      </c>
      <c r="D1236" s="283" t="s">
        <v>531</v>
      </c>
      <c r="E1236" s="480">
        <v>0.1</v>
      </c>
      <c r="F1236" s="480">
        <v>0</v>
      </c>
      <c r="G1236" s="480">
        <v>0</v>
      </c>
      <c r="H1236" s="480">
        <v>0</v>
      </c>
      <c r="I1236" s="480">
        <v>0</v>
      </c>
      <c r="J1236" s="480">
        <v>0</v>
      </c>
      <c r="K1236" s="480">
        <v>0</v>
      </c>
      <c r="L1236" s="480">
        <v>0</v>
      </c>
      <c r="M1236" s="480">
        <v>0</v>
      </c>
      <c r="N1236" s="500">
        <v>0.1</v>
      </c>
      <c r="O1236" s="480">
        <v>3</v>
      </c>
      <c r="P1236" s="480">
        <v>0</v>
      </c>
      <c r="Q1236" s="480">
        <v>0</v>
      </c>
      <c r="R1236" s="480">
        <v>0</v>
      </c>
      <c r="S1236" s="480">
        <v>0</v>
      </c>
      <c r="T1236" s="480">
        <v>0</v>
      </c>
      <c r="U1236" s="480">
        <v>0</v>
      </c>
      <c r="V1236" s="480">
        <v>0</v>
      </c>
      <c r="W1236" s="480">
        <v>0</v>
      </c>
      <c r="X1236" s="500">
        <v>3</v>
      </c>
      <c r="Y1236"/>
      <c r="Z1236"/>
      <c r="AA1236"/>
      <c r="AB1236"/>
      <c r="AC1236"/>
      <c r="AD1236"/>
      <c r="AE1236"/>
      <c r="AF1236"/>
      <c r="AG1236"/>
      <c r="AH1236"/>
      <c r="AI1236"/>
      <c r="AJ1236"/>
      <c r="AK1236"/>
      <c r="AL1236"/>
      <c r="AM1236"/>
      <c r="AN1236"/>
      <c r="AO1236"/>
      <c r="AP1236"/>
      <c r="AQ1236"/>
      <c r="AR1236"/>
      <c r="AS1236"/>
      <c r="AT1236"/>
      <c r="AU1236"/>
      <c r="AV1236"/>
      <c r="AW1236"/>
      <c r="AX1236"/>
      <c r="AY1236"/>
      <c r="AZ1236"/>
      <c r="BA1236"/>
      <c r="BB1236"/>
      <c r="BC1236"/>
      <c r="BD1236"/>
      <c r="BE1236"/>
      <c r="BF1236"/>
      <c r="BG1236"/>
      <c r="BH1236"/>
      <c r="BI1236"/>
      <c r="BJ1236"/>
      <c r="BK1236"/>
      <c r="BL1236"/>
      <c r="BM1236"/>
      <c r="BN1236"/>
      <c r="BO1236"/>
      <c r="BP1236"/>
      <c r="BQ1236"/>
      <c r="BR1236"/>
      <c r="BS1236"/>
      <c r="BT1236"/>
      <c r="BU1236"/>
      <c r="BV1236"/>
      <c r="BW1236"/>
      <c r="BX1236"/>
      <c r="BY1236"/>
      <c r="BZ1236"/>
      <c r="CA1236"/>
      <c r="CB1236"/>
      <c r="CC1236"/>
      <c r="CD1236"/>
      <c r="CE1236"/>
      <c r="CF1236"/>
      <c r="CG1236"/>
      <c r="CH1236"/>
      <c r="CI1236"/>
      <c r="CJ1236"/>
      <c r="CK1236"/>
      <c r="CL1236"/>
      <c r="CM1236"/>
      <c r="CN1236"/>
      <c r="CO1236"/>
      <c r="CP1236"/>
      <c r="CQ1236"/>
      <c r="CR1236"/>
      <c r="CS1236"/>
      <c r="CT1236"/>
      <c r="CU1236"/>
      <c r="CV1236"/>
      <c r="CW1236"/>
      <c r="CX1236"/>
      <c r="CY1236"/>
      <c r="CZ1236"/>
      <c r="DA1236"/>
      <c r="DB1236"/>
      <c r="DC1236"/>
      <c r="DD1236"/>
      <c r="DE1236"/>
      <c r="DF1236"/>
      <c r="DG1236"/>
      <c r="DH1236"/>
      <c r="DI1236"/>
      <c r="DJ1236"/>
      <c r="DK1236"/>
      <c r="DL1236"/>
      <c r="DM1236"/>
      <c r="DN1236"/>
      <c r="DO1236"/>
      <c r="DP1236"/>
      <c r="DQ1236"/>
      <c r="DR1236"/>
      <c r="DS1236"/>
      <c r="DT1236"/>
      <c r="DU1236"/>
      <c r="DV1236"/>
      <c r="DW1236"/>
      <c r="DX1236"/>
      <c r="DY1236"/>
      <c r="DZ1236"/>
      <c r="EA1236"/>
      <c r="EB1236"/>
      <c r="EC1236"/>
      <c r="ED1236"/>
      <c r="EE1236"/>
      <c r="EF1236"/>
      <c r="EG1236"/>
      <c r="EH1236"/>
      <c r="EI1236"/>
      <c r="EJ1236"/>
      <c r="EK1236"/>
      <c r="EL1236"/>
      <c r="EM1236"/>
      <c r="EN1236"/>
      <c r="EO1236"/>
      <c r="EP1236"/>
      <c r="EQ1236"/>
      <c r="ER1236"/>
      <c r="ES1236"/>
      <c r="ET1236"/>
      <c r="EU1236"/>
      <c r="EV1236"/>
      <c r="EW1236"/>
      <c r="EX1236"/>
      <c r="EY1236"/>
      <c r="EZ1236"/>
      <c r="FA1236"/>
      <c r="FB1236"/>
      <c r="FC1236"/>
      <c r="FD1236"/>
      <c r="FE1236"/>
      <c r="FF1236"/>
      <c r="FG1236"/>
      <c r="FH1236"/>
      <c r="FI1236"/>
      <c r="FJ1236"/>
      <c r="FK1236"/>
      <c r="FL1236"/>
      <c r="FM1236"/>
      <c r="FN1236"/>
      <c r="FO1236"/>
      <c r="FP1236"/>
      <c r="FQ1236"/>
      <c r="FR1236"/>
      <c r="FS1236"/>
      <c r="FT1236"/>
      <c r="FU1236"/>
      <c r="FV1236"/>
      <c r="FW1236"/>
      <c r="FX1236"/>
      <c r="FY1236"/>
      <c r="FZ1236"/>
      <c r="GA1236"/>
      <c r="GB1236"/>
      <c r="GC1236"/>
      <c r="GD1236"/>
      <c r="GE1236"/>
      <c r="GF1236"/>
      <c r="GG1236"/>
      <c r="GH1236"/>
      <c r="GI1236"/>
      <c r="GJ1236"/>
      <c r="GK1236"/>
      <c r="GL1236"/>
      <c r="GM1236"/>
      <c r="GN1236"/>
      <c r="GO1236"/>
      <c r="GP1236"/>
      <c r="GQ1236"/>
      <c r="GR1236"/>
      <c r="GS1236"/>
      <c r="GT1236"/>
      <c r="GU1236"/>
      <c r="GV1236"/>
      <c r="GW1236"/>
      <c r="GX1236"/>
      <c r="GY1236"/>
      <c r="GZ1236"/>
      <c r="HA1236"/>
      <c r="HB1236"/>
      <c r="HC1236"/>
      <c r="HD1236"/>
      <c r="HE1236"/>
      <c r="HF1236"/>
      <c r="HG1236"/>
      <c r="HH1236"/>
    </row>
    <row r="1237" spans="1:216" x14ac:dyDescent="0.2">
      <c r="A1237" s="241" t="s">
        <v>532</v>
      </c>
      <c r="B1237" s="476" t="s">
        <v>1104</v>
      </c>
      <c r="C1237" s="326" t="s">
        <v>807</v>
      </c>
      <c r="D1237" s="283" t="s">
        <v>533</v>
      </c>
      <c r="E1237" s="480">
        <v>0</v>
      </c>
      <c r="F1237" s="480">
        <v>0</v>
      </c>
      <c r="G1237" s="480">
        <v>0</v>
      </c>
      <c r="H1237" s="480">
        <v>0</v>
      </c>
      <c r="I1237" s="480">
        <v>0</v>
      </c>
      <c r="J1237" s="480">
        <v>0</v>
      </c>
      <c r="K1237" s="480">
        <v>0</v>
      </c>
      <c r="L1237" s="480">
        <v>0</v>
      </c>
      <c r="M1237" s="480">
        <v>0</v>
      </c>
      <c r="N1237" s="500">
        <v>0</v>
      </c>
      <c r="O1237" s="480">
        <v>0</v>
      </c>
      <c r="P1237" s="480">
        <v>0</v>
      </c>
      <c r="Q1237" s="480">
        <v>0</v>
      </c>
      <c r="R1237" s="480">
        <v>0</v>
      </c>
      <c r="S1237" s="480">
        <v>0</v>
      </c>
      <c r="T1237" s="480">
        <v>0</v>
      </c>
      <c r="U1237" s="480">
        <v>0</v>
      </c>
      <c r="V1237" s="480">
        <v>0</v>
      </c>
      <c r="W1237" s="480">
        <v>0</v>
      </c>
      <c r="X1237" s="500">
        <v>0</v>
      </c>
      <c r="Y1237"/>
      <c r="Z1237"/>
      <c r="AA1237"/>
      <c r="AB1237"/>
      <c r="AC1237"/>
      <c r="AD1237"/>
      <c r="AE1237"/>
      <c r="AF1237"/>
      <c r="AG1237"/>
      <c r="AH1237"/>
      <c r="AI1237"/>
      <c r="AJ1237"/>
      <c r="AK1237"/>
      <c r="AL1237"/>
      <c r="AM1237"/>
      <c r="AN1237"/>
      <c r="AO1237"/>
      <c r="AP1237"/>
      <c r="AQ1237"/>
      <c r="AR1237"/>
      <c r="AS1237"/>
      <c r="AT1237"/>
      <c r="AU1237"/>
      <c r="AV1237"/>
      <c r="AW1237"/>
      <c r="AX1237"/>
      <c r="AY1237"/>
      <c r="AZ1237"/>
      <c r="BA1237"/>
      <c r="BB1237"/>
      <c r="BC1237"/>
      <c r="BD1237"/>
      <c r="BE1237"/>
      <c r="BF1237"/>
      <c r="BG1237"/>
      <c r="BH1237"/>
      <c r="BI1237"/>
      <c r="BJ1237"/>
      <c r="BK1237"/>
      <c r="BL1237"/>
      <c r="BM1237"/>
      <c r="BN1237"/>
      <c r="BO1237"/>
      <c r="BP1237"/>
      <c r="BQ1237"/>
      <c r="BR1237"/>
      <c r="BS1237"/>
      <c r="BT1237"/>
      <c r="BU1237"/>
      <c r="BV1237"/>
      <c r="BW1237"/>
      <c r="BX1237"/>
      <c r="BY1237"/>
      <c r="BZ1237"/>
      <c r="CA1237"/>
      <c r="CB1237"/>
      <c r="CC1237"/>
      <c r="CD1237"/>
      <c r="CE1237"/>
      <c r="CF1237"/>
      <c r="CG1237"/>
      <c r="CH1237"/>
      <c r="CI1237"/>
      <c r="CJ1237"/>
      <c r="CK1237"/>
      <c r="CL1237"/>
      <c r="CM1237"/>
      <c r="CN1237"/>
      <c r="CO1237"/>
      <c r="CP1237"/>
      <c r="CQ1237"/>
      <c r="CR1237"/>
      <c r="CS1237"/>
      <c r="CT1237"/>
      <c r="CU1237"/>
      <c r="CV1237"/>
      <c r="CW1237"/>
      <c r="CX1237"/>
      <c r="CY1237"/>
      <c r="CZ1237"/>
      <c r="DA1237"/>
      <c r="DB1237"/>
      <c r="DC1237"/>
      <c r="DD1237"/>
      <c r="DE1237"/>
      <c r="DF1237"/>
      <c r="DG1237"/>
      <c r="DH1237"/>
      <c r="DI1237"/>
      <c r="DJ1237"/>
      <c r="DK1237"/>
      <c r="DL1237"/>
      <c r="DM1237"/>
      <c r="DN1237"/>
      <c r="DO1237"/>
      <c r="DP1237"/>
      <c r="DQ1237"/>
      <c r="DR1237"/>
      <c r="DS1237"/>
      <c r="DT1237"/>
      <c r="DU1237"/>
      <c r="DV1237"/>
      <c r="DW1237"/>
      <c r="DX1237"/>
      <c r="DY1237"/>
      <c r="DZ1237"/>
      <c r="EA1237"/>
      <c r="EB1237"/>
      <c r="EC1237"/>
      <c r="ED1237"/>
      <c r="EE1237"/>
      <c r="EF1237"/>
      <c r="EG1237"/>
      <c r="EH1237"/>
      <c r="EI1237"/>
      <c r="EJ1237"/>
      <c r="EK1237"/>
      <c r="EL1237"/>
      <c r="EM1237"/>
      <c r="EN1237"/>
      <c r="EO1237"/>
      <c r="EP1237"/>
      <c r="EQ1237"/>
      <c r="ER1237"/>
      <c r="ES1237"/>
      <c r="ET1237"/>
      <c r="EU1237"/>
      <c r="EV1237"/>
      <c r="EW1237"/>
      <c r="EX1237"/>
      <c r="EY1237"/>
      <c r="EZ1237"/>
      <c r="FA1237"/>
      <c r="FB1237"/>
      <c r="FC1237"/>
      <c r="FD1237"/>
      <c r="FE1237"/>
      <c r="FF1237"/>
      <c r="FG1237"/>
      <c r="FH1237"/>
      <c r="FI1237"/>
      <c r="FJ1237"/>
      <c r="FK1237"/>
      <c r="FL1237"/>
      <c r="FM1237"/>
      <c r="FN1237"/>
      <c r="FO1237"/>
      <c r="FP1237"/>
      <c r="FQ1237"/>
      <c r="FR1237"/>
      <c r="FS1237"/>
      <c r="FT1237"/>
      <c r="FU1237"/>
      <c r="FV1237"/>
      <c r="FW1237"/>
      <c r="FX1237"/>
      <c r="FY1237"/>
      <c r="FZ1237"/>
      <c r="GA1237"/>
      <c r="GB1237"/>
      <c r="GC1237"/>
      <c r="GD1237"/>
      <c r="GE1237"/>
      <c r="GF1237"/>
      <c r="GG1237"/>
      <c r="GH1237"/>
      <c r="GI1237"/>
      <c r="GJ1237"/>
      <c r="GK1237"/>
      <c r="GL1237"/>
      <c r="GM1237"/>
      <c r="GN1237"/>
      <c r="GO1237"/>
      <c r="GP1237"/>
      <c r="GQ1237"/>
      <c r="GR1237"/>
      <c r="GS1237"/>
      <c r="GT1237"/>
      <c r="GU1237"/>
      <c r="GV1237"/>
      <c r="GW1237"/>
      <c r="GX1237"/>
      <c r="GY1237"/>
      <c r="GZ1237"/>
      <c r="HA1237"/>
      <c r="HB1237"/>
      <c r="HC1237"/>
      <c r="HD1237"/>
      <c r="HE1237"/>
      <c r="HF1237"/>
      <c r="HG1237"/>
      <c r="HH1237"/>
    </row>
    <row r="1238" spans="1:216" x14ac:dyDescent="0.2">
      <c r="A1238" s="241" t="s">
        <v>534</v>
      </c>
      <c r="B1238" s="476" t="s">
        <v>1105</v>
      </c>
      <c r="C1238" s="326" t="s">
        <v>782</v>
      </c>
      <c r="D1238" s="283" t="s">
        <v>535</v>
      </c>
      <c r="E1238" s="480">
        <v>0</v>
      </c>
      <c r="F1238" s="480">
        <v>13.9</v>
      </c>
      <c r="G1238" s="480">
        <v>0.5</v>
      </c>
      <c r="H1238" s="480">
        <v>0.5</v>
      </c>
      <c r="I1238" s="480">
        <v>1</v>
      </c>
      <c r="J1238" s="480">
        <v>0</v>
      </c>
      <c r="K1238" s="480">
        <v>0</v>
      </c>
      <c r="L1238" s="480">
        <v>0</v>
      </c>
      <c r="M1238" s="480">
        <v>0</v>
      </c>
      <c r="N1238" s="500">
        <v>15.9</v>
      </c>
      <c r="O1238" s="480">
        <v>0</v>
      </c>
      <c r="P1238" s="480">
        <v>28</v>
      </c>
      <c r="Q1238" s="480">
        <v>1</v>
      </c>
      <c r="R1238" s="480">
        <v>1</v>
      </c>
      <c r="S1238" s="480">
        <v>2</v>
      </c>
      <c r="T1238" s="480">
        <v>0</v>
      </c>
      <c r="U1238" s="480">
        <v>0</v>
      </c>
      <c r="V1238" s="480">
        <v>0</v>
      </c>
      <c r="W1238" s="480">
        <v>0</v>
      </c>
      <c r="X1238" s="500">
        <v>32</v>
      </c>
      <c r="Y1238"/>
      <c r="Z1238"/>
      <c r="AA1238"/>
      <c r="AB1238"/>
      <c r="AC1238"/>
      <c r="AD1238"/>
      <c r="AE1238"/>
      <c r="AF1238"/>
      <c r="AG1238"/>
      <c r="AH1238"/>
      <c r="AI1238"/>
      <c r="AJ1238"/>
      <c r="AK1238"/>
      <c r="AL1238"/>
      <c r="AM1238"/>
      <c r="AN1238"/>
      <c r="AO1238"/>
      <c r="AP1238"/>
      <c r="AQ1238"/>
      <c r="AR1238"/>
      <c r="AS1238"/>
      <c r="AT1238"/>
      <c r="AU1238"/>
      <c r="AV1238"/>
      <c r="AW1238"/>
      <c r="AX1238"/>
      <c r="AY1238"/>
      <c r="AZ1238"/>
      <c r="BA1238"/>
      <c r="BB1238"/>
      <c r="BC1238"/>
      <c r="BD1238"/>
      <c r="BE1238"/>
      <c r="BF1238"/>
      <c r="BG1238"/>
      <c r="BH1238"/>
      <c r="BI1238"/>
      <c r="BJ1238"/>
      <c r="BK1238"/>
      <c r="BL1238"/>
      <c r="BM1238"/>
      <c r="BN1238"/>
      <c r="BO1238"/>
      <c r="BP1238"/>
      <c r="BQ1238"/>
      <c r="BR1238"/>
      <c r="BS1238"/>
      <c r="BT1238"/>
      <c r="BU1238"/>
      <c r="BV1238"/>
      <c r="BW1238"/>
      <c r="BX1238"/>
      <c r="BY1238"/>
      <c r="BZ1238"/>
      <c r="CA1238"/>
      <c r="CB1238"/>
      <c r="CC1238"/>
      <c r="CD1238"/>
      <c r="CE1238"/>
      <c r="CF1238"/>
      <c r="CG1238"/>
      <c r="CH1238"/>
      <c r="CI1238"/>
      <c r="CJ1238"/>
      <c r="CK1238"/>
      <c r="CL1238"/>
      <c r="CM1238"/>
      <c r="CN1238"/>
      <c r="CO1238"/>
      <c r="CP1238"/>
      <c r="CQ1238"/>
      <c r="CR1238"/>
      <c r="CS1238"/>
      <c r="CT1238"/>
      <c r="CU1238"/>
      <c r="CV1238"/>
      <c r="CW1238"/>
      <c r="CX1238"/>
      <c r="CY1238"/>
      <c r="CZ1238"/>
      <c r="DA1238"/>
      <c r="DB1238"/>
      <c r="DC1238"/>
      <c r="DD1238"/>
      <c r="DE1238"/>
      <c r="DF1238"/>
      <c r="DG1238"/>
      <c r="DH1238"/>
      <c r="DI1238"/>
      <c r="DJ1238"/>
      <c r="DK1238"/>
      <c r="DL1238"/>
      <c r="DM1238"/>
      <c r="DN1238"/>
      <c r="DO1238"/>
      <c r="DP1238"/>
      <c r="DQ1238"/>
      <c r="DR1238"/>
      <c r="DS1238"/>
      <c r="DT1238"/>
      <c r="DU1238"/>
      <c r="DV1238"/>
      <c r="DW1238"/>
      <c r="DX1238"/>
      <c r="DY1238"/>
      <c r="DZ1238"/>
      <c r="EA1238"/>
      <c r="EB1238"/>
      <c r="EC1238"/>
      <c r="ED1238"/>
      <c r="EE1238"/>
      <c r="EF1238"/>
      <c r="EG1238"/>
      <c r="EH1238"/>
      <c r="EI1238"/>
      <c r="EJ1238"/>
      <c r="EK1238"/>
      <c r="EL1238"/>
      <c r="EM1238"/>
      <c r="EN1238"/>
      <c r="EO1238"/>
      <c r="EP1238"/>
      <c r="EQ1238"/>
      <c r="ER1238"/>
      <c r="ES1238"/>
      <c r="ET1238"/>
      <c r="EU1238"/>
      <c r="EV1238"/>
      <c r="EW1238"/>
      <c r="EX1238"/>
      <c r="EY1238"/>
      <c r="EZ1238"/>
      <c r="FA1238"/>
      <c r="FB1238"/>
      <c r="FC1238"/>
      <c r="FD1238"/>
      <c r="FE1238"/>
      <c r="FF1238"/>
      <c r="FG1238"/>
      <c r="FH1238"/>
      <c r="FI1238"/>
      <c r="FJ1238"/>
      <c r="FK1238"/>
      <c r="FL1238"/>
      <c r="FM1238"/>
      <c r="FN1238"/>
      <c r="FO1238"/>
      <c r="FP1238"/>
      <c r="FQ1238"/>
      <c r="FR1238"/>
      <c r="FS1238"/>
      <c r="FT1238"/>
      <c r="FU1238"/>
      <c r="FV1238"/>
      <c r="FW1238"/>
      <c r="FX1238"/>
      <c r="FY1238"/>
      <c r="FZ1238"/>
      <c r="GA1238"/>
      <c r="GB1238"/>
      <c r="GC1238"/>
      <c r="GD1238"/>
      <c r="GE1238"/>
      <c r="GF1238"/>
      <c r="GG1238"/>
      <c r="GH1238"/>
      <c r="GI1238"/>
      <c r="GJ1238"/>
      <c r="GK1238"/>
      <c r="GL1238"/>
      <c r="GM1238"/>
      <c r="GN1238"/>
      <c r="GO1238"/>
      <c r="GP1238"/>
      <c r="GQ1238"/>
      <c r="GR1238"/>
      <c r="GS1238"/>
      <c r="GT1238"/>
      <c r="GU1238"/>
      <c r="GV1238"/>
      <c r="GW1238"/>
      <c r="GX1238"/>
      <c r="GY1238"/>
      <c r="GZ1238"/>
      <c r="HA1238"/>
      <c r="HB1238"/>
      <c r="HC1238"/>
      <c r="HD1238"/>
      <c r="HE1238"/>
      <c r="HF1238"/>
      <c r="HG1238"/>
      <c r="HH1238"/>
    </row>
    <row r="1239" spans="1:216" x14ac:dyDescent="0.2">
      <c r="A1239" s="241" t="s">
        <v>536</v>
      </c>
      <c r="B1239" s="476" t="s">
        <v>1106</v>
      </c>
      <c r="C1239" s="326" t="s">
        <v>801</v>
      </c>
      <c r="D1239" s="283" t="s">
        <v>537</v>
      </c>
      <c r="E1239" s="480">
        <v>0</v>
      </c>
      <c r="F1239" s="480">
        <v>36.4</v>
      </c>
      <c r="G1239" s="480">
        <v>10.8</v>
      </c>
      <c r="H1239" s="480">
        <v>3.4</v>
      </c>
      <c r="I1239" s="480">
        <v>2</v>
      </c>
      <c r="J1239" s="480">
        <v>0.5</v>
      </c>
      <c r="K1239" s="480">
        <v>0</v>
      </c>
      <c r="L1239" s="480">
        <v>0</v>
      </c>
      <c r="M1239" s="480">
        <v>0</v>
      </c>
      <c r="N1239" s="500">
        <v>53.1</v>
      </c>
      <c r="O1239" s="480">
        <v>0</v>
      </c>
      <c r="P1239" s="480">
        <v>75</v>
      </c>
      <c r="Q1239" s="480">
        <v>22</v>
      </c>
      <c r="R1239" s="480">
        <v>7</v>
      </c>
      <c r="S1239" s="480">
        <v>4</v>
      </c>
      <c r="T1239" s="480">
        <v>1</v>
      </c>
      <c r="U1239" s="480">
        <v>0</v>
      </c>
      <c r="V1239" s="480">
        <v>0</v>
      </c>
      <c r="W1239" s="480">
        <v>0</v>
      </c>
      <c r="X1239" s="500">
        <v>109</v>
      </c>
      <c r="Y1239"/>
      <c r="Z1239"/>
      <c r="AA1239"/>
      <c r="AB1239"/>
      <c r="AC1239"/>
      <c r="AD1239"/>
      <c r="AE1239"/>
      <c r="AF1239"/>
      <c r="AG1239"/>
      <c r="AH1239"/>
      <c r="AI1239"/>
      <c r="AJ1239"/>
      <c r="AK1239"/>
      <c r="AL1239"/>
      <c r="AM1239"/>
      <c r="AN1239"/>
      <c r="AO1239"/>
      <c r="AP1239"/>
      <c r="AQ1239"/>
      <c r="AR1239"/>
      <c r="AS1239"/>
      <c r="AT1239"/>
      <c r="AU1239"/>
      <c r="AV1239"/>
      <c r="AW1239"/>
      <c r="AX1239"/>
      <c r="AY1239"/>
      <c r="AZ1239"/>
      <c r="BA1239"/>
      <c r="BB1239"/>
      <c r="BC1239"/>
      <c r="BD1239"/>
      <c r="BE1239"/>
      <c r="BF1239"/>
      <c r="BG1239"/>
      <c r="BH1239"/>
      <c r="BI1239"/>
      <c r="BJ1239"/>
      <c r="BK1239"/>
      <c r="BL1239"/>
      <c r="BM1239"/>
      <c r="BN1239"/>
      <c r="BO1239"/>
      <c r="BP1239"/>
      <c r="BQ1239"/>
      <c r="BR1239"/>
      <c r="BS1239"/>
      <c r="BT1239"/>
      <c r="BU1239"/>
      <c r="BV1239"/>
      <c r="BW1239"/>
      <c r="BX1239"/>
      <c r="BY1239"/>
      <c r="BZ1239"/>
      <c r="CA1239"/>
      <c r="CB1239"/>
      <c r="CC1239"/>
      <c r="CD1239"/>
      <c r="CE1239"/>
      <c r="CF1239"/>
      <c r="CG1239"/>
      <c r="CH1239"/>
      <c r="CI1239"/>
      <c r="CJ1239"/>
      <c r="CK1239"/>
      <c r="CL1239"/>
      <c r="CM1239"/>
      <c r="CN1239"/>
      <c r="CO1239"/>
      <c r="CP1239"/>
      <c r="CQ1239"/>
      <c r="CR1239"/>
      <c r="CS1239"/>
      <c r="CT1239"/>
      <c r="CU1239"/>
      <c r="CV1239"/>
      <c r="CW1239"/>
      <c r="CX1239"/>
      <c r="CY1239"/>
      <c r="CZ1239"/>
      <c r="DA1239"/>
      <c r="DB1239"/>
      <c r="DC1239"/>
      <c r="DD1239"/>
      <c r="DE1239"/>
      <c r="DF1239"/>
      <c r="DG1239"/>
      <c r="DH1239"/>
      <c r="DI1239"/>
      <c r="DJ1239"/>
      <c r="DK1239"/>
      <c r="DL1239"/>
      <c r="DM1239"/>
      <c r="DN1239"/>
      <c r="DO1239"/>
      <c r="DP1239"/>
      <c r="DQ1239"/>
      <c r="DR1239"/>
      <c r="DS1239"/>
      <c r="DT1239"/>
      <c r="DU1239"/>
      <c r="DV1239"/>
      <c r="DW1239"/>
      <c r="DX1239"/>
      <c r="DY1239"/>
      <c r="DZ1239"/>
      <c r="EA1239"/>
      <c r="EB1239"/>
      <c r="EC1239"/>
      <c r="ED1239"/>
      <c r="EE1239"/>
      <c r="EF1239"/>
      <c r="EG1239"/>
      <c r="EH1239"/>
      <c r="EI1239"/>
      <c r="EJ1239"/>
      <c r="EK1239"/>
      <c r="EL1239"/>
      <c r="EM1239"/>
      <c r="EN1239"/>
      <c r="EO1239"/>
      <c r="EP1239"/>
      <c r="EQ1239"/>
      <c r="ER1239"/>
      <c r="ES1239"/>
      <c r="ET1239"/>
      <c r="EU1239"/>
      <c r="EV1239"/>
      <c r="EW1239"/>
      <c r="EX1239"/>
      <c r="EY1239"/>
      <c r="EZ1239"/>
      <c r="FA1239"/>
      <c r="FB1239"/>
      <c r="FC1239"/>
      <c r="FD1239"/>
      <c r="FE1239"/>
      <c r="FF1239"/>
      <c r="FG1239"/>
      <c r="FH1239"/>
      <c r="FI1239"/>
      <c r="FJ1239"/>
      <c r="FK1239"/>
      <c r="FL1239"/>
      <c r="FM1239"/>
      <c r="FN1239"/>
      <c r="FO1239"/>
      <c r="FP1239"/>
      <c r="FQ1239"/>
      <c r="FR1239"/>
      <c r="FS1239"/>
      <c r="FT1239"/>
      <c r="FU1239"/>
      <c r="FV1239"/>
      <c r="FW1239"/>
      <c r="FX1239"/>
      <c r="FY1239"/>
      <c r="FZ1239"/>
      <c r="GA1239"/>
      <c r="GB1239"/>
      <c r="GC1239"/>
      <c r="GD1239"/>
      <c r="GE1239"/>
      <c r="GF1239"/>
      <c r="GG1239"/>
      <c r="GH1239"/>
      <c r="GI1239"/>
      <c r="GJ1239"/>
      <c r="GK1239"/>
      <c r="GL1239"/>
      <c r="GM1239"/>
      <c r="GN1239"/>
      <c r="GO1239"/>
      <c r="GP1239"/>
      <c r="GQ1239"/>
      <c r="GR1239"/>
      <c r="GS1239"/>
      <c r="GT1239"/>
      <c r="GU1239"/>
      <c r="GV1239"/>
      <c r="GW1239"/>
      <c r="GX1239"/>
      <c r="GY1239"/>
      <c r="GZ1239"/>
      <c r="HA1239"/>
      <c r="HB1239"/>
      <c r="HC1239"/>
      <c r="HD1239"/>
      <c r="HE1239"/>
      <c r="HF1239"/>
      <c r="HG1239"/>
      <c r="HH1239"/>
    </row>
    <row r="1240" spans="1:216" x14ac:dyDescent="0.2">
      <c r="A1240" s="241" t="s">
        <v>538</v>
      </c>
      <c r="B1240" s="476" t="s">
        <v>1107</v>
      </c>
      <c r="C1240" s="326" t="s">
        <v>807</v>
      </c>
      <c r="D1240" s="283" t="s">
        <v>1108</v>
      </c>
      <c r="E1240" s="480">
        <v>0</v>
      </c>
      <c r="F1240" s="480">
        <v>2.8</v>
      </c>
      <c r="G1240" s="480">
        <v>0</v>
      </c>
      <c r="H1240" s="480">
        <v>0</v>
      </c>
      <c r="I1240" s="480">
        <v>0</v>
      </c>
      <c r="J1240" s="480">
        <v>0</v>
      </c>
      <c r="K1240" s="480">
        <v>0</v>
      </c>
      <c r="L1240" s="480">
        <v>0</v>
      </c>
      <c r="M1240" s="480">
        <v>0</v>
      </c>
      <c r="N1240" s="500">
        <v>2.8</v>
      </c>
      <c r="O1240" s="480">
        <v>0</v>
      </c>
      <c r="P1240" s="480">
        <v>6</v>
      </c>
      <c r="Q1240" s="480">
        <v>0</v>
      </c>
      <c r="R1240" s="480">
        <v>0</v>
      </c>
      <c r="S1240" s="480">
        <v>0</v>
      </c>
      <c r="T1240" s="480">
        <v>0</v>
      </c>
      <c r="U1240" s="480">
        <v>0</v>
      </c>
      <c r="V1240" s="480">
        <v>0</v>
      </c>
      <c r="W1240" s="480">
        <v>0</v>
      </c>
      <c r="X1240" s="500">
        <v>6</v>
      </c>
      <c r="Y1240"/>
      <c r="Z1240"/>
      <c r="AA1240"/>
      <c r="AB1240"/>
      <c r="AC1240"/>
      <c r="AD1240"/>
      <c r="AE1240"/>
      <c r="AF1240"/>
      <c r="AG1240"/>
      <c r="AH1240"/>
      <c r="AI1240"/>
      <c r="AJ1240"/>
      <c r="AK1240"/>
      <c r="AL1240"/>
      <c r="AM1240"/>
      <c r="AN1240"/>
      <c r="AO1240"/>
      <c r="AP1240"/>
      <c r="AQ1240"/>
      <c r="AR1240"/>
      <c r="AS1240"/>
      <c r="AT1240"/>
      <c r="AU1240"/>
      <c r="AV1240"/>
      <c r="AW1240"/>
      <c r="AX1240"/>
      <c r="AY1240"/>
      <c r="AZ1240"/>
      <c r="BA1240"/>
      <c r="BB1240"/>
      <c r="BC1240"/>
      <c r="BD1240"/>
      <c r="BE1240"/>
      <c r="BF1240"/>
      <c r="BG1240"/>
      <c r="BH1240"/>
      <c r="BI1240"/>
      <c r="BJ1240"/>
      <c r="BK1240"/>
      <c r="BL1240"/>
      <c r="BM1240"/>
      <c r="BN1240"/>
      <c r="BO1240"/>
      <c r="BP1240"/>
      <c r="BQ1240"/>
      <c r="BR1240"/>
      <c r="BS1240"/>
      <c r="BT1240"/>
      <c r="BU1240"/>
      <c r="BV1240"/>
      <c r="BW1240"/>
      <c r="BX1240"/>
      <c r="BY1240"/>
      <c r="BZ1240"/>
      <c r="CA1240"/>
      <c r="CB1240"/>
      <c r="CC1240"/>
      <c r="CD1240"/>
      <c r="CE1240"/>
      <c r="CF1240"/>
      <c r="CG1240"/>
      <c r="CH1240"/>
      <c r="CI1240"/>
      <c r="CJ1240"/>
      <c r="CK1240"/>
      <c r="CL1240"/>
      <c r="CM1240"/>
      <c r="CN1240"/>
      <c r="CO1240"/>
      <c r="CP1240"/>
      <c r="CQ1240"/>
      <c r="CR1240"/>
      <c r="CS1240"/>
      <c r="CT1240"/>
      <c r="CU1240"/>
      <c r="CV1240"/>
      <c r="CW1240"/>
      <c r="CX1240"/>
      <c r="CY1240"/>
      <c r="CZ1240"/>
      <c r="DA1240"/>
      <c r="DB1240"/>
      <c r="DC1240"/>
      <c r="DD1240"/>
      <c r="DE1240"/>
      <c r="DF1240"/>
      <c r="DG1240"/>
      <c r="DH1240"/>
      <c r="DI1240"/>
      <c r="DJ1240"/>
      <c r="DK1240"/>
      <c r="DL1240"/>
      <c r="DM1240"/>
      <c r="DN1240"/>
      <c r="DO1240"/>
      <c r="DP1240"/>
      <c r="DQ1240"/>
      <c r="DR1240"/>
      <c r="DS1240"/>
      <c r="DT1240"/>
      <c r="DU1240"/>
      <c r="DV1240"/>
      <c r="DW1240"/>
      <c r="DX1240"/>
      <c r="DY1240"/>
      <c r="DZ1240"/>
      <c r="EA1240"/>
      <c r="EB1240"/>
      <c r="EC1240"/>
      <c r="ED1240"/>
      <c r="EE1240"/>
      <c r="EF1240"/>
      <c r="EG1240"/>
      <c r="EH1240"/>
      <c r="EI1240"/>
      <c r="EJ1240"/>
      <c r="EK1240"/>
      <c r="EL1240"/>
      <c r="EM1240"/>
      <c r="EN1240"/>
      <c r="EO1240"/>
      <c r="EP1240"/>
      <c r="EQ1240"/>
      <c r="ER1240"/>
      <c r="ES1240"/>
      <c r="ET1240"/>
      <c r="EU1240"/>
      <c r="EV1240"/>
      <c r="EW1240"/>
      <c r="EX1240"/>
      <c r="EY1240"/>
      <c r="EZ1240"/>
      <c r="FA1240"/>
      <c r="FB1240"/>
      <c r="FC1240"/>
      <c r="FD1240"/>
      <c r="FE1240"/>
      <c r="FF1240"/>
      <c r="FG1240"/>
      <c r="FH1240"/>
      <c r="FI1240"/>
      <c r="FJ1240"/>
      <c r="FK1240"/>
      <c r="FL1240"/>
      <c r="FM1240"/>
      <c r="FN1240"/>
      <c r="FO1240"/>
      <c r="FP1240"/>
      <c r="FQ1240"/>
      <c r="FR1240"/>
      <c r="FS1240"/>
      <c r="FT1240"/>
      <c r="FU1240"/>
      <c r="FV1240"/>
      <c r="FW1240"/>
      <c r="FX1240"/>
      <c r="FY1240"/>
      <c r="FZ1240"/>
      <c r="GA1240"/>
      <c r="GB1240"/>
      <c r="GC1240"/>
      <c r="GD1240"/>
      <c r="GE1240"/>
      <c r="GF1240"/>
      <c r="GG1240"/>
      <c r="GH1240"/>
      <c r="GI1240"/>
      <c r="GJ1240"/>
      <c r="GK1240"/>
      <c r="GL1240"/>
      <c r="GM1240"/>
      <c r="GN1240"/>
      <c r="GO1240"/>
      <c r="GP1240"/>
      <c r="GQ1240"/>
      <c r="GR1240"/>
      <c r="GS1240"/>
      <c r="GT1240"/>
      <c r="GU1240"/>
      <c r="GV1240"/>
      <c r="GW1240"/>
      <c r="GX1240"/>
      <c r="GY1240"/>
      <c r="GZ1240"/>
      <c r="HA1240"/>
      <c r="HB1240"/>
      <c r="HC1240"/>
      <c r="HD1240"/>
      <c r="HE1240"/>
      <c r="HF1240"/>
      <c r="HG1240"/>
      <c r="HH1240"/>
    </row>
    <row r="1241" spans="1:216" x14ac:dyDescent="0.2">
      <c r="A1241" s="241" t="s">
        <v>539</v>
      </c>
      <c r="B1241" s="476" t="s">
        <v>1109</v>
      </c>
      <c r="C1241" s="326" t="s">
        <v>626</v>
      </c>
      <c r="D1241" s="283" t="s">
        <v>540</v>
      </c>
      <c r="E1241" s="480">
        <v>0</v>
      </c>
      <c r="F1241" s="480">
        <v>13.5</v>
      </c>
      <c r="G1241" s="480">
        <v>0</v>
      </c>
      <c r="H1241" s="480">
        <v>0</v>
      </c>
      <c r="I1241" s="480">
        <v>0.4</v>
      </c>
      <c r="J1241" s="480">
        <v>0</v>
      </c>
      <c r="K1241" s="480">
        <v>0</v>
      </c>
      <c r="L1241" s="480">
        <v>0</v>
      </c>
      <c r="M1241" s="480">
        <v>0</v>
      </c>
      <c r="N1241" s="500">
        <v>13.9</v>
      </c>
      <c r="O1241" s="480">
        <v>0</v>
      </c>
      <c r="P1241" s="480">
        <v>29</v>
      </c>
      <c r="Q1241" s="480">
        <v>0</v>
      </c>
      <c r="R1241" s="480">
        <v>0</v>
      </c>
      <c r="S1241" s="480">
        <v>1</v>
      </c>
      <c r="T1241" s="480">
        <v>0</v>
      </c>
      <c r="U1241" s="480">
        <v>0</v>
      </c>
      <c r="V1241" s="480">
        <v>0</v>
      </c>
      <c r="W1241" s="480">
        <v>0</v>
      </c>
      <c r="X1241" s="500">
        <v>30</v>
      </c>
      <c r="Y1241"/>
      <c r="Z1241"/>
      <c r="AA1241"/>
      <c r="AB1241"/>
      <c r="AC1241"/>
      <c r="AD1241"/>
      <c r="AE1241"/>
      <c r="AF1241"/>
      <c r="AG1241"/>
      <c r="AH1241"/>
      <c r="AI1241"/>
      <c r="AJ1241"/>
      <c r="AK1241"/>
      <c r="AL1241"/>
      <c r="AM1241"/>
      <c r="AN1241"/>
      <c r="AO1241"/>
      <c r="AP1241"/>
      <c r="AQ1241"/>
      <c r="AR1241"/>
      <c r="AS1241"/>
      <c r="AT1241"/>
      <c r="AU1241"/>
      <c r="AV1241"/>
      <c r="AW1241"/>
      <c r="AX1241"/>
      <c r="AY1241"/>
      <c r="AZ1241"/>
      <c r="BA1241"/>
      <c r="BB1241"/>
      <c r="BC1241"/>
      <c r="BD1241"/>
      <c r="BE1241"/>
      <c r="BF1241"/>
      <c r="BG1241"/>
      <c r="BH1241"/>
      <c r="BI1241"/>
      <c r="BJ1241"/>
      <c r="BK1241"/>
      <c r="BL1241"/>
      <c r="BM1241"/>
      <c r="BN1241"/>
      <c r="BO1241"/>
      <c r="BP1241"/>
      <c r="BQ1241"/>
      <c r="BR1241"/>
      <c r="BS1241"/>
      <c r="BT1241"/>
      <c r="BU1241"/>
      <c r="BV1241"/>
      <c r="BW1241"/>
      <c r="BX1241"/>
      <c r="BY1241"/>
      <c r="BZ1241"/>
      <c r="CA1241"/>
      <c r="CB1241"/>
      <c r="CC1241"/>
      <c r="CD1241"/>
      <c r="CE1241"/>
      <c r="CF1241"/>
      <c r="CG1241"/>
      <c r="CH1241"/>
      <c r="CI1241"/>
      <c r="CJ1241"/>
      <c r="CK1241"/>
      <c r="CL1241"/>
      <c r="CM1241"/>
      <c r="CN1241"/>
      <c r="CO1241"/>
      <c r="CP1241"/>
      <c r="CQ1241"/>
      <c r="CR1241"/>
      <c r="CS1241"/>
      <c r="CT1241"/>
      <c r="CU1241"/>
      <c r="CV1241"/>
      <c r="CW1241"/>
      <c r="CX1241"/>
      <c r="CY1241"/>
      <c r="CZ1241"/>
      <c r="DA1241"/>
      <c r="DB1241"/>
      <c r="DC1241"/>
      <c r="DD1241"/>
      <c r="DE1241"/>
      <c r="DF1241"/>
      <c r="DG1241"/>
      <c r="DH1241"/>
      <c r="DI1241"/>
      <c r="DJ1241"/>
      <c r="DK1241"/>
      <c r="DL1241"/>
      <c r="DM1241"/>
      <c r="DN1241"/>
      <c r="DO1241"/>
      <c r="DP1241"/>
      <c r="DQ1241"/>
      <c r="DR1241"/>
      <c r="DS1241"/>
      <c r="DT1241"/>
      <c r="DU1241"/>
      <c r="DV1241"/>
      <c r="DW1241"/>
      <c r="DX1241"/>
      <c r="DY1241"/>
      <c r="DZ1241"/>
      <c r="EA1241"/>
      <c r="EB1241"/>
      <c r="EC1241"/>
      <c r="ED1241"/>
      <c r="EE1241"/>
      <c r="EF1241"/>
      <c r="EG1241"/>
      <c r="EH1241"/>
      <c r="EI1241"/>
      <c r="EJ1241"/>
      <c r="EK1241"/>
      <c r="EL1241"/>
      <c r="EM1241"/>
      <c r="EN1241"/>
      <c r="EO1241"/>
      <c r="EP1241"/>
      <c r="EQ1241"/>
      <c r="ER1241"/>
      <c r="ES1241"/>
      <c r="ET1241"/>
      <c r="EU1241"/>
      <c r="EV1241"/>
      <c r="EW1241"/>
      <c r="EX1241"/>
      <c r="EY1241"/>
      <c r="EZ1241"/>
      <c r="FA1241"/>
      <c r="FB1241"/>
      <c r="FC1241"/>
      <c r="FD1241"/>
      <c r="FE1241"/>
      <c r="FF1241"/>
      <c r="FG1241"/>
      <c r="FH1241"/>
      <c r="FI1241"/>
      <c r="FJ1241"/>
      <c r="FK1241"/>
      <c r="FL1241"/>
      <c r="FM1241"/>
      <c r="FN1241"/>
      <c r="FO1241"/>
      <c r="FP1241"/>
      <c r="FQ1241"/>
      <c r="FR1241"/>
      <c r="FS1241"/>
      <c r="FT1241"/>
      <c r="FU1241"/>
      <c r="FV1241"/>
      <c r="FW1241"/>
      <c r="FX1241"/>
      <c r="FY1241"/>
      <c r="FZ1241"/>
      <c r="GA1241"/>
      <c r="GB1241"/>
      <c r="GC1241"/>
      <c r="GD1241"/>
      <c r="GE1241"/>
      <c r="GF1241"/>
      <c r="GG1241"/>
      <c r="GH1241"/>
      <c r="GI1241"/>
      <c r="GJ1241"/>
      <c r="GK1241"/>
      <c r="GL1241"/>
      <c r="GM1241"/>
      <c r="GN1241"/>
      <c r="GO1241"/>
      <c r="GP1241"/>
      <c r="GQ1241"/>
      <c r="GR1241"/>
      <c r="GS1241"/>
      <c r="GT1241"/>
      <c r="GU1241"/>
      <c r="GV1241"/>
      <c r="GW1241"/>
      <c r="GX1241"/>
      <c r="GY1241"/>
      <c r="GZ1241"/>
      <c r="HA1241"/>
      <c r="HB1241"/>
      <c r="HC1241"/>
      <c r="HD1241"/>
      <c r="HE1241"/>
      <c r="HF1241"/>
      <c r="HG1241"/>
      <c r="HH1241"/>
    </row>
    <row r="1242" spans="1:216" x14ac:dyDescent="0.2">
      <c r="A1242" s="241" t="s">
        <v>541</v>
      </c>
      <c r="B1242" s="476" t="s">
        <v>1110</v>
      </c>
      <c r="C1242" s="326" t="s">
        <v>782</v>
      </c>
      <c r="D1242" s="283" t="s">
        <v>542</v>
      </c>
      <c r="E1242" s="480">
        <v>0</v>
      </c>
      <c r="F1242" s="480">
        <v>96.25</v>
      </c>
      <c r="G1242" s="480">
        <v>7.375</v>
      </c>
      <c r="H1242" s="480">
        <v>2.5</v>
      </c>
      <c r="I1242" s="480">
        <v>1</v>
      </c>
      <c r="J1242" s="480">
        <v>1.5</v>
      </c>
      <c r="K1242" s="480">
        <v>0</v>
      </c>
      <c r="L1242" s="480">
        <v>0</v>
      </c>
      <c r="M1242" s="480">
        <v>0</v>
      </c>
      <c r="N1242" s="500">
        <v>108.625</v>
      </c>
      <c r="O1242" s="480">
        <v>0</v>
      </c>
      <c r="P1242" s="480">
        <v>198</v>
      </c>
      <c r="Q1242" s="480">
        <v>15</v>
      </c>
      <c r="R1242" s="480">
        <v>5</v>
      </c>
      <c r="S1242" s="480">
        <v>2</v>
      </c>
      <c r="T1242" s="480">
        <v>3</v>
      </c>
      <c r="U1242" s="480">
        <v>0</v>
      </c>
      <c r="V1242" s="480">
        <v>0</v>
      </c>
      <c r="W1242" s="480">
        <v>0</v>
      </c>
      <c r="X1242" s="500">
        <v>223</v>
      </c>
      <c r="Y1242"/>
      <c r="Z1242"/>
      <c r="AA1242"/>
      <c r="AB1242"/>
      <c r="AC1242"/>
      <c r="AD1242"/>
      <c r="AE1242"/>
      <c r="AF1242"/>
      <c r="AG1242"/>
      <c r="AH1242"/>
      <c r="AI1242"/>
      <c r="AJ1242"/>
      <c r="AK1242"/>
      <c r="AL1242"/>
      <c r="AM1242"/>
      <c r="AN1242"/>
      <c r="AO1242"/>
      <c r="AP1242"/>
      <c r="AQ1242"/>
      <c r="AR1242"/>
      <c r="AS1242"/>
      <c r="AT1242"/>
      <c r="AU1242"/>
      <c r="AV1242"/>
      <c r="AW1242"/>
      <c r="AX1242"/>
      <c r="AY1242"/>
      <c r="AZ1242"/>
      <c r="BA1242"/>
      <c r="BB1242"/>
      <c r="BC1242"/>
      <c r="BD1242"/>
      <c r="BE1242"/>
      <c r="BF1242"/>
      <c r="BG1242"/>
      <c r="BH1242"/>
      <c r="BI1242"/>
      <c r="BJ1242"/>
      <c r="BK1242"/>
      <c r="BL1242"/>
      <c r="BM1242"/>
      <c r="BN1242"/>
      <c r="BO1242"/>
      <c r="BP1242"/>
      <c r="BQ1242"/>
      <c r="BR1242"/>
      <c r="BS1242"/>
      <c r="BT1242"/>
      <c r="BU1242"/>
      <c r="BV1242"/>
      <c r="BW1242"/>
      <c r="BX1242"/>
      <c r="BY1242"/>
      <c r="BZ1242"/>
      <c r="CA1242"/>
      <c r="CB1242"/>
      <c r="CC1242"/>
      <c r="CD1242"/>
      <c r="CE1242"/>
      <c r="CF1242"/>
      <c r="CG1242"/>
      <c r="CH1242"/>
      <c r="CI1242"/>
      <c r="CJ1242"/>
      <c r="CK1242"/>
      <c r="CL1242"/>
      <c r="CM1242"/>
      <c r="CN1242"/>
      <c r="CO1242"/>
      <c r="CP1242"/>
      <c r="CQ1242"/>
      <c r="CR1242"/>
      <c r="CS1242"/>
      <c r="CT1242"/>
      <c r="CU1242"/>
      <c r="CV1242"/>
      <c r="CW1242"/>
      <c r="CX1242"/>
      <c r="CY1242"/>
      <c r="CZ1242"/>
      <c r="DA1242"/>
      <c r="DB1242"/>
      <c r="DC1242"/>
      <c r="DD1242"/>
      <c r="DE1242"/>
      <c r="DF1242"/>
      <c r="DG1242"/>
      <c r="DH1242"/>
      <c r="DI1242"/>
      <c r="DJ1242"/>
      <c r="DK1242"/>
      <c r="DL1242"/>
      <c r="DM1242"/>
      <c r="DN1242"/>
      <c r="DO1242"/>
      <c r="DP1242"/>
      <c r="DQ1242"/>
      <c r="DR1242"/>
      <c r="DS1242"/>
      <c r="DT1242"/>
      <c r="DU1242"/>
      <c r="DV1242"/>
      <c r="DW1242"/>
      <c r="DX1242"/>
      <c r="DY1242"/>
      <c r="DZ1242"/>
      <c r="EA1242"/>
      <c r="EB1242"/>
      <c r="EC1242"/>
      <c r="ED1242"/>
      <c r="EE1242"/>
      <c r="EF1242"/>
      <c r="EG1242"/>
      <c r="EH1242"/>
      <c r="EI1242"/>
      <c r="EJ1242"/>
      <c r="EK1242"/>
      <c r="EL1242"/>
      <c r="EM1242"/>
      <c r="EN1242"/>
      <c r="EO1242"/>
      <c r="EP1242"/>
      <c r="EQ1242"/>
      <c r="ER1242"/>
      <c r="ES1242"/>
      <c r="ET1242"/>
      <c r="EU1242"/>
      <c r="EV1242"/>
      <c r="EW1242"/>
      <c r="EX1242"/>
      <c r="EY1242"/>
      <c r="EZ1242"/>
      <c r="FA1242"/>
      <c r="FB1242"/>
      <c r="FC1242"/>
      <c r="FD1242"/>
      <c r="FE1242"/>
      <c r="FF1242"/>
      <c r="FG1242"/>
      <c r="FH1242"/>
      <c r="FI1242"/>
      <c r="FJ1242"/>
      <c r="FK1242"/>
      <c r="FL1242"/>
      <c r="FM1242"/>
      <c r="FN1242"/>
      <c r="FO1242"/>
      <c r="FP1242"/>
      <c r="FQ1242"/>
      <c r="FR1242"/>
      <c r="FS1242"/>
      <c r="FT1242"/>
      <c r="FU1242"/>
      <c r="FV1242"/>
      <c r="FW1242"/>
      <c r="FX1242"/>
      <c r="FY1242"/>
      <c r="FZ1242"/>
      <c r="GA1242"/>
      <c r="GB1242"/>
      <c r="GC1242"/>
      <c r="GD1242"/>
      <c r="GE1242"/>
      <c r="GF1242"/>
      <c r="GG1242"/>
      <c r="GH1242"/>
      <c r="GI1242"/>
      <c r="GJ1242"/>
      <c r="GK1242"/>
      <c r="GL1242"/>
      <c r="GM1242"/>
      <c r="GN1242"/>
      <c r="GO1242"/>
      <c r="GP1242"/>
      <c r="GQ1242"/>
      <c r="GR1242"/>
      <c r="GS1242"/>
      <c r="GT1242"/>
      <c r="GU1242"/>
      <c r="GV1242"/>
      <c r="GW1242"/>
      <c r="GX1242"/>
      <c r="GY1242"/>
      <c r="GZ1242"/>
      <c r="HA1242"/>
      <c r="HB1242"/>
      <c r="HC1242"/>
      <c r="HD1242"/>
      <c r="HE1242"/>
      <c r="HF1242"/>
      <c r="HG1242"/>
      <c r="HH1242"/>
    </row>
    <row r="1243" spans="1:216" x14ac:dyDescent="0.2">
      <c r="A1243" s="241" t="s">
        <v>543</v>
      </c>
      <c r="B1243" s="476" t="s">
        <v>1111</v>
      </c>
      <c r="C1243" s="326" t="s">
        <v>801</v>
      </c>
      <c r="D1243" s="283" t="s">
        <v>544</v>
      </c>
      <c r="E1243" s="480">
        <v>0</v>
      </c>
      <c r="F1243" s="480">
        <v>27</v>
      </c>
      <c r="G1243" s="480">
        <v>1</v>
      </c>
      <c r="H1243" s="480">
        <v>1</v>
      </c>
      <c r="I1243" s="480">
        <v>1</v>
      </c>
      <c r="J1243" s="480">
        <v>0</v>
      </c>
      <c r="K1243" s="480">
        <v>0</v>
      </c>
      <c r="L1243" s="480">
        <v>0.5</v>
      </c>
      <c r="M1243" s="480">
        <v>0</v>
      </c>
      <c r="N1243" s="500">
        <v>30.5</v>
      </c>
      <c r="O1243" s="480">
        <v>0</v>
      </c>
      <c r="P1243" s="480">
        <v>54</v>
      </c>
      <c r="Q1243" s="480">
        <v>2</v>
      </c>
      <c r="R1243" s="480">
        <v>2</v>
      </c>
      <c r="S1243" s="480">
        <v>2</v>
      </c>
      <c r="T1243" s="480">
        <v>0</v>
      </c>
      <c r="U1243" s="480">
        <v>0</v>
      </c>
      <c r="V1243" s="480">
        <v>1</v>
      </c>
      <c r="W1243" s="480">
        <v>0</v>
      </c>
      <c r="X1243" s="500">
        <v>61</v>
      </c>
      <c r="Y1243"/>
      <c r="Z1243"/>
      <c r="AA1243"/>
      <c r="AB1243"/>
      <c r="AC1243"/>
      <c r="AD1243"/>
      <c r="AE1243"/>
      <c r="AF1243"/>
      <c r="AG1243"/>
      <c r="AH1243"/>
      <c r="AI1243"/>
      <c r="AJ1243"/>
      <c r="AK1243"/>
      <c r="AL1243"/>
      <c r="AM1243"/>
      <c r="AN1243"/>
      <c r="AO1243"/>
      <c r="AP1243"/>
      <c r="AQ1243"/>
      <c r="AR1243"/>
      <c r="AS1243"/>
      <c r="AT1243"/>
      <c r="AU1243"/>
      <c r="AV1243"/>
      <c r="AW1243"/>
      <c r="AX1243"/>
      <c r="AY1243"/>
      <c r="AZ1243"/>
      <c r="BA1243"/>
      <c r="BB1243"/>
      <c r="BC1243"/>
      <c r="BD1243"/>
      <c r="BE1243"/>
      <c r="BF1243"/>
      <c r="BG1243"/>
      <c r="BH1243"/>
      <c r="BI1243"/>
      <c r="BJ1243"/>
      <c r="BK1243"/>
      <c r="BL1243"/>
      <c r="BM1243"/>
      <c r="BN1243"/>
      <c r="BO1243"/>
      <c r="BP1243"/>
      <c r="BQ1243"/>
      <c r="BR1243"/>
      <c r="BS1243"/>
      <c r="BT1243"/>
      <c r="BU1243"/>
      <c r="BV1243"/>
      <c r="BW1243"/>
      <c r="BX1243"/>
      <c r="BY1243"/>
      <c r="BZ1243"/>
      <c r="CA1243"/>
      <c r="CB1243"/>
      <c r="CC1243"/>
      <c r="CD1243"/>
      <c r="CE1243"/>
      <c r="CF1243"/>
      <c r="CG1243"/>
      <c r="CH1243"/>
      <c r="CI1243"/>
      <c r="CJ1243"/>
      <c r="CK1243"/>
      <c r="CL1243"/>
      <c r="CM1243"/>
      <c r="CN1243"/>
      <c r="CO1243"/>
      <c r="CP1243"/>
      <c r="CQ1243"/>
      <c r="CR1243"/>
      <c r="CS1243"/>
      <c r="CT1243"/>
      <c r="CU1243"/>
      <c r="CV1243"/>
      <c r="CW1243"/>
      <c r="CX1243"/>
      <c r="CY1243"/>
      <c r="CZ1243"/>
      <c r="DA1243"/>
      <c r="DB1243"/>
      <c r="DC1243"/>
      <c r="DD1243"/>
      <c r="DE1243"/>
      <c r="DF1243"/>
      <c r="DG1243"/>
      <c r="DH1243"/>
      <c r="DI1243"/>
      <c r="DJ1243"/>
      <c r="DK1243"/>
      <c r="DL1243"/>
      <c r="DM1243"/>
      <c r="DN1243"/>
      <c r="DO1243"/>
      <c r="DP1243"/>
      <c r="DQ1243"/>
      <c r="DR1243"/>
      <c r="DS1243"/>
      <c r="DT1243"/>
      <c r="DU1243"/>
      <c r="DV1243"/>
      <c r="DW1243"/>
      <c r="DX1243"/>
      <c r="DY1243"/>
      <c r="DZ1243"/>
      <c r="EA1243"/>
      <c r="EB1243"/>
      <c r="EC1243"/>
      <c r="ED1243"/>
      <c r="EE1243"/>
      <c r="EF1243"/>
      <c r="EG1243"/>
      <c r="EH1243"/>
      <c r="EI1243"/>
      <c r="EJ1243"/>
      <c r="EK1243"/>
      <c r="EL1243"/>
      <c r="EM1243"/>
      <c r="EN1243"/>
      <c r="EO1243"/>
      <c r="EP1243"/>
      <c r="EQ1243"/>
      <c r="ER1243"/>
      <c r="ES1243"/>
      <c r="ET1243"/>
      <c r="EU1243"/>
      <c r="EV1243"/>
      <c r="EW1243"/>
      <c r="EX1243"/>
      <c r="EY1243"/>
      <c r="EZ1243"/>
      <c r="FA1243"/>
      <c r="FB1243"/>
      <c r="FC1243"/>
      <c r="FD1243"/>
      <c r="FE1243"/>
      <c r="FF1243"/>
      <c r="FG1243"/>
      <c r="FH1243"/>
      <c r="FI1243"/>
      <c r="FJ1243"/>
      <c r="FK1243"/>
      <c r="FL1243"/>
      <c r="FM1243"/>
      <c r="FN1243"/>
      <c r="FO1243"/>
      <c r="FP1243"/>
      <c r="FQ1243"/>
      <c r="FR1243"/>
      <c r="FS1243"/>
      <c r="FT1243"/>
      <c r="FU1243"/>
      <c r="FV1243"/>
      <c r="FW1243"/>
      <c r="FX1243"/>
      <c r="FY1243"/>
      <c r="FZ1243"/>
      <c r="GA1243"/>
      <c r="GB1243"/>
      <c r="GC1243"/>
      <c r="GD1243"/>
      <c r="GE1243"/>
      <c r="GF1243"/>
      <c r="GG1243"/>
      <c r="GH1243"/>
      <c r="GI1243"/>
      <c r="GJ1243"/>
      <c r="GK1243"/>
      <c r="GL1243"/>
      <c r="GM1243"/>
      <c r="GN1243"/>
      <c r="GO1243"/>
      <c r="GP1243"/>
      <c r="GQ1243"/>
      <c r="GR1243"/>
      <c r="GS1243"/>
      <c r="GT1243"/>
      <c r="GU1243"/>
      <c r="GV1243"/>
      <c r="GW1243"/>
      <c r="GX1243"/>
      <c r="GY1243"/>
      <c r="GZ1243"/>
      <c r="HA1243"/>
      <c r="HB1243"/>
      <c r="HC1243"/>
      <c r="HD1243"/>
      <c r="HE1243"/>
      <c r="HF1243"/>
      <c r="HG1243"/>
      <c r="HH1243"/>
    </row>
    <row r="1244" spans="1:216" x14ac:dyDescent="0.2">
      <c r="A1244" s="241" t="s">
        <v>545</v>
      </c>
      <c r="B1244" s="476" t="s">
        <v>1112</v>
      </c>
      <c r="C1244" s="326" t="s">
        <v>782</v>
      </c>
      <c r="D1244" s="283" t="s">
        <v>546</v>
      </c>
      <c r="E1244" s="480">
        <v>0</v>
      </c>
      <c r="F1244" s="480">
        <v>8.3000000000000007</v>
      </c>
      <c r="G1244" s="480">
        <v>0.5</v>
      </c>
      <c r="H1244" s="480">
        <v>0</v>
      </c>
      <c r="I1244" s="480">
        <v>0</v>
      </c>
      <c r="J1244" s="480">
        <v>0</v>
      </c>
      <c r="K1244" s="480">
        <v>0</v>
      </c>
      <c r="L1244" s="480">
        <v>0</v>
      </c>
      <c r="M1244" s="480">
        <v>0</v>
      </c>
      <c r="N1244" s="500">
        <v>8.8000000000000007</v>
      </c>
      <c r="O1244" s="480">
        <v>0</v>
      </c>
      <c r="P1244" s="480">
        <v>17</v>
      </c>
      <c r="Q1244" s="480">
        <v>1</v>
      </c>
      <c r="R1244" s="480">
        <v>0</v>
      </c>
      <c r="S1244" s="480">
        <v>0</v>
      </c>
      <c r="T1244" s="480">
        <v>0</v>
      </c>
      <c r="U1244" s="480">
        <v>0</v>
      </c>
      <c r="V1244" s="480">
        <v>0</v>
      </c>
      <c r="W1244" s="480">
        <v>0</v>
      </c>
      <c r="X1244" s="500">
        <v>18</v>
      </c>
      <c r="Y1244"/>
      <c r="Z1244"/>
      <c r="AA1244"/>
      <c r="AB1244"/>
      <c r="AC1244"/>
      <c r="AD1244"/>
      <c r="AE1244"/>
      <c r="AF1244"/>
      <c r="AG1244"/>
      <c r="AH1244"/>
      <c r="AI1244"/>
      <c r="AJ1244"/>
      <c r="AK1244"/>
      <c r="AL1244"/>
      <c r="AM1244"/>
      <c r="AN1244"/>
      <c r="AO1244"/>
      <c r="AP1244"/>
      <c r="AQ1244"/>
      <c r="AR1244"/>
      <c r="AS1244"/>
      <c r="AT1244"/>
      <c r="AU1244"/>
      <c r="AV1244"/>
      <c r="AW1244"/>
      <c r="AX1244"/>
      <c r="AY1244"/>
      <c r="AZ1244"/>
      <c r="BA1244"/>
      <c r="BB1244"/>
      <c r="BC1244"/>
      <c r="BD1244"/>
      <c r="BE1244"/>
      <c r="BF1244"/>
      <c r="BG1244"/>
      <c r="BH1244"/>
      <c r="BI1244"/>
      <c r="BJ1244"/>
      <c r="BK1244"/>
      <c r="BL1244"/>
      <c r="BM1244"/>
      <c r="BN1244"/>
      <c r="BO1244"/>
      <c r="BP1244"/>
      <c r="BQ1244"/>
      <c r="BR1244"/>
      <c r="BS1244"/>
      <c r="BT1244"/>
      <c r="BU1244"/>
      <c r="BV1244"/>
      <c r="BW1244"/>
      <c r="BX1244"/>
      <c r="BY1244"/>
      <c r="BZ1244"/>
      <c r="CA1244"/>
      <c r="CB1244"/>
      <c r="CC1244"/>
      <c r="CD1244"/>
      <c r="CE1244"/>
      <c r="CF1244"/>
      <c r="CG1244"/>
      <c r="CH1244"/>
      <c r="CI1244"/>
      <c r="CJ1244"/>
      <c r="CK1244"/>
      <c r="CL1244"/>
      <c r="CM1244"/>
      <c r="CN1244"/>
      <c r="CO1244"/>
      <c r="CP1244"/>
      <c r="CQ1244"/>
      <c r="CR1244"/>
      <c r="CS1244"/>
      <c r="CT1244"/>
      <c r="CU1244"/>
      <c r="CV1244"/>
      <c r="CW1244"/>
      <c r="CX1244"/>
      <c r="CY1244"/>
      <c r="CZ1244"/>
      <c r="DA1244"/>
      <c r="DB1244"/>
      <c r="DC1244"/>
      <c r="DD1244"/>
      <c r="DE1244"/>
      <c r="DF1244"/>
      <c r="DG1244"/>
      <c r="DH1244"/>
      <c r="DI1244"/>
      <c r="DJ1244"/>
      <c r="DK1244"/>
      <c r="DL1244"/>
      <c r="DM1244"/>
      <c r="DN1244"/>
      <c r="DO1244"/>
      <c r="DP1244"/>
      <c r="DQ1244"/>
      <c r="DR1244"/>
      <c r="DS1244"/>
      <c r="DT1244"/>
      <c r="DU1244"/>
      <c r="DV1244"/>
      <c r="DW1244"/>
      <c r="DX1244"/>
      <c r="DY1244"/>
      <c r="DZ1244"/>
      <c r="EA1244"/>
      <c r="EB1244"/>
      <c r="EC1244"/>
      <c r="ED1244"/>
      <c r="EE1244"/>
      <c r="EF1244"/>
      <c r="EG1244"/>
      <c r="EH1244"/>
      <c r="EI1244"/>
      <c r="EJ1244"/>
      <c r="EK1244"/>
      <c r="EL1244"/>
      <c r="EM1244"/>
      <c r="EN1244"/>
      <c r="EO1244"/>
      <c r="EP1244"/>
      <c r="EQ1244"/>
      <c r="ER1244"/>
      <c r="ES1244"/>
      <c r="ET1244"/>
      <c r="EU1244"/>
      <c r="EV1244"/>
      <c r="EW1244"/>
      <c r="EX1244"/>
      <c r="EY1244"/>
      <c r="EZ1244"/>
      <c r="FA1244"/>
      <c r="FB1244"/>
      <c r="FC1244"/>
      <c r="FD1244"/>
      <c r="FE1244"/>
      <c r="FF1244"/>
      <c r="FG1244"/>
      <c r="FH1244"/>
      <c r="FI1244"/>
      <c r="FJ1244"/>
      <c r="FK1244"/>
      <c r="FL1244"/>
      <c r="FM1244"/>
      <c r="FN1244"/>
      <c r="FO1244"/>
      <c r="FP1244"/>
      <c r="FQ1244"/>
      <c r="FR1244"/>
      <c r="FS1244"/>
      <c r="FT1244"/>
      <c r="FU1244"/>
      <c r="FV1244"/>
      <c r="FW1244"/>
      <c r="FX1244"/>
      <c r="FY1244"/>
      <c r="FZ1244"/>
      <c r="GA1244"/>
      <c r="GB1244"/>
      <c r="GC1244"/>
      <c r="GD1244"/>
      <c r="GE1244"/>
      <c r="GF1244"/>
      <c r="GG1244"/>
      <c r="GH1244"/>
      <c r="GI1244"/>
      <c r="GJ1244"/>
      <c r="GK1244"/>
      <c r="GL1244"/>
      <c r="GM1244"/>
      <c r="GN1244"/>
      <c r="GO1244"/>
      <c r="GP1244"/>
      <c r="GQ1244"/>
      <c r="GR1244"/>
      <c r="GS1244"/>
      <c r="GT1244"/>
      <c r="GU1244"/>
      <c r="GV1244"/>
      <c r="GW1244"/>
      <c r="GX1244"/>
      <c r="GY1244"/>
      <c r="GZ1244"/>
      <c r="HA1244"/>
      <c r="HB1244"/>
      <c r="HC1244"/>
      <c r="HD1244"/>
      <c r="HE1244"/>
      <c r="HF1244"/>
      <c r="HG1244"/>
      <c r="HH1244"/>
    </row>
    <row r="1245" spans="1:216" x14ac:dyDescent="0.2">
      <c r="A1245" s="241" t="s">
        <v>1113</v>
      </c>
      <c r="B1245" s="476" t="s">
        <v>1114</v>
      </c>
      <c r="C1245" s="326" t="s">
        <v>626</v>
      </c>
      <c r="D1245" s="283" t="s">
        <v>1115</v>
      </c>
      <c r="E1245" s="480">
        <v>0</v>
      </c>
      <c r="F1245" s="480">
        <v>0</v>
      </c>
      <c r="G1245" s="480">
        <v>0</v>
      </c>
      <c r="H1245" s="480">
        <v>0</v>
      </c>
      <c r="I1245" s="480">
        <v>0</v>
      </c>
      <c r="J1245" s="480">
        <v>0</v>
      </c>
      <c r="K1245" s="480">
        <v>0</v>
      </c>
      <c r="L1245" s="480">
        <v>0</v>
      </c>
      <c r="M1245" s="480">
        <v>0</v>
      </c>
      <c r="N1245" s="500">
        <v>0</v>
      </c>
      <c r="O1245" s="480">
        <v>0</v>
      </c>
      <c r="P1245" s="480">
        <v>0</v>
      </c>
      <c r="Q1245" s="480">
        <v>0</v>
      </c>
      <c r="R1245" s="480">
        <v>0</v>
      </c>
      <c r="S1245" s="480">
        <v>0</v>
      </c>
      <c r="T1245" s="480">
        <v>0</v>
      </c>
      <c r="U1245" s="480">
        <v>0</v>
      </c>
      <c r="V1245" s="480">
        <v>0</v>
      </c>
      <c r="W1245" s="480">
        <v>0</v>
      </c>
      <c r="X1245" s="500">
        <v>0</v>
      </c>
      <c r="Y1245"/>
      <c r="Z1245"/>
      <c r="AA1245"/>
      <c r="AB1245"/>
      <c r="AC1245"/>
      <c r="AD1245"/>
      <c r="AE1245"/>
      <c r="AF1245"/>
      <c r="AG1245"/>
      <c r="AH1245"/>
      <c r="AI1245"/>
      <c r="AJ1245"/>
      <c r="AK1245"/>
      <c r="AL1245"/>
      <c r="AM1245"/>
      <c r="AN1245"/>
      <c r="AO1245"/>
      <c r="AP1245"/>
      <c r="AQ1245"/>
      <c r="AR1245"/>
      <c r="AS1245"/>
      <c r="AT1245"/>
      <c r="AU1245"/>
      <c r="AV1245"/>
      <c r="AW1245"/>
      <c r="AX1245"/>
      <c r="AY1245"/>
      <c r="AZ1245"/>
      <c r="BA1245"/>
      <c r="BB1245"/>
      <c r="BC1245"/>
      <c r="BD1245"/>
      <c r="BE1245"/>
      <c r="BF1245"/>
      <c r="BG1245"/>
      <c r="BH1245"/>
      <c r="BI1245"/>
      <c r="BJ1245"/>
      <c r="BK1245"/>
      <c r="BL1245"/>
      <c r="BM1245"/>
      <c r="BN1245"/>
      <c r="BO1245"/>
      <c r="BP1245"/>
      <c r="BQ1245"/>
      <c r="BR1245"/>
      <c r="BS1245"/>
      <c r="BT1245"/>
      <c r="BU1245"/>
      <c r="BV1245"/>
      <c r="BW1245"/>
      <c r="BX1245"/>
      <c r="BY1245"/>
      <c r="BZ1245"/>
      <c r="CA1245"/>
      <c r="CB1245"/>
      <c r="CC1245"/>
      <c r="CD1245"/>
      <c r="CE1245"/>
      <c r="CF1245"/>
      <c r="CG1245"/>
      <c r="CH1245"/>
      <c r="CI1245"/>
      <c r="CJ1245"/>
      <c r="CK1245"/>
      <c r="CL1245"/>
      <c r="CM1245"/>
      <c r="CN1245"/>
      <c r="CO1245"/>
      <c r="CP1245"/>
      <c r="CQ1245"/>
      <c r="CR1245"/>
      <c r="CS1245"/>
      <c r="CT1245"/>
      <c r="CU1245"/>
      <c r="CV1245"/>
      <c r="CW1245"/>
      <c r="CX1245"/>
      <c r="CY1245"/>
      <c r="CZ1245"/>
      <c r="DA1245"/>
      <c r="DB1245"/>
      <c r="DC1245"/>
      <c r="DD1245"/>
      <c r="DE1245"/>
      <c r="DF1245"/>
      <c r="DG1245"/>
      <c r="DH1245"/>
      <c r="DI1245"/>
      <c r="DJ1245"/>
      <c r="DK1245"/>
      <c r="DL1245"/>
      <c r="DM1245"/>
      <c r="DN1245"/>
      <c r="DO1245"/>
      <c r="DP1245"/>
      <c r="DQ1245"/>
      <c r="DR1245"/>
      <c r="DS1245"/>
      <c r="DT1245"/>
      <c r="DU1245"/>
      <c r="DV1245"/>
      <c r="DW1245"/>
      <c r="DX1245"/>
      <c r="DY1245"/>
      <c r="DZ1245"/>
      <c r="EA1245"/>
      <c r="EB1245"/>
      <c r="EC1245"/>
      <c r="ED1245"/>
      <c r="EE1245"/>
      <c r="EF1245"/>
      <c r="EG1245"/>
      <c r="EH1245"/>
      <c r="EI1245"/>
      <c r="EJ1245"/>
      <c r="EK1245"/>
      <c r="EL1245"/>
      <c r="EM1245"/>
      <c r="EN1245"/>
      <c r="EO1245"/>
      <c r="EP1245"/>
      <c r="EQ1245"/>
      <c r="ER1245"/>
      <c r="ES1245"/>
      <c r="ET1245"/>
      <c r="EU1245"/>
      <c r="EV1245"/>
      <c r="EW1245"/>
      <c r="EX1245"/>
      <c r="EY1245"/>
      <c r="EZ1245"/>
      <c r="FA1245"/>
      <c r="FB1245"/>
      <c r="FC1245"/>
      <c r="FD1245"/>
      <c r="FE1245"/>
      <c r="FF1245"/>
      <c r="FG1245"/>
      <c r="FH1245"/>
      <c r="FI1245"/>
      <c r="FJ1245"/>
      <c r="FK1245"/>
      <c r="FL1245"/>
      <c r="FM1245"/>
      <c r="FN1245"/>
      <c r="FO1245"/>
      <c r="FP1245"/>
      <c r="FQ1245"/>
      <c r="FR1245"/>
      <c r="FS1245"/>
      <c r="FT1245"/>
      <c r="FU1245"/>
      <c r="FV1245"/>
      <c r="FW1245"/>
      <c r="FX1245"/>
      <c r="FY1245"/>
      <c r="FZ1245"/>
      <c r="GA1245"/>
      <c r="GB1245"/>
      <c r="GC1245"/>
      <c r="GD1245"/>
      <c r="GE1245"/>
      <c r="GF1245"/>
      <c r="GG1245"/>
      <c r="GH1245"/>
      <c r="GI1245"/>
      <c r="GJ1245"/>
      <c r="GK1245"/>
      <c r="GL1245"/>
      <c r="GM1245"/>
      <c r="GN1245"/>
      <c r="GO1245"/>
      <c r="GP1245"/>
      <c r="GQ1245"/>
      <c r="GR1245"/>
      <c r="GS1245"/>
      <c r="GT1245"/>
      <c r="GU1245"/>
      <c r="GV1245"/>
      <c r="GW1245"/>
      <c r="GX1245"/>
      <c r="GY1245"/>
      <c r="GZ1245"/>
      <c r="HA1245"/>
      <c r="HB1245"/>
      <c r="HC1245"/>
      <c r="HD1245"/>
      <c r="HE1245"/>
      <c r="HF1245"/>
      <c r="HG1245"/>
      <c r="HH1245"/>
    </row>
    <row r="1246" spans="1:216" x14ac:dyDescent="0.2">
      <c r="A1246" s="241" t="s">
        <v>547</v>
      </c>
      <c r="B1246" s="476" t="s">
        <v>1116</v>
      </c>
      <c r="C1246" s="326" t="s">
        <v>626</v>
      </c>
      <c r="D1246" s="283" t="s">
        <v>1117</v>
      </c>
      <c r="E1246" s="480">
        <v>0</v>
      </c>
      <c r="F1246" s="480">
        <v>11.5</v>
      </c>
      <c r="G1246" s="480">
        <v>0</v>
      </c>
      <c r="H1246" s="480">
        <v>0</v>
      </c>
      <c r="I1246" s="480">
        <v>0</v>
      </c>
      <c r="J1246" s="480">
        <v>0</v>
      </c>
      <c r="K1246" s="480">
        <v>0</v>
      </c>
      <c r="L1246" s="480">
        <v>0.5</v>
      </c>
      <c r="M1246" s="480">
        <v>0</v>
      </c>
      <c r="N1246" s="500">
        <v>12</v>
      </c>
      <c r="O1246" s="480">
        <v>0</v>
      </c>
      <c r="P1246" s="480">
        <v>23</v>
      </c>
      <c r="Q1246" s="480">
        <v>0</v>
      </c>
      <c r="R1246" s="480">
        <v>0</v>
      </c>
      <c r="S1246" s="480">
        <v>0</v>
      </c>
      <c r="T1246" s="480">
        <v>0</v>
      </c>
      <c r="U1246" s="480">
        <v>0</v>
      </c>
      <c r="V1246" s="480">
        <v>1</v>
      </c>
      <c r="W1246" s="480">
        <v>0</v>
      </c>
      <c r="X1246" s="500">
        <v>24</v>
      </c>
      <c r="Y1246"/>
      <c r="Z1246"/>
      <c r="AA1246"/>
      <c r="AB1246"/>
      <c r="AC1246"/>
      <c r="AD1246"/>
      <c r="AE1246"/>
      <c r="AF1246"/>
      <c r="AG1246"/>
      <c r="AH1246"/>
      <c r="AI1246"/>
      <c r="AJ1246"/>
      <c r="AK1246"/>
      <c r="AL1246"/>
      <c r="AM1246"/>
      <c r="AN1246"/>
      <c r="AO1246"/>
      <c r="AP1246"/>
      <c r="AQ1246"/>
      <c r="AR1246"/>
      <c r="AS1246"/>
      <c r="AT1246"/>
      <c r="AU1246"/>
      <c r="AV1246"/>
      <c r="AW1246"/>
      <c r="AX1246"/>
      <c r="AY1246"/>
      <c r="AZ1246"/>
      <c r="BA1246"/>
      <c r="BB1246"/>
      <c r="BC1246"/>
      <c r="BD1246"/>
      <c r="BE1246"/>
      <c r="BF1246"/>
      <c r="BG1246"/>
      <c r="BH1246"/>
      <c r="BI1246"/>
      <c r="BJ1246"/>
      <c r="BK1246"/>
      <c r="BL1246"/>
      <c r="BM1246"/>
      <c r="BN1246"/>
      <c r="BO1246"/>
      <c r="BP1246"/>
      <c r="BQ1246"/>
      <c r="BR1246"/>
      <c r="BS1246"/>
      <c r="BT1246"/>
      <c r="BU1246"/>
      <c r="BV1246"/>
      <c r="BW1246"/>
      <c r="BX1246"/>
      <c r="BY1246"/>
      <c r="BZ1246"/>
      <c r="CA1246"/>
      <c r="CB1246"/>
      <c r="CC1246"/>
      <c r="CD1246"/>
      <c r="CE1246"/>
      <c r="CF1246"/>
      <c r="CG1246"/>
      <c r="CH1246"/>
      <c r="CI1246"/>
      <c r="CJ1246"/>
      <c r="CK1246"/>
      <c r="CL1246"/>
      <c r="CM1246"/>
      <c r="CN1246"/>
      <c r="CO1246"/>
      <c r="CP1246"/>
      <c r="CQ1246"/>
      <c r="CR1246"/>
      <c r="CS1246"/>
      <c r="CT1246"/>
      <c r="CU1246"/>
      <c r="CV1246"/>
      <c r="CW1246"/>
      <c r="CX1246"/>
      <c r="CY1246"/>
      <c r="CZ1246"/>
      <c r="DA1246"/>
      <c r="DB1246"/>
      <c r="DC1246"/>
      <c r="DD1246"/>
      <c r="DE1246"/>
      <c r="DF1246"/>
      <c r="DG1246"/>
      <c r="DH1246"/>
      <c r="DI1246"/>
      <c r="DJ1246"/>
      <c r="DK1246"/>
      <c r="DL1246"/>
      <c r="DM1246"/>
      <c r="DN1246"/>
      <c r="DO1246"/>
      <c r="DP1246"/>
      <c r="DQ1246"/>
      <c r="DR1246"/>
      <c r="DS1246"/>
      <c r="DT1246"/>
      <c r="DU1246"/>
      <c r="DV1246"/>
      <c r="DW1246"/>
      <c r="DX1246"/>
      <c r="DY1246"/>
      <c r="DZ1246"/>
      <c r="EA1246"/>
      <c r="EB1246"/>
      <c r="EC1246"/>
      <c r="ED1246"/>
      <c r="EE1246"/>
      <c r="EF1246"/>
      <c r="EG1246"/>
      <c r="EH1246"/>
      <c r="EI1246"/>
      <c r="EJ1246"/>
      <c r="EK1246"/>
      <c r="EL1246"/>
      <c r="EM1246"/>
      <c r="EN1246"/>
      <c r="EO1246"/>
      <c r="EP1246"/>
      <c r="EQ1246"/>
      <c r="ER1246"/>
      <c r="ES1246"/>
      <c r="ET1246"/>
      <c r="EU1246"/>
      <c r="EV1246"/>
      <c r="EW1246"/>
      <c r="EX1246"/>
      <c r="EY1246"/>
      <c r="EZ1246"/>
      <c r="FA1246"/>
      <c r="FB1246"/>
      <c r="FC1246"/>
      <c r="FD1246"/>
      <c r="FE1246"/>
      <c r="FF1246"/>
      <c r="FG1246"/>
      <c r="FH1246"/>
      <c r="FI1246"/>
      <c r="FJ1246"/>
      <c r="FK1246"/>
      <c r="FL1246"/>
      <c r="FM1246"/>
      <c r="FN1246"/>
      <c r="FO1246"/>
      <c r="FP1246"/>
      <c r="FQ1246"/>
      <c r="FR1246"/>
      <c r="FS1246"/>
      <c r="FT1246"/>
      <c r="FU1246"/>
      <c r="FV1246"/>
      <c r="FW1246"/>
      <c r="FX1246"/>
      <c r="FY1246"/>
      <c r="FZ1246"/>
      <c r="GA1246"/>
      <c r="GB1246"/>
      <c r="GC1246"/>
      <c r="GD1246"/>
      <c r="GE1246"/>
      <c r="GF1246"/>
      <c r="GG1246"/>
      <c r="GH1246"/>
      <c r="GI1246"/>
      <c r="GJ1246"/>
      <c r="GK1246"/>
      <c r="GL1246"/>
      <c r="GM1246"/>
      <c r="GN1246"/>
      <c r="GO1246"/>
      <c r="GP1246"/>
      <c r="GQ1246"/>
      <c r="GR1246"/>
      <c r="GS1246"/>
      <c r="GT1246"/>
      <c r="GU1246"/>
      <c r="GV1246"/>
      <c r="GW1246"/>
      <c r="GX1246"/>
      <c r="GY1246"/>
      <c r="GZ1246"/>
      <c r="HA1246"/>
      <c r="HB1246"/>
      <c r="HC1246"/>
      <c r="HD1246"/>
      <c r="HE1246"/>
      <c r="HF1246"/>
      <c r="HG1246"/>
      <c r="HH1246"/>
    </row>
    <row r="1247" spans="1:216" x14ac:dyDescent="0.2">
      <c r="A1247" s="241" t="s">
        <v>548</v>
      </c>
      <c r="B1247" s="476" t="s">
        <v>1118</v>
      </c>
      <c r="C1247" s="326" t="s">
        <v>782</v>
      </c>
      <c r="D1247" s="283" t="s">
        <v>549</v>
      </c>
      <c r="E1247" s="480">
        <v>0</v>
      </c>
      <c r="F1247" s="480">
        <v>7.5</v>
      </c>
      <c r="G1247" s="480">
        <v>1</v>
      </c>
      <c r="H1247" s="480">
        <v>0</v>
      </c>
      <c r="I1247" s="480">
        <v>1</v>
      </c>
      <c r="J1247" s="480">
        <v>0</v>
      </c>
      <c r="K1247" s="480">
        <v>0</v>
      </c>
      <c r="L1247" s="480">
        <v>0</v>
      </c>
      <c r="M1247" s="480">
        <v>0</v>
      </c>
      <c r="N1247" s="500">
        <v>9.5</v>
      </c>
      <c r="O1247" s="480">
        <v>0</v>
      </c>
      <c r="P1247" s="480">
        <v>16</v>
      </c>
      <c r="Q1247" s="480">
        <v>2</v>
      </c>
      <c r="R1247" s="480">
        <v>0</v>
      </c>
      <c r="S1247" s="480">
        <v>2</v>
      </c>
      <c r="T1247" s="480">
        <v>0</v>
      </c>
      <c r="U1247" s="480">
        <v>0</v>
      </c>
      <c r="V1247" s="480">
        <v>0</v>
      </c>
      <c r="W1247" s="480">
        <v>0</v>
      </c>
      <c r="X1247" s="500">
        <v>20</v>
      </c>
      <c r="Y1247"/>
      <c r="Z1247"/>
      <c r="AA1247"/>
      <c r="AB1247"/>
      <c r="AC1247"/>
      <c r="AD1247"/>
      <c r="AE1247"/>
      <c r="AF1247"/>
      <c r="AG1247"/>
      <c r="AH1247"/>
      <c r="AI1247"/>
      <c r="AJ1247"/>
      <c r="AK1247"/>
      <c r="AL1247"/>
      <c r="AM1247"/>
      <c r="AN1247"/>
      <c r="AO1247"/>
      <c r="AP1247"/>
      <c r="AQ1247"/>
      <c r="AR1247"/>
      <c r="AS1247"/>
      <c r="AT1247"/>
      <c r="AU1247"/>
      <c r="AV1247"/>
      <c r="AW1247"/>
      <c r="AX1247"/>
      <c r="AY1247"/>
      <c r="AZ1247"/>
      <c r="BA1247"/>
      <c r="BB1247"/>
      <c r="BC1247"/>
      <c r="BD1247"/>
      <c r="BE1247"/>
      <c r="BF1247"/>
      <c r="BG1247"/>
      <c r="BH1247"/>
      <c r="BI1247"/>
      <c r="BJ1247"/>
      <c r="BK1247"/>
      <c r="BL1247"/>
      <c r="BM1247"/>
      <c r="BN1247"/>
      <c r="BO1247"/>
      <c r="BP1247"/>
      <c r="BQ1247"/>
      <c r="BR1247"/>
      <c r="BS1247"/>
      <c r="BT1247"/>
      <c r="BU1247"/>
      <c r="BV1247"/>
      <c r="BW1247"/>
      <c r="BX1247"/>
      <c r="BY1247"/>
      <c r="BZ1247"/>
      <c r="CA1247"/>
      <c r="CB1247"/>
      <c r="CC1247"/>
      <c r="CD1247"/>
      <c r="CE1247"/>
      <c r="CF1247"/>
      <c r="CG1247"/>
      <c r="CH1247"/>
      <c r="CI1247"/>
      <c r="CJ1247"/>
      <c r="CK1247"/>
      <c r="CL1247"/>
      <c r="CM1247"/>
      <c r="CN1247"/>
      <c r="CO1247"/>
      <c r="CP1247"/>
      <c r="CQ1247"/>
      <c r="CR1247"/>
      <c r="CS1247"/>
      <c r="CT1247"/>
      <c r="CU1247"/>
      <c r="CV1247"/>
      <c r="CW1247"/>
      <c r="CX1247"/>
      <c r="CY1247"/>
      <c r="CZ1247"/>
      <c r="DA1247"/>
      <c r="DB1247"/>
      <c r="DC1247"/>
      <c r="DD1247"/>
      <c r="DE1247"/>
      <c r="DF1247"/>
      <c r="DG1247"/>
      <c r="DH1247"/>
      <c r="DI1247"/>
      <c r="DJ1247"/>
      <c r="DK1247"/>
      <c r="DL1247"/>
      <c r="DM1247"/>
      <c r="DN1247"/>
      <c r="DO1247"/>
      <c r="DP1247"/>
      <c r="DQ1247"/>
      <c r="DR1247"/>
      <c r="DS1247"/>
      <c r="DT1247"/>
      <c r="DU1247"/>
      <c r="DV1247"/>
      <c r="DW1247"/>
      <c r="DX1247"/>
      <c r="DY1247"/>
      <c r="DZ1247"/>
      <c r="EA1247"/>
      <c r="EB1247"/>
      <c r="EC1247"/>
      <c r="ED1247"/>
      <c r="EE1247"/>
      <c r="EF1247"/>
      <c r="EG1247"/>
      <c r="EH1247"/>
      <c r="EI1247"/>
      <c r="EJ1247"/>
      <c r="EK1247"/>
      <c r="EL1247"/>
      <c r="EM1247"/>
      <c r="EN1247"/>
      <c r="EO1247"/>
      <c r="EP1247"/>
      <c r="EQ1247"/>
      <c r="ER1247"/>
      <c r="ES1247"/>
      <c r="ET1247"/>
      <c r="EU1247"/>
      <c r="EV1247"/>
      <c r="EW1247"/>
      <c r="EX1247"/>
      <c r="EY1247"/>
      <c r="EZ1247"/>
      <c r="FA1247"/>
      <c r="FB1247"/>
      <c r="FC1247"/>
      <c r="FD1247"/>
      <c r="FE1247"/>
      <c r="FF1247"/>
      <c r="FG1247"/>
      <c r="FH1247"/>
      <c r="FI1247"/>
      <c r="FJ1247"/>
      <c r="FK1247"/>
      <c r="FL1247"/>
      <c r="FM1247"/>
      <c r="FN1247"/>
      <c r="FO1247"/>
      <c r="FP1247"/>
      <c r="FQ1247"/>
      <c r="FR1247"/>
      <c r="FS1247"/>
      <c r="FT1247"/>
      <c r="FU1247"/>
      <c r="FV1247"/>
      <c r="FW1247"/>
      <c r="FX1247"/>
      <c r="FY1247"/>
      <c r="FZ1247"/>
      <c r="GA1247"/>
      <c r="GB1247"/>
      <c r="GC1247"/>
      <c r="GD1247"/>
      <c r="GE1247"/>
      <c r="GF1247"/>
      <c r="GG1247"/>
      <c r="GH1247"/>
      <c r="GI1247"/>
      <c r="GJ1247"/>
      <c r="GK1247"/>
      <c r="GL1247"/>
      <c r="GM1247"/>
      <c r="GN1247"/>
      <c r="GO1247"/>
      <c r="GP1247"/>
      <c r="GQ1247"/>
      <c r="GR1247"/>
      <c r="GS1247"/>
      <c r="GT1247"/>
      <c r="GU1247"/>
      <c r="GV1247"/>
      <c r="GW1247"/>
      <c r="GX1247"/>
      <c r="GY1247"/>
      <c r="GZ1247"/>
      <c r="HA1247"/>
      <c r="HB1247"/>
      <c r="HC1247"/>
      <c r="HD1247"/>
      <c r="HE1247"/>
      <c r="HF1247"/>
      <c r="HG1247"/>
      <c r="HH1247"/>
    </row>
    <row r="1248" spans="1:216" x14ac:dyDescent="0.2">
      <c r="A1248" s="241" t="s">
        <v>550</v>
      </c>
      <c r="B1248" s="476" t="s">
        <v>1119</v>
      </c>
      <c r="C1248" s="326" t="s">
        <v>801</v>
      </c>
      <c r="D1248" s="283" t="s">
        <v>1120</v>
      </c>
      <c r="E1248" s="480">
        <v>0</v>
      </c>
      <c r="F1248" s="480">
        <v>23</v>
      </c>
      <c r="G1248" s="480">
        <v>2.6</v>
      </c>
      <c r="H1248" s="480">
        <v>2</v>
      </c>
      <c r="I1248" s="480">
        <v>0</v>
      </c>
      <c r="J1248" s="480">
        <v>0</v>
      </c>
      <c r="K1248" s="480">
        <v>0</v>
      </c>
      <c r="L1248" s="480">
        <v>0</v>
      </c>
      <c r="M1248" s="480">
        <v>0</v>
      </c>
      <c r="N1248" s="500">
        <v>27.6</v>
      </c>
      <c r="O1248" s="480">
        <v>0</v>
      </c>
      <c r="P1248" s="480">
        <v>50</v>
      </c>
      <c r="Q1248" s="480">
        <v>6</v>
      </c>
      <c r="R1248" s="480">
        <v>4</v>
      </c>
      <c r="S1248" s="480">
        <v>0</v>
      </c>
      <c r="T1248" s="480">
        <v>0</v>
      </c>
      <c r="U1248" s="480">
        <v>0</v>
      </c>
      <c r="V1248" s="480">
        <v>0</v>
      </c>
      <c r="W1248" s="480">
        <v>0</v>
      </c>
      <c r="X1248" s="500">
        <v>60</v>
      </c>
      <c r="Y1248"/>
      <c r="Z1248"/>
      <c r="AA1248"/>
      <c r="AB1248"/>
      <c r="AC1248"/>
      <c r="AD1248"/>
      <c r="AE1248"/>
      <c r="AF1248"/>
      <c r="AG1248"/>
      <c r="AH1248"/>
      <c r="AI1248"/>
      <c r="AJ1248"/>
      <c r="AK1248"/>
      <c r="AL1248"/>
      <c r="AM1248"/>
      <c r="AN1248"/>
      <c r="AO1248"/>
      <c r="AP1248"/>
      <c r="AQ1248"/>
      <c r="AR1248"/>
      <c r="AS1248"/>
      <c r="AT1248"/>
      <c r="AU1248"/>
      <c r="AV1248"/>
      <c r="AW1248"/>
      <c r="AX1248"/>
      <c r="AY1248"/>
      <c r="AZ1248"/>
      <c r="BA1248"/>
      <c r="BB1248"/>
      <c r="BC1248"/>
      <c r="BD1248"/>
      <c r="BE1248"/>
      <c r="BF1248"/>
      <c r="BG1248"/>
      <c r="BH1248"/>
      <c r="BI1248"/>
      <c r="BJ1248"/>
      <c r="BK1248"/>
      <c r="BL1248"/>
      <c r="BM1248"/>
      <c r="BN1248"/>
      <c r="BO1248"/>
      <c r="BP1248"/>
      <c r="BQ1248"/>
      <c r="BR1248"/>
      <c r="BS1248"/>
      <c r="BT1248"/>
      <c r="BU1248"/>
      <c r="BV1248"/>
      <c r="BW1248"/>
      <c r="BX1248"/>
      <c r="BY1248"/>
      <c r="BZ1248"/>
      <c r="CA1248"/>
      <c r="CB1248"/>
      <c r="CC1248"/>
      <c r="CD1248"/>
      <c r="CE1248"/>
      <c r="CF1248"/>
      <c r="CG1248"/>
      <c r="CH1248"/>
      <c r="CI1248"/>
      <c r="CJ1248"/>
      <c r="CK1248"/>
      <c r="CL1248"/>
      <c r="CM1248"/>
      <c r="CN1248"/>
      <c r="CO1248"/>
      <c r="CP1248"/>
      <c r="CQ1248"/>
      <c r="CR1248"/>
      <c r="CS1248"/>
      <c r="CT1248"/>
      <c r="CU1248"/>
      <c r="CV1248"/>
      <c r="CW1248"/>
      <c r="CX1248"/>
      <c r="CY1248"/>
      <c r="CZ1248"/>
      <c r="DA1248"/>
      <c r="DB1248"/>
      <c r="DC1248"/>
      <c r="DD1248"/>
      <c r="DE1248"/>
      <c r="DF1248"/>
      <c r="DG1248"/>
      <c r="DH1248"/>
      <c r="DI1248"/>
      <c r="DJ1248"/>
      <c r="DK1248"/>
      <c r="DL1248"/>
      <c r="DM1248"/>
      <c r="DN1248"/>
      <c r="DO1248"/>
      <c r="DP1248"/>
      <c r="DQ1248"/>
      <c r="DR1248"/>
      <c r="DS1248"/>
      <c r="DT1248"/>
      <c r="DU1248"/>
      <c r="DV1248"/>
      <c r="DW1248"/>
      <c r="DX1248"/>
      <c r="DY1248"/>
      <c r="DZ1248"/>
      <c r="EA1248"/>
      <c r="EB1248"/>
      <c r="EC1248"/>
      <c r="ED1248"/>
      <c r="EE1248"/>
      <c r="EF1248"/>
      <c r="EG1248"/>
      <c r="EH1248"/>
      <c r="EI1248"/>
      <c r="EJ1248"/>
      <c r="EK1248"/>
      <c r="EL1248"/>
      <c r="EM1248"/>
      <c r="EN1248"/>
      <c r="EO1248"/>
      <c r="EP1248"/>
      <c r="EQ1248"/>
      <c r="ER1248"/>
      <c r="ES1248"/>
      <c r="ET1248"/>
      <c r="EU1248"/>
      <c r="EV1248"/>
      <c r="EW1248"/>
      <c r="EX1248"/>
      <c r="EY1248"/>
      <c r="EZ1248"/>
      <c r="FA1248"/>
      <c r="FB1248"/>
      <c r="FC1248"/>
      <c r="FD1248"/>
      <c r="FE1248"/>
      <c r="FF1248"/>
      <c r="FG1248"/>
      <c r="FH1248"/>
      <c r="FI1248"/>
      <c r="FJ1248"/>
      <c r="FK1248"/>
      <c r="FL1248"/>
      <c r="FM1248"/>
      <c r="FN1248"/>
      <c r="FO1248"/>
      <c r="FP1248"/>
      <c r="FQ1248"/>
      <c r="FR1248"/>
      <c r="FS1248"/>
      <c r="FT1248"/>
      <c r="FU1248"/>
      <c r="FV1248"/>
      <c r="FW1248"/>
      <c r="FX1248"/>
      <c r="FY1248"/>
      <c r="FZ1248"/>
      <c r="GA1248"/>
      <c r="GB1248"/>
      <c r="GC1248"/>
      <c r="GD1248"/>
      <c r="GE1248"/>
      <c r="GF1248"/>
      <c r="GG1248"/>
      <c r="GH1248"/>
      <c r="GI1248"/>
      <c r="GJ1248"/>
      <c r="GK1248"/>
      <c r="GL1248"/>
      <c r="GM1248"/>
      <c r="GN1248"/>
      <c r="GO1248"/>
      <c r="GP1248"/>
      <c r="GQ1248"/>
      <c r="GR1248"/>
      <c r="GS1248"/>
      <c r="GT1248"/>
      <c r="GU1248"/>
      <c r="GV1248"/>
      <c r="GW1248"/>
      <c r="GX1248"/>
      <c r="GY1248"/>
      <c r="GZ1248"/>
      <c r="HA1248"/>
      <c r="HB1248"/>
      <c r="HC1248"/>
      <c r="HD1248"/>
      <c r="HE1248"/>
      <c r="HF1248"/>
      <c r="HG1248"/>
      <c r="HH1248"/>
    </row>
    <row r="1249" spans="1:216" x14ac:dyDescent="0.2">
      <c r="A1249" s="241" t="s">
        <v>551</v>
      </c>
      <c r="B1249" s="476" t="s">
        <v>1121</v>
      </c>
      <c r="C1249" s="326" t="s">
        <v>801</v>
      </c>
      <c r="D1249" s="283" t="s">
        <v>552</v>
      </c>
      <c r="E1249" s="480">
        <v>0</v>
      </c>
      <c r="F1249" s="480">
        <v>45.2</v>
      </c>
      <c r="G1249" s="480">
        <v>10.5</v>
      </c>
      <c r="H1249" s="480">
        <v>1.9</v>
      </c>
      <c r="I1249" s="480">
        <v>0.9</v>
      </c>
      <c r="J1249" s="480">
        <v>0.5</v>
      </c>
      <c r="K1249" s="480">
        <v>0</v>
      </c>
      <c r="L1249" s="480">
        <v>0</v>
      </c>
      <c r="M1249" s="480">
        <v>0</v>
      </c>
      <c r="N1249" s="500">
        <v>59</v>
      </c>
      <c r="O1249" s="480">
        <v>0</v>
      </c>
      <c r="P1249" s="480">
        <v>97</v>
      </c>
      <c r="Q1249" s="480">
        <v>22</v>
      </c>
      <c r="R1249" s="480">
        <v>4</v>
      </c>
      <c r="S1249" s="480">
        <v>2</v>
      </c>
      <c r="T1249" s="480">
        <v>1</v>
      </c>
      <c r="U1249" s="480">
        <v>0</v>
      </c>
      <c r="V1249" s="480">
        <v>0</v>
      </c>
      <c r="W1249" s="480">
        <v>0</v>
      </c>
      <c r="X1249" s="500">
        <v>126</v>
      </c>
      <c r="Y1249"/>
      <c r="Z1249"/>
      <c r="AA1249"/>
      <c r="AB1249"/>
      <c r="AC1249"/>
      <c r="AD1249"/>
      <c r="AE1249"/>
      <c r="AF1249"/>
      <c r="AG1249"/>
      <c r="AH1249"/>
      <c r="AI1249"/>
      <c r="AJ1249"/>
      <c r="AK1249"/>
      <c r="AL1249"/>
      <c r="AM1249"/>
      <c r="AN1249"/>
      <c r="AO1249"/>
      <c r="AP1249"/>
      <c r="AQ1249"/>
      <c r="AR1249"/>
      <c r="AS1249"/>
      <c r="AT1249"/>
      <c r="AU1249"/>
      <c r="AV1249"/>
      <c r="AW1249"/>
      <c r="AX1249"/>
      <c r="AY1249"/>
      <c r="AZ1249"/>
      <c r="BA1249"/>
      <c r="BB1249"/>
      <c r="BC1249"/>
      <c r="BD1249"/>
      <c r="BE1249"/>
      <c r="BF1249"/>
      <c r="BG1249"/>
      <c r="BH1249"/>
      <c r="BI1249"/>
      <c r="BJ1249"/>
      <c r="BK1249"/>
      <c r="BL1249"/>
      <c r="BM1249"/>
      <c r="BN1249"/>
      <c r="BO1249"/>
      <c r="BP1249"/>
      <c r="BQ1249"/>
      <c r="BR1249"/>
      <c r="BS1249"/>
      <c r="BT1249"/>
      <c r="BU1249"/>
      <c r="BV1249"/>
      <c r="BW1249"/>
      <c r="BX1249"/>
      <c r="BY1249"/>
      <c r="BZ1249"/>
      <c r="CA1249"/>
      <c r="CB1249"/>
      <c r="CC1249"/>
      <c r="CD1249"/>
      <c r="CE1249"/>
      <c r="CF1249"/>
      <c r="CG1249"/>
      <c r="CH1249"/>
      <c r="CI1249"/>
      <c r="CJ1249"/>
      <c r="CK1249"/>
      <c r="CL1249"/>
      <c r="CM1249"/>
      <c r="CN1249"/>
      <c r="CO1249"/>
      <c r="CP1249"/>
      <c r="CQ1249"/>
      <c r="CR1249"/>
      <c r="CS1249"/>
      <c r="CT1249"/>
      <c r="CU1249"/>
      <c r="CV1249"/>
      <c r="CW1249"/>
      <c r="CX1249"/>
      <c r="CY1249"/>
      <c r="CZ1249"/>
      <c r="DA1249"/>
      <c r="DB1249"/>
      <c r="DC1249"/>
      <c r="DD1249"/>
      <c r="DE1249"/>
      <c r="DF1249"/>
      <c r="DG1249"/>
      <c r="DH1249"/>
      <c r="DI1249"/>
      <c r="DJ1249"/>
      <c r="DK1249"/>
      <c r="DL1249"/>
      <c r="DM1249"/>
      <c r="DN1249"/>
      <c r="DO1249"/>
      <c r="DP1249"/>
      <c r="DQ1249"/>
      <c r="DR1249"/>
      <c r="DS1249"/>
      <c r="DT1249"/>
      <c r="DU1249"/>
      <c r="DV1249"/>
      <c r="DW1249"/>
      <c r="DX1249"/>
      <c r="DY1249"/>
      <c r="DZ1249"/>
      <c r="EA1249"/>
      <c r="EB1249"/>
      <c r="EC1249"/>
      <c r="ED1249"/>
      <c r="EE1249"/>
      <c r="EF1249"/>
      <c r="EG1249"/>
      <c r="EH1249"/>
      <c r="EI1249"/>
      <c r="EJ1249"/>
      <c r="EK1249"/>
      <c r="EL1249"/>
      <c r="EM1249"/>
      <c r="EN1249"/>
      <c r="EO1249"/>
      <c r="EP1249"/>
      <c r="EQ1249"/>
      <c r="ER1249"/>
      <c r="ES1249"/>
      <c r="ET1249"/>
      <c r="EU1249"/>
      <c r="EV1249"/>
      <c r="EW1249"/>
      <c r="EX1249"/>
      <c r="EY1249"/>
      <c r="EZ1249"/>
      <c r="FA1249"/>
      <c r="FB1249"/>
      <c r="FC1249"/>
      <c r="FD1249"/>
      <c r="FE1249"/>
      <c r="FF1249"/>
      <c r="FG1249"/>
      <c r="FH1249"/>
      <c r="FI1249"/>
      <c r="FJ1249"/>
      <c r="FK1249"/>
      <c r="FL1249"/>
      <c r="FM1249"/>
      <c r="FN1249"/>
      <c r="FO1249"/>
      <c r="FP1249"/>
      <c r="FQ1249"/>
      <c r="FR1249"/>
      <c r="FS1249"/>
      <c r="FT1249"/>
      <c r="FU1249"/>
      <c r="FV1249"/>
      <c r="FW1249"/>
      <c r="FX1249"/>
      <c r="FY1249"/>
      <c r="FZ1249"/>
      <c r="GA1249"/>
      <c r="GB1249"/>
      <c r="GC1249"/>
      <c r="GD1249"/>
      <c r="GE1249"/>
      <c r="GF1249"/>
      <c r="GG1249"/>
      <c r="GH1249"/>
      <c r="GI1249"/>
      <c r="GJ1249"/>
      <c r="GK1249"/>
      <c r="GL1249"/>
      <c r="GM1249"/>
      <c r="GN1249"/>
      <c r="GO1249"/>
      <c r="GP1249"/>
      <c r="GQ1249"/>
      <c r="GR1249"/>
      <c r="GS1249"/>
      <c r="GT1249"/>
      <c r="GU1249"/>
      <c r="GV1249"/>
      <c r="GW1249"/>
      <c r="GX1249"/>
      <c r="GY1249"/>
      <c r="GZ1249"/>
      <c r="HA1249"/>
      <c r="HB1249"/>
      <c r="HC1249"/>
      <c r="HD1249"/>
      <c r="HE1249"/>
      <c r="HF1249"/>
      <c r="HG1249"/>
      <c r="HH1249"/>
    </row>
    <row r="1250" spans="1:216" x14ac:dyDescent="0.2">
      <c r="A1250" s="241" t="s">
        <v>553</v>
      </c>
      <c r="B1250" s="476" t="s">
        <v>1122</v>
      </c>
      <c r="C1250" s="326" t="s">
        <v>640</v>
      </c>
      <c r="D1250" s="283" t="s">
        <v>554</v>
      </c>
      <c r="E1250" s="480">
        <v>0</v>
      </c>
      <c r="F1250" s="480">
        <v>0</v>
      </c>
      <c r="G1250" s="480">
        <v>0</v>
      </c>
      <c r="H1250" s="480">
        <v>0</v>
      </c>
      <c r="I1250" s="480">
        <v>0</v>
      </c>
      <c r="J1250" s="480">
        <v>0</v>
      </c>
      <c r="K1250" s="480">
        <v>0</v>
      </c>
      <c r="L1250" s="480">
        <v>0</v>
      </c>
      <c r="M1250" s="480">
        <v>0</v>
      </c>
      <c r="N1250" s="500">
        <v>0</v>
      </c>
      <c r="O1250" s="480">
        <v>0</v>
      </c>
      <c r="P1250" s="480">
        <v>0</v>
      </c>
      <c r="Q1250" s="480">
        <v>0</v>
      </c>
      <c r="R1250" s="480">
        <v>0</v>
      </c>
      <c r="S1250" s="480">
        <v>0</v>
      </c>
      <c r="T1250" s="480">
        <v>0</v>
      </c>
      <c r="U1250" s="480">
        <v>0</v>
      </c>
      <c r="V1250" s="480">
        <v>0</v>
      </c>
      <c r="W1250" s="480">
        <v>0</v>
      </c>
      <c r="X1250" s="500">
        <v>0</v>
      </c>
      <c r="Y1250"/>
      <c r="Z1250"/>
      <c r="AA1250"/>
      <c r="AB1250"/>
      <c r="AC1250"/>
      <c r="AD1250"/>
      <c r="AE1250"/>
      <c r="AF1250"/>
      <c r="AG1250"/>
      <c r="AH1250"/>
      <c r="AI1250"/>
      <c r="AJ1250"/>
      <c r="AK1250"/>
      <c r="AL1250"/>
      <c r="AM1250"/>
      <c r="AN1250"/>
      <c r="AO1250"/>
      <c r="AP1250"/>
      <c r="AQ1250"/>
      <c r="AR1250"/>
      <c r="AS1250"/>
      <c r="AT1250"/>
      <c r="AU1250"/>
      <c r="AV1250"/>
      <c r="AW1250"/>
      <c r="AX1250"/>
      <c r="AY1250"/>
      <c r="AZ1250"/>
      <c r="BA1250"/>
      <c r="BB1250"/>
      <c r="BC1250"/>
      <c r="BD1250"/>
      <c r="BE1250"/>
      <c r="BF1250"/>
      <c r="BG1250"/>
      <c r="BH1250"/>
      <c r="BI1250"/>
      <c r="BJ1250"/>
      <c r="BK1250"/>
      <c r="BL1250"/>
      <c r="BM1250"/>
      <c r="BN1250"/>
      <c r="BO1250"/>
      <c r="BP1250"/>
      <c r="BQ1250"/>
      <c r="BR1250"/>
      <c r="BS1250"/>
      <c r="BT1250"/>
      <c r="BU1250"/>
      <c r="BV1250"/>
      <c r="BW1250"/>
      <c r="BX1250"/>
      <c r="BY1250"/>
      <c r="BZ1250"/>
      <c r="CA1250"/>
      <c r="CB1250"/>
      <c r="CC1250"/>
      <c r="CD1250"/>
      <c r="CE1250"/>
      <c r="CF1250"/>
      <c r="CG1250"/>
      <c r="CH1250"/>
      <c r="CI1250"/>
      <c r="CJ1250"/>
      <c r="CK1250"/>
      <c r="CL1250"/>
      <c r="CM1250"/>
      <c r="CN1250"/>
      <c r="CO1250"/>
      <c r="CP1250"/>
      <c r="CQ1250"/>
      <c r="CR1250"/>
      <c r="CS1250"/>
      <c r="CT1250"/>
      <c r="CU1250"/>
      <c r="CV1250"/>
      <c r="CW1250"/>
      <c r="CX1250"/>
      <c r="CY1250"/>
      <c r="CZ1250"/>
      <c r="DA1250"/>
      <c r="DB1250"/>
      <c r="DC1250"/>
      <c r="DD1250"/>
      <c r="DE1250"/>
      <c r="DF1250"/>
      <c r="DG1250"/>
      <c r="DH1250"/>
      <c r="DI1250"/>
      <c r="DJ1250"/>
      <c r="DK1250"/>
      <c r="DL1250"/>
      <c r="DM1250"/>
      <c r="DN1250"/>
      <c r="DO1250"/>
      <c r="DP1250"/>
      <c r="DQ1250"/>
      <c r="DR1250"/>
      <c r="DS1250"/>
      <c r="DT1250"/>
      <c r="DU1250"/>
      <c r="DV1250"/>
      <c r="DW1250"/>
      <c r="DX1250"/>
      <c r="DY1250"/>
      <c r="DZ1250"/>
      <c r="EA1250"/>
      <c r="EB1250"/>
      <c r="EC1250"/>
      <c r="ED1250"/>
      <c r="EE1250"/>
      <c r="EF1250"/>
      <c r="EG1250"/>
      <c r="EH1250"/>
      <c r="EI1250"/>
      <c r="EJ1250"/>
      <c r="EK1250"/>
      <c r="EL1250"/>
      <c r="EM1250"/>
      <c r="EN1250"/>
      <c r="EO1250"/>
      <c r="EP1250"/>
      <c r="EQ1250"/>
      <c r="ER1250"/>
      <c r="ES1250"/>
      <c r="ET1250"/>
      <c r="EU1250"/>
      <c r="EV1250"/>
      <c r="EW1250"/>
      <c r="EX1250"/>
      <c r="EY1250"/>
      <c r="EZ1250"/>
      <c r="FA1250"/>
      <c r="FB1250"/>
      <c r="FC1250"/>
      <c r="FD1250"/>
      <c r="FE1250"/>
      <c r="FF1250"/>
      <c r="FG1250"/>
      <c r="FH1250"/>
      <c r="FI1250"/>
      <c r="FJ1250"/>
      <c r="FK1250"/>
      <c r="FL1250"/>
      <c r="FM1250"/>
      <c r="FN1250"/>
      <c r="FO1250"/>
      <c r="FP1250"/>
      <c r="FQ1250"/>
      <c r="FR1250"/>
      <c r="FS1250"/>
      <c r="FT1250"/>
      <c r="FU1250"/>
      <c r="FV1250"/>
      <c r="FW1250"/>
      <c r="FX1250"/>
      <c r="FY1250"/>
      <c r="FZ1250"/>
      <c r="GA1250"/>
      <c r="GB1250"/>
      <c r="GC1250"/>
      <c r="GD1250"/>
      <c r="GE1250"/>
      <c r="GF1250"/>
      <c r="GG1250"/>
      <c r="GH1250"/>
      <c r="GI1250"/>
      <c r="GJ1250"/>
      <c r="GK1250"/>
      <c r="GL1250"/>
      <c r="GM1250"/>
      <c r="GN1250"/>
      <c r="GO1250"/>
      <c r="GP1250"/>
      <c r="GQ1250"/>
      <c r="GR1250"/>
      <c r="GS1250"/>
      <c r="GT1250"/>
      <c r="GU1250"/>
      <c r="GV1250"/>
      <c r="GW1250"/>
      <c r="GX1250"/>
      <c r="GY1250"/>
      <c r="GZ1250"/>
      <c r="HA1250"/>
      <c r="HB1250"/>
      <c r="HC1250"/>
      <c r="HD1250"/>
      <c r="HE1250"/>
      <c r="HF1250"/>
      <c r="HG1250"/>
      <c r="HH1250"/>
    </row>
    <row r="1251" spans="1:216" x14ac:dyDescent="0.2">
      <c r="A1251" s="241" t="s">
        <v>555</v>
      </c>
      <c r="B1251" s="476" t="s">
        <v>1123</v>
      </c>
      <c r="C1251" s="326" t="s">
        <v>784</v>
      </c>
      <c r="D1251" s="283" t="s">
        <v>556</v>
      </c>
      <c r="E1251" s="480">
        <v>0</v>
      </c>
      <c r="F1251" s="480">
        <v>6.3</v>
      </c>
      <c r="G1251" s="480">
        <v>0.5</v>
      </c>
      <c r="H1251" s="480">
        <v>0</v>
      </c>
      <c r="I1251" s="480">
        <v>0</v>
      </c>
      <c r="J1251" s="480">
        <v>0</v>
      </c>
      <c r="K1251" s="480">
        <v>0</v>
      </c>
      <c r="L1251" s="480">
        <v>0</v>
      </c>
      <c r="M1251" s="480">
        <v>0</v>
      </c>
      <c r="N1251" s="500">
        <v>6.8</v>
      </c>
      <c r="O1251" s="480">
        <v>0</v>
      </c>
      <c r="P1251" s="480">
        <v>13</v>
      </c>
      <c r="Q1251" s="480">
        <v>1</v>
      </c>
      <c r="R1251" s="480">
        <v>0</v>
      </c>
      <c r="S1251" s="480">
        <v>0</v>
      </c>
      <c r="T1251" s="480">
        <v>0</v>
      </c>
      <c r="U1251" s="480">
        <v>0</v>
      </c>
      <c r="V1251" s="480">
        <v>0</v>
      </c>
      <c r="W1251" s="480">
        <v>0</v>
      </c>
      <c r="X1251" s="500">
        <v>14</v>
      </c>
      <c r="Y1251"/>
      <c r="Z1251"/>
      <c r="AA1251"/>
      <c r="AB1251"/>
      <c r="AC1251"/>
      <c r="AD1251"/>
      <c r="AE1251"/>
      <c r="AF1251"/>
      <c r="AG1251"/>
      <c r="AH1251"/>
      <c r="AI1251"/>
      <c r="AJ1251"/>
      <c r="AK1251"/>
      <c r="AL1251"/>
      <c r="AM1251"/>
      <c r="AN1251"/>
      <c r="AO1251"/>
      <c r="AP1251"/>
      <c r="AQ1251"/>
      <c r="AR1251"/>
      <c r="AS1251"/>
      <c r="AT1251"/>
      <c r="AU1251"/>
      <c r="AV1251"/>
      <c r="AW1251"/>
      <c r="AX1251"/>
      <c r="AY1251"/>
      <c r="AZ1251"/>
      <c r="BA1251"/>
      <c r="BB1251"/>
      <c r="BC1251"/>
      <c r="BD1251"/>
      <c r="BE1251"/>
      <c r="BF1251"/>
      <c r="BG1251"/>
      <c r="BH1251"/>
      <c r="BI1251"/>
      <c r="BJ1251"/>
      <c r="BK1251"/>
      <c r="BL1251"/>
      <c r="BM1251"/>
      <c r="BN1251"/>
      <c r="BO1251"/>
      <c r="BP1251"/>
      <c r="BQ1251"/>
      <c r="BR1251"/>
      <c r="BS1251"/>
      <c r="BT1251"/>
      <c r="BU1251"/>
      <c r="BV1251"/>
      <c r="BW1251"/>
      <c r="BX1251"/>
      <c r="BY1251"/>
      <c r="BZ1251"/>
      <c r="CA1251"/>
      <c r="CB1251"/>
      <c r="CC1251"/>
      <c r="CD1251"/>
      <c r="CE1251"/>
      <c r="CF1251"/>
      <c r="CG1251"/>
      <c r="CH1251"/>
      <c r="CI1251"/>
      <c r="CJ1251"/>
      <c r="CK1251"/>
      <c r="CL1251"/>
      <c r="CM1251"/>
      <c r="CN1251"/>
      <c r="CO1251"/>
      <c r="CP1251"/>
      <c r="CQ1251"/>
      <c r="CR1251"/>
      <c r="CS1251"/>
      <c r="CT1251"/>
      <c r="CU1251"/>
      <c r="CV1251"/>
      <c r="CW1251"/>
      <c r="CX1251"/>
      <c r="CY1251"/>
      <c r="CZ1251"/>
      <c r="DA1251"/>
      <c r="DB1251"/>
      <c r="DC1251"/>
      <c r="DD1251"/>
      <c r="DE1251"/>
      <c r="DF1251"/>
      <c r="DG1251"/>
      <c r="DH1251"/>
      <c r="DI1251"/>
      <c r="DJ1251"/>
      <c r="DK1251"/>
      <c r="DL1251"/>
      <c r="DM1251"/>
      <c r="DN1251"/>
      <c r="DO1251"/>
      <c r="DP1251"/>
      <c r="DQ1251"/>
      <c r="DR1251"/>
      <c r="DS1251"/>
      <c r="DT1251"/>
      <c r="DU1251"/>
      <c r="DV1251"/>
      <c r="DW1251"/>
      <c r="DX1251"/>
      <c r="DY1251"/>
      <c r="DZ1251"/>
      <c r="EA1251"/>
      <c r="EB1251"/>
      <c r="EC1251"/>
      <c r="ED1251"/>
      <c r="EE1251"/>
      <c r="EF1251"/>
      <c r="EG1251"/>
      <c r="EH1251"/>
      <c r="EI1251"/>
      <c r="EJ1251"/>
      <c r="EK1251"/>
      <c r="EL1251"/>
      <c r="EM1251"/>
      <c r="EN1251"/>
      <c r="EO1251"/>
      <c r="EP1251"/>
      <c r="EQ1251"/>
      <c r="ER1251"/>
      <c r="ES1251"/>
      <c r="ET1251"/>
      <c r="EU1251"/>
      <c r="EV1251"/>
      <c r="EW1251"/>
      <c r="EX1251"/>
      <c r="EY1251"/>
      <c r="EZ1251"/>
      <c r="FA1251"/>
      <c r="FB1251"/>
      <c r="FC1251"/>
      <c r="FD1251"/>
      <c r="FE1251"/>
      <c r="FF1251"/>
      <c r="FG1251"/>
      <c r="FH1251"/>
      <c r="FI1251"/>
      <c r="FJ1251"/>
      <c r="FK1251"/>
      <c r="FL1251"/>
      <c r="FM1251"/>
      <c r="FN1251"/>
      <c r="FO1251"/>
      <c r="FP1251"/>
      <c r="FQ1251"/>
      <c r="FR1251"/>
      <c r="FS1251"/>
      <c r="FT1251"/>
      <c r="FU1251"/>
      <c r="FV1251"/>
      <c r="FW1251"/>
      <c r="FX1251"/>
      <c r="FY1251"/>
      <c r="FZ1251"/>
      <c r="GA1251"/>
      <c r="GB1251"/>
      <c r="GC1251"/>
      <c r="GD1251"/>
      <c r="GE1251"/>
      <c r="GF1251"/>
      <c r="GG1251"/>
      <c r="GH1251"/>
      <c r="GI1251"/>
      <c r="GJ1251"/>
      <c r="GK1251"/>
      <c r="GL1251"/>
      <c r="GM1251"/>
      <c r="GN1251"/>
      <c r="GO1251"/>
      <c r="GP1251"/>
      <c r="GQ1251"/>
      <c r="GR1251"/>
      <c r="GS1251"/>
      <c r="GT1251"/>
      <c r="GU1251"/>
      <c r="GV1251"/>
      <c r="GW1251"/>
      <c r="GX1251"/>
      <c r="GY1251"/>
      <c r="GZ1251"/>
      <c r="HA1251"/>
      <c r="HB1251"/>
      <c r="HC1251"/>
      <c r="HD1251"/>
      <c r="HE1251"/>
      <c r="HF1251"/>
      <c r="HG1251"/>
      <c r="HH1251"/>
    </row>
    <row r="1252" spans="1:216" x14ac:dyDescent="0.2">
      <c r="A1252" s="241" t="s">
        <v>557</v>
      </c>
      <c r="B1252" s="476" t="s">
        <v>1124</v>
      </c>
      <c r="C1252" s="326" t="s">
        <v>782</v>
      </c>
      <c r="D1252" s="283" t="s">
        <v>558</v>
      </c>
      <c r="E1252" s="480">
        <v>0</v>
      </c>
      <c r="F1252" s="480">
        <v>21.25</v>
      </c>
      <c r="G1252" s="480">
        <v>10.63</v>
      </c>
      <c r="H1252" s="480">
        <v>7.5</v>
      </c>
      <c r="I1252" s="480">
        <v>2.5</v>
      </c>
      <c r="J1252" s="480">
        <v>1</v>
      </c>
      <c r="K1252" s="480">
        <v>1.5</v>
      </c>
      <c r="L1252" s="480">
        <v>0.5</v>
      </c>
      <c r="M1252" s="480">
        <v>0</v>
      </c>
      <c r="N1252" s="500">
        <v>44.88</v>
      </c>
      <c r="O1252" s="480">
        <v>0</v>
      </c>
      <c r="P1252" s="480">
        <v>43</v>
      </c>
      <c r="Q1252" s="480">
        <v>22</v>
      </c>
      <c r="R1252" s="480">
        <v>15</v>
      </c>
      <c r="S1252" s="480">
        <v>5</v>
      </c>
      <c r="T1252" s="480">
        <v>2</v>
      </c>
      <c r="U1252" s="480">
        <v>3</v>
      </c>
      <c r="V1252" s="480">
        <v>1</v>
      </c>
      <c r="W1252" s="480">
        <v>0</v>
      </c>
      <c r="X1252" s="500">
        <v>91</v>
      </c>
      <c r="Y1252"/>
      <c r="Z1252"/>
      <c r="AA1252"/>
      <c r="AB1252"/>
      <c r="AC1252"/>
      <c r="AD1252"/>
      <c r="AE1252"/>
      <c r="AF1252"/>
      <c r="AG1252"/>
      <c r="AH1252"/>
      <c r="AI1252"/>
      <c r="AJ1252"/>
      <c r="AK1252"/>
      <c r="AL1252"/>
      <c r="AM1252"/>
      <c r="AN1252"/>
      <c r="AO1252"/>
      <c r="AP1252"/>
      <c r="AQ1252"/>
      <c r="AR1252"/>
      <c r="AS1252"/>
      <c r="AT1252"/>
      <c r="AU1252"/>
      <c r="AV1252"/>
      <c r="AW1252"/>
      <c r="AX1252"/>
      <c r="AY1252"/>
      <c r="AZ1252"/>
      <c r="BA1252"/>
      <c r="BB1252"/>
      <c r="BC1252"/>
      <c r="BD1252"/>
      <c r="BE1252"/>
      <c r="BF1252"/>
      <c r="BG1252"/>
      <c r="BH1252"/>
      <c r="BI1252"/>
      <c r="BJ1252"/>
      <c r="BK1252"/>
      <c r="BL1252"/>
      <c r="BM1252"/>
      <c r="BN1252"/>
      <c r="BO1252"/>
      <c r="BP1252"/>
      <c r="BQ1252"/>
      <c r="BR1252"/>
      <c r="BS1252"/>
      <c r="BT1252"/>
      <c r="BU1252"/>
      <c r="BV1252"/>
      <c r="BW1252"/>
      <c r="BX1252"/>
      <c r="BY1252"/>
      <c r="BZ1252"/>
      <c r="CA1252"/>
      <c r="CB1252"/>
      <c r="CC1252"/>
      <c r="CD1252"/>
      <c r="CE1252"/>
      <c r="CF1252"/>
      <c r="CG1252"/>
      <c r="CH1252"/>
      <c r="CI1252"/>
      <c r="CJ1252"/>
      <c r="CK1252"/>
      <c r="CL1252"/>
      <c r="CM1252"/>
      <c r="CN1252"/>
      <c r="CO1252"/>
      <c r="CP1252"/>
      <c r="CQ1252"/>
      <c r="CR1252"/>
      <c r="CS1252"/>
      <c r="CT1252"/>
      <c r="CU1252"/>
      <c r="CV1252"/>
      <c r="CW1252"/>
      <c r="CX1252"/>
      <c r="CY1252"/>
      <c r="CZ1252"/>
      <c r="DA1252"/>
      <c r="DB1252"/>
      <c r="DC1252"/>
      <c r="DD1252"/>
      <c r="DE1252"/>
      <c r="DF1252"/>
      <c r="DG1252"/>
      <c r="DH1252"/>
      <c r="DI1252"/>
      <c r="DJ1252"/>
      <c r="DK1252"/>
      <c r="DL1252"/>
      <c r="DM1252"/>
      <c r="DN1252"/>
      <c r="DO1252"/>
      <c r="DP1252"/>
      <c r="DQ1252"/>
      <c r="DR1252"/>
      <c r="DS1252"/>
      <c r="DT1252"/>
      <c r="DU1252"/>
      <c r="DV1252"/>
      <c r="DW1252"/>
      <c r="DX1252"/>
      <c r="DY1252"/>
      <c r="DZ1252"/>
      <c r="EA1252"/>
      <c r="EB1252"/>
      <c r="EC1252"/>
      <c r="ED1252"/>
      <c r="EE1252"/>
      <c r="EF1252"/>
      <c r="EG1252"/>
      <c r="EH1252"/>
      <c r="EI1252"/>
      <c r="EJ1252"/>
      <c r="EK1252"/>
      <c r="EL1252"/>
      <c r="EM1252"/>
      <c r="EN1252"/>
      <c r="EO1252"/>
      <c r="EP1252"/>
      <c r="EQ1252"/>
      <c r="ER1252"/>
      <c r="ES1252"/>
      <c r="ET1252"/>
      <c r="EU1252"/>
      <c r="EV1252"/>
      <c r="EW1252"/>
      <c r="EX1252"/>
      <c r="EY1252"/>
      <c r="EZ1252"/>
      <c r="FA1252"/>
      <c r="FB1252"/>
      <c r="FC1252"/>
      <c r="FD1252"/>
      <c r="FE1252"/>
      <c r="FF1252"/>
      <c r="FG1252"/>
      <c r="FH1252"/>
      <c r="FI1252"/>
      <c r="FJ1252"/>
      <c r="FK1252"/>
      <c r="FL1252"/>
      <c r="FM1252"/>
      <c r="FN1252"/>
      <c r="FO1252"/>
      <c r="FP1252"/>
      <c r="FQ1252"/>
      <c r="FR1252"/>
      <c r="FS1252"/>
      <c r="FT1252"/>
      <c r="FU1252"/>
      <c r="FV1252"/>
      <c r="FW1252"/>
      <c r="FX1252"/>
      <c r="FY1252"/>
      <c r="FZ1252"/>
      <c r="GA1252"/>
      <c r="GB1252"/>
      <c r="GC1252"/>
      <c r="GD1252"/>
      <c r="GE1252"/>
      <c r="GF1252"/>
      <c r="GG1252"/>
      <c r="GH1252"/>
      <c r="GI1252"/>
      <c r="GJ1252"/>
      <c r="GK1252"/>
      <c r="GL1252"/>
      <c r="GM1252"/>
      <c r="GN1252"/>
      <c r="GO1252"/>
      <c r="GP1252"/>
      <c r="GQ1252"/>
      <c r="GR1252"/>
      <c r="GS1252"/>
      <c r="GT1252"/>
      <c r="GU1252"/>
      <c r="GV1252"/>
      <c r="GW1252"/>
      <c r="GX1252"/>
      <c r="GY1252"/>
      <c r="GZ1252"/>
      <c r="HA1252"/>
      <c r="HB1252"/>
      <c r="HC1252"/>
      <c r="HD1252"/>
      <c r="HE1252"/>
      <c r="HF1252"/>
      <c r="HG1252"/>
      <c r="HH1252"/>
    </row>
    <row r="1253" spans="1:216" x14ac:dyDescent="0.2">
      <c r="A1253" s="241" t="s">
        <v>559</v>
      </c>
      <c r="B1253" s="476" t="s">
        <v>1125</v>
      </c>
      <c r="C1253" s="326" t="s">
        <v>626</v>
      </c>
      <c r="D1253" s="283" t="s">
        <v>560</v>
      </c>
      <c r="E1253" s="480">
        <v>0</v>
      </c>
      <c r="F1253" s="480">
        <v>25.25</v>
      </c>
      <c r="G1253" s="480">
        <v>2.875</v>
      </c>
      <c r="H1253" s="480">
        <v>0</v>
      </c>
      <c r="I1253" s="480">
        <v>0.875</v>
      </c>
      <c r="J1253" s="480">
        <v>0.5</v>
      </c>
      <c r="K1253" s="480">
        <v>0</v>
      </c>
      <c r="L1253" s="480">
        <v>0</v>
      </c>
      <c r="M1253" s="480">
        <v>0</v>
      </c>
      <c r="N1253" s="500">
        <v>29.5</v>
      </c>
      <c r="O1253" s="480">
        <v>0</v>
      </c>
      <c r="P1253" s="480">
        <v>54</v>
      </c>
      <c r="Q1253" s="480">
        <v>6</v>
      </c>
      <c r="R1253" s="480">
        <v>0</v>
      </c>
      <c r="S1253" s="480">
        <v>2</v>
      </c>
      <c r="T1253" s="480">
        <v>1</v>
      </c>
      <c r="U1253" s="480">
        <v>0</v>
      </c>
      <c r="V1253" s="480">
        <v>0</v>
      </c>
      <c r="W1253" s="480">
        <v>0</v>
      </c>
      <c r="X1253" s="500">
        <v>63</v>
      </c>
      <c r="Y1253"/>
      <c r="Z1253"/>
      <c r="AA1253"/>
      <c r="AB1253"/>
      <c r="AC1253"/>
      <c r="AD1253"/>
      <c r="AE1253"/>
      <c r="AF1253"/>
      <c r="AG1253"/>
      <c r="AH1253"/>
      <c r="AI1253"/>
      <c r="AJ1253"/>
      <c r="AK1253"/>
      <c r="AL1253"/>
      <c r="AM1253"/>
      <c r="AN1253"/>
      <c r="AO1253"/>
      <c r="AP1253"/>
      <c r="AQ1253"/>
      <c r="AR1253"/>
      <c r="AS1253"/>
      <c r="AT1253"/>
      <c r="AU1253"/>
      <c r="AV1253"/>
      <c r="AW1253"/>
      <c r="AX1253"/>
      <c r="AY1253"/>
      <c r="AZ1253"/>
      <c r="BA1253"/>
      <c r="BB1253"/>
      <c r="BC1253"/>
      <c r="BD1253"/>
      <c r="BE1253"/>
      <c r="BF1253"/>
      <c r="BG1253"/>
      <c r="BH1253"/>
      <c r="BI1253"/>
      <c r="BJ1253"/>
      <c r="BK1253"/>
      <c r="BL1253"/>
      <c r="BM1253"/>
      <c r="BN1253"/>
      <c r="BO1253"/>
      <c r="BP1253"/>
      <c r="BQ1253"/>
      <c r="BR1253"/>
      <c r="BS1253"/>
      <c r="BT1253"/>
      <c r="BU1253"/>
      <c r="BV1253"/>
      <c r="BW1253"/>
      <c r="BX1253"/>
      <c r="BY1253"/>
      <c r="BZ1253"/>
      <c r="CA1253"/>
      <c r="CB1253"/>
      <c r="CC1253"/>
      <c r="CD1253"/>
      <c r="CE1253"/>
      <c r="CF1253"/>
      <c r="CG1253"/>
      <c r="CH1253"/>
      <c r="CI1253"/>
      <c r="CJ1253"/>
      <c r="CK1253"/>
      <c r="CL1253"/>
      <c r="CM1253"/>
      <c r="CN1253"/>
      <c r="CO1253"/>
      <c r="CP1253"/>
      <c r="CQ1253"/>
      <c r="CR1253"/>
      <c r="CS1253"/>
      <c r="CT1253"/>
      <c r="CU1253"/>
      <c r="CV1253"/>
      <c r="CW1253"/>
      <c r="CX1253"/>
      <c r="CY1253"/>
      <c r="CZ1253"/>
      <c r="DA1253"/>
      <c r="DB1253"/>
      <c r="DC1253"/>
      <c r="DD1253"/>
      <c r="DE1253"/>
      <c r="DF1253"/>
      <c r="DG1253"/>
      <c r="DH1253"/>
      <c r="DI1253"/>
      <c r="DJ1253"/>
      <c r="DK1253"/>
      <c r="DL1253"/>
      <c r="DM1253"/>
      <c r="DN1253"/>
      <c r="DO1253"/>
      <c r="DP1253"/>
      <c r="DQ1253"/>
      <c r="DR1253"/>
      <c r="DS1253"/>
      <c r="DT1253"/>
      <c r="DU1253"/>
      <c r="DV1253"/>
      <c r="DW1253"/>
      <c r="DX1253"/>
      <c r="DY1253"/>
      <c r="DZ1253"/>
      <c r="EA1253"/>
      <c r="EB1253"/>
      <c r="EC1253"/>
      <c r="ED1253"/>
      <c r="EE1253"/>
      <c r="EF1253"/>
      <c r="EG1253"/>
      <c r="EH1253"/>
      <c r="EI1253"/>
      <c r="EJ1253"/>
      <c r="EK1253"/>
      <c r="EL1253"/>
      <c r="EM1253"/>
      <c r="EN1253"/>
      <c r="EO1253"/>
      <c r="EP1253"/>
      <c r="EQ1253"/>
      <c r="ER1253"/>
      <c r="ES1253"/>
      <c r="ET1253"/>
      <c r="EU1253"/>
      <c r="EV1253"/>
      <c r="EW1253"/>
      <c r="EX1253"/>
      <c r="EY1253"/>
      <c r="EZ1253"/>
      <c r="FA1253"/>
      <c r="FB1253"/>
      <c r="FC1253"/>
      <c r="FD1253"/>
      <c r="FE1253"/>
      <c r="FF1253"/>
      <c r="FG1253"/>
      <c r="FH1253"/>
      <c r="FI1253"/>
      <c r="FJ1253"/>
      <c r="FK1253"/>
      <c r="FL1253"/>
      <c r="FM1253"/>
      <c r="FN1253"/>
      <c r="FO1253"/>
      <c r="FP1253"/>
      <c r="FQ1253"/>
      <c r="FR1253"/>
      <c r="FS1253"/>
      <c r="FT1253"/>
      <c r="FU1253"/>
      <c r="FV1253"/>
      <c r="FW1253"/>
      <c r="FX1253"/>
      <c r="FY1253"/>
      <c r="FZ1253"/>
      <c r="GA1253"/>
      <c r="GB1253"/>
      <c r="GC1253"/>
      <c r="GD1253"/>
      <c r="GE1253"/>
      <c r="GF1253"/>
      <c r="GG1253"/>
      <c r="GH1253"/>
      <c r="GI1253"/>
      <c r="GJ1253"/>
      <c r="GK1253"/>
      <c r="GL1253"/>
      <c r="GM1253"/>
      <c r="GN1253"/>
      <c r="GO1253"/>
      <c r="GP1253"/>
      <c r="GQ1253"/>
      <c r="GR1253"/>
      <c r="GS1253"/>
      <c r="GT1253"/>
      <c r="GU1253"/>
      <c r="GV1253"/>
      <c r="GW1253"/>
      <c r="GX1253"/>
      <c r="GY1253"/>
      <c r="GZ1253"/>
      <c r="HA1253"/>
      <c r="HB1253"/>
      <c r="HC1253"/>
      <c r="HD1253"/>
      <c r="HE1253"/>
      <c r="HF1253"/>
      <c r="HG1253"/>
      <c r="HH1253"/>
    </row>
    <row r="1254" spans="1:216" x14ac:dyDescent="0.2">
      <c r="A1254" s="241" t="s">
        <v>561</v>
      </c>
      <c r="B1254" s="476" t="s">
        <v>1126</v>
      </c>
      <c r="C1254" s="326" t="s">
        <v>782</v>
      </c>
      <c r="D1254" s="283" t="s">
        <v>562</v>
      </c>
      <c r="E1254" s="480">
        <v>0</v>
      </c>
      <c r="F1254" s="480">
        <v>12</v>
      </c>
      <c r="G1254" s="480">
        <v>2</v>
      </c>
      <c r="H1254" s="480">
        <v>1</v>
      </c>
      <c r="I1254" s="480">
        <v>0.5</v>
      </c>
      <c r="J1254" s="480">
        <v>0.5</v>
      </c>
      <c r="K1254" s="480">
        <v>0.5</v>
      </c>
      <c r="L1254" s="480">
        <v>0</v>
      </c>
      <c r="M1254" s="480">
        <v>0</v>
      </c>
      <c r="N1254" s="500">
        <v>16.5</v>
      </c>
      <c r="O1254" s="480">
        <v>0</v>
      </c>
      <c r="P1254" s="480">
        <v>25</v>
      </c>
      <c r="Q1254" s="480">
        <v>4</v>
      </c>
      <c r="R1254" s="480">
        <v>2</v>
      </c>
      <c r="S1254" s="480">
        <v>1</v>
      </c>
      <c r="T1254" s="480">
        <v>1</v>
      </c>
      <c r="U1254" s="480">
        <v>1</v>
      </c>
      <c r="V1254" s="480">
        <v>0</v>
      </c>
      <c r="W1254" s="480">
        <v>0</v>
      </c>
      <c r="X1254" s="500">
        <v>34</v>
      </c>
      <c r="Y1254"/>
      <c r="Z1254"/>
      <c r="AA1254"/>
      <c r="AB1254"/>
      <c r="AC1254"/>
      <c r="AD1254"/>
      <c r="AE1254"/>
      <c r="AF1254"/>
      <c r="AG1254"/>
      <c r="AH1254"/>
      <c r="AI1254"/>
      <c r="AJ1254"/>
      <c r="AK1254"/>
      <c r="AL1254"/>
      <c r="AM1254"/>
      <c r="AN1254"/>
      <c r="AO1254"/>
      <c r="AP1254"/>
      <c r="AQ1254"/>
      <c r="AR1254"/>
      <c r="AS1254"/>
      <c r="AT1254"/>
      <c r="AU1254"/>
      <c r="AV1254"/>
      <c r="AW1254"/>
      <c r="AX1254"/>
      <c r="AY1254"/>
      <c r="AZ1254"/>
      <c r="BA1254"/>
      <c r="BB1254"/>
      <c r="BC1254"/>
      <c r="BD1254"/>
      <c r="BE1254"/>
      <c r="BF1254"/>
      <c r="BG1254"/>
      <c r="BH1254"/>
      <c r="BI1254"/>
      <c r="BJ1254"/>
      <c r="BK1254"/>
      <c r="BL1254"/>
      <c r="BM1254"/>
      <c r="BN1254"/>
      <c r="BO1254"/>
      <c r="BP1254"/>
      <c r="BQ1254"/>
      <c r="BR1254"/>
      <c r="BS1254"/>
      <c r="BT1254"/>
      <c r="BU1254"/>
      <c r="BV1254"/>
      <c r="BW1254"/>
      <c r="BX1254"/>
      <c r="BY1254"/>
      <c r="BZ1254"/>
      <c r="CA1254"/>
      <c r="CB1254"/>
      <c r="CC1254"/>
      <c r="CD1254"/>
      <c r="CE1254"/>
      <c r="CF1254"/>
      <c r="CG1254"/>
      <c r="CH1254"/>
      <c r="CI1254"/>
      <c r="CJ1254"/>
      <c r="CK1254"/>
      <c r="CL1254"/>
      <c r="CM1254"/>
      <c r="CN1254"/>
      <c r="CO1254"/>
      <c r="CP1254"/>
      <c r="CQ1254"/>
      <c r="CR1254"/>
      <c r="CS1254"/>
      <c r="CT1254"/>
      <c r="CU1254"/>
      <c r="CV1254"/>
      <c r="CW1254"/>
      <c r="CX1254"/>
      <c r="CY1254"/>
      <c r="CZ1254"/>
      <c r="DA1254"/>
      <c r="DB1254"/>
      <c r="DC1254"/>
      <c r="DD1254"/>
      <c r="DE1254"/>
      <c r="DF1254"/>
      <c r="DG1254"/>
      <c r="DH1254"/>
      <c r="DI1254"/>
      <c r="DJ1254"/>
      <c r="DK1254"/>
      <c r="DL1254"/>
      <c r="DM1254"/>
      <c r="DN1254"/>
      <c r="DO1254"/>
      <c r="DP1254"/>
      <c r="DQ1254"/>
      <c r="DR1254"/>
      <c r="DS1254"/>
      <c r="DT1254"/>
      <c r="DU1254"/>
      <c r="DV1254"/>
      <c r="DW1254"/>
      <c r="DX1254"/>
      <c r="DY1254"/>
      <c r="DZ1254"/>
      <c r="EA1254"/>
      <c r="EB1254"/>
      <c r="EC1254"/>
      <c r="ED1254"/>
      <c r="EE1254"/>
      <c r="EF1254"/>
      <c r="EG1254"/>
      <c r="EH1254"/>
      <c r="EI1254"/>
      <c r="EJ1254"/>
      <c r="EK1254"/>
      <c r="EL1254"/>
      <c r="EM1254"/>
      <c r="EN1254"/>
      <c r="EO1254"/>
      <c r="EP1254"/>
      <c r="EQ1254"/>
      <c r="ER1254"/>
      <c r="ES1254"/>
      <c r="ET1254"/>
      <c r="EU1254"/>
      <c r="EV1254"/>
      <c r="EW1254"/>
      <c r="EX1254"/>
      <c r="EY1254"/>
      <c r="EZ1254"/>
      <c r="FA1254"/>
      <c r="FB1254"/>
      <c r="FC1254"/>
      <c r="FD1254"/>
      <c r="FE1254"/>
      <c r="FF1254"/>
      <c r="FG1254"/>
      <c r="FH1254"/>
      <c r="FI1254"/>
      <c r="FJ1254"/>
      <c r="FK1254"/>
      <c r="FL1254"/>
      <c r="FM1254"/>
      <c r="FN1254"/>
      <c r="FO1254"/>
      <c r="FP1254"/>
      <c r="FQ1254"/>
      <c r="FR1254"/>
      <c r="FS1254"/>
      <c r="FT1254"/>
      <c r="FU1254"/>
      <c r="FV1254"/>
      <c r="FW1254"/>
      <c r="FX1254"/>
      <c r="FY1254"/>
      <c r="FZ1254"/>
      <c r="GA1254"/>
      <c r="GB1254"/>
      <c r="GC1254"/>
      <c r="GD1254"/>
      <c r="GE1254"/>
      <c r="GF1254"/>
      <c r="GG1254"/>
      <c r="GH1254"/>
      <c r="GI1254"/>
      <c r="GJ1254"/>
      <c r="GK1254"/>
      <c r="GL1254"/>
      <c r="GM1254"/>
      <c r="GN1254"/>
      <c r="GO1254"/>
      <c r="GP1254"/>
      <c r="GQ1254"/>
      <c r="GR1254"/>
      <c r="GS1254"/>
      <c r="GT1254"/>
      <c r="GU1254"/>
      <c r="GV1254"/>
      <c r="GW1254"/>
      <c r="GX1254"/>
      <c r="GY1254"/>
      <c r="GZ1254"/>
      <c r="HA1254"/>
      <c r="HB1254"/>
      <c r="HC1254"/>
      <c r="HD1254"/>
      <c r="HE1254"/>
      <c r="HF1254"/>
      <c r="HG1254"/>
      <c r="HH1254"/>
    </row>
    <row r="1255" spans="1:216" x14ac:dyDescent="0.2">
      <c r="A1255" s="241" t="s">
        <v>563</v>
      </c>
      <c r="B1255" s="476" t="s">
        <v>1127</v>
      </c>
      <c r="C1255" s="326" t="s">
        <v>794</v>
      </c>
      <c r="D1255" s="283" t="s">
        <v>564</v>
      </c>
      <c r="E1255" s="480">
        <v>0</v>
      </c>
      <c r="F1255" s="480">
        <v>4.4000000000000004</v>
      </c>
      <c r="G1255" s="480">
        <v>0.5</v>
      </c>
      <c r="H1255" s="480">
        <v>0</v>
      </c>
      <c r="I1255" s="480">
        <v>0</v>
      </c>
      <c r="J1255" s="480">
        <v>0.4</v>
      </c>
      <c r="K1255" s="480">
        <v>0</v>
      </c>
      <c r="L1255" s="480">
        <v>0</v>
      </c>
      <c r="M1255" s="480">
        <v>0</v>
      </c>
      <c r="N1255" s="500">
        <v>5.3</v>
      </c>
      <c r="O1255" s="480">
        <v>0</v>
      </c>
      <c r="P1255" s="480">
        <v>10</v>
      </c>
      <c r="Q1255" s="480">
        <v>1</v>
      </c>
      <c r="R1255" s="480">
        <v>0</v>
      </c>
      <c r="S1255" s="480">
        <v>0</v>
      </c>
      <c r="T1255" s="480">
        <v>1</v>
      </c>
      <c r="U1255" s="480">
        <v>0</v>
      </c>
      <c r="V1255" s="480">
        <v>0</v>
      </c>
      <c r="W1255" s="480">
        <v>0</v>
      </c>
      <c r="X1255" s="500">
        <v>12</v>
      </c>
      <c r="Y1255"/>
      <c r="Z1255"/>
      <c r="AA1255"/>
      <c r="AB1255"/>
      <c r="AC1255"/>
      <c r="AD1255"/>
      <c r="AE1255"/>
      <c r="AF1255"/>
      <c r="AG1255"/>
      <c r="AH1255"/>
      <c r="AI1255"/>
      <c r="AJ1255"/>
      <c r="AK1255"/>
      <c r="AL1255"/>
      <c r="AM1255"/>
      <c r="AN1255"/>
      <c r="AO1255"/>
      <c r="AP1255"/>
      <c r="AQ1255"/>
      <c r="AR1255"/>
      <c r="AS1255"/>
      <c r="AT1255"/>
      <c r="AU1255"/>
      <c r="AV1255"/>
      <c r="AW1255"/>
      <c r="AX1255"/>
      <c r="AY1255"/>
      <c r="AZ1255"/>
      <c r="BA1255"/>
      <c r="BB1255"/>
      <c r="BC1255"/>
      <c r="BD1255"/>
      <c r="BE1255"/>
      <c r="BF1255"/>
      <c r="BG1255"/>
      <c r="BH1255"/>
      <c r="BI1255"/>
      <c r="BJ1255"/>
      <c r="BK1255"/>
      <c r="BL1255"/>
      <c r="BM1255"/>
      <c r="BN1255"/>
      <c r="BO1255"/>
      <c r="BP1255"/>
      <c r="BQ1255"/>
      <c r="BR1255"/>
      <c r="BS1255"/>
      <c r="BT1255"/>
      <c r="BU1255"/>
      <c r="BV1255"/>
      <c r="BW1255"/>
      <c r="BX1255"/>
      <c r="BY1255"/>
      <c r="BZ1255"/>
      <c r="CA1255"/>
      <c r="CB1255"/>
      <c r="CC1255"/>
      <c r="CD1255"/>
      <c r="CE1255"/>
      <c r="CF1255"/>
      <c r="CG1255"/>
      <c r="CH1255"/>
      <c r="CI1255"/>
      <c r="CJ1255"/>
      <c r="CK1255"/>
      <c r="CL1255"/>
      <c r="CM1255"/>
      <c r="CN1255"/>
      <c r="CO1255"/>
      <c r="CP1255"/>
      <c r="CQ1255"/>
      <c r="CR1255"/>
      <c r="CS1255"/>
      <c r="CT1255"/>
      <c r="CU1255"/>
      <c r="CV1255"/>
      <c r="CW1255"/>
      <c r="CX1255"/>
      <c r="CY1255"/>
      <c r="CZ1255"/>
      <c r="DA1255"/>
      <c r="DB1255"/>
      <c r="DC1255"/>
      <c r="DD1255"/>
      <c r="DE1255"/>
      <c r="DF1255"/>
      <c r="DG1255"/>
      <c r="DH1255"/>
      <c r="DI1255"/>
      <c r="DJ1255"/>
      <c r="DK1255"/>
      <c r="DL1255"/>
      <c r="DM1255"/>
      <c r="DN1255"/>
      <c r="DO1255"/>
      <c r="DP1255"/>
      <c r="DQ1255"/>
      <c r="DR1255"/>
      <c r="DS1255"/>
      <c r="DT1255"/>
      <c r="DU1255"/>
      <c r="DV1255"/>
      <c r="DW1255"/>
      <c r="DX1255"/>
      <c r="DY1255"/>
      <c r="DZ1255"/>
      <c r="EA1255"/>
      <c r="EB1255"/>
      <c r="EC1255"/>
      <c r="ED1255"/>
      <c r="EE1255"/>
      <c r="EF1255"/>
      <c r="EG1255"/>
      <c r="EH1255"/>
      <c r="EI1255"/>
      <c r="EJ1255"/>
      <c r="EK1255"/>
      <c r="EL1255"/>
      <c r="EM1255"/>
      <c r="EN1255"/>
      <c r="EO1255"/>
      <c r="EP1255"/>
      <c r="EQ1255"/>
      <c r="ER1255"/>
      <c r="ES1255"/>
      <c r="ET1255"/>
      <c r="EU1255"/>
      <c r="EV1255"/>
      <c r="EW1255"/>
      <c r="EX1255"/>
      <c r="EY1255"/>
      <c r="EZ1255"/>
      <c r="FA1255"/>
      <c r="FB1255"/>
      <c r="FC1255"/>
      <c r="FD1255"/>
      <c r="FE1255"/>
      <c r="FF1255"/>
      <c r="FG1255"/>
      <c r="FH1255"/>
      <c r="FI1255"/>
      <c r="FJ1255"/>
      <c r="FK1255"/>
      <c r="FL1255"/>
      <c r="FM1255"/>
      <c r="FN1255"/>
      <c r="FO1255"/>
      <c r="FP1255"/>
      <c r="FQ1255"/>
      <c r="FR1255"/>
      <c r="FS1255"/>
      <c r="FT1255"/>
      <c r="FU1255"/>
      <c r="FV1255"/>
      <c r="FW1255"/>
      <c r="FX1255"/>
      <c r="FY1255"/>
      <c r="FZ1255"/>
      <c r="GA1255"/>
      <c r="GB1255"/>
      <c r="GC1255"/>
      <c r="GD1255"/>
      <c r="GE1255"/>
      <c r="GF1255"/>
      <c r="GG1255"/>
      <c r="GH1255"/>
      <c r="GI1255"/>
      <c r="GJ1255"/>
      <c r="GK1255"/>
      <c r="GL1255"/>
      <c r="GM1255"/>
      <c r="GN1255"/>
      <c r="GO1255"/>
      <c r="GP1255"/>
      <c r="GQ1255"/>
      <c r="GR1255"/>
      <c r="GS1255"/>
      <c r="GT1255"/>
      <c r="GU1255"/>
      <c r="GV1255"/>
      <c r="GW1255"/>
      <c r="GX1255"/>
      <c r="GY1255"/>
      <c r="GZ1255"/>
      <c r="HA1255"/>
      <c r="HB1255"/>
      <c r="HC1255"/>
      <c r="HD1255"/>
      <c r="HE1255"/>
      <c r="HF1255"/>
      <c r="HG1255"/>
      <c r="HH1255"/>
    </row>
    <row r="1256" spans="1:216" x14ac:dyDescent="0.2">
      <c r="A1256" s="241" t="s">
        <v>565</v>
      </c>
      <c r="B1256" s="476" t="s">
        <v>1128</v>
      </c>
      <c r="C1256" s="326" t="s">
        <v>807</v>
      </c>
      <c r="D1256" s="283" t="s">
        <v>566</v>
      </c>
      <c r="E1256" s="480">
        <v>0</v>
      </c>
      <c r="F1256" s="480">
        <v>1.8</v>
      </c>
      <c r="G1256" s="480">
        <v>0</v>
      </c>
      <c r="H1256" s="480">
        <v>0</v>
      </c>
      <c r="I1256" s="480">
        <v>0</v>
      </c>
      <c r="J1256" s="480">
        <v>0</v>
      </c>
      <c r="K1256" s="480">
        <v>0</v>
      </c>
      <c r="L1256" s="480">
        <v>0</v>
      </c>
      <c r="M1256" s="480">
        <v>0</v>
      </c>
      <c r="N1256" s="500">
        <v>1.8</v>
      </c>
      <c r="O1256" s="480">
        <v>0</v>
      </c>
      <c r="P1256" s="480">
        <v>4</v>
      </c>
      <c r="Q1256" s="480">
        <v>0</v>
      </c>
      <c r="R1256" s="480">
        <v>0</v>
      </c>
      <c r="S1256" s="480">
        <v>0</v>
      </c>
      <c r="T1256" s="480">
        <v>0</v>
      </c>
      <c r="U1256" s="480">
        <v>0</v>
      </c>
      <c r="V1256" s="480">
        <v>0</v>
      </c>
      <c r="W1256" s="480">
        <v>0</v>
      </c>
      <c r="X1256" s="500">
        <v>4</v>
      </c>
      <c r="Y1256"/>
      <c r="Z1256"/>
      <c r="AA1256"/>
      <c r="AB1256"/>
      <c r="AC1256"/>
      <c r="AD1256"/>
      <c r="AE1256"/>
      <c r="AF1256"/>
      <c r="AG1256"/>
      <c r="AH1256"/>
      <c r="AI1256"/>
      <c r="AJ1256"/>
      <c r="AK1256"/>
      <c r="AL1256"/>
      <c r="AM1256"/>
      <c r="AN1256"/>
      <c r="AO1256"/>
      <c r="AP1256"/>
      <c r="AQ1256"/>
      <c r="AR1256"/>
      <c r="AS1256"/>
      <c r="AT1256"/>
      <c r="AU1256"/>
      <c r="AV1256"/>
      <c r="AW1256"/>
      <c r="AX1256"/>
      <c r="AY1256"/>
      <c r="AZ1256"/>
      <c r="BA1256"/>
      <c r="BB1256"/>
      <c r="BC1256"/>
      <c r="BD1256"/>
      <c r="BE1256"/>
      <c r="BF1256"/>
      <c r="BG1256"/>
      <c r="BH1256"/>
      <c r="BI1256"/>
      <c r="BJ1256"/>
      <c r="BK1256"/>
      <c r="BL1256"/>
      <c r="BM1256"/>
      <c r="BN1256"/>
      <c r="BO1256"/>
      <c r="BP1256"/>
      <c r="BQ1256"/>
      <c r="BR1256"/>
      <c r="BS1256"/>
      <c r="BT1256"/>
      <c r="BU1256"/>
      <c r="BV1256"/>
      <c r="BW1256"/>
      <c r="BX1256"/>
      <c r="BY1256"/>
      <c r="BZ1256"/>
      <c r="CA1256"/>
      <c r="CB1256"/>
      <c r="CC1256"/>
      <c r="CD1256"/>
      <c r="CE1256"/>
      <c r="CF1256"/>
      <c r="CG1256"/>
      <c r="CH1256"/>
      <c r="CI1256"/>
      <c r="CJ1256"/>
      <c r="CK1256"/>
      <c r="CL1256"/>
      <c r="CM1256"/>
      <c r="CN1256"/>
      <c r="CO1256"/>
      <c r="CP1256"/>
      <c r="CQ1256"/>
      <c r="CR1256"/>
      <c r="CS1256"/>
      <c r="CT1256"/>
      <c r="CU1256"/>
      <c r="CV1256"/>
      <c r="CW1256"/>
      <c r="CX1256"/>
      <c r="CY1256"/>
      <c r="CZ1256"/>
      <c r="DA1256"/>
      <c r="DB1256"/>
      <c r="DC1256"/>
      <c r="DD1256"/>
      <c r="DE1256"/>
      <c r="DF1256"/>
      <c r="DG1256"/>
      <c r="DH1256"/>
      <c r="DI1256"/>
      <c r="DJ1256"/>
      <c r="DK1256"/>
      <c r="DL1256"/>
      <c r="DM1256"/>
      <c r="DN1256"/>
      <c r="DO1256"/>
      <c r="DP1256"/>
      <c r="DQ1256"/>
      <c r="DR1256"/>
      <c r="DS1256"/>
      <c r="DT1256"/>
      <c r="DU1256"/>
      <c r="DV1256"/>
      <c r="DW1256"/>
      <c r="DX1256"/>
      <c r="DY1256"/>
      <c r="DZ1256"/>
      <c r="EA1256"/>
      <c r="EB1256"/>
      <c r="EC1256"/>
      <c r="ED1256"/>
      <c r="EE1256"/>
      <c r="EF1256"/>
      <c r="EG1256"/>
      <c r="EH1256"/>
      <c r="EI1256"/>
      <c r="EJ1256"/>
      <c r="EK1256"/>
      <c r="EL1256"/>
      <c r="EM1256"/>
      <c r="EN1256"/>
      <c r="EO1256"/>
      <c r="EP1256"/>
      <c r="EQ1256"/>
      <c r="ER1256"/>
      <c r="ES1256"/>
      <c r="ET1256"/>
      <c r="EU1256"/>
      <c r="EV1256"/>
      <c r="EW1256"/>
      <c r="EX1256"/>
      <c r="EY1256"/>
      <c r="EZ1256"/>
      <c r="FA1256"/>
      <c r="FB1256"/>
      <c r="FC1256"/>
      <c r="FD1256"/>
      <c r="FE1256"/>
      <c r="FF1256"/>
      <c r="FG1256"/>
      <c r="FH1256"/>
      <c r="FI1256"/>
      <c r="FJ1256"/>
      <c r="FK1256"/>
      <c r="FL1256"/>
      <c r="FM1256"/>
      <c r="FN1256"/>
      <c r="FO1256"/>
      <c r="FP1256"/>
      <c r="FQ1256"/>
      <c r="FR1256"/>
      <c r="FS1256"/>
      <c r="FT1256"/>
      <c r="FU1256"/>
      <c r="FV1256"/>
      <c r="FW1256"/>
      <c r="FX1256"/>
      <c r="FY1256"/>
      <c r="FZ1256"/>
      <c r="GA1256"/>
      <c r="GB1256"/>
      <c r="GC1256"/>
      <c r="GD1256"/>
      <c r="GE1256"/>
      <c r="GF1256"/>
      <c r="GG1256"/>
      <c r="GH1256"/>
      <c r="GI1256"/>
      <c r="GJ1256"/>
      <c r="GK1256"/>
      <c r="GL1256"/>
      <c r="GM1256"/>
      <c r="GN1256"/>
      <c r="GO1256"/>
      <c r="GP1256"/>
      <c r="GQ1256"/>
      <c r="GR1256"/>
      <c r="GS1256"/>
      <c r="GT1256"/>
      <c r="GU1256"/>
      <c r="GV1256"/>
      <c r="GW1256"/>
      <c r="GX1256"/>
      <c r="GY1256"/>
      <c r="GZ1256"/>
      <c r="HA1256"/>
      <c r="HB1256"/>
      <c r="HC1256"/>
      <c r="HD1256"/>
      <c r="HE1256"/>
      <c r="HF1256"/>
      <c r="HG1256"/>
      <c r="HH1256"/>
    </row>
    <row r="1257" spans="1:216" x14ac:dyDescent="0.2">
      <c r="A1257" s="241" t="s">
        <v>567</v>
      </c>
      <c r="B1257" s="476" t="s">
        <v>1129</v>
      </c>
      <c r="C1257" s="326" t="s">
        <v>640</v>
      </c>
      <c r="D1257" s="283" t="s">
        <v>568</v>
      </c>
      <c r="E1257" s="480">
        <v>0</v>
      </c>
      <c r="F1257" s="480">
        <v>0</v>
      </c>
      <c r="G1257" s="480">
        <v>0</v>
      </c>
      <c r="H1257" s="480">
        <v>0</v>
      </c>
      <c r="I1257" s="480">
        <v>0</v>
      </c>
      <c r="J1257" s="480">
        <v>0</v>
      </c>
      <c r="K1257" s="480">
        <v>0</v>
      </c>
      <c r="L1257" s="480">
        <v>0</v>
      </c>
      <c r="M1257" s="480">
        <v>0</v>
      </c>
      <c r="N1257" s="500">
        <v>0</v>
      </c>
      <c r="O1257" s="480">
        <v>0</v>
      </c>
      <c r="P1257" s="480">
        <v>0</v>
      </c>
      <c r="Q1257" s="480">
        <v>0</v>
      </c>
      <c r="R1257" s="480">
        <v>0</v>
      </c>
      <c r="S1257" s="480">
        <v>0</v>
      </c>
      <c r="T1257" s="480">
        <v>0</v>
      </c>
      <c r="U1257" s="480">
        <v>0</v>
      </c>
      <c r="V1257" s="480">
        <v>0</v>
      </c>
      <c r="W1257" s="480">
        <v>0</v>
      </c>
      <c r="X1257" s="500">
        <v>0</v>
      </c>
      <c r="Y1257"/>
      <c r="Z1257"/>
      <c r="AA1257"/>
      <c r="AB1257"/>
      <c r="AC1257"/>
      <c r="AD1257"/>
      <c r="AE1257"/>
      <c r="AF1257"/>
      <c r="AG1257"/>
      <c r="AH1257"/>
      <c r="AI1257"/>
      <c r="AJ1257"/>
      <c r="AK1257"/>
      <c r="AL1257"/>
      <c r="AM1257"/>
      <c r="AN1257"/>
      <c r="AO1257"/>
      <c r="AP1257"/>
      <c r="AQ1257"/>
      <c r="AR1257"/>
      <c r="AS1257"/>
      <c r="AT1257"/>
      <c r="AU1257"/>
      <c r="AV1257"/>
      <c r="AW1257"/>
      <c r="AX1257"/>
      <c r="AY1257"/>
      <c r="AZ1257"/>
      <c r="BA1257"/>
      <c r="BB1257"/>
      <c r="BC1257"/>
      <c r="BD1257"/>
      <c r="BE1257"/>
      <c r="BF1257"/>
      <c r="BG1257"/>
      <c r="BH1257"/>
      <c r="BI1257"/>
      <c r="BJ1257"/>
      <c r="BK1257"/>
      <c r="BL1257"/>
      <c r="BM1257"/>
      <c r="BN1257"/>
      <c r="BO1257"/>
      <c r="BP1257"/>
      <c r="BQ1257"/>
      <c r="BR1257"/>
      <c r="BS1257"/>
      <c r="BT1257"/>
      <c r="BU1257"/>
      <c r="BV1257"/>
      <c r="BW1257"/>
      <c r="BX1257"/>
      <c r="BY1257"/>
      <c r="BZ1257"/>
      <c r="CA1257"/>
      <c r="CB1257"/>
      <c r="CC1257"/>
      <c r="CD1257"/>
      <c r="CE1257"/>
      <c r="CF1257"/>
      <c r="CG1257"/>
      <c r="CH1257"/>
      <c r="CI1257"/>
      <c r="CJ1257"/>
      <c r="CK1257"/>
      <c r="CL1257"/>
      <c r="CM1257"/>
      <c r="CN1257"/>
      <c r="CO1257"/>
      <c r="CP1257"/>
      <c r="CQ1257"/>
      <c r="CR1257"/>
      <c r="CS1257"/>
      <c r="CT1257"/>
      <c r="CU1257"/>
      <c r="CV1257"/>
      <c r="CW1257"/>
      <c r="CX1257"/>
      <c r="CY1257"/>
      <c r="CZ1257"/>
      <c r="DA1257"/>
      <c r="DB1257"/>
      <c r="DC1257"/>
      <c r="DD1257"/>
      <c r="DE1257"/>
      <c r="DF1257"/>
      <c r="DG1257"/>
      <c r="DH1257"/>
      <c r="DI1257"/>
      <c r="DJ1257"/>
      <c r="DK1257"/>
      <c r="DL1257"/>
      <c r="DM1257"/>
      <c r="DN1257"/>
      <c r="DO1257"/>
      <c r="DP1257"/>
      <c r="DQ1257"/>
      <c r="DR1257"/>
      <c r="DS1257"/>
      <c r="DT1257"/>
      <c r="DU1257"/>
      <c r="DV1257"/>
      <c r="DW1257"/>
      <c r="DX1257"/>
      <c r="DY1257"/>
      <c r="DZ1257"/>
      <c r="EA1257"/>
      <c r="EB1257"/>
      <c r="EC1257"/>
      <c r="ED1257"/>
      <c r="EE1257"/>
      <c r="EF1257"/>
      <c r="EG1257"/>
      <c r="EH1257"/>
      <c r="EI1257"/>
      <c r="EJ1257"/>
      <c r="EK1257"/>
      <c r="EL1257"/>
      <c r="EM1257"/>
      <c r="EN1257"/>
      <c r="EO1257"/>
      <c r="EP1257"/>
      <c r="EQ1257"/>
      <c r="ER1257"/>
      <c r="ES1257"/>
      <c r="ET1257"/>
      <c r="EU1257"/>
      <c r="EV1257"/>
      <c r="EW1257"/>
      <c r="EX1257"/>
      <c r="EY1257"/>
      <c r="EZ1257"/>
      <c r="FA1257"/>
      <c r="FB1257"/>
      <c r="FC1257"/>
      <c r="FD1257"/>
      <c r="FE1257"/>
      <c r="FF1257"/>
      <c r="FG1257"/>
      <c r="FH1257"/>
      <c r="FI1257"/>
      <c r="FJ1257"/>
      <c r="FK1257"/>
      <c r="FL1257"/>
      <c r="FM1257"/>
      <c r="FN1257"/>
      <c r="FO1257"/>
      <c r="FP1257"/>
      <c r="FQ1257"/>
      <c r="FR1257"/>
      <c r="FS1257"/>
      <c r="FT1257"/>
      <c r="FU1257"/>
      <c r="FV1257"/>
      <c r="FW1257"/>
      <c r="FX1257"/>
      <c r="FY1257"/>
      <c r="FZ1257"/>
      <c r="GA1257"/>
      <c r="GB1257"/>
      <c r="GC1257"/>
      <c r="GD1257"/>
      <c r="GE1257"/>
      <c r="GF1257"/>
      <c r="GG1257"/>
      <c r="GH1257"/>
      <c r="GI1257"/>
      <c r="GJ1257"/>
      <c r="GK1257"/>
      <c r="GL1257"/>
      <c r="GM1257"/>
      <c r="GN1257"/>
      <c r="GO1257"/>
      <c r="GP1257"/>
      <c r="GQ1257"/>
      <c r="GR1257"/>
      <c r="GS1257"/>
      <c r="GT1257"/>
      <c r="GU1257"/>
      <c r="GV1257"/>
      <c r="GW1257"/>
      <c r="GX1257"/>
      <c r="GY1257"/>
      <c r="GZ1257"/>
      <c r="HA1257"/>
      <c r="HB1257"/>
      <c r="HC1257"/>
      <c r="HD1257"/>
      <c r="HE1257"/>
      <c r="HF1257"/>
      <c r="HG1257"/>
      <c r="HH1257"/>
    </row>
    <row r="1258" spans="1:216" x14ac:dyDescent="0.2">
      <c r="A1258" s="241" t="s">
        <v>569</v>
      </c>
      <c r="B1258" s="476" t="s">
        <v>1130</v>
      </c>
      <c r="C1258" s="326" t="s">
        <v>640</v>
      </c>
      <c r="D1258" s="283" t="s">
        <v>570</v>
      </c>
      <c r="E1258" s="480">
        <v>0</v>
      </c>
      <c r="F1258" s="480">
        <v>0</v>
      </c>
      <c r="G1258" s="480">
        <v>0</v>
      </c>
      <c r="H1258" s="480">
        <v>0</v>
      </c>
      <c r="I1258" s="480">
        <v>0.5</v>
      </c>
      <c r="J1258" s="480">
        <v>0</v>
      </c>
      <c r="K1258" s="480">
        <v>0</v>
      </c>
      <c r="L1258" s="480">
        <v>0</v>
      </c>
      <c r="M1258" s="480">
        <v>0</v>
      </c>
      <c r="N1258" s="500">
        <v>0.5</v>
      </c>
      <c r="O1258" s="480">
        <v>0</v>
      </c>
      <c r="P1258" s="480">
        <v>0</v>
      </c>
      <c r="Q1258" s="480">
        <v>0</v>
      </c>
      <c r="R1258" s="480">
        <v>0</v>
      </c>
      <c r="S1258" s="480">
        <v>1</v>
      </c>
      <c r="T1258" s="480">
        <v>0</v>
      </c>
      <c r="U1258" s="480">
        <v>0</v>
      </c>
      <c r="V1258" s="480">
        <v>0</v>
      </c>
      <c r="W1258" s="480">
        <v>0</v>
      </c>
      <c r="X1258" s="500">
        <v>1</v>
      </c>
      <c r="Y1258"/>
      <c r="Z1258"/>
      <c r="AA1258"/>
      <c r="AB1258"/>
      <c r="AC1258"/>
      <c r="AD1258"/>
      <c r="AE1258"/>
      <c r="AF1258"/>
      <c r="AG1258"/>
      <c r="AH1258"/>
      <c r="AI1258"/>
      <c r="AJ1258"/>
      <c r="AK1258"/>
      <c r="AL1258"/>
      <c r="AM1258"/>
      <c r="AN1258"/>
      <c r="AO1258"/>
      <c r="AP1258"/>
      <c r="AQ1258"/>
      <c r="AR1258"/>
      <c r="AS1258"/>
      <c r="AT1258"/>
      <c r="AU1258"/>
      <c r="AV1258"/>
      <c r="AW1258"/>
      <c r="AX1258"/>
      <c r="AY1258"/>
      <c r="AZ1258"/>
      <c r="BA1258"/>
      <c r="BB1258"/>
      <c r="BC1258"/>
      <c r="BD1258"/>
      <c r="BE1258"/>
      <c r="BF1258"/>
      <c r="BG1258"/>
      <c r="BH1258"/>
      <c r="BI1258"/>
      <c r="BJ1258"/>
      <c r="BK1258"/>
      <c r="BL1258"/>
      <c r="BM1258"/>
      <c r="BN1258"/>
      <c r="BO1258"/>
      <c r="BP1258"/>
      <c r="BQ1258"/>
      <c r="BR1258"/>
      <c r="BS1258"/>
      <c r="BT1258"/>
      <c r="BU1258"/>
      <c r="BV1258"/>
      <c r="BW1258"/>
      <c r="BX1258"/>
      <c r="BY1258"/>
      <c r="BZ1258"/>
      <c r="CA1258"/>
      <c r="CB1258"/>
      <c r="CC1258"/>
      <c r="CD1258"/>
      <c r="CE1258"/>
      <c r="CF1258"/>
      <c r="CG1258"/>
      <c r="CH1258"/>
      <c r="CI1258"/>
      <c r="CJ1258"/>
      <c r="CK1258"/>
      <c r="CL1258"/>
      <c r="CM1258"/>
      <c r="CN1258"/>
      <c r="CO1258"/>
      <c r="CP1258"/>
      <c r="CQ1258"/>
      <c r="CR1258"/>
      <c r="CS1258"/>
      <c r="CT1258"/>
      <c r="CU1258"/>
      <c r="CV1258"/>
      <c r="CW1258"/>
      <c r="CX1258"/>
      <c r="CY1258"/>
      <c r="CZ1258"/>
      <c r="DA1258"/>
      <c r="DB1258"/>
      <c r="DC1258"/>
      <c r="DD1258"/>
      <c r="DE1258"/>
      <c r="DF1258"/>
      <c r="DG1258"/>
      <c r="DH1258"/>
      <c r="DI1258"/>
      <c r="DJ1258"/>
      <c r="DK1258"/>
      <c r="DL1258"/>
      <c r="DM1258"/>
      <c r="DN1258"/>
      <c r="DO1258"/>
      <c r="DP1258"/>
      <c r="DQ1258"/>
      <c r="DR1258"/>
      <c r="DS1258"/>
      <c r="DT1258"/>
      <c r="DU1258"/>
      <c r="DV1258"/>
      <c r="DW1258"/>
      <c r="DX1258"/>
      <c r="DY1258"/>
      <c r="DZ1258"/>
      <c r="EA1258"/>
      <c r="EB1258"/>
      <c r="EC1258"/>
      <c r="ED1258"/>
      <c r="EE1258"/>
      <c r="EF1258"/>
      <c r="EG1258"/>
      <c r="EH1258"/>
      <c r="EI1258"/>
      <c r="EJ1258"/>
      <c r="EK1258"/>
      <c r="EL1258"/>
      <c r="EM1258"/>
      <c r="EN1258"/>
      <c r="EO1258"/>
      <c r="EP1258"/>
      <c r="EQ1258"/>
      <c r="ER1258"/>
      <c r="ES1258"/>
      <c r="ET1258"/>
      <c r="EU1258"/>
      <c r="EV1258"/>
      <c r="EW1258"/>
      <c r="EX1258"/>
      <c r="EY1258"/>
      <c r="EZ1258"/>
      <c r="FA1258"/>
      <c r="FB1258"/>
      <c r="FC1258"/>
      <c r="FD1258"/>
      <c r="FE1258"/>
      <c r="FF1258"/>
      <c r="FG1258"/>
      <c r="FH1258"/>
      <c r="FI1258"/>
      <c r="FJ1258"/>
      <c r="FK1258"/>
      <c r="FL1258"/>
      <c r="FM1258"/>
      <c r="FN1258"/>
      <c r="FO1258"/>
      <c r="FP1258"/>
      <c r="FQ1258"/>
      <c r="FR1258"/>
      <c r="FS1258"/>
      <c r="FT1258"/>
      <c r="FU1258"/>
      <c r="FV1258"/>
      <c r="FW1258"/>
      <c r="FX1258"/>
      <c r="FY1258"/>
      <c r="FZ1258"/>
      <c r="GA1258"/>
      <c r="GB1258"/>
      <c r="GC1258"/>
      <c r="GD1258"/>
      <c r="GE1258"/>
      <c r="GF1258"/>
      <c r="GG1258"/>
      <c r="GH1258"/>
      <c r="GI1258"/>
      <c r="GJ1258"/>
      <c r="GK1258"/>
      <c r="GL1258"/>
      <c r="GM1258"/>
      <c r="GN1258"/>
      <c r="GO1258"/>
      <c r="GP1258"/>
      <c r="GQ1258"/>
      <c r="GR1258"/>
      <c r="GS1258"/>
      <c r="GT1258"/>
      <c r="GU1258"/>
      <c r="GV1258"/>
      <c r="GW1258"/>
      <c r="GX1258"/>
      <c r="GY1258"/>
      <c r="GZ1258"/>
      <c r="HA1258"/>
      <c r="HB1258"/>
      <c r="HC1258"/>
      <c r="HD1258"/>
      <c r="HE1258"/>
      <c r="HF1258"/>
      <c r="HG1258"/>
      <c r="HH1258"/>
    </row>
    <row r="1259" spans="1:216" x14ac:dyDescent="0.2">
      <c r="A1259" s="241" t="s">
        <v>571</v>
      </c>
      <c r="B1259" s="476" t="s">
        <v>1131</v>
      </c>
      <c r="C1259" s="326" t="s">
        <v>784</v>
      </c>
      <c r="D1259" s="283" t="s">
        <v>1132</v>
      </c>
      <c r="E1259" s="480">
        <v>0.38</v>
      </c>
      <c r="F1259" s="480">
        <v>2.75</v>
      </c>
      <c r="G1259" s="480">
        <v>0</v>
      </c>
      <c r="H1259" s="480">
        <v>0.38</v>
      </c>
      <c r="I1259" s="480">
        <v>0.38</v>
      </c>
      <c r="J1259" s="480">
        <v>0</v>
      </c>
      <c r="K1259" s="480">
        <v>0</v>
      </c>
      <c r="L1259" s="480">
        <v>0.5</v>
      </c>
      <c r="M1259" s="480">
        <v>0</v>
      </c>
      <c r="N1259" s="500">
        <v>4.3899999999999997</v>
      </c>
      <c r="O1259" s="480">
        <v>1</v>
      </c>
      <c r="P1259" s="480">
        <v>6</v>
      </c>
      <c r="Q1259" s="480">
        <v>0</v>
      </c>
      <c r="R1259" s="480">
        <v>1</v>
      </c>
      <c r="S1259" s="480">
        <v>1</v>
      </c>
      <c r="T1259" s="480">
        <v>0</v>
      </c>
      <c r="U1259" s="480">
        <v>0</v>
      </c>
      <c r="V1259" s="480">
        <v>1</v>
      </c>
      <c r="W1259" s="480">
        <v>0</v>
      </c>
      <c r="X1259" s="500">
        <v>10</v>
      </c>
      <c r="Y1259"/>
      <c r="Z1259"/>
      <c r="AA1259"/>
      <c r="AB1259"/>
      <c r="AC1259"/>
      <c r="AD1259"/>
      <c r="AE1259"/>
      <c r="AF1259"/>
      <c r="AG1259"/>
      <c r="AH1259"/>
      <c r="AI1259"/>
      <c r="AJ1259"/>
      <c r="AK1259"/>
      <c r="AL1259"/>
      <c r="AM1259"/>
      <c r="AN1259"/>
      <c r="AO1259"/>
      <c r="AP1259"/>
      <c r="AQ1259"/>
      <c r="AR1259"/>
      <c r="AS1259"/>
      <c r="AT1259"/>
      <c r="AU1259"/>
      <c r="AV1259"/>
      <c r="AW1259"/>
      <c r="AX1259"/>
      <c r="AY1259"/>
      <c r="AZ1259"/>
      <c r="BA1259"/>
      <c r="BB1259"/>
      <c r="BC1259"/>
      <c r="BD1259"/>
      <c r="BE1259"/>
      <c r="BF1259"/>
      <c r="BG1259"/>
      <c r="BH1259"/>
      <c r="BI1259"/>
      <c r="BJ1259"/>
      <c r="BK1259"/>
      <c r="BL1259"/>
      <c r="BM1259"/>
      <c r="BN1259"/>
      <c r="BO1259"/>
      <c r="BP1259"/>
      <c r="BQ1259"/>
      <c r="BR1259"/>
      <c r="BS1259"/>
      <c r="BT1259"/>
      <c r="BU1259"/>
      <c r="BV1259"/>
      <c r="BW1259"/>
      <c r="BX1259"/>
      <c r="BY1259"/>
      <c r="BZ1259"/>
      <c r="CA1259"/>
      <c r="CB1259"/>
      <c r="CC1259"/>
      <c r="CD1259"/>
      <c r="CE1259"/>
      <c r="CF1259"/>
      <c r="CG1259"/>
      <c r="CH1259"/>
      <c r="CI1259"/>
      <c r="CJ1259"/>
      <c r="CK1259"/>
      <c r="CL1259"/>
      <c r="CM1259"/>
      <c r="CN1259"/>
      <c r="CO1259"/>
      <c r="CP1259"/>
      <c r="CQ1259"/>
      <c r="CR1259"/>
      <c r="CS1259"/>
      <c r="CT1259"/>
      <c r="CU1259"/>
      <c r="CV1259"/>
      <c r="CW1259"/>
      <c r="CX1259"/>
      <c r="CY1259"/>
      <c r="CZ1259"/>
      <c r="DA1259"/>
      <c r="DB1259"/>
      <c r="DC1259"/>
      <c r="DD1259"/>
      <c r="DE1259"/>
      <c r="DF1259"/>
      <c r="DG1259"/>
      <c r="DH1259"/>
      <c r="DI1259"/>
      <c r="DJ1259"/>
      <c r="DK1259"/>
      <c r="DL1259"/>
      <c r="DM1259"/>
      <c r="DN1259"/>
      <c r="DO1259"/>
      <c r="DP1259"/>
      <c r="DQ1259"/>
      <c r="DR1259"/>
      <c r="DS1259"/>
      <c r="DT1259"/>
      <c r="DU1259"/>
      <c r="DV1259"/>
      <c r="DW1259"/>
      <c r="DX1259"/>
      <c r="DY1259"/>
      <c r="DZ1259"/>
      <c r="EA1259"/>
      <c r="EB1259"/>
      <c r="EC1259"/>
      <c r="ED1259"/>
      <c r="EE1259"/>
      <c r="EF1259"/>
      <c r="EG1259"/>
      <c r="EH1259"/>
      <c r="EI1259"/>
      <c r="EJ1259"/>
      <c r="EK1259"/>
      <c r="EL1259"/>
      <c r="EM1259"/>
      <c r="EN1259"/>
      <c r="EO1259"/>
      <c r="EP1259"/>
      <c r="EQ1259"/>
      <c r="ER1259"/>
      <c r="ES1259"/>
      <c r="ET1259"/>
      <c r="EU1259"/>
      <c r="EV1259"/>
      <c r="EW1259"/>
      <c r="EX1259"/>
      <c r="EY1259"/>
      <c r="EZ1259"/>
      <c r="FA1259"/>
      <c r="FB1259"/>
      <c r="FC1259"/>
      <c r="FD1259"/>
      <c r="FE1259"/>
      <c r="FF1259"/>
      <c r="FG1259"/>
      <c r="FH1259"/>
      <c r="FI1259"/>
      <c r="FJ1259"/>
      <c r="FK1259"/>
      <c r="FL1259"/>
      <c r="FM1259"/>
      <c r="FN1259"/>
      <c r="FO1259"/>
      <c r="FP1259"/>
      <c r="FQ1259"/>
      <c r="FR1259"/>
      <c r="FS1259"/>
      <c r="FT1259"/>
      <c r="FU1259"/>
      <c r="FV1259"/>
      <c r="FW1259"/>
      <c r="FX1259"/>
      <c r="FY1259"/>
      <c r="FZ1259"/>
      <c r="GA1259"/>
      <c r="GB1259"/>
      <c r="GC1259"/>
      <c r="GD1259"/>
      <c r="GE1259"/>
      <c r="GF1259"/>
      <c r="GG1259"/>
      <c r="GH1259"/>
      <c r="GI1259"/>
      <c r="GJ1259"/>
      <c r="GK1259"/>
      <c r="GL1259"/>
      <c r="GM1259"/>
      <c r="GN1259"/>
      <c r="GO1259"/>
      <c r="GP1259"/>
      <c r="GQ1259"/>
      <c r="GR1259"/>
      <c r="GS1259"/>
      <c r="GT1259"/>
      <c r="GU1259"/>
      <c r="GV1259"/>
      <c r="GW1259"/>
      <c r="GX1259"/>
      <c r="GY1259"/>
      <c r="GZ1259"/>
      <c r="HA1259"/>
      <c r="HB1259"/>
      <c r="HC1259"/>
      <c r="HD1259"/>
      <c r="HE1259"/>
      <c r="HF1259"/>
      <c r="HG1259"/>
      <c r="HH1259"/>
    </row>
    <row r="1260" spans="1:216" x14ac:dyDescent="0.2">
      <c r="A1260" s="241" t="s">
        <v>572</v>
      </c>
      <c r="B1260" s="476" t="s">
        <v>1133</v>
      </c>
      <c r="C1260" s="326" t="s">
        <v>807</v>
      </c>
      <c r="D1260" s="283" t="s">
        <v>573</v>
      </c>
      <c r="E1260" s="480">
        <v>0</v>
      </c>
      <c r="F1260" s="480">
        <v>5.0999999999999996</v>
      </c>
      <c r="G1260" s="480">
        <v>0</v>
      </c>
      <c r="H1260" s="480">
        <v>0</v>
      </c>
      <c r="I1260" s="480">
        <v>0</v>
      </c>
      <c r="J1260" s="480">
        <v>0.5</v>
      </c>
      <c r="K1260" s="480">
        <v>0</v>
      </c>
      <c r="L1260" s="480">
        <v>0</v>
      </c>
      <c r="M1260" s="480">
        <v>0</v>
      </c>
      <c r="N1260" s="500">
        <v>5.6</v>
      </c>
      <c r="O1260" s="480">
        <v>0</v>
      </c>
      <c r="P1260" s="480">
        <v>11</v>
      </c>
      <c r="Q1260" s="480">
        <v>0</v>
      </c>
      <c r="R1260" s="480">
        <v>0</v>
      </c>
      <c r="S1260" s="480">
        <v>0</v>
      </c>
      <c r="T1260" s="480">
        <v>1</v>
      </c>
      <c r="U1260" s="480">
        <v>0</v>
      </c>
      <c r="V1260" s="480">
        <v>0</v>
      </c>
      <c r="W1260" s="480">
        <v>0</v>
      </c>
      <c r="X1260" s="500">
        <v>12</v>
      </c>
      <c r="Y1260"/>
      <c r="Z1260"/>
      <c r="AA1260"/>
      <c r="AB1260"/>
      <c r="AC1260"/>
      <c r="AD1260"/>
      <c r="AE1260"/>
      <c r="AF1260"/>
      <c r="AG1260"/>
      <c r="AH1260"/>
      <c r="AI1260"/>
      <c r="AJ1260"/>
      <c r="AK1260"/>
      <c r="AL1260"/>
      <c r="AM1260"/>
      <c r="AN1260"/>
      <c r="AO1260"/>
      <c r="AP1260"/>
      <c r="AQ1260"/>
      <c r="AR1260"/>
      <c r="AS1260"/>
      <c r="AT1260"/>
      <c r="AU1260"/>
      <c r="AV1260"/>
      <c r="AW1260"/>
      <c r="AX1260"/>
      <c r="AY1260"/>
      <c r="AZ1260"/>
      <c r="BA1260"/>
      <c r="BB1260"/>
      <c r="BC1260"/>
      <c r="BD1260"/>
      <c r="BE1260"/>
      <c r="BF1260"/>
      <c r="BG1260"/>
      <c r="BH1260"/>
      <c r="BI1260"/>
      <c r="BJ1260"/>
      <c r="BK1260"/>
      <c r="BL1260"/>
      <c r="BM1260"/>
      <c r="BN1260"/>
      <c r="BO1260"/>
      <c r="BP1260"/>
      <c r="BQ1260"/>
      <c r="BR1260"/>
      <c r="BS1260"/>
      <c r="BT1260"/>
      <c r="BU1260"/>
      <c r="BV1260"/>
      <c r="BW1260"/>
      <c r="BX1260"/>
      <c r="BY1260"/>
      <c r="BZ1260"/>
      <c r="CA1260"/>
      <c r="CB1260"/>
      <c r="CC1260"/>
      <c r="CD1260"/>
      <c r="CE1260"/>
      <c r="CF1260"/>
      <c r="CG1260"/>
      <c r="CH1260"/>
      <c r="CI1260"/>
      <c r="CJ1260"/>
      <c r="CK1260"/>
      <c r="CL1260"/>
      <c r="CM1260"/>
      <c r="CN1260"/>
      <c r="CO1260"/>
      <c r="CP1260"/>
      <c r="CQ1260"/>
      <c r="CR1260"/>
      <c r="CS1260"/>
      <c r="CT1260"/>
      <c r="CU1260"/>
      <c r="CV1260"/>
      <c r="CW1260"/>
      <c r="CX1260"/>
      <c r="CY1260"/>
      <c r="CZ1260"/>
      <c r="DA1260"/>
      <c r="DB1260"/>
      <c r="DC1260"/>
      <c r="DD1260"/>
      <c r="DE1260"/>
      <c r="DF1260"/>
      <c r="DG1260"/>
      <c r="DH1260"/>
      <c r="DI1260"/>
      <c r="DJ1260"/>
      <c r="DK1260"/>
      <c r="DL1260"/>
      <c r="DM1260"/>
      <c r="DN1260"/>
      <c r="DO1260"/>
      <c r="DP1260"/>
      <c r="DQ1260"/>
      <c r="DR1260"/>
      <c r="DS1260"/>
      <c r="DT1260"/>
      <c r="DU1260"/>
      <c r="DV1260"/>
      <c r="DW1260"/>
      <c r="DX1260"/>
      <c r="DY1260"/>
      <c r="DZ1260"/>
      <c r="EA1260"/>
      <c r="EB1260"/>
      <c r="EC1260"/>
      <c r="ED1260"/>
      <c r="EE1260"/>
      <c r="EF1260"/>
      <c r="EG1260"/>
      <c r="EH1260"/>
      <c r="EI1260"/>
      <c r="EJ1260"/>
      <c r="EK1260"/>
      <c r="EL1260"/>
      <c r="EM1260"/>
      <c r="EN1260"/>
      <c r="EO1260"/>
      <c r="EP1260"/>
      <c r="EQ1260"/>
      <c r="ER1260"/>
      <c r="ES1260"/>
      <c r="ET1260"/>
      <c r="EU1260"/>
      <c r="EV1260"/>
      <c r="EW1260"/>
      <c r="EX1260"/>
      <c r="EY1260"/>
      <c r="EZ1260"/>
      <c r="FA1260"/>
      <c r="FB1260"/>
      <c r="FC1260"/>
      <c r="FD1260"/>
      <c r="FE1260"/>
      <c r="FF1260"/>
      <c r="FG1260"/>
      <c r="FH1260"/>
      <c r="FI1260"/>
      <c r="FJ1260"/>
      <c r="FK1260"/>
      <c r="FL1260"/>
      <c r="FM1260"/>
      <c r="FN1260"/>
      <c r="FO1260"/>
      <c r="FP1260"/>
      <c r="FQ1260"/>
      <c r="FR1260"/>
      <c r="FS1260"/>
      <c r="FT1260"/>
      <c r="FU1260"/>
      <c r="FV1260"/>
      <c r="FW1260"/>
      <c r="FX1260"/>
      <c r="FY1260"/>
      <c r="FZ1260"/>
      <c r="GA1260"/>
      <c r="GB1260"/>
      <c r="GC1260"/>
      <c r="GD1260"/>
      <c r="GE1260"/>
      <c r="GF1260"/>
      <c r="GG1260"/>
      <c r="GH1260"/>
      <c r="GI1260"/>
      <c r="GJ1260"/>
      <c r="GK1260"/>
      <c r="GL1260"/>
      <c r="GM1260"/>
      <c r="GN1260"/>
      <c r="GO1260"/>
      <c r="GP1260"/>
      <c r="GQ1260"/>
      <c r="GR1260"/>
      <c r="GS1260"/>
      <c r="GT1260"/>
      <c r="GU1260"/>
      <c r="GV1260"/>
      <c r="GW1260"/>
      <c r="GX1260"/>
      <c r="GY1260"/>
      <c r="GZ1260"/>
      <c r="HA1260"/>
      <c r="HB1260"/>
      <c r="HC1260"/>
      <c r="HD1260"/>
      <c r="HE1260"/>
      <c r="HF1260"/>
      <c r="HG1260"/>
      <c r="HH1260"/>
    </row>
    <row r="1261" spans="1:216" x14ac:dyDescent="0.2">
      <c r="A1261" s="241" t="s">
        <v>1134</v>
      </c>
      <c r="B1261" s="476" t="s">
        <v>1135</v>
      </c>
      <c r="C1261" s="326" t="s">
        <v>626</v>
      </c>
      <c r="D1261" s="283" t="s">
        <v>1136</v>
      </c>
      <c r="E1261" s="480">
        <v>0</v>
      </c>
      <c r="F1261" s="480">
        <v>0</v>
      </c>
      <c r="G1261" s="480">
        <v>0</v>
      </c>
      <c r="H1261" s="480">
        <v>0</v>
      </c>
      <c r="I1261" s="480">
        <v>0</v>
      </c>
      <c r="J1261" s="480">
        <v>0</v>
      </c>
      <c r="K1261" s="480">
        <v>0</v>
      </c>
      <c r="L1261" s="480">
        <v>0</v>
      </c>
      <c r="M1261" s="480">
        <v>0</v>
      </c>
      <c r="N1261" s="500">
        <v>0</v>
      </c>
      <c r="O1261" s="480">
        <v>0</v>
      </c>
      <c r="P1261" s="480">
        <v>0</v>
      </c>
      <c r="Q1261" s="480">
        <v>0</v>
      </c>
      <c r="R1261" s="480">
        <v>0</v>
      </c>
      <c r="S1261" s="480">
        <v>0</v>
      </c>
      <c r="T1261" s="480">
        <v>0</v>
      </c>
      <c r="U1261" s="480">
        <v>0</v>
      </c>
      <c r="V1261" s="480">
        <v>0</v>
      </c>
      <c r="W1261" s="480">
        <v>0</v>
      </c>
      <c r="X1261" s="500">
        <v>0</v>
      </c>
      <c r="Y1261"/>
      <c r="Z1261"/>
      <c r="AA1261"/>
      <c r="AB1261"/>
      <c r="AC1261"/>
      <c r="AD1261"/>
      <c r="AE1261"/>
      <c r="AF1261"/>
      <c r="AG1261"/>
      <c r="AH1261"/>
      <c r="AI1261"/>
      <c r="AJ1261"/>
      <c r="AK1261"/>
      <c r="AL1261"/>
      <c r="AM1261"/>
      <c r="AN1261"/>
      <c r="AO1261"/>
      <c r="AP1261"/>
      <c r="AQ1261"/>
      <c r="AR1261"/>
      <c r="AS1261"/>
      <c r="AT1261"/>
      <c r="AU1261"/>
      <c r="AV1261"/>
      <c r="AW1261"/>
      <c r="AX1261"/>
      <c r="AY1261"/>
      <c r="AZ1261"/>
      <c r="BA1261"/>
      <c r="BB1261"/>
      <c r="BC1261"/>
      <c r="BD1261"/>
      <c r="BE1261"/>
      <c r="BF1261"/>
      <c r="BG1261"/>
      <c r="BH1261"/>
      <c r="BI1261"/>
      <c r="BJ1261"/>
      <c r="BK1261"/>
      <c r="BL1261"/>
      <c r="BM1261"/>
      <c r="BN1261"/>
      <c r="BO1261"/>
      <c r="BP1261"/>
      <c r="BQ1261"/>
      <c r="BR1261"/>
      <c r="BS1261"/>
      <c r="BT1261"/>
      <c r="BU1261"/>
      <c r="BV1261"/>
      <c r="BW1261"/>
      <c r="BX1261"/>
      <c r="BY1261"/>
      <c r="BZ1261"/>
      <c r="CA1261"/>
      <c r="CB1261"/>
      <c r="CC1261"/>
      <c r="CD1261"/>
      <c r="CE1261"/>
      <c r="CF1261"/>
      <c r="CG1261"/>
      <c r="CH1261"/>
      <c r="CI1261"/>
      <c r="CJ1261"/>
      <c r="CK1261"/>
      <c r="CL1261"/>
      <c r="CM1261"/>
      <c r="CN1261"/>
      <c r="CO1261"/>
      <c r="CP1261"/>
      <c r="CQ1261"/>
      <c r="CR1261"/>
      <c r="CS1261"/>
      <c r="CT1261"/>
      <c r="CU1261"/>
      <c r="CV1261"/>
      <c r="CW1261"/>
      <c r="CX1261"/>
      <c r="CY1261"/>
      <c r="CZ1261"/>
      <c r="DA1261"/>
      <c r="DB1261"/>
      <c r="DC1261"/>
      <c r="DD1261"/>
      <c r="DE1261"/>
      <c r="DF1261"/>
      <c r="DG1261"/>
      <c r="DH1261"/>
      <c r="DI1261"/>
      <c r="DJ1261"/>
      <c r="DK1261"/>
      <c r="DL1261"/>
      <c r="DM1261"/>
      <c r="DN1261"/>
      <c r="DO1261"/>
      <c r="DP1261"/>
      <c r="DQ1261"/>
      <c r="DR1261"/>
      <c r="DS1261"/>
      <c r="DT1261"/>
      <c r="DU1261"/>
      <c r="DV1261"/>
      <c r="DW1261"/>
      <c r="DX1261"/>
      <c r="DY1261"/>
      <c r="DZ1261"/>
      <c r="EA1261"/>
      <c r="EB1261"/>
      <c r="EC1261"/>
      <c r="ED1261"/>
      <c r="EE1261"/>
      <c r="EF1261"/>
      <c r="EG1261"/>
      <c r="EH1261"/>
      <c r="EI1261"/>
      <c r="EJ1261"/>
      <c r="EK1261"/>
      <c r="EL1261"/>
      <c r="EM1261"/>
      <c r="EN1261"/>
      <c r="EO1261"/>
      <c r="EP1261"/>
      <c r="EQ1261"/>
      <c r="ER1261"/>
      <c r="ES1261"/>
      <c r="ET1261"/>
      <c r="EU1261"/>
      <c r="EV1261"/>
      <c r="EW1261"/>
      <c r="EX1261"/>
      <c r="EY1261"/>
      <c r="EZ1261"/>
      <c r="FA1261"/>
      <c r="FB1261"/>
      <c r="FC1261"/>
      <c r="FD1261"/>
      <c r="FE1261"/>
      <c r="FF1261"/>
      <c r="FG1261"/>
      <c r="FH1261"/>
      <c r="FI1261"/>
      <c r="FJ1261"/>
      <c r="FK1261"/>
      <c r="FL1261"/>
      <c r="FM1261"/>
      <c r="FN1261"/>
      <c r="FO1261"/>
      <c r="FP1261"/>
      <c r="FQ1261"/>
      <c r="FR1261"/>
      <c r="FS1261"/>
      <c r="FT1261"/>
      <c r="FU1261"/>
      <c r="FV1261"/>
      <c r="FW1261"/>
      <c r="FX1261"/>
      <c r="FY1261"/>
      <c r="FZ1261"/>
      <c r="GA1261"/>
      <c r="GB1261"/>
      <c r="GC1261"/>
      <c r="GD1261"/>
      <c r="GE1261"/>
      <c r="GF1261"/>
      <c r="GG1261"/>
      <c r="GH1261"/>
      <c r="GI1261"/>
      <c r="GJ1261"/>
      <c r="GK1261"/>
      <c r="GL1261"/>
      <c r="GM1261"/>
      <c r="GN1261"/>
      <c r="GO1261"/>
      <c r="GP1261"/>
      <c r="GQ1261"/>
      <c r="GR1261"/>
      <c r="GS1261"/>
      <c r="GT1261"/>
      <c r="GU1261"/>
      <c r="GV1261"/>
      <c r="GW1261"/>
      <c r="GX1261"/>
      <c r="GY1261"/>
      <c r="GZ1261"/>
      <c r="HA1261"/>
      <c r="HB1261"/>
      <c r="HC1261"/>
      <c r="HD1261"/>
      <c r="HE1261"/>
      <c r="HF1261"/>
      <c r="HG1261"/>
      <c r="HH1261"/>
    </row>
    <row r="1262" spans="1:216" x14ac:dyDescent="0.2">
      <c r="A1262" s="241" t="s">
        <v>574</v>
      </c>
      <c r="B1262" s="476" t="s">
        <v>1137</v>
      </c>
      <c r="C1262" s="326" t="s">
        <v>782</v>
      </c>
      <c r="D1262" s="283" t="s">
        <v>575</v>
      </c>
      <c r="E1262" s="480">
        <v>0</v>
      </c>
      <c r="F1262" s="480">
        <v>11.3</v>
      </c>
      <c r="G1262" s="480">
        <v>0.5</v>
      </c>
      <c r="H1262" s="480">
        <v>2.5</v>
      </c>
      <c r="I1262" s="480">
        <v>0</v>
      </c>
      <c r="J1262" s="480">
        <v>0.5</v>
      </c>
      <c r="K1262" s="480">
        <v>0</v>
      </c>
      <c r="L1262" s="480">
        <v>0</v>
      </c>
      <c r="M1262" s="480">
        <v>0</v>
      </c>
      <c r="N1262" s="500">
        <v>14.8</v>
      </c>
      <c r="O1262" s="480">
        <v>0</v>
      </c>
      <c r="P1262" s="480">
        <v>24</v>
      </c>
      <c r="Q1262" s="480">
        <v>1</v>
      </c>
      <c r="R1262" s="480">
        <v>5</v>
      </c>
      <c r="S1262" s="480">
        <v>0</v>
      </c>
      <c r="T1262" s="480">
        <v>1</v>
      </c>
      <c r="U1262" s="480">
        <v>0</v>
      </c>
      <c r="V1262" s="480">
        <v>0</v>
      </c>
      <c r="W1262" s="480">
        <v>0</v>
      </c>
      <c r="X1262" s="500">
        <v>31</v>
      </c>
      <c r="Y1262"/>
      <c r="Z1262"/>
      <c r="AA1262"/>
      <c r="AB1262"/>
      <c r="AC1262"/>
      <c r="AD1262"/>
      <c r="AE1262"/>
      <c r="AF1262"/>
      <c r="AG1262"/>
      <c r="AH1262"/>
      <c r="AI1262"/>
      <c r="AJ1262"/>
      <c r="AK1262"/>
      <c r="AL1262"/>
      <c r="AM1262"/>
      <c r="AN1262"/>
      <c r="AO1262"/>
      <c r="AP1262"/>
      <c r="AQ1262"/>
      <c r="AR1262"/>
      <c r="AS1262"/>
      <c r="AT1262"/>
      <c r="AU1262"/>
      <c r="AV1262"/>
      <c r="AW1262"/>
      <c r="AX1262"/>
      <c r="AY1262"/>
      <c r="AZ1262"/>
      <c r="BA1262"/>
      <c r="BB1262"/>
      <c r="BC1262"/>
      <c r="BD1262"/>
      <c r="BE1262"/>
      <c r="BF1262"/>
      <c r="BG1262"/>
      <c r="BH1262"/>
      <c r="BI1262"/>
      <c r="BJ1262"/>
      <c r="BK1262"/>
      <c r="BL1262"/>
      <c r="BM1262"/>
      <c r="BN1262"/>
      <c r="BO1262"/>
      <c r="BP1262"/>
      <c r="BQ1262"/>
      <c r="BR1262"/>
      <c r="BS1262"/>
      <c r="BT1262"/>
      <c r="BU1262"/>
      <c r="BV1262"/>
      <c r="BW1262"/>
      <c r="BX1262"/>
      <c r="BY1262"/>
      <c r="BZ1262"/>
      <c r="CA1262"/>
      <c r="CB1262"/>
      <c r="CC1262"/>
      <c r="CD1262"/>
      <c r="CE1262"/>
      <c r="CF1262"/>
      <c r="CG1262"/>
      <c r="CH1262"/>
      <c r="CI1262"/>
      <c r="CJ1262"/>
      <c r="CK1262"/>
      <c r="CL1262"/>
      <c r="CM1262"/>
      <c r="CN1262"/>
      <c r="CO1262"/>
      <c r="CP1262"/>
      <c r="CQ1262"/>
      <c r="CR1262"/>
      <c r="CS1262"/>
      <c r="CT1262"/>
      <c r="CU1262"/>
      <c r="CV1262"/>
      <c r="CW1262"/>
      <c r="CX1262"/>
      <c r="CY1262"/>
      <c r="CZ1262"/>
      <c r="DA1262"/>
      <c r="DB1262"/>
      <c r="DC1262"/>
      <c r="DD1262"/>
      <c r="DE1262"/>
      <c r="DF1262"/>
      <c r="DG1262"/>
      <c r="DH1262"/>
      <c r="DI1262"/>
      <c r="DJ1262"/>
      <c r="DK1262"/>
      <c r="DL1262"/>
      <c r="DM1262"/>
      <c r="DN1262"/>
      <c r="DO1262"/>
      <c r="DP1262"/>
      <c r="DQ1262"/>
      <c r="DR1262"/>
      <c r="DS1262"/>
      <c r="DT1262"/>
      <c r="DU1262"/>
      <c r="DV1262"/>
      <c r="DW1262"/>
      <c r="DX1262"/>
      <c r="DY1262"/>
      <c r="DZ1262"/>
      <c r="EA1262"/>
      <c r="EB1262"/>
      <c r="EC1262"/>
      <c r="ED1262"/>
      <c r="EE1262"/>
      <c r="EF1262"/>
      <c r="EG1262"/>
      <c r="EH1262"/>
      <c r="EI1262"/>
      <c r="EJ1262"/>
      <c r="EK1262"/>
      <c r="EL1262"/>
      <c r="EM1262"/>
      <c r="EN1262"/>
      <c r="EO1262"/>
      <c r="EP1262"/>
      <c r="EQ1262"/>
      <c r="ER1262"/>
      <c r="ES1262"/>
      <c r="ET1262"/>
      <c r="EU1262"/>
      <c r="EV1262"/>
      <c r="EW1262"/>
      <c r="EX1262"/>
      <c r="EY1262"/>
      <c r="EZ1262"/>
      <c r="FA1262"/>
      <c r="FB1262"/>
      <c r="FC1262"/>
      <c r="FD1262"/>
      <c r="FE1262"/>
      <c r="FF1262"/>
      <c r="FG1262"/>
      <c r="FH1262"/>
      <c r="FI1262"/>
      <c r="FJ1262"/>
      <c r="FK1262"/>
      <c r="FL1262"/>
      <c r="FM1262"/>
      <c r="FN1262"/>
      <c r="FO1262"/>
      <c r="FP1262"/>
      <c r="FQ1262"/>
      <c r="FR1262"/>
      <c r="FS1262"/>
      <c r="FT1262"/>
      <c r="FU1262"/>
      <c r="FV1262"/>
      <c r="FW1262"/>
      <c r="FX1262"/>
      <c r="FY1262"/>
      <c r="FZ1262"/>
      <c r="GA1262"/>
      <c r="GB1262"/>
      <c r="GC1262"/>
      <c r="GD1262"/>
      <c r="GE1262"/>
      <c r="GF1262"/>
      <c r="GG1262"/>
      <c r="GH1262"/>
      <c r="GI1262"/>
      <c r="GJ1262"/>
      <c r="GK1262"/>
      <c r="GL1262"/>
      <c r="GM1262"/>
      <c r="GN1262"/>
      <c r="GO1262"/>
      <c r="GP1262"/>
      <c r="GQ1262"/>
      <c r="GR1262"/>
      <c r="GS1262"/>
      <c r="GT1262"/>
      <c r="GU1262"/>
      <c r="GV1262"/>
      <c r="GW1262"/>
      <c r="GX1262"/>
      <c r="GY1262"/>
      <c r="GZ1262"/>
      <c r="HA1262"/>
      <c r="HB1262"/>
      <c r="HC1262"/>
      <c r="HD1262"/>
      <c r="HE1262"/>
      <c r="HF1262"/>
      <c r="HG1262"/>
      <c r="HH1262"/>
    </row>
    <row r="1263" spans="1:216" x14ac:dyDescent="0.2">
      <c r="A1263" s="241" t="s">
        <v>576</v>
      </c>
      <c r="B1263" s="476" t="s">
        <v>1138</v>
      </c>
      <c r="C1263" s="326" t="s">
        <v>782</v>
      </c>
      <c r="D1263" s="283" t="s">
        <v>577</v>
      </c>
      <c r="E1263" s="480">
        <v>0</v>
      </c>
      <c r="F1263" s="480">
        <v>13.9</v>
      </c>
      <c r="G1263" s="480">
        <v>1.9</v>
      </c>
      <c r="H1263" s="480">
        <v>1.7</v>
      </c>
      <c r="I1263" s="480">
        <v>0.9</v>
      </c>
      <c r="J1263" s="480">
        <v>0.5</v>
      </c>
      <c r="K1263" s="480">
        <v>0</v>
      </c>
      <c r="L1263" s="480">
        <v>0</v>
      </c>
      <c r="M1263" s="480">
        <v>0</v>
      </c>
      <c r="N1263" s="500">
        <v>18.899999999999999</v>
      </c>
      <c r="O1263" s="480">
        <v>0</v>
      </c>
      <c r="P1263" s="480">
        <v>33</v>
      </c>
      <c r="Q1263" s="480">
        <v>4</v>
      </c>
      <c r="R1263" s="480">
        <v>4</v>
      </c>
      <c r="S1263" s="480">
        <v>2</v>
      </c>
      <c r="T1263" s="480">
        <v>1</v>
      </c>
      <c r="U1263" s="480">
        <v>0</v>
      </c>
      <c r="V1263" s="480">
        <v>0</v>
      </c>
      <c r="W1263" s="480">
        <v>0</v>
      </c>
      <c r="X1263" s="500">
        <v>44</v>
      </c>
      <c r="Y1263"/>
      <c r="Z1263"/>
      <c r="AA1263"/>
      <c r="AB1263"/>
      <c r="AC1263"/>
      <c r="AD1263"/>
      <c r="AE1263"/>
      <c r="AF1263"/>
      <c r="AG1263"/>
      <c r="AH1263"/>
      <c r="AI1263"/>
      <c r="AJ1263"/>
      <c r="AK1263"/>
      <c r="AL1263"/>
      <c r="AM1263"/>
      <c r="AN1263"/>
      <c r="AO1263"/>
      <c r="AP1263"/>
      <c r="AQ1263"/>
      <c r="AR1263"/>
      <c r="AS1263"/>
      <c r="AT1263"/>
      <c r="AU1263"/>
      <c r="AV1263"/>
      <c r="AW1263"/>
      <c r="AX1263"/>
      <c r="AY1263"/>
      <c r="AZ1263"/>
      <c r="BA1263"/>
      <c r="BB1263"/>
      <c r="BC1263"/>
      <c r="BD1263"/>
      <c r="BE1263"/>
      <c r="BF1263"/>
      <c r="BG1263"/>
      <c r="BH1263"/>
      <c r="BI1263"/>
      <c r="BJ1263"/>
      <c r="BK1263"/>
      <c r="BL1263"/>
      <c r="BM1263"/>
      <c r="BN1263"/>
      <c r="BO1263"/>
      <c r="BP1263"/>
      <c r="BQ1263"/>
      <c r="BR1263"/>
      <c r="BS1263"/>
      <c r="BT1263"/>
      <c r="BU1263"/>
      <c r="BV1263"/>
      <c r="BW1263"/>
      <c r="BX1263"/>
      <c r="BY1263"/>
      <c r="BZ1263"/>
      <c r="CA1263"/>
      <c r="CB1263"/>
      <c r="CC1263"/>
      <c r="CD1263"/>
      <c r="CE1263"/>
      <c r="CF1263"/>
      <c r="CG1263"/>
      <c r="CH1263"/>
      <c r="CI1263"/>
      <c r="CJ1263"/>
      <c r="CK1263"/>
      <c r="CL1263"/>
      <c r="CM1263"/>
      <c r="CN1263"/>
      <c r="CO1263"/>
      <c r="CP1263"/>
      <c r="CQ1263"/>
      <c r="CR1263"/>
      <c r="CS1263"/>
      <c r="CT1263"/>
      <c r="CU1263"/>
      <c r="CV1263"/>
      <c r="CW1263"/>
      <c r="CX1263"/>
      <c r="CY1263"/>
      <c r="CZ1263"/>
      <c r="DA1263"/>
      <c r="DB1263"/>
      <c r="DC1263"/>
      <c r="DD1263"/>
      <c r="DE1263"/>
      <c r="DF1263"/>
      <c r="DG1263"/>
      <c r="DH1263"/>
      <c r="DI1263"/>
      <c r="DJ1263"/>
      <c r="DK1263"/>
      <c r="DL1263"/>
      <c r="DM1263"/>
      <c r="DN1263"/>
      <c r="DO1263"/>
      <c r="DP1263"/>
      <c r="DQ1263"/>
      <c r="DR1263"/>
      <c r="DS1263"/>
      <c r="DT1263"/>
      <c r="DU1263"/>
      <c r="DV1263"/>
      <c r="DW1263"/>
      <c r="DX1263"/>
      <c r="DY1263"/>
      <c r="DZ1263"/>
      <c r="EA1263"/>
      <c r="EB1263"/>
      <c r="EC1263"/>
      <c r="ED1263"/>
      <c r="EE1263"/>
      <c r="EF1263"/>
      <c r="EG1263"/>
      <c r="EH1263"/>
      <c r="EI1263"/>
      <c r="EJ1263"/>
      <c r="EK1263"/>
      <c r="EL1263"/>
      <c r="EM1263"/>
      <c r="EN1263"/>
      <c r="EO1263"/>
      <c r="EP1263"/>
      <c r="EQ1263"/>
      <c r="ER1263"/>
      <c r="ES1263"/>
      <c r="ET1263"/>
      <c r="EU1263"/>
      <c r="EV1263"/>
      <c r="EW1263"/>
      <c r="EX1263"/>
      <c r="EY1263"/>
      <c r="EZ1263"/>
      <c r="FA1263"/>
      <c r="FB1263"/>
      <c r="FC1263"/>
      <c r="FD1263"/>
      <c r="FE1263"/>
      <c r="FF1263"/>
      <c r="FG1263"/>
      <c r="FH1263"/>
      <c r="FI1263"/>
      <c r="FJ1263"/>
      <c r="FK1263"/>
      <c r="FL1263"/>
      <c r="FM1263"/>
      <c r="FN1263"/>
      <c r="FO1263"/>
      <c r="FP1263"/>
      <c r="FQ1263"/>
      <c r="FR1263"/>
      <c r="FS1263"/>
      <c r="FT1263"/>
      <c r="FU1263"/>
      <c r="FV1263"/>
      <c r="FW1263"/>
      <c r="FX1263"/>
      <c r="FY1263"/>
      <c r="FZ1263"/>
      <c r="GA1263"/>
      <c r="GB1263"/>
      <c r="GC1263"/>
      <c r="GD1263"/>
      <c r="GE1263"/>
      <c r="GF1263"/>
      <c r="GG1263"/>
      <c r="GH1263"/>
      <c r="GI1263"/>
      <c r="GJ1263"/>
      <c r="GK1263"/>
      <c r="GL1263"/>
      <c r="GM1263"/>
      <c r="GN1263"/>
      <c r="GO1263"/>
      <c r="GP1263"/>
      <c r="GQ1263"/>
      <c r="GR1263"/>
      <c r="GS1263"/>
      <c r="GT1263"/>
      <c r="GU1263"/>
      <c r="GV1263"/>
      <c r="GW1263"/>
      <c r="GX1263"/>
      <c r="GY1263"/>
      <c r="GZ1263"/>
      <c r="HA1263"/>
      <c r="HB1263"/>
      <c r="HC1263"/>
      <c r="HD1263"/>
      <c r="HE1263"/>
      <c r="HF1263"/>
      <c r="HG1263"/>
      <c r="HH1263"/>
    </row>
    <row r="1264" spans="1:216" x14ac:dyDescent="0.2">
      <c r="A1264" s="241" t="s">
        <v>578</v>
      </c>
      <c r="B1264" s="476" t="s">
        <v>1139</v>
      </c>
      <c r="C1264" s="326" t="s">
        <v>626</v>
      </c>
      <c r="D1264" s="283" t="s">
        <v>579</v>
      </c>
      <c r="E1264" s="480">
        <v>0</v>
      </c>
      <c r="F1264" s="480">
        <v>9.8800000000000008</v>
      </c>
      <c r="G1264" s="480">
        <v>0</v>
      </c>
      <c r="H1264" s="480">
        <v>0</v>
      </c>
      <c r="I1264" s="480">
        <v>0.5</v>
      </c>
      <c r="J1264" s="480">
        <v>0</v>
      </c>
      <c r="K1264" s="480">
        <v>0</v>
      </c>
      <c r="L1264" s="480">
        <v>0</v>
      </c>
      <c r="M1264" s="480">
        <v>0</v>
      </c>
      <c r="N1264" s="500">
        <v>10.38</v>
      </c>
      <c r="O1264" s="480">
        <v>0</v>
      </c>
      <c r="P1264" s="480">
        <v>20</v>
      </c>
      <c r="Q1264" s="480">
        <v>0</v>
      </c>
      <c r="R1264" s="480">
        <v>0</v>
      </c>
      <c r="S1264" s="480">
        <v>1</v>
      </c>
      <c r="T1264" s="480">
        <v>0</v>
      </c>
      <c r="U1264" s="480">
        <v>0</v>
      </c>
      <c r="V1264" s="480">
        <v>0</v>
      </c>
      <c r="W1264" s="480">
        <v>0</v>
      </c>
      <c r="X1264" s="500">
        <v>21</v>
      </c>
      <c r="Y1264"/>
      <c r="Z1264"/>
      <c r="AA1264"/>
      <c r="AB1264"/>
      <c r="AC1264"/>
      <c r="AD1264"/>
      <c r="AE1264"/>
      <c r="AF1264"/>
      <c r="AG1264"/>
      <c r="AH1264"/>
      <c r="AI1264"/>
      <c r="AJ1264"/>
      <c r="AK1264"/>
      <c r="AL1264"/>
      <c r="AM1264"/>
      <c r="AN1264"/>
      <c r="AO1264"/>
      <c r="AP1264"/>
      <c r="AQ1264"/>
      <c r="AR1264"/>
      <c r="AS1264"/>
      <c r="AT1264"/>
      <c r="AU1264"/>
      <c r="AV1264"/>
      <c r="AW1264"/>
      <c r="AX1264"/>
      <c r="AY1264"/>
      <c r="AZ1264"/>
      <c r="BA1264"/>
      <c r="BB1264"/>
      <c r="BC1264"/>
      <c r="BD1264"/>
      <c r="BE1264"/>
      <c r="BF1264"/>
      <c r="BG1264"/>
      <c r="BH1264"/>
      <c r="BI1264"/>
      <c r="BJ1264"/>
      <c r="BK1264"/>
      <c r="BL1264"/>
      <c r="BM1264"/>
      <c r="BN1264"/>
      <c r="BO1264"/>
      <c r="BP1264"/>
      <c r="BQ1264"/>
      <c r="BR1264"/>
      <c r="BS1264"/>
      <c r="BT1264"/>
      <c r="BU1264"/>
      <c r="BV1264"/>
      <c r="BW1264"/>
      <c r="BX1264"/>
      <c r="BY1264"/>
      <c r="BZ1264"/>
      <c r="CA1264"/>
      <c r="CB1264"/>
      <c r="CC1264"/>
      <c r="CD1264"/>
      <c r="CE1264"/>
      <c r="CF1264"/>
      <c r="CG1264"/>
      <c r="CH1264"/>
      <c r="CI1264"/>
      <c r="CJ1264"/>
      <c r="CK1264"/>
      <c r="CL1264"/>
      <c r="CM1264"/>
      <c r="CN1264"/>
      <c r="CO1264"/>
      <c r="CP1264"/>
      <c r="CQ1264"/>
      <c r="CR1264"/>
      <c r="CS1264"/>
      <c r="CT1264"/>
      <c r="CU1264"/>
      <c r="CV1264"/>
      <c r="CW1264"/>
      <c r="CX1264"/>
      <c r="CY1264"/>
      <c r="CZ1264"/>
      <c r="DA1264"/>
      <c r="DB1264"/>
      <c r="DC1264"/>
      <c r="DD1264"/>
      <c r="DE1264"/>
      <c r="DF1264"/>
      <c r="DG1264"/>
      <c r="DH1264"/>
      <c r="DI1264"/>
      <c r="DJ1264"/>
      <c r="DK1264"/>
      <c r="DL1264"/>
      <c r="DM1264"/>
      <c r="DN1264"/>
      <c r="DO1264"/>
      <c r="DP1264"/>
      <c r="DQ1264"/>
      <c r="DR1264"/>
      <c r="DS1264"/>
      <c r="DT1264"/>
      <c r="DU1264"/>
      <c r="DV1264"/>
      <c r="DW1264"/>
      <c r="DX1264"/>
      <c r="DY1264"/>
      <c r="DZ1264"/>
      <c r="EA1264"/>
      <c r="EB1264"/>
      <c r="EC1264"/>
      <c r="ED1264"/>
      <c r="EE1264"/>
      <c r="EF1264"/>
      <c r="EG1264"/>
      <c r="EH1264"/>
      <c r="EI1264"/>
      <c r="EJ1264"/>
      <c r="EK1264"/>
      <c r="EL1264"/>
      <c r="EM1264"/>
      <c r="EN1264"/>
      <c r="EO1264"/>
      <c r="EP1264"/>
      <c r="EQ1264"/>
      <c r="ER1264"/>
      <c r="ES1264"/>
      <c r="ET1264"/>
      <c r="EU1264"/>
      <c r="EV1264"/>
      <c r="EW1264"/>
      <c r="EX1264"/>
      <c r="EY1264"/>
      <c r="EZ1264"/>
      <c r="FA1264"/>
      <c r="FB1264"/>
      <c r="FC1264"/>
      <c r="FD1264"/>
      <c r="FE1264"/>
      <c r="FF1264"/>
      <c r="FG1264"/>
      <c r="FH1264"/>
      <c r="FI1264"/>
      <c r="FJ1264"/>
      <c r="FK1264"/>
      <c r="FL1264"/>
      <c r="FM1264"/>
      <c r="FN1264"/>
      <c r="FO1264"/>
      <c r="FP1264"/>
      <c r="FQ1264"/>
      <c r="FR1264"/>
      <c r="FS1264"/>
      <c r="FT1264"/>
      <c r="FU1264"/>
      <c r="FV1264"/>
      <c r="FW1264"/>
      <c r="FX1264"/>
      <c r="FY1264"/>
      <c r="FZ1264"/>
      <c r="GA1264"/>
      <c r="GB1264"/>
      <c r="GC1264"/>
      <c r="GD1264"/>
      <c r="GE1264"/>
      <c r="GF1264"/>
      <c r="GG1264"/>
      <c r="GH1264"/>
      <c r="GI1264"/>
      <c r="GJ1264"/>
      <c r="GK1264"/>
      <c r="GL1264"/>
      <c r="GM1264"/>
      <c r="GN1264"/>
      <c r="GO1264"/>
      <c r="GP1264"/>
      <c r="GQ1264"/>
      <c r="GR1264"/>
      <c r="GS1264"/>
      <c r="GT1264"/>
      <c r="GU1264"/>
      <c r="GV1264"/>
      <c r="GW1264"/>
      <c r="GX1264"/>
      <c r="GY1264"/>
      <c r="GZ1264"/>
      <c r="HA1264"/>
      <c r="HB1264"/>
      <c r="HC1264"/>
      <c r="HD1264"/>
      <c r="HE1264"/>
      <c r="HF1264"/>
      <c r="HG1264"/>
      <c r="HH1264"/>
    </row>
    <row r="1265" spans="1:216" x14ac:dyDescent="0.2">
      <c r="A1265" s="241" t="s">
        <v>580</v>
      </c>
      <c r="B1265" s="476" t="s">
        <v>1140</v>
      </c>
      <c r="C1265" s="326" t="s">
        <v>782</v>
      </c>
      <c r="D1265" s="283" t="s">
        <v>1141</v>
      </c>
      <c r="E1265" s="480">
        <v>0</v>
      </c>
      <c r="F1265" s="480">
        <v>45.5</v>
      </c>
      <c r="G1265" s="480">
        <v>6.4</v>
      </c>
      <c r="H1265" s="480">
        <v>1.9</v>
      </c>
      <c r="I1265" s="480">
        <v>1.5</v>
      </c>
      <c r="J1265" s="480">
        <v>0</v>
      </c>
      <c r="K1265" s="480">
        <v>0</v>
      </c>
      <c r="L1265" s="480">
        <v>0</v>
      </c>
      <c r="M1265" s="480">
        <v>0</v>
      </c>
      <c r="N1265" s="500">
        <v>55.3</v>
      </c>
      <c r="O1265" s="480">
        <v>0</v>
      </c>
      <c r="P1265" s="480">
        <v>92</v>
      </c>
      <c r="Q1265" s="480">
        <v>13</v>
      </c>
      <c r="R1265" s="480">
        <v>4</v>
      </c>
      <c r="S1265" s="480">
        <v>3</v>
      </c>
      <c r="T1265" s="480">
        <v>0</v>
      </c>
      <c r="U1265" s="480">
        <v>0</v>
      </c>
      <c r="V1265" s="480">
        <v>0</v>
      </c>
      <c r="W1265" s="480">
        <v>0</v>
      </c>
      <c r="X1265" s="500">
        <v>112</v>
      </c>
      <c r="Y1265"/>
      <c r="Z1265"/>
      <c r="AA1265"/>
      <c r="AB1265"/>
      <c r="AC1265"/>
      <c r="AD1265"/>
      <c r="AE1265"/>
      <c r="AF1265"/>
      <c r="AG1265"/>
      <c r="AH1265"/>
      <c r="AI1265"/>
      <c r="AJ1265"/>
      <c r="AK1265"/>
      <c r="AL1265"/>
      <c r="AM1265"/>
      <c r="AN1265"/>
      <c r="AO1265"/>
      <c r="AP1265"/>
      <c r="AQ1265"/>
      <c r="AR1265"/>
      <c r="AS1265"/>
      <c r="AT1265"/>
      <c r="AU1265"/>
      <c r="AV1265"/>
      <c r="AW1265"/>
      <c r="AX1265"/>
      <c r="AY1265"/>
      <c r="AZ1265"/>
      <c r="BA1265"/>
      <c r="BB1265"/>
      <c r="BC1265"/>
      <c r="BD1265"/>
      <c r="BE1265"/>
      <c r="BF1265"/>
      <c r="BG1265"/>
      <c r="BH1265"/>
      <c r="BI1265"/>
      <c r="BJ1265"/>
      <c r="BK1265"/>
      <c r="BL1265"/>
      <c r="BM1265"/>
      <c r="BN1265"/>
      <c r="BO1265"/>
      <c r="BP1265"/>
      <c r="BQ1265"/>
      <c r="BR1265"/>
      <c r="BS1265"/>
      <c r="BT1265"/>
      <c r="BU1265"/>
      <c r="BV1265"/>
      <c r="BW1265"/>
      <c r="BX1265"/>
      <c r="BY1265"/>
      <c r="BZ1265"/>
      <c r="CA1265"/>
      <c r="CB1265"/>
      <c r="CC1265"/>
      <c r="CD1265"/>
      <c r="CE1265"/>
      <c r="CF1265"/>
      <c r="CG1265"/>
      <c r="CH1265"/>
      <c r="CI1265"/>
      <c r="CJ1265"/>
      <c r="CK1265"/>
      <c r="CL1265"/>
      <c r="CM1265"/>
      <c r="CN1265"/>
      <c r="CO1265"/>
      <c r="CP1265"/>
      <c r="CQ1265"/>
      <c r="CR1265"/>
      <c r="CS1265"/>
      <c r="CT1265"/>
      <c r="CU1265"/>
      <c r="CV1265"/>
      <c r="CW1265"/>
      <c r="CX1265"/>
      <c r="CY1265"/>
      <c r="CZ1265"/>
      <c r="DA1265"/>
      <c r="DB1265"/>
      <c r="DC1265"/>
      <c r="DD1265"/>
      <c r="DE1265"/>
      <c r="DF1265"/>
      <c r="DG1265"/>
      <c r="DH1265"/>
      <c r="DI1265"/>
      <c r="DJ1265"/>
      <c r="DK1265"/>
      <c r="DL1265"/>
      <c r="DM1265"/>
      <c r="DN1265"/>
      <c r="DO1265"/>
      <c r="DP1265"/>
      <c r="DQ1265"/>
      <c r="DR1265"/>
      <c r="DS1265"/>
      <c r="DT1265"/>
      <c r="DU1265"/>
      <c r="DV1265"/>
      <c r="DW1265"/>
      <c r="DX1265"/>
      <c r="DY1265"/>
      <c r="DZ1265"/>
      <c r="EA1265"/>
      <c r="EB1265"/>
      <c r="EC1265"/>
      <c r="ED1265"/>
      <c r="EE1265"/>
      <c r="EF1265"/>
      <c r="EG1265"/>
      <c r="EH1265"/>
      <c r="EI1265"/>
      <c r="EJ1265"/>
      <c r="EK1265"/>
      <c r="EL1265"/>
      <c r="EM1265"/>
      <c r="EN1265"/>
      <c r="EO1265"/>
      <c r="EP1265"/>
      <c r="EQ1265"/>
      <c r="ER1265"/>
      <c r="ES1265"/>
      <c r="ET1265"/>
      <c r="EU1265"/>
      <c r="EV1265"/>
      <c r="EW1265"/>
      <c r="EX1265"/>
      <c r="EY1265"/>
      <c r="EZ1265"/>
      <c r="FA1265"/>
      <c r="FB1265"/>
      <c r="FC1265"/>
      <c r="FD1265"/>
      <c r="FE1265"/>
      <c r="FF1265"/>
      <c r="FG1265"/>
      <c r="FH1265"/>
      <c r="FI1265"/>
      <c r="FJ1265"/>
      <c r="FK1265"/>
      <c r="FL1265"/>
      <c r="FM1265"/>
      <c r="FN1265"/>
      <c r="FO1265"/>
      <c r="FP1265"/>
      <c r="FQ1265"/>
      <c r="FR1265"/>
      <c r="FS1265"/>
      <c r="FT1265"/>
      <c r="FU1265"/>
      <c r="FV1265"/>
      <c r="FW1265"/>
      <c r="FX1265"/>
      <c r="FY1265"/>
      <c r="FZ1265"/>
      <c r="GA1265"/>
      <c r="GB1265"/>
      <c r="GC1265"/>
      <c r="GD1265"/>
      <c r="GE1265"/>
      <c r="GF1265"/>
      <c r="GG1265"/>
      <c r="GH1265"/>
      <c r="GI1265"/>
      <c r="GJ1265"/>
      <c r="GK1265"/>
      <c r="GL1265"/>
      <c r="GM1265"/>
      <c r="GN1265"/>
      <c r="GO1265"/>
      <c r="GP1265"/>
      <c r="GQ1265"/>
      <c r="GR1265"/>
      <c r="GS1265"/>
      <c r="GT1265"/>
      <c r="GU1265"/>
      <c r="GV1265"/>
      <c r="GW1265"/>
      <c r="GX1265"/>
      <c r="GY1265"/>
      <c r="GZ1265"/>
      <c r="HA1265"/>
      <c r="HB1265"/>
      <c r="HC1265"/>
      <c r="HD1265"/>
      <c r="HE1265"/>
      <c r="HF1265"/>
      <c r="HG1265"/>
      <c r="HH1265"/>
    </row>
    <row r="1266" spans="1:216" x14ac:dyDescent="0.2">
      <c r="A1266" s="241" t="s">
        <v>581</v>
      </c>
      <c r="B1266" s="476" t="s">
        <v>1142</v>
      </c>
      <c r="C1266" s="326" t="s">
        <v>801</v>
      </c>
      <c r="D1266" s="283" t="s">
        <v>582</v>
      </c>
      <c r="E1266" s="480">
        <v>0</v>
      </c>
      <c r="F1266" s="480">
        <v>10.9</v>
      </c>
      <c r="G1266" s="480">
        <v>1.7</v>
      </c>
      <c r="H1266" s="480">
        <v>1.5</v>
      </c>
      <c r="I1266" s="480">
        <v>3.3</v>
      </c>
      <c r="J1266" s="480">
        <v>0</v>
      </c>
      <c r="K1266" s="480">
        <v>0</v>
      </c>
      <c r="L1266" s="480">
        <v>0</v>
      </c>
      <c r="M1266" s="480">
        <v>0</v>
      </c>
      <c r="N1266" s="500">
        <v>17.399999999999999</v>
      </c>
      <c r="O1266" s="480">
        <v>0</v>
      </c>
      <c r="P1266" s="480">
        <v>26</v>
      </c>
      <c r="Q1266" s="480">
        <v>6</v>
      </c>
      <c r="R1266" s="480">
        <v>3</v>
      </c>
      <c r="S1266" s="480">
        <v>7</v>
      </c>
      <c r="T1266" s="480">
        <v>0</v>
      </c>
      <c r="U1266" s="480">
        <v>0</v>
      </c>
      <c r="V1266" s="480">
        <v>0</v>
      </c>
      <c r="W1266" s="480">
        <v>0</v>
      </c>
      <c r="X1266" s="500">
        <v>42</v>
      </c>
      <c r="Y1266"/>
      <c r="Z1266"/>
      <c r="AA1266"/>
      <c r="AB1266"/>
      <c r="AC1266"/>
      <c r="AD1266"/>
      <c r="AE1266"/>
      <c r="AF1266"/>
      <c r="AG1266"/>
      <c r="AH1266"/>
      <c r="AI1266"/>
      <c r="AJ1266"/>
      <c r="AK1266"/>
      <c r="AL1266"/>
      <c r="AM1266"/>
      <c r="AN1266"/>
      <c r="AO1266"/>
      <c r="AP1266"/>
      <c r="AQ1266"/>
      <c r="AR1266"/>
      <c r="AS1266"/>
      <c r="AT1266"/>
      <c r="AU1266"/>
      <c r="AV1266"/>
      <c r="AW1266"/>
      <c r="AX1266"/>
      <c r="AY1266"/>
      <c r="AZ1266"/>
      <c r="BA1266"/>
      <c r="BB1266"/>
      <c r="BC1266"/>
      <c r="BD1266"/>
      <c r="BE1266"/>
      <c r="BF1266"/>
      <c r="BG1266"/>
      <c r="BH1266"/>
      <c r="BI1266"/>
      <c r="BJ1266"/>
      <c r="BK1266"/>
      <c r="BL1266"/>
      <c r="BM1266"/>
      <c r="BN1266"/>
      <c r="BO1266"/>
      <c r="BP1266"/>
      <c r="BQ1266"/>
      <c r="BR1266"/>
      <c r="BS1266"/>
      <c r="BT1266"/>
      <c r="BU1266"/>
      <c r="BV1266"/>
      <c r="BW1266"/>
      <c r="BX1266"/>
      <c r="BY1266"/>
      <c r="BZ1266"/>
      <c r="CA1266"/>
      <c r="CB1266"/>
      <c r="CC1266"/>
      <c r="CD1266"/>
      <c r="CE1266"/>
      <c r="CF1266"/>
      <c r="CG1266"/>
      <c r="CH1266"/>
      <c r="CI1266"/>
      <c r="CJ1266"/>
      <c r="CK1266"/>
      <c r="CL1266"/>
      <c r="CM1266"/>
      <c r="CN1266"/>
      <c r="CO1266"/>
      <c r="CP1266"/>
      <c r="CQ1266"/>
      <c r="CR1266"/>
      <c r="CS1266"/>
      <c r="CT1266"/>
      <c r="CU1266"/>
      <c r="CV1266"/>
      <c r="CW1266"/>
      <c r="CX1266"/>
      <c r="CY1266"/>
      <c r="CZ1266"/>
      <c r="DA1266"/>
      <c r="DB1266"/>
      <c r="DC1266"/>
      <c r="DD1266"/>
      <c r="DE1266"/>
      <c r="DF1266"/>
      <c r="DG1266"/>
      <c r="DH1266"/>
      <c r="DI1266"/>
      <c r="DJ1266"/>
      <c r="DK1266"/>
      <c r="DL1266"/>
      <c r="DM1266"/>
      <c r="DN1266"/>
      <c r="DO1266"/>
      <c r="DP1266"/>
      <c r="DQ1266"/>
      <c r="DR1266"/>
      <c r="DS1266"/>
      <c r="DT1266"/>
      <c r="DU1266"/>
      <c r="DV1266"/>
      <c r="DW1266"/>
      <c r="DX1266"/>
      <c r="DY1266"/>
      <c r="DZ1266"/>
      <c r="EA1266"/>
      <c r="EB1266"/>
      <c r="EC1266"/>
      <c r="ED1266"/>
      <c r="EE1266"/>
      <c r="EF1266"/>
      <c r="EG1266"/>
      <c r="EH1266"/>
      <c r="EI1266"/>
      <c r="EJ1266"/>
      <c r="EK1266"/>
      <c r="EL1266"/>
      <c r="EM1266"/>
      <c r="EN1266"/>
      <c r="EO1266"/>
      <c r="EP1266"/>
      <c r="EQ1266"/>
      <c r="ER1266"/>
      <c r="ES1266"/>
      <c r="ET1266"/>
      <c r="EU1266"/>
      <c r="EV1266"/>
      <c r="EW1266"/>
      <c r="EX1266"/>
      <c r="EY1266"/>
      <c r="EZ1266"/>
      <c r="FA1266"/>
      <c r="FB1266"/>
      <c r="FC1266"/>
      <c r="FD1266"/>
      <c r="FE1266"/>
      <c r="FF1266"/>
      <c r="FG1266"/>
      <c r="FH1266"/>
      <c r="FI1266"/>
      <c r="FJ1266"/>
      <c r="FK1266"/>
      <c r="FL1266"/>
      <c r="FM1266"/>
      <c r="FN1266"/>
      <c r="FO1266"/>
      <c r="FP1266"/>
      <c r="FQ1266"/>
      <c r="FR1266"/>
      <c r="FS1266"/>
      <c r="FT1266"/>
      <c r="FU1266"/>
      <c r="FV1266"/>
      <c r="FW1266"/>
      <c r="FX1266"/>
      <c r="FY1266"/>
      <c r="FZ1266"/>
      <c r="GA1266"/>
      <c r="GB1266"/>
      <c r="GC1266"/>
      <c r="GD1266"/>
      <c r="GE1266"/>
      <c r="GF1266"/>
      <c r="GG1266"/>
      <c r="GH1266"/>
      <c r="GI1266"/>
      <c r="GJ1266"/>
      <c r="GK1266"/>
      <c r="GL1266"/>
      <c r="GM1266"/>
      <c r="GN1266"/>
      <c r="GO1266"/>
      <c r="GP1266"/>
      <c r="GQ1266"/>
      <c r="GR1266"/>
      <c r="GS1266"/>
      <c r="GT1266"/>
      <c r="GU1266"/>
      <c r="GV1266"/>
      <c r="GW1266"/>
      <c r="GX1266"/>
      <c r="GY1266"/>
      <c r="GZ1266"/>
      <c r="HA1266"/>
      <c r="HB1266"/>
      <c r="HC1266"/>
      <c r="HD1266"/>
      <c r="HE1266"/>
      <c r="HF1266"/>
      <c r="HG1266"/>
      <c r="HH1266"/>
    </row>
    <row r="1267" spans="1:216" x14ac:dyDescent="0.2">
      <c r="A1267" s="241" t="s">
        <v>583</v>
      </c>
      <c r="B1267" s="476" t="s">
        <v>1143</v>
      </c>
      <c r="C1267" s="326" t="s">
        <v>784</v>
      </c>
      <c r="D1267" s="283" t="s">
        <v>584</v>
      </c>
      <c r="E1267" s="480">
        <v>0</v>
      </c>
      <c r="F1267" s="480">
        <v>1.5</v>
      </c>
      <c r="G1267" s="480">
        <v>0</v>
      </c>
      <c r="H1267" s="480">
        <v>0.4</v>
      </c>
      <c r="I1267" s="480">
        <v>0</v>
      </c>
      <c r="J1267" s="480">
        <v>0</v>
      </c>
      <c r="K1267" s="480">
        <v>0</v>
      </c>
      <c r="L1267" s="480">
        <v>0</v>
      </c>
      <c r="M1267" s="480">
        <v>0</v>
      </c>
      <c r="N1267" s="500">
        <v>1.9</v>
      </c>
      <c r="O1267" s="480">
        <v>0</v>
      </c>
      <c r="P1267" s="480">
        <v>3</v>
      </c>
      <c r="Q1267" s="480">
        <v>0</v>
      </c>
      <c r="R1267" s="480">
        <v>1</v>
      </c>
      <c r="S1267" s="480">
        <v>0</v>
      </c>
      <c r="T1267" s="480">
        <v>0</v>
      </c>
      <c r="U1267" s="480">
        <v>0</v>
      </c>
      <c r="V1267" s="480">
        <v>0</v>
      </c>
      <c r="W1267" s="480">
        <v>0</v>
      </c>
      <c r="X1267" s="500">
        <v>4</v>
      </c>
      <c r="Y1267"/>
      <c r="Z1267"/>
      <c r="AA1267"/>
      <c r="AB1267"/>
      <c r="AC1267"/>
      <c r="AD1267"/>
      <c r="AE1267"/>
      <c r="AF1267"/>
      <c r="AG1267"/>
      <c r="AH1267"/>
      <c r="AI1267"/>
      <c r="AJ1267"/>
      <c r="AK1267"/>
      <c r="AL1267"/>
      <c r="AM1267"/>
      <c r="AN1267"/>
      <c r="AO1267"/>
      <c r="AP1267"/>
      <c r="AQ1267"/>
      <c r="AR1267"/>
      <c r="AS1267"/>
      <c r="AT1267"/>
      <c r="AU1267"/>
      <c r="AV1267"/>
      <c r="AW1267"/>
      <c r="AX1267"/>
      <c r="AY1267"/>
      <c r="AZ1267"/>
      <c r="BA1267"/>
      <c r="BB1267"/>
      <c r="BC1267"/>
      <c r="BD1267"/>
      <c r="BE1267"/>
      <c r="BF1267"/>
      <c r="BG1267"/>
      <c r="BH1267"/>
      <c r="BI1267"/>
      <c r="BJ1267"/>
      <c r="BK1267"/>
      <c r="BL1267"/>
      <c r="BM1267"/>
      <c r="BN1267"/>
      <c r="BO1267"/>
      <c r="BP1267"/>
      <c r="BQ1267"/>
      <c r="BR1267"/>
      <c r="BS1267"/>
      <c r="BT1267"/>
      <c r="BU1267"/>
      <c r="BV1267"/>
      <c r="BW1267"/>
      <c r="BX1267"/>
      <c r="BY1267"/>
      <c r="BZ1267"/>
      <c r="CA1267"/>
      <c r="CB1267"/>
      <c r="CC1267"/>
      <c r="CD1267"/>
      <c r="CE1267"/>
      <c r="CF1267"/>
      <c r="CG1267"/>
      <c r="CH1267"/>
      <c r="CI1267"/>
      <c r="CJ1267"/>
      <c r="CK1267"/>
      <c r="CL1267"/>
      <c r="CM1267"/>
      <c r="CN1267"/>
      <c r="CO1267"/>
      <c r="CP1267"/>
      <c r="CQ1267"/>
      <c r="CR1267"/>
      <c r="CS1267"/>
      <c r="CT1267"/>
      <c r="CU1267"/>
      <c r="CV1267"/>
      <c r="CW1267"/>
      <c r="CX1267"/>
      <c r="CY1267"/>
      <c r="CZ1267"/>
      <c r="DA1267"/>
      <c r="DB1267"/>
      <c r="DC1267"/>
      <c r="DD1267"/>
      <c r="DE1267"/>
      <c r="DF1267"/>
      <c r="DG1267"/>
      <c r="DH1267"/>
      <c r="DI1267"/>
      <c r="DJ1267"/>
      <c r="DK1267"/>
      <c r="DL1267"/>
      <c r="DM1267"/>
      <c r="DN1267"/>
      <c r="DO1267"/>
      <c r="DP1267"/>
      <c r="DQ1267"/>
      <c r="DR1267"/>
      <c r="DS1267"/>
      <c r="DT1267"/>
      <c r="DU1267"/>
      <c r="DV1267"/>
      <c r="DW1267"/>
      <c r="DX1267"/>
      <c r="DY1267"/>
      <c r="DZ1267"/>
      <c r="EA1267"/>
      <c r="EB1267"/>
      <c r="EC1267"/>
      <c r="ED1267"/>
      <c r="EE1267"/>
      <c r="EF1267"/>
      <c r="EG1267"/>
      <c r="EH1267"/>
      <c r="EI1267"/>
      <c r="EJ1267"/>
      <c r="EK1267"/>
      <c r="EL1267"/>
      <c r="EM1267"/>
      <c r="EN1267"/>
      <c r="EO1267"/>
      <c r="EP1267"/>
      <c r="EQ1267"/>
      <c r="ER1267"/>
      <c r="ES1267"/>
      <c r="ET1267"/>
      <c r="EU1267"/>
      <c r="EV1267"/>
      <c r="EW1267"/>
      <c r="EX1267"/>
      <c r="EY1267"/>
      <c r="EZ1267"/>
      <c r="FA1267"/>
      <c r="FB1267"/>
      <c r="FC1267"/>
      <c r="FD1267"/>
      <c r="FE1267"/>
      <c r="FF1267"/>
      <c r="FG1267"/>
      <c r="FH1267"/>
      <c r="FI1267"/>
      <c r="FJ1267"/>
      <c r="FK1267"/>
      <c r="FL1267"/>
      <c r="FM1267"/>
      <c r="FN1267"/>
      <c r="FO1267"/>
      <c r="FP1267"/>
      <c r="FQ1267"/>
      <c r="FR1267"/>
      <c r="FS1267"/>
      <c r="FT1267"/>
      <c r="FU1267"/>
      <c r="FV1267"/>
      <c r="FW1267"/>
      <c r="FX1267"/>
      <c r="FY1267"/>
      <c r="FZ1267"/>
      <c r="GA1267"/>
      <c r="GB1267"/>
      <c r="GC1267"/>
      <c r="GD1267"/>
      <c r="GE1267"/>
      <c r="GF1267"/>
      <c r="GG1267"/>
      <c r="GH1267"/>
      <c r="GI1267"/>
      <c r="GJ1267"/>
      <c r="GK1267"/>
      <c r="GL1267"/>
      <c r="GM1267"/>
      <c r="GN1267"/>
      <c r="GO1267"/>
      <c r="GP1267"/>
      <c r="GQ1267"/>
      <c r="GR1267"/>
      <c r="GS1267"/>
      <c r="GT1267"/>
      <c r="GU1267"/>
      <c r="GV1267"/>
      <c r="GW1267"/>
      <c r="GX1267"/>
      <c r="GY1267"/>
      <c r="GZ1267"/>
      <c r="HA1267"/>
      <c r="HB1267"/>
      <c r="HC1267"/>
      <c r="HD1267"/>
      <c r="HE1267"/>
      <c r="HF1267"/>
      <c r="HG1267"/>
      <c r="HH1267"/>
    </row>
    <row r="1268" spans="1:216" x14ac:dyDescent="0.2">
      <c r="A1268" s="241" t="s">
        <v>585</v>
      </c>
      <c r="B1268" s="476" t="s">
        <v>1144</v>
      </c>
      <c r="C1268" s="326" t="s">
        <v>786</v>
      </c>
      <c r="D1268" s="283" t="s">
        <v>586</v>
      </c>
      <c r="E1268" s="480">
        <v>0</v>
      </c>
      <c r="F1268" s="480">
        <v>10.75</v>
      </c>
      <c r="G1268" s="480">
        <v>1</v>
      </c>
      <c r="H1268" s="480">
        <v>0</v>
      </c>
      <c r="I1268" s="480">
        <v>0</v>
      </c>
      <c r="J1268" s="480">
        <v>0</v>
      </c>
      <c r="K1268" s="480">
        <v>0</v>
      </c>
      <c r="L1268" s="480">
        <v>0</v>
      </c>
      <c r="M1268" s="480">
        <v>0</v>
      </c>
      <c r="N1268" s="500">
        <v>11.75</v>
      </c>
      <c r="O1268" s="480">
        <v>0</v>
      </c>
      <c r="P1268" s="480">
        <v>24</v>
      </c>
      <c r="Q1268" s="480">
        <v>3</v>
      </c>
      <c r="R1268" s="480">
        <v>0</v>
      </c>
      <c r="S1268" s="480">
        <v>0</v>
      </c>
      <c r="T1268" s="480">
        <v>0</v>
      </c>
      <c r="U1268" s="480">
        <v>0</v>
      </c>
      <c r="V1268" s="480">
        <v>0</v>
      </c>
      <c r="W1268" s="480">
        <v>0</v>
      </c>
      <c r="X1268" s="500">
        <v>27</v>
      </c>
      <c r="Y1268"/>
      <c r="Z1268"/>
      <c r="AA1268"/>
      <c r="AB1268"/>
      <c r="AC1268"/>
      <c r="AD1268"/>
      <c r="AE1268"/>
      <c r="AF1268"/>
      <c r="AG1268"/>
      <c r="AH1268"/>
      <c r="AI1268"/>
      <c r="AJ1268"/>
      <c r="AK1268"/>
      <c r="AL1268"/>
      <c r="AM1268"/>
      <c r="AN1268"/>
      <c r="AO1268"/>
      <c r="AP1268"/>
      <c r="AQ1268"/>
      <c r="AR1268"/>
      <c r="AS1268"/>
      <c r="AT1268"/>
      <c r="AU1268"/>
      <c r="AV1268"/>
      <c r="AW1268"/>
      <c r="AX1268"/>
      <c r="AY1268"/>
      <c r="AZ1268"/>
      <c r="BA1268"/>
      <c r="BB1268"/>
      <c r="BC1268"/>
      <c r="BD1268"/>
      <c r="BE1268"/>
      <c r="BF1268"/>
      <c r="BG1268"/>
      <c r="BH1268"/>
      <c r="BI1268"/>
      <c r="BJ1268"/>
      <c r="BK1268"/>
      <c r="BL1268"/>
      <c r="BM1268"/>
      <c r="BN1268"/>
      <c r="BO1268"/>
      <c r="BP1268"/>
      <c r="BQ1268"/>
      <c r="BR1268"/>
      <c r="BS1268"/>
      <c r="BT1268"/>
      <c r="BU1268"/>
      <c r="BV1268"/>
      <c r="BW1268"/>
      <c r="BX1268"/>
      <c r="BY1268"/>
      <c r="BZ1268"/>
      <c r="CA1268"/>
      <c r="CB1268"/>
      <c r="CC1268"/>
      <c r="CD1268"/>
      <c r="CE1268"/>
      <c r="CF1268"/>
      <c r="CG1268"/>
      <c r="CH1268"/>
      <c r="CI1268"/>
      <c r="CJ1268"/>
      <c r="CK1268"/>
      <c r="CL1268"/>
      <c r="CM1268"/>
      <c r="CN1268"/>
      <c r="CO1268"/>
      <c r="CP1268"/>
      <c r="CQ1268"/>
      <c r="CR1268"/>
      <c r="CS1268"/>
      <c r="CT1268"/>
      <c r="CU1268"/>
      <c r="CV1268"/>
      <c r="CW1268"/>
      <c r="CX1268"/>
      <c r="CY1268"/>
      <c r="CZ1268"/>
      <c r="DA1268"/>
      <c r="DB1268"/>
      <c r="DC1268"/>
      <c r="DD1268"/>
      <c r="DE1268"/>
      <c r="DF1268"/>
      <c r="DG1268"/>
      <c r="DH1268"/>
      <c r="DI1268"/>
      <c r="DJ1268"/>
      <c r="DK1268"/>
      <c r="DL1268"/>
      <c r="DM1268"/>
      <c r="DN1268"/>
      <c r="DO1268"/>
      <c r="DP1268"/>
      <c r="DQ1268"/>
      <c r="DR1268"/>
      <c r="DS1268"/>
      <c r="DT1268"/>
      <c r="DU1268"/>
      <c r="DV1268"/>
      <c r="DW1268"/>
      <c r="DX1268"/>
      <c r="DY1268"/>
      <c r="DZ1268"/>
      <c r="EA1268"/>
      <c r="EB1268"/>
      <c r="EC1268"/>
      <c r="ED1268"/>
      <c r="EE1268"/>
      <c r="EF1268"/>
      <c r="EG1268"/>
      <c r="EH1268"/>
      <c r="EI1268"/>
      <c r="EJ1268"/>
      <c r="EK1268"/>
      <c r="EL1268"/>
      <c r="EM1268"/>
      <c r="EN1268"/>
      <c r="EO1268"/>
      <c r="EP1268"/>
      <c r="EQ1268"/>
      <c r="ER1268"/>
      <c r="ES1268"/>
      <c r="ET1268"/>
      <c r="EU1268"/>
      <c r="EV1268"/>
      <c r="EW1268"/>
      <c r="EX1268"/>
      <c r="EY1268"/>
      <c r="EZ1268"/>
      <c r="FA1268"/>
      <c r="FB1268"/>
      <c r="FC1268"/>
      <c r="FD1268"/>
      <c r="FE1268"/>
      <c r="FF1268"/>
      <c r="FG1268"/>
      <c r="FH1268"/>
      <c r="FI1268"/>
      <c r="FJ1268"/>
      <c r="FK1268"/>
      <c r="FL1268"/>
      <c r="FM1268"/>
      <c r="FN1268"/>
      <c r="FO1268"/>
      <c r="FP1268"/>
      <c r="FQ1268"/>
      <c r="FR1268"/>
      <c r="FS1268"/>
      <c r="FT1268"/>
      <c r="FU1268"/>
      <c r="FV1268"/>
      <c r="FW1268"/>
      <c r="FX1268"/>
      <c r="FY1268"/>
      <c r="FZ1268"/>
      <c r="GA1268"/>
      <c r="GB1268"/>
      <c r="GC1268"/>
      <c r="GD1268"/>
      <c r="GE1268"/>
      <c r="GF1268"/>
      <c r="GG1268"/>
      <c r="GH1268"/>
      <c r="GI1268"/>
      <c r="GJ1268"/>
      <c r="GK1268"/>
      <c r="GL1268"/>
      <c r="GM1268"/>
      <c r="GN1268"/>
      <c r="GO1268"/>
      <c r="GP1268"/>
      <c r="GQ1268"/>
      <c r="GR1268"/>
      <c r="GS1268"/>
      <c r="GT1268"/>
      <c r="GU1268"/>
      <c r="GV1268"/>
      <c r="GW1268"/>
      <c r="GX1268"/>
      <c r="GY1268"/>
      <c r="GZ1268"/>
      <c r="HA1268"/>
      <c r="HB1268"/>
      <c r="HC1268"/>
      <c r="HD1268"/>
      <c r="HE1268"/>
      <c r="HF1268"/>
      <c r="HG1268"/>
      <c r="HH1268"/>
    </row>
    <row r="1269" spans="1:216" x14ac:dyDescent="0.2">
      <c r="A1269" s="241" t="s">
        <v>587</v>
      </c>
      <c r="B1269" s="476" t="s">
        <v>1145</v>
      </c>
      <c r="C1269" s="326" t="s">
        <v>786</v>
      </c>
      <c r="D1269" s="283" t="s">
        <v>588</v>
      </c>
      <c r="E1269" s="480">
        <v>0</v>
      </c>
      <c r="F1269" s="480">
        <v>31.8</v>
      </c>
      <c r="G1269" s="480">
        <v>2.5</v>
      </c>
      <c r="H1269" s="480">
        <v>3.9</v>
      </c>
      <c r="I1269" s="480">
        <v>0</v>
      </c>
      <c r="J1269" s="480">
        <v>0.5</v>
      </c>
      <c r="K1269" s="480">
        <v>0</v>
      </c>
      <c r="L1269" s="480">
        <v>0</v>
      </c>
      <c r="M1269" s="480">
        <v>0</v>
      </c>
      <c r="N1269" s="500">
        <v>38.700000000000003</v>
      </c>
      <c r="O1269" s="480">
        <v>0</v>
      </c>
      <c r="P1269" s="480">
        <v>65</v>
      </c>
      <c r="Q1269" s="480">
        <v>5</v>
      </c>
      <c r="R1269" s="480">
        <v>8</v>
      </c>
      <c r="S1269" s="480">
        <v>0</v>
      </c>
      <c r="T1269" s="480">
        <v>1</v>
      </c>
      <c r="U1269" s="480">
        <v>0</v>
      </c>
      <c r="V1269" s="480">
        <v>0</v>
      </c>
      <c r="W1269" s="480">
        <v>0</v>
      </c>
      <c r="X1269" s="500">
        <v>79</v>
      </c>
      <c r="Y1269"/>
      <c r="Z1269"/>
      <c r="AA1269"/>
      <c r="AB1269"/>
      <c r="AC1269"/>
      <c r="AD1269"/>
      <c r="AE1269"/>
      <c r="AF1269"/>
      <c r="AG1269"/>
      <c r="AH1269"/>
      <c r="AI1269"/>
      <c r="AJ1269"/>
      <c r="AK1269"/>
      <c r="AL1269"/>
      <c r="AM1269"/>
      <c r="AN1269"/>
      <c r="AO1269"/>
      <c r="AP1269"/>
      <c r="AQ1269"/>
      <c r="AR1269"/>
      <c r="AS1269"/>
      <c r="AT1269"/>
      <c r="AU1269"/>
      <c r="AV1269"/>
      <c r="AW1269"/>
      <c r="AX1269"/>
      <c r="AY1269"/>
      <c r="AZ1269"/>
      <c r="BA1269"/>
      <c r="BB1269"/>
      <c r="BC1269"/>
      <c r="BD1269"/>
      <c r="BE1269"/>
      <c r="BF1269"/>
      <c r="BG1269"/>
      <c r="BH1269"/>
      <c r="BI1269"/>
      <c r="BJ1269"/>
      <c r="BK1269"/>
      <c r="BL1269"/>
      <c r="BM1269"/>
      <c r="BN1269"/>
      <c r="BO1269"/>
      <c r="BP1269"/>
      <c r="BQ1269"/>
      <c r="BR1269"/>
      <c r="BS1269"/>
      <c r="BT1269"/>
      <c r="BU1269"/>
      <c r="BV1269"/>
      <c r="BW1269"/>
      <c r="BX1269"/>
      <c r="BY1269"/>
      <c r="BZ1269"/>
      <c r="CA1269"/>
      <c r="CB1269"/>
      <c r="CC1269"/>
      <c r="CD1269"/>
      <c r="CE1269"/>
      <c r="CF1269"/>
      <c r="CG1269"/>
      <c r="CH1269"/>
      <c r="CI1269"/>
      <c r="CJ1269"/>
      <c r="CK1269"/>
      <c r="CL1269"/>
      <c r="CM1269"/>
      <c r="CN1269"/>
      <c r="CO1269"/>
      <c r="CP1269"/>
      <c r="CQ1269"/>
      <c r="CR1269"/>
      <c r="CS1269"/>
      <c r="CT1269"/>
      <c r="CU1269"/>
      <c r="CV1269"/>
      <c r="CW1269"/>
      <c r="CX1269"/>
      <c r="CY1269"/>
      <c r="CZ1269"/>
      <c r="DA1269"/>
      <c r="DB1269"/>
      <c r="DC1269"/>
      <c r="DD1269"/>
      <c r="DE1269"/>
      <c r="DF1269"/>
      <c r="DG1269"/>
      <c r="DH1269"/>
      <c r="DI1269"/>
      <c r="DJ1269"/>
      <c r="DK1269"/>
      <c r="DL1269"/>
      <c r="DM1269"/>
      <c r="DN1269"/>
      <c r="DO1269"/>
      <c r="DP1269"/>
      <c r="DQ1269"/>
      <c r="DR1269"/>
      <c r="DS1269"/>
      <c r="DT1269"/>
      <c r="DU1269"/>
      <c r="DV1269"/>
      <c r="DW1269"/>
      <c r="DX1269"/>
      <c r="DY1269"/>
      <c r="DZ1269"/>
      <c r="EA1269"/>
      <c r="EB1269"/>
      <c r="EC1269"/>
      <c r="ED1269"/>
      <c r="EE1269"/>
      <c r="EF1269"/>
      <c r="EG1269"/>
      <c r="EH1269"/>
      <c r="EI1269"/>
      <c r="EJ1269"/>
      <c r="EK1269"/>
      <c r="EL1269"/>
      <c r="EM1269"/>
      <c r="EN1269"/>
      <c r="EO1269"/>
      <c r="EP1269"/>
      <c r="EQ1269"/>
      <c r="ER1269"/>
      <c r="ES1269"/>
      <c r="ET1269"/>
      <c r="EU1269"/>
      <c r="EV1269"/>
      <c r="EW1269"/>
      <c r="EX1269"/>
      <c r="EY1269"/>
      <c r="EZ1269"/>
      <c r="FA1269"/>
      <c r="FB1269"/>
      <c r="FC1269"/>
      <c r="FD1269"/>
      <c r="FE1269"/>
      <c r="FF1269"/>
      <c r="FG1269"/>
      <c r="FH1269"/>
      <c r="FI1269"/>
      <c r="FJ1269"/>
      <c r="FK1269"/>
      <c r="FL1269"/>
      <c r="FM1269"/>
      <c r="FN1269"/>
      <c r="FO1269"/>
      <c r="FP1269"/>
      <c r="FQ1269"/>
      <c r="FR1269"/>
      <c r="FS1269"/>
      <c r="FT1269"/>
      <c r="FU1269"/>
      <c r="FV1269"/>
      <c r="FW1269"/>
      <c r="FX1269"/>
      <c r="FY1269"/>
      <c r="FZ1269"/>
      <c r="GA1269"/>
      <c r="GB1269"/>
      <c r="GC1269"/>
      <c r="GD1269"/>
      <c r="GE1269"/>
      <c r="GF1269"/>
      <c r="GG1269"/>
      <c r="GH1269"/>
      <c r="GI1269"/>
      <c r="GJ1269"/>
      <c r="GK1269"/>
      <c r="GL1269"/>
      <c r="GM1269"/>
      <c r="GN1269"/>
      <c r="GO1269"/>
      <c r="GP1269"/>
      <c r="GQ1269"/>
      <c r="GR1269"/>
      <c r="GS1269"/>
      <c r="GT1269"/>
      <c r="GU1269"/>
      <c r="GV1269"/>
      <c r="GW1269"/>
      <c r="GX1269"/>
      <c r="GY1269"/>
      <c r="GZ1269"/>
      <c r="HA1269"/>
      <c r="HB1269"/>
      <c r="HC1269"/>
      <c r="HD1269"/>
      <c r="HE1269"/>
      <c r="HF1269"/>
      <c r="HG1269"/>
      <c r="HH1269"/>
    </row>
    <row r="1270" spans="1:216" x14ac:dyDescent="0.2">
      <c r="A1270" s="241" t="s">
        <v>589</v>
      </c>
      <c r="B1270" s="476" t="s">
        <v>1146</v>
      </c>
      <c r="C1270" s="326" t="s">
        <v>782</v>
      </c>
      <c r="D1270" s="283" t="s">
        <v>590</v>
      </c>
      <c r="E1270" s="480">
        <v>0</v>
      </c>
      <c r="F1270" s="480">
        <v>18.600000000000001</v>
      </c>
      <c r="G1270" s="480">
        <v>4.9000000000000004</v>
      </c>
      <c r="H1270" s="480">
        <v>4.5</v>
      </c>
      <c r="I1270" s="480">
        <v>0.9</v>
      </c>
      <c r="J1270" s="480">
        <v>0</v>
      </c>
      <c r="K1270" s="480">
        <v>0.5</v>
      </c>
      <c r="L1270" s="480">
        <v>0</v>
      </c>
      <c r="M1270" s="480">
        <v>0</v>
      </c>
      <c r="N1270" s="500">
        <v>29.4</v>
      </c>
      <c r="O1270" s="480">
        <v>0</v>
      </c>
      <c r="P1270" s="480">
        <v>39</v>
      </c>
      <c r="Q1270" s="480">
        <v>11</v>
      </c>
      <c r="R1270" s="480">
        <v>9</v>
      </c>
      <c r="S1270" s="480">
        <v>2</v>
      </c>
      <c r="T1270" s="480">
        <v>0</v>
      </c>
      <c r="U1270" s="480">
        <v>1</v>
      </c>
      <c r="V1270" s="480">
        <v>0</v>
      </c>
      <c r="W1270" s="480">
        <v>0</v>
      </c>
      <c r="X1270" s="500">
        <v>62</v>
      </c>
      <c r="Y1270"/>
      <c r="Z1270"/>
      <c r="AA1270"/>
      <c r="AB1270"/>
      <c r="AC1270"/>
      <c r="AD1270"/>
      <c r="AE1270"/>
      <c r="AF1270"/>
      <c r="AG1270"/>
      <c r="AH1270"/>
      <c r="AI1270"/>
      <c r="AJ1270"/>
      <c r="AK1270"/>
      <c r="AL1270"/>
      <c r="AM1270"/>
      <c r="AN1270"/>
      <c r="AO1270"/>
      <c r="AP1270"/>
      <c r="AQ1270"/>
      <c r="AR1270"/>
      <c r="AS1270"/>
      <c r="AT1270"/>
      <c r="AU1270"/>
      <c r="AV1270"/>
      <c r="AW1270"/>
      <c r="AX1270"/>
      <c r="AY1270"/>
      <c r="AZ1270"/>
      <c r="BA1270"/>
      <c r="BB1270"/>
      <c r="BC1270"/>
      <c r="BD1270"/>
      <c r="BE1270"/>
      <c r="BF1270"/>
      <c r="BG1270"/>
      <c r="BH1270"/>
      <c r="BI1270"/>
      <c r="BJ1270"/>
      <c r="BK1270"/>
      <c r="BL1270"/>
      <c r="BM1270"/>
      <c r="BN1270"/>
      <c r="BO1270"/>
      <c r="BP1270"/>
      <c r="BQ1270"/>
      <c r="BR1270"/>
      <c r="BS1270"/>
      <c r="BT1270"/>
      <c r="BU1270"/>
      <c r="BV1270"/>
      <c r="BW1270"/>
      <c r="BX1270"/>
      <c r="BY1270"/>
      <c r="BZ1270"/>
      <c r="CA1270"/>
      <c r="CB1270"/>
      <c r="CC1270"/>
      <c r="CD1270"/>
      <c r="CE1270"/>
      <c r="CF1270"/>
      <c r="CG1270"/>
      <c r="CH1270"/>
      <c r="CI1270"/>
      <c r="CJ1270"/>
      <c r="CK1270"/>
      <c r="CL1270"/>
      <c r="CM1270"/>
      <c r="CN1270"/>
      <c r="CO1270"/>
      <c r="CP1270"/>
      <c r="CQ1270"/>
      <c r="CR1270"/>
      <c r="CS1270"/>
      <c r="CT1270"/>
      <c r="CU1270"/>
      <c r="CV1270"/>
      <c r="CW1270"/>
      <c r="CX1270"/>
      <c r="CY1270"/>
      <c r="CZ1270"/>
      <c r="DA1270"/>
      <c r="DB1270"/>
      <c r="DC1270"/>
      <c r="DD1270"/>
      <c r="DE1270"/>
      <c r="DF1270"/>
      <c r="DG1270"/>
      <c r="DH1270"/>
      <c r="DI1270"/>
      <c r="DJ1270"/>
      <c r="DK1270"/>
      <c r="DL1270"/>
      <c r="DM1270"/>
      <c r="DN1270"/>
      <c r="DO1270"/>
      <c r="DP1270"/>
      <c r="DQ1270"/>
      <c r="DR1270"/>
      <c r="DS1270"/>
      <c r="DT1270"/>
      <c r="DU1270"/>
      <c r="DV1270"/>
      <c r="DW1270"/>
      <c r="DX1270"/>
      <c r="DY1270"/>
      <c r="DZ1270"/>
      <c r="EA1270"/>
      <c r="EB1270"/>
      <c r="EC1270"/>
      <c r="ED1270"/>
      <c r="EE1270"/>
      <c r="EF1270"/>
      <c r="EG1270"/>
      <c r="EH1270"/>
      <c r="EI1270"/>
      <c r="EJ1270"/>
      <c r="EK1270"/>
      <c r="EL1270"/>
      <c r="EM1270"/>
      <c r="EN1270"/>
      <c r="EO1270"/>
      <c r="EP1270"/>
      <c r="EQ1270"/>
      <c r="ER1270"/>
      <c r="ES1270"/>
      <c r="ET1270"/>
      <c r="EU1270"/>
      <c r="EV1270"/>
      <c r="EW1270"/>
      <c r="EX1270"/>
      <c r="EY1270"/>
      <c r="EZ1270"/>
      <c r="FA1270"/>
      <c r="FB1270"/>
      <c r="FC1270"/>
      <c r="FD1270"/>
      <c r="FE1270"/>
      <c r="FF1270"/>
      <c r="FG1270"/>
      <c r="FH1270"/>
      <c r="FI1270"/>
      <c r="FJ1270"/>
      <c r="FK1270"/>
      <c r="FL1270"/>
      <c r="FM1270"/>
      <c r="FN1270"/>
      <c r="FO1270"/>
      <c r="FP1270"/>
      <c r="FQ1270"/>
      <c r="FR1270"/>
      <c r="FS1270"/>
      <c r="FT1270"/>
      <c r="FU1270"/>
      <c r="FV1270"/>
      <c r="FW1270"/>
      <c r="FX1270"/>
      <c r="FY1270"/>
      <c r="FZ1270"/>
      <c r="GA1270"/>
      <c r="GB1270"/>
      <c r="GC1270"/>
      <c r="GD1270"/>
      <c r="GE1270"/>
      <c r="GF1270"/>
      <c r="GG1270"/>
      <c r="GH1270"/>
      <c r="GI1270"/>
      <c r="GJ1270"/>
      <c r="GK1270"/>
      <c r="GL1270"/>
      <c r="GM1270"/>
      <c r="GN1270"/>
      <c r="GO1270"/>
      <c r="GP1270"/>
      <c r="GQ1270"/>
      <c r="GR1270"/>
      <c r="GS1270"/>
      <c r="GT1270"/>
      <c r="GU1270"/>
      <c r="GV1270"/>
      <c r="GW1270"/>
      <c r="GX1270"/>
      <c r="GY1270"/>
      <c r="GZ1270"/>
      <c r="HA1270"/>
      <c r="HB1270"/>
      <c r="HC1270"/>
      <c r="HD1270"/>
      <c r="HE1270"/>
      <c r="HF1270"/>
      <c r="HG1270"/>
      <c r="HH1270"/>
    </row>
    <row r="1271" spans="1:216" x14ac:dyDescent="0.2">
      <c r="A1271" s="241" t="s">
        <v>591</v>
      </c>
      <c r="B1271" s="476" t="s">
        <v>1147</v>
      </c>
      <c r="C1271" s="326" t="s">
        <v>801</v>
      </c>
      <c r="D1271" s="283" t="s">
        <v>592</v>
      </c>
      <c r="E1271" s="480">
        <v>0.5</v>
      </c>
      <c r="F1271" s="480">
        <v>21.13</v>
      </c>
      <c r="G1271" s="480">
        <v>0.88</v>
      </c>
      <c r="H1271" s="480">
        <v>1</v>
      </c>
      <c r="I1271" s="480">
        <v>0.5</v>
      </c>
      <c r="J1271" s="480">
        <v>0.5</v>
      </c>
      <c r="K1271" s="480">
        <v>0</v>
      </c>
      <c r="L1271" s="480">
        <v>0</v>
      </c>
      <c r="M1271" s="480">
        <v>0</v>
      </c>
      <c r="N1271" s="500">
        <v>24.51</v>
      </c>
      <c r="O1271" s="480">
        <v>1</v>
      </c>
      <c r="P1271" s="480">
        <v>47</v>
      </c>
      <c r="Q1271" s="480">
        <v>2</v>
      </c>
      <c r="R1271" s="480">
        <v>2</v>
      </c>
      <c r="S1271" s="480">
        <v>1</v>
      </c>
      <c r="T1271" s="480">
        <v>1</v>
      </c>
      <c r="U1271" s="480">
        <v>0</v>
      </c>
      <c r="V1271" s="480">
        <v>0</v>
      </c>
      <c r="W1271" s="480">
        <v>0</v>
      </c>
      <c r="X1271" s="500">
        <v>54</v>
      </c>
      <c r="Y1271"/>
      <c r="Z1271"/>
      <c r="AA1271"/>
      <c r="AB1271"/>
      <c r="AC1271"/>
      <c r="AD1271"/>
      <c r="AE1271"/>
      <c r="AF1271"/>
      <c r="AG1271"/>
      <c r="AH1271"/>
      <c r="AI1271"/>
      <c r="AJ1271"/>
      <c r="AK1271"/>
      <c r="AL1271"/>
      <c r="AM1271"/>
      <c r="AN1271"/>
      <c r="AO1271"/>
      <c r="AP1271"/>
      <c r="AQ1271"/>
      <c r="AR1271"/>
      <c r="AS1271"/>
      <c r="AT1271"/>
      <c r="AU1271"/>
      <c r="AV1271"/>
      <c r="AW1271"/>
      <c r="AX1271"/>
      <c r="AY1271"/>
      <c r="AZ1271"/>
      <c r="BA1271"/>
      <c r="BB1271"/>
      <c r="BC1271"/>
      <c r="BD1271"/>
      <c r="BE1271"/>
      <c r="BF1271"/>
      <c r="BG1271"/>
      <c r="BH1271"/>
      <c r="BI1271"/>
      <c r="BJ1271"/>
      <c r="BK1271"/>
      <c r="BL1271"/>
      <c r="BM1271"/>
      <c r="BN1271"/>
      <c r="BO1271"/>
      <c r="BP1271"/>
      <c r="BQ1271"/>
      <c r="BR1271"/>
      <c r="BS1271"/>
      <c r="BT1271"/>
      <c r="BU1271"/>
      <c r="BV1271"/>
      <c r="BW1271"/>
      <c r="BX1271"/>
      <c r="BY1271"/>
      <c r="BZ1271"/>
      <c r="CA1271"/>
      <c r="CB1271"/>
      <c r="CC1271"/>
      <c r="CD1271"/>
      <c r="CE1271"/>
      <c r="CF1271"/>
      <c r="CG1271"/>
      <c r="CH1271"/>
      <c r="CI1271"/>
      <c r="CJ1271"/>
      <c r="CK1271"/>
      <c r="CL1271"/>
      <c r="CM1271"/>
      <c r="CN1271"/>
      <c r="CO1271"/>
      <c r="CP1271"/>
      <c r="CQ1271"/>
      <c r="CR1271"/>
      <c r="CS1271"/>
      <c r="CT1271"/>
      <c r="CU1271"/>
      <c r="CV1271"/>
      <c r="CW1271"/>
      <c r="CX1271"/>
      <c r="CY1271"/>
      <c r="CZ1271"/>
      <c r="DA1271"/>
      <c r="DB1271"/>
      <c r="DC1271"/>
      <c r="DD1271"/>
      <c r="DE1271"/>
      <c r="DF1271"/>
      <c r="DG1271"/>
      <c r="DH1271"/>
      <c r="DI1271"/>
      <c r="DJ1271"/>
      <c r="DK1271"/>
      <c r="DL1271"/>
      <c r="DM1271"/>
      <c r="DN1271"/>
      <c r="DO1271"/>
      <c r="DP1271"/>
      <c r="DQ1271"/>
      <c r="DR1271"/>
      <c r="DS1271"/>
      <c r="DT1271"/>
      <c r="DU1271"/>
      <c r="DV1271"/>
      <c r="DW1271"/>
      <c r="DX1271"/>
      <c r="DY1271"/>
      <c r="DZ1271"/>
      <c r="EA1271"/>
      <c r="EB1271"/>
      <c r="EC1271"/>
      <c r="ED1271"/>
      <c r="EE1271"/>
      <c r="EF1271"/>
      <c r="EG1271"/>
      <c r="EH1271"/>
      <c r="EI1271"/>
      <c r="EJ1271"/>
      <c r="EK1271"/>
      <c r="EL1271"/>
      <c r="EM1271"/>
      <c r="EN1271"/>
      <c r="EO1271"/>
      <c r="EP1271"/>
      <c r="EQ1271"/>
      <c r="ER1271"/>
      <c r="ES1271"/>
      <c r="ET1271"/>
      <c r="EU1271"/>
      <c r="EV1271"/>
      <c r="EW1271"/>
      <c r="EX1271"/>
      <c r="EY1271"/>
      <c r="EZ1271"/>
      <c r="FA1271"/>
      <c r="FB1271"/>
      <c r="FC1271"/>
      <c r="FD1271"/>
      <c r="FE1271"/>
      <c r="FF1271"/>
      <c r="FG1271"/>
      <c r="FH1271"/>
      <c r="FI1271"/>
      <c r="FJ1271"/>
      <c r="FK1271"/>
      <c r="FL1271"/>
      <c r="FM1271"/>
      <c r="FN1271"/>
      <c r="FO1271"/>
      <c r="FP1271"/>
      <c r="FQ1271"/>
      <c r="FR1271"/>
      <c r="FS1271"/>
      <c r="FT1271"/>
      <c r="FU1271"/>
      <c r="FV1271"/>
      <c r="FW1271"/>
      <c r="FX1271"/>
      <c r="FY1271"/>
      <c r="FZ1271"/>
      <c r="GA1271"/>
      <c r="GB1271"/>
      <c r="GC1271"/>
      <c r="GD1271"/>
      <c r="GE1271"/>
      <c r="GF1271"/>
      <c r="GG1271"/>
      <c r="GH1271"/>
      <c r="GI1271"/>
      <c r="GJ1271"/>
      <c r="GK1271"/>
      <c r="GL1271"/>
      <c r="GM1271"/>
      <c r="GN1271"/>
      <c r="GO1271"/>
      <c r="GP1271"/>
      <c r="GQ1271"/>
      <c r="GR1271"/>
      <c r="GS1271"/>
      <c r="GT1271"/>
      <c r="GU1271"/>
      <c r="GV1271"/>
      <c r="GW1271"/>
      <c r="GX1271"/>
      <c r="GY1271"/>
      <c r="GZ1271"/>
      <c r="HA1271"/>
      <c r="HB1271"/>
      <c r="HC1271"/>
      <c r="HD1271"/>
      <c r="HE1271"/>
      <c r="HF1271"/>
      <c r="HG1271"/>
      <c r="HH1271"/>
    </row>
    <row r="1272" spans="1:216" x14ac:dyDescent="0.2">
      <c r="A1272" s="241" t="s">
        <v>593</v>
      </c>
      <c r="B1272" s="476" t="s">
        <v>1148</v>
      </c>
      <c r="C1272" s="326" t="s">
        <v>640</v>
      </c>
      <c r="D1272" s="283" t="s">
        <v>594</v>
      </c>
      <c r="E1272" s="480">
        <v>0</v>
      </c>
      <c r="F1272" s="480">
        <v>0</v>
      </c>
      <c r="G1272" s="480">
        <v>0</v>
      </c>
      <c r="H1272" s="480">
        <v>0</v>
      </c>
      <c r="I1272" s="480">
        <v>0</v>
      </c>
      <c r="J1272" s="480">
        <v>0</v>
      </c>
      <c r="K1272" s="480">
        <v>0</v>
      </c>
      <c r="L1272" s="480">
        <v>0</v>
      </c>
      <c r="M1272" s="480">
        <v>0</v>
      </c>
      <c r="N1272" s="500">
        <v>0</v>
      </c>
      <c r="O1272" s="480">
        <v>0</v>
      </c>
      <c r="P1272" s="480">
        <v>0</v>
      </c>
      <c r="Q1272" s="480">
        <v>0</v>
      </c>
      <c r="R1272" s="480">
        <v>0</v>
      </c>
      <c r="S1272" s="480">
        <v>0</v>
      </c>
      <c r="T1272" s="480">
        <v>0</v>
      </c>
      <c r="U1272" s="480">
        <v>0</v>
      </c>
      <c r="V1272" s="480">
        <v>0</v>
      </c>
      <c r="W1272" s="480">
        <v>0</v>
      </c>
      <c r="X1272" s="500">
        <v>0</v>
      </c>
      <c r="Y1272"/>
      <c r="Z1272"/>
      <c r="AA1272"/>
      <c r="AB1272"/>
      <c r="AC1272"/>
      <c r="AD1272"/>
      <c r="AE1272"/>
      <c r="AF1272"/>
      <c r="AG1272"/>
      <c r="AH1272"/>
      <c r="AI1272"/>
      <c r="AJ1272"/>
      <c r="AK1272"/>
      <c r="AL1272"/>
      <c r="AM1272"/>
      <c r="AN1272"/>
      <c r="AO1272"/>
      <c r="AP1272"/>
      <c r="AQ1272"/>
      <c r="AR1272"/>
      <c r="AS1272"/>
      <c r="AT1272"/>
      <c r="AU1272"/>
      <c r="AV1272"/>
      <c r="AW1272"/>
      <c r="AX1272"/>
      <c r="AY1272"/>
      <c r="AZ1272"/>
      <c r="BA1272"/>
      <c r="BB1272"/>
      <c r="BC1272"/>
      <c r="BD1272"/>
      <c r="BE1272"/>
      <c r="BF1272"/>
      <c r="BG1272"/>
      <c r="BH1272"/>
      <c r="BI1272"/>
      <c r="BJ1272"/>
      <c r="BK1272"/>
      <c r="BL1272"/>
      <c r="BM1272"/>
      <c r="BN1272"/>
      <c r="BO1272"/>
      <c r="BP1272"/>
      <c r="BQ1272"/>
      <c r="BR1272"/>
      <c r="BS1272"/>
      <c r="BT1272"/>
      <c r="BU1272"/>
      <c r="BV1272"/>
      <c r="BW1272"/>
      <c r="BX1272"/>
      <c r="BY1272"/>
      <c r="BZ1272"/>
      <c r="CA1272"/>
      <c r="CB1272"/>
      <c r="CC1272"/>
      <c r="CD1272"/>
      <c r="CE1272"/>
      <c r="CF1272"/>
      <c r="CG1272"/>
      <c r="CH1272"/>
      <c r="CI1272"/>
      <c r="CJ1272"/>
      <c r="CK1272"/>
      <c r="CL1272"/>
      <c r="CM1272"/>
      <c r="CN1272"/>
      <c r="CO1272"/>
      <c r="CP1272"/>
      <c r="CQ1272"/>
      <c r="CR1272"/>
      <c r="CS1272"/>
      <c r="CT1272"/>
      <c r="CU1272"/>
      <c r="CV1272"/>
      <c r="CW1272"/>
      <c r="CX1272"/>
      <c r="CY1272"/>
      <c r="CZ1272"/>
      <c r="DA1272"/>
      <c r="DB1272"/>
      <c r="DC1272"/>
      <c r="DD1272"/>
      <c r="DE1272"/>
      <c r="DF1272"/>
      <c r="DG1272"/>
      <c r="DH1272"/>
      <c r="DI1272"/>
      <c r="DJ1272"/>
      <c r="DK1272"/>
      <c r="DL1272"/>
      <c r="DM1272"/>
      <c r="DN1272"/>
      <c r="DO1272"/>
      <c r="DP1272"/>
      <c r="DQ1272"/>
      <c r="DR1272"/>
      <c r="DS1272"/>
      <c r="DT1272"/>
      <c r="DU1272"/>
      <c r="DV1272"/>
      <c r="DW1272"/>
      <c r="DX1272"/>
      <c r="DY1272"/>
      <c r="DZ1272"/>
      <c r="EA1272"/>
      <c r="EB1272"/>
      <c r="EC1272"/>
      <c r="ED1272"/>
      <c r="EE1272"/>
      <c r="EF1272"/>
      <c r="EG1272"/>
      <c r="EH1272"/>
      <c r="EI1272"/>
      <c r="EJ1272"/>
      <c r="EK1272"/>
      <c r="EL1272"/>
      <c r="EM1272"/>
      <c r="EN1272"/>
      <c r="EO1272"/>
      <c r="EP1272"/>
      <c r="EQ1272"/>
      <c r="ER1272"/>
      <c r="ES1272"/>
      <c r="ET1272"/>
      <c r="EU1272"/>
      <c r="EV1272"/>
      <c r="EW1272"/>
      <c r="EX1272"/>
      <c r="EY1272"/>
      <c r="EZ1272"/>
      <c r="FA1272"/>
      <c r="FB1272"/>
      <c r="FC1272"/>
      <c r="FD1272"/>
      <c r="FE1272"/>
      <c r="FF1272"/>
      <c r="FG1272"/>
      <c r="FH1272"/>
      <c r="FI1272"/>
      <c r="FJ1272"/>
      <c r="FK1272"/>
      <c r="FL1272"/>
      <c r="FM1272"/>
      <c r="FN1272"/>
      <c r="FO1272"/>
      <c r="FP1272"/>
      <c r="FQ1272"/>
      <c r="FR1272"/>
      <c r="FS1272"/>
      <c r="FT1272"/>
      <c r="FU1272"/>
      <c r="FV1272"/>
      <c r="FW1272"/>
      <c r="FX1272"/>
      <c r="FY1272"/>
      <c r="FZ1272"/>
      <c r="GA1272"/>
      <c r="GB1272"/>
      <c r="GC1272"/>
      <c r="GD1272"/>
      <c r="GE1272"/>
      <c r="GF1272"/>
      <c r="GG1272"/>
      <c r="GH1272"/>
      <c r="GI1272"/>
      <c r="GJ1272"/>
      <c r="GK1272"/>
      <c r="GL1272"/>
      <c r="GM1272"/>
      <c r="GN1272"/>
      <c r="GO1272"/>
      <c r="GP1272"/>
      <c r="GQ1272"/>
      <c r="GR1272"/>
      <c r="GS1272"/>
      <c r="GT1272"/>
      <c r="GU1272"/>
      <c r="GV1272"/>
      <c r="GW1272"/>
      <c r="GX1272"/>
      <c r="GY1272"/>
      <c r="GZ1272"/>
      <c r="HA1272"/>
      <c r="HB1272"/>
      <c r="HC1272"/>
      <c r="HD1272"/>
      <c r="HE1272"/>
      <c r="HF1272"/>
      <c r="HG1272"/>
      <c r="HH1272"/>
    </row>
    <row r="1273" spans="1:216" x14ac:dyDescent="0.2">
      <c r="A1273" s="242" t="s">
        <v>595</v>
      </c>
      <c r="B1273" s="476" t="s">
        <v>1149</v>
      </c>
      <c r="C1273" s="327" t="s">
        <v>784</v>
      </c>
      <c r="D1273" s="283" t="s">
        <v>596</v>
      </c>
      <c r="E1273" s="480">
        <v>0</v>
      </c>
      <c r="F1273" s="480">
        <v>0.5</v>
      </c>
      <c r="G1273" s="480">
        <v>0</v>
      </c>
      <c r="H1273" s="480">
        <v>0</v>
      </c>
      <c r="I1273" s="480">
        <v>0</v>
      </c>
      <c r="J1273" s="480">
        <v>0</v>
      </c>
      <c r="K1273" s="480">
        <v>0</v>
      </c>
      <c r="L1273" s="480">
        <v>0</v>
      </c>
      <c r="M1273" s="480">
        <v>0</v>
      </c>
      <c r="N1273" s="500">
        <v>0.5</v>
      </c>
      <c r="O1273" s="480">
        <v>0</v>
      </c>
      <c r="P1273" s="480">
        <v>1</v>
      </c>
      <c r="Q1273" s="480">
        <v>0</v>
      </c>
      <c r="R1273" s="480">
        <v>0</v>
      </c>
      <c r="S1273" s="480">
        <v>0</v>
      </c>
      <c r="T1273" s="480">
        <v>0</v>
      </c>
      <c r="U1273" s="480">
        <v>0</v>
      </c>
      <c r="V1273" s="480">
        <v>0</v>
      </c>
      <c r="W1273" s="480">
        <v>0</v>
      </c>
      <c r="X1273" s="500">
        <v>1</v>
      </c>
      <c r="Y1273"/>
      <c r="Z1273"/>
      <c r="AA1273"/>
      <c r="AB1273"/>
      <c r="AC1273"/>
      <c r="AD1273"/>
      <c r="AE1273"/>
      <c r="AF1273"/>
      <c r="AG1273"/>
      <c r="AH1273"/>
      <c r="AI1273"/>
      <c r="AJ1273"/>
      <c r="AK1273"/>
      <c r="AL1273"/>
      <c r="AM1273"/>
      <c r="AN1273"/>
      <c r="AO1273"/>
      <c r="AP1273"/>
      <c r="AQ1273"/>
      <c r="AR1273"/>
      <c r="AS1273"/>
      <c r="AT1273"/>
      <c r="AU1273"/>
      <c r="AV1273"/>
      <c r="AW1273"/>
      <c r="AX1273"/>
      <c r="AY1273"/>
      <c r="AZ1273"/>
      <c r="BA1273"/>
      <c r="BB1273"/>
      <c r="BC1273"/>
      <c r="BD1273"/>
      <c r="BE1273"/>
      <c r="BF1273"/>
      <c r="BG1273"/>
      <c r="BH1273"/>
      <c r="BI1273"/>
      <c r="BJ1273"/>
      <c r="BK1273"/>
      <c r="BL1273"/>
      <c r="BM1273"/>
      <c r="BN1273"/>
      <c r="BO1273"/>
      <c r="BP1273"/>
      <c r="BQ1273"/>
      <c r="BR1273"/>
      <c r="BS1273"/>
      <c r="BT1273"/>
      <c r="BU1273"/>
      <c r="BV1273"/>
      <c r="BW1273"/>
      <c r="BX1273"/>
      <c r="BY1273"/>
      <c r="BZ1273"/>
      <c r="CA1273"/>
      <c r="CB1273"/>
      <c r="CC1273"/>
      <c r="CD1273"/>
      <c r="CE1273"/>
      <c r="CF1273"/>
      <c r="CG1273"/>
      <c r="CH1273"/>
      <c r="CI1273"/>
      <c r="CJ1273"/>
      <c r="CK1273"/>
      <c r="CL1273"/>
      <c r="CM1273"/>
      <c r="CN1273"/>
      <c r="CO1273"/>
      <c r="CP1273"/>
      <c r="CQ1273"/>
      <c r="CR1273"/>
      <c r="CS1273"/>
      <c r="CT1273"/>
      <c r="CU1273"/>
      <c r="CV1273"/>
      <c r="CW1273"/>
      <c r="CX1273"/>
      <c r="CY1273"/>
      <c r="CZ1273"/>
      <c r="DA1273"/>
      <c r="DB1273"/>
      <c r="DC1273"/>
      <c r="DD1273"/>
      <c r="DE1273"/>
      <c r="DF1273"/>
      <c r="DG1273"/>
      <c r="DH1273"/>
      <c r="DI1273"/>
      <c r="DJ1273"/>
      <c r="DK1273"/>
      <c r="DL1273"/>
      <c r="DM1273"/>
      <c r="DN1273"/>
      <c r="DO1273"/>
      <c r="DP1273"/>
      <c r="DQ1273"/>
      <c r="DR1273"/>
      <c r="DS1273"/>
      <c r="DT1273"/>
      <c r="DU1273"/>
      <c r="DV1273"/>
      <c r="DW1273"/>
      <c r="DX1273"/>
      <c r="DY1273"/>
      <c r="DZ1273"/>
      <c r="EA1273"/>
      <c r="EB1273"/>
      <c r="EC1273"/>
      <c r="ED1273"/>
      <c r="EE1273"/>
      <c r="EF1273"/>
      <c r="EG1273"/>
      <c r="EH1273"/>
      <c r="EI1273"/>
      <c r="EJ1273"/>
      <c r="EK1273"/>
      <c r="EL1273"/>
      <c r="EM1273"/>
      <c r="EN1273"/>
      <c r="EO1273"/>
      <c r="EP1273"/>
      <c r="EQ1273"/>
      <c r="ER1273"/>
      <c r="ES1273"/>
      <c r="ET1273"/>
      <c r="EU1273"/>
      <c r="EV1273"/>
      <c r="EW1273"/>
      <c r="EX1273"/>
      <c r="EY1273"/>
      <c r="EZ1273"/>
      <c r="FA1273"/>
      <c r="FB1273"/>
      <c r="FC1273"/>
      <c r="FD1273"/>
      <c r="FE1273"/>
      <c r="FF1273"/>
      <c r="FG1273"/>
      <c r="FH1273"/>
      <c r="FI1273"/>
      <c r="FJ1273"/>
      <c r="FK1273"/>
      <c r="FL1273"/>
      <c r="FM1273"/>
      <c r="FN1273"/>
      <c r="FO1273"/>
      <c r="FP1273"/>
      <c r="FQ1273"/>
      <c r="FR1273"/>
      <c r="FS1273"/>
      <c r="FT1273"/>
      <c r="FU1273"/>
      <c r="FV1273"/>
      <c r="FW1273"/>
      <c r="FX1273"/>
      <c r="FY1273"/>
      <c r="FZ1273"/>
      <c r="GA1273"/>
      <c r="GB1273"/>
      <c r="GC1273"/>
      <c r="GD1273"/>
      <c r="GE1273"/>
      <c r="GF1273"/>
      <c r="GG1273"/>
      <c r="GH1273"/>
      <c r="GI1273"/>
      <c r="GJ1273"/>
      <c r="GK1273"/>
      <c r="GL1273"/>
      <c r="GM1273"/>
      <c r="GN1273"/>
      <c r="GO1273"/>
      <c r="GP1273"/>
      <c r="GQ1273"/>
      <c r="GR1273"/>
      <c r="GS1273"/>
      <c r="GT1273"/>
      <c r="GU1273"/>
      <c r="GV1273"/>
      <c r="GW1273"/>
      <c r="GX1273"/>
      <c r="GY1273"/>
      <c r="GZ1273"/>
      <c r="HA1273"/>
      <c r="HB1273"/>
      <c r="HC1273"/>
      <c r="HD1273"/>
      <c r="HE1273"/>
      <c r="HF1273"/>
      <c r="HG1273"/>
      <c r="HH1273"/>
    </row>
    <row r="1274" spans="1:216" x14ac:dyDescent="0.2">
      <c r="A1274" s="241" t="s">
        <v>597</v>
      </c>
      <c r="B1274" s="476" t="s">
        <v>1150</v>
      </c>
      <c r="C1274" s="326" t="s">
        <v>801</v>
      </c>
      <c r="D1274" s="283" t="s">
        <v>1151</v>
      </c>
      <c r="E1274" s="480">
        <v>0</v>
      </c>
      <c r="F1274" s="480">
        <v>48</v>
      </c>
      <c r="G1274" s="480">
        <v>2</v>
      </c>
      <c r="H1274" s="480">
        <v>3.5</v>
      </c>
      <c r="I1274" s="480">
        <v>0.5</v>
      </c>
      <c r="J1274" s="480">
        <v>0</v>
      </c>
      <c r="K1274" s="480">
        <v>0.5</v>
      </c>
      <c r="L1274" s="480">
        <v>0</v>
      </c>
      <c r="M1274" s="480">
        <v>0</v>
      </c>
      <c r="N1274" s="500">
        <v>54.5</v>
      </c>
      <c r="O1274" s="480">
        <v>0</v>
      </c>
      <c r="P1274" s="480">
        <v>96</v>
      </c>
      <c r="Q1274" s="480">
        <v>4</v>
      </c>
      <c r="R1274" s="480">
        <v>7</v>
      </c>
      <c r="S1274" s="480">
        <v>1</v>
      </c>
      <c r="T1274" s="480">
        <v>0</v>
      </c>
      <c r="U1274" s="480">
        <v>1</v>
      </c>
      <c r="V1274" s="480">
        <v>0</v>
      </c>
      <c r="W1274" s="480">
        <v>0</v>
      </c>
      <c r="X1274" s="500">
        <v>109</v>
      </c>
      <c r="Y1274"/>
      <c r="Z1274"/>
      <c r="AA1274"/>
      <c r="AB1274"/>
      <c r="AC1274"/>
      <c r="AD1274"/>
      <c r="AE1274"/>
      <c r="AF1274"/>
      <c r="AG1274"/>
      <c r="AH1274"/>
      <c r="AI1274"/>
      <c r="AJ1274"/>
      <c r="AK1274"/>
      <c r="AL1274"/>
      <c r="AM1274"/>
      <c r="AN1274"/>
      <c r="AO1274"/>
      <c r="AP1274"/>
      <c r="AQ1274"/>
      <c r="AR1274"/>
      <c r="AS1274"/>
      <c r="AT1274"/>
      <c r="AU1274"/>
      <c r="AV1274"/>
      <c r="AW1274"/>
      <c r="AX1274"/>
      <c r="AY1274"/>
      <c r="AZ1274"/>
      <c r="BA1274"/>
      <c r="BB1274"/>
      <c r="BC1274"/>
      <c r="BD1274"/>
      <c r="BE1274"/>
      <c r="BF1274"/>
      <c r="BG1274"/>
      <c r="BH1274"/>
      <c r="BI1274"/>
      <c r="BJ1274"/>
      <c r="BK1274"/>
      <c r="BL1274"/>
      <c r="BM1274"/>
      <c r="BN1274"/>
      <c r="BO1274"/>
      <c r="BP1274"/>
      <c r="BQ1274"/>
      <c r="BR1274"/>
      <c r="BS1274"/>
      <c r="BT1274"/>
      <c r="BU1274"/>
      <c r="BV1274"/>
      <c r="BW1274"/>
      <c r="BX1274"/>
      <c r="BY1274"/>
      <c r="BZ1274"/>
      <c r="CA1274"/>
      <c r="CB1274"/>
      <c r="CC1274"/>
      <c r="CD1274"/>
      <c r="CE1274"/>
      <c r="CF1274"/>
      <c r="CG1274"/>
      <c r="CH1274"/>
      <c r="CI1274"/>
      <c r="CJ1274"/>
      <c r="CK1274"/>
      <c r="CL1274"/>
      <c r="CM1274"/>
      <c r="CN1274"/>
      <c r="CO1274"/>
      <c r="CP1274"/>
      <c r="CQ1274"/>
      <c r="CR1274"/>
      <c r="CS1274"/>
      <c r="CT1274"/>
      <c r="CU1274"/>
      <c r="CV1274"/>
      <c r="CW1274"/>
      <c r="CX1274"/>
      <c r="CY1274"/>
      <c r="CZ1274"/>
      <c r="DA1274"/>
      <c r="DB1274"/>
      <c r="DC1274"/>
      <c r="DD1274"/>
      <c r="DE1274"/>
      <c r="DF1274"/>
      <c r="DG1274"/>
      <c r="DH1274"/>
      <c r="DI1274"/>
      <c r="DJ1274"/>
      <c r="DK1274"/>
      <c r="DL1274"/>
      <c r="DM1274"/>
      <c r="DN1274"/>
      <c r="DO1274"/>
      <c r="DP1274"/>
      <c r="DQ1274"/>
      <c r="DR1274"/>
      <c r="DS1274"/>
      <c r="DT1274"/>
      <c r="DU1274"/>
      <c r="DV1274"/>
      <c r="DW1274"/>
      <c r="DX1274"/>
      <c r="DY1274"/>
      <c r="DZ1274"/>
      <c r="EA1274"/>
      <c r="EB1274"/>
      <c r="EC1274"/>
      <c r="ED1274"/>
      <c r="EE1274"/>
      <c r="EF1274"/>
      <c r="EG1274"/>
      <c r="EH1274"/>
      <c r="EI1274"/>
      <c r="EJ1274"/>
      <c r="EK1274"/>
      <c r="EL1274"/>
      <c r="EM1274"/>
      <c r="EN1274"/>
      <c r="EO1274"/>
      <c r="EP1274"/>
      <c r="EQ1274"/>
      <c r="ER1274"/>
      <c r="ES1274"/>
      <c r="ET1274"/>
      <c r="EU1274"/>
      <c r="EV1274"/>
      <c r="EW1274"/>
      <c r="EX1274"/>
      <c r="EY1274"/>
      <c r="EZ1274"/>
      <c r="FA1274"/>
      <c r="FB1274"/>
      <c r="FC1274"/>
      <c r="FD1274"/>
      <c r="FE1274"/>
      <c r="FF1274"/>
      <c r="FG1274"/>
      <c r="FH1274"/>
      <c r="FI1274"/>
      <c r="FJ1274"/>
      <c r="FK1274"/>
      <c r="FL1274"/>
      <c r="FM1274"/>
      <c r="FN1274"/>
      <c r="FO1274"/>
      <c r="FP1274"/>
      <c r="FQ1274"/>
      <c r="FR1274"/>
      <c r="FS1274"/>
      <c r="FT1274"/>
      <c r="FU1274"/>
      <c r="FV1274"/>
      <c r="FW1274"/>
      <c r="FX1274"/>
      <c r="FY1274"/>
      <c r="FZ1274"/>
      <c r="GA1274"/>
      <c r="GB1274"/>
      <c r="GC1274"/>
      <c r="GD1274"/>
      <c r="GE1274"/>
      <c r="GF1274"/>
      <c r="GG1274"/>
      <c r="GH1274"/>
      <c r="GI1274"/>
      <c r="GJ1274"/>
      <c r="GK1274"/>
      <c r="GL1274"/>
      <c r="GM1274"/>
      <c r="GN1274"/>
      <c r="GO1274"/>
      <c r="GP1274"/>
      <c r="GQ1274"/>
      <c r="GR1274"/>
      <c r="GS1274"/>
      <c r="GT1274"/>
      <c r="GU1274"/>
      <c r="GV1274"/>
      <c r="GW1274"/>
      <c r="GX1274"/>
      <c r="GY1274"/>
      <c r="GZ1274"/>
      <c r="HA1274"/>
      <c r="HB1274"/>
      <c r="HC1274"/>
      <c r="HD1274"/>
      <c r="HE1274"/>
      <c r="HF1274"/>
      <c r="HG1274"/>
      <c r="HH1274"/>
    </row>
    <row r="1275" spans="1:216" x14ac:dyDescent="0.2">
      <c r="A1275" s="241" t="s">
        <v>598</v>
      </c>
      <c r="B1275" s="476" t="s">
        <v>1152</v>
      </c>
      <c r="C1275" s="326" t="s">
        <v>782</v>
      </c>
      <c r="D1275" s="283" t="s">
        <v>599</v>
      </c>
      <c r="E1275" s="480">
        <v>0</v>
      </c>
      <c r="F1275" s="480">
        <v>35.25</v>
      </c>
      <c r="G1275" s="480">
        <v>1</v>
      </c>
      <c r="H1275" s="480">
        <v>0.5</v>
      </c>
      <c r="I1275" s="480">
        <v>1</v>
      </c>
      <c r="J1275" s="480">
        <v>0.5</v>
      </c>
      <c r="K1275" s="480">
        <v>0.5</v>
      </c>
      <c r="L1275" s="480">
        <v>0</v>
      </c>
      <c r="M1275" s="480">
        <v>0</v>
      </c>
      <c r="N1275" s="500">
        <v>38.75</v>
      </c>
      <c r="O1275" s="480">
        <v>0</v>
      </c>
      <c r="P1275" s="480">
        <v>72</v>
      </c>
      <c r="Q1275" s="480">
        <v>2</v>
      </c>
      <c r="R1275" s="480">
        <v>1</v>
      </c>
      <c r="S1275" s="480">
        <v>2</v>
      </c>
      <c r="T1275" s="480">
        <v>1</v>
      </c>
      <c r="U1275" s="480">
        <v>1</v>
      </c>
      <c r="V1275" s="480">
        <v>0</v>
      </c>
      <c r="W1275" s="480">
        <v>0</v>
      </c>
      <c r="X1275" s="500">
        <v>79</v>
      </c>
      <c r="Y1275"/>
      <c r="Z1275"/>
      <c r="AA1275"/>
      <c r="AB1275"/>
      <c r="AC1275"/>
      <c r="AD1275"/>
      <c r="AE1275"/>
      <c r="AF1275"/>
      <c r="AG1275"/>
      <c r="AH1275"/>
      <c r="AI1275"/>
      <c r="AJ1275"/>
      <c r="AK1275"/>
      <c r="AL1275"/>
      <c r="AM1275"/>
      <c r="AN1275"/>
      <c r="AO1275"/>
      <c r="AP1275"/>
      <c r="AQ1275"/>
      <c r="AR1275"/>
      <c r="AS1275"/>
      <c r="AT1275"/>
      <c r="AU1275"/>
      <c r="AV1275"/>
      <c r="AW1275"/>
      <c r="AX1275"/>
      <c r="AY1275"/>
      <c r="AZ1275"/>
      <c r="BA1275"/>
      <c r="BB1275"/>
      <c r="BC1275"/>
      <c r="BD1275"/>
      <c r="BE1275"/>
      <c r="BF1275"/>
      <c r="BG1275"/>
      <c r="BH1275"/>
      <c r="BI1275"/>
      <c r="BJ1275"/>
      <c r="BK1275"/>
      <c r="BL1275"/>
      <c r="BM1275"/>
      <c r="BN1275"/>
      <c r="BO1275"/>
      <c r="BP1275"/>
      <c r="BQ1275"/>
      <c r="BR1275"/>
      <c r="BS1275"/>
      <c r="BT1275"/>
      <c r="BU1275"/>
      <c r="BV1275"/>
      <c r="BW1275"/>
      <c r="BX1275"/>
      <c r="BY1275"/>
      <c r="BZ1275"/>
      <c r="CA1275"/>
      <c r="CB1275"/>
      <c r="CC1275"/>
      <c r="CD1275"/>
      <c r="CE1275"/>
      <c r="CF1275"/>
      <c r="CG1275"/>
      <c r="CH1275"/>
      <c r="CI1275"/>
      <c r="CJ1275"/>
      <c r="CK1275"/>
      <c r="CL1275"/>
      <c r="CM1275"/>
      <c r="CN1275"/>
      <c r="CO1275"/>
      <c r="CP1275"/>
      <c r="CQ1275"/>
      <c r="CR1275"/>
      <c r="CS1275"/>
      <c r="CT1275"/>
      <c r="CU1275"/>
      <c r="CV1275"/>
      <c r="CW1275"/>
      <c r="CX1275"/>
      <c r="CY1275"/>
      <c r="CZ1275"/>
      <c r="DA1275"/>
      <c r="DB1275"/>
      <c r="DC1275"/>
      <c r="DD1275"/>
      <c r="DE1275"/>
      <c r="DF1275"/>
      <c r="DG1275"/>
      <c r="DH1275"/>
      <c r="DI1275"/>
      <c r="DJ1275"/>
      <c r="DK1275"/>
      <c r="DL1275"/>
      <c r="DM1275"/>
      <c r="DN1275"/>
      <c r="DO1275"/>
      <c r="DP1275"/>
      <c r="DQ1275"/>
      <c r="DR1275"/>
      <c r="DS1275"/>
      <c r="DT1275"/>
      <c r="DU1275"/>
      <c r="DV1275"/>
      <c r="DW1275"/>
      <c r="DX1275"/>
      <c r="DY1275"/>
      <c r="DZ1275"/>
      <c r="EA1275"/>
      <c r="EB1275"/>
      <c r="EC1275"/>
      <c r="ED1275"/>
      <c r="EE1275"/>
      <c r="EF1275"/>
      <c r="EG1275"/>
      <c r="EH1275"/>
      <c r="EI1275"/>
      <c r="EJ1275"/>
      <c r="EK1275"/>
      <c r="EL1275"/>
      <c r="EM1275"/>
      <c r="EN1275"/>
      <c r="EO1275"/>
      <c r="EP1275"/>
      <c r="EQ1275"/>
      <c r="ER1275"/>
      <c r="ES1275"/>
      <c r="ET1275"/>
      <c r="EU1275"/>
      <c r="EV1275"/>
      <c r="EW1275"/>
      <c r="EX1275"/>
      <c r="EY1275"/>
      <c r="EZ1275"/>
      <c r="FA1275"/>
      <c r="FB1275"/>
      <c r="FC1275"/>
      <c r="FD1275"/>
      <c r="FE1275"/>
      <c r="FF1275"/>
      <c r="FG1275"/>
      <c r="FH1275"/>
      <c r="FI1275"/>
      <c r="FJ1275"/>
      <c r="FK1275"/>
      <c r="FL1275"/>
      <c r="FM1275"/>
      <c r="FN1275"/>
      <c r="FO1275"/>
      <c r="FP1275"/>
      <c r="FQ1275"/>
      <c r="FR1275"/>
      <c r="FS1275"/>
      <c r="FT1275"/>
      <c r="FU1275"/>
      <c r="FV1275"/>
      <c r="FW1275"/>
      <c r="FX1275"/>
      <c r="FY1275"/>
      <c r="FZ1275"/>
      <c r="GA1275"/>
      <c r="GB1275"/>
      <c r="GC1275"/>
      <c r="GD1275"/>
      <c r="GE1275"/>
      <c r="GF1275"/>
      <c r="GG1275"/>
      <c r="GH1275"/>
      <c r="GI1275"/>
      <c r="GJ1275"/>
      <c r="GK1275"/>
      <c r="GL1275"/>
      <c r="GM1275"/>
      <c r="GN1275"/>
      <c r="GO1275"/>
      <c r="GP1275"/>
      <c r="GQ1275"/>
      <c r="GR1275"/>
      <c r="GS1275"/>
      <c r="GT1275"/>
      <c r="GU1275"/>
      <c r="GV1275"/>
      <c r="GW1275"/>
      <c r="GX1275"/>
      <c r="GY1275"/>
      <c r="GZ1275"/>
      <c r="HA1275"/>
      <c r="HB1275"/>
      <c r="HC1275"/>
      <c r="HD1275"/>
      <c r="HE1275"/>
      <c r="HF1275"/>
      <c r="HG1275"/>
      <c r="HH1275"/>
    </row>
    <row r="1276" spans="1:216" x14ac:dyDescent="0.2">
      <c r="A1276" s="241" t="s">
        <v>600</v>
      </c>
      <c r="B1276" s="476" t="s">
        <v>1153</v>
      </c>
      <c r="C1276" s="326" t="s">
        <v>782</v>
      </c>
      <c r="D1276" s="283" t="s">
        <v>1154</v>
      </c>
      <c r="E1276" s="480">
        <v>0</v>
      </c>
      <c r="F1276" s="480">
        <v>9.75</v>
      </c>
      <c r="G1276" s="480">
        <v>1.25</v>
      </c>
      <c r="H1276" s="480">
        <v>1</v>
      </c>
      <c r="I1276" s="480">
        <v>0.5</v>
      </c>
      <c r="J1276" s="480">
        <v>0.5</v>
      </c>
      <c r="K1276" s="480">
        <v>0.5</v>
      </c>
      <c r="L1276" s="480">
        <v>0</v>
      </c>
      <c r="M1276" s="480">
        <v>0.5</v>
      </c>
      <c r="N1276" s="500">
        <v>14</v>
      </c>
      <c r="O1276" s="480">
        <v>0</v>
      </c>
      <c r="P1276" s="480">
        <v>21</v>
      </c>
      <c r="Q1276" s="480">
        <v>3</v>
      </c>
      <c r="R1276" s="480">
        <v>2</v>
      </c>
      <c r="S1276" s="480">
        <v>2</v>
      </c>
      <c r="T1276" s="480">
        <v>1</v>
      </c>
      <c r="U1276" s="480">
        <v>1</v>
      </c>
      <c r="V1276" s="480">
        <v>0</v>
      </c>
      <c r="W1276" s="480">
        <v>1</v>
      </c>
      <c r="X1276" s="500">
        <v>31</v>
      </c>
      <c r="Y1276"/>
      <c r="Z1276"/>
      <c r="AA1276"/>
      <c r="AB1276"/>
      <c r="AC1276"/>
      <c r="AD1276"/>
      <c r="AE1276"/>
      <c r="AF1276"/>
      <c r="AG1276"/>
      <c r="AH1276"/>
      <c r="AI1276"/>
      <c r="AJ1276"/>
      <c r="AK1276"/>
      <c r="AL1276"/>
      <c r="AM1276"/>
      <c r="AN1276"/>
      <c r="AO1276"/>
      <c r="AP1276"/>
      <c r="AQ1276"/>
      <c r="AR1276"/>
      <c r="AS1276"/>
      <c r="AT1276"/>
      <c r="AU1276"/>
      <c r="AV1276"/>
      <c r="AW1276"/>
      <c r="AX1276"/>
      <c r="AY1276"/>
      <c r="AZ1276"/>
      <c r="BA1276"/>
      <c r="BB1276"/>
      <c r="BC1276"/>
      <c r="BD1276"/>
      <c r="BE1276"/>
      <c r="BF1276"/>
      <c r="BG1276"/>
      <c r="BH1276"/>
      <c r="BI1276"/>
      <c r="BJ1276"/>
      <c r="BK1276"/>
      <c r="BL1276"/>
      <c r="BM1276"/>
      <c r="BN1276"/>
      <c r="BO1276"/>
      <c r="BP1276"/>
      <c r="BQ1276"/>
      <c r="BR1276"/>
      <c r="BS1276"/>
      <c r="BT1276"/>
      <c r="BU1276"/>
      <c r="BV1276"/>
      <c r="BW1276"/>
      <c r="BX1276"/>
      <c r="BY1276"/>
      <c r="BZ1276"/>
      <c r="CA1276"/>
      <c r="CB1276"/>
      <c r="CC1276"/>
      <c r="CD1276"/>
      <c r="CE1276"/>
      <c r="CF1276"/>
      <c r="CG1276"/>
      <c r="CH1276"/>
      <c r="CI1276"/>
      <c r="CJ1276"/>
      <c r="CK1276"/>
      <c r="CL1276"/>
      <c r="CM1276"/>
      <c r="CN1276"/>
      <c r="CO1276"/>
      <c r="CP1276"/>
      <c r="CQ1276"/>
      <c r="CR1276"/>
      <c r="CS1276"/>
      <c r="CT1276"/>
      <c r="CU1276"/>
      <c r="CV1276"/>
      <c r="CW1276"/>
      <c r="CX1276"/>
      <c r="CY1276"/>
      <c r="CZ1276"/>
      <c r="DA1276"/>
      <c r="DB1276"/>
      <c r="DC1276"/>
      <c r="DD1276"/>
      <c r="DE1276"/>
      <c r="DF1276"/>
      <c r="DG1276"/>
      <c r="DH1276"/>
      <c r="DI1276"/>
      <c r="DJ1276"/>
      <c r="DK1276"/>
      <c r="DL1276"/>
      <c r="DM1276"/>
      <c r="DN1276"/>
      <c r="DO1276"/>
      <c r="DP1276"/>
      <c r="DQ1276"/>
      <c r="DR1276"/>
      <c r="DS1276"/>
      <c r="DT1276"/>
      <c r="DU1276"/>
      <c r="DV1276"/>
      <c r="DW1276"/>
      <c r="DX1276"/>
      <c r="DY1276"/>
      <c r="DZ1276"/>
      <c r="EA1276"/>
      <c r="EB1276"/>
      <c r="EC1276"/>
      <c r="ED1276"/>
      <c r="EE1276"/>
      <c r="EF1276"/>
      <c r="EG1276"/>
      <c r="EH1276"/>
      <c r="EI1276"/>
      <c r="EJ1276"/>
      <c r="EK1276"/>
      <c r="EL1276"/>
      <c r="EM1276"/>
      <c r="EN1276"/>
      <c r="EO1276"/>
      <c r="EP1276"/>
      <c r="EQ1276"/>
      <c r="ER1276"/>
      <c r="ES1276"/>
      <c r="ET1276"/>
      <c r="EU1276"/>
      <c r="EV1276"/>
      <c r="EW1276"/>
      <c r="EX1276"/>
      <c r="EY1276"/>
      <c r="EZ1276"/>
      <c r="FA1276"/>
      <c r="FB1276"/>
      <c r="FC1276"/>
      <c r="FD1276"/>
      <c r="FE1276"/>
      <c r="FF1276"/>
      <c r="FG1276"/>
      <c r="FH1276"/>
      <c r="FI1276"/>
      <c r="FJ1276"/>
      <c r="FK1276"/>
      <c r="FL1276"/>
      <c r="FM1276"/>
      <c r="FN1276"/>
      <c r="FO1276"/>
      <c r="FP1276"/>
      <c r="FQ1276"/>
      <c r="FR1276"/>
      <c r="FS1276"/>
      <c r="FT1276"/>
      <c r="FU1276"/>
      <c r="FV1276"/>
      <c r="FW1276"/>
      <c r="FX1276"/>
      <c r="FY1276"/>
      <c r="FZ1276"/>
      <c r="GA1276"/>
      <c r="GB1276"/>
      <c r="GC1276"/>
      <c r="GD1276"/>
      <c r="GE1276"/>
      <c r="GF1276"/>
      <c r="GG1276"/>
      <c r="GH1276"/>
      <c r="GI1276"/>
      <c r="GJ1276"/>
      <c r="GK1276"/>
      <c r="GL1276"/>
      <c r="GM1276"/>
      <c r="GN1276"/>
      <c r="GO1276"/>
      <c r="GP1276"/>
      <c r="GQ1276"/>
      <c r="GR1276"/>
      <c r="GS1276"/>
      <c r="GT1276"/>
      <c r="GU1276"/>
      <c r="GV1276"/>
      <c r="GW1276"/>
      <c r="GX1276"/>
      <c r="GY1276"/>
      <c r="GZ1276"/>
      <c r="HA1276"/>
      <c r="HB1276"/>
      <c r="HC1276"/>
      <c r="HD1276"/>
      <c r="HE1276"/>
      <c r="HF1276"/>
      <c r="HG1276"/>
      <c r="HH1276"/>
    </row>
    <row r="1277" spans="1:216" x14ac:dyDescent="0.2">
      <c r="A1277" s="241" t="s">
        <v>601</v>
      </c>
      <c r="B1277" s="476" t="s">
        <v>1155</v>
      </c>
      <c r="C1277" s="326" t="s">
        <v>784</v>
      </c>
      <c r="D1277" s="283" t="s">
        <v>602</v>
      </c>
      <c r="E1277" s="480">
        <v>0</v>
      </c>
      <c r="F1277" s="480">
        <v>4.13</v>
      </c>
      <c r="G1277" s="480">
        <v>0.5</v>
      </c>
      <c r="H1277" s="480">
        <v>0</v>
      </c>
      <c r="I1277" s="480">
        <v>0</v>
      </c>
      <c r="J1277" s="480">
        <v>0</v>
      </c>
      <c r="K1277" s="480">
        <v>0.5</v>
      </c>
      <c r="L1277" s="480">
        <v>0</v>
      </c>
      <c r="M1277" s="480">
        <v>0</v>
      </c>
      <c r="N1277" s="500">
        <v>5.13</v>
      </c>
      <c r="O1277" s="480">
        <v>0</v>
      </c>
      <c r="P1277" s="480">
        <v>9</v>
      </c>
      <c r="Q1277" s="480">
        <v>1</v>
      </c>
      <c r="R1277" s="480">
        <v>0</v>
      </c>
      <c r="S1277" s="480">
        <v>0</v>
      </c>
      <c r="T1277" s="480">
        <v>0</v>
      </c>
      <c r="U1277" s="480">
        <v>1</v>
      </c>
      <c r="V1277" s="480">
        <v>0</v>
      </c>
      <c r="W1277" s="480">
        <v>0</v>
      </c>
      <c r="X1277" s="500">
        <v>11</v>
      </c>
      <c r="Y1277"/>
      <c r="Z1277"/>
      <c r="AA1277"/>
      <c r="AB1277"/>
      <c r="AC1277"/>
      <c r="AD1277"/>
      <c r="AE1277"/>
      <c r="AF1277"/>
      <c r="AG1277"/>
      <c r="AH1277"/>
      <c r="AI1277"/>
      <c r="AJ1277"/>
      <c r="AK1277"/>
      <c r="AL1277"/>
      <c r="AM1277"/>
      <c r="AN1277"/>
      <c r="AO1277"/>
      <c r="AP1277"/>
      <c r="AQ1277"/>
      <c r="AR1277"/>
      <c r="AS1277"/>
      <c r="AT1277"/>
      <c r="AU1277"/>
      <c r="AV1277"/>
      <c r="AW1277"/>
      <c r="AX1277"/>
      <c r="AY1277"/>
      <c r="AZ1277"/>
      <c r="BA1277"/>
      <c r="BB1277"/>
      <c r="BC1277"/>
      <c r="BD1277"/>
      <c r="BE1277"/>
      <c r="BF1277"/>
      <c r="BG1277"/>
      <c r="BH1277"/>
      <c r="BI1277"/>
      <c r="BJ1277"/>
      <c r="BK1277"/>
      <c r="BL1277"/>
      <c r="BM1277"/>
      <c r="BN1277"/>
      <c r="BO1277"/>
      <c r="BP1277"/>
      <c r="BQ1277"/>
      <c r="BR1277"/>
      <c r="BS1277"/>
      <c r="BT1277"/>
      <c r="BU1277"/>
      <c r="BV1277"/>
      <c r="BW1277"/>
      <c r="BX1277"/>
      <c r="BY1277"/>
      <c r="BZ1277"/>
      <c r="CA1277"/>
      <c r="CB1277"/>
      <c r="CC1277"/>
      <c r="CD1277"/>
      <c r="CE1277"/>
      <c r="CF1277"/>
      <c r="CG1277"/>
      <c r="CH1277"/>
      <c r="CI1277"/>
      <c r="CJ1277"/>
      <c r="CK1277"/>
      <c r="CL1277"/>
      <c r="CM1277"/>
      <c r="CN1277"/>
      <c r="CO1277"/>
      <c r="CP1277"/>
      <c r="CQ1277"/>
      <c r="CR1277"/>
      <c r="CS1277"/>
      <c r="CT1277"/>
      <c r="CU1277"/>
      <c r="CV1277"/>
      <c r="CW1277"/>
      <c r="CX1277"/>
      <c r="CY1277"/>
      <c r="CZ1277"/>
      <c r="DA1277"/>
      <c r="DB1277"/>
      <c r="DC1277"/>
      <c r="DD1277"/>
      <c r="DE1277"/>
      <c r="DF1277"/>
      <c r="DG1277"/>
      <c r="DH1277"/>
      <c r="DI1277"/>
      <c r="DJ1277"/>
      <c r="DK1277"/>
      <c r="DL1277"/>
      <c r="DM1277"/>
      <c r="DN1277"/>
      <c r="DO1277"/>
      <c r="DP1277"/>
      <c r="DQ1277"/>
      <c r="DR1277"/>
      <c r="DS1277"/>
      <c r="DT1277"/>
      <c r="DU1277"/>
      <c r="DV1277"/>
      <c r="DW1277"/>
      <c r="DX1277"/>
      <c r="DY1277"/>
      <c r="DZ1277"/>
      <c r="EA1277"/>
      <c r="EB1277"/>
      <c r="EC1277"/>
      <c r="ED1277"/>
      <c r="EE1277"/>
      <c r="EF1277"/>
      <c r="EG1277"/>
      <c r="EH1277"/>
      <c r="EI1277"/>
      <c r="EJ1277"/>
      <c r="EK1277"/>
      <c r="EL1277"/>
      <c r="EM1277"/>
      <c r="EN1277"/>
      <c r="EO1277"/>
      <c r="EP1277"/>
      <c r="EQ1277"/>
      <c r="ER1277"/>
      <c r="ES1277"/>
      <c r="ET1277"/>
      <c r="EU1277"/>
      <c r="EV1277"/>
      <c r="EW1277"/>
      <c r="EX1277"/>
      <c r="EY1277"/>
      <c r="EZ1277"/>
      <c r="FA1277"/>
      <c r="FB1277"/>
      <c r="FC1277"/>
      <c r="FD1277"/>
      <c r="FE1277"/>
      <c r="FF1277"/>
      <c r="FG1277"/>
      <c r="FH1277"/>
      <c r="FI1277"/>
      <c r="FJ1277"/>
      <c r="FK1277"/>
      <c r="FL1277"/>
      <c r="FM1277"/>
      <c r="FN1277"/>
      <c r="FO1277"/>
      <c r="FP1277"/>
      <c r="FQ1277"/>
      <c r="FR1277"/>
      <c r="FS1277"/>
      <c r="FT1277"/>
      <c r="FU1277"/>
      <c r="FV1277"/>
      <c r="FW1277"/>
      <c r="FX1277"/>
      <c r="FY1277"/>
      <c r="FZ1277"/>
      <c r="GA1277"/>
      <c r="GB1277"/>
      <c r="GC1277"/>
      <c r="GD1277"/>
      <c r="GE1277"/>
      <c r="GF1277"/>
      <c r="GG1277"/>
      <c r="GH1277"/>
      <c r="GI1277"/>
      <c r="GJ1277"/>
      <c r="GK1277"/>
      <c r="GL1277"/>
      <c r="GM1277"/>
      <c r="GN1277"/>
      <c r="GO1277"/>
      <c r="GP1277"/>
      <c r="GQ1277"/>
      <c r="GR1277"/>
      <c r="GS1277"/>
      <c r="GT1277"/>
      <c r="GU1277"/>
      <c r="GV1277"/>
      <c r="GW1277"/>
      <c r="GX1277"/>
      <c r="GY1277"/>
      <c r="GZ1277"/>
      <c r="HA1277"/>
      <c r="HB1277"/>
      <c r="HC1277"/>
      <c r="HD1277"/>
      <c r="HE1277"/>
      <c r="HF1277"/>
      <c r="HG1277"/>
      <c r="HH1277"/>
    </row>
    <row r="1278" spans="1:216" x14ac:dyDescent="0.2">
      <c r="A1278" s="241" t="s">
        <v>603</v>
      </c>
      <c r="B1278" s="476" t="s">
        <v>1156</v>
      </c>
      <c r="C1278" s="326" t="s">
        <v>782</v>
      </c>
      <c r="D1278" s="283" t="s">
        <v>604</v>
      </c>
      <c r="E1278" s="480">
        <v>0</v>
      </c>
      <c r="F1278" s="480">
        <v>6</v>
      </c>
      <c r="G1278" s="480">
        <v>1.5</v>
      </c>
      <c r="H1278" s="480">
        <v>0</v>
      </c>
      <c r="I1278" s="480">
        <v>0.5</v>
      </c>
      <c r="J1278" s="480">
        <v>0</v>
      </c>
      <c r="K1278" s="480">
        <v>0</v>
      </c>
      <c r="L1278" s="480">
        <v>0</v>
      </c>
      <c r="M1278" s="480">
        <v>0</v>
      </c>
      <c r="N1278" s="500">
        <v>8</v>
      </c>
      <c r="O1278" s="480">
        <v>0</v>
      </c>
      <c r="P1278" s="480">
        <v>12</v>
      </c>
      <c r="Q1278" s="480">
        <v>3</v>
      </c>
      <c r="R1278" s="480">
        <v>0</v>
      </c>
      <c r="S1278" s="480">
        <v>1</v>
      </c>
      <c r="T1278" s="480">
        <v>0</v>
      </c>
      <c r="U1278" s="480">
        <v>0</v>
      </c>
      <c r="V1278" s="480">
        <v>0</v>
      </c>
      <c r="W1278" s="480">
        <v>0</v>
      </c>
      <c r="X1278" s="500">
        <v>16</v>
      </c>
      <c r="Y1278"/>
      <c r="Z1278"/>
      <c r="AA1278"/>
      <c r="AB1278"/>
      <c r="AC1278"/>
      <c r="AD1278"/>
      <c r="AE1278"/>
      <c r="AF1278"/>
      <c r="AG1278"/>
      <c r="AH1278"/>
      <c r="AI1278"/>
      <c r="AJ1278"/>
      <c r="AK1278"/>
      <c r="AL1278"/>
      <c r="AM1278"/>
      <c r="AN1278"/>
      <c r="AO1278"/>
      <c r="AP1278"/>
      <c r="AQ1278"/>
      <c r="AR1278"/>
      <c r="AS1278"/>
      <c r="AT1278"/>
      <c r="AU1278"/>
      <c r="AV1278"/>
      <c r="AW1278"/>
      <c r="AX1278"/>
      <c r="AY1278"/>
      <c r="AZ1278"/>
      <c r="BA1278"/>
      <c r="BB1278"/>
      <c r="BC1278"/>
      <c r="BD1278"/>
      <c r="BE1278"/>
      <c r="BF1278"/>
      <c r="BG1278"/>
      <c r="BH1278"/>
      <c r="BI1278"/>
      <c r="BJ1278"/>
      <c r="BK1278"/>
      <c r="BL1278"/>
      <c r="BM1278"/>
      <c r="BN1278"/>
      <c r="BO1278"/>
      <c r="BP1278"/>
      <c r="BQ1278"/>
      <c r="BR1278"/>
      <c r="BS1278"/>
      <c r="BT1278"/>
      <c r="BU1278"/>
      <c r="BV1278"/>
      <c r="BW1278"/>
      <c r="BX1278"/>
      <c r="BY1278"/>
      <c r="BZ1278"/>
      <c r="CA1278"/>
      <c r="CB1278"/>
      <c r="CC1278"/>
      <c r="CD1278"/>
      <c r="CE1278"/>
      <c r="CF1278"/>
      <c r="CG1278"/>
      <c r="CH1278"/>
      <c r="CI1278"/>
      <c r="CJ1278"/>
      <c r="CK1278"/>
      <c r="CL1278"/>
      <c r="CM1278"/>
      <c r="CN1278"/>
      <c r="CO1278"/>
      <c r="CP1278"/>
      <c r="CQ1278"/>
      <c r="CR1278"/>
      <c r="CS1278"/>
      <c r="CT1278"/>
      <c r="CU1278"/>
      <c r="CV1278"/>
      <c r="CW1278"/>
      <c r="CX1278"/>
      <c r="CY1278"/>
      <c r="CZ1278"/>
      <c r="DA1278"/>
      <c r="DB1278"/>
      <c r="DC1278"/>
      <c r="DD1278"/>
      <c r="DE1278"/>
      <c r="DF1278"/>
      <c r="DG1278"/>
      <c r="DH1278"/>
      <c r="DI1278"/>
      <c r="DJ1278"/>
      <c r="DK1278"/>
      <c r="DL1278"/>
      <c r="DM1278"/>
      <c r="DN1278"/>
      <c r="DO1278"/>
      <c r="DP1278"/>
      <c r="DQ1278"/>
      <c r="DR1278"/>
      <c r="DS1278"/>
      <c r="DT1278"/>
      <c r="DU1278"/>
      <c r="DV1278"/>
      <c r="DW1278"/>
      <c r="DX1278"/>
      <c r="DY1278"/>
      <c r="DZ1278"/>
      <c r="EA1278"/>
      <c r="EB1278"/>
      <c r="EC1278"/>
      <c r="ED1278"/>
      <c r="EE1278"/>
      <c r="EF1278"/>
      <c r="EG1278"/>
      <c r="EH1278"/>
      <c r="EI1278"/>
      <c r="EJ1278"/>
      <c r="EK1278"/>
      <c r="EL1278"/>
      <c r="EM1278"/>
      <c r="EN1278"/>
      <c r="EO1278"/>
      <c r="EP1278"/>
      <c r="EQ1278"/>
      <c r="ER1278"/>
      <c r="ES1278"/>
      <c r="ET1278"/>
      <c r="EU1278"/>
      <c r="EV1278"/>
      <c r="EW1278"/>
      <c r="EX1278"/>
      <c r="EY1278"/>
      <c r="EZ1278"/>
      <c r="FA1278"/>
      <c r="FB1278"/>
      <c r="FC1278"/>
      <c r="FD1278"/>
      <c r="FE1278"/>
      <c r="FF1278"/>
      <c r="FG1278"/>
      <c r="FH1278"/>
      <c r="FI1278"/>
      <c r="FJ1278"/>
      <c r="FK1278"/>
      <c r="FL1278"/>
      <c r="FM1278"/>
      <c r="FN1278"/>
      <c r="FO1278"/>
      <c r="FP1278"/>
      <c r="FQ1278"/>
      <c r="FR1278"/>
      <c r="FS1278"/>
      <c r="FT1278"/>
      <c r="FU1278"/>
      <c r="FV1278"/>
      <c r="FW1278"/>
      <c r="FX1278"/>
      <c r="FY1278"/>
      <c r="FZ1278"/>
      <c r="GA1278"/>
      <c r="GB1278"/>
      <c r="GC1278"/>
      <c r="GD1278"/>
      <c r="GE1278"/>
      <c r="GF1278"/>
      <c r="GG1278"/>
      <c r="GH1278"/>
      <c r="GI1278"/>
      <c r="GJ1278"/>
      <c r="GK1278"/>
      <c r="GL1278"/>
      <c r="GM1278"/>
      <c r="GN1278"/>
      <c r="GO1278"/>
      <c r="GP1278"/>
      <c r="GQ1278"/>
      <c r="GR1278"/>
      <c r="GS1278"/>
      <c r="GT1278"/>
      <c r="GU1278"/>
      <c r="GV1278"/>
      <c r="GW1278"/>
      <c r="GX1278"/>
      <c r="GY1278"/>
      <c r="GZ1278"/>
      <c r="HA1278"/>
      <c r="HB1278"/>
      <c r="HC1278"/>
      <c r="HD1278"/>
      <c r="HE1278"/>
      <c r="HF1278"/>
      <c r="HG1278"/>
      <c r="HH1278"/>
    </row>
    <row r="1279" spans="1:216" x14ac:dyDescent="0.2">
      <c r="A1279" s="241" t="s">
        <v>605</v>
      </c>
      <c r="B1279" s="476" t="s">
        <v>1157</v>
      </c>
      <c r="C1279" s="326" t="s">
        <v>782</v>
      </c>
      <c r="D1279" s="283" t="s">
        <v>1158</v>
      </c>
      <c r="E1279" s="480">
        <v>0.5</v>
      </c>
      <c r="F1279" s="480">
        <v>18.75</v>
      </c>
      <c r="G1279" s="480">
        <v>6.75</v>
      </c>
      <c r="H1279" s="480">
        <v>1.5</v>
      </c>
      <c r="I1279" s="480">
        <v>1</v>
      </c>
      <c r="J1279" s="480">
        <v>0</v>
      </c>
      <c r="K1279" s="480">
        <v>0</v>
      </c>
      <c r="L1279" s="480">
        <v>0</v>
      </c>
      <c r="M1279" s="480">
        <v>0</v>
      </c>
      <c r="N1279" s="500">
        <v>28.5</v>
      </c>
      <c r="O1279" s="480">
        <v>1</v>
      </c>
      <c r="P1279" s="480">
        <v>38</v>
      </c>
      <c r="Q1279" s="480">
        <v>14</v>
      </c>
      <c r="R1279" s="480">
        <v>3</v>
      </c>
      <c r="S1279" s="480">
        <v>2</v>
      </c>
      <c r="T1279" s="480">
        <v>0</v>
      </c>
      <c r="U1279" s="480">
        <v>0</v>
      </c>
      <c r="V1279" s="480">
        <v>0</v>
      </c>
      <c r="W1279" s="480">
        <v>0</v>
      </c>
      <c r="X1279" s="500">
        <v>58</v>
      </c>
      <c r="Y1279"/>
      <c r="Z1279"/>
      <c r="AA1279"/>
      <c r="AB1279"/>
      <c r="AC1279"/>
      <c r="AD1279"/>
      <c r="AE1279"/>
      <c r="AF1279"/>
      <c r="AG1279"/>
      <c r="AH1279"/>
      <c r="AI1279"/>
      <c r="AJ1279"/>
      <c r="AK1279"/>
      <c r="AL1279"/>
      <c r="AM1279"/>
      <c r="AN1279"/>
      <c r="AO1279"/>
      <c r="AP1279"/>
      <c r="AQ1279"/>
      <c r="AR1279"/>
      <c r="AS1279"/>
      <c r="AT1279"/>
      <c r="AU1279"/>
      <c r="AV1279"/>
      <c r="AW1279"/>
      <c r="AX1279"/>
      <c r="AY1279"/>
      <c r="AZ1279"/>
      <c r="BA1279"/>
      <c r="BB1279"/>
      <c r="BC1279"/>
      <c r="BD1279"/>
      <c r="BE1279"/>
      <c r="BF1279"/>
      <c r="BG1279"/>
      <c r="BH1279"/>
      <c r="BI1279"/>
      <c r="BJ1279"/>
      <c r="BK1279"/>
      <c r="BL1279"/>
      <c r="BM1279"/>
      <c r="BN1279"/>
      <c r="BO1279"/>
      <c r="BP1279"/>
      <c r="BQ1279"/>
      <c r="BR1279"/>
      <c r="BS1279"/>
      <c r="BT1279"/>
      <c r="BU1279"/>
      <c r="BV1279"/>
      <c r="BW1279"/>
      <c r="BX1279"/>
      <c r="BY1279"/>
      <c r="BZ1279"/>
      <c r="CA1279"/>
      <c r="CB1279"/>
      <c r="CC1279"/>
      <c r="CD1279"/>
      <c r="CE1279"/>
      <c r="CF1279"/>
      <c r="CG1279"/>
      <c r="CH1279"/>
      <c r="CI1279"/>
      <c r="CJ1279"/>
      <c r="CK1279"/>
      <c r="CL1279"/>
      <c r="CM1279"/>
      <c r="CN1279"/>
      <c r="CO1279"/>
      <c r="CP1279"/>
      <c r="CQ1279"/>
      <c r="CR1279"/>
      <c r="CS1279"/>
      <c r="CT1279"/>
      <c r="CU1279"/>
      <c r="CV1279"/>
      <c r="CW1279"/>
      <c r="CX1279"/>
      <c r="CY1279"/>
      <c r="CZ1279"/>
      <c r="DA1279"/>
      <c r="DB1279"/>
      <c r="DC1279"/>
      <c r="DD1279"/>
      <c r="DE1279"/>
      <c r="DF1279"/>
      <c r="DG1279"/>
      <c r="DH1279"/>
      <c r="DI1279"/>
      <c r="DJ1279"/>
      <c r="DK1279"/>
      <c r="DL1279"/>
      <c r="DM1279"/>
      <c r="DN1279"/>
      <c r="DO1279"/>
      <c r="DP1279"/>
      <c r="DQ1279"/>
      <c r="DR1279"/>
      <c r="DS1279"/>
      <c r="DT1279"/>
      <c r="DU1279"/>
      <c r="DV1279"/>
      <c r="DW1279"/>
      <c r="DX1279"/>
      <c r="DY1279"/>
      <c r="DZ1279"/>
      <c r="EA1279"/>
      <c r="EB1279"/>
      <c r="EC1279"/>
      <c r="ED1279"/>
      <c r="EE1279"/>
      <c r="EF1279"/>
      <c r="EG1279"/>
      <c r="EH1279"/>
      <c r="EI1279"/>
      <c r="EJ1279"/>
      <c r="EK1279"/>
      <c r="EL1279"/>
      <c r="EM1279"/>
      <c r="EN1279"/>
      <c r="EO1279"/>
      <c r="EP1279"/>
      <c r="EQ1279"/>
      <c r="ER1279"/>
      <c r="ES1279"/>
      <c r="ET1279"/>
      <c r="EU1279"/>
      <c r="EV1279"/>
      <c r="EW1279"/>
      <c r="EX1279"/>
      <c r="EY1279"/>
      <c r="EZ1279"/>
      <c r="FA1279"/>
      <c r="FB1279"/>
      <c r="FC1279"/>
      <c r="FD1279"/>
      <c r="FE1279"/>
      <c r="FF1279"/>
      <c r="FG1279"/>
      <c r="FH1279"/>
      <c r="FI1279"/>
      <c r="FJ1279"/>
      <c r="FK1279"/>
      <c r="FL1279"/>
      <c r="FM1279"/>
      <c r="FN1279"/>
      <c r="FO1279"/>
      <c r="FP1279"/>
      <c r="FQ1279"/>
      <c r="FR1279"/>
      <c r="FS1279"/>
      <c r="FT1279"/>
      <c r="FU1279"/>
      <c r="FV1279"/>
      <c r="FW1279"/>
      <c r="FX1279"/>
      <c r="FY1279"/>
      <c r="FZ1279"/>
      <c r="GA1279"/>
      <c r="GB1279"/>
      <c r="GC1279"/>
      <c r="GD1279"/>
      <c r="GE1279"/>
      <c r="GF1279"/>
      <c r="GG1279"/>
      <c r="GH1279"/>
      <c r="GI1279"/>
      <c r="GJ1279"/>
      <c r="GK1279"/>
      <c r="GL1279"/>
      <c r="GM1279"/>
      <c r="GN1279"/>
      <c r="GO1279"/>
      <c r="GP1279"/>
      <c r="GQ1279"/>
      <c r="GR1279"/>
      <c r="GS1279"/>
      <c r="GT1279"/>
      <c r="GU1279"/>
      <c r="GV1279"/>
      <c r="GW1279"/>
      <c r="GX1279"/>
      <c r="GY1279"/>
      <c r="GZ1279"/>
      <c r="HA1279"/>
      <c r="HB1279"/>
      <c r="HC1279"/>
      <c r="HD1279"/>
      <c r="HE1279"/>
      <c r="HF1279"/>
      <c r="HG1279"/>
      <c r="HH1279"/>
    </row>
    <row r="1280" spans="1:216" x14ac:dyDescent="0.2">
      <c r="A1280" s="241" t="s">
        <v>606</v>
      </c>
      <c r="B1280" s="476" t="s">
        <v>1159</v>
      </c>
      <c r="C1280" s="326" t="s">
        <v>807</v>
      </c>
      <c r="D1280" s="283" t="s">
        <v>607</v>
      </c>
      <c r="E1280" s="480">
        <v>0</v>
      </c>
      <c r="F1280" s="480">
        <v>2.5</v>
      </c>
      <c r="G1280" s="480">
        <v>0</v>
      </c>
      <c r="H1280" s="480">
        <v>0</v>
      </c>
      <c r="I1280" s="480">
        <v>0</v>
      </c>
      <c r="J1280" s="480">
        <v>0</v>
      </c>
      <c r="K1280" s="480">
        <v>0</v>
      </c>
      <c r="L1280" s="480">
        <v>0</v>
      </c>
      <c r="M1280" s="480">
        <v>0</v>
      </c>
      <c r="N1280" s="500">
        <v>2.5</v>
      </c>
      <c r="O1280" s="480">
        <v>0</v>
      </c>
      <c r="P1280" s="480">
        <v>5</v>
      </c>
      <c r="Q1280" s="480">
        <v>0</v>
      </c>
      <c r="R1280" s="480">
        <v>0</v>
      </c>
      <c r="S1280" s="480">
        <v>0</v>
      </c>
      <c r="T1280" s="480">
        <v>0</v>
      </c>
      <c r="U1280" s="480">
        <v>0</v>
      </c>
      <c r="V1280" s="480">
        <v>0</v>
      </c>
      <c r="W1280" s="480">
        <v>0</v>
      </c>
      <c r="X1280" s="500">
        <v>5</v>
      </c>
      <c r="Y1280"/>
      <c r="Z1280"/>
      <c r="AA1280"/>
      <c r="AB1280"/>
      <c r="AC1280"/>
      <c r="AD1280"/>
      <c r="AE1280"/>
      <c r="AF1280"/>
      <c r="AG1280"/>
      <c r="AH1280"/>
      <c r="AI1280"/>
      <c r="AJ1280"/>
      <c r="AK1280"/>
      <c r="AL1280"/>
      <c r="AM1280"/>
      <c r="AN1280"/>
      <c r="AO1280"/>
      <c r="AP1280"/>
      <c r="AQ1280"/>
      <c r="AR1280"/>
      <c r="AS1280"/>
      <c r="AT1280"/>
      <c r="AU1280"/>
      <c r="AV1280"/>
      <c r="AW1280"/>
      <c r="AX1280"/>
      <c r="AY1280"/>
      <c r="AZ1280"/>
      <c r="BA1280"/>
      <c r="BB1280"/>
      <c r="BC1280"/>
      <c r="BD1280"/>
      <c r="BE1280"/>
      <c r="BF1280"/>
      <c r="BG1280"/>
      <c r="BH1280"/>
      <c r="BI1280"/>
      <c r="BJ1280"/>
      <c r="BK1280"/>
      <c r="BL1280"/>
      <c r="BM1280"/>
      <c r="BN1280"/>
      <c r="BO1280"/>
      <c r="BP1280"/>
      <c r="BQ1280"/>
      <c r="BR1280"/>
      <c r="BS1280"/>
      <c r="BT1280"/>
      <c r="BU1280"/>
      <c r="BV1280"/>
      <c r="BW1280"/>
      <c r="BX1280"/>
      <c r="BY1280"/>
      <c r="BZ1280"/>
      <c r="CA1280"/>
      <c r="CB1280"/>
      <c r="CC1280"/>
      <c r="CD1280"/>
      <c r="CE1280"/>
      <c r="CF1280"/>
      <c r="CG1280"/>
      <c r="CH1280"/>
      <c r="CI1280"/>
      <c r="CJ1280"/>
      <c r="CK1280"/>
      <c r="CL1280"/>
      <c r="CM1280"/>
      <c r="CN1280"/>
      <c r="CO1280"/>
      <c r="CP1280"/>
      <c r="CQ1280"/>
      <c r="CR1280"/>
      <c r="CS1280"/>
      <c r="CT1280"/>
      <c r="CU1280"/>
      <c r="CV1280"/>
      <c r="CW1280"/>
      <c r="CX1280"/>
      <c r="CY1280"/>
      <c r="CZ1280"/>
      <c r="DA1280"/>
      <c r="DB1280"/>
      <c r="DC1280"/>
      <c r="DD1280"/>
      <c r="DE1280"/>
      <c r="DF1280"/>
      <c r="DG1280"/>
      <c r="DH1280"/>
      <c r="DI1280"/>
      <c r="DJ1280"/>
      <c r="DK1280"/>
      <c r="DL1280"/>
      <c r="DM1280"/>
      <c r="DN1280"/>
      <c r="DO1280"/>
      <c r="DP1280"/>
      <c r="DQ1280"/>
      <c r="DR1280"/>
      <c r="DS1280"/>
      <c r="DT1280"/>
      <c r="DU1280"/>
      <c r="DV1280"/>
      <c r="DW1280"/>
      <c r="DX1280"/>
      <c r="DY1280"/>
      <c r="DZ1280"/>
      <c r="EA1280"/>
      <c r="EB1280"/>
      <c r="EC1280"/>
      <c r="ED1280"/>
      <c r="EE1280"/>
      <c r="EF1280"/>
      <c r="EG1280"/>
      <c r="EH1280"/>
      <c r="EI1280"/>
      <c r="EJ1280"/>
      <c r="EK1280"/>
      <c r="EL1280"/>
      <c r="EM1280"/>
      <c r="EN1280"/>
      <c r="EO1280"/>
      <c r="EP1280"/>
      <c r="EQ1280"/>
      <c r="ER1280"/>
      <c r="ES1280"/>
      <c r="ET1280"/>
      <c r="EU1280"/>
      <c r="EV1280"/>
      <c r="EW1280"/>
      <c r="EX1280"/>
      <c r="EY1280"/>
      <c r="EZ1280"/>
      <c r="FA1280"/>
      <c r="FB1280"/>
      <c r="FC1280"/>
      <c r="FD1280"/>
      <c r="FE1280"/>
      <c r="FF1280"/>
      <c r="FG1280"/>
      <c r="FH1280"/>
      <c r="FI1280"/>
      <c r="FJ1280"/>
      <c r="FK1280"/>
      <c r="FL1280"/>
      <c r="FM1280"/>
      <c r="FN1280"/>
      <c r="FO1280"/>
      <c r="FP1280"/>
      <c r="FQ1280"/>
      <c r="FR1280"/>
      <c r="FS1280"/>
      <c r="FT1280"/>
      <c r="FU1280"/>
      <c r="FV1280"/>
      <c r="FW1280"/>
      <c r="FX1280"/>
      <c r="FY1280"/>
      <c r="FZ1280"/>
      <c r="GA1280"/>
      <c r="GB1280"/>
      <c r="GC1280"/>
      <c r="GD1280"/>
      <c r="GE1280"/>
      <c r="GF1280"/>
      <c r="GG1280"/>
      <c r="GH1280"/>
      <c r="GI1280"/>
      <c r="GJ1280"/>
      <c r="GK1280"/>
      <c r="GL1280"/>
      <c r="GM1280"/>
      <c r="GN1280"/>
      <c r="GO1280"/>
      <c r="GP1280"/>
      <c r="GQ1280"/>
      <c r="GR1280"/>
      <c r="GS1280"/>
      <c r="GT1280"/>
      <c r="GU1280"/>
      <c r="GV1280"/>
      <c r="GW1280"/>
      <c r="GX1280"/>
      <c r="GY1280"/>
      <c r="GZ1280"/>
      <c r="HA1280"/>
      <c r="HB1280"/>
      <c r="HC1280"/>
      <c r="HD1280"/>
      <c r="HE1280"/>
      <c r="HF1280"/>
      <c r="HG1280"/>
      <c r="HH1280"/>
    </row>
    <row r="1281" spans="1:216" x14ac:dyDescent="0.2">
      <c r="A1281" s="241" t="s">
        <v>608</v>
      </c>
      <c r="B1281" s="476" t="s">
        <v>1160</v>
      </c>
      <c r="C1281" s="326" t="s">
        <v>807</v>
      </c>
      <c r="D1281" s="283" t="s">
        <v>609</v>
      </c>
      <c r="E1281" s="480">
        <v>0</v>
      </c>
      <c r="F1281" s="480">
        <v>9.8800000000000008</v>
      </c>
      <c r="G1281" s="480">
        <v>0</v>
      </c>
      <c r="H1281" s="480">
        <v>0</v>
      </c>
      <c r="I1281" s="480">
        <v>0</v>
      </c>
      <c r="J1281" s="480">
        <v>0</v>
      </c>
      <c r="K1281" s="480">
        <v>0</v>
      </c>
      <c r="L1281" s="480">
        <v>0</v>
      </c>
      <c r="M1281" s="480">
        <v>0</v>
      </c>
      <c r="N1281" s="500">
        <v>9.8800000000000008</v>
      </c>
      <c r="O1281" s="480">
        <v>0</v>
      </c>
      <c r="P1281" s="480">
        <v>20</v>
      </c>
      <c r="Q1281" s="480">
        <v>0</v>
      </c>
      <c r="R1281" s="480">
        <v>0</v>
      </c>
      <c r="S1281" s="480">
        <v>0</v>
      </c>
      <c r="T1281" s="480">
        <v>0</v>
      </c>
      <c r="U1281" s="480">
        <v>0</v>
      </c>
      <c r="V1281" s="480">
        <v>0</v>
      </c>
      <c r="W1281" s="480">
        <v>0</v>
      </c>
      <c r="X1281" s="500">
        <v>20</v>
      </c>
      <c r="Y1281"/>
      <c r="Z1281"/>
      <c r="AA1281"/>
      <c r="AB1281"/>
      <c r="AC1281"/>
      <c r="AD1281"/>
      <c r="AE1281"/>
      <c r="AF1281"/>
      <c r="AG1281"/>
      <c r="AH1281"/>
      <c r="AI1281"/>
      <c r="AJ1281"/>
      <c r="AK1281"/>
      <c r="AL1281"/>
      <c r="AM1281"/>
      <c r="AN1281"/>
      <c r="AO1281"/>
      <c r="AP1281"/>
      <c r="AQ1281"/>
      <c r="AR1281"/>
      <c r="AS1281"/>
      <c r="AT1281"/>
      <c r="AU1281"/>
      <c r="AV1281"/>
      <c r="AW1281"/>
      <c r="AX1281"/>
      <c r="AY1281"/>
      <c r="AZ1281"/>
      <c r="BA1281"/>
      <c r="BB1281"/>
      <c r="BC1281"/>
      <c r="BD1281"/>
      <c r="BE1281"/>
      <c r="BF1281"/>
      <c r="BG1281"/>
      <c r="BH1281"/>
      <c r="BI1281"/>
      <c r="BJ1281"/>
      <c r="BK1281"/>
      <c r="BL1281"/>
      <c r="BM1281"/>
      <c r="BN1281"/>
      <c r="BO1281"/>
      <c r="BP1281"/>
      <c r="BQ1281"/>
      <c r="BR1281"/>
      <c r="BS1281"/>
      <c r="BT1281"/>
      <c r="BU1281"/>
      <c r="BV1281"/>
      <c r="BW1281"/>
      <c r="BX1281"/>
      <c r="BY1281"/>
      <c r="BZ1281"/>
      <c r="CA1281"/>
      <c r="CB1281"/>
      <c r="CC1281"/>
      <c r="CD1281"/>
      <c r="CE1281"/>
      <c r="CF1281"/>
      <c r="CG1281"/>
      <c r="CH1281"/>
      <c r="CI1281"/>
      <c r="CJ1281"/>
      <c r="CK1281"/>
      <c r="CL1281"/>
      <c r="CM1281"/>
      <c r="CN1281"/>
      <c r="CO1281"/>
      <c r="CP1281"/>
      <c r="CQ1281"/>
      <c r="CR1281"/>
      <c r="CS1281"/>
      <c r="CT1281"/>
      <c r="CU1281"/>
      <c r="CV1281"/>
      <c r="CW1281"/>
      <c r="CX1281"/>
      <c r="CY1281"/>
      <c r="CZ1281"/>
      <c r="DA1281"/>
      <c r="DB1281"/>
      <c r="DC1281"/>
      <c r="DD1281"/>
      <c r="DE1281"/>
      <c r="DF1281"/>
      <c r="DG1281"/>
      <c r="DH1281"/>
      <c r="DI1281"/>
      <c r="DJ1281"/>
      <c r="DK1281"/>
      <c r="DL1281"/>
      <c r="DM1281"/>
      <c r="DN1281"/>
      <c r="DO1281"/>
      <c r="DP1281"/>
      <c r="DQ1281"/>
      <c r="DR1281"/>
      <c r="DS1281"/>
      <c r="DT1281"/>
      <c r="DU1281"/>
      <c r="DV1281"/>
      <c r="DW1281"/>
      <c r="DX1281"/>
      <c r="DY1281"/>
      <c r="DZ1281"/>
      <c r="EA1281"/>
      <c r="EB1281"/>
      <c r="EC1281"/>
      <c r="ED1281"/>
      <c r="EE1281"/>
      <c r="EF1281"/>
      <c r="EG1281"/>
      <c r="EH1281"/>
      <c r="EI1281"/>
      <c r="EJ1281"/>
      <c r="EK1281"/>
      <c r="EL1281"/>
      <c r="EM1281"/>
      <c r="EN1281"/>
      <c r="EO1281"/>
      <c r="EP1281"/>
      <c r="EQ1281"/>
      <c r="ER1281"/>
      <c r="ES1281"/>
      <c r="ET1281"/>
      <c r="EU1281"/>
      <c r="EV1281"/>
      <c r="EW1281"/>
      <c r="EX1281"/>
      <c r="EY1281"/>
      <c r="EZ1281"/>
      <c r="FA1281"/>
      <c r="FB1281"/>
      <c r="FC1281"/>
      <c r="FD1281"/>
      <c r="FE1281"/>
      <c r="FF1281"/>
      <c r="FG1281"/>
      <c r="FH1281"/>
      <c r="FI1281"/>
      <c r="FJ1281"/>
      <c r="FK1281"/>
      <c r="FL1281"/>
      <c r="FM1281"/>
      <c r="FN1281"/>
      <c r="FO1281"/>
      <c r="FP1281"/>
      <c r="FQ1281"/>
      <c r="FR1281"/>
      <c r="FS1281"/>
      <c r="FT1281"/>
      <c r="FU1281"/>
      <c r="FV1281"/>
      <c r="FW1281"/>
      <c r="FX1281"/>
      <c r="FY1281"/>
      <c r="FZ1281"/>
      <c r="GA1281"/>
      <c r="GB1281"/>
      <c r="GC1281"/>
      <c r="GD1281"/>
      <c r="GE1281"/>
      <c r="GF1281"/>
      <c r="GG1281"/>
      <c r="GH1281"/>
      <c r="GI1281"/>
      <c r="GJ1281"/>
      <c r="GK1281"/>
      <c r="GL1281"/>
      <c r="GM1281"/>
      <c r="GN1281"/>
      <c r="GO1281"/>
      <c r="GP1281"/>
      <c r="GQ1281"/>
      <c r="GR1281"/>
      <c r="GS1281"/>
      <c r="GT1281"/>
      <c r="GU1281"/>
      <c r="GV1281"/>
      <c r="GW1281"/>
      <c r="GX1281"/>
      <c r="GY1281"/>
      <c r="GZ1281"/>
      <c r="HA1281"/>
      <c r="HB1281"/>
      <c r="HC1281"/>
      <c r="HD1281"/>
      <c r="HE1281"/>
      <c r="HF1281"/>
      <c r="HG1281"/>
      <c r="HH1281"/>
    </row>
    <row r="1282" spans="1:216" x14ac:dyDescent="0.2">
      <c r="A1282" s="241" t="s">
        <v>610</v>
      </c>
      <c r="B1282" s="476" t="s">
        <v>1161</v>
      </c>
      <c r="C1282" s="326" t="s">
        <v>782</v>
      </c>
      <c r="D1282" s="283" t="s">
        <v>611</v>
      </c>
      <c r="E1282" s="480">
        <v>0</v>
      </c>
      <c r="F1282" s="480">
        <v>4.3</v>
      </c>
      <c r="G1282" s="480">
        <v>0</v>
      </c>
      <c r="H1282" s="480">
        <v>0</v>
      </c>
      <c r="I1282" s="480">
        <v>0</v>
      </c>
      <c r="J1282" s="480">
        <v>0</v>
      </c>
      <c r="K1282" s="480">
        <v>0</v>
      </c>
      <c r="L1282" s="480">
        <v>0</v>
      </c>
      <c r="M1282" s="480">
        <v>0</v>
      </c>
      <c r="N1282" s="500">
        <v>4.3</v>
      </c>
      <c r="O1282" s="480">
        <v>0</v>
      </c>
      <c r="P1282" s="480">
        <v>10</v>
      </c>
      <c r="Q1282" s="480">
        <v>0</v>
      </c>
      <c r="R1282" s="480">
        <v>0</v>
      </c>
      <c r="S1282" s="480">
        <v>0</v>
      </c>
      <c r="T1282" s="480">
        <v>0</v>
      </c>
      <c r="U1282" s="480">
        <v>0</v>
      </c>
      <c r="V1282" s="480">
        <v>0</v>
      </c>
      <c r="W1282" s="480">
        <v>0</v>
      </c>
      <c r="X1282" s="500">
        <v>10</v>
      </c>
      <c r="Y1282"/>
      <c r="Z1282"/>
      <c r="AA1282"/>
      <c r="AB1282"/>
      <c r="AC1282"/>
      <c r="AD1282"/>
      <c r="AE1282"/>
      <c r="AF1282"/>
      <c r="AG1282"/>
      <c r="AH1282"/>
      <c r="AI1282"/>
      <c r="AJ1282"/>
      <c r="AK1282"/>
      <c r="AL1282"/>
      <c r="AM1282"/>
      <c r="AN1282"/>
      <c r="AO1282"/>
      <c r="AP1282"/>
      <c r="AQ1282"/>
      <c r="AR1282"/>
      <c r="AS1282"/>
      <c r="AT1282"/>
      <c r="AU1282"/>
      <c r="AV1282"/>
      <c r="AW1282"/>
      <c r="AX1282"/>
      <c r="AY1282"/>
      <c r="AZ1282"/>
      <c r="BA1282"/>
      <c r="BB1282"/>
      <c r="BC1282"/>
      <c r="BD1282"/>
      <c r="BE1282"/>
      <c r="BF1282"/>
      <c r="BG1282"/>
      <c r="BH1282"/>
      <c r="BI1282"/>
      <c r="BJ1282"/>
      <c r="BK1282"/>
      <c r="BL1282"/>
      <c r="BM1282"/>
      <c r="BN1282"/>
      <c r="BO1282"/>
      <c r="BP1282"/>
      <c r="BQ1282"/>
      <c r="BR1282"/>
      <c r="BS1282"/>
      <c r="BT1282"/>
      <c r="BU1282"/>
      <c r="BV1282"/>
      <c r="BW1282"/>
      <c r="BX1282"/>
      <c r="BY1282"/>
      <c r="BZ1282"/>
      <c r="CA1282"/>
      <c r="CB1282"/>
      <c r="CC1282"/>
      <c r="CD1282"/>
      <c r="CE1282"/>
      <c r="CF1282"/>
      <c r="CG1282"/>
      <c r="CH1282"/>
      <c r="CI1282"/>
      <c r="CJ1282"/>
      <c r="CK1282"/>
      <c r="CL1282"/>
      <c r="CM1282"/>
      <c r="CN1282"/>
      <c r="CO1282"/>
      <c r="CP1282"/>
      <c r="CQ1282"/>
      <c r="CR1282"/>
      <c r="CS1282"/>
      <c r="CT1282"/>
      <c r="CU1282"/>
      <c r="CV1282"/>
      <c r="CW1282"/>
      <c r="CX1282"/>
      <c r="CY1282"/>
      <c r="CZ1282"/>
      <c r="DA1282"/>
      <c r="DB1282"/>
      <c r="DC1282"/>
      <c r="DD1282"/>
      <c r="DE1282"/>
      <c r="DF1282"/>
      <c r="DG1282"/>
      <c r="DH1282"/>
      <c r="DI1282"/>
      <c r="DJ1282"/>
      <c r="DK1282"/>
      <c r="DL1282"/>
      <c r="DM1282"/>
      <c r="DN1282"/>
      <c r="DO1282"/>
      <c r="DP1282"/>
      <c r="DQ1282"/>
      <c r="DR1282"/>
      <c r="DS1282"/>
      <c r="DT1282"/>
      <c r="DU1282"/>
      <c r="DV1282"/>
      <c r="DW1282"/>
      <c r="DX1282"/>
      <c r="DY1282"/>
      <c r="DZ1282"/>
      <c r="EA1282"/>
      <c r="EB1282"/>
      <c r="EC1282"/>
      <c r="ED1282"/>
      <c r="EE1282"/>
      <c r="EF1282"/>
      <c r="EG1282"/>
      <c r="EH1282"/>
      <c r="EI1282"/>
      <c r="EJ1282"/>
      <c r="EK1282"/>
      <c r="EL1282"/>
      <c r="EM1282"/>
      <c r="EN1282"/>
      <c r="EO1282"/>
      <c r="EP1282"/>
      <c r="EQ1282"/>
      <c r="ER1282"/>
      <c r="ES1282"/>
      <c r="ET1282"/>
      <c r="EU1282"/>
      <c r="EV1282"/>
      <c r="EW1282"/>
      <c r="EX1282"/>
      <c r="EY1282"/>
      <c r="EZ1282"/>
      <c r="FA1282"/>
      <c r="FB1282"/>
      <c r="FC1282"/>
      <c r="FD1282"/>
      <c r="FE1282"/>
      <c r="FF1282"/>
      <c r="FG1282"/>
      <c r="FH1282"/>
      <c r="FI1282"/>
      <c r="FJ1282"/>
      <c r="FK1282"/>
      <c r="FL1282"/>
      <c r="FM1282"/>
      <c r="FN1282"/>
      <c r="FO1282"/>
      <c r="FP1282"/>
      <c r="FQ1282"/>
      <c r="FR1282"/>
      <c r="FS1282"/>
      <c r="FT1282"/>
      <c r="FU1282"/>
      <c r="FV1282"/>
      <c r="FW1282"/>
      <c r="FX1282"/>
      <c r="FY1282"/>
      <c r="FZ1282"/>
      <c r="GA1282"/>
      <c r="GB1282"/>
      <c r="GC1282"/>
      <c r="GD1282"/>
      <c r="GE1282"/>
      <c r="GF1282"/>
      <c r="GG1282"/>
      <c r="GH1282"/>
      <c r="GI1282"/>
      <c r="GJ1282"/>
      <c r="GK1282"/>
      <c r="GL1282"/>
      <c r="GM1282"/>
      <c r="GN1282"/>
      <c r="GO1282"/>
      <c r="GP1282"/>
      <c r="GQ1282"/>
      <c r="GR1282"/>
      <c r="GS1282"/>
      <c r="GT1282"/>
      <c r="GU1282"/>
      <c r="GV1282"/>
      <c r="GW1282"/>
      <c r="GX1282"/>
      <c r="GY1282"/>
      <c r="GZ1282"/>
      <c r="HA1282"/>
      <c r="HB1282"/>
      <c r="HC1282"/>
      <c r="HD1282"/>
      <c r="HE1282"/>
      <c r="HF1282"/>
      <c r="HG1282"/>
      <c r="HH1282"/>
    </row>
    <row r="1283" spans="1:216" x14ac:dyDescent="0.2">
      <c r="A1283" s="241" t="s">
        <v>612</v>
      </c>
      <c r="B1283" s="476" t="s">
        <v>1162</v>
      </c>
      <c r="C1283" s="326" t="s">
        <v>807</v>
      </c>
      <c r="D1283" s="283" t="s">
        <v>613</v>
      </c>
      <c r="E1283" s="480">
        <v>0.5</v>
      </c>
      <c r="F1283" s="480">
        <v>35.880000000000003</v>
      </c>
      <c r="G1283" s="480">
        <v>0.88</v>
      </c>
      <c r="H1283" s="480">
        <v>2</v>
      </c>
      <c r="I1283" s="480">
        <v>0.38</v>
      </c>
      <c r="J1283" s="480">
        <v>0</v>
      </c>
      <c r="K1283" s="480">
        <v>0</v>
      </c>
      <c r="L1283" s="480">
        <v>0</v>
      </c>
      <c r="M1283" s="480">
        <v>0</v>
      </c>
      <c r="N1283" s="500">
        <v>39.64</v>
      </c>
      <c r="O1283" s="480">
        <v>1</v>
      </c>
      <c r="P1283" s="480">
        <v>75</v>
      </c>
      <c r="Q1283" s="480">
        <v>2</v>
      </c>
      <c r="R1283" s="480">
        <v>4</v>
      </c>
      <c r="S1283" s="480">
        <v>1</v>
      </c>
      <c r="T1283" s="480">
        <v>0</v>
      </c>
      <c r="U1283" s="480">
        <v>0</v>
      </c>
      <c r="V1283" s="480">
        <v>0</v>
      </c>
      <c r="W1283" s="480">
        <v>0</v>
      </c>
      <c r="X1283" s="500">
        <v>83</v>
      </c>
      <c r="Y1283"/>
      <c r="Z1283"/>
      <c r="AA1283"/>
      <c r="AB1283"/>
      <c r="AC1283"/>
      <c r="AD1283"/>
      <c r="AE1283"/>
      <c r="AF1283"/>
      <c r="AG1283"/>
      <c r="AH1283"/>
      <c r="AI1283"/>
      <c r="AJ1283"/>
      <c r="AK1283"/>
      <c r="AL1283"/>
      <c r="AM1283"/>
      <c r="AN1283"/>
      <c r="AO1283"/>
      <c r="AP1283"/>
      <c r="AQ1283"/>
      <c r="AR1283"/>
      <c r="AS1283"/>
      <c r="AT1283"/>
      <c r="AU1283"/>
      <c r="AV1283"/>
      <c r="AW1283"/>
      <c r="AX1283"/>
      <c r="AY1283"/>
      <c r="AZ1283"/>
      <c r="BA1283"/>
      <c r="BB1283"/>
      <c r="BC1283"/>
      <c r="BD1283"/>
      <c r="BE1283"/>
      <c r="BF1283"/>
      <c r="BG1283"/>
      <c r="BH1283"/>
      <c r="BI1283"/>
      <c r="BJ1283"/>
      <c r="BK1283"/>
      <c r="BL1283"/>
      <c r="BM1283"/>
      <c r="BN1283"/>
      <c r="BO1283"/>
      <c r="BP1283"/>
      <c r="BQ1283"/>
      <c r="BR1283"/>
      <c r="BS1283"/>
      <c r="BT1283"/>
      <c r="BU1283"/>
      <c r="BV1283"/>
      <c r="BW1283"/>
      <c r="BX1283"/>
      <c r="BY1283"/>
      <c r="BZ1283"/>
      <c r="CA1283"/>
      <c r="CB1283"/>
      <c r="CC1283"/>
      <c r="CD1283"/>
      <c r="CE1283"/>
      <c r="CF1283"/>
      <c r="CG1283"/>
      <c r="CH1283"/>
      <c r="CI1283"/>
      <c r="CJ1283"/>
      <c r="CK1283"/>
      <c r="CL1283"/>
      <c r="CM1283"/>
      <c r="CN1283"/>
      <c r="CO1283"/>
      <c r="CP1283"/>
      <c r="CQ1283"/>
      <c r="CR1283"/>
      <c r="CS1283"/>
      <c r="CT1283"/>
      <c r="CU1283"/>
      <c r="CV1283"/>
      <c r="CW1283"/>
      <c r="CX1283"/>
      <c r="CY1283"/>
      <c r="CZ1283"/>
      <c r="DA1283"/>
      <c r="DB1283"/>
      <c r="DC1283"/>
      <c r="DD1283"/>
      <c r="DE1283"/>
      <c r="DF1283"/>
      <c r="DG1283"/>
      <c r="DH1283"/>
      <c r="DI1283"/>
      <c r="DJ1283"/>
      <c r="DK1283"/>
      <c r="DL1283"/>
      <c r="DM1283"/>
      <c r="DN1283"/>
      <c r="DO1283"/>
      <c r="DP1283"/>
      <c r="DQ1283"/>
      <c r="DR1283"/>
      <c r="DS1283"/>
      <c r="DT1283"/>
      <c r="DU1283"/>
      <c r="DV1283"/>
      <c r="DW1283"/>
      <c r="DX1283"/>
      <c r="DY1283"/>
      <c r="DZ1283"/>
      <c r="EA1283"/>
      <c r="EB1283"/>
      <c r="EC1283"/>
      <c r="ED1283"/>
      <c r="EE1283"/>
      <c r="EF1283"/>
      <c r="EG1283"/>
      <c r="EH1283"/>
      <c r="EI1283"/>
      <c r="EJ1283"/>
      <c r="EK1283"/>
      <c r="EL1283"/>
      <c r="EM1283"/>
      <c r="EN1283"/>
      <c r="EO1283"/>
      <c r="EP1283"/>
      <c r="EQ1283"/>
      <c r="ER1283"/>
      <c r="ES1283"/>
      <c r="ET1283"/>
      <c r="EU1283"/>
      <c r="EV1283"/>
      <c r="EW1283"/>
      <c r="EX1283"/>
      <c r="EY1283"/>
      <c r="EZ1283"/>
      <c r="FA1283"/>
      <c r="FB1283"/>
      <c r="FC1283"/>
      <c r="FD1283"/>
      <c r="FE1283"/>
      <c r="FF1283"/>
      <c r="FG1283"/>
      <c r="FH1283"/>
      <c r="FI1283"/>
      <c r="FJ1283"/>
      <c r="FK1283"/>
      <c r="FL1283"/>
      <c r="FM1283"/>
      <c r="FN1283"/>
      <c r="FO1283"/>
      <c r="FP1283"/>
      <c r="FQ1283"/>
      <c r="FR1283"/>
      <c r="FS1283"/>
      <c r="FT1283"/>
      <c r="FU1283"/>
      <c r="FV1283"/>
      <c r="FW1283"/>
      <c r="FX1283"/>
      <c r="FY1283"/>
      <c r="FZ1283"/>
      <c r="GA1283"/>
      <c r="GB1283"/>
      <c r="GC1283"/>
      <c r="GD1283"/>
      <c r="GE1283"/>
      <c r="GF1283"/>
      <c r="GG1283"/>
      <c r="GH1283"/>
      <c r="GI1283"/>
      <c r="GJ1283"/>
      <c r="GK1283"/>
      <c r="GL1283"/>
      <c r="GM1283"/>
      <c r="GN1283"/>
      <c r="GO1283"/>
      <c r="GP1283"/>
      <c r="GQ1283"/>
      <c r="GR1283"/>
      <c r="GS1283"/>
      <c r="GT1283"/>
      <c r="GU1283"/>
      <c r="GV1283"/>
      <c r="GW1283"/>
      <c r="GX1283"/>
      <c r="GY1283"/>
      <c r="GZ1283"/>
      <c r="HA1283"/>
      <c r="HB1283"/>
      <c r="HC1283"/>
      <c r="HD1283"/>
      <c r="HE1283"/>
      <c r="HF1283"/>
      <c r="HG1283"/>
      <c r="HH1283"/>
    </row>
    <row r="1284" spans="1:216" x14ac:dyDescent="0.2">
      <c r="A1284" s="241" t="s">
        <v>614</v>
      </c>
      <c r="B1284" s="476" t="s">
        <v>1163</v>
      </c>
      <c r="C1284" s="326" t="s">
        <v>784</v>
      </c>
      <c r="D1284" s="283" t="s">
        <v>615</v>
      </c>
      <c r="E1284" s="480">
        <v>0</v>
      </c>
      <c r="F1284" s="480">
        <v>10.8</v>
      </c>
      <c r="G1284" s="480">
        <v>2.5</v>
      </c>
      <c r="H1284" s="480">
        <v>0</v>
      </c>
      <c r="I1284" s="480">
        <v>0</v>
      </c>
      <c r="J1284" s="480">
        <v>0</v>
      </c>
      <c r="K1284" s="480">
        <v>0</v>
      </c>
      <c r="L1284" s="480">
        <v>0</v>
      </c>
      <c r="M1284" s="480">
        <v>0</v>
      </c>
      <c r="N1284" s="500">
        <v>13.3</v>
      </c>
      <c r="O1284" s="480">
        <v>0</v>
      </c>
      <c r="P1284" s="480">
        <v>23</v>
      </c>
      <c r="Q1284" s="480">
        <v>5</v>
      </c>
      <c r="R1284" s="480">
        <v>0</v>
      </c>
      <c r="S1284" s="480">
        <v>0</v>
      </c>
      <c r="T1284" s="480">
        <v>0</v>
      </c>
      <c r="U1284" s="480">
        <v>0</v>
      </c>
      <c r="V1284" s="480">
        <v>0</v>
      </c>
      <c r="W1284" s="480">
        <v>0</v>
      </c>
      <c r="X1284" s="500">
        <v>28</v>
      </c>
      <c r="Y1284"/>
      <c r="Z1284"/>
      <c r="AA1284"/>
      <c r="AB1284"/>
      <c r="AC1284"/>
      <c r="AD1284"/>
      <c r="AE1284"/>
      <c r="AF1284"/>
      <c r="AG1284"/>
      <c r="AH1284"/>
      <c r="AI1284"/>
      <c r="AJ1284"/>
      <c r="AK1284"/>
      <c r="AL1284"/>
      <c r="AM1284"/>
      <c r="AN1284"/>
      <c r="AO1284"/>
      <c r="AP1284"/>
      <c r="AQ1284"/>
      <c r="AR1284"/>
      <c r="AS1284"/>
      <c r="AT1284"/>
      <c r="AU1284"/>
      <c r="AV1284"/>
      <c r="AW1284"/>
      <c r="AX1284"/>
      <c r="AY1284"/>
      <c r="AZ1284"/>
      <c r="BA1284"/>
      <c r="BB1284"/>
      <c r="BC1284"/>
      <c r="BD1284"/>
      <c r="BE1284"/>
      <c r="BF1284"/>
      <c r="BG1284"/>
      <c r="BH1284"/>
      <c r="BI1284"/>
      <c r="BJ1284"/>
      <c r="BK1284"/>
      <c r="BL1284"/>
      <c r="BM1284"/>
      <c r="BN1284"/>
      <c r="BO1284"/>
      <c r="BP1284"/>
      <c r="BQ1284"/>
      <c r="BR1284"/>
      <c r="BS1284"/>
      <c r="BT1284"/>
      <c r="BU1284"/>
      <c r="BV1284"/>
      <c r="BW1284"/>
      <c r="BX1284"/>
      <c r="BY1284"/>
      <c r="BZ1284"/>
      <c r="CA1284"/>
      <c r="CB1284"/>
      <c r="CC1284"/>
      <c r="CD1284"/>
      <c r="CE1284"/>
      <c r="CF1284"/>
      <c r="CG1284"/>
      <c r="CH1284"/>
      <c r="CI1284"/>
      <c r="CJ1284"/>
      <c r="CK1284"/>
      <c r="CL1284"/>
      <c r="CM1284"/>
      <c r="CN1284"/>
      <c r="CO1284"/>
      <c r="CP1284"/>
      <c r="CQ1284"/>
      <c r="CR1284"/>
      <c r="CS1284"/>
      <c r="CT1284"/>
      <c r="CU1284"/>
      <c r="CV1284"/>
      <c r="CW1284"/>
      <c r="CX1284"/>
      <c r="CY1284"/>
      <c r="CZ1284"/>
      <c r="DA1284"/>
      <c r="DB1284"/>
      <c r="DC1284"/>
      <c r="DD1284"/>
      <c r="DE1284"/>
      <c r="DF1284"/>
      <c r="DG1284"/>
      <c r="DH1284"/>
      <c r="DI1284"/>
      <c r="DJ1284"/>
      <c r="DK1284"/>
      <c r="DL1284"/>
      <c r="DM1284"/>
      <c r="DN1284"/>
      <c r="DO1284"/>
      <c r="DP1284"/>
      <c r="DQ1284"/>
      <c r="DR1284"/>
      <c r="DS1284"/>
      <c r="DT1284"/>
      <c r="DU1284"/>
      <c r="DV1284"/>
      <c r="DW1284"/>
      <c r="DX1284"/>
      <c r="DY1284"/>
      <c r="DZ1284"/>
      <c r="EA1284"/>
      <c r="EB1284"/>
      <c r="EC1284"/>
      <c r="ED1284"/>
      <c r="EE1284"/>
      <c r="EF1284"/>
      <c r="EG1284"/>
      <c r="EH1284"/>
      <c r="EI1284"/>
      <c r="EJ1284"/>
      <c r="EK1284"/>
      <c r="EL1284"/>
      <c r="EM1284"/>
      <c r="EN1284"/>
      <c r="EO1284"/>
      <c r="EP1284"/>
      <c r="EQ1284"/>
      <c r="ER1284"/>
      <c r="ES1284"/>
      <c r="ET1284"/>
      <c r="EU1284"/>
      <c r="EV1284"/>
      <c r="EW1284"/>
      <c r="EX1284"/>
      <c r="EY1284"/>
      <c r="EZ1284"/>
      <c r="FA1284"/>
      <c r="FB1284"/>
      <c r="FC1284"/>
      <c r="FD1284"/>
      <c r="FE1284"/>
      <c r="FF1284"/>
      <c r="FG1284"/>
      <c r="FH1284"/>
      <c r="FI1284"/>
      <c r="FJ1284"/>
      <c r="FK1284"/>
      <c r="FL1284"/>
      <c r="FM1284"/>
      <c r="FN1284"/>
      <c r="FO1284"/>
      <c r="FP1284"/>
      <c r="FQ1284"/>
      <c r="FR1284"/>
      <c r="FS1284"/>
      <c r="FT1284"/>
      <c r="FU1284"/>
      <c r="FV1284"/>
      <c r="FW1284"/>
      <c r="FX1284"/>
      <c r="FY1284"/>
      <c r="FZ1284"/>
      <c r="GA1284"/>
      <c r="GB1284"/>
      <c r="GC1284"/>
      <c r="GD1284"/>
      <c r="GE1284"/>
      <c r="GF1284"/>
      <c r="GG1284"/>
      <c r="GH1284"/>
      <c r="GI1284"/>
      <c r="GJ1284"/>
      <c r="GK1284"/>
      <c r="GL1284"/>
      <c r="GM1284"/>
      <c r="GN1284"/>
      <c r="GO1284"/>
      <c r="GP1284"/>
      <c r="GQ1284"/>
      <c r="GR1284"/>
      <c r="GS1284"/>
      <c r="GT1284"/>
      <c r="GU1284"/>
      <c r="GV1284"/>
      <c r="GW1284"/>
      <c r="GX1284"/>
      <c r="GY1284"/>
      <c r="GZ1284"/>
      <c r="HA1284"/>
      <c r="HB1284"/>
      <c r="HC1284"/>
      <c r="HD1284"/>
      <c r="HE1284"/>
      <c r="HF1284"/>
      <c r="HG1284"/>
      <c r="HH1284"/>
    </row>
    <row r="1285" spans="1:216" x14ac:dyDescent="0.2">
      <c r="A1285" s="241" t="s">
        <v>616</v>
      </c>
      <c r="B1285" s="476" t="s">
        <v>1164</v>
      </c>
      <c r="C1285" s="326" t="s">
        <v>807</v>
      </c>
      <c r="D1285" s="283" t="s">
        <v>617</v>
      </c>
      <c r="E1285" s="480">
        <v>0</v>
      </c>
      <c r="F1285" s="480">
        <v>8.375</v>
      </c>
      <c r="G1285" s="480">
        <v>3</v>
      </c>
      <c r="H1285" s="480">
        <v>1</v>
      </c>
      <c r="I1285" s="480">
        <v>0</v>
      </c>
      <c r="J1285" s="480">
        <v>0</v>
      </c>
      <c r="K1285" s="480">
        <v>0</v>
      </c>
      <c r="L1285" s="480">
        <v>0</v>
      </c>
      <c r="M1285" s="480">
        <v>0</v>
      </c>
      <c r="N1285" s="500">
        <v>12.375</v>
      </c>
      <c r="O1285" s="480">
        <v>0</v>
      </c>
      <c r="P1285" s="480">
        <v>17</v>
      </c>
      <c r="Q1285" s="480">
        <v>6</v>
      </c>
      <c r="R1285" s="480">
        <v>2</v>
      </c>
      <c r="S1285" s="480">
        <v>0</v>
      </c>
      <c r="T1285" s="480">
        <v>0</v>
      </c>
      <c r="U1285" s="480">
        <v>0</v>
      </c>
      <c r="V1285" s="480">
        <v>0</v>
      </c>
      <c r="W1285" s="480">
        <v>0</v>
      </c>
      <c r="X1285" s="500">
        <v>25</v>
      </c>
      <c r="Y1285"/>
      <c r="Z1285"/>
      <c r="AA1285"/>
      <c r="AB1285"/>
      <c r="AC1285"/>
      <c r="AD1285"/>
      <c r="AE1285"/>
      <c r="AF1285"/>
      <c r="AG1285"/>
      <c r="AH1285"/>
      <c r="AI1285"/>
      <c r="AJ1285"/>
      <c r="AK1285"/>
      <c r="AL1285"/>
      <c r="AM1285"/>
      <c r="AN1285"/>
      <c r="AO1285"/>
      <c r="AP1285"/>
      <c r="AQ1285"/>
      <c r="AR1285"/>
      <c r="AS1285"/>
      <c r="AT1285"/>
      <c r="AU1285"/>
      <c r="AV1285"/>
      <c r="AW1285"/>
      <c r="AX1285"/>
      <c r="AY1285"/>
      <c r="AZ1285"/>
      <c r="BA1285"/>
      <c r="BB1285"/>
      <c r="BC1285"/>
      <c r="BD1285"/>
      <c r="BE1285"/>
      <c r="BF1285"/>
      <c r="BG1285"/>
      <c r="BH1285"/>
      <c r="BI1285"/>
      <c r="BJ1285"/>
      <c r="BK1285"/>
      <c r="BL1285"/>
      <c r="BM1285"/>
      <c r="BN1285"/>
      <c r="BO1285"/>
      <c r="BP1285"/>
      <c r="BQ1285"/>
      <c r="BR1285"/>
      <c r="BS1285"/>
      <c r="BT1285"/>
      <c r="BU1285"/>
      <c r="BV1285"/>
      <c r="BW1285"/>
      <c r="BX1285"/>
      <c r="BY1285"/>
      <c r="BZ1285"/>
      <c r="CA1285"/>
      <c r="CB1285"/>
      <c r="CC1285"/>
      <c r="CD1285"/>
      <c r="CE1285"/>
      <c r="CF1285"/>
      <c r="CG1285"/>
      <c r="CH1285"/>
      <c r="CI1285"/>
      <c r="CJ1285"/>
      <c r="CK1285"/>
      <c r="CL1285"/>
      <c r="CM1285"/>
      <c r="CN1285"/>
      <c r="CO1285"/>
      <c r="CP1285"/>
      <c r="CQ1285"/>
      <c r="CR1285"/>
      <c r="CS1285"/>
      <c r="CT1285"/>
      <c r="CU1285"/>
      <c r="CV1285"/>
      <c r="CW1285"/>
      <c r="CX1285"/>
      <c r="CY1285"/>
      <c r="CZ1285"/>
      <c r="DA1285"/>
      <c r="DB1285"/>
      <c r="DC1285"/>
      <c r="DD1285"/>
      <c r="DE1285"/>
      <c r="DF1285"/>
      <c r="DG1285"/>
      <c r="DH1285"/>
      <c r="DI1285"/>
      <c r="DJ1285"/>
      <c r="DK1285"/>
      <c r="DL1285"/>
      <c r="DM1285"/>
      <c r="DN1285"/>
      <c r="DO1285"/>
      <c r="DP1285"/>
      <c r="DQ1285"/>
      <c r="DR1285"/>
      <c r="DS1285"/>
      <c r="DT1285"/>
      <c r="DU1285"/>
      <c r="DV1285"/>
      <c r="DW1285"/>
      <c r="DX1285"/>
      <c r="DY1285"/>
      <c r="DZ1285"/>
      <c r="EA1285"/>
      <c r="EB1285"/>
      <c r="EC1285"/>
      <c r="ED1285"/>
      <c r="EE1285"/>
      <c r="EF1285"/>
      <c r="EG1285"/>
      <c r="EH1285"/>
      <c r="EI1285"/>
      <c r="EJ1285"/>
      <c r="EK1285"/>
      <c r="EL1285"/>
      <c r="EM1285"/>
      <c r="EN1285"/>
      <c r="EO1285"/>
      <c r="EP1285"/>
      <c r="EQ1285"/>
      <c r="ER1285"/>
      <c r="ES1285"/>
      <c r="ET1285"/>
      <c r="EU1285"/>
      <c r="EV1285"/>
      <c r="EW1285"/>
      <c r="EX1285"/>
      <c r="EY1285"/>
      <c r="EZ1285"/>
      <c r="FA1285"/>
      <c r="FB1285"/>
      <c r="FC1285"/>
      <c r="FD1285"/>
      <c r="FE1285"/>
      <c r="FF1285"/>
      <c r="FG1285"/>
      <c r="FH1285"/>
      <c r="FI1285"/>
      <c r="FJ1285"/>
      <c r="FK1285"/>
      <c r="FL1285"/>
      <c r="FM1285"/>
      <c r="FN1285"/>
      <c r="FO1285"/>
      <c r="FP1285"/>
      <c r="FQ1285"/>
      <c r="FR1285"/>
      <c r="FS1285"/>
      <c r="FT1285"/>
      <c r="FU1285"/>
      <c r="FV1285"/>
      <c r="FW1285"/>
      <c r="FX1285"/>
      <c r="FY1285"/>
      <c r="FZ1285"/>
      <c r="GA1285"/>
      <c r="GB1285"/>
      <c r="GC1285"/>
      <c r="GD1285"/>
      <c r="GE1285"/>
      <c r="GF1285"/>
      <c r="GG1285"/>
      <c r="GH1285"/>
      <c r="GI1285"/>
      <c r="GJ1285"/>
      <c r="GK1285"/>
      <c r="GL1285"/>
      <c r="GM1285"/>
      <c r="GN1285"/>
      <c r="GO1285"/>
      <c r="GP1285"/>
      <c r="GQ1285"/>
      <c r="GR1285"/>
      <c r="GS1285"/>
      <c r="GT1285"/>
      <c r="GU1285"/>
      <c r="GV1285"/>
      <c r="GW1285"/>
      <c r="GX1285"/>
      <c r="GY1285"/>
      <c r="GZ1285"/>
      <c r="HA1285"/>
      <c r="HB1285"/>
      <c r="HC1285"/>
      <c r="HD1285"/>
      <c r="HE1285"/>
      <c r="HF1285"/>
      <c r="HG1285"/>
      <c r="HH1285"/>
    </row>
    <row r="1286" spans="1:216" ht="13.5" thickBot="1" x14ac:dyDescent="0.25">
      <c r="A1286" s="241" t="s">
        <v>618</v>
      </c>
      <c r="B1286" s="476" t="s">
        <v>1165</v>
      </c>
      <c r="C1286" s="326" t="s">
        <v>794</v>
      </c>
      <c r="D1286" s="283" t="s">
        <v>1166</v>
      </c>
      <c r="E1286" s="481">
        <v>0</v>
      </c>
      <c r="F1286" s="481">
        <v>6</v>
      </c>
      <c r="G1286" s="481">
        <v>1.5</v>
      </c>
      <c r="H1286" s="481">
        <v>0</v>
      </c>
      <c r="I1286" s="481">
        <v>0</v>
      </c>
      <c r="J1286" s="481">
        <v>0</v>
      </c>
      <c r="K1286" s="481">
        <v>0</v>
      </c>
      <c r="L1286" s="481">
        <v>0</v>
      </c>
      <c r="M1286" s="481">
        <v>0</v>
      </c>
      <c r="N1286" s="501">
        <v>7.5</v>
      </c>
      <c r="O1286" s="481">
        <v>0</v>
      </c>
      <c r="P1286" s="481">
        <v>12</v>
      </c>
      <c r="Q1286" s="481">
        <v>3</v>
      </c>
      <c r="R1286" s="481">
        <v>0</v>
      </c>
      <c r="S1286" s="481">
        <v>0</v>
      </c>
      <c r="T1286" s="481">
        <v>0</v>
      </c>
      <c r="U1286" s="481">
        <v>0</v>
      </c>
      <c r="V1286" s="481">
        <v>0</v>
      </c>
      <c r="W1286" s="481">
        <v>0</v>
      </c>
      <c r="X1286" s="501">
        <v>15</v>
      </c>
      <c r="Y1286"/>
      <c r="Z1286"/>
      <c r="AA1286"/>
      <c r="AB1286"/>
      <c r="AC1286"/>
      <c r="AD1286"/>
      <c r="AE1286"/>
      <c r="AF1286"/>
      <c r="AG1286"/>
      <c r="AH1286"/>
      <c r="AI1286"/>
      <c r="AJ1286"/>
      <c r="AK1286"/>
      <c r="AL1286"/>
      <c r="AM1286"/>
      <c r="AN1286"/>
      <c r="AO1286"/>
      <c r="AP1286"/>
      <c r="AQ1286"/>
      <c r="AR1286"/>
      <c r="AS1286"/>
      <c r="AT1286"/>
      <c r="AU1286"/>
      <c r="AV1286"/>
      <c r="AW1286"/>
      <c r="AX1286"/>
      <c r="AY1286"/>
      <c r="AZ1286"/>
      <c r="BA1286"/>
      <c r="BB1286"/>
      <c r="BC1286"/>
      <c r="BD1286"/>
      <c r="BE1286"/>
      <c r="BF1286"/>
      <c r="BG1286"/>
      <c r="BH1286"/>
      <c r="BI1286"/>
      <c r="BJ1286"/>
      <c r="BK1286"/>
      <c r="BL1286"/>
      <c r="BM1286"/>
      <c r="BN1286"/>
      <c r="BO1286"/>
      <c r="BP1286"/>
      <c r="BQ1286"/>
      <c r="BR1286"/>
      <c r="BS1286"/>
      <c r="BT1286"/>
      <c r="BU1286"/>
      <c r="BV1286"/>
      <c r="BW1286"/>
      <c r="BX1286"/>
      <c r="BY1286"/>
      <c r="BZ1286"/>
      <c r="CA1286"/>
      <c r="CB1286"/>
      <c r="CC1286"/>
      <c r="CD1286"/>
      <c r="CE1286"/>
      <c r="CF1286"/>
      <c r="CG1286"/>
      <c r="CH1286"/>
      <c r="CI1286"/>
      <c r="CJ1286"/>
      <c r="CK1286"/>
      <c r="CL1286"/>
      <c r="CM1286"/>
      <c r="CN1286"/>
      <c r="CO1286"/>
      <c r="CP1286"/>
      <c r="CQ1286"/>
      <c r="CR1286"/>
      <c r="CS1286"/>
      <c r="CT1286"/>
      <c r="CU1286"/>
      <c r="CV1286"/>
      <c r="CW1286"/>
      <c r="CX1286"/>
      <c r="CY1286"/>
      <c r="CZ1286"/>
      <c r="DA1286"/>
      <c r="DB1286"/>
      <c r="DC1286"/>
      <c r="DD1286"/>
      <c r="DE1286"/>
      <c r="DF1286"/>
      <c r="DG1286"/>
      <c r="DH1286"/>
      <c r="DI1286"/>
      <c r="DJ1286"/>
      <c r="DK1286"/>
      <c r="DL1286"/>
      <c r="DM1286"/>
      <c r="DN1286"/>
      <c r="DO1286"/>
      <c r="DP1286"/>
      <c r="DQ1286"/>
      <c r="DR1286"/>
      <c r="DS1286"/>
      <c r="DT1286"/>
      <c r="DU1286"/>
      <c r="DV1286"/>
      <c r="DW1286"/>
      <c r="DX1286"/>
      <c r="DY1286"/>
      <c r="DZ1286"/>
      <c r="EA1286"/>
      <c r="EB1286"/>
      <c r="EC1286"/>
      <c r="ED1286"/>
      <c r="EE1286"/>
      <c r="EF1286"/>
      <c r="EG1286"/>
      <c r="EH1286"/>
      <c r="EI1286"/>
      <c r="EJ1286"/>
      <c r="EK1286"/>
      <c r="EL1286"/>
      <c r="EM1286"/>
      <c r="EN1286"/>
      <c r="EO1286"/>
      <c r="EP1286"/>
      <c r="EQ1286"/>
      <c r="ER1286"/>
      <c r="ES1286"/>
      <c r="ET1286"/>
      <c r="EU1286"/>
      <c r="EV1286"/>
      <c r="EW1286"/>
      <c r="EX1286"/>
      <c r="EY1286"/>
      <c r="EZ1286"/>
      <c r="FA1286"/>
      <c r="FB1286"/>
      <c r="FC1286"/>
      <c r="FD1286"/>
      <c r="FE1286"/>
      <c r="FF1286"/>
      <c r="FG1286"/>
      <c r="FH1286"/>
      <c r="FI1286"/>
      <c r="FJ1286"/>
      <c r="FK1286"/>
      <c r="FL1286"/>
      <c r="FM1286"/>
      <c r="FN1286"/>
      <c r="FO1286"/>
      <c r="FP1286"/>
      <c r="FQ1286"/>
      <c r="FR1286"/>
      <c r="FS1286"/>
      <c r="FT1286"/>
      <c r="FU1286"/>
      <c r="FV1286"/>
      <c r="FW1286"/>
      <c r="FX1286"/>
      <c r="FY1286"/>
      <c r="FZ1286"/>
      <c r="GA1286"/>
      <c r="GB1286"/>
      <c r="GC1286"/>
      <c r="GD1286"/>
      <c r="GE1286"/>
      <c r="GF1286"/>
      <c r="GG1286"/>
      <c r="GH1286"/>
      <c r="GI1286"/>
      <c r="GJ1286"/>
      <c r="GK1286"/>
      <c r="GL1286"/>
      <c r="GM1286"/>
      <c r="GN1286"/>
      <c r="GO1286"/>
      <c r="GP1286"/>
      <c r="GQ1286"/>
      <c r="GR1286"/>
      <c r="GS1286"/>
      <c r="GT1286"/>
      <c r="GU1286"/>
      <c r="GV1286"/>
      <c r="GW1286"/>
      <c r="GX1286"/>
      <c r="GY1286"/>
      <c r="GZ1286"/>
      <c r="HA1286"/>
      <c r="HB1286"/>
      <c r="HC1286"/>
      <c r="HD1286"/>
      <c r="HE1286"/>
      <c r="HF1286"/>
      <c r="HG1286"/>
      <c r="HH1286"/>
    </row>
    <row r="1287" spans="1:216" x14ac:dyDescent="0.2">
      <c r="A1287" s="406"/>
      <c r="B1287" s="407"/>
      <c r="C1287" s="408"/>
      <c r="D1287" s="437"/>
      <c r="E1287" s="171"/>
      <c r="F1287" s="171"/>
      <c r="G1287" s="171"/>
      <c r="H1287" s="67"/>
      <c r="I1287" s="171"/>
      <c r="J1287" s="67"/>
      <c r="K1287" s="171"/>
      <c r="L1287" s="67"/>
      <c r="M1287" s="171"/>
      <c r="N1287" s="351"/>
      <c r="O1287" s="171"/>
      <c r="P1287" s="352"/>
      <c r="Q1287" s="352"/>
      <c r="R1287" s="352"/>
      <c r="S1287" s="171"/>
      <c r="T1287" s="67"/>
      <c r="U1287" s="171"/>
      <c r="V1287" s="171"/>
      <c r="W1287" s="171"/>
      <c r="X1287" s="351"/>
      <c r="Y1287" s="110"/>
      <c r="Z1287" s="110"/>
      <c r="AA1287" s="110"/>
      <c r="AB1287" s="110"/>
      <c r="AC1287" s="110"/>
      <c r="AD1287" s="110"/>
      <c r="AE1287" s="110"/>
      <c r="AF1287" s="110"/>
      <c r="AG1287" s="110"/>
      <c r="AH1287" s="110"/>
      <c r="AI1287" s="110"/>
      <c r="AJ1287" s="110"/>
      <c r="AK1287" s="110"/>
      <c r="AL1287" s="110"/>
      <c r="AM1287" s="110"/>
      <c r="AN1287" s="110"/>
      <c r="AO1287" s="110"/>
      <c r="AP1287" s="110"/>
      <c r="AQ1287" s="110"/>
      <c r="AR1287" s="110"/>
      <c r="AS1287" s="110"/>
      <c r="AT1287" s="110"/>
      <c r="AU1287" s="110"/>
      <c r="AV1287" s="110"/>
      <c r="AW1287" s="110"/>
      <c r="AX1287" s="110"/>
      <c r="AY1287" s="110"/>
      <c r="AZ1287" s="110"/>
      <c r="BA1287" s="110"/>
      <c r="BB1287" s="110"/>
      <c r="BC1287" s="110"/>
      <c r="BD1287" s="110"/>
      <c r="BE1287" s="110"/>
      <c r="BF1287" s="110"/>
      <c r="BG1287" s="110"/>
      <c r="BH1287" s="110"/>
      <c r="BI1287" s="110"/>
      <c r="BJ1287" s="110"/>
      <c r="BK1287" s="110"/>
      <c r="BL1287" s="110"/>
      <c r="BM1287" s="110"/>
      <c r="BN1287" s="110"/>
      <c r="BO1287" s="110"/>
      <c r="BP1287" s="110"/>
      <c r="BQ1287" s="110"/>
      <c r="BR1287" s="110"/>
      <c r="BS1287" s="110"/>
      <c r="BT1287" s="110"/>
      <c r="BU1287" s="110"/>
      <c r="BV1287" s="110"/>
      <c r="BW1287" s="110"/>
      <c r="BX1287" s="110"/>
      <c r="BY1287" s="110"/>
      <c r="BZ1287" s="110"/>
      <c r="CA1287" s="110"/>
      <c r="CB1287" s="110"/>
      <c r="CC1287" s="110"/>
      <c r="CD1287" s="110"/>
      <c r="CE1287" s="110"/>
      <c r="CF1287" s="110"/>
      <c r="CG1287" s="110"/>
      <c r="CH1287" s="110"/>
      <c r="CI1287" s="110"/>
      <c r="CJ1287" s="110"/>
      <c r="CK1287" s="110"/>
      <c r="CL1287" s="110"/>
      <c r="CM1287" s="110"/>
      <c r="CN1287" s="110"/>
      <c r="CO1287" s="110"/>
      <c r="CP1287" s="110"/>
      <c r="CQ1287" s="110"/>
      <c r="CR1287" s="110"/>
      <c r="CS1287" s="110"/>
      <c r="CT1287" s="110"/>
      <c r="CU1287" s="110"/>
      <c r="CV1287" s="110"/>
      <c r="CW1287" s="110"/>
      <c r="CX1287" s="110"/>
      <c r="CY1287" s="110"/>
      <c r="CZ1287" s="110"/>
      <c r="DA1287" s="110"/>
      <c r="DB1287" s="110"/>
      <c r="DC1287" s="110"/>
      <c r="DD1287" s="110"/>
      <c r="DE1287" s="110"/>
      <c r="DF1287" s="110"/>
      <c r="DG1287" s="110"/>
      <c r="DH1287" s="110"/>
      <c r="DI1287" s="110"/>
      <c r="DJ1287" s="110"/>
      <c r="DK1287" s="110"/>
      <c r="DL1287" s="110"/>
      <c r="DM1287" s="110"/>
      <c r="DN1287" s="110"/>
      <c r="DO1287" s="110"/>
      <c r="DP1287" s="110"/>
      <c r="DQ1287" s="110"/>
      <c r="DR1287" s="110"/>
      <c r="DS1287" s="110"/>
      <c r="DT1287" s="110"/>
      <c r="DU1287" s="110"/>
      <c r="DV1287" s="110"/>
      <c r="DW1287" s="110"/>
      <c r="DX1287" s="110"/>
      <c r="DY1287" s="110"/>
      <c r="DZ1287" s="110"/>
      <c r="EA1287" s="110"/>
      <c r="EB1287" s="110"/>
      <c r="EC1287" s="110"/>
      <c r="ED1287" s="110"/>
      <c r="EE1287" s="110"/>
      <c r="EF1287" s="110"/>
      <c r="EG1287" s="110"/>
      <c r="EH1287" s="110"/>
      <c r="EI1287" s="110"/>
      <c r="EJ1287" s="110"/>
      <c r="EK1287" s="110"/>
      <c r="EL1287" s="110"/>
      <c r="EM1287" s="110"/>
      <c r="EN1287" s="110"/>
      <c r="EO1287" s="110"/>
      <c r="EP1287" s="110"/>
      <c r="EQ1287" s="110"/>
      <c r="ER1287" s="110"/>
      <c r="ES1287" s="110"/>
      <c r="ET1287" s="110"/>
      <c r="EU1287" s="110"/>
      <c r="EV1287" s="110"/>
      <c r="EW1287" s="110"/>
      <c r="EX1287" s="110"/>
      <c r="EY1287" s="110"/>
      <c r="EZ1287" s="110"/>
      <c r="FA1287" s="110"/>
      <c r="FB1287" s="110"/>
      <c r="FC1287" s="110"/>
      <c r="FD1287" s="110"/>
      <c r="FE1287" s="110"/>
      <c r="FF1287" s="110"/>
      <c r="FG1287" s="110"/>
      <c r="FH1287" s="110"/>
      <c r="FI1287" s="110"/>
      <c r="FJ1287" s="110"/>
      <c r="FK1287" s="110"/>
      <c r="FL1287" s="242"/>
      <c r="FM1287" s="242"/>
      <c r="FN1287" s="242"/>
      <c r="FO1287" s="242"/>
      <c r="FP1287" s="242"/>
      <c r="FQ1287" s="242"/>
      <c r="FR1287" s="242"/>
    </row>
    <row r="1288" spans="1:216" x14ac:dyDescent="0.2">
      <c r="A1288" s="292"/>
      <c r="B1288" s="241"/>
      <c r="C1288" s="343"/>
      <c r="D1288" s="291"/>
      <c r="E1288" s="176"/>
      <c r="F1288" s="176"/>
      <c r="G1288" s="176"/>
      <c r="H1288" s="135"/>
      <c r="I1288" s="176"/>
      <c r="J1288" s="135"/>
      <c r="K1288" s="176"/>
      <c r="L1288" s="135"/>
      <c r="M1288" s="176"/>
      <c r="N1288" s="274"/>
      <c r="O1288" s="176"/>
      <c r="P1288" s="135"/>
      <c r="Q1288" s="176"/>
      <c r="R1288" s="135"/>
      <c r="S1288" s="176"/>
      <c r="T1288" s="135"/>
      <c r="U1288" s="176"/>
      <c r="V1288" s="176"/>
      <c r="W1288" s="176"/>
      <c r="X1288" s="274"/>
      <c r="Y1288" s="110"/>
      <c r="Z1288" s="110"/>
      <c r="AA1288" s="110"/>
      <c r="AB1288" s="110"/>
      <c r="AC1288" s="110"/>
      <c r="AD1288" s="110"/>
      <c r="AE1288" s="110"/>
      <c r="AF1288" s="110"/>
      <c r="AG1288" s="110"/>
      <c r="AH1288" s="110"/>
      <c r="AI1288" s="110"/>
      <c r="AJ1288" s="110"/>
      <c r="AK1288" s="110"/>
      <c r="AL1288" s="110"/>
      <c r="AM1288" s="110"/>
      <c r="AN1288" s="110"/>
      <c r="AO1288" s="110"/>
      <c r="AP1288" s="110"/>
      <c r="AQ1288" s="110"/>
      <c r="AR1288" s="110"/>
      <c r="AS1288" s="110"/>
      <c r="AT1288" s="110"/>
      <c r="AU1288" s="110"/>
      <c r="AV1288" s="110"/>
      <c r="AW1288" s="110"/>
      <c r="AX1288" s="110"/>
      <c r="AY1288" s="110"/>
      <c r="AZ1288" s="110"/>
      <c r="BA1288" s="110"/>
      <c r="BB1288" s="110"/>
      <c r="BC1288" s="110"/>
      <c r="BD1288" s="110"/>
      <c r="BE1288" s="110"/>
      <c r="BF1288" s="110"/>
      <c r="BG1288" s="110"/>
      <c r="BH1288" s="110"/>
      <c r="BI1288" s="110"/>
      <c r="BJ1288" s="110"/>
      <c r="BK1288" s="110"/>
      <c r="BL1288" s="110"/>
      <c r="BM1288" s="110"/>
      <c r="BN1288" s="110"/>
      <c r="BO1288" s="110"/>
      <c r="BP1288" s="110"/>
      <c r="BQ1288" s="110"/>
      <c r="BR1288" s="110"/>
      <c r="BS1288" s="110"/>
      <c r="BT1288" s="110"/>
      <c r="BU1288" s="110"/>
      <c r="BV1288" s="110"/>
      <c r="BW1288" s="110"/>
      <c r="BX1288" s="110"/>
      <c r="BY1288" s="110"/>
      <c r="BZ1288" s="110"/>
      <c r="CA1288" s="110"/>
      <c r="CB1288" s="110"/>
      <c r="CC1288" s="110"/>
      <c r="CD1288" s="110"/>
      <c r="CE1288" s="110"/>
      <c r="CF1288" s="110"/>
      <c r="CG1288" s="110"/>
      <c r="CH1288" s="110"/>
      <c r="CI1288" s="110"/>
      <c r="CJ1288" s="110"/>
      <c r="CK1288" s="110"/>
      <c r="CL1288" s="110"/>
      <c r="CM1288" s="110"/>
      <c r="CN1288" s="110"/>
      <c r="CO1288" s="110"/>
      <c r="CP1288" s="110"/>
      <c r="CQ1288" s="110"/>
      <c r="CR1288" s="110"/>
      <c r="CS1288" s="110"/>
      <c r="CT1288" s="110"/>
      <c r="CU1288" s="110"/>
      <c r="CV1288" s="110"/>
      <c r="CW1288" s="110"/>
      <c r="CX1288" s="110"/>
      <c r="CY1288" s="110"/>
      <c r="CZ1288" s="110"/>
      <c r="DA1288" s="110"/>
      <c r="DB1288" s="110"/>
      <c r="DC1288" s="110"/>
      <c r="DD1288" s="110"/>
      <c r="DE1288" s="110"/>
      <c r="DF1288" s="110"/>
      <c r="DG1288" s="110"/>
      <c r="DH1288" s="110"/>
      <c r="DI1288" s="110"/>
      <c r="DJ1288" s="110"/>
      <c r="DK1288" s="110"/>
      <c r="DL1288" s="110"/>
      <c r="DM1288" s="110"/>
      <c r="DN1288" s="110"/>
      <c r="DO1288" s="110"/>
      <c r="DP1288" s="110"/>
      <c r="DQ1288" s="110"/>
      <c r="DR1288" s="110"/>
      <c r="DS1288" s="110"/>
      <c r="DT1288" s="110"/>
      <c r="DU1288" s="110"/>
      <c r="DV1288" s="110"/>
      <c r="DW1288" s="110"/>
      <c r="DX1288" s="110"/>
      <c r="DY1288" s="110"/>
      <c r="DZ1288" s="110"/>
      <c r="EA1288" s="110"/>
      <c r="EB1288" s="110"/>
      <c r="EC1288" s="110"/>
      <c r="ED1288" s="110"/>
      <c r="EE1288" s="110"/>
      <c r="EF1288" s="110"/>
      <c r="EG1288" s="110"/>
      <c r="EH1288" s="110"/>
      <c r="EI1288" s="110"/>
      <c r="EJ1288" s="110"/>
      <c r="EK1288" s="110"/>
      <c r="EL1288" s="110"/>
      <c r="EM1288" s="110"/>
      <c r="EN1288" s="110"/>
      <c r="EO1288" s="110"/>
      <c r="EP1288" s="110"/>
      <c r="EQ1288" s="110"/>
      <c r="ER1288" s="110"/>
      <c r="ES1288" s="110"/>
      <c r="ET1288" s="110"/>
      <c r="EU1288" s="110"/>
      <c r="EV1288" s="110"/>
      <c r="EW1288" s="110"/>
      <c r="EX1288" s="110"/>
      <c r="EY1288" s="110"/>
      <c r="EZ1288" s="110"/>
      <c r="FA1288" s="110"/>
      <c r="FB1288" s="110"/>
      <c r="FC1288" s="110"/>
      <c r="FD1288" s="110"/>
      <c r="FE1288" s="110"/>
      <c r="FF1288" s="110"/>
      <c r="FG1288" s="110"/>
      <c r="FH1288" s="110"/>
      <c r="FI1288" s="110"/>
      <c r="FJ1288" s="110"/>
      <c r="FK1288" s="110"/>
      <c r="FL1288" s="242"/>
      <c r="FM1288" s="242"/>
      <c r="FN1288" s="242"/>
      <c r="FO1288" s="242"/>
      <c r="FP1288" s="242"/>
      <c r="FQ1288" s="242"/>
      <c r="FR1288" s="242"/>
    </row>
    <row r="1289" spans="1:216" x14ac:dyDescent="0.2">
      <c r="A1289" s="292"/>
      <c r="B1289" s="241"/>
      <c r="C1289" s="343"/>
      <c r="D1289" s="254"/>
      <c r="E1289" s="176"/>
      <c r="F1289" s="135"/>
      <c r="G1289" s="176"/>
      <c r="H1289" s="135"/>
      <c r="I1289" s="176"/>
      <c r="J1289" s="135"/>
      <c r="K1289" s="176"/>
      <c r="L1289" s="135"/>
      <c r="M1289" s="176"/>
      <c r="N1289" s="274"/>
      <c r="O1289" s="176"/>
      <c r="P1289" s="135"/>
      <c r="Q1289" s="176"/>
      <c r="R1289" s="135"/>
      <c r="S1289" s="176"/>
      <c r="T1289" s="135"/>
      <c r="U1289" s="176"/>
      <c r="V1289" s="135"/>
      <c r="W1289" s="176"/>
      <c r="X1289" s="176"/>
      <c r="Y1289" s="110"/>
      <c r="Z1289" s="110"/>
      <c r="AA1289" s="110"/>
      <c r="AB1289" s="110"/>
      <c r="AC1289" s="110"/>
      <c r="AD1289" s="110"/>
      <c r="AE1289" s="110"/>
      <c r="AF1289" s="110"/>
      <c r="AG1289" s="110"/>
      <c r="AH1289" s="110"/>
      <c r="AI1289" s="110"/>
      <c r="AJ1289" s="110"/>
      <c r="AK1289" s="110"/>
      <c r="AL1289" s="110"/>
      <c r="AM1289" s="110"/>
      <c r="AN1289" s="110"/>
      <c r="AO1289" s="110"/>
      <c r="AP1289" s="110"/>
      <c r="AQ1289" s="110"/>
      <c r="AR1289" s="110"/>
      <c r="AS1289" s="110"/>
      <c r="AT1289" s="110"/>
      <c r="AU1289" s="110"/>
      <c r="AV1289" s="110"/>
      <c r="AW1289" s="110"/>
      <c r="AX1289" s="110"/>
      <c r="AY1289" s="110"/>
      <c r="AZ1289" s="110"/>
      <c r="BA1289" s="110"/>
      <c r="BB1289" s="110"/>
      <c r="BC1289" s="110"/>
      <c r="BD1289" s="110"/>
      <c r="BE1289" s="110"/>
      <c r="BF1289" s="110"/>
      <c r="BG1289" s="110"/>
      <c r="BH1289" s="110"/>
      <c r="BI1289" s="110"/>
      <c r="BJ1289" s="110"/>
      <c r="BK1289" s="110"/>
      <c r="BL1289" s="110"/>
      <c r="BM1289" s="110"/>
      <c r="BN1289" s="110"/>
      <c r="BO1289" s="110"/>
      <c r="BP1289" s="110"/>
      <c r="BQ1289" s="110"/>
      <c r="BR1289" s="110"/>
      <c r="BS1289" s="110"/>
      <c r="BT1289" s="110"/>
      <c r="BU1289" s="110"/>
      <c r="BV1289" s="110"/>
      <c r="BW1289" s="110"/>
      <c r="BX1289" s="110"/>
      <c r="BY1289" s="110"/>
      <c r="BZ1289" s="110"/>
      <c r="CA1289" s="110"/>
      <c r="CB1289" s="110"/>
      <c r="CC1289" s="110"/>
      <c r="CD1289" s="110"/>
      <c r="CE1289" s="110"/>
      <c r="CF1289" s="110"/>
      <c r="CG1289" s="110"/>
      <c r="CH1289" s="110"/>
      <c r="CI1289" s="110"/>
      <c r="CJ1289" s="110"/>
      <c r="CK1289" s="110"/>
      <c r="CL1289" s="110"/>
      <c r="CM1289" s="110"/>
      <c r="CN1289" s="110"/>
      <c r="CO1289" s="110"/>
      <c r="CP1289" s="110"/>
      <c r="CQ1289" s="110"/>
      <c r="CR1289" s="110"/>
      <c r="CS1289" s="110"/>
      <c r="CT1289" s="110"/>
      <c r="CU1289" s="110"/>
      <c r="CV1289" s="110"/>
      <c r="CW1289" s="110"/>
      <c r="CX1289" s="110"/>
      <c r="CY1289" s="110"/>
      <c r="CZ1289" s="110"/>
      <c r="DA1289" s="110"/>
      <c r="DB1289" s="110"/>
      <c r="DC1289" s="110"/>
      <c r="DD1289" s="110"/>
      <c r="DE1289" s="110"/>
      <c r="DF1289" s="110"/>
      <c r="DG1289" s="110"/>
      <c r="DH1289" s="110"/>
      <c r="DI1289" s="110"/>
      <c r="DJ1289" s="110"/>
      <c r="DK1289" s="110"/>
      <c r="DL1289" s="110"/>
      <c r="DM1289" s="110"/>
      <c r="DN1289" s="110"/>
      <c r="DO1289" s="110"/>
      <c r="DP1289" s="110"/>
      <c r="DQ1289" s="110"/>
      <c r="DR1289" s="110"/>
      <c r="DS1289" s="110"/>
      <c r="DT1289" s="110"/>
      <c r="DU1289" s="110"/>
      <c r="DV1289" s="110"/>
      <c r="DW1289" s="110"/>
      <c r="DX1289" s="110"/>
      <c r="DY1289" s="110"/>
      <c r="DZ1289" s="110"/>
      <c r="EA1289" s="110"/>
      <c r="EB1289" s="110"/>
      <c r="EC1289" s="110"/>
      <c r="ED1289" s="110"/>
      <c r="EE1289" s="110"/>
      <c r="EF1289" s="110"/>
      <c r="EG1289" s="110"/>
      <c r="EH1289" s="110"/>
      <c r="EI1289" s="110"/>
      <c r="EJ1289" s="110"/>
      <c r="EK1289" s="110"/>
      <c r="EL1289" s="110"/>
      <c r="EM1289" s="110"/>
      <c r="EN1289" s="110"/>
      <c r="EO1289" s="110"/>
      <c r="EP1289" s="110"/>
      <c r="EQ1289" s="110"/>
      <c r="ER1289" s="110"/>
      <c r="ES1289" s="110"/>
      <c r="ET1289" s="110"/>
      <c r="EU1289" s="110"/>
      <c r="EV1289" s="110"/>
      <c r="EW1289" s="110"/>
      <c r="EX1289" s="110"/>
      <c r="EY1289" s="110"/>
      <c r="EZ1289" s="110"/>
      <c r="FA1289" s="110"/>
      <c r="FB1289" s="110"/>
      <c r="FC1289" s="110"/>
      <c r="FD1289" s="110"/>
      <c r="FE1289" s="110"/>
      <c r="FF1289" s="110"/>
      <c r="FG1289" s="110"/>
      <c r="FH1289" s="110"/>
      <c r="FI1289" s="110"/>
      <c r="FJ1289" s="110"/>
      <c r="FK1289" s="110"/>
      <c r="FL1289" s="242"/>
      <c r="FM1289" s="242"/>
      <c r="FN1289" s="242"/>
      <c r="FO1289" s="242"/>
      <c r="FP1289" s="242"/>
      <c r="FQ1289" s="242"/>
      <c r="FR1289" s="242"/>
    </row>
    <row r="1290" spans="1:216" ht="13.5" thickBot="1" x14ac:dyDescent="0.25">
      <c r="A1290" s="292"/>
      <c r="B1290" s="241"/>
      <c r="C1290" s="343"/>
      <c r="D1290" s="254"/>
      <c r="E1290" s="255"/>
      <c r="F1290" s="438"/>
      <c r="G1290" s="255"/>
      <c r="H1290" s="438"/>
      <c r="I1290" s="255"/>
      <c r="J1290" s="438"/>
      <c r="K1290" s="255"/>
      <c r="L1290" s="438"/>
      <c r="M1290" s="255"/>
      <c r="N1290" s="439"/>
      <c r="O1290" s="255"/>
      <c r="P1290" s="438"/>
      <c r="Q1290" s="255"/>
      <c r="R1290" s="438"/>
      <c r="S1290" s="255"/>
      <c r="T1290" s="438"/>
      <c r="U1290" s="255"/>
      <c r="V1290" s="438"/>
      <c r="W1290" s="255"/>
      <c r="X1290" s="255"/>
      <c r="Y1290" s="110"/>
      <c r="Z1290" s="110"/>
      <c r="AA1290" s="110"/>
      <c r="AB1290" s="110"/>
      <c r="AC1290" s="110"/>
      <c r="AD1290" s="110"/>
      <c r="AE1290" s="110"/>
      <c r="AF1290" s="110"/>
      <c r="AG1290" s="110"/>
      <c r="AH1290" s="110"/>
      <c r="AI1290" s="110"/>
      <c r="AJ1290" s="110"/>
      <c r="AK1290" s="110"/>
      <c r="AL1290" s="110"/>
      <c r="AM1290" s="110"/>
      <c r="AN1290" s="110"/>
      <c r="AO1290" s="110"/>
      <c r="AP1290" s="110"/>
      <c r="AQ1290" s="110"/>
      <c r="AR1290" s="110"/>
      <c r="AS1290" s="110"/>
      <c r="AT1290" s="110"/>
      <c r="AU1290" s="110"/>
      <c r="AV1290" s="110"/>
      <c r="AW1290" s="110"/>
      <c r="AX1290" s="110"/>
      <c r="AY1290" s="110"/>
      <c r="AZ1290" s="110"/>
      <c r="BA1290" s="110"/>
      <c r="BB1290" s="110"/>
      <c r="BC1290" s="110"/>
      <c r="BD1290" s="110"/>
      <c r="BE1290" s="110"/>
      <c r="BF1290" s="110"/>
      <c r="BG1290" s="110"/>
      <c r="BH1290" s="110"/>
      <c r="BI1290" s="110"/>
      <c r="BJ1290" s="110"/>
      <c r="BK1290" s="110"/>
      <c r="BL1290" s="110"/>
      <c r="BM1290" s="110"/>
      <c r="BN1290" s="110"/>
      <c r="BO1290" s="110"/>
      <c r="BP1290" s="110"/>
      <c r="BQ1290" s="110"/>
      <c r="BR1290" s="110"/>
      <c r="BS1290" s="110"/>
      <c r="BT1290" s="110"/>
      <c r="BU1290" s="110"/>
      <c r="BV1290" s="110"/>
      <c r="BW1290" s="110"/>
      <c r="BX1290" s="110"/>
      <c r="BY1290" s="110"/>
      <c r="BZ1290" s="110"/>
      <c r="CA1290" s="110"/>
      <c r="CB1290" s="110"/>
      <c r="CC1290" s="110"/>
      <c r="CD1290" s="110"/>
      <c r="CE1290" s="110"/>
      <c r="CF1290" s="110"/>
      <c r="CG1290" s="110"/>
      <c r="CH1290" s="110"/>
      <c r="CI1290" s="110"/>
      <c r="CJ1290" s="110"/>
      <c r="CK1290" s="110"/>
      <c r="CL1290" s="110"/>
      <c r="CM1290" s="110"/>
      <c r="CN1290" s="110"/>
      <c r="CO1290" s="110"/>
      <c r="CP1290" s="110"/>
      <c r="CQ1290" s="110"/>
      <c r="CR1290" s="110"/>
      <c r="CS1290" s="110"/>
      <c r="CT1290" s="110"/>
      <c r="CU1290" s="110"/>
      <c r="CV1290" s="110"/>
      <c r="CW1290" s="110"/>
      <c r="CX1290" s="110"/>
      <c r="CY1290" s="110"/>
      <c r="CZ1290" s="110"/>
      <c r="DA1290" s="110"/>
      <c r="DB1290" s="110"/>
      <c r="DC1290" s="110"/>
      <c r="DD1290" s="110"/>
      <c r="DE1290" s="110"/>
      <c r="DF1290" s="110"/>
      <c r="DG1290" s="110"/>
      <c r="DH1290" s="110"/>
      <c r="DI1290" s="110"/>
      <c r="DJ1290" s="110"/>
      <c r="DK1290" s="110"/>
      <c r="DL1290" s="110"/>
      <c r="DM1290" s="110"/>
      <c r="DN1290" s="110"/>
      <c r="DO1290" s="110"/>
      <c r="DP1290" s="110"/>
      <c r="DQ1290" s="110"/>
      <c r="DR1290" s="110"/>
      <c r="DS1290" s="110"/>
      <c r="DT1290" s="110"/>
      <c r="DU1290" s="110"/>
      <c r="DV1290" s="110"/>
      <c r="DW1290" s="110"/>
      <c r="DX1290" s="110"/>
      <c r="DY1290" s="110"/>
      <c r="DZ1290" s="110"/>
      <c r="EA1290" s="110"/>
      <c r="EB1290" s="110"/>
      <c r="EC1290" s="110"/>
      <c r="ED1290" s="110"/>
      <c r="EE1290" s="110"/>
      <c r="EF1290" s="110"/>
      <c r="EG1290" s="110"/>
      <c r="EH1290" s="110"/>
      <c r="EI1290" s="110"/>
      <c r="EJ1290" s="110"/>
      <c r="EK1290" s="110"/>
      <c r="EL1290" s="110"/>
      <c r="EM1290" s="110"/>
      <c r="EN1290" s="110"/>
      <c r="EO1290" s="110"/>
      <c r="EP1290" s="110"/>
      <c r="EQ1290" s="110"/>
      <c r="ER1290" s="110"/>
      <c r="ES1290" s="110"/>
      <c r="ET1290" s="110"/>
      <c r="EU1290" s="110"/>
      <c r="EV1290" s="110"/>
      <c r="EW1290" s="110"/>
      <c r="EX1290" s="110"/>
      <c r="EY1290" s="110"/>
      <c r="EZ1290" s="110"/>
      <c r="FA1290" s="110"/>
      <c r="FB1290" s="110"/>
      <c r="FC1290" s="110"/>
      <c r="FD1290" s="110"/>
      <c r="FE1290" s="110"/>
      <c r="FF1290" s="110"/>
      <c r="FG1290" s="110"/>
      <c r="FH1290" s="110"/>
      <c r="FI1290" s="110"/>
      <c r="FJ1290" s="110"/>
      <c r="FK1290" s="110"/>
      <c r="FL1290" s="242"/>
      <c r="FM1290" s="242"/>
      <c r="FN1290" s="242"/>
      <c r="FO1290" s="242"/>
      <c r="FP1290" s="242"/>
      <c r="FQ1290" s="242"/>
      <c r="FR1290" s="242"/>
    </row>
    <row r="1291" spans="1:216" ht="13.5" thickBot="1" x14ac:dyDescent="0.25">
      <c r="A1291" s="413" t="s">
        <v>1167</v>
      </c>
      <c r="B1291" s="414"/>
      <c r="C1291" s="440"/>
      <c r="D1291" s="230" t="s">
        <v>22</v>
      </c>
      <c r="E1291" s="248">
        <v>9.4250000000000007</v>
      </c>
      <c r="F1291" s="248">
        <v>3754.4250000000043</v>
      </c>
      <c r="G1291" s="248">
        <v>447.59897999999993</v>
      </c>
      <c r="H1291" s="248">
        <v>234.16</v>
      </c>
      <c r="I1291" s="248">
        <v>109.62500000000003</v>
      </c>
      <c r="J1291" s="248">
        <v>51.739999999999995</v>
      </c>
      <c r="K1291" s="248">
        <v>29.34</v>
      </c>
      <c r="L1291" s="248">
        <v>13.075000000000001</v>
      </c>
      <c r="M1291" s="248">
        <v>0.5</v>
      </c>
      <c r="N1291" s="248">
        <v>4649.8889800000052</v>
      </c>
      <c r="O1291" s="248">
        <v>24</v>
      </c>
      <c r="P1291" s="248">
        <v>7985</v>
      </c>
      <c r="Q1291" s="248">
        <v>946</v>
      </c>
      <c r="R1291" s="248">
        <v>486</v>
      </c>
      <c r="S1291" s="248">
        <v>230</v>
      </c>
      <c r="T1291" s="248">
        <v>107</v>
      </c>
      <c r="U1291" s="248">
        <v>60</v>
      </c>
      <c r="V1291" s="248">
        <v>27</v>
      </c>
      <c r="W1291" s="248">
        <v>1</v>
      </c>
      <c r="X1291" s="248">
        <v>9866</v>
      </c>
      <c r="Y1291" s="110"/>
      <c r="Z1291" s="110"/>
      <c r="AA1291" s="110"/>
      <c r="AB1291" s="110"/>
      <c r="AC1291" s="110"/>
      <c r="AD1291" s="110"/>
      <c r="AE1291" s="110"/>
      <c r="AF1291" s="110"/>
      <c r="AG1291" s="110"/>
      <c r="AH1291" s="110"/>
      <c r="AI1291" s="110"/>
      <c r="AJ1291" s="110"/>
      <c r="AK1291" s="110"/>
      <c r="AL1291" s="110"/>
      <c r="AM1291" s="110"/>
      <c r="AN1291" s="110"/>
      <c r="AO1291" s="110"/>
      <c r="AP1291" s="110"/>
      <c r="AQ1291" s="110"/>
      <c r="AR1291" s="110"/>
      <c r="AS1291" s="110"/>
      <c r="AT1291" s="110"/>
      <c r="AU1291" s="110"/>
      <c r="AV1291" s="110"/>
      <c r="AW1291" s="110"/>
      <c r="AX1291" s="110"/>
      <c r="AY1291" s="110"/>
      <c r="AZ1291" s="110"/>
      <c r="BA1291" s="110"/>
      <c r="BB1291" s="110"/>
      <c r="BC1291" s="110"/>
      <c r="BD1291" s="110"/>
      <c r="BE1291" s="110"/>
      <c r="BF1291" s="110"/>
      <c r="BG1291" s="110"/>
      <c r="BH1291" s="110"/>
      <c r="BI1291" s="110"/>
      <c r="BJ1291" s="110"/>
      <c r="BK1291" s="110"/>
      <c r="BL1291" s="110"/>
      <c r="BM1291" s="110"/>
      <c r="BN1291" s="110"/>
      <c r="BO1291" s="110"/>
      <c r="BP1291" s="110"/>
      <c r="BQ1291" s="110"/>
      <c r="BR1291" s="110"/>
      <c r="BS1291" s="110"/>
      <c r="BT1291" s="110"/>
      <c r="BU1291" s="110"/>
      <c r="BV1291" s="110"/>
      <c r="BW1291" s="110"/>
      <c r="BX1291" s="110"/>
      <c r="BY1291" s="110"/>
      <c r="BZ1291" s="110"/>
      <c r="CA1291" s="110"/>
      <c r="CB1291" s="110"/>
      <c r="CC1291" s="110"/>
      <c r="CD1291" s="110"/>
      <c r="CE1291" s="110"/>
      <c r="CF1291" s="110"/>
      <c r="CG1291" s="110"/>
      <c r="CH1291" s="110"/>
      <c r="CI1291" s="110"/>
      <c r="CJ1291" s="110"/>
      <c r="CK1291" s="110"/>
      <c r="CL1291" s="110"/>
      <c r="CM1291" s="110"/>
      <c r="CN1291" s="110"/>
      <c r="CO1291" s="110"/>
      <c r="CP1291" s="110"/>
      <c r="CQ1291" s="110"/>
      <c r="CR1291" s="110"/>
      <c r="CS1291" s="110"/>
      <c r="CT1291" s="110"/>
      <c r="CU1291" s="110"/>
      <c r="CV1291" s="110"/>
      <c r="CW1291" s="110"/>
      <c r="CX1291" s="110"/>
      <c r="CY1291" s="110"/>
      <c r="CZ1291" s="110"/>
      <c r="DA1291" s="110"/>
      <c r="DB1291" s="110"/>
      <c r="DC1291" s="110"/>
      <c r="DD1291" s="110"/>
      <c r="DE1291" s="110"/>
      <c r="DF1291" s="110"/>
      <c r="DG1291" s="110"/>
      <c r="DH1291" s="110"/>
      <c r="DI1291" s="110"/>
      <c r="DJ1291" s="110"/>
      <c r="DK1291" s="110"/>
      <c r="DL1291" s="110"/>
      <c r="DM1291" s="110"/>
      <c r="DN1291" s="110"/>
      <c r="DO1291" s="110"/>
      <c r="DP1291" s="110"/>
      <c r="DQ1291" s="110"/>
      <c r="DR1291" s="110"/>
      <c r="DS1291" s="110"/>
      <c r="DT1291" s="110"/>
      <c r="DU1291" s="110"/>
      <c r="DV1291" s="110"/>
      <c r="DW1291" s="110"/>
      <c r="DX1291" s="110"/>
      <c r="DY1291" s="110"/>
      <c r="DZ1291" s="110"/>
      <c r="EA1291" s="110"/>
      <c r="EB1291" s="110"/>
      <c r="EC1291" s="110"/>
      <c r="ED1291" s="110"/>
      <c r="EE1291" s="110"/>
      <c r="EF1291" s="110"/>
      <c r="EG1291" s="110"/>
      <c r="EH1291" s="110"/>
      <c r="EI1291" s="110"/>
      <c r="EJ1291" s="110"/>
      <c r="EK1291" s="110"/>
      <c r="EL1291" s="110"/>
      <c r="EM1291" s="110"/>
      <c r="EN1291" s="110"/>
      <c r="EO1291" s="110"/>
      <c r="EP1291" s="110"/>
      <c r="EQ1291" s="110"/>
      <c r="ER1291" s="110"/>
      <c r="ES1291" s="110"/>
      <c r="ET1291" s="110"/>
      <c r="EU1291" s="110"/>
      <c r="EV1291" s="110"/>
      <c r="EW1291" s="110"/>
      <c r="EX1291" s="110"/>
      <c r="EY1291" s="110"/>
      <c r="EZ1291" s="110"/>
      <c r="FA1291" s="110"/>
      <c r="FB1291" s="110"/>
      <c r="FC1291" s="110"/>
      <c r="FD1291" s="110"/>
      <c r="FE1291" s="110"/>
      <c r="FF1291" s="110"/>
      <c r="FG1291" s="110"/>
      <c r="FH1291" s="110"/>
      <c r="FI1291" s="110"/>
      <c r="FJ1291" s="110"/>
      <c r="FK1291" s="110"/>
      <c r="FL1291" s="242"/>
      <c r="FM1291" s="242"/>
      <c r="FN1291" s="242"/>
      <c r="FO1291" s="242"/>
      <c r="FP1291" s="242"/>
      <c r="FQ1291" s="242"/>
      <c r="FR1291" s="242"/>
    </row>
    <row r="1292" spans="1:216" x14ac:dyDescent="0.2">
      <c r="B1292" s="241"/>
      <c r="D1292" s="249"/>
      <c r="E1292" s="135"/>
      <c r="F1292" s="135"/>
      <c r="G1292" s="135"/>
      <c r="H1292" s="110"/>
      <c r="I1292" s="110"/>
      <c r="J1292" s="110"/>
      <c r="K1292" s="110"/>
      <c r="L1292" s="110"/>
      <c r="M1292" s="110"/>
      <c r="N1292" s="110"/>
      <c r="O1292" s="110"/>
      <c r="P1292" s="110"/>
      <c r="Q1292" s="110"/>
      <c r="R1292" s="110"/>
      <c r="S1292" s="110"/>
      <c r="T1292" s="110"/>
      <c r="U1292" s="110"/>
      <c r="V1292" s="110"/>
      <c r="W1292" s="110"/>
      <c r="X1292" s="110"/>
      <c r="Y1292" s="110"/>
      <c r="Z1292" s="110"/>
      <c r="AA1292" s="110"/>
      <c r="AB1292" s="110"/>
      <c r="AC1292" s="110"/>
      <c r="AD1292" s="110"/>
      <c r="AE1292" s="110"/>
      <c r="AF1292" s="110"/>
      <c r="AG1292" s="110"/>
      <c r="AH1292" s="110"/>
      <c r="AI1292" s="110"/>
      <c r="AJ1292" s="110"/>
      <c r="AK1292" s="110"/>
      <c r="AL1292" s="110"/>
      <c r="AM1292" s="110"/>
      <c r="AN1292" s="110"/>
      <c r="AO1292" s="110"/>
      <c r="AP1292" s="110"/>
      <c r="AQ1292" s="110"/>
      <c r="AR1292" s="110"/>
      <c r="AS1292" s="110"/>
      <c r="AT1292" s="110"/>
      <c r="AU1292" s="110"/>
      <c r="AV1292" s="110"/>
      <c r="AW1292" s="110"/>
      <c r="AX1292" s="110"/>
      <c r="AY1292" s="110"/>
      <c r="AZ1292" s="110"/>
      <c r="BA1292" s="110"/>
      <c r="BB1292" s="110"/>
      <c r="BC1292" s="110"/>
      <c r="BD1292" s="110"/>
      <c r="BE1292" s="110"/>
      <c r="BF1292" s="110"/>
      <c r="BG1292" s="110"/>
      <c r="BH1292" s="110"/>
      <c r="BI1292" s="110"/>
      <c r="BJ1292" s="110"/>
      <c r="BK1292" s="110"/>
      <c r="BL1292" s="110"/>
      <c r="BM1292" s="110"/>
      <c r="BN1292" s="110"/>
      <c r="BO1292" s="110"/>
      <c r="BP1292" s="110"/>
      <c r="BQ1292" s="110"/>
      <c r="BR1292" s="110"/>
      <c r="BS1292" s="110"/>
      <c r="BT1292" s="110"/>
      <c r="BU1292" s="110"/>
      <c r="BV1292" s="110"/>
      <c r="BW1292" s="110"/>
      <c r="BX1292" s="110"/>
      <c r="BY1292" s="110"/>
      <c r="BZ1292" s="110"/>
      <c r="CA1292" s="110"/>
      <c r="CB1292" s="110"/>
      <c r="CC1292" s="110"/>
      <c r="CD1292" s="110"/>
      <c r="CE1292" s="110"/>
      <c r="CF1292" s="110"/>
      <c r="CG1292" s="110"/>
      <c r="CH1292" s="110"/>
      <c r="CI1292" s="110"/>
      <c r="CJ1292" s="110"/>
      <c r="CK1292" s="110"/>
      <c r="CL1292" s="110"/>
      <c r="CM1292" s="110"/>
      <c r="CN1292" s="110"/>
      <c r="CO1292" s="110"/>
      <c r="CP1292" s="110"/>
      <c r="CQ1292" s="110"/>
      <c r="CR1292" s="110"/>
      <c r="CS1292" s="110"/>
      <c r="CT1292" s="110"/>
      <c r="CU1292" s="110"/>
      <c r="CV1292" s="110"/>
      <c r="CW1292" s="110"/>
      <c r="CX1292" s="110"/>
      <c r="CY1292" s="110"/>
      <c r="CZ1292" s="110"/>
      <c r="DA1292" s="110"/>
      <c r="DB1292" s="110"/>
      <c r="DC1292" s="110"/>
      <c r="DD1292" s="110"/>
      <c r="DE1292" s="110"/>
      <c r="DF1292" s="110"/>
      <c r="DG1292" s="110"/>
      <c r="DH1292" s="110"/>
      <c r="DI1292" s="110"/>
      <c r="DJ1292" s="110"/>
      <c r="DK1292" s="110"/>
      <c r="DL1292" s="110"/>
      <c r="DM1292" s="110"/>
      <c r="DN1292" s="110"/>
      <c r="DO1292" s="110"/>
      <c r="DP1292" s="110"/>
      <c r="DQ1292" s="110"/>
      <c r="DR1292" s="110"/>
      <c r="DS1292" s="110"/>
      <c r="DT1292" s="110"/>
      <c r="DU1292" s="110"/>
      <c r="DV1292" s="110"/>
      <c r="DW1292" s="110"/>
      <c r="DX1292" s="110"/>
      <c r="DY1292" s="110"/>
      <c r="DZ1292" s="110"/>
      <c r="EA1292" s="110"/>
      <c r="EB1292" s="110"/>
      <c r="EC1292" s="110"/>
      <c r="ED1292" s="110"/>
      <c r="EE1292" s="110"/>
      <c r="EF1292" s="110"/>
      <c r="EG1292" s="110"/>
      <c r="EH1292" s="110"/>
      <c r="EI1292" s="110"/>
      <c r="EJ1292" s="110"/>
      <c r="EK1292" s="110"/>
      <c r="EL1292" s="110"/>
      <c r="EM1292" s="110"/>
      <c r="EN1292" s="110"/>
      <c r="EO1292" s="110"/>
      <c r="EP1292" s="110"/>
      <c r="EQ1292" s="110"/>
      <c r="ER1292" s="110"/>
      <c r="ES1292" s="110"/>
      <c r="ET1292" s="110"/>
      <c r="EU1292" s="110"/>
      <c r="EV1292" s="110"/>
      <c r="EW1292" s="110"/>
      <c r="EX1292" s="110"/>
      <c r="EY1292" s="110"/>
      <c r="EZ1292" s="110"/>
      <c r="FA1292" s="110"/>
      <c r="FB1292" s="110"/>
      <c r="FC1292" s="110"/>
      <c r="FD1292" s="110"/>
      <c r="FE1292" s="110"/>
      <c r="FF1292" s="110"/>
      <c r="FG1292" s="110"/>
      <c r="FH1292" s="110"/>
      <c r="FI1292" s="110"/>
      <c r="FJ1292" s="110"/>
      <c r="FK1292" s="110"/>
      <c r="FL1292" s="242"/>
      <c r="FM1292" s="242"/>
      <c r="FN1292" s="242"/>
      <c r="FO1292" s="242"/>
      <c r="FP1292" s="242"/>
      <c r="FQ1292" s="242"/>
      <c r="FR1292" s="242"/>
    </row>
    <row r="1293" spans="1:216" s="468" customFormat="1" x14ac:dyDescent="0.2">
      <c r="A1293" s="466"/>
      <c r="B1293" s="467"/>
      <c r="D1293" s="249"/>
      <c r="E1293" s="469"/>
      <c r="F1293" s="469"/>
      <c r="G1293" s="469"/>
      <c r="H1293" s="469"/>
      <c r="I1293" s="469"/>
      <c r="J1293" s="469"/>
      <c r="K1293" s="469"/>
      <c r="L1293" s="469"/>
      <c r="M1293" s="469"/>
      <c r="N1293" s="469"/>
      <c r="O1293" s="469"/>
      <c r="P1293" s="469"/>
      <c r="Q1293" s="469"/>
      <c r="R1293" s="469"/>
      <c r="S1293" s="469"/>
      <c r="T1293" s="469"/>
      <c r="U1293" s="469"/>
      <c r="V1293" s="469"/>
      <c r="W1293" s="469"/>
      <c r="X1293" s="469"/>
      <c r="Y1293" s="135"/>
      <c r="Z1293" s="135"/>
      <c r="AA1293" s="135"/>
      <c r="AB1293" s="135"/>
      <c r="AC1293" s="135"/>
      <c r="AD1293" s="135"/>
      <c r="AE1293" s="135"/>
      <c r="AF1293" s="135"/>
      <c r="AG1293" s="135"/>
      <c r="AH1293" s="135"/>
      <c r="AI1293" s="135"/>
      <c r="AJ1293" s="135"/>
      <c r="AK1293" s="135"/>
      <c r="AL1293" s="135"/>
      <c r="AM1293" s="135"/>
      <c r="AN1293" s="135"/>
      <c r="AO1293" s="135"/>
      <c r="AP1293" s="135"/>
      <c r="AQ1293" s="135"/>
      <c r="AR1293" s="135"/>
      <c r="AS1293" s="135"/>
      <c r="AT1293" s="135"/>
      <c r="AU1293" s="135"/>
      <c r="AV1293" s="135"/>
      <c r="AW1293" s="135"/>
      <c r="AX1293" s="135"/>
      <c r="AY1293" s="135"/>
      <c r="AZ1293" s="135"/>
      <c r="BA1293" s="135"/>
      <c r="BB1293" s="135"/>
      <c r="BC1293" s="135"/>
      <c r="BD1293" s="135"/>
      <c r="BE1293" s="135"/>
      <c r="BF1293" s="135"/>
      <c r="BG1293" s="135"/>
      <c r="BH1293" s="135"/>
      <c r="BI1293" s="135"/>
      <c r="BJ1293" s="135"/>
      <c r="BK1293" s="135"/>
      <c r="BL1293" s="135"/>
      <c r="BM1293" s="135"/>
      <c r="BN1293" s="135"/>
      <c r="BO1293" s="135"/>
      <c r="BP1293" s="135"/>
      <c r="BQ1293" s="135"/>
      <c r="BR1293" s="135"/>
      <c r="BS1293" s="135"/>
      <c r="BT1293" s="135"/>
      <c r="BU1293" s="135"/>
      <c r="BV1293" s="135"/>
      <c r="BW1293" s="135"/>
      <c r="BX1293" s="135"/>
      <c r="BY1293" s="135"/>
      <c r="BZ1293" s="135"/>
      <c r="CA1293" s="135"/>
      <c r="CB1293" s="135"/>
      <c r="CC1293" s="135"/>
      <c r="CD1293" s="135"/>
      <c r="CE1293" s="135"/>
      <c r="CF1293" s="135"/>
      <c r="CG1293" s="135"/>
      <c r="CH1293" s="135"/>
      <c r="CI1293" s="135"/>
      <c r="CJ1293" s="135"/>
      <c r="CK1293" s="135"/>
      <c r="CL1293" s="135"/>
      <c r="CM1293" s="135"/>
      <c r="CN1293" s="135"/>
      <c r="CO1293" s="135"/>
      <c r="CP1293" s="135"/>
      <c r="CQ1293" s="135"/>
      <c r="CR1293" s="135"/>
      <c r="CS1293" s="135"/>
      <c r="CT1293" s="135"/>
      <c r="CU1293" s="135"/>
      <c r="CV1293" s="135"/>
      <c r="CW1293" s="135"/>
      <c r="CX1293" s="135"/>
      <c r="CY1293" s="135"/>
      <c r="CZ1293" s="135"/>
      <c r="DA1293" s="135"/>
      <c r="DB1293" s="135"/>
      <c r="DC1293" s="135"/>
      <c r="DD1293" s="135"/>
      <c r="DE1293" s="135"/>
      <c r="DF1293" s="135"/>
      <c r="DG1293" s="135"/>
      <c r="DH1293" s="135"/>
      <c r="DI1293" s="135"/>
      <c r="DJ1293" s="135"/>
      <c r="DK1293" s="135"/>
      <c r="DL1293" s="135"/>
      <c r="DM1293" s="135"/>
      <c r="DN1293" s="135"/>
      <c r="DO1293" s="135"/>
      <c r="DP1293" s="135"/>
      <c r="DQ1293" s="135"/>
      <c r="DR1293" s="135"/>
      <c r="DS1293" s="135"/>
      <c r="DT1293" s="135"/>
      <c r="DU1293" s="135"/>
      <c r="DV1293" s="135"/>
      <c r="DW1293" s="135"/>
      <c r="DX1293" s="135"/>
      <c r="DY1293" s="135"/>
      <c r="DZ1293" s="135"/>
      <c r="EA1293" s="135"/>
      <c r="EB1293" s="135"/>
      <c r="EC1293" s="135"/>
      <c r="ED1293" s="135"/>
      <c r="EE1293" s="135"/>
      <c r="EF1293" s="135"/>
      <c r="EG1293" s="135"/>
      <c r="EH1293" s="135"/>
      <c r="EI1293" s="135"/>
      <c r="EJ1293" s="135"/>
      <c r="EK1293" s="135"/>
      <c r="EL1293" s="135"/>
      <c r="EM1293" s="135"/>
      <c r="EN1293" s="135"/>
      <c r="EO1293" s="135"/>
      <c r="EP1293" s="135"/>
      <c r="EQ1293" s="135"/>
      <c r="ER1293" s="135"/>
      <c r="ES1293" s="135"/>
      <c r="ET1293" s="135"/>
      <c r="EU1293" s="135"/>
      <c r="EV1293" s="135"/>
      <c r="EW1293" s="135"/>
      <c r="EX1293" s="135"/>
      <c r="EY1293" s="135"/>
      <c r="EZ1293" s="135"/>
      <c r="FA1293" s="135"/>
      <c r="FB1293" s="135"/>
      <c r="FC1293" s="135"/>
      <c r="FD1293" s="135"/>
      <c r="FE1293" s="135"/>
      <c r="FF1293" s="135"/>
      <c r="FG1293" s="135"/>
      <c r="FH1293" s="135"/>
      <c r="FI1293" s="135"/>
      <c r="FJ1293" s="135"/>
      <c r="FK1293" s="135"/>
      <c r="FL1293" s="467"/>
      <c r="FM1293" s="467"/>
      <c r="FN1293" s="467"/>
      <c r="FO1293" s="467"/>
      <c r="FP1293" s="467"/>
      <c r="FQ1293" s="467"/>
      <c r="FR1293" s="467"/>
    </row>
    <row r="1294" spans="1:216" s="468" customFormat="1" x14ac:dyDescent="0.2">
      <c r="B1294" s="467"/>
      <c r="D1294" s="467"/>
      <c r="E1294" s="135"/>
      <c r="F1294" s="135"/>
      <c r="G1294" s="135"/>
      <c r="H1294" s="135"/>
      <c r="I1294" s="135"/>
      <c r="J1294" s="135"/>
      <c r="K1294" s="135"/>
      <c r="L1294" s="135"/>
      <c r="M1294" s="135"/>
      <c r="N1294" s="135"/>
      <c r="O1294" s="135"/>
      <c r="P1294" s="135"/>
      <c r="Q1294" s="135"/>
      <c r="R1294" s="135"/>
      <c r="S1294" s="135"/>
      <c r="T1294" s="135"/>
      <c r="U1294" s="135"/>
      <c r="V1294" s="135"/>
      <c r="W1294" s="135"/>
      <c r="X1294" s="135"/>
      <c r="Y1294" s="135"/>
      <c r="Z1294" s="135"/>
      <c r="AA1294" s="135"/>
      <c r="AB1294" s="135"/>
      <c r="AC1294" s="135"/>
      <c r="AD1294" s="135"/>
      <c r="AE1294" s="135"/>
      <c r="AF1294" s="135"/>
      <c r="AG1294" s="135"/>
      <c r="AH1294" s="135"/>
      <c r="AI1294" s="135"/>
      <c r="AJ1294" s="135"/>
      <c r="AK1294" s="135"/>
      <c r="AL1294" s="135"/>
      <c r="AM1294" s="135"/>
      <c r="AN1294" s="135"/>
      <c r="AO1294" s="135"/>
      <c r="AP1294" s="135"/>
      <c r="AQ1294" s="135"/>
      <c r="AR1294" s="135"/>
      <c r="AS1294" s="135"/>
      <c r="AT1294" s="135"/>
      <c r="AU1294" s="135"/>
      <c r="AV1294" s="135"/>
      <c r="AW1294" s="135"/>
      <c r="AX1294" s="135"/>
      <c r="AY1294" s="135"/>
      <c r="AZ1294" s="135"/>
      <c r="BA1294" s="135"/>
      <c r="BB1294" s="135"/>
      <c r="BC1294" s="135"/>
      <c r="BD1294" s="135"/>
      <c r="BE1294" s="135"/>
      <c r="BF1294" s="135"/>
      <c r="BG1294" s="135"/>
      <c r="BH1294" s="135"/>
      <c r="BI1294" s="135"/>
      <c r="BJ1294" s="135"/>
      <c r="BK1294" s="135"/>
      <c r="BL1294" s="135"/>
      <c r="BM1294" s="135"/>
      <c r="BN1294" s="135"/>
      <c r="BO1294" s="135"/>
      <c r="BP1294" s="135"/>
      <c r="BQ1294" s="135"/>
      <c r="BR1294" s="135"/>
      <c r="BS1294" s="135"/>
      <c r="BT1294" s="135"/>
      <c r="BU1294" s="135"/>
      <c r="BV1294" s="135"/>
      <c r="BW1294" s="135"/>
      <c r="BX1294" s="135"/>
      <c r="BY1294" s="135"/>
      <c r="BZ1294" s="135"/>
      <c r="CA1294" s="135"/>
      <c r="CB1294" s="135"/>
      <c r="CC1294" s="135"/>
      <c r="CD1294" s="135"/>
      <c r="CE1294" s="135"/>
      <c r="CF1294" s="135"/>
      <c r="CG1294" s="135"/>
      <c r="CH1294" s="135"/>
      <c r="CI1294" s="135"/>
      <c r="CJ1294" s="135"/>
      <c r="CK1294" s="135"/>
      <c r="CL1294" s="135"/>
      <c r="CM1294" s="135"/>
      <c r="CN1294" s="135"/>
      <c r="CO1294" s="135"/>
      <c r="CP1294" s="135"/>
      <c r="CQ1294" s="135"/>
      <c r="CR1294" s="135"/>
      <c r="CS1294" s="135"/>
      <c r="CT1294" s="135"/>
      <c r="CU1294" s="135"/>
      <c r="CV1294" s="135"/>
      <c r="CW1294" s="135"/>
      <c r="CX1294" s="135"/>
      <c r="CY1294" s="135"/>
      <c r="CZ1294" s="135"/>
      <c r="DA1294" s="135"/>
      <c r="DB1294" s="135"/>
      <c r="DC1294" s="135"/>
      <c r="DD1294" s="135"/>
      <c r="DE1294" s="135"/>
      <c r="DF1294" s="135"/>
      <c r="DG1294" s="135"/>
      <c r="DH1294" s="135"/>
      <c r="DI1294" s="135"/>
      <c r="DJ1294" s="135"/>
      <c r="DK1294" s="135"/>
      <c r="DL1294" s="135"/>
      <c r="DM1294" s="135"/>
      <c r="DN1294" s="135"/>
      <c r="DO1294" s="135"/>
      <c r="DP1294" s="135"/>
      <c r="DQ1294" s="135"/>
      <c r="DR1294" s="135"/>
      <c r="DS1294" s="135"/>
      <c r="DT1294" s="135"/>
      <c r="DU1294" s="135"/>
      <c r="DV1294" s="135"/>
      <c r="DW1294" s="135"/>
      <c r="DX1294" s="135"/>
      <c r="DY1294" s="135"/>
      <c r="DZ1294" s="135"/>
      <c r="EA1294" s="135"/>
      <c r="EB1294" s="135"/>
      <c r="EC1294" s="135"/>
      <c r="ED1294" s="135"/>
      <c r="EE1294" s="135"/>
      <c r="EF1294" s="135"/>
      <c r="EG1294" s="135"/>
      <c r="EH1294" s="135"/>
      <c r="EI1294" s="135"/>
      <c r="EJ1294" s="135"/>
      <c r="EK1294" s="135"/>
      <c r="EL1294" s="135"/>
      <c r="EM1294" s="135"/>
      <c r="EN1294" s="135"/>
      <c r="EO1294" s="135"/>
      <c r="EP1294" s="135"/>
      <c r="EQ1294" s="135"/>
      <c r="ER1294" s="135"/>
      <c r="ES1294" s="135"/>
      <c r="ET1294" s="135"/>
      <c r="EU1294" s="135"/>
      <c r="EV1294" s="135"/>
      <c r="EW1294" s="135"/>
      <c r="EX1294" s="135"/>
      <c r="EY1294" s="135"/>
      <c r="EZ1294" s="135"/>
      <c r="FA1294" s="135"/>
      <c r="FB1294" s="135"/>
      <c r="FC1294" s="135"/>
      <c r="FD1294" s="135"/>
      <c r="FE1294" s="135"/>
      <c r="FF1294" s="135"/>
      <c r="FG1294" s="135"/>
      <c r="FH1294" s="135"/>
      <c r="FI1294" s="135"/>
      <c r="FJ1294" s="135"/>
      <c r="FK1294" s="135"/>
      <c r="FL1294" s="467"/>
      <c r="FM1294" s="467"/>
      <c r="FN1294" s="467"/>
      <c r="FO1294" s="467"/>
      <c r="FP1294" s="467"/>
      <c r="FQ1294" s="467"/>
      <c r="FR1294" s="467"/>
    </row>
    <row r="1295" spans="1:216" x14ac:dyDescent="0.2">
      <c r="B1295" s="253"/>
      <c r="D1295" s="180"/>
      <c r="E1295" s="137"/>
      <c r="F1295" s="137"/>
      <c r="G1295" s="137"/>
      <c r="H1295" s="69"/>
      <c r="I1295" s="69"/>
      <c r="J1295" s="69"/>
      <c r="K1295" s="69"/>
      <c r="L1295" s="69"/>
      <c r="M1295" s="69"/>
      <c r="N1295" s="69"/>
      <c r="O1295" s="69"/>
      <c r="P1295" s="69"/>
      <c r="Q1295" s="69"/>
      <c r="R1295" s="69"/>
      <c r="S1295" s="69"/>
      <c r="T1295" s="69"/>
      <c r="U1295" s="69"/>
      <c r="V1295" s="69"/>
      <c r="W1295" s="69"/>
      <c r="X1295" s="69"/>
      <c r="Y1295" s="110"/>
      <c r="Z1295" s="110"/>
      <c r="AA1295" s="110"/>
      <c r="AB1295" s="110"/>
      <c r="AC1295" s="110"/>
      <c r="AD1295" s="110"/>
      <c r="AE1295" s="110"/>
      <c r="AF1295" s="110"/>
      <c r="AG1295" s="110"/>
      <c r="AH1295" s="110"/>
      <c r="AI1295" s="110"/>
      <c r="AJ1295" s="110"/>
      <c r="AK1295" s="110"/>
      <c r="AL1295" s="110"/>
      <c r="AM1295" s="110"/>
      <c r="AN1295" s="110"/>
      <c r="AO1295" s="110"/>
      <c r="AP1295" s="110"/>
      <c r="AQ1295" s="110"/>
      <c r="AR1295" s="110"/>
      <c r="AS1295" s="110"/>
      <c r="AT1295" s="110"/>
      <c r="AU1295" s="110"/>
      <c r="AV1295" s="110"/>
      <c r="AW1295" s="110"/>
      <c r="AX1295" s="110"/>
      <c r="AY1295" s="110"/>
      <c r="AZ1295" s="110"/>
      <c r="BA1295" s="110"/>
      <c r="BB1295" s="110"/>
      <c r="BC1295" s="110"/>
      <c r="BD1295" s="110"/>
      <c r="BE1295" s="110"/>
      <c r="BF1295" s="110"/>
      <c r="BG1295" s="110"/>
      <c r="BH1295" s="110"/>
      <c r="BI1295" s="110"/>
      <c r="BJ1295" s="110"/>
      <c r="BK1295" s="110"/>
      <c r="BL1295" s="110"/>
      <c r="BM1295" s="110"/>
      <c r="BN1295" s="110"/>
      <c r="BO1295" s="110"/>
      <c r="BP1295" s="110"/>
      <c r="BQ1295" s="110"/>
      <c r="BR1295" s="110"/>
      <c r="BS1295" s="110"/>
      <c r="BT1295" s="110"/>
      <c r="BU1295" s="110"/>
      <c r="BV1295" s="110"/>
      <c r="BW1295" s="110"/>
      <c r="BX1295" s="110"/>
      <c r="BY1295" s="110"/>
      <c r="BZ1295" s="110"/>
      <c r="CA1295" s="110"/>
      <c r="CB1295" s="110"/>
      <c r="CC1295" s="110"/>
      <c r="CD1295" s="110"/>
      <c r="CE1295" s="110"/>
      <c r="CF1295" s="110"/>
      <c r="CG1295" s="110"/>
      <c r="CH1295" s="110"/>
      <c r="CI1295" s="110"/>
      <c r="CJ1295" s="110"/>
      <c r="CK1295" s="110"/>
      <c r="CL1295" s="110"/>
      <c r="CM1295" s="110"/>
      <c r="CN1295" s="110"/>
      <c r="CO1295" s="110"/>
      <c r="CP1295" s="110"/>
      <c r="CQ1295" s="110"/>
      <c r="CR1295" s="110"/>
      <c r="CS1295" s="110"/>
      <c r="CT1295" s="110"/>
      <c r="CU1295" s="110"/>
      <c r="CV1295" s="110"/>
      <c r="CW1295" s="110"/>
      <c r="CX1295" s="110"/>
      <c r="CY1295" s="110"/>
      <c r="CZ1295" s="110"/>
      <c r="DA1295" s="110"/>
      <c r="DB1295" s="110"/>
      <c r="DC1295" s="110"/>
      <c r="DD1295" s="110"/>
      <c r="DE1295" s="110"/>
      <c r="DF1295" s="110"/>
      <c r="DG1295" s="110"/>
      <c r="DH1295" s="110"/>
      <c r="DI1295" s="110"/>
      <c r="DJ1295" s="110"/>
      <c r="DK1295" s="110"/>
      <c r="DL1295" s="110"/>
      <c r="DM1295" s="110"/>
      <c r="DN1295" s="110"/>
      <c r="DO1295" s="110"/>
      <c r="DP1295" s="110"/>
      <c r="DQ1295" s="110"/>
      <c r="DR1295" s="110"/>
      <c r="DS1295" s="110"/>
      <c r="DT1295" s="110"/>
      <c r="DU1295" s="110"/>
      <c r="DV1295" s="110"/>
      <c r="DW1295" s="110"/>
      <c r="DX1295" s="110"/>
      <c r="DY1295" s="110"/>
      <c r="DZ1295" s="110"/>
      <c r="EA1295" s="110"/>
      <c r="EB1295" s="110"/>
      <c r="EC1295" s="110"/>
      <c r="ED1295" s="110"/>
      <c r="EE1295" s="110"/>
      <c r="EF1295" s="110"/>
      <c r="EG1295" s="110"/>
      <c r="EH1295" s="110"/>
      <c r="EI1295" s="110"/>
      <c r="EJ1295" s="110"/>
      <c r="EK1295" s="110"/>
      <c r="EL1295" s="110"/>
      <c r="EM1295" s="110"/>
      <c r="EN1295" s="110"/>
      <c r="EO1295" s="110"/>
      <c r="EP1295" s="110"/>
      <c r="EQ1295" s="110"/>
      <c r="ER1295" s="110"/>
      <c r="ES1295" s="110"/>
      <c r="ET1295" s="110"/>
      <c r="EU1295" s="110"/>
      <c r="EV1295" s="110"/>
      <c r="EW1295" s="110"/>
      <c r="EX1295" s="110"/>
      <c r="EY1295" s="110"/>
      <c r="EZ1295" s="110"/>
      <c r="FA1295" s="110"/>
      <c r="FB1295" s="110"/>
      <c r="FC1295" s="110"/>
      <c r="FD1295" s="110"/>
      <c r="FE1295" s="110"/>
      <c r="FF1295" s="110"/>
      <c r="FG1295" s="110"/>
      <c r="FH1295" s="110"/>
      <c r="FI1295" s="110"/>
      <c r="FJ1295" s="110"/>
      <c r="FK1295" s="110"/>
      <c r="FL1295" s="242"/>
      <c r="FM1295" s="242"/>
      <c r="FN1295" s="242"/>
      <c r="FO1295" s="242"/>
      <c r="FP1295" s="242"/>
      <c r="FQ1295" s="242"/>
      <c r="FR1295" s="242"/>
    </row>
    <row r="1296" spans="1:216" x14ac:dyDescent="0.2">
      <c r="B1296" s="241"/>
      <c r="D1296" s="242"/>
      <c r="E1296" s="94"/>
      <c r="F1296" s="94"/>
      <c r="G1296" s="110"/>
      <c r="H1296" s="110"/>
      <c r="I1296" s="110"/>
      <c r="J1296" s="110"/>
      <c r="K1296" s="110"/>
      <c r="L1296" s="110"/>
      <c r="M1296" s="110"/>
      <c r="N1296" s="110"/>
      <c r="O1296" s="110"/>
      <c r="P1296" s="110"/>
      <c r="Q1296" s="110"/>
      <c r="R1296" s="110"/>
      <c r="S1296" s="110"/>
      <c r="T1296" s="110"/>
      <c r="U1296" s="110"/>
      <c r="V1296" s="110"/>
      <c r="W1296" s="110"/>
      <c r="X1296" s="110"/>
      <c r="Y1296" s="110"/>
      <c r="Z1296" s="110"/>
      <c r="AA1296" s="110"/>
      <c r="AB1296" s="110"/>
      <c r="AC1296" s="110"/>
      <c r="AD1296" s="110"/>
      <c r="AE1296" s="110"/>
      <c r="AF1296" s="110"/>
      <c r="AG1296" s="110"/>
      <c r="AH1296" s="110"/>
      <c r="AI1296" s="110"/>
      <c r="AJ1296" s="110"/>
      <c r="AK1296" s="110"/>
      <c r="AL1296" s="110"/>
      <c r="AM1296" s="110"/>
      <c r="AN1296" s="110"/>
      <c r="AO1296" s="110"/>
      <c r="AP1296" s="110"/>
      <c r="AQ1296" s="110"/>
      <c r="AR1296" s="110"/>
      <c r="AS1296" s="110"/>
      <c r="AT1296" s="110"/>
      <c r="AU1296" s="110"/>
      <c r="AV1296" s="110"/>
      <c r="AW1296" s="110"/>
      <c r="AX1296" s="110"/>
      <c r="AY1296" s="110"/>
      <c r="AZ1296" s="110"/>
      <c r="BA1296" s="110"/>
      <c r="BB1296" s="110"/>
      <c r="BC1296" s="110"/>
      <c r="BD1296" s="110"/>
      <c r="BE1296" s="110"/>
      <c r="BF1296" s="110"/>
      <c r="BG1296" s="110"/>
      <c r="BH1296" s="110"/>
      <c r="BI1296" s="110"/>
      <c r="BJ1296" s="110"/>
      <c r="BK1296" s="110"/>
      <c r="BL1296" s="110"/>
      <c r="BM1296" s="110"/>
      <c r="BN1296" s="110"/>
      <c r="BO1296" s="110"/>
      <c r="BP1296" s="110"/>
      <c r="BQ1296" s="110"/>
      <c r="BR1296" s="110"/>
      <c r="BS1296" s="110"/>
      <c r="BT1296" s="110"/>
      <c r="BU1296" s="110"/>
      <c r="BV1296" s="110"/>
      <c r="BW1296" s="110"/>
      <c r="BX1296" s="110"/>
      <c r="BY1296" s="110"/>
      <c r="BZ1296" s="110"/>
      <c r="CA1296" s="110"/>
      <c r="CB1296" s="110"/>
      <c r="CC1296" s="110"/>
      <c r="CD1296" s="110"/>
      <c r="CE1296" s="110"/>
      <c r="CF1296" s="110"/>
      <c r="CG1296" s="110"/>
      <c r="CH1296" s="110"/>
      <c r="CI1296" s="110"/>
      <c r="CJ1296" s="110"/>
      <c r="CK1296" s="110"/>
      <c r="CL1296" s="110"/>
      <c r="CM1296" s="110"/>
      <c r="CN1296" s="110"/>
      <c r="CO1296" s="110"/>
      <c r="CP1296" s="110"/>
      <c r="CQ1296" s="110"/>
      <c r="CR1296" s="110"/>
      <c r="CS1296" s="110"/>
      <c r="CT1296" s="110"/>
      <c r="CU1296" s="110"/>
      <c r="CV1296" s="110"/>
      <c r="CW1296" s="110"/>
      <c r="CX1296" s="110"/>
      <c r="CY1296" s="110"/>
      <c r="CZ1296" s="110"/>
      <c r="DA1296" s="110"/>
      <c r="DB1296" s="110"/>
      <c r="DC1296" s="110"/>
      <c r="DD1296" s="110"/>
      <c r="DE1296" s="110"/>
      <c r="DF1296" s="110"/>
      <c r="DG1296" s="110"/>
      <c r="DH1296" s="110"/>
      <c r="DI1296" s="110"/>
      <c r="DJ1296" s="110"/>
      <c r="DK1296" s="110"/>
      <c r="DL1296" s="110"/>
      <c r="DM1296" s="110"/>
      <c r="DN1296" s="110"/>
      <c r="DO1296" s="110"/>
      <c r="DP1296" s="110"/>
      <c r="DQ1296" s="110"/>
      <c r="DR1296" s="110"/>
      <c r="DS1296" s="110"/>
      <c r="DT1296" s="110"/>
      <c r="DU1296" s="110"/>
      <c r="DV1296" s="110"/>
      <c r="DW1296" s="110"/>
      <c r="DX1296" s="110"/>
      <c r="DY1296" s="110"/>
      <c r="DZ1296" s="110"/>
      <c r="EA1296" s="110"/>
      <c r="EB1296" s="110"/>
      <c r="EC1296" s="110"/>
      <c r="ED1296" s="110"/>
      <c r="EE1296" s="110"/>
      <c r="EF1296" s="110"/>
      <c r="EG1296" s="110"/>
      <c r="EH1296" s="110"/>
      <c r="EI1296" s="110"/>
      <c r="EJ1296" s="110"/>
      <c r="EK1296" s="110"/>
      <c r="EL1296" s="110"/>
      <c r="EM1296" s="110"/>
      <c r="EN1296" s="110"/>
      <c r="EO1296" s="110"/>
      <c r="EP1296" s="110"/>
      <c r="EQ1296" s="110"/>
      <c r="ER1296" s="110"/>
      <c r="ES1296" s="110"/>
      <c r="ET1296" s="110"/>
      <c r="EU1296" s="110"/>
      <c r="EV1296" s="110"/>
      <c r="EW1296" s="110"/>
      <c r="EX1296" s="110"/>
      <c r="EY1296" s="110"/>
      <c r="EZ1296" s="110"/>
      <c r="FA1296" s="110"/>
      <c r="FB1296" s="110"/>
      <c r="FC1296" s="110"/>
      <c r="FD1296" s="110"/>
      <c r="FE1296" s="110"/>
      <c r="FF1296" s="110"/>
      <c r="FG1296" s="110"/>
      <c r="FH1296" s="110"/>
      <c r="FI1296" s="110"/>
      <c r="FJ1296" s="110"/>
      <c r="FK1296" s="110"/>
      <c r="FL1296" s="242"/>
      <c r="FM1296" s="242"/>
      <c r="FN1296" s="242"/>
      <c r="FO1296" s="242"/>
      <c r="FP1296" s="242"/>
      <c r="FQ1296" s="242"/>
      <c r="FR1296" s="242"/>
    </row>
    <row r="1297" spans="1:369" ht="13.5" thickBot="1" x14ac:dyDescent="0.25">
      <c r="D1297" s="185" t="s">
        <v>1264</v>
      </c>
      <c r="E1297" s="94">
        <v>5</v>
      </c>
      <c r="F1297" s="94">
        <v>6</v>
      </c>
      <c r="G1297" s="94">
        <v>7</v>
      </c>
      <c r="H1297" s="94">
        <v>8</v>
      </c>
      <c r="I1297" s="94">
        <v>9</v>
      </c>
      <c r="J1297" s="94">
        <v>10</v>
      </c>
      <c r="K1297" s="94">
        <v>11</v>
      </c>
      <c r="L1297" s="94">
        <v>12</v>
      </c>
      <c r="M1297" s="94">
        <v>13</v>
      </c>
      <c r="N1297" s="94">
        <v>14</v>
      </c>
      <c r="O1297" s="94">
        <v>15</v>
      </c>
      <c r="P1297" s="94">
        <v>16</v>
      </c>
      <c r="Q1297" s="94">
        <v>17</v>
      </c>
      <c r="R1297" s="94">
        <v>18</v>
      </c>
      <c r="S1297" s="94">
        <v>19</v>
      </c>
      <c r="T1297" s="94">
        <v>20</v>
      </c>
      <c r="U1297" s="94">
        <v>21</v>
      </c>
      <c r="V1297" s="94">
        <v>22</v>
      </c>
      <c r="W1297" s="94">
        <v>23</v>
      </c>
      <c r="X1297" s="94">
        <v>24</v>
      </c>
      <c r="Y1297" s="94">
        <v>25</v>
      </c>
      <c r="Z1297" s="94">
        <v>26</v>
      </c>
      <c r="AA1297" s="94">
        <v>27</v>
      </c>
      <c r="AB1297" s="94">
        <v>28</v>
      </c>
      <c r="AC1297" s="94">
        <v>29</v>
      </c>
      <c r="AD1297" s="94">
        <v>30</v>
      </c>
      <c r="AE1297" s="94">
        <v>31</v>
      </c>
      <c r="AF1297" s="94">
        <v>32</v>
      </c>
      <c r="AG1297" s="94">
        <v>33</v>
      </c>
      <c r="AH1297" s="94">
        <v>34</v>
      </c>
      <c r="AI1297" s="94">
        <v>35</v>
      </c>
      <c r="AJ1297" s="94">
        <v>36</v>
      </c>
      <c r="AK1297" s="94">
        <v>37</v>
      </c>
      <c r="AL1297" s="94">
        <v>38</v>
      </c>
      <c r="AM1297" s="94">
        <v>39</v>
      </c>
      <c r="AN1297" s="94">
        <v>40</v>
      </c>
      <c r="AO1297" s="94">
        <v>41</v>
      </c>
      <c r="AP1297" s="94">
        <v>42</v>
      </c>
      <c r="AQ1297" s="94">
        <v>43</v>
      </c>
      <c r="AR1297" s="94">
        <v>44</v>
      </c>
      <c r="AS1297" s="94">
        <v>45</v>
      </c>
      <c r="AT1297" s="94">
        <v>46</v>
      </c>
      <c r="AU1297" s="94">
        <v>47</v>
      </c>
      <c r="AV1297" s="94">
        <v>48</v>
      </c>
      <c r="AW1297" s="94">
        <v>49</v>
      </c>
      <c r="AX1297" s="94">
        <v>50</v>
      </c>
      <c r="AY1297" s="94">
        <v>51</v>
      </c>
      <c r="AZ1297" s="94">
        <v>52</v>
      </c>
      <c r="BA1297" s="94">
        <v>53</v>
      </c>
      <c r="BB1297" s="94">
        <v>54</v>
      </c>
      <c r="BC1297" s="94">
        <v>55</v>
      </c>
      <c r="BD1297" s="94">
        <v>56</v>
      </c>
      <c r="BE1297" s="94">
        <v>57</v>
      </c>
      <c r="BF1297" s="94">
        <v>58</v>
      </c>
      <c r="BG1297" s="94">
        <v>59</v>
      </c>
      <c r="BH1297" s="94">
        <v>60</v>
      </c>
      <c r="BI1297" s="94">
        <v>61</v>
      </c>
      <c r="BJ1297" s="94">
        <v>62</v>
      </c>
      <c r="BK1297" s="94">
        <v>63</v>
      </c>
      <c r="BL1297" s="94">
        <v>64</v>
      </c>
      <c r="BM1297" s="94">
        <v>65</v>
      </c>
      <c r="BN1297" s="94">
        <v>66</v>
      </c>
      <c r="BO1297" s="94">
        <v>67</v>
      </c>
      <c r="BP1297" s="94">
        <v>68</v>
      </c>
      <c r="BQ1297" s="94">
        <v>69</v>
      </c>
      <c r="BR1297" s="94">
        <v>70</v>
      </c>
      <c r="BS1297" s="94">
        <v>71</v>
      </c>
      <c r="BT1297" s="94">
        <v>72</v>
      </c>
      <c r="BU1297" s="94">
        <v>73</v>
      </c>
      <c r="BV1297" s="94">
        <v>74</v>
      </c>
      <c r="BW1297" s="94">
        <v>75</v>
      </c>
      <c r="BX1297" s="94">
        <v>76</v>
      </c>
      <c r="BY1297" s="94">
        <v>77</v>
      </c>
      <c r="BZ1297" s="94">
        <v>78</v>
      </c>
      <c r="CA1297" s="94">
        <v>79</v>
      </c>
      <c r="CB1297" s="94">
        <v>80</v>
      </c>
      <c r="CC1297" s="94">
        <v>81</v>
      </c>
      <c r="CD1297" s="94">
        <v>82</v>
      </c>
      <c r="CE1297" s="94">
        <v>83</v>
      </c>
      <c r="CF1297" s="94">
        <v>84</v>
      </c>
      <c r="CG1297" s="94">
        <v>85</v>
      </c>
      <c r="CH1297" s="94">
        <v>86</v>
      </c>
      <c r="CI1297" s="94">
        <v>87</v>
      </c>
      <c r="CJ1297" s="94">
        <v>88</v>
      </c>
      <c r="CK1297" s="94">
        <v>89</v>
      </c>
      <c r="CL1297" s="94">
        <v>90</v>
      </c>
      <c r="CM1297" s="94">
        <v>91</v>
      </c>
      <c r="CN1297" s="94">
        <v>92</v>
      </c>
      <c r="CO1297" s="94">
        <v>93</v>
      </c>
      <c r="CP1297" s="94">
        <v>94</v>
      </c>
      <c r="CQ1297" s="94">
        <v>95</v>
      </c>
      <c r="CR1297" s="94">
        <v>96</v>
      </c>
      <c r="CS1297" s="94">
        <v>97</v>
      </c>
      <c r="CT1297" s="94">
        <v>98</v>
      </c>
      <c r="CU1297" s="94">
        <v>99</v>
      </c>
      <c r="CV1297" s="94">
        <v>100</v>
      </c>
      <c r="CW1297" s="94">
        <v>101</v>
      </c>
      <c r="CX1297" s="94">
        <v>102</v>
      </c>
      <c r="CY1297" s="94">
        <v>103</v>
      </c>
      <c r="CZ1297" s="94">
        <v>104</v>
      </c>
      <c r="DA1297" s="94">
        <v>105</v>
      </c>
      <c r="DB1297" s="94">
        <v>106</v>
      </c>
      <c r="DC1297" s="94">
        <v>107</v>
      </c>
      <c r="DD1297" s="94">
        <v>108</v>
      </c>
      <c r="DE1297" s="94">
        <v>109</v>
      </c>
      <c r="DF1297" s="94">
        <v>110</v>
      </c>
      <c r="DG1297" s="94">
        <v>111</v>
      </c>
      <c r="DH1297" s="94">
        <v>112</v>
      </c>
      <c r="DI1297" s="94">
        <v>113</v>
      </c>
      <c r="DJ1297" s="94">
        <v>114</v>
      </c>
      <c r="DK1297" s="94">
        <v>115</v>
      </c>
      <c r="DL1297" s="94">
        <v>116</v>
      </c>
      <c r="DM1297" s="94">
        <v>117</v>
      </c>
      <c r="DN1297" s="94">
        <v>118</v>
      </c>
      <c r="DO1297" s="94">
        <v>119</v>
      </c>
      <c r="DP1297" s="94">
        <v>120</v>
      </c>
      <c r="DQ1297" s="94">
        <v>121</v>
      </c>
      <c r="DR1297" s="94">
        <v>122</v>
      </c>
      <c r="DS1297" s="94">
        <v>123</v>
      </c>
      <c r="DT1297" s="94">
        <v>124</v>
      </c>
      <c r="DU1297" s="94">
        <v>125</v>
      </c>
      <c r="DV1297" s="94">
        <v>126</v>
      </c>
      <c r="DW1297" s="94">
        <v>127</v>
      </c>
      <c r="DX1297" s="94">
        <v>128</v>
      </c>
      <c r="DY1297" s="94">
        <v>129</v>
      </c>
      <c r="DZ1297" s="94">
        <v>130</v>
      </c>
      <c r="EA1297" s="94">
        <v>131</v>
      </c>
      <c r="EB1297" s="94">
        <v>132</v>
      </c>
      <c r="EC1297" s="94">
        <v>133</v>
      </c>
      <c r="ED1297" s="94">
        <v>134</v>
      </c>
      <c r="EE1297" s="94">
        <v>135</v>
      </c>
      <c r="EF1297" s="94">
        <v>136</v>
      </c>
      <c r="EG1297" s="94">
        <v>137</v>
      </c>
      <c r="EH1297" s="94">
        <v>138</v>
      </c>
      <c r="EI1297" s="94">
        <v>139</v>
      </c>
      <c r="EJ1297" s="94">
        <v>140</v>
      </c>
      <c r="EK1297" s="94">
        <v>141</v>
      </c>
      <c r="EL1297" s="94">
        <v>142</v>
      </c>
      <c r="EM1297" s="94">
        <v>143</v>
      </c>
      <c r="EN1297" s="94">
        <v>144</v>
      </c>
      <c r="EO1297" s="94">
        <v>145</v>
      </c>
      <c r="EP1297" s="94">
        <v>146</v>
      </c>
      <c r="EQ1297" s="94">
        <v>147</v>
      </c>
      <c r="ER1297" s="94">
        <v>148</v>
      </c>
      <c r="ES1297" s="94">
        <v>149</v>
      </c>
      <c r="ET1297" s="94">
        <v>150</v>
      </c>
      <c r="EU1297" s="94">
        <v>151</v>
      </c>
      <c r="EV1297" s="94">
        <v>152</v>
      </c>
      <c r="EW1297" s="94">
        <v>153</v>
      </c>
      <c r="EX1297" s="94">
        <v>154</v>
      </c>
      <c r="EY1297" s="94">
        <v>155</v>
      </c>
      <c r="EZ1297" s="94">
        <v>156</v>
      </c>
      <c r="FA1297" s="94">
        <v>157</v>
      </c>
      <c r="FB1297" s="94">
        <v>158</v>
      </c>
      <c r="FC1297" s="94">
        <v>159</v>
      </c>
      <c r="FD1297" s="94">
        <v>160</v>
      </c>
      <c r="FE1297" s="94">
        <v>161</v>
      </c>
      <c r="FF1297" s="94">
        <v>162</v>
      </c>
      <c r="FG1297" s="94">
        <v>163</v>
      </c>
      <c r="FH1297" s="94">
        <v>164</v>
      </c>
      <c r="FI1297" s="94">
        <v>165</v>
      </c>
      <c r="FJ1297" s="94">
        <v>166</v>
      </c>
      <c r="FK1297" s="94">
        <v>167</v>
      </c>
      <c r="FL1297" s="94">
        <v>168</v>
      </c>
      <c r="FM1297" s="94">
        <v>169</v>
      </c>
      <c r="FN1297" s="94">
        <v>170</v>
      </c>
      <c r="FO1297" s="94">
        <v>171</v>
      </c>
      <c r="FP1297" s="94">
        <v>172</v>
      </c>
      <c r="FQ1297" s="94">
        <v>173</v>
      </c>
      <c r="FR1297" s="94">
        <v>174</v>
      </c>
      <c r="FS1297" s="94">
        <v>175</v>
      </c>
      <c r="FT1297" s="94">
        <v>176</v>
      </c>
      <c r="FU1297" s="94">
        <v>177</v>
      </c>
      <c r="FV1297" s="94">
        <v>178</v>
      </c>
      <c r="FW1297" s="94">
        <v>179</v>
      </c>
      <c r="FX1297" s="94">
        <v>180</v>
      </c>
      <c r="FY1297" s="94">
        <v>181</v>
      </c>
      <c r="FZ1297" s="94">
        <v>182</v>
      </c>
      <c r="GA1297" s="94">
        <v>183</v>
      </c>
      <c r="GB1297" s="94">
        <v>184</v>
      </c>
      <c r="GC1297" s="94">
        <v>185</v>
      </c>
      <c r="GD1297" s="94">
        <v>186</v>
      </c>
      <c r="GE1297" s="94">
        <v>187</v>
      </c>
      <c r="GF1297" s="94">
        <v>188</v>
      </c>
      <c r="GG1297" s="94">
        <v>189</v>
      </c>
      <c r="GH1297" s="94">
        <v>190</v>
      </c>
      <c r="GI1297" s="94">
        <v>191</v>
      </c>
      <c r="GJ1297" s="94">
        <v>192</v>
      </c>
      <c r="GK1297" s="94">
        <v>193</v>
      </c>
      <c r="GL1297" s="94">
        <v>194</v>
      </c>
      <c r="GM1297" s="94">
        <v>195</v>
      </c>
      <c r="GN1297" s="94">
        <v>196</v>
      </c>
      <c r="GO1297" s="94">
        <v>197</v>
      </c>
      <c r="GP1297" s="94">
        <v>198</v>
      </c>
      <c r="GQ1297" s="94">
        <v>199</v>
      </c>
      <c r="GR1297" s="94">
        <v>200</v>
      </c>
      <c r="GS1297" s="94">
        <v>201</v>
      </c>
      <c r="GT1297" s="94">
        <v>202</v>
      </c>
      <c r="GU1297" s="94">
        <v>203</v>
      </c>
      <c r="GV1297" s="94">
        <v>204</v>
      </c>
      <c r="GW1297" s="94">
        <v>205</v>
      </c>
      <c r="GX1297" s="94">
        <v>206</v>
      </c>
      <c r="GY1297" s="94">
        <v>207</v>
      </c>
      <c r="GZ1297" s="94">
        <v>208</v>
      </c>
      <c r="HA1297" s="94">
        <v>209</v>
      </c>
      <c r="HB1297" s="94">
        <v>210</v>
      </c>
      <c r="HC1297" s="94">
        <v>211</v>
      </c>
      <c r="HD1297" s="94">
        <v>212</v>
      </c>
      <c r="HE1297" s="94">
        <v>213</v>
      </c>
      <c r="HF1297" s="94">
        <v>214</v>
      </c>
      <c r="HG1297" s="94">
        <v>215</v>
      </c>
      <c r="HH1297" s="94">
        <v>216</v>
      </c>
      <c r="HI1297" s="94">
        <v>217</v>
      </c>
      <c r="HJ1297" s="94">
        <v>218</v>
      </c>
      <c r="HK1297" s="94">
        <v>219</v>
      </c>
      <c r="HL1297" s="94">
        <v>220</v>
      </c>
      <c r="HM1297" s="94">
        <v>221</v>
      </c>
      <c r="HN1297" s="94">
        <v>222</v>
      </c>
      <c r="HO1297" s="94">
        <v>223</v>
      </c>
      <c r="HP1297" s="94">
        <v>224</v>
      </c>
      <c r="HQ1297" s="94">
        <v>225</v>
      </c>
      <c r="HR1297" s="94">
        <v>226</v>
      </c>
      <c r="HS1297" s="94">
        <v>227</v>
      </c>
      <c r="HT1297" s="94">
        <v>228</v>
      </c>
      <c r="HU1297" s="94">
        <v>229</v>
      </c>
      <c r="HV1297" s="94">
        <v>230</v>
      </c>
      <c r="HW1297" s="94">
        <v>231</v>
      </c>
      <c r="HX1297" s="94">
        <v>232</v>
      </c>
      <c r="HY1297" s="94">
        <v>233</v>
      </c>
      <c r="HZ1297" s="94">
        <v>234</v>
      </c>
      <c r="IA1297" s="94">
        <v>235</v>
      </c>
      <c r="IB1297" s="94">
        <v>236</v>
      </c>
      <c r="IC1297" s="94">
        <v>237</v>
      </c>
      <c r="ID1297" s="94">
        <v>238</v>
      </c>
      <c r="IE1297" s="94">
        <v>239</v>
      </c>
      <c r="IF1297" s="94">
        <v>240</v>
      </c>
      <c r="IG1297" s="94">
        <v>241</v>
      </c>
      <c r="IH1297" s="94">
        <v>242</v>
      </c>
      <c r="II1297" s="94">
        <v>243</v>
      </c>
      <c r="IJ1297" s="94">
        <v>244</v>
      </c>
      <c r="IK1297" s="94">
        <v>245</v>
      </c>
      <c r="IL1297" s="94">
        <v>246</v>
      </c>
      <c r="IM1297" s="94">
        <v>247</v>
      </c>
      <c r="IN1297" s="94">
        <v>248</v>
      </c>
      <c r="IO1297" s="94">
        <v>249</v>
      </c>
      <c r="IP1297" s="94">
        <v>250</v>
      </c>
      <c r="IQ1297" s="94">
        <v>251</v>
      </c>
      <c r="IR1297" s="94">
        <v>252</v>
      </c>
      <c r="IS1297" s="94">
        <v>253</v>
      </c>
      <c r="IT1297" s="94">
        <v>254</v>
      </c>
      <c r="IU1297" s="94">
        <v>255</v>
      </c>
      <c r="IV1297" s="94">
        <v>256</v>
      </c>
      <c r="IW1297" s="94">
        <v>257</v>
      </c>
      <c r="IX1297" s="94">
        <v>258</v>
      </c>
      <c r="IY1297" s="94">
        <v>259</v>
      </c>
      <c r="IZ1297" s="94">
        <v>260</v>
      </c>
      <c r="JA1297" s="94">
        <v>261</v>
      </c>
      <c r="JB1297" s="94">
        <v>262</v>
      </c>
      <c r="JC1297" s="94">
        <v>263</v>
      </c>
      <c r="JD1297" s="94">
        <v>264</v>
      </c>
      <c r="JE1297" s="94">
        <v>265</v>
      </c>
      <c r="JF1297" s="94">
        <v>266</v>
      </c>
      <c r="JG1297" s="94">
        <v>267</v>
      </c>
      <c r="JH1297" s="94">
        <v>268</v>
      </c>
      <c r="JI1297" s="94">
        <v>269</v>
      </c>
      <c r="JJ1297" s="94">
        <v>270</v>
      </c>
      <c r="JK1297" s="94">
        <v>271</v>
      </c>
      <c r="JL1297" s="94">
        <v>272</v>
      </c>
      <c r="JM1297" s="94">
        <v>273</v>
      </c>
      <c r="JN1297" s="94">
        <v>274</v>
      </c>
      <c r="JO1297" s="94">
        <v>275</v>
      </c>
      <c r="JP1297" s="94">
        <v>276</v>
      </c>
      <c r="JQ1297" s="94">
        <v>277</v>
      </c>
      <c r="JR1297" s="94">
        <v>278</v>
      </c>
      <c r="JS1297" s="94">
        <v>279</v>
      </c>
      <c r="JT1297" s="94">
        <v>280</v>
      </c>
      <c r="JU1297" s="94">
        <v>281</v>
      </c>
      <c r="JV1297" s="94">
        <v>282</v>
      </c>
      <c r="JW1297" s="94">
        <v>283</v>
      </c>
      <c r="JX1297" s="94">
        <v>284</v>
      </c>
      <c r="JY1297" s="94">
        <v>285</v>
      </c>
      <c r="JZ1297" s="94">
        <v>286</v>
      </c>
      <c r="KA1297" s="94">
        <v>287</v>
      </c>
      <c r="KB1297" s="94">
        <v>288</v>
      </c>
      <c r="KC1297" s="94">
        <v>289</v>
      </c>
      <c r="KD1297" s="94">
        <v>290</v>
      </c>
      <c r="KE1297" s="94">
        <v>291</v>
      </c>
      <c r="KF1297" s="94">
        <v>292</v>
      </c>
      <c r="KG1297" s="94">
        <v>293</v>
      </c>
      <c r="KH1297" s="94">
        <v>294</v>
      </c>
      <c r="KI1297" s="94">
        <v>295</v>
      </c>
      <c r="KJ1297" s="94">
        <v>296</v>
      </c>
      <c r="KK1297" s="94">
        <v>297</v>
      </c>
      <c r="KL1297" s="94">
        <v>298</v>
      </c>
      <c r="KM1297" s="94">
        <v>299</v>
      </c>
      <c r="KN1297" s="94">
        <v>300</v>
      </c>
      <c r="KO1297" s="94">
        <v>301</v>
      </c>
      <c r="KP1297" s="94">
        <v>302</v>
      </c>
      <c r="KQ1297" s="94">
        <v>303</v>
      </c>
      <c r="KR1297" s="94">
        <v>304</v>
      </c>
      <c r="KS1297" s="94">
        <v>305</v>
      </c>
      <c r="KT1297" s="94">
        <v>306</v>
      </c>
      <c r="KU1297" s="94">
        <v>307</v>
      </c>
      <c r="KV1297" s="94">
        <v>308</v>
      </c>
      <c r="KW1297" s="94">
        <v>309</v>
      </c>
      <c r="KX1297" s="94">
        <v>310</v>
      </c>
      <c r="KY1297" s="94">
        <v>311</v>
      </c>
      <c r="KZ1297" s="94">
        <v>312</v>
      </c>
      <c r="LA1297" s="94">
        <v>313</v>
      </c>
      <c r="LB1297" s="94">
        <v>314</v>
      </c>
      <c r="LC1297" s="94">
        <v>315</v>
      </c>
      <c r="LD1297" s="94">
        <v>316</v>
      </c>
      <c r="LE1297" s="94">
        <v>317</v>
      </c>
      <c r="LF1297" s="94">
        <v>318</v>
      </c>
      <c r="LG1297" s="94">
        <v>319</v>
      </c>
      <c r="LH1297" s="94">
        <v>320</v>
      </c>
      <c r="LI1297" s="94">
        <v>321</v>
      </c>
      <c r="LJ1297" s="94">
        <v>322</v>
      </c>
      <c r="LK1297" s="94">
        <v>323</v>
      </c>
      <c r="LL1297" s="94">
        <v>324</v>
      </c>
      <c r="LM1297" s="94">
        <v>325</v>
      </c>
      <c r="LN1297" s="94">
        <v>326</v>
      </c>
      <c r="LO1297" s="94">
        <v>327</v>
      </c>
      <c r="LP1297" s="94">
        <v>328</v>
      </c>
      <c r="LQ1297" s="357"/>
      <c r="LR1297" s="357"/>
      <c r="LS1297" s="357"/>
      <c r="LT1297" s="357"/>
      <c r="LU1297" s="357"/>
      <c r="LV1297" s="357"/>
      <c r="LW1297" s="357"/>
      <c r="LX1297" s="357"/>
      <c r="LY1297" s="357"/>
      <c r="LZ1297" s="357"/>
      <c r="MA1297" s="357"/>
      <c r="MB1297" s="357"/>
      <c r="MC1297" s="453"/>
      <c r="MD1297" s="453"/>
      <c r="ME1297" s="453"/>
      <c r="MF1297" s="453"/>
      <c r="MG1297" s="453"/>
      <c r="MH1297" s="453"/>
      <c r="MI1297" s="453"/>
      <c r="MJ1297" s="453"/>
      <c r="MK1297" s="453"/>
      <c r="ML1297" s="453"/>
      <c r="MM1297" s="453"/>
      <c r="MN1297" s="453"/>
      <c r="MO1297" s="453"/>
      <c r="MP1297" s="453"/>
      <c r="MQ1297" s="453"/>
      <c r="MR1297" s="453"/>
      <c r="MS1297" s="453"/>
      <c r="MT1297" s="453"/>
      <c r="MU1297" s="453"/>
      <c r="MV1297" s="453"/>
      <c r="MW1297" s="453"/>
      <c r="MX1297" s="453"/>
      <c r="MY1297" s="453"/>
      <c r="MZ1297" s="453"/>
      <c r="NA1297" s="453"/>
      <c r="NB1297" s="453"/>
      <c r="NC1297" s="453"/>
      <c r="ND1297" s="453"/>
      <c r="NE1297" s="453"/>
    </row>
    <row r="1298" spans="1:369" ht="12" customHeight="1" x14ac:dyDescent="0.15">
      <c r="A1298" s="764" t="s">
        <v>727</v>
      </c>
      <c r="B1298" s="764"/>
      <c r="C1298" s="765"/>
      <c r="D1298" s="786"/>
      <c r="E1298" s="749" t="s">
        <v>1265</v>
      </c>
      <c r="F1298" s="750"/>
      <c r="G1298" s="750"/>
      <c r="H1298" s="750"/>
      <c r="I1298" s="750"/>
      <c r="J1298" s="750"/>
      <c r="K1298" s="750"/>
      <c r="L1298" s="750"/>
      <c r="M1298" s="750"/>
      <c r="N1298" s="751"/>
      <c r="O1298" s="749" t="s">
        <v>1266</v>
      </c>
      <c r="P1298" s="750"/>
      <c r="Q1298" s="750"/>
      <c r="R1298" s="750"/>
      <c r="S1298" s="750"/>
      <c r="T1298" s="750"/>
      <c r="U1298" s="750"/>
      <c r="V1298" s="750"/>
      <c r="W1298" s="750"/>
      <c r="X1298" s="750"/>
      <c r="Y1298" s="749" t="s">
        <v>1267</v>
      </c>
      <c r="Z1298" s="750"/>
      <c r="AA1298" s="750"/>
      <c r="AB1298" s="750"/>
      <c r="AC1298" s="750"/>
      <c r="AD1298" s="750"/>
      <c r="AE1298" s="750"/>
      <c r="AF1298" s="750"/>
      <c r="AG1298" s="750"/>
      <c r="AH1298" s="750"/>
      <c r="AI1298" s="749" t="s">
        <v>1268</v>
      </c>
      <c r="AJ1298" s="750"/>
      <c r="AK1298" s="750"/>
      <c r="AL1298" s="750"/>
      <c r="AM1298" s="750"/>
      <c r="AN1298" s="750"/>
      <c r="AO1298" s="750"/>
      <c r="AP1298" s="750"/>
      <c r="AQ1298" s="750"/>
      <c r="AR1298" s="750"/>
      <c r="AS1298" s="749" t="s">
        <v>1269</v>
      </c>
      <c r="AT1298" s="750"/>
      <c r="AU1298" s="750"/>
      <c r="AV1298" s="750"/>
      <c r="AW1298" s="750"/>
      <c r="AX1298" s="750"/>
      <c r="AY1298" s="750"/>
      <c r="AZ1298" s="750"/>
      <c r="BA1298" s="750"/>
      <c r="BB1298" s="750"/>
      <c r="BC1298" s="749" t="s">
        <v>1270</v>
      </c>
      <c r="BD1298" s="750"/>
      <c r="BE1298" s="750"/>
      <c r="BF1298" s="750"/>
      <c r="BG1298" s="750"/>
      <c r="BH1298" s="750"/>
      <c r="BI1298" s="750"/>
      <c r="BJ1298" s="750"/>
      <c r="BK1298" s="750"/>
      <c r="BL1298" s="750"/>
      <c r="BM1298" s="749" t="s">
        <v>1271</v>
      </c>
      <c r="BN1298" s="750"/>
      <c r="BO1298" s="750"/>
      <c r="BP1298" s="750"/>
      <c r="BQ1298" s="750"/>
      <c r="BR1298" s="750"/>
      <c r="BS1298" s="750"/>
      <c r="BT1298" s="750"/>
      <c r="BU1298" s="751"/>
      <c r="BV1298" s="749" t="s">
        <v>1272</v>
      </c>
      <c r="BW1298" s="750"/>
      <c r="BX1298" s="750"/>
      <c r="BY1298" s="750"/>
      <c r="BZ1298" s="750"/>
      <c r="CA1298" s="750"/>
      <c r="CB1298" s="750"/>
      <c r="CC1298" s="750"/>
      <c r="CD1298" s="751"/>
      <c r="CE1298" s="727" t="s">
        <v>1289</v>
      </c>
      <c r="CF1298" s="728"/>
      <c r="CG1298" s="728"/>
      <c r="CH1298" s="728"/>
      <c r="CI1298" s="728"/>
      <c r="CJ1298" s="728"/>
      <c r="CK1298" s="728"/>
      <c r="CL1298" s="728"/>
      <c r="CM1298" s="728"/>
      <c r="CN1298" s="728"/>
      <c r="CO1298" s="727" t="s">
        <v>1290</v>
      </c>
      <c r="CP1298" s="728"/>
      <c r="CQ1298" s="728"/>
      <c r="CR1298" s="728"/>
      <c r="CS1298" s="728"/>
      <c r="CT1298" s="728"/>
      <c r="CU1298" s="728"/>
      <c r="CV1298" s="728"/>
      <c r="CW1298" s="728"/>
      <c r="CX1298" s="728"/>
      <c r="CY1298" s="727" t="s">
        <v>1291</v>
      </c>
      <c r="CZ1298" s="728"/>
      <c r="DA1298" s="728"/>
      <c r="DB1298" s="728"/>
      <c r="DC1298" s="728"/>
      <c r="DD1298" s="728"/>
      <c r="DE1298" s="728"/>
      <c r="DF1298" s="728"/>
      <c r="DG1298" s="728"/>
      <c r="DH1298" s="728"/>
      <c r="DI1298" s="727" t="s">
        <v>1292</v>
      </c>
      <c r="DJ1298" s="728"/>
      <c r="DK1298" s="728"/>
      <c r="DL1298" s="728"/>
      <c r="DM1298" s="728"/>
      <c r="DN1298" s="728"/>
      <c r="DO1298" s="728"/>
      <c r="DP1298" s="728"/>
      <c r="DQ1298" s="728"/>
      <c r="DR1298" s="728"/>
      <c r="DS1298" s="727" t="s">
        <v>1293</v>
      </c>
      <c r="DT1298" s="728"/>
      <c r="DU1298" s="728"/>
      <c r="DV1298" s="728"/>
      <c r="DW1298" s="728"/>
      <c r="DX1298" s="728"/>
      <c r="DY1298" s="728"/>
      <c r="DZ1298" s="728"/>
      <c r="EA1298" s="728"/>
      <c r="EB1298" s="728"/>
      <c r="EC1298" s="727" t="s">
        <v>1294</v>
      </c>
      <c r="ED1298" s="728"/>
      <c r="EE1298" s="728"/>
      <c r="EF1298" s="728"/>
      <c r="EG1298" s="728"/>
      <c r="EH1298" s="728"/>
      <c r="EI1298" s="728"/>
      <c r="EJ1298" s="728"/>
      <c r="EK1298" s="729"/>
      <c r="EL1298" s="737" t="s">
        <v>1295</v>
      </c>
      <c r="EM1298" s="755"/>
      <c r="EN1298" s="755"/>
      <c r="EO1298" s="755"/>
      <c r="EP1298" s="755"/>
      <c r="EQ1298" s="755"/>
      <c r="ER1298" s="755"/>
      <c r="ES1298" s="755"/>
      <c r="ET1298" s="755"/>
      <c r="EU1298" s="756"/>
      <c r="EV1298" s="727" t="s">
        <v>1296</v>
      </c>
      <c r="EW1298" s="728"/>
      <c r="EX1298" s="728"/>
      <c r="EY1298" s="728"/>
      <c r="EZ1298" s="728"/>
      <c r="FA1298" s="728"/>
      <c r="FB1298" s="728"/>
      <c r="FC1298" s="728"/>
      <c r="FD1298" s="728"/>
      <c r="FE1298" s="729"/>
      <c r="FF1298" s="727" t="s">
        <v>1297</v>
      </c>
      <c r="FG1298" s="728"/>
      <c r="FH1298" s="728"/>
      <c r="FI1298" s="728"/>
      <c r="FJ1298" s="728"/>
      <c r="FK1298" s="728"/>
      <c r="FL1298" s="728"/>
      <c r="FM1298" s="728"/>
      <c r="FN1298" s="728"/>
      <c r="FO1298" s="729"/>
      <c r="FP1298" s="727" t="s">
        <v>1298</v>
      </c>
      <c r="FQ1298" s="728"/>
      <c r="FR1298" s="728"/>
      <c r="FS1298" s="728"/>
      <c r="FT1298" s="728"/>
      <c r="FU1298" s="728"/>
      <c r="FV1298" s="728"/>
      <c r="FW1298" s="728"/>
      <c r="FX1298" s="728"/>
      <c r="FY1298" s="729"/>
      <c r="FZ1298" s="727" t="s">
        <v>1299</v>
      </c>
      <c r="GA1298" s="728"/>
      <c r="GB1298" s="728"/>
      <c r="GC1298" s="728"/>
      <c r="GD1298" s="728"/>
      <c r="GE1298" s="728"/>
      <c r="GF1298" s="728"/>
      <c r="GG1298" s="728"/>
      <c r="GH1298" s="728"/>
      <c r="GI1298" s="729"/>
      <c r="GJ1298" s="727" t="s">
        <v>1300</v>
      </c>
      <c r="GK1298" s="728"/>
      <c r="GL1298" s="728"/>
      <c r="GM1298" s="728"/>
      <c r="GN1298" s="728"/>
      <c r="GO1298" s="728"/>
      <c r="GP1298" s="728"/>
      <c r="GQ1298" s="728"/>
      <c r="GR1298" s="729"/>
      <c r="GS1298" s="727" t="s">
        <v>1301</v>
      </c>
      <c r="GT1298" s="728"/>
      <c r="GU1298" s="728"/>
      <c r="GV1298" s="728"/>
      <c r="GW1298" s="728"/>
      <c r="GX1298" s="728"/>
      <c r="GY1298" s="728"/>
      <c r="GZ1298" s="728"/>
      <c r="HA1298" s="728"/>
      <c r="HB1298" s="729"/>
      <c r="HC1298" s="727" t="s">
        <v>1302</v>
      </c>
      <c r="HD1298" s="728"/>
      <c r="HE1298" s="728"/>
      <c r="HF1298" s="728"/>
      <c r="HG1298" s="728"/>
      <c r="HH1298" s="728"/>
      <c r="HI1298" s="728"/>
      <c r="HJ1298" s="728"/>
      <c r="HK1298" s="728"/>
      <c r="HL1298" s="729"/>
      <c r="HM1298" s="727" t="s">
        <v>1303</v>
      </c>
      <c r="HN1298" s="728"/>
      <c r="HO1298" s="728"/>
      <c r="HP1298" s="728"/>
      <c r="HQ1298" s="728"/>
      <c r="HR1298" s="728"/>
      <c r="HS1298" s="728"/>
      <c r="HT1298" s="728"/>
      <c r="HU1298" s="728"/>
      <c r="HV1298" s="729"/>
      <c r="HW1298" s="727" t="s">
        <v>1304</v>
      </c>
      <c r="HX1298" s="728"/>
      <c r="HY1298" s="728"/>
      <c r="HZ1298" s="728"/>
      <c r="IA1298" s="728"/>
      <c r="IB1298" s="728"/>
      <c r="IC1298" s="728"/>
      <c r="ID1298" s="728"/>
      <c r="IE1298" s="728"/>
      <c r="IF1298" s="729"/>
      <c r="IG1298" s="727" t="s">
        <v>1305</v>
      </c>
      <c r="IH1298" s="728"/>
      <c r="II1298" s="728"/>
      <c r="IJ1298" s="728"/>
      <c r="IK1298" s="728"/>
      <c r="IL1298" s="728"/>
      <c r="IM1298" s="728"/>
      <c r="IN1298" s="728"/>
      <c r="IO1298" s="728"/>
      <c r="IP1298" s="729"/>
      <c r="IQ1298" s="727" t="s">
        <v>1306</v>
      </c>
      <c r="IR1298" s="728"/>
      <c r="IS1298" s="728"/>
      <c r="IT1298" s="728"/>
      <c r="IU1298" s="728"/>
      <c r="IV1298" s="728"/>
      <c r="IW1298" s="728"/>
      <c r="IX1298" s="728"/>
      <c r="IY1298" s="728"/>
      <c r="IZ1298" s="729"/>
      <c r="JA1298" s="727" t="s">
        <v>1307</v>
      </c>
      <c r="JB1298" s="728"/>
      <c r="JC1298" s="728"/>
      <c r="JD1298" s="728"/>
      <c r="JE1298" s="728"/>
      <c r="JF1298" s="728"/>
      <c r="JG1298" s="728"/>
      <c r="JH1298" s="728"/>
      <c r="JI1298" s="728"/>
      <c r="JJ1298" s="727" t="s">
        <v>1273</v>
      </c>
      <c r="JK1298" s="728"/>
      <c r="JL1298" s="728"/>
      <c r="JM1298" s="728"/>
      <c r="JN1298" s="728"/>
      <c r="JO1298" s="728"/>
      <c r="JP1298" s="728"/>
      <c r="JQ1298" s="728"/>
      <c r="JR1298" s="728"/>
      <c r="JS1298" s="729"/>
      <c r="JT1298" s="727" t="s">
        <v>1274</v>
      </c>
      <c r="JU1298" s="728"/>
      <c r="JV1298" s="728"/>
      <c r="JW1298" s="728"/>
      <c r="JX1298" s="728"/>
      <c r="JY1298" s="728"/>
      <c r="JZ1298" s="728"/>
      <c r="KA1298" s="728"/>
      <c r="KB1298" s="728"/>
      <c r="KC1298" s="729"/>
      <c r="KD1298" s="727" t="s">
        <v>1275</v>
      </c>
      <c r="KE1298" s="728"/>
      <c r="KF1298" s="728"/>
      <c r="KG1298" s="728"/>
      <c r="KH1298" s="728"/>
      <c r="KI1298" s="728"/>
      <c r="KJ1298" s="728"/>
      <c r="KK1298" s="728"/>
      <c r="KL1298" s="728"/>
      <c r="KM1298" s="729"/>
      <c r="KN1298" s="727" t="s">
        <v>1276</v>
      </c>
      <c r="KO1298" s="728"/>
      <c r="KP1298" s="728"/>
      <c r="KQ1298" s="728"/>
      <c r="KR1298" s="728"/>
      <c r="KS1298" s="728"/>
      <c r="KT1298" s="728"/>
      <c r="KU1298" s="728"/>
      <c r="KV1298" s="728"/>
      <c r="KW1298" s="729"/>
      <c r="KX1298" s="727" t="s">
        <v>1277</v>
      </c>
      <c r="KY1298" s="728"/>
      <c r="KZ1298" s="728"/>
      <c r="LA1298" s="728"/>
      <c r="LB1298" s="728"/>
      <c r="LC1298" s="728"/>
      <c r="LD1298" s="728"/>
      <c r="LE1298" s="728"/>
      <c r="LF1298" s="729"/>
      <c r="LG1298" s="357"/>
      <c r="LH1298" s="357"/>
      <c r="LI1298" s="357"/>
      <c r="LJ1298" s="357"/>
      <c r="LK1298" s="357"/>
      <c r="LL1298" s="357"/>
      <c r="LM1298" s="357"/>
      <c r="LN1298" s="357"/>
      <c r="LO1298" s="357"/>
      <c r="LP1298" s="357"/>
      <c r="LQ1298" s="357"/>
      <c r="LR1298" s="357"/>
      <c r="LS1298" s="453"/>
      <c r="LT1298" s="453"/>
      <c r="LU1298" s="453"/>
      <c r="LV1298" s="453"/>
      <c r="LW1298" s="453"/>
      <c r="LX1298" s="453"/>
      <c r="LY1298" s="453"/>
      <c r="LZ1298" s="453"/>
      <c r="MA1298" s="453"/>
      <c r="MB1298" s="453"/>
      <c r="MC1298" s="453"/>
      <c r="MD1298" s="453"/>
      <c r="ME1298" s="453"/>
      <c r="MF1298" s="453"/>
      <c r="MG1298" s="453"/>
      <c r="MH1298" s="453"/>
      <c r="MI1298" s="453"/>
      <c r="MJ1298" s="453"/>
      <c r="MK1298" s="453"/>
      <c r="ML1298" s="453"/>
      <c r="MM1298" s="453"/>
      <c r="MN1298" s="453"/>
      <c r="MO1298" s="453"/>
      <c r="MP1298" s="453"/>
      <c r="MQ1298" s="453"/>
      <c r="MR1298" s="453"/>
      <c r="MS1298" s="453"/>
      <c r="MT1298" s="453"/>
      <c r="MU1298" s="453"/>
    </row>
    <row r="1299" spans="1:369" ht="13.15" customHeight="1" x14ac:dyDescent="0.15">
      <c r="A1299" s="764"/>
      <c r="B1299" s="764"/>
      <c r="C1299" s="765"/>
      <c r="D1299" s="778"/>
      <c r="E1299" s="752"/>
      <c r="F1299" s="753"/>
      <c r="G1299" s="753"/>
      <c r="H1299" s="753"/>
      <c r="I1299" s="753"/>
      <c r="J1299" s="753"/>
      <c r="K1299" s="753"/>
      <c r="L1299" s="753"/>
      <c r="M1299" s="753"/>
      <c r="N1299" s="754"/>
      <c r="O1299" s="752"/>
      <c r="P1299" s="753"/>
      <c r="Q1299" s="753"/>
      <c r="R1299" s="753"/>
      <c r="S1299" s="753"/>
      <c r="T1299" s="753"/>
      <c r="U1299" s="753"/>
      <c r="V1299" s="753"/>
      <c r="W1299" s="753"/>
      <c r="X1299" s="753"/>
      <c r="Y1299" s="752"/>
      <c r="Z1299" s="753"/>
      <c r="AA1299" s="753"/>
      <c r="AB1299" s="753"/>
      <c r="AC1299" s="753"/>
      <c r="AD1299" s="753"/>
      <c r="AE1299" s="753"/>
      <c r="AF1299" s="753"/>
      <c r="AG1299" s="753"/>
      <c r="AH1299" s="753"/>
      <c r="AI1299" s="752"/>
      <c r="AJ1299" s="753"/>
      <c r="AK1299" s="753"/>
      <c r="AL1299" s="753"/>
      <c r="AM1299" s="753"/>
      <c r="AN1299" s="753"/>
      <c r="AO1299" s="753"/>
      <c r="AP1299" s="753"/>
      <c r="AQ1299" s="753"/>
      <c r="AR1299" s="753"/>
      <c r="AS1299" s="752"/>
      <c r="AT1299" s="753"/>
      <c r="AU1299" s="753"/>
      <c r="AV1299" s="753"/>
      <c r="AW1299" s="753"/>
      <c r="AX1299" s="753"/>
      <c r="AY1299" s="753"/>
      <c r="AZ1299" s="753"/>
      <c r="BA1299" s="753"/>
      <c r="BB1299" s="753"/>
      <c r="BC1299" s="752"/>
      <c r="BD1299" s="753"/>
      <c r="BE1299" s="753"/>
      <c r="BF1299" s="753"/>
      <c r="BG1299" s="753"/>
      <c r="BH1299" s="753"/>
      <c r="BI1299" s="753"/>
      <c r="BJ1299" s="753"/>
      <c r="BK1299" s="753"/>
      <c r="BL1299" s="753"/>
      <c r="BM1299" s="752"/>
      <c r="BN1299" s="753"/>
      <c r="BO1299" s="753"/>
      <c r="BP1299" s="753"/>
      <c r="BQ1299" s="753"/>
      <c r="BR1299" s="753"/>
      <c r="BS1299" s="753"/>
      <c r="BT1299" s="753"/>
      <c r="BU1299" s="754"/>
      <c r="BV1299" s="752"/>
      <c r="BW1299" s="753"/>
      <c r="BX1299" s="753"/>
      <c r="BY1299" s="753"/>
      <c r="BZ1299" s="753"/>
      <c r="CA1299" s="753"/>
      <c r="CB1299" s="753"/>
      <c r="CC1299" s="753"/>
      <c r="CD1299" s="754"/>
      <c r="CE1299" s="730"/>
      <c r="CF1299" s="731"/>
      <c r="CG1299" s="731"/>
      <c r="CH1299" s="731"/>
      <c r="CI1299" s="731"/>
      <c r="CJ1299" s="731"/>
      <c r="CK1299" s="731"/>
      <c r="CL1299" s="731"/>
      <c r="CM1299" s="731"/>
      <c r="CN1299" s="731"/>
      <c r="CO1299" s="730"/>
      <c r="CP1299" s="731"/>
      <c r="CQ1299" s="731"/>
      <c r="CR1299" s="731"/>
      <c r="CS1299" s="731"/>
      <c r="CT1299" s="731"/>
      <c r="CU1299" s="731"/>
      <c r="CV1299" s="731"/>
      <c r="CW1299" s="731"/>
      <c r="CX1299" s="731"/>
      <c r="CY1299" s="730"/>
      <c r="CZ1299" s="731"/>
      <c r="DA1299" s="731"/>
      <c r="DB1299" s="731"/>
      <c r="DC1299" s="731"/>
      <c r="DD1299" s="731"/>
      <c r="DE1299" s="731"/>
      <c r="DF1299" s="731"/>
      <c r="DG1299" s="731"/>
      <c r="DH1299" s="731"/>
      <c r="DI1299" s="730"/>
      <c r="DJ1299" s="731"/>
      <c r="DK1299" s="731"/>
      <c r="DL1299" s="731"/>
      <c r="DM1299" s="731"/>
      <c r="DN1299" s="731"/>
      <c r="DO1299" s="731"/>
      <c r="DP1299" s="731"/>
      <c r="DQ1299" s="731"/>
      <c r="DR1299" s="731"/>
      <c r="DS1299" s="730"/>
      <c r="DT1299" s="731"/>
      <c r="DU1299" s="731"/>
      <c r="DV1299" s="731"/>
      <c r="DW1299" s="731"/>
      <c r="DX1299" s="731"/>
      <c r="DY1299" s="731"/>
      <c r="DZ1299" s="731"/>
      <c r="EA1299" s="731"/>
      <c r="EB1299" s="731"/>
      <c r="EC1299" s="730"/>
      <c r="ED1299" s="731"/>
      <c r="EE1299" s="731"/>
      <c r="EF1299" s="731"/>
      <c r="EG1299" s="731"/>
      <c r="EH1299" s="731"/>
      <c r="EI1299" s="731"/>
      <c r="EJ1299" s="731"/>
      <c r="EK1299" s="732"/>
      <c r="EL1299" s="738"/>
      <c r="EM1299" s="772"/>
      <c r="EN1299" s="772"/>
      <c r="EO1299" s="772"/>
      <c r="EP1299" s="772"/>
      <c r="EQ1299" s="772"/>
      <c r="ER1299" s="772"/>
      <c r="ES1299" s="772"/>
      <c r="ET1299" s="772"/>
      <c r="EU1299" s="773"/>
      <c r="EV1299" s="730"/>
      <c r="EW1299" s="731"/>
      <c r="EX1299" s="731"/>
      <c r="EY1299" s="731"/>
      <c r="EZ1299" s="731"/>
      <c r="FA1299" s="731"/>
      <c r="FB1299" s="731"/>
      <c r="FC1299" s="731"/>
      <c r="FD1299" s="731"/>
      <c r="FE1299" s="732"/>
      <c r="FF1299" s="730"/>
      <c r="FG1299" s="731"/>
      <c r="FH1299" s="731"/>
      <c r="FI1299" s="731"/>
      <c r="FJ1299" s="731"/>
      <c r="FK1299" s="731"/>
      <c r="FL1299" s="731"/>
      <c r="FM1299" s="731"/>
      <c r="FN1299" s="731"/>
      <c r="FO1299" s="732"/>
      <c r="FP1299" s="730"/>
      <c r="FQ1299" s="731"/>
      <c r="FR1299" s="731"/>
      <c r="FS1299" s="731"/>
      <c r="FT1299" s="731"/>
      <c r="FU1299" s="731"/>
      <c r="FV1299" s="731"/>
      <c r="FW1299" s="731"/>
      <c r="FX1299" s="731"/>
      <c r="FY1299" s="732"/>
      <c r="FZ1299" s="730"/>
      <c r="GA1299" s="731"/>
      <c r="GB1299" s="731"/>
      <c r="GC1299" s="731"/>
      <c r="GD1299" s="731"/>
      <c r="GE1299" s="731"/>
      <c r="GF1299" s="731"/>
      <c r="GG1299" s="731"/>
      <c r="GH1299" s="731"/>
      <c r="GI1299" s="732"/>
      <c r="GJ1299" s="730"/>
      <c r="GK1299" s="731"/>
      <c r="GL1299" s="731"/>
      <c r="GM1299" s="731"/>
      <c r="GN1299" s="731"/>
      <c r="GO1299" s="731"/>
      <c r="GP1299" s="731"/>
      <c r="GQ1299" s="731"/>
      <c r="GR1299" s="732"/>
      <c r="GS1299" s="730"/>
      <c r="GT1299" s="731"/>
      <c r="GU1299" s="731"/>
      <c r="GV1299" s="731"/>
      <c r="GW1299" s="731"/>
      <c r="GX1299" s="731"/>
      <c r="GY1299" s="731"/>
      <c r="GZ1299" s="731"/>
      <c r="HA1299" s="731"/>
      <c r="HB1299" s="732"/>
      <c r="HC1299" s="730"/>
      <c r="HD1299" s="731"/>
      <c r="HE1299" s="731"/>
      <c r="HF1299" s="731"/>
      <c r="HG1299" s="731"/>
      <c r="HH1299" s="731"/>
      <c r="HI1299" s="731"/>
      <c r="HJ1299" s="731"/>
      <c r="HK1299" s="731"/>
      <c r="HL1299" s="732"/>
      <c r="HM1299" s="730"/>
      <c r="HN1299" s="731"/>
      <c r="HO1299" s="731"/>
      <c r="HP1299" s="731"/>
      <c r="HQ1299" s="731"/>
      <c r="HR1299" s="731"/>
      <c r="HS1299" s="731"/>
      <c r="HT1299" s="731"/>
      <c r="HU1299" s="731"/>
      <c r="HV1299" s="732"/>
      <c r="HW1299" s="730"/>
      <c r="HX1299" s="731"/>
      <c r="HY1299" s="731"/>
      <c r="HZ1299" s="731"/>
      <c r="IA1299" s="731"/>
      <c r="IB1299" s="731"/>
      <c r="IC1299" s="731"/>
      <c r="ID1299" s="731"/>
      <c r="IE1299" s="731"/>
      <c r="IF1299" s="732"/>
      <c r="IG1299" s="730"/>
      <c r="IH1299" s="731"/>
      <c r="II1299" s="731"/>
      <c r="IJ1299" s="731"/>
      <c r="IK1299" s="731"/>
      <c r="IL1299" s="731"/>
      <c r="IM1299" s="731"/>
      <c r="IN1299" s="731"/>
      <c r="IO1299" s="731"/>
      <c r="IP1299" s="732"/>
      <c r="IQ1299" s="730"/>
      <c r="IR1299" s="731"/>
      <c r="IS1299" s="731"/>
      <c r="IT1299" s="731"/>
      <c r="IU1299" s="731"/>
      <c r="IV1299" s="731"/>
      <c r="IW1299" s="731"/>
      <c r="IX1299" s="731"/>
      <c r="IY1299" s="731"/>
      <c r="IZ1299" s="732"/>
      <c r="JA1299" s="730"/>
      <c r="JB1299" s="731"/>
      <c r="JC1299" s="731"/>
      <c r="JD1299" s="731"/>
      <c r="JE1299" s="731"/>
      <c r="JF1299" s="731"/>
      <c r="JG1299" s="731"/>
      <c r="JH1299" s="731"/>
      <c r="JI1299" s="731"/>
      <c r="JJ1299" s="730"/>
      <c r="JK1299" s="731"/>
      <c r="JL1299" s="731"/>
      <c r="JM1299" s="731"/>
      <c r="JN1299" s="731"/>
      <c r="JO1299" s="731"/>
      <c r="JP1299" s="731"/>
      <c r="JQ1299" s="731"/>
      <c r="JR1299" s="731"/>
      <c r="JS1299" s="732"/>
      <c r="JT1299" s="730"/>
      <c r="JU1299" s="731"/>
      <c r="JV1299" s="731"/>
      <c r="JW1299" s="731"/>
      <c r="JX1299" s="731"/>
      <c r="JY1299" s="731"/>
      <c r="JZ1299" s="731"/>
      <c r="KA1299" s="731"/>
      <c r="KB1299" s="731"/>
      <c r="KC1299" s="732"/>
      <c r="KD1299" s="730"/>
      <c r="KE1299" s="731"/>
      <c r="KF1299" s="731"/>
      <c r="KG1299" s="731"/>
      <c r="KH1299" s="731"/>
      <c r="KI1299" s="731"/>
      <c r="KJ1299" s="731"/>
      <c r="KK1299" s="731"/>
      <c r="KL1299" s="731"/>
      <c r="KM1299" s="732"/>
      <c r="KN1299" s="730"/>
      <c r="KO1299" s="731"/>
      <c r="KP1299" s="731"/>
      <c r="KQ1299" s="731"/>
      <c r="KR1299" s="731"/>
      <c r="KS1299" s="731"/>
      <c r="KT1299" s="731"/>
      <c r="KU1299" s="731"/>
      <c r="KV1299" s="731"/>
      <c r="KW1299" s="732"/>
      <c r="KX1299" s="730"/>
      <c r="KY1299" s="731"/>
      <c r="KZ1299" s="731"/>
      <c r="LA1299" s="731"/>
      <c r="LB1299" s="731"/>
      <c r="LC1299" s="731"/>
      <c r="LD1299" s="731"/>
      <c r="LE1299" s="731"/>
      <c r="LF1299" s="732"/>
      <c r="LG1299" s="357"/>
      <c r="LH1299" s="357"/>
      <c r="LI1299" s="357"/>
      <c r="LJ1299" s="357"/>
      <c r="LK1299" s="357"/>
      <c r="LL1299" s="357"/>
      <c r="LM1299" s="357"/>
      <c r="LN1299" s="357"/>
      <c r="LO1299" s="357"/>
      <c r="LP1299" s="357"/>
      <c r="LQ1299" s="357"/>
      <c r="LR1299" s="357"/>
      <c r="LS1299" s="453"/>
      <c r="LT1299" s="453"/>
      <c r="LU1299" s="453"/>
      <c r="LV1299" s="453"/>
      <c r="LW1299" s="453"/>
      <c r="LX1299" s="453"/>
      <c r="LY1299" s="453"/>
      <c r="LZ1299" s="453"/>
      <c r="MA1299" s="453"/>
      <c r="MB1299" s="453"/>
      <c r="MC1299" s="453"/>
      <c r="MD1299" s="453"/>
      <c r="ME1299" s="453"/>
      <c r="MF1299" s="453"/>
      <c r="MG1299" s="453"/>
      <c r="MH1299" s="453"/>
      <c r="MI1299" s="453"/>
      <c r="MJ1299" s="453"/>
      <c r="MK1299" s="453"/>
      <c r="ML1299" s="453"/>
      <c r="MM1299" s="453"/>
      <c r="MN1299" s="453"/>
      <c r="MO1299" s="453"/>
      <c r="MP1299" s="453"/>
      <c r="MQ1299" s="453"/>
      <c r="MR1299" s="453"/>
      <c r="MS1299" s="453"/>
      <c r="MT1299" s="453"/>
      <c r="MU1299" s="453"/>
    </row>
    <row r="1300" spans="1:369" ht="13.9" customHeight="1" thickBot="1" x14ac:dyDescent="0.2">
      <c r="A1300" s="764"/>
      <c r="B1300" s="764"/>
      <c r="C1300" s="765"/>
      <c r="D1300" s="778"/>
      <c r="E1300" s="759"/>
      <c r="F1300" s="760"/>
      <c r="G1300" s="760"/>
      <c r="H1300" s="760"/>
      <c r="I1300" s="760"/>
      <c r="J1300" s="760"/>
      <c r="K1300" s="760"/>
      <c r="L1300" s="760"/>
      <c r="M1300" s="760"/>
      <c r="N1300" s="761"/>
      <c r="O1300" s="752"/>
      <c r="P1300" s="753"/>
      <c r="Q1300" s="753"/>
      <c r="R1300" s="753"/>
      <c r="S1300" s="753"/>
      <c r="T1300" s="753"/>
      <c r="U1300" s="753"/>
      <c r="V1300" s="753"/>
      <c r="W1300" s="753"/>
      <c r="X1300" s="753"/>
      <c r="Y1300" s="752"/>
      <c r="Z1300" s="753"/>
      <c r="AA1300" s="753"/>
      <c r="AB1300" s="753"/>
      <c r="AC1300" s="753"/>
      <c r="AD1300" s="753"/>
      <c r="AE1300" s="753"/>
      <c r="AF1300" s="753"/>
      <c r="AG1300" s="753"/>
      <c r="AH1300" s="753"/>
      <c r="AI1300" s="752"/>
      <c r="AJ1300" s="753"/>
      <c r="AK1300" s="753"/>
      <c r="AL1300" s="753"/>
      <c r="AM1300" s="753"/>
      <c r="AN1300" s="753"/>
      <c r="AO1300" s="753"/>
      <c r="AP1300" s="753"/>
      <c r="AQ1300" s="753"/>
      <c r="AR1300" s="753"/>
      <c r="AS1300" s="752"/>
      <c r="AT1300" s="753"/>
      <c r="AU1300" s="753"/>
      <c r="AV1300" s="753"/>
      <c r="AW1300" s="753"/>
      <c r="AX1300" s="753"/>
      <c r="AY1300" s="753"/>
      <c r="AZ1300" s="753"/>
      <c r="BA1300" s="753"/>
      <c r="BB1300" s="753"/>
      <c r="BC1300" s="752"/>
      <c r="BD1300" s="753"/>
      <c r="BE1300" s="753"/>
      <c r="BF1300" s="753"/>
      <c r="BG1300" s="753"/>
      <c r="BH1300" s="753"/>
      <c r="BI1300" s="753"/>
      <c r="BJ1300" s="753"/>
      <c r="BK1300" s="753"/>
      <c r="BL1300" s="753"/>
      <c r="BM1300" s="752"/>
      <c r="BN1300" s="753"/>
      <c r="BO1300" s="753"/>
      <c r="BP1300" s="753"/>
      <c r="BQ1300" s="753"/>
      <c r="BR1300" s="753"/>
      <c r="BS1300" s="753"/>
      <c r="BT1300" s="753"/>
      <c r="BU1300" s="754"/>
      <c r="BV1300" s="752"/>
      <c r="BW1300" s="753"/>
      <c r="BX1300" s="753"/>
      <c r="BY1300" s="753"/>
      <c r="BZ1300" s="753"/>
      <c r="CA1300" s="753"/>
      <c r="CB1300" s="753"/>
      <c r="CC1300" s="753"/>
      <c r="CD1300" s="754"/>
      <c r="CE1300" s="730"/>
      <c r="CF1300" s="731"/>
      <c r="CG1300" s="731"/>
      <c r="CH1300" s="731"/>
      <c r="CI1300" s="731"/>
      <c r="CJ1300" s="731"/>
      <c r="CK1300" s="731"/>
      <c r="CL1300" s="731"/>
      <c r="CM1300" s="731"/>
      <c r="CN1300" s="731"/>
      <c r="CO1300" s="730"/>
      <c r="CP1300" s="731"/>
      <c r="CQ1300" s="731"/>
      <c r="CR1300" s="731"/>
      <c r="CS1300" s="731"/>
      <c r="CT1300" s="731"/>
      <c r="CU1300" s="731"/>
      <c r="CV1300" s="731"/>
      <c r="CW1300" s="731"/>
      <c r="CX1300" s="731"/>
      <c r="CY1300" s="730"/>
      <c r="CZ1300" s="731"/>
      <c r="DA1300" s="731"/>
      <c r="DB1300" s="731"/>
      <c r="DC1300" s="731"/>
      <c r="DD1300" s="731"/>
      <c r="DE1300" s="731"/>
      <c r="DF1300" s="731"/>
      <c r="DG1300" s="731"/>
      <c r="DH1300" s="731"/>
      <c r="DI1300" s="730"/>
      <c r="DJ1300" s="731"/>
      <c r="DK1300" s="731"/>
      <c r="DL1300" s="731"/>
      <c r="DM1300" s="731"/>
      <c r="DN1300" s="731"/>
      <c r="DO1300" s="731"/>
      <c r="DP1300" s="731"/>
      <c r="DQ1300" s="731"/>
      <c r="DR1300" s="731"/>
      <c r="DS1300" s="730"/>
      <c r="DT1300" s="731"/>
      <c r="DU1300" s="731"/>
      <c r="DV1300" s="731"/>
      <c r="DW1300" s="731"/>
      <c r="DX1300" s="731"/>
      <c r="DY1300" s="731"/>
      <c r="DZ1300" s="731"/>
      <c r="EA1300" s="731"/>
      <c r="EB1300" s="731"/>
      <c r="EC1300" s="730"/>
      <c r="ED1300" s="731"/>
      <c r="EE1300" s="731"/>
      <c r="EF1300" s="731"/>
      <c r="EG1300" s="731"/>
      <c r="EH1300" s="731"/>
      <c r="EI1300" s="731"/>
      <c r="EJ1300" s="731"/>
      <c r="EK1300" s="732"/>
      <c r="EL1300" s="739"/>
      <c r="EM1300" s="757"/>
      <c r="EN1300" s="757"/>
      <c r="EO1300" s="757"/>
      <c r="EP1300" s="757"/>
      <c r="EQ1300" s="757"/>
      <c r="ER1300" s="757"/>
      <c r="ES1300" s="757"/>
      <c r="ET1300" s="757"/>
      <c r="EU1300" s="758"/>
      <c r="EV1300" s="733"/>
      <c r="EW1300" s="734"/>
      <c r="EX1300" s="734"/>
      <c r="EY1300" s="734"/>
      <c r="EZ1300" s="734"/>
      <c r="FA1300" s="734"/>
      <c r="FB1300" s="734"/>
      <c r="FC1300" s="734"/>
      <c r="FD1300" s="734"/>
      <c r="FE1300" s="735"/>
      <c r="FF1300" s="733"/>
      <c r="FG1300" s="734"/>
      <c r="FH1300" s="734"/>
      <c r="FI1300" s="734"/>
      <c r="FJ1300" s="734"/>
      <c r="FK1300" s="734"/>
      <c r="FL1300" s="734"/>
      <c r="FM1300" s="734"/>
      <c r="FN1300" s="734"/>
      <c r="FO1300" s="735"/>
      <c r="FP1300" s="733"/>
      <c r="FQ1300" s="734"/>
      <c r="FR1300" s="734"/>
      <c r="FS1300" s="734"/>
      <c r="FT1300" s="734"/>
      <c r="FU1300" s="734"/>
      <c r="FV1300" s="734"/>
      <c r="FW1300" s="734"/>
      <c r="FX1300" s="734"/>
      <c r="FY1300" s="735"/>
      <c r="FZ1300" s="733"/>
      <c r="GA1300" s="734"/>
      <c r="GB1300" s="734"/>
      <c r="GC1300" s="734"/>
      <c r="GD1300" s="734"/>
      <c r="GE1300" s="734"/>
      <c r="GF1300" s="734"/>
      <c r="GG1300" s="734"/>
      <c r="GH1300" s="734"/>
      <c r="GI1300" s="735"/>
      <c r="GJ1300" s="730"/>
      <c r="GK1300" s="731"/>
      <c r="GL1300" s="731"/>
      <c r="GM1300" s="731"/>
      <c r="GN1300" s="731"/>
      <c r="GO1300" s="731"/>
      <c r="GP1300" s="731"/>
      <c r="GQ1300" s="731"/>
      <c r="GR1300" s="732"/>
      <c r="GS1300" s="733"/>
      <c r="GT1300" s="734"/>
      <c r="GU1300" s="734"/>
      <c r="GV1300" s="734"/>
      <c r="GW1300" s="734"/>
      <c r="GX1300" s="734"/>
      <c r="GY1300" s="734"/>
      <c r="GZ1300" s="734"/>
      <c r="HA1300" s="734"/>
      <c r="HB1300" s="735"/>
      <c r="HC1300" s="733"/>
      <c r="HD1300" s="734"/>
      <c r="HE1300" s="734"/>
      <c r="HF1300" s="734"/>
      <c r="HG1300" s="734"/>
      <c r="HH1300" s="734"/>
      <c r="HI1300" s="734"/>
      <c r="HJ1300" s="734"/>
      <c r="HK1300" s="734"/>
      <c r="HL1300" s="735"/>
      <c r="HM1300" s="733"/>
      <c r="HN1300" s="734"/>
      <c r="HO1300" s="734"/>
      <c r="HP1300" s="734"/>
      <c r="HQ1300" s="734"/>
      <c r="HR1300" s="734"/>
      <c r="HS1300" s="734"/>
      <c r="HT1300" s="734"/>
      <c r="HU1300" s="734"/>
      <c r="HV1300" s="735"/>
      <c r="HW1300" s="733"/>
      <c r="HX1300" s="734"/>
      <c r="HY1300" s="734"/>
      <c r="HZ1300" s="734"/>
      <c r="IA1300" s="734"/>
      <c r="IB1300" s="734"/>
      <c r="IC1300" s="734"/>
      <c r="ID1300" s="734"/>
      <c r="IE1300" s="734"/>
      <c r="IF1300" s="735"/>
      <c r="IG1300" s="733"/>
      <c r="IH1300" s="734"/>
      <c r="II1300" s="734"/>
      <c r="IJ1300" s="734"/>
      <c r="IK1300" s="734"/>
      <c r="IL1300" s="734"/>
      <c r="IM1300" s="734"/>
      <c r="IN1300" s="734"/>
      <c r="IO1300" s="734"/>
      <c r="IP1300" s="735"/>
      <c r="IQ1300" s="733"/>
      <c r="IR1300" s="734"/>
      <c r="IS1300" s="734"/>
      <c r="IT1300" s="734"/>
      <c r="IU1300" s="734"/>
      <c r="IV1300" s="734"/>
      <c r="IW1300" s="734"/>
      <c r="IX1300" s="734"/>
      <c r="IY1300" s="734"/>
      <c r="IZ1300" s="735"/>
      <c r="JA1300" s="730"/>
      <c r="JB1300" s="731"/>
      <c r="JC1300" s="731"/>
      <c r="JD1300" s="731"/>
      <c r="JE1300" s="731"/>
      <c r="JF1300" s="731"/>
      <c r="JG1300" s="731"/>
      <c r="JH1300" s="731"/>
      <c r="JI1300" s="731"/>
      <c r="JJ1300" s="733"/>
      <c r="JK1300" s="734"/>
      <c r="JL1300" s="734"/>
      <c r="JM1300" s="734"/>
      <c r="JN1300" s="734"/>
      <c r="JO1300" s="734"/>
      <c r="JP1300" s="734"/>
      <c r="JQ1300" s="734"/>
      <c r="JR1300" s="734"/>
      <c r="JS1300" s="735"/>
      <c r="JT1300" s="733"/>
      <c r="JU1300" s="734"/>
      <c r="JV1300" s="734"/>
      <c r="JW1300" s="734"/>
      <c r="JX1300" s="734"/>
      <c r="JY1300" s="734"/>
      <c r="JZ1300" s="734"/>
      <c r="KA1300" s="734"/>
      <c r="KB1300" s="734"/>
      <c r="KC1300" s="735"/>
      <c r="KD1300" s="733"/>
      <c r="KE1300" s="734"/>
      <c r="KF1300" s="734"/>
      <c r="KG1300" s="734"/>
      <c r="KH1300" s="734"/>
      <c r="KI1300" s="734"/>
      <c r="KJ1300" s="734"/>
      <c r="KK1300" s="734"/>
      <c r="KL1300" s="734"/>
      <c r="KM1300" s="735"/>
      <c r="KN1300" s="733"/>
      <c r="KO1300" s="734"/>
      <c r="KP1300" s="734"/>
      <c r="KQ1300" s="734"/>
      <c r="KR1300" s="734"/>
      <c r="KS1300" s="734"/>
      <c r="KT1300" s="734"/>
      <c r="KU1300" s="734"/>
      <c r="KV1300" s="734"/>
      <c r="KW1300" s="735"/>
      <c r="KX1300" s="733"/>
      <c r="KY1300" s="734"/>
      <c r="KZ1300" s="734"/>
      <c r="LA1300" s="734"/>
      <c r="LB1300" s="734"/>
      <c r="LC1300" s="734"/>
      <c r="LD1300" s="734"/>
      <c r="LE1300" s="734"/>
      <c r="LF1300" s="735"/>
      <c r="LG1300" s="358"/>
      <c r="LH1300" s="358"/>
      <c r="LI1300" s="358"/>
      <c r="LJ1300" s="358"/>
      <c r="LK1300" s="358"/>
      <c r="LL1300" s="358"/>
      <c r="LM1300" s="358"/>
      <c r="LN1300" s="358"/>
      <c r="LO1300" s="358"/>
      <c r="LP1300" s="358"/>
      <c r="LQ1300" s="358"/>
      <c r="LR1300" s="358"/>
      <c r="LS1300" s="736"/>
      <c r="LT1300" s="736"/>
      <c r="LU1300" s="736"/>
      <c r="LV1300" s="736"/>
      <c r="LW1300" s="736"/>
      <c r="LX1300" s="736"/>
      <c r="LY1300" s="736"/>
      <c r="LZ1300" s="736"/>
      <c r="MA1300" s="736"/>
      <c r="MB1300" s="736"/>
      <c r="MC1300" s="736"/>
      <c r="MD1300" s="736"/>
      <c r="ME1300" s="736"/>
      <c r="MF1300" s="736"/>
      <c r="MG1300" s="736"/>
      <c r="MH1300" s="736"/>
      <c r="MI1300" s="736"/>
      <c r="MJ1300" s="736"/>
      <c r="MK1300" s="736"/>
      <c r="ML1300" s="736"/>
      <c r="MM1300" s="736"/>
      <c r="MN1300" s="736"/>
      <c r="MO1300" s="736"/>
      <c r="MP1300" s="736"/>
      <c r="MQ1300" s="736"/>
      <c r="MR1300" s="736"/>
      <c r="MS1300" s="736"/>
      <c r="MT1300" s="736"/>
      <c r="MU1300" s="736"/>
    </row>
    <row r="1301" spans="1:369" ht="23.25" customHeight="1" thickBot="1" x14ac:dyDescent="0.25">
      <c r="D1301" s="778"/>
      <c r="E1301" s="724" t="s">
        <v>1308</v>
      </c>
      <c r="F1301" s="724" t="s">
        <v>731</v>
      </c>
      <c r="G1301" s="724" t="s">
        <v>622</v>
      </c>
      <c r="H1301" s="724" t="s">
        <v>732</v>
      </c>
      <c r="I1301" s="724" t="s">
        <v>624</v>
      </c>
      <c r="J1301" s="724" t="s">
        <v>626</v>
      </c>
      <c r="K1301" s="724" t="s">
        <v>628</v>
      </c>
      <c r="L1301" s="724" t="s">
        <v>630</v>
      </c>
      <c r="M1301" s="724" t="s">
        <v>632</v>
      </c>
      <c r="N1301" s="724" t="s">
        <v>681</v>
      </c>
      <c r="O1301" s="724" t="s">
        <v>1308</v>
      </c>
      <c r="P1301" s="724" t="s">
        <v>731</v>
      </c>
      <c r="Q1301" s="724" t="s">
        <v>622</v>
      </c>
      <c r="R1301" s="724" t="s">
        <v>732</v>
      </c>
      <c r="S1301" s="724" t="s">
        <v>624</v>
      </c>
      <c r="T1301" s="724" t="s">
        <v>626</v>
      </c>
      <c r="U1301" s="724" t="s">
        <v>628</v>
      </c>
      <c r="V1301" s="724" t="s">
        <v>630</v>
      </c>
      <c r="W1301" s="724" t="s">
        <v>632</v>
      </c>
      <c r="X1301" s="724" t="s">
        <v>681</v>
      </c>
      <c r="Y1301" s="724" t="s">
        <v>1308</v>
      </c>
      <c r="Z1301" s="724" t="s">
        <v>731</v>
      </c>
      <c r="AA1301" s="724" t="s">
        <v>622</v>
      </c>
      <c r="AB1301" s="724" t="s">
        <v>732</v>
      </c>
      <c r="AC1301" s="724" t="s">
        <v>624</v>
      </c>
      <c r="AD1301" s="724" t="s">
        <v>626</v>
      </c>
      <c r="AE1301" s="724" t="s">
        <v>628</v>
      </c>
      <c r="AF1301" s="724" t="s">
        <v>630</v>
      </c>
      <c r="AG1301" s="724" t="s">
        <v>632</v>
      </c>
      <c r="AH1301" s="724" t="s">
        <v>681</v>
      </c>
      <c r="AI1301" s="724" t="s">
        <v>1308</v>
      </c>
      <c r="AJ1301" s="724" t="s">
        <v>731</v>
      </c>
      <c r="AK1301" s="724" t="s">
        <v>622</v>
      </c>
      <c r="AL1301" s="724" t="s">
        <v>732</v>
      </c>
      <c r="AM1301" s="724" t="s">
        <v>624</v>
      </c>
      <c r="AN1301" s="724" t="s">
        <v>626</v>
      </c>
      <c r="AO1301" s="724" t="s">
        <v>628</v>
      </c>
      <c r="AP1301" s="724" t="s">
        <v>630</v>
      </c>
      <c r="AQ1301" s="724" t="s">
        <v>632</v>
      </c>
      <c r="AR1301" s="724" t="s">
        <v>681</v>
      </c>
      <c r="AS1301" s="724" t="s">
        <v>1308</v>
      </c>
      <c r="AT1301" s="724" t="s">
        <v>731</v>
      </c>
      <c r="AU1301" s="724" t="s">
        <v>622</v>
      </c>
      <c r="AV1301" s="724" t="s">
        <v>732</v>
      </c>
      <c r="AW1301" s="724" t="s">
        <v>624</v>
      </c>
      <c r="AX1301" s="724" t="s">
        <v>626</v>
      </c>
      <c r="AY1301" s="724" t="s">
        <v>628</v>
      </c>
      <c r="AZ1301" s="724" t="s">
        <v>630</v>
      </c>
      <c r="BA1301" s="724" t="s">
        <v>632</v>
      </c>
      <c r="BB1301" s="724" t="s">
        <v>681</v>
      </c>
      <c r="BC1301" s="724" t="s">
        <v>1308</v>
      </c>
      <c r="BD1301" s="724" t="s">
        <v>731</v>
      </c>
      <c r="BE1301" s="724" t="s">
        <v>622</v>
      </c>
      <c r="BF1301" s="724" t="s">
        <v>732</v>
      </c>
      <c r="BG1301" s="724" t="s">
        <v>624</v>
      </c>
      <c r="BH1301" s="724" t="s">
        <v>626</v>
      </c>
      <c r="BI1301" s="724" t="s">
        <v>628</v>
      </c>
      <c r="BJ1301" s="724" t="s">
        <v>630</v>
      </c>
      <c r="BK1301" s="724" t="s">
        <v>632</v>
      </c>
      <c r="BL1301" s="724" t="s">
        <v>681</v>
      </c>
      <c r="BM1301" s="724" t="s">
        <v>731</v>
      </c>
      <c r="BN1301" s="724" t="s">
        <v>622</v>
      </c>
      <c r="BO1301" s="724" t="s">
        <v>732</v>
      </c>
      <c r="BP1301" s="724" t="s">
        <v>624</v>
      </c>
      <c r="BQ1301" s="724" t="s">
        <v>626</v>
      </c>
      <c r="BR1301" s="724" t="s">
        <v>628</v>
      </c>
      <c r="BS1301" s="724" t="s">
        <v>630</v>
      </c>
      <c r="BT1301" s="724" t="s">
        <v>632</v>
      </c>
      <c r="BU1301" s="724" t="s">
        <v>681</v>
      </c>
      <c r="BV1301" s="724" t="s">
        <v>731</v>
      </c>
      <c r="BW1301" s="724" t="s">
        <v>622</v>
      </c>
      <c r="BX1301" s="724" t="s">
        <v>732</v>
      </c>
      <c r="BY1301" s="724" t="s">
        <v>624</v>
      </c>
      <c r="BZ1301" s="724" t="s">
        <v>626</v>
      </c>
      <c r="CA1301" s="724" t="s">
        <v>628</v>
      </c>
      <c r="CB1301" s="724" t="s">
        <v>630</v>
      </c>
      <c r="CC1301" s="724" t="s">
        <v>632</v>
      </c>
      <c r="CD1301" s="724" t="s">
        <v>681</v>
      </c>
      <c r="CE1301" s="724" t="s">
        <v>1309</v>
      </c>
      <c r="CF1301" s="724" t="s">
        <v>731</v>
      </c>
      <c r="CG1301" s="724" t="s">
        <v>622</v>
      </c>
      <c r="CH1301" s="724" t="s">
        <v>732</v>
      </c>
      <c r="CI1301" s="724" t="s">
        <v>624</v>
      </c>
      <c r="CJ1301" s="724" t="s">
        <v>626</v>
      </c>
      <c r="CK1301" s="724" t="s">
        <v>628</v>
      </c>
      <c r="CL1301" s="724" t="s">
        <v>630</v>
      </c>
      <c r="CM1301" s="724" t="s">
        <v>632</v>
      </c>
      <c r="CN1301" s="724" t="s">
        <v>681</v>
      </c>
      <c r="CO1301" s="724" t="s">
        <v>1309</v>
      </c>
      <c r="CP1301" s="724" t="s">
        <v>731</v>
      </c>
      <c r="CQ1301" s="724" t="s">
        <v>622</v>
      </c>
      <c r="CR1301" s="724" t="s">
        <v>732</v>
      </c>
      <c r="CS1301" s="724" t="s">
        <v>624</v>
      </c>
      <c r="CT1301" s="724" t="s">
        <v>626</v>
      </c>
      <c r="CU1301" s="724" t="s">
        <v>628</v>
      </c>
      <c r="CV1301" s="724" t="s">
        <v>630</v>
      </c>
      <c r="CW1301" s="724" t="s">
        <v>632</v>
      </c>
      <c r="CX1301" s="724" t="s">
        <v>681</v>
      </c>
      <c r="CY1301" s="724" t="s">
        <v>1309</v>
      </c>
      <c r="CZ1301" s="724" t="s">
        <v>731</v>
      </c>
      <c r="DA1301" s="724" t="s">
        <v>622</v>
      </c>
      <c r="DB1301" s="724" t="s">
        <v>732</v>
      </c>
      <c r="DC1301" s="724" t="s">
        <v>624</v>
      </c>
      <c r="DD1301" s="724" t="s">
        <v>626</v>
      </c>
      <c r="DE1301" s="724" t="s">
        <v>628</v>
      </c>
      <c r="DF1301" s="724" t="s">
        <v>630</v>
      </c>
      <c r="DG1301" s="724" t="s">
        <v>632</v>
      </c>
      <c r="DH1301" s="724" t="s">
        <v>681</v>
      </c>
      <c r="DI1301" s="724" t="s">
        <v>1309</v>
      </c>
      <c r="DJ1301" s="724" t="s">
        <v>731</v>
      </c>
      <c r="DK1301" s="724" t="s">
        <v>622</v>
      </c>
      <c r="DL1301" s="724" t="s">
        <v>732</v>
      </c>
      <c r="DM1301" s="724" t="s">
        <v>624</v>
      </c>
      <c r="DN1301" s="724" t="s">
        <v>626</v>
      </c>
      <c r="DO1301" s="724" t="s">
        <v>628</v>
      </c>
      <c r="DP1301" s="724" t="s">
        <v>630</v>
      </c>
      <c r="DQ1301" s="724" t="s">
        <v>632</v>
      </c>
      <c r="DR1301" s="724" t="s">
        <v>681</v>
      </c>
      <c r="DS1301" s="724" t="s">
        <v>1309</v>
      </c>
      <c r="DT1301" s="724" t="s">
        <v>731</v>
      </c>
      <c r="DU1301" s="724" t="s">
        <v>622</v>
      </c>
      <c r="DV1301" s="724" t="s">
        <v>732</v>
      </c>
      <c r="DW1301" s="724" t="s">
        <v>624</v>
      </c>
      <c r="DX1301" s="724" t="s">
        <v>626</v>
      </c>
      <c r="DY1301" s="724" t="s">
        <v>628</v>
      </c>
      <c r="DZ1301" s="724" t="s">
        <v>630</v>
      </c>
      <c r="EA1301" s="724" t="s">
        <v>632</v>
      </c>
      <c r="EB1301" s="724" t="s">
        <v>681</v>
      </c>
      <c r="EC1301" s="724" t="s">
        <v>731</v>
      </c>
      <c r="ED1301" s="724" t="s">
        <v>622</v>
      </c>
      <c r="EE1301" s="724" t="s">
        <v>732</v>
      </c>
      <c r="EF1301" s="724" t="s">
        <v>624</v>
      </c>
      <c r="EG1301" s="724" t="s">
        <v>626</v>
      </c>
      <c r="EH1301" s="724" t="s">
        <v>628</v>
      </c>
      <c r="EI1301" s="724" t="s">
        <v>630</v>
      </c>
      <c r="EJ1301" s="724" t="s">
        <v>632</v>
      </c>
      <c r="EK1301" s="724" t="s">
        <v>681</v>
      </c>
      <c r="EL1301" s="724" t="s">
        <v>1309</v>
      </c>
      <c r="EM1301" s="724" t="s">
        <v>731</v>
      </c>
      <c r="EN1301" s="724" t="s">
        <v>622</v>
      </c>
      <c r="EO1301" s="724" t="s">
        <v>732</v>
      </c>
      <c r="EP1301" s="724" t="s">
        <v>624</v>
      </c>
      <c r="EQ1301" s="724" t="s">
        <v>626</v>
      </c>
      <c r="ER1301" s="724" t="s">
        <v>628</v>
      </c>
      <c r="ES1301" s="724" t="s">
        <v>630</v>
      </c>
      <c r="ET1301" s="724" t="s">
        <v>632</v>
      </c>
      <c r="EU1301" s="724" t="s">
        <v>681</v>
      </c>
      <c r="EV1301" s="724" t="s">
        <v>1309</v>
      </c>
      <c r="EW1301" s="724" t="s">
        <v>731</v>
      </c>
      <c r="EX1301" s="724" t="s">
        <v>622</v>
      </c>
      <c r="EY1301" s="724" t="s">
        <v>732</v>
      </c>
      <c r="EZ1301" s="724" t="s">
        <v>624</v>
      </c>
      <c r="FA1301" s="724" t="s">
        <v>626</v>
      </c>
      <c r="FB1301" s="724" t="s">
        <v>628</v>
      </c>
      <c r="FC1301" s="724" t="s">
        <v>630</v>
      </c>
      <c r="FD1301" s="724" t="s">
        <v>632</v>
      </c>
      <c r="FE1301" s="724" t="s">
        <v>681</v>
      </c>
      <c r="FF1301" s="724" t="s">
        <v>1309</v>
      </c>
      <c r="FG1301" s="724" t="s">
        <v>731</v>
      </c>
      <c r="FH1301" s="724" t="s">
        <v>622</v>
      </c>
      <c r="FI1301" s="724" t="s">
        <v>732</v>
      </c>
      <c r="FJ1301" s="724" t="s">
        <v>624</v>
      </c>
      <c r="FK1301" s="724" t="s">
        <v>626</v>
      </c>
      <c r="FL1301" s="724" t="s">
        <v>628</v>
      </c>
      <c r="FM1301" s="724" t="s">
        <v>630</v>
      </c>
      <c r="FN1301" s="724" t="s">
        <v>632</v>
      </c>
      <c r="FO1301" s="724" t="s">
        <v>681</v>
      </c>
      <c r="FP1301" s="724" t="s">
        <v>1309</v>
      </c>
      <c r="FQ1301" s="724" t="s">
        <v>731</v>
      </c>
      <c r="FR1301" s="724" t="s">
        <v>622</v>
      </c>
      <c r="FS1301" s="724" t="s">
        <v>732</v>
      </c>
      <c r="FT1301" s="724" t="s">
        <v>624</v>
      </c>
      <c r="FU1301" s="724" t="s">
        <v>626</v>
      </c>
      <c r="FV1301" s="724" t="s">
        <v>628</v>
      </c>
      <c r="FW1301" s="724" t="s">
        <v>630</v>
      </c>
      <c r="FX1301" s="724" t="s">
        <v>632</v>
      </c>
      <c r="FY1301" s="724" t="s">
        <v>681</v>
      </c>
      <c r="FZ1301" s="724" t="s">
        <v>1309</v>
      </c>
      <c r="GA1301" s="724" t="s">
        <v>731</v>
      </c>
      <c r="GB1301" s="724" t="s">
        <v>622</v>
      </c>
      <c r="GC1301" s="724" t="s">
        <v>732</v>
      </c>
      <c r="GD1301" s="724" t="s">
        <v>624</v>
      </c>
      <c r="GE1301" s="724" t="s">
        <v>626</v>
      </c>
      <c r="GF1301" s="724" t="s">
        <v>628</v>
      </c>
      <c r="GG1301" s="724" t="s">
        <v>630</v>
      </c>
      <c r="GH1301" s="724" t="s">
        <v>632</v>
      </c>
      <c r="GI1301" s="724" t="s">
        <v>681</v>
      </c>
      <c r="GJ1301" s="724" t="s">
        <v>731</v>
      </c>
      <c r="GK1301" s="724" t="s">
        <v>622</v>
      </c>
      <c r="GL1301" s="724" t="s">
        <v>732</v>
      </c>
      <c r="GM1301" s="724" t="s">
        <v>624</v>
      </c>
      <c r="GN1301" s="724" t="s">
        <v>626</v>
      </c>
      <c r="GO1301" s="724" t="s">
        <v>628</v>
      </c>
      <c r="GP1301" s="724" t="s">
        <v>630</v>
      </c>
      <c r="GQ1301" s="724" t="s">
        <v>632</v>
      </c>
      <c r="GR1301" s="724" t="s">
        <v>681</v>
      </c>
      <c r="GS1301" s="724" t="s">
        <v>1309</v>
      </c>
      <c r="GT1301" s="724" t="s">
        <v>731</v>
      </c>
      <c r="GU1301" s="724" t="s">
        <v>622</v>
      </c>
      <c r="GV1301" s="724" t="s">
        <v>732</v>
      </c>
      <c r="GW1301" s="724" t="s">
        <v>624</v>
      </c>
      <c r="GX1301" s="724" t="s">
        <v>626</v>
      </c>
      <c r="GY1301" s="724" t="s">
        <v>628</v>
      </c>
      <c r="GZ1301" s="724" t="s">
        <v>630</v>
      </c>
      <c r="HA1301" s="724" t="s">
        <v>632</v>
      </c>
      <c r="HB1301" s="724" t="s">
        <v>681</v>
      </c>
      <c r="HC1301" s="724" t="s">
        <v>1309</v>
      </c>
      <c r="HD1301" s="724" t="s">
        <v>731</v>
      </c>
      <c r="HE1301" s="724" t="s">
        <v>622</v>
      </c>
      <c r="HF1301" s="724" t="s">
        <v>732</v>
      </c>
      <c r="HG1301" s="724" t="s">
        <v>624</v>
      </c>
      <c r="HH1301" s="724" t="s">
        <v>626</v>
      </c>
      <c r="HI1301" s="724" t="s">
        <v>628</v>
      </c>
      <c r="HJ1301" s="724" t="s">
        <v>630</v>
      </c>
      <c r="HK1301" s="724" t="s">
        <v>632</v>
      </c>
      <c r="HL1301" s="724" t="s">
        <v>681</v>
      </c>
      <c r="HM1301" s="724" t="s">
        <v>1309</v>
      </c>
      <c r="HN1301" s="724" t="s">
        <v>731</v>
      </c>
      <c r="HO1301" s="724" t="s">
        <v>622</v>
      </c>
      <c r="HP1301" s="724" t="s">
        <v>732</v>
      </c>
      <c r="HQ1301" s="724" t="s">
        <v>624</v>
      </c>
      <c r="HR1301" s="724" t="s">
        <v>626</v>
      </c>
      <c r="HS1301" s="724" t="s">
        <v>628</v>
      </c>
      <c r="HT1301" s="724" t="s">
        <v>630</v>
      </c>
      <c r="HU1301" s="724" t="s">
        <v>632</v>
      </c>
      <c r="HV1301" s="724" t="s">
        <v>681</v>
      </c>
      <c r="HW1301" s="724" t="s">
        <v>1309</v>
      </c>
      <c r="HX1301" s="724" t="s">
        <v>731</v>
      </c>
      <c r="HY1301" s="724" t="s">
        <v>622</v>
      </c>
      <c r="HZ1301" s="724" t="s">
        <v>732</v>
      </c>
      <c r="IA1301" s="724" t="s">
        <v>624</v>
      </c>
      <c r="IB1301" s="724" t="s">
        <v>626</v>
      </c>
      <c r="IC1301" s="724" t="s">
        <v>628</v>
      </c>
      <c r="ID1301" s="724" t="s">
        <v>630</v>
      </c>
      <c r="IE1301" s="724" t="s">
        <v>632</v>
      </c>
      <c r="IF1301" s="724" t="s">
        <v>681</v>
      </c>
      <c r="IG1301" s="724" t="s">
        <v>1309</v>
      </c>
      <c r="IH1301" s="724" t="s">
        <v>731</v>
      </c>
      <c r="II1301" s="724" t="s">
        <v>622</v>
      </c>
      <c r="IJ1301" s="724" t="s">
        <v>732</v>
      </c>
      <c r="IK1301" s="724" t="s">
        <v>624</v>
      </c>
      <c r="IL1301" s="724" t="s">
        <v>626</v>
      </c>
      <c r="IM1301" s="724" t="s">
        <v>628</v>
      </c>
      <c r="IN1301" s="724" t="s">
        <v>630</v>
      </c>
      <c r="IO1301" s="724" t="s">
        <v>632</v>
      </c>
      <c r="IP1301" s="724" t="s">
        <v>681</v>
      </c>
      <c r="IQ1301" s="724" t="s">
        <v>1309</v>
      </c>
      <c r="IR1301" s="724" t="s">
        <v>731</v>
      </c>
      <c r="IS1301" s="724" t="s">
        <v>622</v>
      </c>
      <c r="IT1301" s="724" t="s">
        <v>732</v>
      </c>
      <c r="IU1301" s="724" t="s">
        <v>624</v>
      </c>
      <c r="IV1301" s="724" t="s">
        <v>626</v>
      </c>
      <c r="IW1301" s="724" t="s">
        <v>628</v>
      </c>
      <c r="IX1301" s="724" t="s">
        <v>630</v>
      </c>
      <c r="IY1301" s="724" t="s">
        <v>632</v>
      </c>
      <c r="IZ1301" s="724" t="s">
        <v>681</v>
      </c>
      <c r="JA1301" s="724" t="s">
        <v>731</v>
      </c>
      <c r="JB1301" s="724" t="s">
        <v>622</v>
      </c>
      <c r="JC1301" s="724" t="s">
        <v>732</v>
      </c>
      <c r="JD1301" s="724" t="s">
        <v>624</v>
      </c>
      <c r="JE1301" s="724" t="s">
        <v>626</v>
      </c>
      <c r="JF1301" s="724" t="s">
        <v>628</v>
      </c>
      <c r="JG1301" s="724" t="s">
        <v>630</v>
      </c>
      <c r="JH1301" s="724" t="s">
        <v>632</v>
      </c>
      <c r="JI1301" s="737" t="s">
        <v>681</v>
      </c>
      <c r="JJ1301" s="724" t="s">
        <v>1308</v>
      </c>
      <c r="JK1301" s="724" t="s">
        <v>731</v>
      </c>
      <c r="JL1301" s="724" t="s">
        <v>622</v>
      </c>
      <c r="JM1301" s="724" t="s">
        <v>732</v>
      </c>
      <c r="JN1301" s="724" t="s">
        <v>624</v>
      </c>
      <c r="JO1301" s="724" t="s">
        <v>626</v>
      </c>
      <c r="JP1301" s="724" t="s">
        <v>628</v>
      </c>
      <c r="JQ1301" s="724" t="s">
        <v>630</v>
      </c>
      <c r="JR1301" s="724" t="s">
        <v>632</v>
      </c>
      <c r="JS1301" s="737" t="s">
        <v>681</v>
      </c>
      <c r="JT1301" s="724" t="s">
        <v>1308</v>
      </c>
      <c r="JU1301" s="724" t="s">
        <v>731</v>
      </c>
      <c r="JV1301" s="724" t="s">
        <v>622</v>
      </c>
      <c r="JW1301" s="724" t="s">
        <v>732</v>
      </c>
      <c r="JX1301" s="724" t="s">
        <v>624</v>
      </c>
      <c r="JY1301" s="724" t="s">
        <v>626</v>
      </c>
      <c r="JZ1301" s="724" t="s">
        <v>628</v>
      </c>
      <c r="KA1301" s="724" t="s">
        <v>630</v>
      </c>
      <c r="KB1301" s="724" t="s">
        <v>632</v>
      </c>
      <c r="KC1301" s="724" t="s">
        <v>681</v>
      </c>
      <c r="KD1301" s="724" t="s">
        <v>1308</v>
      </c>
      <c r="KE1301" s="724" t="s">
        <v>731</v>
      </c>
      <c r="KF1301" s="724" t="s">
        <v>622</v>
      </c>
      <c r="KG1301" s="724" t="s">
        <v>732</v>
      </c>
      <c r="KH1301" s="724" t="s">
        <v>624</v>
      </c>
      <c r="KI1301" s="724" t="s">
        <v>626</v>
      </c>
      <c r="KJ1301" s="724" t="s">
        <v>628</v>
      </c>
      <c r="KK1301" s="724" t="s">
        <v>630</v>
      </c>
      <c r="KL1301" s="724" t="s">
        <v>632</v>
      </c>
      <c r="KM1301" s="724" t="s">
        <v>681</v>
      </c>
      <c r="KN1301" s="724" t="s">
        <v>1308</v>
      </c>
      <c r="KO1301" s="724" t="s">
        <v>731</v>
      </c>
      <c r="KP1301" s="724" t="s">
        <v>622</v>
      </c>
      <c r="KQ1301" s="724" t="s">
        <v>732</v>
      </c>
      <c r="KR1301" s="724" t="s">
        <v>624</v>
      </c>
      <c r="KS1301" s="724" t="s">
        <v>626</v>
      </c>
      <c r="KT1301" s="724" t="s">
        <v>628</v>
      </c>
      <c r="KU1301" s="724" t="s">
        <v>630</v>
      </c>
      <c r="KV1301" s="724" t="s">
        <v>632</v>
      </c>
      <c r="KW1301" s="724" t="s">
        <v>681</v>
      </c>
      <c r="KX1301" s="724" t="s">
        <v>731</v>
      </c>
      <c r="KY1301" s="724" t="s">
        <v>622</v>
      </c>
      <c r="KZ1301" s="724" t="s">
        <v>732</v>
      </c>
      <c r="LA1301" s="724" t="s">
        <v>624</v>
      </c>
      <c r="LB1301" s="724" t="s">
        <v>626</v>
      </c>
      <c r="LC1301" s="724" t="s">
        <v>628</v>
      </c>
      <c r="LD1301" s="724" t="s">
        <v>630</v>
      </c>
      <c r="LE1301" s="724" t="s">
        <v>632</v>
      </c>
      <c r="LF1301" s="724" t="s">
        <v>681</v>
      </c>
      <c r="LG1301" s="358"/>
      <c r="LH1301" s="358"/>
      <c r="LI1301" s="358"/>
      <c r="LJ1301" s="358"/>
      <c r="LK1301" s="358"/>
      <c r="LL1301" s="358"/>
      <c r="LM1301" s="358"/>
      <c r="LN1301" s="358"/>
      <c r="LO1301" s="358"/>
      <c r="LP1301" s="358"/>
      <c r="LQ1301" s="358"/>
      <c r="LR1301" s="358"/>
      <c r="LS1301" s="736"/>
      <c r="LT1301" s="736"/>
      <c r="LU1301" s="736"/>
      <c r="LV1301" s="736"/>
      <c r="LW1301" s="736"/>
      <c r="LX1301" s="736"/>
      <c r="LY1301" s="736"/>
      <c r="LZ1301" s="736"/>
      <c r="MA1301" s="736"/>
      <c r="MB1301" s="736"/>
      <c r="MC1301" s="736"/>
      <c r="MD1301" s="736"/>
      <c r="ME1301" s="736"/>
      <c r="MF1301" s="736"/>
      <c r="MG1301" s="736"/>
      <c r="MH1301" s="736"/>
      <c r="MI1301" s="736"/>
      <c r="MJ1301" s="736"/>
      <c r="MK1301" s="736"/>
      <c r="ML1301" s="736"/>
      <c r="MM1301" s="736"/>
      <c r="MN1301" s="736"/>
      <c r="MO1301" s="736"/>
      <c r="MP1301" s="736"/>
      <c r="MQ1301" s="736"/>
      <c r="MR1301" s="736"/>
      <c r="MS1301" s="736"/>
      <c r="MT1301" s="736"/>
      <c r="MU1301" s="736"/>
    </row>
    <row r="1302" spans="1:369" ht="17.25" customHeight="1" thickBot="1" x14ac:dyDescent="0.25">
      <c r="A1302" s="329" t="s">
        <v>26</v>
      </c>
      <c r="B1302" s="328" t="s">
        <v>779</v>
      </c>
      <c r="C1302" s="328" t="s">
        <v>780</v>
      </c>
      <c r="D1302" s="779"/>
      <c r="E1302" s="726"/>
      <c r="F1302" s="726"/>
      <c r="G1302" s="726"/>
      <c r="H1302" s="726"/>
      <c r="I1302" s="726"/>
      <c r="J1302" s="726"/>
      <c r="K1302" s="726"/>
      <c r="L1302" s="726"/>
      <c r="M1302" s="726"/>
      <c r="N1302" s="726"/>
      <c r="O1302" s="726"/>
      <c r="P1302" s="726"/>
      <c r="Q1302" s="726"/>
      <c r="R1302" s="726"/>
      <c r="S1302" s="726"/>
      <c r="T1302" s="726"/>
      <c r="U1302" s="726"/>
      <c r="V1302" s="726"/>
      <c r="W1302" s="726"/>
      <c r="X1302" s="726"/>
      <c r="Y1302" s="726"/>
      <c r="Z1302" s="726"/>
      <c r="AA1302" s="726"/>
      <c r="AB1302" s="726"/>
      <c r="AC1302" s="726"/>
      <c r="AD1302" s="726"/>
      <c r="AE1302" s="726"/>
      <c r="AF1302" s="726"/>
      <c r="AG1302" s="726"/>
      <c r="AH1302" s="726"/>
      <c r="AI1302" s="726"/>
      <c r="AJ1302" s="726"/>
      <c r="AK1302" s="726"/>
      <c r="AL1302" s="726"/>
      <c r="AM1302" s="726"/>
      <c r="AN1302" s="726"/>
      <c r="AO1302" s="726"/>
      <c r="AP1302" s="726"/>
      <c r="AQ1302" s="726"/>
      <c r="AR1302" s="726"/>
      <c r="AS1302" s="726"/>
      <c r="AT1302" s="726"/>
      <c r="AU1302" s="726"/>
      <c r="AV1302" s="726"/>
      <c r="AW1302" s="726"/>
      <c r="AX1302" s="726"/>
      <c r="AY1302" s="726"/>
      <c r="AZ1302" s="726"/>
      <c r="BA1302" s="726"/>
      <c r="BB1302" s="726"/>
      <c r="BC1302" s="726"/>
      <c r="BD1302" s="726"/>
      <c r="BE1302" s="726"/>
      <c r="BF1302" s="726"/>
      <c r="BG1302" s="726"/>
      <c r="BH1302" s="726"/>
      <c r="BI1302" s="726"/>
      <c r="BJ1302" s="726"/>
      <c r="BK1302" s="726"/>
      <c r="BL1302" s="726"/>
      <c r="BM1302" s="726"/>
      <c r="BN1302" s="726"/>
      <c r="BO1302" s="726"/>
      <c r="BP1302" s="726"/>
      <c r="BQ1302" s="726"/>
      <c r="BR1302" s="726"/>
      <c r="BS1302" s="726"/>
      <c r="BT1302" s="726"/>
      <c r="BU1302" s="726"/>
      <c r="BV1302" s="726"/>
      <c r="BW1302" s="726"/>
      <c r="BX1302" s="726"/>
      <c r="BY1302" s="726"/>
      <c r="BZ1302" s="726"/>
      <c r="CA1302" s="726"/>
      <c r="CB1302" s="726"/>
      <c r="CC1302" s="726"/>
      <c r="CD1302" s="726"/>
      <c r="CE1302" s="725"/>
      <c r="CF1302" s="726"/>
      <c r="CG1302" s="726"/>
      <c r="CH1302" s="726"/>
      <c r="CI1302" s="726"/>
      <c r="CJ1302" s="726"/>
      <c r="CK1302" s="726"/>
      <c r="CL1302" s="726"/>
      <c r="CM1302" s="726"/>
      <c r="CN1302" s="726"/>
      <c r="CO1302" s="725"/>
      <c r="CP1302" s="726"/>
      <c r="CQ1302" s="726"/>
      <c r="CR1302" s="726"/>
      <c r="CS1302" s="726"/>
      <c r="CT1302" s="726"/>
      <c r="CU1302" s="726"/>
      <c r="CV1302" s="726"/>
      <c r="CW1302" s="726"/>
      <c r="CX1302" s="726"/>
      <c r="CY1302" s="725"/>
      <c r="CZ1302" s="726"/>
      <c r="DA1302" s="726"/>
      <c r="DB1302" s="726"/>
      <c r="DC1302" s="726"/>
      <c r="DD1302" s="726"/>
      <c r="DE1302" s="726"/>
      <c r="DF1302" s="726"/>
      <c r="DG1302" s="726"/>
      <c r="DH1302" s="726"/>
      <c r="DI1302" s="725"/>
      <c r="DJ1302" s="726"/>
      <c r="DK1302" s="726"/>
      <c r="DL1302" s="726"/>
      <c r="DM1302" s="726"/>
      <c r="DN1302" s="726"/>
      <c r="DO1302" s="726"/>
      <c r="DP1302" s="726"/>
      <c r="DQ1302" s="726"/>
      <c r="DR1302" s="726"/>
      <c r="DS1302" s="725"/>
      <c r="DT1302" s="726"/>
      <c r="DU1302" s="726"/>
      <c r="DV1302" s="726"/>
      <c r="DW1302" s="726"/>
      <c r="DX1302" s="726"/>
      <c r="DY1302" s="726"/>
      <c r="DZ1302" s="726"/>
      <c r="EA1302" s="726"/>
      <c r="EB1302" s="726"/>
      <c r="EC1302" s="726"/>
      <c r="ED1302" s="726"/>
      <c r="EE1302" s="726"/>
      <c r="EF1302" s="726"/>
      <c r="EG1302" s="726"/>
      <c r="EH1302" s="726"/>
      <c r="EI1302" s="726"/>
      <c r="EJ1302" s="726"/>
      <c r="EK1302" s="726"/>
      <c r="EL1302" s="725"/>
      <c r="EM1302" s="725"/>
      <c r="EN1302" s="725"/>
      <c r="EO1302" s="725"/>
      <c r="EP1302" s="725"/>
      <c r="EQ1302" s="725"/>
      <c r="ER1302" s="725"/>
      <c r="ES1302" s="725"/>
      <c r="ET1302" s="725"/>
      <c r="EU1302" s="725"/>
      <c r="EV1302" s="725"/>
      <c r="EW1302" s="726"/>
      <c r="EX1302" s="726"/>
      <c r="EY1302" s="726"/>
      <c r="EZ1302" s="726"/>
      <c r="FA1302" s="726"/>
      <c r="FB1302" s="726"/>
      <c r="FC1302" s="726"/>
      <c r="FD1302" s="726"/>
      <c r="FE1302" s="726"/>
      <c r="FF1302" s="725"/>
      <c r="FG1302" s="725"/>
      <c r="FH1302" s="725"/>
      <c r="FI1302" s="725"/>
      <c r="FJ1302" s="725"/>
      <c r="FK1302" s="725"/>
      <c r="FL1302" s="725"/>
      <c r="FM1302" s="725"/>
      <c r="FN1302" s="725"/>
      <c r="FO1302" s="725"/>
      <c r="FP1302" s="725"/>
      <c r="FQ1302" s="725"/>
      <c r="FR1302" s="725"/>
      <c r="FS1302" s="725"/>
      <c r="FT1302" s="725"/>
      <c r="FU1302" s="725"/>
      <c r="FV1302" s="725"/>
      <c r="FW1302" s="725"/>
      <c r="FX1302" s="725"/>
      <c r="FY1302" s="725"/>
      <c r="FZ1302" s="725"/>
      <c r="GA1302" s="725"/>
      <c r="GB1302" s="725"/>
      <c r="GC1302" s="725"/>
      <c r="GD1302" s="725"/>
      <c r="GE1302" s="725"/>
      <c r="GF1302" s="725"/>
      <c r="GG1302" s="725"/>
      <c r="GH1302" s="725"/>
      <c r="GI1302" s="725"/>
      <c r="GJ1302" s="725"/>
      <c r="GK1302" s="725"/>
      <c r="GL1302" s="725"/>
      <c r="GM1302" s="725"/>
      <c r="GN1302" s="725"/>
      <c r="GO1302" s="725"/>
      <c r="GP1302" s="725"/>
      <c r="GQ1302" s="725"/>
      <c r="GR1302" s="725"/>
      <c r="GS1302" s="725"/>
      <c r="GT1302" s="725"/>
      <c r="GU1302" s="725"/>
      <c r="GV1302" s="725"/>
      <c r="GW1302" s="725"/>
      <c r="GX1302" s="725"/>
      <c r="GY1302" s="725"/>
      <c r="GZ1302" s="725"/>
      <c r="HA1302" s="725"/>
      <c r="HB1302" s="725"/>
      <c r="HC1302" s="725"/>
      <c r="HD1302" s="725"/>
      <c r="HE1302" s="725"/>
      <c r="HF1302" s="725"/>
      <c r="HG1302" s="725"/>
      <c r="HH1302" s="725"/>
      <c r="HI1302" s="725"/>
      <c r="HJ1302" s="725"/>
      <c r="HK1302" s="725"/>
      <c r="HL1302" s="725"/>
      <c r="HM1302" s="725"/>
      <c r="HN1302" s="725"/>
      <c r="HO1302" s="725"/>
      <c r="HP1302" s="725"/>
      <c r="HQ1302" s="725"/>
      <c r="HR1302" s="725"/>
      <c r="HS1302" s="725"/>
      <c r="HT1302" s="725"/>
      <c r="HU1302" s="725"/>
      <c r="HV1302" s="725"/>
      <c r="HW1302" s="725"/>
      <c r="HX1302" s="725"/>
      <c r="HY1302" s="725"/>
      <c r="HZ1302" s="725"/>
      <c r="IA1302" s="725"/>
      <c r="IB1302" s="725"/>
      <c r="IC1302" s="725"/>
      <c r="ID1302" s="725"/>
      <c r="IE1302" s="725"/>
      <c r="IF1302" s="725"/>
      <c r="IG1302" s="725"/>
      <c r="IH1302" s="725"/>
      <c r="II1302" s="725"/>
      <c r="IJ1302" s="725"/>
      <c r="IK1302" s="725"/>
      <c r="IL1302" s="725"/>
      <c r="IM1302" s="725"/>
      <c r="IN1302" s="725"/>
      <c r="IO1302" s="725"/>
      <c r="IP1302" s="725"/>
      <c r="IQ1302" s="725"/>
      <c r="IR1302" s="725"/>
      <c r="IS1302" s="725"/>
      <c r="IT1302" s="725"/>
      <c r="IU1302" s="725"/>
      <c r="IV1302" s="725"/>
      <c r="IW1302" s="725"/>
      <c r="IX1302" s="725"/>
      <c r="IY1302" s="725"/>
      <c r="IZ1302" s="725"/>
      <c r="JA1302" s="725"/>
      <c r="JB1302" s="725"/>
      <c r="JC1302" s="725"/>
      <c r="JD1302" s="725"/>
      <c r="JE1302" s="725"/>
      <c r="JF1302" s="725"/>
      <c r="JG1302" s="725"/>
      <c r="JH1302" s="725"/>
      <c r="JI1302" s="739"/>
      <c r="JJ1302" s="725"/>
      <c r="JK1302" s="726"/>
      <c r="JL1302" s="726"/>
      <c r="JM1302" s="726"/>
      <c r="JN1302" s="726"/>
      <c r="JO1302" s="726"/>
      <c r="JP1302" s="726"/>
      <c r="JQ1302" s="726"/>
      <c r="JR1302" s="726"/>
      <c r="JS1302" s="738"/>
      <c r="JT1302" s="725"/>
      <c r="JU1302" s="726"/>
      <c r="JV1302" s="726"/>
      <c r="JW1302" s="726"/>
      <c r="JX1302" s="726"/>
      <c r="JY1302" s="726"/>
      <c r="JZ1302" s="726"/>
      <c r="KA1302" s="726"/>
      <c r="KB1302" s="726"/>
      <c r="KC1302" s="726"/>
      <c r="KD1302" s="725"/>
      <c r="KE1302" s="726"/>
      <c r="KF1302" s="726"/>
      <c r="KG1302" s="726"/>
      <c r="KH1302" s="726"/>
      <c r="KI1302" s="726"/>
      <c r="KJ1302" s="726"/>
      <c r="KK1302" s="726"/>
      <c r="KL1302" s="726"/>
      <c r="KM1302" s="725"/>
      <c r="KN1302" s="725"/>
      <c r="KO1302" s="725"/>
      <c r="KP1302" s="725"/>
      <c r="KQ1302" s="725"/>
      <c r="KR1302" s="725"/>
      <c r="KS1302" s="725"/>
      <c r="KT1302" s="725"/>
      <c r="KU1302" s="725"/>
      <c r="KV1302" s="725"/>
      <c r="KW1302" s="725"/>
      <c r="KX1302" s="726"/>
      <c r="KY1302" s="726"/>
      <c r="KZ1302" s="726"/>
      <c r="LA1302" s="726"/>
      <c r="LB1302" s="726"/>
      <c r="LC1302" s="726"/>
      <c r="LD1302" s="726"/>
      <c r="LE1302" s="726"/>
      <c r="LF1302" s="726"/>
      <c r="LG1302" s="262"/>
      <c r="LH1302" s="262"/>
      <c r="LI1302" s="262"/>
      <c r="LJ1302" s="262"/>
      <c r="LK1302" s="262"/>
      <c r="LL1302" s="262"/>
      <c r="LM1302" s="262"/>
      <c r="LN1302" s="262"/>
      <c r="LO1302" s="262"/>
      <c r="LP1302" s="262"/>
      <c r="LQ1302" s="262"/>
      <c r="LR1302" s="262"/>
      <c r="LS1302" s="262"/>
      <c r="LT1302" s="262"/>
      <c r="LU1302" s="262"/>
      <c r="LV1302" s="262"/>
      <c r="LW1302" s="262"/>
      <c r="LX1302" s="262"/>
      <c r="LY1302" s="262"/>
      <c r="LZ1302" s="262"/>
      <c r="MA1302" s="262"/>
      <c r="MB1302" s="262"/>
      <c r="MC1302" s="262"/>
      <c r="MD1302" s="262"/>
      <c r="ME1302" s="262"/>
      <c r="MF1302" s="262"/>
      <c r="MG1302" s="262"/>
      <c r="MH1302" s="262"/>
      <c r="MI1302" s="262"/>
      <c r="MJ1302" s="262"/>
      <c r="MK1302" s="262"/>
      <c r="ML1302" s="262"/>
      <c r="MM1302" s="262"/>
      <c r="MN1302" s="262"/>
      <c r="MO1302" s="262"/>
      <c r="MP1302" s="262"/>
      <c r="MQ1302" s="262"/>
      <c r="MR1302" s="262"/>
      <c r="MS1302" s="262"/>
      <c r="MT1302" s="262"/>
      <c r="MU1302" s="262"/>
    </row>
    <row r="1303" spans="1:369" x14ac:dyDescent="0.2">
      <c r="A1303" s="241" t="s">
        <v>70</v>
      </c>
      <c r="B1303" s="475" t="s">
        <v>781</v>
      </c>
      <c r="C1303" s="404" t="s">
        <v>782</v>
      </c>
      <c r="D1303" s="433" t="s">
        <v>71</v>
      </c>
      <c r="E1303" s="502">
        <v>0</v>
      </c>
      <c r="F1303" s="477">
        <v>65</v>
      </c>
      <c r="G1303" s="477">
        <v>82</v>
      </c>
      <c r="H1303" s="477">
        <v>95</v>
      </c>
      <c r="I1303" s="477">
        <v>30</v>
      </c>
      <c r="J1303" s="477">
        <v>6</v>
      </c>
      <c r="K1303" s="477">
        <v>6</v>
      </c>
      <c r="L1303" s="477">
        <v>5</v>
      </c>
      <c r="M1303" s="477">
        <v>0</v>
      </c>
      <c r="N1303" s="494">
        <v>289</v>
      </c>
      <c r="O1303" s="502">
        <v>10</v>
      </c>
      <c r="P1303" s="477">
        <v>0</v>
      </c>
      <c r="Q1303" s="477">
        <v>0</v>
      </c>
      <c r="R1303" s="477">
        <v>0</v>
      </c>
      <c r="S1303" s="477">
        <v>0</v>
      </c>
      <c r="T1303" s="477">
        <v>0</v>
      </c>
      <c r="U1303" s="477">
        <v>0</v>
      </c>
      <c r="V1303" s="477">
        <v>0</v>
      </c>
      <c r="W1303" s="477">
        <v>0</v>
      </c>
      <c r="X1303" s="494">
        <v>0</v>
      </c>
      <c r="Y1303" s="502">
        <v>25</v>
      </c>
      <c r="Z1303" s="477">
        <v>0</v>
      </c>
      <c r="AA1303" s="477">
        <v>0</v>
      </c>
      <c r="AB1303" s="477">
        <v>0</v>
      </c>
      <c r="AC1303" s="477">
        <v>0</v>
      </c>
      <c r="AD1303" s="477">
        <v>0</v>
      </c>
      <c r="AE1303" s="477">
        <v>0</v>
      </c>
      <c r="AF1303" s="477">
        <v>0</v>
      </c>
      <c r="AG1303" s="477">
        <v>0</v>
      </c>
      <c r="AH1303" s="494">
        <v>0</v>
      </c>
      <c r="AI1303" s="502">
        <v>50</v>
      </c>
      <c r="AJ1303" s="477">
        <v>0</v>
      </c>
      <c r="AK1303" s="477">
        <v>0</v>
      </c>
      <c r="AL1303" s="477">
        <v>0</v>
      </c>
      <c r="AM1303" s="477">
        <v>0</v>
      </c>
      <c r="AN1303" s="477">
        <v>0</v>
      </c>
      <c r="AO1303" s="477">
        <v>0</v>
      </c>
      <c r="AP1303" s="477">
        <v>0</v>
      </c>
      <c r="AQ1303" s="477">
        <v>0</v>
      </c>
      <c r="AR1303" s="494">
        <v>0</v>
      </c>
      <c r="AS1303" s="502">
        <v>100</v>
      </c>
      <c r="AT1303" s="477">
        <v>0</v>
      </c>
      <c r="AU1303" s="477">
        <v>0</v>
      </c>
      <c r="AV1303" s="477">
        <v>0</v>
      </c>
      <c r="AW1303" s="477">
        <v>0</v>
      </c>
      <c r="AX1303" s="477">
        <v>0</v>
      </c>
      <c r="AY1303" s="477">
        <v>0</v>
      </c>
      <c r="AZ1303" s="477">
        <v>0</v>
      </c>
      <c r="BA1303" s="477">
        <v>0</v>
      </c>
      <c r="BB1303" s="494">
        <v>0</v>
      </c>
      <c r="BC1303" s="502">
        <v>0</v>
      </c>
      <c r="BD1303" s="477">
        <v>0</v>
      </c>
      <c r="BE1303" s="477">
        <v>0</v>
      </c>
      <c r="BF1303" s="477">
        <v>0</v>
      </c>
      <c r="BG1303" s="477">
        <v>0</v>
      </c>
      <c r="BH1303" s="477">
        <v>0</v>
      </c>
      <c r="BI1303" s="477">
        <v>0</v>
      </c>
      <c r="BJ1303" s="477">
        <v>0</v>
      </c>
      <c r="BK1303" s="477">
        <v>0</v>
      </c>
      <c r="BL1303" s="494">
        <v>0</v>
      </c>
      <c r="BM1303" s="477">
        <v>0</v>
      </c>
      <c r="BN1303" s="477">
        <v>0</v>
      </c>
      <c r="BO1303" s="477">
        <v>0</v>
      </c>
      <c r="BP1303" s="477">
        <v>0</v>
      </c>
      <c r="BQ1303" s="477">
        <v>0</v>
      </c>
      <c r="BR1303" s="477">
        <v>0</v>
      </c>
      <c r="BS1303" s="477">
        <v>0</v>
      </c>
      <c r="BT1303" s="477">
        <v>0</v>
      </c>
      <c r="BU1303" s="494">
        <v>0</v>
      </c>
      <c r="BV1303" s="477">
        <v>65</v>
      </c>
      <c r="BW1303" s="477">
        <v>82</v>
      </c>
      <c r="BX1303" s="477">
        <v>95</v>
      </c>
      <c r="BY1303" s="477">
        <v>30</v>
      </c>
      <c r="BZ1303" s="477">
        <v>6</v>
      </c>
      <c r="CA1303" s="477">
        <v>6</v>
      </c>
      <c r="CB1303" s="477">
        <v>5</v>
      </c>
      <c r="CC1303" s="477">
        <v>0</v>
      </c>
      <c r="CD1303" s="494">
        <v>289</v>
      </c>
      <c r="CE1303" s="502">
        <v>10</v>
      </c>
      <c r="CF1303" s="477">
        <v>0</v>
      </c>
      <c r="CG1303" s="477">
        <v>0</v>
      </c>
      <c r="CH1303" s="477">
        <v>0</v>
      </c>
      <c r="CI1303" s="477">
        <v>0</v>
      </c>
      <c r="CJ1303" s="477">
        <v>0</v>
      </c>
      <c r="CK1303" s="477">
        <v>0</v>
      </c>
      <c r="CL1303" s="477">
        <v>0</v>
      </c>
      <c r="CM1303" s="477">
        <v>0</v>
      </c>
      <c r="CN1303" s="494">
        <v>0</v>
      </c>
      <c r="CO1303" s="502">
        <v>25</v>
      </c>
      <c r="CP1303" s="477">
        <v>0</v>
      </c>
      <c r="CQ1303" s="477">
        <v>0</v>
      </c>
      <c r="CR1303" s="477">
        <v>0</v>
      </c>
      <c r="CS1303" s="477">
        <v>0</v>
      </c>
      <c r="CT1303" s="477">
        <v>0</v>
      </c>
      <c r="CU1303" s="477">
        <v>0</v>
      </c>
      <c r="CV1303" s="477">
        <v>0</v>
      </c>
      <c r="CW1303" s="477">
        <v>0</v>
      </c>
      <c r="CX1303" s="494">
        <v>0</v>
      </c>
      <c r="CY1303" s="502">
        <v>50</v>
      </c>
      <c r="CZ1303" s="477">
        <v>0</v>
      </c>
      <c r="DA1303" s="477">
        <v>0</v>
      </c>
      <c r="DB1303" s="477">
        <v>0</v>
      </c>
      <c r="DC1303" s="477">
        <v>0</v>
      </c>
      <c r="DD1303" s="477">
        <v>0</v>
      </c>
      <c r="DE1303" s="477">
        <v>0</v>
      </c>
      <c r="DF1303" s="477">
        <v>0</v>
      </c>
      <c r="DG1303" s="477">
        <v>0</v>
      </c>
      <c r="DH1303" s="494">
        <v>0</v>
      </c>
      <c r="DI1303" s="502">
        <v>100</v>
      </c>
      <c r="DJ1303" s="477">
        <v>12</v>
      </c>
      <c r="DK1303" s="477">
        <v>22</v>
      </c>
      <c r="DL1303" s="477">
        <v>8</v>
      </c>
      <c r="DM1303" s="477">
        <v>1</v>
      </c>
      <c r="DN1303" s="477">
        <v>1</v>
      </c>
      <c r="DO1303" s="477">
        <v>0</v>
      </c>
      <c r="DP1303" s="477">
        <v>0</v>
      </c>
      <c r="DQ1303" s="477">
        <v>1</v>
      </c>
      <c r="DR1303" s="494">
        <v>45</v>
      </c>
      <c r="DS1303" s="502">
        <v>0</v>
      </c>
      <c r="DT1303" s="477">
        <v>0</v>
      </c>
      <c r="DU1303" s="477">
        <v>0</v>
      </c>
      <c r="DV1303" s="477">
        <v>0</v>
      </c>
      <c r="DW1303" s="477">
        <v>0</v>
      </c>
      <c r="DX1303" s="477">
        <v>0</v>
      </c>
      <c r="DY1303" s="477">
        <v>0</v>
      </c>
      <c r="DZ1303" s="477">
        <v>0</v>
      </c>
      <c r="EA1303" s="477">
        <v>0</v>
      </c>
      <c r="EB1303" s="494">
        <v>0</v>
      </c>
      <c r="EC1303" s="477">
        <v>12</v>
      </c>
      <c r="ED1303" s="477">
        <v>22</v>
      </c>
      <c r="EE1303" s="477">
        <v>8</v>
      </c>
      <c r="EF1303" s="477">
        <v>1</v>
      </c>
      <c r="EG1303" s="477">
        <v>1</v>
      </c>
      <c r="EH1303" s="477">
        <v>0</v>
      </c>
      <c r="EI1303" s="477">
        <v>0</v>
      </c>
      <c r="EJ1303" s="477">
        <v>1</v>
      </c>
      <c r="EK1303" s="494">
        <v>45</v>
      </c>
      <c r="EL1303" s="517">
        <v>50</v>
      </c>
      <c r="EM1303" s="477">
        <v>0</v>
      </c>
      <c r="EN1303" s="477">
        <v>0</v>
      </c>
      <c r="EO1303" s="477">
        <v>0</v>
      </c>
      <c r="EP1303" s="477">
        <v>0</v>
      </c>
      <c r="EQ1303" s="477">
        <v>0</v>
      </c>
      <c r="ER1303" s="477">
        <v>0</v>
      </c>
      <c r="ES1303" s="477">
        <v>0</v>
      </c>
      <c r="ET1303" s="477">
        <v>0</v>
      </c>
      <c r="EU1303" s="494">
        <v>0</v>
      </c>
      <c r="EV1303" s="502">
        <v>100</v>
      </c>
      <c r="EW1303" s="477">
        <v>0</v>
      </c>
      <c r="EX1303" s="477">
        <v>1</v>
      </c>
      <c r="EY1303" s="477">
        <v>0</v>
      </c>
      <c r="EZ1303" s="477">
        <v>0</v>
      </c>
      <c r="FA1303" s="477">
        <v>1</v>
      </c>
      <c r="FB1303" s="477">
        <v>0</v>
      </c>
      <c r="FC1303" s="477">
        <v>0</v>
      </c>
      <c r="FD1303" s="477">
        <v>0</v>
      </c>
      <c r="FE1303" s="494">
        <v>2</v>
      </c>
      <c r="FF1303" s="502">
        <v>150</v>
      </c>
      <c r="FG1303" s="477">
        <v>0</v>
      </c>
      <c r="FH1303" s="477">
        <v>0</v>
      </c>
      <c r="FI1303" s="477">
        <v>0</v>
      </c>
      <c r="FJ1303" s="477">
        <v>0</v>
      </c>
      <c r="FK1303" s="477">
        <v>0</v>
      </c>
      <c r="FL1303" s="477">
        <v>0</v>
      </c>
      <c r="FM1303" s="477">
        <v>0</v>
      </c>
      <c r="FN1303" s="477">
        <v>0</v>
      </c>
      <c r="FO1303" s="494">
        <v>0</v>
      </c>
      <c r="FP1303" s="502">
        <v>200</v>
      </c>
      <c r="FQ1303" s="477">
        <v>0</v>
      </c>
      <c r="FR1303" s="477">
        <v>1</v>
      </c>
      <c r="FS1303" s="477">
        <v>0</v>
      </c>
      <c r="FT1303" s="477">
        <v>0</v>
      </c>
      <c r="FU1303" s="477">
        <v>0</v>
      </c>
      <c r="FV1303" s="477">
        <v>0</v>
      </c>
      <c r="FW1303" s="477">
        <v>0</v>
      </c>
      <c r="FX1303" s="477">
        <v>0</v>
      </c>
      <c r="FY1303" s="494">
        <v>1</v>
      </c>
      <c r="FZ1303" s="502">
        <v>0</v>
      </c>
      <c r="GA1303" s="477">
        <v>0</v>
      </c>
      <c r="GB1303" s="477">
        <v>0</v>
      </c>
      <c r="GC1303" s="477">
        <v>0</v>
      </c>
      <c r="GD1303" s="477">
        <v>0</v>
      </c>
      <c r="GE1303" s="477">
        <v>0</v>
      </c>
      <c r="GF1303" s="477">
        <v>0</v>
      </c>
      <c r="GG1303" s="477">
        <v>0</v>
      </c>
      <c r="GH1303" s="477">
        <v>0</v>
      </c>
      <c r="GI1303" s="494">
        <v>0</v>
      </c>
      <c r="GJ1303" s="477">
        <v>0</v>
      </c>
      <c r="GK1303" s="477">
        <v>2</v>
      </c>
      <c r="GL1303" s="477">
        <v>0</v>
      </c>
      <c r="GM1303" s="477">
        <v>0</v>
      </c>
      <c r="GN1303" s="477">
        <v>1</v>
      </c>
      <c r="GO1303" s="477">
        <v>0</v>
      </c>
      <c r="GP1303" s="477">
        <v>0</v>
      </c>
      <c r="GQ1303" s="477">
        <v>0</v>
      </c>
      <c r="GR1303" s="494">
        <v>3</v>
      </c>
      <c r="GS1303" s="502">
        <v>100</v>
      </c>
      <c r="GT1303" s="477">
        <v>1</v>
      </c>
      <c r="GU1303" s="477">
        <v>0</v>
      </c>
      <c r="GV1303" s="477">
        <v>1</v>
      </c>
      <c r="GW1303" s="477">
        <v>0</v>
      </c>
      <c r="GX1303" s="477">
        <v>0</v>
      </c>
      <c r="GY1303" s="477">
        <v>0</v>
      </c>
      <c r="GZ1303" s="477">
        <v>0</v>
      </c>
      <c r="HA1303" s="477">
        <v>0</v>
      </c>
      <c r="HB1303" s="494">
        <v>2</v>
      </c>
      <c r="HC1303" s="502">
        <v>150</v>
      </c>
      <c r="HD1303" s="477">
        <v>0</v>
      </c>
      <c r="HE1303" s="477">
        <v>0</v>
      </c>
      <c r="HF1303" s="477">
        <v>0</v>
      </c>
      <c r="HG1303" s="477">
        <v>0</v>
      </c>
      <c r="HH1303" s="477">
        <v>0</v>
      </c>
      <c r="HI1303" s="477">
        <v>0</v>
      </c>
      <c r="HJ1303" s="477">
        <v>0</v>
      </c>
      <c r="HK1303" s="477">
        <v>0</v>
      </c>
      <c r="HL1303" s="494">
        <v>0</v>
      </c>
      <c r="HM1303" s="502">
        <v>200</v>
      </c>
      <c r="HN1303" s="477">
        <v>0</v>
      </c>
      <c r="HO1303" s="477">
        <v>0</v>
      </c>
      <c r="HP1303" s="477">
        <v>0</v>
      </c>
      <c r="HQ1303" s="477">
        <v>0</v>
      </c>
      <c r="HR1303" s="477">
        <v>0</v>
      </c>
      <c r="HS1303" s="477">
        <v>0</v>
      </c>
      <c r="HT1303" s="477">
        <v>0</v>
      </c>
      <c r="HU1303" s="477">
        <v>0</v>
      </c>
      <c r="HV1303" s="494">
        <v>0</v>
      </c>
      <c r="HW1303" s="502">
        <v>250</v>
      </c>
      <c r="HX1303" s="477">
        <v>0</v>
      </c>
      <c r="HY1303" s="477">
        <v>0</v>
      </c>
      <c r="HZ1303" s="477">
        <v>0</v>
      </c>
      <c r="IA1303" s="477">
        <v>0</v>
      </c>
      <c r="IB1303" s="477">
        <v>0</v>
      </c>
      <c r="IC1303" s="477">
        <v>0</v>
      </c>
      <c r="ID1303" s="477">
        <v>0</v>
      </c>
      <c r="IE1303" s="477">
        <v>0</v>
      </c>
      <c r="IF1303" s="494">
        <v>0</v>
      </c>
      <c r="IG1303" s="502">
        <v>300</v>
      </c>
      <c r="IH1303" s="477">
        <v>0</v>
      </c>
      <c r="II1303" s="477">
        <v>0</v>
      </c>
      <c r="IJ1303" s="477">
        <v>0</v>
      </c>
      <c r="IK1303" s="477">
        <v>0</v>
      </c>
      <c r="IL1303" s="477">
        <v>0</v>
      </c>
      <c r="IM1303" s="477">
        <v>0</v>
      </c>
      <c r="IN1303" s="477">
        <v>0</v>
      </c>
      <c r="IO1303" s="477">
        <v>0</v>
      </c>
      <c r="IP1303" s="494">
        <v>0</v>
      </c>
      <c r="IQ1303" s="502">
        <v>0</v>
      </c>
      <c r="IR1303" s="477">
        <v>0</v>
      </c>
      <c r="IS1303" s="477">
        <v>0</v>
      </c>
      <c r="IT1303" s="477">
        <v>0</v>
      </c>
      <c r="IU1303" s="477">
        <v>0</v>
      </c>
      <c r="IV1303" s="477">
        <v>0</v>
      </c>
      <c r="IW1303" s="477">
        <v>0</v>
      </c>
      <c r="IX1303" s="477">
        <v>0</v>
      </c>
      <c r="IY1303" s="477">
        <v>0</v>
      </c>
      <c r="IZ1303" s="494">
        <v>0</v>
      </c>
      <c r="JA1303" s="477">
        <v>1</v>
      </c>
      <c r="JB1303" s="477">
        <v>0</v>
      </c>
      <c r="JC1303" s="477">
        <v>1</v>
      </c>
      <c r="JD1303" s="477">
        <v>0</v>
      </c>
      <c r="JE1303" s="477">
        <v>0</v>
      </c>
      <c r="JF1303" s="477">
        <v>0</v>
      </c>
      <c r="JG1303" s="477">
        <v>0</v>
      </c>
      <c r="JH1303" s="477">
        <v>0</v>
      </c>
      <c r="JI1303" s="477">
        <v>2</v>
      </c>
      <c r="JJ1303" s="502">
        <v>0</v>
      </c>
      <c r="JK1303" s="477">
        <v>15</v>
      </c>
      <c r="JL1303" s="477">
        <v>34</v>
      </c>
      <c r="JM1303" s="477">
        <v>59</v>
      </c>
      <c r="JN1303" s="477">
        <v>34</v>
      </c>
      <c r="JO1303" s="477">
        <v>14</v>
      </c>
      <c r="JP1303" s="477">
        <v>6</v>
      </c>
      <c r="JQ1303" s="477">
        <v>4</v>
      </c>
      <c r="JR1303" s="477">
        <v>0</v>
      </c>
      <c r="JS1303" s="494">
        <v>166</v>
      </c>
      <c r="JT1303" s="502">
        <v>10</v>
      </c>
      <c r="JU1303" s="477">
        <v>0</v>
      </c>
      <c r="JV1303" s="477">
        <v>0</v>
      </c>
      <c r="JW1303" s="477">
        <v>0</v>
      </c>
      <c r="JX1303" s="477">
        <v>0</v>
      </c>
      <c r="JY1303" s="477">
        <v>0</v>
      </c>
      <c r="JZ1303" s="477">
        <v>0</v>
      </c>
      <c r="KA1303" s="477">
        <v>0</v>
      </c>
      <c r="KB1303" s="477">
        <v>0</v>
      </c>
      <c r="KC1303" s="494">
        <v>0</v>
      </c>
      <c r="KD1303" s="502">
        <v>50</v>
      </c>
      <c r="KE1303" s="477">
        <v>5</v>
      </c>
      <c r="KF1303" s="477">
        <v>0</v>
      </c>
      <c r="KG1303" s="477">
        <v>0</v>
      </c>
      <c r="KH1303" s="477">
        <v>0</v>
      </c>
      <c r="KI1303" s="477">
        <v>0</v>
      </c>
      <c r="KJ1303" s="477">
        <v>0</v>
      </c>
      <c r="KK1303" s="477">
        <v>0</v>
      </c>
      <c r="KL1303" s="477">
        <v>0</v>
      </c>
      <c r="KM1303" s="494">
        <v>5</v>
      </c>
      <c r="KN1303" s="502">
        <v>0</v>
      </c>
      <c r="KO1303" s="477">
        <v>0</v>
      </c>
      <c r="KP1303" s="477">
        <v>0</v>
      </c>
      <c r="KQ1303" s="477">
        <v>0</v>
      </c>
      <c r="KR1303" s="477">
        <v>0</v>
      </c>
      <c r="KS1303" s="477">
        <v>0</v>
      </c>
      <c r="KT1303" s="477">
        <v>0</v>
      </c>
      <c r="KU1303" s="477">
        <v>0</v>
      </c>
      <c r="KV1303" s="477">
        <v>0</v>
      </c>
      <c r="KW1303" s="494">
        <v>0</v>
      </c>
      <c r="KX1303" s="477">
        <v>20</v>
      </c>
      <c r="KY1303" s="477">
        <v>34</v>
      </c>
      <c r="KZ1303" s="477">
        <v>59</v>
      </c>
      <c r="LA1303" s="477">
        <v>34</v>
      </c>
      <c r="LB1303" s="477">
        <v>14</v>
      </c>
      <c r="LC1303" s="477">
        <v>6</v>
      </c>
      <c r="LD1303" s="477">
        <v>4</v>
      </c>
      <c r="LE1303" s="477">
        <v>0</v>
      </c>
      <c r="LF1303" s="494">
        <v>171</v>
      </c>
      <c r="LG1303" s="262"/>
      <c r="LH1303" s="262"/>
      <c r="LI1303" s="262"/>
      <c r="LJ1303" s="262"/>
      <c r="LK1303" s="262"/>
      <c r="LL1303" s="262"/>
      <c r="LM1303" s="262"/>
      <c r="LN1303" s="262"/>
      <c r="LO1303" s="262"/>
      <c r="LP1303" s="262"/>
      <c r="LQ1303" s="262"/>
      <c r="LR1303" s="262"/>
      <c r="LS1303" s="262"/>
      <c r="LT1303" s="262"/>
      <c r="LU1303" s="262"/>
      <c r="LV1303" s="262"/>
      <c r="LW1303" s="262"/>
      <c r="LX1303" s="262"/>
      <c r="LY1303" s="262"/>
      <c r="LZ1303" s="262"/>
      <c r="MA1303" s="262"/>
      <c r="MB1303" s="262"/>
      <c r="MC1303" s="262"/>
      <c r="MD1303" s="262"/>
      <c r="ME1303" s="262"/>
      <c r="MF1303" s="262"/>
      <c r="MG1303" s="262"/>
      <c r="MH1303" s="262"/>
      <c r="MI1303" s="262"/>
      <c r="MJ1303" s="262"/>
      <c r="MK1303" s="262"/>
      <c r="ML1303" s="262"/>
      <c r="MM1303" s="262"/>
      <c r="MN1303" s="262"/>
      <c r="MO1303" s="262"/>
      <c r="MP1303" s="262"/>
      <c r="MQ1303" s="262"/>
      <c r="MR1303" s="262"/>
      <c r="MS1303" s="262"/>
      <c r="MT1303" s="262"/>
      <c r="MU1303" s="262"/>
    </row>
    <row r="1304" spans="1:369" x14ac:dyDescent="0.2">
      <c r="A1304" s="241" t="s">
        <v>72</v>
      </c>
      <c r="B1304" s="476" t="s">
        <v>783</v>
      </c>
      <c r="C1304" s="326" t="s">
        <v>784</v>
      </c>
      <c r="D1304" s="283" t="s">
        <v>73</v>
      </c>
      <c r="E1304" s="503">
        <v>0</v>
      </c>
      <c r="F1304" s="471">
        <v>0</v>
      </c>
      <c r="G1304" s="471">
        <v>0</v>
      </c>
      <c r="H1304" s="471">
        <v>0</v>
      </c>
      <c r="I1304" s="471">
        <v>0</v>
      </c>
      <c r="J1304" s="471">
        <v>0</v>
      </c>
      <c r="K1304" s="471">
        <v>0</v>
      </c>
      <c r="L1304" s="471">
        <v>0</v>
      </c>
      <c r="M1304" s="471">
        <v>0</v>
      </c>
      <c r="N1304" s="496">
        <v>0</v>
      </c>
      <c r="O1304" s="503">
        <v>10</v>
      </c>
      <c r="P1304" s="471">
        <v>274</v>
      </c>
      <c r="Q1304" s="471">
        <v>85</v>
      </c>
      <c r="R1304" s="471">
        <v>44</v>
      </c>
      <c r="S1304" s="471">
        <v>23</v>
      </c>
      <c r="T1304" s="471">
        <v>9</v>
      </c>
      <c r="U1304" s="471">
        <v>3</v>
      </c>
      <c r="V1304" s="471">
        <v>3</v>
      </c>
      <c r="W1304" s="471">
        <v>0</v>
      </c>
      <c r="X1304" s="496">
        <v>441</v>
      </c>
      <c r="Y1304" s="503">
        <v>25</v>
      </c>
      <c r="Z1304" s="471">
        <v>0</v>
      </c>
      <c r="AA1304" s="471">
        <v>0</v>
      </c>
      <c r="AB1304" s="471">
        <v>0</v>
      </c>
      <c r="AC1304" s="471">
        <v>0</v>
      </c>
      <c r="AD1304" s="471">
        <v>0</v>
      </c>
      <c r="AE1304" s="471">
        <v>0</v>
      </c>
      <c r="AF1304" s="471">
        <v>0</v>
      </c>
      <c r="AG1304" s="471">
        <v>0</v>
      </c>
      <c r="AH1304" s="496">
        <v>0</v>
      </c>
      <c r="AI1304" s="503">
        <v>50</v>
      </c>
      <c r="AJ1304" s="471">
        <v>222</v>
      </c>
      <c r="AK1304" s="471">
        <v>78</v>
      </c>
      <c r="AL1304" s="471">
        <v>37</v>
      </c>
      <c r="AM1304" s="471">
        <v>24</v>
      </c>
      <c r="AN1304" s="471">
        <v>12</v>
      </c>
      <c r="AO1304" s="471">
        <v>5</v>
      </c>
      <c r="AP1304" s="471">
        <v>3</v>
      </c>
      <c r="AQ1304" s="471">
        <v>0</v>
      </c>
      <c r="AR1304" s="496">
        <v>381</v>
      </c>
      <c r="AS1304" s="503">
        <v>100</v>
      </c>
      <c r="AT1304" s="471">
        <v>0</v>
      </c>
      <c r="AU1304" s="471">
        <v>0</v>
      </c>
      <c r="AV1304" s="471">
        <v>0</v>
      </c>
      <c r="AW1304" s="471">
        <v>0</v>
      </c>
      <c r="AX1304" s="471">
        <v>0</v>
      </c>
      <c r="AY1304" s="471">
        <v>0</v>
      </c>
      <c r="AZ1304" s="471">
        <v>0</v>
      </c>
      <c r="BA1304" s="471">
        <v>0</v>
      </c>
      <c r="BB1304" s="496">
        <v>0</v>
      </c>
      <c r="BC1304" s="503">
        <v>75</v>
      </c>
      <c r="BD1304" s="471">
        <v>61</v>
      </c>
      <c r="BE1304" s="471">
        <v>13</v>
      </c>
      <c r="BF1304" s="471">
        <v>19</v>
      </c>
      <c r="BG1304" s="471">
        <v>12</v>
      </c>
      <c r="BH1304" s="471">
        <v>11</v>
      </c>
      <c r="BI1304" s="471">
        <v>3</v>
      </c>
      <c r="BJ1304" s="471">
        <v>0</v>
      </c>
      <c r="BK1304" s="471">
        <v>0</v>
      </c>
      <c r="BL1304" s="496">
        <v>119</v>
      </c>
      <c r="BM1304" s="471">
        <v>557</v>
      </c>
      <c r="BN1304" s="471">
        <v>176</v>
      </c>
      <c r="BO1304" s="471">
        <v>100</v>
      </c>
      <c r="BP1304" s="471">
        <v>59</v>
      </c>
      <c r="BQ1304" s="471">
        <v>32</v>
      </c>
      <c r="BR1304" s="471">
        <v>11</v>
      </c>
      <c r="BS1304" s="471">
        <v>6</v>
      </c>
      <c r="BT1304" s="471">
        <v>0</v>
      </c>
      <c r="BU1304" s="496">
        <v>941</v>
      </c>
      <c r="BV1304" s="471">
        <v>557</v>
      </c>
      <c r="BW1304" s="471">
        <v>176</v>
      </c>
      <c r="BX1304" s="471">
        <v>100</v>
      </c>
      <c r="BY1304" s="471">
        <v>59</v>
      </c>
      <c r="BZ1304" s="471">
        <v>32</v>
      </c>
      <c r="CA1304" s="471">
        <v>11</v>
      </c>
      <c r="CB1304" s="471">
        <v>6</v>
      </c>
      <c r="CC1304" s="471">
        <v>0</v>
      </c>
      <c r="CD1304" s="496">
        <v>941</v>
      </c>
      <c r="CE1304" s="503">
        <v>10</v>
      </c>
      <c r="CF1304" s="471">
        <v>0</v>
      </c>
      <c r="CG1304" s="471">
        <v>0</v>
      </c>
      <c r="CH1304" s="471">
        <v>0</v>
      </c>
      <c r="CI1304" s="471">
        <v>0</v>
      </c>
      <c r="CJ1304" s="471">
        <v>0</v>
      </c>
      <c r="CK1304" s="471">
        <v>0</v>
      </c>
      <c r="CL1304" s="471">
        <v>0</v>
      </c>
      <c r="CM1304" s="471">
        <v>0</v>
      </c>
      <c r="CN1304" s="496">
        <v>0</v>
      </c>
      <c r="CO1304" s="503">
        <v>25</v>
      </c>
      <c r="CP1304" s="471">
        <v>0</v>
      </c>
      <c r="CQ1304" s="471">
        <v>0</v>
      </c>
      <c r="CR1304" s="471">
        <v>0</v>
      </c>
      <c r="CS1304" s="471">
        <v>0</v>
      </c>
      <c r="CT1304" s="471">
        <v>0</v>
      </c>
      <c r="CU1304" s="471">
        <v>0</v>
      </c>
      <c r="CV1304" s="471">
        <v>0</v>
      </c>
      <c r="CW1304" s="471">
        <v>0</v>
      </c>
      <c r="CX1304" s="496">
        <v>0</v>
      </c>
      <c r="CY1304" s="503">
        <v>50</v>
      </c>
      <c r="CZ1304" s="471">
        <v>0</v>
      </c>
      <c r="DA1304" s="471">
        <v>0</v>
      </c>
      <c r="DB1304" s="471">
        <v>0</v>
      </c>
      <c r="DC1304" s="471">
        <v>0</v>
      </c>
      <c r="DD1304" s="471">
        <v>0</v>
      </c>
      <c r="DE1304" s="471">
        <v>0</v>
      </c>
      <c r="DF1304" s="471">
        <v>0</v>
      </c>
      <c r="DG1304" s="471">
        <v>0</v>
      </c>
      <c r="DH1304" s="496">
        <v>0</v>
      </c>
      <c r="DI1304" s="503">
        <v>100</v>
      </c>
      <c r="DJ1304" s="471">
        <v>105</v>
      </c>
      <c r="DK1304" s="471">
        <v>30</v>
      </c>
      <c r="DL1304" s="471">
        <v>21</v>
      </c>
      <c r="DM1304" s="471">
        <v>13</v>
      </c>
      <c r="DN1304" s="471">
        <v>5</v>
      </c>
      <c r="DO1304" s="471">
        <v>1</v>
      </c>
      <c r="DP1304" s="471">
        <v>2</v>
      </c>
      <c r="DQ1304" s="471">
        <v>0</v>
      </c>
      <c r="DR1304" s="496">
        <v>177</v>
      </c>
      <c r="DS1304" s="503">
        <v>0</v>
      </c>
      <c r="DT1304" s="471">
        <v>0</v>
      </c>
      <c r="DU1304" s="471">
        <v>0</v>
      </c>
      <c r="DV1304" s="471">
        <v>0</v>
      </c>
      <c r="DW1304" s="471">
        <v>0</v>
      </c>
      <c r="DX1304" s="471">
        <v>0</v>
      </c>
      <c r="DY1304" s="471">
        <v>0</v>
      </c>
      <c r="DZ1304" s="471">
        <v>0</v>
      </c>
      <c r="EA1304" s="471">
        <v>0</v>
      </c>
      <c r="EB1304" s="496">
        <v>0</v>
      </c>
      <c r="EC1304" s="471">
        <v>105</v>
      </c>
      <c r="ED1304" s="471">
        <v>30</v>
      </c>
      <c r="EE1304" s="471">
        <v>21</v>
      </c>
      <c r="EF1304" s="471">
        <v>13</v>
      </c>
      <c r="EG1304" s="471">
        <v>5</v>
      </c>
      <c r="EH1304" s="471">
        <v>1</v>
      </c>
      <c r="EI1304" s="471">
        <v>2</v>
      </c>
      <c r="EJ1304" s="471">
        <v>0</v>
      </c>
      <c r="EK1304" s="496">
        <v>177</v>
      </c>
      <c r="EL1304" s="518">
        <v>50</v>
      </c>
      <c r="EM1304" s="471">
        <v>0</v>
      </c>
      <c r="EN1304" s="471">
        <v>0</v>
      </c>
      <c r="EO1304" s="471">
        <v>0</v>
      </c>
      <c r="EP1304" s="471">
        <v>0</v>
      </c>
      <c r="EQ1304" s="471">
        <v>0</v>
      </c>
      <c r="ER1304" s="471">
        <v>0</v>
      </c>
      <c r="ES1304" s="471">
        <v>0</v>
      </c>
      <c r="ET1304" s="471">
        <v>0</v>
      </c>
      <c r="EU1304" s="496">
        <v>0</v>
      </c>
      <c r="EV1304" s="503">
        <v>100</v>
      </c>
      <c r="EW1304" s="471">
        <v>0</v>
      </c>
      <c r="EX1304" s="471">
        <v>0</v>
      </c>
      <c r="EY1304" s="471">
        <v>0</v>
      </c>
      <c r="EZ1304" s="471">
        <v>0</v>
      </c>
      <c r="FA1304" s="471">
        <v>0</v>
      </c>
      <c r="FB1304" s="471">
        <v>0</v>
      </c>
      <c r="FC1304" s="471">
        <v>0</v>
      </c>
      <c r="FD1304" s="471">
        <v>0</v>
      </c>
      <c r="FE1304" s="496">
        <v>0</v>
      </c>
      <c r="FF1304" s="503">
        <v>150</v>
      </c>
      <c r="FG1304" s="471">
        <v>0</v>
      </c>
      <c r="FH1304" s="471">
        <v>0</v>
      </c>
      <c r="FI1304" s="471">
        <v>0</v>
      </c>
      <c r="FJ1304" s="471">
        <v>0</v>
      </c>
      <c r="FK1304" s="471">
        <v>0</v>
      </c>
      <c r="FL1304" s="471">
        <v>0</v>
      </c>
      <c r="FM1304" s="471">
        <v>0</v>
      </c>
      <c r="FN1304" s="471">
        <v>0</v>
      </c>
      <c r="FO1304" s="496">
        <v>0</v>
      </c>
      <c r="FP1304" s="503">
        <v>200</v>
      </c>
      <c r="FQ1304" s="471">
        <v>29</v>
      </c>
      <c r="FR1304" s="471">
        <v>9</v>
      </c>
      <c r="FS1304" s="471">
        <v>1</v>
      </c>
      <c r="FT1304" s="471">
        <v>2</v>
      </c>
      <c r="FU1304" s="471">
        <v>1</v>
      </c>
      <c r="FV1304" s="471">
        <v>0</v>
      </c>
      <c r="FW1304" s="471">
        <v>0</v>
      </c>
      <c r="FX1304" s="471">
        <v>0</v>
      </c>
      <c r="FY1304" s="496">
        <v>42</v>
      </c>
      <c r="FZ1304" s="503">
        <v>0</v>
      </c>
      <c r="GA1304" s="471">
        <v>0</v>
      </c>
      <c r="GB1304" s="471">
        <v>0</v>
      </c>
      <c r="GC1304" s="471">
        <v>0</v>
      </c>
      <c r="GD1304" s="471">
        <v>0</v>
      </c>
      <c r="GE1304" s="471">
        <v>0</v>
      </c>
      <c r="GF1304" s="471">
        <v>0</v>
      </c>
      <c r="GG1304" s="471">
        <v>0</v>
      </c>
      <c r="GH1304" s="471">
        <v>0</v>
      </c>
      <c r="GI1304" s="496">
        <v>0</v>
      </c>
      <c r="GJ1304" s="471">
        <v>29</v>
      </c>
      <c r="GK1304" s="471">
        <v>9</v>
      </c>
      <c r="GL1304" s="471">
        <v>1</v>
      </c>
      <c r="GM1304" s="471">
        <v>2</v>
      </c>
      <c r="GN1304" s="471">
        <v>1</v>
      </c>
      <c r="GO1304" s="471">
        <v>0</v>
      </c>
      <c r="GP1304" s="471">
        <v>0</v>
      </c>
      <c r="GQ1304" s="471">
        <v>0</v>
      </c>
      <c r="GR1304" s="496">
        <v>42</v>
      </c>
      <c r="GS1304" s="503">
        <v>100</v>
      </c>
      <c r="GT1304" s="471">
        <v>0</v>
      </c>
      <c r="GU1304" s="471">
        <v>0</v>
      </c>
      <c r="GV1304" s="471">
        <v>0</v>
      </c>
      <c r="GW1304" s="471">
        <v>0</v>
      </c>
      <c r="GX1304" s="471">
        <v>0</v>
      </c>
      <c r="GY1304" s="471">
        <v>0</v>
      </c>
      <c r="GZ1304" s="471">
        <v>0</v>
      </c>
      <c r="HA1304" s="471">
        <v>0</v>
      </c>
      <c r="HB1304" s="496">
        <v>0</v>
      </c>
      <c r="HC1304" s="503">
        <v>150</v>
      </c>
      <c r="HD1304" s="471">
        <v>0</v>
      </c>
      <c r="HE1304" s="471">
        <v>0</v>
      </c>
      <c r="HF1304" s="471">
        <v>0</v>
      </c>
      <c r="HG1304" s="471">
        <v>0</v>
      </c>
      <c r="HH1304" s="471">
        <v>0</v>
      </c>
      <c r="HI1304" s="471">
        <v>0</v>
      </c>
      <c r="HJ1304" s="471">
        <v>0</v>
      </c>
      <c r="HK1304" s="471">
        <v>0</v>
      </c>
      <c r="HL1304" s="496">
        <v>0</v>
      </c>
      <c r="HM1304" s="503">
        <v>200</v>
      </c>
      <c r="HN1304" s="471">
        <v>0</v>
      </c>
      <c r="HO1304" s="471">
        <v>0</v>
      </c>
      <c r="HP1304" s="471">
        <v>0</v>
      </c>
      <c r="HQ1304" s="471">
        <v>0</v>
      </c>
      <c r="HR1304" s="471">
        <v>0</v>
      </c>
      <c r="HS1304" s="471">
        <v>0</v>
      </c>
      <c r="HT1304" s="471">
        <v>0</v>
      </c>
      <c r="HU1304" s="471">
        <v>0</v>
      </c>
      <c r="HV1304" s="496">
        <v>0</v>
      </c>
      <c r="HW1304" s="503">
        <v>250</v>
      </c>
      <c r="HX1304" s="471">
        <v>0</v>
      </c>
      <c r="HY1304" s="471">
        <v>0</v>
      </c>
      <c r="HZ1304" s="471">
        <v>0</v>
      </c>
      <c r="IA1304" s="471">
        <v>0</v>
      </c>
      <c r="IB1304" s="471">
        <v>0</v>
      </c>
      <c r="IC1304" s="471">
        <v>0</v>
      </c>
      <c r="ID1304" s="471">
        <v>0</v>
      </c>
      <c r="IE1304" s="471">
        <v>0</v>
      </c>
      <c r="IF1304" s="496">
        <v>0</v>
      </c>
      <c r="IG1304" s="503">
        <v>300</v>
      </c>
      <c r="IH1304" s="471">
        <v>21</v>
      </c>
      <c r="II1304" s="471">
        <v>5</v>
      </c>
      <c r="IJ1304" s="471">
        <v>1</v>
      </c>
      <c r="IK1304" s="471">
        <v>3</v>
      </c>
      <c r="IL1304" s="471">
        <v>0</v>
      </c>
      <c r="IM1304" s="471">
        <v>0</v>
      </c>
      <c r="IN1304" s="471">
        <v>0</v>
      </c>
      <c r="IO1304" s="471">
        <v>0</v>
      </c>
      <c r="IP1304" s="496">
        <v>30</v>
      </c>
      <c r="IQ1304" s="503">
        <v>0</v>
      </c>
      <c r="IR1304" s="471">
        <v>0</v>
      </c>
      <c r="IS1304" s="471">
        <v>0</v>
      </c>
      <c r="IT1304" s="471">
        <v>0</v>
      </c>
      <c r="IU1304" s="471">
        <v>0</v>
      </c>
      <c r="IV1304" s="471">
        <v>0</v>
      </c>
      <c r="IW1304" s="471">
        <v>0</v>
      </c>
      <c r="IX1304" s="471">
        <v>0</v>
      </c>
      <c r="IY1304" s="471">
        <v>0</v>
      </c>
      <c r="IZ1304" s="496">
        <v>0</v>
      </c>
      <c r="JA1304" s="471">
        <v>21</v>
      </c>
      <c r="JB1304" s="471">
        <v>5</v>
      </c>
      <c r="JC1304" s="471">
        <v>1</v>
      </c>
      <c r="JD1304" s="471">
        <v>3</v>
      </c>
      <c r="JE1304" s="471">
        <v>0</v>
      </c>
      <c r="JF1304" s="471">
        <v>0</v>
      </c>
      <c r="JG1304" s="471">
        <v>0</v>
      </c>
      <c r="JH1304" s="471">
        <v>0</v>
      </c>
      <c r="JI1304" s="471">
        <v>30</v>
      </c>
      <c r="JJ1304" s="503">
        <v>0</v>
      </c>
      <c r="JK1304" s="471">
        <v>0</v>
      </c>
      <c r="JL1304" s="471">
        <v>0</v>
      </c>
      <c r="JM1304" s="471">
        <v>0</v>
      </c>
      <c r="JN1304" s="471">
        <v>0</v>
      </c>
      <c r="JO1304" s="471">
        <v>0</v>
      </c>
      <c r="JP1304" s="471">
        <v>0</v>
      </c>
      <c r="JQ1304" s="471">
        <v>0</v>
      </c>
      <c r="JR1304" s="471">
        <v>0</v>
      </c>
      <c r="JS1304" s="496">
        <v>0</v>
      </c>
      <c r="JT1304" s="503">
        <v>10</v>
      </c>
      <c r="JU1304" s="471">
        <v>0</v>
      </c>
      <c r="JV1304" s="471">
        <v>0</v>
      </c>
      <c r="JW1304" s="471">
        <v>0</v>
      </c>
      <c r="JX1304" s="471">
        <v>0</v>
      </c>
      <c r="JY1304" s="471">
        <v>0</v>
      </c>
      <c r="JZ1304" s="471">
        <v>0</v>
      </c>
      <c r="KA1304" s="471">
        <v>0</v>
      </c>
      <c r="KB1304" s="471">
        <v>0</v>
      </c>
      <c r="KC1304" s="496">
        <v>0</v>
      </c>
      <c r="KD1304" s="503">
        <v>50</v>
      </c>
      <c r="KE1304" s="471">
        <v>64</v>
      </c>
      <c r="KF1304" s="471">
        <v>3</v>
      </c>
      <c r="KG1304" s="471">
        <v>2</v>
      </c>
      <c r="KH1304" s="471">
        <v>4</v>
      </c>
      <c r="KI1304" s="471">
        <v>0</v>
      </c>
      <c r="KJ1304" s="471">
        <v>0</v>
      </c>
      <c r="KK1304" s="471">
        <v>0</v>
      </c>
      <c r="KL1304" s="471">
        <v>0</v>
      </c>
      <c r="KM1304" s="496">
        <v>73</v>
      </c>
      <c r="KN1304" s="503">
        <v>5</v>
      </c>
      <c r="KO1304" s="471">
        <v>346</v>
      </c>
      <c r="KP1304" s="471">
        <v>202</v>
      </c>
      <c r="KQ1304" s="471">
        <v>247</v>
      </c>
      <c r="KR1304" s="471">
        <v>215</v>
      </c>
      <c r="KS1304" s="471">
        <v>118</v>
      </c>
      <c r="KT1304" s="471">
        <v>53</v>
      </c>
      <c r="KU1304" s="471">
        <v>41</v>
      </c>
      <c r="KV1304" s="471">
        <v>1</v>
      </c>
      <c r="KW1304" s="496">
        <v>1223</v>
      </c>
      <c r="KX1304" s="471">
        <v>410</v>
      </c>
      <c r="KY1304" s="471">
        <v>205</v>
      </c>
      <c r="KZ1304" s="471">
        <v>249</v>
      </c>
      <c r="LA1304" s="471">
        <v>219</v>
      </c>
      <c r="LB1304" s="471">
        <v>118</v>
      </c>
      <c r="LC1304" s="471">
        <v>53</v>
      </c>
      <c r="LD1304" s="471">
        <v>41</v>
      </c>
      <c r="LE1304" s="471">
        <v>1</v>
      </c>
      <c r="LF1304" s="496">
        <v>1296</v>
      </c>
      <c r="LG1304" s="262"/>
      <c r="LH1304" s="262"/>
      <c r="LI1304" s="262"/>
      <c r="LJ1304" s="262"/>
      <c r="LK1304" s="262"/>
      <c r="LL1304" s="262"/>
      <c r="LM1304" s="262"/>
      <c r="LN1304" s="262"/>
      <c r="LO1304" s="262"/>
      <c r="LP1304" s="262"/>
      <c r="LQ1304" s="262"/>
      <c r="LR1304" s="262"/>
      <c r="LS1304" s="262"/>
      <c r="LT1304" s="262"/>
      <c r="LU1304" s="262"/>
      <c r="LV1304" s="262"/>
      <c r="LW1304" s="262"/>
      <c r="LX1304" s="262"/>
      <c r="LY1304" s="262"/>
      <c r="LZ1304" s="262"/>
      <c r="MA1304" s="262"/>
      <c r="MB1304" s="262"/>
      <c r="MC1304" s="262"/>
      <c r="MD1304" s="262"/>
      <c r="ME1304" s="262"/>
      <c r="MF1304" s="262"/>
      <c r="MG1304" s="262"/>
      <c r="MH1304" s="262"/>
      <c r="MI1304" s="262"/>
      <c r="MJ1304" s="262"/>
      <c r="MK1304" s="262"/>
      <c r="ML1304" s="262"/>
      <c r="MM1304" s="262"/>
      <c r="MN1304" s="262"/>
      <c r="MO1304" s="262"/>
      <c r="MP1304" s="262"/>
      <c r="MQ1304" s="262"/>
      <c r="MR1304" s="262"/>
      <c r="MS1304" s="262"/>
      <c r="MT1304" s="262"/>
      <c r="MU1304" s="262"/>
    </row>
    <row r="1305" spans="1:369" x14ac:dyDescent="0.2">
      <c r="A1305" s="241" t="s">
        <v>74</v>
      </c>
      <c r="B1305" s="476" t="s">
        <v>785</v>
      </c>
      <c r="C1305" s="326" t="s">
        <v>786</v>
      </c>
      <c r="D1305" s="283" t="s">
        <v>75</v>
      </c>
      <c r="E1305" s="503">
        <v>0</v>
      </c>
      <c r="F1305" s="471">
        <v>349</v>
      </c>
      <c r="G1305" s="471">
        <v>146</v>
      </c>
      <c r="H1305" s="471">
        <v>101</v>
      </c>
      <c r="I1305" s="471">
        <v>62</v>
      </c>
      <c r="J1305" s="471">
        <v>37</v>
      </c>
      <c r="K1305" s="471">
        <v>15</v>
      </c>
      <c r="L1305" s="471">
        <v>22</v>
      </c>
      <c r="M1305" s="471">
        <v>0</v>
      </c>
      <c r="N1305" s="496">
        <v>732</v>
      </c>
      <c r="O1305" s="503">
        <v>10</v>
      </c>
      <c r="P1305" s="471">
        <v>0</v>
      </c>
      <c r="Q1305" s="471">
        <v>0</v>
      </c>
      <c r="R1305" s="471">
        <v>0</v>
      </c>
      <c r="S1305" s="471">
        <v>0</v>
      </c>
      <c r="T1305" s="471">
        <v>0</v>
      </c>
      <c r="U1305" s="471">
        <v>0</v>
      </c>
      <c r="V1305" s="471">
        <v>0</v>
      </c>
      <c r="W1305" s="471">
        <v>0</v>
      </c>
      <c r="X1305" s="496">
        <v>0</v>
      </c>
      <c r="Y1305" s="503">
        <v>25</v>
      </c>
      <c r="Z1305" s="471">
        <v>0</v>
      </c>
      <c r="AA1305" s="471">
        <v>0</v>
      </c>
      <c r="AB1305" s="471">
        <v>0</v>
      </c>
      <c r="AC1305" s="471">
        <v>0</v>
      </c>
      <c r="AD1305" s="471">
        <v>0</v>
      </c>
      <c r="AE1305" s="471">
        <v>0</v>
      </c>
      <c r="AF1305" s="471">
        <v>0</v>
      </c>
      <c r="AG1305" s="471">
        <v>0</v>
      </c>
      <c r="AH1305" s="496">
        <v>0</v>
      </c>
      <c r="AI1305" s="503">
        <v>50</v>
      </c>
      <c r="AJ1305" s="471">
        <v>344</v>
      </c>
      <c r="AK1305" s="471">
        <v>138</v>
      </c>
      <c r="AL1305" s="471">
        <v>88</v>
      </c>
      <c r="AM1305" s="471">
        <v>43</v>
      </c>
      <c r="AN1305" s="471">
        <v>22</v>
      </c>
      <c r="AO1305" s="471">
        <v>13</v>
      </c>
      <c r="AP1305" s="471">
        <v>10</v>
      </c>
      <c r="AQ1305" s="471">
        <v>3</v>
      </c>
      <c r="AR1305" s="496">
        <v>661</v>
      </c>
      <c r="AS1305" s="503">
        <v>100</v>
      </c>
      <c r="AT1305" s="471">
        <v>0</v>
      </c>
      <c r="AU1305" s="471">
        <v>0</v>
      </c>
      <c r="AV1305" s="471">
        <v>0</v>
      </c>
      <c r="AW1305" s="471">
        <v>0</v>
      </c>
      <c r="AX1305" s="471">
        <v>0</v>
      </c>
      <c r="AY1305" s="471">
        <v>0</v>
      </c>
      <c r="AZ1305" s="471">
        <v>0</v>
      </c>
      <c r="BA1305" s="471">
        <v>0</v>
      </c>
      <c r="BB1305" s="496">
        <v>0</v>
      </c>
      <c r="BC1305" s="503">
        <v>0</v>
      </c>
      <c r="BD1305" s="471">
        <v>0</v>
      </c>
      <c r="BE1305" s="471">
        <v>0</v>
      </c>
      <c r="BF1305" s="471">
        <v>0</v>
      </c>
      <c r="BG1305" s="471">
        <v>0</v>
      </c>
      <c r="BH1305" s="471">
        <v>0</v>
      </c>
      <c r="BI1305" s="471">
        <v>0</v>
      </c>
      <c r="BJ1305" s="471">
        <v>0</v>
      </c>
      <c r="BK1305" s="471">
        <v>0</v>
      </c>
      <c r="BL1305" s="496">
        <v>0</v>
      </c>
      <c r="BM1305" s="471">
        <v>344</v>
      </c>
      <c r="BN1305" s="471">
        <v>138</v>
      </c>
      <c r="BO1305" s="471">
        <v>88</v>
      </c>
      <c r="BP1305" s="471">
        <v>43</v>
      </c>
      <c r="BQ1305" s="471">
        <v>22</v>
      </c>
      <c r="BR1305" s="471">
        <v>13</v>
      </c>
      <c r="BS1305" s="471">
        <v>10</v>
      </c>
      <c r="BT1305" s="471">
        <v>3</v>
      </c>
      <c r="BU1305" s="496">
        <v>661</v>
      </c>
      <c r="BV1305" s="471">
        <v>693</v>
      </c>
      <c r="BW1305" s="471">
        <v>284</v>
      </c>
      <c r="BX1305" s="471">
        <v>189</v>
      </c>
      <c r="BY1305" s="471">
        <v>105</v>
      </c>
      <c r="BZ1305" s="471">
        <v>59</v>
      </c>
      <c r="CA1305" s="471">
        <v>28</v>
      </c>
      <c r="CB1305" s="471">
        <v>32</v>
      </c>
      <c r="CC1305" s="471">
        <v>3</v>
      </c>
      <c r="CD1305" s="496">
        <v>1393</v>
      </c>
      <c r="CE1305" s="503">
        <v>10</v>
      </c>
      <c r="CF1305" s="471">
        <v>0</v>
      </c>
      <c r="CG1305" s="471">
        <v>0</v>
      </c>
      <c r="CH1305" s="471">
        <v>0</v>
      </c>
      <c r="CI1305" s="471">
        <v>0</v>
      </c>
      <c r="CJ1305" s="471">
        <v>0</v>
      </c>
      <c r="CK1305" s="471">
        <v>0</v>
      </c>
      <c r="CL1305" s="471">
        <v>0</v>
      </c>
      <c r="CM1305" s="471">
        <v>0</v>
      </c>
      <c r="CN1305" s="496">
        <v>0</v>
      </c>
      <c r="CO1305" s="503">
        <v>25</v>
      </c>
      <c r="CP1305" s="471">
        <v>0</v>
      </c>
      <c r="CQ1305" s="471">
        <v>0</v>
      </c>
      <c r="CR1305" s="471">
        <v>0</v>
      </c>
      <c r="CS1305" s="471">
        <v>0</v>
      </c>
      <c r="CT1305" s="471">
        <v>0</v>
      </c>
      <c r="CU1305" s="471">
        <v>0</v>
      </c>
      <c r="CV1305" s="471">
        <v>0</v>
      </c>
      <c r="CW1305" s="471">
        <v>0</v>
      </c>
      <c r="CX1305" s="496">
        <v>0</v>
      </c>
      <c r="CY1305" s="503">
        <v>50</v>
      </c>
      <c r="CZ1305" s="471">
        <v>0</v>
      </c>
      <c r="DA1305" s="471">
        <v>0</v>
      </c>
      <c r="DB1305" s="471">
        <v>0</v>
      </c>
      <c r="DC1305" s="471">
        <v>0</v>
      </c>
      <c r="DD1305" s="471">
        <v>0</v>
      </c>
      <c r="DE1305" s="471">
        <v>0</v>
      </c>
      <c r="DF1305" s="471">
        <v>0</v>
      </c>
      <c r="DG1305" s="471">
        <v>0</v>
      </c>
      <c r="DH1305" s="496">
        <v>0</v>
      </c>
      <c r="DI1305" s="503">
        <v>100</v>
      </c>
      <c r="DJ1305" s="471">
        <v>0</v>
      </c>
      <c r="DK1305" s="471">
        <v>0</v>
      </c>
      <c r="DL1305" s="471">
        <v>0</v>
      </c>
      <c r="DM1305" s="471">
        <v>0</v>
      </c>
      <c r="DN1305" s="471">
        <v>0</v>
      </c>
      <c r="DO1305" s="471">
        <v>0</v>
      </c>
      <c r="DP1305" s="471">
        <v>0</v>
      </c>
      <c r="DQ1305" s="471">
        <v>0</v>
      </c>
      <c r="DR1305" s="496">
        <v>0</v>
      </c>
      <c r="DS1305" s="503">
        <v>0</v>
      </c>
      <c r="DT1305" s="471">
        <v>0</v>
      </c>
      <c r="DU1305" s="471">
        <v>0</v>
      </c>
      <c r="DV1305" s="471">
        <v>0</v>
      </c>
      <c r="DW1305" s="471">
        <v>0</v>
      </c>
      <c r="DX1305" s="471">
        <v>0</v>
      </c>
      <c r="DY1305" s="471">
        <v>0</v>
      </c>
      <c r="DZ1305" s="471">
        <v>0</v>
      </c>
      <c r="EA1305" s="471">
        <v>0</v>
      </c>
      <c r="EB1305" s="496">
        <v>0</v>
      </c>
      <c r="EC1305" s="471">
        <v>0</v>
      </c>
      <c r="ED1305" s="471">
        <v>0</v>
      </c>
      <c r="EE1305" s="471">
        <v>0</v>
      </c>
      <c r="EF1305" s="471">
        <v>0</v>
      </c>
      <c r="EG1305" s="471">
        <v>0</v>
      </c>
      <c r="EH1305" s="471">
        <v>0</v>
      </c>
      <c r="EI1305" s="471">
        <v>0</v>
      </c>
      <c r="EJ1305" s="471">
        <v>0</v>
      </c>
      <c r="EK1305" s="496">
        <v>0</v>
      </c>
      <c r="EL1305" s="518">
        <v>50</v>
      </c>
      <c r="EM1305" s="471">
        <v>0</v>
      </c>
      <c r="EN1305" s="471">
        <v>0</v>
      </c>
      <c r="EO1305" s="471">
        <v>0</v>
      </c>
      <c r="EP1305" s="471">
        <v>0</v>
      </c>
      <c r="EQ1305" s="471">
        <v>0</v>
      </c>
      <c r="ER1305" s="471">
        <v>0</v>
      </c>
      <c r="ES1305" s="471">
        <v>0</v>
      </c>
      <c r="ET1305" s="471">
        <v>0</v>
      </c>
      <c r="EU1305" s="496">
        <v>0</v>
      </c>
      <c r="EV1305" s="503">
        <v>100</v>
      </c>
      <c r="EW1305" s="471">
        <v>0</v>
      </c>
      <c r="EX1305" s="471">
        <v>0</v>
      </c>
      <c r="EY1305" s="471">
        <v>0</v>
      </c>
      <c r="EZ1305" s="471">
        <v>0</v>
      </c>
      <c r="FA1305" s="471">
        <v>0</v>
      </c>
      <c r="FB1305" s="471">
        <v>0</v>
      </c>
      <c r="FC1305" s="471">
        <v>0</v>
      </c>
      <c r="FD1305" s="471">
        <v>0</v>
      </c>
      <c r="FE1305" s="496">
        <v>0</v>
      </c>
      <c r="FF1305" s="503">
        <v>150</v>
      </c>
      <c r="FG1305" s="471">
        <v>0</v>
      </c>
      <c r="FH1305" s="471">
        <v>0</v>
      </c>
      <c r="FI1305" s="471">
        <v>0</v>
      </c>
      <c r="FJ1305" s="471">
        <v>0</v>
      </c>
      <c r="FK1305" s="471">
        <v>0</v>
      </c>
      <c r="FL1305" s="471">
        <v>0</v>
      </c>
      <c r="FM1305" s="471">
        <v>0</v>
      </c>
      <c r="FN1305" s="471">
        <v>0</v>
      </c>
      <c r="FO1305" s="496">
        <v>0</v>
      </c>
      <c r="FP1305" s="503">
        <v>200</v>
      </c>
      <c r="FQ1305" s="471">
        <v>0</v>
      </c>
      <c r="FR1305" s="471">
        <v>0</v>
      </c>
      <c r="FS1305" s="471">
        <v>0</v>
      </c>
      <c r="FT1305" s="471">
        <v>0</v>
      </c>
      <c r="FU1305" s="471">
        <v>0</v>
      </c>
      <c r="FV1305" s="471">
        <v>0</v>
      </c>
      <c r="FW1305" s="471">
        <v>0</v>
      </c>
      <c r="FX1305" s="471">
        <v>0</v>
      </c>
      <c r="FY1305" s="496">
        <v>0</v>
      </c>
      <c r="FZ1305" s="503">
        <v>0</v>
      </c>
      <c r="GA1305" s="471">
        <v>0</v>
      </c>
      <c r="GB1305" s="471">
        <v>0</v>
      </c>
      <c r="GC1305" s="471">
        <v>0</v>
      </c>
      <c r="GD1305" s="471">
        <v>0</v>
      </c>
      <c r="GE1305" s="471">
        <v>0</v>
      </c>
      <c r="GF1305" s="471">
        <v>0</v>
      </c>
      <c r="GG1305" s="471">
        <v>0</v>
      </c>
      <c r="GH1305" s="471">
        <v>0</v>
      </c>
      <c r="GI1305" s="496">
        <v>0</v>
      </c>
      <c r="GJ1305" s="471">
        <v>0</v>
      </c>
      <c r="GK1305" s="471">
        <v>0</v>
      </c>
      <c r="GL1305" s="471">
        <v>0</v>
      </c>
      <c r="GM1305" s="471">
        <v>0</v>
      </c>
      <c r="GN1305" s="471">
        <v>0</v>
      </c>
      <c r="GO1305" s="471">
        <v>0</v>
      </c>
      <c r="GP1305" s="471">
        <v>0</v>
      </c>
      <c r="GQ1305" s="471">
        <v>0</v>
      </c>
      <c r="GR1305" s="496">
        <v>0</v>
      </c>
      <c r="GS1305" s="503">
        <v>100</v>
      </c>
      <c r="GT1305" s="471">
        <v>0</v>
      </c>
      <c r="GU1305" s="471">
        <v>0</v>
      </c>
      <c r="GV1305" s="471">
        <v>0</v>
      </c>
      <c r="GW1305" s="471">
        <v>0</v>
      </c>
      <c r="GX1305" s="471">
        <v>0</v>
      </c>
      <c r="GY1305" s="471">
        <v>0</v>
      </c>
      <c r="GZ1305" s="471">
        <v>0</v>
      </c>
      <c r="HA1305" s="471">
        <v>0</v>
      </c>
      <c r="HB1305" s="496">
        <v>0</v>
      </c>
      <c r="HC1305" s="503">
        <v>150</v>
      </c>
      <c r="HD1305" s="471">
        <v>0</v>
      </c>
      <c r="HE1305" s="471">
        <v>0</v>
      </c>
      <c r="HF1305" s="471">
        <v>0</v>
      </c>
      <c r="HG1305" s="471">
        <v>0</v>
      </c>
      <c r="HH1305" s="471">
        <v>0</v>
      </c>
      <c r="HI1305" s="471">
        <v>0</v>
      </c>
      <c r="HJ1305" s="471">
        <v>0</v>
      </c>
      <c r="HK1305" s="471">
        <v>0</v>
      </c>
      <c r="HL1305" s="496">
        <v>0</v>
      </c>
      <c r="HM1305" s="503">
        <v>200</v>
      </c>
      <c r="HN1305" s="471">
        <v>0</v>
      </c>
      <c r="HO1305" s="471">
        <v>0</v>
      </c>
      <c r="HP1305" s="471">
        <v>0</v>
      </c>
      <c r="HQ1305" s="471">
        <v>0</v>
      </c>
      <c r="HR1305" s="471">
        <v>0</v>
      </c>
      <c r="HS1305" s="471">
        <v>0</v>
      </c>
      <c r="HT1305" s="471">
        <v>0</v>
      </c>
      <c r="HU1305" s="471">
        <v>0</v>
      </c>
      <c r="HV1305" s="496">
        <v>0</v>
      </c>
      <c r="HW1305" s="503">
        <v>250</v>
      </c>
      <c r="HX1305" s="471">
        <v>0</v>
      </c>
      <c r="HY1305" s="471">
        <v>0</v>
      </c>
      <c r="HZ1305" s="471">
        <v>0</v>
      </c>
      <c r="IA1305" s="471">
        <v>0</v>
      </c>
      <c r="IB1305" s="471">
        <v>0</v>
      </c>
      <c r="IC1305" s="471">
        <v>0</v>
      </c>
      <c r="ID1305" s="471">
        <v>0</v>
      </c>
      <c r="IE1305" s="471">
        <v>0</v>
      </c>
      <c r="IF1305" s="496">
        <v>0</v>
      </c>
      <c r="IG1305" s="503">
        <v>300</v>
      </c>
      <c r="IH1305" s="471">
        <v>0</v>
      </c>
      <c r="II1305" s="471">
        <v>0</v>
      </c>
      <c r="IJ1305" s="471">
        <v>0</v>
      </c>
      <c r="IK1305" s="471">
        <v>0</v>
      </c>
      <c r="IL1305" s="471">
        <v>0</v>
      </c>
      <c r="IM1305" s="471">
        <v>0</v>
      </c>
      <c r="IN1305" s="471">
        <v>0</v>
      </c>
      <c r="IO1305" s="471">
        <v>0</v>
      </c>
      <c r="IP1305" s="496">
        <v>0</v>
      </c>
      <c r="IQ1305" s="503">
        <v>0</v>
      </c>
      <c r="IR1305" s="471">
        <v>0</v>
      </c>
      <c r="IS1305" s="471">
        <v>0</v>
      </c>
      <c r="IT1305" s="471">
        <v>0</v>
      </c>
      <c r="IU1305" s="471">
        <v>0</v>
      </c>
      <c r="IV1305" s="471">
        <v>0</v>
      </c>
      <c r="IW1305" s="471">
        <v>0</v>
      </c>
      <c r="IX1305" s="471">
        <v>0</v>
      </c>
      <c r="IY1305" s="471">
        <v>0</v>
      </c>
      <c r="IZ1305" s="496">
        <v>0</v>
      </c>
      <c r="JA1305" s="471">
        <v>0</v>
      </c>
      <c r="JB1305" s="471">
        <v>0</v>
      </c>
      <c r="JC1305" s="471">
        <v>0</v>
      </c>
      <c r="JD1305" s="471">
        <v>0</v>
      </c>
      <c r="JE1305" s="471">
        <v>0</v>
      </c>
      <c r="JF1305" s="471">
        <v>0</v>
      </c>
      <c r="JG1305" s="471">
        <v>0</v>
      </c>
      <c r="JH1305" s="471">
        <v>0</v>
      </c>
      <c r="JI1305" s="471">
        <v>0</v>
      </c>
      <c r="JJ1305" s="503">
        <v>0</v>
      </c>
      <c r="JK1305" s="471">
        <v>80</v>
      </c>
      <c r="JL1305" s="471">
        <v>58</v>
      </c>
      <c r="JM1305" s="471">
        <v>70</v>
      </c>
      <c r="JN1305" s="471">
        <v>22</v>
      </c>
      <c r="JO1305" s="471">
        <v>6</v>
      </c>
      <c r="JP1305" s="471">
        <v>10</v>
      </c>
      <c r="JQ1305" s="471">
        <v>7</v>
      </c>
      <c r="JR1305" s="471">
        <v>0</v>
      </c>
      <c r="JS1305" s="496">
        <v>253</v>
      </c>
      <c r="JT1305" s="503">
        <v>10</v>
      </c>
      <c r="JU1305" s="471">
        <v>0</v>
      </c>
      <c r="JV1305" s="471">
        <v>0</v>
      </c>
      <c r="JW1305" s="471">
        <v>0</v>
      </c>
      <c r="JX1305" s="471">
        <v>0</v>
      </c>
      <c r="JY1305" s="471">
        <v>0</v>
      </c>
      <c r="JZ1305" s="471">
        <v>0</v>
      </c>
      <c r="KA1305" s="471">
        <v>0</v>
      </c>
      <c r="KB1305" s="471">
        <v>0</v>
      </c>
      <c r="KC1305" s="496">
        <v>0</v>
      </c>
      <c r="KD1305" s="503">
        <v>50</v>
      </c>
      <c r="KE1305" s="471">
        <v>4</v>
      </c>
      <c r="KF1305" s="471">
        <v>2</v>
      </c>
      <c r="KG1305" s="471">
        <v>3</v>
      </c>
      <c r="KH1305" s="471">
        <v>2</v>
      </c>
      <c r="KI1305" s="471">
        <v>0</v>
      </c>
      <c r="KJ1305" s="471">
        <v>0</v>
      </c>
      <c r="KK1305" s="471">
        <v>0</v>
      </c>
      <c r="KL1305" s="471">
        <v>0</v>
      </c>
      <c r="KM1305" s="496">
        <v>11</v>
      </c>
      <c r="KN1305" s="503">
        <v>0</v>
      </c>
      <c r="KO1305" s="471">
        <v>0</v>
      </c>
      <c r="KP1305" s="471">
        <v>0</v>
      </c>
      <c r="KQ1305" s="471">
        <v>0</v>
      </c>
      <c r="KR1305" s="471">
        <v>0</v>
      </c>
      <c r="KS1305" s="471">
        <v>0</v>
      </c>
      <c r="KT1305" s="471">
        <v>0</v>
      </c>
      <c r="KU1305" s="471">
        <v>0</v>
      </c>
      <c r="KV1305" s="471">
        <v>0</v>
      </c>
      <c r="KW1305" s="496">
        <v>0</v>
      </c>
      <c r="KX1305" s="471">
        <v>84</v>
      </c>
      <c r="KY1305" s="471">
        <v>60</v>
      </c>
      <c r="KZ1305" s="471">
        <v>73</v>
      </c>
      <c r="LA1305" s="471">
        <v>24</v>
      </c>
      <c r="LB1305" s="471">
        <v>6</v>
      </c>
      <c r="LC1305" s="471">
        <v>10</v>
      </c>
      <c r="LD1305" s="471">
        <v>7</v>
      </c>
      <c r="LE1305" s="471">
        <v>0</v>
      </c>
      <c r="LF1305" s="496">
        <v>264</v>
      </c>
      <c r="LG1305" s="262"/>
      <c r="LH1305" s="262"/>
      <c r="LI1305" s="262"/>
      <c r="LJ1305" s="262"/>
      <c r="LK1305" s="262"/>
      <c r="LL1305" s="262"/>
      <c r="LM1305" s="262"/>
      <c r="LN1305" s="262"/>
      <c r="LO1305" s="262"/>
      <c r="LP1305" s="262"/>
      <c r="LQ1305" s="262"/>
      <c r="LR1305" s="262"/>
      <c r="LS1305" s="262"/>
      <c r="LT1305" s="262"/>
      <c r="LU1305" s="262"/>
      <c r="LV1305" s="262"/>
      <c r="LW1305" s="262"/>
      <c r="LX1305" s="262"/>
      <c r="LY1305" s="262"/>
      <c r="LZ1305" s="262"/>
      <c r="MA1305" s="262"/>
      <c r="MB1305" s="262"/>
      <c r="MC1305" s="262"/>
      <c r="MD1305" s="262"/>
      <c r="ME1305" s="262"/>
      <c r="MF1305" s="262"/>
      <c r="MG1305" s="262"/>
      <c r="MH1305" s="262"/>
      <c r="MI1305" s="262"/>
      <c r="MJ1305" s="262"/>
      <c r="MK1305" s="262"/>
      <c r="ML1305" s="262"/>
      <c r="MM1305" s="262"/>
      <c r="MN1305" s="262"/>
      <c r="MO1305" s="262"/>
      <c r="MP1305" s="262"/>
      <c r="MQ1305" s="262"/>
      <c r="MR1305" s="262"/>
      <c r="MS1305" s="262"/>
      <c r="MT1305" s="262"/>
      <c r="MU1305" s="262"/>
    </row>
    <row r="1306" spans="1:369" x14ac:dyDescent="0.2">
      <c r="A1306" s="241" t="s">
        <v>76</v>
      </c>
      <c r="B1306" s="476" t="s">
        <v>787</v>
      </c>
      <c r="C1306" s="326" t="s">
        <v>782</v>
      </c>
      <c r="D1306" s="283" t="s">
        <v>77</v>
      </c>
      <c r="E1306" s="503">
        <v>0</v>
      </c>
      <c r="F1306" s="471">
        <v>120</v>
      </c>
      <c r="G1306" s="471">
        <v>159</v>
      </c>
      <c r="H1306" s="471">
        <v>122</v>
      </c>
      <c r="I1306" s="471">
        <v>70</v>
      </c>
      <c r="J1306" s="471">
        <v>37</v>
      </c>
      <c r="K1306" s="471">
        <v>31</v>
      </c>
      <c r="L1306" s="471">
        <v>21</v>
      </c>
      <c r="M1306" s="471">
        <v>4</v>
      </c>
      <c r="N1306" s="496">
        <v>564</v>
      </c>
      <c r="O1306" s="503">
        <v>10</v>
      </c>
      <c r="P1306" s="471">
        <v>0</v>
      </c>
      <c r="Q1306" s="471">
        <v>0</v>
      </c>
      <c r="R1306" s="471">
        <v>0</v>
      </c>
      <c r="S1306" s="471">
        <v>0</v>
      </c>
      <c r="T1306" s="471">
        <v>0</v>
      </c>
      <c r="U1306" s="471">
        <v>0</v>
      </c>
      <c r="V1306" s="471">
        <v>0</v>
      </c>
      <c r="W1306" s="471">
        <v>0</v>
      </c>
      <c r="X1306" s="496">
        <v>0</v>
      </c>
      <c r="Y1306" s="503">
        <v>25</v>
      </c>
      <c r="Z1306" s="471">
        <v>0</v>
      </c>
      <c r="AA1306" s="471">
        <v>0</v>
      </c>
      <c r="AB1306" s="471">
        <v>0</v>
      </c>
      <c r="AC1306" s="471">
        <v>0</v>
      </c>
      <c r="AD1306" s="471">
        <v>0</v>
      </c>
      <c r="AE1306" s="471">
        <v>0</v>
      </c>
      <c r="AF1306" s="471">
        <v>0</v>
      </c>
      <c r="AG1306" s="471">
        <v>0</v>
      </c>
      <c r="AH1306" s="496">
        <v>0</v>
      </c>
      <c r="AI1306" s="503">
        <v>50</v>
      </c>
      <c r="AJ1306" s="471">
        <v>120</v>
      </c>
      <c r="AK1306" s="471">
        <v>114</v>
      </c>
      <c r="AL1306" s="471">
        <v>87</v>
      </c>
      <c r="AM1306" s="471">
        <v>85</v>
      </c>
      <c r="AN1306" s="471">
        <v>37</v>
      </c>
      <c r="AO1306" s="471">
        <v>15</v>
      </c>
      <c r="AP1306" s="471">
        <v>15</v>
      </c>
      <c r="AQ1306" s="471">
        <v>4</v>
      </c>
      <c r="AR1306" s="496">
        <v>477</v>
      </c>
      <c r="AS1306" s="503">
        <v>100</v>
      </c>
      <c r="AT1306" s="471">
        <v>0</v>
      </c>
      <c r="AU1306" s="471">
        <v>0</v>
      </c>
      <c r="AV1306" s="471">
        <v>0</v>
      </c>
      <c r="AW1306" s="471">
        <v>0</v>
      </c>
      <c r="AX1306" s="471">
        <v>0</v>
      </c>
      <c r="AY1306" s="471">
        <v>0</v>
      </c>
      <c r="AZ1306" s="471">
        <v>0</v>
      </c>
      <c r="BA1306" s="471">
        <v>0</v>
      </c>
      <c r="BB1306" s="496">
        <v>0</v>
      </c>
      <c r="BC1306" s="503">
        <v>0</v>
      </c>
      <c r="BD1306" s="471">
        <v>0</v>
      </c>
      <c r="BE1306" s="471">
        <v>0</v>
      </c>
      <c r="BF1306" s="471">
        <v>0</v>
      </c>
      <c r="BG1306" s="471">
        <v>0</v>
      </c>
      <c r="BH1306" s="471">
        <v>0</v>
      </c>
      <c r="BI1306" s="471">
        <v>0</v>
      </c>
      <c r="BJ1306" s="471">
        <v>0</v>
      </c>
      <c r="BK1306" s="471">
        <v>0</v>
      </c>
      <c r="BL1306" s="496">
        <v>0</v>
      </c>
      <c r="BM1306" s="471">
        <v>120</v>
      </c>
      <c r="BN1306" s="471">
        <v>114</v>
      </c>
      <c r="BO1306" s="471">
        <v>87</v>
      </c>
      <c r="BP1306" s="471">
        <v>85</v>
      </c>
      <c r="BQ1306" s="471">
        <v>37</v>
      </c>
      <c r="BR1306" s="471">
        <v>15</v>
      </c>
      <c r="BS1306" s="471">
        <v>15</v>
      </c>
      <c r="BT1306" s="471">
        <v>4</v>
      </c>
      <c r="BU1306" s="496">
        <v>477</v>
      </c>
      <c r="BV1306" s="471">
        <v>240</v>
      </c>
      <c r="BW1306" s="471">
        <v>273</v>
      </c>
      <c r="BX1306" s="471">
        <v>209</v>
      </c>
      <c r="BY1306" s="471">
        <v>155</v>
      </c>
      <c r="BZ1306" s="471">
        <v>74</v>
      </c>
      <c r="CA1306" s="471">
        <v>46</v>
      </c>
      <c r="CB1306" s="471">
        <v>36</v>
      </c>
      <c r="CC1306" s="471">
        <v>8</v>
      </c>
      <c r="CD1306" s="496">
        <v>1041</v>
      </c>
      <c r="CE1306" s="503">
        <v>10</v>
      </c>
      <c r="CF1306" s="471">
        <v>0</v>
      </c>
      <c r="CG1306" s="471">
        <v>0</v>
      </c>
      <c r="CH1306" s="471">
        <v>0</v>
      </c>
      <c r="CI1306" s="471">
        <v>0</v>
      </c>
      <c r="CJ1306" s="471">
        <v>0</v>
      </c>
      <c r="CK1306" s="471">
        <v>0</v>
      </c>
      <c r="CL1306" s="471">
        <v>0</v>
      </c>
      <c r="CM1306" s="471">
        <v>0</v>
      </c>
      <c r="CN1306" s="496">
        <v>0</v>
      </c>
      <c r="CO1306" s="503">
        <v>25</v>
      </c>
      <c r="CP1306" s="471">
        <v>0</v>
      </c>
      <c r="CQ1306" s="471">
        <v>0</v>
      </c>
      <c r="CR1306" s="471">
        <v>0</v>
      </c>
      <c r="CS1306" s="471">
        <v>0</v>
      </c>
      <c r="CT1306" s="471">
        <v>0</v>
      </c>
      <c r="CU1306" s="471">
        <v>0</v>
      </c>
      <c r="CV1306" s="471">
        <v>0</v>
      </c>
      <c r="CW1306" s="471">
        <v>0</v>
      </c>
      <c r="CX1306" s="496">
        <v>0</v>
      </c>
      <c r="CY1306" s="503">
        <v>50</v>
      </c>
      <c r="CZ1306" s="471">
        <v>11</v>
      </c>
      <c r="DA1306" s="471">
        <v>29</v>
      </c>
      <c r="DB1306" s="471">
        <v>11</v>
      </c>
      <c r="DC1306" s="471">
        <v>10</v>
      </c>
      <c r="DD1306" s="471">
        <v>6</v>
      </c>
      <c r="DE1306" s="471">
        <v>7</v>
      </c>
      <c r="DF1306" s="471">
        <v>4</v>
      </c>
      <c r="DG1306" s="471">
        <v>1</v>
      </c>
      <c r="DH1306" s="496">
        <v>79</v>
      </c>
      <c r="DI1306" s="503">
        <v>100</v>
      </c>
      <c r="DJ1306" s="471">
        <v>0</v>
      </c>
      <c r="DK1306" s="471">
        <v>0</v>
      </c>
      <c r="DL1306" s="471">
        <v>0</v>
      </c>
      <c r="DM1306" s="471">
        <v>0</v>
      </c>
      <c r="DN1306" s="471">
        <v>0</v>
      </c>
      <c r="DO1306" s="471">
        <v>0</v>
      </c>
      <c r="DP1306" s="471">
        <v>0</v>
      </c>
      <c r="DQ1306" s="471">
        <v>0</v>
      </c>
      <c r="DR1306" s="496">
        <v>0</v>
      </c>
      <c r="DS1306" s="503">
        <v>0</v>
      </c>
      <c r="DT1306" s="471">
        <v>0</v>
      </c>
      <c r="DU1306" s="471">
        <v>0</v>
      </c>
      <c r="DV1306" s="471">
        <v>0</v>
      </c>
      <c r="DW1306" s="471">
        <v>0</v>
      </c>
      <c r="DX1306" s="471">
        <v>0</v>
      </c>
      <c r="DY1306" s="471">
        <v>0</v>
      </c>
      <c r="DZ1306" s="471">
        <v>0</v>
      </c>
      <c r="EA1306" s="471">
        <v>0</v>
      </c>
      <c r="EB1306" s="496">
        <v>0</v>
      </c>
      <c r="EC1306" s="471">
        <v>11</v>
      </c>
      <c r="ED1306" s="471">
        <v>29</v>
      </c>
      <c r="EE1306" s="471">
        <v>11</v>
      </c>
      <c r="EF1306" s="471">
        <v>10</v>
      </c>
      <c r="EG1306" s="471">
        <v>6</v>
      </c>
      <c r="EH1306" s="471">
        <v>7</v>
      </c>
      <c r="EI1306" s="471">
        <v>4</v>
      </c>
      <c r="EJ1306" s="471">
        <v>1</v>
      </c>
      <c r="EK1306" s="496">
        <v>79</v>
      </c>
      <c r="EL1306" s="518">
        <v>50</v>
      </c>
      <c r="EM1306" s="471">
        <v>3</v>
      </c>
      <c r="EN1306" s="471">
        <v>3</v>
      </c>
      <c r="EO1306" s="471">
        <v>5</v>
      </c>
      <c r="EP1306" s="471">
        <v>2</v>
      </c>
      <c r="EQ1306" s="471">
        <v>2</v>
      </c>
      <c r="ER1306" s="471">
        <v>1</v>
      </c>
      <c r="ES1306" s="471">
        <v>1</v>
      </c>
      <c r="ET1306" s="471">
        <v>0</v>
      </c>
      <c r="EU1306" s="496">
        <v>17</v>
      </c>
      <c r="EV1306" s="503">
        <v>100</v>
      </c>
      <c r="EW1306" s="471">
        <v>0</v>
      </c>
      <c r="EX1306" s="471">
        <v>0</v>
      </c>
      <c r="EY1306" s="471">
        <v>0</v>
      </c>
      <c r="EZ1306" s="471">
        <v>0</v>
      </c>
      <c r="FA1306" s="471">
        <v>0</v>
      </c>
      <c r="FB1306" s="471">
        <v>0</v>
      </c>
      <c r="FC1306" s="471">
        <v>0</v>
      </c>
      <c r="FD1306" s="471">
        <v>0</v>
      </c>
      <c r="FE1306" s="496">
        <v>0</v>
      </c>
      <c r="FF1306" s="503">
        <v>150</v>
      </c>
      <c r="FG1306" s="471">
        <v>0</v>
      </c>
      <c r="FH1306" s="471">
        <v>0</v>
      </c>
      <c r="FI1306" s="471">
        <v>0</v>
      </c>
      <c r="FJ1306" s="471">
        <v>0</v>
      </c>
      <c r="FK1306" s="471">
        <v>0</v>
      </c>
      <c r="FL1306" s="471">
        <v>0</v>
      </c>
      <c r="FM1306" s="471">
        <v>0</v>
      </c>
      <c r="FN1306" s="471">
        <v>0</v>
      </c>
      <c r="FO1306" s="496">
        <v>0</v>
      </c>
      <c r="FP1306" s="503">
        <v>200</v>
      </c>
      <c r="FQ1306" s="471">
        <v>0</v>
      </c>
      <c r="FR1306" s="471">
        <v>0</v>
      </c>
      <c r="FS1306" s="471">
        <v>0</v>
      </c>
      <c r="FT1306" s="471">
        <v>0</v>
      </c>
      <c r="FU1306" s="471">
        <v>0</v>
      </c>
      <c r="FV1306" s="471">
        <v>0</v>
      </c>
      <c r="FW1306" s="471">
        <v>0</v>
      </c>
      <c r="FX1306" s="471">
        <v>0</v>
      </c>
      <c r="FY1306" s="496">
        <v>0</v>
      </c>
      <c r="FZ1306" s="503">
        <v>0</v>
      </c>
      <c r="GA1306" s="471">
        <v>0</v>
      </c>
      <c r="GB1306" s="471">
        <v>0</v>
      </c>
      <c r="GC1306" s="471">
        <v>0</v>
      </c>
      <c r="GD1306" s="471">
        <v>0</v>
      </c>
      <c r="GE1306" s="471">
        <v>0</v>
      </c>
      <c r="GF1306" s="471">
        <v>0</v>
      </c>
      <c r="GG1306" s="471">
        <v>0</v>
      </c>
      <c r="GH1306" s="471">
        <v>0</v>
      </c>
      <c r="GI1306" s="496">
        <v>0</v>
      </c>
      <c r="GJ1306" s="471">
        <v>3</v>
      </c>
      <c r="GK1306" s="471">
        <v>3</v>
      </c>
      <c r="GL1306" s="471">
        <v>5</v>
      </c>
      <c r="GM1306" s="471">
        <v>2</v>
      </c>
      <c r="GN1306" s="471">
        <v>2</v>
      </c>
      <c r="GO1306" s="471">
        <v>1</v>
      </c>
      <c r="GP1306" s="471">
        <v>1</v>
      </c>
      <c r="GQ1306" s="471">
        <v>0</v>
      </c>
      <c r="GR1306" s="496">
        <v>17</v>
      </c>
      <c r="GS1306" s="503">
        <v>100</v>
      </c>
      <c r="GT1306" s="471">
        <v>0</v>
      </c>
      <c r="GU1306" s="471">
        <v>0</v>
      </c>
      <c r="GV1306" s="471">
        <v>0</v>
      </c>
      <c r="GW1306" s="471">
        <v>0</v>
      </c>
      <c r="GX1306" s="471">
        <v>0</v>
      </c>
      <c r="GY1306" s="471">
        <v>0</v>
      </c>
      <c r="GZ1306" s="471">
        <v>0</v>
      </c>
      <c r="HA1306" s="471">
        <v>0</v>
      </c>
      <c r="HB1306" s="496">
        <v>0</v>
      </c>
      <c r="HC1306" s="503">
        <v>150</v>
      </c>
      <c r="HD1306" s="471">
        <v>0</v>
      </c>
      <c r="HE1306" s="471">
        <v>0</v>
      </c>
      <c r="HF1306" s="471">
        <v>0</v>
      </c>
      <c r="HG1306" s="471">
        <v>0</v>
      </c>
      <c r="HH1306" s="471">
        <v>0</v>
      </c>
      <c r="HI1306" s="471">
        <v>0</v>
      </c>
      <c r="HJ1306" s="471">
        <v>0</v>
      </c>
      <c r="HK1306" s="471">
        <v>0</v>
      </c>
      <c r="HL1306" s="496">
        <v>0</v>
      </c>
      <c r="HM1306" s="503">
        <v>200</v>
      </c>
      <c r="HN1306" s="471">
        <v>0</v>
      </c>
      <c r="HO1306" s="471">
        <v>0</v>
      </c>
      <c r="HP1306" s="471">
        <v>0</v>
      </c>
      <c r="HQ1306" s="471">
        <v>0</v>
      </c>
      <c r="HR1306" s="471">
        <v>0</v>
      </c>
      <c r="HS1306" s="471">
        <v>0</v>
      </c>
      <c r="HT1306" s="471">
        <v>0</v>
      </c>
      <c r="HU1306" s="471">
        <v>0</v>
      </c>
      <c r="HV1306" s="496">
        <v>0</v>
      </c>
      <c r="HW1306" s="503">
        <v>250</v>
      </c>
      <c r="HX1306" s="471">
        <v>0</v>
      </c>
      <c r="HY1306" s="471">
        <v>0</v>
      </c>
      <c r="HZ1306" s="471">
        <v>0</v>
      </c>
      <c r="IA1306" s="471">
        <v>0</v>
      </c>
      <c r="IB1306" s="471">
        <v>0</v>
      </c>
      <c r="IC1306" s="471">
        <v>0</v>
      </c>
      <c r="ID1306" s="471">
        <v>0</v>
      </c>
      <c r="IE1306" s="471">
        <v>0</v>
      </c>
      <c r="IF1306" s="496">
        <v>0</v>
      </c>
      <c r="IG1306" s="503">
        <v>300</v>
      </c>
      <c r="IH1306" s="471">
        <v>0</v>
      </c>
      <c r="II1306" s="471">
        <v>0</v>
      </c>
      <c r="IJ1306" s="471">
        <v>0</v>
      </c>
      <c r="IK1306" s="471">
        <v>0</v>
      </c>
      <c r="IL1306" s="471">
        <v>0</v>
      </c>
      <c r="IM1306" s="471">
        <v>0</v>
      </c>
      <c r="IN1306" s="471">
        <v>0</v>
      </c>
      <c r="IO1306" s="471">
        <v>0</v>
      </c>
      <c r="IP1306" s="496">
        <v>0</v>
      </c>
      <c r="IQ1306" s="503">
        <v>50</v>
      </c>
      <c r="IR1306" s="471">
        <v>1</v>
      </c>
      <c r="IS1306" s="471">
        <v>1</v>
      </c>
      <c r="IT1306" s="471">
        <v>0</v>
      </c>
      <c r="IU1306" s="471">
        <v>1</v>
      </c>
      <c r="IV1306" s="471">
        <v>1</v>
      </c>
      <c r="IW1306" s="471">
        <v>0</v>
      </c>
      <c r="IX1306" s="471">
        <v>0</v>
      </c>
      <c r="IY1306" s="471">
        <v>0</v>
      </c>
      <c r="IZ1306" s="496">
        <v>4</v>
      </c>
      <c r="JA1306" s="471">
        <v>1</v>
      </c>
      <c r="JB1306" s="471">
        <v>1</v>
      </c>
      <c r="JC1306" s="471">
        <v>0</v>
      </c>
      <c r="JD1306" s="471">
        <v>1</v>
      </c>
      <c r="JE1306" s="471">
        <v>1</v>
      </c>
      <c r="JF1306" s="471">
        <v>0</v>
      </c>
      <c r="JG1306" s="471">
        <v>0</v>
      </c>
      <c r="JH1306" s="471">
        <v>0</v>
      </c>
      <c r="JI1306" s="471">
        <v>4</v>
      </c>
      <c r="JJ1306" s="503">
        <v>0</v>
      </c>
      <c r="JK1306" s="471">
        <v>159</v>
      </c>
      <c r="JL1306" s="471">
        <v>209</v>
      </c>
      <c r="JM1306" s="471">
        <v>370</v>
      </c>
      <c r="JN1306" s="471">
        <v>350</v>
      </c>
      <c r="JO1306" s="471">
        <v>218</v>
      </c>
      <c r="JP1306" s="471">
        <v>156</v>
      </c>
      <c r="JQ1306" s="471">
        <v>119</v>
      </c>
      <c r="JR1306" s="471">
        <v>25</v>
      </c>
      <c r="JS1306" s="496">
        <v>1606</v>
      </c>
      <c r="JT1306" s="503">
        <v>10</v>
      </c>
      <c r="JU1306" s="471">
        <v>0</v>
      </c>
      <c r="JV1306" s="471">
        <v>0</v>
      </c>
      <c r="JW1306" s="471">
        <v>0</v>
      </c>
      <c r="JX1306" s="471">
        <v>0</v>
      </c>
      <c r="JY1306" s="471">
        <v>0</v>
      </c>
      <c r="JZ1306" s="471">
        <v>0</v>
      </c>
      <c r="KA1306" s="471">
        <v>0</v>
      </c>
      <c r="KB1306" s="471">
        <v>0</v>
      </c>
      <c r="KC1306" s="496">
        <v>0</v>
      </c>
      <c r="KD1306" s="503">
        <v>50</v>
      </c>
      <c r="KE1306" s="471">
        <v>0</v>
      </c>
      <c r="KF1306" s="471">
        <v>0</v>
      </c>
      <c r="KG1306" s="471">
        <v>0</v>
      </c>
      <c r="KH1306" s="471">
        <v>0</v>
      </c>
      <c r="KI1306" s="471">
        <v>0</v>
      </c>
      <c r="KJ1306" s="471">
        <v>0</v>
      </c>
      <c r="KK1306" s="471">
        <v>0</v>
      </c>
      <c r="KL1306" s="471">
        <v>0</v>
      </c>
      <c r="KM1306" s="496">
        <v>0</v>
      </c>
      <c r="KN1306" s="503">
        <v>0</v>
      </c>
      <c r="KO1306" s="471">
        <v>0</v>
      </c>
      <c r="KP1306" s="471">
        <v>0</v>
      </c>
      <c r="KQ1306" s="471">
        <v>0</v>
      </c>
      <c r="KR1306" s="471">
        <v>0</v>
      </c>
      <c r="KS1306" s="471">
        <v>0</v>
      </c>
      <c r="KT1306" s="471">
        <v>0</v>
      </c>
      <c r="KU1306" s="471">
        <v>0</v>
      </c>
      <c r="KV1306" s="471">
        <v>0</v>
      </c>
      <c r="KW1306" s="496">
        <v>0</v>
      </c>
      <c r="KX1306" s="471">
        <v>159</v>
      </c>
      <c r="KY1306" s="471">
        <v>209</v>
      </c>
      <c r="KZ1306" s="471">
        <v>370</v>
      </c>
      <c r="LA1306" s="471">
        <v>350</v>
      </c>
      <c r="LB1306" s="471">
        <v>218</v>
      </c>
      <c r="LC1306" s="471">
        <v>156</v>
      </c>
      <c r="LD1306" s="471">
        <v>119</v>
      </c>
      <c r="LE1306" s="471">
        <v>25</v>
      </c>
      <c r="LF1306" s="496">
        <v>1606</v>
      </c>
      <c r="LG1306" s="262"/>
      <c r="LH1306" s="262"/>
      <c r="LI1306" s="262"/>
      <c r="LJ1306" s="262"/>
      <c r="LK1306" s="262"/>
      <c r="LL1306" s="262"/>
      <c r="LM1306" s="262"/>
      <c r="LN1306" s="262"/>
      <c r="LO1306" s="262"/>
      <c r="LP1306" s="262"/>
      <c r="LQ1306" s="262"/>
      <c r="LR1306" s="262"/>
      <c r="LS1306" s="262"/>
      <c r="LT1306" s="262"/>
      <c r="LU1306" s="262"/>
      <c r="LV1306" s="262"/>
      <c r="LW1306" s="262"/>
      <c r="LX1306" s="262"/>
      <c r="LY1306" s="262"/>
      <c r="LZ1306" s="262"/>
      <c r="MA1306" s="262"/>
      <c r="MB1306" s="262"/>
      <c r="MC1306" s="262"/>
      <c r="MD1306" s="262"/>
      <c r="ME1306" s="262"/>
      <c r="MF1306" s="262"/>
      <c r="MG1306" s="262"/>
      <c r="MH1306" s="262"/>
      <c r="MI1306" s="262"/>
      <c r="MJ1306" s="262"/>
      <c r="MK1306" s="262"/>
      <c r="ML1306" s="262"/>
      <c r="MM1306" s="262"/>
      <c r="MN1306" s="262"/>
      <c r="MO1306" s="262"/>
      <c r="MP1306" s="262"/>
      <c r="MQ1306" s="262"/>
      <c r="MR1306" s="262"/>
      <c r="MS1306" s="262"/>
      <c r="MT1306" s="262"/>
      <c r="MU1306" s="262"/>
    </row>
    <row r="1307" spans="1:369" x14ac:dyDescent="0.2">
      <c r="A1307" s="241" t="s">
        <v>78</v>
      </c>
      <c r="B1307" s="476" t="s">
        <v>788</v>
      </c>
      <c r="C1307" s="326" t="s">
        <v>786</v>
      </c>
      <c r="D1307" s="283" t="s">
        <v>79</v>
      </c>
      <c r="E1307" s="503">
        <v>0</v>
      </c>
      <c r="F1307" s="471">
        <v>183</v>
      </c>
      <c r="G1307" s="471">
        <v>59</v>
      </c>
      <c r="H1307" s="471">
        <v>23</v>
      </c>
      <c r="I1307" s="471">
        <v>15</v>
      </c>
      <c r="J1307" s="471">
        <v>6</v>
      </c>
      <c r="K1307" s="471">
        <v>3</v>
      </c>
      <c r="L1307" s="471">
        <v>1</v>
      </c>
      <c r="M1307" s="471">
        <v>0</v>
      </c>
      <c r="N1307" s="496">
        <v>290</v>
      </c>
      <c r="O1307" s="503">
        <v>10</v>
      </c>
      <c r="P1307" s="471">
        <v>0</v>
      </c>
      <c r="Q1307" s="471">
        <v>0</v>
      </c>
      <c r="R1307" s="471">
        <v>0</v>
      </c>
      <c r="S1307" s="471">
        <v>0</v>
      </c>
      <c r="T1307" s="471">
        <v>0</v>
      </c>
      <c r="U1307" s="471">
        <v>0</v>
      </c>
      <c r="V1307" s="471">
        <v>0</v>
      </c>
      <c r="W1307" s="471">
        <v>0</v>
      </c>
      <c r="X1307" s="496">
        <v>0</v>
      </c>
      <c r="Y1307" s="503">
        <v>25</v>
      </c>
      <c r="Z1307" s="471">
        <v>295</v>
      </c>
      <c r="AA1307" s="471">
        <v>67</v>
      </c>
      <c r="AB1307" s="471">
        <v>33</v>
      </c>
      <c r="AC1307" s="471">
        <v>11</v>
      </c>
      <c r="AD1307" s="471">
        <v>3</v>
      </c>
      <c r="AE1307" s="471">
        <v>2</v>
      </c>
      <c r="AF1307" s="471">
        <v>0</v>
      </c>
      <c r="AG1307" s="471">
        <v>0</v>
      </c>
      <c r="AH1307" s="496">
        <v>411</v>
      </c>
      <c r="AI1307" s="503">
        <v>50</v>
      </c>
      <c r="AJ1307" s="471">
        <v>0</v>
      </c>
      <c r="AK1307" s="471">
        <v>0</v>
      </c>
      <c r="AL1307" s="471">
        <v>0</v>
      </c>
      <c r="AM1307" s="471">
        <v>0</v>
      </c>
      <c r="AN1307" s="471">
        <v>0</v>
      </c>
      <c r="AO1307" s="471">
        <v>0</v>
      </c>
      <c r="AP1307" s="471">
        <v>0</v>
      </c>
      <c r="AQ1307" s="471">
        <v>0</v>
      </c>
      <c r="AR1307" s="496">
        <v>0</v>
      </c>
      <c r="AS1307" s="503">
        <v>100</v>
      </c>
      <c r="AT1307" s="471">
        <v>86</v>
      </c>
      <c r="AU1307" s="471">
        <v>18</v>
      </c>
      <c r="AV1307" s="471">
        <v>5</v>
      </c>
      <c r="AW1307" s="471">
        <v>0</v>
      </c>
      <c r="AX1307" s="471">
        <v>1</v>
      </c>
      <c r="AY1307" s="471">
        <v>0</v>
      </c>
      <c r="AZ1307" s="471">
        <v>0</v>
      </c>
      <c r="BA1307" s="471">
        <v>0</v>
      </c>
      <c r="BB1307" s="496">
        <v>110</v>
      </c>
      <c r="BC1307" s="503">
        <v>0</v>
      </c>
      <c r="BD1307" s="471">
        <v>0</v>
      </c>
      <c r="BE1307" s="471">
        <v>0</v>
      </c>
      <c r="BF1307" s="471">
        <v>0</v>
      </c>
      <c r="BG1307" s="471">
        <v>0</v>
      </c>
      <c r="BH1307" s="471">
        <v>0</v>
      </c>
      <c r="BI1307" s="471">
        <v>0</v>
      </c>
      <c r="BJ1307" s="471">
        <v>0</v>
      </c>
      <c r="BK1307" s="471">
        <v>0</v>
      </c>
      <c r="BL1307" s="496">
        <v>0</v>
      </c>
      <c r="BM1307" s="471">
        <v>381</v>
      </c>
      <c r="BN1307" s="471">
        <v>85</v>
      </c>
      <c r="BO1307" s="471">
        <v>38</v>
      </c>
      <c r="BP1307" s="471">
        <v>11</v>
      </c>
      <c r="BQ1307" s="471">
        <v>4</v>
      </c>
      <c r="BR1307" s="471">
        <v>2</v>
      </c>
      <c r="BS1307" s="471">
        <v>0</v>
      </c>
      <c r="BT1307" s="471">
        <v>0</v>
      </c>
      <c r="BU1307" s="496">
        <v>521</v>
      </c>
      <c r="BV1307" s="471">
        <v>564</v>
      </c>
      <c r="BW1307" s="471">
        <v>144</v>
      </c>
      <c r="BX1307" s="471">
        <v>61</v>
      </c>
      <c r="BY1307" s="471">
        <v>26</v>
      </c>
      <c r="BZ1307" s="471">
        <v>10</v>
      </c>
      <c r="CA1307" s="471">
        <v>5</v>
      </c>
      <c r="CB1307" s="471">
        <v>1</v>
      </c>
      <c r="CC1307" s="471">
        <v>0</v>
      </c>
      <c r="CD1307" s="496">
        <v>811</v>
      </c>
      <c r="CE1307" s="503">
        <v>10</v>
      </c>
      <c r="CF1307" s="471">
        <v>0</v>
      </c>
      <c r="CG1307" s="471">
        <v>0</v>
      </c>
      <c r="CH1307" s="471">
        <v>0</v>
      </c>
      <c r="CI1307" s="471">
        <v>0</v>
      </c>
      <c r="CJ1307" s="471">
        <v>0</v>
      </c>
      <c r="CK1307" s="471">
        <v>0</v>
      </c>
      <c r="CL1307" s="471">
        <v>0</v>
      </c>
      <c r="CM1307" s="471">
        <v>0</v>
      </c>
      <c r="CN1307" s="496">
        <v>0</v>
      </c>
      <c r="CO1307" s="503">
        <v>25</v>
      </c>
      <c r="CP1307" s="471">
        <v>0</v>
      </c>
      <c r="CQ1307" s="471">
        <v>0</v>
      </c>
      <c r="CR1307" s="471">
        <v>0</v>
      </c>
      <c r="CS1307" s="471">
        <v>0</v>
      </c>
      <c r="CT1307" s="471">
        <v>0</v>
      </c>
      <c r="CU1307" s="471">
        <v>0</v>
      </c>
      <c r="CV1307" s="471">
        <v>0</v>
      </c>
      <c r="CW1307" s="471">
        <v>0</v>
      </c>
      <c r="CX1307" s="496">
        <v>0</v>
      </c>
      <c r="CY1307" s="503">
        <v>50</v>
      </c>
      <c r="CZ1307" s="471">
        <v>0</v>
      </c>
      <c r="DA1307" s="471">
        <v>0</v>
      </c>
      <c r="DB1307" s="471">
        <v>0</v>
      </c>
      <c r="DC1307" s="471">
        <v>0</v>
      </c>
      <c r="DD1307" s="471">
        <v>0</v>
      </c>
      <c r="DE1307" s="471">
        <v>0</v>
      </c>
      <c r="DF1307" s="471">
        <v>0</v>
      </c>
      <c r="DG1307" s="471">
        <v>0</v>
      </c>
      <c r="DH1307" s="496">
        <v>0</v>
      </c>
      <c r="DI1307" s="503">
        <v>100</v>
      </c>
      <c r="DJ1307" s="471">
        <v>55</v>
      </c>
      <c r="DK1307" s="471">
        <v>13</v>
      </c>
      <c r="DL1307" s="471">
        <v>10</v>
      </c>
      <c r="DM1307" s="471">
        <v>2</v>
      </c>
      <c r="DN1307" s="471">
        <v>2</v>
      </c>
      <c r="DO1307" s="471">
        <v>1</v>
      </c>
      <c r="DP1307" s="471">
        <v>0</v>
      </c>
      <c r="DQ1307" s="471">
        <v>0</v>
      </c>
      <c r="DR1307" s="496">
        <v>83</v>
      </c>
      <c r="DS1307" s="503">
        <v>0</v>
      </c>
      <c r="DT1307" s="471">
        <v>0</v>
      </c>
      <c r="DU1307" s="471">
        <v>0</v>
      </c>
      <c r="DV1307" s="471">
        <v>0</v>
      </c>
      <c r="DW1307" s="471">
        <v>0</v>
      </c>
      <c r="DX1307" s="471">
        <v>0</v>
      </c>
      <c r="DY1307" s="471">
        <v>0</v>
      </c>
      <c r="DZ1307" s="471">
        <v>0</v>
      </c>
      <c r="EA1307" s="471">
        <v>0</v>
      </c>
      <c r="EB1307" s="496">
        <v>0</v>
      </c>
      <c r="EC1307" s="471">
        <v>55</v>
      </c>
      <c r="ED1307" s="471">
        <v>13</v>
      </c>
      <c r="EE1307" s="471">
        <v>10</v>
      </c>
      <c r="EF1307" s="471">
        <v>2</v>
      </c>
      <c r="EG1307" s="471">
        <v>2</v>
      </c>
      <c r="EH1307" s="471">
        <v>1</v>
      </c>
      <c r="EI1307" s="471">
        <v>0</v>
      </c>
      <c r="EJ1307" s="471">
        <v>0</v>
      </c>
      <c r="EK1307" s="496">
        <v>83</v>
      </c>
      <c r="EL1307" s="518">
        <v>50</v>
      </c>
      <c r="EM1307" s="471">
        <v>0</v>
      </c>
      <c r="EN1307" s="471">
        <v>0</v>
      </c>
      <c r="EO1307" s="471">
        <v>0</v>
      </c>
      <c r="EP1307" s="471">
        <v>0</v>
      </c>
      <c r="EQ1307" s="471">
        <v>0</v>
      </c>
      <c r="ER1307" s="471">
        <v>0</v>
      </c>
      <c r="ES1307" s="471">
        <v>0</v>
      </c>
      <c r="ET1307" s="471">
        <v>0</v>
      </c>
      <c r="EU1307" s="496">
        <v>0</v>
      </c>
      <c r="EV1307" s="503">
        <v>100</v>
      </c>
      <c r="EW1307" s="471">
        <v>0</v>
      </c>
      <c r="EX1307" s="471">
        <v>0</v>
      </c>
      <c r="EY1307" s="471">
        <v>0</v>
      </c>
      <c r="EZ1307" s="471">
        <v>0</v>
      </c>
      <c r="FA1307" s="471">
        <v>0</v>
      </c>
      <c r="FB1307" s="471">
        <v>0</v>
      </c>
      <c r="FC1307" s="471">
        <v>0</v>
      </c>
      <c r="FD1307" s="471">
        <v>0</v>
      </c>
      <c r="FE1307" s="496">
        <v>0</v>
      </c>
      <c r="FF1307" s="503">
        <v>150</v>
      </c>
      <c r="FG1307" s="471">
        <v>0</v>
      </c>
      <c r="FH1307" s="471">
        <v>0</v>
      </c>
      <c r="FI1307" s="471">
        <v>0</v>
      </c>
      <c r="FJ1307" s="471">
        <v>0</v>
      </c>
      <c r="FK1307" s="471">
        <v>0</v>
      </c>
      <c r="FL1307" s="471">
        <v>0</v>
      </c>
      <c r="FM1307" s="471">
        <v>0</v>
      </c>
      <c r="FN1307" s="471">
        <v>0</v>
      </c>
      <c r="FO1307" s="496">
        <v>0</v>
      </c>
      <c r="FP1307" s="503">
        <v>200</v>
      </c>
      <c r="FQ1307" s="471">
        <v>17</v>
      </c>
      <c r="FR1307" s="471">
        <v>4</v>
      </c>
      <c r="FS1307" s="471">
        <v>1</v>
      </c>
      <c r="FT1307" s="471">
        <v>1</v>
      </c>
      <c r="FU1307" s="471">
        <v>1</v>
      </c>
      <c r="FV1307" s="471">
        <v>3</v>
      </c>
      <c r="FW1307" s="471">
        <v>0</v>
      </c>
      <c r="FX1307" s="471">
        <v>0</v>
      </c>
      <c r="FY1307" s="496">
        <v>27</v>
      </c>
      <c r="FZ1307" s="503">
        <v>0</v>
      </c>
      <c r="GA1307" s="471">
        <v>0</v>
      </c>
      <c r="GB1307" s="471">
        <v>0</v>
      </c>
      <c r="GC1307" s="471">
        <v>0</v>
      </c>
      <c r="GD1307" s="471">
        <v>0</v>
      </c>
      <c r="GE1307" s="471">
        <v>0</v>
      </c>
      <c r="GF1307" s="471">
        <v>0</v>
      </c>
      <c r="GG1307" s="471">
        <v>0</v>
      </c>
      <c r="GH1307" s="471">
        <v>0</v>
      </c>
      <c r="GI1307" s="496">
        <v>0</v>
      </c>
      <c r="GJ1307" s="471">
        <v>17</v>
      </c>
      <c r="GK1307" s="471">
        <v>4</v>
      </c>
      <c r="GL1307" s="471">
        <v>1</v>
      </c>
      <c r="GM1307" s="471">
        <v>1</v>
      </c>
      <c r="GN1307" s="471">
        <v>1</v>
      </c>
      <c r="GO1307" s="471">
        <v>3</v>
      </c>
      <c r="GP1307" s="471">
        <v>0</v>
      </c>
      <c r="GQ1307" s="471">
        <v>0</v>
      </c>
      <c r="GR1307" s="496">
        <v>27</v>
      </c>
      <c r="GS1307" s="503">
        <v>100</v>
      </c>
      <c r="GT1307" s="471">
        <v>0</v>
      </c>
      <c r="GU1307" s="471">
        <v>0</v>
      </c>
      <c r="GV1307" s="471">
        <v>0</v>
      </c>
      <c r="GW1307" s="471">
        <v>0</v>
      </c>
      <c r="GX1307" s="471">
        <v>0</v>
      </c>
      <c r="GY1307" s="471">
        <v>0</v>
      </c>
      <c r="GZ1307" s="471">
        <v>0</v>
      </c>
      <c r="HA1307" s="471">
        <v>0</v>
      </c>
      <c r="HB1307" s="496">
        <v>0</v>
      </c>
      <c r="HC1307" s="503">
        <v>150</v>
      </c>
      <c r="HD1307" s="471">
        <v>0</v>
      </c>
      <c r="HE1307" s="471">
        <v>0</v>
      </c>
      <c r="HF1307" s="471">
        <v>0</v>
      </c>
      <c r="HG1307" s="471">
        <v>0</v>
      </c>
      <c r="HH1307" s="471">
        <v>0</v>
      </c>
      <c r="HI1307" s="471">
        <v>0</v>
      </c>
      <c r="HJ1307" s="471">
        <v>0</v>
      </c>
      <c r="HK1307" s="471">
        <v>0</v>
      </c>
      <c r="HL1307" s="496">
        <v>0</v>
      </c>
      <c r="HM1307" s="503">
        <v>200</v>
      </c>
      <c r="HN1307" s="471">
        <v>0</v>
      </c>
      <c r="HO1307" s="471">
        <v>0</v>
      </c>
      <c r="HP1307" s="471">
        <v>0</v>
      </c>
      <c r="HQ1307" s="471">
        <v>0</v>
      </c>
      <c r="HR1307" s="471">
        <v>0</v>
      </c>
      <c r="HS1307" s="471">
        <v>0</v>
      </c>
      <c r="HT1307" s="471">
        <v>0</v>
      </c>
      <c r="HU1307" s="471">
        <v>0</v>
      </c>
      <c r="HV1307" s="496">
        <v>0</v>
      </c>
      <c r="HW1307" s="503">
        <v>250</v>
      </c>
      <c r="HX1307" s="471">
        <v>0</v>
      </c>
      <c r="HY1307" s="471">
        <v>0</v>
      </c>
      <c r="HZ1307" s="471">
        <v>0</v>
      </c>
      <c r="IA1307" s="471">
        <v>0</v>
      </c>
      <c r="IB1307" s="471">
        <v>0</v>
      </c>
      <c r="IC1307" s="471">
        <v>0</v>
      </c>
      <c r="ID1307" s="471">
        <v>0</v>
      </c>
      <c r="IE1307" s="471">
        <v>0</v>
      </c>
      <c r="IF1307" s="496">
        <v>0</v>
      </c>
      <c r="IG1307" s="503">
        <v>300</v>
      </c>
      <c r="IH1307" s="471">
        <v>12</v>
      </c>
      <c r="II1307" s="471">
        <v>3</v>
      </c>
      <c r="IJ1307" s="471">
        <v>1</v>
      </c>
      <c r="IK1307" s="471">
        <v>1</v>
      </c>
      <c r="IL1307" s="471">
        <v>0</v>
      </c>
      <c r="IM1307" s="471">
        <v>0</v>
      </c>
      <c r="IN1307" s="471">
        <v>0</v>
      </c>
      <c r="IO1307" s="471">
        <v>0</v>
      </c>
      <c r="IP1307" s="496">
        <v>17</v>
      </c>
      <c r="IQ1307" s="503">
        <v>0</v>
      </c>
      <c r="IR1307" s="471">
        <v>0</v>
      </c>
      <c r="IS1307" s="471">
        <v>0</v>
      </c>
      <c r="IT1307" s="471">
        <v>0</v>
      </c>
      <c r="IU1307" s="471">
        <v>0</v>
      </c>
      <c r="IV1307" s="471">
        <v>0</v>
      </c>
      <c r="IW1307" s="471">
        <v>0</v>
      </c>
      <c r="IX1307" s="471">
        <v>0</v>
      </c>
      <c r="IY1307" s="471">
        <v>0</v>
      </c>
      <c r="IZ1307" s="496">
        <v>0</v>
      </c>
      <c r="JA1307" s="471">
        <v>12</v>
      </c>
      <c r="JB1307" s="471">
        <v>3</v>
      </c>
      <c r="JC1307" s="471">
        <v>1</v>
      </c>
      <c r="JD1307" s="471">
        <v>1</v>
      </c>
      <c r="JE1307" s="471">
        <v>0</v>
      </c>
      <c r="JF1307" s="471">
        <v>0</v>
      </c>
      <c r="JG1307" s="471">
        <v>0</v>
      </c>
      <c r="JH1307" s="471">
        <v>0</v>
      </c>
      <c r="JI1307" s="471">
        <v>17</v>
      </c>
      <c r="JJ1307" s="503">
        <v>0</v>
      </c>
      <c r="JK1307" s="471">
        <v>120</v>
      </c>
      <c r="JL1307" s="471">
        <v>35</v>
      </c>
      <c r="JM1307" s="471">
        <v>37</v>
      </c>
      <c r="JN1307" s="471">
        <v>12</v>
      </c>
      <c r="JO1307" s="471">
        <v>6</v>
      </c>
      <c r="JP1307" s="471">
        <v>3</v>
      </c>
      <c r="JQ1307" s="471">
        <v>3</v>
      </c>
      <c r="JR1307" s="471">
        <v>1</v>
      </c>
      <c r="JS1307" s="496">
        <v>217</v>
      </c>
      <c r="JT1307" s="503">
        <v>10</v>
      </c>
      <c r="JU1307" s="471">
        <v>0</v>
      </c>
      <c r="JV1307" s="471">
        <v>0</v>
      </c>
      <c r="JW1307" s="471">
        <v>0</v>
      </c>
      <c r="JX1307" s="471">
        <v>0</v>
      </c>
      <c r="JY1307" s="471">
        <v>0</v>
      </c>
      <c r="JZ1307" s="471">
        <v>0</v>
      </c>
      <c r="KA1307" s="471">
        <v>0</v>
      </c>
      <c r="KB1307" s="471">
        <v>0</v>
      </c>
      <c r="KC1307" s="496">
        <v>0</v>
      </c>
      <c r="KD1307" s="503">
        <v>50</v>
      </c>
      <c r="KE1307" s="471">
        <v>2</v>
      </c>
      <c r="KF1307" s="471">
        <v>0</v>
      </c>
      <c r="KG1307" s="471">
        <v>0</v>
      </c>
      <c r="KH1307" s="471">
        <v>0</v>
      </c>
      <c r="KI1307" s="471">
        <v>0</v>
      </c>
      <c r="KJ1307" s="471">
        <v>0</v>
      </c>
      <c r="KK1307" s="471">
        <v>0</v>
      </c>
      <c r="KL1307" s="471">
        <v>0</v>
      </c>
      <c r="KM1307" s="496">
        <v>2</v>
      </c>
      <c r="KN1307" s="503">
        <v>0</v>
      </c>
      <c r="KO1307" s="471">
        <v>0</v>
      </c>
      <c r="KP1307" s="471">
        <v>0</v>
      </c>
      <c r="KQ1307" s="471">
        <v>0</v>
      </c>
      <c r="KR1307" s="471">
        <v>0</v>
      </c>
      <c r="KS1307" s="471">
        <v>0</v>
      </c>
      <c r="KT1307" s="471">
        <v>0</v>
      </c>
      <c r="KU1307" s="471">
        <v>0</v>
      </c>
      <c r="KV1307" s="471">
        <v>0</v>
      </c>
      <c r="KW1307" s="496">
        <v>0</v>
      </c>
      <c r="KX1307" s="471">
        <v>122</v>
      </c>
      <c r="KY1307" s="471">
        <v>35</v>
      </c>
      <c r="KZ1307" s="471">
        <v>37</v>
      </c>
      <c r="LA1307" s="471">
        <v>12</v>
      </c>
      <c r="LB1307" s="471">
        <v>6</v>
      </c>
      <c r="LC1307" s="471">
        <v>3</v>
      </c>
      <c r="LD1307" s="471">
        <v>3</v>
      </c>
      <c r="LE1307" s="471">
        <v>1</v>
      </c>
      <c r="LF1307" s="496">
        <v>219</v>
      </c>
      <c r="LG1307" s="262"/>
      <c r="LH1307" s="262"/>
      <c r="LI1307" s="262"/>
      <c r="LJ1307" s="262"/>
      <c r="LK1307" s="262"/>
      <c r="LL1307" s="262"/>
      <c r="LM1307" s="262"/>
      <c r="LN1307" s="262"/>
      <c r="LO1307" s="262"/>
      <c r="LP1307" s="262"/>
      <c r="LQ1307" s="262"/>
      <c r="LR1307" s="262"/>
      <c r="LS1307" s="262"/>
      <c r="LT1307" s="262"/>
      <c r="LU1307" s="262"/>
      <c r="LV1307" s="262"/>
      <c r="LW1307" s="262"/>
      <c r="LX1307" s="262"/>
      <c r="LY1307" s="262"/>
      <c r="LZ1307" s="262"/>
      <c r="MA1307" s="262"/>
      <c r="MB1307" s="262"/>
      <c r="MC1307" s="262"/>
      <c r="MD1307" s="262"/>
      <c r="ME1307" s="262"/>
      <c r="MF1307" s="262"/>
      <c r="MG1307" s="262"/>
      <c r="MH1307" s="262"/>
      <c r="MI1307" s="262"/>
      <c r="MJ1307" s="262"/>
      <c r="MK1307" s="262"/>
      <c r="ML1307" s="262"/>
      <c r="MM1307" s="262"/>
      <c r="MN1307" s="262"/>
      <c r="MO1307" s="262"/>
      <c r="MP1307" s="262"/>
      <c r="MQ1307" s="262"/>
      <c r="MR1307" s="262"/>
      <c r="MS1307" s="262"/>
      <c r="MT1307" s="262"/>
      <c r="MU1307" s="262"/>
    </row>
    <row r="1308" spans="1:369" x14ac:dyDescent="0.2">
      <c r="A1308" s="241" t="s">
        <v>80</v>
      </c>
      <c r="B1308" s="476" t="s">
        <v>789</v>
      </c>
      <c r="C1308" s="326" t="s">
        <v>782</v>
      </c>
      <c r="D1308" s="283" t="s">
        <v>81</v>
      </c>
      <c r="E1308" s="503">
        <v>0</v>
      </c>
      <c r="F1308" s="471">
        <v>56</v>
      </c>
      <c r="G1308" s="471">
        <v>233</v>
      </c>
      <c r="H1308" s="471">
        <v>200</v>
      </c>
      <c r="I1308" s="471">
        <v>88</v>
      </c>
      <c r="J1308" s="471">
        <v>56</v>
      </c>
      <c r="K1308" s="471">
        <v>37</v>
      </c>
      <c r="L1308" s="471">
        <v>24</v>
      </c>
      <c r="M1308" s="471">
        <v>2</v>
      </c>
      <c r="N1308" s="496">
        <v>696</v>
      </c>
      <c r="O1308" s="503">
        <v>10</v>
      </c>
      <c r="P1308" s="471">
        <v>0</v>
      </c>
      <c r="Q1308" s="471">
        <v>0</v>
      </c>
      <c r="R1308" s="471">
        <v>0</v>
      </c>
      <c r="S1308" s="471">
        <v>0</v>
      </c>
      <c r="T1308" s="471">
        <v>0</v>
      </c>
      <c r="U1308" s="471">
        <v>0</v>
      </c>
      <c r="V1308" s="471">
        <v>0</v>
      </c>
      <c r="W1308" s="471">
        <v>0</v>
      </c>
      <c r="X1308" s="496">
        <v>0</v>
      </c>
      <c r="Y1308" s="503">
        <v>25</v>
      </c>
      <c r="Z1308" s="471">
        <v>0</v>
      </c>
      <c r="AA1308" s="471">
        <v>0</v>
      </c>
      <c r="AB1308" s="471">
        <v>0</v>
      </c>
      <c r="AC1308" s="471">
        <v>0</v>
      </c>
      <c r="AD1308" s="471">
        <v>0</v>
      </c>
      <c r="AE1308" s="471">
        <v>0</v>
      </c>
      <c r="AF1308" s="471">
        <v>0</v>
      </c>
      <c r="AG1308" s="471">
        <v>0</v>
      </c>
      <c r="AH1308" s="496">
        <v>0</v>
      </c>
      <c r="AI1308" s="503">
        <v>50</v>
      </c>
      <c r="AJ1308" s="471">
        <v>0</v>
      </c>
      <c r="AK1308" s="471">
        <v>0</v>
      </c>
      <c r="AL1308" s="471">
        <v>0</v>
      </c>
      <c r="AM1308" s="471">
        <v>0</v>
      </c>
      <c r="AN1308" s="471">
        <v>0</v>
      </c>
      <c r="AO1308" s="471">
        <v>0</v>
      </c>
      <c r="AP1308" s="471">
        <v>0</v>
      </c>
      <c r="AQ1308" s="471">
        <v>0</v>
      </c>
      <c r="AR1308" s="496">
        <v>0</v>
      </c>
      <c r="AS1308" s="503">
        <v>100</v>
      </c>
      <c r="AT1308" s="471">
        <v>20</v>
      </c>
      <c r="AU1308" s="471">
        <v>74</v>
      </c>
      <c r="AV1308" s="471">
        <v>39</v>
      </c>
      <c r="AW1308" s="471">
        <v>23</v>
      </c>
      <c r="AX1308" s="471">
        <v>19</v>
      </c>
      <c r="AY1308" s="471">
        <v>9</v>
      </c>
      <c r="AZ1308" s="471">
        <v>7</v>
      </c>
      <c r="BA1308" s="471">
        <v>0</v>
      </c>
      <c r="BB1308" s="496">
        <v>191</v>
      </c>
      <c r="BC1308" s="503">
        <v>0</v>
      </c>
      <c r="BD1308" s="471">
        <v>0</v>
      </c>
      <c r="BE1308" s="471">
        <v>0</v>
      </c>
      <c r="BF1308" s="471">
        <v>0</v>
      </c>
      <c r="BG1308" s="471">
        <v>0</v>
      </c>
      <c r="BH1308" s="471">
        <v>0</v>
      </c>
      <c r="BI1308" s="471">
        <v>0</v>
      </c>
      <c r="BJ1308" s="471">
        <v>0</v>
      </c>
      <c r="BK1308" s="471">
        <v>0</v>
      </c>
      <c r="BL1308" s="496">
        <v>0</v>
      </c>
      <c r="BM1308" s="471">
        <v>20</v>
      </c>
      <c r="BN1308" s="471">
        <v>74</v>
      </c>
      <c r="BO1308" s="471">
        <v>39</v>
      </c>
      <c r="BP1308" s="471">
        <v>23</v>
      </c>
      <c r="BQ1308" s="471">
        <v>19</v>
      </c>
      <c r="BR1308" s="471">
        <v>9</v>
      </c>
      <c r="BS1308" s="471">
        <v>7</v>
      </c>
      <c r="BT1308" s="471">
        <v>0</v>
      </c>
      <c r="BU1308" s="496">
        <v>191</v>
      </c>
      <c r="BV1308" s="471">
        <v>76</v>
      </c>
      <c r="BW1308" s="471">
        <v>307</v>
      </c>
      <c r="BX1308" s="471">
        <v>239</v>
      </c>
      <c r="BY1308" s="471">
        <v>111</v>
      </c>
      <c r="BZ1308" s="471">
        <v>75</v>
      </c>
      <c r="CA1308" s="471">
        <v>46</v>
      </c>
      <c r="CB1308" s="471">
        <v>31</v>
      </c>
      <c r="CC1308" s="471">
        <v>2</v>
      </c>
      <c r="CD1308" s="496">
        <v>887</v>
      </c>
      <c r="CE1308" s="503">
        <v>10</v>
      </c>
      <c r="CF1308" s="471">
        <v>0</v>
      </c>
      <c r="CG1308" s="471">
        <v>0</v>
      </c>
      <c r="CH1308" s="471">
        <v>0</v>
      </c>
      <c r="CI1308" s="471">
        <v>0</v>
      </c>
      <c r="CJ1308" s="471">
        <v>0</v>
      </c>
      <c r="CK1308" s="471">
        <v>0</v>
      </c>
      <c r="CL1308" s="471">
        <v>0</v>
      </c>
      <c r="CM1308" s="471">
        <v>0</v>
      </c>
      <c r="CN1308" s="496">
        <v>0</v>
      </c>
      <c r="CO1308" s="503">
        <v>25</v>
      </c>
      <c r="CP1308" s="471">
        <v>0</v>
      </c>
      <c r="CQ1308" s="471">
        <v>0</v>
      </c>
      <c r="CR1308" s="471">
        <v>0</v>
      </c>
      <c r="CS1308" s="471">
        <v>0</v>
      </c>
      <c r="CT1308" s="471">
        <v>0</v>
      </c>
      <c r="CU1308" s="471">
        <v>0</v>
      </c>
      <c r="CV1308" s="471">
        <v>0</v>
      </c>
      <c r="CW1308" s="471">
        <v>0</v>
      </c>
      <c r="CX1308" s="496">
        <v>0</v>
      </c>
      <c r="CY1308" s="503">
        <v>50</v>
      </c>
      <c r="CZ1308" s="471">
        <v>0</v>
      </c>
      <c r="DA1308" s="471">
        <v>0</v>
      </c>
      <c r="DB1308" s="471">
        <v>0</v>
      </c>
      <c r="DC1308" s="471">
        <v>0</v>
      </c>
      <c r="DD1308" s="471">
        <v>0</v>
      </c>
      <c r="DE1308" s="471">
        <v>0</v>
      </c>
      <c r="DF1308" s="471">
        <v>0</v>
      </c>
      <c r="DG1308" s="471">
        <v>0</v>
      </c>
      <c r="DH1308" s="496">
        <v>0</v>
      </c>
      <c r="DI1308" s="503">
        <v>100</v>
      </c>
      <c r="DJ1308" s="471">
        <v>27</v>
      </c>
      <c r="DK1308" s="471">
        <v>34</v>
      </c>
      <c r="DL1308" s="471">
        <v>13</v>
      </c>
      <c r="DM1308" s="471">
        <v>7</v>
      </c>
      <c r="DN1308" s="471">
        <v>6</v>
      </c>
      <c r="DO1308" s="471">
        <v>3</v>
      </c>
      <c r="DP1308" s="471">
        <v>2</v>
      </c>
      <c r="DQ1308" s="471">
        <v>4</v>
      </c>
      <c r="DR1308" s="496">
        <v>96</v>
      </c>
      <c r="DS1308" s="503">
        <v>0</v>
      </c>
      <c r="DT1308" s="471">
        <v>0</v>
      </c>
      <c r="DU1308" s="471">
        <v>0</v>
      </c>
      <c r="DV1308" s="471">
        <v>0</v>
      </c>
      <c r="DW1308" s="471">
        <v>0</v>
      </c>
      <c r="DX1308" s="471">
        <v>0</v>
      </c>
      <c r="DY1308" s="471">
        <v>0</v>
      </c>
      <c r="DZ1308" s="471">
        <v>0</v>
      </c>
      <c r="EA1308" s="471">
        <v>0</v>
      </c>
      <c r="EB1308" s="496">
        <v>0</v>
      </c>
      <c r="EC1308" s="471">
        <v>27</v>
      </c>
      <c r="ED1308" s="471">
        <v>34</v>
      </c>
      <c r="EE1308" s="471">
        <v>13</v>
      </c>
      <c r="EF1308" s="471">
        <v>7</v>
      </c>
      <c r="EG1308" s="471">
        <v>6</v>
      </c>
      <c r="EH1308" s="471">
        <v>3</v>
      </c>
      <c r="EI1308" s="471">
        <v>2</v>
      </c>
      <c r="EJ1308" s="471">
        <v>4</v>
      </c>
      <c r="EK1308" s="496">
        <v>96</v>
      </c>
      <c r="EL1308" s="518">
        <v>50</v>
      </c>
      <c r="EM1308" s="471">
        <v>0</v>
      </c>
      <c r="EN1308" s="471">
        <v>0</v>
      </c>
      <c r="EO1308" s="471">
        <v>0</v>
      </c>
      <c r="EP1308" s="471">
        <v>0</v>
      </c>
      <c r="EQ1308" s="471">
        <v>0</v>
      </c>
      <c r="ER1308" s="471">
        <v>0</v>
      </c>
      <c r="ES1308" s="471">
        <v>0</v>
      </c>
      <c r="ET1308" s="471">
        <v>0</v>
      </c>
      <c r="EU1308" s="496">
        <v>0</v>
      </c>
      <c r="EV1308" s="503">
        <v>100</v>
      </c>
      <c r="EW1308" s="471">
        <v>0</v>
      </c>
      <c r="EX1308" s="471">
        <v>0</v>
      </c>
      <c r="EY1308" s="471">
        <v>0</v>
      </c>
      <c r="EZ1308" s="471">
        <v>0</v>
      </c>
      <c r="FA1308" s="471">
        <v>0</v>
      </c>
      <c r="FB1308" s="471">
        <v>0</v>
      </c>
      <c r="FC1308" s="471">
        <v>0</v>
      </c>
      <c r="FD1308" s="471">
        <v>0</v>
      </c>
      <c r="FE1308" s="496">
        <v>0</v>
      </c>
      <c r="FF1308" s="503">
        <v>150</v>
      </c>
      <c r="FG1308" s="471">
        <v>0</v>
      </c>
      <c r="FH1308" s="471">
        <v>0</v>
      </c>
      <c r="FI1308" s="471">
        <v>0</v>
      </c>
      <c r="FJ1308" s="471">
        <v>0</v>
      </c>
      <c r="FK1308" s="471">
        <v>0</v>
      </c>
      <c r="FL1308" s="471">
        <v>0</v>
      </c>
      <c r="FM1308" s="471">
        <v>0</v>
      </c>
      <c r="FN1308" s="471">
        <v>0</v>
      </c>
      <c r="FO1308" s="496">
        <v>0</v>
      </c>
      <c r="FP1308" s="503">
        <v>200</v>
      </c>
      <c r="FQ1308" s="471">
        <v>1</v>
      </c>
      <c r="FR1308" s="471">
        <v>5</v>
      </c>
      <c r="FS1308" s="471">
        <v>3</v>
      </c>
      <c r="FT1308" s="471">
        <v>5</v>
      </c>
      <c r="FU1308" s="471">
        <v>1</v>
      </c>
      <c r="FV1308" s="471">
        <v>1</v>
      </c>
      <c r="FW1308" s="471">
        <v>1</v>
      </c>
      <c r="FX1308" s="471">
        <v>0</v>
      </c>
      <c r="FY1308" s="496">
        <v>17</v>
      </c>
      <c r="FZ1308" s="503">
        <v>0</v>
      </c>
      <c r="GA1308" s="471">
        <v>0</v>
      </c>
      <c r="GB1308" s="471">
        <v>0</v>
      </c>
      <c r="GC1308" s="471">
        <v>0</v>
      </c>
      <c r="GD1308" s="471">
        <v>0</v>
      </c>
      <c r="GE1308" s="471">
        <v>0</v>
      </c>
      <c r="GF1308" s="471">
        <v>0</v>
      </c>
      <c r="GG1308" s="471">
        <v>0</v>
      </c>
      <c r="GH1308" s="471">
        <v>0</v>
      </c>
      <c r="GI1308" s="496">
        <v>0</v>
      </c>
      <c r="GJ1308" s="471">
        <v>1</v>
      </c>
      <c r="GK1308" s="471">
        <v>5</v>
      </c>
      <c r="GL1308" s="471">
        <v>3</v>
      </c>
      <c r="GM1308" s="471">
        <v>5</v>
      </c>
      <c r="GN1308" s="471">
        <v>1</v>
      </c>
      <c r="GO1308" s="471">
        <v>1</v>
      </c>
      <c r="GP1308" s="471">
        <v>1</v>
      </c>
      <c r="GQ1308" s="471">
        <v>0</v>
      </c>
      <c r="GR1308" s="496">
        <v>17</v>
      </c>
      <c r="GS1308" s="503">
        <v>100</v>
      </c>
      <c r="GT1308" s="471">
        <v>0</v>
      </c>
      <c r="GU1308" s="471">
        <v>0</v>
      </c>
      <c r="GV1308" s="471">
        <v>0</v>
      </c>
      <c r="GW1308" s="471">
        <v>0</v>
      </c>
      <c r="GX1308" s="471">
        <v>0</v>
      </c>
      <c r="GY1308" s="471">
        <v>0</v>
      </c>
      <c r="GZ1308" s="471">
        <v>0</v>
      </c>
      <c r="HA1308" s="471">
        <v>0</v>
      </c>
      <c r="HB1308" s="496">
        <v>0</v>
      </c>
      <c r="HC1308" s="503">
        <v>150</v>
      </c>
      <c r="HD1308" s="471">
        <v>0</v>
      </c>
      <c r="HE1308" s="471">
        <v>0</v>
      </c>
      <c r="HF1308" s="471">
        <v>0</v>
      </c>
      <c r="HG1308" s="471">
        <v>0</v>
      </c>
      <c r="HH1308" s="471">
        <v>0</v>
      </c>
      <c r="HI1308" s="471">
        <v>0</v>
      </c>
      <c r="HJ1308" s="471">
        <v>0</v>
      </c>
      <c r="HK1308" s="471">
        <v>0</v>
      </c>
      <c r="HL1308" s="496">
        <v>0</v>
      </c>
      <c r="HM1308" s="503">
        <v>200</v>
      </c>
      <c r="HN1308" s="471">
        <v>0</v>
      </c>
      <c r="HO1308" s="471">
        <v>0</v>
      </c>
      <c r="HP1308" s="471">
        <v>0</v>
      </c>
      <c r="HQ1308" s="471">
        <v>0</v>
      </c>
      <c r="HR1308" s="471">
        <v>0</v>
      </c>
      <c r="HS1308" s="471">
        <v>0</v>
      </c>
      <c r="HT1308" s="471">
        <v>0</v>
      </c>
      <c r="HU1308" s="471">
        <v>0</v>
      </c>
      <c r="HV1308" s="496">
        <v>0</v>
      </c>
      <c r="HW1308" s="503">
        <v>250</v>
      </c>
      <c r="HX1308" s="471">
        <v>0</v>
      </c>
      <c r="HY1308" s="471">
        <v>0</v>
      </c>
      <c r="HZ1308" s="471">
        <v>0</v>
      </c>
      <c r="IA1308" s="471">
        <v>0</v>
      </c>
      <c r="IB1308" s="471">
        <v>0</v>
      </c>
      <c r="IC1308" s="471">
        <v>0</v>
      </c>
      <c r="ID1308" s="471">
        <v>0</v>
      </c>
      <c r="IE1308" s="471">
        <v>0</v>
      </c>
      <c r="IF1308" s="496">
        <v>0</v>
      </c>
      <c r="IG1308" s="503">
        <v>300</v>
      </c>
      <c r="IH1308" s="471">
        <v>1</v>
      </c>
      <c r="II1308" s="471">
        <v>0</v>
      </c>
      <c r="IJ1308" s="471">
        <v>2</v>
      </c>
      <c r="IK1308" s="471">
        <v>4</v>
      </c>
      <c r="IL1308" s="471">
        <v>0</v>
      </c>
      <c r="IM1308" s="471">
        <v>0</v>
      </c>
      <c r="IN1308" s="471">
        <v>1</v>
      </c>
      <c r="IO1308" s="471">
        <v>0</v>
      </c>
      <c r="IP1308" s="496">
        <v>8</v>
      </c>
      <c r="IQ1308" s="503">
        <v>0</v>
      </c>
      <c r="IR1308" s="471">
        <v>0</v>
      </c>
      <c r="IS1308" s="471">
        <v>0</v>
      </c>
      <c r="IT1308" s="471">
        <v>0</v>
      </c>
      <c r="IU1308" s="471">
        <v>0</v>
      </c>
      <c r="IV1308" s="471">
        <v>0</v>
      </c>
      <c r="IW1308" s="471">
        <v>0</v>
      </c>
      <c r="IX1308" s="471">
        <v>0</v>
      </c>
      <c r="IY1308" s="471">
        <v>0</v>
      </c>
      <c r="IZ1308" s="496">
        <v>0</v>
      </c>
      <c r="JA1308" s="471">
        <v>1</v>
      </c>
      <c r="JB1308" s="471">
        <v>0</v>
      </c>
      <c r="JC1308" s="471">
        <v>2</v>
      </c>
      <c r="JD1308" s="471">
        <v>4</v>
      </c>
      <c r="JE1308" s="471">
        <v>0</v>
      </c>
      <c r="JF1308" s="471">
        <v>0</v>
      </c>
      <c r="JG1308" s="471">
        <v>1</v>
      </c>
      <c r="JH1308" s="471">
        <v>0</v>
      </c>
      <c r="JI1308" s="471">
        <v>8</v>
      </c>
      <c r="JJ1308" s="503">
        <v>0</v>
      </c>
      <c r="JK1308" s="471">
        <v>94</v>
      </c>
      <c r="JL1308" s="471">
        <v>117</v>
      </c>
      <c r="JM1308" s="471">
        <v>98</v>
      </c>
      <c r="JN1308" s="471">
        <v>92</v>
      </c>
      <c r="JO1308" s="471">
        <v>54</v>
      </c>
      <c r="JP1308" s="471">
        <v>41</v>
      </c>
      <c r="JQ1308" s="471">
        <v>50</v>
      </c>
      <c r="JR1308" s="471">
        <v>6</v>
      </c>
      <c r="JS1308" s="496">
        <v>552</v>
      </c>
      <c r="JT1308" s="503">
        <v>10</v>
      </c>
      <c r="JU1308" s="471">
        <v>0</v>
      </c>
      <c r="JV1308" s="471">
        <v>0</v>
      </c>
      <c r="JW1308" s="471">
        <v>0</v>
      </c>
      <c r="JX1308" s="471">
        <v>0</v>
      </c>
      <c r="JY1308" s="471">
        <v>0</v>
      </c>
      <c r="JZ1308" s="471">
        <v>0</v>
      </c>
      <c r="KA1308" s="471">
        <v>0</v>
      </c>
      <c r="KB1308" s="471">
        <v>0</v>
      </c>
      <c r="KC1308" s="496">
        <v>0</v>
      </c>
      <c r="KD1308" s="503">
        <v>50</v>
      </c>
      <c r="KE1308" s="471">
        <v>0</v>
      </c>
      <c r="KF1308" s="471">
        <v>0</v>
      </c>
      <c r="KG1308" s="471">
        <v>0</v>
      </c>
      <c r="KH1308" s="471">
        <v>0</v>
      </c>
      <c r="KI1308" s="471">
        <v>0</v>
      </c>
      <c r="KJ1308" s="471">
        <v>0</v>
      </c>
      <c r="KK1308" s="471">
        <v>0</v>
      </c>
      <c r="KL1308" s="471">
        <v>0</v>
      </c>
      <c r="KM1308" s="496">
        <v>0</v>
      </c>
      <c r="KN1308" s="503">
        <v>0</v>
      </c>
      <c r="KO1308" s="471">
        <v>0</v>
      </c>
      <c r="KP1308" s="471">
        <v>0</v>
      </c>
      <c r="KQ1308" s="471">
        <v>0</v>
      </c>
      <c r="KR1308" s="471">
        <v>0</v>
      </c>
      <c r="KS1308" s="471">
        <v>0</v>
      </c>
      <c r="KT1308" s="471">
        <v>0</v>
      </c>
      <c r="KU1308" s="471">
        <v>0</v>
      </c>
      <c r="KV1308" s="471">
        <v>0</v>
      </c>
      <c r="KW1308" s="496">
        <v>0</v>
      </c>
      <c r="KX1308" s="471">
        <v>94</v>
      </c>
      <c r="KY1308" s="471">
        <v>117</v>
      </c>
      <c r="KZ1308" s="471">
        <v>98</v>
      </c>
      <c r="LA1308" s="471">
        <v>92</v>
      </c>
      <c r="LB1308" s="471">
        <v>54</v>
      </c>
      <c r="LC1308" s="471">
        <v>41</v>
      </c>
      <c r="LD1308" s="471">
        <v>50</v>
      </c>
      <c r="LE1308" s="471">
        <v>6</v>
      </c>
      <c r="LF1308" s="496">
        <v>552</v>
      </c>
      <c r="LG1308" s="262"/>
      <c r="LH1308" s="262"/>
      <c r="LI1308" s="262"/>
      <c r="LJ1308" s="262"/>
      <c r="LK1308" s="262"/>
      <c r="LL1308" s="262"/>
      <c r="LM1308" s="262"/>
      <c r="LN1308" s="262"/>
      <c r="LO1308" s="262"/>
      <c r="LP1308" s="262"/>
      <c r="LQ1308" s="262"/>
      <c r="LR1308" s="262"/>
      <c r="LS1308" s="262"/>
      <c r="LT1308" s="262"/>
      <c r="LU1308" s="262"/>
      <c r="LV1308" s="262"/>
      <c r="LW1308" s="262"/>
      <c r="LX1308" s="262"/>
      <c r="LY1308" s="262"/>
      <c r="LZ1308" s="262"/>
      <c r="MA1308" s="262"/>
      <c r="MB1308" s="262"/>
      <c r="MC1308" s="262"/>
      <c r="MD1308" s="262"/>
      <c r="ME1308" s="262"/>
      <c r="MF1308" s="262"/>
      <c r="MG1308" s="262"/>
      <c r="MH1308" s="262"/>
      <c r="MI1308" s="262"/>
      <c r="MJ1308" s="262"/>
      <c r="MK1308" s="262"/>
      <c r="ML1308" s="262"/>
      <c r="MM1308" s="262"/>
      <c r="MN1308" s="262"/>
      <c r="MO1308" s="262"/>
      <c r="MP1308" s="262"/>
      <c r="MQ1308" s="262"/>
      <c r="MR1308" s="262"/>
      <c r="MS1308" s="262"/>
      <c r="MT1308" s="262"/>
      <c r="MU1308" s="262"/>
    </row>
    <row r="1309" spans="1:369" x14ac:dyDescent="0.2">
      <c r="A1309" s="241" t="s">
        <v>82</v>
      </c>
      <c r="B1309" s="476" t="s">
        <v>790</v>
      </c>
      <c r="C1309" s="326" t="s">
        <v>626</v>
      </c>
      <c r="D1309" s="283" t="s">
        <v>83</v>
      </c>
      <c r="E1309" s="503">
        <v>0</v>
      </c>
      <c r="F1309" s="471">
        <v>70</v>
      </c>
      <c r="G1309" s="471">
        <v>118</v>
      </c>
      <c r="H1309" s="471">
        <v>78</v>
      </c>
      <c r="I1309" s="471">
        <v>39</v>
      </c>
      <c r="J1309" s="471">
        <v>22</v>
      </c>
      <c r="K1309" s="471">
        <v>18</v>
      </c>
      <c r="L1309" s="471">
        <v>15</v>
      </c>
      <c r="M1309" s="471">
        <v>2</v>
      </c>
      <c r="N1309" s="496">
        <v>362</v>
      </c>
      <c r="O1309" s="503">
        <v>10</v>
      </c>
      <c r="P1309" s="471">
        <v>0</v>
      </c>
      <c r="Q1309" s="471">
        <v>0</v>
      </c>
      <c r="R1309" s="471">
        <v>0</v>
      </c>
      <c r="S1309" s="471">
        <v>0</v>
      </c>
      <c r="T1309" s="471">
        <v>0</v>
      </c>
      <c r="U1309" s="471">
        <v>0</v>
      </c>
      <c r="V1309" s="471">
        <v>0</v>
      </c>
      <c r="W1309" s="471">
        <v>0</v>
      </c>
      <c r="X1309" s="496">
        <v>0</v>
      </c>
      <c r="Y1309" s="503">
        <v>25</v>
      </c>
      <c r="Z1309" s="471">
        <v>34</v>
      </c>
      <c r="AA1309" s="471">
        <v>37</v>
      </c>
      <c r="AB1309" s="471">
        <v>15</v>
      </c>
      <c r="AC1309" s="471">
        <v>21</v>
      </c>
      <c r="AD1309" s="471">
        <v>16</v>
      </c>
      <c r="AE1309" s="471">
        <v>7</v>
      </c>
      <c r="AF1309" s="471">
        <v>2</v>
      </c>
      <c r="AG1309" s="471">
        <v>1</v>
      </c>
      <c r="AH1309" s="496">
        <v>133</v>
      </c>
      <c r="AI1309" s="503">
        <v>50</v>
      </c>
      <c r="AJ1309" s="471">
        <v>0</v>
      </c>
      <c r="AK1309" s="471">
        <v>0</v>
      </c>
      <c r="AL1309" s="471">
        <v>0</v>
      </c>
      <c r="AM1309" s="471">
        <v>0</v>
      </c>
      <c r="AN1309" s="471">
        <v>0</v>
      </c>
      <c r="AO1309" s="471">
        <v>0</v>
      </c>
      <c r="AP1309" s="471">
        <v>0</v>
      </c>
      <c r="AQ1309" s="471">
        <v>0</v>
      </c>
      <c r="AR1309" s="496">
        <v>0</v>
      </c>
      <c r="AS1309" s="503">
        <v>100</v>
      </c>
      <c r="AT1309" s="471">
        <v>0</v>
      </c>
      <c r="AU1309" s="471">
        <v>0</v>
      </c>
      <c r="AV1309" s="471">
        <v>0</v>
      </c>
      <c r="AW1309" s="471">
        <v>0</v>
      </c>
      <c r="AX1309" s="471">
        <v>0</v>
      </c>
      <c r="AY1309" s="471">
        <v>0</v>
      </c>
      <c r="AZ1309" s="471">
        <v>0</v>
      </c>
      <c r="BA1309" s="471">
        <v>0</v>
      </c>
      <c r="BB1309" s="496">
        <v>0</v>
      </c>
      <c r="BC1309" s="503">
        <v>0</v>
      </c>
      <c r="BD1309" s="471">
        <v>0</v>
      </c>
      <c r="BE1309" s="471">
        <v>0</v>
      </c>
      <c r="BF1309" s="471">
        <v>0</v>
      </c>
      <c r="BG1309" s="471">
        <v>0</v>
      </c>
      <c r="BH1309" s="471">
        <v>0</v>
      </c>
      <c r="BI1309" s="471">
        <v>0</v>
      </c>
      <c r="BJ1309" s="471">
        <v>0</v>
      </c>
      <c r="BK1309" s="471">
        <v>0</v>
      </c>
      <c r="BL1309" s="496">
        <v>0</v>
      </c>
      <c r="BM1309" s="471">
        <v>34</v>
      </c>
      <c r="BN1309" s="471">
        <v>37</v>
      </c>
      <c r="BO1309" s="471">
        <v>15</v>
      </c>
      <c r="BP1309" s="471">
        <v>21</v>
      </c>
      <c r="BQ1309" s="471">
        <v>16</v>
      </c>
      <c r="BR1309" s="471">
        <v>7</v>
      </c>
      <c r="BS1309" s="471">
        <v>2</v>
      </c>
      <c r="BT1309" s="471">
        <v>1</v>
      </c>
      <c r="BU1309" s="496">
        <v>133</v>
      </c>
      <c r="BV1309" s="471">
        <v>104</v>
      </c>
      <c r="BW1309" s="471">
        <v>155</v>
      </c>
      <c r="BX1309" s="471">
        <v>93</v>
      </c>
      <c r="BY1309" s="471">
        <v>60</v>
      </c>
      <c r="BZ1309" s="471">
        <v>38</v>
      </c>
      <c r="CA1309" s="471">
        <v>25</v>
      </c>
      <c r="CB1309" s="471">
        <v>17</v>
      </c>
      <c r="CC1309" s="471">
        <v>3</v>
      </c>
      <c r="CD1309" s="496">
        <v>495</v>
      </c>
      <c r="CE1309" s="503">
        <v>10</v>
      </c>
      <c r="CF1309" s="471">
        <v>0</v>
      </c>
      <c r="CG1309" s="471">
        <v>0</v>
      </c>
      <c r="CH1309" s="471">
        <v>0</v>
      </c>
      <c r="CI1309" s="471">
        <v>0</v>
      </c>
      <c r="CJ1309" s="471">
        <v>0</v>
      </c>
      <c r="CK1309" s="471">
        <v>0</v>
      </c>
      <c r="CL1309" s="471">
        <v>0</v>
      </c>
      <c r="CM1309" s="471">
        <v>0</v>
      </c>
      <c r="CN1309" s="496">
        <v>0</v>
      </c>
      <c r="CO1309" s="503">
        <v>25</v>
      </c>
      <c r="CP1309" s="471">
        <v>0</v>
      </c>
      <c r="CQ1309" s="471">
        <v>0</v>
      </c>
      <c r="CR1309" s="471">
        <v>0</v>
      </c>
      <c r="CS1309" s="471">
        <v>0</v>
      </c>
      <c r="CT1309" s="471">
        <v>0</v>
      </c>
      <c r="CU1309" s="471">
        <v>0</v>
      </c>
      <c r="CV1309" s="471">
        <v>0</v>
      </c>
      <c r="CW1309" s="471">
        <v>0</v>
      </c>
      <c r="CX1309" s="496">
        <v>0</v>
      </c>
      <c r="CY1309" s="503">
        <v>50</v>
      </c>
      <c r="CZ1309" s="471">
        <v>0</v>
      </c>
      <c r="DA1309" s="471">
        <v>0</v>
      </c>
      <c r="DB1309" s="471">
        <v>0</v>
      </c>
      <c r="DC1309" s="471">
        <v>0</v>
      </c>
      <c r="DD1309" s="471">
        <v>0</v>
      </c>
      <c r="DE1309" s="471">
        <v>0</v>
      </c>
      <c r="DF1309" s="471">
        <v>0</v>
      </c>
      <c r="DG1309" s="471">
        <v>0</v>
      </c>
      <c r="DH1309" s="496">
        <v>0</v>
      </c>
      <c r="DI1309" s="503">
        <v>100</v>
      </c>
      <c r="DJ1309" s="471">
        <v>9</v>
      </c>
      <c r="DK1309" s="471">
        <v>6</v>
      </c>
      <c r="DL1309" s="471">
        <v>6</v>
      </c>
      <c r="DM1309" s="471">
        <v>7</v>
      </c>
      <c r="DN1309" s="471">
        <v>3</v>
      </c>
      <c r="DO1309" s="471">
        <v>0</v>
      </c>
      <c r="DP1309" s="471">
        <v>0</v>
      </c>
      <c r="DQ1309" s="471">
        <v>0</v>
      </c>
      <c r="DR1309" s="496">
        <v>31</v>
      </c>
      <c r="DS1309" s="503">
        <v>0</v>
      </c>
      <c r="DT1309" s="471">
        <v>0</v>
      </c>
      <c r="DU1309" s="471">
        <v>0</v>
      </c>
      <c r="DV1309" s="471">
        <v>0</v>
      </c>
      <c r="DW1309" s="471">
        <v>0</v>
      </c>
      <c r="DX1309" s="471">
        <v>0</v>
      </c>
      <c r="DY1309" s="471">
        <v>0</v>
      </c>
      <c r="DZ1309" s="471">
        <v>0</v>
      </c>
      <c r="EA1309" s="471">
        <v>0</v>
      </c>
      <c r="EB1309" s="496">
        <v>0</v>
      </c>
      <c r="EC1309" s="471">
        <v>9</v>
      </c>
      <c r="ED1309" s="471">
        <v>6</v>
      </c>
      <c r="EE1309" s="471">
        <v>6</v>
      </c>
      <c r="EF1309" s="471">
        <v>7</v>
      </c>
      <c r="EG1309" s="471">
        <v>3</v>
      </c>
      <c r="EH1309" s="471">
        <v>0</v>
      </c>
      <c r="EI1309" s="471">
        <v>0</v>
      </c>
      <c r="EJ1309" s="471">
        <v>0</v>
      </c>
      <c r="EK1309" s="496">
        <v>31</v>
      </c>
      <c r="EL1309" s="518">
        <v>50</v>
      </c>
      <c r="EM1309" s="471">
        <v>0</v>
      </c>
      <c r="EN1309" s="471">
        <v>0</v>
      </c>
      <c r="EO1309" s="471">
        <v>0</v>
      </c>
      <c r="EP1309" s="471">
        <v>0</v>
      </c>
      <c r="EQ1309" s="471">
        <v>0</v>
      </c>
      <c r="ER1309" s="471">
        <v>0</v>
      </c>
      <c r="ES1309" s="471">
        <v>0</v>
      </c>
      <c r="ET1309" s="471">
        <v>0</v>
      </c>
      <c r="EU1309" s="496">
        <v>0</v>
      </c>
      <c r="EV1309" s="503">
        <v>100</v>
      </c>
      <c r="EW1309" s="471">
        <v>0</v>
      </c>
      <c r="EX1309" s="471">
        <v>0</v>
      </c>
      <c r="EY1309" s="471">
        <v>0</v>
      </c>
      <c r="EZ1309" s="471">
        <v>0</v>
      </c>
      <c r="FA1309" s="471">
        <v>0</v>
      </c>
      <c r="FB1309" s="471">
        <v>0</v>
      </c>
      <c r="FC1309" s="471">
        <v>0</v>
      </c>
      <c r="FD1309" s="471">
        <v>0</v>
      </c>
      <c r="FE1309" s="496">
        <v>0</v>
      </c>
      <c r="FF1309" s="503">
        <v>150</v>
      </c>
      <c r="FG1309" s="471">
        <v>0</v>
      </c>
      <c r="FH1309" s="471">
        <v>0</v>
      </c>
      <c r="FI1309" s="471">
        <v>0</v>
      </c>
      <c r="FJ1309" s="471">
        <v>0</v>
      </c>
      <c r="FK1309" s="471">
        <v>0</v>
      </c>
      <c r="FL1309" s="471">
        <v>0</v>
      </c>
      <c r="FM1309" s="471">
        <v>0</v>
      </c>
      <c r="FN1309" s="471">
        <v>0</v>
      </c>
      <c r="FO1309" s="496">
        <v>0</v>
      </c>
      <c r="FP1309" s="503">
        <v>200</v>
      </c>
      <c r="FQ1309" s="471">
        <v>1</v>
      </c>
      <c r="FR1309" s="471">
        <v>1</v>
      </c>
      <c r="FS1309" s="471">
        <v>2</v>
      </c>
      <c r="FT1309" s="471">
        <v>1</v>
      </c>
      <c r="FU1309" s="471">
        <v>1</v>
      </c>
      <c r="FV1309" s="471">
        <v>1</v>
      </c>
      <c r="FW1309" s="471">
        <v>0</v>
      </c>
      <c r="FX1309" s="471">
        <v>0</v>
      </c>
      <c r="FY1309" s="496">
        <v>7</v>
      </c>
      <c r="FZ1309" s="503">
        <v>0</v>
      </c>
      <c r="GA1309" s="471">
        <v>0</v>
      </c>
      <c r="GB1309" s="471">
        <v>0</v>
      </c>
      <c r="GC1309" s="471">
        <v>0</v>
      </c>
      <c r="GD1309" s="471">
        <v>0</v>
      </c>
      <c r="GE1309" s="471">
        <v>0</v>
      </c>
      <c r="GF1309" s="471">
        <v>0</v>
      </c>
      <c r="GG1309" s="471">
        <v>0</v>
      </c>
      <c r="GH1309" s="471">
        <v>0</v>
      </c>
      <c r="GI1309" s="496">
        <v>0</v>
      </c>
      <c r="GJ1309" s="471">
        <v>1</v>
      </c>
      <c r="GK1309" s="471">
        <v>1</v>
      </c>
      <c r="GL1309" s="471">
        <v>2</v>
      </c>
      <c r="GM1309" s="471">
        <v>1</v>
      </c>
      <c r="GN1309" s="471">
        <v>1</v>
      </c>
      <c r="GO1309" s="471">
        <v>1</v>
      </c>
      <c r="GP1309" s="471">
        <v>0</v>
      </c>
      <c r="GQ1309" s="471">
        <v>0</v>
      </c>
      <c r="GR1309" s="496">
        <v>7</v>
      </c>
      <c r="GS1309" s="503">
        <v>100</v>
      </c>
      <c r="GT1309" s="471">
        <v>0</v>
      </c>
      <c r="GU1309" s="471">
        <v>0</v>
      </c>
      <c r="GV1309" s="471">
        <v>0</v>
      </c>
      <c r="GW1309" s="471">
        <v>0</v>
      </c>
      <c r="GX1309" s="471">
        <v>0</v>
      </c>
      <c r="GY1309" s="471">
        <v>0</v>
      </c>
      <c r="GZ1309" s="471">
        <v>0</v>
      </c>
      <c r="HA1309" s="471">
        <v>0</v>
      </c>
      <c r="HB1309" s="496">
        <v>0</v>
      </c>
      <c r="HC1309" s="503">
        <v>150</v>
      </c>
      <c r="HD1309" s="471">
        <v>0</v>
      </c>
      <c r="HE1309" s="471">
        <v>0</v>
      </c>
      <c r="HF1309" s="471">
        <v>0</v>
      </c>
      <c r="HG1309" s="471">
        <v>0</v>
      </c>
      <c r="HH1309" s="471">
        <v>0</v>
      </c>
      <c r="HI1309" s="471">
        <v>0</v>
      </c>
      <c r="HJ1309" s="471">
        <v>0</v>
      </c>
      <c r="HK1309" s="471">
        <v>0</v>
      </c>
      <c r="HL1309" s="496">
        <v>0</v>
      </c>
      <c r="HM1309" s="503">
        <v>200</v>
      </c>
      <c r="HN1309" s="471">
        <v>0</v>
      </c>
      <c r="HO1309" s="471">
        <v>0</v>
      </c>
      <c r="HP1309" s="471">
        <v>0</v>
      </c>
      <c r="HQ1309" s="471">
        <v>0</v>
      </c>
      <c r="HR1309" s="471">
        <v>0</v>
      </c>
      <c r="HS1309" s="471">
        <v>0</v>
      </c>
      <c r="HT1309" s="471">
        <v>0</v>
      </c>
      <c r="HU1309" s="471">
        <v>0</v>
      </c>
      <c r="HV1309" s="496">
        <v>0</v>
      </c>
      <c r="HW1309" s="503">
        <v>250</v>
      </c>
      <c r="HX1309" s="471">
        <v>0</v>
      </c>
      <c r="HY1309" s="471">
        <v>0</v>
      </c>
      <c r="HZ1309" s="471">
        <v>0</v>
      </c>
      <c r="IA1309" s="471">
        <v>0</v>
      </c>
      <c r="IB1309" s="471">
        <v>0</v>
      </c>
      <c r="IC1309" s="471">
        <v>0</v>
      </c>
      <c r="ID1309" s="471">
        <v>0</v>
      </c>
      <c r="IE1309" s="471">
        <v>0</v>
      </c>
      <c r="IF1309" s="496">
        <v>0</v>
      </c>
      <c r="IG1309" s="503">
        <v>300</v>
      </c>
      <c r="IH1309" s="471">
        <v>2</v>
      </c>
      <c r="II1309" s="471">
        <v>4</v>
      </c>
      <c r="IJ1309" s="471">
        <v>2</v>
      </c>
      <c r="IK1309" s="471">
        <v>3</v>
      </c>
      <c r="IL1309" s="471">
        <v>0</v>
      </c>
      <c r="IM1309" s="471">
        <v>0</v>
      </c>
      <c r="IN1309" s="471">
        <v>2</v>
      </c>
      <c r="IO1309" s="471">
        <v>0</v>
      </c>
      <c r="IP1309" s="496">
        <v>13</v>
      </c>
      <c r="IQ1309" s="503">
        <v>0</v>
      </c>
      <c r="IR1309" s="471">
        <v>0</v>
      </c>
      <c r="IS1309" s="471">
        <v>0</v>
      </c>
      <c r="IT1309" s="471">
        <v>0</v>
      </c>
      <c r="IU1309" s="471">
        <v>0</v>
      </c>
      <c r="IV1309" s="471">
        <v>0</v>
      </c>
      <c r="IW1309" s="471">
        <v>0</v>
      </c>
      <c r="IX1309" s="471">
        <v>0</v>
      </c>
      <c r="IY1309" s="471">
        <v>0</v>
      </c>
      <c r="IZ1309" s="496">
        <v>0</v>
      </c>
      <c r="JA1309" s="471">
        <v>2</v>
      </c>
      <c r="JB1309" s="471">
        <v>4</v>
      </c>
      <c r="JC1309" s="471">
        <v>2</v>
      </c>
      <c r="JD1309" s="471">
        <v>3</v>
      </c>
      <c r="JE1309" s="471">
        <v>0</v>
      </c>
      <c r="JF1309" s="471">
        <v>0</v>
      </c>
      <c r="JG1309" s="471">
        <v>2</v>
      </c>
      <c r="JH1309" s="471">
        <v>0</v>
      </c>
      <c r="JI1309" s="471">
        <v>13</v>
      </c>
      <c r="JJ1309" s="503">
        <v>0</v>
      </c>
      <c r="JK1309" s="471">
        <v>96</v>
      </c>
      <c r="JL1309" s="471">
        <v>76</v>
      </c>
      <c r="JM1309" s="471">
        <v>93</v>
      </c>
      <c r="JN1309" s="471">
        <v>82</v>
      </c>
      <c r="JO1309" s="471">
        <v>42</v>
      </c>
      <c r="JP1309" s="471">
        <v>46</v>
      </c>
      <c r="JQ1309" s="471">
        <v>40</v>
      </c>
      <c r="JR1309" s="471">
        <v>15</v>
      </c>
      <c r="JS1309" s="496">
        <v>490</v>
      </c>
      <c r="JT1309" s="503">
        <v>10</v>
      </c>
      <c r="JU1309" s="471">
        <v>0</v>
      </c>
      <c r="JV1309" s="471">
        <v>0</v>
      </c>
      <c r="JW1309" s="471">
        <v>0</v>
      </c>
      <c r="JX1309" s="471">
        <v>0</v>
      </c>
      <c r="JY1309" s="471">
        <v>0</v>
      </c>
      <c r="JZ1309" s="471">
        <v>0</v>
      </c>
      <c r="KA1309" s="471">
        <v>0</v>
      </c>
      <c r="KB1309" s="471">
        <v>0</v>
      </c>
      <c r="KC1309" s="496">
        <v>0</v>
      </c>
      <c r="KD1309" s="503">
        <v>50</v>
      </c>
      <c r="KE1309" s="471">
        <v>12</v>
      </c>
      <c r="KF1309" s="471">
        <v>0</v>
      </c>
      <c r="KG1309" s="471">
        <v>1</v>
      </c>
      <c r="KH1309" s="471">
        <v>2</v>
      </c>
      <c r="KI1309" s="471">
        <v>1</v>
      </c>
      <c r="KJ1309" s="471">
        <v>0</v>
      </c>
      <c r="KK1309" s="471">
        <v>0</v>
      </c>
      <c r="KL1309" s="471">
        <v>0</v>
      </c>
      <c r="KM1309" s="496">
        <v>16</v>
      </c>
      <c r="KN1309" s="503">
        <v>0</v>
      </c>
      <c r="KO1309" s="471">
        <v>0</v>
      </c>
      <c r="KP1309" s="471">
        <v>0</v>
      </c>
      <c r="KQ1309" s="471">
        <v>0</v>
      </c>
      <c r="KR1309" s="471">
        <v>0</v>
      </c>
      <c r="KS1309" s="471">
        <v>0</v>
      </c>
      <c r="KT1309" s="471">
        <v>0</v>
      </c>
      <c r="KU1309" s="471">
        <v>0</v>
      </c>
      <c r="KV1309" s="471">
        <v>0</v>
      </c>
      <c r="KW1309" s="496">
        <v>0</v>
      </c>
      <c r="KX1309" s="471">
        <v>108</v>
      </c>
      <c r="KY1309" s="471">
        <v>76</v>
      </c>
      <c r="KZ1309" s="471">
        <v>94</v>
      </c>
      <c r="LA1309" s="471">
        <v>84</v>
      </c>
      <c r="LB1309" s="471">
        <v>43</v>
      </c>
      <c r="LC1309" s="471">
        <v>46</v>
      </c>
      <c r="LD1309" s="471">
        <v>40</v>
      </c>
      <c r="LE1309" s="471">
        <v>15</v>
      </c>
      <c r="LF1309" s="496">
        <v>506</v>
      </c>
      <c r="LG1309" s="262"/>
      <c r="LH1309" s="262"/>
      <c r="LI1309" s="262"/>
      <c r="LJ1309" s="262"/>
      <c r="LK1309" s="262"/>
      <c r="LL1309" s="262"/>
      <c r="LM1309" s="262"/>
      <c r="LN1309" s="262"/>
      <c r="LO1309" s="262"/>
      <c r="LP1309" s="262"/>
      <c r="LQ1309" s="262"/>
      <c r="LR1309" s="262"/>
      <c r="LS1309" s="262"/>
      <c r="LT1309" s="262"/>
      <c r="LU1309" s="262"/>
      <c r="LV1309" s="262"/>
      <c r="LW1309" s="262"/>
      <c r="LX1309" s="262"/>
      <c r="LY1309" s="262"/>
      <c r="LZ1309" s="262"/>
      <c r="MA1309" s="262"/>
      <c r="MB1309" s="262"/>
      <c r="MC1309" s="262"/>
      <c r="MD1309" s="262"/>
      <c r="ME1309" s="262"/>
      <c r="MF1309" s="262"/>
      <c r="MG1309" s="262"/>
      <c r="MH1309" s="262"/>
      <c r="MI1309" s="262"/>
      <c r="MJ1309" s="262"/>
      <c r="MK1309" s="262"/>
      <c r="ML1309" s="262"/>
      <c r="MM1309" s="262"/>
      <c r="MN1309" s="262"/>
      <c r="MO1309" s="262"/>
      <c r="MP1309" s="262"/>
      <c r="MQ1309" s="262"/>
      <c r="MR1309" s="262"/>
      <c r="MS1309" s="262"/>
      <c r="MT1309" s="262"/>
      <c r="MU1309" s="262"/>
    </row>
    <row r="1310" spans="1:369" x14ac:dyDescent="0.2">
      <c r="A1310" s="241" t="s">
        <v>84</v>
      </c>
      <c r="B1310" s="476" t="s">
        <v>791</v>
      </c>
      <c r="C1310" s="326" t="s">
        <v>640</v>
      </c>
      <c r="D1310" s="283" t="s">
        <v>85</v>
      </c>
      <c r="E1310" s="503">
        <v>0</v>
      </c>
      <c r="F1310" s="471">
        <v>85</v>
      </c>
      <c r="G1310" s="471">
        <v>121</v>
      </c>
      <c r="H1310" s="471">
        <v>212</v>
      </c>
      <c r="I1310" s="471">
        <v>48</v>
      </c>
      <c r="J1310" s="471">
        <v>7</v>
      </c>
      <c r="K1310" s="471">
        <v>0</v>
      </c>
      <c r="L1310" s="471">
        <v>0</v>
      </c>
      <c r="M1310" s="471">
        <v>0</v>
      </c>
      <c r="N1310" s="496">
        <v>473</v>
      </c>
      <c r="O1310" s="503">
        <v>10</v>
      </c>
      <c r="P1310" s="471">
        <v>0</v>
      </c>
      <c r="Q1310" s="471">
        <v>0</v>
      </c>
      <c r="R1310" s="471">
        <v>0</v>
      </c>
      <c r="S1310" s="471">
        <v>0</v>
      </c>
      <c r="T1310" s="471">
        <v>0</v>
      </c>
      <c r="U1310" s="471">
        <v>0</v>
      </c>
      <c r="V1310" s="471">
        <v>0</v>
      </c>
      <c r="W1310" s="471">
        <v>0</v>
      </c>
      <c r="X1310" s="496">
        <v>0</v>
      </c>
      <c r="Y1310" s="503">
        <v>25</v>
      </c>
      <c r="Z1310" s="471">
        <v>0</v>
      </c>
      <c r="AA1310" s="471">
        <v>0</v>
      </c>
      <c r="AB1310" s="471">
        <v>0</v>
      </c>
      <c r="AC1310" s="471">
        <v>0</v>
      </c>
      <c r="AD1310" s="471">
        <v>0</v>
      </c>
      <c r="AE1310" s="471">
        <v>0</v>
      </c>
      <c r="AF1310" s="471">
        <v>0</v>
      </c>
      <c r="AG1310" s="471">
        <v>0</v>
      </c>
      <c r="AH1310" s="496">
        <v>0</v>
      </c>
      <c r="AI1310" s="503">
        <v>50</v>
      </c>
      <c r="AJ1310" s="471">
        <v>0</v>
      </c>
      <c r="AK1310" s="471">
        <v>0</v>
      </c>
      <c r="AL1310" s="471">
        <v>0</v>
      </c>
      <c r="AM1310" s="471">
        <v>0</v>
      </c>
      <c r="AN1310" s="471">
        <v>0</v>
      </c>
      <c r="AO1310" s="471">
        <v>0</v>
      </c>
      <c r="AP1310" s="471">
        <v>0</v>
      </c>
      <c r="AQ1310" s="471">
        <v>0</v>
      </c>
      <c r="AR1310" s="496">
        <v>0</v>
      </c>
      <c r="AS1310" s="503">
        <v>100</v>
      </c>
      <c r="AT1310" s="471">
        <v>0</v>
      </c>
      <c r="AU1310" s="471">
        <v>0</v>
      </c>
      <c r="AV1310" s="471">
        <v>0</v>
      </c>
      <c r="AW1310" s="471">
        <v>0</v>
      </c>
      <c r="AX1310" s="471">
        <v>0</v>
      </c>
      <c r="AY1310" s="471">
        <v>0</v>
      </c>
      <c r="AZ1310" s="471">
        <v>0</v>
      </c>
      <c r="BA1310" s="471">
        <v>0</v>
      </c>
      <c r="BB1310" s="496">
        <v>0</v>
      </c>
      <c r="BC1310" s="503">
        <v>0</v>
      </c>
      <c r="BD1310" s="471">
        <v>0</v>
      </c>
      <c r="BE1310" s="471">
        <v>0</v>
      </c>
      <c r="BF1310" s="471">
        <v>0</v>
      </c>
      <c r="BG1310" s="471">
        <v>0</v>
      </c>
      <c r="BH1310" s="471">
        <v>0</v>
      </c>
      <c r="BI1310" s="471">
        <v>0</v>
      </c>
      <c r="BJ1310" s="471">
        <v>0</v>
      </c>
      <c r="BK1310" s="471">
        <v>0</v>
      </c>
      <c r="BL1310" s="496">
        <v>0</v>
      </c>
      <c r="BM1310" s="471">
        <v>0</v>
      </c>
      <c r="BN1310" s="471">
        <v>0</v>
      </c>
      <c r="BO1310" s="471">
        <v>0</v>
      </c>
      <c r="BP1310" s="471">
        <v>0</v>
      </c>
      <c r="BQ1310" s="471">
        <v>0</v>
      </c>
      <c r="BR1310" s="471">
        <v>0</v>
      </c>
      <c r="BS1310" s="471">
        <v>0</v>
      </c>
      <c r="BT1310" s="471">
        <v>0</v>
      </c>
      <c r="BU1310" s="496">
        <v>0</v>
      </c>
      <c r="BV1310" s="471">
        <v>85</v>
      </c>
      <c r="BW1310" s="471">
        <v>121</v>
      </c>
      <c r="BX1310" s="471">
        <v>212</v>
      </c>
      <c r="BY1310" s="471">
        <v>48</v>
      </c>
      <c r="BZ1310" s="471">
        <v>7</v>
      </c>
      <c r="CA1310" s="471">
        <v>0</v>
      </c>
      <c r="CB1310" s="471">
        <v>0</v>
      </c>
      <c r="CC1310" s="471">
        <v>0</v>
      </c>
      <c r="CD1310" s="496">
        <v>473</v>
      </c>
      <c r="CE1310" s="503">
        <v>10</v>
      </c>
      <c r="CF1310" s="471">
        <v>0</v>
      </c>
      <c r="CG1310" s="471">
        <v>0</v>
      </c>
      <c r="CH1310" s="471">
        <v>0</v>
      </c>
      <c r="CI1310" s="471">
        <v>0</v>
      </c>
      <c r="CJ1310" s="471">
        <v>0</v>
      </c>
      <c r="CK1310" s="471">
        <v>0</v>
      </c>
      <c r="CL1310" s="471">
        <v>0</v>
      </c>
      <c r="CM1310" s="471">
        <v>0</v>
      </c>
      <c r="CN1310" s="496">
        <v>0</v>
      </c>
      <c r="CO1310" s="503">
        <v>25</v>
      </c>
      <c r="CP1310" s="471">
        <v>0</v>
      </c>
      <c r="CQ1310" s="471">
        <v>0</v>
      </c>
      <c r="CR1310" s="471">
        <v>0</v>
      </c>
      <c r="CS1310" s="471">
        <v>0</v>
      </c>
      <c r="CT1310" s="471">
        <v>0</v>
      </c>
      <c r="CU1310" s="471">
        <v>0</v>
      </c>
      <c r="CV1310" s="471">
        <v>0</v>
      </c>
      <c r="CW1310" s="471">
        <v>0</v>
      </c>
      <c r="CX1310" s="496">
        <v>0</v>
      </c>
      <c r="CY1310" s="503">
        <v>50</v>
      </c>
      <c r="CZ1310" s="471">
        <v>0</v>
      </c>
      <c r="DA1310" s="471">
        <v>0</v>
      </c>
      <c r="DB1310" s="471">
        <v>0</v>
      </c>
      <c r="DC1310" s="471">
        <v>0</v>
      </c>
      <c r="DD1310" s="471">
        <v>0</v>
      </c>
      <c r="DE1310" s="471">
        <v>0</v>
      </c>
      <c r="DF1310" s="471">
        <v>0</v>
      </c>
      <c r="DG1310" s="471">
        <v>0</v>
      </c>
      <c r="DH1310" s="496">
        <v>0</v>
      </c>
      <c r="DI1310" s="503">
        <v>100</v>
      </c>
      <c r="DJ1310" s="471">
        <v>17</v>
      </c>
      <c r="DK1310" s="471">
        <v>3</v>
      </c>
      <c r="DL1310" s="471">
        <v>17</v>
      </c>
      <c r="DM1310" s="471">
        <v>3</v>
      </c>
      <c r="DN1310" s="471">
        <v>1</v>
      </c>
      <c r="DO1310" s="471">
        <v>0</v>
      </c>
      <c r="DP1310" s="471">
        <v>0</v>
      </c>
      <c r="DQ1310" s="471">
        <v>0</v>
      </c>
      <c r="DR1310" s="496">
        <v>41</v>
      </c>
      <c r="DS1310" s="503">
        <v>0</v>
      </c>
      <c r="DT1310" s="471">
        <v>0</v>
      </c>
      <c r="DU1310" s="471">
        <v>0</v>
      </c>
      <c r="DV1310" s="471">
        <v>0</v>
      </c>
      <c r="DW1310" s="471">
        <v>0</v>
      </c>
      <c r="DX1310" s="471">
        <v>0</v>
      </c>
      <c r="DY1310" s="471">
        <v>0</v>
      </c>
      <c r="DZ1310" s="471">
        <v>0</v>
      </c>
      <c r="EA1310" s="471">
        <v>0</v>
      </c>
      <c r="EB1310" s="496">
        <v>0</v>
      </c>
      <c r="EC1310" s="471">
        <v>17</v>
      </c>
      <c r="ED1310" s="471">
        <v>3</v>
      </c>
      <c r="EE1310" s="471">
        <v>17</v>
      </c>
      <c r="EF1310" s="471">
        <v>3</v>
      </c>
      <c r="EG1310" s="471">
        <v>1</v>
      </c>
      <c r="EH1310" s="471">
        <v>0</v>
      </c>
      <c r="EI1310" s="471">
        <v>0</v>
      </c>
      <c r="EJ1310" s="471">
        <v>0</v>
      </c>
      <c r="EK1310" s="496">
        <v>41</v>
      </c>
      <c r="EL1310" s="518">
        <v>50</v>
      </c>
      <c r="EM1310" s="471">
        <v>0</v>
      </c>
      <c r="EN1310" s="471">
        <v>0</v>
      </c>
      <c r="EO1310" s="471">
        <v>0</v>
      </c>
      <c r="EP1310" s="471">
        <v>0</v>
      </c>
      <c r="EQ1310" s="471">
        <v>0</v>
      </c>
      <c r="ER1310" s="471">
        <v>0</v>
      </c>
      <c r="ES1310" s="471">
        <v>0</v>
      </c>
      <c r="ET1310" s="471">
        <v>0</v>
      </c>
      <c r="EU1310" s="496">
        <v>0</v>
      </c>
      <c r="EV1310" s="503">
        <v>100</v>
      </c>
      <c r="EW1310" s="471">
        <v>0</v>
      </c>
      <c r="EX1310" s="471">
        <v>0</v>
      </c>
      <c r="EY1310" s="471">
        <v>0</v>
      </c>
      <c r="EZ1310" s="471">
        <v>0</v>
      </c>
      <c r="FA1310" s="471">
        <v>0</v>
      </c>
      <c r="FB1310" s="471">
        <v>0</v>
      </c>
      <c r="FC1310" s="471">
        <v>0</v>
      </c>
      <c r="FD1310" s="471">
        <v>0</v>
      </c>
      <c r="FE1310" s="496">
        <v>0</v>
      </c>
      <c r="FF1310" s="503">
        <v>150</v>
      </c>
      <c r="FG1310" s="471">
        <v>0</v>
      </c>
      <c r="FH1310" s="471">
        <v>0</v>
      </c>
      <c r="FI1310" s="471">
        <v>0</v>
      </c>
      <c r="FJ1310" s="471">
        <v>0</v>
      </c>
      <c r="FK1310" s="471">
        <v>0</v>
      </c>
      <c r="FL1310" s="471">
        <v>0</v>
      </c>
      <c r="FM1310" s="471">
        <v>0</v>
      </c>
      <c r="FN1310" s="471">
        <v>0</v>
      </c>
      <c r="FO1310" s="496">
        <v>0</v>
      </c>
      <c r="FP1310" s="503">
        <v>200</v>
      </c>
      <c r="FQ1310" s="471">
        <v>1</v>
      </c>
      <c r="FR1310" s="471">
        <v>3</v>
      </c>
      <c r="FS1310" s="471">
        <v>4</v>
      </c>
      <c r="FT1310" s="471">
        <v>4</v>
      </c>
      <c r="FU1310" s="471">
        <v>0</v>
      </c>
      <c r="FV1310" s="471">
        <v>0</v>
      </c>
      <c r="FW1310" s="471">
        <v>0</v>
      </c>
      <c r="FX1310" s="471">
        <v>0</v>
      </c>
      <c r="FY1310" s="496">
        <v>12</v>
      </c>
      <c r="FZ1310" s="503">
        <v>0</v>
      </c>
      <c r="GA1310" s="471">
        <v>0</v>
      </c>
      <c r="GB1310" s="471">
        <v>0</v>
      </c>
      <c r="GC1310" s="471">
        <v>0</v>
      </c>
      <c r="GD1310" s="471">
        <v>0</v>
      </c>
      <c r="GE1310" s="471">
        <v>0</v>
      </c>
      <c r="GF1310" s="471">
        <v>0</v>
      </c>
      <c r="GG1310" s="471">
        <v>0</v>
      </c>
      <c r="GH1310" s="471">
        <v>0</v>
      </c>
      <c r="GI1310" s="496">
        <v>0</v>
      </c>
      <c r="GJ1310" s="471">
        <v>1</v>
      </c>
      <c r="GK1310" s="471">
        <v>3</v>
      </c>
      <c r="GL1310" s="471">
        <v>4</v>
      </c>
      <c r="GM1310" s="471">
        <v>4</v>
      </c>
      <c r="GN1310" s="471">
        <v>0</v>
      </c>
      <c r="GO1310" s="471">
        <v>0</v>
      </c>
      <c r="GP1310" s="471">
        <v>0</v>
      </c>
      <c r="GQ1310" s="471">
        <v>0</v>
      </c>
      <c r="GR1310" s="496">
        <v>12</v>
      </c>
      <c r="GS1310" s="503">
        <v>100</v>
      </c>
      <c r="GT1310" s="471">
        <v>0</v>
      </c>
      <c r="GU1310" s="471">
        <v>0</v>
      </c>
      <c r="GV1310" s="471">
        <v>0</v>
      </c>
      <c r="GW1310" s="471">
        <v>0</v>
      </c>
      <c r="GX1310" s="471">
        <v>0</v>
      </c>
      <c r="GY1310" s="471">
        <v>0</v>
      </c>
      <c r="GZ1310" s="471">
        <v>0</v>
      </c>
      <c r="HA1310" s="471">
        <v>0</v>
      </c>
      <c r="HB1310" s="496">
        <v>0</v>
      </c>
      <c r="HC1310" s="503">
        <v>150</v>
      </c>
      <c r="HD1310" s="471">
        <v>0</v>
      </c>
      <c r="HE1310" s="471">
        <v>0</v>
      </c>
      <c r="HF1310" s="471">
        <v>0</v>
      </c>
      <c r="HG1310" s="471">
        <v>0</v>
      </c>
      <c r="HH1310" s="471">
        <v>0</v>
      </c>
      <c r="HI1310" s="471">
        <v>0</v>
      </c>
      <c r="HJ1310" s="471">
        <v>0</v>
      </c>
      <c r="HK1310" s="471">
        <v>0</v>
      </c>
      <c r="HL1310" s="496">
        <v>0</v>
      </c>
      <c r="HM1310" s="503">
        <v>200</v>
      </c>
      <c r="HN1310" s="471">
        <v>1</v>
      </c>
      <c r="HO1310" s="471">
        <v>4</v>
      </c>
      <c r="HP1310" s="471">
        <v>7</v>
      </c>
      <c r="HQ1310" s="471">
        <v>2</v>
      </c>
      <c r="HR1310" s="471">
        <v>0</v>
      </c>
      <c r="HS1310" s="471">
        <v>0</v>
      </c>
      <c r="HT1310" s="471">
        <v>0</v>
      </c>
      <c r="HU1310" s="471">
        <v>0</v>
      </c>
      <c r="HV1310" s="496">
        <v>14</v>
      </c>
      <c r="HW1310" s="503">
        <v>250</v>
      </c>
      <c r="HX1310" s="471">
        <v>0</v>
      </c>
      <c r="HY1310" s="471">
        <v>0</v>
      </c>
      <c r="HZ1310" s="471">
        <v>0</v>
      </c>
      <c r="IA1310" s="471">
        <v>0</v>
      </c>
      <c r="IB1310" s="471">
        <v>0</v>
      </c>
      <c r="IC1310" s="471">
        <v>0</v>
      </c>
      <c r="ID1310" s="471">
        <v>0</v>
      </c>
      <c r="IE1310" s="471">
        <v>0</v>
      </c>
      <c r="IF1310" s="496">
        <v>0</v>
      </c>
      <c r="IG1310" s="503">
        <v>300</v>
      </c>
      <c r="IH1310" s="471">
        <v>0</v>
      </c>
      <c r="II1310" s="471">
        <v>0</v>
      </c>
      <c r="IJ1310" s="471">
        <v>0</v>
      </c>
      <c r="IK1310" s="471">
        <v>0</v>
      </c>
      <c r="IL1310" s="471">
        <v>0</v>
      </c>
      <c r="IM1310" s="471">
        <v>0</v>
      </c>
      <c r="IN1310" s="471">
        <v>0</v>
      </c>
      <c r="IO1310" s="471">
        <v>0</v>
      </c>
      <c r="IP1310" s="496">
        <v>0</v>
      </c>
      <c r="IQ1310" s="503">
        <v>0</v>
      </c>
      <c r="IR1310" s="471">
        <v>0</v>
      </c>
      <c r="IS1310" s="471">
        <v>0</v>
      </c>
      <c r="IT1310" s="471">
        <v>0</v>
      </c>
      <c r="IU1310" s="471">
        <v>0</v>
      </c>
      <c r="IV1310" s="471">
        <v>0</v>
      </c>
      <c r="IW1310" s="471">
        <v>0</v>
      </c>
      <c r="IX1310" s="471">
        <v>0</v>
      </c>
      <c r="IY1310" s="471">
        <v>0</v>
      </c>
      <c r="IZ1310" s="496">
        <v>0</v>
      </c>
      <c r="JA1310" s="471">
        <v>1</v>
      </c>
      <c r="JB1310" s="471">
        <v>4</v>
      </c>
      <c r="JC1310" s="471">
        <v>7</v>
      </c>
      <c r="JD1310" s="471">
        <v>2</v>
      </c>
      <c r="JE1310" s="471">
        <v>0</v>
      </c>
      <c r="JF1310" s="471">
        <v>0</v>
      </c>
      <c r="JG1310" s="471">
        <v>0</v>
      </c>
      <c r="JH1310" s="471">
        <v>0</v>
      </c>
      <c r="JI1310" s="471">
        <v>14</v>
      </c>
      <c r="JJ1310" s="503">
        <v>0</v>
      </c>
      <c r="JK1310" s="471">
        <v>13</v>
      </c>
      <c r="JL1310" s="471">
        <v>36</v>
      </c>
      <c r="JM1310" s="471">
        <v>70</v>
      </c>
      <c r="JN1310" s="471">
        <v>22</v>
      </c>
      <c r="JO1310" s="471">
        <v>6</v>
      </c>
      <c r="JP1310" s="471">
        <v>1</v>
      </c>
      <c r="JQ1310" s="471">
        <v>0</v>
      </c>
      <c r="JR1310" s="471">
        <v>0</v>
      </c>
      <c r="JS1310" s="496">
        <v>148</v>
      </c>
      <c r="JT1310" s="503">
        <v>10</v>
      </c>
      <c r="JU1310" s="471">
        <v>0</v>
      </c>
      <c r="JV1310" s="471">
        <v>0</v>
      </c>
      <c r="JW1310" s="471">
        <v>0</v>
      </c>
      <c r="JX1310" s="471">
        <v>0</v>
      </c>
      <c r="JY1310" s="471">
        <v>0</v>
      </c>
      <c r="JZ1310" s="471">
        <v>0</v>
      </c>
      <c r="KA1310" s="471">
        <v>0</v>
      </c>
      <c r="KB1310" s="471">
        <v>0</v>
      </c>
      <c r="KC1310" s="496">
        <v>0</v>
      </c>
      <c r="KD1310" s="503">
        <v>50</v>
      </c>
      <c r="KE1310" s="471">
        <v>0</v>
      </c>
      <c r="KF1310" s="471">
        <v>0</v>
      </c>
      <c r="KG1310" s="471">
        <v>0</v>
      </c>
      <c r="KH1310" s="471">
        <v>0</v>
      </c>
      <c r="KI1310" s="471">
        <v>0</v>
      </c>
      <c r="KJ1310" s="471">
        <v>0</v>
      </c>
      <c r="KK1310" s="471">
        <v>0</v>
      </c>
      <c r="KL1310" s="471">
        <v>0</v>
      </c>
      <c r="KM1310" s="496">
        <v>0</v>
      </c>
      <c r="KN1310" s="503">
        <v>0</v>
      </c>
      <c r="KO1310" s="471">
        <v>0</v>
      </c>
      <c r="KP1310" s="471">
        <v>0</v>
      </c>
      <c r="KQ1310" s="471">
        <v>0</v>
      </c>
      <c r="KR1310" s="471">
        <v>0</v>
      </c>
      <c r="KS1310" s="471">
        <v>0</v>
      </c>
      <c r="KT1310" s="471">
        <v>0</v>
      </c>
      <c r="KU1310" s="471">
        <v>0</v>
      </c>
      <c r="KV1310" s="471">
        <v>0</v>
      </c>
      <c r="KW1310" s="496">
        <v>0</v>
      </c>
      <c r="KX1310" s="471">
        <v>13</v>
      </c>
      <c r="KY1310" s="471">
        <v>36</v>
      </c>
      <c r="KZ1310" s="471">
        <v>70</v>
      </c>
      <c r="LA1310" s="471">
        <v>22</v>
      </c>
      <c r="LB1310" s="471">
        <v>6</v>
      </c>
      <c r="LC1310" s="471">
        <v>1</v>
      </c>
      <c r="LD1310" s="471">
        <v>0</v>
      </c>
      <c r="LE1310" s="471">
        <v>0</v>
      </c>
      <c r="LF1310" s="496">
        <v>148</v>
      </c>
      <c r="LG1310" s="262"/>
      <c r="LH1310" s="262"/>
      <c r="LI1310" s="262"/>
      <c r="LJ1310" s="262"/>
      <c r="LK1310" s="262"/>
      <c r="LL1310" s="262"/>
      <c r="LM1310" s="262"/>
      <c r="LN1310" s="262"/>
      <c r="LO1310" s="262"/>
      <c r="LP1310" s="262"/>
      <c r="LQ1310" s="262"/>
      <c r="LR1310" s="262"/>
      <c r="LS1310" s="262"/>
      <c r="LT1310" s="262"/>
      <c r="LU1310" s="262"/>
      <c r="LV1310" s="262"/>
      <c r="LW1310" s="262"/>
      <c r="LX1310" s="262"/>
      <c r="LY1310" s="262"/>
      <c r="LZ1310" s="262"/>
      <c r="MA1310" s="262"/>
      <c r="MB1310" s="262"/>
      <c r="MC1310" s="262"/>
      <c r="MD1310" s="262"/>
      <c r="ME1310" s="262"/>
      <c r="MF1310" s="262"/>
      <c r="MG1310" s="262"/>
      <c r="MH1310" s="262"/>
      <c r="MI1310" s="262"/>
      <c r="MJ1310" s="262"/>
      <c r="MK1310" s="262"/>
      <c r="ML1310" s="262"/>
      <c r="MM1310" s="262"/>
      <c r="MN1310" s="262"/>
      <c r="MO1310" s="262"/>
      <c r="MP1310" s="262"/>
      <c r="MQ1310" s="262"/>
      <c r="MR1310" s="262"/>
      <c r="MS1310" s="262"/>
      <c r="MT1310" s="262"/>
      <c r="MU1310" s="262"/>
    </row>
    <row r="1311" spans="1:369" x14ac:dyDescent="0.2">
      <c r="A1311" s="241" t="s">
        <v>86</v>
      </c>
      <c r="B1311" s="476" t="s">
        <v>792</v>
      </c>
      <c r="C1311" s="326" t="s">
        <v>640</v>
      </c>
      <c r="D1311" s="283" t="s">
        <v>87</v>
      </c>
      <c r="E1311" s="503">
        <v>0</v>
      </c>
      <c r="F1311" s="471">
        <v>156</v>
      </c>
      <c r="G1311" s="471">
        <v>266</v>
      </c>
      <c r="H1311" s="471">
        <v>730</v>
      </c>
      <c r="I1311" s="471">
        <v>690</v>
      </c>
      <c r="J1311" s="471">
        <v>465</v>
      </c>
      <c r="K1311" s="471">
        <v>223</v>
      </c>
      <c r="L1311" s="471">
        <v>189</v>
      </c>
      <c r="M1311" s="471">
        <v>51</v>
      </c>
      <c r="N1311" s="496">
        <v>2770</v>
      </c>
      <c r="O1311" s="503">
        <v>10</v>
      </c>
      <c r="P1311" s="471">
        <v>0</v>
      </c>
      <c r="Q1311" s="471">
        <v>0</v>
      </c>
      <c r="R1311" s="471">
        <v>0</v>
      </c>
      <c r="S1311" s="471">
        <v>0</v>
      </c>
      <c r="T1311" s="471">
        <v>0</v>
      </c>
      <c r="U1311" s="471">
        <v>0</v>
      </c>
      <c r="V1311" s="471">
        <v>0</v>
      </c>
      <c r="W1311" s="471">
        <v>0</v>
      </c>
      <c r="X1311" s="496">
        <v>0</v>
      </c>
      <c r="Y1311" s="503">
        <v>25</v>
      </c>
      <c r="Z1311" s="471">
        <v>0</v>
      </c>
      <c r="AA1311" s="471">
        <v>0</v>
      </c>
      <c r="AB1311" s="471">
        <v>0</v>
      </c>
      <c r="AC1311" s="471">
        <v>0</v>
      </c>
      <c r="AD1311" s="471">
        <v>0</v>
      </c>
      <c r="AE1311" s="471">
        <v>0</v>
      </c>
      <c r="AF1311" s="471">
        <v>0</v>
      </c>
      <c r="AG1311" s="471">
        <v>0</v>
      </c>
      <c r="AH1311" s="496">
        <v>0</v>
      </c>
      <c r="AI1311" s="503">
        <v>50</v>
      </c>
      <c r="AJ1311" s="471">
        <v>0</v>
      </c>
      <c r="AK1311" s="471">
        <v>0</v>
      </c>
      <c r="AL1311" s="471">
        <v>0</v>
      </c>
      <c r="AM1311" s="471">
        <v>0</v>
      </c>
      <c r="AN1311" s="471">
        <v>0</v>
      </c>
      <c r="AO1311" s="471">
        <v>0</v>
      </c>
      <c r="AP1311" s="471">
        <v>0</v>
      </c>
      <c r="AQ1311" s="471">
        <v>0</v>
      </c>
      <c r="AR1311" s="496">
        <v>0</v>
      </c>
      <c r="AS1311" s="503">
        <v>100</v>
      </c>
      <c r="AT1311" s="471">
        <v>1</v>
      </c>
      <c r="AU1311" s="471">
        <v>1</v>
      </c>
      <c r="AV1311" s="471">
        <v>0</v>
      </c>
      <c r="AW1311" s="471">
        <v>1</v>
      </c>
      <c r="AX1311" s="471">
        <v>2</v>
      </c>
      <c r="AY1311" s="471">
        <v>1</v>
      </c>
      <c r="AZ1311" s="471">
        <v>0</v>
      </c>
      <c r="BA1311" s="471">
        <v>0</v>
      </c>
      <c r="BB1311" s="496">
        <v>6</v>
      </c>
      <c r="BC1311" s="503">
        <v>0</v>
      </c>
      <c r="BD1311" s="471">
        <v>0</v>
      </c>
      <c r="BE1311" s="471">
        <v>0</v>
      </c>
      <c r="BF1311" s="471">
        <v>0</v>
      </c>
      <c r="BG1311" s="471">
        <v>0</v>
      </c>
      <c r="BH1311" s="471">
        <v>0</v>
      </c>
      <c r="BI1311" s="471">
        <v>0</v>
      </c>
      <c r="BJ1311" s="471">
        <v>0</v>
      </c>
      <c r="BK1311" s="471">
        <v>0</v>
      </c>
      <c r="BL1311" s="496">
        <v>0</v>
      </c>
      <c r="BM1311" s="471">
        <v>1</v>
      </c>
      <c r="BN1311" s="471">
        <v>1</v>
      </c>
      <c r="BO1311" s="471">
        <v>0</v>
      </c>
      <c r="BP1311" s="471">
        <v>1</v>
      </c>
      <c r="BQ1311" s="471">
        <v>2</v>
      </c>
      <c r="BR1311" s="471">
        <v>1</v>
      </c>
      <c r="BS1311" s="471">
        <v>0</v>
      </c>
      <c r="BT1311" s="471">
        <v>0</v>
      </c>
      <c r="BU1311" s="496">
        <v>6</v>
      </c>
      <c r="BV1311" s="471">
        <v>157</v>
      </c>
      <c r="BW1311" s="471">
        <v>267</v>
      </c>
      <c r="BX1311" s="471">
        <v>730</v>
      </c>
      <c r="BY1311" s="471">
        <v>691</v>
      </c>
      <c r="BZ1311" s="471">
        <v>467</v>
      </c>
      <c r="CA1311" s="471">
        <v>224</v>
      </c>
      <c r="CB1311" s="471">
        <v>189</v>
      </c>
      <c r="CC1311" s="471">
        <v>51</v>
      </c>
      <c r="CD1311" s="496">
        <v>2776</v>
      </c>
      <c r="CE1311" s="503">
        <v>10</v>
      </c>
      <c r="CF1311" s="471">
        <v>0</v>
      </c>
      <c r="CG1311" s="471">
        <v>0</v>
      </c>
      <c r="CH1311" s="471">
        <v>0</v>
      </c>
      <c r="CI1311" s="471">
        <v>0</v>
      </c>
      <c r="CJ1311" s="471">
        <v>0</v>
      </c>
      <c r="CK1311" s="471">
        <v>0</v>
      </c>
      <c r="CL1311" s="471">
        <v>0</v>
      </c>
      <c r="CM1311" s="471">
        <v>0</v>
      </c>
      <c r="CN1311" s="496">
        <v>0</v>
      </c>
      <c r="CO1311" s="503">
        <v>25</v>
      </c>
      <c r="CP1311" s="471">
        <v>0</v>
      </c>
      <c r="CQ1311" s="471">
        <v>0</v>
      </c>
      <c r="CR1311" s="471">
        <v>0</v>
      </c>
      <c r="CS1311" s="471">
        <v>0</v>
      </c>
      <c r="CT1311" s="471">
        <v>0</v>
      </c>
      <c r="CU1311" s="471">
        <v>0</v>
      </c>
      <c r="CV1311" s="471">
        <v>0</v>
      </c>
      <c r="CW1311" s="471">
        <v>0</v>
      </c>
      <c r="CX1311" s="496">
        <v>0</v>
      </c>
      <c r="CY1311" s="503">
        <v>50</v>
      </c>
      <c r="CZ1311" s="471">
        <v>0</v>
      </c>
      <c r="DA1311" s="471">
        <v>0</v>
      </c>
      <c r="DB1311" s="471">
        <v>0</v>
      </c>
      <c r="DC1311" s="471">
        <v>0</v>
      </c>
      <c r="DD1311" s="471">
        <v>0</v>
      </c>
      <c r="DE1311" s="471">
        <v>0</v>
      </c>
      <c r="DF1311" s="471">
        <v>0</v>
      </c>
      <c r="DG1311" s="471">
        <v>0</v>
      </c>
      <c r="DH1311" s="496">
        <v>0</v>
      </c>
      <c r="DI1311" s="503">
        <v>100</v>
      </c>
      <c r="DJ1311" s="471">
        <v>69</v>
      </c>
      <c r="DK1311" s="471">
        <v>112</v>
      </c>
      <c r="DL1311" s="471">
        <v>44</v>
      </c>
      <c r="DM1311" s="471">
        <v>65</v>
      </c>
      <c r="DN1311" s="471">
        <v>32</v>
      </c>
      <c r="DO1311" s="471">
        <v>24</v>
      </c>
      <c r="DP1311" s="471">
        <v>23</v>
      </c>
      <c r="DQ1311" s="471">
        <v>11</v>
      </c>
      <c r="DR1311" s="496">
        <v>380</v>
      </c>
      <c r="DS1311" s="503">
        <v>0</v>
      </c>
      <c r="DT1311" s="471">
        <v>0</v>
      </c>
      <c r="DU1311" s="471">
        <v>0</v>
      </c>
      <c r="DV1311" s="471">
        <v>0</v>
      </c>
      <c r="DW1311" s="471">
        <v>0</v>
      </c>
      <c r="DX1311" s="471">
        <v>0</v>
      </c>
      <c r="DY1311" s="471">
        <v>0</v>
      </c>
      <c r="DZ1311" s="471">
        <v>0</v>
      </c>
      <c r="EA1311" s="471">
        <v>0</v>
      </c>
      <c r="EB1311" s="496">
        <v>0</v>
      </c>
      <c r="EC1311" s="471">
        <v>69</v>
      </c>
      <c r="ED1311" s="471">
        <v>112</v>
      </c>
      <c r="EE1311" s="471">
        <v>44</v>
      </c>
      <c r="EF1311" s="471">
        <v>65</v>
      </c>
      <c r="EG1311" s="471">
        <v>32</v>
      </c>
      <c r="EH1311" s="471">
        <v>24</v>
      </c>
      <c r="EI1311" s="471">
        <v>23</v>
      </c>
      <c r="EJ1311" s="471">
        <v>11</v>
      </c>
      <c r="EK1311" s="496">
        <v>380</v>
      </c>
      <c r="EL1311" s="518">
        <v>50</v>
      </c>
      <c r="EM1311" s="471">
        <v>0</v>
      </c>
      <c r="EN1311" s="471">
        <v>0</v>
      </c>
      <c r="EO1311" s="471">
        <v>0</v>
      </c>
      <c r="EP1311" s="471">
        <v>0</v>
      </c>
      <c r="EQ1311" s="471">
        <v>0</v>
      </c>
      <c r="ER1311" s="471">
        <v>0</v>
      </c>
      <c r="ES1311" s="471">
        <v>0</v>
      </c>
      <c r="ET1311" s="471">
        <v>0</v>
      </c>
      <c r="EU1311" s="496">
        <v>0</v>
      </c>
      <c r="EV1311" s="503">
        <v>100</v>
      </c>
      <c r="EW1311" s="471">
        <v>0</v>
      </c>
      <c r="EX1311" s="471">
        <v>0</v>
      </c>
      <c r="EY1311" s="471">
        <v>0</v>
      </c>
      <c r="EZ1311" s="471">
        <v>0</v>
      </c>
      <c r="FA1311" s="471">
        <v>0</v>
      </c>
      <c r="FB1311" s="471">
        <v>0</v>
      </c>
      <c r="FC1311" s="471">
        <v>0</v>
      </c>
      <c r="FD1311" s="471">
        <v>0</v>
      </c>
      <c r="FE1311" s="496">
        <v>0</v>
      </c>
      <c r="FF1311" s="503">
        <v>150</v>
      </c>
      <c r="FG1311" s="471">
        <v>0</v>
      </c>
      <c r="FH1311" s="471">
        <v>0</v>
      </c>
      <c r="FI1311" s="471">
        <v>0</v>
      </c>
      <c r="FJ1311" s="471">
        <v>0</v>
      </c>
      <c r="FK1311" s="471">
        <v>0</v>
      </c>
      <c r="FL1311" s="471">
        <v>0</v>
      </c>
      <c r="FM1311" s="471">
        <v>0</v>
      </c>
      <c r="FN1311" s="471">
        <v>0</v>
      </c>
      <c r="FO1311" s="496">
        <v>0</v>
      </c>
      <c r="FP1311" s="503">
        <v>200</v>
      </c>
      <c r="FQ1311" s="471">
        <v>8</v>
      </c>
      <c r="FR1311" s="471">
        <v>8</v>
      </c>
      <c r="FS1311" s="471">
        <v>10</v>
      </c>
      <c r="FT1311" s="471">
        <v>14</v>
      </c>
      <c r="FU1311" s="471">
        <v>7</v>
      </c>
      <c r="FV1311" s="471">
        <v>10</v>
      </c>
      <c r="FW1311" s="471">
        <v>5</v>
      </c>
      <c r="FX1311" s="471">
        <v>16</v>
      </c>
      <c r="FY1311" s="496">
        <v>78</v>
      </c>
      <c r="FZ1311" s="503">
        <v>0</v>
      </c>
      <c r="GA1311" s="471">
        <v>0</v>
      </c>
      <c r="GB1311" s="471">
        <v>0</v>
      </c>
      <c r="GC1311" s="471">
        <v>0</v>
      </c>
      <c r="GD1311" s="471">
        <v>0</v>
      </c>
      <c r="GE1311" s="471">
        <v>0</v>
      </c>
      <c r="GF1311" s="471">
        <v>0</v>
      </c>
      <c r="GG1311" s="471">
        <v>0</v>
      </c>
      <c r="GH1311" s="471">
        <v>0</v>
      </c>
      <c r="GI1311" s="496">
        <v>0</v>
      </c>
      <c r="GJ1311" s="471">
        <v>8</v>
      </c>
      <c r="GK1311" s="471">
        <v>8</v>
      </c>
      <c r="GL1311" s="471">
        <v>10</v>
      </c>
      <c r="GM1311" s="471">
        <v>14</v>
      </c>
      <c r="GN1311" s="471">
        <v>7</v>
      </c>
      <c r="GO1311" s="471">
        <v>10</v>
      </c>
      <c r="GP1311" s="471">
        <v>5</v>
      </c>
      <c r="GQ1311" s="471">
        <v>16</v>
      </c>
      <c r="GR1311" s="496">
        <v>78</v>
      </c>
      <c r="GS1311" s="503">
        <v>100</v>
      </c>
      <c r="GT1311" s="471">
        <v>0</v>
      </c>
      <c r="GU1311" s="471">
        <v>0</v>
      </c>
      <c r="GV1311" s="471">
        <v>0</v>
      </c>
      <c r="GW1311" s="471">
        <v>0</v>
      </c>
      <c r="GX1311" s="471">
        <v>0</v>
      </c>
      <c r="GY1311" s="471">
        <v>0</v>
      </c>
      <c r="GZ1311" s="471">
        <v>0</v>
      </c>
      <c r="HA1311" s="471">
        <v>0</v>
      </c>
      <c r="HB1311" s="496">
        <v>0</v>
      </c>
      <c r="HC1311" s="503">
        <v>150</v>
      </c>
      <c r="HD1311" s="471">
        <v>0</v>
      </c>
      <c r="HE1311" s="471">
        <v>0</v>
      </c>
      <c r="HF1311" s="471">
        <v>0</v>
      </c>
      <c r="HG1311" s="471">
        <v>0</v>
      </c>
      <c r="HH1311" s="471">
        <v>0</v>
      </c>
      <c r="HI1311" s="471">
        <v>0</v>
      </c>
      <c r="HJ1311" s="471">
        <v>0</v>
      </c>
      <c r="HK1311" s="471">
        <v>0</v>
      </c>
      <c r="HL1311" s="496">
        <v>0</v>
      </c>
      <c r="HM1311" s="503">
        <v>200</v>
      </c>
      <c r="HN1311" s="471">
        <v>0</v>
      </c>
      <c r="HO1311" s="471">
        <v>0</v>
      </c>
      <c r="HP1311" s="471">
        <v>0</v>
      </c>
      <c r="HQ1311" s="471">
        <v>0</v>
      </c>
      <c r="HR1311" s="471">
        <v>0</v>
      </c>
      <c r="HS1311" s="471">
        <v>0</v>
      </c>
      <c r="HT1311" s="471">
        <v>0</v>
      </c>
      <c r="HU1311" s="471">
        <v>0</v>
      </c>
      <c r="HV1311" s="496">
        <v>0</v>
      </c>
      <c r="HW1311" s="503">
        <v>250</v>
      </c>
      <c r="HX1311" s="471">
        <v>0</v>
      </c>
      <c r="HY1311" s="471">
        <v>0</v>
      </c>
      <c r="HZ1311" s="471">
        <v>0</v>
      </c>
      <c r="IA1311" s="471">
        <v>0</v>
      </c>
      <c r="IB1311" s="471">
        <v>0</v>
      </c>
      <c r="IC1311" s="471">
        <v>0</v>
      </c>
      <c r="ID1311" s="471">
        <v>0</v>
      </c>
      <c r="IE1311" s="471">
        <v>0</v>
      </c>
      <c r="IF1311" s="496">
        <v>0</v>
      </c>
      <c r="IG1311" s="503">
        <v>300</v>
      </c>
      <c r="IH1311" s="471">
        <v>3</v>
      </c>
      <c r="II1311" s="471">
        <v>3</v>
      </c>
      <c r="IJ1311" s="471">
        <v>10</v>
      </c>
      <c r="IK1311" s="471">
        <v>9</v>
      </c>
      <c r="IL1311" s="471">
        <v>0</v>
      </c>
      <c r="IM1311" s="471">
        <v>1</v>
      </c>
      <c r="IN1311" s="471">
        <v>7</v>
      </c>
      <c r="IO1311" s="471">
        <v>1</v>
      </c>
      <c r="IP1311" s="496">
        <v>34</v>
      </c>
      <c r="IQ1311" s="503">
        <v>0</v>
      </c>
      <c r="IR1311" s="471">
        <v>0</v>
      </c>
      <c r="IS1311" s="471">
        <v>0</v>
      </c>
      <c r="IT1311" s="471">
        <v>0</v>
      </c>
      <c r="IU1311" s="471">
        <v>0</v>
      </c>
      <c r="IV1311" s="471">
        <v>0</v>
      </c>
      <c r="IW1311" s="471">
        <v>0</v>
      </c>
      <c r="IX1311" s="471">
        <v>0</v>
      </c>
      <c r="IY1311" s="471">
        <v>0</v>
      </c>
      <c r="IZ1311" s="496">
        <v>0</v>
      </c>
      <c r="JA1311" s="471">
        <v>3</v>
      </c>
      <c r="JB1311" s="471">
        <v>3</v>
      </c>
      <c r="JC1311" s="471">
        <v>10</v>
      </c>
      <c r="JD1311" s="471">
        <v>9</v>
      </c>
      <c r="JE1311" s="471">
        <v>0</v>
      </c>
      <c r="JF1311" s="471">
        <v>1</v>
      </c>
      <c r="JG1311" s="471">
        <v>7</v>
      </c>
      <c r="JH1311" s="471">
        <v>1</v>
      </c>
      <c r="JI1311" s="471">
        <v>34</v>
      </c>
      <c r="JJ1311" s="503">
        <v>0</v>
      </c>
      <c r="JK1311" s="471">
        <v>176</v>
      </c>
      <c r="JL1311" s="471">
        <v>210</v>
      </c>
      <c r="JM1311" s="471">
        <v>502</v>
      </c>
      <c r="JN1311" s="471">
        <v>637</v>
      </c>
      <c r="JO1311" s="471">
        <v>476</v>
      </c>
      <c r="JP1311" s="471">
        <v>356</v>
      </c>
      <c r="JQ1311" s="471">
        <v>312</v>
      </c>
      <c r="JR1311" s="471">
        <v>103</v>
      </c>
      <c r="JS1311" s="496">
        <v>2772</v>
      </c>
      <c r="JT1311" s="503">
        <v>10</v>
      </c>
      <c r="JU1311" s="471">
        <v>0</v>
      </c>
      <c r="JV1311" s="471">
        <v>0</v>
      </c>
      <c r="JW1311" s="471">
        <v>0</v>
      </c>
      <c r="JX1311" s="471">
        <v>0</v>
      </c>
      <c r="JY1311" s="471">
        <v>0</v>
      </c>
      <c r="JZ1311" s="471">
        <v>0</v>
      </c>
      <c r="KA1311" s="471">
        <v>1</v>
      </c>
      <c r="KB1311" s="471">
        <v>0</v>
      </c>
      <c r="KC1311" s="496">
        <v>1</v>
      </c>
      <c r="KD1311" s="503">
        <v>50</v>
      </c>
      <c r="KE1311" s="471">
        <v>0</v>
      </c>
      <c r="KF1311" s="471">
        <v>0</v>
      </c>
      <c r="KG1311" s="471">
        <v>1</v>
      </c>
      <c r="KH1311" s="471">
        <v>1</v>
      </c>
      <c r="KI1311" s="471">
        <v>0</v>
      </c>
      <c r="KJ1311" s="471">
        <v>0</v>
      </c>
      <c r="KK1311" s="471">
        <v>0</v>
      </c>
      <c r="KL1311" s="471">
        <v>0</v>
      </c>
      <c r="KM1311" s="496">
        <v>2</v>
      </c>
      <c r="KN1311" s="503">
        <v>0</v>
      </c>
      <c r="KO1311" s="471">
        <v>0</v>
      </c>
      <c r="KP1311" s="471">
        <v>0</v>
      </c>
      <c r="KQ1311" s="471">
        <v>0</v>
      </c>
      <c r="KR1311" s="471">
        <v>0</v>
      </c>
      <c r="KS1311" s="471">
        <v>0</v>
      </c>
      <c r="KT1311" s="471">
        <v>0</v>
      </c>
      <c r="KU1311" s="471">
        <v>0</v>
      </c>
      <c r="KV1311" s="471">
        <v>0</v>
      </c>
      <c r="KW1311" s="496">
        <v>0</v>
      </c>
      <c r="KX1311" s="471">
        <v>176</v>
      </c>
      <c r="KY1311" s="471">
        <v>210</v>
      </c>
      <c r="KZ1311" s="471">
        <v>503</v>
      </c>
      <c r="LA1311" s="471">
        <v>638</v>
      </c>
      <c r="LB1311" s="471">
        <v>476</v>
      </c>
      <c r="LC1311" s="471">
        <v>356</v>
      </c>
      <c r="LD1311" s="471">
        <v>313</v>
      </c>
      <c r="LE1311" s="471">
        <v>103</v>
      </c>
      <c r="LF1311" s="496">
        <v>2775</v>
      </c>
      <c r="LG1311" s="262"/>
      <c r="LH1311" s="262"/>
      <c r="LI1311" s="262"/>
      <c r="LJ1311" s="262"/>
      <c r="LK1311" s="262"/>
      <c r="LL1311" s="262"/>
      <c r="LM1311" s="262"/>
      <c r="LN1311" s="262"/>
      <c r="LO1311" s="262"/>
      <c r="LP1311" s="262"/>
      <c r="LQ1311" s="262"/>
      <c r="LR1311" s="262"/>
      <c r="LS1311" s="262"/>
      <c r="LT1311" s="262"/>
      <c r="LU1311" s="262"/>
      <c r="LV1311" s="262"/>
      <c r="LW1311" s="262"/>
      <c r="LX1311" s="262"/>
      <c r="LY1311" s="262"/>
      <c r="LZ1311" s="262"/>
      <c r="MA1311" s="262"/>
      <c r="MB1311" s="262"/>
      <c r="MC1311" s="262"/>
      <c r="MD1311" s="262"/>
      <c r="ME1311" s="262"/>
      <c r="MF1311" s="262"/>
      <c r="MG1311" s="262"/>
      <c r="MH1311" s="262"/>
      <c r="MI1311" s="262"/>
      <c r="MJ1311" s="262"/>
      <c r="MK1311" s="262"/>
      <c r="ML1311" s="262"/>
      <c r="MM1311" s="262"/>
      <c r="MN1311" s="262"/>
      <c r="MO1311" s="262"/>
      <c r="MP1311" s="262"/>
      <c r="MQ1311" s="262"/>
      <c r="MR1311" s="262"/>
      <c r="MS1311" s="262"/>
      <c r="MT1311" s="262"/>
      <c r="MU1311" s="262"/>
    </row>
    <row r="1312" spans="1:369" x14ac:dyDescent="0.2">
      <c r="A1312" s="241" t="s">
        <v>88</v>
      </c>
      <c r="B1312" s="476" t="s">
        <v>793</v>
      </c>
      <c r="C1312" s="326" t="s">
        <v>794</v>
      </c>
      <c r="D1312" s="283" t="s">
        <v>89</v>
      </c>
      <c r="E1312" s="503">
        <v>0</v>
      </c>
      <c r="F1312" s="471">
        <v>1059</v>
      </c>
      <c r="G1312" s="471">
        <v>194</v>
      </c>
      <c r="H1312" s="471">
        <v>98</v>
      </c>
      <c r="I1312" s="471">
        <v>57</v>
      </c>
      <c r="J1312" s="471">
        <v>16</v>
      </c>
      <c r="K1312" s="471">
        <v>5</v>
      </c>
      <c r="L1312" s="471">
        <v>7</v>
      </c>
      <c r="M1312" s="471">
        <v>1</v>
      </c>
      <c r="N1312" s="496">
        <v>1437</v>
      </c>
      <c r="O1312" s="503">
        <v>10</v>
      </c>
      <c r="P1312" s="471">
        <v>0</v>
      </c>
      <c r="Q1312" s="471">
        <v>0</v>
      </c>
      <c r="R1312" s="471">
        <v>0</v>
      </c>
      <c r="S1312" s="471">
        <v>0</v>
      </c>
      <c r="T1312" s="471">
        <v>0</v>
      </c>
      <c r="U1312" s="471">
        <v>0</v>
      </c>
      <c r="V1312" s="471">
        <v>0</v>
      </c>
      <c r="W1312" s="471">
        <v>0</v>
      </c>
      <c r="X1312" s="496">
        <v>0</v>
      </c>
      <c r="Y1312" s="503">
        <v>25</v>
      </c>
      <c r="Z1312" s="471">
        <v>40</v>
      </c>
      <c r="AA1312" s="471">
        <v>8</v>
      </c>
      <c r="AB1312" s="471">
        <v>7</v>
      </c>
      <c r="AC1312" s="471">
        <v>7</v>
      </c>
      <c r="AD1312" s="471">
        <v>2</v>
      </c>
      <c r="AE1312" s="471">
        <v>0</v>
      </c>
      <c r="AF1312" s="471">
        <v>0</v>
      </c>
      <c r="AG1312" s="471">
        <v>0</v>
      </c>
      <c r="AH1312" s="496">
        <v>64</v>
      </c>
      <c r="AI1312" s="503">
        <v>50</v>
      </c>
      <c r="AJ1312" s="471">
        <v>0</v>
      </c>
      <c r="AK1312" s="471">
        <v>0</v>
      </c>
      <c r="AL1312" s="471">
        <v>0</v>
      </c>
      <c r="AM1312" s="471">
        <v>0</v>
      </c>
      <c r="AN1312" s="471">
        <v>0</v>
      </c>
      <c r="AO1312" s="471">
        <v>0</v>
      </c>
      <c r="AP1312" s="471">
        <v>0</v>
      </c>
      <c r="AQ1312" s="471">
        <v>0</v>
      </c>
      <c r="AR1312" s="496">
        <v>0</v>
      </c>
      <c r="AS1312" s="503">
        <v>100</v>
      </c>
      <c r="AT1312" s="471">
        <v>0</v>
      </c>
      <c r="AU1312" s="471">
        <v>0</v>
      </c>
      <c r="AV1312" s="471">
        <v>0</v>
      </c>
      <c r="AW1312" s="471">
        <v>0</v>
      </c>
      <c r="AX1312" s="471">
        <v>0</v>
      </c>
      <c r="AY1312" s="471">
        <v>0</v>
      </c>
      <c r="AZ1312" s="471">
        <v>0</v>
      </c>
      <c r="BA1312" s="471">
        <v>0</v>
      </c>
      <c r="BB1312" s="496">
        <v>0</v>
      </c>
      <c r="BC1312" s="503">
        <v>0</v>
      </c>
      <c r="BD1312" s="471">
        <v>0</v>
      </c>
      <c r="BE1312" s="471">
        <v>0</v>
      </c>
      <c r="BF1312" s="471">
        <v>0</v>
      </c>
      <c r="BG1312" s="471">
        <v>0</v>
      </c>
      <c r="BH1312" s="471">
        <v>0</v>
      </c>
      <c r="BI1312" s="471">
        <v>0</v>
      </c>
      <c r="BJ1312" s="471">
        <v>0</v>
      </c>
      <c r="BK1312" s="471">
        <v>0</v>
      </c>
      <c r="BL1312" s="496">
        <v>0</v>
      </c>
      <c r="BM1312" s="471">
        <v>40</v>
      </c>
      <c r="BN1312" s="471">
        <v>8</v>
      </c>
      <c r="BO1312" s="471">
        <v>7</v>
      </c>
      <c r="BP1312" s="471">
        <v>7</v>
      </c>
      <c r="BQ1312" s="471">
        <v>2</v>
      </c>
      <c r="BR1312" s="471">
        <v>0</v>
      </c>
      <c r="BS1312" s="471">
        <v>0</v>
      </c>
      <c r="BT1312" s="471">
        <v>0</v>
      </c>
      <c r="BU1312" s="496">
        <v>64</v>
      </c>
      <c r="BV1312" s="471">
        <v>1099</v>
      </c>
      <c r="BW1312" s="471">
        <v>202</v>
      </c>
      <c r="BX1312" s="471">
        <v>105</v>
      </c>
      <c r="BY1312" s="471">
        <v>64</v>
      </c>
      <c r="BZ1312" s="471">
        <v>18</v>
      </c>
      <c r="CA1312" s="471">
        <v>5</v>
      </c>
      <c r="CB1312" s="471">
        <v>7</v>
      </c>
      <c r="CC1312" s="471">
        <v>1</v>
      </c>
      <c r="CD1312" s="496">
        <v>1501</v>
      </c>
      <c r="CE1312" s="503">
        <v>10</v>
      </c>
      <c r="CF1312" s="471">
        <v>0</v>
      </c>
      <c r="CG1312" s="471">
        <v>0</v>
      </c>
      <c r="CH1312" s="471">
        <v>0</v>
      </c>
      <c r="CI1312" s="471">
        <v>0</v>
      </c>
      <c r="CJ1312" s="471">
        <v>0</v>
      </c>
      <c r="CK1312" s="471">
        <v>0</v>
      </c>
      <c r="CL1312" s="471">
        <v>0</v>
      </c>
      <c r="CM1312" s="471">
        <v>0</v>
      </c>
      <c r="CN1312" s="496">
        <v>0</v>
      </c>
      <c r="CO1312" s="503">
        <v>25</v>
      </c>
      <c r="CP1312" s="471">
        <v>0</v>
      </c>
      <c r="CQ1312" s="471">
        <v>0</v>
      </c>
      <c r="CR1312" s="471">
        <v>0</v>
      </c>
      <c r="CS1312" s="471">
        <v>0</v>
      </c>
      <c r="CT1312" s="471">
        <v>0</v>
      </c>
      <c r="CU1312" s="471">
        <v>0</v>
      </c>
      <c r="CV1312" s="471">
        <v>0</v>
      </c>
      <c r="CW1312" s="471">
        <v>0</v>
      </c>
      <c r="CX1312" s="496">
        <v>0</v>
      </c>
      <c r="CY1312" s="503">
        <v>50</v>
      </c>
      <c r="CZ1312" s="471">
        <v>0</v>
      </c>
      <c r="DA1312" s="471">
        <v>0</v>
      </c>
      <c r="DB1312" s="471">
        <v>0</v>
      </c>
      <c r="DC1312" s="471">
        <v>0</v>
      </c>
      <c r="DD1312" s="471">
        <v>0</v>
      </c>
      <c r="DE1312" s="471">
        <v>0</v>
      </c>
      <c r="DF1312" s="471">
        <v>0</v>
      </c>
      <c r="DG1312" s="471">
        <v>0</v>
      </c>
      <c r="DH1312" s="496">
        <v>0</v>
      </c>
      <c r="DI1312" s="503">
        <v>100</v>
      </c>
      <c r="DJ1312" s="471">
        <v>196</v>
      </c>
      <c r="DK1312" s="471">
        <v>16</v>
      </c>
      <c r="DL1312" s="471">
        <v>14</v>
      </c>
      <c r="DM1312" s="471">
        <v>13</v>
      </c>
      <c r="DN1312" s="471">
        <v>1</v>
      </c>
      <c r="DO1312" s="471">
        <v>5</v>
      </c>
      <c r="DP1312" s="471">
        <v>3</v>
      </c>
      <c r="DQ1312" s="471">
        <v>0</v>
      </c>
      <c r="DR1312" s="496">
        <v>248</v>
      </c>
      <c r="DS1312" s="503">
        <v>0</v>
      </c>
      <c r="DT1312" s="471">
        <v>0</v>
      </c>
      <c r="DU1312" s="471">
        <v>0</v>
      </c>
      <c r="DV1312" s="471">
        <v>0</v>
      </c>
      <c r="DW1312" s="471">
        <v>0</v>
      </c>
      <c r="DX1312" s="471">
        <v>0</v>
      </c>
      <c r="DY1312" s="471">
        <v>0</v>
      </c>
      <c r="DZ1312" s="471">
        <v>0</v>
      </c>
      <c r="EA1312" s="471">
        <v>0</v>
      </c>
      <c r="EB1312" s="496">
        <v>0</v>
      </c>
      <c r="EC1312" s="471">
        <v>196</v>
      </c>
      <c r="ED1312" s="471">
        <v>16</v>
      </c>
      <c r="EE1312" s="471">
        <v>14</v>
      </c>
      <c r="EF1312" s="471">
        <v>13</v>
      </c>
      <c r="EG1312" s="471">
        <v>1</v>
      </c>
      <c r="EH1312" s="471">
        <v>5</v>
      </c>
      <c r="EI1312" s="471">
        <v>3</v>
      </c>
      <c r="EJ1312" s="471">
        <v>0</v>
      </c>
      <c r="EK1312" s="496">
        <v>248</v>
      </c>
      <c r="EL1312" s="518">
        <v>50</v>
      </c>
      <c r="EM1312" s="471">
        <v>0</v>
      </c>
      <c r="EN1312" s="471">
        <v>0</v>
      </c>
      <c r="EO1312" s="471">
        <v>0</v>
      </c>
      <c r="EP1312" s="471">
        <v>0</v>
      </c>
      <c r="EQ1312" s="471">
        <v>0</v>
      </c>
      <c r="ER1312" s="471">
        <v>0</v>
      </c>
      <c r="ES1312" s="471">
        <v>0</v>
      </c>
      <c r="ET1312" s="471">
        <v>0</v>
      </c>
      <c r="EU1312" s="496">
        <v>0</v>
      </c>
      <c r="EV1312" s="503">
        <v>100</v>
      </c>
      <c r="EW1312" s="471">
        <v>0</v>
      </c>
      <c r="EX1312" s="471">
        <v>0</v>
      </c>
      <c r="EY1312" s="471">
        <v>0</v>
      </c>
      <c r="EZ1312" s="471">
        <v>0</v>
      </c>
      <c r="FA1312" s="471">
        <v>0</v>
      </c>
      <c r="FB1312" s="471">
        <v>0</v>
      </c>
      <c r="FC1312" s="471">
        <v>0</v>
      </c>
      <c r="FD1312" s="471">
        <v>0</v>
      </c>
      <c r="FE1312" s="496">
        <v>0</v>
      </c>
      <c r="FF1312" s="503">
        <v>150</v>
      </c>
      <c r="FG1312" s="471">
        <v>0</v>
      </c>
      <c r="FH1312" s="471">
        <v>0</v>
      </c>
      <c r="FI1312" s="471">
        <v>0</v>
      </c>
      <c r="FJ1312" s="471">
        <v>0</v>
      </c>
      <c r="FK1312" s="471">
        <v>0</v>
      </c>
      <c r="FL1312" s="471">
        <v>0</v>
      </c>
      <c r="FM1312" s="471">
        <v>0</v>
      </c>
      <c r="FN1312" s="471">
        <v>0</v>
      </c>
      <c r="FO1312" s="496">
        <v>0</v>
      </c>
      <c r="FP1312" s="503">
        <v>200</v>
      </c>
      <c r="FQ1312" s="471">
        <v>40</v>
      </c>
      <c r="FR1312" s="471">
        <v>5</v>
      </c>
      <c r="FS1312" s="471">
        <v>0</v>
      </c>
      <c r="FT1312" s="471">
        <v>0</v>
      </c>
      <c r="FU1312" s="471">
        <v>1</v>
      </c>
      <c r="FV1312" s="471">
        <v>0</v>
      </c>
      <c r="FW1312" s="471">
        <v>1</v>
      </c>
      <c r="FX1312" s="471">
        <v>0</v>
      </c>
      <c r="FY1312" s="496">
        <v>47</v>
      </c>
      <c r="FZ1312" s="503">
        <v>0</v>
      </c>
      <c r="GA1312" s="471">
        <v>0</v>
      </c>
      <c r="GB1312" s="471">
        <v>0</v>
      </c>
      <c r="GC1312" s="471">
        <v>0</v>
      </c>
      <c r="GD1312" s="471">
        <v>0</v>
      </c>
      <c r="GE1312" s="471">
        <v>0</v>
      </c>
      <c r="GF1312" s="471">
        <v>0</v>
      </c>
      <c r="GG1312" s="471">
        <v>0</v>
      </c>
      <c r="GH1312" s="471">
        <v>0</v>
      </c>
      <c r="GI1312" s="496">
        <v>0</v>
      </c>
      <c r="GJ1312" s="471">
        <v>40</v>
      </c>
      <c r="GK1312" s="471">
        <v>5</v>
      </c>
      <c r="GL1312" s="471">
        <v>0</v>
      </c>
      <c r="GM1312" s="471">
        <v>0</v>
      </c>
      <c r="GN1312" s="471">
        <v>1</v>
      </c>
      <c r="GO1312" s="471">
        <v>0</v>
      </c>
      <c r="GP1312" s="471">
        <v>1</v>
      </c>
      <c r="GQ1312" s="471">
        <v>0</v>
      </c>
      <c r="GR1312" s="496">
        <v>47</v>
      </c>
      <c r="GS1312" s="503">
        <v>100</v>
      </c>
      <c r="GT1312" s="471">
        <v>0</v>
      </c>
      <c r="GU1312" s="471">
        <v>0</v>
      </c>
      <c r="GV1312" s="471">
        <v>0</v>
      </c>
      <c r="GW1312" s="471">
        <v>0</v>
      </c>
      <c r="GX1312" s="471">
        <v>0</v>
      </c>
      <c r="GY1312" s="471">
        <v>0</v>
      </c>
      <c r="GZ1312" s="471">
        <v>0</v>
      </c>
      <c r="HA1312" s="471">
        <v>0</v>
      </c>
      <c r="HB1312" s="496">
        <v>0</v>
      </c>
      <c r="HC1312" s="503">
        <v>150</v>
      </c>
      <c r="HD1312" s="471">
        <v>0</v>
      </c>
      <c r="HE1312" s="471">
        <v>0</v>
      </c>
      <c r="HF1312" s="471">
        <v>0</v>
      </c>
      <c r="HG1312" s="471">
        <v>0</v>
      </c>
      <c r="HH1312" s="471">
        <v>0</v>
      </c>
      <c r="HI1312" s="471">
        <v>0</v>
      </c>
      <c r="HJ1312" s="471">
        <v>0</v>
      </c>
      <c r="HK1312" s="471">
        <v>0</v>
      </c>
      <c r="HL1312" s="496">
        <v>0</v>
      </c>
      <c r="HM1312" s="503">
        <v>200</v>
      </c>
      <c r="HN1312" s="471">
        <v>0</v>
      </c>
      <c r="HO1312" s="471">
        <v>0</v>
      </c>
      <c r="HP1312" s="471">
        <v>0</v>
      </c>
      <c r="HQ1312" s="471">
        <v>0</v>
      </c>
      <c r="HR1312" s="471">
        <v>0</v>
      </c>
      <c r="HS1312" s="471">
        <v>0</v>
      </c>
      <c r="HT1312" s="471">
        <v>0</v>
      </c>
      <c r="HU1312" s="471">
        <v>0</v>
      </c>
      <c r="HV1312" s="496">
        <v>0</v>
      </c>
      <c r="HW1312" s="503">
        <v>250</v>
      </c>
      <c r="HX1312" s="471">
        <v>0</v>
      </c>
      <c r="HY1312" s="471">
        <v>0</v>
      </c>
      <c r="HZ1312" s="471">
        <v>0</v>
      </c>
      <c r="IA1312" s="471">
        <v>0</v>
      </c>
      <c r="IB1312" s="471">
        <v>0</v>
      </c>
      <c r="IC1312" s="471">
        <v>0</v>
      </c>
      <c r="ID1312" s="471">
        <v>0</v>
      </c>
      <c r="IE1312" s="471">
        <v>0</v>
      </c>
      <c r="IF1312" s="496">
        <v>0</v>
      </c>
      <c r="IG1312" s="503">
        <v>300</v>
      </c>
      <c r="IH1312" s="471">
        <v>24</v>
      </c>
      <c r="II1312" s="471">
        <v>6</v>
      </c>
      <c r="IJ1312" s="471">
        <v>5</v>
      </c>
      <c r="IK1312" s="471">
        <v>2</v>
      </c>
      <c r="IL1312" s="471">
        <v>0</v>
      </c>
      <c r="IM1312" s="471">
        <v>0</v>
      </c>
      <c r="IN1312" s="471">
        <v>0</v>
      </c>
      <c r="IO1312" s="471">
        <v>0</v>
      </c>
      <c r="IP1312" s="496">
        <v>37</v>
      </c>
      <c r="IQ1312" s="503">
        <v>0</v>
      </c>
      <c r="IR1312" s="471">
        <v>0</v>
      </c>
      <c r="IS1312" s="471">
        <v>0</v>
      </c>
      <c r="IT1312" s="471">
        <v>0</v>
      </c>
      <c r="IU1312" s="471">
        <v>0</v>
      </c>
      <c r="IV1312" s="471">
        <v>0</v>
      </c>
      <c r="IW1312" s="471">
        <v>0</v>
      </c>
      <c r="IX1312" s="471">
        <v>0</v>
      </c>
      <c r="IY1312" s="471">
        <v>0</v>
      </c>
      <c r="IZ1312" s="496">
        <v>0</v>
      </c>
      <c r="JA1312" s="471">
        <v>24</v>
      </c>
      <c r="JB1312" s="471">
        <v>6</v>
      </c>
      <c r="JC1312" s="471">
        <v>5</v>
      </c>
      <c r="JD1312" s="471">
        <v>2</v>
      </c>
      <c r="JE1312" s="471">
        <v>0</v>
      </c>
      <c r="JF1312" s="471">
        <v>0</v>
      </c>
      <c r="JG1312" s="471">
        <v>0</v>
      </c>
      <c r="JH1312" s="471">
        <v>0</v>
      </c>
      <c r="JI1312" s="471">
        <v>37</v>
      </c>
      <c r="JJ1312" s="503">
        <v>0</v>
      </c>
      <c r="JK1312" s="471">
        <v>21</v>
      </c>
      <c r="JL1312" s="471">
        <v>8</v>
      </c>
      <c r="JM1312" s="471">
        <v>12</v>
      </c>
      <c r="JN1312" s="471">
        <v>2</v>
      </c>
      <c r="JO1312" s="471">
        <v>4</v>
      </c>
      <c r="JP1312" s="471">
        <v>2</v>
      </c>
      <c r="JQ1312" s="471">
        <v>3</v>
      </c>
      <c r="JR1312" s="471">
        <v>0</v>
      </c>
      <c r="JS1312" s="496">
        <v>52</v>
      </c>
      <c r="JT1312" s="503">
        <v>10</v>
      </c>
      <c r="JU1312" s="471">
        <v>0</v>
      </c>
      <c r="JV1312" s="471">
        <v>0</v>
      </c>
      <c r="JW1312" s="471">
        <v>0</v>
      </c>
      <c r="JX1312" s="471">
        <v>0</v>
      </c>
      <c r="JY1312" s="471">
        <v>0</v>
      </c>
      <c r="JZ1312" s="471">
        <v>0</v>
      </c>
      <c r="KA1312" s="471">
        <v>0</v>
      </c>
      <c r="KB1312" s="471">
        <v>0</v>
      </c>
      <c r="KC1312" s="496">
        <v>0</v>
      </c>
      <c r="KD1312" s="503">
        <v>50</v>
      </c>
      <c r="KE1312" s="471">
        <v>4</v>
      </c>
      <c r="KF1312" s="471">
        <v>1</v>
      </c>
      <c r="KG1312" s="471">
        <v>0</v>
      </c>
      <c r="KH1312" s="471">
        <v>0</v>
      </c>
      <c r="KI1312" s="471">
        <v>0</v>
      </c>
      <c r="KJ1312" s="471">
        <v>0</v>
      </c>
      <c r="KK1312" s="471">
        <v>0</v>
      </c>
      <c r="KL1312" s="471">
        <v>0</v>
      </c>
      <c r="KM1312" s="496">
        <v>5</v>
      </c>
      <c r="KN1312" s="503">
        <v>0</v>
      </c>
      <c r="KO1312" s="471">
        <v>0</v>
      </c>
      <c r="KP1312" s="471">
        <v>0</v>
      </c>
      <c r="KQ1312" s="471">
        <v>0</v>
      </c>
      <c r="KR1312" s="471">
        <v>0</v>
      </c>
      <c r="KS1312" s="471">
        <v>0</v>
      </c>
      <c r="KT1312" s="471">
        <v>0</v>
      </c>
      <c r="KU1312" s="471">
        <v>0</v>
      </c>
      <c r="KV1312" s="471">
        <v>0</v>
      </c>
      <c r="KW1312" s="496">
        <v>0</v>
      </c>
      <c r="KX1312" s="471">
        <v>25</v>
      </c>
      <c r="KY1312" s="471">
        <v>9</v>
      </c>
      <c r="KZ1312" s="471">
        <v>12</v>
      </c>
      <c r="LA1312" s="471">
        <v>2</v>
      </c>
      <c r="LB1312" s="471">
        <v>4</v>
      </c>
      <c r="LC1312" s="471">
        <v>2</v>
      </c>
      <c r="LD1312" s="471">
        <v>3</v>
      </c>
      <c r="LE1312" s="471">
        <v>0</v>
      </c>
      <c r="LF1312" s="496">
        <v>57</v>
      </c>
      <c r="LG1312" s="262"/>
      <c r="LH1312" s="262"/>
      <c r="LI1312" s="262"/>
      <c r="LJ1312" s="262"/>
      <c r="LK1312" s="262"/>
      <c r="LL1312" s="262"/>
      <c r="LM1312" s="262"/>
      <c r="LN1312" s="262"/>
      <c r="LO1312" s="262"/>
      <c r="LP1312" s="262"/>
      <c r="LQ1312" s="262"/>
      <c r="LR1312" s="262"/>
      <c r="LS1312" s="262"/>
      <c r="LT1312" s="262"/>
      <c r="LU1312" s="262"/>
      <c r="LV1312" s="262"/>
      <c r="LW1312" s="262"/>
      <c r="LX1312" s="262"/>
      <c r="LY1312" s="262"/>
      <c r="LZ1312" s="262"/>
      <c r="MA1312" s="262"/>
      <c r="MB1312" s="262"/>
      <c r="MC1312" s="262"/>
      <c r="MD1312" s="262"/>
      <c r="ME1312" s="262"/>
      <c r="MF1312" s="262"/>
      <c r="MG1312" s="262"/>
      <c r="MH1312" s="262"/>
      <c r="MI1312" s="262"/>
      <c r="MJ1312" s="262"/>
      <c r="MK1312" s="262"/>
      <c r="ML1312" s="262"/>
      <c r="MM1312" s="262"/>
      <c r="MN1312" s="262"/>
      <c r="MO1312" s="262"/>
      <c r="MP1312" s="262"/>
      <c r="MQ1312" s="262"/>
      <c r="MR1312" s="262"/>
      <c r="MS1312" s="262"/>
      <c r="MT1312" s="262"/>
      <c r="MU1312" s="262"/>
    </row>
    <row r="1313" spans="1:359" x14ac:dyDescent="0.2">
      <c r="A1313" s="241" t="s">
        <v>90</v>
      </c>
      <c r="B1313" s="476" t="s">
        <v>795</v>
      </c>
      <c r="C1313" s="326" t="s">
        <v>784</v>
      </c>
      <c r="D1313" s="283" t="s">
        <v>91</v>
      </c>
      <c r="E1313" s="503">
        <v>0</v>
      </c>
      <c r="F1313" s="471">
        <v>455</v>
      </c>
      <c r="G1313" s="471">
        <v>54</v>
      </c>
      <c r="H1313" s="471">
        <v>40</v>
      </c>
      <c r="I1313" s="471">
        <v>18</v>
      </c>
      <c r="J1313" s="471">
        <v>11</v>
      </c>
      <c r="K1313" s="471">
        <v>3</v>
      </c>
      <c r="L1313" s="471">
        <v>1</v>
      </c>
      <c r="M1313" s="471">
        <v>0</v>
      </c>
      <c r="N1313" s="496">
        <v>582</v>
      </c>
      <c r="O1313" s="503">
        <v>10</v>
      </c>
      <c r="P1313" s="471">
        <v>0</v>
      </c>
      <c r="Q1313" s="471">
        <v>0</v>
      </c>
      <c r="R1313" s="471">
        <v>0</v>
      </c>
      <c r="S1313" s="471">
        <v>0</v>
      </c>
      <c r="T1313" s="471">
        <v>0</v>
      </c>
      <c r="U1313" s="471">
        <v>0</v>
      </c>
      <c r="V1313" s="471">
        <v>0</v>
      </c>
      <c r="W1313" s="471">
        <v>0</v>
      </c>
      <c r="X1313" s="496">
        <v>0</v>
      </c>
      <c r="Y1313" s="503">
        <v>25</v>
      </c>
      <c r="Z1313" s="471">
        <v>0</v>
      </c>
      <c r="AA1313" s="471">
        <v>0</v>
      </c>
      <c r="AB1313" s="471">
        <v>0</v>
      </c>
      <c r="AC1313" s="471">
        <v>0</v>
      </c>
      <c r="AD1313" s="471">
        <v>0</v>
      </c>
      <c r="AE1313" s="471">
        <v>0</v>
      </c>
      <c r="AF1313" s="471">
        <v>0</v>
      </c>
      <c r="AG1313" s="471">
        <v>0</v>
      </c>
      <c r="AH1313" s="496">
        <v>0</v>
      </c>
      <c r="AI1313" s="503">
        <v>50</v>
      </c>
      <c r="AJ1313" s="471">
        <v>0</v>
      </c>
      <c r="AK1313" s="471">
        <v>0</v>
      </c>
      <c r="AL1313" s="471">
        <v>0</v>
      </c>
      <c r="AM1313" s="471">
        <v>0</v>
      </c>
      <c r="AN1313" s="471">
        <v>0</v>
      </c>
      <c r="AO1313" s="471">
        <v>0</v>
      </c>
      <c r="AP1313" s="471">
        <v>0</v>
      </c>
      <c r="AQ1313" s="471">
        <v>0</v>
      </c>
      <c r="AR1313" s="496">
        <v>0</v>
      </c>
      <c r="AS1313" s="503">
        <v>100</v>
      </c>
      <c r="AT1313" s="471">
        <v>314</v>
      </c>
      <c r="AU1313" s="471">
        <v>48</v>
      </c>
      <c r="AV1313" s="471">
        <v>33</v>
      </c>
      <c r="AW1313" s="471">
        <v>11</v>
      </c>
      <c r="AX1313" s="471">
        <v>2</v>
      </c>
      <c r="AY1313" s="471">
        <v>0</v>
      </c>
      <c r="AZ1313" s="471">
        <v>0</v>
      </c>
      <c r="BA1313" s="471">
        <v>0</v>
      </c>
      <c r="BB1313" s="496">
        <v>408</v>
      </c>
      <c r="BC1313" s="503">
        <v>0</v>
      </c>
      <c r="BD1313" s="471">
        <v>0</v>
      </c>
      <c r="BE1313" s="471">
        <v>0</v>
      </c>
      <c r="BF1313" s="471">
        <v>0</v>
      </c>
      <c r="BG1313" s="471">
        <v>0</v>
      </c>
      <c r="BH1313" s="471">
        <v>0</v>
      </c>
      <c r="BI1313" s="471">
        <v>0</v>
      </c>
      <c r="BJ1313" s="471">
        <v>0</v>
      </c>
      <c r="BK1313" s="471">
        <v>0</v>
      </c>
      <c r="BL1313" s="496">
        <v>0</v>
      </c>
      <c r="BM1313" s="471">
        <v>314</v>
      </c>
      <c r="BN1313" s="471">
        <v>48</v>
      </c>
      <c r="BO1313" s="471">
        <v>33</v>
      </c>
      <c r="BP1313" s="471">
        <v>11</v>
      </c>
      <c r="BQ1313" s="471">
        <v>2</v>
      </c>
      <c r="BR1313" s="471">
        <v>0</v>
      </c>
      <c r="BS1313" s="471">
        <v>0</v>
      </c>
      <c r="BT1313" s="471">
        <v>0</v>
      </c>
      <c r="BU1313" s="496">
        <v>408</v>
      </c>
      <c r="BV1313" s="471">
        <v>769</v>
      </c>
      <c r="BW1313" s="471">
        <v>102</v>
      </c>
      <c r="BX1313" s="471">
        <v>73</v>
      </c>
      <c r="BY1313" s="471">
        <v>29</v>
      </c>
      <c r="BZ1313" s="471">
        <v>13</v>
      </c>
      <c r="CA1313" s="471">
        <v>3</v>
      </c>
      <c r="CB1313" s="471">
        <v>1</v>
      </c>
      <c r="CC1313" s="471">
        <v>0</v>
      </c>
      <c r="CD1313" s="496">
        <v>990</v>
      </c>
      <c r="CE1313" s="503">
        <v>10</v>
      </c>
      <c r="CF1313" s="471">
        <v>0</v>
      </c>
      <c r="CG1313" s="471">
        <v>0</v>
      </c>
      <c r="CH1313" s="471">
        <v>0</v>
      </c>
      <c r="CI1313" s="471">
        <v>0</v>
      </c>
      <c r="CJ1313" s="471">
        <v>0</v>
      </c>
      <c r="CK1313" s="471">
        <v>0</v>
      </c>
      <c r="CL1313" s="471">
        <v>0</v>
      </c>
      <c r="CM1313" s="471">
        <v>0</v>
      </c>
      <c r="CN1313" s="496">
        <v>0</v>
      </c>
      <c r="CO1313" s="503">
        <v>25</v>
      </c>
      <c r="CP1313" s="471">
        <v>0</v>
      </c>
      <c r="CQ1313" s="471">
        <v>0</v>
      </c>
      <c r="CR1313" s="471">
        <v>0</v>
      </c>
      <c r="CS1313" s="471">
        <v>0</v>
      </c>
      <c r="CT1313" s="471">
        <v>0</v>
      </c>
      <c r="CU1313" s="471">
        <v>0</v>
      </c>
      <c r="CV1313" s="471">
        <v>0</v>
      </c>
      <c r="CW1313" s="471">
        <v>0</v>
      </c>
      <c r="CX1313" s="496">
        <v>0</v>
      </c>
      <c r="CY1313" s="503">
        <v>50</v>
      </c>
      <c r="CZ1313" s="471">
        <v>279</v>
      </c>
      <c r="DA1313" s="471">
        <v>15</v>
      </c>
      <c r="DB1313" s="471">
        <v>11</v>
      </c>
      <c r="DC1313" s="471">
        <v>8</v>
      </c>
      <c r="DD1313" s="471">
        <v>4</v>
      </c>
      <c r="DE1313" s="471">
        <v>1</v>
      </c>
      <c r="DF1313" s="471">
        <v>0</v>
      </c>
      <c r="DG1313" s="471">
        <v>1</v>
      </c>
      <c r="DH1313" s="496">
        <v>319</v>
      </c>
      <c r="DI1313" s="503">
        <v>100</v>
      </c>
      <c r="DJ1313" s="471">
        <v>0</v>
      </c>
      <c r="DK1313" s="471">
        <v>0</v>
      </c>
      <c r="DL1313" s="471">
        <v>0</v>
      </c>
      <c r="DM1313" s="471">
        <v>0</v>
      </c>
      <c r="DN1313" s="471">
        <v>0</v>
      </c>
      <c r="DO1313" s="471">
        <v>0</v>
      </c>
      <c r="DP1313" s="471">
        <v>0</v>
      </c>
      <c r="DQ1313" s="471">
        <v>0</v>
      </c>
      <c r="DR1313" s="496">
        <v>0</v>
      </c>
      <c r="DS1313" s="503">
        <v>0</v>
      </c>
      <c r="DT1313" s="471">
        <v>0</v>
      </c>
      <c r="DU1313" s="471">
        <v>0</v>
      </c>
      <c r="DV1313" s="471">
        <v>0</v>
      </c>
      <c r="DW1313" s="471">
        <v>0</v>
      </c>
      <c r="DX1313" s="471">
        <v>0</v>
      </c>
      <c r="DY1313" s="471">
        <v>0</v>
      </c>
      <c r="DZ1313" s="471">
        <v>0</v>
      </c>
      <c r="EA1313" s="471">
        <v>0</v>
      </c>
      <c r="EB1313" s="496">
        <v>0</v>
      </c>
      <c r="EC1313" s="471">
        <v>279</v>
      </c>
      <c r="ED1313" s="471">
        <v>15</v>
      </c>
      <c r="EE1313" s="471">
        <v>11</v>
      </c>
      <c r="EF1313" s="471">
        <v>8</v>
      </c>
      <c r="EG1313" s="471">
        <v>4</v>
      </c>
      <c r="EH1313" s="471">
        <v>1</v>
      </c>
      <c r="EI1313" s="471">
        <v>0</v>
      </c>
      <c r="EJ1313" s="471">
        <v>1</v>
      </c>
      <c r="EK1313" s="496">
        <v>319</v>
      </c>
      <c r="EL1313" s="518">
        <v>50</v>
      </c>
      <c r="EM1313" s="471">
        <v>0</v>
      </c>
      <c r="EN1313" s="471">
        <v>0</v>
      </c>
      <c r="EO1313" s="471">
        <v>0</v>
      </c>
      <c r="EP1313" s="471">
        <v>0</v>
      </c>
      <c r="EQ1313" s="471">
        <v>0</v>
      </c>
      <c r="ER1313" s="471">
        <v>0</v>
      </c>
      <c r="ES1313" s="471">
        <v>0</v>
      </c>
      <c r="ET1313" s="471">
        <v>0</v>
      </c>
      <c r="EU1313" s="496">
        <v>0</v>
      </c>
      <c r="EV1313" s="503">
        <v>100</v>
      </c>
      <c r="EW1313" s="471">
        <v>0</v>
      </c>
      <c r="EX1313" s="471">
        <v>0</v>
      </c>
      <c r="EY1313" s="471">
        <v>0</v>
      </c>
      <c r="EZ1313" s="471">
        <v>0</v>
      </c>
      <c r="FA1313" s="471">
        <v>0</v>
      </c>
      <c r="FB1313" s="471">
        <v>0</v>
      </c>
      <c r="FC1313" s="471">
        <v>0</v>
      </c>
      <c r="FD1313" s="471">
        <v>0</v>
      </c>
      <c r="FE1313" s="496">
        <v>0</v>
      </c>
      <c r="FF1313" s="503">
        <v>150</v>
      </c>
      <c r="FG1313" s="471">
        <v>0</v>
      </c>
      <c r="FH1313" s="471">
        <v>0</v>
      </c>
      <c r="FI1313" s="471">
        <v>0</v>
      </c>
      <c r="FJ1313" s="471">
        <v>0</v>
      </c>
      <c r="FK1313" s="471">
        <v>0</v>
      </c>
      <c r="FL1313" s="471">
        <v>0</v>
      </c>
      <c r="FM1313" s="471">
        <v>0</v>
      </c>
      <c r="FN1313" s="471">
        <v>0</v>
      </c>
      <c r="FO1313" s="496">
        <v>0</v>
      </c>
      <c r="FP1313" s="503">
        <v>200</v>
      </c>
      <c r="FQ1313" s="471">
        <v>0</v>
      </c>
      <c r="FR1313" s="471">
        <v>0</v>
      </c>
      <c r="FS1313" s="471">
        <v>0</v>
      </c>
      <c r="FT1313" s="471">
        <v>0</v>
      </c>
      <c r="FU1313" s="471">
        <v>0</v>
      </c>
      <c r="FV1313" s="471">
        <v>0</v>
      </c>
      <c r="FW1313" s="471">
        <v>0</v>
      </c>
      <c r="FX1313" s="471">
        <v>0</v>
      </c>
      <c r="FY1313" s="496">
        <v>0</v>
      </c>
      <c r="FZ1313" s="503">
        <v>0</v>
      </c>
      <c r="GA1313" s="471">
        <v>0</v>
      </c>
      <c r="GB1313" s="471">
        <v>0</v>
      </c>
      <c r="GC1313" s="471">
        <v>0</v>
      </c>
      <c r="GD1313" s="471">
        <v>0</v>
      </c>
      <c r="GE1313" s="471">
        <v>0</v>
      </c>
      <c r="GF1313" s="471">
        <v>0</v>
      </c>
      <c r="GG1313" s="471">
        <v>0</v>
      </c>
      <c r="GH1313" s="471">
        <v>0</v>
      </c>
      <c r="GI1313" s="496">
        <v>0</v>
      </c>
      <c r="GJ1313" s="471">
        <v>0</v>
      </c>
      <c r="GK1313" s="471">
        <v>0</v>
      </c>
      <c r="GL1313" s="471">
        <v>0</v>
      </c>
      <c r="GM1313" s="471">
        <v>0</v>
      </c>
      <c r="GN1313" s="471">
        <v>0</v>
      </c>
      <c r="GO1313" s="471">
        <v>0</v>
      </c>
      <c r="GP1313" s="471">
        <v>0</v>
      </c>
      <c r="GQ1313" s="471">
        <v>0</v>
      </c>
      <c r="GR1313" s="496">
        <v>0</v>
      </c>
      <c r="GS1313" s="503">
        <v>100</v>
      </c>
      <c r="GT1313" s="471">
        <v>0</v>
      </c>
      <c r="GU1313" s="471">
        <v>0</v>
      </c>
      <c r="GV1313" s="471">
        <v>0</v>
      </c>
      <c r="GW1313" s="471">
        <v>0</v>
      </c>
      <c r="GX1313" s="471">
        <v>0</v>
      </c>
      <c r="GY1313" s="471">
        <v>0</v>
      </c>
      <c r="GZ1313" s="471">
        <v>0</v>
      </c>
      <c r="HA1313" s="471">
        <v>0</v>
      </c>
      <c r="HB1313" s="496">
        <v>0</v>
      </c>
      <c r="HC1313" s="503">
        <v>150</v>
      </c>
      <c r="HD1313" s="471">
        <v>0</v>
      </c>
      <c r="HE1313" s="471">
        <v>0</v>
      </c>
      <c r="HF1313" s="471">
        <v>0</v>
      </c>
      <c r="HG1313" s="471">
        <v>0</v>
      </c>
      <c r="HH1313" s="471">
        <v>0</v>
      </c>
      <c r="HI1313" s="471">
        <v>0</v>
      </c>
      <c r="HJ1313" s="471">
        <v>0</v>
      </c>
      <c r="HK1313" s="471">
        <v>0</v>
      </c>
      <c r="HL1313" s="496">
        <v>0</v>
      </c>
      <c r="HM1313" s="503">
        <v>200</v>
      </c>
      <c r="HN1313" s="471">
        <v>0</v>
      </c>
      <c r="HO1313" s="471">
        <v>0</v>
      </c>
      <c r="HP1313" s="471">
        <v>0</v>
      </c>
      <c r="HQ1313" s="471">
        <v>0</v>
      </c>
      <c r="HR1313" s="471">
        <v>0</v>
      </c>
      <c r="HS1313" s="471">
        <v>0</v>
      </c>
      <c r="HT1313" s="471">
        <v>0</v>
      </c>
      <c r="HU1313" s="471">
        <v>0</v>
      </c>
      <c r="HV1313" s="496">
        <v>0</v>
      </c>
      <c r="HW1313" s="503">
        <v>250</v>
      </c>
      <c r="HX1313" s="471">
        <v>0</v>
      </c>
      <c r="HY1313" s="471">
        <v>0</v>
      </c>
      <c r="HZ1313" s="471">
        <v>0</v>
      </c>
      <c r="IA1313" s="471">
        <v>0</v>
      </c>
      <c r="IB1313" s="471">
        <v>0</v>
      </c>
      <c r="IC1313" s="471">
        <v>0</v>
      </c>
      <c r="ID1313" s="471">
        <v>0</v>
      </c>
      <c r="IE1313" s="471">
        <v>0</v>
      </c>
      <c r="IF1313" s="496">
        <v>0</v>
      </c>
      <c r="IG1313" s="503">
        <v>300</v>
      </c>
      <c r="IH1313" s="471">
        <v>0</v>
      </c>
      <c r="II1313" s="471">
        <v>0</v>
      </c>
      <c r="IJ1313" s="471">
        <v>0</v>
      </c>
      <c r="IK1313" s="471">
        <v>0</v>
      </c>
      <c r="IL1313" s="471">
        <v>0</v>
      </c>
      <c r="IM1313" s="471">
        <v>0</v>
      </c>
      <c r="IN1313" s="471">
        <v>0</v>
      </c>
      <c r="IO1313" s="471">
        <v>0</v>
      </c>
      <c r="IP1313" s="496">
        <v>0</v>
      </c>
      <c r="IQ1313" s="503">
        <v>0</v>
      </c>
      <c r="IR1313" s="471">
        <v>0</v>
      </c>
      <c r="IS1313" s="471">
        <v>0</v>
      </c>
      <c r="IT1313" s="471">
        <v>0</v>
      </c>
      <c r="IU1313" s="471">
        <v>0</v>
      </c>
      <c r="IV1313" s="471">
        <v>0</v>
      </c>
      <c r="IW1313" s="471">
        <v>0</v>
      </c>
      <c r="IX1313" s="471">
        <v>0</v>
      </c>
      <c r="IY1313" s="471">
        <v>0</v>
      </c>
      <c r="IZ1313" s="496">
        <v>0</v>
      </c>
      <c r="JA1313" s="471">
        <v>0</v>
      </c>
      <c r="JB1313" s="471">
        <v>0</v>
      </c>
      <c r="JC1313" s="471">
        <v>0</v>
      </c>
      <c r="JD1313" s="471">
        <v>0</v>
      </c>
      <c r="JE1313" s="471">
        <v>0</v>
      </c>
      <c r="JF1313" s="471">
        <v>0</v>
      </c>
      <c r="JG1313" s="471">
        <v>0</v>
      </c>
      <c r="JH1313" s="471">
        <v>0</v>
      </c>
      <c r="JI1313" s="471">
        <v>0</v>
      </c>
      <c r="JJ1313" s="503">
        <v>0</v>
      </c>
      <c r="JK1313" s="471">
        <v>240</v>
      </c>
      <c r="JL1313" s="471">
        <v>62</v>
      </c>
      <c r="JM1313" s="471">
        <v>26</v>
      </c>
      <c r="JN1313" s="471">
        <v>13</v>
      </c>
      <c r="JO1313" s="471">
        <v>6</v>
      </c>
      <c r="JP1313" s="471">
        <v>2</v>
      </c>
      <c r="JQ1313" s="471">
        <v>0</v>
      </c>
      <c r="JR1313" s="471">
        <v>0</v>
      </c>
      <c r="JS1313" s="496">
        <v>349</v>
      </c>
      <c r="JT1313" s="503">
        <v>10</v>
      </c>
      <c r="JU1313" s="471">
        <v>0</v>
      </c>
      <c r="JV1313" s="471">
        <v>0</v>
      </c>
      <c r="JW1313" s="471">
        <v>0</v>
      </c>
      <c r="JX1313" s="471">
        <v>0</v>
      </c>
      <c r="JY1313" s="471">
        <v>0</v>
      </c>
      <c r="JZ1313" s="471">
        <v>0</v>
      </c>
      <c r="KA1313" s="471">
        <v>0</v>
      </c>
      <c r="KB1313" s="471">
        <v>0</v>
      </c>
      <c r="KC1313" s="496">
        <v>0</v>
      </c>
      <c r="KD1313" s="503">
        <v>50</v>
      </c>
      <c r="KE1313" s="471">
        <v>0</v>
      </c>
      <c r="KF1313" s="471">
        <v>0</v>
      </c>
      <c r="KG1313" s="471">
        <v>0</v>
      </c>
      <c r="KH1313" s="471">
        <v>0</v>
      </c>
      <c r="KI1313" s="471">
        <v>0</v>
      </c>
      <c r="KJ1313" s="471">
        <v>0</v>
      </c>
      <c r="KK1313" s="471">
        <v>0</v>
      </c>
      <c r="KL1313" s="471">
        <v>0</v>
      </c>
      <c r="KM1313" s="496">
        <v>0</v>
      </c>
      <c r="KN1313" s="503">
        <v>0</v>
      </c>
      <c r="KO1313" s="471">
        <v>0</v>
      </c>
      <c r="KP1313" s="471">
        <v>0</v>
      </c>
      <c r="KQ1313" s="471">
        <v>0</v>
      </c>
      <c r="KR1313" s="471">
        <v>0</v>
      </c>
      <c r="KS1313" s="471">
        <v>0</v>
      </c>
      <c r="KT1313" s="471">
        <v>0</v>
      </c>
      <c r="KU1313" s="471">
        <v>0</v>
      </c>
      <c r="KV1313" s="471">
        <v>0</v>
      </c>
      <c r="KW1313" s="496">
        <v>0</v>
      </c>
      <c r="KX1313" s="471">
        <v>240</v>
      </c>
      <c r="KY1313" s="471">
        <v>62</v>
      </c>
      <c r="KZ1313" s="471">
        <v>26</v>
      </c>
      <c r="LA1313" s="471">
        <v>13</v>
      </c>
      <c r="LB1313" s="471">
        <v>6</v>
      </c>
      <c r="LC1313" s="471">
        <v>2</v>
      </c>
      <c r="LD1313" s="471">
        <v>0</v>
      </c>
      <c r="LE1313" s="471">
        <v>0</v>
      </c>
      <c r="LF1313" s="496">
        <v>349</v>
      </c>
      <c r="LG1313" s="262"/>
      <c r="LH1313" s="262"/>
      <c r="LI1313" s="262"/>
      <c r="LJ1313" s="262"/>
      <c r="LK1313" s="262"/>
      <c r="LL1313" s="262"/>
      <c r="LM1313" s="262"/>
      <c r="LN1313" s="262"/>
      <c r="LO1313" s="262"/>
      <c r="LP1313" s="262"/>
      <c r="LQ1313" s="262"/>
      <c r="LR1313" s="262"/>
      <c r="LS1313" s="262"/>
      <c r="LT1313" s="262"/>
      <c r="LU1313" s="262"/>
      <c r="LV1313" s="262"/>
      <c r="LW1313" s="262"/>
      <c r="LX1313" s="262"/>
      <c r="LY1313" s="262"/>
      <c r="LZ1313" s="262"/>
      <c r="MA1313" s="262"/>
      <c r="MB1313" s="262"/>
      <c r="MC1313" s="262"/>
      <c r="MD1313" s="262"/>
      <c r="ME1313" s="262"/>
      <c r="MF1313" s="262"/>
      <c r="MG1313" s="262"/>
      <c r="MH1313" s="262"/>
      <c r="MI1313" s="262"/>
      <c r="MJ1313" s="262"/>
      <c r="MK1313" s="262"/>
      <c r="ML1313" s="262"/>
      <c r="MM1313" s="262"/>
      <c r="MN1313" s="262"/>
      <c r="MO1313" s="262"/>
      <c r="MP1313" s="262"/>
      <c r="MQ1313" s="262"/>
      <c r="MR1313" s="262"/>
      <c r="MS1313" s="262"/>
      <c r="MT1313" s="262"/>
      <c r="MU1313" s="262"/>
    </row>
    <row r="1314" spans="1:359" x14ac:dyDescent="0.2">
      <c r="A1314" s="241" t="s">
        <v>92</v>
      </c>
      <c r="B1314" s="476" t="s">
        <v>796</v>
      </c>
      <c r="C1314" s="326" t="s">
        <v>626</v>
      </c>
      <c r="D1314" s="283" t="s">
        <v>93</v>
      </c>
      <c r="E1314" s="503">
        <v>0</v>
      </c>
      <c r="F1314" s="471">
        <v>209</v>
      </c>
      <c r="G1314" s="471">
        <v>143</v>
      </c>
      <c r="H1314" s="471">
        <v>166</v>
      </c>
      <c r="I1314" s="471">
        <v>79</v>
      </c>
      <c r="J1314" s="471">
        <v>41</v>
      </c>
      <c r="K1314" s="471">
        <v>22</v>
      </c>
      <c r="L1314" s="471">
        <v>17</v>
      </c>
      <c r="M1314" s="471">
        <v>2</v>
      </c>
      <c r="N1314" s="496">
        <v>679</v>
      </c>
      <c r="O1314" s="503">
        <v>10</v>
      </c>
      <c r="P1314" s="471">
        <v>0</v>
      </c>
      <c r="Q1314" s="471">
        <v>0</v>
      </c>
      <c r="R1314" s="471">
        <v>0</v>
      </c>
      <c r="S1314" s="471">
        <v>0</v>
      </c>
      <c r="T1314" s="471">
        <v>0</v>
      </c>
      <c r="U1314" s="471">
        <v>0</v>
      </c>
      <c r="V1314" s="471">
        <v>0</v>
      </c>
      <c r="W1314" s="471">
        <v>0</v>
      </c>
      <c r="X1314" s="496">
        <v>0</v>
      </c>
      <c r="Y1314" s="503">
        <v>25</v>
      </c>
      <c r="Z1314" s="471">
        <v>0</v>
      </c>
      <c r="AA1314" s="471">
        <v>0</v>
      </c>
      <c r="AB1314" s="471">
        <v>0</v>
      </c>
      <c r="AC1314" s="471">
        <v>0</v>
      </c>
      <c r="AD1314" s="471">
        <v>0</v>
      </c>
      <c r="AE1314" s="471">
        <v>0</v>
      </c>
      <c r="AF1314" s="471">
        <v>0</v>
      </c>
      <c r="AG1314" s="471">
        <v>0</v>
      </c>
      <c r="AH1314" s="496">
        <v>0</v>
      </c>
      <c r="AI1314" s="503">
        <v>50</v>
      </c>
      <c r="AJ1314" s="471">
        <v>114</v>
      </c>
      <c r="AK1314" s="471">
        <v>95</v>
      </c>
      <c r="AL1314" s="471">
        <v>133</v>
      </c>
      <c r="AM1314" s="471">
        <v>51</v>
      </c>
      <c r="AN1314" s="471">
        <v>18</v>
      </c>
      <c r="AO1314" s="471">
        <v>17</v>
      </c>
      <c r="AP1314" s="471">
        <v>5</v>
      </c>
      <c r="AQ1314" s="471">
        <v>1</v>
      </c>
      <c r="AR1314" s="496">
        <v>434</v>
      </c>
      <c r="AS1314" s="503">
        <v>100</v>
      </c>
      <c r="AT1314" s="471">
        <v>0</v>
      </c>
      <c r="AU1314" s="471">
        <v>0</v>
      </c>
      <c r="AV1314" s="471">
        <v>0</v>
      </c>
      <c r="AW1314" s="471">
        <v>0</v>
      </c>
      <c r="AX1314" s="471">
        <v>0</v>
      </c>
      <c r="AY1314" s="471">
        <v>0</v>
      </c>
      <c r="AZ1314" s="471">
        <v>0</v>
      </c>
      <c r="BA1314" s="471">
        <v>0</v>
      </c>
      <c r="BB1314" s="496">
        <v>0</v>
      </c>
      <c r="BC1314" s="503">
        <v>0</v>
      </c>
      <c r="BD1314" s="471">
        <v>0</v>
      </c>
      <c r="BE1314" s="471">
        <v>0</v>
      </c>
      <c r="BF1314" s="471">
        <v>0</v>
      </c>
      <c r="BG1314" s="471">
        <v>0</v>
      </c>
      <c r="BH1314" s="471">
        <v>0</v>
      </c>
      <c r="BI1314" s="471">
        <v>0</v>
      </c>
      <c r="BJ1314" s="471">
        <v>0</v>
      </c>
      <c r="BK1314" s="471">
        <v>0</v>
      </c>
      <c r="BL1314" s="496">
        <v>0</v>
      </c>
      <c r="BM1314" s="471">
        <v>114</v>
      </c>
      <c r="BN1314" s="471">
        <v>95</v>
      </c>
      <c r="BO1314" s="471">
        <v>133</v>
      </c>
      <c r="BP1314" s="471">
        <v>51</v>
      </c>
      <c r="BQ1314" s="471">
        <v>18</v>
      </c>
      <c r="BR1314" s="471">
        <v>17</v>
      </c>
      <c r="BS1314" s="471">
        <v>5</v>
      </c>
      <c r="BT1314" s="471">
        <v>1</v>
      </c>
      <c r="BU1314" s="496">
        <v>434</v>
      </c>
      <c r="BV1314" s="471">
        <v>323</v>
      </c>
      <c r="BW1314" s="471">
        <v>238</v>
      </c>
      <c r="BX1314" s="471">
        <v>299</v>
      </c>
      <c r="BY1314" s="471">
        <v>130</v>
      </c>
      <c r="BZ1314" s="471">
        <v>59</v>
      </c>
      <c r="CA1314" s="471">
        <v>39</v>
      </c>
      <c r="CB1314" s="471">
        <v>22</v>
      </c>
      <c r="CC1314" s="471">
        <v>3</v>
      </c>
      <c r="CD1314" s="496">
        <v>1113</v>
      </c>
      <c r="CE1314" s="503">
        <v>10</v>
      </c>
      <c r="CF1314" s="471">
        <v>0</v>
      </c>
      <c r="CG1314" s="471">
        <v>0</v>
      </c>
      <c r="CH1314" s="471">
        <v>0</v>
      </c>
      <c r="CI1314" s="471">
        <v>0</v>
      </c>
      <c r="CJ1314" s="471">
        <v>0</v>
      </c>
      <c r="CK1314" s="471">
        <v>0</v>
      </c>
      <c r="CL1314" s="471">
        <v>0</v>
      </c>
      <c r="CM1314" s="471">
        <v>0</v>
      </c>
      <c r="CN1314" s="496">
        <v>0</v>
      </c>
      <c r="CO1314" s="503">
        <v>25</v>
      </c>
      <c r="CP1314" s="471">
        <v>0</v>
      </c>
      <c r="CQ1314" s="471">
        <v>0</v>
      </c>
      <c r="CR1314" s="471">
        <v>0</v>
      </c>
      <c r="CS1314" s="471">
        <v>0</v>
      </c>
      <c r="CT1314" s="471">
        <v>0</v>
      </c>
      <c r="CU1314" s="471">
        <v>0</v>
      </c>
      <c r="CV1314" s="471">
        <v>0</v>
      </c>
      <c r="CW1314" s="471">
        <v>0</v>
      </c>
      <c r="CX1314" s="496">
        <v>0</v>
      </c>
      <c r="CY1314" s="503">
        <v>50</v>
      </c>
      <c r="CZ1314" s="471">
        <v>0</v>
      </c>
      <c r="DA1314" s="471">
        <v>0</v>
      </c>
      <c r="DB1314" s="471">
        <v>0</v>
      </c>
      <c r="DC1314" s="471">
        <v>0</v>
      </c>
      <c r="DD1314" s="471">
        <v>0</v>
      </c>
      <c r="DE1314" s="471">
        <v>0</v>
      </c>
      <c r="DF1314" s="471">
        <v>0</v>
      </c>
      <c r="DG1314" s="471">
        <v>0</v>
      </c>
      <c r="DH1314" s="496">
        <v>0</v>
      </c>
      <c r="DI1314" s="503">
        <v>100</v>
      </c>
      <c r="DJ1314" s="471">
        <v>19</v>
      </c>
      <c r="DK1314" s="471">
        <v>17</v>
      </c>
      <c r="DL1314" s="471">
        <v>20</v>
      </c>
      <c r="DM1314" s="471">
        <v>11</v>
      </c>
      <c r="DN1314" s="471">
        <v>10</v>
      </c>
      <c r="DO1314" s="471">
        <v>7</v>
      </c>
      <c r="DP1314" s="471">
        <v>1</v>
      </c>
      <c r="DQ1314" s="471">
        <v>0</v>
      </c>
      <c r="DR1314" s="496">
        <v>85</v>
      </c>
      <c r="DS1314" s="503">
        <v>0</v>
      </c>
      <c r="DT1314" s="471">
        <v>0</v>
      </c>
      <c r="DU1314" s="471">
        <v>0</v>
      </c>
      <c r="DV1314" s="471">
        <v>0</v>
      </c>
      <c r="DW1314" s="471">
        <v>0</v>
      </c>
      <c r="DX1314" s="471">
        <v>0</v>
      </c>
      <c r="DY1314" s="471">
        <v>0</v>
      </c>
      <c r="DZ1314" s="471">
        <v>0</v>
      </c>
      <c r="EA1314" s="471">
        <v>0</v>
      </c>
      <c r="EB1314" s="496">
        <v>0</v>
      </c>
      <c r="EC1314" s="471">
        <v>19</v>
      </c>
      <c r="ED1314" s="471">
        <v>17</v>
      </c>
      <c r="EE1314" s="471">
        <v>20</v>
      </c>
      <c r="EF1314" s="471">
        <v>11</v>
      </c>
      <c r="EG1314" s="471">
        <v>10</v>
      </c>
      <c r="EH1314" s="471">
        <v>7</v>
      </c>
      <c r="EI1314" s="471">
        <v>1</v>
      </c>
      <c r="EJ1314" s="471">
        <v>0</v>
      </c>
      <c r="EK1314" s="496">
        <v>85</v>
      </c>
      <c r="EL1314" s="518">
        <v>50</v>
      </c>
      <c r="EM1314" s="471">
        <v>0</v>
      </c>
      <c r="EN1314" s="471">
        <v>0</v>
      </c>
      <c r="EO1314" s="471">
        <v>0</v>
      </c>
      <c r="EP1314" s="471">
        <v>0</v>
      </c>
      <c r="EQ1314" s="471">
        <v>0</v>
      </c>
      <c r="ER1314" s="471">
        <v>0</v>
      </c>
      <c r="ES1314" s="471">
        <v>0</v>
      </c>
      <c r="ET1314" s="471">
        <v>0</v>
      </c>
      <c r="EU1314" s="496">
        <v>0</v>
      </c>
      <c r="EV1314" s="503">
        <v>100</v>
      </c>
      <c r="EW1314" s="471">
        <v>0</v>
      </c>
      <c r="EX1314" s="471">
        <v>0</v>
      </c>
      <c r="EY1314" s="471">
        <v>0</v>
      </c>
      <c r="EZ1314" s="471">
        <v>0</v>
      </c>
      <c r="FA1314" s="471">
        <v>0</v>
      </c>
      <c r="FB1314" s="471">
        <v>0</v>
      </c>
      <c r="FC1314" s="471">
        <v>0</v>
      </c>
      <c r="FD1314" s="471">
        <v>0</v>
      </c>
      <c r="FE1314" s="496">
        <v>0</v>
      </c>
      <c r="FF1314" s="503">
        <v>150</v>
      </c>
      <c r="FG1314" s="471">
        <v>0</v>
      </c>
      <c r="FH1314" s="471">
        <v>0</v>
      </c>
      <c r="FI1314" s="471">
        <v>0</v>
      </c>
      <c r="FJ1314" s="471">
        <v>0</v>
      </c>
      <c r="FK1314" s="471">
        <v>0</v>
      </c>
      <c r="FL1314" s="471">
        <v>0</v>
      </c>
      <c r="FM1314" s="471">
        <v>0</v>
      </c>
      <c r="FN1314" s="471">
        <v>0</v>
      </c>
      <c r="FO1314" s="496">
        <v>0</v>
      </c>
      <c r="FP1314" s="503">
        <v>200</v>
      </c>
      <c r="FQ1314" s="471">
        <v>2</v>
      </c>
      <c r="FR1314" s="471">
        <v>3</v>
      </c>
      <c r="FS1314" s="471">
        <v>5</v>
      </c>
      <c r="FT1314" s="471">
        <v>2</v>
      </c>
      <c r="FU1314" s="471">
        <v>0</v>
      </c>
      <c r="FV1314" s="471">
        <v>1</v>
      </c>
      <c r="FW1314" s="471">
        <v>1</v>
      </c>
      <c r="FX1314" s="471">
        <v>0</v>
      </c>
      <c r="FY1314" s="496">
        <v>14</v>
      </c>
      <c r="FZ1314" s="503">
        <v>0</v>
      </c>
      <c r="GA1314" s="471">
        <v>0</v>
      </c>
      <c r="GB1314" s="471">
        <v>0</v>
      </c>
      <c r="GC1314" s="471">
        <v>0</v>
      </c>
      <c r="GD1314" s="471">
        <v>0</v>
      </c>
      <c r="GE1314" s="471">
        <v>0</v>
      </c>
      <c r="GF1314" s="471">
        <v>0</v>
      </c>
      <c r="GG1314" s="471">
        <v>0</v>
      </c>
      <c r="GH1314" s="471">
        <v>0</v>
      </c>
      <c r="GI1314" s="496">
        <v>0</v>
      </c>
      <c r="GJ1314" s="471">
        <v>2</v>
      </c>
      <c r="GK1314" s="471">
        <v>3</v>
      </c>
      <c r="GL1314" s="471">
        <v>5</v>
      </c>
      <c r="GM1314" s="471">
        <v>2</v>
      </c>
      <c r="GN1314" s="471">
        <v>0</v>
      </c>
      <c r="GO1314" s="471">
        <v>1</v>
      </c>
      <c r="GP1314" s="471">
        <v>1</v>
      </c>
      <c r="GQ1314" s="471">
        <v>0</v>
      </c>
      <c r="GR1314" s="496">
        <v>14</v>
      </c>
      <c r="GS1314" s="503">
        <v>100</v>
      </c>
      <c r="GT1314" s="471">
        <v>0</v>
      </c>
      <c r="GU1314" s="471">
        <v>0</v>
      </c>
      <c r="GV1314" s="471">
        <v>0</v>
      </c>
      <c r="GW1314" s="471">
        <v>0</v>
      </c>
      <c r="GX1314" s="471">
        <v>0</v>
      </c>
      <c r="GY1314" s="471">
        <v>0</v>
      </c>
      <c r="GZ1314" s="471">
        <v>0</v>
      </c>
      <c r="HA1314" s="471">
        <v>0</v>
      </c>
      <c r="HB1314" s="496">
        <v>0</v>
      </c>
      <c r="HC1314" s="503">
        <v>150</v>
      </c>
      <c r="HD1314" s="471">
        <v>0</v>
      </c>
      <c r="HE1314" s="471">
        <v>0</v>
      </c>
      <c r="HF1314" s="471">
        <v>0</v>
      </c>
      <c r="HG1314" s="471">
        <v>0</v>
      </c>
      <c r="HH1314" s="471">
        <v>0</v>
      </c>
      <c r="HI1314" s="471">
        <v>0</v>
      </c>
      <c r="HJ1314" s="471">
        <v>0</v>
      </c>
      <c r="HK1314" s="471">
        <v>0</v>
      </c>
      <c r="HL1314" s="496">
        <v>0</v>
      </c>
      <c r="HM1314" s="503">
        <v>200</v>
      </c>
      <c r="HN1314" s="471">
        <v>0</v>
      </c>
      <c r="HO1314" s="471">
        <v>0</v>
      </c>
      <c r="HP1314" s="471">
        <v>0</v>
      </c>
      <c r="HQ1314" s="471">
        <v>0</v>
      </c>
      <c r="HR1314" s="471">
        <v>0</v>
      </c>
      <c r="HS1314" s="471">
        <v>0</v>
      </c>
      <c r="HT1314" s="471">
        <v>0</v>
      </c>
      <c r="HU1314" s="471">
        <v>0</v>
      </c>
      <c r="HV1314" s="496">
        <v>0</v>
      </c>
      <c r="HW1314" s="503">
        <v>250</v>
      </c>
      <c r="HX1314" s="471">
        <v>0</v>
      </c>
      <c r="HY1314" s="471">
        <v>0</v>
      </c>
      <c r="HZ1314" s="471">
        <v>0</v>
      </c>
      <c r="IA1314" s="471">
        <v>0</v>
      </c>
      <c r="IB1314" s="471">
        <v>0</v>
      </c>
      <c r="IC1314" s="471">
        <v>0</v>
      </c>
      <c r="ID1314" s="471">
        <v>0</v>
      </c>
      <c r="IE1314" s="471">
        <v>0</v>
      </c>
      <c r="IF1314" s="496">
        <v>0</v>
      </c>
      <c r="IG1314" s="503">
        <v>300</v>
      </c>
      <c r="IH1314" s="471">
        <v>3</v>
      </c>
      <c r="II1314" s="471">
        <v>4</v>
      </c>
      <c r="IJ1314" s="471">
        <v>2</v>
      </c>
      <c r="IK1314" s="471">
        <v>0</v>
      </c>
      <c r="IL1314" s="471">
        <v>1</v>
      </c>
      <c r="IM1314" s="471">
        <v>0</v>
      </c>
      <c r="IN1314" s="471">
        <v>1</v>
      </c>
      <c r="IO1314" s="471">
        <v>0</v>
      </c>
      <c r="IP1314" s="496">
        <v>11</v>
      </c>
      <c r="IQ1314" s="503">
        <v>0</v>
      </c>
      <c r="IR1314" s="471">
        <v>0</v>
      </c>
      <c r="IS1314" s="471">
        <v>0</v>
      </c>
      <c r="IT1314" s="471">
        <v>0</v>
      </c>
      <c r="IU1314" s="471">
        <v>0</v>
      </c>
      <c r="IV1314" s="471">
        <v>0</v>
      </c>
      <c r="IW1314" s="471">
        <v>0</v>
      </c>
      <c r="IX1314" s="471">
        <v>0</v>
      </c>
      <c r="IY1314" s="471">
        <v>0</v>
      </c>
      <c r="IZ1314" s="496">
        <v>0</v>
      </c>
      <c r="JA1314" s="471">
        <v>3</v>
      </c>
      <c r="JB1314" s="471">
        <v>4</v>
      </c>
      <c r="JC1314" s="471">
        <v>2</v>
      </c>
      <c r="JD1314" s="471">
        <v>0</v>
      </c>
      <c r="JE1314" s="471">
        <v>1</v>
      </c>
      <c r="JF1314" s="471">
        <v>0</v>
      </c>
      <c r="JG1314" s="471">
        <v>1</v>
      </c>
      <c r="JH1314" s="471">
        <v>0</v>
      </c>
      <c r="JI1314" s="471">
        <v>11</v>
      </c>
      <c r="JJ1314" s="503">
        <v>0</v>
      </c>
      <c r="JK1314" s="471">
        <v>41</v>
      </c>
      <c r="JL1314" s="471">
        <v>38</v>
      </c>
      <c r="JM1314" s="471">
        <v>39</v>
      </c>
      <c r="JN1314" s="471">
        <v>23</v>
      </c>
      <c r="JO1314" s="471">
        <v>6</v>
      </c>
      <c r="JP1314" s="471">
        <v>4</v>
      </c>
      <c r="JQ1314" s="471">
        <v>2</v>
      </c>
      <c r="JR1314" s="471">
        <v>0</v>
      </c>
      <c r="JS1314" s="496">
        <v>153</v>
      </c>
      <c r="JT1314" s="503">
        <v>10</v>
      </c>
      <c r="JU1314" s="471">
        <v>0</v>
      </c>
      <c r="JV1314" s="471">
        <v>0</v>
      </c>
      <c r="JW1314" s="471">
        <v>0</v>
      </c>
      <c r="JX1314" s="471">
        <v>0</v>
      </c>
      <c r="JY1314" s="471">
        <v>0</v>
      </c>
      <c r="JZ1314" s="471">
        <v>0</v>
      </c>
      <c r="KA1314" s="471">
        <v>0</v>
      </c>
      <c r="KB1314" s="471">
        <v>0</v>
      </c>
      <c r="KC1314" s="496">
        <v>0</v>
      </c>
      <c r="KD1314" s="503">
        <v>50</v>
      </c>
      <c r="KE1314" s="471">
        <v>0</v>
      </c>
      <c r="KF1314" s="471">
        <v>0</v>
      </c>
      <c r="KG1314" s="471">
        <v>1</v>
      </c>
      <c r="KH1314" s="471">
        <v>0</v>
      </c>
      <c r="KI1314" s="471">
        <v>0</v>
      </c>
      <c r="KJ1314" s="471">
        <v>0</v>
      </c>
      <c r="KK1314" s="471">
        <v>0</v>
      </c>
      <c r="KL1314" s="471">
        <v>0</v>
      </c>
      <c r="KM1314" s="496">
        <v>1</v>
      </c>
      <c r="KN1314" s="503">
        <v>0</v>
      </c>
      <c r="KO1314" s="471">
        <v>0</v>
      </c>
      <c r="KP1314" s="471">
        <v>0</v>
      </c>
      <c r="KQ1314" s="471">
        <v>0</v>
      </c>
      <c r="KR1314" s="471">
        <v>0</v>
      </c>
      <c r="KS1314" s="471">
        <v>0</v>
      </c>
      <c r="KT1314" s="471">
        <v>0</v>
      </c>
      <c r="KU1314" s="471">
        <v>0</v>
      </c>
      <c r="KV1314" s="471">
        <v>0</v>
      </c>
      <c r="KW1314" s="496">
        <v>0</v>
      </c>
      <c r="KX1314" s="471">
        <v>41</v>
      </c>
      <c r="KY1314" s="471">
        <v>38</v>
      </c>
      <c r="KZ1314" s="471">
        <v>40</v>
      </c>
      <c r="LA1314" s="471">
        <v>23</v>
      </c>
      <c r="LB1314" s="471">
        <v>6</v>
      </c>
      <c r="LC1314" s="471">
        <v>4</v>
      </c>
      <c r="LD1314" s="471">
        <v>2</v>
      </c>
      <c r="LE1314" s="471">
        <v>0</v>
      </c>
      <c r="LF1314" s="496">
        <v>154</v>
      </c>
      <c r="LG1314" s="262"/>
      <c r="LH1314" s="262"/>
      <c r="LI1314" s="262"/>
      <c r="LJ1314" s="262"/>
      <c r="LK1314" s="262"/>
      <c r="LL1314" s="262"/>
      <c r="LM1314" s="262"/>
      <c r="LN1314" s="262"/>
      <c r="LO1314" s="262"/>
      <c r="LP1314" s="262"/>
      <c r="LQ1314" s="262"/>
      <c r="LR1314" s="262"/>
      <c r="LS1314" s="262"/>
      <c r="LT1314" s="262"/>
      <c r="LU1314" s="262"/>
      <c r="LV1314" s="262"/>
      <c r="LW1314" s="262"/>
      <c r="LX1314" s="262"/>
      <c r="LY1314" s="262"/>
      <c r="LZ1314" s="262"/>
      <c r="MA1314" s="262"/>
      <c r="MB1314" s="262"/>
      <c r="MC1314" s="262"/>
      <c r="MD1314" s="262"/>
      <c r="ME1314" s="262"/>
      <c r="MF1314" s="262"/>
      <c r="MG1314" s="262"/>
      <c r="MH1314" s="262"/>
      <c r="MI1314" s="262"/>
      <c r="MJ1314" s="262"/>
      <c r="MK1314" s="262"/>
      <c r="ML1314" s="262"/>
      <c r="MM1314" s="262"/>
      <c r="MN1314" s="262"/>
      <c r="MO1314" s="262"/>
      <c r="MP1314" s="262"/>
      <c r="MQ1314" s="262"/>
      <c r="MR1314" s="262"/>
      <c r="MS1314" s="262"/>
      <c r="MT1314" s="262"/>
      <c r="MU1314" s="262"/>
    </row>
    <row r="1315" spans="1:359" x14ac:dyDescent="0.2">
      <c r="A1315" s="241" t="s">
        <v>94</v>
      </c>
      <c r="B1315" s="476" t="s">
        <v>797</v>
      </c>
      <c r="C1315" s="326" t="s">
        <v>782</v>
      </c>
      <c r="D1315" s="283" t="s">
        <v>798</v>
      </c>
      <c r="E1315" s="503">
        <v>0</v>
      </c>
      <c r="F1315" s="471">
        <v>38</v>
      </c>
      <c r="G1315" s="471">
        <v>59</v>
      </c>
      <c r="H1315" s="471">
        <v>117</v>
      </c>
      <c r="I1315" s="471">
        <v>53</v>
      </c>
      <c r="J1315" s="471">
        <v>32</v>
      </c>
      <c r="K1315" s="471">
        <v>11</v>
      </c>
      <c r="L1315" s="471">
        <v>15</v>
      </c>
      <c r="M1315" s="471">
        <v>1</v>
      </c>
      <c r="N1315" s="496">
        <v>326</v>
      </c>
      <c r="O1315" s="503">
        <v>10</v>
      </c>
      <c r="P1315" s="471">
        <v>0</v>
      </c>
      <c r="Q1315" s="471">
        <v>0</v>
      </c>
      <c r="R1315" s="471">
        <v>0</v>
      </c>
      <c r="S1315" s="471">
        <v>0</v>
      </c>
      <c r="T1315" s="471">
        <v>0</v>
      </c>
      <c r="U1315" s="471">
        <v>0</v>
      </c>
      <c r="V1315" s="471">
        <v>0</v>
      </c>
      <c r="W1315" s="471">
        <v>0</v>
      </c>
      <c r="X1315" s="496">
        <v>0</v>
      </c>
      <c r="Y1315" s="503">
        <v>25</v>
      </c>
      <c r="Z1315" s="471">
        <v>0</v>
      </c>
      <c r="AA1315" s="471">
        <v>0</v>
      </c>
      <c r="AB1315" s="471">
        <v>0</v>
      </c>
      <c r="AC1315" s="471">
        <v>0</v>
      </c>
      <c r="AD1315" s="471">
        <v>0</v>
      </c>
      <c r="AE1315" s="471">
        <v>0</v>
      </c>
      <c r="AF1315" s="471">
        <v>0</v>
      </c>
      <c r="AG1315" s="471">
        <v>0</v>
      </c>
      <c r="AH1315" s="496">
        <v>0</v>
      </c>
      <c r="AI1315" s="503">
        <v>50</v>
      </c>
      <c r="AJ1315" s="471">
        <v>53</v>
      </c>
      <c r="AK1315" s="471">
        <v>59</v>
      </c>
      <c r="AL1315" s="471">
        <v>70</v>
      </c>
      <c r="AM1315" s="471">
        <v>33</v>
      </c>
      <c r="AN1315" s="471">
        <v>7</v>
      </c>
      <c r="AO1315" s="471">
        <v>13</v>
      </c>
      <c r="AP1315" s="471">
        <v>8</v>
      </c>
      <c r="AQ1315" s="471">
        <v>3</v>
      </c>
      <c r="AR1315" s="496">
        <v>246</v>
      </c>
      <c r="AS1315" s="503">
        <v>100</v>
      </c>
      <c r="AT1315" s="471">
        <v>31</v>
      </c>
      <c r="AU1315" s="471">
        <v>155</v>
      </c>
      <c r="AV1315" s="471">
        <v>204</v>
      </c>
      <c r="AW1315" s="471">
        <v>77</v>
      </c>
      <c r="AX1315" s="471">
        <v>18</v>
      </c>
      <c r="AY1315" s="471">
        <v>12</v>
      </c>
      <c r="AZ1315" s="471">
        <v>10</v>
      </c>
      <c r="BA1315" s="471">
        <v>0</v>
      </c>
      <c r="BB1315" s="496">
        <v>507</v>
      </c>
      <c r="BC1315" s="503">
        <v>0</v>
      </c>
      <c r="BD1315" s="471">
        <v>0</v>
      </c>
      <c r="BE1315" s="471">
        <v>0</v>
      </c>
      <c r="BF1315" s="471">
        <v>0</v>
      </c>
      <c r="BG1315" s="471">
        <v>0</v>
      </c>
      <c r="BH1315" s="471">
        <v>0</v>
      </c>
      <c r="BI1315" s="471">
        <v>0</v>
      </c>
      <c r="BJ1315" s="471">
        <v>0</v>
      </c>
      <c r="BK1315" s="471">
        <v>0</v>
      </c>
      <c r="BL1315" s="496">
        <v>0</v>
      </c>
      <c r="BM1315" s="471">
        <v>84</v>
      </c>
      <c r="BN1315" s="471">
        <v>214</v>
      </c>
      <c r="BO1315" s="471">
        <v>274</v>
      </c>
      <c r="BP1315" s="471">
        <v>110</v>
      </c>
      <c r="BQ1315" s="471">
        <v>25</v>
      </c>
      <c r="BR1315" s="471">
        <v>25</v>
      </c>
      <c r="BS1315" s="471">
        <v>18</v>
      </c>
      <c r="BT1315" s="471">
        <v>3</v>
      </c>
      <c r="BU1315" s="496">
        <v>753</v>
      </c>
      <c r="BV1315" s="471">
        <v>122</v>
      </c>
      <c r="BW1315" s="471">
        <v>273</v>
      </c>
      <c r="BX1315" s="471">
        <v>391</v>
      </c>
      <c r="BY1315" s="471">
        <v>163</v>
      </c>
      <c r="BZ1315" s="471">
        <v>57</v>
      </c>
      <c r="CA1315" s="471">
        <v>36</v>
      </c>
      <c r="CB1315" s="471">
        <v>33</v>
      </c>
      <c r="CC1315" s="471">
        <v>4</v>
      </c>
      <c r="CD1315" s="496">
        <v>1079</v>
      </c>
      <c r="CE1315" s="503">
        <v>10</v>
      </c>
      <c r="CF1315" s="471">
        <v>0</v>
      </c>
      <c r="CG1315" s="471">
        <v>0</v>
      </c>
      <c r="CH1315" s="471">
        <v>0</v>
      </c>
      <c r="CI1315" s="471">
        <v>0</v>
      </c>
      <c r="CJ1315" s="471">
        <v>0</v>
      </c>
      <c r="CK1315" s="471">
        <v>0</v>
      </c>
      <c r="CL1315" s="471">
        <v>0</v>
      </c>
      <c r="CM1315" s="471">
        <v>0</v>
      </c>
      <c r="CN1315" s="496">
        <v>0</v>
      </c>
      <c r="CO1315" s="503">
        <v>25</v>
      </c>
      <c r="CP1315" s="471">
        <v>0</v>
      </c>
      <c r="CQ1315" s="471">
        <v>0</v>
      </c>
      <c r="CR1315" s="471">
        <v>0</v>
      </c>
      <c r="CS1315" s="471">
        <v>0</v>
      </c>
      <c r="CT1315" s="471">
        <v>0</v>
      </c>
      <c r="CU1315" s="471">
        <v>0</v>
      </c>
      <c r="CV1315" s="471">
        <v>0</v>
      </c>
      <c r="CW1315" s="471">
        <v>0</v>
      </c>
      <c r="CX1315" s="496">
        <v>0</v>
      </c>
      <c r="CY1315" s="503">
        <v>50</v>
      </c>
      <c r="CZ1315" s="471">
        <v>0</v>
      </c>
      <c r="DA1315" s="471">
        <v>0</v>
      </c>
      <c r="DB1315" s="471">
        <v>0</v>
      </c>
      <c r="DC1315" s="471">
        <v>0</v>
      </c>
      <c r="DD1315" s="471">
        <v>0</v>
      </c>
      <c r="DE1315" s="471">
        <v>0</v>
      </c>
      <c r="DF1315" s="471">
        <v>0</v>
      </c>
      <c r="DG1315" s="471">
        <v>0</v>
      </c>
      <c r="DH1315" s="496">
        <v>0</v>
      </c>
      <c r="DI1315" s="503">
        <v>100</v>
      </c>
      <c r="DJ1315" s="471">
        <v>16</v>
      </c>
      <c r="DK1315" s="471">
        <v>18</v>
      </c>
      <c r="DL1315" s="471">
        <v>19</v>
      </c>
      <c r="DM1315" s="471">
        <v>11</v>
      </c>
      <c r="DN1315" s="471">
        <v>4</v>
      </c>
      <c r="DO1315" s="471">
        <v>2</v>
      </c>
      <c r="DP1315" s="471">
        <v>0</v>
      </c>
      <c r="DQ1315" s="471">
        <v>3</v>
      </c>
      <c r="DR1315" s="496">
        <v>73</v>
      </c>
      <c r="DS1315" s="503">
        <v>0</v>
      </c>
      <c r="DT1315" s="471">
        <v>0</v>
      </c>
      <c r="DU1315" s="471">
        <v>0</v>
      </c>
      <c r="DV1315" s="471">
        <v>0</v>
      </c>
      <c r="DW1315" s="471">
        <v>0</v>
      </c>
      <c r="DX1315" s="471">
        <v>0</v>
      </c>
      <c r="DY1315" s="471">
        <v>0</v>
      </c>
      <c r="DZ1315" s="471">
        <v>0</v>
      </c>
      <c r="EA1315" s="471">
        <v>0</v>
      </c>
      <c r="EB1315" s="496">
        <v>0</v>
      </c>
      <c r="EC1315" s="471">
        <v>16</v>
      </c>
      <c r="ED1315" s="471">
        <v>18</v>
      </c>
      <c r="EE1315" s="471">
        <v>19</v>
      </c>
      <c r="EF1315" s="471">
        <v>11</v>
      </c>
      <c r="EG1315" s="471">
        <v>4</v>
      </c>
      <c r="EH1315" s="471">
        <v>2</v>
      </c>
      <c r="EI1315" s="471">
        <v>0</v>
      </c>
      <c r="EJ1315" s="471">
        <v>3</v>
      </c>
      <c r="EK1315" s="496">
        <v>73</v>
      </c>
      <c r="EL1315" s="518">
        <v>50</v>
      </c>
      <c r="EM1315" s="471">
        <v>0</v>
      </c>
      <c r="EN1315" s="471">
        <v>0</v>
      </c>
      <c r="EO1315" s="471">
        <v>0</v>
      </c>
      <c r="EP1315" s="471">
        <v>0</v>
      </c>
      <c r="EQ1315" s="471">
        <v>0</v>
      </c>
      <c r="ER1315" s="471">
        <v>0</v>
      </c>
      <c r="ES1315" s="471">
        <v>0</v>
      </c>
      <c r="ET1315" s="471">
        <v>0</v>
      </c>
      <c r="EU1315" s="496">
        <v>0</v>
      </c>
      <c r="EV1315" s="503">
        <v>100</v>
      </c>
      <c r="EW1315" s="471">
        <v>0</v>
      </c>
      <c r="EX1315" s="471">
        <v>0</v>
      </c>
      <c r="EY1315" s="471">
        <v>0</v>
      </c>
      <c r="EZ1315" s="471">
        <v>0</v>
      </c>
      <c r="FA1315" s="471">
        <v>0</v>
      </c>
      <c r="FB1315" s="471">
        <v>0</v>
      </c>
      <c r="FC1315" s="471">
        <v>0</v>
      </c>
      <c r="FD1315" s="471">
        <v>0</v>
      </c>
      <c r="FE1315" s="496">
        <v>0</v>
      </c>
      <c r="FF1315" s="503">
        <v>150</v>
      </c>
      <c r="FG1315" s="471">
        <v>0</v>
      </c>
      <c r="FH1315" s="471">
        <v>0</v>
      </c>
      <c r="FI1315" s="471">
        <v>0</v>
      </c>
      <c r="FJ1315" s="471">
        <v>0</v>
      </c>
      <c r="FK1315" s="471">
        <v>0</v>
      </c>
      <c r="FL1315" s="471">
        <v>0</v>
      </c>
      <c r="FM1315" s="471">
        <v>0</v>
      </c>
      <c r="FN1315" s="471">
        <v>0</v>
      </c>
      <c r="FO1315" s="496">
        <v>0</v>
      </c>
      <c r="FP1315" s="503">
        <v>200</v>
      </c>
      <c r="FQ1315" s="471">
        <v>4</v>
      </c>
      <c r="FR1315" s="471">
        <v>19</v>
      </c>
      <c r="FS1315" s="471">
        <v>1</v>
      </c>
      <c r="FT1315" s="471">
        <v>3</v>
      </c>
      <c r="FU1315" s="471">
        <v>7</v>
      </c>
      <c r="FV1315" s="471">
        <v>1</v>
      </c>
      <c r="FW1315" s="471">
        <v>0</v>
      </c>
      <c r="FX1315" s="471">
        <v>2</v>
      </c>
      <c r="FY1315" s="496">
        <v>37</v>
      </c>
      <c r="FZ1315" s="503">
        <v>0</v>
      </c>
      <c r="GA1315" s="471">
        <v>0</v>
      </c>
      <c r="GB1315" s="471">
        <v>0</v>
      </c>
      <c r="GC1315" s="471">
        <v>0</v>
      </c>
      <c r="GD1315" s="471">
        <v>0</v>
      </c>
      <c r="GE1315" s="471">
        <v>0</v>
      </c>
      <c r="GF1315" s="471">
        <v>0</v>
      </c>
      <c r="GG1315" s="471">
        <v>0</v>
      </c>
      <c r="GH1315" s="471">
        <v>0</v>
      </c>
      <c r="GI1315" s="496">
        <v>0</v>
      </c>
      <c r="GJ1315" s="471">
        <v>4</v>
      </c>
      <c r="GK1315" s="471">
        <v>19</v>
      </c>
      <c r="GL1315" s="471">
        <v>1</v>
      </c>
      <c r="GM1315" s="471">
        <v>3</v>
      </c>
      <c r="GN1315" s="471">
        <v>7</v>
      </c>
      <c r="GO1315" s="471">
        <v>1</v>
      </c>
      <c r="GP1315" s="471">
        <v>0</v>
      </c>
      <c r="GQ1315" s="471">
        <v>2</v>
      </c>
      <c r="GR1315" s="496">
        <v>37</v>
      </c>
      <c r="GS1315" s="503">
        <v>100</v>
      </c>
      <c r="GT1315" s="471">
        <v>0</v>
      </c>
      <c r="GU1315" s="471">
        <v>0</v>
      </c>
      <c r="GV1315" s="471">
        <v>0</v>
      </c>
      <c r="GW1315" s="471">
        <v>0</v>
      </c>
      <c r="GX1315" s="471">
        <v>0</v>
      </c>
      <c r="GY1315" s="471">
        <v>0</v>
      </c>
      <c r="GZ1315" s="471">
        <v>0</v>
      </c>
      <c r="HA1315" s="471">
        <v>0</v>
      </c>
      <c r="HB1315" s="496">
        <v>0</v>
      </c>
      <c r="HC1315" s="503">
        <v>150</v>
      </c>
      <c r="HD1315" s="471">
        <v>0</v>
      </c>
      <c r="HE1315" s="471">
        <v>0</v>
      </c>
      <c r="HF1315" s="471">
        <v>0</v>
      </c>
      <c r="HG1315" s="471">
        <v>0</v>
      </c>
      <c r="HH1315" s="471">
        <v>0</v>
      </c>
      <c r="HI1315" s="471">
        <v>0</v>
      </c>
      <c r="HJ1315" s="471">
        <v>0</v>
      </c>
      <c r="HK1315" s="471">
        <v>0</v>
      </c>
      <c r="HL1315" s="496">
        <v>0</v>
      </c>
      <c r="HM1315" s="503">
        <v>200</v>
      </c>
      <c r="HN1315" s="471">
        <v>0</v>
      </c>
      <c r="HO1315" s="471">
        <v>0</v>
      </c>
      <c r="HP1315" s="471">
        <v>0</v>
      </c>
      <c r="HQ1315" s="471">
        <v>0</v>
      </c>
      <c r="HR1315" s="471">
        <v>0</v>
      </c>
      <c r="HS1315" s="471">
        <v>0</v>
      </c>
      <c r="HT1315" s="471">
        <v>0</v>
      </c>
      <c r="HU1315" s="471">
        <v>0</v>
      </c>
      <c r="HV1315" s="496">
        <v>0</v>
      </c>
      <c r="HW1315" s="503">
        <v>250</v>
      </c>
      <c r="HX1315" s="471">
        <v>0</v>
      </c>
      <c r="HY1315" s="471">
        <v>0</v>
      </c>
      <c r="HZ1315" s="471">
        <v>0</v>
      </c>
      <c r="IA1315" s="471">
        <v>0</v>
      </c>
      <c r="IB1315" s="471">
        <v>0</v>
      </c>
      <c r="IC1315" s="471">
        <v>0</v>
      </c>
      <c r="ID1315" s="471">
        <v>0</v>
      </c>
      <c r="IE1315" s="471">
        <v>0</v>
      </c>
      <c r="IF1315" s="496">
        <v>0</v>
      </c>
      <c r="IG1315" s="503">
        <v>300</v>
      </c>
      <c r="IH1315" s="471">
        <v>1</v>
      </c>
      <c r="II1315" s="471">
        <v>22</v>
      </c>
      <c r="IJ1315" s="471">
        <v>3</v>
      </c>
      <c r="IK1315" s="471">
        <v>1</v>
      </c>
      <c r="IL1315" s="471">
        <v>1</v>
      </c>
      <c r="IM1315" s="471">
        <v>1</v>
      </c>
      <c r="IN1315" s="471">
        <v>1</v>
      </c>
      <c r="IO1315" s="471">
        <v>0</v>
      </c>
      <c r="IP1315" s="496">
        <v>30</v>
      </c>
      <c r="IQ1315" s="503">
        <v>0</v>
      </c>
      <c r="IR1315" s="471">
        <v>0</v>
      </c>
      <c r="IS1315" s="471">
        <v>0</v>
      </c>
      <c r="IT1315" s="471">
        <v>0</v>
      </c>
      <c r="IU1315" s="471">
        <v>0</v>
      </c>
      <c r="IV1315" s="471">
        <v>0</v>
      </c>
      <c r="IW1315" s="471">
        <v>0</v>
      </c>
      <c r="IX1315" s="471">
        <v>0</v>
      </c>
      <c r="IY1315" s="471">
        <v>0</v>
      </c>
      <c r="IZ1315" s="496">
        <v>0</v>
      </c>
      <c r="JA1315" s="471">
        <v>1</v>
      </c>
      <c r="JB1315" s="471">
        <v>22</v>
      </c>
      <c r="JC1315" s="471">
        <v>3</v>
      </c>
      <c r="JD1315" s="471">
        <v>1</v>
      </c>
      <c r="JE1315" s="471">
        <v>1</v>
      </c>
      <c r="JF1315" s="471">
        <v>1</v>
      </c>
      <c r="JG1315" s="471">
        <v>1</v>
      </c>
      <c r="JH1315" s="471">
        <v>0</v>
      </c>
      <c r="JI1315" s="471">
        <v>30</v>
      </c>
      <c r="JJ1315" s="503">
        <v>0</v>
      </c>
      <c r="JK1315" s="471">
        <v>26</v>
      </c>
      <c r="JL1315" s="471">
        <v>32</v>
      </c>
      <c r="JM1315" s="471">
        <v>59</v>
      </c>
      <c r="JN1315" s="471">
        <v>29</v>
      </c>
      <c r="JO1315" s="471">
        <v>24</v>
      </c>
      <c r="JP1315" s="471">
        <v>15</v>
      </c>
      <c r="JQ1315" s="471">
        <v>18</v>
      </c>
      <c r="JR1315" s="471">
        <v>15</v>
      </c>
      <c r="JS1315" s="496">
        <v>218</v>
      </c>
      <c r="JT1315" s="503">
        <v>10</v>
      </c>
      <c r="JU1315" s="471">
        <v>0</v>
      </c>
      <c r="JV1315" s="471">
        <v>0</v>
      </c>
      <c r="JW1315" s="471">
        <v>0</v>
      </c>
      <c r="JX1315" s="471">
        <v>0</v>
      </c>
      <c r="JY1315" s="471">
        <v>0</v>
      </c>
      <c r="JZ1315" s="471">
        <v>0</v>
      </c>
      <c r="KA1315" s="471">
        <v>0</v>
      </c>
      <c r="KB1315" s="471">
        <v>0</v>
      </c>
      <c r="KC1315" s="496">
        <v>0</v>
      </c>
      <c r="KD1315" s="503">
        <v>50</v>
      </c>
      <c r="KE1315" s="471">
        <v>2</v>
      </c>
      <c r="KF1315" s="471">
        <v>0</v>
      </c>
      <c r="KG1315" s="471">
        <v>1</v>
      </c>
      <c r="KH1315" s="471">
        <v>1</v>
      </c>
      <c r="KI1315" s="471">
        <v>0</v>
      </c>
      <c r="KJ1315" s="471">
        <v>0</v>
      </c>
      <c r="KK1315" s="471">
        <v>0</v>
      </c>
      <c r="KL1315" s="471">
        <v>0</v>
      </c>
      <c r="KM1315" s="496">
        <v>4</v>
      </c>
      <c r="KN1315" s="503">
        <v>0</v>
      </c>
      <c r="KO1315" s="471">
        <v>0</v>
      </c>
      <c r="KP1315" s="471">
        <v>0</v>
      </c>
      <c r="KQ1315" s="471">
        <v>0</v>
      </c>
      <c r="KR1315" s="471">
        <v>0</v>
      </c>
      <c r="KS1315" s="471">
        <v>0</v>
      </c>
      <c r="KT1315" s="471">
        <v>0</v>
      </c>
      <c r="KU1315" s="471">
        <v>0</v>
      </c>
      <c r="KV1315" s="471">
        <v>0</v>
      </c>
      <c r="KW1315" s="496">
        <v>0</v>
      </c>
      <c r="KX1315" s="471">
        <v>28</v>
      </c>
      <c r="KY1315" s="471">
        <v>32</v>
      </c>
      <c r="KZ1315" s="471">
        <v>60</v>
      </c>
      <c r="LA1315" s="471">
        <v>30</v>
      </c>
      <c r="LB1315" s="471">
        <v>24</v>
      </c>
      <c r="LC1315" s="471">
        <v>15</v>
      </c>
      <c r="LD1315" s="471">
        <v>18</v>
      </c>
      <c r="LE1315" s="471">
        <v>15</v>
      </c>
      <c r="LF1315" s="496">
        <v>222</v>
      </c>
      <c r="LG1315" s="262"/>
      <c r="LH1315" s="262"/>
      <c r="LI1315" s="262"/>
      <c r="LJ1315" s="262"/>
      <c r="LK1315" s="262"/>
      <c r="LL1315" s="262"/>
      <c r="LM1315" s="262"/>
      <c r="LN1315" s="262"/>
      <c r="LO1315" s="262"/>
      <c r="LP1315" s="262"/>
      <c r="LQ1315" s="262"/>
      <c r="LR1315" s="262"/>
      <c r="LS1315" s="262"/>
      <c r="LT1315" s="262"/>
      <c r="LU1315" s="262"/>
      <c r="LV1315" s="262"/>
      <c r="LW1315" s="262"/>
      <c r="LX1315" s="262"/>
      <c r="LY1315" s="262"/>
      <c r="LZ1315" s="262"/>
      <c r="MA1315" s="262"/>
      <c r="MB1315" s="262"/>
      <c r="MC1315" s="262"/>
      <c r="MD1315" s="262"/>
      <c r="ME1315" s="262"/>
      <c r="MF1315" s="262"/>
      <c r="MG1315" s="262"/>
      <c r="MH1315" s="262"/>
      <c r="MI1315" s="262"/>
      <c r="MJ1315" s="262"/>
      <c r="MK1315" s="262"/>
      <c r="ML1315" s="262"/>
      <c r="MM1315" s="262"/>
      <c r="MN1315" s="262"/>
      <c r="MO1315" s="262"/>
      <c r="MP1315" s="262"/>
      <c r="MQ1315" s="262"/>
      <c r="MR1315" s="262"/>
      <c r="MS1315" s="262"/>
      <c r="MT1315" s="262"/>
      <c r="MU1315" s="262"/>
    </row>
    <row r="1316" spans="1:359" x14ac:dyDescent="0.2">
      <c r="A1316" s="241" t="s">
        <v>95</v>
      </c>
      <c r="B1316" s="476" t="s">
        <v>799</v>
      </c>
      <c r="C1316" s="326" t="s">
        <v>786</v>
      </c>
      <c r="D1316" s="283" t="s">
        <v>96</v>
      </c>
      <c r="E1316" s="503">
        <v>0</v>
      </c>
      <c r="F1316" s="471">
        <v>285</v>
      </c>
      <c r="G1316" s="471">
        <v>42</v>
      </c>
      <c r="H1316" s="471">
        <v>34</v>
      </c>
      <c r="I1316" s="471">
        <v>36</v>
      </c>
      <c r="J1316" s="471">
        <v>14</v>
      </c>
      <c r="K1316" s="471">
        <v>7</v>
      </c>
      <c r="L1316" s="471">
        <v>3</v>
      </c>
      <c r="M1316" s="471">
        <v>3</v>
      </c>
      <c r="N1316" s="496">
        <v>424</v>
      </c>
      <c r="O1316" s="503">
        <v>10</v>
      </c>
      <c r="P1316" s="471">
        <v>0</v>
      </c>
      <c r="Q1316" s="471">
        <v>0</v>
      </c>
      <c r="R1316" s="471">
        <v>0</v>
      </c>
      <c r="S1316" s="471">
        <v>0</v>
      </c>
      <c r="T1316" s="471">
        <v>0</v>
      </c>
      <c r="U1316" s="471">
        <v>0</v>
      </c>
      <c r="V1316" s="471">
        <v>0</v>
      </c>
      <c r="W1316" s="471">
        <v>0</v>
      </c>
      <c r="X1316" s="496">
        <v>0</v>
      </c>
      <c r="Y1316" s="503">
        <v>25</v>
      </c>
      <c r="Z1316" s="471">
        <v>433</v>
      </c>
      <c r="AA1316" s="471">
        <v>68</v>
      </c>
      <c r="AB1316" s="471">
        <v>36</v>
      </c>
      <c r="AC1316" s="471">
        <v>42</v>
      </c>
      <c r="AD1316" s="471">
        <v>13</v>
      </c>
      <c r="AE1316" s="471">
        <v>8</v>
      </c>
      <c r="AF1316" s="471">
        <v>2</v>
      </c>
      <c r="AG1316" s="471">
        <v>0</v>
      </c>
      <c r="AH1316" s="496">
        <v>602</v>
      </c>
      <c r="AI1316" s="503">
        <v>50</v>
      </c>
      <c r="AJ1316" s="471">
        <v>0</v>
      </c>
      <c r="AK1316" s="471">
        <v>0</v>
      </c>
      <c r="AL1316" s="471">
        <v>0</v>
      </c>
      <c r="AM1316" s="471">
        <v>0</v>
      </c>
      <c r="AN1316" s="471">
        <v>0</v>
      </c>
      <c r="AO1316" s="471">
        <v>0</v>
      </c>
      <c r="AP1316" s="471">
        <v>0</v>
      </c>
      <c r="AQ1316" s="471">
        <v>0</v>
      </c>
      <c r="AR1316" s="496">
        <v>0</v>
      </c>
      <c r="AS1316" s="503">
        <v>100</v>
      </c>
      <c r="AT1316" s="471">
        <v>7</v>
      </c>
      <c r="AU1316" s="471">
        <v>3</v>
      </c>
      <c r="AV1316" s="471">
        <v>7</v>
      </c>
      <c r="AW1316" s="471">
        <v>4</v>
      </c>
      <c r="AX1316" s="471">
        <v>0</v>
      </c>
      <c r="AY1316" s="471">
        <v>1</v>
      </c>
      <c r="AZ1316" s="471">
        <v>0</v>
      </c>
      <c r="BA1316" s="471">
        <v>0</v>
      </c>
      <c r="BB1316" s="496">
        <v>22</v>
      </c>
      <c r="BC1316" s="503">
        <v>0</v>
      </c>
      <c r="BD1316" s="471">
        <v>0</v>
      </c>
      <c r="BE1316" s="471">
        <v>0</v>
      </c>
      <c r="BF1316" s="471">
        <v>0</v>
      </c>
      <c r="BG1316" s="471">
        <v>0</v>
      </c>
      <c r="BH1316" s="471">
        <v>0</v>
      </c>
      <c r="BI1316" s="471">
        <v>0</v>
      </c>
      <c r="BJ1316" s="471">
        <v>0</v>
      </c>
      <c r="BK1316" s="471">
        <v>0</v>
      </c>
      <c r="BL1316" s="496">
        <v>0</v>
      </c>
      <c r="BM1316" s="471">
        <v>440</v>
      </c>
      <c r="BN1316" s="471">
        <v>71</v>
      </c>
      <c r="BO1316" s="471">
        <v>43</v>
      </c>
      <c r="BP1316" s="471">
        <v>46</v>
      </c>
      <c r="BQ1316" s="471">
        <v>13</v>
      </c>
      <c r="BR1316" s="471">
        <v>9</v>
      </c>
      <c r="BS1316" s="471">
        <v>2</v>
      </c>
      <c r="BT1316" s="471">
        <v>0</v>
      </c>
      <c r="BU1316" s="496">
        <v>624</v>
      </c>
      <c r="BV1316" s="471">
        <v>725</v>
      </c>
      <c r="BW1316" s="471">
        <v>113</v>
      </c>
      <c r="BX1316" s="471">
        <v>77</v>
      </c>
      <c r="BY1316" s="471">
        <v>82</v>
      </c>
      <c r="BZ1316" s="471">
        <v>27</v>
      </c>
      <c r="CA1316" s="471">
        <v>16</v>
      </c>
      <c r="CB1316" s="471">
        <v>5</v>
      </c>
      <c r="CC1316" s="471">
        <v>3</v>
      </c>
      <c r="CD1316" s="496">
        <v>1048</v>
      </c>
      <c r="CE1316" s="503">
        <v>10</v>
      </c>
      <c r="CF1316" s="471">
        <v>0</v>
      </c>
      <c r="CG1316" s="471">
        <v>0</v>
      </c>
      <c r="CH1316" s="471">
        <v>0</v>
      </c>
      <c r="CI1316" s="471">
        <v>0</v>
      </c>
      <c r="CJ1316" s="471">
        <v>0</v>
      </c>
      <c r="CK1316" s="471">
        <v>0</v>
      </c>
      <c r="CL1316" s="471">
        <v>0</v>
      </c>
      <c r="CM1316" s="471">
        <v>0</v>
      </c>
      <c r="CN1316" s="496">
        <v>0</v>
      </c>
      <c r="CO1316" s="503">
        <v>25</v>
      </c>
      <c r="CP1316" s="471">
        <v>0</v>
      </c>
      <c r="CQ1316" s="471">
        <v>0</v>
      </c>
      <c r="CR1316" s="471">
        <v>0</v>
      </c>
      <c r="CS1316" s="471">
        <v>0</v>
      </c>
      <c r="CT1316" s="471">
        <v>0</v>
      </c>
      <c r="CU1316" s="471">
        <v>0</v>
      </c>
      <c r="CV1316" s="471">
        <v>0</v>
      </c>
      <c r="CW1316" s="471">
        <v>0</v>
      </c>
      <c r="CX1316" s="496">
        <v>0</v>
      </c>
      <c r="CY1316" s="503">
        <v>50</v>
      </c>
      <c r="CZ1316" s="471">
        <v>0</v>
      </c>
      <c r="DA1316" s="471">
        <v>0</v>
      </c>
      <c r="DB1316" s="471">
        <v>0</v>
      </c>
      <c r="DC1316" s="471">
        <v>0</v>
      </c>
      <c r="DD1316" s="471">
        <v>0</v>
      </c>
      <c r="DE1316" s="471">
        <v>0</v>
      </c>
      <c r="DF1316" s="471">
        <v>0</v>
      </c>
      <c r="DG1316" s="471">
        <v>0</v>
      </c>
      <c r="DH1316" s="496">
        <v>0</v>
      </c>
      <c r="DI1316" s="503">
        <v>100</v>
      </c>
      <c r="DJ1316" s="471">
        <v>84</v>
      </c>
      <c r="DK1316" s="471">
        <v>23</v>
      </c>
      <c r="DL1316" s="471">
        <v>9</v>
      </c>
      <c r="DM1316" s="471">
        <v>7</v>
      </c>
      <c r="DN1316" s="471">
        <v>8</v>
      </c>
      <c r="DO1316" s="471">
        <v>0</v>
      </c>
      <c r="DP1316" s="471">
        <v>2</v>
      </c>
      <c r="DQ1316" s="471">
        <v>0</v>
      </c>
      <c r="DR1316" s="496">
        <v>133</v>
      </c>
      <c r="DS1316" s="503">
        <v>0</v>
      </c>
      <c r="DT1316" s="471">
        <v>0</v>
      </c>
      <c r="DU1316" s="471">
        <v>0</v>
      </c>
      <c r="DV1316" s="471">
        <v>0</v>
      </c>
      <c r="DW1316" s="471">
        <v>0</v>
      </c>
      <c r="DX1316" s="471">
        <v>0</v>
      </c>
      <c r="DY1316" s="471">
        <v>0</v>
      </c>
      <c r="DZ1316" s="471">
        <v>0</v>
      </c>
      <c r="EA1316" s="471">
        <v>0</v>
      </c>
      <c r="EB1316" s="496">
        <v>0</v>
      </c>
      <c r="EC1316" s="471">
        <v>84</v>
      </c>
      <c r="ED1316" s="471">
        <v>23</v>
      </c>
      <c r="EE1316" s="471">
        <v>9</v>
      </c>
      <c r="EF1316" s="471">
        <v>7</v>
      </c>
      <c r="EG1316" s="471">
        <v>8</v>
      </c>
      <c r="EH1316" s="471">
        <v>0</v>
      </c>
      <c r="EI1316" s="471">
        <v>2</v>
      </c>
      <c r="EJ1316" s="471">
        <v>0</v>
      </c>
      <c r="EK1316" s="496">
        <v>133</v>
      </c>
      <c r="EL1316" s="518">
        <v>50</v>
      </c>
      <c r="EM1316" s="471">
        <v>0</v>
      </c>
      <c r="EN1316" s="471">
        <v>0</v>
      </c>
      <c r="EO1316" s="471">
        <v>0</v>
      </c>
      <c r="EP1316" s="471">
        <v>0</v>
      </c>
      <c r="EQ1316" s="471">
        <v>0</v>
      </c>
      <c r="ER1316" s="471">
        <v>0</v>
      </c>
      <c r="ES1316" s="471">
        <v>0</v>
      </c>
      <c r="ET1316" s="471">
        <v>0</v>
      </c>
      <c r="EU1316" s="496">
        <v>0</v>
      </c>
      <c r="EV1316" s="503">
        <v>100</v>
      </c>
      <c r="EW1316" s="471">
        <v>21</v>
      </c>
      <c r="EX1316" s="471">
        <v>12</v>
      </c>
      <c r="EY1316" s="471">
        <v>3</v>
      </c>
      <c r="EZ1316" s="471">
        <v>6</v>
      </c>
      <c r="FA1316" s="471">
        <v>2</v>
      </c>
      <c r="FB1316" s="471">
        <v>0</v>
      </c>
      <c r="FC1316" s="471">
        <v>0</v>
      </c>
      <c r="FD1316" s="471">
        <v>0</v>
      </c>
      <c r="FE1316" s="496">
        <v>44</v>
      </c>
      <c r="FF1316" s="503">
        <v>150</v>
      </c>
      <c r="FG1316" s="471">
        <v>0</v>
      </c>
      <c r="FH1316" s="471">
        <v>0</v>
      </c>
      <c r="FI1316" s="471">
        <v>0</v>
      </c>
      <c r="FJ1316" s="471">
        <v>0</v>
      </c>
      <c r="FK1316" s="471">
        <v>0</v>
      </c>
      <c r="FL1316" s="471">
        <v>0</v>
      </c>
      <c r="FM1316" s="471">
        <v>0</v>
      </c>
      <c r="FN1316" s="471">
        <v>0</v>
      </c>
      <c r="FO1316" s="496">
        <v>0</v>
      </c>
      <c r="FP1316" s="503">
        <v>200</v>
      </c>
      <c r="FQ1316" s="471">
        <v>0</v>
      </c>
      <c r="FR1316" s="471">
        <v>0</v>
      </c>
      <c r="FS1316" s="471">
        <v>0</v>
      </c>
      <c r="FT1316" s="471">
        <v>0</v>
      </c>
      <c r="FU1316" s="471">
        <v>0</v>
      </c>
      <c r="FV1316" s="471">
        <v>0</v>
      </c>
      <c r="FW1316" s="471">
        <v>0</v>
      </c>
      <c r="FX1316" s="471">
        <v>0</v>
      </c>
      <c r="FY1316" s="496">
        <v>0</v>
      </c>
      <c r="FZ1316" s="503">
        <v>0</v>
      </c>
      <c r="GA1316" s="471">
        <v>0</v>
      </c>
      <c r="GB1316" s="471">
        <v>0</v>
      </c>
      <c r="GC1316" s="471">
        <v>0</v>
      </c>
      <c r="GD1316" s="471">
        <v>0</v>
      </c>
      <c r="GE1316" s="471">
        <v>0</v>
      </c>
      <c r="GF1316" s="471">
        <v>0</v>
      </c>
      <c r="GG1316" s="471">
        <v>0</v>
      </c>
      <c r="GH1316" s="471">
        <v>0</v>
      </c>
      <c r="GI1316" s="496">
        <v>0</v>
      </c>
      <c r="GJ1316" s="471">
        <v>21</v>
      </c>
      <c r="GK1316" s="471">
        <v>12</v>
      </c>
      <c r="GL1316" s="471">
        <v>3</v>
      </c>
      <c r="GM1316" s="471">
        <v>6</v>
      </c>
      <c r="GN1316" s="471">
        <v>2</v>
      </c>
      <c r="GO1316" s="471">
        <v>0</v>
      </c>
      <c r="GP1316" s="471">
        <v>0</v>
      </c>
      <c r="GQ1316" s="471">
        <v>0</v>
      </c>
      <c r="GR1316" s="496">
        <v>44</v>
      </c>
      <c r="GS1316" s="503">
        <v>100</v>
      </c>
      <c r="GT1316" s="471">
        <v>21</v>
      </c>
      <c r="GU1316" s="471">
        <v>11</v>
      </c>
      <c r="GV1316" s="471">
        <v>3</v>
      </c>
      <c r="GW1316" s="471">
        <v>5</v>
      </c>
      <c r="GX1316" s="471">
        <v>2</v>
      </c>
      <c r="GY1316" s="471">
        <v>1</v>
      </c>
      <c r="GZ1316" s="471">
        <v>5</v>
      </c>
      <c r="HA1316" s="471">
        <v>1</v>
      </c>
      <c r="HB1316" s="496">
        <v>49</v>
      </c>
      <c r="HC1316" s="503">
        <v>150</v>
      </c>
      <c r="HD1316" s="471">
        <v>0</v>
      </c>
      <c r="HE1316" s="471">
        <v>0</v>
      </c>
      <c r="HF1316" s="471">
        <v>0</v>
      </c>
      <c r="HG1316" s="471">
        <v>0</v>
      </c>
      <c r="HH1316" s="471">
        <v>0</v>
      </c>
      <c r="HI1316" s="471">
        <v>0</v>
      </c>
      <c r="HJ1316" s="471">
        <v>0</v>
      </c>
      <c r="HK1316" s="471">
        <v>0</v>
      </c>
      <c r="HL1316" s="496">
        <v>0</v>
      </c>
      <c r="HM1316" s="503">
        <v>200</v>
      </c>
      <c r="HN1316" s="471">
        <v>0</v>
      </c>
      <c r="HO1316" s="471">
        <v>0</v>
      </c>
      <c r="HP1316" s="471">
        <v>0</v>
      </c>
      <c r="HQ1316" s="471">
        <v>0</v>
      </c>
      <c r="HR1316" s="471">
        <v>0</v>
      </c>
      <c r="HS1316" s="471">
        <v>0</v>
      </c>
      <c r="HT1316" s="471">
        <v>0</v>
      </c>
      <c r="HU1316" s="471">
        <v>0</v>
      </c>
      <c r="HV1316" s="496">
        <v>0</v>
      </c>
      <c r="HW1316" s="503">
        <v>250</v>
      </c>
      <c r="HX1316" s="471">
        <v>0</v>
      </c>
      <c r="HY1316" s="471">
        <v>0</v>
      </c>
      <c r="HZ1316" s="471">
        <v>0</v>
      </c>
      <c r="IA1316" s="471">
        <v>0</v>
      </c>
      <c r="IB1316" s="471">
        <v>0</v>
      </c>
      <c r="IC1316" s="471">
        <v>0</v>
      </c>
      <c r="ID1316" s="471">
        <v>0</v>
      </c>
      <c r="IE1316" s="471">
        <v>0</v>
      </c>
      <c r="IF1316" s="496">
        <v>0</v>
      </c>
      <c r="IG1316" s="503">
        <v>300</v>
      </c>
      <c r="IH1316" s="471">
        <v>0</v>
      </c>
      <c r="II1316" s="471">
        <v>0</v>
      </c>
      <c r="IJ1316" s="471">
        <v>0</v>
      </c>
      <c r="IK1316" s="471">
        <v>0</v>
      </c>
      <c r="IL1316" s="471">
        <v>0</v>
      </c>
      <c r="IM1316" s="471">
        <v>0</v>
      </c>
      <c r="IN1316" s="471">
        <v>0</v>
      </c>
      <c r="IO1316" s="471">
        <v>0</v>
      </c>
      <c r="IP1316" s="496">
        <v>0</v>
      </c>
      <c r="IQ1316" s="503">
        <v>0</v>
      </c>
      <c r="IR1316" s="471">
        <v>0</v>
      </c>
      <c r="IS1316" s="471">
        <v>0</v>
      </c>
      <c r="IT1316" s="471">
        <v>0</v>
      </c>
      <c r="IU1316" s="471">
        <v>0</v>
      </c>
      <c r="IV1316" s="471">
        <v>0</v>
      </c>
      <c r="IW1316" s="471">
        <v>0</v>
      </c>
      <c r="IX1316" s="471">
        <v>0</v>
      </c>
      <c r="IY1316" s="471">
        <v>0</v>
      </c>
      <c r="IZ1316" s="496">
        <v>0</v>
      </c>
      <c r="JA1316" s="471">
        <v>21</v>
      </c>
      <c r="JB1316" s="471">
        <v>11</v>
      </c>
      <c r="JC1316" s="471">
        <v>3</v>
      </c>
      <c r="JD1316" s="471">
        <v>5</v>
      </c>
      <c r="JE1316" s="471">
        <v>2</v>
      </c>
      <c r="JF1316" s="471">
        <v>1</v>
      </c>
      <c r="JG1316" s="471">
        <v>5</v>
      </c>
      <c r="JH1316" s="471">
        <v>1</v>
      </c>
      <c r="JI1316" s="471">
        <v>49</v>
      </c>
      <c r="JJ1316" s="503">
        <v>0</v>
      </c>
      <c r="JK1316" s="471">
        <v>89</v>
      </c>
      <c r="JL1316" s="471">
        <v>36</v>
      </c>
      <c r="JM1316" s="471">
        <v>19</v>
      </c>
      <c r="JN1316" s="471">
        <v>24</v>
      </c>
      <c r="JO1316" s="471">
        <v>13</v>
      </c>
      <c r="JP1316" s="471">
        <v>12</v>
      </c>
      <c r="JQ1316" s="471">
        <v>1</v>
      </c>
      <c r="JR1316" s="471">
        <v>1</v>
      </c>
      <c r="JS1316" s="496">
        <v>195</v>
      </c>
      <c r="JT1316" s="503">
        <v>10</v>
      </c>
      <c r="JU1316" s="471">
        <v>0</v>
      </c>
      <c r="JV1316" s="471">
        <v>0</v>
      </c>
      <c r="JW1316" s="471">
        <v>0</v>
      </c>
      <c r="JX1316" s="471">
        <v>0</v>
      </c>
      <c r="JY1316" s="471">
        <v>0</v>
      </c>
      <c r="JZ1316" s="471">
        <v>0</v>
      </c>
      <c r="KA1316" s="471">
        <v>0</v>
      </c>
      <c r="KB1316" s="471">
        <v>0</v>
      </c>
      <c r="KC1316" s="496">
        <v>0</v>
      </c>
      <c r="KD1316" s="503">
        <v>50</v>
      </c>
      <c r="KE1316" s="471">
        <v>2</v>
      </c>
      <c r="KF1316" s="471">
        <v>2</v>
      </c>
      <c r="KG1316" s="471">
        <v>0</v>
      </c>
      <c r="KH1316" s="471">
        <v>2</v>
      </c>
      <c r="KI1316" s="471">
        <v>0</v>
      </c>
      <c r="KJ1316" s="471">
        <v>1</v>
      </c>
      <c r="KK1316" s="471">
        <v>0</v>
      </c>
      <c r="KL1316" s="471">
        <v>0</v>
      </c>
      <c r="KM1316" s="496">
        <v>7</v>
      </c>
      <c r="KN1316" s="503">
        <v>0</v>
      </c>
      <c r="KO1316" s="471">
        <v>0</v>
      </c>
      <c r="KP1316" s="471">
        <v>0</v>
      </c>
      <c r="KQ1316" s="471">
        <v>0</v>
      </c>
      <c r="KR1316" s="471">
        <v>0</v>
      </c>
      <c r="KS1316" s="471">
        <v>0</v>
      </c>
      <c r="KT1316" s="471">
        <v>0</v>
      </c>
      <c r="KU1316" s="471">
        <v>0</v>
      </c>
      <c r="KV1316" s="471">
        <v>0</v>
      </c>
      <c r="KW1316" s="496">
        <v>0</v>
      </c>
      <c r="KX1316" s="471">
        <v>91</v>
      </c>
      <c r="KY1316" s="471">
        <v>38</v>
      </c>
      <c r="KZ1316" s="471">
        <v>19</v>
      </c>
      <c r="LA1316" s="471">
        <v>26</v>
      </c>
      <c r="LB1316" s="471">
        <v>13</v>
      </c>
      <c r="LC1316" s="471">
        <v>13</v>
      </c>
      <c r="LD1316" s="471">
        <v>1</v>
      </c>
      <c r="LE1316" s="471">
        <v>1</v>
      </c>
      <c r="LF1316" s="496">
        <v>202</v>
      </c>
      <c r="LG1316" s="262"/>
      <c r="LH1316" s="262"/>
      <c r="LI1316" s="262"/>
      <c r="LJ1316" s="262"/>
      <c r="LK1316" s="262"/>
      <c r="LL1316" s="262"/>
      <c r="LM1316" s="262"/>
      <c r="LN1316" s="262"/>
      <c r="LO1316" s="262"/>
      <c r="LP1316" s="262"/>
      <c r="LQ1316" s="262"/>
      <c r="LR1316" s="262"/>
      <c r="LS1316" s="262"/>
      <c r="LT1316" s="262"/>
      <c r="LU1316" s="262"/>
      <c r="LV1316" s="262"/>
      <c r="LW1316" s="262"/>
      <c r="LX1316" s="262"/>
      <c r="LY1316" s="262"/>
      <c r="LZ1316" s="262"/>
      <c r="MA1316" s="262"/>
      <c r="MB1316" s="262"/>
      <c r="MC1316" s="262"/>
      <c r="MD1316" s="262"/>
      <c r="ME1316" s="262"/>
      <c r="MF1316" s="262"/>
      <c r="MG1316" s="262"/>
      <c r="MH1316" s="262"/>
      <c r="MI1316" s="262"/>
      <c r="MJ1316" s="262"/>
      <c r="MK1316" s="262"/>
      <c r="ML1316" s="262"/>
      <c r="MM1316" s="262"/>
      <c r="MN1316" s="262"/>
      <c r="MO1316" s="262"/>
      <c r="MP1316" s="262"/>
      <c r="MQ1316" s="262"/>
      <c r="MR1316" s="262"/>
      <c r="MS1316" s="262"/>
      <c r="MT1316" s="262"/>
      <c r="MU1316" s="262"/>
    </row>
    <row r="1317" spans="1:359" x14ac:dyDescent="0.2">
      <c r="A1317" s="241" t="s">
        <v>97</v>
      </c>
      <c r="B1317" s="476" t="s">
        <v>800</v>
      </c>
      <c r="C1317" s="326" t="s">
        <v>801</v>
      </c>
      <c r="D1317" s="283" t="s">
        <v>802</v>
      </c>
      <c r="E1317" s="503">
        <v>0</v>
      </c>
      <c r="F1317" s="471">
        <v>182</v>
      </c>
      <c r="G1317" s="471">
        <v>323</v>
      </c>
      <c r="H1317" s="471">
        <v>373</v>
      </c>
      <c r="I1317" s="471">
        <v>217</v>
      </c>
      <c r="J1317" s="471">
        <v>111</v>
      </c>
      <c r="K1317" s="471">
        <v>78</v>
      </c>
      <c r="L1317" s="471">
        <v>67</v>
      </c>
      <c r="M1317" s="471">
        <v>8</v>
      </c>
      <c r="N1317" s="496">
        <v>1359</v>
      </c>
      <c r="O1317" s="503">
        <v>10</v>
      </c>
      <c r="P1317" s="471">
        <v>0</v>
      </c>
      <c r="Q1317" s="471">
        <v>0</v>
      </c>
      <c r="R1317" s="471">
        <v>0</v>
      </c>
      <c r="S1317" s="471">
        <v>0</v>
      </c>
      <c r="T1317" s="471">
        <v>0</v>
      </c>
      <c r="U1317" s="471">
        <v>0</v>
      </c>
      <c r="V1317" s="471">
        <v>0</v>
      </c>
      <c r="W1317" s="471">
        <v>0</v>
      </c>
      <c r="X1317" s="496">
        <v>0</v>
      </c>
      <c r="Y1317" s="503">
        <v>25</v>
      </c>
      <c r="Z1317" s="471">
        <v>0</v>
      </c>
      <c r="AA1317" s="471">
        <v>0</v>
      </c>
      <c r="AB1317" s="471">
        <v>0</v>
      </c>
      <c r="AC1317" s="471">
        <v>0</v>
      </c>
      <c r="AD1317" s="471">
        <v>0</v>
      </c>
      <c r="AE1317" s="471">
        <v>0</v>
      </c>
      <c r="AF1317" s="471">
        <v>0</v>
      </c>
      <c r="AG1317" s="471">
        <v>0</v>
      </c>
      <c r="AH1317" s="496">
        <v>0</v>
      </c>
      <c r="AI1317" s="503">
        <v>50</v>
      </c>
      <c r="AJ1317" s="471">
        <v>0</v>
      </c>
      <c r="AK1317" s="471">
        <v>0</v>
      </c>
      <c r="AL1317" s="471">
        <v>0</v>
      </c>
      <c r="AM1317" s="471">
        <v>0</v>
      </c>
      <c r="AN1317" s="471">
        <v>0</v>
      </c>
      <c r="AO1317" s="471">
        <v>0</v>
      </c>
      <c r="AP1317" s="471">
        <v>0</v>
      </c>
      <c r="AQ1317" s="471">
        <v>0</v>
      </c>
      <c r="AR1317" s="496">
        <v>0</v>
      </c>
      <c r="AS1317" s="503">
        <v>100</v>
      </c>
      <c r="AT1317" s="471">
        <v>0</v>
      </c>
      <c r="AU1317" s="471">
        <v>0</v>
      </c>
      <c r="AV1317" s="471">
        <v>0</v>
      </c>
      <c r="AW1317" s="471">
        <v>0</v>
      </c>
      <c r="AX1317" s="471">
        <v>0</v>
      </c>
      <c r="AY1317" s="471">
        <v>0</v>
      </c>
      <c r="AZ1317" s="471">
        <v>0</v>
      </c>
      <c r="BA1317" s="471">
        <v>0</v>
      </c>
      <c r="BB1317" s="496">
        <v>0</v>
      </c>
      <c r="BC1317" s="503">
        <v>0</v>
      </c>
      <c r="BD1317" s="471">
        <v>0</v>
      </c>
      <c r="BE1317" s="471">
        <v>0</v>
      </c>
      <c r="BF1317" s="471">
        <v>0</v>
      </c>
      <c r="BG1317" s="471">
        <v>0</v>
      </c>
      <c r="BH1317" s="471">
        <v>0</v>
      </c>
      <c r="BI1317" s="471">
        <v>0</v>
      </c>
      <c r="BJ1317" s="471">
        <v>0</v>
      </c>
      <c r="BK1317" s="471">
        <v>0</v>
      </c>
      <c r="BL1317" s="496">
        <v>0</v>
      </c>
      <c r="BM1317" s="471">
        <v>0</v>
      </c>
      <c r="BN1317" s="471">
        <v>0</v>
      </c>
      <c r="BO1317" s="471">
        <v>0</v>
      </c>
      <c r="BP1317" s="471">
        <v>0</v>
      </c>
      <c r="BQ1317" s="471">
        <v>0</v>
      </c>
      <c r="BR1317" s="471">
        <v>0</v>
      </c>
      <c r="BS1317" s="471">
        <v>0</v>
      </c>
      <c r="BT1317" s="471">
        <v>0</v>
      </c>
      <c r="BU1317" s="496">
        <v>0</v>
      </c>
      <c r="BV1317" s="471">
        <v>182</v>
      </c>
      <c r="BW1317" s="471">
        <v>323</v>
      </c>
      <c r="BX1317" s="471">
        <v>373</v>
      </c>
      <c r="BY1317" s="471">
        <v>217</v>
      </c>
      <c r="BZ1317" s="471">
        <v>111</v>
      </c>
      <c r="CA1317" s="471">
        <v>78</v>
      </c>
      <c r="CB1317" s="471">
        <v>67</v>
      </c>
      <c r="CC1317" s="471">
        <v>8</v>
      </c>
      <c r="CD1317" s="496">
        <v>1359</v>
      </c>
      <c r="CE1317" s="503">
        <v>10</v>
      </c>
      <c r="CF1317" s="471">
        <v>0</v>
      </c>
      <c r="CG1317" s="471">
        <v>0</v>
      </c>
      <c r="CH1317" s="471">
        <v>0</v>
      </c>
      <c r="CI1317" s="471">
        <v>0</v>
      </c>
      <c r="CJ1317" s="471">
        <v>0</v>
      </c>
      <c r="CK1317" s="471">
        <v>0</v>
      </c>
      <c r="CL1317" s="471">
        <v>0</v>
      </c>
      <c r="CM1317" s="471">
        <v>0</v>
      </c>
      <c r="CN1317" s="496">
        <v>0</v>
      </c>
      <c r="CO1317" s="503">
        <v>25</v>
      </c>
      <c r="CP1317" s="471">
        <v>0</v>
      </c>
      <c r="CQ1317" s="471">
        <v>0</v>
      </c>
      <c r="CR1317" s="471">
        <v>0</v>
      </c>
      <c r="CS1317" s="471">
        <v>0</v>
      </c>
      <c r="CT1317" s="471">
        <v>0</v>
      </c>
      <c r="CU1317" s="471">
        <v>0</v>
      </c>
      <c r="CV1317" s="471">
        <v>0</v>
      </c>
      <c r="CW1317" s="471">
        <v>0</v>
      </c>
      <c r="CX1317" s="496">
        <v>0</v>
      </c>
      <c r="CY1317" s="503">
        <v>50</v>
      </c>
      <c r="CZ1317" s="471">
        <v>0</v>
      </c>
      <c r="DA1317" s="471">
        <v>0</v>
      </c>
      <c r="DB1317" s="471">
        <v>0</v>
      </c>
      <c r="DC1317" s="471">
        <v>0</v>
      </c>
      <c r="DD1317" s="471">
        <v>0</v>
      </c>
      <c r="DE1317" s="471">
        <v>0</v>
      </c>
      <c r="DF1317" s="471">
        <v>0</v>
      </c>
      <c r="DG1317" s="471">
        <v>0</v>
      </c>
      <c r="DH1317" s="496">
        <v>0</v>
      </c>
      <c r="DI1317" s="503">
        <v>100</v>
      </c>
      <c r="DJ1317" s="471">
        <v>37</v>
      </c>
      <c r="DK1317" s="471">
        <v>30</v>
      </c>
      <c r="DL1317" s="471">
        <v>34</v>
      </c>
      <c r="DM1317" s="471">
        <v>29</v>
      </c>
      <c r="DN1317" s="471">
        <v>25</v>
      </c>
      <c r="DO1317" s="471">
        <v>19</v>
      </c>
      <c r="DP1317" s="471">
        <v>15</v>
      </c>
      <c r="DQ1317" s="471">
        <v>4</v>
      </c>
      <c r="DR1317" s="496">
        <v>193</v>
      </c>
      <c r="DS1317" s="503">
        <v>0</v>
      </c>
      <c r="DT1317" s="471">
        <v>0</v>
      </c>
      <c r="DU1317" s="471">
        <v>0</v>
      </c>
      <c r="DV1317" s="471">
        <v>0</v>
      </c>
      <c r="DW1317" s="471">
        <v>0</v>
      </c>
      <c r="DX1317" s="471">
        <v>0</v>
      </c>
      <c r="DY1317" s="471">
        <v>0</v>
      </c>
      <c r="DZ1317" s="471">
        <v>0</v>
      </c>
      <c r="EA1317" s="471">
        <v>0</v>
      </c>
      <c r="EB1317" s="496">
        <v>0</v>
      </c>
      <c r="EC1317" s="471">
        <v>37</v>
      </c>
      <c r="ED1317" s="471">
        <v>30</v>
      </c>
      <c r="EE1317" s="471">
        <v>34</v>
      </c>
      <c r="EF1317" s="471">
        <v>29</v>
      </c>
      <c r="EG1317" s="471">
        <v>25</v>
      </c>
      <c r="EH1317" s="471">
        <v>19</v>
      </c>
      <c r="EI1317" s="471">
        <v>15</v>
      </c>
      <c r="EJ1317" s="471">
        <v>4</v>
      </c>
      <c r="EK1317" s="496">
        <v>193</v>
      </c>
      <c r="EL1317" s="518">
        <v>50</v>
      </c>
      <c r="EM1317" s="471">
        <v>0</v>
      </c>
      <c r="EN1317" s="471">
        <v>0</v>
      </c>
      <c r="EO1317" s="471">
        <v>0</v>
      </c>
      <c r="EP1317" s="471">
        <v>0</v>
      </c>
      <c r="EQ1317" s="471">
        <v>0</v>
      </c>
      <c r="ER1317" s="471">
        <v>0</v>
      </c>
      <c r="ES1317" s="471">
        <v>0</v>
      </c>
      <c r="ET1317" s="471">
        <v>0</v>
      </c>
      <c r="EU1317" s="496">
        <v>0</v>
      </c>
      <c r="EV1317" s="503">
        <v>100</v>
      </c>
      <c r="EW1317" s="471">
        <v>0</v>
      </c>
      <c r="EX1317" s="471">
        <v>0</v>
      </c>
      <c r="EY1317" s="471">
        <v>0</v>
      </c>
      <c r="EZ1317" s="471">
        <v>0</v>
      </c>
      <c r="FA1317" s="471">
        <v>0</v>
      </c>
      <c r="FB1317" s="471">
        <v>0</v>
      </c>
      <c r="FC1317" s="471">
        <v>0</v>
      </c>
      <c r="FD1317" s="471">
        <v>0</v>
      </c>
      <c r="FE1317" s="496">
        <v>0</v>
      </c>
      <c r="FF1317" s="503">
        <v>150</v>
      </c>
      <c r="FG1317" s="471">
        <v>0</v>
      </c>
      <c r="FH1317" s="471">
        <v>0</v>
      </c>
      <c r="FI1317" s="471">
        <v>0</v>
      </c>
      <c r="FJ1317" s="471">
        <v>0</v>
      </c>
      <c r="FK1317" s="471">
        <v>0</v>
      </c>
      <c r="FL1317" s="471">
        <v>0</v>
      </c>
      <c r="FM1317" s="471">
        <v>0</v>
      </c>
      <c r="FN1317" s="471">
        <v>0</v>
      </c>
      <c r="FO1317" s="496">
        <v>0</v>
      </c>
      <c r="FP1317" s="503">
        <v>200</v>
      </c>
      <c r="FQ1317" s="471">
        <v>2</v>
      </c>
      <c r="FR1317" s="471">
        <v>10</v>
      </c>
      <c r="FS1317" s="471">
        <v>10</v>
      </c>
      <c r="FT1317" s="471">
        <v>5</v>
      </c>
      <c r="FU1317" s="471">
        <v>4</v>
      </c>
      <c r="FV1317" s="471">
        <v>1</v>
      </c>
      <c r="FW1317" s="471">
        <v>4</v>
      </c>
      <c r="FX1317" s="471">
        <v>1</v>
      </c>
      <c r="FY1317" s="496">
        <v>37</v>
      </c>
      <c r="FZ1317" s="503">
        <v>0</v>
      </c>
      <c r="GA1317" s="471">
        <v>0</v>
      </c>
      <c r="GB1317" s="471">
        <v>0</v>
      </c>
      <c r="GC1317" s="471">
        <v>0</v>
      </c>
      <c r="GD1317" s="471">
        <v>0</v>
      </c>
      <c r="GE1317" s="471">
        <v>0</v>
      </c>
      <c r="GF1317" s="471">
        <v>0</v>
      </c>
      <c r="GG1317" s="471">
        <v>0</v>
      </c>
      <c r="GH1317" s="471">
        <v>0</v>
      </c>
      <c r="GI1317" s="496">
        <v>0</v>
      </c>
      <c r="GJ1317" s="471">
        <v>2</v>
      </c>
      <c r="GK1317" s="471">
        <v>10</v>
      </c>
      <c r="GL1317" s="471">
        <v>10</v>
      </c>
      <c r="GM1317" s="471">
        <v>5</v>
      </c>
      <c r="GN1317" s="471">
        <v>4</v>
      </c>
      <c r="GO1317" s="471">
        <v>1</v>
      </c>
      <c r="GP1317" s="471">
        <v>4</v>
      </c>
      <c r="GQ1317" s="471">
        <v>1</v>
      </c>
      <c r="GR1317" s="496">
        <v>37</v>
      </c>
      <c r="GS1317" s="503">
        <v>100</v>
      </c>
      <c r="GT1317" s="471">
        <v>0</v>
      </c>
      <c r="GU1317" s="471">
        <v>0</v>
      </c>
      <c r="GV1317" s="471">
        <v>0</v>
      </c>
      <c r="GW1317" s="471">
        <v>0</v>
      </c>
      <c r="GX1317" s="471">
        <v>0</v>
      </c>
      <c r="GY1317" s="471">
        <v>0</v>
      </c>
      <c r="GZ1317" s="471">
        <v>0</v>
      </c>
      <c r="HA1317" s="471">
        <v>0</v>
      </c>
      <c r="HB1317" s="496">
        <v>0</v>
      </c>
      <c r="HC1317" s="503">
        <v>150</v>
      </c>
      <c r="HD1317" s="471">
        <v>0</v>
      </c>
      <c r="HE1317" s="471">
        <v>0</v>
      </c>
      <c r="HF1317" s="471">
        <v>0</v>
      </c>
      <c r="HG1317" s="471">
        <v>0</v>
      </c>
      <c r="HH1317" s="471">
        <v>0</v>
      </c>
      <c r="HI1317" s="471">
        <v>0</v>
      </c>
      <c r="HJ1317" s="471">
        <v>0</v>
      </c>
      <c r="HK1317" s="471">
        <v>0</v>
      </c>
      <c r="HL1317" s="496">
        <v>0</v>
      </c>
      <c r="HM1317" s="503">
        <v>200</v>
      </c>
      <c r="HN1317" s="471">
        <v>0</v>
      </c>
      <c r="HO1317" s="471">
        <v>0</v>
      </c>
      <c r="HP1317" s="471">
        <v>0</v>
      </c>
      <c r="HQ1317" s="471">
        <v>0</v>
      </c>
      <c r="HR1317" s="471">
        <v>0</v>
      </c>
      <c r="HS1317" s="471">
        <v>0</v>
      </c>
      <c r="HT1317" s="471">
        <v>0</v>
      </c>
      <c r="HU1317" s="471">
        <v>0</v>
      </c>
      <c r="HV1317" s="496">
        <v>0</v>
      </c>
      <c r="HW1317" s="503">
        <v>250</v>
      </c>
      <c r="HX1317" s="471">
        <v>0</v>
      </c>
      <c r="HY1317" s="471">
        <v>0</v>
      </c>
      <c r="HZ1317" s="471">
        <v>0</v>
      </c>
      <c r="IA1317" s="471">
        <v>0</v>
      </c>
      <c r="IB1317" s="471">
        <v>0</v>
      </c>
      <c r="IC1317" s="471">
        <v>0</v>
      </c>
      <c r="ID1317" s="471">
        <v>0</v>
      </c>
      <c r="IE1317" s="471">
        <v>0</v>
      </c>
      <c r="IF1317" s="496">
        <v>0</v>
      </c>
      <c r="IG1317" s="503">
        <v>300</v>
      </c>
      <c r="IH1317" s="471">
        <v>2</v>
      </c>
      <c r="II1317" s="471">
        <v>7</v>
      </c>
      <c r="IJ1317" s="471">
        <v>8</v>
      </c>
      <c r="IK1317" s="471">
        <v>3</v>
      </c>
      <c r="IL1317" s="471">
        <v>3</v>
      </c>
      <c r="IM1317" s="471">
        <v>0</v>
      </c>
      <c r="IN1317" s="471">
        <v>1</v>
      </c>
      <c r="IO1317" s="471">
        <v>0</v>
      </c>
      <c r="IP1317" s="496">
        <v>24</v>
      </c>
      <c r="IQ1317" s="503">
        <v>0</v>
      </c>
      <c r="IR1317" s="471">
        <v>0</v>
      </c>
      <c r="IS1317" s="471">
        <v>0</v>
      </c>
      <c r="IT1317" s="471">
        <v>0</v>
      </c>
      <c r="IU1317" s="471">
        <v>0</v>
      </c>
      <c r="IV1317" s="471">
        <v>0</v>
      </c>
      <c r="IW1317" s="471">
        <v>0</v>
      </c>
      <c r="IX1317" s="471">
        <v>0</v>
      </c>
      <c r="IY1317" s="471">
        <v>0</v>
      </c>
      <c r="IZ1317" s="496">
        <v>0</v>
      </c>
      <c r="JA1317" s="471">
        <v>2</v>
      </c>
      <c r="JB1317" s="471">
        <v>7</v>
      </c>
      <c r="JC1317" s="471">
        <v>8</v>
      </c>
      <c r="JD1317" s="471">
        <v>3</v>
      </c>
      <c r="JE1317" s="471">
        <v>3</v>
      </c>
      <c r="JF1317" s="471">
        <v>0</v>
      </c>
      <c r="JG1317" s="471">
        <v>1</v>
      </c>
      <c r="JH1317" s="471">
        <v>0</v>
      </c>
      <c r="JI1317" s="471">
        <v>24</v>
      </c>
      <c r="JJ1317" s="503">
        <v>0</v>
      </c>
      <c r="JK1317" s="471">
        <v>67</v>
      </c>
      <c r="JL1317" s="471">
        <v>142</v>
      </c>
      <c r="JM1317" s="471">
        <v>198</v>
      </c>
      <c r="JN1317" s="471">
        <v>156</v>
      </c>
      <c r="JO1317" s="471">
        <v>111</v>
      </c>
      <c r="JP1317" s="471">
        <v>73</v>
      </c>
      <c r="JQ1317" s="471">
        <v>70</v>
      </c>
      <c r="JR1317" s="471">
        <v>12</v>
      </c>
      <c r="JS1317" s="496">
        <v>829</v>
      </c>
      <c r="JT1317" s="503">
        <v>10</v>
      </c>
      <c r="JU1317" s="471">
        <v>0</v>
      </c>
      <c r="JV1317" s="471">
        <v>0</v>
      </c>
      <c r="JW1317" s="471">
        <v>0</v>
      </c>
      <c r="JX1317" s="471">
        <v>0</v>
      </c>
      <c r="JY1317" s="471">
        <v>0</v>
      </c>
      <c r="JZ1317" s="471">
        <v>0</v>
      </c>
      <c r="KA1317" s="471">
        <v>0</v>
      </c>
      <c r="KB1317" s="471">
        <v>0</v>
      </c>
      <c r="KC1317" s="496">
        <v>0</v>
      </c>
      <c r="KD1317" s="503">
        <v>50</v>
      </c>
      <c r="KE1317" s="471">
        <v>0</v>
      </c>
      <c r="KF1317" s="471">
        <v>0</v>
      </c>
      <c r="KG1317" s="471">
        <v>0</v>
      </c>
      <c r="KH1317" s="471">
        <v>0</v>
      </c>
      <c r="KI1317" s="471">
        <v>0</v>
      </c>
      <c r="KJ1317" s="471">
        <v>0</v>
      </c>
      <c r="KK1317" s="471">
        <v>0</v>
      </c>
      <c r="KL1317" s="471">
        <v>0</v>
      </c>
      <c r="KM1317" s="496">
        <v>0</v>
      </c>
      <c r="KN1317" s="503">
        <v>0</v>
      </c>
      <c r="KO1317" s="471">
        <v>0</v>
      </c>
      <c r="KP1317" s="471">
        <v>0</v>
      </c>
      <c r="KQ1317" s="471">
        <v>0</v>
      </c>
      <c r="KR1317" s="471">
        <v>0</v>
      </c>
      <c r="KS1317" s="471">
        <v>0</v>
      </c>
      <c r="KT1317" s="471">
        <v>0</v>
      </c>
      <c r="KU1317" s="471">
        <v>0</v>
      </c>
      <c r="KV1317" s="471">
        <v>0</v>
      </c>
      <c r="KW1317" s="496">
        <v>0</v>
      </c>
      <c r="KX1317" s="471">
        <v>67</v>
      </c>
      <c r="KY1317" s="471">
        <v>142</v>
      </c>
      <c r="KZ1317" s="471">
        <v>198</v>
      </c>
      <c r="LA1317" s="471">
        <v>156</v>
      </c>
      <c r="LB1317" s="471">
        <v>111</v>
      </c>
      <c r="LC1317" s="471">
        <v>73</v>
      </c>
      <c r="LD1317" s="471">
        <v>70</v>
      </c>
      <c r="LE1317" s="471">
        <v>12</v>
      </c>
      <c r="LF1317" s="496">
        <v>829</v>
      </c>
      <c r="LG1317" s="262"/>
      <c r="LH1317" s="262"/>
      <c r="LI1317" s="262"/>
      <c r="LJ1317" s="262"/>
      <c r="LK1317" s="262"/>
      <c r="LL1317" s="262"/>
      <c r="LM1317" s="262"/>
      <c r="LN1317" s="262"/>
      <c r="LO1317" s="262"/>
      <c r="LP1317" s="262"/>
      <c r="LQ1317" s="262"/>
      <c r="LR1317" s="262"/>
      <c r="LS1317" s="262"/>
      <c r="LT1317" s="262"/>
      <c r="LU1317" s="262"/>
      <c r="LV1317" s="262"/>
      <c r="LW1317" s="262"/>
      <c r="LX1317" s="262"/>
      <c r="LY1317" s="262"/>
      <c r="LZ1317" s="262"/>
      <c r="MA1317" s="262"/>
      <c r="MB1317" s="262"/>
      <c r="MC1317" s="262"/>
      <c r="MD1317" s="262"/>
      <c r="ME1317" s="262"/>
      <c r="MF1317" s="262"/>
      <c r="MG1317" s="262"/>
      <c r="MH1317" s="262"/>
      <c r="MI1317" s="262"/>
      <c r="MJ1317" s="262"/>
      <c r="MK1317" s="262"/>
      <c r="ML1317" s="262"/>
      <c r="MM1317" s="262"/>
      <c r="MN1317" s="262"/>
      <c r="MO1317" s="262"/>
      <c r="MP1317" s="262"/>
      <c r="MQ1317" s="262"/>
      <c r="MR1317" s="262"/>
      <c r="MS1317" s="262"/>
      <c r="MT1317" s="262"/>
      <c r="MU1317" s="262"/>
    </row>
    <row r="1318" spans="1:359" x14ac:dyDescent="0.2">
      <c r="A1318" s="241" t="s">
        <v>98</v>
      </c>
      <c r="B1318" s="476" t="s">
        <v>803</v>
      </c>
      <c r="C1318" s="326" t="s">
        <v>626</v>
      </c>
      <c r="D1318" s="283" t="s">
        <v>804</v>
      </c>
      <c r="E1318" s="503">
        <v>0</v>
      </c>
      <c r="F1318" s="471">
        <v>316</v>
      </c>
      <c r="G1318" s="471">
        <v>327</v>
      </c>
      <c r="H1318" s="471">
        <v>229</v>
      </c>
      <c r="I1318" s="471">
        <v>91</v>
      </c>
      <c r="J1318" s="471">
        <v>54</v>
      </c>
      <c r="K1318" s="471">
        <v>31</v>
      </c>
      <c r="L1318" s="471">
        <v>22</v>
      </c>
      <c r="M1318" s="471">
        <v>2</v>
      </c>
      <c r="N1318" s="496">
        <v>1072</v>
      </c>
      <c r="O1318" s="503">
        <v>10</v>
      </c>
      <c r="P1318" s="471">
        <v>0</v>
      </c>
      <c r="Q1318" s="471">
        <v>0</v>
      </c>
      <c r="R1318" s="471">
        <v>0</v>
      </c>
      <c r="S1318" s="471">
        <v>0</v>
      </c>
      <c r="T1318" s="471">
        <v>0</v>
      </c>
      <c r="U1318" s="471">
        <v>0</v>
      </c>
      <c r="V1318" s="471">
        <v>0</v>
      </c>
      <c r="W1318" s="471">
        <v>0</v>
      </c>
      <c r="X1318" s="496">
        <v>0</v>
      </c>
      <c r="Y1318" s="503">
        <v>25</v>
      </c>
      <c r="Z1318" s="471">
        <v>0</v>
      </c>
      <c r="AA1318" s="471">
        <v>0</v>
      </c>
      <c r="AB1318" s="471">
        <v>0</v>
      </c>
      <c r="AC1318" s="471">
        <v>0</v>
      </c>
      <c r="AD1318" s="471">
        <v>0</v>
      </c>
      <c r="AE1318" s="471">
        <v>0</v>
      </c>
      <c r="AF1318" s="471">
        <v>0</v>
      </c>
      <c r="AG1318" s="471">
        <v>0</v>
      </c>
      <c r="AH1318" s="496">
        <v>0</v>
      </c>
      <c r="AI1318" s="503">
        <v>50</v>
      </c>
      <c r="AJ1318" s="471">
        <v>0</v>
      </c>
      <c r="AK1318" s="471">
        <v>0</v>
      </c>
      <c r="AL1318" s="471">
        <v>0</v>
      </c>
      <c r="AM1318" s="471">
        <v>0</v>
      </c>
      <c r="AN1318" s="471">
        <v>0</v>
      </c>
      <c r="AO1318" s="471">
        <v>0</v>
      </c>
      <c r="AP1318" s="471">
        <v>0</v>
      </c>
      <c r="AQ1318" s="471">
        <v>0</v>
      </c>
      <c r="AR1318" s="496">
        <v>0</v>
      </c>
      <c r="AS1318" s="503">
        <v>100</v>
      </c>
      <c r="AT1318" s="471">
        <v>0</v>
      </c>
      <c r="AU1318" s="471">
        <v>0</v>
      </c>
      <c r="AV1318" s="471">
        <v>0</v>
      </c>
      <c r="AW1318" s="471">
        <v>0</v>
      </c>
      <c r="AX1318" s="471">
        <v>0</v>
      </c>
      <c r="AY1318" s="471">
        <v>0</v>
      </c>
      <c r="AZ1318" s="471">
        <v>0</v>
      </c>
      <c r="BA1318" s="471">
        <v>0</v>
      </c>
      <c r="BB1318" s="496">
        <v>0</v>
      </c>
      <c r="BC1318" s="503">
        <v>0</v>
      </c>
      <c r="BD1318" s="471">
        <v>0</v>
      </c>
      <c r="BE1318" s="471">
        <v>0</v>
      </c>
      <c r="BF1318" s="471">
        <v>0</v>
      </c>
      <c r="BG1318" s="471">
        <v>0</v>
      </c>
      <c r="BH1318" s="471">
        <v>0</v>
      </c>
      <c r="BI1318" s="471">
        <v>0</v>
      </c>
      <c r="BJ1318" s="471">
        <v>0</v>
      </c>
      <c r="BK1318" s="471">
        <v>0</v>
      </c>
      <c r="BL1318" s="496">
        <v>0</v>
      </c>
      <c r="BM1318" s="471">
        <v>0</v>
      </c>
      <c r="BN1318" s="471">
        <v>0</v>
      </c>
      <c r="BO1318" s="471">
        <v>0</v>
      </c>
      <c r="BP1318" s="471">
        <v>0</v>
      </c>
      <c r="BQ1318" s="471">
        <v>0</v>
      </c>
      <c r="BR1318" s="471">
        <v>0</v>
      </c>
      <c r="BS1318" s="471">
        <v>0</v>
      </c>
      <c r="BT1318" s="471">
        <v>0</v>
      </c>
      <c r="BU1318" s="496">
        <v>0</v>
      </c>
      <c r="BV1318" s="471">
        <v>316</v>
      </c>
      <c r="BW1318" s="471">
        <v>327</v>
      </c>
      <c r="BX1318" s="471">
        <v>229</v>
      </c>
      <c r="BY1318" s="471">
        <v>91</v>
      </c>
      <c r="BZ1318" s="471">
        <v>54</v>
      </c>
      <c r="CA1318" s="471">
        <v>31</v>
      </c>
      <c r="CB1318" s="471">
        <v>22</v>
      </c>
      <c r="CC1318" s="471">
        <v>2</v>
      </c>
      <c r="CD1318" s="496">
        <v>1072</v>
      </c>
      <c r="CE1318" s="503">
        <v>10</v>
      </c>
      <c r="CF1318" s="471">
        <v>0</v>
      </c>
      <c r="CG1318" s="471">
        <v>0</v>
      </c>
      <c r="CH1318" s="471">
        <v>0</v>
      </c>
      <c r="CI1318" s="471">
        <v>0</v>
      </c>
      <c r="CJ1318" s="471">
        <v>0</v>
      </c>
      <c r="CK1318" s="471">
        <v>0</v>
      </c>
      <c r="CL1318" s="471">
        <v>0</v>
      </c>
      <c r="CM1318" s="471">
        <v>0</v>
      </c>
      <c r="CN1318" s="496">
        <v>0</v>
      </c>
      <c r="CO1318" s="503">
        <v>25</v>
      </c>
      <c r="CP1318" s="471">
        <v>0</v>
      </c>
      <c r="CQ1318" s="471">
        <v>0</v>
      </c>
      <c r="CR1318" s="471">
        <v>0</v>
      </c>
      <c r="CS1318" s="471">
        <v>0</v>
      </c>
      <c r="CT1318" s="471">
        <v>0</v>
      </c>
      <c r="CU1318" s="471">
        <v>0</v>
      </c>
      <c r="CV1318" s="471">
        <v>0</v>
      </c>
      <c r="CW1318" s="471">
        <v>0</v>
      </c>
      <c r="CX1318" s="496">
        <v>0</v>
      </c>
      <c r="CY1318" s="503">
        <v>50</v>
      </c>
      <c r="CZ1318" s="471">
        <v>0</v>
      </c>
      <c r="DA1318" s="471">
        <v>0</v>
      </c>
      <c r="DB1318" s="471">
        <v>0</v>
      </c>
      <c r="DC1318" s="471">
        <v>0</v>
      </c>
      <c r="DD1318" s="471">
        <v>0</v>
      </c>
      <c r="DE1318" s="471">
        <v>0</v>
      </c>
      <c r="DF1318" s="471">
        <v>0</v>
      </c>
      <c r="DG1318" s="471">
        <v>0</v>
      </c>
      <c r="DH1318" s="496">
        <v>0</v>
      </c>
      <c r="DI1318" s="503">
        <v>100</v>
      </c>
      <c r="DJ1318" s="471">
        <v>67</v>
      </c>
      <c r="DK1318" s="471">
        <v>29</v>
      </c>
      <c r="DL1318" s="471">
        <v>65</v>
      </c>
      <c r="DM1318" s="471">
        <v>15</v>
      </c>
      <c r="DN1318" s="471">
        <v>7</v>
      </c>
      <c r="DO1318" s="471">
        <v>5</v>
      </c>
      <c r="DP1318" s="471">
        <v>4</v>
      </c>
      <c r="DQ1318" s="471">
        <v>2</v>
      </c>
      <c r="DR1318" s="496">
        <v>194</v>
      </c>
      <c r="DS1318" s="503">
        <v>0</v>
      </c>
      <c r="DT1318" s="471">
        <v>0</v>
      </c>
      <c r="DU1318" s="471">
        <v>0</v>
      </c>
      <c r="DV1318" s="471">
        <v>0</v>
      </c>
      <c r="DW1318" s="471">
        <v>0</v>
      </c>
      <c r="DX1318" s="471">
        <v>0</v>
      </c>
      <c r="DY1318" s="471">
        <v>0</v>
      </c>
      <c r="DZ1318" s="471">
        <v>0</v>
      </c>
      <c r="EA1318" s="471">
        <v>0</v>
      </c>
      <c r="EB1318" s="496">
        <v>0</v>
      </c>
      <c r="EC1318" s="471">
        <v>67</v>
      </c>
      <c r="ED1318" s="471">
        <v>29</v>
      </c>
      <c r="EE1318" s="471">
        <v>65</v>
      </c>
      <c r="EF1318" s="471">
        <v>15</v>
      </c>
      <c r="EG1318" s="471">
        <v>7</v>
      </c>
      <c r="EH1318" s="471">
        <v>5</v>
      </c>
      <c r="EI1318" s="471">
        <v>4</v>
      </c>
      <c r="EJ1318" s="471">
        <v>2</v>
      </c>
      <c r="EK1318" s="496">
        <v>194</v>
      </c>
      <c r="EL1318" s="518">
        <v>50</v>
      </c>
      <c r="EM1318" s="471">
        <v>0</v>
      </c>
      <c r="EN1318" s="471">
        <v>0</v>
      </c>
      <c r="EO1318" s="471">
        <v>0</v>
      </c>
      <c r="EP1318" s="471">
        <v>0</v>
      </c>
      <c r="EQ1318" s="471">
        <v>0</v>
      </c>
      <c r="ER1318" s="471">
        <v>0</v>
      </c>
      <c r="ES1318" s="471">
        <v>0</v>
      </c>
      <c r="ET1318" s="471">
        <v>0</v>
      </c>
      <c r="EU1318" s="496">
        <v>0</v>
      </c>
      <c r="EV1318" s="503">
        <v>100</v>
      </c>
      <c r="EW1318" s="471">
        <v>0</v>
      </c>
      <c r="EX1318" s="471">
        <v>0</v>
      </c>
      <c r="EY1318" s="471">
        <v>0</v>
      </c>
      <c r="EZ1318" s="471">
        <v>0</v>
      </c>
      <c r="FA1318" s="471">
        <v>0</v>
      </c>
      <c r="FB1318" s="471">
        <v>0</v>
      </c>
      <c r="FC1318" s="471">
        <v>0</v>
      </c>
      <c r="FD1318" s="471">
        <v>0</v>
      </c>
      <c r="FE1318" s="496">
        <v>0</v>
      </c>
      <c r="FF1318" s="503">
        <v>150</v>
      </c>
      <c r="FG1318" s="471">
        <v>0</v>
      </c>
      <c r="FH1318" s="471">
        <v>0</v>
      </c>
      <c r="FI1318" s="471">
        <v>0</v>
      </c>
      <c r="FJ1318" s="471">
        <v>0</v>
      </c>
      <c r="FK1318" s="471">
        <v>0</v>
      </c>
      <c r="FL1318" s="471">
        <v>0</v>
      </c>
      <c r="FM1318" s="471">
        <v>0</v>
      </c>
      <c r="FN1318" s="471">
        <v>0</v>
      </c>
      <c r="FO1318" s="496">
        <v>0</v>
      </c>
      <c r="FP1318" s="503">
        <v>200</v>
      </c>
      <c r="FQ1318" s="471">
        <v>16</v>
      </c>
      <c r="FR1318" s="471">
        <v>4</v>
      </c>
      <c r="FS1318" s="471">
        <v>2</v>
      </c>
      <c r="FT1318" s="471">
        <v>4</v>
      </c>
      <c r="FU1318" s="471">
        <v>2</v>
      </c>
      <c r="FV1318" s="471">
        <v>1</v>
      </c>
      <c r="FW1318" s="471">
        <v>1</v>
      </c>
      <c r="FX1318" s="471">
        <v>0</v>
      </c>
      <c r="FY1318" s="496">
        <v>30</v>
      </c>
      <c r="FZ1318" s="503">
        <v>0</v>
      </c>
      <c r="GA1318" s="471">
        <v>0</v>
      </c>
      <c r="GB1318" s="471">
        <v>0</v>
      </c>
      <c r="GC1318" s="471">
        <v>0</v>
      </c>
      <c r="GD1318" s="471">
        <v>0</v>
      </c>
      <c r="GE1318" s="471">
        <v>0</v>
      </c>
      <c r="GF1318" s="471">
        <v>0</v>
      </c>
      <c r="GG1318" s="471">
        <v>0</v>
      </c>
      <c r="GH1318" s="471">
        <v>0</v>
      </c>
      <c r="GI1318" s="496">
        <v>0</v>
      </c>
      <c r="GJ1318" s="471">
        <v>16</v>
      </c>
      <c r="GK1318" s="471">
        <v>4</v>
      </c>
      <c r="GL1318" s="471">
        <v>2</v>
      </c>
      <c r="GM1318" s="471">
        <v>4</v>
      </c>
      <c r="GN1318" s="471">
        <v>2</v>
      </c>
      <c r="GO1318" s="471">
        <v>1</v>
      </c>
      <c r="GP1318" s="471">
        <v>1</v>
      </c>
      <c r="GQ1318" s="471">
        <v>0</v>
      </c>
      <c r="GR1318" s="496">
        <v>30</v>
      </c>
      <c r="GS1318" s="503">
        <v>100</v>
      </c>
      <c r="GT1318" s="471">
        <v>0</v>
      </c>
      <c r="GU1318" s="471">
        <v>0</v>
      </c>
      <c r="GV1318" s="471">
        <v>0</v>
      </c>
      <c r="GW1318" s="471">
        <v>0</v>
      </c>
      <c r="GX1318" s="471">
        <v>0</v>
      </c>
      <c r="GY1318" s="471">
        <v>0</v>
      </c>
      <c r="GZ1318" s="471">
        <v>0</v>
      </c>
      <c r="HA1318" s="471">
        <v>0</v>
      </c>
      <c r="HB1318" s="496">
        <v>0</v>
      </c>
      <c r="HC1318" s="503">
        <v>150</v>
      </c>
      <c r="HD1318" s="471">
        <v>0</v>
      </c>
      <c r="HE1318" s="471">
        <v>0</v>
      </c>
      <c r="HF1318" s="471">
        <v>0</v>
      </c>
      <c r="HG1318" s="471">
        <v>0</v>
      </c>
      <c r="HH1318" s="471">
        <v>0</v>
      </c>
      <c r="HI1318" s="471">
        <v>0</v>
      </c>
      <c r="HJ1318" s="471">
        <v>0</v>
      </c>
      <c r="HK1318" s="471">
        <v>0</v>
      </c>
      <c r="HL1318" s="496">
        <v>0</v>
      </c>
      <c r="HM1318" s="503">
        <v>200</v>
      </c>
      <c r="HN1318" s="471">
        <v>0</v>
      </c>
      <c r="HO1318" s="471">
        <v>0</v>
      </c>
      <c r="HP1318" s="471">
        <v>0</v>
      </c>
      <c r="HQ1318" s="471">
        <v>0</v>
      </c>
      <c r="HR1318" s="471">
        <v>0</v>
      </c>
      <c r="HS1318" s="471">
        <v>0</v>
      </c>
      <c r="HT1318" s="471">
        <v>0</v>
      </c>
      <c r="HU1318" s="471">
        <v>0</v>
      </c>
      <c r="HV1318" s="496">
        <v>0</v>
      </c>
      <c r="HW1318" s="503">
        <v>250</v>
      </c>
      <c r="HX1318" s="471">
        <v>0</v>
      </c>
      <c r="HY1318" s="471">
        <v>0</v>
      </c>
      <c r="HZ1318" s="471">
        <v>0</v>
      </c>
      <c r="IA1318" s="471">
        <v>0</v>
      </c>
      <c r="IB1318" s="471">
        <v>0</v>
      </c>
      <c r="IC1318" s="471">
        <v>0</v>
      </c>
      <c r="ID1318" s="471">
        <v>0</v>
      </c>
      <c r="IE1318" s="471">
        <v>0</v>
      </c>
      <c r="IF1318" s="496">
        <v>0</v>
      </c>
      <c r="IG1318" s="503">
        <v>300</v>
      </c>
      <c r="IH1318" s="471">
        <v>12</v>
      </c>
      <c r="II1318" s="471">
        <v>3</v>
      </c>
      <c r="IJ1318" s="471">
        <v>2</v>
      </c>
      <c r="IK1318" s="471">
        <v>1</v>
      </c>
      <c r="IL1318" s="471">
        <v>3</v>
      </c>
      <c r="IM1318" s="471">
        <v>1</v>
      </c>
      <c r="IN1318" s="471">
        <v>0</v>
      </c>
      <c r="IO1318" s="471">
        <v>0</v>
      </c>
      <c r="IP1318" s="496">
        <v>22</v>
      </c>
      <c r="IQ1318" s="503">
        <v>0</v>
      </c>
      <c r="IR1318" s="471">
        <v>0</v>
      </c>
      <c r="IS1318" s="471">
        <v>0</v>
      </c>
      <c r="IT1318" s="471">
        <v>0</v>
      </c>
      <c r="IU1318" s="471">
        <v>0</v>
      </c>
      <c r="IV1318" s="471">
        <v>0</v>
      </c>
      <c r="IW1318" s="471">
        <v>0</v>
      </c>
      <c r="IX1318" s="471">
        <v>0</v>
      </c>
      <c r="IY1318" s="471">
        <v>0</v>
      </c>
      <c r="IZ1318" s="496">
        <v>0</v>
      </c>
      <c r="JA1318" s="471">
        <v>12</v>
      </c>
      <c r="JB1318" s="471">
        <v>3</v>
      </c>
      <c r="JC1318" s="471">
        <v>2</v>
      </c>
      <c r="JD1318" s="471">
        <v>1</v>
      </c>
      <c r="JE1318" s="471">
        <v>3</v>
      </c>
      <c r="JF1318" s="471">
        <v>1</v>
      </c>
      <c r="JG1318" s="471">
        <v>0</v>
      </c>
      <c r="JH1318" s="471">
        <v>0</v>
      </c>
      <c r="JI1318" s="471">
        <v>22</v>
      </c>
      <c r="JJ1318" s="503">
        <v>0</v>
      </c>
      <c r="JK1318" s="471">
        <v>48</v>
      </c>
      <c r="JL1318" s="471">
        <v>44</v>
      </c>
      <c r="JM1318" s="471">
        <v>42</v>
      </c>
      <c r="JN1318" s="471">
        <v>32</v>
      </c>
      <c r="JO1318" s="471">
        <v>19</v>
      </c>
      <c r="JP1318" s="471">
        <v>15</v>
      </c>
      <c r="JQ1318" s="471">
        <v>10</v>
      </c>
      <c r="JR1318" s="471">
        <v>3</v>
      </c>
      <c r="JS1318" s="496">
        <v>213</v>
      </c>
      <c r="JT1318" s="503">
        <v>10</v>
      </c>
      <c r="JU1318" s="471">
        <v>0</v>
      </c>
      <c r="JV1318" s="471">
        <v>0</v>
      </c>
      <c r="JW1318" s="471">
        <v>0</v>
      </c>
      <c r="JX1318" s="471">
        <v>0</v>
      </c>
      <c r="JY1318" s="471">
        <v>0</v>
      </c>
      <c r="JZ1318" s="471">
        <v>0</v>
      </c>
      <c r="KA1318" s="471">
        <v>0</v>
      </c>
      <c r="KB1318" s="471">
        <v>0</v>
      </c>
      <c r="KC1318" s="496">
        <v>0</v>
      </c>
      <c r="KD1318" s="503">
        <v>50</v>
      </c>
      <c r="KE1318" s="471">
        <v>0</v>
      </c>
      <c r="KF1318" s="471">
        <v>0</v>
      </c>
      <c r="KG1318" s="471">
        <v>0</v>
      </c>
      <c r="KH1318" s="471">
        <v>0</v>
      </c>
      <c r="KI1318" s="471">
        <v>0</v>
      </c>
      <c r="KJ1318" s="471">
        <v>0</v>
      </c>
      <c r="KK1318" s="471">
        <v>0</v>
      </c>
      <c r="KL1318" s="471">
        <v>0</v>
      </c>
      <c r="KM1318" s="496">
        <v>0</v>
      </c>
      <c r="KN1318" s="503">
        <v>0</v>
      </c>
      <c r="KO1318" s="471">
        <v>0</v>
      </c>
      <c r="KP1318" s="471">
        <v>0</v>
      </c>
      <c r="KQ1318" s="471">
        <v>0</v>
      </c>
      <c r="KR1318" s="471">
        <v>0</v>
      </c>
      <c r="KS1318" s="471">
        <v>0</v>
      </c>
      <c r="KT1318" s="471">
        <v>0</v>
      </c>
      <c r="KU1318" s="471">
        <v>0</v>
      </c>
      <c r="KV1318" s="471">
        <v>0</v>
      </c>
      <c r="KW1318" s="496">
        <v>0</v>
      </c>
      <c r="KX1318" s="471">
        <v>48</v>
      </c>
      <c r="KY1318" s="471">
        <v>44</v>
      </c>
      <c r="KZ1318" s="471">
        <v>42</v>
      </c>
      <c r="LA1318" s="471">
        <v>32</v>
      </c>
      <c r="LB1318" s="471">
        <v>19</v>
      </c>
      <c r="LC1318" s="471">
        <v>15</v>
      </c>
      <c r="LD1318" s="471">
        <v>10</v>
      </c>
      <c r="LE1318" s="471">
        <v>3</v>
      </c>
      <c r="LF1318" s="496">
        <v>213</v>
      </c>
      <c r="LG1318" s="262"/>
      <c r="LH1318" s="262"/>
      <c r="LI1318" s="262"/>
      <c r="LJ1318" s="262"/>
      <c r="LK1318" s="262"/>
      <c r="LL1318" s="262"/>
      <c r="LM1318" s="262"/>
      <c r="LN1318" s="262"/>
      <c r="LO1318" s="262"/>
      <c r="LP1318" s="262"/>
      <c r="LQ1318" s="262"/>
      <c r="LR1318" s="262"/>
      <c r="LS1318" s="262"/>
      <c r="LT1318" s="262"/>
      <c r="LU1318" s="262"/>
      <c r="LV1318" s="262"/>
      <c r="LW1318" s="262"/>
      <c r="LX1318" s="262"/>
      <c r="LY1318" s="262"/>
      <c r="LZ1318" s="262"/>
      <c r="MA1318" s="262"/>
      <c r="MB1318" s="262"/>
      <c r="MC1318" s="262"/>
      <c r="MD1318" s="262"/>
      <c r="ME1318" s="262"/>
      <c r="MF1318" s="262"/>
      <c r="MG1318" s="262"/>
      <c r="MH1318" s="262"/>
      <c r="MI1318" s="262"/>
      <c r="MJ1318" s="262"/>
      <c r="MK1318" s="262"/>
      <c r="ML1318" s="262"/>
      <c r="MM1318" s="262"/>
      <c r="MN1318" s="262"/>
      <c r="MO1318" s="262"/>
      <c r="MP1318" s="262"/>
      <c r="MQ1318" s="262"/>
      <c r="MR1318" s="262"/>
      <c r="MS1318" s="262"/>
      <c r="MT1318" s="262"/>
      <c r="MU1318" s="262"/>
    </row>
    <row r="1319" spans="1:359" x14ac:dyDescent="0.2">
      <c r="A1319" s="241" t="s">
        <v>99</v>
      </c>
      <c r="B1319" s="476" t="s">
        <v>805</v>
      </c>
      <c r="C1319" s="326" t="s">
        <v>640</v>
      </c>
      <c r="D1319" s="283" t="s">
        <v>100</v>
      </c>
      <c r="E1319" s="503">
        <v>0</v>
      </c>
      <c r="F1319" s="471">
        <v>57</v>
      </c>
      <c r="G1319" s="471">
        <v>107</v>
      </c>
      <c r="H1319" s="471">
        <v>154</v>
      </c>
      <c r="I1319" s="471">
        <v>93</v>
      </c>
      <c r="J1319" s="471">
        <v>56</v>
      </c>
      <c r="K1319" s="471">
        <v>13</v>
      </c>
      <c r="L1319" s="471">
        <v>5</v>
      </c>
      <c r="M1319" s="471">
        <v>0</v>
      </c>
      <c r="N1319" s="496">
        <v>485</v>
      </c>
      <c r="O1319" s="503">
        <v>10</v>
      </c>
      <c r="P1319" s="471">
        <v>0</v>
      </c>
      <c r="Q1319" s="471">
        <v>0</v>
      </c>
      <c r="R1319" s="471">
        <v>0</v>
      </c>
      <c r="S1319" s="471">
        <v>0</v>
      </c>
      <c r="T1319" s="471">
        <v>0</v>
      </c>
      <c r="U1319" s="471">
        <v>0</v>
      </c>
      <c r="V1319" s="471">
        <v>0</v>
      </c>
      <c r="W1319" s="471">
        <v>0</v>
      </c>
      <c r="X1319" s="496">
        <v>0</v>
      </c>
      <c r="Y1319" s="503">
        <v>25</v>
      </c>
      <c r="Z1319" s="471">
        <v>0</v>
      </c>
      <c r="AA1319" s="471">
        <v>0</v>
      </c>
      <c r="AB1319" s="471">
        <v>0</v>
      </c>
      <c r="AC1319" s="471">
        <v>0</v>
      </c>
      <c r="AD1319" s="471">
        <v>0</v>
      </c>
      <c r="AE1319" s="471">
        <v>0</v>
      </c>
      <c r="AF1319" s="471">
        <v>0</v>
      </c>
      <c r="AG1319" s="471">
        <v>0</v>
      </c>
      <c r="AH1319" s="496">
        <v>0</v>
      </c>
      <c r="AI1319" s="503">
        <v>50</v>
      </c>
      <c r="AJ1319" s="471">
        <v>0</v>
      </c>
      <c r="AK1319" s="471">
        <v>0</v>
      </c>
      <c r="AL1319" s="471">
        <v>0</v>
      </c>
      <c r="AM1319" s="471">
        <v>0</v>
      </c>
      <c r="AN1319" s="471">
        <v>0</v>
      </c>
      <c r="AO1319" s="471">
        <v>0</v>
      </c>
      <c r="AP1319" s="471">
        <v>0</v>
      </c>
      <c r="AQ1319" s="471">
        <v>0</v>
      </c>
      <c r="AR1319" s="496">
        <v>0</v>
      </c>
      <c r="AS1319" s="503">
        <v>100</v>
      </c>
      <c r="AT1319" s="471">
        <v>0</v>
      </c>
      <c r="AU1319" s="471">
        <v>0</v>
      </c>
      <c r="AV1319" s="471">
        <v>0</v>
      </c>
      <c r="AW1319" s="471">
        <v>0</v>
      </c>
      <c r="AX1319" s="471">
        <v>0</v>
      </c>
      <c r="AY1319" s="471">
        <v>0</v>
      </c>
      <c r="AZ1319" s="471">
        <v>0</v>
      </c>
      <c r="BA1319" s="471">
        <v>0</v>
      </c>
      <c r="BB1319" s="496">
        <v>0</v>
      </c>
      <c r="BC1319" s="503">
        <v>0</v>
      </c>
      <c r="BD1319" s="471">
        <v>0</v>
      </c>
      <c r="BE1319" s="471">
        <v>0</v>
      </c>
      <c r="BF1319" s="471">
        <v>0</v>
      </c>
      <c r="BG1319" s="471">
        <v>0</v>
      </c>
      <c r="BH1319" s="471">
        <v>0</v>
      </c>
      <c r="BI1319" s="471">
        <v>0</v>
      </c>
      <c r="BJ1319" s="471">
        <v>0</v>
      </c>
      <c r="BK1319" s="471">
        <v>0</v>
      </c>
      <c r="BL1319" s="496">
        <v>0</v>
      </c>
      <c r="BM1319" s="471">
        <v>0</v>
      </c>
      <c r="BN1319" s="471">
        <v>0</v>
      </c>
      <c r="BO1319" s="471">
        <v>0</v>
      </c>
      <c r="BP1319" s="471">
        <v>0</v>
      </c>
      <c r="BQ1319" s="471">
        <v>0</v>
      </c>
      <c r="BR1319" s="471">
        <v>0</v>
      </c>
      <c r="BS1319" s="471">
        <v>0</v>
      </c>
      <c r="BT1319" s="471">
        <v>0</v>
      </c>
      <c r="BU1319" s="496">
        <v>0</v>
      </c>
      <c r="BV1319" s="471">
        <v>57</v>
      </c>
      <c r="BW1319" s="471">
        <v>107</v>
      </c>
      <c r="BX1319" s="471">
        <v>154</v>
      </c>
      <c r="BY1319" s="471">
        <v>93</v>
      </c>
      <c r="BZ1319" s="471">
        <v>56</v>
      </c>
      <c r="CA1319" s="471">
        <v>13</v>
      </c>
      <c r="CB1319" s="471">
        <v>5</v>
      </c>
      <c r="CC1319" s="471">
        <v>0</v>
      </c>
      <c r="CD1319" s="496">
        <v>485</v>
      </c>
      <c r="CE1319" s="503">
        <v>10</v>
      </c>
      <c r="CF1319" s="471">
        <v>0</v>
      </c>
      <c r="CG1319" s="471">
        <v>0</v>
      </c>
      <c r="CH1319" s="471">
        <v>0</v>
      </c>
      <c r="CI1319" s="471">
        <v>0</v>
      </c>
      <c r="CJ1319" s="471">
        <v>0</v>
      </c>
      <c r="CK1319" s="471">
        <v>0</v>
      </c>
      <c r="CL1319" s="471">
        <v>0</v>
      </c>
      <c r="CM1319" s="471">
        <v>0</v>
      </c>
      <c r="CN1319" s="496">
        <v>0</v>
      </c>
      <c r="CO1319" s="503">
        <v>25</v>
      </c>
      <c r="CP1319" s="471">
        <v>0</v>
      </c>
      <c r="CQ1319" s="471">
        <v>0</v>
      </c>
      <c r="CR1319" s="471">
        <v>0</v>
      </c>
      <c r="CS1319" s="471">
        <v>0</v>
      </c>
      <c r="CT1319" s="471">
        <v>0</v>
      </c>
      <c r="CU1319" s="471">
        <v>0</v>
      </c>
      <c r="CV1319" s="471">
        <v>0</v>
      </c>
      <c r="CW1319" s="471">
        <v>0</v>
      </c>
      <c r="CX1319" s="496">
        <v>0</v>
      </c>
      <c r="CY1319" s="503">
        <v>50</v>
      </c>
      <c r="CZ1319" s="471">
        <v>0</v>
      </c>
      <c r="DA1319" s="471">
        <v>0</v>
      </c>
      <c r="DB1319" s="471">
        <v>0</v>
      </c>
      <c r="DC1319" s="471">
        <v>0</v>
      </c>
      <c r="DD1319" s="471">
        <v>0</v>
      </c>
      <c r="DE1319" s="471">
        <v>0</v>
      </c>
      <c r="DF1319" s="471">
        <v>0</v>
      </c>
      <c r="DG1319" s="471">
        <v>0</v>
      </c>
      <c r="DH1319" s="496">
        <v>0</v>
      </c>
      <c r="DI1319" s="503">
        <v>100</v>
      </c>
      <c r="DJ1319" s="471">
        <v>16</v>
      </c>
      <c r="DK1319" s="471">
        <v>18</v>
      </c>
      <c r="DL1319" s="471">
        <v>41</v>
      </c>
      <c r="DM1319" s="471">
        <v>24</v>
      </c>
      <c r="DN1319" s="471">
        <v>12</v>
      </c>
      <c r="DO1319" s="471">
        <v>8</v>
      </c>
      <c r="DP1319" s="471">
        <v>1</v>
      </c>
      <c r="DQ1319" s="471">
        <v>0</v>
      </c>
      <c r="DR1319" s="496">
        <v>120</v>
      </c>
      <c r="DS1319" s="503">
        <v>0</v>
      </c>
      <c r="DT1319" s="471">
        <v>0</v>
      </c>
      <c r="DU1319" s="471">
        <v>0</v>
      </c>
      <c r="DV1319" s="471">
        <v>0</v>
      </c>
      <c r="DW1319" s="471">
        <v>0</v>
      </c>
      <c r="DX1319" s="471">
        <v>0</v>
      </c>
      <c r="DY1319" s="471">
        <v>0</v>
      </c>
      <c r="DZ1319" s="471">
        <v>0</v>
      </c>
      <c r="EA1319" s="471">
        <v>0</v>
      </c>
      <c r="EB1319" s="496">
        <v>0</v>
      </c>
      <c r="EC1319" s="471">
        <v>16</v>
      </c>
      <c r="ED1319" s="471">
        <v>18</v>
      </c>
      <c r="EE1319" s="471">
        <v>41</v>
      </c>
      <c r="EF1319" s="471">
        <v>24</v>
      </c>
      <c r="EG1319" s="471">
        <v>12</v>
      </c>
      <c r="EH1319" s="471">
        <v>8</v>
      </c>
      <c r="EI1319" s="471">
        <v>1</v>
      </c>
      <c r="EJ1319" s="471">
        <v>0</v>
      </c>
      <c r="EK1319" s="496">
        <v>120</v>
      </c>
      <c r="EL1319" s="518">
        <v>50</v>
      </c>
      <c r="EM1319" s="471">
        <v>0</v>
      </c>
      <c r="EN1319" s="471">
        <v>0</v>
      </c>
      <c r="EO1319" s="471">
        <v>0</v>
      </c>
      <c r="EP1319" s="471">
        <v>0</v>
      </c>
      <c r="EQ1319" s="471">
        <v>0</v>
      </c>
      <c r="ER1319" s="471">
        <v>0</v>
      </c>
      <c r="ES1319" s="471">
        <v>0</v>
      </c>
      <c r="ET1319" s="471">
        <v>0</v>
      </c>
      <c r="EU1319" s="496">
        <v>0</v>
      </c>
      <c r="EV1319" s="503">
        <v>100</v>
      </c>
      <c r="EW1319" s="471">
        <v>0</v>
      </c>
      <c r="EX1319" s="471">
        <v>0</v>
      </c>
      <c r="EY1319" s="471">
        <v>0</v>
      </c>
      <c r="EZ1319" s="471">
        <v>0</v>
      </c>
      <c r="FA1319" s="471">
        <v>0</v>
      </c>
      <c r="FB1319" s="471">
        <v>0</v>
      </c>
      <c r="FC1319" s="471">
        <v>0</v>
      </c>
      <c r="FD1319" s="471">
        <v>0</v>
      </c>
      <c r="FE1319" s="496">
        <v>0</v>
      </c>
      <c r="FF1319" s="503">
        <v>150</v>
      </c>
      <c r="FG1319" s="471">
        <v>0</v>
      </c>
      <c r="FH1319" s="471">
        <v>0</v>
      </c>
      <c r="FI1319" s="471">
        <v>0</v>
      </c>
      <c r="FJ1319" s="471">
        <v>0</v>
      </c>
      <c r="FK1319" s="471">
        <v>0</v>
      </c>
      <c r="FL1319" s="471">
        <v>0</v>
      </c>
      <c r="FM1319" s="471">
        <v>0</v>
      </c>
      <c r="FN1319" s="471">
        <v>0</v>
      </c>
      <c r="FO1319" s="496">
        <v>0</v>
      </c>
      <c r="FP1319" s="503">
        <v>200</v>
      </c>
      <c r="FQ1319" s="471">
        <v>1</v>
      </c>
      <c r="FR1319" s="471">
        <v>8</v>
      </c>
      <c r="FS1319" s="471">
        <v>5</v>
      </c>
      <c r="FT1319" s="471">
        <v>9</v>
      </c>
      <c r="FU1319" s="471">
        <v>2</v>
      </c>
      <c r="FV1319" s="471">
        <v>0</v>
      </c>
      <c r="FW1319" s="471">
        <v>0</v>
      </c>
      <c r="FX1319" s="471">
        <v>0</v>
      </c>
      <c r="FY1319" s="496">
        <v>25</v>
      </c>
      <c r="FZ1319" s="503">
        <v>0</v>
      </c>
      <c r="GA1319" s="471">
        <v>0</v>
      </c>
      <c r="GB1319" s="471">
        <v>0</v>
      </c>
      <c r="GC1319" s="471">
        <v>0</v>
      </c>
      <c r="GD1319" s="471">
        <v>0</v>
      </c>
      <c r="GE1319" s="471">
        <v>0</v>
      </c>
      <c r="GF1319" s="471">
        <v>0</v>
      </c>
      <c r="GG1319" s="471">
        <v>0</v>
      </c>
      <c r="GH1319" s="471">
        <v>0</v>
      </c>
      <c r="GI1319" s="496">
        <v>0</v>
      </c>
      <c r="GJ1319" s="471">
        <v>1</v>
      </c>
      <c r="GK1319" s="471">
        <v>8</v>
      </c>
      <c r="GL1319" s="471">
        <v>5</v>
      </c>
      <c r="GM1319" s="471">
        <v>9</v>
      </c>
      <c r="GN1319" s="471">
        <v>2</v>
      </c>
      <c r="GO1319" s="471">
        <v>0</v>
      </c>
      <c r="GP1319" s="471">
        <v>0</v>
      </c>
      <c r="GQ1319" s="471">
        <v>0</v>
      </c>
      <c r="GR1319" s="496">
        <v>25</v>
      </c>
      <c r="GS1319" s="503">
        <v>100</v>
      </c>
      <c r="GT1319" s="471">
        <v>0</v>
      </c>
      <c r="GU1319" s="471">
        <v>0</v>
      </c>
      <c r="GV1319" s="471">
        <v>0</v>
      </c>
      <c r="GW1319" s="471">
        <v>0</v>
      </c>
      <c r="GX1319" s="471">
        <v>0</v>
      </c>
      <c r="GY1319" s="471">
        <v>0</v>
      </c>
      <c r="GZ1319" s="471">
        <v>0</v>
      </c>
      <c r="HA1319" s="471">
        <v>0</v>
      </c>
      <c r="HB1319" s="496">
        <v>0</v>
      </c>
      <c r="HC1319" s="503">
        <v>150</v>
      </c>
      <c r="HD1319" s="471">
        <v>0</v>
      </c>
      <c r="HE1319" s="471">
        <v>0</v>
      </c>
      <c r="HF1319" s="471">
        <v>0</v>
      </c>
      <c r="HG1319" s="471">
        <v>0</v>
      </c>
      <c r="HH1319" s="471">
        <v>0</v>
      </c>
      <c r="HI1319" s="471">
        <v>0</v>
      </c>
      <c r="HJ1319" s="471">
        <v>0</v>
      </c>
      <c r="HK1319" s="471">
        <v>0</v>
      </c>
      <c r="HL1319" s="496">
        <v>0</v>
      </c>
      <c r="HM1319" s="503">
        <v>200</v>
      </c>
      <c r="HN1319" s="471">
        <v>0</v>
      </c>
      <c r="HO1319" s="471">
        <v>0</v>
      </c>
      <c r="HP1319" s="471">
        <v>0</v>
      </c>
      <c r="HQ1319" s="471">
        <v>0</v>
      </c>
      <c r="HR1319" s="471">
        <v>0</v>
      </c>
      <c r="HS1319" s="471">
        <v>0</v>
      </c>
      <c r="HT1319" s="471">
        <v>0</v>
      </c>
      <c r="HU1319" s="471">
        <v>0</v>
      </c>
      <c r="HV1319" s="496">
        <v>0</v>
      </c>
      <c r="HW1319" s="503">
        <v>250</v>
      </c>
      <c r="HX1319" s="471">
        <v>0</v>
      </c>
      <c r="HY1319" s="471">
        <v>0</v>
      </c>
      <c r="HZ1319" s="471">
        <v>0</v>
      </c>
      <c r="IA1319" s="471">
        <v>0</v>
      </c>
      <c r="IB1319" s="471">
        <v>0</v>
      </c>
      <c r="IC1319" s="471">
        <v>0</v>
      </c>
      <c r="ID1319" s="471">
        <v>0</v>
      </c>
      <c r="IE1319" s="471">
        <v>0</v>
      </c>
      <c r="IF1319" s="496">
        <v>0</v>
      </c>
      <c r="IG1319" s="503">
        <v>300</v>
      </c>
      <c r="IH1319" s="471">
        <v>0</v>
      </c>
      <c r="II1319" s="471">
        <v>21</v>
      </c>
      <c r="IJ1319" s="471">
        <v>8</v>
      </c>
      <c r="IK1319" s="471">
        <v>3</v>
      </c>
      <c r="IL1319" s="471">
        <v>1</v>
      </c>
      <c r="IM1319" s="471">
        <v>0</v>
      </c>
      <c r="IN1319" s="471">
        <v>0</v>
      </c>
      <c r="IO1319" s="471">
        <v>0</v>
      </c>
      <c r="IP1319" s="496">
        <v>33</v>
      </c>
      <c r="IQ1319" s="503">
        <v>0</v>
      </c>
      <c r="IR1319" s="471">
        <v>0</v>
      </c>
      <c r="IS1319" s="471">
        <v>0</v>
      </c>
      <c r="IT1319" s="471">
        <v>0</v>
      </c>
      <c r="IU1319" s="471">
        <v>0</v>
      </c>
      <c r="IV1319" s="471">
        <v>0</v>
      </c>
      <c r="IW1319" s="471">
        <v>0</v>
      </c>
      <c r="IX1319" s="471">
        <v>0</v>
      </c>
      <c r="IY1319" s="471">
        <v>0</v>
      </c>
      <c r="IZ1319" s="496">
        <v>0</v>
      </c>
      <c r="JA1319" s="471">
        <v>0</v>
      </c>
      <c r="JB1319" s="471">
        <v>21</v>
      </c>
      <c r="JC1319" s="471">
        <v>8</v>
      </c>
      <c r="JD1319" s="471">
        <v>3</v>
      </c>
      <c r="JE1319" s="471">
        <v>1</v>
      </c>
      <c r="JF1319" s="471">
        <v>0</v>
      </c>
      <c r="JG1319" s="471">
        <v>0</v>
      </c>
      <c r="JH1319" s="471">
        <v>0</v>
      </c>
      <c r="JI1319" s="471">
        <v>33</v>
      </c>
      <c r="JJ1319" s="503">
        <v>0</v>
      </c>
      <c r="JK1319" s="471">
        <v>0</v>
      </c>
      <c r="JL1319" s="471">
        <v>8</v>
      </c>
      <c r="JM1319" s="471">
        <v>14</v>
      </c>
      <c r="JN1319" s="471">
        <v>6</v>
      </c>
      <c r="JO1319" s="471">
        <v>4</v>
      </c>
      <c r="JP1319" s="471">
        <v>3</v>
      </c>
      <c r="JQ1319" s="471">
        <v>1</v>
      </c>
      <c r="JR1319" s="471">
        <v>0</v>
      </c>
      <c r="JS1319" s="496">
        <v>36</v>
      </c>
      <c r="JT1319" s="503">
        <v>10</v>
      </c>
      <c r="JU1319" s="471">
        <v>0</v>
      </c>
      <c r="JV1319" s="471">
        <v>0</v>
      </c>
      <c r="JW1319" s="471">
        <v>0</v>
      </c>
      <c r="JX1319" s="471">
        <v>0</v>
      </c>
      <c r="JY1319" s="471">
        <v>0</v>
      </c>
      <c r="JZ1319" s="471">
        <v>0</v>
      </c>
      <c r="KA1319" s="471">
        <v>0</v>
      </c>
      <c r="KB1319" s="471">
        <v>0</v>
      </c>
      <c r="KC1319" s="496">
        <v>0</v>
      </c>
      <c r="KD1319" s="503">
        <v>50</v>
      </c>
      <c r="KE1319" s="471">
        <v>0</v>
      </c>
      <c r="KF1319" s="471">
        <v>0</v>
      </c>
      <c r="KG1319" s="471">
        <v>1</v>
      </c>
      <c r="KH1319" s="471">
        <v>0</v>
      </c>
      <c r="KI1319" s="471">
        <v>0</v>
      </c>
      <c r="KJ1319" s="471">
        <v>0</v>
      </c>
      <c r="KK1319" s="471">
        <v>0</v>
      </c>
      <c r="KL1319" s="471">
        <v>0</v>
      </c>
      <c r="KM1319" s="496">
        <v>1</v>
      </c>
      <c r="KN1319" s="503">
        <v>0</v>
      </c>
      <c r="KO1319" s="471">
        <v>0</v>
      </c>
      <c r="KP1319" s="471">
        <v>0</v>
      </c>
      <c r="KQ1319" s="471">
        <v>0</v>
      </c>
      <c r="KR1319" s="471">
        <v>0</v>
      </c>
      <c r="KS1319" s="471">
        <v>0</v>
      </c>
      <c r="KT1319" s="471">
        <v>0</v>
      </c>
      <c r="KU1319" s="471">
        <v>0</v>
      </c>
      <c r="KV1319" s="471">
        <v>0</v>
      </c>
      <c r="KW1319" s="496">
        <v>0</v>
      </c>
      <c r="KX1319" s="471">
        <v>0</v>
      </c>
      <c r="KY1319" s="471">
        <v>8</v>
      </c>
      <c r="KZ1319" s="471">
        <v>15</v>
      </c>
      <c r="LA1319" s="471">
        <v>6</v>
      </c>
      <c r="LB1319" s="471">
        <v>4</v>
      </c>
      <c r="LC1319" s="471">
        <v>3</v>
      </c>
      <c r="LD1319" s="471">
        <v>1</v>
      </c>
      <c r="LE1319" s="471">
        <v>0</v>
      </c>
      <c r="LF1319" s="496">
        <v>37</v>
      </c>
      <c r="LG1319" s="262"/>
      <c r="LH1319" s="262"/>
      <c r="LI1319" s="262"/>
      <c r="LJ1319" s="262"/>
      <c r="LK1319" s="262"/>
      <c r="LL1319" s="262"/>
      <c r="LM1319" s="262"/>
      <c r="LN1319" s="262"/>
      <c r="LO1319" s="262"/>
      <c r="LP1319" s="262"/>
      <c r="LQ1319" s="262"/>
      <c r="LR1319" s="262"/>
      <c r="LS1319" s="262"/>
      <c r="LT1319" s="262"/>
      <c r="LU1319" s="262"/>
      <c r="LV1319" s="262"/>
      <c r="LW1319" s="262"/>
      <c r="LX1319" s="262"/>
      <c r="LY1319" s="262"/>
      <c r="LZ1319" s="262"/>
      <c r="MA1319" s="262"/>
      <c r="MB1319" s="262"/>
      <c r="MC1319" s="262"/>
      <c r="MD1319" s="262"/>
      <c r="ME1319" s="262"/>
      <c r="MF1319" s="262"/>
      <c r="MG1319" s="262"/>
      <c r="MH1319" s="262"/>
      <c r="MI1319" s="262"/>
      <c r="MJ1319" s="262"/>
      <c r="MK1319" s="262"/>
      <c r="ML1319" s="262"/>
      <c r="MM1319" s="262"/>
      <c r="MN1319" s="262"/>
      <c r="MO1319" s="262"/>
      <c r="MP1319" s="262"/>
      <c r="MQ1319" s="262"/>
      <c r="MR1319" s="262"/>
      <c r="MS1319" s="262"/>
      <c r="MT1319" s="262"/>
      <c r="MU1319" s="262"/>
    </row>
    <row r="1320" spans="1:359" x14ac:dyDescent="0.2">
      <c r="A1320" s="241" t="s">
        <v>101</v>
      </c>
      <c r="B1320" s="476" t="s">
        <v>806</v>
      </c>
      <c r="C1320" s="326" t="s">
        <v>807</v>
      </c>
      <c r="D1320" s="283" t="s">
        <v>102</v>
      </c>
      <c r="E1320" s="503">
        <v>0</v>
      </c>
      <c r="F1320" s="471">
        <v>3183</v>
      </c>
      <c r="G1320" s="471">
        <v>1887</v>
      </c>
      <c r="H1320" s="471">
        <v>1292</v>
      </c>
      <c r="I1320" s="471">
        <v>739</v>
      </c>
      <c r="J1320" s="471">
        <v>431</v>
      </c>
      <c r="K1320" s="471">
        <v>95</v>
      </c>
      <c r="L1320" s="471">
        <v>73</v>
      </c>
      <c r="M1320" s="471">
        <v>12</v>
      </c>
      <c r="N1320" s="496">
        <v>7712</v>
      </c>
      <c r="O1320" s="503">
        <v>10</v>
      </c>
      <c r="P1320" s="471">
        <v>0</v>
      </c>
      <c r="Q1320" s="471">
        <v>0</v>
      </c>
      <c r="R1320" s="471">
        <v>0</v>
      </c>
      <c r="S1320" s="471">
        <v>0</v>
      </c>
      <c r="T1320" s="471">
        <v>0</v>
      </c>
      <c r="U1320" s="471">
        <v>0</v>
      </c>
      <c r="V1320" s="471">
        <v>0</v>
      </c>
      <c r="W1320" s="471">
        <v>0</v>
      </c>
      <c r="X1320" s="496">
        <v>0</v>
      </c>
      <c r="Y1320" s="503">
        <v>25</v>
      </c>
      <c r="Z1320" s="471">
        <v>0</v>
      </c>
      <c r="AA1320" s="471">
        <v>0</v>
      </c>
      <c r="AB1320" s="471">
        <v>0</v>
      </c>
      <c r="AC1320" s="471">
        <v>0</v>
      </c>
      <c r="AD1320" s="471">
        <v>0</v>
      </c>
      <c r="AE1320" s="471">
        <v>0</v>
      </c>
      <c r="AF1320" s="471">
        <v>0</v>
      </c>
      <c r="AG1320" s="471">
        <v>0</v>
      </c>
      <c r="AH1320" s="496">
        <v>0</v>
      </c>
      <c r="AI1320" s="503">
        <v>50</v>
      </c>
      <c r="AJ1320" s="471">
        <v>0</v>
      </c>
      <c r="AK1320" s="471">
        <v>0</v>
      </c>
      <c r="AL1320" s="471">
        <v>0</v>
      </c>
      <c r="AM1320" s="471">
        <v>0</v>
      </c>
      <c r="AN1320" s="471">
        <v>0</v>
      </c>
      <c r="AO1320" s="471">
        <v>0</v>
      </c>
      <c r="AP1320" s="471">
        <v>0</v>
      </c>
      <c r="AQ1320" s="471">
        <v>0</v>
      </c>
      <c r="AR1320" s="496">
        <v>0</v>
      </c>
      <c r="AS1320" s="503">
        <v>100</v>
      </c>
      <c r="AT1320" s="471">
        <v>0</v>
      </c>
      <c r="AU1320" s="471">
        <v>0</v>
      </c>
      <c r="AV1320" s="471">
        <v>0</v>
      </c>
      <c r="AW1320" s="471">
        <v>0</v>
      </c>
      <c r="AX1320" s="471">
        <v>0</v>
      </c>
      <c r="AY1320" s="471">
        <v>0</v>
      </c>
      <c r="AZ1320" s="471">
        <v>0</v>
      </c>
      <c r="BA1320" s="471">
        <v>0</v>
      </c>
      <c r="BB1320" s="496">
        <v>0</v>
      </c>
      <c r="BC1320" s="503">
        <v>0</v>
      </c>
      <c r="BD1320" s="471">
        <v>0</v>
      </c>
      <c r="BE1320" s="471">
        <v>0</v>
      </c>
      <c r="BF1320" s="471">
        <v>0</v>
      </c>
      <c r="BG1320" s="471">
        <v>0</v>
      </c>
      <c r="BH1320" s="471">
        <v>0</v>
      </c>
      <c r="BI1320" s="471">
        <v>0</v>
      </c>
      <c r="BJ1320" s="471">
        <v>0</v>
      </c>
      <c r="BK1320" s="471">
        <v>0</v>
      </c>
      <c r="BL1320" s="496">
        <v>0</v>
      </c>
      <c r="BM1320" s="471">
        <v>0</v>
      </c>
      <c r="BN1320" s="471">
        <v>0</v>
      </c>
      <c r="BO1320" s="471">
        <v>0</v>
      </c>
      <c r="BP1320" s="471">
        <v>0</v>
      </c>
      <c r="BQ1320" s="471">
        <v>0</v>
      </c>
      <c r="BR1320" s="471">
        <v>0</v>
      </c>
      <c r="BS1320" s="471">
        <v>0</v>
      </c>
      <c r="BT1320" s="471">
        <v>0</v>
      </c>
      <c r="BU1320" s="496">
        <v>0</v>
      </c>
      <c r="BV1320" s="471">
        <v>3183</v>
      </c>
      <c r="BW1320" s="471">
        <v>1887</v>
      </c>
      <c r="BX1320" s="471">
        <v>1292</v>
      </c>
      <c r="BY1320" s="471">
        <v>739</v>
      </c>
      <c r="BZ1320" s="471">
        <v>431</v>
      </c>
      <c r="CA1320" s="471">
        <v>95</v>
      </c>
      <c r="CB1320" s="471">
        <v>73</v>
      </c>
      <c r="CC1320" s="471">
        <v>12</v>
      </c>
      <c r="CD1320" s="496">
        <v>7712</v>
      </c>
      <c r="CE1320" s="503">
        <v>10</v>
      </c>
      <c r="CF1320" s="471">
        <v>0</v>
      </c>
      <c r="CG1320" s="471">
        <v>0</v>
      </c>
      <c r="CH1320" s="471">
        <v>0</v>
      </c>
      <c r="CI1320" s="471">
        <v>0</v>
      </c>
      <c r="CJ1320" s="471">
        <v>0</v>
      </c>
      <c r="CK1320" s="471">
        <v>0</v>
      </c>
      <c r="CL1320" s="471">
        <v>0</v>
      </c>
      <c r="CM1320" s="471">
        <v>0</v>
      </c>
      <c r="CN1320" s="496">
        <v>0</v>
      </c>
      <c r="CO1320" s="503">
        <v>25</v>
      </c>
      <c r="CP1320" s="471">
        <v>0</v>
      </c>
      <c r="CQ1320" s="471">
        <v>0</v>
      </c>
      <c r="CR1320" s="471">
        <v>0</v>
      </c>
      <c r="CS1320" s="471">
        <v>0</v>
      </c>
      <c r="CT1320" s="471">
        <v>0</v>
      </c>
      <c r="CU1320" s="471">
        <v>0</v>
      </c>
      <c r="CV1320" s="471">
        <v>0</v>
      </c>
      <c r="CW1320" s="471">
        <v>0</v>
      </c>
      <c r="CX1320" s="496">
        <v>0</v>
      </c>
      <c r="CY1320" s="503">
        <v>50</v>
      </c>
      <c r="CZ1320" s="471">
        <v>0</v>
      </c>
      <c r="DA1320" s="471">
        <v>0</v>
      </c>
      <c r="DB1320" s="471">
        <v>0</v>
      </c>
      <c r="DC1320" s="471">
        <v>0</v>
      </c>
      <c r="DD1320" s="471">
        <v>0</v>
      </c>
      <c r="DE1320" s="471">
        <v>0</v>
      </c>
      <c r="DF1320" s="471">
        <v>0</v>
      </c>
      <c r="DG1320" s="471">
        <v>0</v>
      </c>
      <c r="DH1320" s="496">
        <v>0</v>
      </c>
      <c r="DI1320" s="503">
        <v>100</v>
      </c>
      <c r="DJ1320" s="471">
        <v>779</v>
      </c>
      <c r="DK1320" s="471">
        <v>280</v>
      </c>
      <c r="DL1320" s="471">
        <v>221</v>
      </c>
      <c r="DM1320" s="471">
        <v>134</v>
      </c>
      <c r="DN1320" s="471">
        <v>52</v>
      </c>
      <c r="DO1320" s="471">
        <v>13</v>
      </c>
      <c r="DP1320" s="471">
        <v>16</v>
      </c>
      <c r="DQ1320" s="471">
        <v>4</v>
      </c>
      <c r="DR1320" s="496">
        <v>1499</v>
      </c>
      <c r="DS1320" s="503">
        <v>0</v>
      </c>
      <c r="DT1320" s="471">
        <v>0</v>
      </c>
      <c r="DU1320" s="471">
        <v>0</v>
      </c>
      <c r="DV1320" s="471">
        <v>0</v>
      </c>
      <c r="DW1320" s="471">
        <v>0</v>
      </c>
      <c r="DX1320" s="471">
        <v>0</v>
      </c>
      <c r="DY1320" s="471">
        <v>0</v>
      </c>
      <c r="DZ1320" s="471">
        <v>0</v>
      </c>
      <c r="EA1320" s="471">
        <v>0</v>
      </c>
      <c r="EB1320" s="496">
        <v>0</v>
      </c>
      <c r="EC1320" s="471">
        <v>779</v>
      </c>
      <c r="ED1320" s="471">
        <v>280</v>
      </c>
      <c r="EE1320" s="471">
        <v>221</v>
      </c>
      <c r="EF1320" s="471">
        <v>134</v>
      </c>
      <c r="EG1320" s="471">
        <v>52</v>
      </c>
      <c r="EH1320" s="471">
        <v>13</v>
      </c>
      <c r="EI1320" s="471">
        <v>16</v>
      </c>
      <c r="EJ1320" s="471">
        <v>4</v>
      </c>
      <c r="EK1320" s="496">
        <v>1499</v>
      </c>
      <c r="EL1320" s="518">
        <v>50</v>
      </c>
      <c r="EM1320" s="471">
        <v>0</v>
      </c>
      <c r="EN1320" s="471">
        <v>0</v>
      </c>
      <c r="EO1320" s="471">
        <v>0</v>
      </c>
      <c r="EP1320" s="471">
        <v>0</v>
      </c>
      <c r="EQ1320" s="471">
        <v>0</v>
      </c>
      <c r="ER1320" s="471">
        <v>0</v>
      </c>
      <c r="ES1320" s="471">
        <v>0</v>
      </c>
      <c r="ET1320" s="471">
        <v>0</v>
      </c>
      <c r="EU1320" s="496">
        <v>0</v>
      </c>
      <c r="EV1320" s="503">
        <v>100</v>
      </c>
      <c r="EW1320" s="471">
        <v>0</v>
      </c>
      <c r="EX1320" s="471">
        <v>0</v>
      </c>
      <c r="EY1320" s="471">
        <v>0</v>
      </c>
      <c r="EZ1320" s="471">
        <v>0</v>
      </c>
      <c r="FA1320" s="471">
        <v>0</v>
      </c>
      <c r="FB1320" s="471">
        <v>0</v>
      </c>
      <c r="FC1320" s="471">
        <v>0</v>
      </c>
      <c r="FD1320" s="471">
        <v>0</v>
      </c>
      <c r="FE1320" s="496">
        <v>0</v>
      </c>
      <c r="FF1320" s="503">
        <v>150</v>
      </c>
      <c r="FG1320" s="471">
        <v>0</v>
      </c>
      <c r="FH1320" s="471">
        <v>0</v>
      </c>
      <c r="FI1320" s="471">
        <v>0</v>
      </c>
      <c r="FJ1320" s="471">
        <v>0</v>
      </c>
      <c r="FK1320" s="471">
        <v>0</v>
      </c>
      <c r="FL1320" s="471">
        <v>0</v>
      </c>
      <c r="FM1320" s="471">
        <v>0</v>
      </c>
      <c r="FN1320" s="471">
        <v>0</v>
      </c>
      <c r="FO1320" s="496">
        <v>0</v>
      </c>
      <c r="FP1320" s="503">
        <v>200</v>
      </c>
      <c r="FQ1320" s="471">
        <v>224</v>
      </c>
      <c r="FR1320" s="471">
        <v>84</v>
      </c>
      <c r="FS1320" s="471">
        <v>48</v>
      </c>
      <c r="FT1320" s="471">
        <v>14</v>
      </c>
      <c r="FU1320" s="471">
        <v>13</v>
      </c>
      <c r="FV1320" s="471">
        <v>3</v>
      </c>
      <c r="FW1320" s="471">
        <v>3</v>
      </c>
      <c r="FX1320" s="471">
        <v>1</v>
      </c>
      <c r="FY1320" s="496">
        <v>390</v>
      </c>
      <c r="FZ1320" s="503">
        <v>0</v>
      </c>
      <c r="GA1320" s="471">
        <v>0</v>
      </c>
      <c r="GB1320" s="471">
        <v>0</v>
      </c>
      <c r="GC1320" s="471">
        <v>0</v>
      </c>
      <c r="GD1320" s="471">
        <v>0</v>
      </c>
      <c r="GE1320" s="471">
        <v>0</v>
      </c>
      <c r="GF1320" s="471">
        <v>0</v>
      </c>
      <c r="GG1320" s="471">
        <v>0</v>
      </c>
      <c r="GH1320" s="471">
        <v>0</v>
      </c>
      <c r="GI1320" s="496">
        <v>0</v>
      </c>
      <c r="GJ1320" s="471">
        <v>224</v>
      </c>
      <c r="GK1320" s="471">
        <v>84</v>
      </c>
      <c r="GL1320" s="471">
        <v>48</v>
      </c>
      <c r="GM1320" s="471">
        <v>14</v>
      </c>
      <c r="GN1320" s="471">
        <v>13</v>
      </c>
      <c r="GO1320" s="471">
        <v>3</v>
      </c>
      <c r="GP1320" s="471">
        <v>3</v>
      </c>
      <c r="GQ1320" s="471">
        <v>1</v>
      </c>
      <c r="GR1320" s="496">
        <v>390</v>
      </c>
      <c r="GS1320" s="503">
        <v>100</v>
      </c>
      <c r="GT1320" s="471">
        <v>0</v>
      </c>
      <c r="GU1320" s="471">
        <v>0</v>
      </c>
      <c r="GV1320" s="471">
        <v>0</v>
      </c>
      <c r="GW1320" s="471">
        <v>0</v>
      </c>
      <c r="GX1320" s="471">
        <v>0</v>
      </c>
      <c r="GY1320" s="471">
        <v>0</v>
      </c>
      <c r="GZ1320" s="471">
        <v>0</v>
      </c>
      <c r="HA1320" s="471">
        <v>0</v>
      </c>
      <c r="HB1320" s="496">
        <v>0</v>
      </c>
      <c r="HC1320" s="503">
        <v>150</v>
      </c>
      <c r="HD1320" s="471">
        <v>0</v>
      </c>
      <c r="HE1320" s="471">
        <v>0</v>
      </c>
      <c r="HF1320" s="471">
        <v>0</v>
      </c>
      <c r="HG1320" s="471">
        <v>0</v>
      </c>
      <c r="HH1320" s="471">
        <v>0</v>
      </c>
      <c r="HI1320" s="471">
        <v>0</v>
      </c>
      <c r="HJ1320" s="471">
        <v>0</v>
      </c>
      <c r="HK1320" s="471">
        <v>0</v>
      </c>
      <c r="HL1320" s="496">
        <v>0</v>
      </c>
      <c r="HM1320" s="503">
        <v>200</v>
      </c>
      <c r="HN1320" s="471">
        <v>0</v>
      </c>
      <c r="HO1320" s="471">
        <v>0</v>
      </c>
      <c r="HP1320" s="471">
        <v>0</v>
      </c>
      <c r="HQ1320" s="471">
        <v>0</v>
      </c>
      <c r="HR1320" s="471">
        <v>0</v>
      </c>
      <c r="HS1320" s="471">
        <v>0</v>
      </c>
      <c r="HT1320" s="471">
        <v>0</v>
      </c>
      <c r="HU1320" s="471">
        <v>0</v>
      </c>
      <c r="HV1320" s="496">
        <v>0</v>
      </c>
      <c r="HW1320" s="503">
        <v>250</v>
      </c>
      <c r="HX1320" s="471">
        <v>0</v>
      </c>
      <c r="HY1320" s="471">
        <v>0</v>
      </c>
      <c r="HZ1320" s="471">
        <v>0</v>
      </c>
      <c r="IA1320" s="471">
        <v>0</v>
      </c>
      <c r="IB1320" s="471">
        <v>0</v>
      </c>
      <c r="IC1320" s="471">
        <v>0</v>
      </c>
      <c r="ID1320" s="471">
        <v>0</v>
      </c>
      <c r="IE1320" s="471">
        <v>0</v>
      </c>
      <c r="IF1320" s="496">
        <v>0</v>
      </c>
      <c r="IG1320" s="503">
        <v>300</v>
      </c>
      <c r="IH1320" s="471">
        <v>139</v>
      </c>
      <c r="II1320" s="471">
        <v>48</v>
      </c>
      <c r="IJ1320" s="471">
        <v>30</v>
      </c>
      <c r="IK1320" s="471">
        <v>16</v>
      </c>
      <c r="IL1320" s="471">
        <v>11</v>
      </c>
      <c r="IM1320" s="471">
        <v>0</v>
      </c>
      <c r="IN1320" s="471">
        <v>3</v>
      </c>
      <c r="IO1320" s="471">
        <v>2</v>
      </c>
      <c r="IP1320" s="496">
        <v>249</v>
      </c>
      <c r="IQ1320" s="503">
        <v>0</v>
      </c>
      <c r="IR1320" s="471">
        <v>0</v>
      </c>
      <c r="IS1320" s="471">
        <v>0</v>
      </c>
      <c r="IT1320" s="471">
        <v>0</v>
      </c>
      <c r="IU1320" s="471">
        <v>0</v>
      </c>
      <c r="IV1320" s="471">
        <v>0</v>
      </c>
      <c r="IW1320" s="471">
        <v>0</v>
      </c>
      <c r="IX1320" s="471">
        <v>0</v>
      </c>
      <c r="IY1320" s="471">
        <v>0</v>
      </c>
      <c r="IZ1320" s="496">
        <v>0</v>
      </c>
      <c r="JA1320" s="471">
        <v>139</v>
      </c>
      <c r="JB1320" s="471">
        <v>48</v>
      </c>
      <c r="JC1320" s="471">
        <v>30</v>
      </c>
      <c r="JD1320" s="471">
        <v>16</v>
      </c>
      <c r="JE1320" s="471">
        <v>11</v>
      </c>
      <c r="JF1320" s="471">
        <v>0</v>
      </c>
      <c r="JG1320" s="471">
        <v>3</v>
      </c>
      <c r="JH1320" s="471">
        <v>2</v>
      </c>
      <c r="JI1320" s="471">
        <v>249</v>
      </c>
      <c r="JJ1320" s="503">
        <v>0</v>
      </c>
      <c r="JK1320" s="471">
        <v>511</v>
      </c>
      <c r="JL1320" s="471">
        <v>307</v>
      </c>
      <c r="JM1320" s="471">
        <v>326</v>
      </c>
      <c r="JN1320" s="471">
        <v>183</v>
      </c>
      <c r="JO1320" s="471">
        <v>99</v>
      </c>
      <c r="JP1320" s="471">
        <v>29</v>
      </c>
      <c r="JQ1320" s="471">
        <v>20</v>
      </c>
      <c r="JR1320" s="471">
        <v>4</v>
      </c>
      <c r="JS1320" s="496">
        <v>1479</v>
      </c>
      <c r="JT1320" s="503">
        <v>10</v>
      </c>
      <c r="JU1320" s="471">
        <v>0</v>
      </c>
      <c r="JV1320" s="471">
        <v>0</v>
      </c>
      <c r="JW1320" s="471">
        <v>0</v>
      </c>
      <c r="JX1320" s="471">
        <v>0</v>
      </c>
      <c r="JY1320" s="471">
        <v>0</v>
      </c>
      <c r="JZ1320" s="471">
        <v>0</v>
      </c>
      <c r="KA1320" s="471">
        <v>0</v>
      </c>
      <c r="KB1320" s="471">
        <v>0</v>
      </c>
      <c r="KC1320" s="496">
        <v>0</v>
      </c>
      <c r="KD1320" s="503">
        <v>50</v>
      </c>
      <c r="KE1320" s="471">
        <v>0</v>
      </c>
      <c r="KF1320" s="471">
        <v>0</v>
      </c>
      <c r="KG1320" s="471">
        <v>0</v>
      </c>
      <c r="KH1320" s="471">
        <v>0</v>
      </c>
      <c r="KI1320" s="471">
        <v>0</v>
      </c>
      <c r="KJ1320" s="471">
        <v>0</v>
      </c>
      <c r="KK1320" s="471">
        <v>0</v>
      </c>
      <c r="KL1320" s="471">
        <v>0</v>
      </c>
      <c r="KM1320" s="496">
        <v>0</v>
      </c>
      <c r="KN1320" s="503">
        <v>0</v>
      </c>
      <c r="KO1320" s="471">
        <v>0</v>
      </c>
      <c r="KP1320" s="471">
        <v>0</v>
      </c>
      <c r="KQ1320" s="471">
        <v>0</v>
      </c>
      <c r="KR1320" s="471">
        <v>0</v>
      </c>
      <c r="KS1320" s="471">
        <v>0</v>
      </c>
      <c r="KT1320" s="471">
        <v>0</v>
      </c>
      <c r="KU1320" s="471">
        <v>0</v>
      </c>
      <c r="KV1320" s="471">
        <v>0</v>
      </c>
      <c r="KW1320" s="496">
        <v>0</v>
      </c>
      <c r="KX1320" s="471">
        <v>511</v>
      </c>
      <c r="KY1320" s="471">
        <v>307</v>
      </c>
      <c r="KZ1320" s="471">
        <v>326</v>
      </c>
      <c r="LA1320" s="471">
        <v>183</v>
      </c>
      <c r="LB1320" s="471">
        <v>99</v>
      </c>
      <c r="LC1320" s="471">
        <v>29</v>
      </c>
      <c r="LD1320" s="471">
        <v>20</v>
      </c>
      <c r="LE1320" s="471">
        <v>4</v>
      </c>
      <c r="LF1320" s="496">
        <v>1479</v>
      </c>
      <c r="LG1320" s="262"/>
      <c r="LH1320" s="262"/>
      <c r="LI1320" s="262"/>
      <c r="LJ1320" s="262"/>
      <c r="LK1320" s="262"/>
      <c r="LL1320" s="262"/>
      <c r="LM1320" s="262"/>
      <c r="LN1320" s="262"/>
      <c r="LO1320" s="262"/>
      <c r="LP1320" s="262"/>
      <c r="LQ1320" s="262"/>
      <c r="LR1320" s="262"/>
      <c r="LS1320" s="262"/>
      <c r="LT1320" s="262"/>
      <c r="LU1320" s="262"/>
      <c r="LV1320" s="262"/>
      <c r="LW1320" s="262"/>
      <c r="LX1320" s="262"/>
      <c r="LY1320" s="262"/>
      <c r="LZ1320" s="262"/>
      <c r="MA1320" s="262"/>
      <c r="MB1320" s="262"/>
      <c r="MC1320" s="262"/>
      <c r="MD1320" s="262"/>
      <c r="ME1320" s="262"/>
      <c r="MF1320" s="262"/>
      <c r="MG1320" s="262"/>
      <c r="MH1320" s="262"/>
      <c r="MI1320" s="262"/>
      <c r="MJ1320" s="262"/>
      <c r="MK1320" s="262"/>
      <c r="ML1320" s="262"/>
      <c r="MM1320" s="262"/>
      <c r="MN1320" s="262"/>
      <c r="MO1320" s="262"/>
      <c r="MP1320" s="262"/>
      <c r="MQ1320" s="262"/>
      <c r="MR1320" s="262"/>
      <c r="MS1320" s="262"/>
      <c r="MT1320" s="262"/>
      <c r="MU1320" s="262"/>
    </row>
    <row r="1321" spans="1:359" x14ac:dyDescent="0.2">
      <c r="A1321" s="241" t="s">
        <v>103</v>
      </c>
      <c r="B1321" s="476" t="s">
        <v>808</v>
      </c>
      <c r="C1321" s="326" t="s">
        <v>786</v>
      </c>
      <c r="D1321" s="283" t="s">
        <v>104</v>
      </c>
      <c r="E1321" s="503">
        <v>0</v>
      </c>
      <c r="F1321" s="471">
        <v>88</v>
      </c>
      <c r="G1321" s="471">
        <v>133</v>
      </c>
      <c r="H1321" s="471">
        <v>71</v>
      </c>
      <c r="I1321" s="471">
        <v>51</v>
      </c>
      <c r="J1321" s="471">
        <v>17</v>
      </c>
      <c r="K1321" s="471">
        <v>10</v>
      </c>
      <c r="L1321" s="471">
        <v>5</v>
      </c>
      <c r="M1321" s="471">
        <v>0</v>
      </c>
      <c r="N1321" s="496">
        <v>375</v>
      </c>
      <c r="O1321" s="503">
        <v>10</v>
      </c>
      <c r="P1321" s="471">
        <v>0</v>
      </c>
      <c r="Q1321" s="471">
        <v>0</v>
      </c>
      <c r="R1321" s="471">
        <v>0</v>
      </c>
      <c r="S1321" s="471">
        <v>0</v>
      </c>
      <c r="T1321" s="471">
        <v>0</v>
      </c>
      <c r="U1321" s="471">
        <v>0</v>
      </c>
      <c r="V1321" s="471">
        <v>0</v>
      </c>
      <c r="W1321" s="471">
        <v>0</v>
      </c>
      <c r="X1321" s="496">
        <v>0</v>
      </c>
      <c r="Y1321" s="503">
        <v>25</v>
      </c>
      <c r="Z1321" s="471">
        <v>0</v>
      </c>
      <c r="AA1321" s="471">
        <v>0</v>
      </c>
      <c r="AB1321" s="471">
        <v>0</v>
      </c>
      <c r="AC1321" s="471">
        <v>0</v>
      </c>
      <c r="AD1321" s="471">
        <v>0</v>
      </c>
      <c r="AE1321" s="471">
        <v>0</v>
      </c>
      <c r="AF1321" s="471">
        <v>0</v>
      </c>
      <c r="AG1321" s="471">
        <v>0</v>
      </c>
      <c r="AH1321" s="496">
        <v>0</v>
      </c>
      <c r="AI1321" s="503">
        <v>50</v>
      </c>
      <c r="AJ1321" s="471">
        <v>6</v>
      </c>
      <c r="AK1321" s="471">
        <v>16</v>
      </c>
      <c r="AL1321" s="471">
        <v>15</v>
      </c>
      <c r="AM1321" s="471">
        <v>8</v>
      </c>
      <c r="AN1321" s="471">
        <v>3</v>
      </c>
      <c r="AO1321" s="471">
        <v>5</v>
      </c>
      <c r="AP1321" s="471">
        <v>4</v>
      </c>
      <c r="AQ1321" s="471">
        <v>0</v>
      </c>
      <c r="AR1321" s="496">
        <v>57</v>
      </c>
      <c r="AS1321" s="503">
        <v>100</v>
      </c>
      <c r="AT1321" s="471">
        <v>13</v>
      </c>
      <c r="AU1321" s="471">
        <v>24</v>
      </c>
      <c r="AV1321" s="471">
        <v>7</v>
      </c>
      <c r="AW1321" s="471">
        <v>5</v>
      </c>
      <c r="AX1321" s="471">
        <v>2</v>
      </c>
      <c r="AY1321" s="471">
        <v>0</v>
      </c>
      <c r="AZ1321" s="471">
        <v>0</v>
      </c>
      <c r="BA1321" s="471">
        <v>0</v>
      </c>
      <c r="BB1321" s="496">
        <v>51</v>
      </c>
      <c r="BC1321" s="503">
        <v>0</v>
      </c>
      <c r="BD1321" s="471">
        <v>0</v>
      </c>
      <c r="BE1321" s="471">
        <v>0</v>
      </c>
      <c r="BF1321" s="471">
        <v>0</v>
      </c>
      <c r="BG1321" s="471">
        <v>0</v>
      </c>
      <c r="BH1321" s="471">
        <v>0</v>
      </c>
      <c r="BI1321" s="471">
        <v>0</v>
      </c>
      <c r="BJ1321" s="471">
        <v>0</v>
      </c>
      <c r="BK1321" s="471">
        <v>0</v>
      </c>
      <c r="BL1321" s="496">
        <v>0</v>
      </c>
      <c r="BM1321" s="471">
        <v>19</v>
      </c>
      <c r="BN1321" s="471">
        <v>40</v>
      </c>
      <c r="BO1321" s="471">
        <v>22</v>
      </c>
      <c r="BP1321" s="471">
        <v>13</v>
      </c>
      <c r="BQ1321" s="471">
        <v>5</v>
      </c>
      <c r="BR1321" s="471">
        <v>5</v>
      </c>
      <c r="BS1321" s="471">
        <v>4</v>
      </c>
      <c r="BT1321" s="471">
        <v>0</v>
      </c>
      <c r="BU1321" s="496">
        <v>108</v>
      </c>
      <c r="BV1321" s="471">
        <v>107</v>
      </c>
      <c r="BW1321" s="471">
        <v>173</v>
      </c>
      <c r="BX1321" s="471">
        <v>93</v>
      </c>
      <c r="BY1321" s="471">
        <v>64</v>
      </c>
      <c r="BZ1321" s="471">
        <v>22</v>
      </c>
      <c r="CA1321" s="471">
        <v>15</v>
      </c>
      <c r="CB1321" s="471">
        <v>9</v>
      </c>
      <c r="CC1321" s="471">
        <v>0</v>
      </c>
      <c r="CD1321" s="496">
        <v>483</v>
      </c>
      <c r="CE1321" s="503">
        <v>10</v>
      </c>
      <c r="CF1321" s="471">
        <v>0</v>
      </c>
      <c r="CG1321" s="471">
        <v>0</v>
      </c>
      <c r="CH1321" s="471">
        <v>0</v>
      </c>
      <c r="CI1321" s="471">
        <v>0</v>
      </c>
      <c r="CJ1321" s="471">
        <v>0</v>
      </c>
      <c r="CK1321" s="471">
        <v>0</v>
      </c>
      <c r="CL1321" s="471">
        <v>0</v>
      </c>
      <c r="CM1321" s="471">
        <v>0</v>
      </c>
      <c r="CN1321" s="496">
        <v>0</v>
      </c>
      <c r="CO1321" s="503">
        <v>25</v>
      </c>
      <c r="CP1321" s="471">
        <v>0</v>
      </c>
      <c r="CQ1321" s="471">
        <v>0</v>
      </c>
      <c r="CR1321" s="471">
        <v>0</v>
      </c>
      <c r="CS1321" s="471">
        <v>0</v>
      </c>
      <c r="CT1321" s="471">
        <v>0</v>
      </c>
      <c r="CU1321" s="471">
        <v>0</v>
      </c>
      <c r="CV1321" s="471">
        <v>0</v>
      </c>
      <c r="CW1321" s="471">
        <v>0</v>
      </c>
      <c r="CX1321" s="496">
        <v>0</v>
      </c>
      <c r="CY1321" s="503">
        <v>50</v>
      </c>
      <c r="CZ1321" s="471">
        <v>0</v>
      </c>
      <c r="DA1321" s="471">
        <v>0</v>
      </c>
      <c r="DB1321" s="471">
        <v>0</v>
      </c>
      <c r="DC1321" s="471">
        <v>0</v>
      </c>
      <c r="DD1321" s="471">
        <v>0</v>
      </c>
      <c r="DE1321" s="471">
        <v>0</v>
      </c>
      <c r="DF1321" s="471">
        <v>0</v>
      </c>
      <c r="DG1321" s="471">
        <v>0</v>
      </c>
      <c r="DH1321" s="496">
        <v>0</v>
      </c>
      <c r="DI1321" s="503">
        <v>100</v>
      </c>
      <c r="DJ1321" s="471">
        <v>15</v>
      </c>
      <c r="DK1321" s="471">
        <v>15</v>
      </c>
      <c r="DL1321" s="471">
        <v>15</v>
      </c>
      <c r="DM1321" s="471">
        <v>8</v>
      </c>
      <c r="DN1321" s="471">
        <v>5</v>
      </c>
      <c r="DO1321" s="471">
        <v>5</v>
      </c>
      <c r="DP1321" s="471">
        <v>0</v>
      </c>
      <c r="DQ1321" s="471">
        <v>0</v>
      </c>
      <c r="DR1321" s="496">
        <v>63</v>
      </c>
      <c r="DS1321" s="503">
        <v>0</v>
      </c>
      <c r="DT1321" s="471">
        <v>0</v>
      </c>
      <c r="DU1321" s="471">
        <v>0</v>
      </c>
      <c r="DV1321" s="471">
        <v>0</v>
      </c>
      <c r="DW1321" s="471">
        <v>0</v>
      </c>
      <c r="DX1321" s="471">
        <v>0</v>
      </c>
      <c r="DY1321" s="471">
        <v>0</v>
      </c>
      <c r="DZ1321" s="471">
        <v>0</v>
      </c>
      <c r="EA1321" s="471">
        <v>0</v>
      </c>
      <c r="EB1321" s="496">
        <v>0</v>
      </c>
      <c r="EC1321" s="471">
        <v>15</v>
      </c>
      <c r="ED1321" s="471">
        <v>15</v>
      </c>
      <c r="EE1321" s="471">
        <v>15</v>
      </c>
      <c r="EF1321" s="471">
        <v>8</v>
      </c>
      <c r="EG1321" s="471">
        <v>5</v>
      </c>
      <c r="EH1321" s="471">
        <v>5</v>
      </c>
      <c r="EI1321" s="471">
        <v>0</v>
      </c>
      <c r="EJ1321" s="471">
        <v>0</v>
      </c>
      <c r="EK1321" s="496">
        <v>63</v>
      </c>
      <c r="EL1321" s="518">
        <v>50</v>
      </c>
      <c r="EM1321" s="471">
        <v>0</v>
      </c>
      <c r="EN1321" s="471">
        <v>0</v>
      </c>
      <c r="EO1321" s="471">
        <v>0</v>
      </c>
      <c r="EP1321" s="471">
        <v>0</v>
      </c>
      <c r="EQ1321" s="471">
        <v>0</v>
      </c>
      <c r="ER1321" s="471">
        <v>0</v>
      </c>
      <c r="ES1321" s="471">
        <v>0</v>
      </c>
      <c r="ET1321" s="471">
        <v>0</v>
      </c>
      <c r="EU1321" s="496">
        <v>0</v>
      </c>
      <c r="EV1321" s="503">
        <v>100</v>
      </c>
      <c r="EW1321" s="471">
        <v>0</v>
      </c>
      <c r="EX1321" s="471">
        <v>0</v>
      </c>
      <c r="EY1321" s="471">
        <v>0</v>
      </c>
      <c r="EZ1321" s="471">
        <v>0</v>
      </c>
      <c r="FA1321" s="471">
        <v>0</v>
      </c>
      <c r="FB1321" s="471">
        <v>0</v>
      </c>
      <c r="FC1321" s="471">
        <v>0</v>
      </c>
      <c r="FD1321" s="471">
        <v>0</v>
      </c>
      <c r="FE1321" s="496">
        <v>0</v>
      </c>
      <c r="FF1321" s="503">
        <v>150</v>
      </c>
      <c r="FG1321" s="471">
        <v>0</v>
      </c>
      <c r="FH1321" s="471">
        <v>0</v>
      </c>
      <c r="FI1321" s="471">
        <v>0</v>
      </c>
      <c r="FJ1321" s="471">
        <v>0</v>
      </c>
      <c r="FK1321" s="471">
        <v>0</v>
      </c>
      <c r="FL1321" s="471">
        <v>0</v>
      </c>
      <c r="FM1321" s="471">
        <v>0</v>
      </c>
      <c r="FN1321" s="471">
        <v>0</v>
      </c>
      <c r="FO1321" s="496">
        <v>0</v>
      </c>
      <c r="FP1321" s="503">
        <v>200</v>
      </c>
      <c r="FQ1321" s="471">
        <v>0</v>
      </c>
      <c r="FR1321" s="471">
        <v>0</v>
      </c>
      <c r="FS1321" s="471">
        <v>0</v>
      </c>
      <c r="FT1321" s="471">
        <v>0</v>
      </c>
      <c r="FU1321" s="471">
        <v>0</v>
      </c>
      <c r="FV1321" s="471">
        <v>0</v>
      </c>
      <c r="FW1321" s="471">
        <v>0</v>
      </c>
      <c r="FX1321" s="471">
        <v>0</v>
      </c>
      <c r="FY1321" s="496">
        <v>0</v>
      </c>
      <c r="FZ1321" s="503">
        <v>0</v>
      </c>
      <c r="GA1321" s="471">
        <v>0</v>
      </c>
      <c r="GB1321" s="471">
        <v>0</v>
      </c>
      <c r="GC1321" s="471">
        <v>0</v>
      </c>
      <c r="GD1321" s="471">
        <v>0</v>
      </c>
      <c r="GE1321" s="471">
        <v>0</v>
      </c>
      <c r="GF1321" s="471">
        <v>0</v>
      </c>
      <c r="GG1321" s="471">
        <v>0</v>
      </c>
      <c r="GH1321" s="471">
        <v>0</v>
      </c>
      <c r="GI1321" s="496">
        <v>0</v>
      </c>
      <c r="GJ1321" s="471">
        <v>0</v>
      </c>
      <c r="GK1321" s="471">
        <v>0</v>
      </c>
      <c r="GL1321" s="471">
        <v>0</v>
      </c>
      <c r="GM1321" s="471">
        <v>0</v>
      </c>
      <c r="GN1321" s="471">
        <v>0</v>
      </c>
      <c r="GO1321" s="471">
        <v>0</v>
      </c>
      <c r="GP1321" s="471">
        <v>0</v>
      </c>
      <c r="GQ1321" s="471">
        <v>0</v>
      </c>
      <c r="GR1321" s="496">
        <v>0</v>
      </c>
      <c r="GS1321" s="503">
        <v>100</v>
      </c>
      <c r="GT1321" s="471">
        <v>0</v>
      </c>
      <c r="GU1321" s="471">
        <v>0</v>
      </c>
      <c r="GV1321" s="471">
        <v>0</v>
      </c>
      <c r="GW1321" s="471">
        <v>0</v>
      </c>
      <c r="GX1321" s="471">
        <v>0</v>
      </c>
      <c r="GY1321" s="471">
        <v>0</v>
      </c>
      <c r="GZ1321" s="471">
        <v>0</v>
      </c>
      <c r="HA1321" s="471">
        <v>0</v>
      </c>
      <c r="HB1321" s="496">
        <v>0</v>
      </c>
      <c r="HC1321" s="503">
        <v>150</v>
      </c>
      <c r="HD1321" s="471">
        <v>0</v>
      </c>
      <c r="HE1321" s="471">
        <v>0</v>
      </c>
      <c r="HF1321" s="471">
        <v>0</v>
      </c>
      <c r="HG1321" s="471">
        <v>0</v>
      </c>
      <c r="HH1321" s="471">
        <v>0</v>
      </c>
      <c r="HI1321" s="471">
        <v>0</v>
      </c>
      <c r="HJ1321" s="471">
        <v>0</v>
      </c>
      <c r="HK1321" s="471">
        <v>0</v>
      </c>
      <c r="HL1321" s="496">
        <v>0</v>
      </c>
      <c r="HM1321" s="503">
        <v>200</v>
      </c>
      <c r="HN1321" s="471">
        <v>0</v>
      </c>
      <c r="HO1321" s="471">
        <v>0</v>
      </c>
      <c r="HP1321" s="471">
        <v>0</v>
      </c>
      <c r="HQ1321" s="471">
        <v>0</v>
      </c>
      <c r="HR1321" s="471">
        <v>0</v>
      </c>
      <c r="HS1321" s="471">
        <v>0</v>
      </c>
      <c r="HT1321" s="471">
        <v>0</v>
      </c>
      <c r="HU1321" s="471">
        <v>0</v>
      </c>
      <c r="HV1321" s="496">
        <v>0</v>
      </c>
      <c r="HW1321" s="503">
        <v>250</v>
      </c>
      <c r="HX1321" s="471">
        <v>0</v>
      </c>
      <c r="HY1321" s="471">
        <v>0</v>
      </c>
      <c r="HZ1321" s="471">
        <v>0</v>
      </c>
      <c r="IA1321" s="471">
        <v>0</v>
      </c>
      <c r="IB1321" s="471">
        <v>0</v>
      </c>
      <c r="IC1321" s="471">
        <v>0</v>
      </c>
      <c r="ID1321" s="471">
        <v>0</v>
      </c>
      <c r="IE1321" s="471">
        <v>0</v>
      </c>
      <c r="IF1321" s="496">
        <v>0</v>
      </c>
      <c r="IG1321" s="503">
        <v>300</v>
      </c>
      <c r="IH1321" s="471">
        <v>0</v>
      </c>
      <c r="II1321" s="471">
        <v>0</v>
      </c>
      <c r="IJ1321" s="471">
        <v>0</v>
      </c>
      <c r="IK1321" s="471">
        <v>0</v>
      </c>
      <c r="IL1321" s="471">
        <v>0</v>
      </c>
      <c r="IM1321" s="471">
        <v>0</v>
      </c>
      <c r="IN1321" s="471">
        <v>0</v>
      </c>
      <c r="IO1321" s="471">
        <v>0</v>
      </c>
      <c r="IP1321" s="496">
        <v>0</v>
      </c>
      <c r="IQ1321" s="503">
        <v>0</v>
      </c>
      <c r="IR1321" s="471">
        <v>0</v>
      </c>
      <c r="IS1321" s="471">
        <v>0</v>
      </c>
      <c r="IT1321" s="471">
        <v>0</v>
      </c>
      <c r="IU1321" s="471">
        <v>0</v>
      </c>
      <c r="IV1321" s="471">
        <v>0</v>
      </c>
      <c r="IW1321" s="471">
        <v>0</v>
      </c>
      <c r="IX1321" s="471">
        <v>0</v>
      </c>
      <c r="IY1321" s="471">
        <v>0</v>
      </c>
      <c r="IZ1321" s="496">
        <v>0</v>
      </c>
      <c r="JA1321" s="471">
        <v>0</v>
      </c>
      <c r="JB1321" s="471">
        <v>0</v>
      </c>
      <c r="JC1321" s="471">
        <v>0</v>
      </c>
      <c r="JD1321" s="471">
        <v>0</v>
      </c>
      <c r="JE1321" s="471">
        <v>0</v>
      </c>
      <c r="JF1321" s="471">
        <v>0</v>
      </c>
      <c r="JG1321" s="471">
        <v>0</v>
      </c>
      <c r="JH1321" s="471">
        <v>0</v>
      </c>
      <c r="JI1321" s="471">
        <v>0</v>
      </c>
      <c r="JJ1321" s="503">
        <v>0</v>
      </c>
      <c r="JK1321" s="471">
        <v>18</v>
      </c>
      <c r="JL1321" s="471">
        <v>30</v>
      </c>
      <c r="JM1321" s="471">
        <v>24</v>
      </c>
      <c r="JN1321" s="471">
        <v>14</v>
      </c>
      <c r="JO1321" s="471">
        <v>8</v>
      </c>
      <c r="JP1321" s="471">
        <v>3</v>
      </c>
      <c r="JQ1321" s="471">
        <v>4</v>
      </c>
      <c r="JR1321" s="471">
        <v>0</v>
      </c>
      <c r="JS1321" s="496">
        <v>101</v>
      </c>
      <c r="JT1321" s="503">
        <v>10</v>
      </c>
      <c r="JU1321" s="471">
        <v>0</v>
      </c>
      <c r="JV1321" s="471">
        <v>0</v>
      </c>
      <c r="JW1321" s="471">
        <v>0</v>
      </c>
      <c r="JX1321" s="471">
        <v>0</v>
      </c>
      <c r="JY1321" s="471">
        <v>0</v>
      </c>
      <c r="JZ1321" s="471">
        <v>0</v>
      </c>
      <c r="KA1321" s="471">
        <v>0</v>
      </c>
      <c r="KB1321" s="471">
        <v>0</v>
      </c>
      <c r="KC1321" s="496">
        <v>0</v>
      </c>
      <c r="KD1321" s="503">
        <v>50</v>
      </c>
      <c r="KE1321" s="471">
        <v>14</v>
      </c>
      <c r="KF1321" s="471">
        <v>0</v>
      </c>
      <c r="KG1321" s="471">
        <v>1</v>
      </c>
      <c r="KH1321" s="471">
        <v>0</v>
      </c>
      <c r="KI1321" s="471">
        <v>0</v>
      </c>
      <c r="KJ1321" s="471">
        <v>0</v>
      </c>
      <c r="KK1321" s="471">
        <v>0</v>
      </c>
      <c r="KL1321" s="471">
        <v>0</v>
      </c>
      <c r="KM1321" s="496">
        <v>15</v>
      </c>
      <c r="KN1321" s="503">
        <v>0</v>
      </c>
      <c r="KO1321" s="471">
        <v>0</v>
      </c>
      <c r="KP1321" s="471">
        <v>0</v>
      </c>
      <c r="KQ1321" s="471">
        <v>0</v>
      </c>
      <c r="KR1321" s="471">
        <v>0</v>
      </c>
      <c r="KS1321" s="471">
        <v>0</v>
      </c>
      <c r="KT1321" s="471">
        <v>0</v>
      </c>
      <c r="KU1321" s="471">
        <v>0</v>
      </c>
      <c r="KV1321" s="471">
        <v>0</v>
      </c>
      <c r="KW1321" s="496">
        <v>0</v>
      </c>
      <c r="KX1321" s="471">
        <v>32</v>
      </c>
      <c r="KY1321" s="471">
        <v>30</v>
      </c>
      <c r="KZ1321" s="471">
        <v>25</v>
      </c>
      <c r="LA1321" s="471">
        <v>14</v>
      </c>
      <c r="LB1321" s="471">
        <v>8</v>
      </c>
      <c r="LC1321" s="471">
        <v>3</v>
      </c>
      <c r="LD1321" s="471">
        <v>4</v>
      </c>
      <c r="LE1321" s="471">
        <v>0</v>
      </c>
      <c r="LF1321" s="496">
        <v>116</v>
      </c>
      <c r="LG1321" s="262"/>
      <c r="LH1321" s="262"/>
      <c r="LI1321" s="262"/>
      <c r="LJ1321" s="262"/>
      <c r="LK1321" s="262"/>
      <c r="LL1321" s="262"/>
      <c r="LM1321" s="262"/>
      <c r="LN1321" s="262"/>
      <c r="LO1321" s="262"/>
      <c r="LP1321" s="262"/>
      <c r="LQ1321" s="262"/>
      <c r="LR1321" s="262"/>
      <c r="LS1321" s="262"/>
      <c r="LT1321" s="262"/>
      <c r="LU1321" s="262"/>
      <c r="LV1321" s="262"/>
      <c r="LW1321" s="262"/>
      <c r="LX1321" s="262"/>
      <c r="LY1321" s="262"/>
      <c r="LZ1321" s="262"/>
      <c r="MA1321" s="262"/>
      <c r="MB1321" s="262"/>
      <c r="MC1321" s="262"/>
      <c r="MD1321" s="262"/>
      <c r="ME1321" s="262"/>
      <c r="MF1321" s="262"/>
      <c r="MG1321" s="262"/>
      <c r="MH1321" s="262"/>
      <c r="MI1321" s="262"/>
      <c r="MJ1321" s="262"/>
      <c r="MK1321" s="262"/>
      <c r="ML1321" s="262"/>
      <c r="MM1321" s="262"/>
      <c r="MN1321" s="262"/>
      <c r="MO1321" s="262"/>
      <c r="MP1321" s="262"/>
      <c r="MQ1321" s="262"/>
      <c r="MR1321" s="262"/>
      <c r="MS1321" s="262"/>
      <c r="MT1321" s="262"/>
      <c r="MU1321" s="262"/>
    </row>
    <row r="1322" spans="1:359" x14ac:dyDescent="0.2">
      <c r="A1322" s="241" t="s">
        <v>105</v>
      </c>
      <c r="B1322" s="476" t="s">
        <v>809</v>
      </c>
      <c r="C1322" s="326" t="s">
        <v>784</v>
      </c>
      <c r="D1322" s="283" t="s">
        <v>810</v>
      </c>
      <c r="E1322" s="503">
        <v>0</v>
      </c>
      <c r="F1322" s="471">
        <v>684</v>
      </c>
      <c r="G1322" s="471">
        <v>117</v>
      </c>
      <c r="H1322" s="471">
        <v>98</v>
      </c>
      <c r="I1322" s="471">
        <v>43</v>
      </c>
      <c r="J1322" s="471">
        <v>34</v>
      </c>
      <c r="K1322" s="471">
        <v>13</v>
      </c>
      <c r="L1322" s="471">
        <v>3</v>
      </c>
      <c r="M1322" s="471">
        <v>1</v>
      </c>
      <c r="N1322" s="496">
        <v>993</v>
      </c>
      <c r="O1322" s="503">
        <v>10</v>
      </c>
      <c r="P1322" s="471">
        <v>0</v>
      </c>
      <c r="Q1322" s="471">
        <v>0</v>
      </c>
      <c r="R1322" s="471">
        <v>0</v>
      </c>
      <c r="S1322" s="471">
        <v>0</v>
      </c>
      <c r="T1322" s="471">
        <v>0</v>
      </c>
      <c r="U1322" s="471">
        <v>0</v>
      </c>
      <c r="V1322" s="471">
        <v>0</v>
      </c>
      <c r="W1322" s="471">
        <v>0</v>
      </c>
      <c r="X1322" s="496">
        <v>0</v>
      </c>
      <c r="Y1322" s="503">
        <v>25</v>
      </c>
      <c r="Z1322" s="471">
        <v>0</v>
      </c>
      <c r="AA1322" s="471">
        <v>0</v>
      </c>
      <c r="AB1322" s="471">
        <v>0</v>
      </c>
      <c r="AC1322" s="471">
        <v>0</v>
      </c>
      <c r="AD1322" s="471">
        <v>0</v>
      </c>
      <c r="AE1322" s="471">
        <v>0</v>
      </c>
      <c r="AF1322" s="471">
        <v>0</v>
      </c>
      <c r="AG1322" s="471">
        <v>0</v>
      </c>
      <c r="AH1322" s="496">
        <v>0</v>
      </c>
      <c r="AI1322" s="503">
        <v>50</v>
      </c>
      <c r="AJ1322" s="471">
        <v>70</v>
      </c>
      <c r="AK1322" s="471">
        <v>28</v>
      </c>
      <c r="AL1322" s="471">
        <v>28</v>
      </c>
      <c r="AM1322" s="471">
        <v>14</v>
      </c>
      <c r="AN1322" s="471">
        <v>10</v>
      </c>
      <c r="AO1322" s="471">
        <v>7</v>
      </c>
      <c r="AP1322" s="471">
        <v>3</v>
      </c>
      <c r="AQ1322" s="471">
        <v>1</v>
      </c>
      <c r="AR1322" s="496">
        <v>161</v>
      </c>
      <c r="AS1322" s="503">
        <v>100</v>
      </c>
      <c r="AT1322" s="471">
        <v>369</v>
      </c>
      <c r="AU1322" s="471">
        <v>63</v>
      </c>
      <c r="AV1322" s="471">
        <v>38</v>
      </c>
      <c r="AW1322" s="471">
        <v>24</v>
      </c>
      <c r="AX1322" s="471">
        <v>9</v>
      </c>
      <c r="AY1322" s="471">
        <v>4</v>
      </c>
      <c r="AZ1322" s="471">
        <v>4</v>
      </c>
      <c r="BA1322" s="471">
        <v>0</v>
      </c>
      <c r="BB1322" s="496">
        <v>511</v>
      </c>
      <c r="BC1322" s="503">
        <v>0</v>
      </c>
      <c r="BD1322" s="471">
        <v>0</v>
      </c>
      <c r="BE1322" s="471">
        <v>0</v>
      </c>
      <c r="BF1322" s="471">
        <v>0</v>
      </c>
      <c r="BG1322" s="471">
        <v>0</v>
      </c>
      <c r="BH1322" s="471">
        <v>0</v>
      </c>
      <c r="BI1322" s="471">
        <v>0</v>
      </c>
      <c r="BJ1322" s="471">
        <v>0</v>
      </c>
      <c r="BK1322" s="471">
        <v>0</v>
      </c>
      <c r="BL1322" s="496">
        <v>0</v>
      </c>
      <c r="BM1322" s="471">
        <v>439</v>
      </c>
      <c r="BN1322" s="471">
        <v>91</v>
      </c>
      <c r="BO1322" s="471">
        <v>66</v>
      </c>
      <c r="BP1322" s="471">
        <v>38</v>
      </c>
      <c r="BQ1322" s="471">
        <v>19</v>
      </c>
      <c r="BR1322" s="471">
        <v>11</v>
      </c>
      <c r="BS1322" s="471">
        <v>7</v>
      </c>
      <c r="BT1322" s="471">
        <v>1</v>
      </c>
      <c r="BU1322" s="496">
        <v>672</v>
      </c>
      <c r="BV1322" s="471">
        <v>1123</v>
      </c>
      <c r="BW1322" s="471">
        <v>208</v>
      </c>
      <c r="BX1322" s="471">
        <v>164</v>
      </c>
      <c r="BY1322" s="471">
        <v>81</v>
      </c>
      <c r="BZ1322" s="471">
        <v>53</v>
      </c>
      <c r="CA1322" s="471">
        <v>24</v>
      </c>
      <c r="CB1322" s="471">
        <v>10</v>
      </c>
      <c r="CC1322" s="471">
        <v>2</v>
      </c>
      <c r="CD1322" s="496">
        <v>1665</v>
      </c>
      <c r="CE1322" s="503">
        <v>10</v>
      </c>
      <c r="CF1322" s="471">
        <v>0</v>
      </c>
      <c r="CG1322" s="471">
        <v>0</v>
      </c>
      <c r="CH1322" s="471">
        <v>0</v>
      </c>
      <c r="CI1322" s="471">
        <v>0</v>
      </c>
      <c r="CJ1322" s="471">
        <v>0</v>
      </c>
      <c r="CK1322" s="471">
        <v>0</v>
      </c>
      <c r="CL1322" s="471">
        <v>0</v>
      </c>
      <c r="CM1322" s="471">
        <v>0</v>
      </c>
      <c r="CN1322" s="496">
        <v>0</v>
      </c>
      <c r="CO1322" s="503">
        <v>25</v>
      </c>
      <c r="CP1322" s="471">
        <v>0</v>
      </c>
      <c r="CQ1322" s="471">
        <v>0</v>
      </c>
      <c r="CR1322" s="471">
        <v>0</v>
      </c>
      <c r="CS1322" s="471">
        <v>0</v>
      </c>
      <c r="CT1322" s="471">
        <v>0</v>
      </c>
      <c r="CU1322" s="471">
        <v>0</v>
      </c>
      <c r="CV1322" s="471">
        <v>0</v>
      </c>
      <c r="CW1322" s="471">
        <v>0</v>
      </c>
      <c r="CX1322" s="496">
        <v>0</v>
      </c>
      <c r="CY1322" s="503">
        <v>50</v>
      </c>
      <c r="CZ1322" s="471">
        <v>0</v>
      </c>
      <c r="DA1322" s="471">
        <v>0</v>
      </c>
      <c r="DB1322" s="471">
        <v>0</v>
      </c>
      <c r="DC1322" s="471">
        <v>0</v>
      </c>
      <c r="DD1322" s="471">
        <v>0</v>
      </c>
      <c r="DE1322" s="471">
        <v>0</v>
      </c>
      <c r="DF1322" s="471">
        <v>0</v>
      </c>
      <c r="DG1322" s="471">
        <v>0</v>
      </c>
      <c r="DH1322" s="496">
        <v>0</v>
      </c>
      <c r="DI1322" s="503">
        <v>100</v>
      </c>
      <c r="DJ1322" s="471">
        <v>182</v>
      </c>
      <c r="DK1322" s="471">
        <v>32</v>
      </c>
      <c r="DL1322" s="471">
        <v>18</v>
      </c>
      <c r="DM1322" s="471">
        <v>11</v>
      </c>
      <c r="DN1322" s="471">
        <v>3</v>
      </c>
      <c r="DO1322" s="471">
        <v>4</v>
      </c>
      <c r="DP1322" s="471">
        <v>2</v>
      </c>
      <c r="DQ1322" s="471">
        <v>1</v>
      </c>
      <c r="DR1322" s="496">
        <v>253</v>
      </c>
      <c r="DS1322" s="503">
        <v>0</v>
      </c>
      <c r="DT1322" s="471">
        <v>0</v>
      </c>
      <c r="DU1322" s="471">
        <v>0</v>
      </c>
      <c r="DV1322" s="471">
        <v>0</v>
      </c>
      <c r="DW1322" s="471">
        <v>0</v>
      </c>
      <c r="DX1322" s="471">
        <v>0</v>
      </c>
      <c r="DY1322" s="471">
        <v>0</v>
      </c>
      <c r="DZ1322" s="471">
        <v>0</v>
      </c>
      <c r="EA1322" s="471">
        <v>0</v>
      </c>
      <c r="EB1322" s="496">
        <v>0</v>
      </c>
      <c r="EC1322" s="471">
        <v>182</v>
      </c>
      <c r="ED1322" s="471">
        <v>32</v>
      </c>
      <c r="EE1322" s="471">
        <v>18</v>
      </c>
      <c r="EF1322" s="471">
        <v>11</v>
      </c>
      <c r="EG1322" s="471">
        <v>3</v>
      </c>
      <c r="EH1322" s="471">
        <v>4</v>
      </c>
      <c r="EI1322" s="471">
        <v>2</v>
      </c>
      <c r="EJ1322" s="471">
        <v>1</v>
      </c>
      <c r="EK1322" s="496">
        <v>253</v>
      </c>
      <c r="EL1322" s="518">
        <v>50</v>
      </c>
      <c r="EM1322" s="471">
        <v>0</v>
      </c>
      <c r="EN1322" s="471">
        <v>0</v>
      </c>
      <c r="EO1322" s="471">
        <v>0</v>
      </c>
      <c r="EP1322" s="471">
        <v>0</v>
      </c>
      <c r="EQ1322" s="471">
        <v>0</v>
      </c>
      <c r="ER1322" s="471">
        <v>0</v>
      </c>
      <c r="ES1322" s="471">
        <v>0</v>
      </c>
      <c r="ET1322" s="471">
        <v>0</v>
      </c>
      <c r="EU1322" s="496">
        <v>0</v>
      </c>
      <c r="EV1322" s="503">
        <v>100</v>
      </c>
      <c r="EW1322" s="471">
        <v>0</v>
      </c>
      <c r="EX1322" s="471">
        <v>0</v>
      </c>
      <c r="EY1322" s="471">
        <v>0</v>
      </c>
      <c r="EZ1322" s="471">
        <v>0</v>
      </c>
      <c r="FA1322" s="471">
        <v>0</v>
      </c>
      <c r="FB1322" s="471">
        <v>0</v>
      </c>
      <c r="FC1322" s="471">
        <v>0</v>
      </c>
      <c r="FD1322" s="471">
        <v>0</v>
      </c>
      <c r="FE1322" s="496">
        <v>0</v>
      </c>
      <c r="FF1322" s="503">
        <v>150</v>
      </c>
      <c r="FG1322" s="471">
        <v>0</v>
      </c>
      <c r="FH1322" s="471">
        <v>0</v>
      </c>
      <c r="FI1322" s="471">
        <v>0</v>
      </c>
      <c r="FJ1322" s="471">
        <v>0</v>
      </c>
      <c r="FK1322" s="471">
        <v>0</v>
      </c>
      <c r="FL1322" s="471">
        <v>0</v>
      </c>
      <c r="FM1322" s="471">
        <v>0</v>
      </c>
      <c r="FN1322" s="471">
        <v>0</v>
      </c>
      <c r="FO1322" s="496">
        <v>0</v>
      </c>
      <c r="FP1322" s="503">
        <v>200</v>
      </c>
      <c r="FQ1322" s="471">
        <v>55</v>
      </c>
      <c r="FR1322" s="471">
        <v>9</v>
      </c>
      <c r="FS1322" s="471">
        <v>2</v>
      </c>
      <c r="FT1322" s="471">
        <v>2</v>
      </c>
      <c r="FU1322" s="471">
        <v>2</v>
      </c>
      <c r="FV1322" s="471">
        <v>0</v>
      </c>
      <c r="FW1322" s="471">
        <v>1</v>
      </c>
      <c r="FX1322" s="471">
        <v>0</v>
      </c>
      <c r="FY1322" s="496">
        <v>71</v>
      </c>
      <c r="FZ1322" s="503">
        <v>0</v>
      </c>
      <c r="GA1322" s="471">
        <v>0</v>
      </c>
      <c r="GB1322" s="471">
        <v>0</v>
      </c>
      <c r="GC1322" s="471">
        <v>0</v>
      </c>
      <c r="GD1322" s="471">
        <v>0</v>
      </c>
      <c r="GE1322" s="471">
        <v>0</v>
      </c>
      <c r="GF1322" s="471">
        <v>0</v>
      </c>
      <c r="GG1322" s="471">
        <v>0</v>
      </c>
      <c r="GH1322" s="471">
        <v>0</v>
      </c>
      <c r="GI1322" s="496">
        <v>0</v>
      </c>
      <c r="GJ1322" s="471">
        <v>55</v>
      </c>
      <c r="GK1322" s="471">
        <v>9</v>
      </c>
      <c r="GL1322" s="471">
        <v>2</v>
      </c>
      <c r="GM1322" s="471">
        <v>2</v>
      </c>
      <c r="GN1322" s="471">
        <v>2</v>
      </c>
      <c r="GO1322" s="471">
        <v>0</v>
      </c>
      <c r="GP1322" s="471">
        <v>1</v>
      </c>
      <c r="GQ1322" s="471">
        <v>0</v>
      </c>
      <c r="GR1322" s="496">
        <v>71</v>
      </c>
      <c r="GS1322" s="503">
        <v>100</v>
      </c>
      <c r="GT1322" s="471">
        <v>0</v>
      </c>
      <c r="GU1322" s="471">
        <v>0</v>
      </c>
      <c r="GV1322" s="471">
        <v>0</v>
      </c>
      <c r="GW1322" s="471">
        <v>0</v>
      </c>
      <c r="GX1322" s="471">
        <v>0</v>
      </c>
      <c r="GY1322" s="471">
        <v>0</v>
      </c>
      <c r="GZ1322" s="471">
        <v>0</v>
      </c>
      <c r="HA1322" s="471">
        <v>0</v>
      </c>
      <c r="HB1322" s="496">
        <v>0</v>
      </c>
      <c r="HC1322" s="503">
        <v>150</v>
      </c>
      <c r="HD1322" s="471">
        <v>0</v>
      </c>
      <c r="HE1322" s="471">
        <v>0</v>
      </c>
      <c r="HF1322" s="471">
        <v>0</v>
      </c>
      <c r="HG1322" s="471">
        <v>0</v>
      </c>
      <c r="HH1322" s="471">
        <v>0</v>
      </c>
      <c r="HI1322" s="471">
        <v>0</v>
      </c>
      <c r="HJ1322" s="471">
        <v>0</v>
      </c>
      <c r="HK1322" s="471">
        <v>0</v>
      </c>
      <c r="HL1322" s="496">
        <v>0</v>
      </c>
      <c r="HM1322" s="503">
        <v>200</v>
      </c>
      <c r="HN1322" s="471">
        <v>0</v>
      </c>
      <c r="HO1322" s="471">
        <v>0</v>
      </c>
      <c r="HP1322" s="471">
        <v>0</v>
      </c>
      <c r="HQ1322" s="471">
        <v>0</v>
      </c>
      <c r="HR1322" s="471">
        <v>0</v>
      </c>
      <c r="HS1322" s="471">
        <v>0</v>
      </c>
      <c r="HT1322" s="471">
        <v>0</v>
      </c>
      <c r="HU1322" s="471">
        <v>0</v>
      </c>
      <c r="HV1322" s="496">
        <v>0</v>
      </c>
      <c r="HW1322" s="503">
        <v>250</v>
      </c>
      <c r="HX1322" s="471">
        <v>0</v>
      </c>
      <c r="HY1322" s="471">
        <v>0</v>
      </c>
      <c r="HZ1322" s="471">
        <v>0</v>
      </c>
      <c r="IA1322" s="471">
        <v>0</v>
      </c>
      <c r="IB1322" s="471">
        <v>0</v>
      </c>
      <c r="IC1322" s="471">
        <v>0</v>
      </c>
      <c r="ID1322" s="471">
        <v>0</v>
      </c>
      <c r="IE1322" s="471">
        <v>0</v>
      </c>
      <c r="IF1322" s="496">
        <v>0</v>
      </c>
      <c r="IG1322" s="503">
        <v>300</v>
      </c>
      <c r="IH1322" s="471">
        <v>36</v>
      </c>
      <c r="II1322" s="471">
        <v>3</v>
      </c>
      <c r="IJ1322" s="471">
        <v>4</v>
      </c>
      <c r="IK1322" s="471">
        <v>4</v>
      </c>
      <c r="IL1322" s="471">
        <v>0</v>
      </c>
      <c r="IM1322" s="471">
        <v>0</v>
      </c>
      <c r="IN1322" s="471">
        <v>0</v>
      </c>
      <c r="IO1322" s="471">
        <v>0</v>
      </c>
      <c r="IP1322" s="496">
        <v>47</v>
      </c>
      <c r="IQ1322" s="503">
        <v>0</v>
      </c>
      <c r="IR1322" s="471">
        <v>0</v>
      </c>
      <c r="IS1322" s="471">
        <v>0</v>
      </c>
      <c r="IT1322" s="471">
        <v>0</v>
      </c>
      <c r="IU1322" s="471">
        <v>0</v>
      </c>
      <c r="IV1322" s="471">
        <v>0</v>
      </c>
      <c r="IW1322" s="471">
        <v>0</v>
      </c>
      <c r="IX1322" s="471">
        <v>0</v>
      </c>
      <c r="IY1322" s="471">
        <v>0</v>
      </c>
      <c r="IZ1322" s="496">
        <v>0</v>
      </c>
      <c r="JA1322" s="471">
        <v>36</v>
      </c>
      <c r="JB1322" s="471">
        <v>3</v>
      </c>
      <c r="JC1322" s="471">
        <v>4</v>
      </c>
      <c r="JD1322" s="471">
        <v>4</v>
      </c>
      <c r="JE1322" s="471">
        <v>0</v>
      </c>
      <c r="JF1322" s="471">
        <v>0</v>
      </c>
      <c r="JG1322" s="471">
        <v>0</v>
      </c>
      <c r="JH1322" s="471">
        <v>0</v>
      </c>
      <c r="JI1322" s="471">
        <v>47</v>
      </c>
      <c r="JJ1322" s="503">
        <v>0</v>
      </c>
      <c r="JK1322" s="471">
        <v>146</v>
      </c>
      <c r="JL1322" s="471">
        <v>29</v>
      </c>
      <c r="JM1322" s="471">
        <v>29</v>
      </c>
      <c r="JN1322" s="471">
        <v>21</v>
      </c>
      <c r="JO1322" s="471">
        <v>9</v>
      </c>
      <c r="JP1322" s="471">
        <v>4</v>
      </c>
      <c r="JQ1322" s="471">
        <v>4</v>
      </c>
      <c r="JR1322" s="471">
        <v>0</v>
      </c>
      <c r="JS1322" s="496">
        <v>242</v>
      </c>
      <c r="JT1322" s="503">
        <v>10</v>
      </c>
      <c r="JU1322" s="471">
        <v>0</v>
      </c>
      <c r="JV1322" s="471">
        <v>0</v>
      </c>
      <c r="JW1322" s="471">
        <v>0</v>
      </c>
      <c r="JX1322" s="471">
        <v>0</v>
      </c>
      <c r="JY1322" s="471">
        <v>0</v>
      </c>
      <c r="JZ1322" s="471">
        <v>0</v>
      </c>
      <c r="KA1322" s="471">
        <v>0</v>
      </c>
      <c r="KB1322" s="471">
        <v>0</v>
      </c>
      <c r="KC1322" s="496">
        <v>0</v>
      </c>
      <c r="KD1322" s="503">
        <v>50</v>
      </c>
      <c r="KE1322" s="471">
        <v>1</v>
      </c>
      <c r="KF1322" s="471">
        <v>0</v>
      </c>
      <c r="KG1322" s="471">
        <v>0</v>
      </c>
      <c r="KH1322" s="471">
        <v>0</v>
      </c>
      <c r="KI1322" s="471">
        <v>0</v>
      </c>
      <c r="KJ1322" s="471">
        <v>0</v>
      </c>
      <c r="KK1322" s="471">
        <v>0</v>
      </c>
      <c r="KL1322" s="471">
        <v>0</v>
      </c>
      <c r="KM1322" s="496">
        <v>1</v>
      </c>
      <c r="KN1322" s="503">
        <v>0</v>
      </c>
      <c r="KO1322" s="471">
        <v>0</v>
      </c>
      <c r="KP1322" s="471">
        <v>0</v>
      </c>
      <c r="KQ1322" s="471">
        <v>0</v>
      </c>
      <c r="KR1322" s="471">
        <v>0</v>
      </c>
      <c r="KS1322" s="471">
        <v>0</v>
      </c>
      <c r="KT1322" s="471">
        <v>0</v>
      </c>
      <c r="KU1322" s="471">
        <v>0</v>
      </c>
      <c r="KV1322" s="471">
        <v>0</v>
      </c>
      <c r="KW1322" s="496">
        <v>0</v>
      </c>
      <c r="KX1322" s="471">
        <v>147</v>
      </c>
      <c r="KY1322" s="471">
        <v>29</v>
      </c>
      <c r="KZ1322" s="471">
        <v>29</v>
      </c>
      <c r="LA1322" s="471">
        <v>21</v>
      </c>
      <c r="LB1322" s="471">
        <v>9</v>
      </c>
      <c r="LC1322" s="471">
        <v>4</v>
      </c>
      <c r="LD1322" s="471">
        <v>4</v>
      </c>
      <c r="LE1322" s="471">
        <v>0</v>
      </c>
      <c r="LF1322" s="496">
        <v>243</v>
      </c>
      <c r="LG1322" s="262"/>
      <c r="LH1322" s="262"/>
      <c r="LI1322" s="262"/>
      <c r="LJ1322" s="262"/>
      <c r="LK1322" s="262"/>
      <c r="LL1322" s="262"/>
      <c r="LM1322" s="262"/>
      <c r="LN1322" s="262"/>
      <c r="LO1322" s="262"/>
      <c r="LP1322" s="262"/>
      <c r="LQ1322" s="262"/>
      <c r="LR1322" s="262"/>
      <c r="LS1322" s="262"/>
      <c r="LT1322" s="262"/>
      <c r="LU1322" s="262"/>
      <c r="LV1322" s="262"/>
      <c r="LW1322" s="262"/>
      <c r="LX1322" s="262"/>
      <c r="LY1322" s="262"/>
      <c r="LZ1322" s="262"/>
      <c r="MA1322" s="262"/>
      <c r="MB1322" s="262"/>
      <c r="MC1322" s="262"/>
      <c r="MD1322" s="262"/>
      <c r="ME1322" s="262"/>
      <c r="MF1322" s="262"/>
      <c r="MG1322" s="262"/>
      <c r="MH1322" s="262"/>
      <c r="MI1322" s="262"/>
      <c r="MJ1322" s="262"/>
      <c r="MK1322" s="262"/>
      <c r="ML1322" s="262"/>
      <c r="MM1322" s="262"/>
      <c r="MN1322" s="262"/>
      <c r="MO1322" s="262"/>
      <c r="MP1322" s="262"/>
      <c r="MQ1322" s="262"/>
      <c r="MR1322" s="262"/>
      <c r="MS1322" s="262"/>
      <c r="MT1322" s="262"/>
      <c r="MU1322" s="262"/>
    </row>
    <row r="1323" spans="1:359" x14ac:dyDescent="0.2">
      <c r="A1323" s="241" t="s">
        <v>106</v>
      </c>
      <c r="B1323" s="476" t="s">
        <v>811</v>
      </c>
      <c r="C1323" s="326" t="s">
        <v>784</v>
      </c>
      <c r="D1323" s="283" t="s">
        <v>812</v>
      </c>
      <c r="E1323" s="503">
        <v>0</v>
      </c>
      <c r="F1323" s="471">
        <v>906</v>
      </c>
      <c r="G1323" s="471">
        <v>253</v>
      </c>
      <c r="H1323" s="471">
        <v>112</v>
      </c>
      <c r="I1323" s="471">
        <v>46</v>
      </c>
      <c r="J1323" s="471">
        <v>11</v>
      </c>
      <c r="K1323" s="471">
        <v>3</v>
      </c>
      <c r="L1323" s="471">
        <v>4</v>
      </c>
      <c r="M1323" s="471">
        <v>0</v>
      </c>
      <c r="N1323" s="496">
        <v>1335</v>
      </c>
      <c r="O1323" s="503">
        <v>10</v>
      </c>
      <c r="P1323" s="471">
        <v>0</v>
      </c>
      <c r="Q1323" s="471">
        <v>0</v>
      </c>
      <c r="R1323" s="471">
        <v>0</v>
      </c>
      <c r="S1323" s="471">
        <v>0</v>
      </c>
      <c r="T1323" s="471">
        <v>0</v>
      </c>
      <c r="U1323" s="471">
        <v>0</v>
      </c>
      <c r="V1323" s="471">
        <v>0</v>
      </c>
      <c r="W1323" s="471">
        <v>0</v>
      </c>
      <c r="X1323" s="496">
        <v>0</v>
      </c>
      <c r="Y1323" s="503">
        <v>25</v>
      </c>
      <c r="Z1323" s="471">
        <v>0</v>
      </c>
      <c r="AA1323" s="471">
        <v>0</v>
      </c>
      <c r="AB1323" s="471">
        <v>0</v>
      </c>
      <c r="AC1323" s="471">
        <v>0</v>
      </c>
      <c r="AD1323" s="471">
        <v>0</v>
      </c>
      <c r="AE1323" s="471">
        <v>0</v>
      </c>
      <c r="AF1323" s="471">
        <v>0</v>
      </c>
      <c r="AG1323" s="471">
        <v>0</v>
      </c>
      <c r="AH1323" s="496">
        <v>0</v>
      </c>
      <c r="AI1323" s="503">
        <v>50</v>
      </c>
      <c r="AJ1323" s="471">
        <v>0</v>
      </c>
      <c r="AK1323" s="471">
        <v>0</v>
      </c>
      <c r="AL1323" s="471">
        <v>0</v>
      </c>
      <c r="AM1323" s="471">
        <v>0</v>
      </c>
      <c r="AN1323" s="471">
        <v>0</v>
      </c>
      <c r="AO1323" s="471">
        <v>0</v>
      </c>
      <c r="AP1323" s="471">
        <v>0</v>
      </c>
      <c r="AQ1323" s="471">
        <v>0</v>
      </c>
      <c r="AR1323" s="496">
        <v>0</v>
      </c>
      <c r="AS1323" s="503">
        <v>100</v>
      </c>
      <c r="AT1323" s="471">
        <v>419</v>
      </c>
      <c r="AU1323" s="471">
        <v>147</v>
      </c>
      <c r="AV1323" s="471">
        <v>58</v>
      </c>
      <c r="AW1323" s="471">
        <v>24</v>
      </c>
      <c r="AX1323" s="471">
        <v>2</v>
      </c>
      <c r="AY1323" s="471">
        <v>3</v>
      </c>
      <c r="AZ1323" s="471">
        <v>0</v>
      </c>
      <c r="BA1323" s="471">
        <v>0</v>
      </c>
      <c r="BB1323" s="496">
        <v>653</v>
      </c>
      <c r="BC1323" s="503">
        <v>0</v>
      </c>
      <c r="BD1323" s="471">
        <v>0</v>
      </c>
      <c r="BE1323" s="471">
        <v>0</v>
      </c>
      <c r="BF1323" s="471">
        <v>0</v>
      </c>
      <c r="BG1323" s="471">
        <v>0</v>
      </c>
      <c r="BH1323" s="471">
        <v>0</v>
      </c>
      <c r="BI1323" s="471">
        <v>0</v>
      </c>
      <c r="BJ1323" s="471">
        <v>0</v>
      </c>
      <c r="BK1323" s="471">
        <v>0</v>
      </c>
      <c r="BL1323" s="496">
        <v>0</v>
      </c>
      <c r="BM1323" s="471">
        <v>419</v>
      </c>
      <c r="BN1323" s="471">
        <v>147</v>
      </c>
      <c r="BO1323" s="471">
        <v>58</v>
      </c>
      <c r="BP1323" s="471">
        <v>24</v>
      </c>
      <c r="BQ1323" s="471">
        <v>2</v>
      </c>
      <c r="BR1323" s="471">
        <v>3</v>
      </c>
      <c r="BS1323" s="471">
        <v>0</v>
      </c>
      <c r="BT1323" s="471">
        <v>0</v>
      </c>
      <c r="BU1323" s="496">
        <v>653</v>
      </c>
      <c r="BV1323" s="471">
        <v>1325</v>
      </c>
      <c r="BW1323" s="471">
        <v>400</v>
      </c>
      <c r="BX1323" s="471">
        <v>170</v>
      </c>
      <c r="BY1323" s="471">
        <v>70</v>
      </c>
      <c r="BZ1323" s="471">
        <v>13</v>
      </c>
      <c r="CA1323" s="471">
        <v>6</v>
      </c>
      <c r="CB1323" s="471">
        <v>4</v>
      </c>
      <c r="CC1323" s="471">
        <v>0</v>
      </c>
      <c r="CD1323" s="496">
        <v>1988</v>
      </c>
      <c r="CE1323" s="503">
        <v>10</v>
      </c>
      <c r="CF1323" s="471">
        <v>0</v>
      </c>
      <c r="CG1323" s="471">
        <v>0</v>
      </c>
      <c r="CH1323" s="471">
        <v>0</v>
      </c>
      <c r="CI1323" s="471">
        <v>0</v>
      </c>
      <c r="CJ1323" s="471">
        <v>0</v>
      </c>
      <c r="CK1323" s="471">
        <v>0</v>
      </c>
      <c r="CL1323" s="471">
        <v>0</v>
      </c>
      <c r="CM1323" s="471">
        <v>0</v>
      </c>
      <c r="CN1323" s="496">
        <v>0</v>
      </c>
      <c r="CO1323" s="503">
        <v>25</v>
      </c>
      <c r="CP1323" s="471">
        <v>0</v>
      </c>
      <c r="CQ1323" s="471">
        <v>0</v>
      </c>
      <c r="CR1323" s="471">
        <v>0</v>
      </c>
      <c r="CS1323" s="471">
        <v>0</v>
      </c>
      <c r="CT1323" s="471">
        <v>0</v>
      </c>
      <c r="CU1323" s="471">
        <v>0</v>
      </c>
      <c r="CV1323" s="471">
        <v>0</v>
      </c>
      <c r="CW1323" s="471">
        <v>0</v>
      </c>
      <c r="CX1323" s="496">
        <v>0</v>
      </c>
      <c r="CY1323" s="503">
        <v>50</v>
      </c>
      <c r="CZ1323" s="471">
        <v>0</v>
      </c>
      <c r="DA1323" s="471">
        <v>0</v>
      </c>
      <c r="DB1323" s="471">
        <v>0</v>
      </c>
      <c r="DC1323" s="471">
        <v>0</v>
      </c>
      <c r="DD1323" s="471">
        <v>0</v>
      </c>
      <c r="DE1323" s="471">
        <v>0</v>
      </c>
      <c r="DF1323" s="471">
        <v>0</v>
      </c>
      <c r="DG1323" s="471">
        <v>0</v>
      </c>
      <c r="DH1323" s="496">
        <v>0</v>
      </c>
      <c r="DI1323" s="503">
        <v>100</v>
      </c>
      <c r="DJ1323" s="471">
        <v>322</v>
      </c>
      <c r="DK1323" s="471">
        <v>37</v>
      </c>
      <c r="DL1323" s="471">
        <v>13</v>
      </c>
      <c r="DM1323" s="471">
        <v>9</v>
      </c>
      <c r="DN1323" s="471">
        <v>0</v>
      </c>
      <c r="DO1323" s="471">
        <v>2</v>
      </c>
      <c r="DP1323" s="471">
        <v>0</v>
      </c>
      <c r="DQ1323" s="471">
        <v>0</v>
      </c>
      <c r="DR1323" s="496">
        <v>383</v>
      </c>
      <c r="DS1323" s="503">
        <v>0</v>
      </c>
      <c r="DT1323" s="471">
        <v>0</v>
      </c>
      <c r="DU1323" s="471">
        <v>0</v>
      </c>
      <c r="DV1323" s="471">
        <v>0</v>
      </c>
      <c r="DW1323" s="471">
        <v>0</v>
      </c>
      <c r="DX1323" s="471">
        <v>0</v>
      </c>
      <c r="DY1323" s="471">
        <v>0</v>
      </c>
      <c r="DZ1323" s="471">
        <v>0</v>
      </c>
      <c r="EA1323" s="471">
        <v>0</v>
      </c>
      <c r="EB1323" s="496">
        <v>0</v>
      </c>
      <c r="EC1323" s="471">
        <v>322</v>
      </c>
      <c r="ED1323" s="471">
        <v>37</v>
      </c>
      <c r="EE1323" s="471">
        <v>13</v>
      </c>
      <c r="EF1323" s="471">
        <v>9</v>
      </c>
      <c r="EG1323" s="471">
        <v>0</v>
      </c>
      <c r="EH1323" s="471">
        <v>2</v>
      </c>
      <c r="EI1323" s="471">
        <v>0</v>
      </c>
      <c r="EJ1323" s="471">
        <v>0</v>
      </c>
      <c r="EK1323" s="496">
        <v>383</v>
      </c>
      <c r="EL1323" s="518">
        <v>50</v>
      </c>
      <c r="EM1323" s="471">
        <v>0</v>
      </c>
      <c r="EN1323" s="471">
        <v>0</v>
      </c>
      <c r="EO1323" s="471">
        <v>0</v>
      </c>
      <c r="EP1323" s="471">
        <v>0</v>
      </c>
      <c r="EQ1323" s="471">
        <v>0</v>
      </c>
      <c r="ER1323" s="471">
        <v>0</v>
      </c>
      <c r="ES1323" s="471">
        <v>0</v>
      </c>
      <c r="ET1323" s="471">
        <v>0</v>
      </c>
      <c r="EU1323" s="496">
        <v>0</v>
      </c>
      <c r="EV1323" s="503">
        <v>100</v>
      </c>
      <c r="EW1323" s="471">
        <v>5</v>
      </c>
      <c r="EX1323" s="471">
        <v>0</v>
      </c>
      <c r="EY1323" s="471">
        <v>0</v>
      </c>
      <c r="EZ1323" s="471">
        <v>0</v>
      </c>
      <c r="FA1323" s="471">
        <v>0</v>
      </c>
      <c r="FB1323" s="471">
        <v>0</v>
      </c>
      <c r="FC1323" s="471">
        <v>0</v>
      </c>
      <c r="FD1323" s="471">
        <v>0</v>
      </c>
      <c r="FE1323" s="496">
        <v>5</v>
      </c>
      <c r="FF1323" s="503">
        <v>150</v>
      </c>
      <c r="FG1323" s="471">
        <v>0</v>
      </c>
      <c r="FH1323" s="471">
        <v>0</v>
      </c>
      <c r="FI1323" s="471">
        <v>0</v>
      </c>
      <c r="FJ1323" s="471">
        <v>0</v>
      </c>
      <c r="FK1323" s="471">
        <v>0</v>
      </c>
      <c r="FL1323" s="471">
        <v>0</v>
      </c>
      <c r="FM1323" s="471">
        <v>0</v>
      </c>
      <c r="FN1323" s="471">
        <v>0</v>
      </c>
      <c r="FO1323" s="496">
        <v>0</v>
      </c>
      <c r="FP1323" s="503">
        <v>200</v>
      </c>
      <c r="FQ1323" s="471">
        <v>81</v>
      </c>
      <c r="FR1323" s="471">
        <v>11</v>
      </c>
      <c r="FS1323" s="471">
        <v>3</v>
      </c>
      <c r="FT1323" s="471">
        <v>1</v>
      </c>
      <c r="FU1323" s="471">
        <v>0</v>
      </c>
      <c r="FV1323" s="471">
        <v>0</v>
      </c>
      <c r="FW1323" s="471">
        <v>0</v>
      </c>
      <c r="FX1323" s="471">
        <v>1</v>
      </c>
      <c r="FY1323" s="496">
        <v>97</v>
      </c>
      <c r="FZ1323" s="503">
        <v>0</v>
      </c>
      <c r="GA1323" s="471">
        <v>0</v>
      </c>
      <c r="GB1323" s="471">
        <v>0</v>
      </c>
      <c r="GC1323" s="471">
        <v>0</v>
      </c>
      <c r="GD1323" s="471">
        <v>0</v>
      </c>
      <c r="GE1323" s="471">
        <v>0</v>
      </c>
      <c r="GF1323" s="471">
        <v>0</v>
      </c>
      <c r="GG1323" s="471">
        <v>0</v>
      </c>
      <c r="GH1323" s="471">
        <v>0</v>
      </c>
      <c r="GI1323" s="496">
        <v>0</v>
      </c>
      <c r="GJ1323" s="471">
        <v>86</v>
      </c>
      <c r="GK1323" s="471">
        <v>11</v>
      </c>
      <c r="GL1323" s="471">
        <v>3</v>
      </c>
      <c r="GM1323" s="471">
        <v>1</v>
      </c>
      <c r="GN1323" s="471">
        <v>0</v>
      </c>
      <c r="GO1323" s="471">
        <v>0</v>
      </c>
      <c r="GP1323" s="471">
        <v>0</v>
      </c>
      <c r="GQ1323" s="471">
        <v>1</v>
      </c>
      <c r="GR1323" s="496">
        <v>102</v>
      </c>
      <c r="GS1323" s="503">
        <v>100</v>
      </c>
      <c r="GT1323" s="471">
        <v>1</v>
      </c>
      <c r="GU1323" s="471">
        <v>0</v>
      </c>
      <c r="GV1323" s="471">
        <v>0</v>
      </c>
      <c r="GW1323" s="471">
        <v>0</v>
      </c>
      <c r="GX1323" s="471">
        <v>0</v>
      </c>
      <c r="GY1323" s="471">
        <v>0</v>
      </c>
      <c r="GZ1323" s="471">
        <v>0</v>
      </c>
      <c r="HA1323" s="471">
        <v>0</v>
      </c>
      <c r="HB1323" s="496">
        <v>1</v>
      </c>
      <c r="HC1323" s="503">
        <v>150</v>
      </c>
      <c r="HD1323" s="471">
        <v>0</v>
      </c>
      <c r="HE1323" s="471">
        <v>0</v>
      </c>
      <c r="HF1323" s="471">
        <v>0</v>
      </c>
      <c r="HG1323" s="471">
        <v>0</v>
      </c>
      <c r="HH1323" s="471">
        <v>0</v>
      </c>
      <c r="HI1323" s="471">
        <v>0</v>
      </c>
      <c r="HJ1323" s="471">
        <v>0</v>
      </c>
      <c r="HK1323" s="471">
        <v>0</v>
      </c>
      <c r="HL1323" s="496">
        <v>0</v>
      </c>
      <c r="HM1323" s="503">
        <v>200</v>
      </c>
      <c r="HN1323" s="471">
        <v>2</v>
      </c>
      <c r="HO1323" s="471">
        <v>0</v>
      </c>
      <c r="HP1323" s="471">
        <v>0</v>
      </c>
      <c r="HQ1323" s="471">
        <v>0</v>
      </c>
      <c r="HR1323" s="471">
        <v>0</v>
      </c>
      <c r="HS1323" s="471">
        <v>0</v>
      </c>
      <c r="HT1323" s="471">
        <v>0</v>
      </c>
      <c r="HU1323" s="471">
        <v>0</v>
      </c>
      <c r="HV1323" s="496">
        <v>2</v>
      </c>
      <c r="HW1323" s="503">
        <v>250</v>
      </c>
      <c r="HX1323" s="471">
        <v>0</v>
      </c>
      <c r="HY1323" s="471">
        <v>0</v>
      </c>
      <c r="HZ1323" s="471">
        <v>0</v>
      </c>
      <c r="IA1323" s="471">
        <v>0</v>
      </c>
      <c r="IB1323" s="471">
        <v>0</v>
      </c>
      <c r="IC1323" s="471">
        <v>0</v>
      </c>
      <c r="ID1323" s="471">
        <v>0</v>
      </c>
      <c r="IE1323" s="471">
        <v>0</v>
      </c>
      <c r="IF1323" s="496">
        <v>0</v>
      </c>
      <c r="IG1323" s="503">
        <v>300</v>
      </c>
      <c r="IH1323" s="471">
        <v>31</v>
      </c>
      <c r="II1323" s="471">
        <v>4</v>
      </c>
      <c r="IJ1323" s="471">
        <v>4</v>
      </c>
      <c r="IK1323" s="471">
        <v>1</v>
      </c>
      <c r="IL1323" s="471">
        <v>0</v>
      </c>
      <c r="IM1323" s="471">
        <v>1</v>
      </c>
      <c r="IN1323" s="471">
        <v>0</v>
      </c>
      <c r="IO1323" s="471">
        <v>0</v>
      </c>
      <c r="IP1323" s="496">
        <v>41</v>
      </c>
      <c r="IQ1323" s="503">
        <v>0</v>
      </c>
      <c r="IR1323" s="471">
        <v>0</v>
      </c>
      <c r="IS1323" s="471">
        <v>0</v>
      </c>
      <c r="IT1323" s="471">
        <v>0</v>
      </c>
      <c r="IU1323" s="471">
        <v>0</v>
      </c>
      <c r="IV1323" s="471">
        <v>0</v>
      </c>
      <c r="IW1323" s="471">
        <v>0</v>
      </c>
      <c r="IX1323" s="471">
        <v>0</v>
      </c>
      <c r="IY1323" s="471">
        <v>0</v>
      </c>
      <c r="IZ1323" s="496">
        <v>0</v>
      </c>
      <c r="JA1323" s="471">
        <v>34</v>
      </c>
      <c r="JB1323" s="471">
        <v>4</v>
      </c>
      <c r="JC1323" s="471">
        <v>4</v>
      </c>
      <c r="JD1323" s="471">
        <v>1</v>
      </c>
      <c r="JE1323" s="471">
        <v>0</v>
      </c>
      <c r="JF1323" s="471">
        <v>1</v>
      </c>
      <c r="JG1323" s="471">
        <v>0</v>
      </c>
      <c r="JH1323" s="471">
        <v>0</v>
      </c>
      <c r="JI1323" s="471">
        <v>44</v>
      </c>
      <c r="JJ1323" s="503">
        <v>0</v>
      </c>
      <c r="JK1323" s="471">
        <v>341</v>
      </c>
      <c r="JL1323" s="471">
        <v>167</v>
      </c>
      <c r="JM1323" s="471">
        <v>91</v>
      </c>
      <c r="JN1323" s="471">
        <v>29</v>
      </c>
      <c r="JO1323" s="471">
        <v>19</v>
      </c>
      <c r="JP1323" s="471">
        <v>1</v>
      </c>
      <c r="JQ1323" s="471">
        <v>0</v>
      </c>
      <c r="JR1323" s="471">
        <v>0</v>
      </c>
      <c r="JS1323" s="496">
        <v>648</v>
      </c>
      <c r="JT1323" s="503">
        <v>10</v>
      </c>
      <c r="JU1323" s="471">
        <v>0</v>
      </c>
      <c r="JV1323" s="471">
        <v>0</v>
      </c>
      <c r="JW1323" s="471">
        <v>0</v>
      </c>
      <c r="JX1323" s="471">
        <v>0</v>
      </c>
      <c r="JY1323" s="471">
        <v>0</v>
      </c>
      <c r="JZ1323" s="471">
        <v>0</v>
      </c>
      <c r="KA1323" s="471">
        <v>0</v>
      </c>
      <c r="KB1323" s="471">
        <v>0</v>
      </c>
      <c r="KC1323" s="496">
        <v>0</v>
      </c>
      <c r="KD1323" s="503">
        <v>50</v>
      </c>
      <c r="KE1323" s="471">
        <v>0</v>
      </c>
      <c r="KF1323" s="471">
        <v>0</v>
      </c>
      <c r="KG1323" s="471">
        <v>0</v>
      </c>
      <c r="KH1323" s="471">
        <v>0</v>
      </c>
      <c r="KI1323" s="471">
        <v>0</v>
      </c>
      <c r="KJ1323" s="471">
        <v>0</v>
      </c>
      <c r="KK1323" s="471">
        <v>0</v>
      </c>
      <c r="KL1323" s="471">
        <v>0</v>
      </c>
      <c r="KM1323" s="496">
        <v>0</v>
      </c>
      <c r="KN1323" s="503">
        <v>0</v>
      </c>
      <c r="KO1323" s="471">
        <v>0</v>
      </c>
      <c r="KP1323" s="471">
        <v>0</v>
      </c>
      <c r="KQ1323" s="471">
        <v>0</v>
      </c>
      <c r="KR1323" s="471">
        <v>0</v>
      </c>
      <c r="KS1323" s="471">
        <v>0</v>
      </c>
      <c r="KT1323" s="471">
        <v>0</v>
      </c>
      <c r="KU1323" s="471">
        <v>0</v>
      </c>
      <c r="KV1323" s="471">
        <v>0</v>
      </c>
      <c r="KW1323" s="496">
        <v>0</v>
      </c>
      <c r="KX1323" s="471">
        <v>341</v>
      </c>
      <c r="KY1323" s="471">
        <v>167</v>
      </c>
      <c r="KZ1323" s="471">
        <v>91</v>
      </c>
      <c r="LA1323" s="471">
        <v>29</v>
      </c>
      <c r="LB1323" s="471">
        <v>19</v>
      </c>
      <c r="LC1323" s="471">
        <v>1</v>
      </c>
      <c r="LD1323" s="471">
        <v>0</v>
      </c>
      <c r="LE1323" s="471">
        <v>0</v>
      </c>
      <c r="LF1323" s="496">
        <v>648</v>
      </c>
      <c r="LG1323" s="262"/>
      <c r="LH1323" s="262"/>
      <c r="LI1323" s="262"/>
      <c r="LJ1323" s="262"/>
      <c r="LK1323" s="262"/>
      <c r="LL1323" s="262"/>
      <c r="LM1323" s="262"/>
      <c r="LN1323" s="262"/>
      <c r="LO1323" s="262"/>
      <c r="LP1323" s="262"/>
      <c r="LQ1323" s="262"/>
      <c r="LR1323" s="262"/>
      <c r="LS1323" s="262"/>
      <c r="LT1323" s="262"/>
      <c r="LU1323" s="262"/>
      <c r="LV1323" s="262"/>
      <c r="LW1323" s="262"/>
      <c r="LX1323" s="262"/>
      <c r="LY1323" s="262"/>
      <c r="LZ1323" s="262"/>
      <c r="MA1323" s="262"/>
      <c r="MB1323" s="262"/>
      <c r="MC1323" s="262"/>
      <c r="MD1323" s="262"/>
      <c r="ME1323" s="262"/>
      <c r="MF1323" s="262"/>
      <c r="MG1323" s="262"/>
      <c r="MH1323" s="262"/>
      <c r="MI1323" s="262"/>
      <c r="MJ1323" s="262"/>
      <c r="MK1323" s="262"/>
      <c r="ML1323" s="262"/>
      <c r="MM1323" s="262"/>
      <c r="MN1323" s="262"/>
      <c r="MO1323" s="262"/>
      <c r="MP1323" s="262"/>
      <c r="MQ1323" s="262"/>
      <c r="MR1323" s="262"/>
      <c r="MS1323" s="262"/>
      <c r="MT1323" s="262"/>
      <c r="MU1323" s="262"/>
    </row>
    <row r="1324" spans="1:359" x14ac:dyDescent="0.2">
      <c r="A1324" s="241" t="s">
        <v>107</v>
      </c>
      <c r="B1324" s="476" t="s">
        <v>813</v>
      </c>
      <c r="C1324" s="326" t="s">
        <v>786</v>
      </c>
      <c r="D1324" s="283" t="s">
        <v>108</v>
      </c>
      <c r="E1324" s="503">
        <v>0</v>
      </c>
      <c r="F1324" s="471">
        <v>579</v>
      </c>
      <c r="G1324" s="471">
        <v>90</v>
      </c>
      <c r="H1324" s="471">
        <v>65</v>
      </c>
      <c r="I1324" s="471">
        <v>38</v>
      </c>
      <c r="J1324" s="471">
        <v>16</v>
      </c>
      <c r="K1324" s="471">
        <v>7</v>
      </c>
      <c r="L1324" s="471">
        <v>6</v>
      </c>
      <c r="M1324" s="471">
        <v>1</v>
      </c>
      <c r="N1324" s="496">
        <v>802</v>
      </c>
      <c r="O1324" s="503">
        <v>10</v>
      </c>
      <c r="P1324" s="471">
        <v>0</v>
      </c>
      <c r="Q1324" s="471">
        <v>0</v>
      </c>
      <c r="R1324" s="471">
        <v>0</v>
      </c>
      <c r="S1324" s="471">
        <v>0</v>
      </c>
      <c r="T1324" s="471">
        <v>0</v>
      </c>
      <c r="U1324" s="471">
        <v>0</v>
      </c>
      <c r="V1324" s="471">
        <v>0</v>
      </c>
      <c r="W1324" s="471">
        <v>0</v>
      </c>
      <c r="X1324" s="496">
        <v>0</v>
      </c>
      <c r="Y1324" s="503">
        <v>25</v>
      </c>
      <c r="Z1324" s="471">
        <v>0</v>
      </c>
      <c r="AA1324" s="471">
        <v>0</v>
      </c>
      <c r="AB1324" s="471">
        <v>0</v>
      </c>
      <c r="AC1324" s="471">
        <v>0</v>
      </c>
      <c r="AD1324" s="471">
        <v>0</v>
      </c>
      <c r="AE1324" s="471">
        <v>0</v>
      </c>
      <c r="AF1324" s="471">
        <v>0</v>
      </c>
      <c r="AG1324" s="471">
        <v>0</v>
      </c>
      <c r="AH1324" s="496">
        <v>0</v>
      </c>
      <c r="AI1324" s="503">
        <v>50</v>
      </c>
      <c r="AJ1324" s="471">
        <v>0</v>
      </c>
      <c r="AK1324" s="471">
        <v>0</v>
      </c>
      <c r="AL1324" s="471">
        <v>0</v>
      </c>
      <c r="AM1324" s="471">
        <v>0</v>
      </c>
      <c r="AN1324" s="471">
        <v>0</v>
      </c>
      <c r="AO1324" s="471">
        <v>0</v>
      </c>
      <c r="AP1324" s="471">
        <v>0</v>
      </c>
      <c r="AQ1324" s="471">
        <v>0</v>
      </c>
      <c r="AR1324" s="496">
        <v>0</v>
      </c>
      <c r="AS1324" s="503">
        <v>100</v>
      </c>
      <c r="AT1324" s="471">
        <v>233</v>
      </c>
      <c r="AU1324" s="471">
        <v>33</v>
      </c>
      <c r="AV1324" s="471">
        <v>29</v>
      </c>
      <c r="AW1324" s="471">
        <v>8</v>
      </c>
      <c r="AX1324" s="471">
        <v>1</v>
      </c>
      <c r="AY1324" s="471">
        <v>0</v>
      </c>
      <c r="AZ1324" s="471">
        <v>0</v>
      </c>
      <c r="BA1324" s="471">
        <v>0</v>
      </c>
      <c r="BB1324" s="496">
        <v>304</v>
      </c>
      <c r="BC1324" s="503">
        <v>0</v>
      </c>
      <c r="BD1324" s="471">
        <v>0</v>
      </c>
      <c r="BE1324" s="471">
        <v>0</v>
      </c>
      <c r="BF1324" s="471">
        <v>0</v>
      </c>
      <c r="BG1324" s="471">
        <v>0</v>
      </c>
      <c r="BH1324" s="471">
        <v>0</v>
      </c>
      <c r="BI1324" s="471">
        <v>0</v>
      </c>
      <c r="BJ1324" s="471">
        <v>0</v>
      </c>
      <c r="BK1324" s="471">
        <v>0</v>
      </c>
      <c r="BL1324" s="496">
        <v>0</v>
      </c>
      <c r="BM1324" s="471">
        <v>233</v>
      </c>
      <c r="BN1324" s="471">
        <v>33</v>
      </c>
      <c r="BO1324" s="471">
        <v>29</v>
      </c>
      <c r="BP1324" s="471">
        <v>8</v>
      </c>
      <c r="BQ1324" s="471">
        <v>1</v>
      </c>
      <c r="BR1324" s="471">
        <v>0</v>
      </c>
      <c r="BS1324" s="471">
        <v>0</v>
      </c>
      <c r="BT1324" s="471">
        <v>0</v>
      </c>
      <c r="BU1324" s="496">
        <v>304</v>
      </c>
      <c r="BV1324" s="471">
        <v>812</v>
      </c>
      <c r="BW1324" s="471">
        <v>123</v>
      </c>
      <c r="BX1324" s="471">
        <v>94</v>
      </c>
      <c r="BY1324" s="471">
        <v>46</v>
      </c>
      <c r="BZ1324" s="471">
        <v>17</v>
      </c>
      <c r="CA1324" s="471">
        <v>7</v>
      </c>
      <c r="CB1324" s="471">
        <v>6</v>
      </c>
      <c r="CC1324" s="471">
        <v>1</v>
      </c>
      <c r="CD1324" s="496">
        <v>1106</v>
      </c>
      <c r="CE1324" s="503">
        <v>10</v>
      </c>
      <c r="CF1324" s="471">
        <v>0</v>
      </c>
      <c r="CG1324" s="471">
        <v>0</v>
      </c>
      <c r="CH1324" s="471">
        <v>0</v>
      </c>
      <c r="CI1324" s="471">
        <v>0</v>
      </c>
      <c r="CJ1324" s="471">
        <v>0</v>
      </c>
      <c r="CK1324" s="471">
        <v>0</v>
      </c>
      <c r="CL1324" s="471">
        <v>0</v>
      </c>
      <c r="CM1324" s="471">
        <v>0</v>
      </c>
      <c r="CN1324" s="496">
        <v>0</v>
      </c>
      <c r="CO1324" s="503">
        <v>25</v>
      </c>
      <c r="CP1324" s="471">
        <v>0</v>
      </c>
      <c r="CQ1324" s="471">
        <v>0</v>
      </c>
      <c r="CR1324" s="471">
        <v>0</v>
      </c>
      <c r="CS1324" s="471">
        <v>0</v>
      </c>
      <c r="CT1324" s="471">
        <v>0</v>
      </c>
      <c r="CU1324" s="471">
        <v>0</v>
      </c>
      <c r="CV1324" s="471">
        <v>0</v>
      </c>
      <c r="CW1324" s="471">
        <v>0</v>
      </c>
      <c r="CX1324" s="496">
        <v>0</v>
      </c>
      <c r="CY1324" s="503">
        <v>50</v>
      </c>
      <c r="CZ1324" s="471">
        <v>0</v>
      </c>
      <c r="DA1324" s="471">
        <v>0</v>
      </c>
      <c r="DB1324" s="471">
        <v>0</v>
      </c>
      <c r="DC1324" s="471">
        <v>0</v>
      </c>
      <c r="DD1324" s="471">
        <v>0</v>
      </c>
      <c r="DE1324" s="471">
        <v>0</v>
      </c>
      <c r="DF1324" s="471">
        <v>0</v>
      </c>
      <c r="DG1324" s="471">
        <v>0</v>
      </c>
      <c r="DH1324" s="496">
        <v>0</v>
      </c>
      <c r="DI1324" s="503">
        <v>100</v>
      </c>
      <c r="DJ1324" s="471">
        <v>0</v>
      </c>
      <c r="DK1324" s="471">
        <v>0</v>
      </c>
      <c r="DL1324" s="471">
        <v>0</v>
      </c>
      <c r="DM1324" s="471">
        <v>0</v>
      </c>
      <c r="DN1324" s="471">
        <v>0</v>
      </c>
      <c r="DO1324" s="471">
        <v>0</v>
      </c>
      <c r="DP1324" s="471">
        <v>0</v>
      </c>
      <c r="DQ1324" s="471">
        <v>0</v>
      </c>
      <c r="DR1324" s="496">
        <v>0</v>
      </c>
      <c r="DS1324" s="503">
        <v>0</v>
      </c>
      <c r="DT1324" s="471">
        <v>0</v>
      </c>
      <c r="DU1324" s="471">
        <v>0</v>
      </c>
      <c r="DV1324" s="471">
        <v>0</v>
      </c>
      <c r="DW1324" s="471">
        <v>0</v>
      </c>
      <c r="DX1324" s="471">
        <v>0</v>
      </c>
      <c r="DY1324" s="471">
        <v>0</v>
      </c>
      <c r="DZ1324" s="471">
        <v>0</v>
      </c>
      <c r="EA1324" s="471">
        <v>0</v>
      </c>
      <c r="EB1324" s="496">
        <v>0</v>
      </c>
      <c r="EC1324" s="471">
        <v>0</v>
      </c>
      <c r="ED1324" s="471">
        <v>0</v>
      </c>
      <c r="EE1324" s="471">
        <v>0</v>
      </c>
      <c r="EF1324" s="471">
        <v>0</v>
      </c>
      <c r="EG1324" s="471">
        <v>0</v>
      </c>
      <c r="EH1324" s="471">
        <v>0</v>
      </c>
      <c r="EI1324" s="471">
        <v>0</v>
      </c>
      <c r="EJ1324" s="471">
        <v>0</v>
      </c>
      <c r="EK1324" s="496">
        <v>0</v>
      </c>
      <c r="EL1324" s="518">
        <v>50</v>
      </c>
      <c r="EM1324" s="471">
        <v>0</v>
      </c>
      <c r="EN1324" s="471">
        <v>0</v>
      </c>
      <c r="EO1324" s="471">
        <v>0</v>
      </c>
      <c r="EP1324" s="471">
        <v>0</v>
      </c>
      <c r="EQ1324" s="471">
        <v>0</v>
      </c>
      <c r="ER1324" s="471">
        <v>0</v>
      </c>
      <c r="ES1324" s="471">
        <v>0</v>
      </c>
      <c r="ET1324" s="471">
        <v>0</v>
      </c>
      <c r="EU1324" s="496">
        <v>0</v>
      </c>
      <c r="EV1324" s="503">
        <v>100</v>
      </c>
      <c r="EW1324" s="471">
        <v>0</v>
      </c>
      <c r="EX1324" s="471">
        <v>0</v>
      </c>
      <c r="EY1324" s="471">
        <v>0</v>
      </c>
      <c r="EZ1324" s="471">
        <v>0</v>
      </c>
      <c r="FA1324" s="471">
        <v>0</v>
      </c>
      <c r="FB1324" s="471">
        <v>0</v>
      </c>
      <c r="FC1324" s="471">
        <v>0</v>
      </c>
      <c r="FD1324" s="471">
        <v>0</v>
      </c>
      <c r="FE1324" s="496">
        <v>0</v>
      </c>
      <c r="FF1324" s="503">
        <v>150</v>
      </c>
      <c r="FG1324" s="471">
        <v>0</v>
      </c>
      <c r="FH1324" s="471">
        <v>0</v>
      </c>
      <c r="FI1324" s="471">
        <v>0</v>
      </c>
      <c r="FJ1324" s="471">
        <v>0</v>
      </c>
      <c r="FK1324" s="471">
        <v>0</v>
      </c>
      <c r="FL1324" s="471">
        <v>0</v>
      </c>
      <c r="FM1324" s="471">
        <v>0</v>
      </c>
      <c r="FN1324" s="471">
        <v>0</v>
      </c>
      <c r="FO1324" s="496">
        <v>0</v>
      </c>
      <c r="FP1324" s="503">
        <v>200</v>
      </c>
      <c r="FQ1324" s="471">
        <v>0</v>
      </c>
      <c r="FR1324" s="471">
        <v>0</v>
      </c>
      <c r="FS1324" s="471">
        <v>0</v>
      </c>
      <c r="FT1324" s="471">
        <v>0</v>
      </c>
      <c r="FU1324" s="471">
        <v>0</v>
      </c>
      <c r="FV1324" s="471">
        <v>0</v>
      </c>
      <c r="FW1324" s="471">
        <v>0</v>
      </c>
      <c r="FX1324" s="471">
        <v>0</v>
      </c>
      <c r="FY1324" s="496">
        <v>0</v>
      </c>
      <c r="FZ1324" s="503">
        <v>0</v>
      </c>
      <c r="GA1324" s="471">
        <v>0</v>
      </c>
      <c r="GB1324" s="471">
        <v>0</v>
      </c>
      <c r="GC1324" s="471">
        <v>0</v>
      </c>
      <c r="GD1324" s="471">
        <v>0</v>
      </c>
      <c r="GE1324" s="471">
        <v>0</v>
      </c>
      <c r="GF1324" s="471">
        <v>0</v>
      </c>
      <c r="GG1324" s="471">
        <v>0</v>
      </c>
      <c r="GH1324" s="471">
        <v>0</v>
      </c>
      <c r="GI1324" s="496">
        <v>0</v>
      </c>
      <c r="GJ1324" s="471">
        <v>0</v>
      </c>
      <c r="GK1324" s="471">
        <v>0</v>
      </c>
      <c r="GL1324" s="471">
        <v>0</v>
      </c>
      <c r="GM1324" s="471">
        <v>0</v>
      </c>
      <c r="GN1324" s="471">
        <v>0</v>
      </c>
      <c r="GO1324" s="471">
        <v>0</v>
      </c>
      <c r="GP1324" s="471">
        <v>0</v>
      </c>
      <c r="GQ1324" s="471">
        <v>0</v>
      </c>
      <c r="GR1324" s="496">
        <v>0</v>
      </c>
      <c r="GS1324" s="503">
        <v>100</v>
      </c>
      <c r="GT1324" s="471">
        <v>0</v>
      </c>
      <c r="GU1324" s="471">
        <v>0</v>
      </c>
      <c r="GV1324" s="471">
        <v>0</v>
      </c>
      <c r="GW1324" s="471">
        <v>0</v>
      </c>
      <c r="GX1324" s="471">
        <v>0</v>
      </c>
      <c r="GY1324" s="471">
        <v>0</v>
      </c>
      <c r="GZ1324" s="471">
        <v>0</v>
      </c>
      <c r="HA1324" s="471">
        <v>0</v>
      </c>
      <c r="HB1324" s="496">
        <v>0</v>
      </c>
      <c r="HC1324" s="503">
        <v>150</v>
      </c>
      <c r="HD1324" s="471">
        <v>0</v>
      </c>
      <c r="HE1324" s="471">
        <v>0</v>
      </c>
      <c r="HF1324" s="471">
        <v>0</v>
      </c>
      <c r="HG1324" s="471">
        <v>0</v>
      </c>
      <c r="HH1324" s="471">
        <v>0</v>
      </c>
      <c r="HI1324" s="471">
        <v>0</v>
      </c>
      <c r="HJ1324" s="471">
        <v>0</v>
      </c>
      <c r="HK1324" s="471">
        <v>0</v>
      </c>
      <c r="HL1324" s="496">
        <v>0</v>
      </c>
      <c r="HM1324" s="503">
        <v>200</v>
      </c>
      <c r="HN1324" s="471">
        <v>0</v>
      </c>
      <c r="HO1324" s="471">
        <v>0</v>
      </c>
      <c r="HP1324" s="471">
        <v>0</v>
      </c>
      <c r="HQ1324" s="471">
        <v>0</v>
      </c>
      <c r="HR1324" s="471">
        <v>0</v>
      </c>
      <c r="HS1324" s="471">
        <v>0</v>
      </c>
      <c r="HT1324" s="471">
        <v>0</v>
      </c>
      <c r="HU1324" s="471">
        <v>0</v>
      </c>
      <c r="HV1324" s="496">
        <v>0</v>
      </c>
      <c r="HW1324" s="503">
        <v>250</v>
      </c>
      <c r="HX1324" s="471">
        <v>0</v>
      </c>
      <c r="HY1324" s="471">
        <v>0</v>
      </c>
      <c r="HZ1324" s="471">
        <v>0</v>
      </c>
      <c r="IA1324" s="471">
        <v>0</v>
      </c>
      <c r="IB1324" s="471">
        <v>0</v>
      </c>
      <c r="IC1324" s="471">
        <v>0</v>
      </c>
      <c r="ID1324" s="471">
        <v>0</v>
      </c>
      <c r="IE1324" s="471">
        <v>0</v>
      </c>
      <c r="IF1324" s="496">
        <v>0</v>
      </c>
      <c r="IG1324" s="503">
        <v>300</v>
      </c>
      <c r="IH1324" s="471">
        <v>0</v>
      </c>
      <c r="II1324" s="471">
        <v>0</v>
      </c>
      <c r="IJ1324" s="471">
        <v>0</v>
      </c>
      <c r="IK1324" s="471">
        <v>0</v>
      </c>
      <c r="IL1324" s="471">
        <v>0</v>
      </c>
      <c r="IM1324" s="471">
        <v>0</v>
      </c>
      <c r="IN1324" s="471">
        <v>0</v>
      </c>
      <c r="IO1324" s="471">
        <v>0</v>
      </c>
      <c r="IP1324" s="496">
        <v>0</v>
      </c>
      <c r="IQ1324" s="503">
        <v>0</v>
      </c>
      <c r="IR1324" s="471">
        <v>0</v>
      </c>
      <c r="IS1324" s="471">
        <v>0</v>
      </c>
      <c r="IT1324" s="471">
        <v>0</v>
      </c>
      <c r="IU1324" s="471">
        <v>0</v>
      </c>
      <c r="IV1324" s="471">
        <v>0</v>
      </c>
      <c r="IW1324" s="471">
        <v>0</v>
      </c>
      <c r="IX1324" s="471">
        <v>0</v>
      </c>
      <c r="IY1324" s="471">
        <v>0</v>
      </c>
      <c r="IZ1324" s="496">
        <v>0</v>
      </c>
      <c r="JA1324" s="471">
        <v>0</v>
      </c>
      <c r="JB1324" s="471">
        <v>0</v>
      </c>
      <c r="JC1324" s="471">
        <v>0</v>
      </c>
      <c r="JD1324" s="471">
        <v>0</v>
      </c>
      <c r="JE1324" s="471">
        <v>0</v>
      </c>
      <c r="JF1324" s="471">
        <v>0</v>
      </c>
      <c r="JG1324" s="471">
        <v>0</v>
      </c>
      <c r="JH1324" s="471">
        <v>0</v>
      </c>
      <c r="JI1324" s="471">
        <v>0</v>
      </c>
      <c r="JJ1324" s="503">
        <v>0</v>
      </c>
      <c r="JK1324" s="471">
        <v>34</v>
      </c>
      <c r="JL1324" s="471">
        <v>20</v>
      </c>
      <c r="JM1324" s="471">
        <v>9</v>
      </c>
      <c r="JN1324" s="471">
        <v>7</v>
      </c>
      <c r="JO1324" s="471">
        <v>3</v>
      </c>
      <c r="JP1324" s="471">
        <v>0</v>
      </c>
      <c r="JQ1324" s="471">
        <v>5</v>
      </c>
      <c r="JR1324" s="471">
        <v>0</v>
      </c>
      <c r="JS1324" s="496">
        <v>78</v>
      </c>
      <c r="JT1324" s="503">
        <v>10</v>
      </c>
      <c r="JU1324" s="471">
        <v>0</v>
      </c>
      <c r="JV1324" s="471">
        <v>0</v>
      </c>
      <c r="JW1324" s="471">
        <v>0</v>
      </c>
      <c r="JX1324" s="471">
        <v>0</v>
      </c>
      <c r="JY1324" s="471">
        <v>0</v>
      </c>
      <c r="JZ1324" s="471">
        <v>0</v>
      </c>
      <c r="KA1324" s="471">
        <v>0</v>
      </c>
      <c r="KB1324" s="471">
        <v>0</v>
      </c>
      <c r="KC1324" s="496">
        <v>0</v>
      </c>
      <c r="KD1324" s="503">
        <v>50</v>
      </c>
      <c r="KE1324" s="471">
        <v>3</v>
      </c>
      <c r="KF1324" s="471">
        <v>1</v>
      </c>
      <c r="KG1324" s="471">
        <v>1</v>
      </c>
      <c r="KH1324" s="471">
        <v>1</v>
      </c>
      <c r="KI1324" s="471">
        <v>0</v>
      </c>
      <c r="KJ1324" s="471">
        <v>0</v>
      </c>
      <c r="KK1324" s="471">
        <v>0</v>
      </c>
      <c r="KL1324" s="471">
        <v>0</v>
      </c>
      <c r="KM1324" s="496">
        <v>6</v>
      </c>
      <c r="KN1324" s="503">
        <v>0</v>
      </c>
      <c r="KO1324" s="471">
        <v>0</v>
      </c>
      <c r="KP1324" s="471">
        <v>0</v>
      </c>
      <c r="KQ1324" s="471">
        <v>0</v>
      </c>
      <c r="KR1324" s="471">
        <v>0</v>
      </c>
      <c r="KS1324" s="471">
        <v>0</v>
      </c>
      <c r="KT1324" s="471">
        <v>0</v>
      </c>
      <c r="KU1324" s="471">
        <v>0</v>
      </c>
      <c r="KV1324" s="471">
        <v>0</v>
      </c>
      <c r="KW1324" s="496">
        <v>0</v>
      </c>
      <c r="KX1324" s="471">
        <v>37</v>
      </c>
      <c r="KY1324" s="471">
        <v>21</v>
      </c>
      <c r="KZ1324" s="471">
        <v>10</v>
      </c>
      <c r="LA1324" s="471">
        <v>8</v>
      </c>
      <c r="LB1324" s="471">
        <v>3</v>
      </c>
      <c r="LC1324" s="471">
        <v>0</v>
      </c>
      <c r="LD1324" s="471">
        <v>5</v>
      </c>
      <c r="LE1324" s="471">
        <v>0</v>
      </c>
      <c r="LF1324" s="496">
        <v>84</v>
      </c>
      <c r="LG1324" s="262"/>
      <c r="LH1324" s="262"/>
      <c r="LI1324" s="262"/>
      <c r="LJ1324" s="262"/>
      <c r="LK1324" s="262"/>
      <c r="LL1324" s="262"/>
      <c r="LM1324" s="262"/>
      <c r="LN1324" s="262"/>
      <c r="LO1324" s="262"/>
      <c r="LP1324" s="262"/>
      <c r="LQ1324" s="262"/>
      <c r="LR1324" s="262"/>
      <c r="LS1324" s="262"/>
      <c r="LT1324" s="262"/>
      <c r="LU1324" s="262"/>
      <c r="LV1324" s="262"/>
      <c r="LW1324" s="262"/>
      <c r="LX1324" s="262"/>
      <c r="LY1324" s="262"/>
      <c r="LZ1324" s="262"/>
      <c r="MA1324" s="262"/>
      <c r="MB1324" s="262"/>
      <c r="MC1324" s="262"/>
      <c r="MD1324" s="262"/>
      <c r="ME1324" s="262"/>
      <c r="MF1324" s="262"/>
      <c r="MG1324" s="262"/>
      <c r="MH1324" s="262"/>
      <c r="MI1324" s="262"/>
      <c r="MJ1324" s="262"/>
      <c r="MK1324" s="262"/>
      <c r="ML1324" s="262"/>
      <c r="MM1324" s="262"/>
      <c r="MN1324" s="262"/>
      <c r="MO1324" s="262"/>
      <c r="MP1324" s="262"/>
      <c r="MQ1324" s="262"/>
      <c r="MR1324" s="262"/>
      <c r="MS1324" s="262"/>
      <c r="MT1324" s="262"/>
      <c r="MU1324" s="262"/>
    </row>
    <row r="1325" spans="1:359" x14ac:dyDescent="0.2">
      <c r="A1325" s="241" t="s">
        <v>109</v>
      </c>
      <c r="B1325" s="476" t="s">
        <v>814</v>
      </c>
      <c r="C1325" s="326" t="s">
        <v>784</v>
      </c>
      <c r="D1325" s="283" t="s">
        <v>110</v>
      </c>
      <c r="E1325" s="503">
        <v>0</v>
      </c>
      <c r="F1325" s="471">
        <v>1314</v>
      </c>
      <c r="G1325" s="471">
        <v>327</v>
      </c>
      <c r="H1325" s="471">
        <v>205</v>
      </c>
      <c r="I1325" s="471">
        <v>118</v>
      </c>
      <c r="J1325" s="471">
        <v>48</v>
      </c>
      <c r="K1325" s="471">
        <v>20</v>
      </c>
      <c r="L1325" s="471">
        <v>19</v>
      </c>
      <c r="M1325" s="471">
        <v>7</v>
      </c>
      <c r="N1325" s="496">
        <v>2058</v>
      </c>
      <c r="O1325" s="503">
        <v>10</v>
      </c>
      <c r="P1325" s="471">
        <v>0</v>
      </c>
      <c r="Q1325" s="471">
        <v>0</v>
      </c>
      <c r="R1325" s="471">
        <v>0</v>
      </c>
      <c r="S1325" s="471">
        <v>0</v>
      </c>
      <c r="T1325" s="471">
        <v>0</v>
      </c>
      <c r="U1325" s="471">
        <v>0</v>
      </c>
      <c r="V1325" s="471">
        <v>0</v>
      </c>
      <c r="W1325" s="471">
        <v>0</v>
      </c>
      <c r="X1325" s="496">
        <v>0</v>
      </c>
      <c r="Y1325" s="503">
        <v>25</v>
      </c>
      <c r="Z1325" s="471">
        <v>0</v>
      </c>
      <c r="AA1325" s="471">
        <v>0</v>
      </c>
      <c r="AB1325" s="471">
        <v>0</v>
      </c>
      <c r="AC1325" s="471">
        <v>0</v>
      </c>
      <c r="AD1325" s="471">
        <v>0</v>
      </c>
      <c r="AE1325" s="471">
        <v>0</v>
      </c>
      <c r="AF1325" s="471">
        <v>0</v>
      </c>
      <c r="AG1325" s="471">
        <v>0</v>
      </c>
      <c r="AH1325" s="496">
        <v>0</v>
      </c>
      <c r="AI1325" s="503">
        <v>50</v>
      </c>
      <c r="AJ1325" s="471">
        <v>0</v>
      </c>
      <c r="AK1325" s="471">
        <v>0</v>
      </c>
      <c r="AL1325" s="471">
        <v>0</v>
      </c>
      <c r="AM1325" s="471">
        <v>0</v>
      </c>
      <c r="AN1325" s="471">
        <v>0</v>
      </c>
      <c r="AO1325" s="471">
        <v>0</v>
      </c>
      <c r="AP1325" s="471">
        <v>0</v>
      </c>
      <c r="AQ1325" s="471">
        <v>0</v>
      </c>
      <c r="AR1325" s="496">
        <v>0</v>
      </c>
      <c r="AS1325" s="503">
        <v>100</v>
      </c>
      <c r="AT1325" s="471">
        <v>0</v>
      </c>
      <c r="AU1325" s="471">
        <v>0</v>
      </c>
      <c r="AV1325" s="471">
        <v>0</v>
      </c>
      <c r="AW1325" s="471">
        <v>0</v>
      </c>
      <c r="AX1325" s="471">
        <v>0</v>
      </c>
      <c r="AY1325" s="471">
        <v>0</v>
      </c>
      <c r="AZ1325" s="471">
        <v>0</v>
      </c>
      <c r="BA1325" s="471">
        <v>0</v>
      </c>
      <c r="BB1325" s="496">
        <v>0</v>
      </c>
      <c r="BC1325" s="503">
        <v>0</v>
      </c>
      <c r="BD1325" s="471">
        <v>0</v>
      </c>
      <c r="BE1325" s="471">
        <v>0</v>
      </c>
      <c r="BF1325" s="471">
        <v>0</v>
      </c>
      <c r="BG1325" s="471">
        <v>0</v>
      </c>
      <c r="BH1325" s="471">
        <v>0</v>
      </c>
      <c r="BI1325" s="471">
        <v>0</v>
      </c>
      <c r="BJ1325" s="471">
        <v>0</v>
      </c>
      <c r="BK1325" s="471">
        <v>0</v>
      </c>
      <c r="BL1325" s="496">
        <v>0</v>
      </c>
      <c r="BM1325" s="471">
        <v>0</v>
      </c>
      <c r="BN1325" s="471">
        <v>0</v>
      </c>
      <c r="BO1325" s="471">
        <v>0</v>
      </c>
      <c r="BP1325" s="471">
        <v>0</v>
      </c>
      <c r="BQ1325" s="471">
        <v>0</v>
      </c>
      <c r="BR1325" s="471">
        <v>0</v>
      </c>
      <c r="BS1325" s="471">
        <v>0</v>
      </c>
      <c r="BT1325" s="471">
        <v>0</v>
      </c>
      <c r="BU1325" s="496">
        <v>0</v>
      </c>
      <c r="BV1325" s="471">
        <v>1314</v>
      </c>
      <c r="BW1325" s="471">
        <v>327</v>
      </c>
      <c r="BX1325" s="471">
        <v>205</v>
      </c>
      <c r="BY1325" s="471">
        <v>118</v>
      </c>
      <c r="BZ1325" s="471">
        <v>48</v>
      </c>
      <c r="CA1325" s="471">
        <v>20</v>
      </c>
      <c r="CB1325" s="471">
        <v>19</v>
      </c>
      <c r="CC1325" s="471">
        <v>7</v>
      </c>
      <c r="CD1325" s="496">
        <v>2058</v>
      </c>
      <c r="CE1325" s="503">
        <v>10</v>
      </c>
      <c r="CF1325" s="471">
        <v>0</v>
      </c>
      <c r="CG1325" s="471">
        <v>0</v>
      </c>
      <c r="CH1325" s="471">
        <v>0</v>
      </c>
      <c r="CI1325" s="471">
        <v>0</v>
      </c>
      <c r="CJ1325" s="471">
        <v>0</v>
      </c>
      <c r="CK1325" s="471">
        <v>0</v>
      </c>
      <c r="CL1325" s="471">
        <v>0</v>
      </c>
      <c r="CM1325" s="471">
        <v>0</v>
      </c>
      <c r="CN1325" s="496">
        <v>0</v>
      </c>
      <c r="CO1325" s="503">
        <v>25</v>
      </c>
      <c r="CP1325" s="471">
        <v>0</v>
      </c>
      <c r="CQ1325" s="471">
        <v>0</v>
      </c>
      <c r="CR1325" s="471">
        <v>0</v>
      </c>
      <c r="CS1325" s="471">
        <v>0</v>
      </c>
      <c r="CT1325" s="471">
        <v>0</v>
      </c>
      <c r="CU1325" s="471">
        <v>0</v>
      </c>
      <c r="CV1325" s="471">
        <v>0</v>
      </c>
      <c r="CW1325" s="471">
        <v>0</v>
      </c>
      <c r="CX1325" s="496">
        <v>0</v>
      </c>
      <c r="CY1325" s="503">
        <v>50</v>
      </c>
      <c r="CZ1325" s="471">
        <v>0</v>
      </c>
      <c r="DA1325" s="471">
        <v>0</v>
      </c>
      <c r="DB1325" s="471">
        <v>0</v>
      </c>
      <c r="DC1325" s="471">
        <v>0</v>
      </c>
      <c r="DD1325" s="471">
        <v>0</v>
      </c>
      <c r="DE1325" s="471">
        <v>0</v>
      </c>
      <c r="DF1325" s="471">
        <v>0</v>
      </c>
      <c r="DG1325" s="471">
        <v>0</v>
      </c>
      <c r="DH1325" s="496">
        <v>0</v>
      </c>
      <c r="DI1325" s="503">
        <v>100</v>
      </c>
      <c r="DJ1325" s="471">
        <v>244</v>
      </c>
      <c r="DK1325" s="471">
        <v>41</v>
      </c>
      <c r="DL1325" s="471">
        <v>26</v>
      </c>
      <c r="DM1325" s="471">
        <v>21</v>
      </c>
      <c r="DN1325" s="471">
        <v>9</v>
      </c>
      <c r="DO1325" s="471">
        <v>4</v>
      </c>
      <c r="DP1325" s="471">
        <v>3</v>
      </c>
      <c r="DQ1325" s="471">
        <v>1</v>
      </c>
      <c r="DR1325" s="496">
        <v>349</v>
      </c>
      <c r="DS1325" s="503">
        <v>0</v>
      </c>
      <c r="DT1325" s="471">
        <v>0</v>
      </c>
      <c r="DU1325" s="471">
        <v>0</v>
      </c>
      <c r="DV1325" s="471">
        <v>0</v>
      </c>
      <c r="DW1325" s="471">
        <v>0</v>
      </c>
      <c r="DX1325" s="471">
        <v>0</v>
      </c>
      <c r="DY1325" s="471">
        <v>0</v>
      </c>
      <c r="DZ1325" s="471">
        <v>0</v>
      </c>
      <c r="EA1325" s="471">
        <v>0</v>
      </c>
      <c r="EB1325" s="496">
        <v>0</v>
      </c>
      <c r="EC1325" s="471">
        <v>244</v>
      </c>
      <c r="ED1325" s="471">
        <v>41</v>
      </c>
      <c r="EE1325" s="471">
        <v>26</v>
      </c>
      <c r="EF1325" s="471">
        <v>21</v>
      </c>
      <c r="EG1325" s="471">
        <v>9</v>
      </c>
      <c r="EH1325" s="471">
        <v>4</v>
      </c>
      <c r="EI1325" s="471">
        <v>3</v>
      </c>
      <c r="EJ1325" s="471">
        <v>1</v>
      </c>
      <c r="EK1325" s="496">
        <v>349</v>
      </c>
      <c r="EL1325" s="518">
        <v>50</v>
      </c>
      <c r="EM1325" s="471">
        <v>0</v>
      </c>
      <c r="EN1325" s="471">
        <v>0</v>
      </c>
      <c r="EO1325" s="471">
        <v>0</v>
      </c>
      <c r="EP1325" s="471">
        <v>0</v>
      </c>
      <c r="EQ1325" s="471">
        <v>0</v>
      </c>
      <c r="ER1325" s="471">
        <v>0</v>
      </c>
      <c r="ES1325" s="471">
        <v>0</v>
      </c>
      <c r="ET1325" s="471">
        <v>0</v>
      </c>
      <c r="EU1325" s="496">
        <v>0</v>
      </c>
      <c r="EV1325" s="503">
        <v>100</v>
      </c>
      <c r="EW1325" s="471">
        <v>0</v>
      </c>
      <c r="EX1325" s="471">
        <v>0</v>
      </c>
      <c r="EY1325" s="471">
        <v>0</v>
      </c>
      <c r="EZ1325" s="471">
        <v>0</v>
      </c>
      <c r="FA1325" s="471">
        <v>0</v>
      </c>
      <c r="FB1325" s="471">
        <v>0</v>
      </c>
      <c r="FC1325" s="471">
        <v>0</v>
      </c>
      <c r="FD1325" s="471">
        <v>0</v>
      </c>
      <c r="FE1325" s="496">
        <v>0</v>
      </c>
      <c r="FF1325" s="503">
        <v>150</v>
      </c>
      <c r="FG1325" s="471">
        <v>0</v>
      </c>
      <c r="FH1325" s="471">
        <v>0</v>
      </c>
      <c r="FI1325" s="471">
        <v>0</v>
      </c>
      <c r="FJ1325" s="471">
        <v>0</v>
      </c>
      <c r="FK1325" s="471">
        <v>0</v>
      </c>
      <c r="FL1325" s="471">
        <v>0</v>
      </c>
      <c r="FM1325" s="471">
        <v>0</v>
      </c>
      <c r="FN1325" s="471">
        <v>0</v>
      </c>
      <c r="FO1325" s="496">
        <v>0</v>
      </c>
      <c r="FP1325" s="503">
        <v>200</v>
      </c>
      <c r="FQ1325" s="471">
        <v>56</v>
      </c>
      <c r="FR1325" s="471">
        <v>10</v>
      </c>
      <c r="FS1325" s="471">
        <v>5</v>
      </c>
      <c r="FT1325" s="471">
        <v>3</v>
      </c>
      <c r="FU1325" s="471">
        <v>2</v>
      </c>
      <c r="FV1325" s="471">
        <v>1</v>
      </c>
      <c r="FW1325" s="471">
        <v>0</v>
      </c>
      <c r="FX1325" s="471">
        <v>0</v>
      </c>
      <c r="FY1325" s="496">
        <v>77</v>
      </c>
      <c r="FZ1325" s="503">
        <v>0</v>
      </c>
      <c r="GA1325" s="471">
        <v>0</v>
      </c>
      <c r="GB1325" s="471">
        <v>0</v>
      </c>
      <c r="GC1325" s="471">
        <v>0</v>
      </c>
      <c r="GD1325" s="471">
        <v>0</v>
      </c>
      <c r="GE1325" s="471">
        <v>0</v>
      </c>
      <c r="GF1325" s="471">
        <v>0</v>
      </c>
      <c r="GG1325" s="471">
        <v>0</v>
      </c>
      <c r="GH1325" s="471">
        <v>0</v>
      </c>
      <c r="GI1325" s="496">
        <v>0</v>
      </c>
      <c r="GJ1325" s="471">
        <v>56</v>
      </c>
      <c r="GK1325" s="471">
        <v>10</v>
      </c>
      <c r="GL1325" s="471">
        <v>5</v>
      </c>
      <c r="GM1325" s="471">
        <v>3</v>
      </c>
      <c r="GN1325" s="471">
        <v>2</v>
      </c>
      <c r="GO1325" s="471">
        <v>1</v>
      </c>
      <c r="GP1325" s="471">
        <v>0</v>
      </c>
      <c r="GQ1325" s="471">
        <v>0</v>
      </c>
      <c r="GR1325" s="496">
        <v>77</v>
      </c>
      <c r="GS1325" s="503">
        <v>100</v>
      </c>
      <c r="GT1325" s="471">
        <v>0</v>
      </c>
      <c r="GU1325" s="471">
        <v>0</v>
      </c>
      <c r="GV1325" s="471">
        <v>0</v>
      </c>
      <c r="GW1325" s="471">
        <v>0</v>
      </c>
      <c r="GX1325" s="471">
        <v>0</v>
      </c>
      <c r="GY1325" s="471">
        <v>0</v>
      </c>
      <c r="GZ1325" s="471">
        <v>0</v>
      </c>
      <c r="HA1325" s="471">
        <v>0</v>
      </c>
      <c r="HB1325" s="496">
        <v>0</v>
      </c>
      <c r="HC1325" s="503">
        <v>150</v>
      </c>
      <c r="HD1325" s="471">
        <v>0</v>
      </c>
      <c r="HE1325" s="471">
        <v>0</v>
      </c>
      <c r="HF1325" s="471">
        <v>0</v>
      </c>
      <c r="HG1325" s="471">
        <v>0</v>
      </c>
      <c r="HH1325" s="471">
        <v>0</v>
      </c>
      <c r="HI1325" s="471">
        <v>0</v>
      </c>
      <c r="HJ1325" s="471">
        <v>0</v>
      </c>
      <c r="HK1325" s="471">
        <v>0</v>
      </c>
      <c r="HL1325" s="496">
        <v>0</v>
      </c>
      <c r="HM1325" s="503">
        <v>200</v>
      </c>
      <c r="HN1325" s="471">
        <v>0</v>
      </c>
      <c r="HO1325" s="471">
        <v>0</v>
      </c>
      <c r="HP1325" s="471">
        <v>0</v>
      </c>
      <c r="HQ1325" s="471">
        <v>0</v>
      </c>
      <c r="HR1325" s="471">
        <v>0</v>
      </c>
      <c r="HS1325" s="471">
        <v>0</v>
      </c>
      <c r="HT1325" s="471">
        <v>0</v>
      </c>
      <c r="HU1325" s="471">
        <v>0</v>
      </c>
      <c r="HV1325" s="496">
        <v>0</v>
      </c>
      <c r="HW1325" s="503">
        <v>250</v>
      </c>
      <c r="HX1325" s="471">
        <v>0</v>
      </c>
      <c r="HY1325" s="471">
        <v>0</v>
      </c>
      <c r="HZ1325" s="471">
        <v>0</v>
      </c>
      <c r="IA1325" s="471">
        <v>0</v>
      </c>
      <c r="IB1325" s="471">
        <v>0</v>
      </c>
      <c r="IC1325" s="471">
        <v>0</v>
      </c>
      <c r="ID1325" s="471">
        <v>0</v>
      </c>
      <c r="IE1325" s="471">
        <v>0</v>
      </c>
      <c r="IF1325" s="496">
        <v>0</v>
      </c>
      <c r="IG1325" s="503">
        <v>300</v>
      </c>
      <c r="IH1325" s="471">
        <v>30</v>
      </c>
      <c r="II1325" s="471">
        <v>9</v>
      </c>
      <c r="IJ1325" s="471">
        <v>3</v>
      </c>
      <c r="IK1325" s="471">
        <v>1</v>
      </c>
      <c r="IL1325" s="471">
        <v>1</v>
      </c>
      <c r="IM1325" s="471">
        <v>0</v>
      </c>
      <c r="IN1325" s="471">
        <v>1</v>
      </c>
      <c r="IO1325" s="471">
        <v>1</v>
      </c>
      <c r="IP1325" s="496">
        <v>46</v>
      </c>
      <c r="IQ1325" s="503">
        <v>0</v>
      </c>
      <c r="IR1325" s="471">
        <v>0</v>
      </c>
      <c r="IS1325" s="471">
        <v>0</v>
      </c>
      <c r="IT1325" s="471">
        <v>0</v>
      </c>
      <c r="IU1325" s="471">
        <v>0</v>
      </c>
      <c r="IV1325" s="471">
        <v>0</v>
      </c>
      <c r="IW1325" s="471">
        <v>0</v>
      </c>
      <c r="IX1325" s="471">
        <v>0</v>
      </c>
      <c r="IY1325" s="471">
        <v>0</v>
      </c>
      <c r="IZ1325" s="496">
        <v>0</v>
      </c>
      <c r="JA1325" s="471">
        <v>30</v>
      </c>
      <c r="JB1325" s="471">
        <v>9</v>
      </c>
      <c r="JC1325" s="471">
        <v>3</v>
      </c>
      <c r="JD1325" s="471">
        <v>1</v>
      </c>
      <c r="JE1325" s="471">
        <v>1</v>
      </c>
      <c r="JF1325" s="471">
        <v>0</v>
      </c>
      <c r="JG1325" s="471">
        <v>1</v>
      </c>
      <c r="JH1325" s="471">
        <v>1</v>
      </c>
      <c r="JI1325" s="471">
        <v>46</v>
      </c>
      <c r="JJ1325" s="503">
        <v>0</v>
      </c>
      <c r="JK1325" s="471">
        <v>237</v>
      </c>
      <c r="JL1325" s="471">
        <v>116</v>
      </c>
      <c r="JM1325" s="471">
        <v>82</v>
      </c>
      <c r="JN1325" s="471">
        <v>48</v>
      </c>
      <c r="JO1325" s="471">
        <v>25</v>
      </c>
      <c r="JP1325" s="471">
        <v>8</v>
      </c>
      <c r="JQ1325" s="471">
        <v>5</v>
      </c>
      <c r="JR1325" s="471">
        <v>2</v>
      </c>
      <c r="JS1325" s="496">
        <v>523</v>
      </c>
      <c r="JT1325" s="503">
        <v>10</v>
      </c>
      <c r="JU1325" s="471">
        <v>0</v>
      </c>
      <c r="JV1325" s="471">
        <v>0</v>
      </c>
      <c r="JW1325" s="471">
        <v>0</v>
      </c>
      <c r="JX1325" s="471">
        <v>0</v>
      </c>
      <c r="JY1325" s="471">
        <v>0</v>
      </c>
      <c r="JZ1325" s="471">
        <v>0</v>
      </c>
      <c r="KA1325" s="471">
        <v>0</v>
      </c>
      <c r="KB1325" s="471">
        <v>0</v>
      </c>
      <c r="KC1325" s="496">
        <v>0</v>
      </c>
      <c r="KD1325" s="503">
        <v>50</v>
      </c>
      <c r="KE1325" s="471">
        <v>2</v>
      </c>
      <c r="KF1325" s="471">
        <v>0</v>
      </c>
      <c r="KG1325" s="471">
        <v>0</v>
      </c>
      <c r="KH1325" s="471">
        <v>0</v>
      </c>
      <c r="KI1325" s="471">
        <v>0</v>
      </c>
      <c r="KJ1325" s="471">
        <v>0</v>
      </c>
      <c r="KK1325" s="471">
        <v>0</v>
      </c>
      <c r="KL1325" s="471">
        <v>0</v>
      </c>
      <c r="KM1325" s="496">
        <v>2</v>
      </c>
      <c r="KN1325" s="503">
        <v>0</v>
      </c>
      <c r="KO1325" s="471">
        <v>0</v>
      </c>
      <c r="KP1325" s="471">
        <v>0</v>
      </c>
      <c r="KQ1325" s="471">
        <v>0</v>
      </c>
      <c r="KR1325" s="471">
        <v>0</v>
      </c>
      <c r="KS1325" s="471">
        <v>0</v>
      </c>
      <c r="KT1325" s="471">
        <v>0</v>
      </c>
      <c r="KU1325" s="471">
        <v>0</v>
      </c>
      <c r="KV1325" s="471">
        <v>0</v>
      </c>
      <c r="KW1325" s="496">
        <v>0</v>
      </c>
      <c r="KX1325" s="471">
        <v>239</v>
      </c>
      <c r="KY1325" s="471">
        <v>116</v>
      </c>
      <c r="KZ1325" s="471">
        <v>82</v>
      </c>
      <c r="LA1325" s="471">
        <v>48</v>
      </c>
      <c r="LB1325" s="471">
        <v>25</v>
      </c>
      <c r="LC1325" s="471">
        <v>8</v>
      </c>
      <c r="LD1325" s="471">
        <v>5</v>
      </c>
      <c r="LE1325" s="471">
        <v>2</v>
      </c>
      <c r="LF1325" s="496">
        <v>525</v>
      </c>
      <c r="LG1325" s="262"/>
      <c r="LH1325" s="262"/>
      <c r="LI1325" s="262"/>
      <c r="LJ1325" s="262"/>
      <c r="LK1325" s="262"/>
      <c r="LL1325" s="262"/>
      <c r="LM1325" s="262"/>
      <c r="LN1325" s="262"/>
      <c r="LO1325" s="262"/>
      <c r="LP1325" s="262"/>
      <c r="LQ1325" s="262"/>
      <c r="LR1325" s="262"/>
      <c r="LS1325" s="262"/>
      <c r="LT1325" s="262"/>
      <c r="LU1325" s="262"/>
      <c r="LV1325" s="262"/>
      <c r="LW1325" s="262"/>
      <c r="LX1325" s="262"/>
      <c r="LY1325" s="262"/>
      <c r="LZ1325" s="262"/>
      <c r="MA1325" s="262"/>
      <c r="MB1325" s="262"/>
      <c r="MC1325" s="262"/>
      <c r="MD1325" s="262"/>
      <c r="ME1325" s="262"/>
      <c r="MF1325" s="262"/>
      <c r="MG1325" s="262"/>
      <c r="MH1325" s="262"/>
      <c r="MI1325" s="262"/>
      <c r="MJ1325" s="262"/>
      <c r="MK1325" s="262"/>
      <c r="ML1325" s="262"/>
      <c r="MM1325" s="262"/>
      <c r="MN1325" s="262"/>
      <c r="MO1325" s="262"/>
      <c r="MP1325" s="262"/>
      <c r="MQ1325" s="262"/>
      <c r="MR1325" s="262"/>
      <c r="MS1325" s="262"/>
      <c r="MT1325" s="262"/>
      <c r="MU1325" s="262"/>
    </row>
    <row r="1326" spans="1:359" x14ac:dyDescent="0.2">
      <c r="A1326" s="241" t="s">
        <v>111</v>
      </c>
      <c r="B1326" s="476" t="s">
        <v>815</v>
      </c>
      <c r="C1326" s="326" t="s">
        <v>786</v>
      </c>
      <c r="D1326" s="283" t="s">
        <v>112</v>
      </c>
      <c r="E1326" s="503">
        <v>0</v>
      </c>
      <c r="F1326" s="471">
        <v>190</v>
      </c>
      <c r="G1326" s="471">
        <v>46</v>
      </c>
      <c r="H1326" s="471">
        <v>37</v>
      </c>
      <c r="I1326" s="471">
        <v>11</v>
      </c>
      <c r="J1326" s="471">
        <v>7</v>
      </c>
      <c r="K1326" s="471">
        <v>2</v>
      </c>
      <c r="L1326" s="471">
        <v>2</v>
      </c>
      <c r="M1326" s="471">
        <v>0</v>
      </c>
      <c r="N1326" s="496">
        <v>295</v>
      </c>
      <c r="O1326" s="503">
        <v>10</v>
      </c>
      <c r="P1326" s="471">
        <v>0</v>
      </c>
      <c r="Q1326" s="471">
        <v>0</v>
      </c>
      <c r="R1326" s="471">
        <v>0</v>
      </c>
      <c r="S1326" s="471">
        <v>0</v>
      </c>
      <c r="T1326" s="471">
        <v>0</v>
      </c>
      <c r="U1326" s="471">
        <v>0</v>
      </c>
      <c r="V1326" s="471">
        <v>0</v>
      </c>
      <c r="W1326" s="471">
        <v>0</v>
      </c>
      <c r="X1326" s="496">
        <v>0</v>
      </c>
      <c r="Y1326" s="503">
        <v>25</v>
      </c>
      <c r="Z1326" s="471">
        <v>5</v>
      </c>
      <c r="AA1326" s="471">
        <v>5</v>
      </c>
      <c r="AB1326" s="471">
        <v>5</v>
      </c>
      <c r="AC1326" s="471">
        <v>0</v>
      </c>
      <c r="AD1326" s="471">
        <v>1</v>
      </c>
      <c r="AE1326" s="471">
        <v>0</v>
      </c>
      <c r="AF1326" s="471">
        <v>0</v>
      </c>
      <c r="AG1326" s="471">
        <v>0</v>
      </c>
      <c r="AH1326" s="496">
        <v>16</v>
      </c>
      <c r="AI1326" s="503">
        <v>50</v>
      </c>
      <c r="AJ1326" s="471">
        <v>0</v>
      </c>
      <c r="AK1326" s="471">
        <v>0</v>
      </c>
      <c r="AL1326" s="471">
        <v>0</v>
      </c>
      <c r="AM1326" s="471">
        <v>0</v>
      </c>
      <c r="AN1326" s="471">
        <v>0</v>
      </c>
      <c r="AO1326" s="471">
        <v>0</v>
      </c>
      <c r="AP1326" s="471">
        <v>0</v>
      </c>
      <c r="AQ1326" s="471">
        <v>0</v>
      </c>
      <c r="AR1326" s="496">
        <v>0</v>
      </c>
      <c r="AS1326" s="503">
        <v>100</v>
      </c>
      <c r="AT1326" s="471">
        <v>19</v>
      </c>
      <c r="AU1326" s="471">
        <v>4</v>
      </c>
      <c r="AV1326" s="471">
        <v>2</v>
      </c>
      <c r="AW1326" s="471">
        <v>0</v>
      </c>
      <c r="AX1326" s="471">
        <v>0</v>
      </c>
      <c r="AY1326" s="471">
        <v>0</v>
      </c>
      <c r="AZ1326" s="471">
        <v>0</v>
      </c>
      <c r="BA1326" s="471">
        <v>0</v>
      </c>
      <c r="BB1326" s="496">
        <v>25</v>
      </c>
      <c r="BC1326" s="503">
        <v>0</v>
      </c>
      <c r="BD1326" s="471">
        <v>0</v>
      </c>
      <c r="BE1326" s="471">
        <v>0</v>
      </c>
      <c r="BF1326" s="471">
        <v>0</v>
      </c>
      <c r="BG1326" s="471">
        <v>0</v>
      </c>
      <c r="BH1326" s="471">
        <v>0</v>
      </c>
      <c r="BI1326" s="471">
        <v>0</v>
      </c>
      <c r="BJ1326" s="471">
        <v>0</v>
      </c>
      <c r="BK1326" s="471">
        <v>0</v>
      </c>
      <c r="BL1326" s="496">
        <v>0</v>
      </c>
      <c r="BM1326" s="471">
        <v>24</v>
      </c>
      <c r="BN1326" s="471">
        <v>9</v>
      </c>
      <c r="BO1326" s="471">
        <v>7</v>
      </c>
      <c r="BP1326" s="471">
        <v>0</v>
      </c>
      <c r="BQ1326" s="471">
        <v>1</v>
      </c>
      <c r="BR1326" s="471">
        <v>0</v>
      </c>
      <c r="BS1326" s="471">
        <v>0</v>
      </c>
      <c r="BT1326" s="471">
        <v>0</v>
      </c>
      <c r="BU1326" s="496">
        <v>41</v>
      </c>
      <c r="BV1326" s="471">
        <v>214</v>
      </c>
      <c r="BW1326" s="471">
        <v>55</v>
      </c>
      <c r="BX1326" s="471">
        <v>44</v>
      </c>
      <c r="BY1326" s="471">
        <v>11</v>
      </c>
      <c r="BZ1326" s="471">
        <v>8</v>
      </c>
      <c r="CA1326" s="471">
        <v>2</v>
      </c>
      <c r="CB1326" s="471">
        <v>2</v>
      </c>
      <c r="CC1326" s="471">
        <v>0</v>
      </c>
      <c r="CD1326" s="496">
        <v>336</v>
      </c>
      <c r="CE1326" s="503">
        <v>10</v>
      </c>
      <c r="CF1326" s="471">
        <v>0</v>
      </c>
      <c r="CG1326" s="471">
        <v>0</v>
      </c>
      <c r="CH1326" s="471">
        <v>0</v>
      </c>
      <c r="CI1326" s="471">
        <v>0</v>
      </c>
      <c r="CJ1326" s="471">
        <v>0</v>
      </c>
      <c r="CK1326" s="471">
        <v>0</v>
      </c>
      <c r="CL1326" s="471">
        <v>0</v>
      </c>
      <c r="CM1326" s="471">
        <v>0</v>
      </c>
      <c r="CN1326" s="496">
        <v>0</v>
      </c>
      <c r="CO1326" s="503">
        <v>25</v>
      </c>
      <c r="CP1326" s="471">
        <v>0</v>
      </c>
      <c r="CQ1326" s="471">
        <v>0</v>
      </c>
      <c r="CR1326" s="471">
        <v>0</v>
      </c>
      <c r="CS1326" s="471">
        <v>0</v>
      </c>
      <c r="CT1326" s="471">
        <v>0</v>
      </c>
      <c r="CU1326" s="471">
        <v>0</v>
      </c>
      <c r="CV1326" s="471">
        <v>0</v>
      </c>
      <c r="CW1326" s="471">
        <v>0</v>
      </c>
      <c r="CX1326" s="496">
        <v>0</v>
      </c>
      <c r="CY1326" s="503">
        <v>50</v>
      </c>
      <c r="CZ1326" s="471">
        <v>0</v>
      </c>
      <c r="DA1326" s="471">
        <v>0</v>
      </c>
      <c r="DB1326" s="471">
        <v>0</v>
      </c>
      <c r="DC1326" s="471">
        <v>0</v>
      </c>
      <c r="DD1326" s="471">
        <v>0</v>
      </c>
      <c r="DE1326" s="471">
        <v>0</v>
      </c>
      <c r="DF1326" s="471">
        <v>0</v>
      </c>
      <c r="DG1326" s="471">
        <v>0</v>
      </c>
      <c r="DH1326" s="496">
        <v>0</v>
      </c>
      <c r="DI1326" s="503">
        <v>100</v>
      </c>
      <c r="DJ1326" s="471">
        <v>45</v>
      </c>
      <c r="DK1326" s="471">
        <v>13</v>
      </c>
      <c r="DL1326" s="471">
        <v>7</v>
      </c>
      <c r="DM1326" s="471">
        <v>4</v>
      </c>
      <c r="DN1326" s="471">
        <v>1</v>
      </c>
      <c r="DO1326" s="471">
        <v>0</v>
      </c>
      <c r="DP1326" s="471">
        <v>0</v>
      </c>
      <c r="DQ1326" s="471">
        <v>0</v>
      </c>
      <c r="DR1326" s="496">
        <v>70</v>
      </c>
      <c r="DS1326" s="503">
        <v>0</v>
      </c>
      <c r="DT1326" s="471">
        <v>0</v>
      </c>
      <c r="DU1326" s="471">
        <v>0</v>
      </c>
      <c r="DV1326" s="471">
        <v>0</v>
      </c>
      <c r="DW1326" s="471">
        <v>0</v>
      </c>
      <c r="DX1326" s="471">
        <v>0</v>
      </c>
      <c r="DY1326" s="471">
        <v>0</v>
      </c>
      <c r="DZ1326" s="471">
        <v>0</v>
      </c>
      <c r="EA1326" s="471">
        <v>0</v>
      </c>
      <c r="EB1326" s="496">
        <v>0</v>
      </c>
      <c r="EC1326" s="471">
        <v>45</v>
      </c>
      <c r="ED1326" s="471">
        <v>13</v>
      </c>
      <c r="EE1326" s="471">
        <v>7</v>
      </c>
      <c r="EF1326" s="471">
        <v>4</v>
      </c>
      <c r="EG1326" s="471">
        <v>1</v>
      </c>
      <c r="EH1326" s="471">
        <v>0</v>
      </c>
      <c r="EI1326" s="471">
        <v>0</v>
      </c>
      <c r="EJ1326" s="471">
        <v>0</v>
      </c>
      <c r="EK1326" s="496">
        <v>70</v>
      </c>
      <c r="EL1326" s="518">
        <v>50</v>
      </c>
      <c r="EM1326" s="471">
        <v>0</v>
      </c>
      <c r="EN1326" s="471">
        <v>0</v>
      </c>
      <c r="EO1326" s="471">
        <v>0</v>
      </c>
      <c r="EP1326" s="471">
        <v>0</v>
      </c>
      <c r="EQ1326" s="471">
        <v>0</v>
      </c>
      <c r="ER1326" s="471">
        <v>0</v>
      </c>
      <c r="ES1326" s="471">
        <v>0</v>
      </c>
      <c r="ET1326" s="471">
        <v>0</v>
      </c>
      <c r="EU1326" s="496">
        <v>0</v>
      </c>
      <c r="EV1326" s="503">
        <v>100</v>
      </c>
      <c r="EW1326" s="471">
        <v>0</v>
      </c>
      <c r="EX1326" s="471">
        <v>0</v>
      </c>
      <c r="EY1326" s="471">
        <v>0</v>
      </c>
      <c r="EZ1326" s="471">
        <v>0</v>
      </c>
      <c r="FA1326" s="471">
        <v>0</v>
      </c>
      <c r="FB1326" s="471">
        <v>0</v>
      </c>
      <c r="FC1326" s="471">
        <v>0</v>
      </c>
      <c r="FD1326" s="471">
        <v>0</v>
      </c>
      <c r="FE1326" s="496">
        <v>0</v>
      </c>
      <c r="FF1326" s="503">
        <v>150</v>
      </c>
      <c r="FG1326" s="471">
        <v>0</v>
      </c>
      <c r="FH1326" s="471">
        <v>0</v>
      </c>
      <c r="FI1326" s="471">
        <v>0</v>
      </c>
      <c r="FJ1326" s="471">
        <v>0</v>
      </c>
      <c r="FK1326" s="471">
        <v>0</v>
      </c>
      <c r="FL1326" s="471">
        <v>0</v>
      </c>
      <c r="FM1326" s="471">
        <v>0</v>
      </c>
      <c r="FN1326" s="471">
        <v>0</v>
      </c>
      <c r="FO1326" s="496">
        <v>0</v>
      </c>
      <c r="FP1326" s="503">
        <v>200</v>
      </c>
      <c r="FQ1326" s="471">
        <v>12</v>
      </c>
      <c r="FR1326" s="471">
        <v>3</v>
      </c>
      <c r="FS1326" s="471">
        <v>9</v>
      </c>
      <c r="FT1326" s="471">
        <v>0</v>
      </c>
      <c r="FU1326" s="471">
        <v>0</v>
      </c>
      <c r="FV1326" s="471">
        <v>0</v>
      </c>
      <c r="FW1326" s="471">
        <v>0</v>
      </c>
      <c r="FX1326" s="471">
        <v>0</v>
      </c>
      <c r="FY1326" s="496">
        <v>24</v>
      </c>
      <c r="FZ1326" s="503">
        <v>0</v>
      </c>
      <c r="GA1326" s="471">
        <v>0</v>
      </c>
      <c r="GB1326" s="471">
        <v>0</v>
      </c>
      <c r="GC1326" s="471">
        <v>0</v>
      </c>
      <c r="GD1326" s="471">
        <v>0</v>
      </c>
      <c r="GE1326" s="471">
        <v>0</v>
      </c>
      <c r="GF1326" s="471">
        <v>0</v>
      </c>
      <c r="GG1326" s="471">
        <v>0</v>
      </c>
      <c r="GH1326" s="471">
        <v>0</v>
      </c>
      <c r="GI1326" s="496">
        <v>0</v>
      </c>
      <c r="GJ1326" s="471">
        <v>12</v>
      </c>
      <c r="GK1326" s="471">
        <v>3</v>
      </c>
      <c r="GL1326" s="471">
        <v>9</v>
      </c>
      <c r="GM1326" s="471">
        <v>0</v>
      </c>
      <c r="GN1326" s="471">
        <v>0</v>
      </c>
      <c r="GO1326" s="471">
        <v>0</v>
      </c>
      <c r="GP1326" s="471">
        <v>0</v>
      </c>
      <c r="GQ1326" s="471">
        <v>0</v>
      </c>
      <c r="GR1326" s="496">
        <v>24</v>
      </c>
      <c r="GS1326" s="503">
        <v>100</v>
      </c>
      <c r="GT1326" s="471">
        <v>0</v>
      </c>
      <c r="GU1326" s="471">
        <v>0</v>
      </c>
      <c r="GV1326" s="471">
        <v>0</v>
      </c>
      <c r="GW1326" s="471">
        <v>0</v>
      </c>
      <c r="GX1326" s="471">
        <v>0</v>
      </c>
      <c r="GY1326" s="471">
        <v>0</v>
      </c>
      <c r="GZ1326" s="471">
        <v>0</v>
      </c>
      <c r="HA1326" s="471">
        <v>0</v>
      </c>
      <c r="HB1326" s="496">
        <v>0</v>
      </c>
      <c r="HC1326" s="503">
        <v>150</v>
      </c>
      <c r="HD1326" s="471">
        <v>0</v>
      </c>
      <c r="HE1326" s="471">
        <v>0</v>
      </c>
      <c r="HF1326" s="471">
        <v>0</v>
      </c>
      <c r="HG1326" s="471">
        <v>0</v>
      </c>
      <c r="HH1326" s="471">
        <v>0</v>
      </c>
      <c r="HI1326" s="471">
        <v>0</v>
      </c>
      <c r="HJ1326" s="471">
        <v>0</v>
      </c>
      <c r="HK1326" s="471">
        <v>0</v>
      </c>
      <c r="HL1326" s="496">
        <v>0</v>
      </c>
      <c r="HM1326" s="503">
        <v>200</v>
      </c>
      <c r="HN1326" s="471">
        <v>0</v>
      </c>
      <c r="HO1326" s="471">
        <v>0</v>
      </c>
      <c r="HP1326" s="471">
        <v>0</v>
      </c>
      <c r="HQ1326" s="471">
        <v>0</v>
      </c>
      <c r="HR1326" s="471">
        <v>0</v>
      </c>
      <c r="HS1326" s="471">
        <v>0</v>
      </c>
      <c r="HT1326" s="471">
        <v>0</v>
      </c>
      <c r="HU1326" s="471">
        <v>0</v>
      </c>
      <c r="HV1326" s="496">
        <v>0</v>
      </c>
      <c r="HW1326" s="503">
        <v>250</v>
      </c>
      <c r="HX1326" s="471">
        <v>0</v>
      </c>
      <c r="HY1326" s="471">
        <v>0</v>
      </c>
      <c r="HZ1326" s="471">
        <v>0</v>
      </c>
      <c r="IA1326" s="471">
        <v>0</v>
      </c>
      <c r="IB1326" s="471">
        <v>0</v>
      </c>
      <c r="IC1326" s="471">
        <v>0</v>
      </c>
      <c r="ID1326" s="471">
        <v>0</v>
      </c>
      <c r="IE1326" s="471">
        <v>0</v>
      </c>
      <c r="IF1326" s="496">
        <v>0</v>
      </c>
      <c r="IG1326" s="503">
        <v>300</v>
      </c>
      <c r="IH1326" s="471">
        <v>8</v>
      </c>
      <c r="II1326" s="471">
        <v>6</v>
      </c>
      <c r="IJ1326" s="471">
        <v>4</v>
      </c>
      <c r="IK1326" s="471">
        <v>2</v>
      </c>
      <c r="IL1326" s="471">
        <v>0</v>
      </c>
      <c r="IM1326" s="471">
        <v>0</v>
      </c>
      <c r="IN1326" s="471">
        <v>0</v>
      </c>
      <c r="IO1326" s="471">
        <v>0</v>
      </c>
      <c r="IP1326" s="496">
        <v>20</v>
      </c>
      <c r="IQ1326" s="503">
        <v>0</v>
      </c>
      <c r="IR1326" s="471">
        <v>0</v>
      </c>
      <c r="IS1326" s="471">
        <v>0</v>
      </c>
      <c r="IT1326" s="471">
        <v>0</v>
      </c>
      <c r="IU1326" s="471">
        <v>0</v>
      </c>
      <c r="IV1326" s="471">
        <v>0</v>
      </c>
      <c r="IW1326" s="471">
        <v>0</v>
      </c>
      <c r="IX1326" s="471">
        <v>0</v>
      </c>
      <c r="IY1326" s="471">
        <v>0</v>
      </c>
      <c r="IZ1326" s="496">
        <v>0</v>
      </c>
      <c r="JA1326" s="471">
        <v>8</v>
      </c>
      <c r="JB1326" s="471">
        <v>6</v>
      </c>
      <c r="JC1326" s="471">
        <v>4</v>
      </c>
      <c r="JD1326" s="471">
        <v>2</v>
      </c>
      <c r="JE1326" s="471">
        <v>0</v>
      </c>
      <c r="JF1326" s="471">
        <v>0</v>
      </c>
      <c r="JG1326" s="471">
        <v>0</v>
      </c>
      <c r="JH1326" s="471">
        <v>0</v>
      </c>
      <c r="JI1326" s="471">
        <v>20</v>
      </c>
      <c r="JJ1326" s="503">
        <v>0</v>
      </c>
      <c r="JK1326" s="471">
        <v>34</v>
      </c>
      <c r="JL1326" s="471">
        <v>10</v>
      </c>
      <c r="JM1326" s="471">
        <v>11</v>
      </c>
      <c r="JN1326" s="471">
        <v>8</v>
      </c>
      <c r="JO1326" s="471">
        <v>3</v>
      </c>
      <c r="JP1326" s="471">
        <v>1</v>
      </c>
      <c r="JQ1326" s="471">
        <v>1</v>
      </c>
      <c r="JR1326" s="471">
        <v>0</v>
      </c>
      <c r="JS1326" s="496">
        <v>68</v>
      </c>
      <c r="JT1326" s="503">
        <v>10</v>
      </c>
      <c r="JU1326" s="471">
        <v>0</v>
      </c>
      <c r="JV1326" s="471">
        <v>0</v>
      </c>
      <c r="JW1326" s="471">
        <v>0</v>
      </c>
      <c r="JX1326" s="471">
        <v>0</v>
      </c>
      <c r="JY1326" s="471">
        <v>0</v>
      </c>
      <c r="JZ1326" s="471">
        <v>0</v>
      </c>
      <c r="KA1326" s="471">
        <v>0</v>
      </c>
      <c r="KB1326" s="471">
        <v>0</v>
      </c>
      <c r="KC1326" s="496">
        <v>0</v>
      </c>
      <c r="KD1326" s="503">
        <v>50</v>
      </c>
      <c r="KE1326" s="471">
        <v>3</v>
      </c>
      <c r="KF1326" s="471">
        <v>1</v>
      </c>
      <c r="KG1326" s="471">
        <v>0</v>
      </c>
      <c r="KH1326" s="471">
        <v>0</v>
      </c>
      <c r="KI1326" s="471">
        <v>0</v>
      </c>
      <c r="KJ1326" s="471">
        <v>0</v>
      </c>
      <c r="KK1326" s="471">
        <v>0</v>
      </c>
      <c r="KL1326" s="471">
        <v>0</v>
      </c>
      <c r="KM1326" s="496">
        <v>4</v>
      </c>
      <c r="KN1326" s="503">
        <v>0</v>
      </c>
      <c r="KO1326" s="471">
        <v>0</v>
      </c>
      <c r="KP1326" s="471">
        <v>0</v>
      </c>
      <c r="KQ1326" s="471">
        <v>0</v>
      </c>
      <c r="KR1326" s="471">
        <v>0</v>
      </c>
      <c r="KS1326" s="471">
        <v>0</v>
      </c>
      <c r="KT1326" s="471">
        <v>0</v>
      </c>
      <c r="KU1326" s="471">
        <v>0</v>
      </c>
      <c r="KV1326" s="471">
        <v>0</v>
      </c>
      <c r="KW1326" s="496">
        <v>0</v>
      </c>
      <c r="KX1326" s="471">
        <v>37</v>
      </c>
      <c r="KY1326" s="471">
        <v>11</v>
      </c>
      <c r="KZ1326" s="471">
        <v>11</v>
      </c>
      <c r="LA1326" s="471">
        <v>8</v>
      </c>
      <c r="LB1326" s="471">
        <v>3</v>
      </c>
      <c r="LC1326" s="471">
        <v>1</v>
      </c>
      <c r="LD1326" s="471">
        <v>1</v>
      </c>
      <c r="LE1326" s="471">
        <v>0</v>
      </c>
      <c r="LF1326" s="496">
        <v>72</v>
      </c>
      <c r="LG1326" s="262"/>
      <c r="LH1326" s="262"/>
      <c r="LI1326" s="262"/>
      <c r="LJ1326" s="262"/>
      <c r="LK1326" s="262"/>
      <c r="LL1326" s="262"/>
      <c r="LM1326" s="262"/>
      <c r="LN1326" s="262"/>
      <c r="LO1326" s="262"/>
      <c r="LP1326" s="262"/>
      <c r="LQ1326" s="262"/>
      <c r="LR1326" s="262"/>
      <c r="LS1326" s="262"/>
      <c r="LT1326" s="262"/>
      <c r="LU1326" s="262"/>
      <c r="LV1326" s="262"/>
      <c r="LW1326" s="262"/>
      <c r="LX1326" s="262"/>
      <c r="LY1326" s="262"/>
      <c r="LZ1326" s="262"/>
      <c r="MA1326" s="262"/>
      <c r="MB1326" s="262"/>
      <c r="MC1326" s="262"/>
      <c r="MD1326" s="262"/>
      <c r="ME1326" s="262"/>
      <c r="MF1326" s="262"/>
      <c r="MG1326" s="262"/>
      <c r="MH1326" s="262"/>
      <c r="MI1326" s="262"/>
      <c r="MJ1326" s="262"/>
      <c r="MK1326" s="262"/>
      <c r="ML1326" s="262"/>
      <c r="MM1326" s="262"/>
      <c r="MN1326" s="262"/>
      <c r="MO1326" s="262"/>
      <c r="MP1326" s="262"/>
      <c r="MQ1326" s="262"/>
      <c r="MR1326" s="262"/>
      <c r="MS1326" s="262"/>
      <c r="MT1326" s="262"/>
      <c r="MU1326" s="262"/>
    </row>
    <row r="1327" spans="1:359" x14ac:dyDescent="0.2">
      <c r="A1327" s="241" t="s">
        <v>113</v>
      </c>
      <c r="B1327" s="476" t="s">
        <v>816</v>
      </c>
      <c r="C1327" s="326" t="s">
        <v>801</v>
      </c>
      <c r="D1327" s="283" t="s">
        <v>817</v>
      </c>
      <c r="E1327" s="503">
        <v>0</v>
      </c>
      <c r="F1327" s="471">
        <v>898</v>
      </c>
      <c r="G1327" s="471">
        <v>689</v>
      </c>
      <c r="H1327" s="471">
        <v>632</v>
      </c>
      <c r="I1327" s="471">
        <v>404</v>
      </c>
      <c r="J1327" s="471">
        <v>192</v>
      </c>
      <c r="K1327" s="471">
        <v>108</v>
      </c>
      <c r="L1327" s="471">
        <v>53</v>
      </c>
      <c r="M1327" s="471">
        <v>11</v>
      </c>
      <c r="N1327" s="496">
        <v>2987</v>
      </c>
      <c r="O1327" s="503">
        <v>10</v>
      </c>
      <c r="P1327" s="471">
        <v>0</v>
      </c>
      <c r="Q1327" s="471">
        <v>0</v>
      </c>
      <c r="R1327" s="471">
        <v>0</v>
      </c>
      <c r="S1327" s="471">
        <v>0</v>
      </c>
      <c r="T1327" s="471">
        <v>0</v>
      </c>
      <c r="U1327" s="471">
        <v>0</v>
      </c>
      <c r="V1327" s="471">
        <v>0</v>
      </c>
      <c r="W1327" s="471">
        <v>0</v>
      </c>
      <c r="X1327" s="496">
        <v>0</v>
      </c>
      <c r="Y1327" s="503">
        <v>25</v>
      </c>
      <c r="Z1327" s="471">
        <v>0</v>
      </c>
      <c r="AA1327" s="471">
        <v>0</v>
      </c>
      <c r="AB1327" s="471">
        <v>0</v>
      </c>
      <c r="AC1327" s="471">
        <v>0</v>
      </c>
      <c r="AD1327" s="471">
        <v>0</v>
      </c>
      <c r="AE1327" s="471">
        <v>0</v>
      </c>
      <c r="AF1327" s="471">
        <v>0</v>
      </c>
      <c r="AG1327" s="471">
        <v>0</v>
      </c>
      <c r="AH1327" s="496">
        <v>0</v>
      </c>
      <c r="AI1327" s="503">
        <v>50</v>
      </c>
      <c r="AJ1327" s="471">
        <v>18</v>
      </c>
      <c r="AK1327" s="471">
        <v>3</v>
      </c>
      <c r="AL1327" s="471">
        <v>0</v>
      </c>
      <c r="AM1327" s="471">
        <v>1</v>
      </c>
      <c r="AN1327" s="471">
        <v>0</v>
      </c>
      <c r="AO1327" s="471">
        <v>0</v>
      </c>
      <c r="AP1327" s="471">
        <v>0</v>
      </c>
      <c r="AQ1327" s="471">
        <v>0</v>
      </c>
      <c r="AR1327" s="496">
        <v>22</v>
      </c>
      <c r="AS1327" s="503">
        <v>100</v>
      </c>
      <c r="AT1327" s="471">
        <v>0</v>
      </c>
      <c r="AU1327" s="471">
        <v>0</v>
      </c>
      <c r="AV1327" s="471">
        <v>0</v>
      </c>
      <c r="AW1327" s="471">
        <v>0</v>
      </c>
      <c r="AX1327" s="471">
        <v>0</v>
      </c>
      <c r="AY1327" s="471">
        <v>0</v>
      </c>
      <c r="AZ1327" s="471">
        <v>0</v>
      </c>
      <c r="BA1327" s="471">
        <v>0</v>
      </c>
      <c r="BB1327" s="496">
        <v>0</v>
      </c>
      <c r="BC1327" s="503">
        <v>0</v>
      </c>
      <c r="BD1327" s="471">
        <v>0</v>
      </c>
      <c r="BE1327" s="471">
        <v>0</v>
      </c>
      <c r="BF1327" s="471">
        <v>0</v>
      </c>
      <c r="BG1327" s="471">
        <v>0</v>
      </c>
      <c r="BH1327" s="471">
        <v>0</v>
      </c>
      <c r="BI1327" s="471">
        <v>0</v>
      </c>
      <c r="BJ1327" s="471">
        <v>0</v>
      </c>
      <c r="BK1327" s="471">
        <v>0</v>
      </c>
      <c r="BL1327" s="496">
        <v>0</v>
      </c>
      <c r="BM1327" s="471">
        <v>18</v>
      </c>
      <c r="BN1327" s="471">
        <v>3</v>
      </c>
      <c r="BO1327" s="471">
        <v>0</v>
      </c>
      <c r="BP1327" s="471">
        <v>1</v>
      </c>
      <c r="BQ1327" s="471">
        <v>0</v>
      </c>
      <c r="BR1327" s="471">
        <v>0</v>
      </c>
      <c r="BS1327" s="471">
        <v>0</v>
      </c>
      <c r="BT1327" s="471">
        <v>0</v>
      </c>
      <c r="BU1327" s="496">
        <v>22</v>
      </c>
      <c r="BV1327" s="471">
        <v>916</v>
      </c>
      <c r="BW1327" s="471">
        <v>692</v>
      </c>
      <c r="BX1327" s="471">
        <v>632</v>
      </c>
      <c r="BY1327" s="471">
        <v>405</v>
      </c>
      <c r="BZ1327" s="471">
        <v>192</v>
      </c>
      <c r="CA1327" s="471">
        <v>108</v>
      </c>
      <c r="CB1327" s="471">
        <v>53</v>
      </c>
      <c r="CC1327" s="471">
        <v>11</v>
      </c>
      <c r="CD1327" s="496">
        <v>3009</v>
      </c>
      <c r="CE1327" s="503">
        <v>10</v>
      </c>
      <c r="CF1327" s="471">
        <v>0</v>
      </c>
      <c r="CG1327" s="471">
        <v>0</v>
      </c>
      <c r="CH1327" s="471">
        <v>0</v>
      </c>
      <c r="CI1327" s="471">
        <v>0</v>
      </c>
      <c r="CJ1327" s="471">
        <v>0</v>
      </c>
      <c r="CK1327" s="471">
        <v>0</v>
      </c>
      <c r="CL1327" s="471">
        <v>0</v>
      </c>
      <c r="CM1327" s="471">
        <v>0</v>
      </c>
      <c r="CN1327" s="496">
        <v>0</v>
      </c>
      <c r="CO1327" s="503">
        <v>25</v>
      </c>
      <c r="CP1327" s="471">
        <v>0</v>
      </c>
      <c r="CQ1327" s="471">
        <v>0</v>
      </c>
      <c r="CR1327" s="471">
        <v>0</v>
      </c>
      <c r="CS1327" s="471">
        <v>0</v>
      </c>
      <c r="CT1327" s="471">
        <v>0</v>
      </c>
      <c r="CU1327" s="471">
        <v>0</v>
      </c>
      <c r="CV1327" s="471">
        <v>0</v>
      </c>
      <c r="CW1327" s="471">
        <v>0</v>
      </c>
      <c r="CX1327" s="496">
        <v>0</v>
      </c>
      <c r="CY1327" s="503">
        <v>50</v>
      </c>
      <c r="CZ1327" s="471">
        <v>0</v>
      </c>
      <c r="DA1327" s="471">
        <v>0</v>
      </c>
      <c r="DB1327" s="471">
        <v>0</v>
      </c>
      <c r="DC1327" s="471">
        <v>0</v>
      </c>
      <c r="DD1327" s="471">
        <v>0</v>
      </c>
      <c r="DE1327" s="471">
        <v>0</v>
      </c>
      <c r="DF1327" s="471">
        <v>0</v>
      </c>
      <c r="DG1327" s="471">
        <v>0</v>
      </c>
      <c r="DH1327" s="496">
        <v>0</v>
      </c>
      <c r="DI1327" s="503">
        <v>100</v>
      </c>
      <c r="DJ1327" s="471">
        <v>149</v>
      </c>
      <c r="DK1327" s="471">
        <v>97</v>
      </c>
      <c r="DL1327" s="471">
        <v>98</v>
      </c>
      <c r="DM1327" s="471">
        <v>44</v>
      </c>
      <c r="DN1327" s="471">
        <v>33</v>
      </c>
      <c r="DO1327" s="471">
        <v>26</v>
      </c>
      <c r="DP1327" s="471">
        <v>17</v>
      </c>
      <c r="DQ1327" s="471">
        <v>3</v>
      </c>
      <c r="DR1327" s="496">
        <v>467</v>
      </c>
      <c r="DS1327" s="503">
        <v>0</v>
      </c>
      <c r="DT1327" s="471">
        <v>0</v>
      </c>
      <c r="DU1327" s="471">
        <v>0</v>
      </c>
      <c r="DV1327" s="471">
        <v>0</v>
      </c>
      <c r="DW1327" s="471">
        <v>0</v>
      </c>
      <c r="DX1327" s="471">
        <v>0</v>
      </c>
      <c r="DY1327" s="471">
        <v>0</v>
      </c>
      <c r="DZ1327" s="471">
        <v>0</v>
      </c>
      <c r="EA1327" s="471">
        <v>0</v>
      </c>
      <c r="EB1327" s="496">
        <v>0</v>
      </c>
      <c r="EC1327" s="471">
        <v>149</v>
      </c>
      <c r="ED1327" s="471">
        <v>97</v>
      </c>
      <c r="EE1327" s="471">
        <v>98</v>
      </c>
      <c r="EF1327" s="471">
        <v>44</v>
      </c>
      <c r="EG1327" s="471">
        <v>33</v>
      </c>
      <c r="EH1327" s="471">
        <v>26</v>
      </c>
      <c r="EI1327" s="471">
        <v>17</v>
      </c>
      <c r="EJ1327" s="471">
        <v>3</v>
      </c>
      <c r="EK1327" s="496">
        <v>467</v>
      </c>
      <c r="EL1327" s="518">
        <v>50</v>
      </c>
      <c r="EM1327" s="471">
        <v>0</v>
      </c>
      <c r="EN1327" s="471">
        <v>0</v>
      </c>
      <c r="EO1327" s="471">
        <v>0</v>
      </c>
      <c r="EP1327" s="471">
        <v>0</v>
      </c>
      <c r="EQ1327" s="471">
        <v>0</v>
      </c>
      <c r="ER1327" s="471">
        <v>0</v>
      </c>
      <c r="ES1327" s="471">
        <v>0</v>
      </c>
      <c r="ET1327" s="471">
        <v>0</v>
      </c>
      <c r="EU1327" s="496">
        <v>0</v>
      </c>
      <c r="EV1327" s="503">
        <v>100</v>
      </c>
      <c r="EW1327" s="471">
        <v>0</v>
      </c>
      <c r="EX1327" s="471">
        <v>0</v>
      </c>
      <c r="EY1327" s="471">
        <v>0</v>
      </c>
      <c r="EZ1327" s="471">
        <v>0</v>
      </c>
      <c r="FA1327" s="471">
        <v>0</v>
      </c>
      <c r="FB1327" s="471">
        <v>0</v>
      </c>
      <c r="FC1327" s="471">
        <v>0</v>
      </c>
      <c r="FD1327" s="471">
        <v>0</v>
      </c>
      <c r="FE1327" s="496">
        <v>0</v>
      </c>
      <c r="FF1327" s="503">
        <v>150</v>
      </c>
      <c r="FG1327" s="471">
        <v>0</v>
      </c>
      <c r="FH1327" s="471">
        <v>0</v>
      </c>
      <c r="FI1327" s="471">
        <v>0</v>
      </c>
      <c r="FJ1327" s="471">
        <v>0</v>
      </c>
      <c r="FK1327" s="471">
        <v>0</v>
      </c>
      <c r="FL1327" s="471">
        <v>0</v>
      </c>
      <c r="FM1327" s="471">
        <v>0</v>
      </c>
      <c r="FN1327" s="471">
        <v>0</v>
      </c>
      <c r="FO1327" s="496">
        <v>0</v>
      </c>
      <c r="FP1327" s="503">
        <v>200</v>
      </c>
      <c r="FQ1327" s="471">
        <v>14</v>
      </c>
      <c r="FR1327" s="471">
        <v>16</v>
      </c>
      <c r="FS1327" s="471">
        <v>9</v>
      </c>
      <c r="FT1327" s="471">
        <v>6</v>
      </c>
      <c r="FU1327" s="471">
        <v>1</v>
      </c>
      <c r="FV1327" s="471">
        <v>2</v>
      </c>
      <c r="FW1327" s="471">
        <v>4</v>
      </c>
      <c r="FX1327" s="471">
        <v>1</v>
      </c>
      <c r="FY1327" s="496">
        <v>53</v>
      </c>
      <c r="FZ1327" s="503">
        <v>0</v>
      </c>
      <c r="GA1327" s="471">
        <v>0</v>
      </c>
      <c r="GB1327" s="471">
        <v>0</v>
      </c>
      <c r="GC1327" s="471">
        <v>0</v>
      </c>
      <c r="GD1327" s="471">
        <v>0</v>
      </c>
      <c r="GE1327" s="471">
        <v>0</v>
      </c>
      <c r="GF1327" s="471">
        <v>0</v>
      </c>
      <c r="GG1327" s="471">
        <v>0</v>
      </c>
      <c r="GH1327" s="471">
        <v>0</v>
      </c>
      <c r="GI1327" s="496">
        <v>0</v>
      </c>
      <c r="GJ1327" s="471">
        <v>14</v>
      </c>
      <c r="GK1327" s="471">
        <v>16</v>
      </c>
      <c r="GL1327" s="471">
        <v>9</v>
      </c>
      <c r="GM1327" s="471">
        <v>6</v>
      </c>
      <c r="GN1327" s="471">
        <v>1</v>
      </c>
      <c r="GO1327" s="471">
        <v>2</v>
      </c>
      <c r="GP1327" s="471">
        <v>4</v>
      </c>
      <c r="GQ1327" s="471">
        <v>1</v>
      </c>
      <c r="GR1327" s="496">
        <v>53</v>
      </c>
      <c r="GS1327" s="503">
        <v>100</v>
      </c>
      <c r="GT1327" s="471">
        <v>0</v>
      </c>
      <c r="GU1327" s="471">
        <v>0</v>
      </c>
      <c r="GV1327" s="471">
        <v>0</v>
      </c>
      <c r="GW1327" s="471">
        <v>0</v>
      </c>
      <c r="GX1327" s="471">
        <v>0</v>
      </c>
      <c r="GY1327" s="471">
        <v>0</v>
      </c>
      <c r="GZ1327" s="471">
        <v>0</v>
      </c>
      <c r="HA1327" s="471">
        <v>0</v>
      </c>
      <c r="HB1327" s="496">
        <v>0</v>
      </c>
      <c r="HC1327" s="503">
        <v>150</v>
      </c>
      <c r="HD1327" s="471">
        <v>0</v>
      </c>
      <c r="HE1327" s="471">
        <v>0</v>
      </c>
      <c r="HF1327" s="471">
        <v>0</v>
      </c>
      <c r="HG1327" s="471">
        <v>0</v>
      </c>
      <c r="HH1327" s="471">
        <v>0</v>
      </c>
      <c r="HI1327" s="471">
        <v>0</v>
      </c>
      <c r="HJ1327" s="471">
        <v>0</v>
      </c>
      <c r="HK1327" s="471">
        <v>0</v>
      </c>
      <c r="HL1327" s="496">
        <v>0</v>
      </c>
      <c r="HM1327" s="503">
        <v>200</v>
      </c>
      <c r="HN1327" s="471">
        <v>0</v>
      </c>
      <c r="HO1327" s="471">
        <v>0</v>
      </c>
      <c r="HP1327" s="471">
        <v>0</v>
      </c>
      <c r="HQ1327" s="471">
        <v>0</v>
      </c>
      <c r="HR1327" s="471">
        <v>0</v>
      </c>
      <c r="HS1327" s="471">
        <v>0</v>
      </c>
      <c r="HT1327" s="471">
        <v>0</v>
      </c>
      <c r="HU1327" s="471">
        <v>0</v>
      </c>
      <c r="HV1327" s="496">
        <v>0</v>
      </c>
      <c r="HW1327" s="503">
        <v>250</v>
      </c>
      <c r="HX1327" s="471">
        <v>0</v>
      </c>
      <c r="HY1327" s="471">
        <v>0</v>
      </c>
      <c r="HZ1327" s="471">
        <v>0</v>
      </c>
      <c r="IA1327" s="471">
        <v>0</v>
      </c>
      <c r="IB1327" s="471">
        <v>0</v>
      </c>
      <c r="IC1327" s="471">
        <v>0</v>
      </c>
      <c r="ID1327" s="471">
        <v>0</v>
      </c>
      <c r="IE1327" s="471">
        <v>0</v>
      </c>
      <c r="IF1327" s="496">
        <v>0</v>
      </c>
      <c r="IG1327" s="503">
        <v>300</v>
      </c>
      <c r="IH1327" s="471">
        <v>10</v>
      </c>
      <c r="II1327" s="471">
        <v>6</v>
      </c>
      <c r="IJ1327" s="471">
        <v>5</v>
      </c>
      <c r="IK1327" s="471">
        <v>4</v>
      </c>
      <c r="IL1327" s="471">
        <v>2</v>
      </c>
      <c r="IM1327" s="471">
        <v>6</v>
      </c>
      <c r="IN1327" s="471">
        <v>2</v>
      </c>
      <c r="IO1327" s="471">
        <v>0</v>
      </c>
      <c r="IP1327" s="496">
        <v>35</v>
      </c>
      <c r="IQ1327" s="503">
        <v>0</v>
      </c>
      <c r="IR1327" s="471">
        <v>0</v>
      </c>
      <c r="IS1327" s="471">
        <v>0</v>
      </c>
      <c r="IT1327" s="471">
        <v>0</v>
      </c>
      <c r="IU1327" s="471">
        <v>0</v>
      </c>
      <c r="IV1327" s="471">
        <v>0</v>
      </c>
      <c r="IW1327" s="471">
        <v>0</v>
      </c>
      <c r="IX1327" s="471">
        <v>0</v>
      </c>
      <c r="IY1327" s="471">
        <v>0</v>
      </c>
      <c r="IZ1327" s="496">
        <v>0</v>
      </c>
      <c r="JA1327" s="471">
        <v>10</v>
      </c>
      <c r="JB1327" s="471">
        <v>6</v>
      </c>
      <c r="JC1327" s="471">
        <v>5</v>
      </c>
      <c r="JD1327" s="471">
        <v>4</v>
      </c>
      <c r="JE1327" s="471">
        <v>2</v>
      </c>
      <c r="JF1327" s="471">
        <v>6</v>
      </c>
      <c r="JG1327" s="471">
        <v>2</v>
      </c>
      <c r="JH1327" s="471">
        <v>0</v>
      </c>
      <c r="JI1327" s="471">
        <v>35</v>
      </c>
      <c r="JJ1327" s="503">
        <v>0</v>
      </c>
      <c r="JK1327" s="471">
        <v>341</v>
      </c>
      <c r="JL1327" s="471">
        <v>459</v>
      </c>
      <c r="JM1327" s="471">
        <v>982</v>
      </c>
      <c r="JN1327" s="471">
        <v>1021</v>
      </c>
      <c r="JO1327" s="471">
        <v>849</v>
      </c>
      <c r="JP1327" s="471">
        <v>505</v>
      </c>
      <c r="JQ1327" s="471">
        <v>450</v>
      </c>
      <c r="JR1327" s="471">
        <v>160</v>
      </c>
      <c r="JS1327" s="496">
        <v>4767</v>
      </c>
      <c r="JT1327" s="503">
        <v>10</v>
      </c>
      <c r="JU1327" s="471">
        <v>0</v>
      </c>
      <c r="JV1327" s="471">
        <v>0</v>
      </c>
      <c r="JW1327" s="471">
        <v>0</v>
      </c>
      <c r="JX1327" s="471">
        <v>0</v>
      </c>
      <c r="JY1327" s="471">
        <v>0</v>
      </c>
      <c r="JZ1327" s="471">
        <v>0</v>
      </c>
      <c r="KA1327" s="471">
        <v>0</v>
      </c>
      <c r="KB1327" s="471">
        <v>0</v>
      </c>
      <c r="KC1327" s="496">
        <v>0</v>
      </c>
      <c r="KD1327" s="503">
        <v>50</v>
      </c>
      <c r="KE1327" s="471">
        <v>369</v>
      </c>
      <c r="KF1327" s="471">
        <v>1</v>
      </c>
      <c r="KG1327" s="471">
        <v>3</v>
      </c>
      <c r="KH1327" s="471">
        <v>1</v>
      </c>
      <c r="KI1327" s="471">
        <v>4</v>
      </c>
      <c r="KJ1327" s="471">
        <v>2</v>
      </c>
      <c r="KK1327" s="471">
        <v>0</v>
      </c>
      <c r="KL1327" s="471">
        <v>0</v>
      </c>
      <c r="KM1327" s="496">
        <v>380</v>
      </c>
      <c r="KN1327" s="503">
        <v>0</v>
      </c>
      <c r="KO1327" s="471">
        <v>0</v>
      </c>
      <c r="KP1327" s="471">
        <v>0</v>
      </c>
      <c r="KQ1327" s="471">
        <v>0</v>
      </c>
      <c r="KR1327" s="471">
        <v>0</v>
      </c>
      <c r="KS1327" s="471">
        <v>0</v>
      </c>
      <c r="KT1327" s="471">
        <v>0</v>
      </c>
      <c r="KU1327" s="471">
        <v>0</v>
      </c>
      <c r="KV1327" s="471">
        <v>0</v>
      </c>
      <c r="KW1327" s="496">
        <v>0</v>
      </c>
      <c r="KX1327" s="471">
        <v>710</v>
      </c>
      <c r="KY1327" s="471">
        <v>460</v>
      </c>
      <c r="KZ1327" s="471">
        <v>985</v>
      </c>
      <c r="LA1327" s="471">
        <v>1022</v>
      </c>
      <c r="LB1327" s="471">
        <v>853</v>
      </c>
      <c r="LC1327" s="471">
        <v>507</v>
      </c>
      <c r="LD1327" s="471">
        <v>450</v>
      </c>
      <c r="LE1327" s="471">
        <v>160</v>
      </c>
      <c r="LF1327" s="496">
        <v>5147</v>
      </c>
      <c r="LG1327" s="262"/>
      <c r="LH1327" s="262"/>
      <c r="LI1327" s="262"/>
      <c r="LJ1327" s="262"/>
      <c r="LK1327" s="262"/>
      <c r="LL1327" s="262"/>
      <c r="LM1327" s="262"/>
      <c r="LN1327" s="262"/>
      <c r="LO1327" s="262"/>
      <c r="LP1327" s="262"/>
      <c r="LQ1327" s="262"/>
      <c r="LR1327" s="262"/>
      <c r="LS1327" s="262"/>
      <c r="LT1327" s="262"/>
      <c r="LU1327" s="262"/>
      <c r="LV1327" s="262"/>
      <c r="LW1327" s="262"/>
      <c r="LX1327" s="262"/>
      <c r="LY1327" s="262"/>
      <c r="LZ1327" s="262"/>
      <c r="MA1327" s="262"/>
      <c r="MB1327" s="262"/>
      <c r="MC1327" s="262"/>
      <c r="MD1327" s="262"/>
      <c r="ME1327" s="262"/>
      <c r="MF1327" s="262"/>
      <c r="MG1327" s="262"/>
      <c r="MH1327" s="262"/>
      <c r="MI1327" s="262"/>
      <c r="MJ1327" s="262"/>
      <c r="MK1327" s="262"/>
      <c r="ML1327" s="262"/>
      <c r="MM1327" s="262"/>
      <c r="MN1327" s="262"/>
      <c r="MO1327" s="262"/>
      <c r="MP1327" s="262"/>
      <c r="MQ1327" s="262"/>
      <c r="MR1327" s="262"/>
      <c r="MS1327" s="262"/>
      <c r="MT1327" s="262"/>
      <c r="MU1327" s="262"/>
    </row>
    <row r="1328" spans="1:359" x14ac:dyDescent="0.2">
      <c r="A1328" s="241" t="s">
        <v>114</v>
      </c>
      <c r="B1328" s="476" t="s">
        <v>818</v>
      </c>
      <c r="C1328" s="326" t="s">
        <v>782</v>
      </c>
      <c r="D1328" s="283" t="s">
        <v>819</v>
      </c>
      <c r="E1328" s="503">
        <v>0</v>
      </c>
      <c r="F1328" s="471">
        <v>46</v>
      </c>
      <c r="G1328" s="471">
        <v>132</v>
      </c>
      <c r="H1328" s="471">
        <v>277</v>
      </c>
      <c r="I1328" s="471">
        <v>100</v>
      </c>
      <c r="J1328" s="471">
        <v>65</v>
      </c>
      <c r="K1328" s="471">
        <v>30</v>
      </c>
      <c r="L1328" s="471">
        <v>20</v>
      </c>
      <c r="M1328" s="471">
        <v>3</v>
      </c>
      <c r="N1328" s="496">
        <v>673</v>
      </c>
      <c r="O1328" s="503">
        <v>10</v>
      </c>
      <c r="P1328" s="471">
        <v>0</v>
      </c>
      <c r="Q1328" s="471">
        <v>0</v>
      </c>
      <c r="R1328" s="471">
        <v>0</v>
      </c>
      <c r="S1328" s="471">
        <v>0</v>
      </c>
      <c r="T1328" s="471">
        <v>0</v>
      </c>
      <c r="U1328" s="471">
        <v>0</v>
      </c>
      <c r="V1328" s="471">
        <v>0</v>
      </c>
      <c r="W1328" s="471">
        <v>0</v>
      </c>
      <c r="X1328" s="496">
        <v>0</v>
      </c>
      <c r="Y1328" s="503">
        <v>25</v>
      </c>
      <c r="Z1328" s="471">
        <v>0</v>
      </c>
      <c r="AA1328" s="471">
        <v>0</v>
      </c>
      <c r="AB1328" s="471">
        <v>0</v>
      </c>
      <c r="AC1328" s="471">
        <v>0</v>
      </c>
      <c r="AD1328" s="471">
        <v>0</v>
      </c>
      <c r="AE1328" s="471">
        <v>0</v>
      </c>
      <c r="AF1328" s="471">
        <v>0</v>
      </c>
      <c r="AG1328" s="471">
        <v>0</v>
      </c>
      <c r="AH1328" s="496">
        <v>0</v>
      </c>
      <c r="AI1328" s="503">
        <v>50</v>
      </c>
      <c r="AJ1328" s="471">
        <v>0</v>
      </c>
      <c r="AK1328" s="471">
        <v>0</v>
      </c>
      <c r="AL1328" s="471">
        <v>0</v>
      </c>
      <c r="AM1328" s="471">
        <v>0</v>
      </c>
      <c r="AN1328" s="471">
        <v>0</v>
      </c>
      <c r="AO1328" s="471">
        <v>0</v>
      </c>
      <c r="AP1328" s="471">
        <v>0</v>
      </c>
      <c r="AQ1328" s="471">
        <v>0</v>
      </c>
      <c r="AR1328" s="496">
        <v>0</v>
      </c>
      <c r="AS1328" s="503">
        <v>100</v>
      </c>
      <c r="AT1328" s="471">
        <v>0</v>
      </c>
      <c r="AU1328" s="471">
        <v>0</v>
      </c>
      <c r="AV1328" s="471">
        <v>0</v>
      </c>
      <c r="AW1328" s="471">
        <v>0</v>
      </c>
      <c r="AX1328" s="471">
        <v>0</v>
      </c>
      <c r="AY1328" s="471">
        <v>0</v>
      </c>
      <c r="AZ1328" s="471">
        <v>0</v>
      </c>
      <c r="BA1328" s="471">
        <v>0</v>
      </c>
      <c r="BB1328" s="496">
        <v>0</v>
      </c>
      <c r="BC1328" s="503">
        <v>0</v>
      </c>
      <c r="BD1328" s="471">
        <v>0</v>
      </c>
      <c r="BE1328" s="471">
        <v>0</v>
      </c>
      <c r="BF1328" s="471">
        <v>0</v>
      </c>
      <c r="BG1328" s="471">
        <v>0</v>
      </c>
      <c r="BH1328" s="471">
        <v>0</v>
      </c>
      <c r="BI1328" s="471">
        <v>0</v>
      </c>
      <c r="BJ1328" s="471">
        <v>0</v>
      </c>
      <c r="BK1328" s="471">
        <v>0</v>
      </c>
      <c r="BL1328" s="496">
        <v>0</v>
      </c>
      <c r="BM1328" s="471">
        <v>0</v>
      </c>
      <c r="BN1328" s="471">
        <v>0</v>
      </c>
      <c r="BO1328" s="471">
        <v>0</v>
      </c>
      <c r="BP1328" s="471">
        <v>0</v>
      </c>
      <c r="BQ1328" s="471">
        <v>0</v>
      </c>
      <c r="BR1328" s="471">
        <v>0</v>
      </c>
      <c r="BS1328" s="471">
        <v>0</v>
      </c>
      <c r="BT1328" s="471">
        <v>0</v>
      </c>
      <c r="BU1328" s="496">
        <v>0</v>
      </c>
      <c r="BV1328" s="471">
        <v>46</v>
      </c>
      <c r="BW1328" s="471">
        <v>132</v>
      </c>
      <c r="BX1328" s="471">
        <v>277</v>
      </c>
      <c r="BY1328" s="471">
        <v>100</v>
      </c>
      <c r="BZ1328" s="471">
        <v>65</v>
      </c>
      <c r="CA1328" s="471">
        <v>30</v>
      </c>
      <c r="CB1328" s="471">
        <v>20</v>
      </c>
      <c r="CC1328" s="471">
        <v>3</v>
      </c>
      <c r="CD1328" s="496">
        <v>673</v>
      </c>
      <c r="CE1328" s="503">
        <v>10</v>
      </c>
      <c r="CF1328" s="471">
        <v>0</v>
      </c>
      <c r="CG1328" s="471">
        <v>0</v>
      </c>
      <c r="CH1328" s="471">
        <v>0</v>
      </c>
      <c r="CI1328" s="471">
        <v>0</v>
      </c>
      <c r="CJ1328" s="471">
        <v>0</v>
      </c>
      <c r="CK1328" s="471">
        <v>0</v>
      </c>
      <c r="CL1328" s="471">
        <v>0</v>
      </c>
      <c r="CM1328" s="471">
        <v>0</v>
      </c>
      <c r="CN1328" s="496">
        <v>0</v>
      </c>
      <c r="CO1328" s="503">
        <v>25</v>
      </c>
      <c r="CP1328" s="471">
        <v>0</v>
      </c>
      <c r="CQ1328" s="471">
        <v>0</v>
      </c>
      <c r="CR1328" s="471">
        <v>0</v>
      </c>
      <c r="CS1328" s="471">
        <v>0</v>
      </c>
      <c r="CT1328" s="471">
        <v>0</v>
      </c>
      <c r="CU1328" s="471">
        <v>0</v>
      </c>
      <c r="CV1328" s="471">
        <v>0</v>
      </c>
      <c r="CW1328" s="471">
        <v>0</v>
      </c>
      <c r="CX1328" s="496">
        <v>0</v>
      </c>
      <c r="CY1328" s="503">
        <v>50</v>
      </c>
      <c r="CZ1328" s="471">
        <v>0</v>
      </c>
      <c r="DA1328" s="471">
        <v>0</v>
      </c>
      <c r="DB1328" s="471">
        <v>0</v>
      </c>
      <c r="DC1328" s="471">
        <v>0</v>
      </c>
      <c r="DD1328" s="471">
        <v>0</v>
      </c>
      <c r="DE1328" s="471">
        <v>0</v>
      </c>
      <c r="DF1328" s="471">
        <v>0</v>
      </c>
      <c r="DG1328" s="471">
        <v>0</v>
      </c>
      <c r="DH1328" s="496">
        <v>0</v>
      </c>
      <c r="DI1328" s="503">
        <v>100</v>
      </c>
      <c r="DJ1328" s="471">
        <v>6</v>
      </c>
      <c r="DK1328" s="471">
        <v>10</v>
      </c>
      <c r="DL1328" s="471">
        <v>29</v>
      </c>
      <c r="DM1328" s="471">
        <v>7</v>
      </c>
      <c r="DN1328" s="471">
        <v>12</v>
      </c>
      <c r="DO1328" s="471">
        <v>10</v>
      </c>
      <c r="DP1328" s="471">
        <v>13</v>
      </c>
      <c r="DQ1328" s="471">
        <v>14</v>
      </c>
      <c r="DR1328" s="496">
        <v>101</v>
      </c>
      <c r="DS1328" s="503">
        <v>0</v>
      </c>
      <c r="DT1328" s="471">
        <v>0</v>
      </c>
      <c r="DU1328" s="471">
        <v>0</v>
      </c>
      <c r="DV1328" s="471">
        <v>0</v>
      </c>
      <c r="DW1328" s="471">
        <v>0</v>
      </c>
      <c r="DX1328" s="471">
        <v>0</v>
      </c>
      <c r="DY1328" s="471">
        <v>0</v>
      </c>
      <c r="DZ1328" s="471">
        <v>0</v>
      </c>
      <c r="EA1328" s="471">
        <v>0</v>
      </c>
      <c r="EB1328" s="496">
        <v>0</v>
      </c>
      <c r="EC1328" s="471">
        <v>6</v>
      </c>
      <c r="ED1328" s="471">
        <v>10</v>
      </c>
      <c r="EE1328" s="471">
        <v>29</v>
      </c>
      <c r="EF1328" s="471">
        <v>7</v>
      </c>
      <c r="EG1328" s="471">
        <v>12</v>
      </c>
      <c r="EH1328" s="471">
        <v>10</v>
      </c>
      <c r="EI1328" s="471">
        <v>13</v>
      </c>
      <c r="EJ1328" s="471">
        <v>14</v>
      </c>
      <c r="EK1328" s="496">
        <v>101</v>
      </c>
      <c r="EL1328" s="518">
        <v>50</v>
      </c>
      <c r="EM1328" s="471">
        <v>0</v>
      </c>
      <c r="EN1328" s="471">
        <v>0</v>
      </c>
      <c r="EO1328" s="471">
        <v>0</v>
      </c>
      <c r="EP1328" s="471">
        <v>0</v>
      </c>
      <c r="EQ1328" s="471">
        <v>0</v>
      </c>
      <c r="ER1328" s="471">
        <v>0</v>
      </c>
      <c r="ES1328" s="471">
        <v>0</v>
      </c>
      <c r="ET1328" s="471">
        <v>0</v>
      </c>
      <c r="EU1328" s="496">
        <v>0</v>
      </c>
      <c r="EV1328" s="503">
        <v>100</v>
      </c>
      <c r="EW1328" s="471">
        <v>2</v>
      </c>
      <c r="EX1328" s="471">
        <v>1</v>
      </c>
      <c r="EY1328" s="471">
        <v>4</v>
      </c>
      <c r="EZ1328" s="471">
        <v>4</v>
      </c>
      <c r="FA1328" s="471">
        <v>2</v>
      </c>
      <c r="FB1328" s="471">
        <v>0</v>
      </c>
      <c r="FC1328" s="471">
        <v>0</v>
      </c>
      <c r="FD1328" s="471">
        <v>1</v>
      </c>
      <c r="FE1328" s="496">
        <v>14</v>
      </c>
      <c r="FF1328" s="503">
        <v>150</v>
      </c>
      <c r="FG1328" s="471">
        <v>0</v>
      </c>
      <c r="FH1328" s="471">
        <v>0</v>
      </c>
      <c r="FI1328" s="471">
        <v>0</v>
      </c>
      <c r="FJ1328" s="471">
        <v>0</v>
      </c>
      <c r="FK1328" s="471">
        <v>0</v>
      </c>
      <c r="FL1328" s="471">
        <v>0</v>
      </c>
      <c r="FM1328" s="471">
        <v>0</v>
      </c>
      <c r="FN1328" s="471">
        <v>0</v>
      </c>
      <c r="FO1328" s="496">
        <v>0</v>
      </c>
      <c r="FP1328" s="503">
        <v>200</v>
      </c>
      <c r="FQ1328" s="471">
        <v>0</v>
      </c>
      <c r="FR1328" s="471">
        <v>0</v>
      </c>
      <c r="FS1328" s="471">
        <v>0</v>
      </c>
      <c r="FT1328" s="471">
        <v>0</v>
      </c>
      <c r="FU1328" s="471">
        <v>0</v>
      </c>
      <c r="FV1328" s="471">
        <v>0</v>
      </c>
      <c r="FW1328" s="471">
        <v>0</v>
      </c>
      <c r="FX1328" s="471">
        <v>0</v>
      </c>
      <c r="FY1328" s="496">
        <v>0</v>
      </c>
      <c r="FZ1328" s="503">
        <v>0</v>
      </c>
      <c r="GA1328" s="471">
        <v>0</v>
      </c>
      <c r="GB1328" s="471">
        <v>0</v>
      </c>
      <c r="GC1328" s="471">
        <v>0</v>
      </c>
      <c r="GD1328" s="471">
        <v>0</v>
      </c>
      <c r="GE1328" s="471">
        <v>0</v>
      </c>
      <c r="GF1328" s="471">
        <v>0</v>
      </c>
      <c r="GG1328" s="471">
        <v>0</v>
      </c>
      <c r="GH1328" s="471">
        <v>0</v>
      </c>
      <c r="GI1328" s="496">
        <v>0</v>
      </c>
      <c r="GJ1328" s="471">
        <v>2</v>
      </c>
      <c r="GK1328" s="471">
        <v>1</v>
      </c>
      <c r="GL1328" s="471">
        <v>4</v>
      </c>
      <c r="GM1328" s="471">
        <v>4</v>
      </c>
      <c r="GN1328" s="471">
        <v>2</v>
      </c>
      <c r="GO1328" s="471">
        <v>0</v>
      </c>
      <c r="GP1328" s="471">
        <v>0</v>
      </c>
      <c r="GQ1328" s="471">
        <v>1</v>
      </c>
      <c r="GR1328" s="496">
        <v>14</v>
      </c>
      <c r="GS1328" s="503">
        <v>100</v>
      </c>
      <c r="GT1328" s="471">
        <v>0</v>
      </c>
      <c r="GU1328" s="471">
        <v>0</v>
      </c>
      <c r="GV1328" s="471">
        <v>0</v>
      </c>
      <c r="GW1328" s="471">
        <v>0</v>
      </c>
      <c r="GX1328" s="471">
        <v>0</v>
      </c>
      <c r="GY1328" s="471">
        <v>0</v>
      </c>
      <c r="GZ1328" s="471">
        <v>0</v>
      </c>
      <c r="HA1328" s="471">
        <v>0</v>
      </c>
      <c r="HB1328" s="496">
        <v>0</v>
      </c>
      <c r="HC1328" s="503">
        <v>150</v>
      </c>
      <c r="HD1328" s="471">
        <v>0</v>
      </c>
      <c r="HE1328" s="471">
        <v>0</v>
      </c>
      <c r="HF1328" s="471">
        <v>0</v>
      </c>
      <c r="HG1328" s="471">
        <v>0</v>
      </c>
      <c r="HH1328" s="471">
        <v>0</v>
      </c>
      <c r="HI1328" s="471">
        <v>0</v>
      </c>
      <c r="HJ1328" s="471">
        <v>0</v>
      </c>
      <c r="HK1328" s="471">
        <v>0</v>
      </c>
      <c r="HL1328" s="496">
        <v>0</v>
      </c>
      <c r="HM1328" s="503">
        <v>200</v>
      </c>
      <c r="HN1328" s="471">
        <v>0</v>
      </c>
      <c r="HO1328" s="471">
        <v>0</v>
      </c>
      <c r="HP1328" s="471">
        <v>0</v>
      </c>
      <c r="HQ1328" s="471">
        <v>0</v>
      </c>
      <c r="HR1328" s="471">
        <v>0</v>
      </c>
      <c r="HS1328" s="471">
        <v>0</v>
      </c>
      <c r="HT1328" s="471">
        <v>0</v>
      </c>
      <c r="HU1328" s="471">
        <v>0</v>
      </c>
      <c r="HV1328" s="496">
        <v>0</v>
      </c>
      <c r="HW1328" s="503">
        <v>250</v>
      </c>
      <c r="HX1328" s="471">
        <v>0</v>
      </c>
      <c r="HY1328" s="471">
        <v>0</v>
      </c>
      <c r="HZ1328" s="471">
        <v>0</v>
      </c>
      <c r="IA1328" s="471">
        <v>0</v>
      </c>
      <c r="IB1328" s="471">
        <v>0</v>
      </c>
      <c r="IC1328" s="471">
        <v>0</v>
      </c>
      <c r="ID1328" s="471">
        <v>0</v>
      </c>
      <c r="IE1328" s="471">
        <v>0</v>
      </c>
      <c r="IF1328" s="496">
        <v>0</v>
      </c>
      <c r="IG1328" s="503">
        <v>300</v>
      </c>
      <c r="IH1328" s="471">
        <v>0</v>
      </c>
      <c r="II1328" s="471">
        <v>0</v>
      </c>
      <c r="IJ1328" s="471">
        <v>0</v>
      </c>
      <c r="IK1328" s="471">
        <v>0</v>
      </c>
      <c r="IL1328" s="471">
        <v>0</v>
      </c>
      <c r="IM1328" s="471">
        <v>0</v>
      </c>
      <c r="IN1328" s="471">
        <v>0</v>
      </c>
      <c r="IO1328" s="471">
        <v>0</v>
      </c>
      <c r="IP1328" s="496">
        <v>0</v>
      </c>
      <c r="IQ1328" s="503">
        <v>0</v>
      </c>
      <c r="IR1328" s="471">
        <v>0</v>
      </c>
      <c r="IS1328" s="471">
        <v>0</v>
      </c>
      <c r="IT1328" s="471">
        <v>0</v>
      </c>
      <c r="IU1328" s="471">
        <v>0</v>
      </c>
      <c r="IV1328" s="471">
        <v>0</v>
      </c>
      <c r="IW1328" s="471">
        <v>0</v>
      </c>
      <c r="IX1328" s="471">
        <v>0</v>
      </c>
      <c r="IY1328" s="471">
        <v>0</v>
      </c>
      <c r="IZ1328" s="496">
        <v>0</v>
      </c>
      <c r="JA1328" s="471">
        <v>0</v>
      </c>
      <c r="JB1328" s="471">
        <v>0</v>
      </c>
      <c r="JC1328" s="471">
        <v>0</v>
      </c>
      <c r="JD1328" s="471">
        <v>0</v>
      </c>
      <c r="JE1328" s="471">
        <v>0</v>
      </c>
      <c r="JF1328" s="471">
        <v>0</v>
      </c>
      <c r="JG1328" s="471">
        <v>0</v>
      </c>
      <c r="JH1328" s="471">
        <v>0</v>
      </c>
      <c r="JI1328" s="471">
        <v>0</v>
      </c>
      <c r="JJ1328" s="503">
        <v>0</v>
      </c>
      <c r="JK1328" s="471">
        <v>0</v>
      </c>
      <c r="JL1328" s="471">
        <v>0</v>
      </c>
      <c r="JM1328" s="471">
        <v>0</v>
      </c>
      <c r="JN1328" s="471">
        <v>0</v>
      </c>
      <c r="JO1328" s="471">
        <v>0</v>
      </c>
      <c r="JP1328" s="471">
        <v>0</v>
      </c>
      <c r="JQ1328" s="471">
        <v>0</v>
      </c>
      <c r="JR1328" s="471">
        <v>0</v>
      </c>
      <c r="JS1328" s="496">
        <v>0</v>
      </c>
      <c r="JT1328" s="503">
        <v>10</v>
      </c>
      <c r="JU1328" s="471">
        <v>0</v>
      </c>
      <c r="JV1328" s="471">
        <v>0</v>
      </c>
      <c r="JW1328" s="471">
        <v>0</v>
      </c>
      <c r="JX1328" s="471">
        <v>0</v>
      </c>
      <c r="JY1328" s="471">
        <v>0</v>
      </c>
      <c r="JZ1328" s="471">
        <v>0</v>
      </c>
      <c r="KA1328" s="471">
        <v>0</v>
      </c>
      <c r="KB1328" s="471">
        <v>0</v>
      </c>
      <c r="KC1328" s="496">
        <v>0</v>
      </c>
      <c r="KD1328" s="503">
        <v>50</v>
      </c>
      <c r="KE1328" s="471">
        <v>0</v>
      </c>
      <c r="KF1328" s="471">
        <v>0</v>
      </c>
      <c r="KG1328" s="471">
        <v>0</v>
      </c>
      <c r="KH1328" s="471">
        <v>0</v>
      </c>
      <c r="KI1328" s="471">
        <v>0</v>
      </c>
      <c r="KJ1328" s="471">
        <v>0</v>
      </c>
      <c r="KK1328" s="471">
        <v>0</v>
      </c>
      <c r="KL1328" s="471">
        <v>0</v>
      </c>
      <c r="KM1328" s="496">
        <v>0</v>
      </c>
      <c r="KN1328" s="503">
        <v>0</v>
      </c>
      <c r="KO1328" s="471">
        <v>0</v>
      </c>
      <c r="KP1328" s="471">
        <v>0</v>
      </c>
      <c r="KQ1328" s="471">
        <v>0</v>
      </c>
      <c r="KR1328" s="471">
        <v>0</v>
      </c>
      <c r="KS1328" s="471">
        <v>0</v>
      </c>
      <c r="KT1328" s="471">
        <v>0</v>
      </c>
      <c r="KU1328" s="471">
        <v>0</v>
      </c>
      <c r="KV1328" s="471">
        <v>0</v>
      </c>
      <c r="KW1328" s="496">
        <v>0</v>
      </c>
      <c r="KX1328" s="471">
        <v>0</v>
      </c>
      <c r="KY1328" s="471">
        <v>0</v>
      </c>
      <c r="KZ1328" s="471">
        <v>0</v>
      </c>
      <c r="LA1328" s="471">
        <v>0</v>
      </c>
      <c r="LB1328" s="471">
        <v>0</v>
      </c>
      <c r="LC1328" s="471">
        <v>0</v>
      </c>
      <c r="LD1328" s="471">
        <v>0</v>
      </c>
      <c r="LE1328" s="471">
        <v>0</v>
      </c>
      <c r="LF1328" s="496">
        <v>0</v>
      </c>
      <c r="LG1328" s="262"/>
      <c r="LH1328" s="262"/>
      <c r="LI1328" s="262"/>
      <c r="LJ1328" s="262"/>
      <c r="LK1328" s="262"/>
      <c r="LL1328" s="262"/>
      <c r="LM1328" s="262"/>
      <c r="LN1328" s="262"/>
      <c r="LO1328" s="262"/>
      <c r="LP1328" s="262"/>
      <c r="LQ1328" s="262"/>
      <c r="LR1328" s="262"/>
      <c r="LS1328" s="262"/>
      <c r="LT1328" s="262"/>
      <c r="LU1328" s="262"/>
      <c r="LV1328" s="262"/>
      <c r="LW1328" s="262"/>
      <c r="LX1328" s="262"/>
      <c r="LY1328" s="262"/>
      <c r="LZ1328" s="262"/>
      <c r="MA1328" s="262"/>
      <c r="MB1328" s="262"/>
      <c r="MC1328" s="262"/>
      <c r="MD1328" s="262"/>
      <c r="ME1328" s="262"/>
      <c r="MF1328" s="262"/>
      <c r="MG1328" s="262"/>
      <c r="MH1328" s="262"/>
      <c r="MI1328" s="262"/>
      <c r="MJ1328" s="262"/>
      <c r="MK1328" s="262"/>
      <c r="ML1328" s="262"/>
      <c r="MM1328" s="262"/>
      <c r="MN1328" s="262"/>
      <c r="MO1328" s="262"/>
      <c r="MP1328" s="262"/>
      <c r="MQ1328" s="262"/>
      <c r="MR1328" s="262"/>
      <c r="MS1328" s="262"/>
      <c r="MT1328" s="262"/>
      <c r="MU1328" s="262"/>
    </row>
    <row r="1329" spans="1:359" x14ac:dyDescent="0.2">
      <c r="A1329" s="241" t="s">
        <v>115</v>
      </c>
      <c r="B1329" s="476" t="s">
        <v>820</v>
      </c>
      <c r="C1329" s="326" t="s">
        <v>794</v>
      </c>
      <c r="D1329" s="283" t="s">
        <v>116</v>
      </c>
      <c r="E1329" s="503">
        <v>0</v>
      </c>
      <c r="F1329" s="471">
        <v>2702</v>
      </c>
      <c r="G1329" s="471">
        <v>934</v>
      </c>
      <c r="H1329" s="471">
        <v>626</v>
      </c>
      <c r="I1329" s="471">
        <v>230</v>
      </c>
      <c r="J1329" s="471">
        <v>133</v>
      </c>
      <c r="K1329" s="471">
        <v>55</v>
      </c>
      <c r="L1329" s="471">
        <v>33</v>
      </c>
      <c r="M1329" s="471">
        <v>6</v>
      </c>
      <c r="N1329" s="496">
        <v>4719</v>
      </c>
      <c r="O1329" s="503">
        <v>10</v>
      </c>
      <c r="P1329" s="471">
        <v>0</v>
      </c>
      <c r="Q1329" s="471">
        <v>0</v>
      </c>
      <c r="R1329" s="471">
        <v>0</v>
      </c>
      <c r="S1329" s="471">
        <v>0</v>
      </c>
      <c r="T1329" s="471">
        <v>0</v>
      </c>
      <c r="U1329" s="471">
        <v>0</v>
      </c>
      <c r="V1329" s="471">
        <v>0</v>
      </c>
      <c r="W1329" s="471">
        <v>0</v>
      </c>
      <c r="X1329" s="496">
        <v>0</v>
      </c>
      <c r="Y1329" s="503">
        <v>25</v>
      </c>
      <c r="Z1329" s="471">
        <v>0</v>
      </c>
      <c r="AA1329" s="471">
        <v>0</v>
      </c>
      <c r="AB1329" s="471">
        <v>0</v>
      </c>
      <c r="AC1329" s="471">
        <v>0</v>
      </c>
      <c r="AD1329" s="471">
        <v>0</v>
      </c>
      <c r="AE1329" s="471">
        <v>0</v>
      </c>
      <c r="AF1329" s="471">
        <v>0</v>
      </c>
      <c r="AG1329" s="471">
        <v>0</v>
      </c>
      <c r="AH1329" s="496">
        <v>0</v>
      </c>
      <c r="AI1329" s="503">
        <v>50</v>
      </c>
      <c r="AJ1329" s="471">
        <v>26</v>
      </c>
      <c r="AK1329" s="471">
        <v>1</v>
      </c>
      <c r="AL1329" s="471">
        <v>3</v>
      </c>
      <c r="AM1329" s="471">
        <v>1</v>
      </c>
      <c r="AN1329" s="471">
        <v>2</v>
      </c>
      <c r="AO1329" s="471">
        <v>0</v>
      </c>
      <c r="AP1329" s="471">
        <v>0</v>
      </c>
      <c r="AQ1329" s="471">
        <v>0</v>
      </c>
      <c r="AR1329" s="496">
        <v>33</v>
      </c>
      <c r="AS1329" s="503">
        <v>100</v>
      </c>
      <c r="AT1329" s="471">
        <v>1</v>
      </c>
      <c r="AU1329" s="471">
        <v>1</v>
      </c>
      <c r="AV1329" s="471">
        <v>2</v>
      </c>
      <c r="AW1329" s="471">
        <v>0</v>
      </c>
      <c r="AX1329" s="471">
        <v>0</v>
      </c>
      <c r="AY1329" s="471">
        <v>1</v>
      </c>
      <c r="AZ1329" s="471">
        <v>0</v>
      </c>
      <c r="BA1329" s="471">
        <v>0</v>
      </c>
      <c r="BB1329" s="496">
        <v>5</v>
      </c>
      <c r="BC1329" s="503">
        <v>0</v>
      </c>
      <c r="BD1329" s="471">
        <v>0</v>
      </c>
      <c r="BE1329" s="471">
        <v>0</v>
      </c>
      <c r="BF1329" s="471">
        <v>0</v>
      </c>
      <c r="BG1329" s="471">
        <v>0</v>
      </c>
      <c r="BH1329" s="471">
        <v>0</v>
      </c>
      <c r="BI1329" s="471">
        <v>0</v>
      </c>
      <c r="BJ1329" s="471">
        <v>0</v>
      </c>
      <c r="BK1329" s="471">
        <v>0</v>
      </c>
      <c r="BL1329" s="496">
        <v>0</v>
      </c>
      <c r="BM1329" s="471">
        <v>27</v>
      </c>
      <c r="BN1329" s="471">
        <v>2</v>
      </c>
      <c r="BO1329" s="471">
        <v>5</v>
      </c>
      <c r="BP1329" s="471">
        <v>1</v>
      </c>
      <c r="BQ1329" s="471">
        <v>2</v>
      </c>
      <c r="BR1329" s="471">
        <v>1</v>
      </c>
      <c r="BS1329" s="471">
        <v>0</v>
      </c>
      <c r="BT1329" s="471">
        <v>0</v>
      </c>
      <c r="BU1329" s="496">
        <v>38</v>
      </c>
      <c r="BV1329" s="471">
        <v>2729</v>
      </c>
      <c r="BW1329" s="471">
        <v>936</v>
      </c>
      <c r="BX1329" s="471">
        <v>631</v>
      </c>
      <c r="BY1329" s="471">
        <v>231</v>
      </c>
      <c r="BZ1329" s="471">
        <v>135</v>
      </c>
      <c r="CA1329" s="471">
        <v>56</v>
      </c>
      <c r="CB1329" s="471">
        <v>33</v>
      </c>
      <c r="CC1329" s="471">
        <v>6</v>
      </c>
      <c r="CD1329" s="496">
        <v>4757</v>
      </c>
      <c r="CE1329" s="503">
        <v>10</v>
      </c>
      <c r="CF1329" s="471">
        <v>0</v>
      </c>
      <c r="CG1329" s="471">
        <v>0</v>
      </c>
      <c r="CH1329" s="471">
        <v>0</v>
      </c>
      <c r="CI1329" s="471">
        <v>0</v>
      </c>
      <c r="CJ1329" s="471">
        <v>0</v>
      </c>
      <c r="CK1329" s="471">
        <v>0</v>
      </c>
      <c r="CL1329" s="471">
        <v>0</v>
      </c>
      <c r="CM1329" s="471">
        <v>0</v>
      </c>
      <c r="CN1329" s="496">
        <v>0</v>
      </c>
      <c r="CO1329" s="503">
        <v>25</v>
      </c>
      <c r="CP1329" s="471">
        <v>0</v>
      </c>
      <c r="CQ1329" s="471">
        <v>0</v>
      </c>
      <c r="CR1329" s="471">
        <v>0</v>
      </c>
      <c r="CS1329" s="471">
        <v>0</v>
      </c>
      <c r="CT1329" s="471">
        <v>0</v>
      </c>
      <c r="CU1329" s="471">
        <v>0</v>
      </c>
      <c r="CV1329" s="471">
        <v>0</v>
      </c>
      <c r="CW1329" s="471">
        <v>0</v>
      </c>
      <c r="CX1329" s="496">
        <v>0</v>
      </c>
      <c r="CY1329" s="503">
        <v>50</v>
      </c>
      <c r="CZ1329" s="471">
        <v>0</v>
      </c>
      <c r="DA1329" s="471">
        <v>0</v>
      </c>
      <c r="DB1329" s="471">
        <v>0</v>
      </c>
      <c r="DC1329" s="471">
        <v>0</v>
      </c>
      <c r="DD1329" s="471">
        <v>0</v>
      </c>
      <c r="DE1329" s="471">
        <v>0</v>
      </c>
      <c r="DF1329" s="471">
        <v>0</v>
      </c>
      <c r="DG1329" s="471">
        <v>0</v>
      </c>
      <c r="DH1329" s="496">
        <v>0</v>
      </c>
      <c r="DI1329" s="503">
        <v>100</v>
      </c>
      <c r="DJ1329" s="471">
        <v>612</v>
      </c>
      <c r="DK1329" s="471">
        <v>160</v>
      </c>
      <c r="DL1329" s="471">
        <v>100</v>
      </c>
      <c r="DM1329" s="471">
        <v>45</v>
      </c>
      <c r="DN1329" s="471">
        <v>16</v>
      </c>
      <c r="DO1329" s="471">
        <v>2</v>
      </c>
      <c r="DP1329" s="471">
        <v>7</v>
      </c>
      <c r="DQ1329" s="471">
        <v>1</v>
      </c>
      <c r="DR1329" s="496">
        <v>943</v>
      </c>
      <c r="DS1329" s="503">
        <v>0</v>
      </c>
      <c r="DT1329" s="471">
        <v>0</v>
      </c>
      <c r="DU1329" s="471">
        <v>0</v>
      </c>
      <c r="DV1329" s="471">
        <v>0</v>
      </c>
      <c r="DW1329" s="471">
        <v>0</v>
      </c>
      <c r="DX1329" s="471">
        <v>0</v>
      </c>
      <c r="DY1329" s="471">
        <v>0</v>
      </c>
      <c r="DZ1329" s="471">
        <v>0</v>
      </c>
      <c r="EA1329" s="471">
        <v>0</v>
      </c>
      <c r="EB1329" s="496">
        <v>0</v>
      </c>
      <c r="EC1329" s="471">
        <v>612</v>
      </c>
      <c r="ED1329" s="471">
        <v>160</v>
      </c>
      <c r="EE1329" s="471">
        <v>100</v>
      </c>
      <c r="EF1329" s="471">
        <v>45</v>
      </c>
      <c r="EG1329" s="471">
        <v>16</v>
      </c>
      <c r="EH1329" s="471">
        <v>2</v>
      </c>
      <c r="EI1329" s="471">
        <v>7</v>
      </c>
      <c r="EJ1329" s="471">
        <v>1</v>
      </c>
      <c r="EK1329" s="496">
        <v>943</v>
      </c>
      <c r="EL1329" s="518">
        <v>50</v>
      </c>
      <c r="EM1329" s="471">
        <v>0</v>
      </c>
      <c r="EN1329" s="471">
        <v>0</v>
      </c>
      <c r="EO1329" s="471">
        <v>0</v>
      </c>
      <c r="EP1329" s="471">
        <v>0</v>
      </c>
      <c r="EQ1329" s="471">
        <v>0</v>
      </c>
      <c r="ER1329" s="471">
        <v>0</v>
      </c>
      <c r="ES1329" s="471">
        <v>0</v>
      </c>
      <c r="ET1329" s="471">
        <v>0</v>
      </c>
      <c r="EU1329" s="496">
        <v>0</v>
      </c>
      <c r="EV1329" s="503">
        <v>100</v>
      </c>
      <c r="EW1329" s="471">
        <v>0</v>
      </c>
      <c r="EX1329" s="471">
        <v>0</v>
      </c>
      <c r="EY1329" s="471">
        <v>0</v>
      </c>
      <c r="EZ1329" s="471">
        <v>0</v>
      </c>
      <c r="FA1329" s="471">
        <v>0</v>
      </c>
      <c r="FB1329" s="471">
        <v>0</v>
      </c>
      <c r="FC1329" s="471">
        <v>0</v>
      </c>
      <c r="FD1329" s="471">
        <v>0</v>
      </c>
      <c r="FE1329" s="496">
        <v>0</v>
      </c>
      <c r="FF1329" s="503">
        <v>150</v>
      </c>
      <c r="FG1329" s="471">
        <v>0</v>
      </c>
      <c r="FH1329" s="471">
        <v>0</v>
      </c>
      <c r="FI1329" s="471">
        <v>0</v>
      </c>
      <c r="FJ1329" s="471">
        <v>0</v>
      </c>
      <c r="FK1329" s="471">
        <v>0</v>
      </c>
      <c r="FL1329" s="471">
        <v>0</v>
      </c>
      <c r="FM1329" s="471">
        <v>0</v>
      </c>
      <c r="FN1329" s="471">
        <v>0</v>
      </c>
      <c r="FO1329" s="496">
        <v>0</v>
      </c>
      <c r="FP1329" s="503">
        <v>200</v>
      </c>
      <c r="FQ1329" s="471">
        <v>152</v>
      </c>
      <c r="FR1329" s="471">
        <v>45</v>
      </c>
      <c r="FS1329" s="471">
        <v>25</v>
      </c>
      <c r="FT1329" s="471">
        <v>8</v>
      </c>
      <c r="FU1329" s="471">
        <v>6</v>
      </c>
      <c r="FV1329" s="471">
        <v>4</v>
      </c>
      <c r="FW1329" s="471">
        <v>3</v>
      </c>
      <c r="FX1329" s="471">
        <v>2</v>
      </c>
      <c r="FY1329" s="496">
        <v>245</v>
      </c>
      <c r="FZ1329" s="503">
        <v>0</v>
      </c>
      <c r="GA1329" s="471">
        <v>0</v>
      </c>
      <c r="GB1329" s="471">
        <v>0</v>
      </c>
      <c r="GC1329" s="471">
        <v>0</v>
      </c>
      <c r="GD1329" s="471">
        <v>0</v>
      </c>
      <c r="GE1329" s="471">
        <v>0</v>
      </c>
      <c r="GF1329" s="471">
        <v>0</v>
      </c>
      <c r="GG1329" s="471">
        <v>0</v>
      </c>
      <c r="GH1329" s="471">
        <v>0</v>
      </c>
      <c r="GI1329" s="496">
        <v>0</v>
      </c>
      <c r="GJ1329" s="471">
        <v>152</v>
      </c>
      <c r="GK1329" s="471">
        <v>45</v>
      </c>
      <c r="GL1329" s="471">
        <v>25</v>
      </c>
      <c r="GM1329" s="471">
        <v>8</v>
      </c>
      <c r="GN1329" s="471">
        <v>6</v>
      </c>
      <c r="GO1329" s="471">
        <v>4</v>
      </c>
      <c r="GP1329" s="471">
        <v>3</v>
      </c>
      <c r="GQ1329" s="471">
        <v>2</v>
      </c>
      <c r="GR1329" s="496">
        <v>245</v>
      </c>
      <c r="GS1329" s="503">
        <v>100</v>
      </c>
      <c r="GT1329" s="471">
        <v>0</v>
      </c>
      <c r="GU1329" s="471">
        <v>0</v>
      </c>
      <c r="GV1329" s="471">
        <v>0</v>
      </c>
      <c r="GW1329" s="471">
        <v>0</v>
      </c>
      <c r="GX1329" s="471">
        <v>0</v>
      </c>
      <c r="GY1329" s="471">
        <v>0</v>
      </c>
      <c r="GZ1329" s="471">
        <v>0</v>
      </c>
      <c r="HA1329" s="471">
        <v>0</v>
      </c>
      <c r="HB1329" s="496">
        <v>0</v>
      </c>
      <c r="HC1329" s="503">
        <v>150</v>
      </c>
      <c r="HD1329" s="471">
        <v>0</v>
      </c>
      <c r="HE1329" s="471">
        <v>0</v>
      </c>
      <c r="HF1329" s="471">
        <v>0</v>
      </c>
      <c r="HG1329" s="471">
        <v>0</v>
      </c>
      <c r="HH1329" s="471">
        <v>0</v>
      </c>
      <c r="HI1329" s="471">
        <v>0</v>
      </c>
      <c r="HJ1329" s="471">
        <v>0</v>
      </c>
      <c r="HK1329" s="471">
        <v>0</v>
      </c>
      <c r="HL1329" s="496">
        <v>0</v>
      </c>
      <c r="HM1329" s="503">
        <v>200</v>
      </c>
      <c r="HN1329" s="471">
        <v>0</v>
      </c>
      <c r="HO1329" s="471">
        <v>0</v>
      </c>
      <c r="HP1329" s="471">
        <v>0</v>
      </c>
      <c r="HQ1329" s="471">
        <v>0</v>
      </c>
      <c r="HR1329" s="471">
        <v>0</v>
      </c>
      <c r="HS1329" s="471">
        <v>0</v>
      </c>
      <c r="HT1329" s="471">
        <v>0</v>
      </c>
      <c r="HU1329" s="471">
        <v>0</v>
      </c>
      <c r="HV1329" s="496">
        <v>0</v>
      </c>
      <c r="HW1329" s="503">
        <v>250</v>
      </c>
      <c r="HX1329" s="471">
        <v>0</v>
      </c>
      <c r="HY1329" s="471">
        <v>0</v>
      </c>
      <c r="HZ1329" s="471">
        <v>0</v>
      </c>
      <c r="IA1329" s="471">
        <v>0</v>
      </c>
      <c r="IB1329" s="471">
        <v>0</v>
      </c>
      <c r="IC1329" s="471">
        <v>0</v>
      </c>
      <c r="ID1329" s="471">
        <v>0</v>
      </c>
      <c r="IE1329" s="471">
        <v>0</v>
      </c>
      <c r="IF1329" s="496">
        <v>0</v>
      </c>
      <c r="IG1329" s="503">
        <v>300</v>
      </c>
      <c r="IH1329" s="471">
        <v>91</v>
      </c>
      <c r="II1329" s="471">
        <v>22</v>
      </c>
      <c r="IJ1329" s="471">
        <v>12</v>
      </c>
      <c r="IK1329" s="471">
        <v>8</v>
      </c>
      <c r="IL1329" s="471">
        <v>2</v>
      </c>
      <c r="IM1329" s="471">
        <v>1</v>
      </c>
      <c r="IN1329" s="471">
        <v>1</v>
      </c>
      <c r="IO1329" s="471">
        <v>1</v>
      </c>
      <c r="IP1329" s="496">
        <v>138</v>
      </c>
      <c r="IQ1329" s="503">
        <v>0</v>
      </c>
      <c r="IR1329" s="471">
        <v>0</v>
      </c>
      <c r="IS1329" s="471">
        <v>0</v>
      </c>
      <c r="IT1329" s="471">
        <v>0</v>
      </c>
      <c r="IU1329" s="471">
        <v>0</v>
      </c>
      <c r="IV1329" s="471">
        <v>0</v>
      </c>
      <c r="IW1329" s="471">
        <v>0</v>
      </c>
      <c r="IX1329" s="471">
        <v>0</v>
      </c>
      <c r="IY1329" s="471">
        <v>0</v>
      </c>
      <c r="IZ1329" s="496">
        <v>0</v>
      </c>
      <c r="JA1329" s="471">
        <v>91</v>
      </c>
      <c r="JB1329" s="471">
        <v>22</v>
      </c>
      <c r="JC1329" s="471">
        <v>12</v>
      </c>
      <c r="JD1329" s="471">
        <v>8</v>
      </c>
      <c r="JE1329" s="471">
        <v>2</v>
      </c>
      <c r="JF1329" s="471">
        <v>1</v>
      </c>
      <c r="JG1329" s="471">
        <v>1</v>
      </c>
      <c r="JH1329" s="471">
        <v>1</v>
      </c>
      <c r="JI1329" s="471">
        <v>138</v>
      </c>
      <c r="JJ1329" s="503">
        <v>0</v>
      </c>
      <c r="JK1329" s="471">
        <v>1384</v>
      </c>
      <c r="JL1329" s="471">
        <v>467</v>
      </c>
      <c r="JM1329" s="471">
        <v>378</v>
      </c>
      <c r="JN1329" s="471">
        <v>165</v>
      </c>
      <c r="JO1329" s="471">
        <v>70</v>
      </c>
      <c r="JP1329" s="471">
        <v>43</v>
      </c>
      <c r="JQ1329" s="471">
        <v>21</v>
      </c>
      <c r="JR1329" s="471">
        <v>2</v>
      </c>
      <c r="JS1329" s="496">
        <v>2530</v>
      </c>
      <c r="JT1329" s="503">
        <v>10</v>
      </c>
      <c r="JU1329" s="471">
        <v>0</v>
      </c>
      <c r="JV1329" s="471">
        <v>0</v>
      </c>
      <c r="JW1329" s="471">
        <v>0</v>
      </c>
      <c r="JX1329" s="471">
        <v>0</v>
      </c>
      <c r="JY1329" s="471">
        <v>0</v>
      </c>
      <c r="JZ1329" s="471">
        <v>0</v>
      </c>
      <c r="KA1329" s="471">
        <v>0</v>
      </c>
      <c r="KB1329" s="471">
        <v>0</v>
      </c>
      <c r="KC1329" s="496">
        <v>0</v>
      </c>
      <c r="KD1329" s="503">
        <v>50</v>
      </c>
      <c r="KE1329" s="471">
        <v>0</v>
      </c>
      <c r="KF1329" s="471">
        <v>0</v>
      </c>
      <c r="KG1329" s="471">
        <v>0</v>
      </c>
      <c r="KH1329" s="471">
        <v>0</v>
      </c>
      <c r="KI1329" s="471">
        <v>0</v>
      </c>
      <c r="KJ1329" s="471">
        <v>0</v>
      </c>
      <c r="KK1329" s="471">
        <v>0</v>
      </c>
      <c r="KL1329" s="471">
        <v>0</v>
      </c>
      <c r="KM1329" s="496">
        <v>0</v>
      </c>
      <c r="KN1329" s="503">
        <v>0</v>
      </c>
      <c r="KO1329" s="471">
        <v>0</v>
      </c>
      <c r="KP1329" s="471">
        <v>0</v>
      </c>
      <c r="KQ1329" s="471">
        <v>0</v>
      </c>
      <c r="KR1329" s="471">
        <v>0</v>
      </c>
      <c r="KS1329" s="471">
        <v>0</v>
      </c>
      <c r="KT1329" s="471">
        <v>0</v>
      </c>
      <c r="KU1329" s="471">
        <v>0</v>
      </c>
      <c r="KV1329" s="471">
        <v>0</v>
      </c>
      <c r="KW1329" s="496">
        <v>0</v>
      </c>
      <c r="KX1329" s="471">
        <v>1384</v>
      </c>
      <c r="KY1329" s="471">
        <v>467</v>
      </c>
      <c r="KZ1329" s="471">
        <v>378</v>
      </c>
      <c r="LA1329" s="471">
        <v>165</v>
      </c>
      <c r="LB1329" s="471">
        <v>70</v>
      </c>
      <c r="LC1329" s="471">
        <v>43</v>
      </c>
      <c r="LD1329" s="471">
        <v>21</v>
      </c>
      <c r="LE1329" s="471">
        <v>2</v>
      </c>
      <c r="LF1329" s="496">
        <v>2530</v>
      </c>
      <c r="LG1329" s="262"/>
      <c r="LH1329" s="262"/>
      <c r="LI1329" s="262"/>
      <c r="LJ1329" s="262"/>
      <c r="LK1329" s="262"/>
      <c r="LL1329" s="262"/>
      <c r="LM1329" s="262"/>
      <c r="LN1329" s="262"/>
      <c r="LO1329" s="262"/>
      <c r="LP1329" s="262"/>
      <c r="LQ1329" s="262"/>
      <c r="LR1329" s="262"/>
      <c r="LS1329" s="262"/>
      <c r="LT1329" s="262"/>
      <c r="LU1329" s="262"/>
      <c r="LV1329" s="262"/>
      <c r="LW1329" s="262"/>
      <c r="LX1329" s="262"/>
      <c r="LY1329" s="262"/>
      <c r="LZ1329" s="262"/>
      <c r="MA1329" s="262"/>
      <c r="MB1329" s="262"/>
      <c r="MC1329" s="262"/>
      <c r="MD1329" s="262"/>
      <c r="ME1329" s="262"/>
      <c r="MF1329" s="262"/>
      <c r="MG1329" s="262"/>
      <c r="MH1329" s="262"/>
      <c r="MI1329" s="262"/>
      <c r="MJ1329" s="262"/>
      <c r="MK1329" s="262"/>
      <c r="ML1329" s="262"/>
      <c r="MM1329" s="262"/>
      <c r="MN1329" s="262"/>
      <c r="MO1329" s="262"/>
      <c r="MP1329" s="262"/>
      <c r="MQ1329" s="262"/>
      <c r="MR1329" s="262"/>
      <c r="MS1329" s="262"/>
      <c r="MT1329" s="262"/>
      <c r="MU1329" s="262"/>
    </row>
    <row r="1330" spans="1:359" x14ac:dyDescent="0.2">
      <c r="A1330" s="241" t="s">
        <v>117</v>
      </c>
      <c r="B1330" s="476" t="s">
        <v>821</v>
      </c>
      <c r="C1330" s="326" t="s">
        <v>626</v>
      </c>
      <c r="D1330" s="283" t="s">
        <v>118</v>
      </c>
      <c r="E1330" s="503">
        <v>0</v>
      </c>
      <c r="F1330" s="471">
        <v>276</v>
      </c>
      <c r="G1330" s="471">
        <v>368</v>
      </c>
      <c r="H1330" s="471">
        <v>205</v>
      </c>
      <c r="I1330" s="471">
        <v>107</v>
      </c>
      <c r="J1330" s="471">
        <v>82</v>
      </c>
      <c r="K1330" s="471">
        <v>53</v>
      </c>
      <c r="L1330" s="471">
        <v>35</v>
      </c>
      <c r="M1330" s="471">
        <v>9</v>
      </c>
      <c r="N1330" s="496">
        <v>1135</v>
      </c>
      <c r="O1330" s="503">
        <v>10</v>
      </c>
      <c r="P1330" s="471">
        <v>0</v>
      </c>
      <c r="Q1330" s="471">
        <v>0</v>
      </c>
      <c r="R1330" s="471">
        <v>0</v>
      </c>
      <c r="S1330" s="471">
        <v>0</v>
      </c>
      <c r="T1330" s="471">
        <v>0</v>
      </c>
      <c r="U1330" s="471">
        <v>0</v>
      </c>
      <c r="V1330" s="471">
        <v>0</v>
      </c>
      <c r="W1330" s="471">
        <v>0</v>
      </c>
      <c r="X1330" s="496">
        <v>0</v>
      </c>
      <c r="Y1330" s="503">
        <v>25</v>
      </c>
      <c r="Z1330" s="471">
        <v>0</v>
      </c>
      <c r="AA1330" s="471">
        <v>0</v>
      </c>
      <c r="AB1330" s="471">
        <v>0</v>
      </c>
      <c r="AC1330" s="471">
        <v>0</v>
      </c>
      <c r="AD1330" s="471">
        <v>0</v>
      </c>
      <c r="AE1330" s="471">
        <v>0</v>
      </c>
      <c r="AF1330" s="471">
        <v>0</v>
      </c>
      <c r="AG1330" s="471">
        <v>0</v>
      </c>
      <c r="AH1330" s="496">
        <v>0</v>
      </c>
      <c r="AI1330" s="503">
        <v>50</v>
      </c>
      <c r="AJ1330" s="471">
        <v>0</v>
      </c>
      <c r="AK1330" s="471">
        <v>0</v>
      </c>
      <c r="AL1330" s="471">
        <v>0</v>
      </c>
      <c r="AM1330" s="471">
        <v>0</v>
      </c>
      <c r="AN1330" s="471">
        <v>0</v>
      </c>
      <c r="AO1330" s="471">
        <v>0</v>
      </c>
      <c r="AP1330" s="471">
        <v>0</v>
      </c>
      <c r="AQ1330" s="471">
        <v>0</v>
      </c>
      <c r="AR1330" s="496">
        <v>0</v>
      </c>
      <c r="AS1330" s="503">
        <v>100</v>
      </c>
      <c r="AT1330" s="471">
        <v>0</v>
      </c>
      <c r="AU1330" s="471">
        <v>0</v>
      </c>
      <c r="AV1330" s="471">
        <v>0</v>
      </c>
      <c r="AW1330" s="471">
        <v>0</v>
      </c>
      <c r="AX1330" s="471">
        <v>0</v>
      </c>
      <c r="AY1330" s="471">
        <v>0</v>
      </c>
      <c r="AZ1330" s="471">
        <v>0</v>
      </c>
      <c r="BA1330" s="471">
        <v>0</v>
      </c>
      <c r="BB1330" s="496">
        <v>0</v>
      </c>
      <c r="BC1330" s="503">
        <v>0</v>
      </c>
      <c r="BD1330" s="471">
        <v>0</v>
      </c>
      <c r="BE1330" s="471">
        <v>0</v>
      </c>
      <c r="BF1330" s="471">
        <v>0</v>
      </c>
      <c r="BG1330" s="471">
        <v>0</v>
      </c>
      <c r="BH1330" s="471">
        <v>0</v>
      </c>
      <c r="BI1330" s="471">
        <v>0</v>
      </c>
      <c r="BJ1330" s="471">
        <v>0</v>
      </c>
      <c r="BK1330" s="471">
        <v>0</v>
      </c>
      <c r="BL1330" s="496">
        <v>0</v>
      </c>
      <c r="BM1330" s="471">
        <v>0</v>
      </c>
      <c r="BN1330" s="471">
        <v>0</v>
      </c>
      <c r="BO1330" s="471">
        <v>0</v>
      </c>
      <c r="BP1330" s="471">
        <v>0</v>
      </c>
      <c r="BQ1330" s="471">
        <v>0</v>
      </c>
      <c r="BR1330" s="471">
        <v>0</v>
      </c>
      <c r="BS1330" s="471">
        <v>0</v>
      </c>
      <c r="BT1330" s="471">
        <v>0</v>
      </c>
      <c r="BU1330" s="496">
        <v>0</v>
      </c>
      <c r="BV1330" s="471">
        <v>276</v>
      </c>
      <c r="BW1330" s="471">
        <v>368</v>
      </c>
      <c r="BX1330" s="471">
        <v>205</v>
      </c>
      <c r="BY1330" s="471">
        <v>107</v>
      </c>
      <c r="BZ1330" s="471">
        <v>82</v>
      </c>
      <c r="CA1330" s="471">
        <v>53</v>
      </c>
      <c r="CB1330" s="471">
        <v>35</v>
      </c>
      <c r="CC1330" s="471">
        <v>9</v>
      </c>
      <c r="CD1330" s="496">
        <v>1135</v>
      </c>
      <c r="CE1330" s="503">
        <v>10</v>
      </c>
      <c r="CF1330" s="471">
        <v>0</v>
      </c>
      <c r="CG1330" s="471">
        <v>0</v>
      </c>
      <c r="CH1330" s="471">
        <v>0</v>
      </c>
      <c r="CI1330" s="471">
        <v>0</v>
      </c>
      <c r="CJ1330" s="471">
        <v>0</v>
      </c>
      <c r="CK1330" s="471">
        <v>0</v>
      </c>
      <c r="CL1330" s="471">
        <v>0</v>
      </c>
      <c r="CM1330" s="471">
        <v>0</v>
      </c>
      <c r="CN1330" s="496">
        <v>0</v>
      </c>
      <c r="CO1330" s="503">
        <v>25</v>
      </c>
      <c r="CP1330" s="471">
        <v>0</v>
      </c>
      <c r="CQ1330" s="471">
        <v>0</v>
      </c>
      <c r="CR1330" s="471">
        <v>0</v>
      </c>
      <c r="CS1330" s="471">
        <v>0</v>
      </c>
      <c r="CT1330" s="471">
        <v>0</v>
      </c>
      <c r="CU1330" s="471">
        <v>0</v>
      </c>
      <c r="CV1330" s="471">
        <v>0</v>
      </c>
      <c r="CW1330" s="471">
        <v>0</v>
      </c>
      <c r="CX1330" s="496">
        <v>0</v>
      </c>
      <c r="CY1330" s="503">
        <v>50</v>
      </c>
      <c r="CZ1330" s="471">
        <v>0</v>
      </c>
      <c r="DA1330" s="471">
        <v>0</v>
      </c>
      <c r="DB1330" s="471">
        <v>0</v>
      </c>
      <c r="DC1330" s="471">
        <v>0</v>
      </c>
      <c r="DD1330" s="471">
        <v>0</v>
      </c>
      <c r="DE1330" s="471">
        <v>0</v>
      </c>
      <c r="DF1330" s="471">
        <v>0</v>
      </c>
      <c r="DG1330" s="471">
        <v>0</v>
      </c>
      <c r="DH1330" s="496">
        <v>0</v>
      </c>
      <c r="DI1330" s="503">
        <v>100</v>
      </c>
      <c r="DJ1330" s="471">
        <v>43</v>
      </c>
      <c r="DK1330" s="471">
        <v>48</v>
      </c>
      <c r="DL1330" s="471">
        <v>24</v>
      </c>
      <c r="DM1330" s="471">
        <v>4</v>
      </c>
      <c r="DN1330" s="471">
        <v>4</v>
      </c>
      <c r="DO1330" s="471">
        <v>3</v>
      </c>
      <c r="DP1330" s="471">
        <v>7</v>
      </c>
      <c r="DQ1330" s="471">
        <v>0</v>
      </c>
      <c r="DR1330" s="496">
        <v>133</v>
      </c>
      <c r="DS1330" s="503">
        <v>0</v>
      </c>
      <c r="DT1330" s="471">
        <v>0</v>
      </c>
      <c r="DU1330" s="471">
        <v>0</v>
      </c>
      <c r="DV1330" s="471">
        <v>0</v>
      </c>
      <c r="DW1330" s="471">
        <v>0</v>
      </c>
      <c r="DX1330" s="471">
        <v>0</v>
      </c>
      <c r="DY1330" s="471">
        <v>0</v>
      </c>
      <c r="DZ1330" s="471">
        <v>0</v>
      </c>
      <c r="EA1330" s="471">
        <v>0</v>
      </c>
      <c r="EB1330" s="496">
        <v>0</v>
      </c>
      <c r="EC1330" s="471">
        <v>43</v>
      </c>
      <c r="ED1330" s="471">
        <v>48</v>
      </c>
      <c r="EE1330" s="471">
        <v>24</v>
      </c>
      <c r="EF1330" s="471">
        <v>4</v>
      </c>
      <c r="EG1330" s="471">
        <v>4</v>
      </c>
      <c r="EH1330" s="471">
        <v>3</v>
      </c>
      <c r="EI1330" s="471">
        <v>7</v>
      </c>
      <c r="EJ1330" s="471">
        <v>0</v>
      </c>
      <c r="EK1330" s="496">
        <v>133</v>
      </c>
      <c r="EL1330" s="518">
        <v>50</v>
      </c>
      <c r="EM1330" s="471">
        <v>0</v>
      </c>
      <c r="EN1330" s="471">
        <v>0</v>
      </c>
      <c r="EO1330" s="471">
        <v>0</v>
      </c>
      <c r="EP1330" s="471">
        <v>0</v>
      </c>
      <c r="EQ1330" s="471">
        <v>0</v>
      </c>
      <c r="ER1330" s="471">
        <v>0</v>
      </c>
      <c r="ES1330" s="471">
        <v>0</v>
      </c>
      <c r="ET1330" s="471">
        <v>0</v>
      </c>
      <c r="EU1330" s="496">
        <v>0</v>
      </c>
      <c r="EV1330" s="503">
        <v>100</v>
      </c>
      <c r="EW1330" s="471">
        <v>0</v>
      </c>
      <c r="EX1330" s="471">
        <v>0</v>
      </c>
      <c r="EY1330" s="471">
        <v>0</v>
      </c>
      <c r="EZ1330" s="471">
        <v>0</v>
      </c>
      <c r="FA1330" s="471">
        <v>0</v>
      </c>
      <c r="FB1330" s="471">
        <v>0</v>
      </c>
      <c r="FC1330" s="471">
        <v>0</v>
      </c>
      <c r="FD1330" s="471">
        <v>0</v>
      </c>
      <c r="FE1330" s="496">
        <v>0</v>
      </c>
      <c r="FF1330" s="503">
        <v>150</v>
      </c>
      <c r="FG1330" s="471">
        <v>0</v>
      </c>
      <c r="FH1330" s="471">
        <v>0</v>
      </c>
      <c r="FI1330" s="471">
        <v>0</v>
      </c>
      <c r="FJ1330" s="471">
        <v>0</v>
      </c>
      <c r="FK1330" s="471">
        <v>0</v>
      </c>
      <c r="FL1330" s="471">
        <v>0</v>
      </c>
      <c r="FM1330" s="471">
        <v>0</v>
      </c>
      <c r="FN1330" s="471">
        <v>0</v>
      </c>
      <c r="FO1330" s="496">
        <v>0</v>
      </c>
      <c r="FP1330" s="503">
        <v>200</v>
      </c>
      <c r="FQ1330" s="471">
        <v>8</v>
      </c>
      <c r="FR1330" s="471">
        <v>13</v>
      </c>
      <c r="FS1330" s="471">
        <v>4</v>
      </c>
      <c r="FT1330" s="471">
        <v>1</v>
      </c>
      <c r="FU1330" s="471">
        <v>0</v>
      </c>
      <c r="FV1330" s="471">
        <v>2</v>
      </c>
      <c r="FW1330" s="471">
        <v>0</v>
      </c>
      <c r="FX1330" s="471">
        <v>0</v>
      </c>
      <c r="FY1330" s="496">
        <v>28</v>
      </c>
      <c r="FZ1330" s="503">
        <v>0</v>
      </c>
      <c r="GA1330" s="471">
        <v>0</v>
      </c>
      <c r="GB1330" s="471">
        <v>0</v>
      </c>
      <c r="GC1330" s="471">
        <v>0</v>
      </c>
      <c r="GD1330" s="471">
        <v>0</v>
      </c>
      <c r="GE1330" s="471">
        <v>0</v>
      </c>
      <c r="GF1330" s="471">
        <v>0</v>
      </c>
      <c r="GG1330" s="471">
        <v>0</v>
      </c>
      <c r="GH1330" s="471">
        <v>0</v>
      </c>
      <c r="GI1330" s="496">
        <v>0</v>
      </c>
      <c r="GJ1330" s="471">
        <v>8</v>
      </c>
      <c r="GK1330" s="471">
        <v>13</v>
      </c>
      <c r="GL1330" s="471">
        <v>4</v>
      </c>
      <c r="GM1330" s="471">
        <v>1</v>
      </c>
      <c r="GN1330" s="471">
        <v>0</v>
      </c>
      <c r="GO1330" s="471">
        <v>2</v>
      </c>
      <c r="GP1330" s="471">
        <v>0</v>
      </c>
      <c r="GQ1330" s="471">
        <v>0</v>
      </c>
      <c r="GR1330" s="496">
        <v>28</v>
      </c>
      <c r="GS1330" s="503">
        <v>100</v>
      </c>
      <c r="GT1330" s="471">
        <v>0</v>
      </c>
      <c r="GU1330" s="471">
        <v>0</v>
      </c>
      <c r="GV1330" s="471">
        <v>0</v>
      </c>
      <c r="GW1330" s="471">
        <v>0</v>
      </c>
      <c r="GX1330" s="471">
        <v>0</v>
      </c>
      <c r="GY1330" s="471">
        <v>0</v>
      </c>
      <c r="GZ1330" s="471">
        <v>0</v>
      </c>
      <c r="HA1330" s="471">
        <v>0</v>
      </c>
      <c r="HB1330" s="496">
        <v>0</v>
      </c>
      <c r="HC1330" s="503">
        <v>150</v>
      </c>
      <c r="HD1330" s="471">
        <v>0</v>
      </c>
      <c r="HE1330" s="471">
        <v>0</v>
      </c>
      <c r="HF1330" s="471">
        <v>0</v>
      </c>
      <c r="HG1330" s="471">
        <v>0</v>
      </c>
      <c r="HH1330" s="471">
        <v>0</v>
      </c>
      <c r="HI1330" s="471">
        <v>0</v>
      </c>
      <c r="HJ1330" s="471">
        <v>0</v>
      </c>
      <c r="HK1330" s="471">
        <v>0</v>
      </c>
      <c r="HL1330" s="496">
        <v>0</v>
      </c>
      <c r="HM1330" s="503">
        <v>200</v>
      </c>
      <c r="HN1330" s="471">
        <v>0</v>
      </c>
      <c r="HO1330" s="471">
        <v>0</v>
      </c>
      <c r="HP1330" s="471">
        <v>0</v>
      </c>
      <c r="HQ1330" s="471">
        <v>0</v>
      </c>
      <c r="HR1330" s="471">
        <v>0</v>
      </c>
      <c r="HS1330" s="471">
        <v>0</v>
      </c>
      <c r="HT1330" s="471">
        <v>0</v>
      </c>
      <c r="HU1330" s="471">
        <v>0</v>
      </c>
      <c r="HV1330" s="496">
        <v>0</v>
      </c>
      <c r="HW1330" s="503">
        <v>250</v>
      </c>
      <c r="HX1330" s="471">
        <v>0</v>
      </c>
      <c r="HY1330" s="471">
        <v>0</v>
      </c>
      <c r="HZ1330" s="471">
        <v>0</v>
      </c>
      <c r="IA1330" s="471">
        <v>0</v>
      </c>
      <c r="IB1330" s="471">
        <v>0</v>
      </c>
      <c r="IC1330" s="471">
        <v>0</v>
      </c>
      <c r="ID1330" s="471">
        <v>0</v>
      </c>
      <c r="IE1330" s="471">
        <v>0</v>
      </c>
      <c r="IF1330" s="496">
        <v>0</v>
      </c>
      <c r="IG1330" s="503">
        <v>300</v>
      </c>
      <c r="IH1330" s="471">
        <v>24</v>
      </c>
      <c r="II1330" s="471">
        <v>24</v>
      </c>
      <c r="IJ1330" s="471">
        <v>7</v>
      </c>
      <c r="IK1330" s="471">
        <v>0</v>
      </c>
      <c r="IL1330" s="471">
        <v>2</v>
      </c>
      <c r="IM1330" s="471">
        <v>1</v>
      </c>
      <c r="IN1330" s="471">
        <v>0</v>
      </c>
      <c r="IO1330" s="471">
        <v>0</v>
      </c>
      <c r="IP1330" s="496">
        <v>58</v>
      </c>
      <c r="IQ1330" s="503">
        <v>0</v>
      </c>
      <c r="IR1330" s="471">
        <v>0</v>
      </c>
      <c r="IS1330" s="471">
        <v>0</v>
      </c>
      <c r="IT1330" s="471">
        <v>0</v>
      </c>
      <c r="IU1330" s="471">
        <v>0</v>
      </c>
      <c r="IV1330" s="471">
        <v>0</v>
      </c>
      <c r="IW1330" s="471">
        <v>0</v>
      </c>
      <c r="IX1330" s="471">
        <v>0</v>
      </c>
      <c r="IY1330" s="471">
        <v>0</v>
      </c>
      <c r="IZ1330" s="496">
        <v>0</v>
      </c>
      <c r="JA1330" s="471">
        <v>24</v>
      </c>
      <c r="JB1330" s="471">
        <v>24</v>
      </c>
      <c r="JC1330" s="471">
        <v>7</v>
      </c>
      <c r="JD1330" s="471">
        <v>0</v>
      </c>
      <c r="JE1330" s="471">
        <v>2</v>
      </c>
      <c r="JF1330" s="471">
        <v>1</v>
      </c>
      <c r="JG1330" s="471">
        <v>0</v>
      </c>
      <c r="JH1330" s="471">
        <v>0</v>
      </c>
      <c r="JI1330" s="471">
        <v>58</v>
      </c>
      <c r="JJ1330" s="503">
        <v>0</v>
      </c>
      <c r="JK1330" s="471">
        <v>48</v>
      </c>
      <c r="JL1330" s="471">
        <v>36</v>
      </c>
      <c r="JM1330" s="471">
        <v>33</v>
      </c>
      <c r="JN1330" s="471">
        <v>24</v>
      </c>
      <c r="JO1330" s="471">
        <v>24</v>
      </c>
      <c r="JP1330" s="471">
        <v>18</v>
      </c>
      <c r="JQ1330" s="471">
        <v>13</v>
      </c>
      <c r="JR1330" s="471">
        <v>2</v>
      </c>
      <c r="JS1330" s="496">
        <v>198</v>
      </c>
      <c r="JT1330" s="503">
        <v>10</v>
      </c>
      <c r="JU1330" s="471">
        <v>0</v>
      </c>
      <c r="JV1330" s="471">
        <v>0</v>
      </c>
      <c r="JW1330" s="471">
        <v>0</v>
      </c>
      <c r="JX1330" s="471">
        <v>0</v>
      </c>
      <c r="JY1330" s="471">
        <v>0</v>
      </c>
      <c r="JZ1330" s="471">
        <v>0</v>
      </c>
      <c r="KA1330" s="471">
        <v>0</v>
      </c>
      <c r="KB1330" s="471">
        <v>0</v>
      </c>
      <c r="KC1330" s="496">
        <v>0</v>
      </c>
      <c r="KD1330" s="503">
        <v>50</v>
      </c>
      <c r="KE1330" s="471">
        <v>0</v>
      </c>
      <c r="KF1330" s="471">
        <v>0</v>
      </c>
      <c r="KG1330" s="471">
        <v>0</v>
      </c>
      <c r="KH1330" s="471">
        <v>0</v>
      </c>
      <c r="KI1330" s="471">
        <v>0</v>
      </c>
      <c r="KJ1330" s="471">
        <v>0</v>
      </c>
      <c r="KK1330" s="471">
        <v>0</v>
      </c>
      <c r="KL1330" s="471">
        <v>0</v>
      </c>
      <c r="KM1330" s="496">
        <v>0</v>
      </c>
      <c r="KN1330" s="503">
        <v>0</v>
      </c>
      <c r="KO1330" s="471">
        <v>0</v>
      </c>
      <c r="KP1330" s="471">
        <v>0</v>
      </c>
      <c r="KQ1330" s="471">
        <v>0</v>
      </c>
      <c r="KR1330" s="471">
        <v>0</v>
      </c>
      <c r="KS1330" s="471">
        <v>0</v>
      </c>
      <c r="KT1330" s="471">
        <v>0</v>
      </c>
      <c r="KU1330" s="471">
        <v>0</v>
      </c>
      <c r="KV1330" s="471">
        <v>0</v>
      </c>
      <c r="KW1330" s="496">
        <v>0</v>
      </c>
      <c r="KX1330" s="471">
        <v>48</v>
      </c>
      <c r="KY1330" s="471">
        <v>36</v>
      </c>
      <c r="KZ1330" s="471">
        <v>33</v>
      </c>
      <c r="LA1330" s="471">
        <v>24</v>
      </c>
      <c r="LB1330" s="471">
        <v>24</v>
      </c>
      <c r="LC1330" s="471">
        <v>18</v>
      </c>
      <c r="LD1330" s="471">
        <v>13</v>
      </c>
      <c r="LE1330" s="471">
        <v>2</v>
      </c>
      <c r="LF1330" s="496">
        <v>198</v>
      </c>
      <c r="LG1330" s="262"/>
      <c r="LH1330" s="262"/>
      <c r="LI1330" s="262"/>
      <c r="LJ1330" s="262"/>
      <c r="LK1330" s="262"/>
      <c r="LL1330" s="262"/>
      <c r="LM1330" s="262"/>
      <c r="LN1330" s="262"/>
      <c r="LO1330" s="262"/>
      <c r="LP1330" s="262"/>
      <c r="LQ1330" s="262"/>
      <c r="LR1330" s="262"/>
      <c r="LS1330" s="262"/>
      <c r="LT1330" s="262"/>
      <c r="LU1330" s="262"/>
      <c r="LV1330" s="262"/>
      <c r="LW1330" s="262"/>
      <c r="LX1330" s="262"/>
      <c r="LY1330" s="262"/>
      <c r="LZ1330" s="262"/>
      <c r="MA1330" s="262"/>
      <c r="MB1330" s="262"/>
      <c r="MC1330" s="262"/>
      <c r="MD1330" s="262"/>
      <c r="ME1330" s="262"/>
      <c r="MF1330" s="262"/>
      <c r="MG1330" s="262"/>
      <c r="MH1330" s="262"/>
      <c r="MI1330" s="262"/>
      <c r="MJ1330" s="262"/>
      <c r="MK1330" s="262"/>
      <c r="ML1330" s="262"/>
      <c r="MM1330" s="262"/>
      <c r="MN1330" s="262"/>
      <c r="MO1330" s="262"/>
      <c r="MP1330" s="262"/>
      <c r="MQ1330" s="262"/>
      <c r="MR1330" s="262"/>
      <c r="MS1330" s="262"/>
      <c r="MT1330" s="262"/>
      <c r="MU1330" s="262"/>
    </row>
    <row r="1331" spans="1:359" x14ac:dyDescent="0.2">
      <c r="A1331" s="241" t="s">
        <v>119</v>
      </c>
      <c r="B1331" s="476" t="s">
        <v>822</v>
      </c>
      <c r="C1331" s="326" t="s">
        <v>626</v>
      </c>
      <c r="D1331" s="283" t="s">
        <v>120</v>
      </c>
      <c r="E1331" s="503">
        <v>0</v>
      </c>
      <c r="F1331" s="471">
        <v>209</v>
      </c>
      <c r="G1331" s="471">
        <v>163</v>
      </c>
      <c r="H1331" s="471">
        <v>103</v>
      </c>
      <c r="I1331" s="471">
        <v>53</v>
      </c>
      <c r="J1331" s="471">
        <v>32</v>
      </c>
      <c r="K1331" s="471">
        <v>12</v>
      </c>
      <c r="L1331" s="471">
        <v>6</v>
      </c>
      <c r="M1331" s="471">
        <v>1</v>
      </c>
      <c r="N1331" s="496">
        <v>579</v>
      </c>
      <c r="O1331" s="503">
        <v>10</v>
      </c>
      <c r="P1331" s="471">
        <v>0</v>
      </c>
      <c r="Q1331" s="471">
        <v>0</v>
      </c>
      <c r="R1331" s="471">
        <v>0</v>
      </c>
      <c r="S1331" s="471">
        <v>0</v>
      </c>
      <c r="T1331" s="471">
        <v>0</v>
      </c>
      <c r="U1331" s="471">
        <v>0</v>
      </c>
      <c r="V1331" s="471">
        <v>0</v>
      </c>
      <c r="W1331" s="471">
        <v>0</v>
      </c>
      <c r="X1331" s="496">
        <v>0</v>
      </c>
      <c r="Y1331" s="503">
        <v>25</v>
      </c>
      <c r="Z1331" s="471">
        <v>0</v>
      </c>
      <c r="AA1331" s="471">
        <v>0</v>
      </c>
      <c r="AB1331" s="471">
        <v>0</v>
      </c>
      <c r="AC1331" s="471">
        <v>0</v>
      </c>
      <c r="AD1331" s="471">
        <v>0</v>
      </c>
      <c r="AE1331" s="471">
        <v>0</v>
      </c>
      <c r="AF1331" s="471">
        <v>0</v>
      </c>
      <c r="AG1331" s="471">
        <v>0</v>
      </c>
      <c r="AH1331" s="496">
        <v>0</v>
      </c>
      <c r="AI1331" s="503">
        <v>50</v>
      </c>
      <c r="AJ1331" s="471">
        <v>14</v>
      </c>
      <c r="AK1331" s="471">
        <v>9</v>
      </c>
      <c r="AL1331" s="471">
        <v>18</v>
      </c>
      <c r="AM1331" s="471">
        <v>4</v>
      </c>
      <c r="AN1331" s="471">
        <v>5</v>
      </c>
      <c r="AO1331" s="471">
        <v>1</v>
      </c>
      <c r="AP1331" s="471">
        <v>3</v>
      </c>
      <c r="AQ1331" s="471">
        <v>0</v>
      </c>
      <c r="AR1331" s="496">
        <v>54</v>
      </c>
      <c r="AS1331" s="503">
        <v>100</v>
      </c>
      <c r="AT1331" s="471">
        <v>19</v>
      </c>
      <c r="AU1331" s="471">
        <v>24</v>
      </c>
      <c r="AV1331" s="471">
        <v>8</v>
      </c>
      <c r="AW1331" s="471">
        <v>3</v>
      </c>
      <c r="AX1331" s="471">
        <v>4</v>
      </c>
      <c r="AY1331" s="471">
        <v>1</v>
      </c>
      <c r="AZ1331" s="471">
        <v>0</v>
      </c>
      <c r="BA1331" s="471">
        <v>0</v>
      </c>
      <c r="BB1331" s="496">
        <v>59</v>
      </c>
      <c r="BC1331" s="503">
        <v>0</v>
      </c>
      <c r="BD1331" s="471">
        <v>0</v>
      </c>
      <c r="BE1331" s="471">
        <v>0</v>
      </c>
      <c r="BF1331" s="471">
        <v>0</v>
      </c>
      <c r="BG1331" s="471">
        <v>0</v>
      </c>
      <c r="BH1331" s="471">
        <v>0</v>
      </c>
      <c r="BI1331" s="471">
        <v>0</v>
      </c>
      <c r="BJ1331" s="471">
        <v>0</v>
      </c>
      <c r="BK1331" s="471">
        <v>0</v>
      </c>
      <c r="BL1331" s="496">
        <v>0</v>
      </c>
      <c r="BM1331" s="471">
        <v>33</v>
      </c>
      <c r="BN1331" s="471">
        <v>33</v>
      </c>
      <c r="BO1331" s="471">
        <v>26</v>
      </c>
      <c r="BP1331" s="471">
        <v>7</v>
      </c>
      <c r="BQ1331" s="471">
        <v>9</v>
      </c>
      <c r="BR1331" s="471">
        <v>2</v>
      </c>
      <c r="BS1331" s="471">
        <v>3</v>
      </c>
      <c r="BT1331" s="471">
        <v>0</v>
      </c>
      <c r="BU1331" s="496">
        <v>113</v>
      </c>
      <c r="BV1331" s="471">
        <v>242</v>
      </c>
      <c r="BW1331" s="471">
        <v>196</v>
      </c>
      <c r="BX1331" s="471">
        <v>129</v>
      </c>
      <c r="BY1331" s="471">
        <v>60</v>
      </c>
      <c r="BZ1331" s="471">
        <v>41</v>
      </c>
      <c r="CA1331" s="471">
        <v>14</v>
      </c>
      <c r="CB1331" s="471">
        <v>9</v>
      </c>
      <c r="CC1331" s="471">
        <v>1</v>
      </c>
      <c r="CD1331" s="496">
        <v>692</v>
      </c>
      <c r="CE1331" s="503">
        <v>10</v>
      </c>
      <c r="CF1331" s="471">
        <v>0</v>
      </c>
      <c r="CG1331" s="471">
        <v>0</v>
      </c>
      <c r="CH1331" s="471">
        <v>0</v>
      </c>
      <c r="CI1331" s="471">
        <v>0</v>
      </c>
      <c r="CJ1331" s="471">
        <v>0</v>
      </c>
      <c r="CK1331" s="471">
        <v>0</v>
      </c>
      <c r="CL1331" s="471">
        <v>0</v>
      </c>
      <c r="CM1331" s="471">
        <v>0</v>
      </c>
      <c r="CN1331" s="496">
        <v>0</v>
      </c>
      <c r="CO1331" s="503">
        <v>25</v>
      </c>
      <c r="CP1331" s="471">
        <v>0</v>
      </c>
      <c r="CQ1331" s="471">
        <v>0</v>
      </c>
      <c r="CR1331" s="471">
        <v>0</v>
      </c>
      <c r="CS1331" s="471">
        <v>0</v>
      </c>
      <c r="CT1331" s="471">
        <v>0</v>
      </c>
      <c r="CU1331" s="471">
        <v>0</v>
      </c>
      <c r="CV1331" s="471">
        <v>0</v>
      </c>
      <c r="CW1331" s="471">
        <v>0</v>
      </c>
      <c r="CX1331" s="496">
        <v>0</v>
      </c>
      <c r="CY1331" s="503">
        <v>50</v>
      </c>
      <c r="CZ1331" s="471">
        <v>0</v>
      </c>
      <c r="DA1331" s="471">
        <v>0</v>
      </c>
      <c r="DB1331" s="471">
        <v>0</v>
      </c>
      <c r="DC1331" s="471">
        <v>0</v>
      </c>
      <c r="DD1331" s="471">
        <v>0</v>
      </c>
      <c r="DE1331" s="471">
        <v>0</v>
      </c>
      <c r="DF1331" s="471">
        <v>0</v>
      </c>
      <c r="DG1331" s="471">
        <v>0</v>
      </c>
      <c r="DH1331" s="496">
        <v>0</v>
      </c>
      <c r="DI1331" s="503">
        <v>100</v>
      </c>
      <c r="DJ1331" s="471">
        <v>25</v>
      </c>
      <c r="DK1331" s="471">
        <v>10</v>
      </c>
      <c r="DL1331" s="471">
        <v>12</v>
      </c>
      <c r="DM1331" s="471">
        <v>3</v>
      </c>
      <c r="DN1331" s="471">
        <v>0</v>
      </c>
      <c r="DO1331" s="471">
        <v>1</v>
      </c>
      <c r="DP1331" s="471">
        <v>1</v>
      </c>
      <c r="DQ1331" s="471">
        <v>0</v>
      </c>
      <c r="DR1331" s="496">
        <v>52</v>
      </c>
      <c r="DS1331" s="503">
        <v>0</v>
      </c>
      <c r="DT1331" s="471">
        <v>0</v>
      </c>
      <c r="DU1331" s="471">
        <v>0</v>
      </c>
      <c r="DV1331" s="471">
        <v>0</v>
      </c>
      <c r="DW1331" s="471">
        <v>0</v>
      </c>
      <c r="DX1331" s="471">
        <v>0</v>
      </c>
      <c r="DY1331" s="471">
        <v>0</v>
      </c>
      <c r="DZ1331" s="471">
        <v>0</v>
      </c>
      <c r="EA1331" s="471">
        <v>0</v>
      </c>
      <c r="EB1331" s="496">
        <v>0</v>
      </c>
      <c r="EC1331" s="471">
        <v>25</v>
      </c>
      <c r="ED1331" s="471">
        <v>10</v>
      </c>
      <c r="EE1331" s="471">
        <v>12</v>
      </c>
      <c r="EF1331" s="471">
        <v>3</v>
      </c>
      <c r="EG1331" s="471">
        <v>0</v>
      </c>
      <c r="EH1331" s="471">
        <v>1</v>
      </c>
      <c r="EI1331" s="471">
        <v>1</v>
      </c>
      <c r="EJ1331" s="471">
        <v>0</v>
      </c>
      <c r="EK1331" s="496">
        <v>52</v>
      </c>
      <c r="EL1331" s="518">
        <v>50</v>
      </c>
      <c r="EM1331" s="471">
        <v>0</v>
      </c>
      <c r="EN1331" s="471">
        <v>0</v>
      </c>
      <c r="EO1331" s="471">
        <v>0</v>
      </c>
      <c r="EP1331" s="471">
        <v>0</v>
      </c>
      <c r="EQ1331" s="471">
        <v>0</v>
      </c>
      <c r="ER1331" s="471">
        <v>0</v>
      </c>
      <c r="ES1331" s="471">
        <v>0</v>
      </c>
      <c r="ET1331" s="471">
        <v>0</v>
      </c>
      <c r="EU1331" s="496">
        <v>0</v>
      </c>
      <c r="EV1331" s="503">
        <v>100</v>
      </c>
      <c r="EW1331" s="471">
        <v>0</v>
      </c>
      <c r="EX1331" s="471">
        <v>0</v>
      </c>
      <c r="EY1331" s="471">
        <v>0</v>
      </c>
      <c r="EZ1331" s="471">
        <v>0</v>
      </c>
      <c r="FA1331" s="471">
        <v>0</v>
      </c>
      <c r="FB1331" s="471">
        <v>0</v>
      </c>
      <c r="FC1331" s="471">
        <v>0</v>
      </c>
      <c r="FD1331" s="471">
        <v>0</v>
      </c>
      <c r="FE1331" s="496">
        <v>0</v>
      </c>
      <c r="FF1331" s="503">
        <v>150</v>
      </c>
      <c r="FG1331" s="471">
        <v>0</v>
      </c>
      <c r="FH1331" s="471">
        <v>0</v>
      </c>
      <c r="FI1331" s="471">
        <v>0</v>
      </c>
      <c r="FJ1331" s="471">
        <v>0</v>
      </c>
      <c r="FK1331" s="471">
        <v>0</v>
      </c>
      <c r="FL1331" s="471">
        <v>0</v>
      </c>
      <c r="FM1331" s="471">
        <v>0</v>
      </c>
      <c r="FN1331" s="471">
        <v>0</v>
      </c>
      <c r="FO1331" s="496">
        <v>0</v>
      </c>
      <c r="FP1331" s="503">
        <v>200</v>
      </c>
      <c r="FQ1331" s="471">
        <v>14</v>
      </c>
      <c r="FR1331" s="471">
        <v>4</v>
      </c>
      <c r="FS1331" s="471">
        <v>4</v>
      </c>
      <c r="FT1331" s="471">
        <v>1</v>
      </c>
      <c r="FU1331" s="471">
        <v>1</v>
      </c>
      <c r="FV1331" s="471">
        <v>1</v>
      </c>
      <c r="FW1331" s="471">
        <v>1</v>
      </c>
      <c r="FX1331" s="471">
        <v>0</v>
      </c>
      <c r="FY1331" s="496">
        <v>26</v>
      </c>
      <c r="FZ1331" s="503">
        <v>0</v>
      </c>
      <c r="GA1331" s="471">
        <v>0</v>
      </c>
      <c r="GB1331" s="471">
        <v>0</v>
      </c>
      <c r="GC1331" s="471">
        <v>0</v>
      </c>
      <c r="GD1331" s="471">
        <v>0</v>
      </c>
      <c r="GE1331" s="471">
        <v>0</v>
      </c>
      <c r="GF1331" s="471">
        <v>0</v>
      </c>
      <c r="GG1331" s="471">
        <v>0</v>
      </c>
      <c r="GH1331" s="471">
        <v>0</v>
      </c>
      <c r="GI1331" s="496">
        <v>0</v>
      </c>
      <c r="GJ1331" s="471">
        <v>14</v>
      </c>
      <c r="GK1331" s="471">
        <v>4</v>
      </c>
      <c r="GL1331" s="471">
        <v>4</v>
      </c>
      <c r="GM1331" s="471">
        <v>1</v>
      </c>
      <c r="GN1331" s="471">
        <v>1</v>
      </c>
      <c r="GO1331" s="471">
        <v>1</v>
      </c>
      <c r="GP1331" s="471">
        <v>1</v>
      </c>
      <c r="GQ1331" s="471">
        <v>0</v>
      </c>
      <c r="GR1331" s="496">
        <v>26</v>
      </c>
      <c r="GS1331" s="503">
        <v>100</v>
      </c>
      <c r="GT1331" s="471">
        <v>0</v>
      </c>
      <c r="GU1331" s="471">
        <v>0</v>
      </c>
      <c r="GV1331" s="471">
        <v>0</v>
      </c>
      <c r="GW1331" s="471">
        <v>0</v>
      </c>
      <c r="GX1331" s="471">
        <v>0</v>
      </c>
      <c r="GY1331" s="471">
        <v>0</v>
      </c>
      <c r="GZ1331" s="471">
        <v>0</v>
      </c>
      <c r="HA1331" s="471">
        <v>0</v>
      </c>
      <c r="HB1331" s="496">
        <v>0</v>
      </c>
      <c r="HC1331" s="503">
        <v>150</v>
      </c>
      <c r="HD1331" s="471">
        <v>0</v>
      </c>
      <c r="HE1331" s="471">
        <v>0</v>
      </c>
      <c r="HF1331" s="471">
        <v>0</v>
      </c>
      <c r="HG1331" s="471">
        <v>0</v>
      </c>
      <c r="HH1331" s="471">
        <v>0</v>
      </c>
      <c r="HI1331" s="471">
        <v>0</v>
      </c>
      <c r="HJ1331" s="471">
        <v>0</v>
      </c>
      <c r="HK1331" s="471">
        <v>0</v>
      </c>
      <c r="HL1331" s="496">
        <v>0</v>
      </c>
      <c r="HM1331" s="503">
        <v>200</v>
      </c>
      <c r="HN1331" s="471">
        <v>0</v>
      </c>
      <c r="HO1331" s="471">
        <v>0</v>
      </c>
      <c r="HP1331" s="471">
        <v>0</v>
      </c>
      <c r="HQ1331" s="471">
        <v>0</v>
      </c>
      <c r="HR1331" s="471">
        <v>0</v>
      </c>
      <c r="HS1331" s="471">
        <v>0</v>
      </c>
      <c r="HT1331" s="471">
        <v>0</v>
      </c>
      <c r="HU1331" s="471">
        <v>0</v>
      </c>
      <c r="HV1331" s="496">
        <v>0</v>
      </c>
      <c r="HW1331" s="503">
        <v>250</v>
      </c>
      <c r="HX1331" s="471">
        <v>0</v>
      </c>
      <c r="HY1331" s="471">
        <v>0</v>
      </c>
      <c r="HZ1331" s="471">
        <v>0</v>
      </c>
      <c r="IA1331" s="471">
        <v>0</v>
      </c>
      <c r="IB1331" s="471">
        <v>0</v>
      </c>
      <c r="IC1331" s="471">
        <v>0</v>
      </c>
      <c r="ID1331" s="471">
        <v>0</v>
      </c>
      <c r="IE1331" s="471">
        <v>0</v>
      </c>
      <c r="IF1331" s="496">
        <v>0</v>
      </c>
      <c r="IG1331" s="503">
        <v>300</v>
      </c>
      <c r="IH1331" s="471">
        <v>6</v>
      </c>
      <c r="II1331" s="471">
        <v>11</v>
      </c>
      <c r="IJ1331" s="471">
        <v>6</v>
      </c>
      <c r="IK1331" s="471">
        <v>2</v>
      </c>
      <c r="IL1331" s="471">
        <v>1</v>
      </c>
      <c r="IM1331" s="471">
        <v>1</v>
      </c>
      <c r="IN1331" s="471">
        <v>0</v>
      </c>
      <c r="IO1331" s="471">
        <v>2</v>
      </c>
      <c r="IP1331" s="496">
        <v>29</v>
      </c>
      <c r="IQ1331" s="503">
        <v>0</v>
      </c>
      <c r="IR1331" s="471">
        <v>0</v>
      </c>
      <c r="IS1331" s="471">
        <v>0</v>
      </c>
      <c r="IT1331" s="471">
        <v>0</v>
      </c>
      <c r="IU1331" s="471">
        <v>0</v>
      </c>
      <c r="IV1331" s="471">
        <v>0</v>
      </c>
      <c r="IW1331" s="471">
        <v>0</v>
      </c>
      <c r="IX1331" s="471">
        <v>0</v>
      </c>
      <c r="IY1331" s="471">
        <v>0</v>
      </c>
      <c r="IZ1331" s="496">
        <v>0</v>
      </c>
      <c r="JA1331" s="471">
        <v>6</v>
      </c>
      <c r="JB1331" s="471">
        <v>11</v>
      </c>
      <c r="JC1331" s="471">
        <v>6</v>
      </c>
      <c r="JD1331" s="471">
        <v>2</v>
      </c>
      <c r="JE1331" s="471">
        <v>1</v>
      </c>
      <c r="JF1331" s="471">
        <v>1</v>
      </c>
      <c r="JG1331" s="471">
        <v>0</v>
      </c>
      <c r="JH1331" s="471">
        <v>2</v>
      </c>
      <c r="JI1331" s="471">
        <v>29</v>
      </c>
      <c r="JJ1331" s="503">
        <v>0</v>
      </c>
      <c r="JK1331" s="471">
        <v>86</v>
      </c>
      <c r="JL1331" s="471">
        <v>112</v>
      </c>
      <c r="JM1331" s="471">
        <v>111</v>
      </c>
      <c r="JN1331" s="471">
        <v>49</v>
      </c>
      <c r="JO1331" s="471">
        <v>33</v>
      </c>
      <c r="JP1331" s="471">
        <v>20</v>
      </c>
      <c r="JQ1331" s="471">
        <v>19</v>
      </c>
      <c r="JR1331" s="471">
        <v>0</v>
      </c>
      <c r="JS1331" s="496">
        <v>430</v>
      </c>
      <c r="JT1331" s="503">
        <v>10</v>
      </c>
      <c r="JU1331" s="471">
        <v>0</v>
      </c>
      <c r="JV1331" s="471">
        <v>0</v>
      </c>
      <c r="JW1331" s="471">
        <v>0</v>
      </c>
      <c r="JX1331" s="471">
        <v>0</v>
      </c>
      <c r="JY1331" s="471">
        <v>0</v>
      </c>
      <c r="JZ1331" s="471">
        <v>0</v>
      </c>
      <c r="KA1331" s="471">
        <v>0</v>
      </c>
      <c r="KB1331" s="471">
        <v>0</v>
      </c>
      <c r="KC1331" s="496">
        <v>0</v>
      </c>
      <c r="KD1331" s="503">
        <v>50</v>
      </c>
      <c r="KE1331" s="471">
        <v>3</v>
      </c>
      <c r="KF1331" s="471">
        <v>1</v>
      </c>
      <c r="KG1331" s="471">
        <v>4</v>
      </c>
      <c r="KH1331" s="471">
        <v>2</v>
      </c>
      <c r="KI1331" s="471">
        <v>0</v>
      </c>
      <c r="KJ1331" s="471">
        <v>0</v>
      </c>
      <c r="KK1331" s="471">
        <v>1</v>
      </c>
      <c r="KL1331" s="471">
        <v>0</v>
      </c>
      <c r="KM1331" s="496">
        <v>11</v>
      </c>
      <c r="KN1331" s="503">
        <v>0</v>
      </c>
      <c r="KO1331" s="471">
        <v>0</v>
      </c>
      <c r="KP1331" s="471">
        <v>0</v>
      </c>
      <c r="KQ1331" s="471">
        <v>0</v>
      </c>
      <c r="KR1331" s="471">
        <v>0</v>
      </c>
      <c r="KS1331" s="471">
        <v>0</v>
      </c>
      <c r="KT1331" s="471">
        <v>0</v>
      </c>
      <c r="KU1331" s="471">
        <v>0</v>
      </c>
      <c r="KV1331" s="471">
        <v>0</v>
      </c>
      <c r="KW1331" s="496">
        <v>0</v>
      </c>
      <c r="KX1331" s="471">
        <v>89</v>
      </c>
      <c r="KY1331" s="471">
        <v>113</v>
      </c>
      <c r="KZ1331" s="471">
        <v>115</v>
      </c>
      <c r="LA1331" s="471">
        <v>51</v>
      </c>
      <c r="LB1331" s="471">
        <v>33</v>
      </c>
      <c r="LC1331" s="471">
        <v>20</v>
      </c>
      <c r="LD1331" s="471">
        <v>20</v>
      </c>
      <c r="LE1331" s="471">
        <v>0</v>
      </c>
      <c r="LF1331" s="496">
        <v>441</v>
      </c>
      <c r="LG1331" s="262"/>
      <c r="LH1331" s="262"/>
      <c r="LI1331" s="262"/>
      <c r="LJ1331" s="262"/>
      <c r="LK1331" s="262"/>
      <c r="LL1331" s="262"/>
      <c r="LM1331" s="262"/>
      <c r="LN1331" s="262"/>
      <c r="LO1331" s="262"/>
      <c r="LP1331" s="262"/>
      <c r="LQ1331" s="262"/>
      <c r="LR1331" s="262"/>
      <c r="LS1331" s="262"/>
      <c r="LT1331" s="262"/>
      <c r="LU1331" s="262"/>
      <c r="LV1331" s="262"/>
      <c r="LW1331" s="262"/>
      <c r="LX1331" s="262"/>
      <c r="LY1331" s="262"/>
      <c r="LZ1331" s="262"/>
      <c r="MA1331" s="262"/>
      <c r="MB1331" s="262"/>
      <c r="MC1331" s="262"/>
      <c r="MD1331" s="262"/>
      <c r="ME1331" s="262"/>
      <c r="MF1331" s="262"/>
      <c r="MG1331" s="262"/>
      <c r="MH1331" s="262"/>
      <c r="MI1331" s="262"/>
      <c r="MJ1331" s="262"/>
      <c r="MK1331" s="262"/>
      <c r="ML1331" s="262"/>
      <c r="MM1331" s="262"/>
      <c r="MN1331" s="262"/>
      <c r="MO1331" s="262"/>
      <c r="MP1331" s="262"/>
      <c r="MQ1331" s="262"/>
      <c r="MR1331" s="262"/>
      <c r="MS1331" s="262"/>
      <c r="MT1331" s="262"/>
      <c r="MU1331" s="262"/>
    </row>
    <row r="1332" spans="1:359" x14ac:dyDescent="0.2">
      <c r="A1332" s="241" t="s">
        <v>121</v>
      </c>
      <c r="B1332" s="476" t="s">
        <v>823</v>
      </c>
      <c r="C1332" s="326" t="s">
        <v>640</v>
      </c>
      <c r="D1332" s="283" t="s">
        <v>122</v>
      </c>
      <c r="E1332" s="503">
        <v>0</v>
      </c>
      <c r="F1332" s="471">
        <v>60</v>
      </c>
      <c r="G1332" s="471">
        <v>114</v>
      </c>
      <c r="H1332" s="471">
        <v>594</v>
      </c>
      <c r="I1332" s="471">
        <v>718</v>
      </c>
      <c r="J1332" s="471">
        <v>237</v>
      </c>
      <c r="K1332" s="471">
        <v>45</v>
      </c>
      <c r="L1332" s="471">
        <v>18</v>
      </c>
      <c r="M1332" s="471">
        <v>1</v>
      </c>
      <c r="N1332" s="496">
        <v>1787</v>
      </c>
      <c r="O1332" s="503">
        <v>10</v>
      </c>
      <c r="P1332" s="471">
        <v>0</v>
      </c>
      <c r="Q1332" s="471">
        <v>0</v>
      </c>
      <c r="R1332" s="471">
        <v>0</v>
      </c>
      <c r="S1332" s="471">
        <v>0</v>
      </c>
      <c r="T1332" s="471">
        <v>0</v>
      </c>
      <c r="U1332" s="471">
        <v>0</v>
      </c>
      <c r="V1332" s="471">
        <v>0</v>
      </c>
      <c r="W1332" s="471">
        <v>0</v>
      </c>
      <c r="X1332" s="496">
        <v>0</v>
      </c>
      <c r="Y1332" s="503">
        <v>25</v>
      </c>
      <c r="Z1332" s="471">
        <v>0</v>
      </c>
      <c r="AA1332" s="471">
        <v>0</v>
      </c>
      <c r="AB1332" s="471">
        <v>0</v>
      </c>
      <c r="AC1332" s="471">
        <v>0</v>
      </c>
      <c r="AD1332" s="471">
        <v>0</v>
      </c>
      <c r="AE1332" s="471">
        <v>0</v>
      </c>
      <c r="AF1332" s="471">
        <v>0</v>
      </c>
      <c r="AG1332" s="471">
        <v>0</v>
      </c>
      <c r="AH1332" s="496">
        <v>0</v>
      </c>
      <c r="AI1332" s="503">
        <v>50</v>
      </c>
      <c r="AJ1332" s="471">
        <v>0</v>
      </c>
      <c r="AK1332" s="471">
        <v>0</v>
      </c>
      <c r="AL1332" s="471">
        <v>0</v>
      </c>
      <c r="AM1332" s="471">
        <v>0</v>
      </c>
      <c r="AN1332" s="471">
        <v>0</v>
      </c>
      <c r="AO1332" s="471">
        <v>0</v>
      </c>
      <c r="AP1332" s="471">
        <v>0</v>
      </c>
      <c r="AQ1332" s="471">
        <v>0</v>
      </c>
      <c r="AR1332" s="496">
        <v>0</v>
      </c>
      <c r="AS1332" s="503">
        <v>100</v>
      </c>
      <c r="AT1332" s="471">
        <v>0</v>
      </c>
      <c r="AU1332" s="471">
        <v>0</v>
      </c>
      <c r="AV1332" s="471">
        <v>0</v>
      </c>
      <c r="AW1332" s="471">
        <v>0</v>
      </c>
      <c r="AX1332" s="471">
        <v>0</v>
      </c>
      <c r="AY1332" s="471">
        <v>0</v>
      </c>
      <c r="AZ1332" s="471">
        <v>0</v>
      </c>
      <c r="BA1332" s="471">
        <v>0</v>
      </c>
      <c r="BB1332" s="496">
        <v>0</v>
      </c>
      <c r="BC1332" s="503">
        <v>0</v>
      </c>
      <c r="BD1332" s="471">
        <v>0</v>
      </c>
      <c r="BE1332" s="471">
        <v>0</v>
      </c>
      <c r="BF1332" s="471">
        <v>0</v>
      </c>
      <c r="BG1332" s="471">
        <v>0</v>
      </c>
      <c r="BH1332" s="471">
        <v>0</v>
      </c>
      <c r="BI1332" s="471">
        <v>0</v>
      </c>
      <c r="BJ1332" s="471">
        <v>0</v>
      </c>
      <c r="BK1332" s="471">
        <v>0</v>
      </c>
      <c r="BL1332" s="496">
        <v>0</v>
      </c>
      <c r="BM1332" s="471">
        <v>0</v>
      </c>
      <c r="BN1332" s="471">
        <v>0</v>
      </c>
      <c r="BO1332" s="471">
        <v>0</v>
      </c>
      <c r="BP1332" s="471">
        <v>0</v>
      </c>
      <c r="BQ1332" s="471">
        <v>0</v>
      </c>
      <c r="BR1332" s="471">
        <v>0</v>
      </c>
      <c r="BS1332" s="471">
        <v>0</v>
      </c>
      <c r="BT1332" s="471">
        <v>0</v>
      </c>
      <c r="BU1332" s="496">
        <v>0</v>
      </c>
      <c r="BV1332" s="471">
        <v>60</v>
      </c>
      <c r="BW1332" s="471">
        <v>114</v>
      </c>
      <c r="BX1332" s="471">
        <v>594</v>
      </c>
      <c r="BY1332" s="471">
        <v>718</v>
      </c>
      <c r="BZ1332" s="471">
        <v>237</v>
      </c>
      <c r="CA1332" s="471">
        <v>45</v>
      </c>
      <c r="CB1332" s="471">
        <v>18</v>
      </c>
      <c r="CC1332" s="471">
        <v>1</v>
      </c>
      <c r="CD1332" s="496">
        <v>1787</v>
      </c>
      <c r="CE1332" s="503">
        <v>10</v>
      </c>
      <c r="CF1332" s="471">
        <v>0</v>
      </c>
      <c r="CG1332" s="471">
        <v>0</v>
      </c>
      <c r="CH1332" s="471">
        <v>0</v>
      </c>
      <c r="CI1332" s="471">
        <v>0</v>
      </c>
      <c r="CJ1332" s="471">
        <v>0</v>
      </c>
      <c r="CK1332" s="471">
        <v>0</v>
      </c>
      <c r="CL1332" s="471">
        <v>0</v>
      </c>
      <c r="CM1332" s="471">
        <v>0</v>
      </c>
      <c r="CN1332" s="496">
        <v>0</v>
      </c>
      <c r="CO1332" s="503">
        <v>25</v>
      </c>
      <c r="CP1332" s="471">
        <v>0</v>
      </c>
      <c r="CQ1332" s="471">
        <v>0</v>
      </c>
      <c r="CR1332" s="471">
        <v>0</v>
      </c>
      <c r="CS1332" s="471">
        <v>0</v>
      </c>
      <c r="CT1332" s="471">
        <v>0</v>
      </c>
      <c r="CU1332" s="471">
        <v>0</v>
      </c>
      <c r="CV1332" s="471">
        <v>0</v>
      </c>
      <c r="CW1332" s="471">
        <v>0</v>
      </c>
      <c r="CX1332" s="496">
        <v>0</v>
      </c>
      <c r="CY1332" s="503">
        <v>50</v>
      </c>
      <c r="CZ1332" s="471">
        <v>0</v>
      </c>
      <c r="DA1332" s="471">
        <v>0</v>
      </c>
      <c r="DB1332" s="471">
        <v>0</v>
      </c>
      <c r="DC1332" s="471">
        <v>0</v>
      </c>
      <c r="DD1332" s="471">
        <v>0</v>
      </c>
      <c r="DE1332" s="471">
        <v>0</v>
      </c>
      <c r="DF1332" s="471">
        <v>0</v>
      </c>
      <c r="DG1332" s="471">
        <v>0</v>
      </c>
      <c r="DH1332" s="496">
        <v>0</v>
      </c>
      <c r="DI1332" s="503">
        <v>100</v>
      </c>
      <c r="DJ1332" s="471">
        <v>12</v>
      </c>
      <c r="DK1332" s="471">
        <v>20</v>
      </c>
      <c r="DL1332" s="471">
        <v>52</v>
      </c>
      <c r="DM1332" s="471">
        <v>97</v>
      </c>
      <c r="DN1332" s="471">
        <v>24</v>
      </c>
      <c r="DO1332" s="471">
        <v>5</v>
      </c>
      <c r="DP1332" s="471">
        <v>4</v>
      </c>
      <c r="DQ1332" s="471">
        <v>0</v>
      </c>
      <c r="DR1332" s="496">
        <v>214</v>
      </c>
      <c r="DS1332" s="503">
        <v>0</v>
      </c>
      <c r="DT1332" s="471">
        <v>0</v>
      </c>
      <c r="DU1332" s="471">
        <v>0</v>
      </c>
      <c r="DV1332" s="471">
        <v>0</v>
      </c>
      <c r="DW1332" s="471">
        <v>0</v>
      </c>
      <c r="DX1332" s="471">
        <v>0</v>
      </c>
      <c r="DY1332" s="471">
        <v>0</v>
      </c>
      <c r="DZ1332" s="471">
        <v>0</v>
      </c>
      <c r="EA1332" s="471">
        <v>0</v>
      </c>
      <c r="EB1332" s="496">
        <v>0</v>
      </c>
      <c r="EC1332" s="471">
        <v>12</v>
      </c>
      <c r="ED1332" s="471">
        <v>20</v>
      </c>
      <c r="EE1332" s="471">
        <v>52</v>
      </c>
      <c r="EF1332" s="471">
        <v>97</v>
      </c>
      <c r="EG1332" s="471">
        <v>24</v>
      </c>
      <c r="EH1332" s="471">
        <v>5</v>
      </c>
      <c r="EI1332" s="471">
        <v>4</v>
      </c>
      <c r="EJ1332" s="471">
        <v>0</v>
      </c>
      <c r="EK1332" s="496">
        <v>214</v>
      </c>
      <c r="EL1332" s="518">
        <v>50</v>
      </c>
      <c r="EM1332" s="471">
        <v>0</v>
      </c>
      <c r="EN1332" s="471">
        <v>0</v>
      </c>
      <c r="EO1332" s="471">
        <v>0</v>
      </c>
      <c r="EP1332" s="471">
        <v>0</v>
      </c>
      <c r="EQ1332" s="471">
        <v>0</v>
      </c>
      <c r="ER1332" s="471">
        <v>0</v>
      </c>
      <c r="ES1332" s="471">
        <v>0</v>
      </c>
      <c r="ET1332" s="471">
        <v>0</v>
      </c>
      <c r="EU1332" s="496">
        <v>0</v>
      </c>
      <c r="EV1332" s="503">
        <v>100</v>
      </c>
      <c r="EW1332" s="471">
        <v>0</v>
      </c>
      <c r="EX1332" s="471">
        <v>0</v>
      </c>
      <c r="EY1332" s="471">
        <v>0</v>
      </c>
      <c r="EZ1332" s="471">
        <v>0</v>
      </c>
      <c r="FA1332" s="471">
        <v>0</v>
      </c>
      <c r="FB1332" s="471">
        <v>0</v>
      </c>
      <c r="FC1332" s="471">
        <v>0</v>
      </c>
      <c r="FD1332" s="471">
        <v>0</v>
      </c>
      <c r="FE1332" s="496">
        <v>0</v>
      </c>
      <c r="FF1332" s="503">
        <v>150</v>
      </c>
      <c r="FG1332" s="471">
        <v>0</v>
      </c>
      <c r="FH1332" s="471">
        <v>0</v>
      </c>
      <c r="FI1332" s="471">
        <v>0</v>
      </c>
      <c r="FJ1332" s="471">
        <v>0</v>
      </c>
      <c r="FK1332" s="471">
        <v>0</v>
      </c>
      <c r="FL1332" s="471">
        <v>0</v>
      </c>
      <c r="FM1332" s="471">
        <v>0</v>
      </c>
      <c r="FN1332" s="471">
        <v>0</v>
      </c>
      <c r="FO1332" s="496">
        <v>0</v>
      </c>
      <c r="FP1332" s="503">
        <v>200</v>
      </c>
      <c r="FQ1332" s="471">
        <v>3</v>
      </c>
      <c r="FR1332" s="471">
        <v>9</v>
      </c>
      <c r="FS1332" s="471">
        <v>17</v>
      </c>
      <c r="FT1332" s="471">
        <v>10</v>
      </c>
      <c r="FU1332" s="471">
        <v>4</v>
      </c>
      <c r="FV1332" s="471">
        <v>2</v>
      </c>
      <c r="FW1332" s="471">
        <v>1</v>
      </c>
      <c r="FX1332" s="471">
        <v>1</v>
      </c>
      <c r="FY1332" s="496">
        <v>47</v>
      </c>
      <c r="FZ1332" s="503">
        <v>0</v>
      </c>
      <c r="GA1332" s="471">
        <v>0</v>
      </c>
      <c r="GB1332" s="471">
        <v>0</v>
      </c>
      <c r="GC1332" s="471">
        <v>0</v>
      </c>
      <c r="GD1332" s="471">
        <v>0</v>
      </c>
      <c r="GE1332" s="471">
        <v>0</v>
      </c>
      <c r="GF1332" s="471">
        <v>0</v>
      </c>
      <c r="GG1332" s="471">
        <v>0</v>
      </c>
      <c r="GH1332" s="471">
        <v>0</v>
      </c>
      <c r="GI1332" s="496">
        <v>0</v>
      </c>
      <c r="GJ1332" s="471">
        <v>3</v>
      </c>
      <c r="GK1332" s="471">
        <v>9</v>
      </c>
      <c r="GL1332" s="471">
        <v>17</v>
      </c>
      <c r="GM1332" s="471">
        <v>10</v>
      </c>
      <c r="GN1332" s="471">
        <v>4</v>
      </c>
      <c r="GO1332" s="471">
        <v>2</v>
      </c>
      <c r="GP1332" s="471">
        <v>1</v>
      </c>
      <c r="GQ1332" s="471">
        <v>1</v>
      </c>
      <c r="GR1332" s="496">
        <v>47</v>
      </c>
      <c r="GS1332" s="503">
        <v>100</v>
      </c>
      <c r="GT1332" s="471">
        <v>0</v>
      </c>
      <c r="GU1332" s="471">
        <v>0</v>
      </c>
      <c r="GV1332" s="471">
        <v>0</v>
      </c>
      <c r="GW1332" s="471">
        <v>0</v>
      </c>
      <c r="GX1332" s="471">
        <v>0</v>
      </c>
      <c r="GY1332" s="471">
        <v>0</v>
      </c>
      <c r="GZ1332" s="471">
        <v>0</v>
      </c>
      <c r="HA1332" s="471">
        <v>0</v>
      </c>
      <c r="HB1332" s="496">
        <v>0</v>
      </c>
      <c r="HC1332" s="503">
        <v>150</v>
      </c>
      <c r="HD1332" s="471">
        <v>0</v>
      </c>
      <c r="HE1332" s="471">
        <v>0</v>
      </c>
      <c r="HF1332" s="471">
        <v>0</v>
      </c>
      <c r="HG1332" s="471">
        <v>0</v>
      </c>
      <c r="HH1332" s="471">
        <v>0</v>
      </c>
      <c r="HI1332" s="471">
        <v>0</v>
      </c>
      <c r="HJ1332" s="471">
        <v>0</v>
      </c>
      <c r="HK1332" s="471">
        <v>0</v>
      </c>
      <c r="HL1332" s="496">
        <v>0</v>
      </c>
      <c r="HM1332" s="503">
        <v>200</v>
      </c>
      <c r="HN1332" s="471">
        <v>0</v>
      </c>
      <c r="HO1332" s="471">
        <v>0</v>
      </c>
      <c r="HP1332" s="471">
        <v>0</v>
      </c>
      <c r="HQ1332" s="471">
        <v>0</v>
      </c>
      <c r="HR1332" s="471">
        <v>0</v>
      </c>
      <c r="HS1332" s="471">
        <v>0</v>
      </c>
      <c r="HT1332" s="471">
        <v>0</v>
      </c>
      <c r="HU1332" s="471">
        <v>0</v>
      </c>
      <c r="HV1332" s="496">
        <v>0</v>
      </c>
      <c r="HW1332" s="503">
        <v>250</v>
      </c>
      <c r="HX1332" s="471">
        <v>0</v>
      </c>
      <c r="HY1332" s="471">
        <v>0</v>
      </c>
      <c r="HZ1332" s="471">
        <v>0</v>
      </c>
      <c r="IA1332" s="471">
        <v>0</v>
      </c>
      <c r="IB1332" s="471">
        <v>0</v>
      </c>
      <c r="IC1332" s="471">
        <v>0</v>
      </c>
      <c r="ID1332" s="471">
        <v>0</v>
      </c>
      <c r="IE1332" s="471">
        <v>0</v>
      </c>
      <c r="IF1332" s="496">
        <v>0</v>
      </c>
      <c r="IG1332" s="503">
        <v>300</v>
      </c>
      <c r="IH1332" s="471">
        <v>0</v>
      </c>
      <c r="II1332" s="471">
        <v>3</v>
      </c>
      <c r="IJ1332" s="471">
        <v>13</v>
      </c>
      <c r="IK1332" s="471">
        <v>5</v>
      </c>
      <c r="IL1332" s="471">
        <v>6</v>
      </c>
      <c r="IM1332" s="471">
        <v>2</v>
      </c>
      <c r="IN1332" s="471">
        <v>0</v>
      </c>
      <c r="IO1332" s="471">
        <v>0</v>
      </c>
      <c r="IP1332" s="496">
        <v>29</v>
      </c>
      <c r="IQ1332" s="503">
        <v>0</v>
      </c>
      <c r="IR1332" s="471">
        <v>0</v>
      </c>
      <c r="IS1332" s="471">
        <v>0</v>
      </c>
      <c r="IT1332" s="471">
        <v>0</v>
      </c>
      <c r="IU1332" s="471">
        <v>0</v>
      </c>
      <c r="IV1332" s="471">
        <v>0</v>
      </c>
      <c r="IW1332" s="471">
        <v>0</v>
      </c>
      <c r="IX1332" s="471">
        <v>0</v>
      </c>
      <c r="IY1332" s="471">
        <v>0</v>
      </c>
      <c r="IZ1332" s="496">
        <v>0</v>
      </c>
      <c r="JA1332" s="471">
        <v>0</v>
      </c>
      <c r="JB1332" s="471">
        <v>3</v>
      </c>
      <c r="JC1332" s="471">
        <v>13</v>
      </c>
      <c r="JD1332" s="471">
        <v>5</v>
      </c>
      <c r="JE1332" s="471">
        <v>6</v>
      </c>
      <c r="JF1332" s="471">
        <v>2</v>
      </c>
      <c r="JG1332" s="471">
        <v>0</v>
      </c>
      <c r="JH1332" s="471">
        <v>0</v>
      </c>
      <c r="JI1332" s="471">
        <v>29</v>
      </c>
      <c r="JJ1332" s="503">
        <v>0</v>
      </c>
      <c r="JK1332" s="471">
        <v>6</v>
      </c>
      <c r="JL1332" s="471">
        <v>18</v>
      </c>
      <c r="JM1332" s="471">
        <v>52</v>
      </c>
      <c r="JN1332" s="471">
        <v>59</v>
      </c>
      <c r="JO1332" s="471">
        <v>51</v>
      </c>
      <c r="JP1332" s="471">
        <v>18</v>
      </c>
      <c r="JQ1332" s="471">
        <v>12</v>
      </c>
      <c r="JR1332" s="471">
        <v>10</v>
      </c>
      <c r="JS1332" s="496">
        <v>226</v>
      </c>
      <c r="JT1332" s="503">
        <v>10</v>
      </c>
      <c r="JU1332" s="471">
        <v>0</v>
      </c>
      <c r="JV1332" s="471">
        <v>0</v>
      </c>
      <c r="JW1332" s="471">
        <v>0</v>
      </c>
      <c r="JX1332" s="471">
        <v>0</v>
      </c>
      <c r="JY1332" s="471">
        <v>0</v>
      </c>
      <c r="JZ1332" s="471">
        <v>0</v>
      </c>
      <c r="KA1332" s="471">
        <v>0</v>
      </c>
      <c r="KB1332" s="471">
        <v>0</v>
      </c>
      <c r="KC1332" s="496">
        <v>0</v>
      </c>
      <c r="KD1332" s="503">
        <v>50</v>
      </c>
      <c r="KE1332" s="471">
        <v>0</v>
      </c>
      <c r="KF1332" s="471">
        <v>0</v>
      </c>
      <c r="KG1332" s="471">
        <v>0</v>
      </c>
      <c r="KH1332" s="471">
        <v>0</v>
      </c>
      <c r="KI1332" s="471">
        <v>0</v>
      </c>
      <c r="KJ1332" s="471">
        <v>0</v>
      </c>
      <c r="KK1332" s="471">
        <v>0</v>
      </c>
      <c r="KL1332" s="471">
        <v>0</v>
      </c>
      <c r="KM1332" s="496">
        <v>0</v>
      </c>
      <c r="KN1332" s="503">
        <v>0</v>
      </c>
      <c r="KO1332" s="471">
        <v>0</v>
      </c>
      <c r="KP1332" s="471">
        <v>0</v>
      </c>
      <c r="KQ1332" s="471">
        <v>0</v>
      </c>
      <c r="KR1332" s="471">
        <v>0</v>
      </c>
      <c r="KS1332" s="471">
        <v>0</v>
      </c>
      <c r="KT1332" s="471">
        <v>0</v>
      </c>
      <c r="KU1332" s="471">
        <v>0</v>
      </c>
      <c r="KV1332" s="471">
        <v>0</v>
      </c>
      <c r="KW1332" s="496">
        <v>0</v>
      </c>
      <c r="KX1332" s="471">
        <v>6</v>
      </c>
      <c r="KY1332" s="471">
        <v>18</v>
      </c>
      <c r="KZ1332" s="471">
        <v>52</v>
      </c>
      <c r="LA1332" s="471">
        <v>59</v>
      </c>
      <c r="LB1332" s="471">
        <v>51</v>
      </c>
      <c r="LC1332" s="471">
        <v>18</v>
      </c>
      <c r="LD1332" s="471">
        <v>12</v>
      </c>
      <c r="LE1332" s="471">
        <v>10</v>
      </c>
      <c r="LF1332" s="496">
        <v>226</v>
      </c>
      <c r="LG1332" s="262"/>
      <c r="LH1332" s="262"/>
      <c r="LI1332" s="262"/>
      <c r="LJ1332" s="262"/>
      <c r="LK1332" s="262"/>
      <c r="LL1332" s="262"/>
      <c r="LM1332" s="262"/>
      <c r="LN1332" s="262"/>
      <c r="LO1332" s="262"/>
      <c r="LP1332" s="262"/>
      <c r="LQ1332" s="262"/>
      <c r="LR1332" s="262"/>
      <c r="LS1332" s="262"/>
      <c r="LT1332" s="262"/>
      <c r="LU1332" s="262"/>
      <c r="LV1332" s="262"/>
      <c r="LW1332" s="262"/>
      <c r="LX1332" s="262"/>
      <c r="LY1332" s="262"/>
      <c r="LZ1332" s="262"/>
      <c r="MA1332" s="262"/>
      <c r="MB1332" s="262"/>
      <c r="MC1332" s="262"/>
      <c r="MD1332" s="262"/>
      <c r="ME1332" s="262"/>
      <c r="MF1332" s="262"/>
      <c r="MG1332" s="262"/>
      <c r="MH1332" s="262"/>
      <c r="MI1332" s="262"/>
      <c r="MJ1332" s="262"/>
      <c r="MK1332" s="262"/>
      <c r="ML1332" s="262"/>
      <c r="MM1332" s="262"/>
      <c r="MN1332" s="262"/>
      <c r="MO1332" s="262"/>
      <c r="MP1332" s="262"/>
      <c r="MQ1332" s="262"/>
      <c r="MR1332" s="262"/>
      <c r="MS1332" s="262"/>
      <c r="MT1332" s="262"/>
      <c r="MU1332" s="262"/>
    </row>
    <row r="1333" spans="1:359" x14ac:dyDescent="0.2">
      <c r="A1333" s="241" t="s">
        <v>123</v>
      </c>
      <c r="B1333" s="476" t="s">
        <v>824</v>
      </c>
      <c r="C1333" s="326" t="s">
        <v>626</v>
      </c>
      <c r="D1333" s="283" t="s">
        <v>124</v>
      </c>
      <c r="E1333" s="503">
        <v>0</v>
      </c>
      <c r="F1333" s="471">
        <v>35</v>
      </c>
      <c r="G1333" s="471">
        <v>71</v>
      </c>
      <c r="H1333" s="471">
        <v>131</v>
      </c>
      <c r="I1333" s="471">
        <v>93</v>
      </c>
      <c r="J1333" s="471">
        <v>59</v>
      </c>
      <c r="K1333" s="471">
        <v>39</v>
      </c>
      <c r="L1333" s="471">
        <v>41</v>
      </c>
      <c r="M1333" s="471">
        <v>3</v>
      </c>
      <c r="N1333" s="496">
        <v>472</v>
      </c>
      <c r="O1333" s="503">
        <v>10</v>
      </c>
      <c r="P1333" s="471">
        <v>0</v>
      </c>
      <c r="Q1333" s="471">
        <v>0</v>
      </c>
      <c r="R1333" s="471">
        <v>0</v>
      </c>
      <c r="S1333" s="471">
        <v>0</v>
      </c>
      <c r="T1333" s="471">
        <v>0</v>
      </c>
      <c r="U1333" s="471">
        <v>0</v>
      </c>
      <c r="V1333" s="471">
        <v>0</v>
      </c>
      <c r="W1333" s="471">
        <v>0</v>
      </c>
      <c r="X1333" s="496">
        <v>0</v>
      </c>
      <c r="Y1333" s="503">
        <v>25</v>
      </c>
      <c r="Z1333" s="471">
        <v>0</v>
      </c>
      <c r="AA1333" s="471">
        <v>0</v>
      </c>
      <c r="AB1333" s="471">
        <v>5</v>
      </c>
      <c r="AC1333" s="471">
        <v>8</v>
      </c>
      <c r="AD1333" s="471">
        <v>3</v>
      </c>
      <c r="AE1333" s="471">
        <v>7</v>
      </c>
      <c r="AF1333" s="471">
        <v>6</v>
      </c>
      <c r="AG1333" s="471">
        <v>0</v>
      </c>
      <c r="AH1333" s="496">
        <v>29</v>
      </c>
      <c r="AI1333" s="503">
        <v>50</v>
      </c>
      <c r="AJ1333" s="471">
        <v>0</v>
      </c>
      <c r="AK1333" s="471">
        <v>0</v>
      </c>
      <c r="AL1333" s="471">
        <v>0</v>
      </c>
      <c r="AM1333" s="471">
        <v>0</v>
      </c>
      <c r="AN1333" s="471">
        <v>0</v>
      </c>
      <c r="AO1333" s="471">
        <v>0</v>
      </c>
      <c r="AP1333" s="471">
        <v>0</v>
      </c>
      <c r="AQ1333" s="471">
        <v>0</v>
      </c>
      <c r="AR1333" s="496">
        <v>0</v>
      </c>
      <c r="AS1333" s="503">
        <v>100</v>
      </c>
      <c r="AT1333" s="471">
        <v>8</v>
      </c>
      <c r="AU1333" s="471">
        <v>46</v>
      </c>
      <c r="AV1333" s="471">
        <v>80</v>
      </c>
      <c r="AW1333" s="471">
        <v>51</v>
      </c>
      <c r="AX1333" s="471">
        <v>34</v>
      </c>
      <c r="AY1333" s="471">
        <v>9</v>
      </c>
      <c r="AZ1333" s="471">
        <v>13</v>
      </c>
      <c r="BA1333" s="471">
        <v>0</v>
      </c>
      <c r="BB1333" s="496">
        <v>241</v>
      </c>
      <c r="BC1333" s="503">
        <v>0</v>
      </c>
      <c r="BD1333" s="471">
        <v>0</v>
      </c>
      <c r="BE1333" s="471">
        <v>0</v>
      </c>
      <c r="BF1333" s="471">
        <v>0</v>
      </c>
      <c r="BG1333" s="471">
        <v>0</v>
      </c>
      <c r="BH1333" s="471">
        <v>0</v>
      </c>
      <c r="BI1333" s="471">
        <v>0</v>
      </c>
      <c r="BJ1333" s="471">
        <v>0</v>
      </c>
      <c r="BK1333" s="471">
        <v>0</v>
      </c>
      <c r="BL1333" s="496">
        <v>0</v>
      </c>
      <c r="BM1333" s="471">
        <v>8</v>
      </c>
      <c r="BN1333" s="471">
        <v>46</v>
      </c>
      <c r="BO1333" s="471">
        <v>85</v>
      </c>
      <c r="BP1333" s="471">
        <v>59</v>
      </c>
      <c r="BQ1333" s="471">
        <v>37</v>
      </c>
      <c r="BR1333" s="471">
        <v>16</v>
      </c>
      <c r="BS1333" s="471">
        <v>19</v>
      </c>
      <c r="BT1333" s="471">
        <v>0</v>
      </c>
      <c r="BU1333" s="496">
        <v>270</v>
      </c>
      <c r="BV1333" s="471">
        <v>43</v>
      </c>
      <c r="BW1333" s="471">
        <v>117</v>
      </c>
      <c r="BX1333" s="471">
        <v>216</v>
      </c>
      <c r="BY1333" s="471">
        <v>152</v>
      </c>
      <c r="BZ1333" s="471">
        <v>96</v>
      </c>
      <c r="CA1333" s="471">
        <v>55</v>
      </c>
      <c r="CB1333" s="471">
        <v>60</v>
      </c>
      <c r="CC1333" s="471">
        <v>3</v>
      </c>
      <c r="CD1333" s="496">
        <v>742</v>
      </c>
      <c r="CE1333" s="503">
        <v>10</v>
      </c>
      <c r="CF1333" s="471">
        <v>0</v>
      </c>
      <c r="CG1333" s="471">
        <v>0</v>
      </c>
      <c r="CH1333" s="471">
        <v>0</v>
      </c>
      <c r="CI1333" s="471">
        <v>0</v>
      </c>
      <c r="CJ1333" s="471">
        <v>0</v>
      </c>
      <c r="CK1333" s="471">
        <v>0</v>
      </c>
      <c r="CL1333" s="471">
        <v>0</v>
      </c>
      <c r="CM1333" s="471">
        <v>0</v>
      </c>
      <c r="CN1333" s="496">
        <v>0</v>
      </c>
      <c r="CO1333" s="503">
        <v>25</v>
      </c>
      <c r="CP1333" s="471">
        <v>0</v>
      </c>
      <c r="CQ1333" s="471">
        <v>0</v>
      </c>
      <c r="CR1333" s="471">
        <v>0</v>
      </c>
      <c r="CS1333" s="471">
        <v>0</v>
      </c>
      <c r="CT1333" s="471">
        <v>0</v>
      </c>
      <c r="CU1333" s="471">
        <v>0</v>
      </c>
      <c r="CV1333" s="471">
        <v>0</v>
      </c>
      <c r="CW1333" s="471">
        <v>0</v>
      </c>
      <c r="CX1333" s="496">
        <v>0</v>
      </c>
      <c r="CY1333" s="503">
        <v>50</v>
      </c>
      <c r="CZ1333" s="471">
        <v>0</v>
      </c>
      <c r="DA1333" s="471">
        <v>0</v>
      </c>
      <c r="DB1333" s="471">
        <v>0</v>
      </c>
      <c r="DC1333" s="471">
        <v>0</v>
      </c>
      <c r="DD1333" s="471">
        <v>0</v>
      </c>
      <c r="DE1333" s="471">
        <v>0</v>
      </c>
      <c r="DF1333" s="471">
        <v>0</v>
      </c>
      <c r="DG1333" s="471">
        <v>0</v>
      </c>
      <c r="DH1333" s="496">
        <v>0</v>
      </c>
      <c r="DI1333" s="503">
        <v>100</v>
      </c>
      <c r="DJ1333" s="471">
        <v>3</v>
      </c>
      <c r="DK1333" s="471">
        <v>19</v>
      </c>
      <c r="DL1333" s="471">
        <v>18</v>
      </c>
      <c r="DM1333" s="471">
        <v>8</v>
      </c>
      <c r="DN1333" s="471">
        <v>17</v>
      </c>
      <c r="DO1333" s="471">
        <v>8</v>
      </c>
      <c r="DP1333" s="471">
        <v>6</v>
      </c>
      <c r="DQ1333" s="471">
        <v>1</v>
      </c>
      <c r="DR1333" s="496">
        <v>80</v>
      </c>
      <c r="DS1333" s="503">
        <v>0</v>
      </c>
      <c r="DT1333" s="471">
        <v>0</v>
      </c>
      <c r="DU1333" s="471">
        <v>0</v>
      </c>
      <c r="DV1333" s="471">
        <v>0</v>
      </c>
      <c r="DW1333" s="471">
        <v>0</v>
      </c>
      <c r="DX1333" s="471">
        <v>0</v>
      </c>
      <c r="DY1333" s="471">
        <v>0</v>
      </c>
      <c r="DZ1333" s="471">
        <v>0</v>
      </c>
      <c r="EA1333" s="471">
        <v>0</v>
      </c>
      <c r="EB1333" s="496">
        <v>0</v>
      </c>
      <c r="EC1333" s="471">
        <v>3</v>
      </c>
      <c r="ED1333" s="471">
        <v>19</v>
      </c>
      <c r="EE1333" s="471">
        <v>18</v>
      </c>
      <c r="EF1333" s="471">
        <v>8</v>
      </c>
      <c r="EG1333" s="471">
        <v>17</v>
      </c>
      <c r="EH1333" s="471">
        <v>8</v>
      </c>
      <c r="EI1333" s="471">
        <v>6</v>
      </c>
      <c r="EJ1333" s="471">
        <v>1</v>
      </c>
      <c r="EK1333" s="496">
        <v>80</v>
      </c>
      <c r="EL1333" s="518">
        <v>50</v>
      </c>
      <c r="EM1333" s="471">
        <v>0</v>
      </c>
      <c r="EN1333" s="471">
        <v>0</v>
      </c>
      <c r="EO1333" s="471">
        <v>0</v>
      </c>
      <c r="EP1333" s="471">
        <v>0</v>
      </c>
      <c r="EQ1333" s="471">
        <v>0</v>
      </c>
      <c r="ER1333" s="471">
        <v>0</v>
      </c>
      <c r="ES1333" s="471">
        <v>0</v>
      </c>
      <c r="ET1333" s="471">
        <v>0</v>
      </c>
      <c r="EU1333" s="496">
        <v>0</v>
      </c>
      <c r="EV1333" s="503">
        <v>100</v>
      </c>
      <c r="EW1333" s="471">
        <v>0</v>
      </c>
      <c r="EX1333" s="471">
        <v>0</v>
      </c>
      <c r="EY1333" s="471">
        <v>0</v>
      </c>
      <c r="EZ1333" s="471">
        <v>0</v>
      </c>
      <c r="FA1333" s="471">
        <v>0</v>
      </c>
      <c r="FB1333" s="471">
        <v>0</v>
      </c>
      <c r="FC1333" s="471">
        <v>0</v>
      </c>
      <c r="FD1333" s="471">
        <v>0</v>
      </c>
      <c r="FE1333" s="496">
        <v>0</v>
      </c>
      <c r="FF1333" s="503">
        <v>150</v>
      </c>
      <c r="FG1333" s="471">
        <v>0</v>
      </c>
      <c r="FH1333" s="471">
        <v>0</v>
      </c>
      <c r="FI1333" s="471">
        <v>0</v>
      </c>
      <c r="FJ1333" s="471">
        <v>0</v>
      </c>
      <c r="FK1333" s="471">
        <v>0</v>
      </c>
      <c r="FL1333" s="471">
        <v>0</v>
      </c>
      <c r="FM1333" s="471">
        <v>0</v>
      </c>
      <c r="FN1333" s="471">
        <v>0</v>
      </c>
      <c r="FO1333" s="496">
        <v>0</v>
      </c>
      <c r="FP1333" s="503">
        <v>200</v>
      </c>
      <c r="FQ1333" s="471">
        <v>0</v>
      </c>
      <c r="FR1333" s="471">
        <v>2</v>
      </c>
      <c r="FS1333" s="471">
        <v>3</v>
      </c>
      <c r="FT1333" s="471">
        <v>6</v>
      </c>
      <c r="FU1333" s="471">
        <v>6</v>
      </c>
      <c r="FV1333" s="471">
        <v>7</v>
      </c>
      <c r="FW1333" s="471">
        <v>2</v>
      </c>
      <c r="FX1333" s="471">
        <v>2</v>
      </c>
      <c r="FY1333" s="496">
        <v>28</v>
      </c>
      <c r="FZ1333" s="503">
        <v>0</v>
      </c>
      <c r="GA1333" s="471">
        <v>0</v>
      </c>
      <c r="GB1333" s="471">
        <v>0</v>
      </c>
      <c r="GC1333" s="471">
        <v>0</v>
      </c>
      <c r="GD1333" s="471">
        <v>0</v>
      </c>
      <c r="GE1333" s="471">
        <v>0</v>
      </c>
      <c r="GF1333" s="471">
        <v>0</v>
      </c>
      <c r="GG1333" s="471">
        <v>0</v>
      </c>
      <c r="GH1333" s="471">
        <v>0</v>
      </c>
      <c r="GI1333" s="496">
        <v>0</v>
      </c>
      <c r="GJ1333" s="471">
        <v>0</v>
      </c>
      <c r="GK1333" s="471">
        <v>2</v>
      </c>
      <c r="GL1333" s="471">
        <v>3</v>
      </c>
      <c r="GM1333" s="471">
        <v>6</v>
      </c>
      <c r="GN1333" s="471">
        <v>6</v>
      </c>
      <c r="GO1333" s="471">
        <v>7</v>
      </c>
      <c r="GP1333" s="471">
        <v>2</v>
      </c>
      <c r="GQ1333" s="471">
        <v>2</v>
      </c>
      <c r="GR1333" s="496">
        <v>28</v>
      </c>
      <c r="GS1333" s="503">
        <v>100</v>
      </c>
      <c r="GT1333" s="471">
        <v>0</v>
      </c>
      <c r="GU1333" s="471">
        <v>0</v>
      </c>
      <c r="GV1333" s="471">
        <v>0</v>
      </c>
      <c r="GW1333" s="471">
        <v>0</v>
      </c>
      <c r="GX1333" s="471">
        <v>0</v>
      </c>
      <c r="GY1333" s="471">
        <v>0</v>
      </c>
      <c r="GZ1333" s="471">
        <v>0</v>
      </c>
      <c r="HA1333" s="471">
        <v>0</v>
      </c>
      <c r="HB1333" s="496">
        <v>0</v>
      </c>
      <c r="HC1333" s="503">
        <v>150</v>
      </c>
      <c r="HD1333" s="471">
        <v>0</v>
      </c>
      <c r="HE1333" s="471">
        <v>0</v>
      </c>
      <c r="HF1333" s="471">
        <v>0</v>
      </c>
      <c r="HG1333" s="471">
        <v>0</v>
      </c>
      <c r="HH1333" s="471">
        <v>0</v>
      </c>
      <c r="HI1333" s="471">
        <v>0</v>
      </c>
      <c r="HJ1333" s="471">
        <v>0</v>
      </c>
      <c r="HK1333" s="471">
        <v>0</v>
      </c>
      <c r="HL1333" s="496">
        <v>0</v>
      </c>
      <c r="HM1333" s="503">
        <v>200</v>
      </c>
      <c r="HN1333" s="471">
        <v>0</v>
      </c>
      <c r="HO1333" s="471">
        <v>0</v>
      </c>
      <c r="HP1333" s="471">
        <v>0</v>
      </c>
      <c r="HQ1333" s="471">
        <v>0</v>
      </c>
      <c r="HR1333" s="471">
        <v>0</v>
      </c>
      <c r="HS1333" s="471">
        <v>0</v>
      </c>
      <c r="HT1333" s="471">
        <v>0</v>
      </c>
      <c r="HU1333" s="471">
        <v>0</v>
      </c>
      <c r="HV1333" s="496">
        <v>0</v>
      </c>
      <c r="HW1333" s="503">
        <v>250</v>
      </c>
      <c r="HX1333" s="471">
        <v>0</v>
      </c>
      <c r="HY1333" s="471">
        <v>0</v>
      </c>
      <c r="HZ1333" s="471">
        <v>0</v>
      </c>
      <c r="IA1333" s="471">
        <v>0</v>
      </c>
      <c r="IB1333" s="471">
        <v>0</v>
      </c>
      <c r="IC1333" s="471">
        <v>0</v>
      </c>
      <c r="ID1333" s="471">
        <v>0</v>
      </c>
      <c r="IE1333" s="471">
        <v>0</v>
      </c>
      <c r="IF1333" s="496">
        <v>0</v>
      </c>
      <c r="IG1333" s="503">
        <v>300</v>
      </c>
      <c r="IH1333" s="471">
        <v>0</v>
      </c>
      <c r="II1333" s="471">
        <v>0</v>
      </c>
      <c r="IJ1333" s="471">
        <v>0</v>
      </c>
      <c r="IK1333" s="471">
        <v>0</v>
      </c>
      <c r="IL1333" s="471">
        <v>0</v>
      </c>
      <c r="IM1333" s="471">
        <v>0</v>
      </c>
      <c r="IN1333" s="471">
        <v>0</v>
      </c>
      <c r="IO1333" s="471">
        <v>0</v>
      </c>
      <c r="IP1333" s="496">
        <v>0</v>
      </c>
      <c r="IQ1333" s="503">
        <v>0</v>
      </c>
      <c r="IR1333" s="471">
        <v>0</v>
      </c>
      <c r="IS1333" s="471">
        <v>0</v>
      </c>
      <c r="IT1333" s="471">
        <v>0</v>
      </c>
      <c r="IU1333" s="471">
        <v>0</v>
      </c>
      <c r="IV1333" s="471">
        <v>0</v>
      </c>
      <c r="IW1333" s="471">
        <v>0</v>
      </c>
      <c r="IX1333" s="471">
        <v>0</v>
      </c>
      <c r="IY1333" s="471">
        <v>0</v>
      </c>
      <c r="IZ1333" s="496">
        <v>0</v>
      </c>
      <c r="JA1333" s="471">
        <v>0</v>
      </c>
      <c r="JB1333" s="471">
        <v>0</v>
      </c>
      <c r="JC1333" s="471">
        <v>0</v>
      </c>
      <c r="JD1333" s="471">
        <v>0</v>
      </c>
      <c r="JE1333" s="471">
        <v>0</v>
      </c>
      <c r="JF1333" s="471">
        <v>0</v>
      </c>
      <c r="JG1333" s="471">
        <v>0</v>
      </c>
      <c r="JH1333" s="471">
        <v>0</v>
      </c>
      <c r="JI1333" s="471">
        <v>0</v>
      </c>
      <c r="JJ1333" s="503">
        <v>0</v>
      </c>
      <c r="JK1333" s="471">
        <v>0</v>
      </c>
      <c r="JL1333" s="471">
        <v>0</v>
      </c>
      <c r="JM1333" s="471">
        <v>0</v>
      </c>
      <c r="JN1333" s="471">
        <v>0</v>
      </c>
      <c r="JO1333" s="471">
        <v>0</v>
      </c>
      <c r="JP1333" s="471">
        <v>0</v>
      </c>
      <c r="JQ1333" s="471">
        <v>0</v>
      </c>
      <c r="JR1333" s="471">
        <v>0</v>
      </c>
      <c r="JS1333" s="496">
        <v>0</v>
      </c>
      <c r="JT1333" s="503">
        <v>10</v>
      </c>
      <c r="JU1333" s="471">
        <v>11</v>
      </c>
      <c r="JV1333" s="471">
        <v>18</v>
      </c>
      <c r="JW1333" s="471">
        <v>26</v>
      </c>
      <c r="JX1333" s="471">
        <v>23</v>
      </c>
      <c r="JY1333" s="471">
        <v>29</v>
      </c>
      <c r="JZ1333" s="471">
        <v>12</v>
      </c>
      <c r="KA1333" s="471">
        <v>8</v>
      </c>
      <c r="KB1333" s="471">
        <v>3</v>
      </c>
      <c r="KC1333" s="496">
        <v>130</v>
      </c>
      <c r="KD1333" s="503">
        <v>50</v>
      </c>
      <c r="KE1333" s="471">
        <v>0</v>
      </c>
      <c r="KF1333" s="471">
        <v>1</v>
      </c>
      <c r="KG1333" s="471">
        <v>0</v>
      </c>
      <c r="KH1333" s="471">
        <v>0</v>
      </c>
      <c r="KI1333" s="471">
        <v>0</v>
      </c>
      <c r="KJ1333" s="471">
        <v>0</v>
      </c>
      <c r="KK1333" s="471">
        <v>0</v>
      </c>
      <c r="KL1333" s="471">
        <v>0</v>
      </c>
      <c r="KM1333" s="496">
        <v>1</v>
      </c>
      <c r="KN1333" s="503">
        <v>0</v>
      </c>
      <c r="KO1333" s="471">
        <v>0</v>
      </c>
      <c r="KP1333" s="471">
        <v>0</v>
      </c>
      <c r="KQ1333" s="471">
        <v>0</v>
      </c>
      <c r="KR1333" s="471">
        <v>0</v>
      </c>
      <c r="KS1333" s="471">
        <v>0</v>
      </c>
      <c r="KT1333" s="471">
        <v>0</v>
      </c>
      <c r="KU1333" s="471">
        <v>0</v>
      </c>
      <c r="KV1333" s="471">
        <v>0</v>
      </c>
      <c r="KW1333" s="496">
        <v>0</v>
      </c>
      <c r="KX1333" s="471">
        <v>11</v>
      </c>
      <c r="KY1333" s="471">
        <v>19</v>
      </c>
      <c r="KZ1333" s="471">
        <v>26</v>
      </c>
      <c r="LA1333" s="471">
        <v>23</v>
      </c>
      <c r="LB1333" s="471">
        <v>29</v>
      </c>
      <c r="LC1333" s="471">
        <v>12</v>
      </c>
      <c r="LD1333" s="471">
        <v>8</v>
      </c>
      <c r="LE1333" s="471">
        <v>3</v>
      </c>
      <c r="LF1333" s="496">
        <v>131</v>
      </c>
      <c r="LG1333" s="262"/>
      <c r="LH1333" s="262"/>
      <c r="LI1333" s="262"/>
      <c r="LJ1333" s="262"/>
      <c r="LK1333" s="262"/>
      <c r="LL1333" s="262"/>
      <c r="LM1333" s="262"/>
      <c r="LN1333" s="262"/>
      <c r="LO1333" s="262"/>
      <c r="LP1333" s="262"/>
      <c r="LQ1333" s="262"/>
      <c r="LR1333" s="262"/>
      <c r="LS1333" s="262"/>
      <c r="LT1333" s="262"/>
      <c r="LU1333" s="262"/>
      <c r="LV1333" s="262"/>
      <c r="LW1333" s="262"/>
      <c r="LX1333" s="262"/>
      <c r="LY1333" s="262"/>
      <c r="LZ1333" s="262"/>
      <c r="MA1333" s="262"/>
      <c r="MB1333" s="262"/>
      <c r="MC1333" s="262"/>
      <c r="MD1333" s="262"/>
      <c r="ME1333" s="262"/>
      <c r="MF1333" s="262"/>
      <c r="MG1333" s="262"/>
      <c r="MH1333" s="262"/>
      <c r="MI1333" s="262"/>
      <c r="MJ1333" s="262"/>
      <c r="MK1333" s="262"/>
      <c r="ML1333" s="262"/>
      <c r="MM1333" s="262"/>
      <c r="MN1333" s="262"/>
      <c r="MO1333" s="262"/>
      <c r="MP1333" s="262"/>
      <c r="MQ1333" s="262"/>
      <c r="MR1333" s="262"/>
      <c r="MS1333" s="262"/>
      <c r="MT1333" s="262"/>
      <c r="MU1333" s="262"/>
    </row>
    <row r="1334" spans="1:359" x14ac:dyDescent="0.2">
      <c r="A1334" s="241" t="s">
        <v>125</v>
      </c>
      <c r="B1334" s="476" t="s">
        <v>825</v>
      </c>
      <c r="C1334" s="326" t="s">
        <v>782</v>
      </c>
      <c r="D1334" s="283" t="s">
        <v>826</v>
      </c>
      <c r="E1334" s="503">
        <v>0</v>
      </c>
      <c r="F1334" s="471">
        <v>1271</v>
      </c>
      <c r="G1334" s="471">
        <v>958</v>
      </c>
      <c r="H1334" s="471">
        <v>679</v>
      </c>
      <c r="I1334" s="471">
        <v>300</v>
      </c>
      <c r="J1334" s="471">
        <v>153</v>
      </c>
      <c r="K1334" s="471">
        <v>42</v>
      </c>
      <c r="L1334" s="471">
        <v>43</v>
      </c>
      <c r="M1334" s="471">
        <v>3</v>
      </c>
      <c r="N1334" s="496">
        <v>3449</v>
      </c>
      <c r="O1334" s="503">
        <v>10</v>
      </c>
      <c r="P1334" s="471">
        <v>0</v>
      </c>
      <c r="Q1334" s="471">
        <v>0</v>
      </c>
      <c r="R1334" s="471">
        <v>0</v>
      </c>
      <c r="S1334" s="471">
        <v>0</v>
      </c>
      <c r="T1334" s="471">
        <v>0</v>
      </c>
      <c r="U1334" s="471">
        <v>0</v>
      </c>
      <c r="V1334" s="471">
        <v>0</v>
      </c>
      <c r="W1334" s="471">
        <v>0</v>
      </c>
      <c r="X1334" s="496">
        <v>0</v>
      </c>
      <c r="Y1334" s="503">
        <v>25</v>
      </c>
      <c r="Z1334" s="471">
        <v>0</v>
      </c>
      <c r="AA1334" s="471">
        <v>0</v>
      </c>
      <c r="AB1334" s="471">
        <v>0</v>
      </c>
      <c r="AC1334" s="471">
        <v>0</v>
      </c>
      <c r="AD1334" s="471">
        <v>0</v>
      </c>
      <c r="AE1334" s="471">
        <v>0</v>
      </c>
      <c r="AF1334" s="471">
        <v>0</v>
      </c>
      <c r="AG1334" s="471">
        <v>0</v>
      </c>
      <c r="AH1334" s="496">
        <v>0</v>
      </c>
      <c r="AI1334" s="503">
        <v>50</v>
      </c>
      <c r="AJ1334" s="471">
        <v>18</v>
      </c>
      <c r="AK1334" s="471">
        <v>3</v>
      </c>
      <c r="AL1334" s="471">
        <v>3</v>
      </c>
      <c r="AM1334" s="471">
        <v>1</v>
      </c>
      <c r="AN1334" s="471">
        <v>0</v>
      </c>
      <c r="AO1334" s="471">
        <v>0</v>
      </c>
      <c r="AP1334" s="471">
        <v>0</v>
      </c>
      <c r="AQ1334" s="471">
        <v>0</v>
      </c>
      <c r="AR1334" s="496">
        <v>25</v>
      </c>
      <c r="AS1334" s="503">
        <v>100</v>
      </c>
      <c r="AT1334" s="471">
        <v>1</v>
      </c>
      <c r="AU1334" s="471">
        <v>0</v>
      </c>
      <c r="AV1334" s="471">
        <v>0</v>
      </c>
      <c r="AW1334" s="471">
        <v>0</v>
      </c>
      <c r="AX1334" s="471">
        <v>0</v>
      </c>
      <c r="AY1334" s="471">
        <v>0</v>
      </c>
      <c r="AZ1334" s="471">
        <v>0</v>
      </c>
      <c r="BA1334" s="471">
        <v>0</v>
      </c>
      <c r="BB1334" s="496">
        <v>1</v>
      </c>
      <c r="BC1334" s="503">
        <v>0</v>
      </c>
      <c r="BD1334" s="471">
        <v>0</v>
      </c>
      <c r="BE1334" s="471">
        <v>0</v>
      </c>
      <c r="BF1334" s="471">
        <v>0</v>
      </c>
      <c r="BG1334" s="471">
        <v>0</v>
      </c>
      <c r="BH1334" s="471">
        <v>0</v>
      </c>
      <c r="BI1334" s="471">
        <v>0</v>
      </c>
      <c r="BJ1334" s="471">
        <v>0</v>
      </c>
      <c r="BK1334" s="471">
        <v>0</v>
      </c>
      <c r="BL1334" s="496">
        <v>0</v>
      </c>
      <c r="BM1334" s="471">
        <v>19</v>
      </c>
      <c r="BN1334" s="471">
        <v>3</v>
      </c>
      <c r="BO1334" s="471">
        <v>3</v>
      </c>
      <c r="BP1334" s="471">
        <v>1</v>
      </c>
      <c r="BQ1334" s="471">
        <v>0</v>
      </c>
      <c r="BR1334" s="471">
        <v>0</v>
      </c>
      <c r="BS1334" s="471">
        <v>0</v>
      </c>
      <c r="BT1334" s="471">
        <v>0</v>
      </c>
      <c r="BU1334" s="496">
        <v>26</v>
      </c>
      <c r="BV1334" s="471">
        <v>1290</v>
      </c>
      <c r="BW1334" s="471">
        <v>961</v>
      </c>
      <c r="BX1334" s="471">
        <v>682</v>
      </c>
      <c r="BY1334" s="471">
        <v>301</v>
      </c>
      <c r="BZ1334" s="471">
        <v>153</v>
      </c>
      <c r="CA1334" s="471">
        <v>42</v>
      </c>
      <c r="CB1334" s="471">
        <v>43</v>
      </c>
      <c r="CC1334" s="471">
        <v>3</v>
      </c>
      <c r="CD1334" s="496">
        <v>3475</v>
      </c>
      <c r="CE1334" s="503">
        <v>10</v>
      </c>
      <c r="CF1334" s="471">
        <v>0</v>
      </c>
      <c r="CG1334" s="471">
        <v>0</v>
      </c>
      <c r="CH1334" s="471">
        <v>0</v>
      </c>
      <c r="CI1334" s="471">
        <v>0</v>
      </c>
      <c r="CJ1334" s="471">
        <v>0</v>
      </c>
      <c r="CK1334" s="471">
        <v>0</v>
      </c>
      <c r="CL1334" s="471">
        <v>0</v>
      </c>
      <c r="CM1334" s="471">
        <v>0</v>
      </c>
      <c r="CN1334" s="496">
        <v>0</v>
      </c>
      <c r="CO1334" s="503">
        <v>25</v>
      </c>
      <c r="CP1334" s="471">
        <v>0</v>
      </c>
      <c r="CQ1334" s="471">
        <v>0</v>
      </c>
      <c r="CR1334" s="471">
        <v>0</v>
      </c>
      <c r="CS1334" s="471">
        <v>0</v>
      </c>
      <c r="CT1334" s="471">
        <v>0</v>
      </c>
      <c r="CU1334" s="471">
        <v>0</v>
      </c>
      <c r="CV1334" s="471">
        <v>0</v>
      </c>
      <c r="CW1334" s="471">
        <v>0</v>
      </c>
      <c r="CX1334" s="496">
        <v>0</v>
      </c>
      <c r="CY1334" s="503">
        <v>50</v>
      </c>
      <c r="CZ1334" s="471">
        <v>0</v>
      </c>
      <c r="DA1334" s="471">
        <v>0</v>
      </c>
      <c r="DB1334" s="471">
        <v>0</v>
      </c>
      <c r="DC1334" s="471">
        <v>0</v>
      </c>
      <c r="DD1334" s="471">
        <v>0</v>
      </c>
      <c r="DE1334" s="471">
        <v>0</v>
      </c>
      <c r="DF1334" s="471">
        <v>0</v>
      </c>
      <c r="DG1334" s="471">
        <v>0</v>
      </c>
      <c r="DH1334" s="496">
        <v>0</v>
      </c>
      <c r="DI1334" s="503">
        <v>100</v>
      </c>
      <c r="DJ1334" s="471">
        <v>53</v>
      </c>
      <c r="DK1334" s="471">
        <v>48</v>
      </c>
      <c r="DL1334" s="471">
        <v>26</v>
      </c>
      <c r="DM1334" s="471">
        <v>15</v>
      </c>
      <c r="DN1334" s="471">
        <v>4</v>
      </c>
      <c r="DO1334" s="471">
        <v>1</v>
      </c>
      <c r="DP1334" s="471">
        <v>7</v>
      </c>
      <c r="DQ1334" s="471">
        <v>3</v>
      </c>
      <c r="DR1334" s="496">
        <v>157</v>
      </c>
      <c r="DS1334" s="503">
        <v>0</v>
      </c>
      <c r="DT1334" s="471">
        <v>0</v>
      </c>
      <c r="DU1334" s="471">
        <v>0</v>
      </c>
      <c r="DV1334" s="471">
        <v>0</v>
      </c>
      <c r="DW1334" s="471">
        <v>0</v>
      </c>
      <c r="DX1334" s="471">
        <v>0</v>
      </c>
      <c r="DY1334" s="471">
        <v>0</v>
      </c>
      <c r="DZ1334" s="471">
        <v>0</v>
      </c>
      <c r="EA1334" s="471">
        <v>0</v>
      </c>
      <c r="EB1334" s="496">
        <v>0</v>
      </c>
      <c r="EC1334" s="471">
        <v>53</v>
      </c>
      <c r="ED1334" s="471">
        <v>48</v>
      </c>
      <c r="EE1334" s="471">
        <v>26</v>
      </c>
      <c r="EF1334" s="471">
        <v>15</v>
      </c>
      <c r="EG1334" s="471">
        <v>4</v>
      </c>
      <c r="EH1334" s="471">
        <v>1</v>
      </c>
      <c r="EI1334" s="471">
        <v>7</v>
      </c>
      <c r="EJ1334" s="471">
        <v>3</v>
      </c>
      <c r="EK1334" s="496">
        <v>157</v>
      </c>
      <c r="EL1334" s="518">
        <v>50</v>
      </c>
      <c r="EM1334" s="471">
        <v>0</v>
      </c>
      <c r="EN1334" s="471">
        <v>0</v>
      </c>
      <c r="EO1334" s="471">
        <v>0</v>
      </c>
      <c r="EP1334" s="471">
        <v>0</v>
      </c>
      <c r="EQ1334" s="471">
        <v>0</v>
      </c>
      <c r="ER1334" s="471">
        <v>0</v>
      </c>
      <c r="ES1334" s="471">
        <v>0</v>
      </c>
      <c r="ET1334" s="471">
        <v>0</v>
      </c>
      <c r="EU1334" s="496">
        <v>0</v>
      </c>
      <c r="EV1334" s="503">
        <v>100</v>
      </c>
      <c r="EW1334" s="471">
        <v>0</v>
      </c>
      <c r="EX1334" s="471">
        <v>0</v>
      </c>
      <c r="EY1334" s="471">
        <v>0</v>
      </c>
      <c r="EZ1334" s="471">
        <v>0</v>
      </c>
      <c r="FA1334" s="471">
        <v>0</v>
      </c>
      <c r="FB1334" s="471">
        <v>0</v>
      </c>
      <c r="FC1334" s="471">
        <v>0</v>
      </c>
      <c r="FD1334" s="471">
        <v>0</v>
      </c>
      <c r="FE1334" s="496">
        <v>0</v>
      </c>
      <c r="FF1334" s="503">
        <v>150</v>
      </c>
      <c r="FG1334" s="471">
        <v>0</v>
      </c>
      <c r="FH1334" s="471">
        <v>0</v>
      </c>
      <c r="FI1334" s="471">
        <v>0</v>
      </c>
      <c r="FJ1334" s="471">
        <v>0</v>
      </c>
      <c r="FK1334" s="471">
        <v>0</v>
      </c>
      <c r="FL1334" s="471">
        <v>0</v>
      </c>
      <c r="FM1334" s="471">
        <v>0</v>
      </c>
      <c r="FN1334" s="471">
        <v>0</v>
      </c>
      <c r="FO1334" s="496">
        <v>0</v>
      </c>
      <c r="FP1334" s="503">
        <v>200</v>
      </c>
      <c r="FQ1334" s="471">
        <v>3</v>
      </c>
      <c r="FR1334" s="471">
        <v>7</v>
      </c>
      <c r="FS1334" s="471">
        <v>6</v>
      </c>
      <c r="FT1334" s="471">
        <v>2</v>
      </c>
      <c r="FU1334" s="471">
        <v>1</v>
      </c>
      <c r="FV1334" s="471">
        <v>1</v>
      </c>
      <c r="FW1334" s="471">
        <v>0</v>
      </c>
      <c r="FX1334" s="471">
        <v>0</v>
      </c>
      <c r="FY1334" s="496">
        <v>20</v>
      </c>
      <c r="FZ1334" s="503">
        <v>0</v>
      </c>
      <c r="GA1334" s="471">
        <v>0</v>
      </c>
      <c r="GB1334" s="471">
        <v>0</v>
      </c>
      <c r="GC1334" s="471">
        <v>0</v>
      </c>
      <c r="GD1334" s="471">
        <v>0</v>
      </c>
      <c r="GE1334" s="471">
        <v>0</v>
      </c>
      <c r="GF1334" s="471">
        <v>0</v>
      </c>
      <c r="GG1334" s="471">
        <v>0</v>
      </c>
      <c r="GH1334" s="471">
        <v>0</v>
      </c>
      <c r="GI1334" s="496">
        <v>0</v>
      </c>
      <c r="GJ1334" s="471">
        <v>3</v>
      </c>
      <c r="GK1334" s="471">
        <v>7</v>
      </c>
      <c r="GL1334" s="471">
        <v>6</v>
      </c>
      <c r="GM1334" s="471">
        <v>2</v>
      </c>
      <c r="GN1334" s="471">
        <v>1</v>
      </c>
      <c r="GO1334" s="471">
        <v>1</v>
      </c>
      <c r="GP1334" s="471">
        <v>0</v>
      </c>
      <c r="GQ1334" s="471">
        <v>0</v>
      </c>
      <c r="GR1334" s="496">
        <v>20</v>
      </c>
      <c r="GS1334" s="503">
        <v>100</v>
      </c>
      <c r="GT1334" s="471">
        <v>0</v>
      </c>
      <c r="GU1334" s="471">
        <v>0</v>
      </c>
      <c r="GV1334" s="471">
        <v>0</v>
      </c>
      <c r="GW1334" s="471">
        <v>0</v>
      </c>
      <c r="GX1334" s="471">
        <v>0</v>
      </c>
      <c r="GY1334" s="471">
        <v>0</v>
      </c>
      <c r="GZ1334" s="471">
        <v>0</v>
      </c>
      <c r="HA1334" s="471">
        <v>0</v>
      </c>
      <c r="HB1334" s="496">
        <v>0</v>
      </c>
      <c r="HC1334" s="503">
        <v>150</v>
      </c>
      <c r="HD1334" s="471">
        <v>0</v>
      </c>
      <c r="HE1334" s="471">
        <v>0</v>
      </c>
      <c r="HF1334" s="471">
        <v>0</v>
      </c>
      <c r="HG1334" s="471">
        <v>0</v>
      </c>
      <c r="HH1334" s="471">
        <v>0</v>
      </c>
      <c r="HI1334" s="471">
        <v>0</v>
      </c>
      <c r="HJ1334" s="471">
        <v>0</v>
      </c>
      <c r="HK1334" s="471">
        <v>0</v>
      </c>
      <c r="HL1334" s="496">
        <v>0</v>
      </c>
      <c r="HM1334" s="503">
        <v>200</v>
      </c>
      <c r="HN1334" s="471">
        <v>0</v>
      </c>
      <c r="HO1334" s="471">
        <v>0</v>
      </c>
      <c r="HP1334" s="471">
        <v>0</v>
      </c>
      <c r="HQ1334" s="471">
        <v>0</v>
      </c>
      <c r="HR1334" s="471">
        <v>0</v>
      </c>
      <c r="HS1334" s="471">
        <v>0</v>
      </c>
      <c r="HT1334" s="471">
        <v>0</v>
      </c>
      <c r="HU1334" s="471">
        <v>0</v>
      </c>
      <c r="HV1334" s="496">
        <v>0</v>
      </c>
      <c r="HW1334" s="503">
        <v>250</v>
      </c>
      <c r="HX1334" s="471">
        <v>0</v>
      </c>
      <c r="HY1334" s="471">
        <v>0</v>
      </c>
      <c r="HZ1334" s="471">
        <v>0</v>
      </c>
      <c r="IA1334" s="471">
        <v>0</v>
      </c>
      <c r="IB1334" s="471">
        <v>0</v>
      </c>
      <c r="IC1334" s="471">
        <v>0</v>
      </c>
      <c r="ID1334" s="471">
        <v>0</v>
      </c>
      <c r="IE1334" s="471">
        <v>0</v>
      </c>
      <c r="IF1334" s="496">
        <v>0</v>
      </c>
      <c r="IG1334" s="503">
        <v>300</v>
      </c>
      <c r="IH1334" s="471">
        <v>2</v>
      </c>
      <c r="II1334" s="471">
        <v>3</v>
      </c>
      <c r="IJ1334" s="471">
        <v>1</v>
      </c>
      <c r="IK1334" s="471">
        <v>1</v>
      </c>
      <c r="IL1334" s="471">
        <v>0</v>
      </c>
      <c r="IM1334" s="471">
        <v>0</v>
      </c>
      <c r="IN1334" s="471">
        <v>0</v>
      </c>
      <c r="IO1334" s="471">
        <v>0</v>
      </c>
      <c r="IP1334" s="496">
        <v>7</v>
      </c>
      <c r="IQ1334" s="503">
        <v>0</v>
      </c>
      <c r="IR1334" s="471">
        <v>0</v>
      </c>
      <c r="IS1334" s="471">
        <v>0</v>
      </c>
      <c r="IT1334" s="471">
        <v>0</v>
      </c>
      <c r="IU1334" s="471">
        <v>0</v>
      </c>
      <c r="IV1334" s="471">
        <v>0</v>
      </c>
      <c r="IW1334" s="471">
        <v>0</v>
      </c>
      <c r="IX1334" s="471">
        <v>0</v>
      </c>
      <c r="IY1334" s="471">
        <v>0</v>
      </c>
      <c r="IZ1334" s="496">
        <v>0</v>
      </c>
      <c r="JA1334" s="471">
        <v>2</v>
      </c>
      <c r="JB1334" s="471">
        <v>3</v>
      </c>
      <c r="JC1334" s="471">
        <v>1</v>
      </c>
      <c r="JD1334" s="471">
        <v>1</v>
      </c>
      <c r="JE1334" s="471">
        <v>0</v>
      </c>
      <c r="JF1334" s="471">
        <v>0</v>
      </c>
      <c r="JG1334" s="471">
        <v>0</v>
      </c>
      <c r="JH1334" s="471">
        <v>0</v>
      </c>
      <c r="JI1334" s="471">
        <v>7</v>
      </c>
      <c r="JJ1334" s="503">
        <v>0</v>
      </c>
      <c r="JK1334" s="471">
        <v>458</v>
      </c>
      <c r="JL1334" s="471">
        <v>431</v>
      </c>
      <c r="JM1334" s="471">
        <v>477</v>
      </c>
      <c r="JN1334" s="471">
        <v>319</v>
      </c>
      <c r="JO1334" s="471">
        <v>211</v>
      </c>
      <c r="JP1334" s="471">
        <v>58</v>
      </c>
      <c r="JQ1334" s="471">
        <v>56</v>
      </c>
      <c r="JR1334" s="471">
        <v>9</v>
      </c>
      <c r="JS1334" s="496">
        <v>2019</v>
      </c>
      <c r="JT1334" s="503">
        <v>10</v>
      </c>
      <c r="JU1334" s="471">
        <v>0</v>
      </c>
      <c r="JV1334" s="471">
        <v>0</v>
      </c>
      <c r="JW1334" s="471">
        <v>0</v>
      </c>
      <c r="JX1334" s="471">
        <v>0</v>
      </c>
      <c r="JY1334" s="471">
        <v>0</v>
      </c>
      <c r="JZ1334" s="471">
        <v>0</v>
      </c>
      <c r="KA1334" s="471">
        <v>0</v>
      </c>
      <c r="KB1334" s="471">
        <v>0</v>
      </c>
      <c r="KC1334" s="496">
        <v>0</v>
      </c>
      <c r="KD1334" s="503">
        <v>50</v>
      </c>
      <c r="KE1334" s="471">
        <v>6</v>
      </c>
      <c r="KF1334" s="471">
        <v>2</v>
      </c>
      <c r="KG1334" s="471">
        <v>3</v>
      </c>
      <c r="KH1334" s="471">
        <v>3</v>
      </c>
      <c r="KI1334" s="471">
        <v>1</v>
      </c>
      <c r="KJ1334" s="471">
        <v>0</v>
      </c>
      <c r="KK1334" s="471">
        <v>0</v>
      </c>
      <c r="KL1334" s="471">
        <v>0</v>
      </c>
      <c r="KM1334" s="496">
        <v>15</v>
      </c>
      <c r="KN1334" s="503">
        <v>0</v>
      </c>
      <c r="KO1334" s="471">
        <v>0</v>
      </c>
      <c r="KP1334" s="471">
        <v>0</v>
      </c>
      <c r="KQ1334" s="471">
        <v>0</v>
      </c>
      <c r="KR1334" s="471">
        <v>0</v>
      </c>
      <c r="KS1334" s="471">
        <v>0</v>
      </c>
      <c r="KT1334" s="471">
        <v>0</v>
      </c>
      <c r="KU1334" s="471">
        <v>0</v>
      </c>
      <c r="KV1334" s="471">
        <v>0</v>
      </c>
      <c r="KW1334" s="496">
        <v>0</v>
      </c>
      <c r="KX1334" s="471">
        <v>464</v>
      </c>
      <c r="KY1334" s="471">
        <v>433</v>
      </c>
      <c r="KZ1334" s="471">
        <v>480</v>
      </c>
      <c r="LA1334" s="471">
        <v>322</v>
      </c>
      <c r="LB1334" s="471">
        <v>212</v>
      </c>
      <c r="LC1334" s="471">
        <v>58</v>
      </c>
      <c r="LD1334" s="471">
        <v>56</v>
      </c>
      <c r="LE1334" s="471">
        <v>9</v>
      </c>
      <c r="LF1334" s="496">
        <v>2034</v>
      </c>
      <c r="LG1334" s="262"/>
      <c r="LH1334" s="262"/>
      <c r="LI1334" s="262"/>
      <c r="LJ1334" s="262"/>
      <c r="LK1334" s="262"/>
      <c r="LL1334" s="262"/>
      <c r="LM1334" s="262"/>
      <c r="LN1334" s="262"/>
      <c r="LO1334" s="262"/>
      <c r="LP1334" s="262"/>
      <c r="LQ1334" s="262"/>
      <c r="LR1334" s="262"/>
      <c r="LS1334" s="262"/>
      <c r="LT1334" s="262"/>
      <c r="LU1334" s="262"/>
      <c r="LV1334" s="262"/>
      <c r="LW1334" s="262"/>
      <c r="LX1334" s="262"/>
      <c r="LY1334" s="262"/>
      <c r="LZ1334" s="262"/>
      <c r="MA1334" s="262"/>
      <c r="MB1334" s="262"/>
      <c r="MC1334" s="262"/>
      <c r="MD1334" s="262"/>
      <c r="ME1334" s="262"/>
      <c r="MF1334" s="262"/>
      <c r="MG1334" s="262"/>
      <c r="MH1334" s="262"/>
      <c r="MI1334" s="262"/>
      <c r="MJ1334" s="262"/>
      <c r="MK1334" s="262"/>
      <c r="ML1334" s="262"/>
      <c r="MM1334" s="262"/>
      <c r="MN1334" s="262"/>
      <c r="MO1334" s="262"/>
      <c r="MP1334" s="262"/>
      <c r="MQ1334" s="262"/>
      <c r="MR1334" s="262"/>
      <c r="MS1334" s="262"/>
      <c r="MT1334" s="262"/>
      <c r="MU1334" s="262"/>
    </row>
    <row r="1335" spans="1:359" x14ac:dyDescent="0.2">
      <c r="A1335" s="241" t="s">
        <v>126</v>
      </c>
      <c r="B1335" s="476" t="s">
        <v>827</v>
      </c>
      <c r="C1335" s="326" t="s">
        <v>801</v>
      </c>
      <c r="D1335" s="283" t="s">
        <v>828</v>
      </c>
      <c r="E1335" s="503">
        <v>0</v>
      </c>
      <c r="F1335" s="471">
        <v>1082</v>
      </c>
      <c r="G1335" s="471">
        <v>931</v>
      </c>
      <c r="H1335" s="471">
        <v>431</v>
      </c>
      <c r="I1335" s="471">
        <v>227</v>
      </c>
      <c r="J1335" s="471">
        <v>104</v>
      </c>
      <c r="K1335" s="471">
        <v>35</v>
      </c>
      <c r="L1335" s="471">
        <v>23</v>
      </c>
      <c r="M1335" s="471">
        <v>4</v>
      </c>
      <c r="N1335" s="496">
        <v>2837</v>
      </c>
      <c r="O1335" s="503">
        <v>10</v>
      </c>
      <c r="P1335" s="471">
        <v>0</v>
      </c>
      <c r="Q1335" s="471">
        <v>0</v>
      </c>
      <c r="R1335" s="471">
        <v>0</v>
      </c>
      <c r="S1335" s="471">
        <v>0</v>
      </c>
      <c r="T1335" s="471">
        <v>0</v>
      </c>
      <c r="U1335" s="471">
        <v>0</v>
      </c>
      <c r="V1335" s="471">
        <v>0</v>
      </c>
      <c r="W1335" s="471">
        <v>0</v>
      </c>
      <c r="X1335" s="496">
        <v>0</v>
      </c>
      <c r="Y1335" s="503">
        <v>25</v>
      </c>
      <c r="Z1335" s="471">
        <v>0</v>
      </c>
      <c r="AA1335" s="471">
        <v>0</v>
      </c>
      <c r="AB1335" s="471">
        <v>0</v>
      </c>
      <c r="AC1335" s="471">
        <v>0</v>
      </c>
      <c r="AD1335" s="471">
        <v>0</v>
      </c>
      <c r="AE1335" s="471">
        <v>0</v>
      </c>
      <c r="AF1335" s="471">
        <v>0</v>
      </c>
      <c r="AG1335" s="471">
        <v>0</v>
      </c>
      <c r="AH1335" s="496">
        <v>0</v>
      </c>
      <c r="AI1335" s="503">
        <v>50</v>
      </c>
      <c r="AJ1335" s="471">
        <v>0</v>
      </c>
      <c r="AK1335" s="471">
        <v>0</v>
      </c>
      <c r="AL1335" s="471">
        <v>0</v>
      </c>
      <c r="AM1335" s="471">
        <v>0</v>
      </c>
      <c r="AN1335" s="471">
        <v>0</v>
      </c>
      <c r="AO1335" s="471">
        <v>0</v>
      </c>
      <c r="AP1335" s="471">
        <v>0</v>
      </c>
      <c r="AQ1335" s="471">
        <v>0</v>
      </c>
      <c r="AR1335" s="496">
        <v>0</v>
      </c>
      <c r="AS1335" s="503">
        <v>100</v>
      </c>
      <c r="AT1335" s="471">
        <v>47</v>
      </c>
      <c r="AU1335" s="471">
        <v>55</v>
      </c>
      <c r="AV1335" s="471">
        <v>25</v>
      </c>
      <c r="AW1335" s="471">
        <v>14</v>
      </c>
      <c r="AX1335" s="471">
        <v>7</v>
      </c>
      <c r="AY1335" s="471">
        <v>11</v>
      </c>
      <c r="AZ1335" s="471">
        <v>2</v>
      </c>
      <c r="BA1335" s="471">
        <v>2</v>
      </c>
      <c r="BB1335" s="496">
        <v>163</v>
      </c>
      <c r="BC1335" s="503">
        <v>0</v>
      </c>
      <c r="BD1335" s="471">
        <v>0</v>
      </c>
      <c r="BE1335" s="471">
        <v>0</v>
      </c>
      <c r="BF1335" s="471">
        <v>0</v>
      </c>
      <c r="BG1335" s="471">
        <v>0</v>
      </c>
      <c r="BH1335" s="471">
        <v>0</v>
      </c>
      <c r="BI1335" s="471">
        <v>0</v>
      </c>
      <c r="BJ1335" s="471">
        <v>0</v>
      </c>
      <c r="BK1335" s="471">
        <v>0</v>
      </c>
      <c r="BL1335" s="496">
        <v>0</v>
      </c>
      <c r="BM1335" s="471">
        <v>47</v>
      </c>
      <c r="BN1335" s="471">
        <v>55</v>
      </c>
      <c r="BO1335" s="471">
        <v>25</v>
      </c>
      <c r="BP1335" s="471">
        <v>14</v>
      </c>
      <c r="BQ1335" s="471">
        <v>7</v>
      </c>
      <c r="BR1335" s="471">
        <v>11</v>
      </c>
      <c r="BS1335" s="471">
        <v>2</v>
      </c>
      <c r="BT1335" s="471">
        <v>2</v>
      </c>
      <c r="BU1335" s="496">
        <v>163</v>
      </c>
      <c r="BV1335" s="471">
        <v>1129</v>
      </c>
      <c r="BW1335" s="471">
        <v>986</v>
      </c>
      <c r="BX1335" s="471">
        <v>456</v>
      </c>
      <c r="BY1335" s="471">
        <v>241</v>
      </c>
      <c r="BZ1335" s="471">
        <v>111</v>
      </c>
      <c r="CA1335" s="471">
        <v>46</v>
      </c>
      <c r="CB1335" s="471">
        <v>25</v>
      </c>
      <c r="CC1335" s="471">
        <v>6</v>
      </c>
      <c r="CD1335" s="496">
        <v>3000</v>
      </c>
      <c r="CE1335" s="503">
        <v>10</v>
      </c>
      <c r="CF1335" s="471">
        <v>0</v>
      </c>
      <c r="CG1335" s="471">
        <v>0</v>
      </c>
      <c r="CH1335" s="471">
        <v>0</v>
      </c>
      <c r="CI1335" s="471">
        <v>0</v>
      </c>
      <c r="CJ1335" s="471">
        <v>0</v>
      </c>
      <c r="CK1335" s="471">
        <v>0</v>
      </c>
      <c r="CL1335" s="471">
        <v>0</v>
      </c>
      <c r="CM1335" s="471">
        <v>0</v>
      </c>
      <c r="CN1335" s="496">
        <v>0</v>
      </c>
      <c r="CO1335" s="503">
        <v>25</v>
      </c>
      <c r="CP1335" s="471">
        <v>0</v>
      </c>
      <c r="CQ1335" s="471">
        <v>0</v>
      </c>
      <c r="CR1335" s="471">
        <v>0</v>
      </c>
      <c r="CS1335" s="471">
        <v>0</v>
      </c>
      <c r="CT1335" s="471">
        <v>0</v>
      </c>
      <c r="CU1335" s="471">
        <v>0</v>
      </c>
      <c r="CV1335" s="471">
        <v>0</v>
      </c>
      <c r="CW1335" s="471">
        <v>0</v>
      </c>
      <c r="CX1335" s="496">
        <v>0</v>
      </c>
      <c r="CY1335" s="503">
        <v>50</v>
      </c>
      <c r="CZ1335" s="471">
        <v>0</v>
      </c>
      <c r="DA1335" s="471">
        <v>0</v>
      </c>
      <c r="DB1335" s="471">
        <v>0</v>
      </c>
      <c r="DC1335" s="471">
        <v>0</v>
      </c>
      <c r="DD1335" s="471">
        <v>0</v>
      </c>
      <c r="DE1335" s="471">
        <v>0</v>
      </c>
      <c r="DF1335" s="471">
        <v>0</v>
      </c>
      <c r="DG1335" s="471">
        <v>0</v>
      </c>
      <c r="DH1335" s="496">
        <v>0</v>
      </c>
      <c r="DI1335" s="503">
        <v>100</v>
      </c>
      <c r="DJ1335" s="471">
        <v>73</v>
      </c>
      <c r="DK1335" s="471">
        <v>59</v>
      </c>
      <c r="DL1335" s="471">
        <v>12</v>
      </c>
      <c r="DM1335" s="471">
        <v>13</v>
      </c>
      <c r="DN1335" s="471">
        <v>4</v>
      </c>
      <c r="DO1335" s="471">
        <v>0</v>
      </c>
      <c r="DP1335" s="471">
        <v>0</v>
      </c>
      <c r="DQ1335" s="471">
        <v>1</v>
      </c>
      <c r="DR1335" s="496">
        <v>162</v>
      </c>
      <c r="DS1335" s="503">
        <v>0</v>
      </c>
      <c r="DT1335" s="471">
        <v>0</v>
      </c>
      <c r="DU1335" s="471">
        <v>0</v>
      </c>
      <c r="DV1335" s="471">
        <v>0</v>
      </c>
      <c r="DW1335" s="471">
        <v>0</v>
      </c>
      <c r="DX1335" s="471">
        <v>0</v>
      </c>
      <c r="DY1335" s="471">
        <v>0</v>
      </c>
      <c r="DZ1335" s="471">
        <v>0</v>
      </c>
      <c r="EA1335" s="471">
        <v>0</v>
      </c>
      <c r="EB1335" s="496">
        <v>0</v>
      </c>
      <c r="EC1335" s="471">
        <v>73</v>
      </c>
      <c r="ED1335" s="471">
        <v>59</v>
      </c>
      <c r="EE1335" s="471">
        <v>12</v>
      </c>
      <c r="EF1335" s="471">
        <v>13</v>
      </c>
      <c r="EG1335" s="471">
        <v>4</v>
      </c>
      <c r="EH1335" s="471">
        <v>0</v>
      </c>
      <c r="EI1335" s="471">
        <v>0</v>
      </c>
      <c r="EJ1335" s="471">
        <v>1</v>
      </c>
      <c r="EK1335" s="496">
        <v>162</v>
      </c>
      <c r="EL1335" s="518">
        <v>50</v>
      </c>
      <c r="EM1335" s="471">
        <v>0</v>
      </c>
      <c r="EN1335" s="471">
        <v>0</v>
      </c>
      <c r="EO1335" s="471">
        <v>0</v>
      </c>
      <c r="EP1335" s="471">
        <v>0</v>
      </c>
      <c r="EQ1335" s="471">
        <v>0</v>
      </c>
      <c r="ER1335" s="471">
        <v>0</v>
      </c>
      <c r="ES1335" s="471">
        <v>0</v>
      </c>
      <c r="ET1335" s="471">
        <v>0</v>
      </c>
      <c r="EU1335" s="496">
        <v>0</v>
      </c>
      <c r="EV1335" s="503">
        <v>100</v>
      </c>
      <c r="EW1335" s="471">
        <v>0</v>
      </c>
      <c r="EX1335" s="471">
        <v>0</v>
      </c>
      <c r="EY1335" s="471">
        <v>0</v>
      </c>
      <c r="EZ1335" s="471">
        <v>0</v>
      </c>
      <c r="FA1335" s="471">
        <v>0</v>
      </c>
      <c r="FB1335" s="471">
        <v>0</v>
      </c>
      <c r="FC1335" s="471">
        <v>0</v>
      </c>
      <c r="FD1335" s="471">
        <v>0</v>
      </c>
      <c r="FE1335" s="496">
        <v>0</v>
      </c>
      <c r="FF1335" s="503">
        <v>150</v>
      </c>
      <c r="FG1335" s="471">
        <v>0</v>
      </c>
      <c r="FH1335" s="471">
        <v>0</v>
      </c>
      <c r="FI1335" s="471">
        <v>0</v>
      </c>
      <c r="FJ1335" s="471">
        <v>0</v>
      </c>
      <c r="FK1335" s="471">
        <v>0</v>
      </c>
      <c r="FL1335" s="471">
        <v>0</v>
      </c>
      <c r="FM1335" s="471">
        <v>0</v>
      </c>
      <c r="FN1335" s="471">
        <v>0</v>
      </c>
      <c r="FO1335" s="496">
        <v>0</v>
      </c>
      <c r="FP1335" s="503">
        <v>200</v>
      </c>
      <c r="FQ1335" s="471">
        <v>14</v>
      </c>
      <c r="FR1335" s="471">
        <v>15</v>
      </c>
      <c r="FS1335" s="471">
        <v>3</v>
      </c>
      <c r="FT1335" s="471">
        <v>1</v>
      </c>
      <c r="FU1335" s="471">
        <v>2</v>
      </c>
      <c r="FV1335" s="471">
        <v>1</v>
      </c>
      <c r="FW1335" s="471">
        <v>0</v>
      </c>
      <c r="FX1335" s="471">
        <v>0</v>
      </c>
      <c r="FY1335" s="496">
        <v>36</v>
      </c>
      <c r="FZ1335" s="503">
        <v>0</v>
      </c>
      <c r="GA1335" s="471">
        <v>0</v>
      </c>
      <c r="GB1335" s="471">
        <v>0</v>
      </c>
      <c r="GC1335" s="471">
        <v>0</v>
      </c>
      <c r="GD1335" s="471">
        <v>0</v>
      </c>
      <c r="GE1335" s="471">
        <v>0</v>
      </c>
      <c r="GF1335" s="471">
        <v>0</v>
      </c>
      <c r="GG1335" s="471">
        <v>0</v>
      </c>
      <c r="GH1335" s="471">
        <v>0</v>
      </c>
      <c r="GI1335" s="496">
        <v>0</v>
      </c>
      <c r="GJ1335" s="471">
        <v>14</v>
      </c>
      <c r="GK1335" s="471">
        <v>15</v>
      </c>
      <c r="GL1335" s="471">
        <v>3</v>
      </c>
      <c r="GM1335" s="471">
        <v>1</v>
      </c>
      <c r="GN1335" s="471">
        <v>2</v>
      </c>
      <c r="GO1335" s="471">
        <v>1</v>
      </c>
      <c r="GP1335" s="471">
        <v>0</v>
      </c>
      <c r="GQ1335" s="471">
        <v>0</v>
      </c>
      <c r="GR1335" s="496">
        <v>36</v>
      </c>
      <c r="GS1335" s="503">
        <v>100</v>
      </c>
      <c r="GT1335" s="471">
        <v>0</v>
      </c>
      <c r="GU1335" s="471">
        <v>0</v>
      </c>
      <c r="GV1335" s="471">
        <v>0</v>
      </c>
      <c r="GW1335" s="471">
        <v>0</v>
      </c>
      <c r="GX1335" s="471">
        <v>0</v>
      </c>
      <c r="GY1335" s="471">
        <v>0</v>
      </c>
      <c r="GZ1335" s="471">
        <v>0</v>
      </c>
      <c r="HA1335" s="471">
        <v>0</v>
      </c>
      <c r="HB1335" s="496">
        <v>0</v>
      </c>
      <c r="HC1335" s="503">
        <v>150</v>
      </c>
      <c r="HD1335" s="471">
        <v>0</v>
      </c>
      <c r="HE1335" s="471">
        <v>0</v>
      </c>
      <c r="HF1335" s="471">
        <v>0</v>
      </c>
      <c r="HG1335" s="471">
        <v>0</v>
      </c>
      <c r="HH1335" s="471">
        <v>0</v>
      </c>
      <c r="HI1335" s="471">
        <v>0</v>
      </c>
      <c r="HJ1335" s="471">
        <v>0</v>
      </c>
      <c r="HK1335" s="471">
        <v>0</v>
      </c>
      <c r="HL1335" s="496">
        <v>0</v>
      </c>
      <c r="HM1335" s="503">
        <v>200</v>
      </c>
      <c r="HN1335" s="471">
        <v>0</v>
      </c>
      <c r="HO1335" s="471">
        <v>0</v>
      </c>
      <c r="HP1335" s="471">
        <v>0</v>
      </c>
      <c r="HQ1335" s="471">
        <v>0</v>
      </c>
      <c r="HR1335" s="471">
        <v>0</v>
      </c>
      <c r="HS1335" s="471">
        <v>0</v>
      </c>
      <c r="HT1335" s="471">
        <v>0</v>
      </c>
      <c r="HU1335" s="471">
        <v>0</v>
      </c>
      <c r="HV1335" s="496">
        <v>0</v>
      </c>
      <c r="HW1335" s="503">
        <v>250</v>
      </c>
      <c r="HX1335" s="471">
        <v>0</v>
      </c>
      <c r="HY1335" s="471">
        <v>0</v>
      </c>
      <c r="HZ1335" s="471">
        <v>0</v>
      </c>
      <c r="IA1335" s="471">
        <v>0</v>
      </c>
      <c r="IB1335" s="471">
        <v>0</v>
      </c>
      <c r="IC1335" s="471">
        <v>0</v>
      </c>
      <c r="ID1335" s="471">
        <v>0</v>
      </c>
      <c r="IE1335" s="471">
        <v>0</v>
      </c>
      <c r="IF1335" s="496">
        <v>0</v>
      </c>
      <c r="IG1335" s="503">
        <v>300</v>
      </c>
      <c r="IH1335" s="471">
        <v>23</v>
      </c>
      <c r="II1335" s="471">
        <v>17</v>
      </c>
      <c r="IJ1335" s="471">
        <v>6</v>
      </c>
      <c r="IK1335" s="471">
        <v>2</v>
      </c>
      <c r="IL1335" s="471">
        <v>2</v>
      </c>
      <c r="IM1335" s="471">
        <v>0</v>
      </c>
      <c r="IN1335" s="471">
        <v>0</v>
      </c>
      <c r="IO1335" s="471">
        <v>0</v>
      </c>
      <c r="IP1335" s="496">
        <v>50</v>
      </c>
      <c r="IQ1335" s="503">
        <v>0</v>
      </c>
      <c r="IR1335" s="471">
        <v>0</v>
      </c>
      <c r="IS1335" s="471">
        <v>0</v>
      </c>
      <c r="IT1335" s="471">
        <v>0</v>
      </c>
      <c r="IU1335" s="471">
        <v>0</v>
      </c>
      <c r="IV1335" s="471">
        <v>0</v>
      </c>
      <c r="IW1335" s="471">
        <v>0</v>
      </c>
      <c r="IX1335" s="471">
        <v>0</v>
      </c>
      <c r="IY1335" s="471">
        <v>0</v>
      </c>
      <c r="IZ1335" s="496">
        <v>0</v>
      </c>
      <c r="JA1335" s="471">
        <v>23</v>
      </c>
      <c r="JB1335" s="471">
        <v>17</v>
      </c>
      <c r="JC1335" s="471">
        <v>6</v>
      </c>
      <c r="JD1335" s="471">
        <v>2</v>
      </c>
      <c r="JE1335" s="471">
        <v>2</v>
      </c>
      <c r="JF1335" s="471">
        <v>0</v>
      </c>
      <c r="JG1335" s="471">
        <v>0</v>
      </c>
      <c r="JH1335" s="471">
        <v>0</v>
      </c>
      <c r="JI1335" s="471">
        <v>50</v>
      </c>
      <c r="JJ1335" s="503">
        <v>0</v>
      </c>
      <c r="JK1335" s="471">
        <v>1012</v>
      </c>
      <c r="JL1335" s="471">
        <v>664</v>
      </c>
      <c r="JM1335" s="471">
        <v>510</v>
      </c>
      <c r="JN1335" s="471">
        <v>269</v>
      </c>
      <c r="JO1335" s="471">
        <v>109</v>
      </c>
      <c r="JP1335" s="471">
        <v>38</v>
      </c>
      <c r="JQ1335" s="471">
        <v>16</v>
      </c>
      <c r="JR1335" s="471">
        <v>7</v>
      </c>
      <c r="JS1335" s="496">
        <v>2625</v>
      </c>
      <c r="JT1335" s="503">
        <v>10</v>
      </c>
      <c r="JU1335" s="471">
        <v>0</v>
      </c>
      <c r="JV1335" s="471">
        <v>0</v>
      </c>
      <c r="JW1335" s="471">
        <v>0</v>
      </c>
      <c r="JX1335" s="471">
        <v>0</v>
      </c>
      <c r="JY1335" s="471">
        <v>0</v>
      </c>
      <c r="JZ1335" s="471">
        <v>0</v>
      </c>
      <c r="KA1335" s="471">
        <v>0</v>
      </c>
      <c r="KB1335" s="471">
        <v>0</v>
      </c>
      <c r="KC1335" s="496">
        <v>0</v>
      </c>
      <c r="KD1335" s="503">
        <v>50</v>
      </c>
      <c r="KE1335" s="471">
        <v>0</v>
      </c>
      <c r="KF1335" s="471">
        <v>0</v>
      </c>
      <c r="KG1335" s="471">
        <v>1</v>
      </c>
      <c r="KH1335" s="471">
        <v>0</v>
      </c>
      <c r="KI1335" s="471">
        <v>0</v>
      </c>
      <c r="KJ1335" s="471">
        <v>1</v>
      </c>
      <c r="KK1335" s="471">
        <v>0</v>
      </c>
      <c r="KL1335" s="471">
        <v>0</v>
      </c>
      <c r="KM1335" s="496">
        <v>2</v>
      </c>
      <c r="KN1335" s="503">
        <v>0</v>
      </c>
      <c r="KO1335" s="471">
        <v>0</v>
      </c>
      <c r="KP1335" s="471">
        <v>0</v>
      </c>
      <c r="KQ1335" s="471">
        <v>0</v>
      </c>
      <c r="KR1335" s="471">
        <v>0</v>
      </c>
      <c r="KS1335" s="471">
        <v>0</v>
      </c>
      <c r="KT1335" s="471">
        <v>0</v>
      </c>
      <c r="KU1335" s="471">
        <v>0</v>
      </c>
      <c r="KV1335" s="471">
        <v>0</v>
      </c>
      <c r="KW1335" s="496">
        <v>0</v>
      </c>
      <c r="KX1335" s="471">
        <v>1012</v>
      </c>
      <c r="KY1335" s="471">
        <v>664</v>
      </c>
      <c r="KZ1335" s="471">
        <v>511</v>
      </c>
      <c r="LA1335" s="471">
        <v>269</v>
      </c>
      <c r="LB1335" s="471">
        <v>109</v>
      </c>
      <c r="LC1335" s="471">
        <v>39</v>
      </c>
      <c r="LD1335" s="471">
        <v>16</v>
      </c>
      <c r="LE1335" s="471">
        <v>7</v>
      </c>
      <c r="LF1335" s="496">
        <v>2627</v>
      </c>
      <c r="LG1335" s="262"/>
      <c r="LH1335" s="262"/>
      <c r="LI1335" s="262"/>
      <c r="LJ1335" s="262"/>
      <c r="LK1335" s="262"/>
      <c r="LL1335" s="262"/>
      <c r="LM1335" s="262"/>
      <c r="LN1335" s="262"/>
      <c r="LO1335" s="262"/>
      <c r="LP1335" s="262"/>
      <c r="LQ1335" s="262"/>
      <c r="LR1335" s="262"/>
      <c r="LS1335" s="262"/>
      <c r="LT1335" s="262"/>
      <c r="LU1335" s="262"/>
      <c r="LV1335" s="262"/>
      <c r="LW1335" s="262"/>
      <c r="LX1335" s="262"/>
      <c r="LY1335" s="262"/>
      <c r="LZ1335" s="262"/>
      <c r="MA1335" s="262"/>
      <c r="MB1335" s="262"/>
      <c r="MC1335" s="262"/>
      <c r="MD1335" s="262"/>
      <c r="ME1335" s="262"/>
      <c r="MF1335" s="262"/>
      <c r="MG1335" s="262"/>
      <c r="MH1335" s="262"/>
      <c r="MI1335" s="262"/>
      <c r="MJ1335" s="262"/>
      <c r="MK1335" s="262"/>
      <c r="ML1335" s="262"/>
      <c r="MM1335" s="262"/>
      <c r="MN1335" s="262"/>
      <c r="MO1335" s="262"/>
      <c r="MP1335" s="262"/>
      <c r="MQ1335" s="262"/>
      <c r="MR1335" s="262"/>
      <c r="MS1335" s="262"/>
      <c r="MT1335" s="262"/>
      <c r="MU1335" s="262"/>
    </row>
    <row r="1336" spans="1:359" x14ac:dyDescent="0.2">
      <c r="A1336" s="241" t="s">
        <v>127</v>
      </c>
      <c r="B1336" s="476" t="s">
        <v>829</v>
      </c>
      <c r="C1336" s="326" t="s">
        <v>626</v>
      </c>
      <c r="D1336" s="283" t="s">
        <v>128</v>
      </c>
      <c r="E1336" s="503">
        <v>0</v>
      </c>
      <c r="F1336" s="471">
        <v>64</v>
      </c>
      <c r="G1336" s="471">
        <v>93</v>
      </c>
      <c r="H1336" s="471">
        <v>117</v>
      </c>
      <c r="I1336" s="471">
        <v>34</v>
      </c>
      <c r="J1336" s="471">
        <v>15</v>
      </c>
      <c r="K1336" s="471">
        <v>7</v>
      </c>
      <c r="L1336" s="471">
        <v>10</v>
      </c>
      <c r="M1336" s="471">
        <v>0</v>
      </c>
      <c r="N1336" s="496">
        <v>340</v>
      </c>
      <c r="O1336" s="503">
        <v>10</v>
      </c>
      <c r="P1336" s="471">
        <v>0</v>
      </c>
      <c r="Q1336" s="471">
        <v>0</v>
      </c>
      <c r="R1336" s="471">
        <v>0</v>
      </c>
      <c r="S1336" s="471">
        <v>0</v>
      </c>
      <c r="T1336" s="471">
        <v>0</v>
      </c>
      <c r="U1336" s="471">
        <v>0</v>
      </c>
      <c r="V1336" s="471">
        <v>0</v>
      </c>
      <c r="W1336" s="471">
        <v>0</v>
      </c>
      <c r="X1336" s="496">
        <v>0</v>
      </c>
      <c r="Y1336" s="503">
        <v>25</v>
      </c>
      <c r="Z1336" s="471">
        <v>0</v>
      </c>
      <c r="AA1336" s="471">
        <v>0</v>
      </c>
      <c r="AB1336" s="471">
        <v>0</v>
      </c>
      <c r="AC1336" s="471">
        <v>0</v>
      </c>
      <c r="AD1336" s="471">
        <v>0</v>
      </c>
      <c r="AE1336" s="471">
        <v>0</v>
      </c>
      <c r="AF1336" s="471">
        <v>0</v>
      </c>
      <c r="AG1336" s="471">
        <v>0</v>
      </c>
      <c r="AH1336" s="496">
        <v>0</v>
      </c>
      <c r="AI1336" s="503">
        <v>50</v>
      </c>
      <c r="AJ1336" s="471">
        <v>0</v>
      </c>
      <c r="AK1336" s="471">
        <v>0</v>
      </c>
      <c r="AL1336" s="471">
        <v>0</v>
      </c>
      <c r="AM1336" s="471">
        <v>0</v>
      </c>
      <c r="AN1336" s="471">
        <v>0</v>
      </c>
      <c r="AO1336" s="471">
        <v>0</v>
      </c>
      <c r="AP1336" s="471">
        <v>0</v>
      </c>
      <c r="AQ1336" s="471">
        <v>0</v>
      </c>
      <c r="AR1336" s="496">
        <v>0</v>
      </c>
      <c r="AS1336" s="503">
        <v>100</v>
      </c>
      <c r="AT1336" s="471">
        <v>0</v>
      </c>
      <c r="AU1336" s="471">
        <v>0</v>
      </c>
      <c r="AV1336" s="471">
        <v>0</v>
      </c>
      <c r="AW1336" s="471">
        <v>0</v>
      </c>
      <c r="AX1336" s="471">
        <v>0</v>
      </c>
      <c r="AY1336" s="471">
        <v>0</v>
      </c>
      <c r="AZ1336" s="471">
        <v>0</v>
      </c>
      <c r="BA1336" s="471">
        <v>0</v>
      </c>
      <c r="BB1336" s="496">
        <v>0</v>
      </c>
      <c r="BC1336" s="503">
        <v>0</v>
      </c>
      <c r="BD1336" s="471">
        <v>0</v>
      </c>
      <c r="BE1336" s="471">
        <v>0</v>
      </c>
      <c r="BF1336" s="471">
        <v>0</v>
      </c>
      <c r="BG1336" s="471">
        <v>0</v>
      </c>
      <c r="BH1336" s="471">
        <v>0</v>
      </c>
      <c r="BI1336" s="471">
        <v>0</v>
      </c>
      <c r="BJ1336" s="471">
        <v>0</v>
      </c>
      <c r="BK1336" s="471">
        <v>0</v>
      </c>
      <c r="BL1336" s="496">
        <v>0</v>
      </c>
      <c r="BM1336" s="471">
        <v>0</v>
      </c>
      <c r="BN1336" s="471">
        <v>0</v>
      </c>
      <c r="BO1336" s="471">
        <v>0</v>
      </c>
      <c r="BP1336" s="471">
        <v>0</v>
      </c>
      <c r="BQ1336" s="471">
        <v>0</v>
      </c>
      <c r="BR1336" s="471">
        <v>0</v>
      </c>
      <c r="BS1336" s="471">
        <v>0</v>
      </c>
      <c r="BT1336" s="471">
        <v>0</v>
      </c>
      <c r="BU1336" s="496">
        <v>0</v>
      </c>
      <c r="BV1336" s="471">
        <v>64</v>
      </c>
      <c r="BW1336" s="471">
        <v>93</v>
      </c>
      <c r="BX1336" s="471">
        <v>117</v>
      </c>
      <c r="BY1336" s="471">
        <v>34</v>
      </c>
      <c r="BZ1336" s="471">
        <v>15</v>
      </c>
      <c r="CA1336" s="471">
        <v>7</v>
      </c>
      <c r="CB1336" s="471">
        <v>10</v>
      </c>
      <c r="CC1336" s="471">
        <v>0</v>
      </c>
      <c r="CD1336" s="496">
        <v>340</v>
      </c>
      <c r="CE1336" s="503">
        <v>10</v>
      </c>
      <c r="CF1336" s="471">
        <v>0</v>
      </c>
      <c r="CG1336" s="471">
        <v>0</v>
      </c>
      <c r="CH1336" s="471">
        <v>0</v>
      </c>
      <c r="CI1336" s="471">
        <v>0</v>
      </c>
      <c r="CJ1336" s="471">
        <v>0</v>
      </c>
      <c r="CK1336" s="471">
        <v>0</v>
      </c>
      <c r="CL1336" s="471">
        <v>0</v>
      </c>
      <c r="CM1336" s="471">
        <v>0</v>
      </c>
      <c r="CN1336" s="496">
        <v>0</v>
      </c>
      <c r="CO1336" s="503">
        <v>25</v>
      </c>
      <c r="CP1336" s="471">
        <v>0</v>
      </c>
      <c r="CQ1336" s="471">
        <v>0</v>
      </c>
      <c r="CR1336" s="471">
        <v>0</v>
      </c>
      <c r="CS1336" s="471">
        <v>0</v>
      </c>
      <c r="CT1336" s="471">
        <v>0</v>
      </c>
      <c r="CU1336" s="471">
        <v>0</v>
      </c>
      <c r="CV1336" s="471">
        <v>0</v>
      </c>
      <c r="CW1336" s="471">
        <v>0</v>
      </c>
      <c r="CX1336" s="496">
        <v>0</v>
      </c>
      <c r="CY1336" s="503">
        <v>50</v>
      </c>
      <c r="CZ1336" s="471">
        <v>0</v>
      </c>
      <c r="DA1336" s="471">
        <v>0</v>
      </c>
      <c r="DB1336" s="471">
        <v>0</v>
      </c>
      <c r="DC1336" s="471">
        <v>0</v>
      </c>
      <c r="DD1336" s="471">
        <v>0</v>
      </c>
      <c r="DE1336" s="471">
        <v>0</v>
      </c>
      <c r="DF1336" s="471">
        <v>0</v>
      </c>
      <c r="DG1336" s="471">
        <v>0</v>
      </c>
      <c r="DH1336" s="496">
        <v>0</v>
      </c>
      <c r="DI1336" s="503">
        <v>100</v>
      </c>
      <c r="DJ1336" s="471">
        <v>9</v>
      </c>
      <c r="DK1336" s="471">
        <v>10</v>
      </c>
      <c r="DL1336" s="471">
        <v>18</v>
      </c>
      <c r="DM1336" s="471">
        <v>10</v>
      </c>
      <c r="DN1336" s="471">
        <v>4</v>
      </c>
      <c r="DO1336" s="471">
        <v>1</v>
      </c>
      <c r="DP1336" s="471">
        <v>3</v>
      </c>
      <c r="DQ1336" s="471">
        <v>1</v>
      </c>
      <c r="DR1336" s="496">
        <v>56</v>
      </c>
      <c r="DS1336" s="503">
        <v>0</v>
      </c>
      <c r="DT1336" s="471">
        <v>0</v>
      </c>
      <c r="DU1336" s="471">
        <v>0</v>
      </c>
      <c r="DV1336" s="471">
        <v>0</v>
      </c>
      <c r="DW1336" s="471">
        <v>0</v>
      </c>
      <c r="DX1336" s="471">
        <v>0</v>
      </c>
      <c r="DY1336" s="471">
        <v>0</v>
      </c>
      <c r="DZ1336" s="471">
        <v>0</v>
      </c>
      <c r="EA1336" s="471">
        <v>0</v>
      </c>
      <c r="EB1336" s="496">
        <v>0</v>
      </c>
      <c r="EC1336" s="471">
        <v>9</v>
      </c>
      <c r="ED1336" s="471">
        <v>10</v>
      </c>
      <c r="EE1336" s="471">
        <v>18</v>
      </c>
      <c r="EF1336" s="471">
        <v>10</v>
      </c>
      <c r="EG1336" s="471">
        <v>4</v>
      </c>
      <c r="EH1336" s="471">
        <v>1</v>
      </c>
      <c r="EI1336" s="471">
        <v>3</v>
      </c>
      <c r="EJ1336" s="471">
        <v>1</v>
      </c>
      <c r="EK1336" s="496">
        <v>56</v>
      </c>
      <c r="EL1336" s="518">
        <v>50</v>
      </c>
      <c r="EM1336" s="471">
        <v>0</v>
      </c>
      <c r="EN1336" s="471">
        <v>0</v>
      </c>
      <c r="EO1336" s="471">
        <v>0</v>
      </c>
      <c r="EP1336" s="471">
        <v>0</v>
      </c>
      <c r="EQ1336" s="471">
        <v>0</v>
      </c>
      <c r="ER1336" s="471">
        <v>0</v>
      </c>
      <c r="ES1336" s="471">
        <v>0</v>
      </c>
      <c r="ET1336" s="471">
        <v>0</v>
      </c>
      <c r="EU1336" s="496">
        <v>0</v>
      </c>
      <c r="EV1336" s="503">
        <v>100</v>
      </c>
      <c r="EW1336" s="471">
        <v>0</v>
      </c>
      <c r="EX1336" s="471">
        <v>0</v>
      </c>
      <c r="EY1336" s="471">
        <v>0</v>
      </c>
      <c r="EZ1336" s="471">
        <v>0</v>
      </c>
      <c r="FA1336" s="471">
        <v>0</v>
      </c>
      <c r="FB1336" s="471">
        <v>0</v>
      </c>
      <c r="FC1336" s="471">
        <v>0</v>
      </c>
      <c r="FD1336" s="471">
        <v>0</v>
      </c>
      <c r="FE1336" s="496">
        <v>0</v>
      </c>
      <c r="FF1336" s="503">
        <v>150</v>
      </c>
      <c r="FG1336" s="471">
        <v>0</v>
      </c>
      <c r="FH1336" s="471">
        <v>0</v>
      </c>
      <c r="FI1336" s="471">
        <v>0</v>
      </c>
      <c r="FJ1336" s="471">
        <v>0</v>
      </c>
      <c r="FK1336" s="471">
        <v>0</v>
      </c>
      <c r="FL1336" s="471">
        <v>0</v>
      </c>
      <c r="FM1336" s="471">
        <v>0</v>
      </c>
      <c r="FN1336" s="471">
        <v>0</v>
      </c>
      <c r="FO1336" s="496">
        <v>0</v>
      </c>
      <c r="FP1336" s="503">
        <v>200</v>
      </c>
      <c r="FQ1336" s="471">
        <v>3</v>
      </c>
      <c r="FR1336" s="471">
        <v>5</v>
      </c>
      <c r="FS1336" s="471">
        <v>7</v>
      </c>
      <c r="FT1336" s="471">
        <v>0</v>
      </c>
      <c r="FU1336" s="471">
        <v>1</v>
      </c>
      <c r="FV1336" s="471">
        <v>0</v>
      </c>
      <c r="FW1336" s="471">
        <v>1</v>
      </c>
      <c r="FX1336" s="471">
        <v>0</v>
      </c>
      <c r="FY1336" s="496">
        <v>17</v>
      </c>
      <c r="FZ1336" s="503">
        <v>0</v>
      </c>
      <c r="GA1336" s="471">
        <v>0</v>
      </c>
      <c r="GB1336" s="471">
        <v>0</v>
      </c>
      <c r="GC1336" s="471">
        <v>0</v>
      </c>
      <c r="GD1336" s="471">
        <v>0</v>
      </c>
      <c r="GE1336" s="471">
        <v>0</v>
      </c>
      <c r="GF1336" s="471">
        <v>0</v>
      </c>
      <c r="GG1336" s="471">
        <v>0</v>
      </c>
      <c r="GH1336" s="471">
        <v>0</v>
      </c>
      <c r="GI1336" s="496">
        <v>0</v>
      </c>
      <c r="GJ1336" s="471">
        <v>3</v>
      </c>
      <c r="GK1336" s="471">
        <v>5</v>
      </c>
      <c r="GL1336" s="471">
        <v>7</v>
      </c>
      <c r="GM1336" s="471">
        <v>0</v>
      </c>
      <c r="GN1336" s="471">
        <v>1</v>
      </c>
      <c r="GO1336" s="471">
        <v>0</v>
      </c>
      <c r="GP1336" s="471">
        <v>1</v>
      </c>
      <c r="GQ1336" s="471">
        <v>0</v>
      </c>
      <c r="GR1336" s="496">
        <v>17</v>
      </c>
      <c r="GS1336" s="503">
        <v>100</v>
      </c>
      <c r="GT1336" s="471">
        <v>0</v>
      </c>
      <c r="GU1336" s="471">
        <v>0</v>
      </c>
      <c r="GV1336" s="471">
        <v>0</v>
      </c>
      <c r="GW1336" s="471">
        <v>0</v>
      </c>
      <c r="GX1336" s="471">
        <v>0</v>
      </c>
      <c r="GY1336" s="471">
        <v>0</v>
      </c>
      <c r="GZ1336" s="471">
        <v>0</v>
      </c>
      <c r="HA1336" s="471">
        <v>0</v>
      </c>
      <c r="HB1336" s="496">
        <v>0</v>
      </c>
      <c r="HC1336" s="503">
        <v>150</v>
      </c>
      <c r="HD1336" s="471">
        <v>0</v>
      </c>
      <c r="HE1336" s="471">
        <v>0</v>
      </c>
      <c r="HF1336" s="471">
        <v>0</v>
      </c>
      <c r="HG1336" s="471">
        <v>0</v>
      </c>
      <c r="HH1336" s="471">
        <v>0</v>
      </c>
      <c r="HI1336" s="471">
        <v>0</v>
      </c>
      <c r="HJ1336" s="471">
        <v>0</v>
      </c>
      <c r="HK1336" s="471">
        <v>0</v>
      </c>
      <c r="HL1336" s="496">
        <v>0</v>
      </c>
      <c r="HM1336" s="503">
        <v>200</v>
      </c>
      <c r="HN1336" s="471">
        <v>0</v>
      </c>
      <c r="HO1336" s="471">
        <v>0</v>
      </c>
      <c r="HP1336" s="471">
        <v>0</v>
      </c>
      <c r="HQ1336" s="471">
        <v>0</v>
      </c>
      <c r="HR1336" s="471">
        <v>0</v>
      </c>
      <c r="HS1336" s="471">
        <v>0</v>
      </c>
      <c r="HT1336" s="471">
        <v>0</v>
      </c>
      <c r="HU1336" s="471">
        <v>0</v>
      </c>
      <c r="HV1336" s="496">
        <v>0</v>
      </c>
      <c r="HW1336" s="503">
        <v>250</v>
      </c>
      <c r="HX1336" s="471">
        <v>0</v>
      </c>
      <c r="HY1336" s="471">
        <v>0</v>
      </c>
      <c r="HZ1336" s="471">
        <v>0</v>
      </c>
      <c r="IA1336" s="471">
        <v>0</v>
      </c>
      <c r="IB1336" s="471">
        <v>0</v>
      </c>
      <c r="IC1336" s="471">
        <v>0</v>
      </c>
      <c r="ID1336" s="471">
        <v>0</v>
      </c>
      <c r="IE1336" s="471">
        <v>0</v>
      </c>
      <c r="IF1336" s="496">
        <v>0</v>
      </c>
      <c r="IG1336" s="503">
        <v>300</v>
      </c>
      <c r="IH1336" s="471">
        <v>3</v>
      </c>
      <c r="II1336" s="471">
        <v>3</v>
      </c>
      <c r="IJ1336" s="471">
        <v>0</v>
      </c>
      <c r="IK1336" s="471">
        <v>2</v>
      </c>
      <c r="IL1336" s="471">
        <v>1</v>
      </c>
      <c r="IM1336" s="471">
        <v>1</v>
      </c>
      <c r="IN1336" s="471">
        <v>0</v>
      </c>
      <c r="IO1336" s="471">
        <v>0</v>
      </c>
      <c r="IP1336" s="496">
        <v>10</v>
      </c>
      <c r="IQ1336" s="503">
        <v>0</v>
      </c>
      <c r="IR1336" s="471">
        <v>0</v>
      </c>
      <c r="IS1336" s="471">
        <v>0</v>
      </c>
      <c r="IT1336" s="471">
        <v>0</v>
      </c>
      <c r="IU1336" s="471">
        <v>0</v>
      </c>
      <c r="IV1336" s="471">
        <v>0</v>
      </c>
      <c r="IW1336" s="471">
        <v>0</v>
      </c>
      <c r="IX1336" s="471">
        <v>0</v>
      </c>
      <c r="IY1336" s="471">
        <v>0</v>
      </c>
      <c r="IZ1336" s="496">
        <v>0</v>
      </c>
      <c r="JA1336" s="471">
        <v>3</v>
      </c>
      <c r="JB1336" s="471">
        <v>3</v>
      </c>
      <c r="JC1336" s="471">
        <v>0</v>
      </c>
      <c r="JD1336" s="471">
        <v>2</v>
      </c>
      <c r="JE1336" s="471">
        <v>1</v>
      </c>
      <c r="JF1336" s="471">
        <v>1</v>
      </c>
      <c r="JG1336" s="471">
        <v>0</v>
      </c>
      <c r="JH1336" s="471">
        <v>0</v>
      </c>
      <c r="JI1336" s="471">
        <v>10</v>
      </c>
      <c r="JJ1336" s="503">
        <v>0</v>
      </c>
      <c r="JK1336" s="471">
        <v>51</v>
      </c>
      <c r="JL1336" s="471">
        <v>80</v>
      </c>
      <c r="JM1336" s="471">
        <v>115</v>
      </c>
      <c r="JN1336" s="471">
        <v>51</v>
      </c>
      <c r="JO1336" s="471">
        <v>33</v>
      </c>
      <c r="JP1336" s="471">
        <v>23</v>
      </c>
      <c r="JQ1336" s="471">
        <v>20</v>
      </c>
      <c r="JR1336" s="471">
        <v>1</v>
      </c>
      <c r="JS1336" s="496">
        <v>374</v>
      </c>
      <c r="JT1336" s="503">
        <v>10</v>
      </c>
      <c r="JU1336" s="471">
        <v>0</v>
      </c>
      <c r="JV1336" s="471">
        <v>0</v>
      </c>
      <c r="JW1336" s="471">
        <v>0</v>
      </c>
      <c r="JX1336" s="471">
        <v>0</v>
      </c>
      <c r="JY1336" s="471">
        <v>0</v>
      </c>
      <c r="JZ1336" s="471">
        <v>0</v>
      </c>
      <c r="KA1336" s="471">
        <v>0</v>
      </c>
      <c r="KB1336" s="471">
        <v>0</v>
      </c>
      <c r="KC1336" s="496">
        <v>0</v>
      </c>
      <c r="KD1336" s="503">
        <v>50</v>
      </c>
      <c r="KE1336" s="471">
        <v>0</v>
      </c>
      <c r="KF1336" s="471">
        <v>0</v>
      </c>
      <c r="KG1336" s="471">
        <v>1</v>
      </c>
      <c r="KH1336" s="471">
        <v>1</v>
      </c>
      <c r="KI1336" s="471">
        <v>0</v>
      </c>
      <c r="KJ1336" s="471">
        <v>0</v>
      </c>
      <c r="KK1336" s="471">
        <v>0</v>
      </c>
      <c r="KL1336" s="471">
        <v>0</v>
      </c>
      <c r="KM1336" s="496">
        <v>2</v>
      </c>
      <c r="KN1336" s="503">
        <v>0</v>
      </c>
      <c r="KO1336" s="471">
        <v>0</v>
      </c>
      <c r="KP1336" s="471">
        <v>0</v>
      </c>
      <c r="KQ1336" s="471">
        <v>0</v>
      </c>
      <c r="KR1336" s="471">
        <v>0</v>
      </c>
      <c r="KS1336" s="471">
        <v>0</v>
      </c>
      <c r="KT1336" s="471">
        <v>0</v>
      </c>
      <c r="KU1336" s="471">
        <v>0</v>
      </c>
      <c r="KV1336" s="471">
        <v>0</v>
      </c>
      <c r="KW1336" s="496">
        <v>0</v>
      </c>
      <c r="KX1336" s="471">
        <v>51</v>
      </c>
      <c r="KY1336" s="471">
        <v>80</v>
      </c>
      <c r="KZ1336" s="471">
        <v>116</v>
      </c>
      <c r="LA1336" s="471">
        <v>52</v>
      </c>
      <c r="LB1336" s="471">
        <v>33</v>
      </c>
      <c r="LC1336" s="471">
        <v>23</v>
      </c>
      <c r="LD1336" s="471">
        <v>20</v>
      </c>
      <c r="LE1336" s="471">
        <v>1</v>
      </c>
      <c r="LF1336" s="496">
        <v>376</v>
      </c>
      <c r="LG1336" s="262"/>
      <c r="LH1336" s="262"/>
      <c r="LI1336" s="262"/>
      <c r="LJ1336" s="262"/>
      <c r="LK1336" s="262"/>
      <c r="LL1336" s="262"/>
      <c r="LM1336" s="262"/>
      <c r="LN1336" s="262"/>
      <c r="LO1336" s="262"/>
      <c r="LP1336" s="262"/>
      <c r="LQ1336" s="262"/>
      <c r="LR1336" s="262"/>
      <c r="LS1336" s="262"/>
      <c r="LT1336" s="262"/>
      <c r="LU1336" s="262"/>
      <c r="LV1336" s="262"/>
      <c r="LW1336" s="262"/>
      <c r="LX1336" s="262"/>
      <c r="LY1336" s="262"/>
      <c r="LZ1336" s="262"/>
      <c r="MA1336" s="262"/>
      <c r="MB1336" s="262"/>
      <c r="MC1336" s="262"/>
      <c r="MD1336" s="262"/>
      <c r="ME1336" s="262"/>
      <c r="MF1336" s="262"/>
      <c r="MG1336" s="262"/>
      <c r="MH1336" s="262"/>
      <c r="MI1336" s="262"/>
      <c r="MJ1336" s="262"/>
      <c r="MK1336" s="262"/>
      <c r="ML1336" s="262"/>
      <c r="MM1336" s="262"/>
      <c r="MN1336" s="262"/>
      <c r="MO1336" s="262"/>
      <c r="MP1336" s="262"/>
      <c r="MQ1336" s="262"/>
      <c r="MR1336" s="262"/>
      <c r="MS1336" s="262"/>
      <c r="MT1336" s="262"/>
      <c r="MU1336" s="262"/>
    </row>
    <row r="1337" spans="1:359" x14ac:dyDescent="0.2">
      <c r="A1337" s="241" t="s">
        <v>129</v>
      </c>
      <c r="B1337" s="476" t="s">
        <v>830</v>
      </c>
      <c r="C1337" s="326" t="s">
        <v>640</v>
      </c>
      <c r="D1337" s="283" t="s">
        <v>130</v>
      </c>
      <c r="E1337" s="503">
        <v>0</v>
      </c>
      <c r="F1337" s="471">
        <v>70</v>
      </c>
      <c r="G1337" s="471">
        <v>291</v>
      </c>
      <c r="H1337" s="471">
        <v>696</v>
      </c>
      <c r="I1337" s="471">
        <v>484</v>
      </c>
      <c r="J1337" s="471">
        <v>252</v>
      </c>
      <c r="K1337" s="471">
        <v>115</v>
      </c>
      <c r="L1337" s="471">
        <v>74</v>
      </c>
      <c r="M1337" s="471">
        <v>11</v>
      </c>
      <c r="N1337" s="496">
        <v>1993</v>
      </c>
      <c r="O1337" s="503">
        <v>10</v>
      </c>
      <c r="P1337" s="471">
        <v>0</v>
      </c>
      <c r="Q1337" s="471">
        <v>0</v>
      </c>
      <c r="R1337" s="471">
        <v>0</v>
      </c>
      <c r="S1337" s="471">
        <v>0</v>
      </c>
      <c r="T1337" s="471">
        <v>0</v>
      </c>
      <c r="U1337" s="471">
        <v>0</v>
      </c>
      <c r="V1337" s="471">
        <v>0</v>
      </c>
      <c r="W1337" s="471">
        <v>0</v>
      </c>
      <c r="X1337" s="496">
        <v>0</v>
      </c>
      <c r="Y1337" s="503">
        <v>25</v>
      </c>
      <c r="Z1337" s="471">
        <v>0</v>
      </c>
      <c r="AA1337" s="471">
        <v>0</v>
      </c>
      <c r="AB1337" s="471">
        <v>0</v>
      </c>
      <c r="AC1337" s="471">
        <v>0</v>
      </c>
      <c r="AD1337" s="471">
        <v>0</v>
      </c>
      <c r="AE1337" s="471">
        <v>0</v>
      </c>
      <c r="AF1337" s="471">
        <v>0</v>
      </c>
      <c r="AG1337" s="471">
        <v>0</v>
      </c>
      <c r="AH1337" s="496">
        <v>0</v>
      </c>
      <c r="AI1337" s="503">
        <v>50</v>
      </c>
      <c r="AJ1337" s="471">
        <v>0</v>
      </c>
      <c r="AK1337" s="471">
        <v>0</v>
      </c>
      <c r="AL1337" s="471">
        <v>0</v>
      </c>
      <c r="AM1337" s="471">
        <v>0</v>
      </c>
      <c r="AN1337" s="471">
        <v>0</v>
      </c>
      <c r="AO1337" s="471">
        <v>0</v>
      </c>
      <c r="AP1337" s="471">
        <v>0</v>
      </c>
      <c r="AQ1337" s="471">
        <v>0</v>
      </c>
      <c r="AR1337" s="496">
        <v>0</v>
      </c>
      <c r="AS1337" s="503">
        <v>100</v>
      </c>
      <c r="AT1337" s="471">
        <v>0</v>
      </c>
      <c r="AU1337" s="471">
        <v>0</v>
      </c>
      <c r="AV1337" s="471">
        <v>0</v>
      </c>
      <c r="AW1337" s="471">
        <v>0</v>
      </c>
      <c r="AX1337" s="471">
        <v>0</v>
      </c>
      <c r="AY1337" s="471">
        <v>0</v>
      </c>
      <c r="AZ1337" s="471">
        <v>0</v>
      </c>
      <c r="BA1337" s="471">
        <v>0</v>
      </c>
      <c r="BB1337" s="496">
        <v>0</v>
      </c>
      <c r="BC1337" s="503">
        <v>0</v>
      </c>
      <c r="BD1337" s="471">
        <v>0</v>
      </c>
      <c r="BE1337" s="471">
        <v>0</v>
      </c>
      <c r="BF1337" s="471">
        <v>0</v>
      </c>
      <c r="BG1337" s="471">
        <v>0</v>
      </c>
      <c r="BH1337" s="471">
        <v>0</v>
      </c>
      <c r="BI1337" s="471">
        <v>0</v>
      </c>
      <c r="BJ1337" s="471">
        <v>0</v>
      </c>
      <c r="BK1337" s="471">
        <v>0</v>
      </c>
      <c r="BL1337" s="496">
        <v>0</v>
      </c>
      <c r="BM1337" s="471">
        <v>0</v>
      </c>
      <c r="BN1337" s="471">
        <v>0</v>
      </c>
      <c r="BO1337" s="471">
        <v>0</v>
      </c>
      <c r="BP1337" s="471">
        <v>0</v>
      </c>
      <c r="BQ1337" s="471">
        <v>0</v>
      </c>
      <c r="BR1337" s="471">
        <v>0</v>
      </c>
      <c r="BS1337" s="471">
        <v>0</v>
      </c>
      <c r="BT1337" s="471">
        <v>0</v>
      </c>
      <c r="BU1337" s="496">
        <v>0</v>
      </c>
      <c r="BV1337" s="471">
        <v>70</v>
      </c>
      <c r="BW1337" s="471">
        <v>291</v>
      </c>
      <c r="BX1337" s="471">
        <v>696</v>
      </c>
      <c r="BY1337" s="471">
        <v>484</v>
      </c>
      <c r="BZ1337" s="471">
        <v>252</v>
      </c>
      <c r="CA1337" s="471">
        <v>115</v>
      </c>
      <c r="CB1337" s="471">
        <v>74</v>
      </c>
      <c r="CC1337" s="471">
        <v>11</v>
      </c>
      <c r="CD1337" s="496">
        <v>1993</v>
      </c>
      <c r="CE1337" s="503">
        <v>10</v>
      </c>
      <c r="CF1337" s="471">
        <v>0</v>
      </c>
      <c r="CG1337" s="471">
        <v>0</v>
      </c>
      <c r="CH1337" s="471">
        <v>0</v>
      </c>
      <c r="CI1337" s="471">
        <v>0</v>
      </c>
      <c r="CJ1337" s="471">
        <v>0</v>
      </c>
      <c r="CK1337" s="471">
        <v>0</v>
      </c>
      <c r="CL1337" s="471">
        <v>0</v>
      </c>
      <c r="CM1337" s="471">
        <v>0</v>
      </c>
      <c r="CN1337" s="496">
        <v>0</v>
      </c>
      <c r="CO1337" s="503">
        <v>25</v>
      </c>
      <c r="CP1337" s="471">
        <v>0</v>
      </c>
      <c r="CQ1337" s="471">
        <v>0</v>
      </c>
      <c r="CR1337" s="471">
        <v>0</v>
      </c>
      <c r="CS1337" s="471">
        <v>0</v>
      </c>
      <c r="CT1337" s="471">
        <v>0</v>
      </c>
      <c r="CU1337" s="471">
        <v>0</v>
      </c>
      <c r="CV1337" s="471">
        <v>0</v>
      </c>
      <c r="CW1337" s="471">
        <v>0</v>
      </c>
      <c r="CX1337" s="496">
        <v>0</v>
      </c>
      <c r="CY1337" s="503">
        <v>50</v>
      </c>
      <c r="CZ1337" s="471">
        <v>15</v>
      </c>
      <c r="DA1337" s="471">
        <v>24</v>
      </c>
      <c r="DB1337" s="471">
        <v>76</v>
      </c>
      <c r="DC1337" s="471">
        <v>57</v>
      </c>
      <c r="DD1337" s="471">
        <v>10</v>
      </c>
      <c r="DE1337" s="471">
        <v>12</v>
      </c>
      <c r="DF1337" s="471">
        <v>13</v>
      </c>
      <c r="DG1337" s="471">
        <v>3</v>
      </c>
      <c r="DH1337" s="496">
        <v>210</v>
      </c>
      <c r="DI1337" s="503">
        <v>100</v>
      </c>
      <c r="DJ1337" s="471">
        <v>0</v>
      </c>
      <c r="DK1337" s="471">
        <v>0</v>
      </c>
      <c r="DL1337" s="471">
        <v>0</v>
      </c>
      <c r="DM1337" s="471">
        <v>0</v>
      </c>
      <c r="DN1337" s="471">
        <v>0</v>
      </c>
      <c r="DO1337" s="471">
        <v>0</v>
      </c>
      <c r="DP1337" s="471">
        <v>0</v>
      </c>
      <c r="DQ1337" s="471">
        <v>0</v>
      </c>
      <c r="DR1337" s="496">
        <v>0</v>
      </c>
      <c r="DS1337" s="503">
        <v>0</v>
      </c>
      <c r="DT1337" s="471">
        <v>0</v>
      </c>
      <c r="DU1337" s="471">
        <v>0</v>
      </c>
      <c r="DV1337" s="471">
        <v>0</v>
      </c>
      <c r="DW1337" s="471">
        <v>0</v>
      </c>
      <c r="DX1337" s="471">
        <v>0</v>
      </c>
      <c r="DY1337" s="471">
        <v>0</v>
      </c>
      <c r="DZ1337" s="471">
        <v>0</v>
      </c>
      <c r="EA1337" s="471">
        <v>0</v>
      </c>
      <c r="EB1337" s="496">
        <v>0</v>
      </c>
      <c r="EC1337" s="471">
        <v>15</v>
      </c>
      <c r="ED1337" s="471">
        <v>24</v>
      </c>
      <c r="EE1337" s="471">
        <v>76</v>
      </c>
      <c r="EF1337" s="471">
        <v>57</v>
      </c>
      <c r="EG1337" s="471">
        <v>10</v>
      </c>
      <c r="EH1337" s="471">
        <v>12</v>
      </c>
      <c r="EI1337" s="471">
        <v>13</v>
      </c>
      <c r="EJ1337" s="471">
        <v>3</v>
      </c>
      <c r="EK1337" s="496">
        <v>210</v>
      </c>
      <c r="EL1337" s="518">
        <v>50</v>
      </c>
      <c r="EM1337" s="471">
        <v>1</v>
      </c>
      <c r="EN1337" s="471">
        <v>32</v>
      </c>
      <c r="EO1337" s="471">
        <v>3</v>
      </c>
      <c r="EP1337" s="471">
        <v>11</v>
      </c>
      <c r="EQ1337" s="471">
        <v>5</v>
      </c>
      <c r="ER1337" s="471">
        <v>0</v>
      </c>
      <c r="ES1337" s="471">
        <v>2</v>
      </c>
      <c r="ET1337" s="471">
        <v>1</v>
      </c>
      <c r="EU1337" s="496">
        <v>55</v>
      </c>
      <c r="EV1337" s="503">
        <v>100</v>
      </c>
      <c r="EW1337" s="471">
        <v>3</v>
      </c>
      <c r="EX1337" s="471">
        <v>7</v>
      </c>
      <c r="EY1337" s="471">
        <v>16</v>
      </c>
      <c r="EZ1337" s="471">
        <v>9</v>
      </c>
      <c r="FA1337" s="471">
        <v>4</v>
      </c>
      <c r="FB1337" s="471">
        <v>1</v>
      </c>
      <c r="FC1337" s="471">
        <v>1</v>
      </c>
      <c r="FD1337" s="471">
        <v>0</v>
      </c>
      <c r="FE1337" s="496">
        <v>41</v>
      </c>
      <c r="FF1337" s="503">
        <v>150</v>
      </c>
      <c r="FG1337" s="471">
        <v>0</v>
      </c>
      <c r="FH1337" s="471">
        <v>0</v>
      </c>
      <c r="FI1337" s="471">
        <v>0</v>
      </c>
      <c r="FJ1337" s="471">
        <v>0</v>
      </c>
      <c r="FK1337" s="471">
        <v>0</v>
      </c>
      <c r="FL1337" s="471">
        <v>0</v>
      </c>
      <c r="FM1337" s="471">
        <v>0</v>
      </c>
      <c r="FN1337" s="471">
        <v>0</v>
      </c>
      <c r="FO1337" s="496">
        <v>0</v>
      </c>
      <c r="FP1337" s="503">
        <v>200</v>
      </c>
      <c r="FQ1337" s="471">
        <v>0</v>
      </c>
      <c r="FR1337" s="471">
        <v>0</v>
      </c>
      <c r="FS1337" s="471">
        <v>0</v>
      </c>
      <c r="FT1337" s="471">
        <v>0</v>
      </c>
      <c r="FU1337" s="471">
        <v>0</v>
      </c>
      <c r="FV1337" s="471">
        <v>0</v>
      </c>
      <c r="FW1337" s="471">
        <v>0</v>
      </c>
      <c r="FX1337" s="471">
        <v>0</v>
      </c>
      <c r="FY1337" s="496">
        <v>0</v>
      </c>
      <c r="FZ1337" s="503">
        <v>0</v>
      </c>
      <c r="GA1337" s="471">
        <v>0</v>
      </c>
      <c r="GB1337" s="471">
        <v>0</v>
      </c>
      <c r="GC1337" s="471">
        <v>0</v>
      </c>
      <c r="GD1337" s="471">
        <v>0</v>
      </c>
      <c r="GE1337" s="471">
        <v>0</v>
      </c>
      <c r="GF1337" s="471">
        <v>0</v>
      </c>
      <c r="GG1337" s="471">
        <v>0</v>
      </c>
      <c r="GH1337" s="471">
        <v>0</v>
      </c>
      <c r="GI1337" s="496">
        <v>0</v>
      </c>
      <c r="GJ1337" s="471">
        <v>4</v>
      </c>
      <c r="GK1337" s="471">
        <v>39</v>
      </c>
      <c r="GL1337" s="471">
        <v>19</v>
      </c>
      <c r="GM1337" s="471">
        <v>20</v>
      </c>
      <c r="GN1337" s="471">
        <v>9</v>
      </c>
      <c r="GO1337" s="471">
        <v>1</v>
      </c>
      <c r="GP1337" s="471">
        <v>3</v>
      </c>
      <c r="GQ1337" s="471">
        <v>1</v>
      </c>
      <c r="GR1337" s="496">
        <v>96</v>
      </c>
      <c r="GS1337" s="503">
        <v>100</v>
      </c>
      <c r="GT1337" s="471">
        <v>0</v>
      </c>
      <c r="GU1337" s="471">
        <v>1</v>
      </c>
      <c r="GV1337" s="471">
        <v>4</v>
      </c>
      <c r="GW1337" s="471">
        <v>6</v>
      </c>
      <c r="GX1337" s="471">
        <v>3</v>
      </c>
      <c r="GY1337" s="471">
        <v>3</v>
      </c>
      <c r="GZ1337" s="471">
        <v>0</v>
      </c>
      <c r="HA1337" s="471">
        <v>0</v>
      </c>
      <c r="HB1337" s="496">
        <v>17</v>
      </c>
      <c r="HC1337" s="503">
        <v>150</v>
      </c>
      <c r="HD1337" s="471">
        <v>0</v>
      </c>
      <c r="HE1337" s="471">
        <v>0</v>
      </c>
      <c r="HF1337" s="471">
        <v>0</v>
      </c>
      <c r="HG1337" s="471">
        <v>0</v>
      </c>
      <c r="HH1337" s="471">
        <v>0</v>
      </c>
      <c r="HI1337" s="471">
        <v>0</v>
      </c>
      <c r="HJ1337" s="471">
        <v>0</v>
      </c>
      <c r="HK1337" s="471">
        <v>0</v>
      </c>
      <c r="HL1337" s="496">
        <v>0</v>
      </c>
      <c r="HM1337" s="503">
        <v>200</v>
      </c>
      <c r="HN1337" s="471">
        <v>0</v>
      </c>
      <c r="HO1337" s="471">
        <v>0</v>
      </c>
      <c r="HP1337" s="471">
        <v>0</v>
      </c>
      <c r="HQ1337" s="471">
        <v>0</v>
      </c>
      <c r="HR1337" s="471">
        <v>0</v>
      </c>
      <c r="HS1337" s="471">
        <v>0</v>
      </c>
      <c r="HT1337" s="471">
        <v>0</v>
      </c>
      <c r="HU1337" s="471">
        <v>0</v>
      </c>
      <c r="HV1337" s="496">
        <v>0</v>
      </c>
      <c r="HW1337" s="503">
        <v>250</v>
      </c>
      <c r="HX1337" s="471">
        <v>0</v>
      </c>
      <c r="HY1337" s="471">
        <v>0</v>
      </c>
      <c r="HZ1337" s="471">
        <v>0</v>
      </c>
      <c r="IA1337" s="471">
        <v>0</v>
      </c>
      <c r="IB1337" s="471">
        <v>0</v>
      </c>
      <c r="IC1337" s="471">
        <v>0</v>
      </c>
      <c r="ID1337" s="471">
        <v>0</v>
      </c>
      <c r="IE1337" s="471">
        <v>0</v>
      </c>
      <c r="IF1337" s="496">
        <v>0</v>
      </c>
      <c r="IG1337" s="503">
        <v>300</v>
      </c>
      <c r="IH1337" s="471">
        <v>0</v>
      </c>
      <c r="II1337" s="471">
        <v>0</v>
      </c>
      <c r="IJ1337" s="471">
        <v>0</v>
      </c>
      <c r="IK1337" s="471">
        <v>0</v>
      </c>
      <c r="IL1337" s="471">
        <v>0</v>
      </c>
      <c r="IM1337" s="471">
        <v>0</v>
      </c>
      <c r="IN1337" s="471">
        <v>0</v>
      </c>
      <c r="IO1337" s="471">
        <v>0</v>
      </c>
      <c r="IP1337" s="496">
        <v>0</v>
      </c>
      <c r="IQ1337" s="503">
        <v>0</v>
      </c>
      <c r="IR1337" s="471">
        <v>0</v>
      </c>
      <c r="IS1337" s="471">
        <v>0</v>
      </c>
      <c r="IT1337" s="471">
        <v>0</v>
      </c>
      <c r="IU1337" s="471">
        <v>0</v>
      </c>
      <c r="IV1337" s="471">
        <v>0</v>
      </c>
      <c r="IW1337" s="471">
        <v>0</v>
      </c>
      <c r="IX1337" s="471">
        <v>0</v>
      </c>
      <c r="IY1337" s="471">
        <v>0</v>
      </c>
      <c r="IZ1337" s="496">
        <v>0</v>
      </c>
      <c r="JA1337" s="471">
        <v>0</v>
      </c>
      <c r="JB1337" s="471">
        <v>1</v>
      </c>
      <c r="JC1337" s="471">
        <v>4</v>
      </c>
      <c r="JD1337" s="471">
        <v>6</v>
      </c>
      <c r="JE1337" s="471">
        <v>3</v>
      </c>
      <c r="JF1337" s="471">
        <v>3</v>
      </c>
      <c r="JG1337" s="471">
        <v>0</v>
      </c>
      <c r="JH1337" s="471">
        <v>0</v>
      </c>
      <c r="JI1337" s="471">
        <v>17</v>
      </c>
      <c r="JJ1337" s="503">
        <v>0</v>
      </c>
      <c r="JK1337" s="471">
        <v>30</v>
      </c>
      <c r="JL1337" s="471">
        <v>55</v>
      </c>
      <c r="JM1337" s="471">
        <v>152</v>
      </c>
      <c r="JN1337" s="471">
        <v>130</v>
      </c>
      <c r="JO1337" s="471">
        <v>84</v>
      </c>
      <c r="JP1337" s="471">
        <v>53</v>
      </c>
      <c r="JQ1337" s="471">
        <v>37</v>
      </c>
      <c r="JR1337" s="471">
        <v>7</v>
      </c>
      <c r="JS1337" s="496">
        <v>548</v>
      </c>
      <c r="JT1337" s="503">
        <v>10</v>
      </c>
      <c r="JU1337" s="471">
        <v>0</v>
      </c>
      <c r="JV1337" s="471">
        <v>0</v>
      </c>
      <c r="JW1337" s="471">
        <v>0</v>
      </c>
      <c r="JX1337" s="471">
        <v>0</v>
      </c>
      <c r="JY1337" s="471">
        <v>0</v>
      </c>
      <c r="JZ1337" s="471">
        <v>0</v>
      </c>
      <c r="KA1337" s="471">
        <v>0</v>
      </c>
      <c r="KB1337" s="471">
        <v>0</v>
      </c>
      <c r="KC1337" s="496">
        <v>0</v>
      </c>
      <c r="KD1337" s="503">
        <v>50</v>
      </c>
      <c r="KE1337" s="471">
        <v>0</v>
      </c>
      <c r="KF1337" s="471">
        <v>0</v>
      </c>
      <c r="KG1337" s="471">
        <v>0</v>
      </c>
      <c r="KH1337" s="471">
        <v>1</v>
      </c>
      <c r="KI1337" s="471">
        <v>0</v>
      </c>
      <c r="KJ1337" s="471">
        <v>0</v>
      </c>
      <c r="KK1337" s="471">
        <v>0</v>
      </c>
      <c r="KL1337" s="471">
        <v>0</v>
      </c>
      <c r="KM1337" s="496">
        <v>1</v>
      </c>
      <c r="KN1337" s="503">
        <v>0</v>
      </c>
      <c r="KO1337" s="471">
        <v>0</v>
      </c>
      <c r="KP1337" s="471">
        <v>0</v>
      </c>
      <c r="KQ1337" s="471">
        <v>0</v>
      </c>
      <c r="KR1337" s="471">
        <v>0</v>
      </c>
      <c r="KS1337" s="471">
        <v>0</v>
      </c>
      <c r="KT1337" s="471">
        <v>0</v>
      </c>
      <c r="KU1337" s="471">
        <v>0</v>
      </c>
      <c r="KV1337" s="471">
        <v>0</v>
      </c>
      <c r="KW1337" s="496">
        <v>0</v>
      </c>
      <c r="KX1337" s="471">
        <v>30</v>
      </c>
      <c r="KY1337" s="471">
        <v>55</v>
      </c>
      <c r="KZ1337" s="471">
        <v>152</v>
      </c>
      <c r="LA1337" s="471">
        <v>131</v>
      </c>
      <c r="LB1337" s="471">
        <v>84</v>
      </c>
      <c r="LC1337" s="471">
        <v>53</v>
      </c>
      <c r="LD1337" s="471">
        <v>37</v>
      </c>
      <c r="LE1337" s="471">
        <v>7</v>
      </c>
      <c r="LF1337" s="496">
        <v>549</v>
      </c>
      <c r="LG1337" s="262"/>
      <c r="LH1337" s="262"/>
      <c r="LI1337" s="262"/>
      <c r="LJ1337" s="262"/>
      <c r="LK1337" s="262"/>
      <c r="LL1337" s="262"/>
      <c r="LM1337" s="262"/>
      <c r="LN1337" s="262"/>
      <c r="LO1337" s="262"/>
      <c r="LP1337" s="262"/>
      <c r="LQ1337" s="262"/>
      <c r="LR1337" s="262"/>
      <c r="LS1337" s="262"/>
      <c r="LT1337" s="262"/>
      <c r="LU1337" s="262"/>
      <c r="LV1337" s="262"/>
      <c r="LW1337" s="262"/>
      <c r="LX1337" s="262"/>
      <c r="LY1337" s="262"/>
      <c r="LZ1337" s="262"/>
      <c r="MA1337" s="262"/>
      <c r="MB1337" s="262"/>
      <c r="MC1337" s="262"/>
      <c r="MD1337" s="262"/>
      <c r="ME1337" s="262"/>
      <c r="MF1337" s="262"/>
      <c r="MG1337" s="262"/>
      <c r="MH1337" s="262"/>
      <c r="MI1337" s="262"/>
      <c r="MJ1337" s="262"/>
      <c r="MK1337" s="262"/>
      <c r="ML1337" s="262"/>
      <c r="MM1337" s="262"/>
      <c r="MN1337" s="262"/>
      <c r="MO1337" s="262"/>
      <c r="MP1337" s="262"/>
      <c r="MQ1337" s="262"/>
      <c r="MR1337" s="262"/>
      <c r="MS1337" s="262"/>
      <c r="MT1337" s="262"/>
      <c r="MU1337" s="262"/>
    </row>
    <row r="1338" spans="1:359" x14ac:dyDescent="0.2">
      <c r="A1338" s="241" t="s">
        <v>131</v>
      </c>
      <c r="B1338" s="476" t="s">
        <v>831</v>
      </c>
      <c r="C1338" s="326" t="s">
        <v>807</v>
      </c>
      <c r="D1338" s="283" t="s">
        <v>132</v>
      </c>
      <c r="E1338" s="503">
        <v>0</v>
      </c>
      <c r="F1338" s="471">
        <v>78</v>
      </c>
      <c r="G1338" s="471">
        <v>85</v>
      </c>
      <c r="H1338" s="471">
        <v>76</v>
      </c>
      <c r="I1338" s="471">
        <v>72</v>
      </c>
      <c r="J1338" s="471">
        <v>67</v>
      </c>
      <c r="K1338" s="471">
        <v>28</v>
      </c>
      <c r="L1338" s="471">
        <v>43</v>
      </c>
      <c r="M1338" s="471">
        <v>5</v>
      </c>
      <c r="N1338" s="496">
        <v>454</v>
      </c>
      <c r="O1338" s="503">
        <v>10</v>
      </c>
      <c r="P1338" s="471">
        <v>0</v>
      </c>
      <c r="Q1338" s="471">
        <v>0</v>
      </c>
      <c r="R1338" s="471">
        <v>0</v>
      </c>
      <c r="S1338" s="471">
        <v>0</v>
      </c>
      <c r="T1338" s="471">
        <v>0</v>
      </c>
      <c r="U1338" s="471">
        <v>0</v>
      </c>
      <c r="V1338" s="471">
        <v>0</v>
      </c>
      <c r="W1338" s="471">
        <v>0</v>
      </c>
      <c r="X1338" s="496">
        <v>0</v>
      </c>
      <c r="Y1338" s="503">
        <v>25</v>
      </c>
      <c r="Z1338" s="471">
        <v>0</v>
      </c>
      <c r="AA1338" s="471">
        <v>0</v>
      </c>
      <c r="AB1338" s="471">
        <v>0</v>
      </c>
      <c r="AC1338" s="471">
        <v>0</v>
      </c>
      <c r="AD1338" s="471">
        <v>0</v>
      </c>
      <c r="AE1338" s="471">
        <v>0</v>
      </c>
      <c r="AF1338" s="471">
        <v>0</v>
      </c>
      <c r="AG1338" s="471">
        <v>0</v>
      </c>
      <c r="AH1338" s="496">
        <v>0</v>
      </c>
      <c r="AI1338" s="503">
        <v>50</v>
      </c>
      <c r="AJ1338" s="471">
        <v>47</v>
      </c>
      <c r="AK1338" s="471">
        <v>65</v>
      </c>
      <c r="AL1338" s="471">
        <v>57</v>
      </c>
      <c r="AM1338" s="471">
        <v>32</v>
      </c>
      <c r="AN1338" s="471">
        <v>20</v>
      </c>
      <c r="AO1338" s="471">
        <v>17</v>
      </c>
      <c r="AP1338" s="471">
        <v>8</v>
      </c>
      <c r="AQ1338" s="471">
        <v>0</v>
      </c>
      <c r="AR1338" s="496">
        <v>246</v>
      </c>
      <c r="AS1338" s="503">
        <v>100</v>
      </c>
      <c r="AT1338" s="471">
        <v>1</v>
      </c>
      <c r="AU1338" s="471">
        <v>2</v>
      </c>
      <c r="AV1338" s="471">
        <v>3</v>
      </c>
      <c r="AW1338" s="471">
        <v>5</v>
      </c>
      <c r="AX1338" s="471">
        <v>1</v>
      </c>
      <c r="AY1338" s="471">
        <v>4</v>
      </c>
      <c r="AZ1338" s="471">
        <v>4</v>
      </c>
      <c r="BA1338" s="471">
        <v>0</v>
      </c>
      <c r="BB1338" s="496">
        <v>20</v>
      </c>
      <c r="BC1338" s="503">
        <v>0</v>
      </c>
      <c r="BD1338" s="471">
        <v>0</v>
      </c>
      <c r="BE1338" s="471">
        <v>0</v>
      </c>
      <c r="BF1338" s="471">
        <v>0</v>
      </c>
      <c r="BG1338" s="471">
        <v>0</v>
      </c>
      <c r="BH1338" s="471">
        <v>0</v>
      </c>
      <c r="BI1338" s="471">
        <v>0</v>
      </c>
      <c r="BJ1338" s="471">
        <v>0</v>
      </c>
      <c r="BK1338" s="471">
        <v>0</v>
      </c>
      <c r="BL1338" s="496">
        <v>0</v>
      </c>
      <c r="BM1338" s="471">
        <v>48</v>
      </c>
      <c r="BN1338" s="471">
        <v>67</v>
      </c>
      <c r="BO1338" s="471">
        <v>60</v>
      </c>
      <c r="BP1338" s="471">
        <v>37</v>
      </c>
      <c r="BQ1338" s="471">
        <v>21</v>
      </c>
      <c r="BR1338" s="471">
        <v>21</v>
      </c>
      <c r="BS1338" s="471">
        <v>12</v>
      </c>
      <c r="BT1338" s="471">
        <v>0</v>
      </c>
      <c r="BU1338" s="496">
        <v>266</v>
      </c>
      <c r="BV1338" s="471">
        <v>126</v>
      </c>
      <c r="BW1338" s="471">
        <v>152</v>
      </c>
      <c r="BX1338" s="471">
        <v>136</v>
      </c>
      <c r="BY1338" s="471">
        <v>109</v>
      </c>
      <c r="BZ1338" s="471">
        <v>88</v>
      </c>
      <c r="CA1338" s="471">
        <v>49</v>
      </c>
      <c r="CB1338" s="471">
        <v>55</v>
      </c>
      <c r="CC1338" s="471">
        <v>5</v>
      </c>
      <c r="CD1338" s="496">
        <v>720</v>
      </c>
      <c r="CE1338" s="503">
        <v>10</v>
      </c>
      <c r="CF1338" s="471">
        <v>0</v>
      </c>
      <c r="CG1338" s="471">
        <v>0</v>
      </c>
      <c r="CH1338" s="471">
        <v>0</v>
      </c>
      <c r="CI1338" s="471">
        <v>0</v>
      </c>
      <c r="CJ1338" s="471">
        <v>0</v>
      </c>
      <c r="CK1338" s="471">
        <v>0</v>
      </c>
      <c r="CL1338" s="471">
        <v>0</v>
      </c>
      <c r="CM1338" s="471">
        <v>0</v>
      </c>
      <c r="CN1338" s="496">
        <v>0</v>
      </c>
      <c r="CO1338" s="503">
        <v>25</v>
      </c>
      <c r="CP1338" s="471">
        <v>0</v>
      </c>
      <c r="CQ1338" s="471">
        <v>0</v>
      </c>
      <c r="CR1338" s="471">
        <v>0</v>
      </c>
      <c r="CS1338" s="471">
        <v>0</v>
      </c>
      <c r="CT1338" s="471">
        <v>0</v>
      </c>
      <c r="CU1338" s="471">
        <v>0</v>
      </c>
      <c r="CV1338" s="471">
        <v>0</v>
      </c>
      <c r="CW1338" s="471">
        <v>0</v>
      </c>
      <c r="CX1338" s="496">
        <v>0</v>
      </c>
      <c r="CY1338" s="503">
        <v>50</v>
      </c>
      <c r="CZ1338" s="471">
        <v>0</v>
      </c>
      <c r="DA1338" s="471">
        <v>0</v>
      </c>
      <c r="DB1338" s="471">
        <v>0</v>
      </c>
      <c r="DC1338" s="471">
        <v>0</v>
      </c>
      <c r="DD1338" s="471">
        <v>0</v>
      </c>
      <c r="DE1338" s="471">
        <v>0</v>
      </c>
      <c r="DF1338" s="471">
        <v>0</v>
      </c>
      <c r="DG1338" s="471">
        <v>0</v>
      </c>
      <c r="DH1338" s="496">
        <v>0</v>
      </c>
      <c r="DI1338" s="503">
        <v>100</v>
      </c>
      <c r="DJ1338" s="471">
        <v>0</v>
      </c>
      <c r="DK1338" s="471">
        <v>0</v>
      </c>
      <c r="DL1338" s="471">
        <v>0</v>
      </c>
      <c r="DM1338" s="471">
        <v>0</v>
      </c>
      <c r="DN1338" s="471">
        <v>0</v>
      </c>
      <c r="DO1338" s="471">
        <v>0</v>
      </c>
      <c r="DP1338" s="471">
        <v>0</v>
      </c>
      <c r="DQ1338" s="471">
        <v>0</v>
      </c>
      <c r="DR1338" s="496">
        <v>0</v>
      </c>
      <c r="DS1338" s="503">
        <v>0</v>
      </c>
      <c r="DT1338" s="471">
        <v>0</v>
      </c>
      <c r="DU1338" s="471">
        <v>0</v>
      </c>
      <c r="DV1338" s="471">
        <v>0</v>
      </c>
      <c r="DW1338" s="471">
        <v>0</v>
      </c>
      <c r="DX1338" s="471">
        <v>0</v>
      </c>
      <c r="DY1338" s="471">
        <v>0</v>
      </c>
      <c r="DZ1338" s="471">
        <v>0</v>
      </c>
      <c r="EA1338" s="471">
        <v>0</v>
      </c>
      <c r="EB1338" s="496">
        <v>0</v>
      </c>
      <c r="EC1338" s="471">
        <v>0</v>
      </c>
      <c r="ED1338" s="471">
        <v>0</v>
      </c>
      <c r="EE1338" s="471">
        <v>0</v>
      </c>
      <c r="EF1338" s="471">
        <v>0</v>
      </c>
      <c r="EG1338" s="471">
        <v>0</v>
      </c>
      <c r="EH1338" s="471">
        <v>0</v>
      </c>
      <c r="EI1338" s="471">
        <v>0</v>
      </c>
      <c r="EJ1338" s="471">
        <v>0</v>
      </c>
      <c r="EK1338" s="496">
        <v>0</v>
      </c>
      <c r="EL1338" s="518">
        <v>50</v>
      </c>
      <c r="EM1338" s="471">
        <v>0</v>
      </c>
      <c r="EN1338" s="471">
        <v>0</v>
      </c>
      <c r="EO1338" s="471">
        <v>0</v>
      </c>
      <c r="EP1338" s="471">
        <v>0</v>
      </c>
      <c r="EQ1338" s="471">
        <v>0</v>
      </c>
      <c r="ER1338" s="471">
        <v>0</v>
      </c>
      <c r="ES1338" s="471">
        <v>0</v>
      </c>
      <c r="ET1338" s="471">
        <v>0</v>
      </c>
      <c r="EU1338" s="496">
        <v>0</v>
      </c>
      <c r="EV1338" s="503">
        <v>100</v>
      </c>
      <c r="EW1338" s="471">
        <v>0</v>
      </c>
      <c r="EX1338" s="471">
        <v>0</v>
      </c>
      <c r="EY1338" s="471">
        <v>0</v>
      </c>
      <c r="EZ1338" s="471">
        <v>0</v>
      </c>
      <c r="FA1338" s="471">
        <v>0</v>
      </c>
      <c r="FB1338" s="471">
        <v>0</v>
      </c>
      <c r="FC1338" s="471">
        <v>0</v>
      </c>
      <c r="FD1338" s="471">
        <v>0</v>
      </c>
      <c r="FE1338" s="496">
        <v>0</v>
      </c>
      <c r="FF1338" s="503">
        <v>150</v>
      </c>
      <c r="FG1338" s="471">
        <v>0</v>
      </c>
      <c r="FH1338" s="471">
        <v>0</v>
      </c>
      <c r="FI1338" s="471">
        <v>0</v>
      </c>
      <c r="FJ1338" s="471">
        <v>0</v>
      </c>
      <c r="FK1338" s="471">
        <v>0</v>
      </c>
      <c r="FL1338" s="471">
        <v>0</v>
      </c>
      <c r="FM1338" s="471">
        <v>0</v>
      </c>
      <c r="FN1338" s="471">
        <v>0</v>
      </c>
      <c r="FO1338" s="496">
        <v>0</v>
      </c>
      <c r="FP1338" s="503">
        <v>200</v>
      </c>
      <c r="FQ1338" s="471">
        <v>0</v>
      </c>
      <c r="FR1338" s="471">
        <v>0</v>
      </c>
      <c r="FS1338" s="471">
        <v>0</v>
      </c>
      <c r="FT1338" s="471">
        <v>0</v>
      </c>
      <c r="FU1338" s="471">
        <v>0</v>
      </c>
      <c r="FV1338" s="471">
        <v>0</v>
      </c>
      <c r="FW1338" s="471">
        <v>0</v>
      </c>
      <c r="FX1338" s="471">
        <v>0</v>
      </c>
      <c r="FY1338" s="496">
        <v>0</v>
      </c>
      <c r="FZ1338" s="503">
        <v>0</v>
      </c>
      <c r="GA1338" s="471">
        <v>0</v>
      </c>
      <c r="GB1338" s="471">
        <v>0</v>
      </c>
      <c r="GC1338" s="471">
        <v>0</v>
      </c>
      <c r="GD1338" s="471">
        <v>0</v>
      </c>
      <c r="GE1338" s="471">
        <v>0</v>
      </c>
      <c r="GF1338" s="471">
        <v>0</v>
      </c>
      <c r="GG1338" s="471">
        <v>0</v>
      </c>
      <c r="GH1338" s="471">
        <v>0</v>
      </c>
      <c r="GI1338" s="496">
        <v>0</v>
      </c>
      <c r="GJ1338" s="471">
        <v>0</v>
      </c>
      <c r="GK1338" s="471">
        <v>0</v>
      </c>
      <c r="GL1338" s="471">
        <v>0</v>
      </c>
      <c r="GM1338" s="471">
        <v>0</v>
      </c>
      <c r="GN1338" s="471">
        <v>0</v>
      </c>
      <c r="GO1338" s="471">
        <v>0</v>
      </c>
      <c r="GP1338" s="471">
        <v>0</v>
      </c>
      <c r="GQ1338" s="471">
        <v>0</v>
      </c>
      <c r="GR1338" s="496">
        <v>0</v>
      </c>
      <c r="GS1338" s="503">
        <v>100</v>
      </c>
      <c r="GT1338" s="471">
        <v>0</v>
      </c>
      <c r="GU1338" s="471">
        <v>0</v>
      </c>
      <c r="GV1338" s="471">
        <v>0</v>
      </c>
      <c r="GW1338" s="471">
        <v>0</v>
      </c>
      <c r="GX1338" s="471">
        <v>0</v>
      </c>
      <c r="GY1338" s="471">
        <v>0</v>
      </c>
      <c r="GZ1338" s="471">
        <v>0</v>
      </c>
      <c r="HA1338" s="471">
        <v>0</v>
      </c>
      <c r="HB1338" s="496">
        <v>0</v>
      </c>
      <c r="HC1338" s="503">
        <v>150</v>
      </c>
      <c r="HD1338" s="471">
        <v>0</v>
      </c>
      <c r="HE1338" s="471">
        <v>0</v>
      </c>
      <c r="HF1338" s="471">
        <v>0</v>
      </c>
      <c r="HG1338" s="471">
        <v>0</v>
      </c>
      <c r="HH1338" s="471">
        <v>0</v>
      </c>
      <c r="HI1338" s="471">
        <v>0</v>
      </c>
      <c r="HJ1338" s="471">
        <v>0</v>
      </c>
      <c r="HK1338" s="471">
        <v>0</v>
      </c>
      <c r="HL1338" s="496">
        <v>0</v>
      </c>
      <c r="HM1338" s="503">
        <v>200</v>
      </c>
      <c r="HN1338" s="471">
        <v>0</v>
      </c>
      <c r="HO1338" s="471">
        <v>0</v>
      </c>
      <c r="HP1338" s="471">
        <v>0</v>
      </c>
      <c r="HQ1338" s="471">
        <v>0</v>
      </c>
      <c r="HR1338" s="471">
        <v>0</v>
      </c>
      <c r="HS1338" s="471">
        <v>0</v>
      </c>
      <c r="HT1338" s="471">
        <v>0</v>
      </c>
      <c r="HU1338" s="471">
        <v>0</v>
      </c>
      <c r="HV1338" s="496">
        <v>0</v>
      </c>
      <c r="HW1338" s="503">
        <v>250</v>
      </c>
      <c r="HX1338" s="471">
        <v>0</v>
      </c>
      <c r="HY1338" s="471">
        <v>0</v>
      </c>
      <c r="HZ1338" s="471">
        <v>0</v>
      </c>
      <c r="IA1338" s="471">
        <v>0</v>
      </c>
      <c r="IB1338" s="471">
        <v>0</v>
      </c>
      <c r="IC1338" s="471">
        <v>0</v>
      </c>
      <c r="ID1338" s="471">
        <v>0</v>
      </c>
      <c r="IE1338" s="471">
        <v>0</v>
      </c>
      <c r="IF1338" s="496">
        <v>0</v>
      </c>
      <c r="IG1338" s="503">
        <v>300</v>
      </c>
      <c r="IH1338" s="471">
        <v>0</v>
      </c>
      <c r="II1338" s="471">
        <v>0</v>
      </c>
      <c r="IJ1338" s="471">
        <v>0</v>
      </c>
      <c r="IK1338" s="471">
        <v>0</v>
      </c>
      <c r="IL1338" s="471">
        <v>0</v>
      </c>
      <c r="IM1338" s="471">
        <v>0</v>
      </c>
      <c r="IN1338" s="471">
        <v>0</v>
      </c>
      <c r="IO1338" s="471">
        <v>0</v>
      </c>
      <c r="IP1338" s="496">
        <v>0</v>
      </c>
      <c r="IQ1338" s="503">
        <v>0</v>
      </c>
      <c r="IR1338" s="471">
        <v>0</v>
      </c>
      <c r="IS1338" s="471">
        <v>0</v>
      </c>
      <c r="IT1338" s="471">
        <v>0</v>
      </c>
      <c r="IU1338" s="471">
        <v>0</v>
      </c>
      <c r="IV1338" s="471">
        <v>0</v>
      </c>
      <c r="IW1338" s="471">
        <v>0</v>
      </c>
      <c r="IX1338" s="471">
        <v>0</v>
      </c>
      <c r="IY1338" s="471">
        <v>0</v>
      </c>
      <c r="IZ1338" s="496">
        <v>0</v>
      </c>
      <c r="JA1338" s="471">
        <v>0</v>
      </c>
      <c r="JB1338" s="471">
        <v>0</v>
      </c>
      <c r="JC1338" s="471">
        <v>0</v>
      </c>
      <c r="JD1338" s="471">
        <v>0</v>
      </c>
      <c r="JE1338" s="471">
        <v>0</v>
      </c>
      <c r="JF1338" s="471">
        <v>0</v>
      </c>
      <c r="JG1338" s="471">
        <v>0</v>
      </c>
      <c r="JH1338" s="471">
        <v>0</v>
      </c>
      <c r="JI1338" s="471">
        <v>0</v>
      </c>
      <c r="JJ1338" s="503">
        <v>0</v>
      </c>
      <c r="JK1338" s="471">
        <v>16</v>
      </c>
      <c r="JL1338" s="471">
        <v>15</v>
      </c>
      <c r="JM1338" s="471">
        <v>11</v>
      </c>
      <c r="JN1338" s="471">
        <v>15</v>
      </c>
      <c r="JO1338" s="471">
        <v>8</v>
      </c>
      <c r="JP1338" s="471">
        <v>9</v>
      </c>
      <c r="JQ1338" s="471">
        <v>3</v>
      </c>
      <c r="JR1338" s="471">
        <v>2</v>
      </c>
      <c r="JS1338" s="496">
        <v>79</v>
      </c>
      <c r="JT1338" s="503">
        <v>10</v>
      </c>
      <c r="JU1338" s="471">
        <v>0</v>
      </c>
      <c r="JV1338" s="471">
        <v>0</v>
      </c>
      <c r="JW1338" s="471">
        <v>0</v>
      </c>
      <c r="JX1338" s="471">
        <v>0</v>
      </c>
      <c r="JY1338" s="471">
        <v>0</v>
      </c>
      <c r="JZ1338" s="471">
        <v>0</v>
      </c>
      <c r="KA1338" s="471">
        <v>0</v>
      </c>
      <c r="KB1338" s="471">
        <v>0</v>
      </c>
      <c r="KC1338" s="496">
        <v>0</v>
      </c>
      <c r="KD1338" s="503">
        <v>50</v>
      </c>
      <c r="KE1338" s="471">
        <v>3</v>
      </c>
      <c r="KF1338" s="471">
        <v>0</v>
      </c>
      <c r="KG1338" s="471">
        <v>0</v>
      </c>
      <c r="KH1338" s="471">
        <v>0</v>
      </c>
      <c r="KI1338" s="471">
        <v>0</v>
      </c>
      <c r="KJ1338" s="471">
        <v>0</v>
      </c>
      <c r="KK1338" s="471">
        <v>0</v>
      </c>
      <c r="KL1338" s="471">
        <v>0</v>
      </c>
      <c r="KM1338" s="496">
        <v>3</v>
      </c>
      <c r="KN1338" s="503">
        <v>0</v>
      </c>
      <c r="KO1338" s="471">
        <v>0</v>
      </c>
      <c r="KP1338" s="471">
        <v>0</v>
      </c>
      <c r="KQ1338" s="471">
        <v>0</v>
      </c>
      <c r="KR1338" s="471">
        <v>0</v>
      </c>
      <c r="KS1338" s="471">
        <v>0</v>
      </c>
      <c r="KT1338" s="471">
        <v>0</v>
      </c>
      <c r="KU1338" s="471">
        <v>0</v>
      </c>
      <c r="KV1338" s="471">
        <v>0</v>
      </c>
      <c r="KW1338" s="496">
        <v>0</v>
      </c>
      <c r="KX1338" s="471">
        <v>19</v>
      </c>
      <c r="KY1338" s="471">
        <v>15</v>
      </c>
      <c r="KZ1338" s="471">
        <v>11</v>
      </c>
      <c r="LA1338" s="471">
        <v>15</v>
      </c>
      <c r="LB1338" s="471">
        <v>8</v>
      </c>
      <c r="LC1338" s="471">
        <v>9</v>
      </c>
      <c r="LD1338" s="471">
        <v>3</v>
      </c>
      <c r="LE1338" s="471">
        <v>2</v>
      </c>
      <c r="LF1338" s="496">
        <v>82</v>
      </c>
      <c r="LG1338" s="262"/>
      <c r="LH1338" s="262"/>
      <c r="LI1338" s="262"/>
      <c r="LJ1338" s="262"/>
      <c r="LK1338" s="262"/>
      <c r="LL1338" s="262"/>
      <c r="LM1338" s="262"/>
      <c r="LN1338" s="262"/>
      <c r="LO1338" s="262"/>
      <c r="LP1338" s="262"/>
      <c r="LQ1338" s="262"/>
      <c r="LR1338" s="262"/>
      <c r="LS1338" s="262"/>
      <c r="LT1338" s="262"/>
      <c r="LU1338" s="262"/>
      <c r="LV1338" s="262"/>
      <c r="LW1338" s="262"/>
      <c r="LX1338" s="262"/>
      <c r="LY1338" s="262"/>
      <c r="LZ1338" s="262"/>
      <c r="MA1338" s="262"/>
      <c r="MB1338" s="262"/>
      <c r="MC1338" s="262"/>
      <c r="MD1338" s="262"/>
      <c r="ME1338" s="262"/>
      <c r="MF1338" s="262"/>
      <c r="MG1338" s="262"/>
      <c r="MH1338" s="262"/>
      <c r="MI1338" s="262"/>
      <c r="MJ1338" s="262"/>
      <c r="MK1338" s="262"/>
      <c r="ML1338" s="262"/>
      <c r="MM1338" s="262"/>
      <c r="MN1338" s="262"/>
      <c r="MO1338" s="262"/>
      <c r="MP1338" s="262"/>
      <c r="MQ1338" s="262"/>
      <c r="MR1338" s="262"/>
      <c r="MS1338" s="262"/>
      <c r="MT1338" s="262"/>
      <c r="MU1338" s="262"/>
    </row>
    <row r="1339" spans="1:359" x14ac:dyDescent="0.2">
      <c r="A1339" s="241" t="s">
        <v>133</v>
      </c>
      <c r="B1339" s="476" t="s">
        <v>832</v>
      </c>
      <c r="C1339" s="326" t="s">
        <v>626</v>
      </c>
      <c r="D1339" s="283" t="s">
        <v>134</v>
      </c>
      <c r="E1339" s="503">
        <v>0</v>
      </c>
      <c r="F1339" s="471">
        <v>8</v>
      </c>
      <c r="G1339" s="471">
        <v>38</v>
      </c>
      <c r="H1339" s="471">
        <v>89</v>
      </c>
      <c r="I1339" s="471">
        <v>97</v>
      </c>
      <c r="J1339" s="471">
        <v>43</v>
      </c>
      <c r="K1339" s="471">
        <v>17</v>
      </c>
      <c r="L1339" s="471">
        <v>14</v>
      </c>
      <c r="M1339" s="471">
        <v>0</v>
      </c>
      <c r="N1339" s="496">
        <v>306</v>
      </c>
      <c r="O1339" s="503">
        <v>10</v>
      </c>
      <c r="P1339" s="471">
        <v>0</v>
      </c>
      <c r="Q1339" s="471">
        <v>0</v>
      </c>
      <c r="R1339" s="471">
        <v>0</v>
      </c>
      <c r="S1339" s="471">
        <v>0</v>
      </c>
      <c r="T1339" s="471">
        <v>0</v>
      </c>
      <c r="U1339" s="471">
        <v>0</v>
      </c>
      <c r="V1339" s="471">
        <v>0</v>
      </c>
      <c r="W1339" s="471">
        <v>0</v>
      </c>
      <c r="X1339" s="496">
        <v>0</v>
      </c>
      <c r="Y1339" s="503">
        <v>25</v>
      </c>
      <c r="Z1339" s="471">
        <v>0</v>
      </c>
      <c r="AA1339" s="471">
        <v>0</v>
      </c>
      <c r="AB1339" s="471">
        <v>0</v>
      </c>
      <c r="AC1339" s="471">
        <v>0</v>
      </c>
      <c r="AD1339" s="471">
        <v>0</v>
      </c>
      <c r="AE1339" s="471">
        <v>0</v>
      </c>
      <c r="AF1339" s="471">
        <v>0</v>
      </c>
      <c r="AG1339" s="471">
        <v>0</v>
      </c>
      <c r="AH1339" s="496">
        <v>0</v>
      </c>
      <c r="AI1339" s="503">
        <v>50</v>
      </c>
      <c r="AJ1339" s="471">
        <v>0</v>
      </c>
      <c r="AK1339" s="471">
        <v>0</v>
      </c>
      <c r="AL1339" s="471">
        <v>0</v>
      </c>
      <c r="AM1339" s="471">
        <v>0</v>
      </c>
      <c r="AN1339" s="471">
        <v>0</v>
      </c>
      <c r="AO1339" s="471">
        <v>0</v>
      </c>
      <c r="AP1339" s="471">
        <v>0</v>
      </c>
      <c r="AQ1339" s="471">
        <v>0</v>
      </c>
      <c r="AR1339" s="496">
        <v>0</v>
      </c>
      <c r="AS1339" s="503">
        <v>100</v>
      </c>
      <c r="AT1339" s="471">
        <v>1</v>
      </c>
      <c r="AU1339" s="471">
        <v>4</v>
      </c>
      <c r="AV1339" s="471">
        <v>15</v>
      </c>
      <c r="AW1339" s="471">
        <v>7</v>
      </c>
      <c r="AX1339" s="471">
        <v>3</v>
      </c>
      <c r="AY1339" s="471">
        <v>2</v>
      </c>
      <c r="AZ1339" s="471">
        <v>0</v>
      </c>
      <c r="BA1339" s="471">
        <v>0</v>
      </c>
      <c r="BB1339" s="496">
        <v>32</v>
      </c>
      <c r="BC1339" s="503">
        <v>0</v>
      </c>
      <c r="BD1339" s="471">
        <v>0</v>
      </c>
      <c r="BE1339" s="471">
        <v>0</v>
      </c>
      <c r="BF1339" s="471">
        <v>0</v>
      </c>
      <c r="BG1339" s="471">
        <v>0</v>
      </c>
      <c r="BH1339" s="471">
        <v>0</v>
      </c>
      <c r="BI1339" s="471">
        <v>0</v>
      </c>
      <c r="BJ1339" s="471">
        <v>0</v>
      </c>
      <c r="BK1339" s="471">
        <v>0</v>
      </c>
      <c r="BL1339" s="496">
        <v>0</v>
      </c>
      <c r="BM1339" s="471">
        <v>1</v>
      </c>
      <c r="BN1339" s="471">
        <v>4</v>
      </c>
      <c r="BO1339" s="471">
        <v>15</v>
      </c>
      <c r="BP1339" s="471">
        <v>7</v>
      </c>
      <c r="BQ1339" s="471">
        <v>3</v>
      </c>
      <c r="BR1339" s="471">
        <v>2</v>
      </c>
      <c r="BS1339" s="471">
        <v>0</v>
      </c>
      <c r="BT1339" s="471">
        <v>0</v>
      </c>
      <c r="BU1339" s="496">
        <v>32</v>
      </c>
      <c r="BV1339" s="471">
        <v>9</v>
      </c>
      <c r="BW1339" s="471">
        <v>42</v>
      </c>
      <c r="BX1339" s="471">
        <v>104</v>
      </c>
      <c r="BY1339" s="471">
        <v>104</v>
      </c>
      <c r="BZ1339" s="471">
        <v>46</v>
      </c>
      <c r="CA1339" s="471">
        <v>19</v>
      </c>
      <c r="CB1339" s="471">
        <v>14</v>
      </c>
      <c r="CC1339" s="471">
        <v>0</v>
      </c>
      <c r="CD1339" s="496">
        <v>338</v>
      </c>
      <c r="CE1339" s="503">
        <v>10</v>
      </c>
      <c r="CF1339" s="471">
        <v>0</v>
      </c>
      <c r="CG1339" s="471">
        <v>0</v>
      </c>
      <c r="CH1339" s="471">
        <v>0</v>
      </c>
      <c r="CI1339" s="471">
        <v>0</v>
      </c>
      <c r="CJ1339" s="471">
        <v>0</v>
      </c>
      <c r="CK1339" s="471">
        <v>0</v>
      </c>
      <c r="CL1339" s="471">
        <v>0</v>
      </c>
      <c r="CM1339" s="471">
        <v>0</v>
      </c>
      <c r="CN1339" s="496">
        <v>0</v>
      </c>
      <c r="CO1339" s="503">
        <v>25</v>
      </c>
      <c r="CP1339" s="471">
        <v>0</v>
      </c>
      <c r="CQ1339" s="471">
        <v>0</v>
      </c>
      <c r="CR1339" s="471">
        <v>0</v>
      </c>
      <c r="CS1339" s="471">
        <v>0</v>
      </c>
      <c r="CT1339" s="471">
        <v>0</v>
      </c>
      <c r="CU1339" s="471">
        <v>0</v>
      </c>
      <c r="CV1339" s="471">
        <v>0</v>
      </c>
      <c r="CW1339" s="471">
        <v>0</v>
      </c>
      <c r="CX1339" s="496">
        <v>0</v>
      </c>
      <c r="CY1339" s="503">
        <v>50</v>
      </c>
      <c r="CZ1339" s="471">
        <v>0</v>
      </c>
      <c r="DA1339" s="471">
        <v>0</v>
      </c>
      <c r="DB1339" s="471">
        <v>0</v>
      </c>
      <c r="DC1339" s="471">
        <v>0</v>
      </c>
      <c r="DD1339" s="471">
        <v>0</v>
      </c>
      <c r="DE1339" s="471">
        <v>0</v>
      </c>
      <c r="DF1339" s="471">
        <v>0</v>
      </c>
      <c r="DG1339" s="471">
        <v>0</v>
      </c>
      <c r="DH1339" s="496">
        <v>0</v>
      </c>
      <c r="DI1339" s="503">
        <v>100</v>
      </c>
      <c r="DJ1339" s="471">
        <v>2</v>
      </c>
      <c r="DK1339" s="471">
        <v>9</v>
      </c>
      <c r="DL1339" s="471">
        <v>21</v>
      </c>
      <c r="DM1339" s="471">
        <v>10</v>
      </c>
      <c r="DN1339" s="471">
        <v>10</v>
      </c>
      <c r="DO1339" s="471">
        <v>4</v>
      </c>
      <c r="DP1339" s="471">
        <v>1</v>
      </c>
      <c r="DQ1339" s="471">
        <v>0</v>
      </c>
      <c r="DR1339" s="496">
        <v>57</v>
      </c>
      <c r="DS1339" s="503">
        <v>0</v>
      </c>
      <c r="DT1339" s="471">
        <v>0</v>
      </c>
      <c r="DU1339" s="471">
        <v>0</v>
      </c>
      <c r="DV1339" s="471">
        <v>0</v>
      </c>
      <c r="DW1339" s="471">
        <v>0</v>
      </c>
      <c r="DX1339" s="471">
        <v>0</v>
      </c>
      <c r="DY1339" s="471">
        <v>0</v>
      </c>
      <c r="DZ1339" s="471">
        <v>0</v>
      </c>
      <c r="EA1339" s="471">
        <v>0</v>
      </c>
      <c r="EB1339" s="496">
        <v>0</v>
      </c>
      <c r="EC1339" s="471">
        <v>2</v>
      </c>
      <c r="ED1339" s="471">
        <v>9</v>
      </c>
      <c r="EE1339" s="471">
        <v>21</v>
      </c>
      <c r="EF1339" s="471">
        <v>10</v>
      </c>
      <c r="EG1339" s="471">
        <v>10</v>
      </c>
      <c r="EH1339" s="471">
        <v>4</v>
      </c>
      <c r="EI1339" s="471">
        <v>1</v>
      </c>
      <c r="EJ1339" s="471">
        <v>0</v>
      </c>
      <c r="EK1339" s="496">
        <v>57</v>
      </c>
      <c r="EL1339" s="518">
        <v>50</v>
      </c>
      <c r="EM1339" s="471">
        <v>0</v>
      </c>
      <c r="EN1339" s="471">
        <v>0</v>
      </c>
      <c r="EO1339" s="471">
        <v>0</v>
      </c>
      <c r="EP1339" s="471">
        <v>0</v>
      </c>
      <c r="EQ1339" s="471">
        <v>0</v>
      </c>
      <c r="ER1339" s="471">
        <v>0</v>
      </c>
      <c r="ES1339" s="471">
        <v>0</v>
      </c>
      <c r="ET1339" s="471">
        <v>0</v>
      </c>
      <c r="EU1339" s="496">
        <v>0</v>
      </c>
      <c r="EV1339" s="503">
        <v>100</v>
      </c>
      <c r="EW1339" s="471">
        <v>0</v>
      </c>
      <c r="EX1339" s="471">
        <v>0</v>
      </c>
      <c r="EY1339" s="471">
        <v>2</v>
      </c>
      <c r="EZ1339" s="471">
        <v>3</v>
      </c>
      <c r="FA1339" s="471">
        <v>1</v>
      </c>
      <c r="FB1339" s="471">
        <v>0</v>
      </c>
      <c r="FC1339" s="471">
        <v>0</v>
      </c>
      <c r="FD1339" s="471">
        <v>0</v>
      </c>
      <c r="FE1339" s="496">
        <v>6</v>
      </c>
      <c r="FF1339" s="503">
        <v>150</v>
      </c>
      <c r="FG1339" s="471">
        <v>0</v>
      </c>
      <c r="FH1339" s="471">
        <v>0</v>
      </c>
      <c r="FI1339" s="471">
        <v>0</v>
      </c>
      <c r="FJ1339" s="471">
        <v>0</v>
      </c>
      <c r="FK1339" s="471">
        <v>0</v>
      </c>
      <c r="FL1339" s="471">
        <v>0</v>
      </c>
      <c r="FM1339" s="471">
        <v>0</v>
      </c>
      <c r="FN1339" s="471">
        <v>0</v>
      </c>
      <c r="FO1339" s="496">
        <v>0</v>
      </c>
      <c r="FP1339" s="503">
        <v>200</v>
      </c>
      <c r="FQ1339" s="471">
        <v>0</v>
      </c>
      <c r="FR1339" s="471">
        <v>0</v>
      </c>
      <c r="FS1339" s="471">
        <v>0</v>
      </c>
      <c r="FT1339" s="471">
        <v>0</v>
      </c>
      <c r="FU1339" s="471">
        <v>0</v>
      </c>
      <c r="FV1339" s="471">
        <v>0</v>
      </c>
      <c r="FW1339" s="471">
        <v>0</v>
      </c>
      <c r="FX1339" s="471">
        <v>0</v>
      </c>
      <c r="FY1339" s="496">
        <v>0</v>
      </c>
      <c r="FZ1339" s="503">
        <v>0</v>
      </c>
      <c r="GA1339" s="471">
        <v>0</v>
      </c>
      <c r="GB1339" s="471">
        <v>0</v>
      </c>
      <c r="GC1339" s="471">
        <v>0</v>
      </c>
      <c r="GD1339" s="471">
        <v>0</v>
      </c>
      <c r="GE1339" s="471">
        <v>0</v>
      </c>
      <c r="GF1339" s="471">
        <v>0</v>
      </c>
      <c r="GG1339" s="471">
        <v>0</v>
      </c>
      <c r="GH1339" s="471">
        <v>0</v>
      </c>
      <c r="GI1339" s="496">
        <v>0</v>
      </c>
      <c r="GJ1339" s="471">
        <v>0</v>
      </c>
      <c r="GK1339" s="471">
        <v>0</v>
      </c>
      <c r="GL1339" s="471">
        <v>2</v>
      </c>
      <c r="GM1339" s="471">
        <v>3</v>
      </c>
      <c r="GN1339" s="471">
        <v>1</v>
      </c>
      <c r="GO1339" s="471">
        <v>0</v>
      </c>
      <c r="GP1339" s="471">
        <v>0</v>
      </c>
      <c r="GQ1339" s="471">
        <v>0</v>
      </c>
      <c r="GR1339" s="496">
        <v>6</v>
      </c>
      <c r="GS1339" s="503">
        <v>100</v>
      </c>
      <c r="GT1339" s="471">
        <v>0</v>
      </c>
      <c r="GU1339" s="471">
        <v>0</v>
      </c>
      <c r="GV1339" s="471">
        <v>0</v>
      </c>
      <c r="GW1339" s="471">
        <v>1</v>
      </c>
      <c r="GX1339" s="471">
        <v>0</v>
      </c>
      <c r="GY1339" s="471">
        <v>0</v>
      </c>
      <c r="GZ1339" s="471">
        <v>0</v>
      </c>
      <c r="HA1339" s="471">
        <v>0</v>
      </c>
      <c r="HB1339" s="496">
        <v>1</v>
      </c>
      <c r="HC1339" s="503">
        <v>150</v>
      </c>
      <c r="HD1339" s="471">
        <v>0</v>
      </c>
      <c r="HE1339" s="471">
        <v>0</v>
      </c>
      <c r="HF1339" s="471">
        <v>0</v>
      </c>
      <c r="HG1339" s="471">
        <v>0</v>
      </c>
      <c r="HH1339" s="471">
        <v>0</v>
      </c>
      <c r="HI1339" s="471">
        <v>0</v>
      </c>
      <c r="HJ1339" s="471">
        <v>0</v>
      </c>
      <c r="HK1339" s="471">
        <v>0</v>
      </c>
      <c r="HL1339" s="496">
        <v>0</v>
      </c>
      <c r="HM1339" s="503">
        <v>200</v>
      </c>
      <c r="HN1339" s="471">
        <v>0</v>
      </c>
      <c r="HO1339" s="471">
        <v>0</v>
      </c>
      <c r="HP1339" s="471">
        <v>0</v>
      </c>
      <c r="HQ1339" s="471">
        <v>0</v>
      </c>
      <c r="HR1339" s="471">
        <v>0</v>
      </c>
      <c r="HS1339" s="471">
        <v>0</v>
      </c>
      <c r="HT1339" s="471">
        <v>0</v>
      </c>
      <c r="HU1339" s="471">
        <v>0</v>
      </c>
      <c r="HV1339" s="496">
        <v>0</v>
      </c>
      <c r="HW1339" s="503">
        <v>250</v>
      </c>
      <c r="HX1339" s="471">
        <v>0</v>
      </c>
      <c r="HY1339" s="471">
        <v>0</v>
      </c>
      <c r="HZ1339" s="471">
        <v>0</v>
      </c>
      <c r="IA1339" s="471">
        <v>0</v>
      </c>
      <c r="IB1339" s="471">
        <v>0</v>
      </c>
      <c r="IC1339" s="471">
        <v>0</v>
      </c>
      <c r="ID1339" s="471">
        <v>0</v>
      </c>
      <c r="IE1339" s="471">
        <v>0</v>
      </c>
      <c r="IF1339" s="496">
        <v>0</v>
      </c>
      <c r="IG1339" s="503">
        <v>300</v>
      </c>
      <c r="IH1339" s="471">
        <v>0</v>
      </c>
      <c r="II1339" s="471">
        <v>0</v>
      </c>
      <c r="IJ1339" s="471">
        <v>0</v>
      </c>
      <c r="IK1339" s="471">
        <v>0</v>
      </c>
      <c r="IL1339" s="471">
        <v>0</v>
      </c>
      <c r="IM1339" s="471">
        <v>0</v>
      </c>
      <c r="IN1339" s="471">
        <v>0</v>
      </c>
      <c r="IO1339" s="471">
        <v>0</v>
      </c>
      <c r="IP1339" s="496">
        <v>0</v>
      </c>
      <c r="IQ1339" s="503">
        <v>0</v>
      </c>
      <c r="IR1339" s="471">
        <v>0</v>
      </c>
      <c r="IS1339" s="471">
        <v>0</v>
      </c>
      <c r="IT1339" s="471">
        <v>0</v>
      </c>
      <c r="IU1339" s="471">
        <v>0</v>
      </c>
      <c r="IV1339" s="471">
        <v>0</v>
      </c>
      <c r="IW1339" s="471">
        <v>0</v>
      </c>
      <c r="IX1339" s="471">
        <v>0</v>
      </c>
      <c r="IY1339" s="471">
        <v>0</v>
      </c>
      <c r="IZ1339" s="496">
        <v>0</v>
      </c>
      <c r="JA1339" s="471">
        <v>0</v>
      </c>
      <c r="JB1339" s="471">
        <v>0</v>
      </c>
      <c r="JC1339" s="471">
        <v>0</v>
      </c>
      <c r="JD1339" s="471">
        <v>1</v>
      </c>
      <c r="JE1339" s="471">
        <v>0</v>
      </c>
      <c r="JF1339" s="471">
        <v>0</v>
      </c>
      <c r="JG1339" s="471">
        <v>0</v>
      </c>
      <c r="JH1339" s="471">
        <v>0</v>
      </c>
      <c r="JI1339" s="471">
        <v>1</v>
      </c>
      <c r="JJ1339" s="503">
        <v>0</v>
      </c>
      <c r="JK1339" s="471">
        <v>3</v>
      </c>
      <c r="JL1339" s="471">
        <v>13</v>
      </c>
      <c r="JM1339" s="471">
        <v>22</v>
      </c>
      <c r="JN1339" s="471">
        <v>16</v>
      </c>
      <c r="JO1339" s="471">
        <v>12</v>
      </c>
      <c r="JP1339" s="471">
        <v>4</v>
      </c>
      <c r="JQ1339" s="471">
        <v>4</v>
      </c>
      <c r="JR1339" s="471">
        <v>3</v>
      </c>
      <c r="JS1339" s="496">
        <v>77</v>
      </c>
      <c r="JT1339" s="503">
        <v>10</v>
      </c>
      <c r="JU1339" s="471">
        <v>0</v>
      </c>
      <c r="JV1339" s="471">
        <v>0</v>
      </c>
      <c r="JW1339" s="471">
        <v>0</v>
      </c>
      <c r="JX1339" s="471">
        <v>0</v>
      </c>
      <c r="JY1339" s="471">
        <v>0</v>
      </c>
      <c r="JZ1339" s="471">
        <v>0</v>
      </c>
      <c r="KA1339" s="471">
        <v>0</v>
      </c>
      <c r="KB1339" s="471">
        <v>0</v>
      </c>
      <c r="KC1339" s="496">
        <v>0</v>
      </c>
      <c r="KD1339" s="503">
        <v>50</v>
      </c>
      <c r="KE1339" s="471">
        <v>0</v>
      </c>
      <c r="KF1339" s="471">
        <v>0</v>
      </c>
      <c r="KG1339" s="471">
        <v>0</v>
      </c>
      <c r="KH1339" s="471">
        <v>0</v>
      </c>
      <c r="KI1339" s="471">
        <v>0</v>
      </c>
      <c r="KJ1339" s="471">
        <v>0</v>
      </c>
      <c r="KK1339" s="471">
        <v>0</v>
      </c>
      <c r="KL1339" s="471">
        <v>0</v>
      </c>
      <c r="KM1339" s="496">
        <v>0</v>
      </c>
      <c r="KN1339" s="503">
        <v>0</v>
      </c>
      <c r="KO1339" s="471">
        <v>0</v>
      </c>
      <c r="KP1339" s="471">
        <v>0</v>
      </c>
      <c r="KQ1339" s="471">
        <v>0</v>
      </c>
      <c r="KR1339" s="471">
        <v>0</v>
      </c>
      <c r="KS1339" s="471">
        <v>0</v>
      </c>
      <c r="KT1339" s="471">
        <v>0</v>
      </c>
      <c r="KU1339" s="471">
        <v>0</v>
      </c>
      <c r="KV1339" s="471">
        <v>0</v>
      </c>
      <c r="KW1339" s="496">
        <v>0</v>
      </c>
      <c r="KX1339" s="471">
        <v>3</v>
      </c>
      <c r="KY1339" s="471">
        <v>13</v>
      </c>
      <c r="KZ1339" s="471">
        <v>22</v>
      </c>
      <c r="LA1339" s="471">
        <v>16</v>
      </c>
      <c r="LB1339" s="471">
        <v>12</v>
      </c>
      <c r="LC1339" s="471">
        <v>4</v>
      </c>
      <c r="LD1339" s="471">
        <v>4</v>
      </c>
      <c r="LE1339" s="471">
        <v>3</v>
      </c>
      <c r="LF1339" s="496">
        <v>77</v>
      </c>
      <c r="LG1339" s="262"/>
      <c r="LH1339" s="262"/>
      <c r="LI1339" s="262"/>
      <c r="LJ1339" s="262"/>
      <c r="LK1339" s="262"/>
      <c r="LL1339" s="262"/>
      <c r="LM1339" s="262"/>
      <c r="LN1339" s="262"/>
      <c r="LO1339" s="262"/>
      <c r="LP1339" s="262"/>
      <c r="LQ1339" s="262"/>
      <c r="LR1339" s="262"/>
      <c r="LS1339" s="262"/>
      <c r="LT1339" s="262"/>
      <c r="LU1339" s="262"/>
      <c r="LV1339" s="262"/>
      <c r="LW1339" s="262"/>
      <c r="LX1339" s="262"/>
      <c r="LY1339" s="262"/>
      <c r="LZ1339" s="262"/>
      <c r="MA1339" s="262"/>
      <c r="MB1339" s="262"/>
      <c r="MC1339" s="262"/>
      <c r="MD1339" s="262"/>
      <c r="ME1339" s="262"/>
      <c r="MF1339" s="262"/>
      <c r="MG1339" s="262"/>
      <c r="MH1339" s="262"/>
      <c r="MI1339" s="262"/>
      <c r="MJ1339" s="262"/>
      <c r="MK1339" s="262"/>
      <c r="ML1339" s="262"/>
      <c r="MM1339" s="262"/>
      <c r="MN1339" s="262"/>
      <c r="MO1339" s="262"/>
      <c r="MP1339" s="262"/>
      <c r="MQ1339" s="262"/>
      <c r="MR1339" s="262"/>
      <c r="MS1339" s="262"/>
      <c r="MT1339" s="262"/>
      <c r="MU1339" s="262"/>
    </row>
    <row r="1340" spans="1:359" x14ac:dyDescent="0.2">
      <c r="A1340" s="241" t="s">
        <v>135</v>
      </c>
      <c r="B1340" s="476" t="s">
        <v>833</v>
      </c>
      <c r="C1340" s="326" t="s">
        <v>786</v>
      </c>
      <c r="D1340" s="283" t="s">
        <v>136</v>
      </c>
      <c r="E1340" s="503">
        <v>0</v>
      </c>
      <c r="F1340" s="471">
        <v>137</v>
      </c>
      <c r="G1340" s="471">
        <v>89</v>
      </c>
      <c r="H1340" s="471">
        <v>63</v>
      </c>
      <c r="I1340" s="471">
        <v>22</v>
      </c>
      <c r="J1340" s="471">
        <v>12</v>
      </c>
      <c r="K1340" s="471">
        <v>9</v>
      </c>
      <c r="L1340" s="471">
        <v>7</v>
      </c>
      <c r="M1340" s="471">
        <v>0</v>
      </c>
      <c r="N1340" s="496">
        <v>339</v>
      </c>
      <c r="O1340" s="503">
        <v>10</v>
      </c>
      <c r="P1340" s="471">
        <v>0</v>
      </c>
      <c r="Q1340" s="471">
        <v>0</v>
      </c>
      <c r="R1340" s="471">
        <v>0</v>
      </c>
      <c r="S1340" s="471">
        <v>0</v>
      </c>
      <c r="T1340" s="471">
        <v>0</v>
      </c>
      <c r="U1340" s="471">
        <v>0</v>
      </c>
      <c r="V1340" s="471">
        <v>0</v>
      </c>
      <c r="W1340" s="471">
        <v>0</v>
      </c>
      <c r="X1340" s="496">
        <v>0</v>
      </c>
      <c r="Y1340" s="503">
        <v>25</v>
      </c>
      <c r="Z1340" s="471">
        <v>278</v>
      </c>
      <c r="AA1340" s="471">
        <v>111</v>
      </c>
      <c r="AB1340" s="471">
        <v>71</v>
      </c>
      <c r="AC1340" s="471">
        <v>26</v>
      </c>
      <c r="AD1340" s="471">
        <v>9</v>
      </c>
      <c r="AE1340" s="471">
        <v>3</v>
      </c>
      <c r="AF1340" s="471">
        <v>2</v>
      </c>
      <c r="AG1340" s="471">
        <v>0</v>
      </c>
      <c r="AH1340" s="496">
        <v>500</v>
      </c>
      <c r="AI1340" s="503">
        <v>50</v>
      </c>
      <c r="AJ1340" s="471">
        <v>0</v>
      </c>
      <c r="AK1340" s="471">
        <v>0</v>
      </c>
      <c r="AL1340" s="471">
        <v>0</v>
      </c>
      <c r="AM1340" s="471">
        <v>0</v>
      </c>
      <c r="AN1340" s="471">
        <v>0</v>
      </c>
      <c r="AO1340" s="471">
        <v>0</v>
      </c>
      <c r="AP1340" s="471">
        <v>0</v>
      </c>
      <c r="AQ1340" s="471">
        <v>0</v>
      </c>
      <c r="AR1340" s="496">
        <v>0</v>
      </c>
      <c r="AS1340" s="503">
        <v>100</v>
      </c>
      <c r="AT1340" s="471">
        <v>0</v>
      </c>
      <c r="AU1340" s="471">
        <v>0</v>
      </c>
      <c r="AV1340" s="471">
        <v>0</v>
      </c>
      <c r="AW1340" s="471">
        <v>0</v>
      </c>
      <c r="AX1340" s="471">
        <v>0</v>
      </c>
      <c r="AY1340" s="471">
        <v>0</v>
      </c>
      <c r="AZ1340" s="471">
        <v>0</v>
      </c>
      <c r="BA1340" s="471">
        <v>0</v>
      </c>
      <c r="BB1340" s="496">
        <v>0</v>
      </c>
      <c r="BC1340" s="503">
        <v>0</v>
      </c>
      <c r="BD1340" s="471">
        <v>0</v>
      </c>
      <c r="BE1340" s="471">
        <v>0</v>
      </c>
      <c r="BF1340" s="471">
        <v>0</v>
      </c>
      <c r="BG1340" s="471">
        <v>0</v>
      </c>
      <c r="BH1340" s="471">
        <v>0</v>
      </c>
      <c r="BI1340" s="471">
        <v>0</v>
      </c>
      <c r="BJ1340" s="471">
        <v>0</v>
      </c>
      <c r="BK1340" s="471">
        <v>0</v>
      </c>
      <c r="BL1340" s="496">
        <v>0</v>
      </c>
      <c r="BM1340" s="471">
        <v>278</v>
      </c>
      <c r="BN1340" s="471">
        <v>111</v>
      </c>
      <c r="BO1340" s="471">
        <v>71</v>
      </c>
      <c r="BP1340" s="471">
        <v>26</v>
      </c>
      <c r="BQ1340" s="471">
        <v>9</v>
      </c>
      <c r="BR1340" s="471">
        <v>3</v>
      </c>
      <c r="BS1340" s="471">
        <v>2</v>
      </c>
      <c r="BT1340" s="471">
        <v>0</v>
      </c>
      <c r="BU1340" s="496">
        <v>500</v>
      </c>
      <c r="BV1340" s="471">
        <v>415</v>
      </c>
      <c r="BW1340" s="471">
        <v>200</v>
      </c>
      <c r="BX1340" s="471">
        <v>134</v>
      </c>
      <c r="BY1340" s="471">
        <v>48</v>
      </c>
      <c r="BZ1340" s="471">
        <v>21</v>
      </c>
      <c r="CA1340" s="471">
        <v>12</v>
      </c>
      <c r="CB1340" s="471">
        <v>9</v>
      </c>
      <c r="CC1340" s="471">
        <v>0</v>
      </c>
      <c r="CD1340" s="496">
        <v>839</v>
      </c>
      <c r="CE1340" s="503">
        <v>10</v>
      </c>
      <c r="CF1340" s="471">
        <v>0</v>
      </c>
      <c r="CG1340" s="471">
        <v>0</v>
      </c>
      <c r="CH1340" s="471">
        <v>0</v>
      </c>
      <c r="CI1340" s="471">
        <v>0</v>
      </c>
      <c r="CJ1340" s="471">
        <v>0</v>
      </c>
      <c r="CK1340" s="471">
        <v>0</v>
      </c>
      <c r="CL1340" s="471">
        <v>0</v>
      </c>
      <c r="CM1340" s="471">
        <v>0</v>
      </c>
      <c r="CN1340" s="496">
        <v>0</v>
      </c>
      <c r="CO1340" s="503">
        <v>25</v>
      </c>
      <c r="CP1340" s="471">
        <v>0</v>
      </c>
      <c r="CQ1340" s="471">
        <v>0</v>
      </c>
      <c r="CR1340" s="471">
        <v>0</v>
      </c>
      <c r="CS1340" s="471">
        <v>0</v>
      </c>
      <c r="CT1340" s="471">
        <v>0</v>
      </c>
      <c r="CU1340" s="471">
        <v>0</v>
      </c>
      <c r="CV1340" s="471">
        <v>0</v>
      </c>
      <c r="CW1340" s="471">
        <v>0</v>
      </c>
      <c r="CX1340" s="496">
        <v>0</v>
      </c>
      <c r="CY1340" s="503">
        <v>50</v>
      </c>
      <c r="CZ1340" s="471">
        <v>0</v>
      </c>
      <c r="DA1340" s="471">
        <v>0</v>
      </c>
      <c r="DB1340" s="471">
        <v>0</v>
      </c>
      <c r="DC1340" s="471">
        <v>0</v>
      </c>
      <c r="DD1340" s="471">
        <v>0</v>
      </c>
      <c r="DE1340" s="471">
        <v>0</v>
      </c>
      <c r="DF1340" s="471">
        <v>0</v>
      </c>
      <c r="DG1340" s="471">
        <v>0</v>
      </c>
      <c r="DH1340" s="496">
        <v>0</v>
      </c>
      <c r="DI1340" s="503">
        <v>100</v>
      </c>
      <c r="DJ1340" s="471">
        <v>39</v>
      </c>
      <c r="DK1340" s="471">
        <v>35</v>
      </c>
      <c r="DL1340" s="471">
        <v>14</v>
      </c>
      <c r="DM1340" s="471">
        <v>6</v>
      </c>
      <c r="DN1340" s="471">
        <v>1</v>
      </c>
      <c r="DO1340" s="471">
        <v>2</v>
      </c>
      <c r="DP1340" s="471">
        <v>3</v>
      </c>
      <c r="DQ1340" s="471">
        <v>0</v>
      </c>
      <c r="DR1340" s="496">
        <v>100</v>
      </c>
      <c r="DS1340" s="503">
        <v>0</v>
      </c>
      <c r="DT1340" s="471">
        <v>0</v>
      </c>
      <c r="DU1340" s="471">
        <v>0</v>
      </c>
      <c r="DV1340" s="471">
        <v>0</v>
      </c>
      <c r="DW1340" s="471">
        <v>0</v>
      </c>
      <c r="DX1340" s="471">
        <v>0</v>
      </c>
      <c r="DY1340" s="471">
        <v>0</v>
      </c>
      <c r="DZ1340" s="471">
        <v>0</v>
      </c>
      <c r="EA1340" s="471">
        <v>0</v>
      </c>
      <c r="EB1340" s="496">
        <v>0</v>
      </c>
      <c r="EC1340" s="471">
        <v>39</v>
      </c>
      <c r="ED1340" s="471">
        <v>35</v>
      </c>
      <c r="EE1340" s="471">
        <v>14</v>
      </c>
      <c r="EF1340" s="471">
        <v>6</v>
      </c>
      <c r="EG1340" s="471">
        <v>1</v>
      </c>
      <c r="EH1340" s="471">
        <v>2</v>
      </c>
      <c r="EI1340" s="471">
        <v>3</v>
      </c>
      <c r="EJ1340" s="471">
        <v>0</v>
      </c>
      <c r="EK1340" s="496">
        <v>100</v>
      </c>
      <c r="EL1340" s="518">
        <v>50</v>
      </c>
      <c r="EM1340" s="471">
        <v>0</v>
      </c>
      <c r="EN1340" s="471">
        <v>0</v>
      </c>
      <c r="EO1340" s="471">
        <v>0</v>
      </c>
      <c r="EP1340" s="471">
        <v>0</v>
      </c>
      <c r="EQ1340" s="471">
        <v>0</v>
      </c>
      <c r="ER1340" s="471">
        <v>0</v>
      </c>
      <c r="ES1340" s="471">
        <v>0</v>
      </c>
      <c r="ET1340" s="471">
        <v>0</v>
      </c>
      <c r="EU1340" s="496">
        <v>0</v>
      </c>
      <c r="EV1340" s="503">
        <v>100</v>
      </c>
      <c r="EW1340" s="471">
        <v>0</v>
      </c>
      <c r="EX1340" s="471">
        <v>0</v>
      </c>
      <c r="EY1340" s="471">
        <v>0</v>
      </c>
      <c r="EZ1340" s="471">
        <v>0</v>
      </c>
      <c r="FA1340" s="471">
        <v>0</v>
      </c>
      <c r="FB1340" s="471">
        <v>0</v>
      </c>
      <c r="FC1340" s="471">
        <v>0</v>
      </c>
      <c r="FD1340" s="471">
        <v>0</v>
      </c>
      <c r="FE1340" s="496">
        <v>0</v>
      </c>
      <c r="FF1340" s="503">
        <v>150</v>
      </c>
      <c r="FG1340" s="471">
        <v>0</v>
      </c>
      <c r="FH1340" s="471">
        <v>0</v>
      </c>
      <c r="FI1340" s="471">
        <v>0</v>
      </c>
      <c r="FJ1340" s="471">
        <v>0</v>
      </c>
      <c r="FK1340" s="471">
        <v>0</v>
      </c>
      <c r="FL1340" s="471">
        <v>0</v>
      </c>
      <c r="FM1340" s="471">
        <v>0</v>
      </c>
      <c r="FN1340" s="471">
        <v>0</v>
      </c>
      <c r="FO1340" s="496">
        <v>0</v>
      </c>
      <c r="FP1340" s="503">
        <v>200</v>
      </c>
      <c r="FQ1340" s="471">
        <v>28</v>
      </c>
      <c r="FR1340" s="471">
        <v>6</v>
      </c>
      <c r="FS1340" s="471">
        <v>6</v>
      </c>
      <c r="FT1340" s="471">
        <v>3</v>
      </c>
      <c r="FU1340" s="471">
        <v>0</v>
      </c>
      <c r="FV1340" s="471">
        <v>1</v>
      </c>
      <c r="FW1340" s="471">
        <v>1</v>
      </c>
      <c r="FX1340" s="471">
        <v>0</v>
      </c>
      <c r="FY1340" s="496">
        <v>45</v>
      </c>
      <c r="FZ1340" s="503">
        <v>0</v>
      </c>
      <c r="GA1340" s="471">
        <v>0</v>
      </c>
      <c r="GB1340" s="471">
        <v>0</v>
      </c>
      <c r="GC1340" s="471">
        <v>0</v>
      </c>
      <c r="GD1340" s="471">
        <v>0</v>
      </c>
      <c r="GE1340" s="471">
        <v>0</v>
      </c>
      <c r="GF1340" s="471">
        <v>0</v>
      </c>
      <c r="GG1340" s="471">
        <v>0</v>
      </c>
      <c r="GH1340" s="471">
        <v>0</v>
      </c>
      <c r="GI1340" s="496">
        <v>0</v>
      </c>
      <c r="GJ1340" s="471">
        <v>28</v>
      </c>
      <c r="GK1340" s="471">
        <v>6</v>
      </c>
      <c r="GL1340" s="471">
        <v>6</v>
      </c>
      <c r="GM1340" s="471">
        <v>3</v>
      </c>
      <c r="GN1340" s="471">
        <v>0</v>
      </c>
      <c r="GO1340" s="471">
        <v>1</v>
      </c>
      <c r="GP1340" s="471">
        <v>1</v>
      </c>
      <c r="GQ1340" s="471">
        <v>0</v>
      </c>
      <c r="GR1340" s="496">
        <v>45</v>
      </c>
      <c r="GS1340" s="503">
        <v>100</v>
      </c>
      <c r="GT1340" s="471">
        <v>0</v>
      </c>
      <c r="GU1340" s="471">
        <v>0</v>
      </c>
      <c r="GV1340" s="471">
        <v>0</v>
      </c>
      <c r="GW1340" s="471">
        <v>0</v>
      </c>
      <c r="GX1340" s="471">
        <v>0</v>
      </c>
      <c r="GY1340" s="471">
        <v>0</v>
      </c>
      <c r="GZ1340" s="471">
        <v>0</v>
      </c>
      <c r="HA1340" s="471">
        <v>0</v>
      </c>
      <c r="HB1340" s="496">
        <v>0</v>
      </c>
      <c r="HC1340" s="503">
        <v>150</v>
      </c>
      <c r="HD1340" s="471">
        <v>0</v>
      </c>
      <c r="HE1340" s="471">
        <v>0</v>
      </c>
      <c r="HF1340" s="471">
        <v>0</v>
      </c>
      <c r="HG1340" s="471">
        <v>0</v>
      </c>
      <c r="HH1340" s="471">
        <v>0</v>
      </c>
      <c r="HI1340" s="471">
        <v>0</v>
      </c>
      <c r="HJ1340" s="471">
        <v>0</v>
      </c>
      <c r="HK1340" s="471">
        <v>0</v>
      </c>
      <c r="HL1340" s="496">
        <v>0</v>
      </c>
      <c r="HM1340" s="503">
        <v>200</v>
      </c>
      <c r="HN1340" s="471">
        <v>0</v>
      </c>
      <c r="HO1340" s="471">
        <v>0</v>
      </c>
      <c r="HP1340" s="471">
        <v>0</v>
      </c>
      <c r="HQ1340" s="471">
        <v>0</v>
      </c>
      <c r="HR1340" s="471">
        <v>0</v>
      </c>
      <c r="HS1340" s="471">
        <v>0</v>
      </c>
      <c r="HT1340" s="471">
        <v>0</v>
      </c>
      <c r="HU1340" s="471">
        <v>0</v>
      </c>
      <c r="HV1340" s="496">
        <v>0</v>
      </c>
      <c r="HW1340" s="503">
        <v>250</v>
      </c>
      <c r="HX1340" s="471">
        <v>0</v>
      </c>
      <c r="HY1340" s="471">
        <v>0</v>
      </c>
      <c r="HZ1340" s="471">
        <v>0</v>
      </c>
      <c r="IA1340" s="471">
        <v>0</v>
      </c>
      <c r="IB1340" s="471">
        <v>0</v>
      </c>
      <c r="IC1340" s="471">
        <v>0</v>
      </c>
      <c r="ID1340" s="471">
        <v>0</v>
      </c>
      <c r="IE1340" s="471">
        <v>0</v>
      </c>
      <c r="IF1340" s="496">
        <v>0</v>
      </c>
      <c r="IG1340" s="503">
        <v>300</v>
      </c>
      <c r="IH1340" s="471">
        <v>0</v>
      </c>
      <c r="II1340" s="471">
        <v>0</v>
      </c>
      <c r="IJ1340" s="471">
        <v>0</v>
      </c>
      <c r="IK1340" s="471">
        <v>0</v>
      </c>
      <c r="IL1340" s="471">
        <v>0</v>
      </c>
      <c r="IM1340" s="471">
        <v>0</v>
      </c>
      <c r="IN1340" s="471">
        <v>0</v>
      </c>
      <c r="IO1340" s="471">
        <v>0</v>
      </c>
      <c r="IP1340" s="496">
        <v>0</v>
      </c>
      <c r="IQ1340" s="503">
        <v>0</v>
      </c>
      <c r="IR1340" s="471">
        <v>0</v>
      </c>
      <c r="IS1340" s="471">
        <v>0</v>
      </c>
      <c r="IT1340" s="471">
        <v>0</v>
      </c>
      <c r="IU1340" s="471">
        <v>0</v>
      </c>
      <c r="IV1340" s="471">
        <v>0</v>
      </c>
      <c r="IW1340" s="471">
        <v>0</v>
      </c>
      <c r="IX1340" s="471">
        <v>0</v>
      </c>
      <c r="IY1340" s="471">
        <v>0</v>
      </c>
      <c r="IZ1340" s="496">
        <v>0</v>
      </c>
      <c r="JA1340" s="471">
        <v>0</v>
      </c>
      <c r="JB1340" s="471">
        <v>0</v>
      </c>
      <c r="JC1340" s="471">
        <v>0</v>
      </c>
      <c r="JD1340" s="471">
        <v>0</v>
      </c>
      <c r="JE1340" s="471">
        <v>0</v>
      </c>
      <c r="JF1340" s="471">
        <v>0</v>
      </c>
      <c r="JG1340" s="471">
        <v>0</v>
      </c>
      <c r="JH1340" s="471">
        <v>0</v>
      </c>
      <c r="JI1340" s="471">
        <v>0</v>
      </c>
      <c r="JJ1340" s="503">
        <v>0</v>
      </c>
      <c r="JK1340" s="471">
        <v>76</v>
      </c>
      <c r="JL1340" s="471">
        <v>91</v>
      </c>
      <c r="JM1340" s="471">
        <v>33</v>
      </c>
      <c r="JN1340" s="471">
        <v>21</v>
      </c>
      <c r="JO1340" s="471">
        <v>12</v>
      </c>
      <c r="JP1340" s="471">
        <v>4</v>
      </c>
      <c r="JQ1340" s="471">
        <v>5</v>
      </c>
      <c r="JR1340" s="471">
        <v>2</v>
      </c>
      <c r="JS1340" s="496">
        <v>244</v>
      </c>
      <c r="JT1340" s="503">
        <v>10</v>
      </c>
      <c r="JU1340" s="471">
        <v>0</v>
      </c>
      <c r="JV1340" s="471">
        <v>0</v>
      </c>
      <c r="JW1340" s="471">
        <v>0</v>
      </c>
      <c r="JX1340" s="471">
        <v>0</v>
      </c>
      <c r="JY1340" s="471">
        <v>0</v>
      </c>
      <c r="JZ1340" s="471">
        <v>0</v>
      </c>
      <c r="KA1340" s="471">
        <v>0</v>
      </c>
      <c r="KB1340" s="471">
        <v>0</v>
      </c>
      <c r="KC1340" s="496">
        <v>0</v>
      </c>
      <c r="KD1340" s="503">
        <v>50</v>
      </c>
      <c r="KE1340" s="471">
        <v>0</v>
      </c>
      <c r="KF1340" s="471">
        <v>0</v>
      </c>
      <c r="KG1340" s="471">
        <v>0</v>
      </c>
      <c r="KH1340" s="471">
        <v>0</v>
      </c>
      <c r="KI1340" s="471">
        <v>0</v>
      </c>
      <c r="KJ1340" s="471">
        <v>0</v>
      </c>
      <c r="KK1340" s="471">
        <v>0</v>
      </c>
      <c r="KL1340" s="471">
        <v>0</v>
      </c>
      <c r="KM1340" s="496">
        <v>0</v>
      </c>
      <c r="KN1340" s="503">
        <v>0</v>
      </c>
      <c r="KO1340" s="471">
        <v>0</v>
      </c>
      <c r="KP1340" s="471">
        <v>0</v>
      </c>
      <c r="KQ1340" s="471">
        <v>0</v>
      </c>
      <c r="KR1340" s="471">
        <v>0</v>
      </c>
      <c r="KS1340" s="471">
        <v>0</v>
      </c>
      <c r="KT1340" s="471">
        <v>0</v>
      </c>
      <c r="KU1340" s="471">
        <v>0</v>
      </c>
      <c r="KV1340" s="471">
        <v>0</v>
      </c>
      <c r="KW1340" s="496">
        <v>0</v>
      </c>
      <c r="KX1340" s="471">
        <v>76</v>
      </c>
      <c r="KY1340" s="471">
        <v>91</v>
      </c>
      <c r="KZ1340" s="471">
        <v>33</v>
      </c>
      <c r="LA1340" s="471">
        <v>21</v>
      </c>
      <c r="LB1340" s="471">
        <v>12</v>
      </c>
      <c r="LC1340" s="471">
        <v>4</v>
      </c>
      <c r="LD1340" s="471">
        <v>5</v>
      </c>
      <c r="LE1340" s="471">
        <v>2</v>
      </c>
      <c r="LF1340" s="496">
        <v>244</v>
      </c>
      <c r="LG1340" s="262"/>
      <c r="LH1340" s="262"/>
      <c r="LI1340" s="262"/>
      <c r="LJ1340" s="262"/>
      <c r="LK1340" s="262"/>
      <c r="LL1340" s="262"/>
      <c r="LM1340" s="262"/>
      <c r="LN1340" s="262"/>
      <c r="LO1340" s="262"/>
      <c r="LP1340" s="262"/>
      <c r="LQ1340" s="262"/>
      <c r="LR1340" s="262"/>
      <c r="LS1340" s="262"/>
      <c r="LT1340" s="262"/>
      <c r="LU1340" s="262"/>
      <c r="LV1340" s="262"/>
      <c r="LW1340" s="262"/>
      <c r="LX1340" s="262"/>
      <c r="LY1340" s="262"/>
      <c r="LZ1340" s="262"/>
      <c r="MA1340" s="262"/>
      <c r="MB1340" s="262"/>
      <c r="MC1340" s="262"/>
      <c r="MD1340" s="262"/>
      <c r="ME1340" s="262"/>
      <c r="MF1340" s="262"/>
      <c r="MG1340" s="262"/>
      <c r="MH1340" s="262"/>
      <c r="MI1340" s="262"/>
      <c r="MJ1340" s="262"/>
      <c r="MK1340" s="262"/>
      <c r="ML1340" s="262"/>
      <c r="MM1340" s="262"/>
      <c r="MN1340" s="262"/>
      <c r="MO1340" s="262"/>
      <c r="MP1340" s="262"/>
      <c r="MQ1340" s="262"/>
      <c r="MR1340" s="262"/>
      <c r="MS1340" s="262"/>
      <c r="MT1340" s="262"/>
      <c r="MU1340" s="262"/>
    </row>
    <row r="1341" spans="1:359" x14ac:dyDescent="0.2">
      <c r="A1341" s="241" t="s">
        <v>137</v>
      </c>
      <c r="B1341" s="476" t="s">
        <v>834</v>
      </c>
      <c r="C1341" s="326" t="s">
        <v>782</v>
      </c>
      <c r="D1341" s="283" t="s">
        <v>835</v>
      </c>
      <c r="E1341" s="503">
        <v>0</v>
      </c>
      <c r="F1341" s="471">
        <v>162</v>
      </c>
      <c r="G1341" s="471">
        <v>586</v>
      </c>
      <c r="H1341" s="471">
        <v>864</v>
      </c>
      <c r="I1341" s="471">
        <v>531</v>
      </c>
      <c r="J1341" s="471">
        <v>394</v>
      </c>
      <c r="K1341" s="471">
        <v>279</v>
      </c>
      <c r="L1341" s="471">
        <v>306</v>
      </c>
      <c r="M1341" s="471">
        <v>65</v>
      </c>
      <c r="N1341" s="496">
        <v>3187</v>
      </c>
      <c r="O1341" s="503">
        <v>10</v>
      </c>
      <c r="P1341" s="471">
        <v>0</v>
      </c>
      <c r="Q1341" s="471">
        <v>0</v>
      </c>
      <c r="R1341" s="471">
        <v>0</v>
      </c>
      <c r="S1341" s="471">
        <v>0</v>
      </c>
      <c r="T1341" s="471">
        <v>0</v>
      </c>
      <c r="U1341" s="471">
        <v>0</v>
      </c>
      <c r="V1341" s="471">
        <v>0</v>
      </c>
      <c r="W1341" s="471">
        <v>0</v>
      </c>
      <c r="X1341" s="496">
        <v>0</v>
      </c>
      <c r="Y1341" s="503">
        <v>25</v>
      </c>
      <c r="Z1341" s="471">
        <v>0</v>
      </c>
      <c r="AA1341" s="471">
        <v>0</v>
      </c>
      <c r="AB1341" s="471">
        <v>0</v>
      </c>
      <c r="AC1341" s="471">
        <v>0</v>
      </c>
      <c r="AD1341" s="471">
        <v>0</v>
      </c>
      <c r="AE1341" s="471">
        <v>0</v>
      </c>
      <c r="AF1341" s="471">
        <v>0</v>
      </c>
      <c r="AG1341" s="471">
        <v>0</v>
      </c>
      <c r="AH1341" s="496">
        <v>0</v>
      </c>
      <c r="AI1341" s="503">
        <v>50</v>
      </c>
      <c r="AJ1341" s="471">
        <v>7</v>
      </c>
      <c r="AK1341" s="471">
        <v>14</v>
      </c>
      <c r="AL1341" s="471">
        <v>47</v>
      </c>
      <c r="AM1341" s="471">
        <v>60</v>
      </c>
      <c r="AN1341" s="471">
        <v>75</v>
      </c>
      <c r="AO1341" s="471">
        <v>44</v>
      </c>
      <c r="AP1341" s="471">
        <v>80</v>
      </c>
      <c r="AQ1341" s="471">
        <v>10</v>
      </c>
      <c r="AR1341" s="496">
        <v>337</v>
      </c>
      <c r="AS1341" s="503">
        <v>100</v>
      </c>
      <c r="AT1341" s="471">
        <v>15</v>
      </c>
      <c r="AU1341" s="471">
        <v>80</v>
      </c>
      <c r="AV1341" s="471">
        <v>137</v>
      </c>
      <c r="AW1341" s="471">
        <v>75</v>
      </c>
      <c r="AX1341" s="471">
        <v>42</v>
      </c>
      <c r="AY1341" s="471">
        <v>16</v>
      </c>
      <c r="AZ1341" s="471">
        <v>24</v>
      </c>
      <c r="BA1341" s="471">
        <v>4</v>
      </c>
      <c r="BB1341" s="496">
        <v>393</v>
      </c>
      <c r="BC1341" s="503">
        <v>0</v>
      </c>
      <c r="BD1341" s="471">
        <v>0</v>
      </c>
      <c r="BE1341" s="471">
        <v>0</v>
      </c>
      <c r="BF1341" s="471">
        <v>0</v>
      </c>
      <c r="BG1341" s="471">
        <v>0</v>
      </c>
      <c r="BH1341" s="471">
        <v>0</v>
      </c>
      <c r="BI1341" s="471">
        <v>0</v>
      </c>
      <c r="BJ1341" s="471">
        <v>0</v>
      </c>
      <c r="BK1341" s="471">
        <v>0</v>
      </c>
      <c r="BL1341" s="496">
        <v>0</v>
      </c>
      <c r="BM1341" s="471">
        <v>22</v>
      </c>
      <c r="BN1341" s="471">
        <v>94</v>
      </c>
      <c r="BO1341" s="471">
        <v>184</v>
      </c>
      <c r="BP1341" s="471">
        <v>135</v>
      </c>
      <c r="BQ1341" s="471">
        <v>117</v>
      </c>
      <c r="BR1341" s="471">
        <v>60</v>
      </c>
      <c r="BS1341" s="471">
        <v>104</v>
      </c>
      <c r="BT1341" s="471">
        <v>14</v>
      </c>
      <c r="BU1341" s="496">
        <v>730</v>
      </c>
      <c r="BV1341" s="471">
        <v>184</v>
      </c>
      <c r="BW1341" s="471">
        <v>680</v>
      </c>
      <c r="BX1341" s="471">
        <v>1048</v>
      </c>
      <c r="BY1341" s="471">
        <v>666</v>
      </c>
      <c r="BZ1341" s="471">
        <v>511</v>
      </c>
      <c r="CA1341" s="471">
        <v>339</v>
      </c>
      <c r="CB1341" s="471">
        <v>410</v>
      </c>
      <c r="CC1341" s="471">
        <v>79</v>
      </c>
      <c r="CD1341" s="496">
        <v>3917</v>
      </c>
      <c r="CE1341" s="503">
        <v>10</v>
      </c>
      <c r="CF1341" s="471">
        <v>0</v>
      </c>
      <c r="CG1341" s="471">
        <v>0</v>
      </c>
      <c r="CH1341" s="471">
        <v>0</v>
      </c>
      <c r="CI1341" s="471">
        <v>0</v>
      </c>
      <c r="CJ1341" s="471">
        <v>0</v>
      </c>
      <c r="CK1341" s="471">
        <v>0</v>
      </c>
      <c r="CL1341" s="471">
        <v>0</v>
      </c>
      <c r="CM1341" s="471">
        <v>0</v>
      </c>
      <c r="CN1341" s="496">
        <v>0</v>
      </c>
      <c r="CO1341" s="503">
        <v>25</v>
      </c>
      <c r="CP1341" s="471">
        <v>0</v>
      </c>
      <c r="CQ1341" s="471">
        <v>0</v>
      </c>
      <c r="CR1341" s="471">
        <v>0</v>
      </c>
      <c r="CS1341" s="471">
        <v>0</v>
      </c>
      <c r="CT1341" s="471">
        <v>0</v>
      </c>
      <c r="CU1341" s="471">
        <v>0</v>
      </c>
      <c r="CV1341" s="471">
        <v>0</v>
      </c>
      <c r="CW1341" s="471">
        <v>0</v>
      </c>
      <c r="CX1341" s="496">
        <v>0</v>
      </c>
      <c r="CY1341" s="503">
        <v>50</v>
      </c>
      <c r="CZ1341" s="471">
        <v>0</v>
      </c>
      <c r="DA1341" s="471">
        <v>0</v>
      </c>
      <c r="DB1341" s="471">
        <v>0</v>
      </c>
      <c r="DC1341" s="471">
        <v>0</v>
      </c>
      <c r="DD1341" s="471">
        <v>0</v>
      </c>
      <c r="DE1341" s="471">
        <v>0</v>
      </c>
      <c r="DF1341" s="471">
        <v>0</v>
      </c>
      <c r="DG1341" s="471">
        <v>0</v>
      </c>
      <c r="DH1341" s="496">
        <v>0</v>
      </c>
      <c r="DI1341" s="503">
        <v>100</v>
      </c>
      <c r="DJ1341" s="471">
        <v>18</v>
      </c>
      <c r="DK1341" s="471">
        <v>31</v>
      </c>
      <c r="DL1341" s="471">
        <v>85</v>
      </c>
      <c r="DM1341" s="471">
        <v>75</v>
      </c>
      <c r="DN1341" s="471">
        <v>29</v>
      </c>
      <c r="DO1341" s="471">
        <v>17</v>
      </c>
      <c r="DP1341" s="471">
        <v>41</v>
      </c>
      <c r="DQ1341" s="471">
        <v>17</v>
      </c>
      <c r="DR1341" s="496">
        <v>313</v>
      </c>
      <c r="DS1341" s="503">
        <v>0</v>
      </c>
      <c r="DT1341" s="471">
        <v>0</v>
      </c>
      <c r="DU1341" s="471">
        <v>0</v>
      </c>
      <c r="DV1341" s="471">
        <v>0</v>
      </c>
      <c r="DW1341" s="471">
        <v>0</v>
      </c>
      <c r="DX1341" s="471">
        <v>0</v>
      </c>
      <c r="DY1341" s="471">
        <v>0</v>
      </c>
      <c r="DZ1341" s="471">
        <v>0</v>
      </c>
      <c r="EA1341" s="471">
        <v>0</v>
      </c>
      <c r="EB1341" s="496">
        <v>0</v>
      </c>
      <c r="EC1341" s="471">
        <v>18</v>
      </c>
      <c r="ED1341" s="471">
        <v>31</v>
      </c>
      <c r="EE1341" s="471">
        <v>85</v>
      </c>
      <c r="EF1341" s="471">
        <v>75</v>
      </c>
      <c r="EG1341" s="471">
        <v>29</v>
      </c>
      <c r="EH1341" s="471">
        <v>17</v>
      </c>
      <c r="EI1341" s="471">
        <v>41</v>
      </c>
      <c r="EJ1341" s="471">
        <v>17</v>
      </c>
      <c r="EK1341" s="496">
        <v>313</v>
      </c>
      <c r="EL1341" s="518">
        <v>50</v>
      </c>
      <c r="EM1341" s="471">
        <v>0</v>
      </c>
      <c r="EN1341" s="471">
        <v>0</v>
      </c>
      <c r="EO1341" s="471">
        <v>0</v>
      </c>
      <c r="EP1341" s="471">
        <v>0</v>
      </c>
      <c r="EQ1341" s="471">
        <v>0</v>
      </c>
      <c r="ER1341" s="471">
        <v>0</v>
      </c>
      <c r="ES1341" s="471">
        <v>0</v>
      </c>
      <c r="ET1341" s="471">
        <v>0</v>
      </c>
      <c r="EU1341" s="496">
        <v>0</v>
      </c>
      <c r="EV1341" s="503">
        <v>100</v>
      </c>
      <c r="EW1341" s="471">
        <v>0</v>
      </c>
      <c r="EX1341" s="471">
        <v>0</v>
      </c>
      <c r="EY1341" s="471">
        <v>0</v>
      </c>
      <c r="EZ1341" s="471">
        <v>0</v>
      </c>
      <c r="FA1341" s="471">
        <v>0</v>
      </c>
      <c r="FB1341" s="471">
        <v>0</v>
      </c>
      <c r="FC1341" s="471">
        <v>0</v>
      </c>
      <c r="FD1341" s="471">
        <v>0</v>
      </c>
      <c r="FE1341" s="496">
        <v>0</v>
      </c>
      <c r="FF1341" s="503">
        <v>150</v>
      </c>
      <c r="FG1341" s="471">
        <v>0</v>
      </c>
      <c r="FH1341" s="471">
        <v>0</v>
      </c>
      <c r="FI1341" s="471">
        <v>0</v>
      </c>
      <c r="FJ1341" s="471">
        <v>0</v>
      </c>
      <c r="FK1341" s="471">
        <v>0</v>
      </c>
      <c r="FL1341" s="471">
        <v>0</v>
      </c>
      <c r="FM1341" s="471">
        <v>0</v>
      </c>
      <c r="FN1341" s="471">
        <v>0</v>
      </c>
      <c r="FO1341" s="496">
        <v>0</v>
      </c>
      <c r="FP1341" s="503">
        <v>200</v>
      </c>
      <c r="FQ1341" s="471">
        <v>11</v>
      </c>
      <c r="FR1341" s="471">
        <v>83</v>
      </c>
      <c r="FS1341" s="471">
        <v>20</v>
      </c>
      <c r="FT1341" s="471">
        <v>15</v>
      </c>
      <c r="FU1341" s="471">
        <v>7</v>
      </c>
      <c r="FV1341" s="471">
        <v>6</v>
      </c>
      <c r="FW1341" s="471">
        <v>10</v>
      </c>
      <c r="FX1341" s="471">
        <v>3</v>
      </c>
      <c r="FY1341" s="496">
        <v>155</v>
      </c>
      <c r="FZ1341" s="503">
        <v>0</v>
      </c>
      <c r="GA1341" s="471">
        <v>0</v>
      </c>
      <c r="GB1341" s="471">
        <v>0</v>
      </c>
      <c r="GC1341" s="471">
        <v>0</v>
      </c>
      <c r="GD1341" s="471">
        <v>0</v>
      </c>
      <c r="GE1341" s="471">
        <v>0</v>
      </c>
      <c r="GF1341" s="471">
        <v>0</v>
      </c>
      <c r="GG1341" s="471">
        <v>0</v>
      </c>
      <c r="GH1341" s="471">
        <v>0</v>
      </c>
      <c r="GI1341" s="496">
        <v>0</v>
      </c>
      <c r="GJ1341" s="471">
        <v>11</v>
      </c>
      <c r="GK1341" s="471">
        <v>83</v>
      </c>
      <c r="GL1341" s="471">
        <v>20</v>
      </c>
      <c r="GM1341" s="471">
        <v>15</v>
      </c>
      <c r="GN1341" s="471">
        <v>7</v>
      </c>
      <c r="GO1341" s="471">
        <v>6</v>
      </c>
      <c r="GP1341" s="471">
        <v>10</v>
      </c>
      <c r="GQ1341" s="471">
        <v>3</v>
      </c>
      <c r="GR1341" s="496">
        <v>155</v>
      </c>
      <c r="GS1341" s="503">
        <v>100</v>
      </c>
      <c r="GT1341" s="471">
        <v>0</v>
      </c>
      <c r="GU1341" s="471">
        <v>0</v>
      </c>
      <c r="GV1341" s="471">
        <v>0</v>
      </c>
      <c r="GW1341" s="471">
        <v>0</v>
      </c>
      <c r="GX1341" s="471">
        <v>0</v>
      </c>
      <c r="GY1341" s="471">
        <v>0</v>
      </c>
      <c r="GZ1341" s="471">
        <v>0</v>
      </c>
      <c r="HA1341" s="471">
        <v>0</v>
      </c>
      <c r="HB1341" s="496">
        <v>0</v>
      </c>
      <c r="HC1341" s="503">
        <v>150</v>
      </c>
      <c r="HD1341" s="471">
        <v>0</v>
      </c>
      <c r="HE1341" s="471">
        <v>0</v>
      </c>
      <c r="HF1341" s="471">
        <v>0</v>
      </c>
      <c r="HG1341" s="471">
        <v>0</v>
      </c>
      <c r="HH1341" s="471">
        <v>0</v>
      </c>
      <c r="HI1341" s="471">
        <v>0</v>
      </c>
      <c r="HJ1341" s="471">
        <v>0</v>
      </c>
      <c r="HK1341" s="471">
        <v>0</v>
      </c>
      <c r="HL1341" s="496">
        <v>0</v>
      </c>
      <c r="HM1341" s="503">
        <v>200</v>
      </c>
      <c r="HN1341" s="471">
        <v>0</v>
      </c>
      <c r="HO1341" s="471">
        <v>0</v>
      </c>
      <c r="HP1341" s="471">
        <v>0</v>
      </c>
      <c r="HQ1341" s="471">
        <v>0</v>
      </c>
      <c r="HR1341" s="471">
        <v>0</v>
      </c>
      <c r="HS1341" s="471">
        <v>0</v>
      </c>
      <c r="HT1341" s="471">
        <v>0</v>
      </c>
      <c r="HU1341" s="471">
        <v>0</v>
      </c>
      <c r="HV1341" s="496">
        <v>0</v>
      </c>
      <c r="HW1341" s="503">
        <v>250</v>
      </c>
      <c r="HX1341" s="471">
        <v>0</v>
      </c>
      <c r="HY1341" s="471">
        <v>0</v>
      </c>
      <c r="HZ1341" s="471">
        <v>0</v>
      </c>
      <c r="IA1341" s="471">
        <v>0</v>
      </c>
      <c r="IB1341" s="471">
        <v>0</v>
      </c>
      <c r="IC1341" s="471">
        <v>0</v>
      </c>
      <c r="ID1341" s="471">
        <v>0</v>
      </c>
      <c r="IE1341" s="471">
        <v>0</v>
      </c>
      <c r="IF1341" s="496">
        <v>0</v>
      </c>
      <c r="IG1341" s="503">
        <v>300</v>
      </c>
      <c r="IH1341" s="471">
        <v>4</v>
      </c>
      <c r="II1341" s="471">
        <v>12</v>
      </c>
      <c r="IJ1341" s="471">
        <v>12</v>
      </c>
      <c r="IK1341" s="471">
        <v>4</v>
      </c>
      <c r="IL1341" s="471">
        <v>4</v>
      </c>
      <c r="IM1341" s="471">
        <v>4</v>
      </c>
      <c r="IN1341" s="471">
        <v>4</v>
      </c>
      <c r="IO1341" s="471">
        <v>3</v>
      </c>
      <c r="IP1341" s="496">
        <v>47</v>
      </c>
      <c r="IQ1341" s="503">
        <v>0</v>
      </c>
      <c r="IR1341" s="471">
        <v>0</v>
      </c>
      <c r="IS1341" s="471">
        <v>0</v>
      </c>
      <c r="IT1341" s="471">
        <v>0</v>
      </c>
      <c r="IU1341" s="471">
        <v>0</v>
      </c>
      <c r="IV1341" s="471">
        <v>0</v>
      </c>
      <c r="IW1341" s="471">
        <v>0</v>
      </c>
      <c r="IX1341" s="471">
        <v>0</v>
      </c>
      <c r="IY1341" s="471">
        <v>0</v>
      </c>
      <c r="IZ1341" s="496">
        <v>0</v>
      </c>
      <c r="JA1341" s="471">
        <v>4</v>
      </c>
      <c r="JB1341" s="471">
        <v>12</v>
      </c>
      <c r="JC1341" s="471">
        <v>12</v>
      </c>
      <c r="JD1341" s="471">
        <v>4</v>
      </c>
      <c r="JE1341" s="471">
        <v>4</v>
      </c>
      <c r="JF1341" s="471">
        <v>4</v>
      </c>
      <c r="JG1341" s="471">
        <v>4</v>
      </c>
      <c r="JH1341" s="471">
        <v>3</v>
      </c>
      <c r="JI1341" s="471">
        <v>47</v>
      </c>
      <c r="JJ1341" s="503">
        <v>0</v>
      </c>
      <c r="JK1341" s="471">
        <v>0</v>
      </c>
      <c r="JL1341" s="471">
        <v>0</v>
      </c>
      <c r="JM1341" s="471">
        <v>0</v>
      </c>
      <c r="JN1341" s="471">
        <v>0</v>
      </c>
      <c r="JO1341" s="471">
        <v>0</v>
      </c>
      <c r="JP1341" s="471">
        <v>0</v>
      </c>
      <c r="JQ1341" s="471">
        <v>0</v>
      </c>
      <c r="JR1341" s="471">
        <v>0</v>
      </c>
      <c r="JS1341" s="496">
        <v>0</v>
      </c>
      <c r="JT1341" s="503">
        <v>10</v>
      </c>
      <c r="JU1341" s="471">
        <v>104</v>
      </c>
      <c r="JV1341" s="471">
        <v>110</v>
      </c>
      <c r="JW1341" s="471">
        <v>156</v>
      </c>
      <c r="JX1341" s="471">
        <v>114</v>
      </c>
      <c r="JY1341" s="471">
        <v>101</v>
      </c>
      <c r="JZ1341" s="471">
        <v>101</v>
      </c>
      <c r="KA1341" s="471">
        <v>109</v>
      </c>
      <c r="KB1341" s="471">
        <v>62</v>
      </c>
      <c r="KC1341" s="496">
        <v>857</v>
      </c>
      <c r="KD1341" s="503">
        <v>50</v>
      </c>
      <c r="KE1341" s="471">
        <v>0</v>
      </c>
      <c r="KF1341" s="471">
        <v>0</v>
      </c>
      <c r="KG1341" s="471">
        <v>0</v>
      </c>
      <c r="KH1341" s="471">
        <v>0</v>
      </c>
      <c r="KI1341" s="471">
        <v>0</v>
      </c>
      <c r="KJ1341" s="471">
        <v>0</v>
      </c>
      <c r="KK1341" s="471">
        <v>0</v>
      </c>
      <c r="KL1341" s="471">
        <v>0</v>
      </c>
      <c r="KM1341" s="496">
        <v>0</v>
      </c>
      <c r="KN1341" s="503">
        <v>0</v>
      </c>
      <c r="KO1341" s="471">
        <v>0</v>
      </c>
      <c r="KP1341" s="471">
        <v>0</v>
      </c>
      <c r="KQ1341" s="471">
        <v>0</v>
      </c>
      <c r="KR1341" s="471">
        <v>0</v>
      </c>
      <c r="KS1341" s="471">
        <v>0</v>
      </c>
      <c r="KT1341" s="471">
        <v>0</v>
      </c>
      <c r="KU1341" s="471">
        <v>0</v>
      </c>
      <c r="KV1341" s="471">
        <v>0</v>
      </c>
      <c r="KW1341" s="496">
        <v>0</v>
      </c>
      <c r="KX1341" s="471">
        <v>104</v>
      </c>
      <c r="KY1341" s="471">
        <v>110</v>
      </c>
      <c r="KZ1341" s="471">
        <v>156</v>
      </c>
      <c r="LA1341" s="471">
        <v>114</v>
      </c>
      <c r="LB1341" s="471">
        <v>101</v>
      </c>
      <c r="LC1341" s="471">
        <v>101</v>
      </c>
      <c r="LD1341" s="471">
        <v>109</v>
      </c>
      <c r="LE1341" s="471">
        <v>62</v>
      </c>
      <c r="LF1341" s="496">
        <v>857</v>
      </c>
      <c r="LG1341" s="262"/>
      <c r="LH1341" s="262"/>
      <c r="LI1341" s="262"/>
      <c r="LJ1341" s="262"/>
      <c r="LK1341" s="262"/>
      <c r="LL1341" s="262"/>
      <c r="LM1341" s="262"/>
      <c r="LN1341" s="262"/>
      <c r="LO1341" s="262"/>
      <c r="LP1341" s="262"/>
      <c r="LQ1341" s="262"/>
      <c r="LR1341" s="262"/>
      <c r="LS1341" s="262"/>
      <c r="LT1341" s="262"/>
      <c r="LU1341" s="262"/>
      <c r="LV1341" s="262"/>
      <c r="LW1341" s="262"/>
      <c r="LX1341" s="262"/>
      <c r="LY1341" s="262"/>
      <c r="LZ1341" s="262"/>
      <c r="MA1341" s="262"/>
      <c r="MB1341" s="262"/>
      <c r="MC1341" s="262"/>
      <c r="MD1341" s="262"/>
      <c r="ME1341" s="262"/>
      <c r="MF1341" s="262"/>
      <c r="MG1341" s="262"/>
      <c r="MH1341" s="262"/>
      <c r="MI1341" s="262"/>
      <c r="MJ1341" s="262"/>
      <c r="MK1341" s="262"/>
      <c r="ML1341" s="262"/>
      <c r="MM1341" s="262"/>
      <c r="MN1341" s="262"/>
      <c r="MO1341" s="262"/>
      <c r="MP1341" s="262"/>
      <c r="MQ1341" s="262"/>
      <c r="MR1341" s="262"/>
      <c r="MS1341" s="262"/>
      <c r="MT1341" s="262"/>
      <c r="MU1341" s="262"/>
    </row>
    <row r="1342" spans="1:359" x14ac:dyDescent="0.2">
      <c r="A1342" s="241" t="s">
        <v>138</v>
      </c>
      <c r="B1342" s="476" t="s">
        <v>836</v>
      </c>
      <c r="C1342" s="326" t="s">
        <v>784</v>
      </c>
      <c r="D1342" s="283" t="s">
        <v>139</v>
      </c>
      <c r="E1342" s="503">
        <v>0</v>
      </c>
      <c r="F1342" s="471">
        <v>717</v>
      </c>
      <c r="G1342" s="471">
        <v>75</v>
      </c>
      <c r="H1342" s="471">
        <v>42</v>
      </c>
      <c r="I1342" s="471">
        <v>21</v>
      </c>
      <c r="J1342" s="471">
        <v>3</v>
      </c>
      <c r="K1342" s="471">
        <v>5</v>
      </c>
      <c r="L1342" s="471">
        <v>1</v>
      </c>
      <c r="M1342" s="471">
        <v>0</v>
      </c>
      <c r="N1342" s="496">
        <v>864</v>
      </c>
      <c r="O1342" s="503">
        <v>10</v>
      </c>
      <c r="P1342" s="471">
        <v>0</v>
      </c>
      <c r="Q1342" s="471">
        <v>0</v>
      </c>
      <c r="R1342" s="471">
        <v>0</v>
      </c>
      <c r="S1342" s="471">
        <v>0</v>
      </c>
      <c r="T1342" s="471">
        <v>0</v>
      </c>
      <c r="U1342" s="471">
        <v>0</v>
      </c>
      <c r="V1342" s="471">
        <v>0</v>
      </c>
      <c r="W1342" s="471">
        <v>0</v>
      </c>
      <c r="X1342" s="496">
        <v>0</v>
      </c>
      <c r="Y1342" s="503">
        <v>25</v>
      </c>
      <c r="Z1342" s="471">
        <v>38</v>
      </c>
      <c r="AA1342" s="471">
        <v>6</v>
      </c>
      <c r="AB1342" s="471">
        <v>10</v>
      </c>
      <c r="AC1342" s="471">
        <v>4</v>
      </c>
      <c r="AD1342" s="471">
        <v>1</v>
      </c>
      <c r="AE1342" s="471">
        <v>1</v>
      </c>
      <c r="AF1342" s="471">
        <v>0</v>
      </c>
      <c r="AG1342" s="471">
        <v>0</v>
      </c>
      <c r="AH1342" s="496">
        <v>60</v>
      </c>
      <c r="AI1342" s="503">
        <v>50</v>
      </c>
      <c r="AJ1342" s="471">
        <v>0</v>
      </c>
      <c r="AK1342" s="471">
        <v>0</v>
      </c>
      <c r="AL1342" s="471">
        <v>0</v>
      </c>
      <c r="AM1342" s="471">
        <v>0</v>
      </c>
      <c r="AN1342" s="471">
        <v>0</v>
      </c>
      <c r="AO1342" s="471">
        <v>0</v>
      </c>
      <c r="AP1342" s="471">
        <v>0</v>
      </c>
      <c r="AQ1342" s="471">
        <v>0</v>
      </c>
      <c r="AR1342" s="496">
        <v>0</v>
      </c>
      <c r="AS1342" s="503">
        <v>100</v>
      </c>
      <c r="AT1342" s="471">
        <v>154</v>
      </c>
      <c r="AU1342" s="471">
        <v>15</v>
      </c>
      <c r="AV1342" s="471">
        <v>14</v>
      </c>
      <c r="AW1342" s="471">
        <v>5</v>
      </c>
      <c r="AX1342" s="471">
        <v>3</v>
      </c>
      <c r="AY1342" s="471">
        <v>0</v>
      </c>
      <c r="AZ1342" s="471">
        <v>0</v>
      </c>
      <c r="BA1342" s="471">
        <v>0</v>
      </c>
      <c r="BB1342" s="496">
        <v>191</v>
      </c>
      <c r="BC1342" s="503">
        <v>0</v>
      </c>
      <c r="BD1342" s="471">
        <v>0</v>
      </c>
      <c r="BE1342" s="471">
        <v>0</v>
      </c>
      <c r="BF1342" s="471">
        <v>0</v>
      </c>
      <c r="BG1342" s="471">
        <v>0</v>
      </c>
      <c r="BH1342" s="471">
        <v>0</v>
      </c>
      <c r="BI1342" s="471">
        <v>0</v>
      </c>
      <c r="BJ1342" s="471">
        <v>0</v>
      </c>
      <c r="BK1342" s="471">
        <v>0</v>
      </c>
      <c r="BL1342" s="496">
        <v>0</v>
      </c>
      <c r="BM1342" s="471">
        <v>192</v>
      </c>
      <c r="BN1342" s="471">
        <v>21</v>
      </c>
      <c r="BO1342" s="471">
        <v>24</v>
      </c>
      <c r="BP1342" s="471">
        <v>9</v>
      </c>
      <c r="BQ1342" s="471">
        <v>4</v>
      </c>
      <c r="BR1342" s="471">
        <v>1</v>
      </c>
      <c r="BS1342" s="471">
        <v>0</v>
      </c>
      <c r="BT1342" s="471">
        <v>0</v>
      </c>
      <c r="BU1342" s="496">
        <v>251</v>
      </c>
      <c r="BV1342" s="471">
        <v>909</v>
      </c>
      <c r="BW1342" s="471">
        <v>96</v>
      </c>
      <c r="BX1342" s="471">
        <v>66</v>
      </c>
      <c r="BY1342" s="471">
        <v>30</v>
      </c>
      <c r="BZ1342" s="471">
        <v>7</v>
      </c>
      <c r="CA1342" s="471">
        <v>6</v>
      </c>
      <c r="CB1342" s="471">
        <v>1</v>
      </c>
      <c r="CC1342" s="471">
        <v>0</v>
      </c>
      <c r="CD1342" s="496">
        <v>1115</v>
      </c>
      <c r="CE1342" s="503">
        <v>10</v>
      </c>
      <c r="CF1342" s="471">
        <v>0</v>
      </c>
      <c r="CG1342" s="471">
        <v>0</v>
      </c>
      <c r="CH1342" s="471">
        <v>0</v>
      </c>
      <c r="CI1342" s="471">
        <v>0</v>
      </c>
      <c r="CJ1342" s="471">
        <v>0</v>
      </c>
      <c r="CK1342" s="471">
        <v>0</v>
      </c>
      <c r="CL1342" s="471">
        <v>0</v>
      </c>
      <c r="CM1342" s="471">
        <v>0</v>
      </c>
      <c r="CN1342" s="496">
        <v>0</v>
      </c>
      <c r="CO1342" s="503">
        <v>25</v>
      </c>
      <c r="CP1342" s="471">
        <v>0</v>
      </c>
      <c r="CQ1342" s="471">
        <v>0</v>
      </c>
      <c r="CR1342" s="471">
        <v>0</v>
      </c>
      <c r="CS1342" s="471">
        <v>0</v>
      </c>
      <c r="CT1342" s="471">
        <v>0</v>
      </c>
      <c r="CU1342" s="471">
        <v>0</v>
      </c>
      <c r="CV1342" s="471">
        <v>0</v>
      </c>
      <c r="CW1342" s="471">
        <v>0</v>
      </c>
      <c r="CX1342" s="496">
        <v>0</v>
      </c>
      <c r="CY1342" s="503">
        <v>50</v>
      </c>
      <c r="CZ1342" s="471">
        <v>0</v>
      </c>
      <c r="DA1342" s="471">
        <v>0</v>
      </c>
      <c r="DB1342" s="471">
        <v>0</v>
      </c>
      <c r="DC1342" s="471">
        <v>0</v>
      </c>
      <c r="DD1342" s="471">
        <v>0</v>
      </c>
      <c r="DE1342" s="471">
        <v>0</v>
      </c>
      <c r="DF1342" s="471">
        <v>0</v>
      </c>
      <c r="DG1342" s="471">
        <v>0</v>
      </c>
      <c r="DH1342" s="496">
        <v>0</v>
      </c>
      <c r="DI1342" s="503">
        <v>100</v>
      </c>
      <c r="DJ1342" s="471">
        <v>131</v>
      </c>
      <c r="DK1342" s="471">
        <v>12</v>
      </c>
      <c r="DL1342" s="471">
        <v>7</v>
      </c>
      <c r="DM1342" s="471">
        <v>2</v>
      </c>
      <c r="DN1342" s="471">
        <v>1</v>
      </c>
      <c r="DO1342" s="471">
        <v>0</v>
      </c>
      <c r="DP1342" s="471">
        <v>1</v>
      </c>
      <c r="DQ1342" s="471">
        <v>1</v>
      </c>
      <c r="DR1342" s="496">
        <v>155</v>
      </c>
      <c r="DS1342" s="503">
        <v>0</v>
      </c>
      <c r="DT1342" s="471">
        <v>0</v>
      </c>
      <c r="DU1342" s="471">
        <v>0</v>
      </c>
      <c r="DV1342" s="471">
        <v>0</v>
      </c>
      <c r="DW1342" s="471">
        <v>0</v>
      </c>
      <c r="DX1342" s="471">
        <v>0</v>
      </c>
      <c r="DY1342" s="471">
        <v>0</v>
      </c>
      <c r="DZ1342" s="471">
        <v>0</v>
      </c>
      <c r="EA1342" s="471">
        <v>0</v>
      </c>
      <c r="EB1342" s="496">
        <v>0</v>
      </c>
      <c r="EC1342" s="471">
        <v>131</v>
      </c>
      <c r="ED1342" s="471">
        <v>12</v>
      </c>
      <c r="EE1342" s="471">
        <v>7</v>
      </c>
      <c r="EF1342" s="471">
        <v>2</v>
      </c>
      <c r="EG1342" s="471">
        <v>1</v>
      </c>
      <c r="EH1342" s="471">
        <v>0</v>
      </c>
      <c r="EI1342" s="471">
        <v>1</v>
      </c>
      <c r="EJ1342" s="471">
        <v>1</v>
      </c>
      <c r="EK1342" s="496">
        <v>155</v>
      </c>
      <c r="EL1342" s="518">
        <v>50</v>
      </c>
      <c r="EM1342" s="471">
        <v>0</v>
      </c>
      <c r="EN1342" s="471">
        <v>0</v>
      </c>
      <c r="EO1342" s="471">
        <v>0</v>
      </c>
      <c r="EP1342" s="471">
        <v>0</v>
      </c>
      <c r="EQ1342" s="471">
        <v>0</v>
      </c>
      <c r="ER1342" s="471">
        <v>0</v>
      </c>
      <c r="ES1342" s="471">
        <v>0</v>
      </c>
      <c r="ET1342" s="471">
        <v>0</v>
      </c>
      <c r="EU1342" s="496">
        <v>0</v>
      </c>
      <c r="EV1342" s="503">
        <v>100</v>
      </c>
      <c r="EW1342" s="471">
        <v>0</v>
      </c>
      <c r="EX1342" s="471">
        <v>0</v>
      </c>
      <c r="EY1342" s="471">
        <v>0</v>
      </c>
      <c r="EZ1342" s="471">
        <v>0</v>
      </c>
      <c r="FA1342" s="471">
        <v>0</v>
      </c>
      <c r="FB1342" s="471">
        <v>0</v>
      </c>
      <c r="FC1342" s="471">
        <v>0</v>
      </c>
      <c r="FD1342" s="471">
        <v>0</v>
      </c>
      <c r="FE1342" s="496">
        <v>0</v>
      </c>
      <c r="FF1342" s="503">
        <v>150</v>
      </c>
      <c r="FG1342" s="471">
        <v>0</v>
      </c>
      <c r="FH1342" s="471">
        <v>0</v>
      </c>
      <c r="FI1342" s="471">
        <v>0</v>
      </c>
      <c r="FJ1342" s="471">
        <v>0</v>
      </c>
      <c r="FK1342" s="471">
        <v>0</v>
      </c>
      <c r="FL1342" s="471">
        <v>0</v>
      </c>
      <c r="FM1342" s="471">
        <v>0</v>
      </c>
      <c r="FN1342" s="471">
        <v>0</v>
      </c>
      <c r="FO1342" s="496">
        <v>0</v>
      </c>
      <c r="FP1342" s="503">
        <v>200</v>
      </c>
      <c r="FQ1342" s="471">
        <v>74</v>
      </c>
      <c r="FR1342" s="471">
        <v>3</v>
      </c>
      <c r="FS1342" s="471">
        <v>2</v>
      </c>
      <c r="FT1342" s="471">
        <v>0</v>
      </c>
      <c r="FU1342" s="471">
        <v>1</v>
      </c>
      <c r="FV1342" s="471">
        <v>1</v>
      </c>
      <c r="FW1342" s="471">
        <v>0</v>
      </c>
      <c r="FX1342" s="471">
        <v>0</v>
      </c>
      <c r="FY1342" s="496">
        <v>81</v>
      </c>
      <c r="FZ1342" s="503">
        <v>0</v>
      </c>
      <c r="GA1342" s="471">
        <v>0</v>
      </c>
      <c r="GB1342" s="471">
        <v>0</v>
      </c>
      <c r="GC1342" s="471">
        <v>0</v>
      </c>
      <c r="GD1342" s="471">
        <v>0</v>
      </c>
      <c r="GE1342" s="471">
        <v>0</v>
      </c>
      <c r="GF1342" s="471">
        <v>0</v>
      </c>
      <c r="GG1342" s="471">
        <v>0</v>
      </c>
      <c r="GH1342" s="471">
        <v>0</v>
      </c>
      <c r="GI1342" s="496">
        <v>0</v>
      </c>
      <c r="GJ1342" s="471">
        <v>74</v>
      </c>
      <c r="GK1342" s="471">
        <v>3</v>
      </c>
      <c r="GL1342" s="471">
        <v>2</v>
      </c>
      <c r="GM1342" s="471">
        <v>0</v>
      </c>
      <c r="GN1342" s="471">
        <v>1</v>
      </c>
      <c r="GO1342" s="471">
        <v>1</v>
      </c>
      <c r="GP1342" s="471">
        <v>0</v>
      </c>
      <c r="GQ1342" s="471">
        <v>0</v>
      </c>
      <c r="GR1342" s="496">
        <v>81</v>
      </c>
      <c r="GS1342" s="503">
        <v>100</v>
      </c>
      <c r="GT1342" s="471">
        <v>0</v>
      </c>
      <c r="GU1342" s="471">
        <v>0</v>
      </c>
      <c r="GV1342" s="471">
        <v>0</v>
      </c>
      <c r="GW1342" s="471">
        <v>0</v>
      </c>
      <c r="GX1342" s="471">
        <v>0</v>
      </c>
      <c r="GY1342" s="471">
        <v>0</v>
      </c>
      <c r="GZ1342" s="471">
        <v>0</v>
      </c>
      <c r="HA1342" s="471">
        <v>0</v>
      </c>
      <c r="HB1342" s="496">
        <v>0</v>
      </c>
      <c r="HC1342" s="503">
        <v>150</v>
      </c>
      <c r="HD1342" s="471">
        <v>0</v>
      </c>
      <c r="HE1342" s="471">
        <v>0</v>
      </c>
      <c r="HF1342" s="471">
        <v>0</v>
      </c>
      <c r="HG1342" s="471">
        <v>0</v>
      </c>
      <c r="HH1342" s="471">
        <v>0</v>
      </c>
      <c r="HI1342" s="471">
        <v>0</v>
      </c>
      <c r="HJ1342" s="471">
        <v>0</v>
      </c>
      <c r="HK1342" s="471">
        <v>0</v>
      </c>
      <c r="HL1342" s="496">
        <v>0</v>
      </c>
      <c r="HM1342" s="503">
        <v>200</v>
      </c>
      <c r="HN1342" s="471">
        <v>0</v>
      </c>
      <c r="HO1342" s="471">
        <v>0</v>
      </c>
      <c r="HP1342" s="471">
        <v>0</v>
      </c>
      <c r="HQ1342" s="471">
        <v>0</v>
      </c>
      <c r="HR1342" s="471">
        <v>0</v>
      </c>
      <c r="HS1342" s="471">
        <v>0</v>
      </c>
      <c r="HT1342" s="471">
        <v>0</v>
      </c>
      <c r="HU1342" s="471">
        <v>0</v>
      </c>
      <c r="HV1342" s="496">
        <v>0</v>
      </c>
      <c r="HW1342" s="503">
        <v>250</v>
      </c>
      <c r="HX1342" s="471">
        <v>0</v>
      </c>
      <c r="HY1342" s="471">
        <v>0</v>
      </c>
      <c r="HZ1342" s="471">
        <v>0</v>
      </c>
      <c r="IA1342" s="471">
        <v>0</v>
      </c>
      <c r="IB1342" s="471">
        <v>0</v>
      </c>
      <c r="IC1342" s="471">
        <v>0</v>
      </c>
      <c r="ID1342" s="471">
        <v>0</v>
      </c>
      <c r="IE1342" s="471">
        <v>0</v>
      </c>
      <c r="IF1342" s="496">
        <v>0</v>
      </c>
      <c r="IG1342" s="503">
        <v>300</v>
      </c>
      <c r="IH1342" s="471">
        <v>41</v>
      </c>
      <c r="II1342" s="471">
        <v>1</v>
      </c>
      <c r="IJ1342" s="471">
        <v>2</v>
      </c>
      <c r="IK1342" s="471">
        <v>0</v>
      </c>
      <c r="IL1342" s="471">
        <v>0</v>
      </c>
      <c r="IM1342" s="471">
        <v>0</v>
      </c>
      <c r="IN1342" s="471">
        <v>0</v>
      </c>
      <c r="IO1342" s="471">
        <v>0</v>
      </c>
      <c r="IP1342" s="496">
        <v>44</v>
      </c>
      <c r="IQ1342" s="503">
        <v>0</v>
      </c>
      <c r="IR1342" s="471">
        <v>0</v>
      </c>
      <c r="IS1342" s="471">
        <v>0</v>
      </c>
      <c r="IT1342" s="471">
        <v>0</v>
      </c>
      <c r="IU1342" s="471">
        <v>0</v>
      </c>
      <c r="IV1342" s="471">
        <v>0</v>
      </c>
      <c r="IW1342" s="471">
        <v>0</v>
      </c>
      <c r="IX1342" s="471">
        <v>0</v>
      </c>
      <c r="IY1342" s="471">
        <v>0</v>
      </c>
      <c r="IZ1342" s="496">
        <v>0</v>
      </c>
      <c r="JA1342" s="471">
        <v>41</v>
      </c>
      <c r="JB1342" s="471">
        <v>1</v>
      </c>
      <c r="JC1342" s="471">
        <v>2</v>
      </c>
      <c r="JD1342" s="471">
        <v>0</v>
      </c>
      <c r="JE1342" s="471">
        <v>0</v>
      </c>
      <c r="JF1342" s="471">
        <v>0</v>
      </c>
      <c r="JG1342" s="471">
        <v>0</v>
      </c>
      <c r="JH1342" s="471">
        <v>0</v>
      </c>
      <c r="JI1342" s="471">
        <v>44</v>
      </c>
      <c r="JJ1342" s="503">
        <v>0</v>
      </c>
      <c r="JK1342" s="471">
        <v>105</v>
      </c>
      <c r="JL1342" s="471">
        <v>17</v>
      </c>
      <c r="JM1342" s="471">
        <v>20</v>
      </c>
      <c r="JN1342" s="471">
        <v>4</v>
      </c>
      <c r="JO1342" s="471">
        <v>1</v>
      </c>
      <c r="JP1342" s="471">
        <v>3</v>
      </c>
      <c r="JQ1342" s="471">
        <v>0</v>
      </c>
      <c r="JR1342" s="471">
        <v>1</v>
      </c>
      <c r="JS1342" s="496">
        <v>151</v>
      </c>
      <c r="JT1342" s="503">
        <v>10</v>
      </c>
      <c r="JU1342" s="471">
        <v>0</v>
      </c>
      <c r="JV1342" s="471">
        <v>0</v>
      </c>
      <c r="JW1342" s="471">
        <v>0</v>
      </c>
      <c r="JX1342" s="471">
        <v>0</v>
      </c>
      <c r="JY1342" s="471">
        <v>0</v>
      </c>
      <c r="JZ1342" s="471">
        <v>0</v>
      </c>
      <c r="KA1342" s="471">
        <v>0</v>
      </c>
      <c r="KB1342" s="471">
        <v>0</v>
      </c>
      <c r="KC1342" s="496">
        <v>0</v>
      </c>
      <c r="KD1342" s="503">
        <v>50</v>
      </c>
      <c r="KE1342" s="471">
        <v>1</v>
      </c>
      <c r="KF1342" s="471">
        <v>0</v>
      </c>
      <c r="KG1342" s="471">
        <v>1</v>
      </c>
      <c r="KH1342" s="471">
        <v>0</v>
      </c>
      <c r="KI1342" s="471">
        <v>0</v>
      </c>
      <c r="KJ1342" s="471">
        <v>0</v>
      </c>
      <c r="KK1342" s="471">
        <v>0</v>
      </c>
      <c r="KL1342" s="471">
        <v>0</v>
      </c>
      <c r="KM1342" s="496">
        <v>2</v>
      </c>
      <c r="KN1342" s="503">
        <v>0</v>
      </c>
      <c r="KO1342" s="471">
        <v>0</v>
      </c>
      <c r="KP1342" s="471">
        <v>0</v>
      </c>
      <c r="KQ1342" s="471">
        <v>0</v>
      </c>
      <c r="KR1342" s="471">
        <v>0</v>
      </c>
      <c r="KS1342" s="471">
        <v>0</v>
      </c>
      <c r="KT1342" s="471">
        <v>0</v>
      </c>
      <c r="KU1342" s="471">
        <v>0</v>
      </c>
      <c r="KV1342" s="471">
        <v>0</v>
      </c>
      <c r="KW1342" s="496">
        <v>0</v>
      </c>
      <c r="KX1342" s="471">
        <v>106</v>
      </c>
      <c r="KY1342" s="471">
        <v>17</v>
      </c>
      <c r="KZ1342" s="471">
        <v>21</v>
      </c>
      <c r="LA1342" s="471">
        <v>4</v>
      </c>
      <c r="LB1342" s="471">
        <v>1</v>
      </c>
      <c r="LC1342" s="471">
        <v>3</v>
      </c>
      <c r="LD1342" s="471">
        <v>0</v>
      </c>
      <c r="LE1342" s="471">
        <v>1</v>
      </c>
      <c r="LF1342" s="496">
        <v>153</v>
      </c>
      <c r="LG1342" s="262"/>
      <c r="LH1342" s="262"/>
      <c r="LI1342" s="262"/>
      <c r="LJ1342" s="262"/>
      <c r="LK1342" s="262"/>
      <c r="LL1342" s="262"/>
      <c r="LM1342" s="262"/>
      <c r="LN1342" s="262"/>
      <c r="LO1342" s="262"/>
      <c r="LP1342" s="262"/>
      <c r="LQ1342" s="262"/>
      <c r="LR1342" s="262"/>
      <c r="LS1342" s="262"/>
      <c r="LT1342" s="262"/>
      <c r="LU1342" s="262"/>
      <c r="LV1342" s="262"/>
      <c r="LW1342" s="262"/>
      <c r="LX1342" s="262"/>
      <c r="LY1342" s="262"/>
      <c r="LZ1342" s="262"/>
      <c r="MA1342" s="262"/>
      <c r="MB1342" s="262"/>
      <c r="MC1342" s="262"/>
      <c r="MD1342" s="262"/>
      <c r="ME1342" s="262"/>
      <c r="MF1342" s="262"/>
      <c r="MG1342" s="262"/>
      <c r="MH1342" s="262"/>
      <c r="MI1342" s="262"/>
      <c r="MJ1342" s="262"/>
      <c r="MK1342" s="262"/>
      <c r="ML1342" s="262"/>
      <c r="MM1342" s="262"/>
      <c r="MN1342" s="262"/>
      <c r="MO1342" s="262"/>
      <c r="MP1342" s="262"/>
      <c r="MQ1342" s="262"/>
      <c r="MR1342" s="262"/>
      <c r="MS1342" s="262"/>
      <c r="MT1342" s="262"/>
      <c r="MU1342" s="262"/>
    </row>
    <row r="1343" spans="1:359" x14ac:dyDescent="0.2">
      <c r="A1343" s="241" t="s">
        <v>140</v>
      </c>
      <c r="B1343" s="476" t="s">
        <v>837</v>
      </c>
      <c r="C1343" s="326" t="s">
        <v>784</v>
      </c>
      <c r="D1343" s="283" t="s">
        <v>141</v>
      </c>
      <c r="E1343" s="503">
        <v>0</v>
      </c>
      <c r="F1343" s="471">
        <v>0</v>
      </c>
      <c r="G1343" s="471">
        <v>0</v>
      </c>
      <c r="H1343" s="471">
        <v>0</v>
      </c>
      <c r="I1343" s="471">
        <v>0</v>
      </c>
      <c r="J1343" s="471">
        <v>0</v>
      </c>
      <c r="K1343" s="471">
        <v>0</v>
      </c>
      <c r="L1343" s="471">
        <v>0</v>
      </c>
      <c r="M1343" s="471">
        <v>0</v>
      </c>
      <c r="N1343" s="496">
        <v>0</v>
      </c>
      <c r="O1343" s="503">
        <v>10</v>
      </c>
      <c r="P1343" s="471">
        <v>0</v>
      </c>
      <c r="Q1343" s="471">
        <v>0</v>
      </c>
      <c r="R1343" s="471">
        <v>0</v>
      </c>
      <c r="S1343" s="471">
        <v>0</v>
      </c>
      <c r="T1343" s="471">
        <v>0</v>
      </c>
      <c r="U1343" s="471">
        <v>0</v>
      </c>
      <c r="V1343" s="471">
        <v>0</v>
      </c>
      <c r="W1343" s="471">
        <v>0</v>
      </c>
      <c r="X1343" s="496">
        <v>0</v>
      </c>
      <c r="Y1343" s="503">
        <v>25</v>
      </c>
      <c r="Z1343" s="471">
        <v>692</v>
      </c>
      <c r="AA1343" s="471">
        <v>295</v>
      </c>
      <c r="AB1343" s="471">
        <v>196</v>
      </c>
      <c r="AC1343" s="471">
        <v>97</v>
      </c>
      <c r="AD1343" s="471">
        <v>41</v>
      </c>
      <c r="AE1343" s="471">
        <v>17</v>
      </c>
      <c r="AF1343" s="471">
        <v>13</v>
      </c>
      <c r="AG1343" s="471">
        <v>3</v>
      </c>
      <c r="AH1343" s="496">
        <v>1354</v>
      </c>
      <c r="AI1343" s="503">
        <v>50</v>
      </c>
      <c r="AJ1343" s="471">
        <v>33</v>
      </c>
      <c r="AK1343" s="471">
        <v>34</v>
      </c>
      <c r="AL1343" s="471">
        <v>37</v>
      </c>
      <c r="AM1343" s="471">
        <v>20</v>
      </c>
      <c r="AN1343" s="471">
        <v>8</v>
      </c>
      <c r="AO1343" s="471">
        <v>7</v>
      </c>
      <c r="AP1343" s="471">
        <v>4</v>
      </c>
      <c r="AQ1343" s="471">
        <v>2</v>
      </c>
      <c r="AR1343" s="496">
        <v>145</v>
      </c>
      <c r="AS1343" s="503">
        <v>100</v>
      </c>
      <c r="AT1343" s="471">
        <v>81</v>
      </c>
      <c r="AU1343" s="471">
        <v>33</v>
      </c>
      <c r="AV1343" s="471">
        <v>17</v>
      </c>
      <c r="AW1343" s="471">
        <v>6</v>
      </c>
      <c r="AX1343" s="471">
        <v>2</v>
      </c>
      <c r="AY1343" s="471">
        <v>1</v>
      </c>
      <c r="AZ1343" s="471">
        <v>1</v>
      </c>
      <c r="BA1343" s="471">
        <v>0</v>
      </c>
      <c r="BB1343" s="496">
        <v>141</v>
      </c>
      <c r="BC1343" s="503">
        <v>0</v>
      </c>
      <c r="BD1343" s="471">
        <v>0</v>
      </c>
      <c r="BE1343" s="471">
        <v>0</v>
      </c>
      <c r="BF1343" s="471">
        <v>0</v>
      </c>
      <c r="BG1343" s="471">
        <v>0</v>
      </c>
      <c r="BH1343" s="471">
        <v>0</v>
      </c>
      <c r="BI1343" s="471">
        <v>0</v>
      </c>
      <c r="BJ1343" s="471">
        <v>0</v>
      </c>
      <c r="BK1343" s="471">
        <v>0</v>
      </c>
      <c r="BL1343" s="496">
        <v>0</v>
      </c>
      <c r="BM1343" s="471">
        <v>806</v>
      </c>
      <c r="BN1343" s="471">
        <v>362</v>
      </c>
      <c r="BO1343" s="471">
        <v>250</v>
      </c>
      <c r="BP1343" s="471">
        <v>123</v>
      </c>
      <c r="BQ1343" s="471">
        <v>51</v>
      </c>
      <c r="BR1343" s="471">
        <v>25</v>
      </c>
      <c r="BS1343" s="471">
        <v>18</v>
      </c>
      <c r="BT1343" s="471">
        <v>5</v>
      </c>
      <c r="BU1343" s="496">
        <v>1640</v>
      </c>
      <c r="BV1343" s="471">
        <v>806</v>
      </c>
      <c r="BW1343" s="471">
        <v>362</v>
      </c>
      <c r="BX1343" s="471">
        <v>250</v>
      </c>
      <c r="BY1343" s="471">
        <v>123</v>
      </c>
      <c r="BZ1343" s="471">
        <v>51</v>
      </c>
      <c r="CA1343" s="471">
        <v>25</v>
      </c>
      <c r="CB1343" s="471">
        <v>18</v>
      </c>
      <c r="CC1343" s="471">
        <v>5</v>
      </c>
      <c r="CD1343" s="496">
        <v>1640</v>
      </c>
      <c r="CE1343" s="503">
        <v>10</v>
      </c>
      <c r="CF1343" s="471">
        <v>0</v>
      </c>
      <c r="CG1343" s="471">
        <v>0</v>
      </c>
      <c r="CH1343" s="471">
        <v>0</v>
      </c>
      <c r="CI1343" s="471">
        <v>0</v>
      </c>
      <c r="CJ1343" s="471">
        <v>0</v>
      </c>
      <c r="CK1343" s="471">
        <v>0</v>
      </c>
      <c r="CL1343" s="471">
        <v>0</v>
      </c>
      <c r="CM1343" s="471">
        <v>0</v>
      </c>
      <c r="CN1343" s="496">
        <v>0</v>
      </c>
      <c r="CO1343" s="503">
        <v>25</v>
      </c>
      <c r="CP1343" s="471">
        <v>0</v>
      </c>
      <c r="CQ1343" s="471">
        <v>0</v>
      </c>
      <c r="CR1343" s="471">
        <v>0</v>
      </c>
      <c r="CS1343" s="471">
        <v>0</v>
      </c>
      <c r="CT1343" s="471">
        <v>0</v>
      </c>
      <c r="CU1343" s="471">
        <v>0</v>
      </c>
      <c r="CV1343" s="471">
        <v>0</v>
      </c>
      <c r="CW1343" s="471">
        <v>0</v>
      </c>
      <c r="CX1343" s="496">
        <v>0</v>
      </c>
      <c r="CY1343" s="503">
        <v>50</v>
      </c>
      <c r="CZ1343" s="471">
        <v>0</v>
      </c>
      <c r="DA1343" s="471">
        <v>0</v>
      </c>
      <c r="DB1343" s="471">
        <v>0</v>
      </c>
      <c r="DC1343" s="471">
        <v>0</v>
      </c>
      <c r="DD1343" s="471">
        <v>0</v>
      </c>
      <c r="DE1343" s="471">
        <v>0</v>
      </c>
      <c r="DF1343" s="471">
        <v>0</v>
      </c>
      <c r="DG1343" s="471">
        <v>0</v>
      </c>
      <c r="DH1343" s="496">
        <v>0</v>
      </c>
      <c r="DI1343" s="503">
        <v>100</v>
      </c>
      <c r="DJ1343" s="471">
        <v>86</v>
      </c>
      <c r="DK1343" s="471">
        <v>27</v>
      </c>
      <c r="DL1343" s="471">
        <v>25</v>
      </c>
      <c r="DM1343" s="471">
        <v>15</v>
      </c>
      <c r="DN1343" s="471">
        <v>11</v>
      </c>
      <c r="DO1343" s="471">
        <v>0</v>
      </c>
      <c r="DP1343" s="471">
        <v>2</v>
      </c>
      <c r="DQ1343" s="471">
        <v>2</v>
      </c>
      <c r="DR1343" s="496">
        <v>168</v>
      </c>
      <c r="DS1343" s="503">
        <v>0</v>
      </c>
      <c r="DT1343" s="471">
        <v>0</v>
      </c>
      <c r="DU1343" s="471">
        <v>0</v>
      </c>
      <c r="DV1343" s="471">
        <v>0</v>
      </c>
      <c r="DW1343" s="471">
        <v>0</v>
      </c>
      <c r="DX1343" s="471">
        <v>0</v>
      </c>
      <c r="DY1343" s="471">
        <v>0</v>
      </c>
      <c r="DZ1343" s="471">
        <v>0</v>
      </c>
      <c r="EA1343" s="471">
        <v>0</v>
      </c>
      <c r="EB1343" s="496">
        <v>0</v>
      </c>
      <c r="EC1343" s="471">
        <v>86</v>
      </c>
      <c r="ED1343" s="471">
        <v>27</v>
      </c>
      <c r="EE1343" s="471">
        <v>25</v>
      </c>
      <c r="EF1343" s="471">
        <v>15</v>
      </c>
      <c r="EG1343" s="471">
        <v>11</v>
      </c>
      <c r="EH1343" s="471">
        <v>0</v>
      </c>
      <c r="EI1343" s="471">
        <v>2</v>
      </c>
      <c r="EJ1343" s="471">
        <v>2</v>
      </c>
      <c r="EK1343" s="496">
        <v>168</v>
      </c>
      <c r="EL1343" s="518">
        <v>50</v>
      </c>
      <c r="EM1343" s="471">
        <v>0</v>
      </c>
      <c r="EN1343" s="471">
        <v>0</v>
      </c>
      <c r="EO1343" s="471">
        <v>0</v>
      </c>
      <c r="EP1343" s="471">
        <v>0</v>
      </c>
      <c r="EQ1343" s="471">
        <v>0</v>
      </c>
      <c r="ER1343" s="471">
        <v>0</v>
      </c>
      <c r="ES1343" s="471">
        <v>0</v>
      </c>
      <c r="ET1343" s="471">
        <v>0</v>
      </c>
      <c r="EU1343" s="496">
        <v>0</v>
      </c>
      <c r="EV1343" s="503">
        <v>100</v>
      </c>
      <c r="EW1343" s="471">
        <v>0</v>
      </c>
      <c r="EX1343" s="471">
        <v>0</v>
      </c>
      <c r="EY1343" s="471">
        <v>0</v>
      </c>
      <c r="EZ1343" s="471">
        <v>0</v>
      </c>
      <c r="FA1343" s="471">
        <v>0</v>
      </c>
      <c r="FB1343" s="471">
        <v>0</v>
      </c>
      <c r="FC1343" s="471">
        <v>0</v>
      </c>
      <c r="FD1343" s="471">
        <v>0</v>
      </c>
      <c r="FE1343" s="496">
        <v>0</v>
      </c>
      <c r="FF1343" s="503">
        <v>150</v>
      </c>
      <c r="FG1343" s="471">
        <v>0</v>
      </c>
      <c r="FH1343" s="471">
        <v>0</v>
      </c>
      <c r="FI1343" s="471">
        <v>0</v>
      </c>
      <c r="FJ1343" s="471">
        <v>0</v>
      </c>
      <c r="FK1343" s="471">
        <v>0</v>
      </c>
      <c r="FL1343" s="471">
        <v>0</v>
      </c>
      <c r="FM1343" s="471">
        <v>0</v>
      </c>
      <c r="FN1343" s="471">
        <v>0</v>
      </c>
      <c r="FO1343" s="496">
        <v>0</v>
      </c>
      <c r="FP1343" s="503">
        <v>200</v>
      </c>
      <c r="FQ1343" s="471">
        <v>35</v>
      </c>
      <c r="FR1343" s="471">
        <v>9</v>
      </c>
      <c r="FS1343" s="471">
        <v>5</v>
      </c>
      <c r="FT1343" s="471">
        <v>3</v>
      </c>
      <c r="FU1343" s="471">
        <v>0</v>
      </c>
      <c r="FV1343" s="471">
        <v>0</v>
      </c>
      <c r="FW1343" s="471">
        <v>1</v>
      </c>
      <c r="FX1343" s="471">
        <v>5</v>
      </c>
      <c r="FY1343" s="496">
        <v>58</v>
      </c>
      <c r="FZ1343" s="503">
        <v>0</v>
      </c>
      <c r="GA1343" s="471">
        <v>0</v>
      </c>
      <c r="GB1343" s="471">
        <v>0</v>
      </c>
      <c r="GC1343" s="471">
        <v>0</v>
      </c>
      <c r="GD1343" s="471">
        <v>0</v>
      </c>
      <c r="GE1343" s="471">
        <v>0</v>
      </c>
      <c r="GF1343" s="471">
        <v>0</v>
      </c>
      <c r="GG1343" s="471">
        <v>0</v>
      </c>
      <c r="GH1343" s="471">
        <v>0</v>
      </c>
      <c r="GI1343" s="496">
        <v>0</v>
      </c>
      <c r="GJ1343" s="471">
        <v>35</v>
      </c>
      <c r="GK1343" s="471">
        <v>9</v>
      </c>
      <c r="GL1343" s="471">
        <v>5</v>
      </c>
      <c r="GM1343" s="471">
        <v>3</v>
      </c>
      <c r="GN1343" s="471">
        <v>0</v>
      </c>
      <c r="GO1343" s="471">
        <v>0</v>
      </c>
      <c r="GP1343" s="471">
        <v>1</v>
      </c>
      <c r="GQ1343" s="471">
        <v>5</v>
      </c>
      <c r="GR1343" s="496">
        <v>58</v>
      </c>
      <c r="GS1343" s="503">
        <v>100</v>
      </c>
      <c r="GT1343" s="471">
        <v>0</v>
      </c>
      <c r="GU1343" s="471">
        <v>0</v>
      </c>
      <c r="GV1343" s="471">
        <v>0</v>
      </c>
      <c r="GW1343" s="471">
        <v>0</v>
      </c>
      <c r="GX1343" s="471">
        <v>0</v>
      </c>
      <c r="GY1343" s="471">
        <v>0</v>
      </c>
      <c r="GZ1343" s="471">
        <v>0</v>
      </c>
      <c r="HA1343" s="471">
        <v>0</v>
      </c>
      <c r="HB1343" s="496">
        <v>0</v>
      </c>
      <c r="HC1343" s="503">
        <v>150</v>
      </c>
      <c r="HD1343" s="471">
        <v>0</v>
      </c>
      <c r="HE1343" s="471">
        <v>0</v>
      </c>
      <c r="HF1343" s="471">
        <v>0</v>
      </c>
      <c r="HG1343" s="471">
        <v>0</v>
      </c>
      <c r="HH1343" s="471">
        <v>0</v>
      </c>
      <c r="HI1343" s="471">
        <v>0</v>
      </c>
      <c r="HJ1343" s="471">
        <v>0</v>
      </c>
      <c r="HK1343" s="471">
        <v>0</v>
      </c>
      <c r="HL1343" s="496">
        <v>0</v>
      </c>
      <c r="HM1343" s="503">
        <v>200</v>
      </c>
      <c r="HN1343" s="471">
        <v>0</v>
      </c>
      <c r="HO1343" s="471">
        <v>0</v>
      </c>
      <c r="HP1343" s="471">
        <v>0</v>
      </c>
      <c r="HQ1343" s="471">
        <v>0</v>
      </c>
      <c r="HR1343" s="471">
        <v>0</v>
      </c>
      <c r="HS1343" s="471">
        <v>0</v>
      </c>
      <c r="HT1343" s="471">
        <v>0</v>
      </c>
      <c r="HU1343" s="471">
        <v>0</v>
      </c>
      <c r="HV1343" s="496">
        <v>0</v>
      </c>
      <c r="HW1343" s="503">
        <v>250</v>
      </c>
      <c r="HX1343" s="471">
        <v>0</v>
      </c>
      <c r="HY1343" s="471">
        <v>0</v>
      </c>
      <c r="HZ1343" s="471">
        <v>0</v>
      </c>
      <c r="IA1343" s="471">
        <v>0</v>
      </c>
      <c r="IB1343" s="471">
        <v>0</v>
      </c>
      <c r="IC1343" s="471">
        <v>0</v>
      </c>
      <c r="ID1343" s="471">
        <v>0</v>
      </c>
      <c r="IE1343" s="471">
        <v>0</v>
      </c>
      <c r="IF1343" s="496">
        <v>0</v>
      </c>
      <c r="IG1343" s="503">
        <v>300</v>
      </c>
      <c r="IH1343" s="471">
        <v>23</v>
      </c>
      <c r="II1343" s="471">
        <v>6</v>
      </c>
      <c r="IJ1343" s="471">
        <v>4</v>
      </c>
      <c r="IK1343" s="471">
        <v>0</v>
      </c>
      <c r="IL1343" s="471">
        <v>0</v>
      </c>
      <c r="IM1343" s="471">
        <v>0</v>
      </c>
      <c r="IN1343" s="471">
        <v>0</v>
      </c>
      <c r="IO1343" s="471">
        <v>0</v>
      </c>
      <c r="IP1343" s="496">
        <v>33</v>
      </c>
      <c r="IQ1343" s="503">
        <v>0</v>
      </c>
      <c r="IR1343" s="471">
        <v>0</v>
      </c>
      <c r="IS1343" s="471">
        <v>0</v>
      </c>
      <c r="IT1343" s="471">
        <v>0</v>
      </c>
      <c r="IU1343" s="471">
        <v>0</v>
      </c>
      <c r="IV1343" s="471">
        <v>0</v>
      </c>
      <c r="IW1343" s="471">
        <v>0</v>
      </c>
      <c r="IX1343" s="471">
        <v>0</v>
      </c>
      <c r="IY1343" s="471">
        <v>0</v>
      </c>
      <c r="IZ1343" s="496">
        <v>0</v>
      </c>
      <c r="JA1343" s="471">
        <v>23</v>
      </c>
      <c r="JB1343" s="471">
        <v>6</v>
      </c>
      <c r="JC1343" s="471">
        <v>4</v>
      </c>
      <c r="JD1343" s="471">
        <v>0</v>
      </c>
      <c r="JE1343" s="471">
        <v>0</v>
      </c>
      <c r="JF1343" s="471">
        <v>0</v>
      </c>
      <c r="JG1343" s="471">
        <v>0</v>
      </c>
      <c r="JH1343" s="471">
        <v>0</v>
      </c>
      <c r="JI1343" s="471">
        <v>33</v>
      </c>
      <c r="JJ1343" s="503">
        <v>0</v>
      </c>
      <c r="JK1343" s="471">
        <v>0</v>
      </c>
      <c r="JL1343" s="471">
        <v>0</v>
      </c>
      <c r="JM1343" s="471">
        <v>0</v>
      </c>
      <c r="JN1343" s="471">
        <v>0</v>
      </c>
      <c r="JO1343" s="471">
        <v>0</v>
      </c>
      <c r="JP1343" s="471">
        <v>0</v>
      </c>
      <c r="JQ1343" s="471">
        <v>0</v>
      </c>
      <c r="JR1343" s="471">
        <v>0</v>
      </c>
      <c r="JS1343" s="496">
        <v>0</v>
      </c>
      <c r="JT1343" s="503">
        <v>10</v>
      </c>
      <c r="JU1343" s="471">
        <v>0</v>
      </c>
      <c r="JV1343" s="471">
        <v>0</v>
      </c>
      <c r="JW1343" s="471">
        <v>0</v>
      </c>
      <c r="JX1343" s="471">
        <v>0</v>
      </c>
      <c r="JY1343" s="471">
        <v>0</v>
      </c>
      <c r="JZ1343" s="471">
        <v>0</v>
      </c>
      <c r="KA1343" s="471">
        <v>0</v>
      </c>
      <c r="KB1343" s="471">
        <v>0</v>
      </c>
      <c r="KC1343" s="496">
        <v>0</v>
      </c>
      <c r="KD1343" s="503">
        <v>50</v>
      </c>
      <c r="KE1343" s="471">
        <v>0</v>
      </c>
      <c r="KF1343" s="471">
        <v>0</v>
      </c>
      <c r="KG1343" s="471">
        <v>0</v>
      </c>
      <c r="KH1343" s="471">
        <v>0</v>
      </c>
      <c r="KI1343" s="471">
        <v>0</v>
      </c>
      <c r="KJ1343" s="471">
        <v>0</v>
      </c>
      <c r="KK1343" s="471">
        <v>0</v>
      </c>
      <c r="KL1343" s="471">
        <v>0</v>
      </c>
      <c r="KM1343" s="496">
        <v>0</v>
      </c>
      <c r="KN1343" s="503">
        <v>25</v>
      </c>
      <c r="KO1343" s="471">
        <v>89</v>
      </c>
      <c r="KP1343" s="471">
        <v>54</v>
      </c>
      <c r="KQ1343" s="471">
        <v>44</v>
      </c>
      <c r="KR1343" s="471">
        <v>24</v>
      </c>
      <c r="KS1343" s="471">
        <v>13</v>
      </c>
      <c r="KT1343" s="471">
        <v>8</v>
      </c>
      <c r="KU1343" s="471">
        <v>5</v>
      </c>
      <c r="KV1343" s="471">
        <v>1</v>
      </c>
      <c r="KW1343" s="496">
        <v>238</v>
      </c>
      <c r="KX1343" s="471">
        <v>89</v>
      </c>
      <c r="KY1343" s="471">
        <v>54</v>
      </c>
      <c r="KZ1343" s="471">
        <v>44</v>
      </c>
      <c r="LA1343" s="471">
        <v>24</v>
      </c>
      <c r="LB1343" s="471">
        <v>13</v>
      </c>
      <c r="LC1343" s="471">
        <v>8</v>
      </c>
      <c r="LD1343" s="471">
        <v>5</v>
      </c>
      <c r="LE1343" s="471">
        <v>1</v>
      </c>
      <c r="LF1343" s="496">
        <v>238</v>
      </c>
      <c r="LG1343" s="262"/>
      <c r="LH1343" s="262"/>
      <c r="LI1343" s="262"/>
      <c r="LJ1343" s="262"/>
      <c r="LK1343" s="262"/>
      <c r="LL1343" s="262"/>
      <c r="LM1343" s="262"/>
      <c r="LN1343" s="262"/>
      <c r="LO1343" s="262"/>
      <c r="LP1343" s="262"/>
      <c r="LQ1343" s="262"/>
      <c r="LR1343" s="262"/>
      <c r="LS1343" s="262"/>
      <c r="LT1343" s="262"/>
      <c r="LU1343" s="262"/>
      <c r="LV1343" s="262"/>
      <c r="LW1343" s="262"/>
      <c r="LX1343" s="262"/>
      <c r="LY1343" s="262"/>
      <c r="LZ1343" s="262"/>
      <c r="MA1343" s="262"/>
      <c r="MB1343" s="262"/>
      <c r="MC1343" s="262"/>
      <c r="MD1343" s="262"/>
      <c r="ME1343" s="262"/>
      <c r="MF1343" s="262"/>
      <c r="MG1343" s="262"/>
      <c r="MH1343" s="262"/>
      <c r="MI1343" s="262"/>
      <c r="MJ1343" s="262"/>
      <c r="MK1343" s="262"/>
      <c r="ML1343" s="262"/>
      <c r="MM1343" s="262"/>
      <c r="MN1343" s="262"/>
      <c r="MO1343" s="262"/>
      <c r="MP1343" s="262"/>
      <c r="MQ1343" s="262"/>
      <c r="MR1343" s="262"/>
      <c r="MS1343" s="262"/>
      <c r="MT1343" s="262"/>
      <c r="MU1343" s="262"/>
    </row>
    <row r="1344" spans="1:359" x14ac:dyDescent="0.2">
      <c r="A1344" s="241" t="s">
        <v>142</v>
      </c>
      <c r="B1344" s="476" t="s">
        <v>838</v>
      </c>
      <c r="C1344" s="326" t="s">
        <v>794</v>
      </c>
      <c r="D1344" s="283" t="s">
        <v>143</v>
      </c>
      <c r="E1344" s="503">
        <v>0</v>
      </c>
      <c r="F1344" s="471">
        <v>1161</v>
      </c>
      <c r="G1344" s="471">
        <v>324</v>
      </c>
      <c r="H1344" s="471">
        <v>207</v>
      </c>
      <c r="I1344" s="471">
        <v>94</v>
      </c>
      <c r="J1344" s="471">
        <v>48</v>
      </c>
      <c r="K1344" s="471">
        <v>33</v>
      </c>
      <c r="L1344" s="471">
        <v>11</v>
      </c>
      <c r="M1344" s="471">
        <v>1</v>
      </c>
      <c r="N1344" s="496">
        <v>1879</v>
      </c>
      <c r="O1344" s="503">
        <v>10</v>
      </c>
      <c r="P1344" s="471">
        <v>0</v>
      </c>
      <c r="Q1344" s="471">
        <v>0</v>
      </c>
      <c r="R1344" s="471">
        <v>0</v>
      </c>
      <c r="S1344" s="471">
        <v>0</v>
      </c>
      <c r="T1344" s="471">
        <v>0</v>
      </c>
      <c r="U1344" s="471">
        <v>0</v>
      </c>
      <c r="V1344" s="471">
        <v>0</v>
      </c>
      <c r="W1344" s="471">
        <v>0</v>
      </c>
      <c r="X1344" s="496">
        <v>0</v>
      </c>
      <c r="Y1344" s="503">
        <v>25</v>
      </c>
      <c r="Z1344" s="471">
        <v>0</v>
      </c>
      <c r="AA1344" s="471">
        <v>0</v>
      </c>
      <c r="AB1344" s="471">
        <v>0</v>
      </c>
      <c r="AC1344" s="471">
        <v>0</v>
      </c>
      <c r="AD1344" s="471">
        <v>0</v>
      </c>
      <c r="AE1344" s="471">
        <v>0</v>
      </c>
      <c r="AF1344" s="471">
        <v>0</v>
      </c>
      <c r="AG1344" s="471">
        <v>0</v>
      </c>
      <c r="AH1344" s="496">
        <v>0</v>
      </c>
      <c r="AI1344" s="503">
        <v>50</v>
      </c>
      <c r="AJ1344" s="471">
        <v>0</v>
      </c>
      <c r="AK1344" s="471">
        <v>0</v>
      </c>
      <c r="AL1344" s="471">
        <v>0</v>
      </c>
      <c r="AM1344" s="471">
        <v>0</v>
      </c>
      <c r="AN1344" s="471">
        <v>0</v>
      </c>
      <c r="AO1344" s="471">
        <v>0</v>
      </c>
      <c r="AP1344" s="471">
        <v>0</v>
      </c>
      <c r="AQ1344" s="471">
        <v>0</v>
      </c>
      <c r="AR1344" s="496">
        <v>0</v>
      </c>
      <c r="AS1344" s="503">
        <v>100</v>
      </c>
      <c r="AT1344" s="471">
        <v>3</v>
      </c>
      <c r="AU1344" s="471">
        <v>0</v>
      </c>
      <c r="AV1344" s="471">
        <v>0</v>
      </c>
      <c r="AW1344" s="471">
        <v>0</v>
      </c>
      <c r="AX1344" s="471">
        <v>0</v>
      </c>
      <c r="AY1344" s="471">
        <v>0</v>
      </c>
      <c r="AZ1344" s="471">
        <v>0</v>
      </c>
      <c r="BA1344" s="471">
        <v>0</v>
      </c>
      <c r="BB1344" s="496">
        <v>3</v>
      </c>
      <c r="BC1344" s="503">
        <v>0</v>
      </c>
      <c r="BD1344" s="471">
        <v>0</v>
      </c>
      <c r="BE1344" s="471">
        <v>0</v>
      </c>
      <c r="BF1344" s="471">
        <v>0</v>
      </c>
      <c r="BG1344" s="471">
        <v>0</v>
      </c>
      <c r="BH1344" s="471">
        <v>0</v>
      </c>
      <c r="BI1344" s="471">
        <v>0</v>
      </c>
      <c r="BJ1344" s="471">
        <v>0</v>
      </c>
      <c r="BK1344" s="471">
        <v>0</v>
      </c>
      <c r="BL1344" s="496">
        <v>0</v>
      </c>
      <c r="BM1344" s="471">
        <v>3</v>
      </c>
      <c r="BN1344" s="471">
        <v>0</v>
      </c>
      <c r="BO1344" s="471">
        <v>0</v>
      </c>
      <c r="BP1344" s="471">
        <v>0</v>
      </c>
      <c r="BQ1344" s="471">
        <v>0</v>
      </c>
      <c r="BR1344" s="471">
        <v>0</v>
      </c>
      <c r="BS1344" s="471">
        <v>0</v>
      </c>
      <c r="BT1344" s="471">
        <v>0</v>
      </c>
      <c r="BU1344" s="496">
        <v>3</v>
      </c>
      <c r="BV1344" s="471">
        <v>1164</v>
      </c>
      <c r="BW1344" s="471">
        <v>324</v>
      </c>
      <c r="BX1344" s="471">
        <v>207</v>
      </c>
      <c r="BY1344" s="471">
        <v>94</v>
      </c>
      <c r="BZ1344" s="471">
        <v>48</v>
      </c>
      <c r="CA1344" s="471">
        <v>33</v>
      </c>
      <c r="CB1344" s="471">
        <v>11</v>
      </c>
      <c r="CC1344" s="471">
        <v>1</v>
      </c>
      <c r="CD1344" s="496">
        <v>1882</v>
      </c>
      <c r="CE1344" s="503">
        <v>10</v>
      </c>
      <c r="CF1344" s="471">
        <v>0</v>
      </c>
      <c r="CG1344" s="471">
        <v>0</v>
      </c>
      <c r="CH1344" s="471">
        <v>0</v>
      </c>
      <c r="CI1344" s="471">
        <v>0</v>
      </c>
      <c r="CJ1344" s="471">
        <v>0</v>
      </c>
      <c r="CK1344" s="471">
        <v>0</v>
      </c>
      <c r="CL1344" s="471">
        <v>0</v>
      </c>
      <c r="CM1344" s="471">
        <v>0</v>
      </c>
      <c r="CN1344" s="496">
        <v>0</v>
      </c>
      <c r="CO1344" s="503">
        <v>25</v>
      </c>
      <c r="CP1344" s="471">
        <v>0</v>
      </c>
      <c r="CQ1344" s="471">
        <v>0</v>
      </c>
      <c r="CR1344" s="471">
        <v>0</v>
      </c>
      <c r="CS1344" s="471">
        <v>0</v>
      </c>
      <c r="CT1344" s="471">
        <v>0</v>
      </c>
      <c r="CU1344" s="471">
        <v>0</v>
      </c>
      <c r="CV1344" s="471">
        <v>0</v>
      </c>
      <c r="CW1344" s="471">
        <v>0</v>
      </c>
      <c r="CX1344" s="496">
        <v>0</v>
      </c>
      <c r="CY1344" s="503">
        <v>50</v>
      </c>
      <c r="CZ1344" s="471">
        <v>0</v>
      </c>
      <c r="DA1344" s="471">
        <v>0</v>
      </c>
      <c r="DB1344" s="471">
        <v>0</v>
      </c>
      <c r="DC1344" s="471">
        <v>0</v>
      </c>
      <c r="DD1344" s="471">
        <v>0</v>
      </c>
      <c r="DE1344" s="471">
        <v>0</v>
      </c>
      <c r="DF1344" s="471">
        <v>0</v>
      </c>
      <c r="DG1344" s="471">
        <v>0</v>
      </c>
      <c r="DH1344" s="496">
        <v>0</v>
      </c>
      <c r="DI1344" s="503">
        <v>100</v>
      </c>
      <c r="DJ1344" s="471">
        <v>291</v>
      </c>
      <c r="DK1344" s="471">
        <v>55</v>
      </c>
      <c r="DL1344" s="471">
        <v>23</v>
      </c>
      <c r="DM1344" s="471">
        <v>18</v>
      </c>
      <c r="DN1344" s="471">
        <v>19</v>
      </c>
      <c r="DO1344" s="471">
        <v>8</v>
      </c>
      <c r="DP1344" s="471">
        <v>2</v>
      </c>
      <c r="DQ1344" s="471">
        <v>1</v>
      </c>
      <c r="DR1344" s="496">
        <v>417</v>
      </c>
      <c r="DS1344" s="503">
        <v>0</v>
      </c>
      <c r="DT1344" s="471">
        <v>0</v>
      </c>
      <c r="DU1344" s="471">
        <v>0</v>
      </c>
      <c r="DV1344" s="471">
        <v>0</v>
      </c>
      <c r="DW1344" s="471">
        <v>0</v>
      </c>
      <c r="DX1344" s="471">
        <v>0</v>
      </c>
      <c r="DY1344" s="471">
        <v>0</v>
      </c>
      <c r="DZ1344" s="471">
        <v>0</v>
      </c>
      <c r="EA1344" s="471">
        <v>0</v>
      </c>
      <c r="EB1344" s="496">
        <v>0</v>
      </c>
      <c r="EC1344" s="471">
        <v>291</v>
      </c>
      <c r="ED1344" s="471">
        <v>55</v>
      </c>
      <c r="EE1344" s="471">
        <v>23</v>
      </c>
      <c r="EF1344" s="471">
        <v>18</v>
      </c>
      <c r="EG1344" s="471">
        <v>19</v>
      </c>
      <c r="EH1344" s="471">
        <v>8</v>
      </c>
      <c r="EI1344" s="471">
        <v>2</v>
      </c>
      <c r="EJ1344" s="471">
        <v>1</v>
      </c>
      <c r="EK1344" s="496">
        <v>417</v>
      </c>
      <c r="EL1344" s="518">
        <v>50</v>
      </c>
      <c r="EM1344" s="471">
        <v>0</v>
      </c>
      <c r="EN1344" s="471">
        <v>0</v>
      </c>
      <c r="EO1344" s="471">
        <v>0</v>
      </c>
      <c r="EP1344" s="471">
        <v>0</v>
      </c>
      <c r="EQ1344" s="471">
        <v>0</v>
      </c>
      <c r="ER1344" s="471">
        <v>0</v>
      </c>
      <c r="ES1344" s="471">
        <v>0</v>
      </c>
      <c r="ET1344" s="471">
        <v>0</v>
      </c>
      <c r="EU1344" s="496">
        <v>0</v>
      </c>
      <c r="EV1344" s="503">
        <v>100</v>
      </c>
      <c r="EW1344" s="471">
        <v>0</v>
      </c>
      <c r="EX1344" s="471">
        <v>0</v>
      </c>
      <c r="EY1344" s="471">
        <v>0</v>
      </c>
      <c r="EZ1344" s="471">
        <v>0</v>
      </c>
      <c r="FA1344" s="471">
        <v>0</v>
      </c>
      <c r="FB1344" s="471">
        <v>0</v>
      </c>
      <c r="FC1344" s="471">
        <v>0</v>
      </c>
      <c r="FD1344" s="471">
        <v>0</v>
      </c>
      <c r="FE1344" s="496">
        <v>0</v>
      </c>
      <c r="FF1344" s="503">
        <v>150</v>
      </c>
      <c r="FG1344" s="471">
        <v>0</v>
      </c>
      <c r="FH1344" s="471">
        <v>0</v>
      </c>
      <c r="FI1344" s="471">
        <v>0</v>
      </c>
      <c r="FJ1344" s="471">
        <v>0</v>
      </c>
      <c r="FK1344" s="471">
        <v>0</v>
      </c>
      <c r="FL1344" s="471">
        <v>0</v>
      </c>
      <c r="FM1344" s="471">
        <v>0</v>
      </c>
      <c r="FN1344" s="471">
        <v>0</v>
      </c>
      <c r="FO1344" s="496">
        <v>0</v>
      </c>
      <c r="FP1344" s="503">
        <v>200</v>
      </c>
      <c r="FQ1344" s="471">
        <v>164</v>
      </c>
      <c r="FR1344" s="471">
        <v>18</v>
      </c>
      <c r="FS1344" s="471">
        <v>8</v>
      </c>
      <c r="FT1344" s="471">
        <v>9</v>
      </c>
      <c r="FU1344" s="471">
        <v>2</v>
      </c>
      <c r="FV1344" s="471">
        <v>1</v>
      </c>
      <c r="FW1344" s="471">
        <v>0</v>
      </c>
      <c r="FX1344" s="471">
        <v>0</v>
      </c>
      <c r="FY1344" s="496">
        <v>202</v>
      </c>
      <c r="FZ1344" s="503">
        <v>0</v>
      </c>
      <c r="GA1344" s="471">
        <v>0</v>
      </c>
      <c r="GB1344" s="471">
        <v>0</v>
      </c>
      <c r="GC1344" s="471">
        <v>0</v>
      </c>
      <c r="GD1344" s="471">
        <v>0</v>
      </c>
      <c r="GE1344" s="471">
        <v>0</v>
      </c>
      <c r="GF1344" s="471">
        <v>0</v>
      </c>
      <c r="GG1344" s="471">
        <v>0</v>
      </c>
      <c r="GH1344" s="471">
        <v>0</v>
      </c>
      <c r="GI1344" s="496">
        <v>0</v>
      </c>
      <c r="GJ1344" s="471">
        <v>164</v>
      </c>
      <c r="GK1344" s="471">
        <v>18</v>
      </c>
      <c r="GL1344" s="471">
        <v>8</v>
      </c>
      <c r="GM1344" s="471">
        <v>9</v>
      </c>
      <c r="GN1344" s="471">
        <v>2</v>
      </c>
      <c r="GO1344" s="471">
        <v>1</v>
      </c>
      <c r="GP1344" s="471">
        <v>0</v>
      </c>
      <c r="GQ1344" s="471">
        <v>0</v>
      </c>
      <c r="GR1344" s="496">
        <v>202</v>
      </c>
      <c r="GS1344" s="503">
        <v>100</v>
      </c>
      <c r="GT1344" s="471">
        <v>0</v>
      </c>
      <c r="GU1344" s="471">
        <v>0</v>
      </c>
      <c r="GV1344" s="471">
        <v>0</v>
      </c>
      <c r="GW1344" s="471">
        <v>0</v>
      </c>
      <c r="GX1344" s="471">
        <v>0</v>
      </c>
      <c r="GY1344" s="471">
        <v>0</v>
      </c>
      <c r="GZ1344" s="471">
        <v>0</v>
      </c>
      <c r="HA1344" s="471">
        <v>0</v>
      </c>
      <c r="HB1344" s="496">
        <v>0</v>
      </c>
      <c r="HC1344" s="503">
        <v>150</v>
      </c>
      <c r="HD1344" s="471">
        <v>0</v>
      </c>
      <c r="HE1344" s="471">
        <v>0</v>
      </c>
      <c r="HF1344" s="471">
        <v>0</v>
      </c>
      <c r="HG1344" s="471">
        <v>0</v>
      </c>
      <c r="HH1344" s="471">
        <v>0</v>
      </c>
      <c r="HI1344" s="471">
        <v>0</v>
      </c>
      <c r="HJ1344" s="471">
        <v>0</v>
      </c>
      <c r="HK1344" s="471">
        <v>0</v>
      </c>
      <c r="HL1344" s="496">
        <v>0</v>
      </c>
      <c r="HM1344" s="503">
        <v>200</v>
      </c>
      <c r="HN1344" s="471">
        <v>0</v>
      </c>
      <c r="HO1344" s="471">
        <v>0</v>
      </c>
      <c r="HP1344" s="471">
        <v>0</v>
      </c>
      <c r="HQ1344" s="471">
        <v>0</v>
      </c>
      <c r="HR1344" s="471">
        <v>0</v>
      </c>
      <c r="HS1344" s="471">
        <v>0</v>
      </c>
      <c r="HT1344" s="471">
        <v>0</v>
      </c>
      <c r="HU1344" s="471">
        <v>0</v>
      </c>
      <c r="HV1344" s="496">
        <v>0</v>
      </c>
      <c r="HW1344" s="503">
        <v>250</v>
      </c>
      <c r="HX1344" s="471">
        <v>0</v>
      </c>
      <c r="HY1344" s="471">
        <v>0</v>
      </c>
      <c r="HZ1344" s="471">
        <v>0</v>
      </c>
      <c r="IA1344" s="471">
        <v>0</v>
      </c>
      <c r="IB1344" s="471">
        <v>0</v>
      </c>
      <c r="IC1344" s="471">
        <v>0</v>
      </c>
      <c r="ID1344" s="471">
        <v>0</v>
      </c>
      <c r="IE1344" s="471">
        <v>0</v>
      </c>
      <c r="IF1344" s="496">
        <v>0</v>
      </c>
      <c r="IG1344" s="503">
        <v>300</v>
      </c>
      <c r="IH1344" s="471">
        <v>0</v>
      </c>
      <c r="II1344" s="471">
        <v>0</v>
      </c>
      <c r="IJ1344" s="471">
        <v>0</v>
      </c>
      <c r="IK1344" s="471">
        <v>0</v>
      </c>
      <c r="IL1344" s="471">
        <v>0</v>
      </c>
      <c r="IM1344" s="471">
        <v>0</v>
      </c>
      <c r="IN1344" s="471">
        <v>0</v>
      </c>
      <c r="IO1344" s="471">
        <v>0</v>
      </c>
      <c r="IP1344" s="496">
        <v>0</v>
      </c>
      <c r="IQ1344" s="503">
        <v>0</v>
      </c>
      <c r="IR1344" s="471">
        <v>0</v>
      </c>
      <c r="IS1344" s="471">
        <v>0</v>
      </c>
      <c r="IT1344" s="471">
        <v>0</v>
      </c>
      <c r="IU1344" s="471">
        <v>0</v>
      </c>
      <c r="IV1344" s="471">
        <v>0</v>
      </c>
      <c r="IW1344" s="471">
        <v>0</v>
      </c>
      <c r="IX1344" s="471">
        <v>0</v>
      </c>
      <c r="IY1344" s="471">
        <v>0</v>
      </c>
      <c r="IZ1344" s="496">
        <v>0</v>
      </c>
      <c r="JA1344" s="471">
        <v>0</v>
      </c>
      <c r="JB1344" s="471">
        <v>0</v>
      </c>
      <c r="JC1344" s="471">
        <v>0</v>
      </c>
      <c r="JD1344" s="471">
        <v>0</v>
      </c>
      <c r="JE1344" s="471">
        <v>0</v>
      </c>
      <c r="JF1344" s="471">
        <v>0</v>
      </c>
      <c r="JG1344" s="471">
        <v>0</v>
      </c>
      <c r="JH1344" s="471">
        <v>0</v>
      </c>
      <c r="JI1344" s="471">
        <v>0</v>
      </c>
      <c r="JJ1344" s="503">
        <v>0</v>
      </c>
      <c r="JK1344" s="471">
        <v>177</v>
      </c>
      <c r="JL1344" s="471">
        <v>67</v>
      </c>
      <c r="JM1344" s="471">
        <v>53</v>
      </c>
      <c r="JN1344" s="471">
        <v>27</v>
      </c>
      <c r="JO1344" s="471">
        <v>22</v>
      </c>
      <c r="JP1344" s="471">
        <v>5</v>
      </c>
      <c r="JQ1344" s="471">
        <v>10</v>
      </c>
      <c r="JR1344" s="471">
        <v>0</v>
      </c>
      <c r="JS1344" s="496">
        <v>361</v>
      </c>
      <c r="JT1344" s="503">
        <v>10</v>
      </c>
      <c r="JU1344" s="471">
        <v>0</v>
      </c>
      <c r="JV1344" s="471">
        <v>0</v>
      </c>
      <c r="JW1344" s="471">
        <v>0</v>
      </c>
      <c r="JX1344" s="471">
        <v>0</v>
      </c>
      <c r="JY1344" s="471">
        <v>0</v>
      </c>
      <c r="JZ1344" s="471">
        <v>0</v>
      </c>
      <c r="KA1344" s="471">
        <v>0</v>
      </c>
      <c r="KB1344" s="471">
        <v>0</v>
      </c>
      <c r="KC1344" s="496">
        <v>0</v>
      </c>
      <c r="KD1344" s="503">
        <v>50</v>
      </c>
      <c r="KE1344" s="471">
        <v>6</v>
      </c>
      <c r="KF1344" s="471">
        <v>6</v>
      </c>
      <c r="KG1344" s="471">
        <v>1</v>
      </c>
      <c r="KH1344" s="471">
        <v>0</v>
      </c>
      <c r="KI1344" s="471">
        <v>1</v>
      </c>
      <c r="KJ1344" s="471">
        <v>2</v>
      </c>
      <c r="KK1344" s="471">
        <v>0</v>
      </c>
      <c r="KL1344" s="471">
        <v>0</v>
      </c>
      <c r="KM1344" s="496">
        <v>16</v>
      </c>
      <c r="KN1344" s="503">
        <v>0</v>
      </c>
      <c r="KO1344" s="471">
        <v>0</v>
      </c>
      <c r="KP1344" s="471">
        <v>0</v>
      </c>
      <c r="KQ1344" s="471">
        <v>0</v>
      </c>
      <c r="KR1344" s="471">
        <v>0</v>
      </c>
      <c r="KS1344" s="471">
        <v>0</v>
      </c>
      <c r="KT1344" s="471">
        <v>0</v>
      </c>
      <c r="KU1344" s="471">
        <v>0</v>
      </c>
      <c r="KV1344" s="471">
        <v>0</v>
      </c>
      <c r="KW1344" s="496">
        <v>0</v>
      </c>
      <c r="KX1344" s="471">
        <v>183</v>
      </c>
      <c r="KY1344" s="471">
        <v>73</v>
      </c>
      <c r="KZ1344" s="471">
        <v>54</v>
      </c>
      <c r="LA1344" s="471">
        <v>27</v>
      </c>
      <c r="LB1344" s="471">
        <v>23</v>
      </c>
      <c r="LC1344" s="471">
        <v>7</v>
      </c>
      <c r="LD1344" s="471">
        <v>10</v>
      </c>
      <c r="LE1344" s="471">
        <v>0</v>
      </c>
      <c r="LF1344" s="496">
        <v>377</v>
      </c>
      <c r="LG1344" s="262"/>
      <c r="LH1344" s="262"/>
      <c r="LI1344" s="262"/>
      <c r="LJ1344" s="262"/>
      <c r="LK1344" s="262"/>
      <c r="LL1344" s="262"/>
      <c r="LM1344" s="262"/>
      <c r="LN1344" s="262"/>
      <c r="LO1344" s="262"/>
      <c r="LP1344" s="262"/>
      <c r="LQ1344" s="262"/>
      <c r="LR1344" s="262"/>
      <c r="LS1344" s="262"/>
      <c r="LT1344" s="262"/>
      <c r="LU1344" s="262"/>
      <c r="LV1344" s="262"/>
      <c r="LW1344" s="262"/>
      <c r="LX1344" s="262"/>
      <c r="LY1344" s="262"/>
      <c r="LZ1344" s="262"/>
      <c r="MA1344" s="262"/>
      <c r="MB1344" s="262"/>
      <c r="MC1344" s="262"/>
      <c r="MD1344" s="262"/>
      <c r="ME1344" s="262"/>
      <c r="MF1344" s="262"/>
      <c r="MG1344" s="262"/>
      <c r="MH1344" s="262"/>
      <c r="MI1344" s="262"/>
      <c r="MJ1344" s="262"/>
      <c r="MK1344" s="262"/>
      <c r="ML1344" s="262"/>
      <c r="MM1344" s="262"/>
      <c r="MN1344" s="262"/>
      <c r="MO1344" s="262"/>
      <c r="MP1344" s="262"/>
      <c r="MQ1344" s="262"/>
      <c r="MR1344" s="262"/>
      <c r="MS1344" s="262"/>
      <c r="MT1344" s="262"/>
      <c r="MU1344" s="262"/>
    </row>
    <row r="1345" spans="1:359" x14ac:dyDescent="0.2">
      <c r="A1345" s="241" t="s">
        <v>144</v>
      </c>
      <c r="B1345" s="476" t="s">
        <v>839</v>
      </c>
      <c r="C1345" s="326" t="s">
        <v>626</v>
      </c>
      <c r="D1345" s="283" t="s">
        <v>145</v>
      </c>
      <c r="E1345" s="503">
        <v>0</v>
      </c>
      <c r="F1345" s="471">
        <v>101</v>
      </c>
      <c r="G1345" s="471">
        <v>167</v>
      </c>
      <c r="H1345" s="471">
        <v>241</v>
      </c>
      <c r="I1345" s="471">
        <v>124</v>
      </c>
      <c r="J1345" s="471">
        <v>67</v>
      </c>
      <c r="K1345" s="471">
        <v>45</v>
      </c>
      <c r="L1345" s="471">
        <v>27</v>
      </c>
      <c r="M1345" s="471">
        <v>6</v>
      </c>
      <c r="N1345" s="496">
        <v>778</v>
      </c>
      <c r="O1345" s="503">
        <v>10</v>
      </c>
      <c r="P1345" s="471">
        <v>0</v>
      </c>
      <c r="Q1345" s="471">
        <v>0</v>
      </c>
      <c r="R1345" s="471">
        <v>0</v>
      </c>
      <c r="S1345" s="471">
        <v>0</v>
      </c>
      <c r="T1345" s="471">
        <v>0</v>
      </c>
      <c r="U1345" s="471">
        <v>0</v>
      </c>
      <c r="V1345" s="471">
        <v>0</v>
      </c>
      <c r="W1345" s="471">
        <v>0</v>
      </c>
      <c r="X1345" s="496">
        <v>0</v>
      </c>
      <c r="Y1345" s="503">
        <v>25</v>
      </c>
      <c r="Z1345" s="471">
        <v>0</v>
      </c>
      <c r="AA1345" s="471">
        <v>0</v>
      </c>
      <c r="AB1345" s="471">
        <v>0</v>
      </c>
      <c r="AC1345" s="471">
        <v>0</v>
      </c>
      <c r="AD1345" s="471">
        <v>0</v>
      </c>
      <c r="AE1345" s="471">
        <v>0</v>
      </c>
      <c r="AF1345" s="471">
        <v>0</v>
      </c>
      <c r="AG1345" s="471">
        <v>0</v>
      </c>
      <c r="AH1345" s="496">
        <v>0</v>
      </c>
      <c r="AI1345" s="503">
        <v>50</v>
      </c>
      <c r="AJ1345" s="471">
        <v>0</v>
      </c>
      <c r="AK1345" s="471">
        <v>0</v>
      </c>
      <c r="AL1345" s="471">
        <v>0</v>
      </c>
      <c r="AM1345" s="471">
        <v>0</v>
      </c>
      <c r="AN1345" s="471">
        <v>0</v>
      </c>
      <c r="AO1345" s="471">
        <v>0</v>
      </c>
      <c r="AP1345" s="471">
        <v>0</v>
      </c>
      <c r="AQ1345" s="471">
        <v>0</v>
      </c>
      <c r="AR1345" s="496">
        <v>0</v>
      </c>
      <c r="AS1345" s="503">
        <v>100</v>
      </c>
      <c r="AT1345" s="471">
        <v>15</v>
      </c>
      <c r="AU1345" s="471">
        <v>57</v>
      </c>
      <c r="AV1345" s="471">
        <v>93</v>
      </c>
      <c r="AW1345" s="471">
        <v>52</v>
      </c>
      <c r="AX1345" s="471">
        <v>24</v>
      </c>
      <c r="AY1345" s="471">
        <v>5</v>
      </c>
      <c r="AZ1345" s="471">
        <v>9</v>
      </c>
      <c r="BA1345" s="471">
        <v>1</v>
      </c>
      <c r="BB1345" s="496">
        <v>256</v>
      </c>
      <c r="BC1345" s="503">
        <v>0</v>
      </c>
      <c r="BD1345" s="471">
        <v>0</v>
      </c>
      <c r="BE1345" s="471">
        <v>0</v>
      </c>
      <c r="BF1345" s="471">
        <v>0</v>
      </c>
      <c r="BG1345" s="471">
        <v>0</v>
      </c>
      <c r="BH1345" s="471">
        <v>0</v>
      </c>
      <c r="BI1345" s="471">
        <v>0</v>
      </c>
      <c r="BJ1345" s="471">
        <v>0</v>
      </c>
      <c r="BK1345" s="471">
        <v>0</v>
      </c>
      <c r="BL1345" s="496">
        <v>0</v>
      </c>
      <c r="BM1345" s="471">
        <v>15</v>
      </c>
      <c r="BN1345" s="471">
        <v>57</v>
      </c>
      <c r="BO1345" s="471">
        <v>93</v>
      </c>
      <c r="BP1345" s="471">
        <v>52</v>
      </c>
      <c r="BQ1345" s="471">
        <v>24</v>
      </c>
      <c r="BR1345" s="471">
        <v>5</v>
      </c>
      <c r="BS1345" s="471">
        <v>9</v>
      </c>
      <c r="BT1345" s="471">
        <v>1</v>
      </c>
      <c r="BU1345" s="496">
        <v>256</v>
      </c>
      <c r="BV1345" s="471">
        <v>116</v>
      </c>
      <c r="BW1345" s="471">
        <v>224</v>
      </c>
      <c r="BX1345" s="471">
        <v>334</v>
      </c>
      <c r="BY1345" s="471">
        <v>176</v>
      </c>
      <c r="BZ1345" s="471">
        <v>91</v>
      </c>
      <c r="CA1345" s="471">
        <v>50</v>
      </c>
      <c r="CB1345" s="471">
        <v>36</v>
      </c>
      <c r="CC1345" s="471">
        <v>7</v>
      </c>
      <c r="CD1345" s="496">
        <v>1034</v>
      </c>
      <c r="CE1345" s="503">
        <v>10</v>
      </c>
      <c r="CF1345" s="471">
        <v>0</v>
      </c>
      <c r="CG1345" s="471">
        <v>0</v>
      </c>
      <c r="CH1345" s="471">
        <v>0</v>
      </c>
      <c r="CI1345" s="471">
        <v>0</v>
      </c>
      <c r="CJ1345" s="471">
        <v>0</v>
      </c>
      <c r="CK1345" s="471">
        <v>0</v>
      </c>
      <c r="CL1345" s="471">
        <v>0</v>
      </c>
      <c r="CM1345" s="471">
        <v>0</v>
      </c>
      <c r="CN1345" s="496">
        <v>0</v>
      </c>
      <c r="CO1345" s="503">
        <v>25</v>
      </c>
      <c r="CP1345" s="471">
        <v>0</v>
      </c>
      <c r="CQ1345" s="471">
        <v>0</v>
      </c>
      <c r="CR1345" s="471">
        <v>0</v>
      </c>
      <c r="CS1345" s="471">
        <v>0</v>
      </c>
      <c r="CT1345" s="471">
        <v>0</v>
      </c>
      <c r="CU1345" s="471">
        <v>0</v>
      </c>
      <c r="CV1345" s="471">
        <v>0</v>
      </c>
      <c r="CW1345" s="471">
        <v>0</v>
      </c>
      <c r="CX1345" s="496">
        <v>0</v>
      </c>
      <c r="CY1345" s="503">
        <v>50</v>
      </c>
      <c r="CZ1345" s="471">
        <v>0</v>
      </c>
      <c r="DA1345" s="471">
        <v>0</v>
      </c>
      <c r="DB1345" s="471">
        <v>0</v>
      </c>
      <c r="DC1345" s="471">
        <v>0</v>
      </c>
      <c r="DD1345" s="471">
        <v>0</v>
      </c>
      <c r="DE1345" s="471">
        <v>0</v>
      </c>
      <c r="DF1345" s="471">
        <v>0</v>
      </c>
      <c r="DG1345" s="471">
        <v>0</v>
      </c>
      <c r="DH1345" s="496">
        <v>0</v>
      </c>
      <c r="DI1345" s="503">
        <v>100</v>
      </c>
      <c r="DJ1345" s="471">
        <v>4</v>
      </c>
      <c r="DK1345" s="471">
        <v>11</v>
      </c>
      <c r="DL1345" s="471">
        <v>20</v>
      </c>
      <c r="DM1345" s="471">
        <v>8</v>
      </c>
      <c r="DN1345" s="471">
        <v>10</v>
      </c>
      <c r="DO1345" s="471">
        <v>5</v>
      </c>
      <c r="DP1345" s="471">
        <v>4</v>
      </c>
      <c r="DQ1345" s="471">
        <v>0</v>
      </c>
      <c r="DR1345" s="496">
        <v>62</v>
      </c>
      <c r="DS1345" s="503">
        <v>0</v>
      </c>
      <c r="DT1345" s="471">
        <v>0</v>
      </c>
      <c r="DU1345" s="471">
        <v>0</v>
      </c>
      <c r="DV1345" s="471">
        <v>0</v>
      </c>
      <c r="DW1345" s="471">
        <v>0</v>
      </c>
      <c r="DX1345" s="471">
        <v>0</v>
      </c>
      <c r="DY1345" s="471">
        <v>0</v>
      </c>
      <c r="DZ1345" s="471">
        <v>0</v>
      </c>
      <c r="EA1345" s="471">
        <v>0</v>
      </c>
      <c r="EB1345" s="496">
        <v>0</v>
      </c>
      <c r="EC1345" s="471">
        <v>4</v>
      </c>
      <c r="ED1345" s="471">
        <v>11</v>
      </c>
      <c r="EE1345" s="471">
        <v>20</v>
      </c>
      <c r="EF1345" s="471">
        <v>8</v>
      </c>
      <c r="EG1345" s="471">
        <v>10</v>
      </c>
      <c r="EH1345" s="471">
        <v>5</v>
      </c>
      <c r="EI1345" s="471">
        <v>4</v>
      </c>
      <c r="EJ1345" s="471">
        <v>0</v>
      </c>
      <c r="EK1345" s="496">
        <v>62</v>
      </c>
      <c r="EL1345" s="518">
        <v>50</v>
      </c>
      <c r="EM1345" s="471">
        <v>0</v>
      </c>
      <c r="EN1345" s="471">
        <v>0</v>
      </c>
      <c r="EO1345" s="471">
        <v>0</v>
      </c>
      <c r="EP1345" s="471">
        <v>0</v>
      </c>
      <c r="EQ1345" s="471">
        <v>0</v>
      </c>
      <c r="ER1345" s="471">
        <v>0</v>
      </c>
      <c r="ES1345" s="471">
        <v>0</v>
      </c>
      <c r="ET1345" s="471">
        <v>0</v>
      </c>
      <c r="EU1345" s="496">
        <v>0</v>
      </c>
      <c r="EV1345" s="503">
        <v>100</v>
      </c>
      <c r="EW1345" s="471">
        <v>0</v>
      </c>
      <c r="EX1345" s="471">
        <v>0</v>
      </c>
      <c r="EY1345" s="471">
        <v>0</v>
      </c>
      <c r="EZ1345" s="471">
        <v>0</v>
      </c>
      <c r="FA1345" s="471">
        <v>0</v>
      </c>
      <c r="FB1345" s="471">
        <v>0</v>
      </c>
      <c r="FC1345" s="471">
        <v>0</v>
      </c>
      <c r="FD1345" s="471">
        <v>0</v>
      </c>
      <c r="FE1345" s="496">
        <v>0</v>
      </c>
      <c r="FF1345" s="503">
        <v>150</v>
      </c>
      <c r="FG1345" s="471">
        <v>0</v>
      </c>
      <c r="FH1345" s="471">
        <v>0</v>
      </c>
      <c r="FI1345" s="471">
        <v>0</v>
      </c>
      <c r="FJ1345" s="471">
        <v>0</v>
      </c>
      <c r="FK1345" s="471">
        <v>0</v>
      </c>
      <c r="FL1345" s="471">
        <v>0</v>
      </c>
      <c r="FM1345" s="471">
        <v>0</v>
      </c>
      <c r="FN1345" s="471">
        <v>0</v>
      </c>
      <c r="FO1345" s="496">
        <v>0</v>
      </c>
      <c r="FP1345" s="503">
        <v>200</v>
      </c>
      <c r="FQ1345" s="471">
        <v>1</v>
      </c>
      <c r="FR1345" s="471">
        <v>2</v>
      </c>
      <c r="FS1345" s="471">
        <v>1</v>
      </c>
      <c r="FT1345" s="471">
        <v>1</v>
      </c>
      <c r="FU1345" s="471">
        <v>0</v>
      </c>
      <c r="FV1345" s="471">
        <v>0</v>
      </c>
      <c r="FW1345" s="471">
        <v>0</v>
      </c>
      <c r="FX1345" s="471">
        <v>0</v>
      </c>
      <c r="FY1345" s="496">
        <v>5</v>
      </c>
      <c r="FZ1345" s="503">
        <v>0</v>
      </c>
      <c r="GA1345" s="471">
        <v>0</v>
      </c>
      <c r="GB1345" s="471">
        <v>0</v>
      </c>
      <c r="GC1345" s="471">
        <v>0</v>
      </c>
      <c r="GD1345" s="471">
        <v>0</v>
      </c>
      <c r="GE1345" s="471">
        <v>0</v>
      </c>
      <c r="GF1345" s="471">
        <v>0</v>
      </c>
      <c r="GG1345" s="471">
        <v>0</v>
      </c>
      <c r="GH1345" s="471">
        <v>0</v>
      </c>
      <c r="GI1345" s="496">
        <v>0</v>
      </c>
      <c r="GJ1345" s="471">
        <v>1</v>
      </c>
      <c r="GK1345" s="471">
        <v>2</v>
      </c>
      <c r="GL1345" s="471">
        <v>1</v>
      </c>
      <c r="GM1345" s="471">
        <v>1</v>
      </c>
      <c r="GN1345" s="471">
        <v>0</v>
      </c>
      <c r="GO1345" s="471">
        <v>0</v>
      </c>
      <c r="GP1345" s="471">
        <v>0</v>
      </c>
      <c r="GQ1345" s="471">
        <v>0</v>
      </c>
      <c r="GR1345" s="496">
        <v>5</v>
      </c>
      <c r="GS1345" s="503">
        <v>100</v>
      </c>
      <c r="GT1345" s="471">
        <v>0</v>
      </c>
      <c r="GU1345" s="471">
        <v>0</v>
      </c>
      <c r="GV1345" s="471">
        <v>0</v>
      </c>
      <c r="GW1345" s="471">
        <v>0</v>
      </c>
      <c r="GX1345" s="471">
        <v>0</v>
      </c>
      <c r="GY1345" s="471">
        <v>0</v>
      </c>
      <c r="GZ1345" s="471">
        <v>0</v>
      </c>
      <c r="HA1345" s="471">
        <v>0</v>
      </c>
      <c r="HB1345" s="496">
        <v>0</v>
      </c>
      <c r="HC1345" s="503">
        <v>150</v>
      </c>
      <c r="HD1345" s="471">
        <v>0</v>
      </c>
      <c r="HE1345" s="471">
        <v>0</v>
      </c>
      <c r="HF1345" s="471">
        <v>0</v>
      </c>
      <c r="HG1345" s="471">
        <v>0</v>
      </c>
      <c r="HH1345" s="471">
        <v>0</v>
      </c>
      <c r="HI1345" s="471">
        <v>0</v>
      </c>
      <c r="HJ1345" s="471">
        <v>0</v>
      </c>
      <c r="HK1345" s="471">
        <v>0</v>
      </c>
      <c r="HL1345" s="496">
        <v>0</v>
      </c>
      <c r="HM1345" s="503">
        <v>200</v>
      </c>
      <c r="HN1345" s="471">
        <v>0</v>
      </c>
      <c r="HO1345" s="471">
        <v>0</v>
      </c>
      <c r="HP1345" s="471">
        <v>0</v>
      </c>
      <c r="HQ1345" s="471">
        <v>0</v>
      </c>
      <c r="HR1345" s="471">
        <v>0</v>
      </c>
      <c r="HS1345" s="471">
        <v>0</v>
      </c>
      <c r="HT1345" s="471">
        <v>0</v>
      </c>
      <c r="HU1345" s="471">
        <v>0</v>
      </c>
      <c r="HV1345" s="496">
        <v>0</v>
      </c>
      <c r="HW1345" s="503">
        <v>250</v>
      </c>
      <c r="HX1345" s="471">
        <v>0</v>
      </c>
      <c r="HY1345" s="471">
        <v>0</v>
      </c>
      <c r="HZ1345" s="471">
        <v>0</v>
      </c>
      <c r="IA1345" s="471">
        <v>0</v>
      </c>
      <c r="IB1345" s="471">
        <v>0</v>
      </c>
      <c r="IC1345" s="471">
        <v>0</v>
      </c>
      <c r="ID1345" s="471">
        <v>0</v>
      </c>
      <c r="IE1345" s="471">
        <v>0</v>
      </c>
      <c r="IF1345" s="496">
        <v>0</v>
      </c>
      <c r="IG1345" s="503">
        <v>300</v>
      </c>
      <c r="IH1345" s="471">
        <v>0</v>
      </c>
      <c r="II1345" s="471">
        <v>2</v>
      </c>
      <c r="IJ1345" s="471">
        <v>3</v>
      </c>
      <c r="IK1345" s="471">
        <v>0</v>
      </c>
      <c r="IL1345" s="471">
        <v>1</v>
      </c>
      <c r="IM1345" s="471">
        <v>0</v>
      </c>
      <c r="IN1345" s="471">
        <v>0</v>
      </c>
      <c r="IO1345" s="471">
        <v>0</v>
      </c>
      <c r="IP1345" s="496">
        <v>6</v>
      </c>
      <c r="IQ1345" s="503">
        <v>0</v>
      </c>
      <c r="IR1345" s="471">
        <v>0</v>
      </c>
      <c r="IS1345" s="471">
        <v>0</v>
      </c>
      <c r="IT1345" s="471">
        <v>0</v>
      </c>
      <c r="IU1345" s="471">
        <v>0</v>
      </c>
      <c r="IV1345" s="471">
        <v>0</v>
      </c>
      <c r="IW1345" s="471">
        <v>0</v>
      </c>
      <c r="IX1345" s="471">
        <v>0</v>
      </c>
      <c r="IY1345" s="471">
        <v>0</v>
      </c>
      <c r="IZ1345" s="496">
        <v>0</v>
      </c>
      <c r="JA1345" s="471">
        <v>0</v>
      </c>
      <c r="JB1345" s="471">
        <v>2</v>
      </c>
      <c r="JC1345" s="471">
        <v>3</v>
      </c>
      <c r="JD1345" s="471">
        <v>0</v>
      </c>
      <c r="JE1345" s="471">
        <v>1</v>
      </c>
      <c r="JF1345" s="471">
        <v>0</v>
      </c>
      <c r="JG1345" s="471">
        <v>0</v>
      </c>
      <c r="JH1345" s="471">
        <v>0</v>
      </c>
      <c r="JI1345" s="471">
        <v>6</v>
      </c>
      <c r="JJ1345" s="503">
        <v>0</v>
      </c>
      <c r="JK1345" s="471">
        <v>682</v>
      </c>
      <c r="JL1345" s="471">
        <v>235</v>
      </c>
      <c r="JM1345" s="471">
        <v>459</v>
      </c>
      <c r="JN1345" s="471">
        <v>329</v>
      </c>
      <c r="JO1345" s="471">
        <v>150</v>
      </c>
      <c r="JP1345" s="471">
        <v>68</v>
      </c>
      <c r="JQ1345" s="471">
        <v>68</v>
      </c>
      <c r="JR1345" s="471">
        <v>10</v>
      </c>
      <c r="JS1345" s="496">
        <v>2001</v>
      </c>
      <c r="JT1345" s="503">
        <v>10</v>
      </c>
      <c r="JU1345" s="471">
        <v>0</v>
      </c>
      <c r="JV1345" s="471">
        <v>0</v>
      </c>
      <c r="JW1345" s="471">
        <v>0</v>
      </c>
      <c r="JX1345" s="471">
        <v>0</v>
      </c>
      <c r="JY1345" s="471">
        <v>0</v>
      </c>
      <c r="JZ1345" s="471">
        <v>0</v>
      </c>
      <c r="KA1345" s="471">
        <v>0</v>
      </c>
      <c r="KB1345" s="471">
        <v>0</v>
      </c>
      <c r="KC1345" s="496">
        <v>0</v>
      </c>
      <c r="KD1345" s="503">
        <v>50</v>
      </c>
      <c r="KE1345" s="471">
        <v>0</v>
      </c>
      <c r="KF1345" s="471">
        <v>0</v>
      </c>
      <c r="KG1345" s="471">
        <v>0</v>
      </c>
      <c r="KH1345" s="471">
        <v>0</v>
      </c>
      <c r="KI1345" s="471">
        <v>0</v>
      </c>
      <c r="KJ1345" s="471">
        <v>0</v>
      </c>
      <c r="KK1345" s="471">
        <v>0</v>
      </c>
      <c r="KL1345" s="471">
        <v>0</v>
      </c>
      <c r="KM1345" s="496">
        <v>0</v>
      </c>
      <c r="KN1345" s="503">
        <v>0</v>
      </c>
      <c r="KO1345" s="471">
        <v>0</v>
      </c>
      <c r="KP1345" s="471">
        <v>0</v>
      </c>
      <c r="KQ1345" s="471">
        <v>0</v>
      </c>
      <c r="KR1345" s="471">
        <v>0</v>
      </c>
      <c r="KS1345" s="471">
        <v>0</v>
      </c>
      <c r="KT1345" s="471">
        <v>0</v>
      </c>
      <c r="KU1345" s="471">
        <v>0</v>
      </c>
      <c r="KV1345" s="471">
        <v>0</v>
      </c>
      <c r="KW1345" s="496">
        <v>0</v>
      </c>
      <c r="KX1345" s="471">
        <v>682</v>
      </c>
      <c r="KY1345" s="471">
        <v>235</v>
      </c>
      <c r="KZ1345" s="471">
        <v>459</v>
      </c>
      <c r="LA1345" s="471">
        <v>329</v>
      </c>
      <c r="LB1345" s="471">
        <v>150</v>
      </c>
      <c r="LC1345" s="471">
        <v>68</v>
      </c>
      <c r="LD1345" s="471">
        <v>68</v>
      </c>
      <c r="LE1345" s="471">
        <v>10</v>
      </c>
      <c r="LF1345" s="496">
        <v>2001</v>
      </c>
      <c r="LG1345" s="262"/>
      <c r="LH1345" s="262"/>
      <c r="LI1345" s="262"/>
      <c r="LJ1345" s="262"/>
      <c r="LK1345" s="262"/>
      <c r="LL1345" s="262"/>
      <c r="LM1345" s="262"/>
      <c r="LN1345" s="262"/>
      <c r="LO1345" s="262"/>
      <c r="LP1345" s="262"/>
      <c r="LQ1345" s="262"/>
      <c r="LR1345" s="262"/>
      <c r="LS1345" s="262"/>
      <c r="LT1345" s="262"/>
      <c r="LU1345" s="262"/>
      <c r="LV1345" s="262"/>
      <c r="LW1345" s="262"/>
      <c r="LX1345" s="262"/>
      <c r="LY1345" s="262"/>
      <c r="LZ1345" s="262"/>
      <c r="MA1345" s="262"/>
      <c r="MB1345" s="262"/>
      <c r="MC1345" s="262"/>
      <c r="MD1345" s="262"/>
      <c r="ME1345" s="262"/>
      <c r="MF1345" s="262"/>
      <c r="MG1345" s="262"/>
      <c r="MH1345" s="262"/>
      <c r="MI1345" s="262"/>
      <c r="MJ1345" s="262"/>
      <c r="MK1345" s="262"/>
      <c r="ML1345" s="262"/>
      <c r="MM1345" s="262"/>
      <c r="MN1345" s="262"/>
      <c r="MO1345" s="262"/>
      <c r="MP1345" s="262"/>
      <c r="MQ1345" s="262"/>
      <c r="MR1345" s="262"/>
      <c r="MS1345" s="262"/>
      <c r="MT1345" s="262"/>
      <c r="MU1345" s="262"/>
    </row>
    <row r="1346" spans="1:359" x14ac:dyDescent="0.2">
      <c r="A1346" s="241" t="s">
        <v>146</v>
      </c>
      <c r="B1346" s="476" t="s">
        <v>840</v>
      </c>
      <c r="C1346" s="326" t="s">
        <v>640</v>
      </c>
      <c r="D1346" s="283" t="s">
        <v>147</v>
      </c>
      <c r="E1346" s="503">
        <v>0</v>
      </c>
      <c r="F1346" s="471">
        <v>103</v>
      </c>
      <c r="G1346" s="471">
        <v>320</v>
      </c>
      <c r="H1346" s="471">
        <v>553</v>
      </c>
      <c r="I1346" s="471">
        <v>707</v>
      </c>
      <c r="J1346" s="471">
        <v>557</v>
      </c>
      <c r="K1346" s="471">
        <v>323</v>
      </c>
      <c r="L1346" s="471">
        <v>382</v>
      </c>
      <c r="M1346" s="471">
        <v>165</v>
      </c>
      <c r="N1346" s="496">
        <v>3110</v>
      </c>
      <c r="O1346" s="503">
        <v>10</v>
      </c>
      <c r="P1346" s="471">
        <v>0</v>
      </c>
      <c r="Q1346" s="471">
        <v>0</v>
      </c>
      <c r="R1346" s="471">
        <v>0</v>
      </c>
      <c r="S1346" s="471">
        <v>0</v>
      </c>
      <c r="T1346" s="471">
        <v>0</v>
      </c>
      <c r="U1346" s="471">
        <v>0</v>
      </c>
      <c r="V1346" s="471">
        <v>0</v>
      </c>
      <c r="W1346" s="471">
        <v>0</v>
      </c>
      <c r="X1346" s="496">
        <v>0</v>
      </c>
      <c r="Y1346" s="503">
        <v>25</v>
      </c>
      <c r="Z1346" s="471">
        <v>4</v>
      </c>
      <c r="AA1346" s="471">
        <v>32</v>
      </c>
      <c r="AB1346" s="471">
        <v>17</v>
      </c>
      <c r="AC1346" s="471">
        <v>37</v>
      </c>
      <c r="AD1346" s="471">
        <v>35</v>
      </c>
      <c r="AE1346" s="471">
        <v>20</v>
      </c>
      <c r="AF1346" s="471">
        <v>43</v>
      </c>
      <c r="AG1346" s="471">
        <v>24</v>
      </c>
      <c r="AH1346" s="496">
        <v>212</v>
      </c>
      <c r="AI1346" s="503">
        <v>50</v>
      </c>
      <c r="AJ1346" s="471">
        <v>0</v>
      </c>
      <c r="AK1346" s="471">
        <v>0</v>
      </c>
      <c r="AL1346" s="471">
        <v>0</v>
      </c>
      <c r="AM1346" s="471">
        <v>1</v>
      </c>
      <c r="AN1346" s="471">
        <v>4</v>
      </c>
      <c r="AO1346" s="471">
        <v>0</v>
      </c>
      <c r="AP1346" s="471">
        <v>0</v>
      </c>
      <c r="AQ1346" s="471">
        <v>0</v>
      </c>
      <c r="AR1346" s="496">
        <v>5</v>
      </c>
      <c r="AS1346" s="503">
        <v>100</v>
      </c>
      <c r="AT1346" s="471">
        <v>10</v>
      </c>
      <c r="AU1346" s="471">
        <v>34</v>
      </c>
      <c r="AV1346" s="471">
        <v>76</v>
      </c>
      <c r="AW1346" s="471">
        <v>88</v>
      </c>
      <c r="AX1346" s="471">
        <v>95</v>
      </c>
      <c r="AY1346" s="471">
        <v>57</v>
      </c>
      <c r="AZ1346" s="471">
        <v>32</v>
      </c>
      <c r="BA1346" s="471">
        <v>9</v>
      </c>
      <c r="BB1346" s="496">
        <v>401</v>
      </c>
      <c r="BC1346" s="503">
        <v>0</v>
      </c>
      <c r="BD1346" s="471">
        <v>0</v>
      </c>
      <c r="BE1346" s="471">
        <v>0</v>
      </c>
      <c r="BF1346" s="471">
        <v>0</v>
      </c>
      <c r="BG1346" s="471">
        <v>0</v>
      </c>
      <c r="BH1346" s="471">
        <v>0</v>
      </c>
      <c r="BI1346" s="471">
        <v>0</v>
      </c>
      <c r="BJ1346" s="471">
        <v>0</v>
      </c>
      <c r="BK1346" s="471">
        <v>0</v>
      </c>
      <c r="BL1346" s="496">
        <v>0</v>
      </c>
      <c r="BM1346" s="471">
        <v>14</v>
      </c>
      <c r="BN1346" s="471">
        <v>66</v>
      </c>
      <c r="BO1346" s="471">
        <v>93</v>
      </c>
      <c r="BP1346" s="471">
        <v>126</v>
      </c>
      <c r="BQ1346" s="471">
        <v>134</v>
      </c>
      <c r="BR1346" s="471">
        <v>77</v>
      </c>
      <c r="BS1346" s="471">
        <v>75</v>
      </c>
      <c r="BT1346" s="471">
        <v>33</v>
      </c>
      <c r="BU1346" s="496">
        <v>618</v>
      </c>
      <c r="BV1346" s="471">
        <v>117</v>
      </c>
      <c r="BW1346" s="471">
        <v>386</v>
      </c>
      <c r="BX1346" s="471">
        <v>646</v>
      </c>
      <c r="BY1346" s="471">
        <v>833</v>
      </c>
      <c r="BZ1346" s="471">
        <v>691</v>
      </c>
      <c r="CA1346" s="471">
        <v>400</v>
      </c>
      <c r="CB1346" s="471">
        <v>457</v>
      </c>
      <c r="CC1346" s="471">
        <v>198</v>
      </c>
      <c r="CD1346" s="496">
        <v>3728</v>
      </c>
      <c r="CE1346" s="503">
        <v>10</v>
      </c>
      <c r="CF1346" s="471">
        <v>0</v>
      </c>
      <c r="CG1346" s="471">
        <v>0</v>
      </c>
      <c r="CH1346" s="471">
        <v>0</v>
      </c>
      <c r="CI1346" s="471">
        <v>0</v>
      </c>
      <c r="CJ1346" s="471">
        <v>0</v>
      </c>
      <c r="CK1346" s="471">
        <v>0</v>
      </c>
      <c r="CL1346" s="471">
        <v>0</v>
      </c>
      <c r="CM1346" s="471">
        <v>0</v>
      </c>
      <c r="CN1346" s="496">
        <v>0</v>
      </c>
      <c r="CO1346" s="503">
        <v>25</v>
      </c>
      <c r="CP1346" s="471">
        <v>0</v>
      </c>
      <c r="CQ1346" s="471">
        <v>0</v>
      </c>
      <c r="CR1346" s="471">
        <v>0</v>
      </c>
      <c r="CS1346" s="471">
        <v>0</v>
      </c>
      <c r="CT1346" s="471">
        <v>0</v>
      </c>
      <c r="CU1346" s="471">
        <v>0</v>
      </c>
      <c r="CV1346" s="471">
        <v>0</v>
      </c>
      <c r="CW1346" s="471">
        <v>0</v>
      </c>
      <c r="CX1346" s="496">
        <v>0</v>
      </c>
      <c r="CY1346" s="503">
        <v>50</v>
      </c>
      <c r="CZ1346" s="471">
        <v>0</v>
      </c>
      <c r="DA1346" s="471">
        <v>0</v>
      </c>
      <c r="DB1346" s="471">
        <v>0</v>
      </c>
      <c r="DC1346" s="471">
        <v>0</v>
      </c>
      <c r="DD1346" s="471">
        <v>0</v>
      </c>
      <c r="DE1346" s="471">
        <v>0</v>
      </c>
      <c r="DF1346" s="471">
        <v>0</v>
      </c>
      <c r="DG1346" s="471">
        <v>0</v>
      </c>
      <c r="DH1346" s="496">
        <v>0</v>
      </c>
      <c r="DI1346" s="503">
        <v>100</v>
      </c>
      <c r="DJ1346" s="471">
        <v>9</v>
      </c>
      <c r="DK1346" s="471">
        <v>28</v>
      </c>
      <c r="DL1346" s="471">
        <v>42</v>
      </c>
      <c r="DM1346" s="471">
        <v>62</v>
      </c>
      <c r="DN1346" s="471">
        <v>99</v>
      </c>
      <c r="DO1346" s="471">
        <v>62</v>
      </c>
      <c r="DP1346" s="471">
        <v>50</v>
      </c>
      <c r="DQ1346" s="471">
        <v>34</v>
      </c>
      <c r="DR1346" s="496">
        <v>386</v>
      </c>
      <c r="DS1346" s="503">
        <v>0</v>
      </c>
      <c r="DT1346" s="471">
        <v>0</v>
      </c>
      <c r="DU1346" s="471">
        <v>0</v>
      </c>
      <c r="DV1346" s="471">
        <v>0</v>
      </c>
      <c r="DW1346" s="471">
        <v>0</v>
      </c>
      <c r="DX1346" s="471">
        <v>0</v>
      </c>
      <c r="DY1346" s="471">
        <v>0</v>
      </c>
      <c r="DZ1346" s="471">
        <v>0</v>
      </c>
      <c r="EA1346" s="471">
        <v>0</v>
      </c>
      <c r="EB1346" s="496">
        <v>0</v>
      </c>
      <c r="EC1346" s="471">
        <v>9</v>
      </c>
      <c r="ED1346" s="471">
        <v>28</v>
      </c>
      <c r="EE1346" s="471">
        <v>42</v>
      </c>
      <c r="EF1346" s="471">
        <v>62</v>
      </c>
      <c r="EG1346" s="471">
        <v>99</v>
      </c>
      <c r="EH1346" s="471">
        <v>62</v>
      </c>
      <c r="EI1346" s="471">
        <v>50</v>
      </c>
      <c r="EJ1346" s="471">
        <v>34</v>
      </c>
      <c r="EK1346" s="496">
        <v>386</v>
      </c>
      <c r="EL1346" s="518">
        <v>50</v>
      </c>
      <c r="EM1346" s="471">
        <v>0</v>
      </c>
      <c r="EN1346" s="471">
        <v>0</v>
      </c>
      <c r="EO1346" s="471">
        <v>0</v>
      </c>
      <c r="EP1346" s="471">
        <v>0</v>
      </c>
      <c r="EQ1346" s="471">
        <v>0</v>
      </c>
      <c r="ER1346" s="471">
        <v>0</v>
      </c>
      <c r="ES1346" s="471">
        <v>0</v>
      </c>
      <c r="ET1346" s="471">
        <v>0</v>
      </c>
      <c r="EU1346" s="496">
        <v>0</v>
      </c>
      <c r="EV1346" s="503">
        <v>100</v>
      </c>
      <c r="EW1346" s="471">
        <v>0</v>
      </c>
      <c r="EX1346" s="471">
        <v>0</v>
      </c>
      <c r="EY1346" s="471">
        <v>0</v>
      </c>
      <c r="EZ1346" s="471">
        <v>0</v>
      </c>
      <c r="FA1346" s="471">
        <v>0</v>
      </c>
      <c r="FB1346" s="471">
        <v>0</v>
      </c>
      <c r="FC1346" s="471">
        <v>0</v>
      </c>
      <c r="FD1346" s="471">
        <v>0</v>
      </c>
      <c r="FE1346" s="496">
        <v>0</v>
      </c>
      <c r="FF1346" s="503">
        <v>150</v>
      </c>
      <c r="FG1346" s="471">
        <v>0</v>
      </c>
      <c r="FH1346" s="471">
        <v>0</v>
      </c>
      <c r="FI1346" s="471">
        <v>0</v>
      </c>
      <c r="FJ1346" s="471">
        <v>0</v>
      </c>
      <c r="FK1346" s="471">
        <v>0</v>
      </c>
      <c r="FL1346" s="471">
        <v>0</v>
      </c>
      <c r="FM1346" s="471">
        <v>0</v>
      </c>
      <c r="FN1346" s="471">
        <v>0</v>
      </c>
      <c r="FO1346" s="496">
        <v>0</v>
      </c>
      <c r="FP1346" s="503">
        <v>200</v>
      </c>
      <c r="FQ1346" s="471">
        <v>2</v>
      </c>
      <c r="FR1346" s="471">
        <v>5</v>
      </c>
      <c r="FS1346" s="471">
        <v>11</v>
      </c>
      <c r="FT1346" s="471">
        <v>21</v>
      </c>
      <c r="FU1346" s="471">
        <v>8</v>
      </c>
      <c r="FV1346" s="471">
        <v>3</v>
      </c>
      <c r="FW1346" s="471">
        <v>4</v>
      </c>
      <c r="FX1346" s="471">
        <v>2</v>
      </c>
      <c r="FY1346" s="496">
        <v>56</v>
      </c>
      <c r="FZ1346" s="503">
        <v>0</v>
      </c>
      <c r="GA1346" s="471">
        <v>0</v>
      </c>
      <c r="GB1346" s="471">
        <v>0</v>
      </c>
      <c r="GC1346" s="471">
        <v>0</v>
      </c>
      <c r="GD1346" s="471">
        <v>0</v>
      </c>
      <c r="GE1346" s="471">
        <v>0</v>
      </c>
      <c r="GF1346" s="471">
        <v>0</v>
      </c>
      <c r="GG1346" s="471">
        <v>0</v>
      </c>
      <c r="GH1346" s="471">
        <v>0</v>
      </c>
      <c r="GI1346" s="496">
        <v>0</v>
      </c>
      <c r="GJ1346" s="471">
        <v>2</v>
      </c>
      <c r="GK1346" s="471">
        <v>5</v>
      </c>
      <c r="GL1346" s="471">
        <v>11</v>
      </c>
      <c r="GM1346" s="471">
        <v>21</v>
      </c>
      <c r="GN1346" s="471">
        <v>8</v>
      </c>
      <c r="GO1346" s="471">
        <v>3</v>
      </c>
      <c r="GP1346" s="471">
        <v>4</v>
      </c>
      <c r="GQ1346" s="471">
        <v>2</v>
      </c>
      <c r="GR1346" s="496">
        <v>56</v>
      </c>
      <c r="GS1346" s="503">
        <v>100</v>
      </c>
      <c r="GT1346" s="471">
        <v>0</v>
      </c>
      <c r="GU1346" s="471">
        <v>0</v>
      </c>
      <c r="GV1346" s="471">
        <v>0</v>
      </c>
      <c r="GW1346" s="471">
        <v>0</v>
      </c>
      <c r="GX1346" s="471">
        <v>0</v>
      </c>
      <c r="GY1346" s="471">
        <v>0</v>
      </c>
      <c r="GZ1346" s="471">
        <v>0</v>
      </c>
      <c r="HA1346" s="471">
        <v>0</v>
      </c>
      <c r="HB1346" s="496">
        <v>0</v>
      </c>
      <c r="HC1346" s="503">
        <v>150</v>
      </c>
      <c r="HD1346" s="471">
        <v>0</v>
      </c>
      <c r="HE1346" s="471">
        <v>0</v>
      </c>
      <c r="HF1346" s="471">
        <v>0</v>
      </c>
      <c r="HG1346" s="471">
        <v>0</v>
      </c>
      <c r="HH1346" s="471">
        <v>0</v>
      </c>
      <c r="HI1346" s="471">
        <v>0</v>
      </c>
      <c r="HJ1346" s="471">
        <v>0</v>
      </c>
      <c r="HK1346" s="471">
        <v>0</v>
      </c>
      <c r="HL1346" s="496">
        <v>0</v>
      </c>
      <c r="HM1346" s="503">
        <v>200</v>
      </c>
      <c r="HN1346" s="471">
        <v>0</v>
      </c>
      <c r="HO1346" s="471">
        <v>0</v>
      </c>
      <c r="HP1346" s="471">
        <v>0</v>
      </c>
      <c r="HQ1346" s="471">
        <v>0</v>
      </c>
      <c r="HR1346" s="471">
        <v>0</v>
      </c>
      <c r="HS1346" s="471">
        <v>0</v>
      </c>
      <c r="HT1346" s="471">
        <v>0</v>
      </c>
      <c r="HU1346" s="471">
        <v>0</v>
      </c>
      <c r="HV1346" s="496">
        <v>0</v>
      </c>
      <c r="HW1346" s="503">
        <v>250</v>
      </c>
      <c r="HX1346" s="471">
        <v>0</v>
      </c>
      <c r="HY1346" s="471">
        <v>0</v>
      </c>
      <c r="HZ1346" s="471">
        <v>0</v>
      </c>
      <c r="IA1346" s="471">
        <v>0</v>
      </c>
      <c r="IB1346" s="471">
        <v>0</v>
      </c>
      <c r="IC1346" s="471">
        <v>0</v>
      </c>
      <c r="ID1346" s="471">
        <v>0</v>
      </c>
      <c r="IE1346" s="471">
        <v>0</v>
      </c>
      <c r="IF1346" s="496">
        <v>0</v>
      </c>
      <c r="IG1346" s="503">
        <v>300</v>
      </c>
      <c r="IH1346" s="471">
        <v>0</v>
      </c>
      <c r="II1346" s="471">
        <v>0</v>
      </c>
      <c r="IJ1346" s="471">
        <v>1</v>
      </c>
      <c r="IK1346" s="471">
        <v>2</v>
      </c>
      <c r="IL1346" s="471">
        <v>2</v>
      </c>
      <c r="IM1346" s="471">
        <v>2</v>
      </c>
      <c r="IN1346" s="471">
        <v>2</v>
      </c>
      <c r="IO1346" s="471">
        <v>2</v>
      </c>
      <c r="IP1346" s="496">
        <v>11</v>
      </c>
      <c r="IQ1346" s="503">
        <v>0</v>
      </c>
      <c r="IR1346" s="471">
        <v>0</v>
      </c>
      <c r="IS1346" s="471">
        <v>0</v>
      </c>
      <c r="IT1346" s="471">
        <v>0</v>
      </c>
      <c r="IU1346" s="471">
        <v>0</v>
      </c>
      <c r="IV1346" s="471">
        <v>0</v>
      </c>
      <c r="IW1346" s="471">
        <v>0</v>
      </c>
      <c r="IX1346" s="471">
        <v>0</v>
      </c>
      <c r="IY1346" s="471">
        <v>0</v>
      </c>
      <c r="IZ1346" s="496">
        <v>0</v>
      </c>
      <c r="JA1346" s="471">
        <v>0</v>
      </c>
      <c r="JB1346" s="471">
        <v>0</v>
      </c>
      <c r="JC1346" s="471">
        <v>1</v>
      </c>
      <c r="JD1346" s="471">
        <v>2</v>
      </c>
      <c r="JE1346" s="471">
        <v>2</v>
      </c>
      <c r="JF1346" s="471">
        <v>2</v>
      </c>
      <c r="JG1346" s="471">
        <v>2</v>
      </c>
      <c r="JH1346" s="471">
        <v>2</v>
      </c>
      <c r="JI1346" s="471">
        <v>11</v>
      </c>
      <c r="JJ1346" s="503">
        <v>0</v>
      </c>
      <c r="JK1346" s="471">
        <v>614</v>
      </c>
      <c r="JL1346" s="471">
        <v>1931</v>
      </c>
      <c r="JM1346" s="471">
        <v>969</v>
      </c>
      <c r="JN1346" s="471">
        <v>1257</v>
      </c>
      <c r="JO1346" s="471">
        <v>1102</v>
      </c>
      <c r="JP1346" s="471">
        <v>867</v>
      </c>
      <c r="JQ1346" s="471">
        <v>708</v>
      </c>
      <c r="JR1346" s="471">
        <v>200</v>
      </c>
      <c r="JS1346" s="496">
        <v>7648</v>
      </c>
      <c r="JT1346" s="503">
        <v>10</v>
      </c>
      <c r="JU1346" s="471">
        <v>0</v>
      </c>
      <c r="JV1346" s="471">
        <v>0</v>
      </c>
      <c r="JW1346" s="471">
        <v>0</v>
      </c>
      <c r="JX1346" s="471">
        <v>0</v>
      </c>
      <c r="JY1346" s="471">
        <v>0</v>
      </c>
      <c r="JZ1346" s="471">
        <v>0</v>
      </c>
      <c r="KA1346" s="471">
        <v>0</v>
      </c>
      <c r="KB1346" s="471">
        <v>0</v>
      </c>
      <c r="KC1346" s="496">
        <v>0</v>
      </c>
      <c r="KD1346" s="503">
        <v>50</v>
      </c>
      <c r="KE1346" s="471">
        <v>0</v>
      </c>
      <c r="KF1346" s="471">
        <v>0</v>
      </c>
      <c r="KG1346" s="471">
        <v>0</v>
      </c>
      <c r="KH1346" s="471">
        <v>0</v>
      </c>
      <c r="KI1346" s="471">
        <v>0</v>
      </c>
      <c r="KJ1346" s="471">
        <v>0</v>
      </c>
      <c r="KK1346" s="471">
        <v>0</v>
      </c>
      <c r="KL1346" s="471">
        <v>0</v>
      </c>
      <c r="KM1346" s="496">
        <v>0</v>
      </c>
      <c r="KN1346" s="503">
        <v>0</v>
      </c>
      <c r="KO1346" s="471">
        <v>0</v>
      </c>
      <c r="KP1346" s="471">
        <v>0</v>
      </c>
      <c r="KQ1346" s="471">
        <v>0</v>
      </c>
      <c r="KR1346" s="471">
        <v>0</v>
      </c>
      <c r="KS1346" s="471">
        <v>0</v>
      </c>
      <c r="KT1346" s="471">
        <v>0</v>
      </c>
      <c r="KU1346" s="471">
        <v>0</v>
      </c>
      <c r="KV1346" s="471">
        <v>0</v>
      </c>
      <c r="KW1346" s="496">
        <v>0</v>
      </c>
      <c r="KX1346" s="471">
        <v>614</v>
      </c>
      <c r="KY1346" s="471">
        <v>1931</v>
      </c>
      <c r="KZ1346" s="471">
        <v>969</v>
      </c>
      <c r="LA1346" s="471">
        <v>1257</v>
      </c>
      <c r="LB1346" s="471">
        <v>1102</v>
      </c>
      <c r="LC1346" s="471">
        <v>867</v>
      </c>
      <c r="LD1346" s="471">
        <v>708</v>
      </c>
      <c r="LE1346" s="471">
        <v>200</v>
      </c>
      <c r="LF1346" s="496">
        <v>7648</v>
      </c>
      <c r="LG1346" s="262"/>
      <c r="LH1346" s="262"/>
      <c r="LI1346" s="262"/>
      <c r="LJ1346" s="262"/>
      <c r="LK1346" s="262"/>
      <c r="LL1346" s="262"/>
      <c r="LM1346" s="262"/>
      <c r="LN1346" s="262"/>
      <c r="LO1346" s="262"/>
      <c r="LP1346" s="262"/>
      <c r="LQ1346" s="262"/>
      <c r="LR1346" s="262"/>
      <c r="LS1346" s="262"/>
      <c r="LT1346" s="262"/>
      <c r="LU1346" s="262"/>
      <c r="LV1346" s="262"/>
      <c r="LW1346" s="262"/>
      <c r="LX1346" s="262"/>
      <c r="LY1346" s="262"/>
      <c r="LZ1346" s="262"/>
      <c r="MA1346" s="262"/>
      <c r="MB1346" s="262"/>
      <c r="MC1346" s="262"/>
      <c r="MD1346" s="262"/>
      <c r="ME1346" s="262"/>
      <c r="MF1346" s="262"/>
      <c r="MG1346" s="262"/>
      <c r="MH1346" s="262"/>
      <c r="MI1346" s="262"/>
      <c r="MJ1346" s="262"/>
      <c r="MK1346" s="262"/>
      <c r="ML1346" s="262"/>
      <c r="MM1346" s="262"/>
      <c r="MN1346" s="262"/>
      <c r="MO1346" s="262"/>
      <c r="MP1346" s="262"/>
      <c r="MQ1346" s="262"/>
      <c r="MR1346" s="262"/>
      <c r="MS1346" s="262"/>
      <c r="MT1346" s="262"/>
      <c r="MU1346" s="262"/>
    </row>
    <row r="1347" spans="1:359" x14ac:dyDescent="0.2">
      <c r="A1347" s="241" t="s">
        <v>148</v>
      </c>
      <c r="B1347" s="476" t="s">
        <v>841</v>
      </c>
      <c r="C1347" s="326" t="s">
        <v>807</v>
      </c>
      <c r="D1347" s="283" t="s">
        <v>149</v>
      </c>
      <c r="E1347" s="503">
        <v>0</v>
      </c>
      <c r="F1347" s="471">
        <v>227</v>
      </c>
      <c r="G1347" s="471">
        <v>177</v>
      </c>
      <c r="H1347" s="471">
        <v>52</v>
      </c>
      <c r="I1347" s="471">
        <v>23</v>
      </c>
      <c r="J1347" s="471">
        <v>7</v>
      </c>
      <c r="K1347" s="471">
        <v>2</v>
      </c>
      <c r="L1347" s="471">
        <v>3</v>
      </c>
      <c r="M1347" s="471">
        <v>0</v>
      </c>
      <c r="N1347" s="496">
        <v>491</v>
      </c>
      <c r="O1347" s="503">
        <v>10</v>
      </c>
      <c r="P1347" s="471">
        <v>0</v>
      </c>
      <c r="Q1347" s="471">
        <v>0</v>
      </c>
      <c r="R1347" s="471">
        <v>0</v>
      </c>
      <c r="S1347" s="471">
        <v>0</v>
      </c>
      <c r="T1347" s="471">
        <v>0</v>
      </c>
      <c r="U1347" s="471">
        <v>0</v>
      </c>
      <c r="V1347" s="471">
        <v>0</v>
      </c>
      <c r="W1347" s="471">
        <v>0</v>
      </c>
      <c r="X1347" s="496">
        <v>0</v>
      </c>
      <c r="Y1347" s="503">
        <v>25</v>
      </c>
      <c r="Z1347" s="471">
        <v>0</v>
      </c>
      <c r="AA1347" s="471">
        <v>0</v>
      </c>
      <c r="AB1347" s="471">
        <v>0</v>
      </c>
      <c r="AC1347" s="471">
        <v>0</v>
      </c>
      <c r="AD1347" s="471">
        <v>0</v>
      </c>
      <c r="AE1347" s="471">
        <v>0</v>
      </c>
      <c r="AF1347" s="471">
        <v>0</v>
      </c>
      <c r="AG1347" s="471">
        <v>0</v>
      </c>
      <c r="AH1347" s="496">
        <v>0</v>
      </c>
      <c r="AI1347" s="503">
        <v>50</v>
      </c>
      <c r="AJ1347" s="471">
        <v>0</v>
      </c>
      <c r="AK1347" s="471">
        <v>0</v>
      </c>
      <c r="AL1347" s="471">
        <v>0</v>
      </c>
      <c r="AM1347" s="471">
        <v>0</v>
      </c>
      <c r="AN1347" s="471">
        <v>0</v>
      </c>
      <c r="AO1347" s="471">
        <v>0</v>
      </c>
      <c r="AP1347" s="471">
        <v>0</v>
      </c>
      <c r="AQ1347" s="471">
        <v>0</v>
      </c>
      <c r="AR1347" s="496">
        <v>0</v>
      </c>
      <c r="AS1347" s="503">
        <v>100</v>
      </c>
      <c r="AT1347" s="471">
        <v>61</v>
      </c>
      <c r="AU1347" s="471">
        <v>40</v>
      </c>
      <c r="AV1347" s="471">
        <v>22</v>
      </c>
      <c r="AW1347" s="471">
        <v>3</v>
      </c>
      <c r="AX1347" s="471">
        <v>5</v>
      </c>
      <c r="AY1347" s="471">
        <v>2</v>
      </c>
      <c r="AZ1347" s="471">
        <v>1</v>
      </c>
      <c r="BA1347" s="471">
        <v>0</v>
      </c>
      <c r="BB1347" s="496">
        <v>134</v>
      </c>
      <c r="BC1347" s="503">
        <v>0</v>
      </c>
      <c r="BD1347" s="471">
        <v>0</v>
      </c>
      <c r="BE1347" s="471">
        <v>0</v>
      </c>
      <c r="BF1347" s="471">
        <v>0</v>
      </c>
      <c r="BG1347" s="471">
        <v>0</v>
      </c>
      <c r="BH1347" s="471">
        <v>0</v>
      </c>
      <c r="BI1347" s="471">
        <v>0</v>
      </c>
      <c r="BJ1347" s="471">
        <v>0</v>
      </c>
      <c r="BK1347" s="471">
        <v>0</v>
      </c>
      <c r="BL1347" s="496">
        <v>0</v>
      </c>
      <c r="BM1347" s="471">
        <v>61</v>
      </c>
      <c r="BN1347" s="471">
        <v>40</v>
      </c>
      <c r="BO1347" s="471">
        <v>22</v>
      </c>
      <c r="BP1347" s="471">
        <v>3</v>
      </c>
      <c r="BQ1347" s="471">
        <v>5</v>
      </c>
      <c r="BR1347" s="471">
        <v>2</v>
      </c>
      <c r="BS1347" s="471">
        <v>1</v>
      </c>
      <c r="BT1347" s="471">
        <v>0</v>
      </c>
      <c r="BU1347" s="496">
        <v>134</v>
      </c>
      <c r="BV1347" s="471">
        <v>288</v>
      </c>
      <c r="BW1347" s="471">
        <v>217</v>
      </c>
      <c r="BX1347" s="471">
        <v>74</v>
      </c>
      <c r="BY1347" s="471">
        <v>26</v>
      </c>
      <c r="BZ1347" s="471">
        <v>12</v>
      </c>
      <c r="CA1347" s="471">
        <v>4</v>
      </c>
      <c r="CB1347" s="471">
        <v>4</v>
      </c>
      <c r="CC1347" s="471">
        <v>0</v>
      </c>
      <c r="CD1347" s="496">
        <v>625</v>
      </c>
      <c r="CE1347" s="503">
        <v>10</v>
      </c>
      <c r="CF1347" s="471">
        <v>0</v>
      </c>
      <c r="CG1347" s="471">
        <v>0</v>
      </c>
      <c r="CH1347" s="471">
        <v>0</v>
      </c>
      <c r="CI1347" s="471">
        <v>0</v>
      </c>
      <c r="CJ1347" s="471">
        <v>0</v>
      </c>
      <c r="CK1347" s="471">
        <v>0</v>
      </c>
      <c r="CL1347" s="471">
        <v>0</v>
      </c>
      <c r="CM1347" s="471">
        <v>0</v>
      </c>
      <c r="CN1347" s="496">
        <v>0</v>
      </c>
      <c r="CO1347" s="503">
        <v>25</v>
      </c>
      <c r="CP1347" s="471">
        <v>0</v>
      </c>
      <c r="CQ1347" s="471">
        <v>0</v>
      </c>
      <c r="CR1347" s="471">
        <v>0</v>
      </c>
      <c r="CS1347" s="471">
        <v>0</v>
      </c>
      <c r="CT1347" s="471">
        <v>0</v>
      </c>
      <c r="CU1347" s="471">
        <v>0</v>
      </c>
      <c r="CV1347" s="471">
        <v>0</v>
      </c>
      <c r="CW1347" s="471">
        <v>0</v>
      </c>
      <c r="CX1347" s="496">
        <v>0</v>
      </c>
      <c r="CY1347" s="503">
        <v>50</v>
      </c>
      <c r="CZ1347" s="471">
        <v>0</v>
      </c>
      <c r="DA1347" s="471">
        <v>0</v>
      </c>
      <c r="DB1347" s="471">
        <v>0</v>
      </c>
      <c r="DC1347" s="471">
        <v>0</v>
      </c>
      <c r="DD1347" s="471">
        <v>0</v>
      </c>
      <c r="DE1347" s="471">
        <v>0</v>
      </c>
      <c r="DF1347" s="471">
        <v>0</v>
      </c>
      <c r="DG1347" s="471">
        <v>0</v>
      </c>
      <c r="DH1347" s="496">
        <v>0</v>
      </c>
      <c r="DI1347" s="503">
        <v>100</v>
      </c>
      <c r="DJ1347" s="471">
        <v>37</v>
      </c>
      <c r="DK1347" s="471">
        <v>16</v>
      </c>
      <c r="DL1347" s="471">
        <v>3</v>
      </c>
      <c r="DM1347" s="471">
        <v>1</v>
      </c>
      <c r="DN1347" s="471">
        <v>2</v>
      </c>
      <c r="DO1347" s="471">
        <v>1</v>
      </c>
      <c r="DP1347" s="471">
        <v>1</v>
      </c>
      <c r="DQ1347" s="471">
        <v>0</v>
      </c>
      <c r="DR1347" s="496">
        <v>61</v>
      </c>
      <c r="DS1347" s="503">
        <v>0</v>
      </c>
      <c r="DT1347" s="471">
        <v>0</v>
      </c>
      <c r="DU1347" s="471">
        <v>0</v>
      </c>
      <c r="DV1347" s="471">
        <v>0</v>
      </c>
      <c r="DW1347" s="471">
        <v>0</v>
      </c>
      <c r="DX1347" s="471">
        <v>0</v>
      </c>
      <c r="DY1347" s="471">
        <v>0</v>
      </c>
      <c r="DZ1347" s="471">
        <v>0</v>
      </c>
      <c r="EA1347" s="471">
        <v>0</v>
      </c>
      <c r="EB1347" s="496">
        <v>0</v>
      </c>
      <c r="EC1347" s="471">
        <v>37</v>
      </c>
      <c r="ED1347" s="471">
        <v>16</v>
      </c>
      <c r="EE1347" s="471">
        <v>3</v>
      </c>
      <c r="EF1347" s="471">
        <v>1</v>
      </c>
      <c r="EG1347" s="471">
        <v>2</v>
      </c>
      <c r="EH1347" s="471">
        <v>1</v>
      </c>
      <c r="EI1347" s="471">
        <v>1</v>
      </c>
      <c r="EJ1347" s="471">
        <v>0</v>
      </c>
      <c r="EK1347" s="496">
        <v>61</v>
      </c>
      <c r="EL1347" s="518">
        <v>50</v>
      </c>
      <c r="EM1347" s="471">
        <v>0</v>
      </c>
      <c r="EN1347" s="471">
        <v>0</v>
      </c>
      <c r="EO1347" s="471">
        <v>0</v>
      </c>
      <c r="EP1347" s="471">
        <v>0</v>
      </c>
      <c r="EQ1347" s="471">
        <v>0</v>
      </c>
      <c r="ER1347" s="471">
        <v>0</v>
      </c>
      <c r="ES1347" s="471">
        <v>0</v>
      </c>
      <c r="ET1347" s="471">
        <v>0</v>
      </c>
      <c r="EU1347" s="496">
        <v>0</v>
      </c>
      <c r="EV1347" s="503">
        <v>100</v>
      </c>
      <c r="EW1347" s="471">
        <v>0</v>
      </c>
      <c r="EX1347" s="471">
        <v>0</v>
      </c>
      <c r="EY1347" s="471">
        <v>0</v>
      </c>
      <c r="EZ1347" s="471">
        <v>0</v>
      </c>
      <c r="FA1347" s="471">
        <v>0</v>
      </c>
      <c r="FB1347" s="471">
        <v>0</v>
      </c>
      <c r="FC1347" s="471">
        <v>0</v>
      </c>
      <c r="FD1347" s="471">
        <v>0</v>
      </c>
      <c r="FE1347" s="496">
        <v>0</v>
      </c>
      <c r="FF1347" s="503">
        <v>150</v>
      </c>
      <c r="FG1347" s="471">
        <v>0</v>
      </c>
      <c r="FH1347" s="471">
        <v>0</v>
      </c>
      <c r="FI1347" s="471">
        <v>0</v>
      </c>
      <c r="FJ1347" s="471">
        <v>0</v>
      </c>
      <c r="FK1347" s="471">
        <v>0</v>
      </c>
      <c r="FL1347" s="471">
        <v>0</v>
      </c>
      <c r="FM1347" s="471">
        <v>0</v>
      </c>
      <c r="FN1347" s="471">
        <v>0</v>
      </c>
      <c r="FO1347" s="496">
        <v>0</v>
      </c>
      <c r="FP1347" s="503">
        <v>200</v>
      </c>
      <c r="FQ1347" s="471">
        <v>10</v>
      </c>
      <c r="FR1347" s="471">
        <v>4</v>
      </c>
      <c r="FS1347" s="471">
        <v>1</v>
      </c>
      <c r="FT1347" s="471">
        <v>0</v>
      </c>
      <c r="FU1347" s="471">
        <v>0</v>
      </c>
      <c r="FV1347" s="471">
        <v>0</v>
      </c>
      <c r="FW1347" s="471">
        <v>0</v>
      </c>
      <c r="FX1347" s="471">
        <v>0</v>
      </c>
      <c r="FY1347" s="496">
        <v>15</v>
      </c>
      <c r="FZ1347" s="503">
        <v>0</v>
      </c>
      <c r="GA1347" s="471">
        <v>0</v>
      </c>
      <c r="GB1347" s="471">
        <v>0</v>
      </c>
      <c r="GC1347" s="471">
        <v>0</v>
      </c>
      <c r="GD1347" s="471">
        <v>0</v>
      </c>
      <c r="GE1347" s="471">
        <v>0</v>
      </c>
      <c r="GF1347" s="471">
        <v>0</v>
      </c>
      <c r="GG1347" s="471">
        <v>0</v>
      </c>
      <c r="GH1347" s="471">
        <v>0</v>
      </c>
      <c r="GI1347" s="496">
        <v>0</v>
      </c>
      <c r="GJ1347" s="471">
        <v>10</v>
      </c>
      <c r="GK1347" s="471">
        <v>4</v>
      </c>
      <c r="GL1347" s="471">
        <v>1</v>
      </c>
      <c r="GM1347" s="471">
        <v>0</v>
      </c>
      <c r="GN1347" s="471">
        <v>0</v>
      </c>
      <c r="GO1347" s="471">
        <v>0</v>
      </c>
      <c r="GP1347" s="471">
        <v>0</v>
      </c>
      <c r="GQ1347" s="471">
        <v>0</v>
      </c>
      <c r="GR1347" s="496">
        <v>15</v>
      </c>
      <c r="GS1347" s="503">
        <v>100</v>
      </c>
      <c r="GT1347" s="471">
        <v>0</v>
      </c>
      <c r="GU1347" s="471">
        <v>0</v>
      </c>
      <c r="GV1347" s="471">
        <v>0</v>
      </c>
      <c r="GW1347" s="471">
        <v>0</v>
      </c>
      <c r="GX1347" s="471">
        <v>0</v>
      </c>
      <c r="GY1347" s="471">
        <v>0</v>
      </c>
      <c r="GZ1347" s="471">
        <v>0</v>
      </c>
      <c r="HA1347" s="471">
        <v>0</v>
      </c>
      <c r="HB1347" s="496">
        <v>0</v>
      </c>
      <c r="HC1347" s="503">
        <v>150</v>
      </c>
      <c r="HD1347" s="471">
        <v>0</v>
      </c>
      <c r="HE1347" s="471">
        <v>0</v>
      </c>
      <c r="HF1347" s="471">
        <v>0</v>
      </c>
      <c r="HG1347" s="471">
        <v>0</v>
      </c>
      <c r="HH1347" s="471">
        <v>0</v>
      </c>
      <c r="HI1347" s="471">
        <v>0</v>
      </c>
      <c r="HJ1347" s="471">
        <v>0</v>
      </c>
      <c r="HK1347" s="471">
        <v>0</v>
      </c>
      <c r="HL1347" s="496">
        <v>0</v>
      </c>
      <c r="HM1347" s="503">
        <v>200</v>
      </c>
      <c r="HN1347" s="471">
        <v>0</v>
      </c>
      <c r="HO1347" s="471">
        <v>0</v>
      </c>
      <c r="HP1347" s="471">
        <v>0</v>
      </c>
      <c r="HQ1347" s="471">
        <v>0</v>
      </c>
      <c r="HR1347" s="471">
        <v>0</v>
      </c>
      <c r="HS1347" s="471">
        <v>0</v>
      </c>
      <c r="HT1347" s="471">
        <v>0</v>
      </c>
      <c r="HU1347" s="471">
        <v>0</v>
      </c>
      <c r="HV1347" s="496">
        <v>0</v>
      </c>
      <c r="HW1347" s="503">
        <v>250</v>
      </c>
      <c r="HX1347" s="471">
        <v>0</v>
      </c>
      <c r="HY1347" s="471">
        <v>0</v>
      </c>
      <c r="HZ1347" s="471">
        <v>0</v>
      </c>
      <c r="IA1347" s="471">
        <v>0</v>
      </c>
      <c r="IB1347" s="471">
        <v>0</v>
      </c>
      <c r="IC1347" s="471">
        <v>0</v>
      </c>
      <c r="ID1347" s="471">
        <v>0</v>
      </c>
      <c r="IE1347" s="471">
        <v>0</v>
      </c>
      <c r="IF1347" s="496">
        <v>0</v>
      </c>
      <c r="IG1347" s="503">
        <v>300</v>
      </c>
      <c r="IH1347" s="471">
        <v>6</v>
      </c>
      <c r="II1347" s="471">
        <v>5</v>
      </c>
      <c r="IJ1347" s="471">
        <v>1</v>
      </c>
      <c r="IK1347" s="471">
        <v>0</v>
      </c>
      <c r="IL1347" s="471">
        <v>0</v>
      </c>
      <c r="IM1347" s="471">
        <v>0</v>
      </c>
      <c r="IN1347" s="471">
        <v>0</v>
      </c>
      <c r="IO1347" s="471">
        <v>0</v>
      </c>
      <c r="IP1347" s="496">
        <v>12</v>
      </c>
      <c r="IQ1347" s="503">
        <v>0</v>
      </c>
      <c r="IR1347" s="471">
        <v>0</v>
      </c>
      <c r="IS1347" s="471">
        <v>0</v>
      </c>
      <c r="IT1347" s="471">
        <v>0</v>
      </c>
      <c r="IU1347" s="471">
        <v>0</v>
      </c>
      <c r="IV1347" s="471">
        <v>0</v>
      </c>
      <c r="IW1347" s="471">
        <v>0</v>
      </c>
      <c r="IX1347" s="471">
        <v>0</v>
      </c>
      <c r="IY1347" s="471">
        <v>0</v>
      </c>
      <c r="IZ1347" s="496">
        <v>0</v>
      </c>
      <c r="JA1347" s="471">
        <v>6</v>
      </c>
      <c r="JB1347" s="471">
        <v>5</v>
      </c>
      <c r="JC1347" s="471">
        <v>1</v>
      </c>
      <c r="JD1347" s="471">
        <v>0</v>
      </c>
      <c r="JE1347" s="471">
        <v>0</v>
      </c>
      <c r="JF1347" s="471">
        <v>0</v>
      </c>
      <c r="JG1347" s="471">
        <v>0</v>
      </c>
      <c r="JH1347" s="471">
        <v>0</v>
      </c>
      <c r="JI1347" s="471">
        <v>12</v>
      </c>
      <c r="JJ1347" s="503">
        <v>0</v>
      </c>
      <c r="JK1347" s="471">
        <v>47</v>
      </c>
      <c r="JL1347" s="471">
        <v>35</v>
      </c>
      <c r="JM1347" s="471">
        <v>24</v>
      </c>
      <c r="JN1347" s="471">
        <v>8</v>
      </c>
      <c r="JO1347" s="471">
        <v>6</v>
      </c>
      <c r="JP1347" s="471">
        <v>1</v>
      </c>
      <c r="JQ1347" s="471">
        <v>3</v>
      </c>
      <c r="JR1347" s="471">
        <v>0</v>
      </c>
      <c r="JS1347" s="496">
        <v>124</v>
      </c>
      <c r="JT1347" s="503">
        <v>10</v>
      </c>
      <c r="JU1347" s="471">
        <v>0</v>
      </c>
      <c r="JV1347" s="471">
        <v>0</v>
      </c>
      <c r="JW1347" s="471">
        <v>0</v>
      </c>
      <c r="JX1347" s="471">
        <v>0</v>
      </c>
      <c r="JY1347" s="471">
        <v>0</v>
      </c>
      <c r="JZ1347" s="471">
        <v>0</v>
      </c>
      <c r="KA1347" s="471">
        <v>0</v>
      </c>
      <c r="KB1347" s="471">
        <v>0</v>
      </c>
      <c r="KC1347" s="496">
        <v>0</v>
      </c>
      <c r="KD1347" s="503">
        <v>50</v>
      </c>
      <c r="KE1347" s="471">
        <v>0</v>
      </c>
      <c r="KF1347" s="471">
        <v>0</v>
      </c>
      <c r="KG1347" s="471">
        <v>0</v>
      </c>
      <c r="KH1347" s="471">
        <v>0</v>
      </c>
      <c r="KI1347" s="471">
        <v>0</v>
      </c>
      <c r="KJ1347" s="471">
        <v>0</v>
      </c>
      <c r="KK1347" s="471">
        <v>0</v>
      </c>
      <c r="KL1347" s="471">
        <v>0</v>
      </c>
      <c r="KM1347" s="496">
        <v>0</v>
      </c>
      <c r="KN1347" s="503">
        <v>0</v>
      </c>
      <c r="KO1347" s="471">
        <v>0</v>
      </c>
      <c r="KP1347" s="471">
        <v>0</v>
      </c>
      <c r="KQ1347" s="471">
        <v>0</v>
      </c>
      <c r="KR1347" s="471">
        <v>0</v>
      </c>
      <c r="KS1347" s="471">
        <v>0</v>
      </c>
      <c r="KT1347" s="471">
        <v>0</v>
      </c>
      <c r="KU1347" s="471">
        <v>0</v>
      </c>
      <c r="KV1347" s="471">
        <v>0</v>
      </c>
      <c r="KW1347" s="496">
        <v>0</v>
      </c>
      <c r="KX1347" s="471">
        <v>47</v>
      </c>
      <c r="KY1347" s="471">
        <v>35</v>
      </c>
      <c r="KZ1347" s="471">
        <v>24</v>
      </c>
      <c r="LA1347" s="471">
        <v>8</v>
      </c>
      <c r="LB1347" s="471">
        <v>6</v>
      </c>
      <c r="LC1347" s="471">
        <v>1</v>
      </c>
      <c r="LD1347" s="471">
        <v>3</v>
      </c>
      <c r="LE1347" s="471">
        <v>0</v>
      </c>
      <c r="LF1347" s="496">
        <v>124</v>
      </c>
      <c r="LG1347" s="262"/>
      <c r="LH1347" s="262"/>
      <c r="LI1347" s="262"/>
      <c r="LJ1347" s="262"/>
      <c r="LK1347" s="262"/>
      <c r="LL1347" s="262"/>
      <c r="LM1347" s="262"/>
      <c r="LN1347" s="262"/>
      <c r="LO1347" s="262"/>
      <c r="LP1347" s="262"/>
      <c r="LQ1347" s="262"/>
      <c r="LR1347" s="262"/>
      <c r="LS1347" s="262"/>
      <c r="LT1347" s="262"/>
      <c r="LU1347" s="262"/>
      <c r="LV1347" s="262"/>
      <c r="LW1347" s="262"/>
      <c r="LX1347" s="262"/>
      <c r="LY1347" s="262"/>
      <c r="LZ1347" s="262"/>
      <c r="MA1347" s="262"/>
      <c r="MB1347" s="262"/>
      <c r="MC1347" s="262"/>
      <c r="MD1347" s="262"/>
      <c r="ME1347" s="262"/>
      <c r="MF1347" s="262"/>
      <c r="MG1347" s="262"/>
      <c r="MH1347" s="262"/>
      <c r="MI1347" s="262"/>
      <c r="MJ1347" s="262"/>
      <c r="MK1347" s="262"/>
      <c r="ML1347" s="262"/>
      <c r="MM1347" s="262"/>
      <c r="MN1347" s="262"/>
      <c r="MO1347" s="262"/>
      <c r="MP1347" s="262"/>
      <c r="MQ1347" s="262"/>
      <c r="MR1347" s="262"/>
      <c r="MS1347" s="262"/>
      <c r="MT1347" s="262"/>
      <c r="MU1347" s="262"/>
    </row>
    <row r="1348" spans="1:359" x14ac:dyDescent="0.2">
      <c r="A1348" s="241" t="s">
        <v>150</v>
      </c>
      <c r="B1348" s="476" t="s">
        <v>842</v>
      </c>
      <c r="C1348" s="326" t="s">
        <v>782</v>
      </c>
      <c r="D1348" s="283" t="s">
        <v>151</v>
      </c>
      <c r="E1348" s="503">
        <v>0</v>
      </c>
      <c r="F1348" s="471">
        <v>275</v>
      </c>
      <c r="G1348" s="471">
        <v>274</v>
      </c>
      <c r="H1348" s="471">
        <v>311</v>
      </c>
      <c r="I1348" s="471">
        <v>207</v>
      </c>
      <c r="J1348" s="471">
        <v>115</v>
      </c>
      <c r="K1348" s="471">
        <v>48</v>
      </c>
      <c r="L1348" s="471">
        <v>32</v>
      </c>
      <c r="M1348" s="471">
        <v>1</v>
      </c>
      <c r="N1348" s="496">
        <v>1263</v>
      </c>
      <c r="O1348" s="503">
        <v>10</v>
      </c>
      <c r="P1348" s="471">
        <v>0</v>
      </c>
      <c r="Q1348" s="471">
        <v>0</v>
      </c>
      <c r="R1348" s="471">
        <v>0</v>
      </c>
      <c r="S1348" s="471">
        <v>0</v>
      </c>
      <c r="T1348" s="471">
        <v>0</v>
      </c>
      <c r="U1348" s="471">
        <v>0</v>
      </c>
      <c r="V1348" s="471">
        <v>0</v>
      </c>
      <c r="W1348" s="471">
        <v>0</v>
      </c>
      <c r="X1348" s="496">
        <v>0</v>
      </c>
      <c r="Y1348" s="503">
        <v>25</v>
      </c>
      <c r="Z1348" s="471">
        <v>0</v>
      </c>
      <c r="AA1348" s="471">
        <v>0</v>
      </c>
      <c r="AB1348" s="471">
        <v>0</v>
      </c>
      <c r="AC1348" s="471">
        <v>0</v>
      </c>
      <c r="AD1348" s="471">
        <v>0</v>
      </c>
      <c r="AE1348" s="471">
        <v>0</v>
      </c>
      <c r="AF1348" s="471">
        <v>0</v>
      </c>
      <c r="AG1348" s="471">
        <v>0</v>
      </c>
      <c r="AH1348" s="496">
        <v>0</v>
      </c>
      <c r="AI1348" s="503">
        <v>50</v>
      </c>
      <c r="AJ1348" s="471">
        <v>0</v>
      </c>
      <c r="AK1348" s="471">
        <v>0</v>
      </c>
      <c r="AL1348" s="471">
        <v>0</v>
      </c>
      <c r="AM1348" s="471">
        <v>0</v>
      </c>
      <c r="AN1348" s="471">
        <v>0</v>
      </c>
      <c r="AO1348" s="471">
        <v>0</v>
      </c>
      <c r="AP1348" s="471">
        <v>0</v>
      </c>
      <c r="AQ1348" s="471">
        <v>0</v>
      </c>
      <c r="AR1348" s="496">
        <v>0</v>
      </c>
      <c r="AS1348" s="503">
        <v>100</v>
      </c>
      <c r="AT1348" s="471">
        <v>13</v>
      </c>
      <c r="AU1348" s="471">
        <v>32</v>
      </c>
      <c r="AV1348" s="471">
        <v>35</v>
      </c>
      <c r="AW1348" s="471">
        <v>33</v>
      </c>
      <c r="AX1348" s="471">
        <v>26</v>
      </c>
      <c r="AY1348" s="471">
        <v>6</v>
      </c>
      <c r="AZ1348" s="471">
        <v>2</v>
      </c>
      <c r="BA1348" s="471">
        <v>0</v>
      </c>
      <c r="BB1348" s="496">
        <v>147</v>
      </c>
      <c r="BC1348" s="503">
        <v>0</v>
      </c>
      <c r="BD1348" s="471">
        <v>0</v>
      </c>
      <c r="BE1348" s="471">
        <v>0</v>
      </c>
      <c r="BF1348" s="471">
        <v>0</v>
      </c>
      <c r="BG1348" s="471">
        <v>0</v>
      </c>
      <c r="BH1348" s="471">
        <v>0</v>
      </c>
      <c r="BI1348" s="471">
        <v>0</v>
      </c>
      <c r="BJ1348" s="471">
        <v>0</v>
      </c>
      <c r="BK1348" s="471">
        <v>0</v>
      </c>
      <c r="BL1348" s="496">
        <v>0</v>
      </c>
      <c r="BM1348" s="471">
        <v>13</v>
      </c>
      <c r="BN1348" s="471">
        <v>32</v>
      </c>
      <c r="BO1348" s="471">
        <v>35</v>
      </c>
      <c r="BP1348" s="471">
        <v>33</v>
      </c>
      <c r="BQ1348" s="471">
        <v>26</v>
      </c>
      <c r="BR1348" s="471">
        <v>6</v>
      </c>
      <c r="BS1348" s="471">
        <v>2</v>
      </c>
      <c r="BT1348" s="471">
        <v>0</v>
      </c>
      <c r="BU1348" s="496">
        <v>147</v>
      </c>
      <c r="BV1348" s="471">
        <v>288</v>
      </c>
      <c r="BW1348" s="471">
        <v>306</v>
      </c>
      <c r="BX1348" s="471">
        <v>346</v>
      </c>
      <c r="BY1348" s="471">
        <v>240</v>
      </c>
      <c r="BZ1348" s="471">
        <v>141</v>
      </c>
      <c r="CA1348" s="471">
        <v>54</v>
      </c>
      <c r="CB1348" s="471">
        <v>34</v>
      </c>
      <c r="CC1348" s="471">
        <v>1</v>
      </c>
      <c r="CD1348" s="496">
        <v>1410</v>
      </c>
      <c r="CE1348" s="503">
        <v>10</v>
      </c>
      <c r="CF1348" s="471">
        <v>0</v>
      </c>
      <c r="CG1348" s="471">
        <v>0</v>
      </c>
      <c r="CH1348" s="471">
        <v>0</v>
      </c>
      <c r="CI1348" s="471">
        <v>0</v>
      </c>
      <c r="CJ1348" s="471">
        <v>0</v>
      </c>
      <c r="CK1348" s="471">
        <v>0</v>
      </c>
      <c r="CL1348" s="471">
        <v>0</v>
      </c>
      <c r="CM1348" s="471">
        <v>0</v>
      </c>
      <c r="CN1348" s="496">
        <v>0</v>
      </c>
      <c r="CO1348" s="503">
        <v>25</v>
      </c>
      <c r="CP1348" s="471">
        <v>0</v>
      </c>
      <c r="CQ1348" s="471">
        <v>0</v>
      </c>
      <c r="CR1348" s="471">
        <v>0</v>
      </c>
      <c r="CS1348" s="471">
        <v>0</v>
      </c>
      <c r="CT1348" s="471">
        <v>0</v>
      </c>
      <c r="CU1348" s="471">
        <v>0</v>
      </c>
      <c r="CV1348" s="471">
        <v>0</v>
      </c>
      <c r="CW1348" s="471">
        <v>0</v>
      </c>
      <c r="CX1348" s="496">
        <v>0</v>
      </c>
      <c r="CY1348" s="503">
        <v>50</v>
      </c>
      <c r="CZ1348" s="471">
        <v>0</v>
      </c>
      <c r="DA1348" s="471">
        <v>0</v>
      </c>
      <c r="DB1348" s="471">
        <v>0</v>
      </c>
      <c r="DC1348" s="471">
        <v>0</v>
      </c>
      <c r="DD1348" s="471">
        <v>0</v>
      </c>
      <c r="DE1348" s="471">
        <v>0</v>
      </c>
      <c r="DF1348" s="471">
        <v>0</v>
      </c>
      <c r="DG1348" s="471">
        <v>0</v>
      </c>
      <c r="DH1348" s="496">
        <v>0</v>
      </c>
      <c r="DI1348" s="503">
        <v>100</v>
      </c>
      <c r="DJ1348" s="471">
        <v>38</v>
      </c>
      <c r="DK1348" s="471">
        <v>26</v>
      </c>
      <c r="DL1348" s="471">
        <v>25</v>
      </c>
      <c r="DM1348" s="471">
        <v>9</v>
      </c>
      <c r="DN1348" s="471">
        <v>7</v>
      </c>
      <c r="DO1348" s="471">
        <v>3</v>
      </c>
      <c r="DP1348" s="471">
        <v>4</v>
      </c>
      <c r="DQ1348" s="471">
        <v>1</v>
      </c>
      <c r="DR1348" s="496">
        <v>113</v>
      </c>
      <c r="DS1348" s="503">
        <v>0</v>
      </c>
      <c r="DT1348" s="471">
        <v>0</v>
      </c>
      <c r="DU1348" s="471">
        <v>0</v>
      </c>
      <c r="DV1348" s="471">
        <v>0</v>
      </c>
      <c r="DW1348" s="471">
        <v>0</v>
      </c>
      <c r="DX1348" s="471">
        <v>0</v>
      </c>
      <c r="DY1348" s="471">
        <v>0</v>
      </c>
      <c r="DZ1348" s="471">
        <v>0</v>
      </c>
      <c r="EA1348" s="471">
        <v>0</v>
      </c>
      <c r="EB1348" s="496">
        <v>0</v>
      </c>
      <c r="EC1348" s="471">
        <v>38</v>
      </c>
      <c r="ED1348" s="471">
        <v>26</v>
      </c>
      <c r="EE1348" s="471">
        <v>25</v>
      </c>
      <c r="EF1348" s="471">
        <v>9</v>
      </c>
      <c r="EG1348" s="471">
        <v>7</v>
      </c>
      <c r="EH1348" s="471">
        <v>3</v>
      </c>
      <c r="EI1348" s="471">
        <v>4</v>
      </c>
      <c r="EJ1348" s="471">
        <v>1</v>
      </c>
      <c r="EK1348" s="496">
        <v>113</v>
      </c>
      <c r="EL1348" s="518">
        <v>50</v>
      </c>
      <c r="EM1348" s="471">
        <v>0</v>
      </c>
      <c r="EN1348" s="471">
        <v>0</v>
      </c>
      <c r="EO1348" s="471">
        <v>0</v>
      </c>
      <c r="EP1348" s="471">
        <v>0</v>
      </c>
      <c r="EQ1348" s="471">
        <v>0</v>
      </c>
      <c r="ER1348" s="471">
        <v>0</v>
      </c>
      <c r="ES1348" s="471">
        <v>0</v>
      </c>
      <c r="ET1348" s="471">
        <v>0</v>
      </c>
      <c r="EU1348" s="496">
        <v>0</v>
      </c>
      <c r="EV1348" s="503">
        <v>100</v>
      </c>
      <c r="EW1348" s="471">
        <v>0</v>
      </c>
      <c r="EX1348" s="471">
        <v>0</v>
      </c>
      <c r="EY1348" s="471">
        <v>0</v>
      </c>
      <c r="EZ1348" s="471">
        <v>0</v>
      </c>
      <c r="FA1348" s="471">
        <v>0</v>
      </c>
      <c r="FB1348" s="471">
        <v>0</v>
      </c>
      <c r="FC1348" s="471">
        <v>0</v>
      </c>
      <c r="FD1348" s="471">
        <v>0</v>
      </c>
      <c r="FE1348" s="496">
        <v>0</v>
      </c>
      <c r="FF1348" s="503">
        <v>150</v>
      </c>
      <c r="FG1348" s="471">
        <v>0</v>
      </c>
      <c r="FH1348" s="471">
        <v>0</v>
      </c>
      <c r="FI1348" s="471">
        <v>0</v>
      </c>
      <c r="FJ1348" s="471">
        <v>0</v>
      </c>
      <c r="FK1348" s="471">
        <v>0</v>
      </c>
      <c r="FL1348" s="471">
        <v>0</v>
      </c>
      <c r="FM1348" s="471">
        <v>0</v>
      </c>
      <c r="FN1348" s="471">
        <v>0</v>
      </c>
      <c r="FO1348" s="496">
        <v>0</v>
      </c>
      <c r="FP1348" s="503">
        <v>200</v>
      </c>
      <c r="FQ1348" s="471">
        <v>13</v>
      </c>
      <c r="FR1348" s="471">
        <v>2</v>
      </c>
      <c r="FS1348" s="471">
        <v>6</v>
      </c>
      <c r="FT1348" s="471">
        <v>5</v>
      </c>
      <c r="FU1348" s="471">
        <v>3</v>
      </c>
      <c r="FV1348" s="471">
        <v>1</v>
      </c>
      <c r="FW1348" s="471">
        <v>4</v>
      </c>
      <c r="FX1348" s="471">
        <v>0</v>
      </c>
      <c r="FY1348" s="496">
        <v>34</v>
      </c>
      <c r="FZ1348" s="503">
        <v>0</v>
      </c>
      <c r="GA1348" s="471">
        <v>0</v>
      </c>
      <c r="GB1348" s="471">
        <v>0</v>
      </c>
      <c r="GC1348" s="471">
        <v>0</v>
      </c>
      <c r="GD1348" s="471">
        <v>0</v>
      </c>
      <c r="GE1348" s="471">
        <v>0</v>
      </c>
      <c r="GF1348" s="471">
        <v>0</v>
      </c>
      <c r="GG1348" s="471">
        <v>0</v>
      </c>
      <c r="GH1348" s="471">
        <v>0</v>
      </c>
      <c r="GI1348" s="496">
        <v>0</v>
      </c>
      <c r="GJ1348" s="471">
        <v>13</v>
      </c>
      <c r="GK1348" s="471">
        <v>2</v>
      </c>
      <c r="GL1348" s="471">
        <v>6</v>
      </c>
      <c r="GM1348" s="471">
        <v>5</v>
      </c>
      <c r="GN1348" s="471">
        <v>3</v>
      </c>
      <c r="GO1348" s="471">
        <v>1</v>
      </c>
      <c r="GP1348" s="471">
        <v>4</v>
      </c>
      <c r="GQ1348" s="471">
        <v>0</v>
      </c>
      <c r="GR1348" s="496">
        <v>34</v>
      </c>
      <c r="GS1348" s="503">
        <v>100</v>
      </c>
      <c r="GT1348" s="471">
        <v>0</v>
      </c>
      <c r="GU1348" s="471">
        <v>0</v>
      </c>
      <c r="GV1348" s="471">
        <v>0</v>
      </c>
      <c r="GW1348" s="471">
        <v>0</v>
      </c>
      <c r="GX1348" s="471">
        <v>0</v>
      </c>
      <c r="GY1348" s="471">
        <v>0</v>
      </c>
      <c r="GZ1348" s="471">
        <v>0</v>
      </c>
      <c r="HA1348" s="471">
        <v>0</v>
      </c>
      <c r="HB1348" s="496">
        <v>0</v>
      </c>
      <c r="HC1348" s="503">
        <v>150</v>
      </c>
      <c r="HD1348" s="471">
        <v>0</v>
      </c>
      <c r="HE1348" s="471">
        <v>0</v>
      </c>
      <c r="HF1348" s="471">
        <v>0</v>
      </c>
      <c r="HG1348" s="471">
        <v>0</v>
      </c>
      <c r="HH1348" s="471">
        <v>0</v>
      </c>
      <c r="HI1348" s="471">
        <v>0</v>
      </c>
      <c r="HJ1348" s="471">
        <v>0</v>
      </c>
      <c r="HK1348" s="471">
        <v>0</v>
      </c>
      <c r="HL1348" s="496">
        <v>0</v>
      </c>
      <c r="HM1348" s="503">
        <v>200</v>
      </c>
      <c r="HN1348" s="471">
        <v>0</v>
      </c>
      <c r="HO1348" s="471">
        <v>0</v>
      </c>
      <c r="HP1348" s="471">
        <v>0</v>
      </c>
      <c r="HQ1348" s="471">
        <v>0</v>
      </c>
      <c r="HR1348" s="471">
        <v>0</v>
      </c>
      <c r="HS1348" s="471">
        <v>0</v>
      </c>
      <c r="HT1348" s="471">
        <v>0</v>
      </c>
      <c r="HU1348" s="471">
        <v>0</v>
      </c>
      <c r="HV1348" s="496">
        <v>0</v>
      </c>
      <c r="HW1348" s="503">
        <v>250</v>
      </c>
      <c r="HX1348" s="471">
        <v>0</v>
      </c>
      <c r="HY1348" s="471">
        <v>0</v>
      </c>
      <c r="HZ1348" s="471">
        <v>0</v>
      </c>
      <c r="IA1348" s="471">
        <v>0</v>
      </c>
      <c r="IB1348" s="471">
        <v>0</v>
      </c>
      <c r="IC1348" s="471">
        <v>0</v>
      </c>
      <c r="ID1348" s="471">
        <v>0</v>
      </c>
      <c r="IE1348" s="471">
        <v>0</v>
      </c>
      <c r="IF1348" s="496">
        <v>0</v>
      </c>
      <c r="IG1348" s="503">
        <v>300</v>
      </c>
      <c r="IH1348" s="471">
        <v>3</v>
      </c>
      <c r="II1348" s="471">
        <v>5</v>
      </c>
      <c r="IJ1348" s="471">
        <v>3</v>
      </c>
      <c r="IK1348" s="471">
        <v>2</v>
      </c>
      <c r="IL1348" s="471">
        <v>0</v>
      </c>
      <c r="IM1348" s="471">
        <v>0</v>
      </c>
      <c r="IN1348" s="471">
        <v>0</v>
      </c>
      <c r="IO1348" s="471">
        <v>0</v>
      </c>
      <c r="IP1348" s="496">
        <v>13</v>
      </c>
      <c r="IQ1348" s="503">
        <v>0</v>
      </c>
      <c r="IR1348" s="471">
        <v>0</v>
      </c>
      <c r="IS1348" s="471">
        <v>0</v>
      </c>
      <c r="IT1348" s="471">
        <v>0</v>
      </c>
      <c r="IU1348" s="471">
        <v>0</v>
      </c>
      <c r="IV1348" s="471">
        <v>0</v>
      </c>
      <c r="IW1348" s="471">
        <v>0</v>
      </c>
      <c r="IX1348" s="471">
        <v>0</v>
      </c>
      <c r="IY1348" s="471">
        <v>0</v>
      </c>
      <c r="IZ1348" s="496">
        <v>0</v>
      </c>
      <c r="JA1348" s="471">
        <v>3</v>
      </c>
      <c r="JB1348" s="471">
        <v>5</v>
      </c>
      <c r="JC1348" s="471">
        <v>3</v>
      </c>
      <c r="JD1348" s="471">
        <v>2</v>
      </c>
      <c r="JE1348" s="471">
        <v>0</v>
      </c>
      <c r="JF1348" s="471">
        <v>0</v>
      </c>
      <c r="JG1348" s="471">
        <v>0</v>
      </c>
      <c r="JH1348" s="471">
        <v>0</v>
      </c>
      <c r="JI1348" s="471">
        <v>13</v>
      </c>
      <c r="JJ1348" s="503">
        <v>0</v>
      </c>
      <c r="JK1348" s="471">
        <v>191</v>
      </c>
      <c r="JL1348" s="471">
        <v>290</v>
      </c>
      <c r="JM1348" s="471">
        <v>388</v>
      </c>
      <c r="JN1348" s="471">
        <v>256</v>
      </c>
      <c r="JO1348" s="471">
        <v>140</v>
      </c>
      <c r="JP1348" s="471">
        <v>55</v>
      </c>
      <c r="JQ1348" s="471">
        <v>48</v>
      </c>
      <c r="JR1348" s="471">
        <v>4</v>
      </c>
      <c r="JS1348" s="496">
        <v>1372</v>
      </c>
      <c r="JT1348" s="503">
        <v>10</v>
      </c>
      <c r="JU1348" s="471">
        <v>0</v>
      </c>
      <c r="JV1348" s="471">
        <v>0</v>
      </c>
      <c r="JW1348" s="471">
        <v>0</v>
      </c>
      <c r="JX1348" s="471">
        <v>0</v>
      </c>
      <c r="JY1348" s="471">
        <v>0</v>
      </c>
      <c r="JZ1348" s="471">
        <v>0</v>
      </c>
      <c r="KA1348" s="471">
        <v>0</v>
      </c>
      <c r="KB1348" s="471">
        <v>0</v>
      </c>
      <c r="KC1348" s="496">
        <v>0</v>
      </c>
      <c r="KD1348" s="503">
        <v>50</v>
      </c>
      <c r="KE1348" s="471">
        <v>0</v>
      </c>
      <c r="KF1348" s="471">
        <v>2</v>
      </c>
      <c r="KG1348" s="471">
        <v>2</v>
      </c>
      <c r="KH1348" s="471">
        <v>0</v>
      </c>
      <c r="KI1348" s="471">
        <v>1</v>
      </c>
      <c r="KJ1348" s="471">
        <v>0</v>
      </c>
      <c r="KK1348" s="471">
        <v>0</v>
      </c>
      <c r="KL1348" s="471">
        <v>0</v>
      </c>
      <c r="KM1348" s="496">
        <v>5</v>
      </c>
      <c r="KN1348" s="503">
        <v>0</v>
      </c>
      <c r="KO1348" s="471">
        <v>0</v>
      </c>
      <c r="KP1348" s="471">
        <v>0</v>
      </c>
      <c r="KQ1348" s="471">
        <v>0</v>
      </c>
      <c r="KR1348" s="471">
        <v>0</v>
      </c>
      <c r="KS1348" s="471">
        <v>0</v>
      </c>
      <c r="KT1348" s="471">
        <v>0</v>
      </c>
      <c r="KU1348" s="471">
        <v>0</v>
      </c>
      <c r="KV1348" s="471">
        <v>0</v>
      </c>
      <c r="KW1348" s="496">
        <v>0</v>
      </c>
      <c r="KX1348" s="471">
        <v>191</v>
      </c>
      <c r="KY1348" s="471">
        <v>292</v>
      </c>
      <c r="KZ1348" s="471">
        <v>390</v>
      </c>
      <c r="LA1348" s="471">
        <v>256</v>
      </c>
      <c r="LB1348" s="471">
        <v>141</v>
      </c>
      <c r="LC1348" s="471">
        <v>55</v>
      </c>
      <c r="LD1348" s="471">
        <v>48</v>
      </c>
      <c r="LE1348" s="471">
        <v>4</v>
      </c>
      <c r="LF1348" s="496">
        <v>1377</v>
      </c>
      <c r="LG1348" s="262"/>
      <c r="LH1348" s="262"/>
      <c r="LI1348" s="262"/>
      <c r="LJ1348" s="262"/>
      <c r="LK1348" s="262"/>
      <c r="LL1348" s="262"/>
      <c r="LM1348" s="262"/>
      <c r="LN1348" s="262"/>
      <c r="LO1348" s="262"/>
      <c r="LP1348" s="262"/>
      <c r="LQ1348" s="262"/>
      <c r="LR1348" s="262"/>
      <c r="LS1348" s="262"/>
      <c r="LT1348" s="262"/>
      <c r="LU1348" s="262"/>
      <c r="LV1348" s="262"/>
      <c r="LW1348" s="262"/>
      <c r="LX1348" s="262"/>
      <c r="LY1348" s="262"/>
      <c r="LZ1348" s="262"/>
      <c r="MA1348" s="262"/>
      <c r="MB1348" s="262"/>
      <c r="MC1348" s="262"/>
      <c r="MD1348" s="262"/>
      <c r="ME1348" s="262"/>
      <c r="MF1348" s="262"/>
      <c r="MG1348" s="262"/>
      <c r="MH1348" s="262"/>
      <c r="MI1348" s="262"/>
      <c r="MJ1348" s="262"/>
      <c r="MK1348" s="262"/>
      <c r="ML1348" s="262"/>
      <c r="MM1348" s="262"/>
      <c r="MN1348" s="262"/>
      <c r="MO1348" s="262"/>
      <c r="MP1348" s="262"/>
      <c r="MQ1348" s="262"/>
      <c r="MR1348" s="262"/>
      <c r="MS1348" s="262"/>
      <c r="MT1348" s="262"/>
      <c r="MU1348" s="262"/>
    </row>
    <row r="1349" spans="1:359" x14ac:dyDescent="0.2">
      <c r="A1349" s="241" t="s">
        <v>152</v>
      </c>
      <c r="B1349" s="476" t="s">
        <v>843</v>
      </c>
      <c r="C1349" s="326" t="s">
        <v>784</v>
      </c>
      <c r="D1349" s="283" t="s">
        <v>153</v>
      </c>
      <c r="E1349" s="503">
        <v>0</v>
      </c>
      <c r="F1349" s="471">
        <v>0</v>
      </c>
      <c r="G1349" s="471">
        <v>0</v>
      </c>
      <c r="H1349" s="471">
        <v>0</v>
      </c>
      <c r="I1349" s="471">
        <v>0</v>
      </c>
      <c r="J1349" s="471">
        <v>0</v>
      </c>
      <c r="K1349" s="471">
        <v>0</v>
      </c>
      <c r="L1349" s="471">
        <v>0</v>
      </c>
      <c r="M1349" s="471">
        <v>0</v>
      </c>
      <c r="N1349" s="496">
        <v>0</v>
      </c>
      <c r="O1349" s="503">
        <v>10</v>
      </c>
      <c r="P1349" s="471">
        <v>0</v>
      </c>
      <c r="Q1349" s="471">
        <v>0</v>
      </c>
      <c r="R1349" s="471">
        <v>0</v>
      </c>
      <c r="S1349" s="471">
        <v>0</v>
      </c>
      <c r="T1349" s="471">
        <v>0</v>
      </c>
      <c r="U1349" s="471">
        <v>0</v>
      </c>
      <c r="V1349" s="471">
        <v>0</v>
      </c>
      <c r="W1349" s="471">
        <v>0</v>
      </c>
      <c r="X1349" s="496">
        <v>0</v>
      </c>
      <c r="Y1349" s="503">
        <v>25</v>
      </c>
      <c r="Z1349" s="471">
        <v>229</v>
      </c>
      <c r="AA1349" s="471">
        <v>101</v>
      </c>
      <c r="AB1349" s="471">
        <v>52</v>
      </c>
      <c r="AC1349" s="471">
        <v>29</v>
      </c>
      <c r="AD1349" s="471">
        <v>10</v>
      </c>
      <c r="AE1349" s="471">
        <v>7</v>
      </c>
      <c r="AF1349" s="471">
        <v>4</v>
      </c>
      <c r="AG1349" s="471">
        <v>1</v>
      </c>
      <c r="AH1349" s="496">
        <v>433</v>
      </c>
      <c r="AI1349" s="503">
        <v>50</v>
      </c>
      <c r="AJ1349" s="471">
        <v>257</v>
      </c>
      <c r="AK1349" s="471">
        <v>121</v>
      </c>
      <c r="AL1349" s="471">
        <v>72</v>
      </c>
      <c r="AM1349" s="471">
        <v>24</v>
      </c>
      <c r="AN1349" s="471">
        <v>9</v>
      </c>
      <c r="AO1349" s="471">
        <v>3</v>
      </c>
      <c r="AP1349" s="471">
        <v>0</v>
      </c>
      <c r="AQ1349" s="471">
        <v>0</v>
      </c>
      <c r="AR1349" s="496">
        <v>486</v>
      </c>
      <c r="AS1349" s="503">
        <v>100</v>
      </c>
      <c r="AT1349" s="471">
        <v>4</v>
      </c>
      <c r="AU1349" s="471">
        <v>1</v>
      </c>
      <c r="AV1349" s="471">
        <v>2</v>
      </c>
      <c r="AW1349" s="471">
        <v>0</v>
      </c>
      <c r="AX1349" s="471">
        <v>0</v>
      </c>
      <c r="AY1349" s="471">
        <v>1</v>
      </c>
      <c r="AZ1349" s="471">
        <v>1</v>
      </c>
      <c r="BA1349" s="471">
        <v>0</v>
      </c>
      <c r="BB1349" s="496">
        <v>9</v>
      </c>
      <c r="BC1349" s="503">
        <v>75</v>
      </c>
      <c r="BD1349" s="471">
        <v>21</v>
      </c>
      <c r="BE1349" s="471">
        <v>29</v>
      </c>
      <c r="BF1349" s="471">
        <v>11</v>
      </c>
      <c r="BG1349" s="471">
        <v>16</v>
      </c>
      <c r="BH1349" s="471">
        <v>1</v>
      </c>
      <c r="BI1349" s="471">
        <v>6</v>
      </c>
      <c r="BJ1349" s="471">
        <v>2</v>
      </c>
      <c r="BK1349" s="471">
        <v>0</v>
      </c>
      <c r="BL1349" s="496">
        <v>86</v>
      </c>
      <c r="BM1349" s="471">
        <v>511</v>
      </c>
      <c r="BN1349" s="471">
        <v>252</v>
      </c>
      <c r="BO1349" s="471">
        <v>137</v>
      </c>
      <c r="BP1349" s="471">
        <v>69</v>
      </c>
      <c r="BQ1349" s="471">
        <v>20</v>
      </c>
      <c r="BR1349" s="471">
        <v>17</v>
      </c>
      <c r="BS1349" s="471">
        <v>7</v>
      </c>
      <c r="BT1349" s="471">
        <v>1</v>
      </c>
      <c r="BU1349" s="496">
        <v>1014</v>
      </c>
      <c r="BV1349" s="471">
        <v>511</v>
      </c>
      <c r="BW1349" s="471">
        <v>252</v>
      </c>
      <c r="BX1349" s="471">
        <v>137</v>
      </c>
      <c r="BY1349" s="471">
        <v>69</v>
      </c>
      <c r="BZ1349" s="471">
        <v>20</v>
      </c>
      <c r="CA1349" s="471">
        <v>17</v>
      </c>
      <c r="CB1349" s="471">
        <v>7</v>
      </c>
      <c r="CC1349" s="471">
        <v>1</v>
      </c>
      <c r="CD1349" s="496">
        <v>1014</v>
      </c>
      <c r="CE1349" s="503">
        <v>10</v>
      </c>
      <c r="CF1349" s="471">
        <v>0</v>
      </c>
      <c r="CG1349" s="471">
        <v>0</v>
      </c>
      <c r="CH1349" s="471">
        <v>0</v>
      </c>
      <c r="CI1349" s="471">
        <v>0</v>
      </c>
      <c r="CJ1349" s="471">
        <v>0</v>
      </c>
      <c r="CK1349" s="471">
        <v>0</v>
      </c>
      <c r="CL1349" s="471">
        <v>0</v>
      </c>
      <c r="CM1349" s="471">
        <v>0</v>
      </c>
      <c r="CN1349" s="496">
        <v>0</v>
      </c>
      <c r="CO1349" s="503">
        <v>25</v>
      </c>
      <c r="CP1349" s="471">
        <v>0</v>
      </c>
      <c r="CQ1349" s="471">
        <v>0</v>
      </c>
      <c r="CR1349" s="471">
        <v>0</v>
      </c>
      <c r="CS1349" s="471">
        <v>0</v>
      </c>
      <c r="CT1349" s="471">
        <v>0</v>
      </c>
      <c r="CU1349" s="471">
        <v>0</v>
      </c>
      <c r="CV1349" s="471">
        <v>0</v>
      </c>
      <c r="CW1349" s="471">
        <v>0</v>
      </c>
      <c r="CX1349" s="496">
        <v>0</v>
      </c>
      <c r="CY1349" s="503">
        <v>50</v>
      </c>
      <c r="CZ1349" s="471">
        <v>0</v>
      </c>
      <c r="DA1349" s="471">
        <v>0</v>
      </c>
      <c r="DB1349" s="471">
        <v>0</v>
      </c>
      <c r="DC1349" s="471">
        <v>0</v>
      </c>
      <c r="DD1349" s="471">
        <v>0</v>
      </c>
      <c r="DE1349" s="471">
        <v>0</v>
      </c>
      <c r="DF1349" s="471">
        <v>0</v>
      </c>
      <c r="DG1349" s="471">
        <v>0</v>
      </c>
      <c r="DH1349" s="496">
        <v>0</v>
      </c>
      <c r="DI1349" s="503">
        <v>100</v>
      </c>
      <c r="DJ1349" s="471">
        <v>84</v>
      </c>
      <c r="DK1349" s="471">
        <v>24</v>
      </c>
      <c r="DL1349" s="471">
        <v>23</v>
      </c>
      <c r="DM1349" s="471">
        <v>16</v>
      </c>
      <c r="DN1349" s="471">
        <v>8</v>
      </c>
      <c r="DO1349" s="471">
        <v>4</v>
      </c>
      <c r="DP1349" s="471">
        <v>2</v>
      </c>
      <c r="DQ1349" s="471">
        <v>1</v>
      </c>
      <c r="DR1349" s="496">
        <v>162</v>
      </c>
      <c r="DS1349" s="503">
        <v>0</v>
      </c>
      <c r="DT1349" s="471">
        <v>0</v>
      </c>
      <c r="DU1349" s="471">
        <v>0</v>
      </c>
      <c r="DV1349" s="471">
        <v>0</v>
      </c>
      <c r="DW1349" s="471">
        <v>0</v>
      </c>
      <c r="DX1349" s="471">
        <v>0</v>
      </c>
      <c r="DY1349" s="471">
        <v>0</v>
      </c>
      <c r="DZ1349" s="471">
        <v>0</v>
      </c>
      <c r="EA1349" s="471">
        <v>0</v>
      </c>
      <c r="EB1349" s="496">
        <v>0</v>
      </c>
      <c r="EC1349" s="471">
        <v>84</v>
      </c>
      <c r="ED1349" s="471">
        <v>24</v>
      </c>
      <c r="EE1349" s="471">
        <v>23</v>
      </c>
      <c r="EF1349" s="471">
        <v>16</v>
      </c>
      <c r="EG1349" s="471">
        <v>8</v>
      </c>
      <c r="EH1349" s="471">
        <v>4</v>
      </c>
      <c r="EI1349" s="471">
        <v>2</v>
      </c>
      <c r="EJ1349" s="471">
        <v>1</v>
      </c>
      <c r="EK1349" s="496">
        <v>162</v>
      </c>
      <c r="EL1349" s="518">
        <v>50</v>
      </c>
      <c r="EM1349" s="471">
        <v>0</v>
      </c>
      <c r="EN1349" s="471">
        <v>0</v>
      </c>
      <c r="EO1349" s="471">
        <v>0</v>
      </c>
      <c r="EP1349" s="471">
        <v>0</v>
      </c>
      <c r="EQ1349" s="471">
        <v>0</v>
      </c>
      <c r="ER1349" s="471">
        <v>0</v>
      </c>
      <c r="ES1349" s="471">
        <v>0</v>
      </c>
      <c r="ET1349" s="471">
        <v>0</v>
      </c>
      <c r="EU1349" s="496">
        <v>0</v>
      </c>
      <c r="EV1349" s="503">
        <v>100</v>
      </c>
      <c r="EW1349" s="471">
        <v>0</v>
      </c>
      <c r="EX1349" s="471">
        <v>0</v>
      </c>
      <c r="EY1349" s="471">
        <v>0</v>
      </c>
      <c r="EZ1349" s="471">
        <v>0</v>
      </c>
      <c r="FA1349" s="471">
        <v>0</v>
      </c>
      <c r="FB1349" s="471">
        <v>0</v>
      </c>
      <c r="FC1349" s="471">
        <v>0</v>
      </c>
      <c r="FD1349" s="471">
        <v>0</v>
      </c>
      <c r="FE1349" s="496">
        <v>0</v>
      </c>
      <c r="FF1349" s="503">
        <v>150</v>
      </c>
      <c r="FG1349" s="471">
        <v>0</v>
      </c>
      <c r="FH1349" s="471">
        <v>0</v>
      </c>
      <c r="FI1349" s="471">
        <v>0</v>
      </c>
      <c r="FJ1349" s="471">
        <v>0</v>
      </c>
      <c r="FK1349" s="471">
        <v>0</v>
      </c>
      <c r="FL1349" s="471">
        <v>0</v>
      </c>
      <c r="FM1349" s="471">
        <v>0</v>
      </c>
      <c r="FN1349" s="471">
        <v>0</v>
      </c>
      <c r="FO1349" s="496">
        <v>0</v>
      </c>
      <c r="FP1349" s="503">
        <v>200</v>
      </c>
      <c r="FQ1349" s="471">
        <v>21</v>
      </c>
      <c r="FR1349" s="471">
        <v>3</v>
      </c>
      <c r="FS1349" s="471">
        <v>4</v>
      </c>
      <c r="FT1349" s="471">
        <v>4</v>
      </c>
      <c r="FU1349" s="471">
        <v>2</v>
      </c>
      <c r="FV1349" s="471">
        <v>1</v>
      </c>
      <c r="FW1349" s="471">
        <v>0</v>
      </c>
      <c r="FX1349" s="471">
        <v>0</v>
      </c>
      <c r="FY1349" s="496">
        <v>35</v>
      </c>
      <c r="FZ1349" s="503">
        <v>0</v>
      </c>
      <c r="GA1349" s="471">
        <v>0</v>
      </c>
      <c r="GB1349" s="471">
        <v>0</v>
      </c>
      <c r="GC1349" s="471">
        <v>0</v>
      </c>
      <c r="GD1349" s="471">
        <v>0</v>
      </c>
      <c r="GE1349" s="471">
        <v>0</v>
      </c>
      <c r="GF1349" s="471">
        <v>0</v>
      </c>
      <c r="GG1349" s="471">
        <v>0</v>
      </c>
      <c r="GH1349" s="471">
        <v>0</v>
      </c>
      <c r="GI1349" s="496">
        <v>0</v>
      </c>
      <c r="GJ1349" s="471">
        <v>21</v>
      </c>
      <c r="GK1349" s="471">
        <v>3</v>
      </c>
      <c r="GL1349" s="471">
        <v>4</v>
      </c>
      <c r="GM1349" s="471">
        <v>4</v>
      </c>
      <c r="GN1349" s="471">
        <v>2</v>
      </c>
      <c r="GO1349" s="471">
        <v>1</v>
      </c>
      <c r="GP1349" s="471">
        <v>0</v>
      </c>
      <c r="GQ1349" s="471">
        <v>0</v>
      </c>
      <c r="GR1349" s="496">
        <v>35</v>
      </c>
      <c r="GS1349" s="503">
        <v>100</v>
      </c>
      <c r="GT1349" s="471">
        <v>0</v>
      </c>
      <c r="GU1349" s="471">
        <v>0</v>
      </c>
      <c r="GV1349" s="471">
        <v>0</v>
      </c>
      <c r="GW1349" s="471">
        <v>0</v>
      </c>
      <c r="GX1349" s="471">
        <v>0</v>
      </c>
      <c r="GY1349" s="471">
        <v>0</v>
      </c>
      <c r="GZ1349" s="471">
        <v>0</v>
      </c>
      <c r="HA1349" s="471">
        <v>0</v>
      </c>
      <c r="HB1349" s="496">
        <v>0</v>
      </c>
      <c r="HC1349" s="503">
        <v>150</v>
      </c>
      <c r="HD1349" s="471">
        <v>0</v>
      </c>
      <c r="HE1349" s="471">
        <v>0</v>
      </c>
      <c r="HF1349" s="471">
        <v>0</v>
      </c>
      <c r="HG1349" s="471">
        <v>0</v>
      </c>
      <c r="HH1349" s="471">
        <v>0</v>
      </c>
      <c r="HI1349" s="471">
        <v>0</v>
      </c>
      <c r="HJ1349" s="471">
        <v>0</v>
      </c>
      <c r="HK1349" s="471">
        <v>0</v>
      </c>
      <c r="HL1349" s="496">
        <v>0</v>
      </c>
      <c r="HM1349" s="503">
        <v>200</v>
      </c>
      <c r="HN1349" s="471">
        <v>0</v>
      </c>
      <c r="HO1349" s="471">
        <v>0</v>
      </c>
      <c r="HP1349" s="471">
        <v>0</v>
      </c>
      <c r="HQ1349" s="471">
        <v>0</v>
      </c>
      <c r="HR1349" s="471">
        <v>0</v>
      </c>
      <c r="HS1349" s="471">
        <v>0</v>
      </c>
      <c r="HT1349" s="471">
        <v>0</v>
      </c>
      <c r="HU1349" s="471">
        <v>0</v>
      </c>
      <c r="HV1349" s="496">
        <v>0</v>
      </c>
      <c r="HW1349" s="503">
        <v>250</v>
      </c>
      <c r="HX1349" s="471">
        <v>0</v>
      </c>
      <c r="HY1349" s="471">
        <v>0</v>
      </c>
      <c r="HZ1349" s="471">
        <v>0</v>
      </c>
      <c r="IA1349" s="471">
        <v>0</v>
      </c>
      <c r="IB1349" s="471">
        <v>0</v>
      </c>
      <c r="IC1349" s="471">
        <v>0</v>
      </c>
      <c r="ID1349" s="471">
        <v>0</v>
      </c>
      <c r="IE1349" s="471">
        <v>0</v>
      </c>
      <c r="IF1349" s="496">
        <v>0</v>
      </c>
      <c r="IG1349" s="503">
        <v>300</v>
      </c>
      <c r="IH1349" s="471">
        <v>13</v>
      </c>
      <c r="II1349" s="471">
        <v>3</v>
      </c>
      <c r="IJ1349" s="471">
        <v>1</v>
      </c>
      <c r="IK1349" s="471">
        <v>5</v>
      </c>
      <c r="IL1349" s="471">
        <v>3</v>
      </c>
      <c r="IM1349" s="471">
        <v>0</v>
      </c>
      <c r="IN1349" s="471">
        <v>0</v>
      </c>
      <c r="IO1349" s="471">
        <v>1</v>
      </c>
      <c r="IP1349" s="496">
        <v>26</v>
      </c>
      <c r="IQ1349" s="503">
        <v>0</v>
      </c>
      <c r="IR1349" s="471">
        <v>0</v>
      </c>
      <c r="IS1349" s="471">
        <v>0</v>
      </c>
      <c r="IT1349" s="471">
        <v>0</v>
      </c>
      <c r="IU1349" s="471">
        <v>0</v>
      </c>
      <c r="IV1349" s="471">
        <v>0</v>
      </c>
      <c r="IW1349" s="471">
        <v>0</v>
      </c>
      <c r="IX1349" s="471">
        <v>0</v>
      </c>
      <c r="IY1349" s="471">
        <v>0</v>
      </c>
      <c r="IZ1349" s="496">
        <v>0</v>
      </c>
      <c r="JA1349" s="471">
        <v>13</v>
      </c>
      <c r="JB1349" s="471">
        <v>3</v>
      </c>
      <c r="JC1349" s="471">
        <v>1</v>
      </c>
      <c r="JD1349" s="471">
        <v>5</v>
      </c>
      <c r="JE1349" s="471">
        <v>3</v>
      </c>
      <c r="JF1349" s="471">
        <v>0</v>
      </c>
      <c r="JG1349" s="471">
        <v>0</v>
      </c>
      <c r="JH1349" s="471">
        <v>1</v>
      </c>
      <c r="JI1349" s="471">
        <v>26</v>
      </c>
      <c r="JJ1349" s="503">
        <v>0</v>
      </c>
      <c r="JK1349" s="471">
        <v>221</v>
      </c>
      <c r="JL1349" s="471">
        <v>135</v>
      </c>
      <c r="JM1349" s="471">
        <v>71</v>
      </c>
      <c r="JN1349" s="471">
        <v>54</v>
      </c>
      <c r="JO1349" s="471">
        <v>32</v>
      </c>
      <c r="JP1349" s="471">
        <v>13</v>
      </c>
      <c r="JQ1349" s="471">
        <v>12</v>
      </c>
      <c r="JR1349" s="471">
        <v>1</v>
      </c>
      <c r="JS1349" s="496">
        <v>539</v>
      </c>
      <c r="JT1349" s="503">
        <v>10</v>
      </c>
      <c r="JU1349" s="471">
        <v>0</v>
      </c>
      <c r="JV1349" s="471">
        <v>0</v>
      </c>
      <c r="JW1349" s="471">
        <v>0</v>
      </c>
      <c r="JX1349" s="471">
        <v>0</v>
      </c>
      <c r="JY1349" s="471">
        <v>0</v>
      </c>
      <c r="JZ1349" s="471">
        <v>0</v>
      </c>
      <c r="KA1349" s="471">
        <v>0</v>
      </c>
      <c r="KB1349" s="471">
        <v>0</v>
      </c>
      <c r="KC1349" s="496">
        <v>0</v>
      </c>
      <c r="KD1349" s="503">
        <v>50</v>
      </c>
      <c r="KE1349" s="471">
        <v>1</v>
      </c>
      <c r="KF1349" s="471">
        <v>2</v>
      </c>
      <c r="KG1349" s="471">
        <v>0</v>
      </c>
      <c r="KH1349" s="471">
        <v>1</v>
      </c>
      <c r="KI1349" s="471">
        <v>0</v>
      </c>
      <c r="KJ1349" s="471">
        <v>0</v>
      </c>
      <c r="KK1349" s="471">
        <v>0</v>
      </c>
      <c r="KL1349" s="471">
        <v>0</v>
      </c>
      <c r="KM1349" s="496">
        <v>4</v>
      </c>
      <c r="KN1349" s="503">
        <v>0</v>
      </c>
      <c r="KO1349" s="471">
        <v>0</v>
      </c>
      <c r="KP1349" s="471">
        <v>0</v>
      </c>
      <c r="KQ1349" s="471">
        <v>0</v>
      </c>
      <c r="KR1349" s="471">
        <v>0</v>
      </c>
      <c r="KS1349" s="471">
        <v>0</v>
      </c>
      <c r="KT1349" s="471">
        <v>0</v>
      </c>
      <c r="KU1349" s="471">
        <v>0</v>
      </c>
      <c r="KV1349" s="471">
        <v>0</v>
      </c>
      <c r="KW1349" s="496">
        <v>0</v>
      </c>
      <c r="KX1349" s="471">
        <v>222</v>
      </c>
      <c r="KY1349" s="471">
        <v>137</v>
      </c>
      <c r="KZ1349" s="471">
        <v>71</v>
      </c>
      <c r="LA1349" s="471">
        <v>55</v>
      </c>
      <c r="LB1349" s="471">
        <v>32</v>
      </c>
      <c r="LC1349" s="471">
        <v>13</v>
      </c>
      <c r="LD1349" s="471">
        <v>12</v>
      </c>
      <c r="LE1349" s="471">
        <v>1</v>
      </c>
      <c r="LF1349" s="496">
        <v>543</v>
      </c>
      <c r="LG1349" s="262"/>
      <c r="LH1349" s="262"/>
      <c r="LI1349" s="262"/>
      <c r="LJ1349" s="262"/>
      <c r="LK1349" s="262"/>
      <c r="LL1349" s="262"/>
      <c r="LM1349" s="262"/>
      <c r="LN1349" s="262"/>
      <c r="LO1349" s="262"/>
      <c r="LP1349" s="262"/>
      <c r="LQ1349" s="262"/>
      <c r="LR1349" s="262"/>
      <c r="LS1349" s="262"/>
      <c r="LT1349" s="262"/>
      <c r="LU1349" s="262"/>
      <c r="LV1349" s="262"/>
      <c r="LW1349" s="262"/>
      <c r="LX1349" s="262"/>
      <c r="LY1349" s="262"/>
      <c r="LZ1349" s="262"/>
      <c r="MA1349" s="262"/>
      <c r="MB1349" s="262"/>
      <c r="MC1349" s="262"/>
      <c r="MD1349" s="262"/>
      <c r="ME1349" s="262"/>
      <c r="MF1349" s="262"/>
      <c r="MG1349" s="262"/>
      <c r="MH1349" s="262"/>
      <c r="MI1349" s="262"/>
      <c r="MJ1349" s="262"/>
      <c r="MK1349" s="262"/>
      <c r="ML1349" s="262"/>
      <c r="MM1349" s="262"/>
      <c r="MN1349" s="262"/>
      <c r="MO1349" s="262"/>
      <c r="MP1349" s="262"/>
      <c r="MQ1349" s="262"/>
      <c r="MR1349" s="262"/>
      <c r="MS1349" s="262"/>
      <c r="MT1349" s="262"/>
      <c r="MU1349" s="262"/>
    </row>
    <row r="1350" spans="1:359" x14ac:dyDescent="0.2">
      <c r="A1350" s="241" t="s">
        <v>154</v>
      </c>
      <c r="B1350" s="476" t="s">
        <v>844</v>
      </c>
      <c r="C1350" s="326" t="s">
        <v>626</v>
      </c>
      <c r="D1350" s="283" t="s">
        <v>155</v>
      </c>
      <c r="E1350" s="503">
        <v>0</v>
      </c>
      <c r="F1350" s="471">
        <v>58</v>
      </c>
      <c r="G1350" s="471">
        <v>157</v>
      </c>
      <c r="H1350" s="471">
        <v>194</v>
      </c>
      <c r="I1350" s="471">
        <v>83</v>
      </c>
      <c r="J1350" s="471">
        <v>47</v>
      </c>
      <c r="K1350" s="471">
        <v>18</v>
      </c>
      <c r="L1350" s="471">
        <v>10</v>
      </c>
      <c r="M1350" s="471">
        <v>2</v>
      </c>
      <c r="N1350" s="496">
        <v>569</v>
      </c>
      <c r="O1350" s="503">
        <v>10</v>
      </c>
      <c r="P1350" s="471">
        <v>0</v>
      </c>
      <c r="Q1350" s="471">
        <v>0</v>
      </c>
      <c r="R1350" s="471">
        <v>0</v>
      </c>
      <c r="S1350" s="471">
        <v>0</v>
      </c>
      <c r="T1350" s="471">
        <v>0</v>
      </c>
      <c r="U1350" s="471">
        <v>0</v>
      </c>
      <c r="V1350" s="471">
        <v>0</v>
      </c>
      <c r="W1350" s="471">
        <v>0</v>
      </c>
      <c r="X1350" s="496">
        <v>0</v>
      </c>
      <c r="Y1350" s="503">
        <v>25</v>
      </c>
      <c r="Z1350" s="471">
        <v>0</v>
      </c>
      <c r="AA1350" s="471">
        <v>0</v>
      </c>
      <c r="AB1350" s="471">
        <v>0</v>
      </c>
      <c r="AC1350" s="471">
        <v>0</v>
      </c>
      <c r="AD1350" s="471">
        <v>0</v>
      </c>
      <c r="AE1350" s="471">
        <v>0</v>
      </c>
      <c r="AF1350" s="471">
        <v>0</v>
      </c>
      <c r="AG1350" s="471">
        <v>0</v>
      </c>
      <c r="AH1350" s="496">
        <v>0</v>
      </c>
      <c r="AI1350" s="503">
        <v>50</v>
      </c>
      <c r="AJ1350" s="471">
        <v>0</v>
      </c>
      <c r="AK1350" s="471">
        <v>0</v>
      </c>
      <c r="AL1350" s="471">
        <v>0</v>
      </c>
      <c r="AM1350" s="471">
        <v>0</v>
      </c>
      <c r="AN1350" s="471">
        <v>0</v>
      </c>
      <c r="AO1350" s="471">
        <v>0</v>
      </c>
      <c r="AP1350" s="471">
        <v>0</v>
      </c>
      <c r="AQ1350" s="471">
        <v>0</v>
      </c>
      <c r="AR1350" s="496">
        <v>0</v>
      </c>
      <c r="AS1350" s="503">
        <v>100</v>
      </c>
      <c r="AT1350" s="471">
        <v>10</v>
      </c>
      <c r="AU1350" s="471">
        <v>11</v>
      </c>
      <c r="AV1350" s="471">
        <v>15</v>
      </c>
      <c r="AW1350" s="471">
        <v>8</v>
      </c>
      <c r="AX1350" s="471">
        <v>3</v>
      </c>
      <c r="AY1350" s="471">
        <v>3</v>
      </c>
      <c r="AZ1350" s="471">
        <v>0</v>
      </c>
      <c r="BA1350" s="471">
        <v>0</v>
      </c>
      <c r="BB1350" s="496">
        <v>50</v>
      </c>
      <c r="BC1350" s="503">
        <v>0</v>
      </c>
      <c r="BD1350" s="471">
        <v>0</v>
      </c>
      <c r="BE1350" s="471">
        <v>0</v>
      </c>
      <c r="BF1350" s="471">
        <v>0</v>
      </c>
      <c r="BG1350" s="471">
        <v>0</v>
      </c>
      <c r="BH1350" s="471">
        <v>0</v>
      </c>
      <c r="BI1350" s="471">
        <v>0</v>
      </c>
      <c r="BJ1350" s="471">
        <v>0</v>
      </c>
      <c r="BK1350" s="471">
        <v>0</v>
      </c>
      <c r="BL1350" s="496">
        <v>0</v>
      </c>
      <c r="BM1350" s="471">
        <v>10</v>
      </c>
      <c r="BN1350" s="471">
        <v>11</v>
      </c>
      <c r="BO1350" s="471">
        <v>15</v>
      </c>
      <c r="BP1350" s="471">
        <v>8</v>
      </c>
      <c r="BQ1350" s="471">
        <v>3</v>
      </c>
      <c r="BR1350" s="471">
        <v>3</v>
      </c>
      <c r="BS1350" s="471">
        <v>0</v>
      </c>
      <c r="BT1350" s="471">
        <v>0</v>
      </c>
      <c r="BU1350" s="496">
        <v>50</v>
      </c>
      <c r="BV1350" s="471">
        <v>68</v>
      </c>
      <c r="BW1350" s="471">
        <v>168</v>
      </c>
      <c r="BX1350" s="471">
        <v>209</v>
      </c>
      <c r="BY1350" s="471">
        <v>91</v>
      </c>
      <c r="BZ1350" s="471">
        <v>50</v>
      </c>
      <c r="CA1350" s="471">
        <v>21</v>
      </c>
      <c r="CB1350" s="471">
        <v>10</v>
      </c>
      <c r="CC1350" s="471">
        <v>2</v>
      </c>
      <c r="CD1350" s="496">
        <v>619</v>
      </c>
      <c r="CE1350" s="503">
        <v>10</v>
      </c>
      <c r="CF1350" s="471">
        <v>0</v>
      </c>
      <c r="CG1350" s="471">
        <v>0</v>
      </c>
      <c r="CH1350" s="471">
        <v>0</v>
      </c>
      <c r="CI1350" s="471">
        <v>0</v>
      </c>
      <c r="CJ1350" s="471">
        <v>0</v>
      </c>
      <c r="CK1350" s="471">
        <v>0</v>
      </c>
      <c r="CL1350" s="471">
        <v>0</v>
      </c>
      <c r="CM1350" s="471">
        <v>0</v>
      </c>
      <c r="CN1350" s="496">
        <v>0</v>
      </c>
      <c r="CO1350" s="503">
        <v>25</v>
      </c>
      <c r="CP1350" s="471">
        <v>0</v>
      </c>
      <c r="CQ1350" s="471">
        <v>0</v>
      </c>
      <c r="CR1350" s="471">
        <v>0</v>
      </c>
      <c r="CS1350" s="471">
        <v>0</v>
      </c>
      <c r="CT1350" s="471">
        <v>0</v>
      </c>
      <c r="CU1350" s="471">
        <v>0</v>
      </c>
      <c r="CV1350" s="471">
        <v>0</v>
      </c>
      <c r="CW1350" s="471">
        <v>0</v>
      </c>
      <c r="CX1350" s="496">
        <v>0</v>
      </c>
      <c r="CY1350" s="503">
        <v>50</v>
      </c>
      <c r="CZ1350" s="471">
        <v>0</v>
      </c>
      <c r="DA1350" s="471">
        <v>0</v>
      </c>
      <c r="DB1350" s="471">
        <v>0</v>
      </c>
      <c r="DC1350" s="471">
        <v>0</v>
      </c>
      <c r="DD1350" s="471">
        <v>0</v>
      </c>
      <c r="DE1350" s="471">
        <v>0</v>
      </c>
      <c r="DF1350" s="471">
        <v>0</v>
      </c>
      <c r="DG1350" s="471">
        <v>0</v>
      </c>
      <c r="DH1350" s="496">
        <v>0</v>
      </c>
      <c r="DI1350" s="503">
        <v>100</v>
      </c>
      <c r="DJ1350" s="471">
        <v>0</v>
      </c>
      <c r="DK1350" s="471">
        <v>0</v>
      </c>
      <c r="DL1350" s="471">
        <v>0</v>
      </c>
      <c r="DM1350" s="471">
        <v>0</v>
      </c>
      <c r="DN1350" s="471">
        <v>0</v>
      </c>
      <c r="DO1350" s="471">
        <v>0</v>
      </c>
      <c r="DP1350" s="471">
        <v>0</v>
      </c>
      <c r="DQ1350" s="471">
        <v>0</v>
      </c>
      <c r="DR1350" s="496">
        <v>0</v>
      </c>
      <c r="DS1350" s="503">
        <v>0</v>
      </c>
      <c r="DT1350" s="471">
        <v>0</v>
      </c>
      <c r="DU1350" s="471">
        <v>0</v>
      </c>
      <c r="DV1350" s="471">
        <v>0</v>
      </c>
      <c r="DW1350" s="471">
        <v>0</v>
      </c>
      <c r="DX1350" s="471">
        <v>0</v>
      </c>
      <c r="DY1350" s="471">
        <v>0</v>
      </c>
      <c r="DZ1350" s="471">
        <v>0</v>
      </c>
      <c r="EA1350" s="471">
        <v>0</v>
      </c>
      <c r="EB1350" s="496">
        <v>0</v>
      </c>
      <c r="EC1350" s="471">
        <v>0</v>
      </c>
      <c r="ED1350" s="471">
        <v>0</v>
      </c>
      <c r="EE1350" s="471">
        <v>0</v>
      </c>
      <c r="EF1350" s="471">
        <v>0</v>
      </c>
      <c r="EG1350" s="471">
        <v>0</v>
      </c>
      <c r="EH1350" s="471">
        <v>0</v>
      </c>
      <c r="EI1350" s="471">
        <v>0</v>
      </c>
      <c r="EJ1350" s="471">
        <v>0</v>
      </c>
      <c r="EK1350" s="496">
        <v>0</v>
      </c>
      <c r="EL1350" s="518">
        <v>50</v>
      </c>
      <c r="EM1350" s="471">
        <v>0</v>
      </c>
      <c r="EN1350" s="471">
        <v>0</v>
      </c>
      <c r="EO1350" s="471">
        <v>0</v>
      </c>
      <c r="EP1350" s="471">
        <v>0</v>
      </c>
      <c r="EQ1350" s="471">
        <v>0</v>
      </c>
      <c r="ER1350" s="471">
        <v>0</v>
      </c>
      <c r="ES1350" s="471">
        <v>0</v>
      </c>
      <c r="ET1350" s="471">
        <v>0</v>
      </c>
      <c r="EU1350" s="496">
        <v>0</v>
      </c>
      <c r="EV1350" s="503">
        <v>100</v>
      </c>
      <c r="EW1350" s="471">
        <v>0</v>
      </c>
      <c r="EX1350" s="471">
        <v>0</v>
      </c>
      <c r="EY1350" s="471">
        <v>0</v>
      </c>
      <c r="EZ1350" s="471">
        <v>0</v>
      </c>
      <c r="FA1350" s="471">
        <v>0</v>
      </c>
      <c r="FB1350" s="471">
        <v>0</v>
      </c>
      <c r="FC1350" s="471">
        <v>0</v>
      </c>
      <c r="FD1350" s="471">
        <v>0</v>
      </c>
      <c r="FE1350" s="496">
        <v>0</v>
      </c>
      <c r="FF1350" s="503">
        <v>150</v>
      </c>
      <c r="FG1350" s="471">
        <v>0</v>
      </c>
      <c r="FH1350" s="471">
        <v>0</v>
      </c>
      <c r="FI1350" s="471">
        <v>0</v>
      </c>
      <c r="FJ1350" s="471">
        <v>0</v>
      </c>
      <c r="FK1350" s="471">
        <v>0</v>
      </c>
      <c r="FL1350" s="471">
        <v>0</v>
      </c>
      <c r="FM1350" s="471">
        <v>0</v>
      </c>
      <c r="FN1350" s="471">
        <v>0</v>
      </c>
      <c r="FO1350" s="496">
        <v>0</v>
      </c>
      <c r="FP1350" s="503">
        <v>200</v>
      </c>
      <c r="FQ1350" s="471">
        <v>0</v>
      </c>
      <c r="FR1350" s="471">
        <v>0</v>
      </c>
      <c r="FS1350" s="471">
        <v>0</v>
      </c>
      <c r="FT1350" s="471">
        <v>0</v>
      </c>
      <c r="FU1350" s="471">
        <v>0</v>
      </c>
      <c r="FV1350" s="471">
        <v>0</v>
      </c>
      <c r="FW1350" s="471">
        <v>0</v>
      </c>
      <c r="FX1350" s="471">
        <v>0</v>
      </c>
      <c r="FY1350" s="496">
        <v>0</v>
      </c>
      <c r="FZ1350" s="503">
        <v>0</v>
      </c>
      <c r="GA1350" s="471">
        <v>0</v>
      </c>
      <c r="GB1350" s="471">
        <v>0</v>
      </c>
      <c r="GC1350" s="471">
        <v>0</v>
      </c>
      <c r="GD1350" s="471">
        <v>0</v>
      </c>
      <c r="GE1350" s="471">
        <v>0</v>
      </c>
      <c r="GF1350" s="471">
        <v>0</v>
      </c>
      <c r="GG1350" s="471">
        <v>0</v>
      </c>
      <c r="GH1350" s="471">
        <v>0</v>
      </c>
      <c r="GI1350" s="496">
        <v>0</v>
      </c>
      <c r="GJ1350" s="471">
        <v>0</v>
      </c>
      <c r="GK1350" s="471">
        <v>0</v>
      </c>
      <c r="GL1350" s="471">
        <v>0</v>
      </c>
      <c r="GM1350" s="471">
        <v>0</v>
      </c>
      <c r="GN1350" s="471">
        <v>0</v>
      </c>
      <c r="GO1350" s="471">
        <v>0</v>
      </c>
      <c r="GP1350" s="471">
        <v>0</v>
      </c>
      <c r="GQ1350" s="471">
        <v>0</v>
      </c>
      <c r="GR1350" s="496">
        <v>0</v>
      </c>
      <c r="GS1350" s="503">
        <v>100</v>
      </c>
      <c r="GT1350" s="471">
        <v>0</v>
      </c>
      <c r="GU1350" s="471">
        <v>0</v>
      </c>
      <c r="GV1350" s="471">
        <v>0</v>
      </c>
      <c r="GW1350" s="471">
        <v>0</v>
      </c>
      <c r="GX1350" s="471">
        <v>0</v>
      </c>
      <c r="GY1350" s="471">
        <v>0</v>
      </c>
      <c r="GZ1350" s="471">
        <v>0</v>
      </c>
      <c r="HA1350" s="471">
        <v>0</v>
      </c>
      <c r="HB1350" s="496">
        <v>0</v>
      </c>
      <c r="HC1350" s="503">
        <v>150</v>
      </c>
      <c r="HD1350" s="471">
        <v>0</v>
      </c>
      <c r="HE1350" s="471">
        <v>0</v>
      </c>
      <c r="HF1350" s="471">
        <v>0</v>
      </c>
      <c r="HG1350" s="471">
        <v>0</v>
      </c>
      <c r="HH1350" s="471">
        <v>0</v>
      </c>
      <c r="HI1350" s="471">
        <v>0</v>
      </c>
      <c r="HJ1350" s="471">
        <v>0</v>
      </c>
      <c r="HK1350" s="471">
        <v>0</v>
      </c>
      <c r="HL1350" s="496">
        <v>0</v>
      </c>
      <c r="HM1350" s="503">
        <v>200</v>
      </c>
      <c r="HN1350" s="471">
        <v>0</v>
      </c>
      <c r="HO1350" s="471">
        <v>0</v>
      </c>
      <c r="HP1350" s="471">
        <v>0</v>
      </c>
      <c r="HQ1350" s="471">
        <v>0</v>
      </c>
      <c r="HR1350" s="471">
        <v>0</v>
      </c>
      <c r="HS1350" s="471">
        <v>0</v>
      </c>
      <c r="HT1350" s="471">
        <v>0</v>
      </c>
      <c r="HU1350" s="471">
        <v>0</v>
      </c>
      <c r="HV1350" s="496">
        <v>0</v>
      </c>
      <c r="HW1350" s="503">
        <v>250</v>
      </c>
      <c r="HX1350" s="471">
        <v>0</v>
      </c>
      <c r="HY1350" s="471">
        <v>0</v>
      </c>
      <c r="HZ1350" s="471">
        <v>0</v>
      </c>
      <c r="IA1350" s="471">
        <v>0</v>
      </c>
      <c r="IB1350" s="471">
        <v>0</v>
      </c>
      <c r="IC1350" s="471">
        <v>0</v>
      </c>
      <c r="ID1350" s="471">
        <v>0</v>
      </c>
      <c r="IE1350" s="471">
        <v>0</v>
      </c>
      <c r="IF1350" s="496">
        <v>0</v>
      </c>
      <c r="IG1350" s="503">
        <v>300</v>
      </c>
      <c r="IH1350" s="471">
        <v>0</v>
      </c>
      <c r="II1350" s="471">
        <v>0</v>
      </c>
      <c r="IJ1350" s="471">
        <v>0</v>
      </c>
      <c r="IK1350" s="471">
        <v>0</v>
      </c>
      <c r="IL1350" s="471">
        <v>0</v>
      </c>
      <c r="IM1350" s="471">
        <v>0</v>
      </c>
      <c r="IN1350" s="471">
        <v>0</v>
      </c>
      <c r="IO1350" s="471">
        <v>0</v>
      </c>
      <c r="IP1350" s="496">
        <v>0</v>
      </c>
      <c r="IQ1350" s="503">
        <v>0</v>
      </c>
      <c r="IR1350" s="471">
        <v>0</v>
      </c>
      <c r="IS1350" s="471">
        <v>0</v>
      </c>
      <c r="IT1350" s="471">
        <v>0</v>
      </c>
      <c r="IU1350" s="471">
        <v>0</v>
      </c>
      <c r="IV1350" s="471">
        <v>0</v>
      </c>
      <c r="IW1350" s="471">
        <v>0</v>
      </c>
      <c r="IX1350" s="471">
        <v>0</v>
      </c>
      <c r="IY1350" s="471">
        <v>0</v>
      </c>
      <c r="IZ1350" s="496">
        <v>0</v>
      </c>
      <c r="JA1350" s="471">
        <v>0</v>
      </c>
      <c r="JB1350" s="471">
        <v>0</v>
      </c>
      <c r="JC1350" s="471">
        <v>0</v>
      </c>
      <c r="JD1350" s="471">
        <v>0</v>
      </c>
      <c r="JE1350" s="471">
        <v>0</v>
      </c>
      <c r="JF1350" s="471">
        <v>0</v>
      </c>
      <c r="JG1350" s="471">
        <v>0</v>
      </c>
      <c r="JH1350" s="471">
        <v>0</v>
      </c>
      <c r="JI1350" s="471">
        <v>0</v>
      </c>
      <c r="JJ1350" s="503">
        <v>0</v>
      </c>
      <c r="JK1350" s="471">
        <v>4</v>
      </c>
      <c r="JL1350" s="471">
        <v>9</v>
      </c>
      <c r="JM1350" s="471">
        <v>10</v>
      </c>
      <c r="JN1350" s="471">
        <v>1</v>
      </c>
      <c r="JO1350" s="471">
        <v>2</v>
      </c>
      <c r="JP1350" s="471">
        <v>0</v>
      </c>
      <c r="JQ1350" s="471">
        <v>1</v>
      </c>
      <c r="JR1350" s="471">
        <v>0</v>
      </c>
      <c r="JS1350" s="496">
        <v>27</v>
      </c>
      <c r="JT1350" s="503">
        <v>10</v>
      </c>
      <c r="JU1350" s="471">
        <v>0</v>
      </c>
      <c r="JV1350" s="471">
        <v>0</v>
      </c>
      <c r="JW1350" s="471">
        <v>0</v>
      </c>
      <c r="JX1350" s="471">
        <v>0</v>
      </c>
      <c r="JY1350" s="471">
        <v>0</v>
      </c>
      <c r="JZ1350" s="471">
        <v>0</v>
      </c>
      <c r="KA1350" s="471">
        <v>0</v>
      </c>
      <c r="KB1350" s="471">
        <v>0</v>
      </c>
      <c r="KC1350" s="496">
        <v>0</v>
      </c>
      <c r="KD1350" s="503">
        <v>50</v>
      </c>
      <c r="KE1350" s="471">
        <v>99</v>
      </c>
      <c r="KF1350" s="471">
        <v>0</v>
      </c>
      <c r="KG1350" s="471">
        <v>0</v>
      </c>
      <c r="KH1350" s="471">
        <v>0</v>
      </c>
      <c r="KI1350" s="471">
        <v>0</v>
      </c>
      <c r="KJ1350" s="471">
        <v>0</v>
      </c>
      <c r="KK1350" s="471">
        <v>0</v>
      </c>
      <c r="KL1350" s="471">
        <v>0</v>
      </c>
      <c r="KM1350" s="496">
        <v>99</v>
      </c>
      <c r="KN1350" s="503">
        <v>0</v>
      </c>
      <c r="KO1350" s="471">
        <v>0</v>
      </c>
      <c r="KP1350" s="471">
        <v>0</v>
      </c>
      <c r="KQ1350" s="471">
        <v>0</v>
      </c>
      <c r="KR1350" s="471">
        <v>0</v>
      </c>
      <c r="KS1350" s="471">
        <v>0</v>
      </c>
      <c r="KT1350" s="471">
        <v>0</v>
      </c>
      <c r="KU1350" s="471">
        <v>0</v>
      </c>
      <c r="KV1350" s="471">
        <v>0</v>
      </c>
      <c r="KW1350" s="496">
        <v>0</v>
      </c>
      <c r="KX1350" s="471">
        <v>103</v>
      </c>
      <c r="KY1350" s="471">
        <v>9</v>
      </c>
      <c r="KZ1350" s="471">
        <v>10</v>
      </c>
      <c r="LA1350" s="471">
        <v>1</v>
      </c>
      <c r="LB1350" s="471">
        <v>2</v>
      </c>
      <c r="LC1350" s="471">
        <v>0</v>
      </c>
      <c r="LD1350" s="471">
        <v>1</v>
      </c>
      <c r="LE1350" s="471">
        <v>0</v>
      </c>
      <c r="LF1350" s="496">
        <v>126</v>
      </c>
      <c r="LG1350" s="262"/>
      <c r="LH1350" s="262"/>
      <c r="LI1350" s="262"/>
      <c r="LJ1350" s="262"/>
      <c r="LK1350" s="262"/>
      <c r="LL1350" s="262"/>
      <c r="LM1350" s="262"/>
      <c r="LN1350" s="262"/>
      <c r="LO1350" s="262"/>
      <c r="LP1350" s="262"/>
      <c r="LQ1350" s="262"/>
      <c r="LR1350" s="262"/>
      <c r="LS1350" s="262"/>
      <c r="LT1350" s="262"/>
      <c r="LU1350" s="262"/>
      <c r="LV1350" s="262"/>
      <c r="LW1350" s="262"/>
      <c r="LX1350" s="262"/>
      <c r="LY1350" s="262"/>
      <c r="LZ1350" s="262"/>
      <c r="MA1350" s="262"/>
      <c r="MB1350" s="262"/>
      <c r="MC1350" s="262"/>
      <c r="MD1350" s="262"/>
      <c r="ME1350" s="262"/>
      <c r="MF1350" s="262"/>
      <c r="MG1350" s="262"/>
      <c r="MH1350" s="262"/>
      <c r="MI1350" s="262"/>
      <c r="MJ1350" s="262"/>
      <c r="MK1350" s="262"/>
      <c r="ML1350" s="262"/>
      <c r="MM1350" s="262"/>
      <c r="MN1350" s="262"/>
      <c r="MO1350" s="262"/>
      <c r="MP1350" s="262"/>
      <c r="MQ1350" s="262"/>
      <c r="MR1350" s="262"/>
      <c r="MS1350" s="262"/>
      <c r="MT1350" s="262"/>
      <c r="MU1350" s="262"/>
    </row>
    <row r="1351" spans="1:359" x14ac:dyDescent="0.2">
      <c r="A1351" s="241" t="s">
        <v>156</v>
      </c>
      <c r="B1351" s="476" t="s">
        <v>845</v>
      </c>
      <c r="C1351" s="326" t="s">
        <v>626</v>
      </c>
      <c r="D1351" s="283" t="s">
        <v>846</v>
      </c>
      <c r="E1351" s="503">
        <v>0</v>
      </c>
      <c r="F1351" s="471">
        <v>357</v>
      </c>
      <c r="G1351" s="471">
        <v>581</v>
      </c>
      <c r="H1351" s="471">
        <v>406</v>
      </c>
      <c r="I1351" s="471">
        <v>294</v>
      </c>
      <c r="J1351" s="471">
        <v>148</v>
      </c>
      <c r="K1351" s="471">
        <v>93</v>
      </c>
      <c r="L1351" s="471">
        <v>66</v>
      </c>
      <c r="M1351" s="471">
        <v>6</v>
      </c>
      <c r="N1351" s="496">
        <v>1951</v>
      </c>
      <c r="O1351" s="503">
        <v>10</v>
      </c>
      <c r="P1351" s="471">
        <v>0</v>
      </c>
      <c r="Q1351" s="471">
        <v>0</v>
      </c>
      <c r="R1351" s="471">
        <v>0</v>
      </c>
      <c r="S1351" s="471">
        <v>0</v>
      </c>
      <c r="T1351" s="471">
        <v>0</v>
      </c>
      <c r="U1351" s="471">
        <v>0</v>
      </c>
      <c r="V1351" s="471">
        <v>0</v>
      </c>
      <c r="W1351" s="471">
        <v>0</v>
      </c>
      <c r="X1351" s="496">
        <v>0</v>
      </c>
      <c r="Y1351" s="503">
        <v>25</v>
      </c>
      <c r="Z1351" s="471">
        <v>0</v>
      </c>
      <c r="AA1351" s="471">
        <v>0</v>
      </c>
      <c r="AB1351" s="471">
        <v>0</v>
      </c>
      <c r="AC1351" s="471">
        <v>0</v>
      </c>
      <c r="AD1351" s="471">
        <v>0</v>
      </c>
      <c r="AE1351" s="471">
        <v>0</v>
      </c>
      <c r="AF1351" s="471">
        <v>0</v>
      </c>
      <c r="AG1351" s="471">
        <v>0</v>
      </c>
      <c r="AH1351" s="496">
        <v>0</v>
      </c>
      <c r="AI1351" s="503">
        <v>50</v>
      </c>
      <c r="AJ1351" s="471">
        <v>0</v>
      </c>
      <c r="AK1351" s="471">
        <v>0</v>
      </c>
      <c r="AL1351" s="471">
        <v>0</v>
      </c>
      <c r="AM1351" s="471">
        <v>0</v>
      </c>
      <c r="AN1351" s="471">
        <v>0</v>
      </c>
      <c r="AO1351" s="471">
        <v>0</v>
      </c>
      <c r="AP1351" s="471">
        <v>0</v>
      </c>
      <c r="AQ1351" s="471">
        <v>0</v>
      </c>
      <c r="AR1351" s="496">
        <v>0</v>
      </c>
      <c r="AS1351" s="503">
        <v>100</v>
      </c>
      <c r="AT1351" s="471">
        <v>0</v>
      </c>
      <c r="AU1351" s="471">
        <v>0</v>
      </c>
      <c r="AV1351" s="471">
        <v>0</v>
      </c>
      <c r="AW1351" s="471">
        <v>0</v>
      </c>
      <c r="AX1351" s="471">
        <v>0</v>
      </c>
      <c r="AY1351" s="471">
        <v>0</v>
      </c>
      <c r="AZ1351" s="471">
        <v>0</v>
      </c>
      <c r="BA1351" s="471">
        <v>0</v>
      </c>
      <c r="BB1351" s="496">
        <v>0</v>
      </c>
      <c r="BC1351" s="503">
        <v>0</v>
      </c>
      <c r="BD1351" s="471">
        <v>0</v>
      </c>
      <c r="BE1351" s="471">
        <v>0</v>
      </c>
      <c r="BF1351" s="471">
        <v>0</v>
      </c>
      <c r="BG1351" s="471">
        <v>0</v>
      </c>
      <c r="BH1351" s="471">
        <v>0</v>
      </c>
      <c r="BI1351" s="471">
        <v>0</v>
      </c>
      <c r="BJ1351" s="471">
        <v>0</v>
      </c>
      <c r="BK1351" s="471">
        <v>0</v>
      </c>
      <c r="BL1351" s="496">
        <v>0</v>
      </c>
      <c r="BM1351" s="471">
        <v>0</v>
      </c>
      <c r="BN1351" s="471">
        <v>0</v>
      </c>
      <c r="BO1351" s="471">
        <v>0</v>
      </c>
      <c r="BP1351" s="471">
        <v>0</v>
      </c>
      <c r="BQ1351" s="471">
        <v>0</v>
      </c>
      <c r="BR1351" s="471">
        <v>0</v>
      </c>
      <c r="BS1351" s="471">
        <v>0</v>
      </c>
      <c r="BT1351" s="471">
        <v>0</v>
      </c>
      <c r="BU1351" s="496">
        <v>0</v>
      </c>
      <c r="BV1351" s="471">
        <v>357</v>
      </c>
      <c r="BW1351" s="471">
        <v>581</v>
      </c>
      <c r="BX1351" s="471">
        <v>406</v>
      </c>
      <c r="BY1351" s="471">
        <v>294</v>
      </c>
      <c r="BZ1351" s="471">
        <v>148</v>
      </c>
      <c r="CA1351" s="471">
        <v>93</v>
      </c>
      <c r="CB1351" s="471">
        <v>66</v>
      </c>
      <c r="CC1351" s="471">
        <v>6</v>
      </c>
      <c r="CD1351" s="496">
        <v>1951</v>
      </c>
      <c r="CE1351" s="503">
        <v>10</v>
      </c>
      <c r="CF1351" s="471">
        <v>0</v>
      </c>
      <c r="CG1351" s="471">
        <v>0</v>
      </c>
      <c r="CH1351" s="471">
        <v>0</v>
      </c>
      <c r="CI1351" s="471">
        <v>0</v>
      </c>
      <c r="CJ1351" s="471">
        <v>0</v>
      </c>
      <c r="CK1351" s="471">
        <v>0</v>
      </c>
      <c r="CL1351" s="471">
        <v>0</v>
      </c>
      <c r="CM1351" s="471">
        <v>0</v>
      </c>
      <c r="CN1351" s="496">
        <v>0</v>
      </c>
      <c r="CO1351" s="503">
        <v>25</v>
      </c>
      <c r="CP1351" s="471">
        <v>0</v>
      </c>
      <c r="CQ1351" s="471">
        <v>0</v>
      </c>
      <c r="CR1351" s="471">
        <v>0</v>
      </c>
      <c r="CS1351" s="471">
        <v>0</v>
      </c>
      <c r="CT1351" s="471">
        <v>0</v>
      </c>
      <c r="CU1351" s="471">
        <v>0</v>
      </c>
      <c r="CV1351" s="471">
        <v>0</v>
      </c>
      <c r="CW1351" s="471">
        <v>0</v>
      </c>
      <c r="CX1351" s="496">
        <v>0</v>
      </c>
      <c r="CY1351" s="503">
        <v>50</v>
      </c>
      <c r="CZ1351" s="471">
        <v>0</v>
      </c>
      <c r="DA1351" s="471">
        <v>0</v>
      </c>
      <c r="DB1351" s="471">
        <v>0</v>
      </c>
      <c r="DC1351" s="471">
        <v>0</v>
      </c>
      <c r="DD1351" s="471">
        <v>0</v>
      </c>
      <c r="DE1351" s="471">
        <v>0</v>
      </c>
      <c r="DF1351" s="471">
        <v>0</v>
      </c>
      <c r="DG1351" s="471">
        <v>0</v>
      </c>
      <c r="DH1351" s="496">
        <v>0</v>
      </c>
      <c r="DI1351" s="503">
        <v>100</v>
      </c>
      <c r="DJ1351" s="471">
        <v>60</v>
      </c>
      <c r="DK1351" s="471">
        <v>46</v>
      </c>
      <c r="DL1351" s="471">
        <v>40</v>
      </c>
      <c r="DM1351" s="471">
        <v>28</v>
      </c>
      <c r="DN1351" s="471">
        <v>15</v>
      </c>
      <c r="DO1351" s="471">
        <v>7</v>
      </c>
      <c r="DP1351" s="471">
        <v>10</v>
      </c>
      <c r="DQ1351" s="471">
        <v>4</v>
      </c>
      <c r="DR1351" s="496">
        <v>210</v>
      </c>
      <c r="DS1351" s="503">
        <v>0</v>
      </c>
      <c r="DT1351" s="471">
        <v>0</v>
      </c>
      <c r="DU1351" s="471">
        <v>0</v>
      </c>
      <c r="DV1351" s="471">
        <v>0</v>
      </c>
      <c r="DW1351" s="471">
        <v>0</v>
      </c>
      <c r="DX1351" s="471">
        <v>0</v>
      </c>
      <c r="DY1351" s="471">
        <v>0</v>
      </c>
      <c r="DZ1351" s="471">
        <v>0</v>
      </c>
      <c r="EA1351" s="471">
        <v>0</v>
      </c>
      <c r="EB1351" s="496">
        <v>0</v>
      </c>
      <c r="EC1351" s="471">
        <v>60</v>
      </c>
      <c r="ED1351" s="471">
        <v>46</v>
      </c>
      <c r="EE1351" s="471">
        <v>40</v>
      </c>
      <c r="EF1351" s="471">
        <v>28</v>
      </c>
      <c r="EG1351" s="471">
        <v>15</v>
      </c>
      <c r="EH1351" s="471">
        <v>7</v>
      </c>
      <c r="EI1351" s="471">
        <v>10</v>
      </c>
      <c r="EJ1351" s="471">
        <v>4</v>
      </c>
      <c r="EK1351" s="496">
        <v>210</v>
      </c>
      <c r="EL1351" s="518">
        <v>50</v>
      </c>
      <c r="EM1351" s="471">
        <v>0</v>
      </c>
      <c r="EN1351" s="471">
        <v>0</v>
      </c>
      <c r="EO1351" s="471">
        <v>0</v>
      </c>
      <c r="EP1351" s="471">
        <v>0</v>
      </c>
      <c r="EQ1351" s="471">
        <v>0</v>
      </c>
      <c r="ER1351" s="471">
        <v>0</v>
      </c>
      <c r="ES1351" s="471">
        <v>0</v>
      </c>
      <c r="ET1351" s="471">
        <v>0</v>
      </c>
      <c r="EU1351" s="496">
        <v>0</v>
      </c>
      <c r="EV1351" s="503">
        <v>100</v>
      </c>
      <c r="EW1351" s="471">
        <v>0</v>
      </c>
      <c r="EX1351" s="471">
        <v>0</v>
      </c>
      <c r="EY1351" s="471">
        <v>0</v>
      </c>
      <c r="EZ1351" s="471">
        <v>0</v>
      </c>
      <c r="FA1351" s="471">
        <v>0</v>
      </c>
      <c r="FB1351" s="471">
        <v>0</v>
      </c>
      <c r="FC1351" s="471">
        <v>0</v>
      </c>
      <c r="FD1351" s="471">
        <v>0</v>
      </c>
      <c r="FE1351" s="496">
        <v>0</v>
      </c>
      <c r="FF1351" s="503">
        <v>150</v>
      </c>
      <c r="FG1351" s="471">
        <v>0</v>
      </c>
      <c r="FH1351" s="471">
        <v>0</v>
      </c>
      <c r="FI1351" s="471">
        <v>0</v>
      </c>
      <c r="FJ1351" s="471">
        <v>0</v>
      </c>
      <c r="FK1351" s="471">
        <v>0</v>
      </c>
      <c r="FL1351" s="471">
        <v>0</v>
      </c>
      <c r="FM1351" s="471">
        <v>0</v>
      </c>
      <c r="FN1351" s="471">
        <v>0</v>
      </c>
      <c r="FO1351" s="496">
        <v>0</v>
      </c>
      <c r="FP1351" s="503">
        <v>200</v>
      </c>
      <c r="FQ1351" s="471">
        <v>26</v>
      </c>
      <c r="FR1351" s="471">
        <v>10</v>
      </c>
      <c r="FS1351" s="471">
        <v>2</v>
      </c>
      <c r="FT1351" s="471">
        <v>3</v>
      </c>
      <c r="FU1351" s="471">
        <v>5</v>
      </c>
      <c r="FV1351" s="471">
        <v>3</v>
      </c>
      <c r="FW1351" s="471">
        <v>1</v>
      </c>
      <c r="FX1351" s="471">
        <v>0</v>
      </c>
      <c r="FY1351" s="496">
        <v>50</v>
      </c>
      <c r="FZ1351" s="503">
        <v>0</v>
      </c>
      <c r="GA1351" s="471">
        <v>0</v>
      </c>
      <c r="GB1351" s="471">
        <v>0</v>
      </c>
      <c r="GC1351" s="471">
        <v>0</v>
      </c>
      <c r="GD1351" s="471">
        <v>0</v>
      </c>
      <c r="GE1351" s="471">
        <v>0</v>
      </c>
      <c r="GF1351" s="471">
        <v>0</v>
      </c>
      <c r="GG1351" s="471">
        <v>0</v>
      </c>
      <c r="GH1351" s="471">
        <v>0</v>
      </c>
      <c r="GI1351" s="496">
        <v>0</v>
      </c>
      <c r="GJ1351" s="471">
        <v>26</v>
      </c>
      <c r="GK1351" s="471">
        <v>10</v>
      </c>
      <c r="GL1351" s="471">
        <v>2</v>
      </c>
      <c r="GM1351" s="471">
        <v>3</v>
      </c>
      <c r="GN1351" s="471">
        <v>5</v>
      </c>
      <c r="GO1351" s="471">
        <v>3</v>
      </c>
      <c r="GP1351" s="471">
        <v>1</v>
      </c>
      <c r="GQ1351" s="471">
        <v>0</v>
      </c>
      <c r="GR1351" s="496">
        <v>50</v>
      </c>
      <c r="GS1351" s="503">
        <v>100</v>
      </c>
      <c r="GT1351" s="471">
        <v>0</v>
      </c>
      <c r="GU1351" s="471">
        <v>0</v>
      </c>
      <c r="GV1351" s="471">
        <v>0</v>
      </c>
      <c r="GW1351" s="471">
        <v>0</v>
      </c>
      <c r="GX1351" s="471">
        <v>0</v>
      </c>
      <c r="GY1351" s="471">
        <v>0</v>
      </c>
      <c r="GZ1351" s="471">
        <v>0</v>
      </c>
      <c r="HA1351" s="471">
        <v>0</v>
      </c>
      <c r="HB1351" s="496">
        <v>0</v>
      </c>
      <c r="HC1351" s="503">
        <v>150</v>
      </c>
      <c r="HD1351" s="471">
        <v>0</v>
      </c>
      <c r="HE1351" s="471">
        <v>0</v>
      </c>
      <c r="HF1351" s="471">
        <v>0</v>
      </c>
      <c r="HG1351" s="471">
        <v>0</v>
      </c>
      <c r="HH1351" s="471">
        <v>0</v>
      </c>
      <c r="HI1351" s="471">
        <v>0</v>
      </c>
      <c r="HJ1351" s="471">
        <v>0</v>
      </c>
      <c r="HK1351" s="471">
        <v>0</v>
      </c>
      <c r="HL1351" s="496">
        <v>0</v>
      </c>
      <c r="HM1351" s="503">
        <v>200</v>
      </c>
      <c r="HN1351" s="471">
        <v>0</v>
      </c>
      <c r="HO1351" s="471">
        <v>0</v>
      </c>
      <c r="HP1351" s="471">
        <v>0</v>
      </c>
      <c r="HQ1351" s="471">
        <v>0</v>
      </c>
      <c r="HR1351" s="471">
        <v>0</v>
      </c>
      <c r="HS1351" s="471">
        <v>0</v>
      </c>
      <c r="HT1351" s="471">
        <v>0</v>
      </c>
      <c r="HU1351" s="471">
        <v>0</v>
      </c>
      <c r="HV1351" s="496">
        <v>0</v>
      </c>
      <c r="HW1351" s="503">
        <v>250</v>
      </c>
      <c r="HX1351" s="471">
        <v>0</v>
      </c>
      <c r="HY1351" s="471">
        <v>0</v>
      </c>
      <c r="HZ1351" s="471">
        <v>0</v>
      </c>
      <c r="IA1351" s="471">
        <v>0</v>
      </c>
      <c r="IB1351" s="471">
        <v>0</v>
      </c>
      <c r="IC1351" s="471">
        <v>0</v>
      </c>
      <c r="ID1351" s="471">
        <v>0</v>
      </c>
      <c r="IE1351" s="471">
        <v>0</v>
      </c>
      <c r="IF1351" s="496">
        <v>0</v>
      </c>
      <c r="IG1351" s="503">
        <v>300</v>
      </c>
      <c r="IH1351" s="471">
        <v>8</v>
      </c>
      <c r="II1351" s="471">
        <v>6</v>
      </c>
      <c r="IJ1351" s="471">
        <v>7</v>
      </c>
      <c r="IK1351" s="471">
        <v>1</v>
      </c>
      <c r="IL1351" s="471">
        <v>2</v>
      </c>
      <c r="IM1351" s="471">
        <v>3</v>
      </c>
      <c r="IN1351" s="471">
        <v>2</v>
      </c>
      <c r="IO1351" s="471">
        <v>0</v>
      </c>
      <c r="IP1351" s="496">
        <v>29</v>
      </c>
      <c r="IQ1351" s="503">
        <v>0</v>
      </c>
      <c r="IR1351" s="471">
        <v>0</v>
      </c>
      <c r="IS1351" s="471">
        <v>0</v>
      </c>
      <c r="IT1351" s="471">
        <v>0</v>
      </c>
      <c r="IU1351" s="471">
        <v>0</v>
      </c>
      <c r="IV1351" s="471">
        <v>0</v>
      </c>
      <c r="IW1351" s="471">
        <v>0</v>
      </c>
      <c r="IX1351" s="471">
        <v>0</v>
      </c>
      <c r="IY1351" s="471">
        <v>0</v>
      </c>
      <c r="IZ1351" s="496">
        <v>0</v>
      </c>
      <c r="JA1351" s="471">
        <v>8</v>
      </c>
      <c r="JB1351" s="471">
        <v>6</v>
      </c>
      <c r="JC1351" s="471">
        <v>7</v>
      </c>
      <c r="JD1351" s="471">
        <v>1</v>
      </c>
      <c r="JE1351" s="471">
        <v>2</v>
      </c>
      <c r="JF1351" s="471">
        <v>3</v>
      </c>
      <c r="JG1351" s="471">
        <v>2</v>
      </c>
      <c r="JH1351" s="471">
        <v>0</v>
      </c>
      <c r="JI1351" s="471">
        <v>29</v>
      </c>
      <c r="JJ1351" s="503">
        <v>0</v>
      </c>
      <c r="JK1351" s="471">
        <v>41</v>
      </c>
      <c r="JL1351" s="471">
        <v>58</v>
      </c>
      <c r="JM1351" s="471">
        <v>68</v>
      </c>
      <c r="JN1351" s="471">
        <v>37</v>
      </c>
      <c r="JO1351" s="471">
        <v>26</v>
      </c>
      <c r="JP1351" s="471">
        <v>25</v>
      </c>
      <c r="JQ1351" s="471">
        <v>19</v>
      </c>
      <c r="JR1351" s="471">
        <v>4</v>
      </c>
      <c r="JS1351" s="496">
        <v>278</v>
      </c>
      <c r="JT1351" s="503">
        <v>10</v>
      </c>
      <c r="JU1351" s="471">
        <v>0</v>
      </c>
      <c r="JV1351" s="471">
        <v>0</v>
      </c>
      <c r="JW1351" s="471">
        <v>0</v>
      </c>
      <c r="JX1351" s="471">
        <v>0</v>
      </c>
      <c r="JY1351" s="471">
        <v>0</v>
      </c>
      <c r="JZ1351" s="471">
        <v>0</v>
      </c>
      <c r="KA1351" s="471">
        <v>0</v>
      </c>
      <c r="KB1351" s="471">
        <v>0</v>
      </c>
      <c r="KC1351" s="496">
        <v>0</v>
      </c>
      <c r="KD1351" s="503">
        <v>50</v>
      </c>
      <c r="KE1351" s="471">
        <v>0</v>
      </c>
      <c r="KF1351" s="471">
        <v>0</v>
      </c>
      <c r="KG1351" s="471">
        <v>0</v>
      </c>
      <c r="KH1351" s="471">
        <v>0</v>
      </c>
      <c r="KI1351" s="471">
        <v>0</v>
      </c>
      <c r="KJ1351" s="471">
        <v>0</v>
      </c>
      <c r="KK1351" s="471">
        <v>0</v>
      </c>
      <c r="KL1351" s="471">
        <v>0</v>
      </c>
      <c r="KM1351" s="496">
        <v>0</v>
      </c>
      <c r="KN1351" s="503">
        <v>0</v>
      </c>
      <c r="KO1351" s="471">
        <v>0</v>
      </c>
      <c r="KP1351" s="471">
        <v>0</v>
      </c>
      <c r="KQ1351" s="471">
        <v>0</v>
      </c>
      <c r="KR1351" s="471">
        <v>0</v>
      </c>
      <c r="KS1351" s="471">
        <v>0</v>
      </c>
      <c r="KT1351" s="471">
        <v>0</v>
      </c>
      <c r="KU1351" s="471">
        <v>0</v>
      </c>
      <c r="KV1351" s="471">
        <v>0</v>
      </c>
      <c r="KW1351" s="496">
        <v>0</v>
      </c>
      <c r="KX1351" s="471">
        <v>41</v>
      </c>
      <c r="KY1351" s="471">
        <v>58</v>
      </c>
      <c r="KZ1351" s="471">
        <v>68</v>
      </c>
      <c r="LA1351" s="471">
        <v>37</v>
      </c>
      <c r="LB1351" s="471">
        <v>26</v>
      </c>
      <c r="LC1351" s="471">
        <v>25</v>
      </c>
      <c r="LD1351" s="471">
        <v>19</v>
      </c>
      <c r="LE1351" s="471">
        <v>4</v>
      </c>
      <c r="LF1351" s="496">
        <v>278</v>
      </c>
      <c r="LG1351" s="262"/>
      <c r="LH1351" s="262"/>
      <c r="LI1351" s="262"/>
      <c r="LJ1351" s="262"/>
      <c r="LK1351" s="262"/>
      <c r="LL1351" s="262"/>
      <c r="LM1351" s="262"/>
      <c r="LN1351" s="262"/>
      <c r="LO1351" s="262"/>
      <c r="LP1351" s="262"/>
      <c r="LQ1351" s="262"/>
      <c r="LR1351" s="262"/>
      <c r="LS1351" s="262"/>
      <c r="LT1351" s="262"/>
      <c r="LU1351" s="262"/>
      <c r="LV1351" s="262"/>
      <c r="LW1351" s="262"/>
      <c r="LX1351" s="262"/>
      <c r="LY1351" s="262"/>
      <c r="LZ1351" s="262"/>
      <c r="MA1351" s="262"/>
      <c r="MB1351" s="262"/>
      <c r="MC1351" s="262"/>
      <c r="MD1351" s="262"/>
      <c r="ME1351" s="262"/>
      <c r="MF1351" s="262"/>
      <c r="MG1351" s="262"/>
      <c r="MH1351" s="262"/>
      <c r="MI1351" s="262"/>
      <c r="MJ1351" s="262"/>
      <c r="MK1351" s="262"/>
      <c r="ML1351" s="262"/>
      <c r="MM1351" s="262"/>
      <c r="MN1351" s="262"/>
      <c r="MO1351" s="262"/>
      <c r="MP1351" s="262"/>
      <c r="MQ1351" s="262"/>
      <c r="MR1351" s="262"/>
      <c r="MS1351" s="262"/>
      <c r="MT1351" s="262"/>
      <c r="MU1351" s="262"/>
    </row>
    <row r="1352" spans="1:359" x14ac:dyDescent="0.2">
      <c r="A1352" s="241" t="s">
        <v>157</v>
      </c>
      <c r="B1352" s="476" t="s">
        <v>847</v>
      </c>
      <c r="C1352" s="326" t="s">
        <v>786</v>
      </c>
      <c r="D1352" s="283" t="s">
        <v>158</v>
      </c>
      <c r="E1352" s="503">
        <v>0</v>
      </c>
      <c r="F1352" s="471">
        <v>319</v>
      </c>
      <c r="G1352" s="471">
        <v>265</v>
      </c>
      <c r="H1352" s="471">
        <v>180</v>
      </c>
      <c r="I1352" s="471">
        <v>82</v>
      </c>
      <c r="J1352" s="471">
        <v>36</v>
      </c>
      <c r="K1352" s="471">
        <v>26</v>
      </c>
      <c r="L1352" s="471">
        <v>22</v>
      </c>
      <c r="M1352" s="471">
        <v>5</v>
      </c>
      <c r="N1352" s="496">
        <v>935</v>
      </c>
      <c r="O1352" s="503">
        <v>10</v>
      </c>
      <c r="P1352" s="471">
        <v>0</v>
      </c>
      <c r="Q1352" s="471">
        <v>0</v>
      </c>
      <c r="R1352" s="471">
        <v>0</v>
      </c>
      <c r="S1352" s="471">
        <v>0</v>
      </c>
      <c r="T1352" s="471">
        <v>0</v>
      </c>
      <c r="U1352" s="471">
        <v>0</v>
      </c>
      <c r="V1352" s="471">
        <v>0</v>
      </c>
      <c r="W1352" s="471">
        <v>0</v>
      </c>
      <c r="X1352" s="496">
        <v>0</v>
      </c>
      <c r="Y1352" s="503">
        <v>25</v>
      </c>
      <c r="Z1352" s="471">
        <v>0</v>
      </c>
      <c r="AA1352" s="471">
        <v>0</v>
      </c>
      <c r="AB1352" s="471">
        <v>0</v>
      </c>
      <c r="AC1352" s="471">
        <v>0</v>
      </c>
      <c r="AD1352" s="471">
        <v>0</v>
      </c>
      <c r="AE1352" s="471">
        <v>0</v>
      </c>
      <c r="AF1352" s="471">
        <v>0</v>
      </c>
      <c r="AG1352" s="471">
        <v>0</v>
      </c>
      <c r="AH1352" s="496">
        <v>0</v>
      </c>
      <c r="AI1352" s="503">
        <v>50</v>
      </c>
      <c r="AJ1352" s="471">
        <v>0</v>
      </c>
      <c r="AK1352" s="471">
        <v>0</v>
      </c>
      <c r="AL1352" s="471">
        <v>0</v>
      </c>
      <c r="AM1352" s="471">
        <v>0</v>
      </c>
      <c r="AN1352" s="471">
        <v>0</v>
      </c>
      <c r="AO1352" s="471">
        <v>0</v>
      </c>
      <c r="AP1352" s="471">
        <v>0</v>
      </c>
      <c r="AQ1352" s="471">
        <v>0</v>
      </c>
      <c r="AR1352" s="496">
        <v>0</v>
      </c>
      <c r="AS1352" s="503">
        <v>100</v>
      </c>
      <c r="AT1352" s="471">
        <v>5</v>
      </c>
      <c r="AU1352" s="471">
        <v>13</v>
      </c>
      <c r="AV1352" s="471">
        <v>8</v>
      </c>
      <c r="AW1352" s="471">
        <v>6</v>
      </c>
      <c r="AX1352" s="471">
        <v>7</v>
      </c>
      <c r="AY1352" s="471">
        <v>1</v>
      </c>
      <c r="AZ1352" s="471">
        <v>2</v>
      </c>
      <c r="BA1352" s="471">
        <v>0</v>
      </c>
      <c r="BB1352" s="496">
        <v>42</v>
      </c>
      <c r="BC1352" s="503">
        <v>0</v>
      </c>
      <c r="BD1352" s="471">
        <v>0</v>
      </c>
      <c r="BE1352" s="471">
        <v>0</v>
      </c>
      <c r="BF1352" s="471">
        <v>0</v>
      </c>
      <c r="BG1352" s="471">
        <v>0</v>
      </c>
      <c r="BH1352" s="471">
        <v>0</v>
      </c>
      <c r="BI1352" s="471">
        <v>0</v>
      </c>
      <c r="BJ1352" s="471">
        <v>0</v>
      </c>
      <c r="BK1352" s="471">
        <v>0</v>
      </c>
      <c r="BL1352" s="496">
        <v>0</v>
      </c>
      <c r="BM1352" s="471">
        <v>5</v>
      </c>
      <c r="BN1352" s="471">
        <v>13</v>
      </c>
      <c r="BO1352" s="471">
        <v>8</v>
      </c>
      <c r="BP1352" s="471">
        <v>6</v>
      </c>
      <c r="BQ1352" s="471">
        <v>7</v>
      </c>
      <c r="BR1352" s="471">
        <v>1</v>
      </c>
      <c r="BS1352" s="471">
        <v>2</v>
      </c>
      <c r="BT1352" s="471">
        <v>0</v>
      </c>
      <c r="BU1352" s="496">
        <v>42</v>
      </c>
      <c r="BV1352" s="471">
        <v>324</v>
      </c>
      <c r="BW1352" s="471">
        <v>278</v>
      </c>
      <c r="BX1352" s="471">
        <v>188</v>
      </c>
      <c r="BY1352" s="471">
        <v>88</v>
      </c>
      <c r="BZ1352" s="471">
        <v>43</v>
      </c>
      <c r="CA1352" s="471">
        <v>27</v>
      </c>
      <c r="CB1352" s="471">
        <v>24</v>
      </c>
      <c r="CC1352" s="471">
        <v>5</v>
      </c>
      <c r="CD1352" s="496">
        <v>977</v>
      </c>
      <c r="CE1352" s="503">
        <v>10</v>
      </c>
      <c r="CF1352" s="471">
        <v>0</v>
      </c>
      <c r="CG1352" s="471">
        <v>0</v>
      </c>
      <c r="CH1352" s="471">
        <v>0</v>
      </c>
      <c r="CI1352" s="471">
        <v>0</v>
      </c>
      <c r="CJ1352" s="471">
        <v>0</v>
      </c>
      <c r="CK1352" s="471">
        <v>0</v>
      </c>
      <c r="CL1352" s="471">
        <v>0</v>
      </c>
      <c r="CM1352" s="471">
        <v>0</v>
      </c>
      <c r="CN1352" s="496">
        <v>0</v>
      </c>
      <c r="CO1352" s="503">
        <v>25</v>
      </c>
      <c r="CP1352" s="471">
        <v>0</v>
      </c>
      <c r="CQ1352" s="471">
        <v>0</v>
      </c>
      <c r="CR1352" s="471">
        <v>0</v>
      </c>
      <c r="CS1352" s="471">
        <v>0</v>
      </c>
      <c r="CT1352" s="471">
        <v>0</v>
      </c>
      <c r="CU1352" s="471">
        <v>0</v>
      </c>
      <c r="CV1352" s="471">
        <v>0</v>
      </c>
      <c r="CW1352" s="471">
        <v>0</v>
      </c>
      <c r="CX1352" s="496">
        <v>0</v>
      </c>
      <c r="CY1352" s="503">
        <v>50</v>
      </c>
      <c r="CZ1352" s="471">
        <v>0</v>
      </c>
      <c r="DA1352" s="471">
        <v>0</v>
      </c>
      <c r="DB1352" s="471">
        <v>0</v>
      </c>
      <c r="DC1352" s="471">
        <v>0</v>
      </c>
      <c r="DD1352" s="471">
        <v>0</v>
      </c>
      <c r="DE1352" s="471">
        <v>0</v>
      </c>
      <c r="DF1352" s="471">
        <v>0</v>
      </c>
      <c r="DG1352" s="471">
        <v>0</v>
      </c>
      <c r="DH1352" s="496">
        <v>0</v>
      </c>
      <c r="DI1352" s="503">
        <v>100</v>
      </c>
      <c r="DJ1352" s="471">
        <v>31</v>
      </c>
      <c r="DK1352" s="471">
        <v>27</v>
      </c>
      <c r="DL1352" s="471">
        <v>11</v>
      </c>
      <c r="DM1352" s="471">
        <v>8</v>
      </c>
      <c r="DN1352" s="471">
        <v>7</v>
      </c>
      <c r="DO1352" s="471">
        <v>7</v>
      </c>
      <c r="DP1352" s="471">
        <v>4</v>
      </c>
      <c r="DQ1352" s="471">
        <v>1</v>
      </c>
      <c r="DR1352" s="496">
        <v>96</v>
      </c>
      <c r="DS1352" s="503">
        <v>0</v>
      </c>
      <c r="DT1352" s="471">
        <v>0</v>
      </c>
      <c r="DU1352" s="471">
        <v>0</v>
      </c>
      <c r="DV1352" s="471">
        <v>0</v>
      </c>
      <c r="DW1352" s="471">
        <v>0</v>
      </c>
      <c r="DX1352" s="471">
        <v>0</v>
      </c>
      <c r="DY1352" s="471">
        <v>0</v>
      </c>
      <c r="DZ1352" s="471">
        <v>0</v>
      </c>
      <c r="EA1352" s="471">
        <v>0</v>
      </c>
      <c r="EB1352" s="496">
        <v>0</v>
      </c>
      <c r="EC1352" s="471">
        <v>31</v>
      </c>
      <c r="ED1352" s="471">
        <v>27</v>
      </c>
      <c r="EE1352" s="471">
        <v>11</v>
      </c>
      <c r="EF1352" s="471">
        <v>8</v>
      </c>
      <c r="EG1352" s="471">
        <v>7</v>
      </c>
      <c r="EH1352" s="471">
        <v>7</v>
      </c>
      <c r="EI1352" s="471">
        <v>4</v>
      </c>
      <c r="EJ1352" s="471">
        <v>1</v>
      </c>
      <c r="EK1352" s="496">
        <v>96</v>
      </c>
      <c r="EL1352" s="518">
        <v>50</v>
      </c>
      <c r="EM1352" s="471">
        <v>0</v>
      </c>
      <c r="EN1352" s="471">
        <v>0</v>
      </c>
      <c r="EO1352" s="471">
        <v>0</v>
      </c>
      <c r="EP1352" s="471">
        <v>0</v>
      </c>
      <c r="EQ1352" s="471">
        <v>0</v>
      </c>
      <c r="ER1352" s="471">
        <v>0</v>
      </c>
      <c r="ES1352" s="471">
        <v>0</v>
      </c>
      <c r="ET1352" s="471">
        <v>0</v>
      </c>
      <c r="EU1352" s="496">
        <v>0</v>
      </c>
      <c r="EV1352" s="503">
        <v>100</v>
      </c>
      <c r="EW1352" s="471">
        <v>0</v>
      </c>
      <c r="EX1352" s="471">
        <v>0</v>
      </c>
      <c r="EY1352" s="471">
        <v>0</v>
      </c>
      <c r="EZ1352" s="471">
        <v>0</v>
      </c>
      <c r="FA1352" s="471">
        <v>0</v>
      </c>
      <c r="FB1352" s="471">
        <v>0</v>
      </c>
      <c r="FC1352" s="471">
        <v>0</v>
      </c>
      <c r="FD1352" s="471">
        <v>0</v>
      </c>
      <c r="FE1352" s="496">
        <v>0</v>
      </c>
      <c r="FF1352" s="503">
        <v>150</v>
      </c>
      <c r="FG1352" s="471">
        <v>0</v>
      </c>
      <c r="FH1352" s="471">
        <v>0</v>
      </c>
      <c r="FI1352" s="471">
        <v>0</v>
      </c>
      <c r="FJ1352" s="471">
        <v>0</v>
      </c>
      <c r="FK1352" s="471">
        <v>0</v>
      </c>
      <c r="FL1352" s="471">
        <v>0</v>
      </c>
      <c r="FM1352" s="471">
        <v>0</v>
      </c>
      <c r="FN1352" s="471">
        <v>0</v>
      </c>
      <c r="FO1352" s="496">
        <v>0</v>
      </c>
      <c r="FP1352" s="503">
        <v>200</v>
      </c>
      <c r="FQ1352" s="471">
        <v>6</v>
      </c>
      <c r="FR1352" s="471">
        <v>4</v>
      </c>
      <c r="FS1352" s="471">
        <v>6</v>
      </c>
      <c r="FT1352" s="471">
        <v>6</v>
      </c>
      <c r="FU1352" s="471">
        <v>3</v>
      </c>
      <c r="FV1352" s="471">
        <v>0</v>
      </c>
      <c r="FW1352" s="471">
        <v>1</v>
      </c>
      <c r="FX1352" s="471">
        <v>0</v>
      </c>
      <c r="FY1352" s="496">
        <v>26</v>
      </c>
      <c r="FZ1352" s="503">
        <v>0</v>
      </c>
      <c r="GA1352" s="471">
        <v>0</v>
      </c>
      <c r="GB1352" s="471">
        <v>0</v>
      </c>
      <c r="GC1352" s="471">
        <v>0</v>
      </c>
      <c r="GD1352" s="471">
        <v>0</v>
      </c>
      <c r="GE1352" s="471">
        <v>0</v>
      </c>
      <c r="GF1352" s="471">
        <v>0</v>
      </c>
      <c r="GG1352" s="471">
        <v>0</v>
      </c>
      <c r="GH1352" s="471">
        <v>0</v>
      </c>
      <c r="GI1352" s="496">
        <v>0</v>
      </c>
      <c r="GJ1352" s="471">
        <v>6</v>
      </c>
      <c r="GK1352" s="471">
        <v>4</v>
      </c>
      <c r="GL1352" s="471">
        <v>6</v>
      </c>
      <c r="GM1352" s="471">
        <v>6</v>
      </c>
      <c r="GN1352" s="471">
        <v>3</v>
      </c>
      <c r="GO1352" s="471">
        <v>0</v>
      </c>
      <c r="GP1352" s="471">
        <v>1</v>
      </c>
      <c r="GQ1352" s="471">
        <v>0</v>
      </c>
      <c r="GR1352" s="496">
        <v>26</v>
      </c>
      <c r="GS1352" s="503">
        <v>100</v>
      </c>
      <c r="GT1352" s="471">
        <v>0</v>
      </c>
      <c r="GU1352" s="471">
        <v>0</v>
      </c>
      <c r="GV1352" s="471">
        <v>0</v>
      </c>
      <c r="GW1352" s="471">
        <v>0</v>
      </c>
      <c r="GX1352" s="471">
        <v>0</v>
      </c>
      <c r="GY1352" s="471">
        <v>0</v>
      </c>
      <c r="GZ1352" s="471">
        <v>0</v>
      </c>
      <c r="HA1352" s="471">
        <v>0</v>
      </c>
      <c r="HB1352" s="496">
        <v>0</v>
      </c>
      <c r="HC1352" s="503">
        <v>150</v>
      </c>
      <c r="HD1352" s="471">
        <v>0</v>
      </c>
      <c r="HE1352" s="471">
        <v>0</v>
      </c>
      <c r="HF1352" s="471">
        <v>0</v>
      </c>
      <c r="HG1352" s="471">
        <v>0</v>
      </c>
      <c r="HH1352" s="471">
        <v>0</v>
      </c>
      <c r="HI1352" s="471">
        <v>0</v>
      </c>
      <c r="HJ1352" s="471">
        <v>0</v>
      </c>
      <c r="HK1352" s="471">
        <v>0</v>
      </c>
      <c r="HL1352" s="496">
        <v>0</v>
      </c>
      <c r="HM1352" s="503">
        <v>200</v>
      </c>
      <c r="HN1352" s="471">
        <v>0</v>
      </c>
      <c r="HO1352" s="471">
        <v>0</v>
      </c>
      <c r="HP1352" s="471">
        <v>0</v>
      </c>
      <c r="HQ1352" s="471">
        <v>0</v>
      </c>
      <c r="HR1352" s="471">
        <v>0</v>
      </c>
      <c r="HS1352" s="471">
        <v>0</v>
      </c>
      <c r="HT1352" s="471">
        <v>0</v>
      </c>
      <c r="HU1352" s="471">
        <v>0</v>
      </c>
      <c r="HV1352" s="496">
        <v>0</v>
      </c>
      <c r="HW1352" s="503">
        <v>250</v>
      </c>
      <c r="HX1352" s="471">
        <v>0</v>
      </c>
      <c r="HY1352" s="471">
        <v>0</v>
      </c>
      <c r="HZ1352" s="471">
        <v>0</v>
      </c>
      <c r="IA1352" s="471">
        <v>0</v>
      </c>
      <c r="IB1352" s="471">
        <v>0</v>
      </c>
      <c r="IC1352" s="471">
        <v>0</v>
      </c>
      <c r="ID1352" s="471">
        <v>0</v>
      </c>
      <c r="IE1352" s="471">
        <v>0</v>
      </c>
      <c r="IF1352" s="496">
        <v>0</v>
      </c>
      <c r="IG1352" s="503">
        <v>300</v>
      </c>
      <c r="IH1352" s="471">
        <v>16</v>
      </c>
      <c r="II1352" s="471">
        <v>1</v>
      </c>
      <c r="IJ1352" s="471">
        <v>2</v>
      </c>
      <c r="IK1352" s="471">
        <v>3</v>
      </c>
      <c r="IL1352" s="471">
        <v>1</v>
      </c>
      <c r="IM1352" s="471">
        <v>0</v>
      </c>
      <c r="IN1352" s="471">
        <v>1</v>
      </c>
      <c r="IO1352" s="471">
        <v>0</v>
      </c>
      <c r="IP1352" s="496">
        <v>24</v>
      </c>
      <c r="IQ1352" s="503">
        <v>0</v>
      </c>
      <c r="IR1352" s="471">
        <v>0</v>
      </c>
      <c r="IS1352" s="471">
        <v>0</v>
      </c>
      <c r="IT1352" s="471">
        <v>0</v>
      </c>
      <c r="IU1352" s="471">
        <v>0</v>
      </c>
      <c r="IV1352" s="471">
        <v>0</v>
      </c>
      <c r="IW1352" s="471">
        <v>0</v>
      </c>
      <c r="IX1352" s="471">
        <v>0</v>
      </c>
      <c r="IY1352" s="471">
        <v>0</v>
      </c>
      <c r="IZ1352" s="496">
        <v>0</v>
      </c>
      <c r="JA1352" s="471">
        <v>16</v>
      </c>
      <c r="JB1352" s="471">
        <v>1</v>
      </c>
      <c r="JC1352" s="471">
        <v>2</v>
      </c>
      <c r="JD1352" s="471">
        <v>3</v>
      </c>
      <c r="JE1352" s="471">
        <v>1</v>
      </c>
      <c r="JF1352" s="471">
        <v>0</v>
      </c>
      <c r="JG1352" s="471">
        <v>1</v>
      </c>
      <c r="JH1352" s="471">
        <v>0</v>
      </c>
      <c r="JI1352" s="471">
        <v>24</v>
      </c>
      <c r="JJ1352" s="503">
        <v>0</v>
      </c>
      <c r="JK1352" s="471">
        <v>125</v>
      </c>
      <c r="JL1352" s="471">
        <v>113</v>
      </c>
      <c r="JM1352" s="471">
        <v>76</v>
      </c>
      <c r="JN1352" s="471">
        <v>49</v>
      </c>
      <c r="JO1352" s="471">
        <v>34</v>
      </c>
      <c r="JP1352" s="471">
        <v>17</v>
      </c>
      <c r="JQ1352" s="471">
        <v>11</v>
      </c>
      <c r="JR1352" s="471">
        <v>6</v>
      </c>
      <c r="JS1352" s="496">
        <v>431</v>
      </c>
      <c r="JT1352" s="503">
        <v>10</v>
      </c>
      <c r="JU1352" s="471">
        <v>0</v>
      </c>
      <c r="JV1352" s="471">
        <v>0</v>
      </c>
      <c r="JW1352" s="471">
        <v>0</v>
      </c>
      <c r="JX1352" s="471">
        <v>0</v>
      </c>
      <c r="JY1352" s="471">
        <v>0</v>
      </c>
      <c r="JZ1352" s="471">
        <v>0</v>
      </c>
      <c r="KA1352" s="471">
        <v>0</v>
      </c>
      <c r="KB1352" s="471">
        <v>0</v>
      </c>
      <c r="KC1352" s="496">
        <v>0</v>
      </c>
      <c r="KD1352" s="503">
        <v>50</v>
      </c>
      <c r="KE1352" s="471">
        <v>1</v>
      </c>
      <c r="KF1352" s="471">
        <v>0</v>
      </c>
      <c r="KG1352" s="471">
        <v>1</v>
      </c>
      <c r="KH1352" s="471">
        <v>1</v>
      </c>
      <c r="KI1352" s="471">
        <v>0</v>
      </c>
      <c r="KJ1352" s="471">
        <v>0</v>
      </c>
      <c r="KK1352" s="471">
        <v>0</v>
      </c>
      <c r="KL1352" s="471">
        <v>0</v>
      </c>
      <c r="KM1352" s="496">
        <v>3</v>
      </c>
      <c r="KN1352" s="503">
        <v>0</v>
      </c>
      <c r="KO1352" s="471">
        <v>0</v>
      </c>
      <c r="KP1352" s="471">
        <v>0</v>
      </c>
      <c r="KQ1352" s="471">
        <v>0</v>
      </c>
      <c r="KR1352" s="471">
        <v>0</v>
      </c>
      <c r="KS1352" s="471">
        <v>0</v>
      </c>
      <c r="KT1352" s="471">
        <v>0</v>
      </c>
      <c r="KU1352" s="471">
        <v>0</v>
      </c>
      <c r="KV1352" s="471">
        <v>0</v>
      </c>
      <c r="KW1352" s="496">
        <v>0</v>
      </c>
      <c r="KX1352" s="471">
        <v>126</v>
      </c>
      <c r="KY1352" s="471">
        <v>113</v>
      </c>
      <c r="KZ1352" s="471">
        <v>77</v>
      </c>
      <c r="LA1352" s="471">
        <v>50</v>
      </c>
      <c r="LB1352" s="471">
        <v>34</v>
      </c>
      <c r="LC1352" s="471">
        <v>17</v>
      </c>
      <c r="LD1352" s="471">
        <v>11</v>
      </c>
      <c r="LE1352" s="471">
        <v>6</v>
      </c>
      <c r="LF1352" s="496">
        <v>434</v>
      </c>
      <c r="LG1352" s="262"/>
      <c r="LH1352" s="262"/>
      <c r="LI1352" s="262"/>
      <c r="LJ1352" s="262"/>
      <c r="LK1352" s="262"/>
      <c r="LL1352" s="262"/>
      <c r="LM1352" s="262"/>
      <c r="LN1352" s="262"/>
      <c r="LO1352" s="262"/>
      <c r="LP1352" s="262"/>
      <c r="LQ1352" s="262"/>
      <c r="LR1352" s="262"/>
      <c r="LS1352" s="262"/>
      <c r="LT1352" s="262"/>
      <c r="LU1352" s="262"/>
      <c r="LV1352" s="262"/>
      <c r="LW1352" s="262"/>
      <c r="LX1352" s="262"/>
      <c r="LY1352" s="262"/>
      <c r="LZ1352" s="262"/>
      <c r="MA1352" s="262"/>
      <c r="MB1352" s="262"/>
      <c r="MC1352" s="262"/>
      <c r="MD1352" s="262"/>
      <c r="ME1352" s="262"/>
      <c r="MF1352" s="262"/>
      <c r="MG1352" s="262"/>
      <c r="MH1352" s="262"/>
      <c r="MI1352" s="262"/>
      <c r="MJ1352" s="262"/>
      <c r="MK1352" s="262"/>
      <c r="ML1352" s="262"/>
      <c r="MM1352" s="262"/>
      <c r="MN1352" s="262"/>
      <c r="MO1352" s="262"/>
      <c r="MP1352" s="262"/>
      <c r="MQ1352" s="262"/>
      <c r="MR1352" s="262"/>
      <c r="MS1352" s="262"/>
      <c r="MT1352" s="262"/>
      <c r="MU1352" s="262"/>
    </row>
    <row r="1353" spans="1:359" x14ac:dyDescent="0.2">
      <c r="A1353" s="241" t="s">
        <v>159</v>
      </c>
      <c r="B1353" s="476" t="s">
        <v>848</v>
      </c>
      <c r="C1353" s="326" t="s">
        <v>626</v>
      </c>
      <c r="D1353" s="283" t="s">
        <v>160</v>
      </c>
      <c r="E1353" s="503">
        <v>0</v>
      </c>
      <c r="F1353" s="471">
        <v>74</v>
      </c>
      <c r="G1353" s="471">
        <v>157</v>
      </c>
      <c r="H1353" s="471">
        <v>175</v>
      </c>
      <c r="I1353" s="471">
        <v>124</v>
      </c>
      <c r="J1353" s="471">
        <v>44</v>
      </c>
      <c r="K1353" s="471">
        <v>19</v>
      </c>
      <c r="L1353" s="471">
        <v>24</v>
      </c>
      <c r="M1353" s="471">
        <v>3</v>
      </c>
      <c r="N1353" s="496">
        <v>620</v>
      </c>
      <c r="O1353" s="503">
        <v>10</v>
      </c>
      <c r="P1353" s="471">
        <v>0</v>
      </c>
      <c r="Q1353" s="471">
        <v>0</v>
      </c>
      <c r="R1353" s="471">
        <v>0</v>
      </c>
      <c r="S1353" s="471">
        <v>0</v>
      </c>
      <c r="T1353" s="471">
        <v>0</v>
      </c>
      <c r="U1353" s="471">
        <v>0</v>
      </c>
      <c r="V1353" s="471">
        <v>0</v>
      </c>
      <c r="W1353" s="471">
        <v>0</v>
      </c>
      <c r="X1353" s="496">
        <v>0</v>
      </c>
      <c r="Y1353" s="503">
        <v>25</v>
      </c>
      <c r="Z1353" s="471">
        <v>0</v>
      </c>
      <c r="AA1353" s="471">
        <v>0</v>
      </c>
      <c r="AB1353" s="471">
        <v>0</v>
      </c>
      <c r="AC1353" s="471">
        <v>0</v>
      </c>
      <c r="AD1353" s="471">
        <v>0</v>
      </c>
      <c r="AE1353" s="471">
        <v>0</v>
      </c>
      <c r="AF1353" s="471">
        <v>0</v>
      </c>
      <c r="AG1353" s="471">
        <v>0</v>
      </c>
      <c r="AH1353" s="496">
        <v>0</v>
      </c>
      <c r="AI1353" s="503">
        <v>50</v>
      </c>
      <c r="AJ1353" s="471">
        <v>0</v>
      </c>
      <c r="AK1353" s="471">
        <v>0</v>
      </c>
      <c r="AL1353" s="471">
        <v>0</v>
      </c>
      <c r="AM1353" s="471">
        <v>0</v>
      </c>
      <c r="AN1353" s="471">
        <v>0</v>
      </c>
      <c r="AO1353" s="471">
        <v>0</v>
      </c>
      <c r="AP1353" s="471">
        <v>0</v>
      </c>
      <c r="AQ1353" s="471">
        <v>0</v>
      </c>
      <c r="AR1353" s="496">
        <v>0</v>
      </c>
      <c r="AS1353" s="503">
        <v>100</v>
      </c>
      <c r="AT1353" s="471">
        <v>20</v>
      </c>
      <c r="AU1353" s="471">
        <v>68</v>
      </c>
      <c r="AV1353" s="471">
        <v>86</v>
      </c>
      <c r="AW1353" s="471">
        <v>52</v>
      </c>
      <c r="AX1353" s="471">
        <v>37</v>
      </c>
      <c r="AY1353" s="471">
        <v>13</v>
      </c>
      <c r="AZ1353" s="471">
        <v>22</v>
      </c>
      <c r="BA1353" s="471">
        <v>1</v>
      </c>
      <c r="BB1353" s="496">
        <v>299</v>
      </c>
      <c r="BC1353" s="503">
        <v>0</v>
      </c>
      <c r="BD1353" s="471">
        <v>0</v>
      </c>
      <c r="BE1353" s="471">
        <v>0</v>
      </c>
      <c r="BF1353" s="471">
        <v>0</v>
      </c>
      <c r="BG1353" s="471">
        <v>0</v>
      </c>
      <c r="BH1353" s="471">
        <v>0</v>
      </c>
      <c r="BI1353" s="471">
        <v>0</v>
      </c>
      <c r="BJ1353" s="471">
        <v>0</v>
      </c>
      <c r="BK1353" s="471">
        <v>0</v>
      </c>
      <c r="BL1353" s="496">
        <v>0</v>
      </c>
      <c r="BM1353" s="471">
        <v>20</v>
      </c>
      <c r="BN1353" s="471">
        <v>68</v>
      </c>
      <c r="BO1353" s="471">
        <v>86</v>
      </c>
      <c r="BP1353" s="471">
        <v>52</v>
      </c>
      <c r="BQ1353" s="471">
        <v>37</v>
      </c>
      <c r="BR1353" s="471">
        <v>13</v>
      </c>
      <c r="BS1353" s="471">
        <v>22</v>
      </c>
      <c r="BT1353" s="471">
        <v>1</v>
      </c>
      <c r="BU1353" s="496">
        <v>299</v>
      </c>
      <c r="BV1353" s="471">
        <v>94</v>
      </c>
      <c r="BW1353" s="471">
        <v>225</v>
      </c>
      <c r="BX1353" s="471">
        <v>261</v>
      </c>
      <c r="BY1353" s="471">
        <v>176</v>
      </c>
      <c r="BZ1353" s="471">
        <v>81</v>
      </c>
      <c r="CA1353" s="471">
        <v>32</v>
      </c>
      <c r="CB1353" s="471">
        <v>46</v>
      </c>
      <c r="CC1353" s="471">
        <v>4</v>
      </c>
      <c r="CD1353" s="496">
        <v>919</v>
      </c>
      <c r="CE1353" s="503">
        <v>10</v>
      </c>
      <c r="CF1353" s="471">
        <v>0</v>
      </c>
      <c r="CG1353" s="471">
        <v>0</v>
      </c>
      <c r="CH1353" s="471">
        <v>0</v>
      </c>
      <c r="CI1353" s="471">
        <v>0</v>
      </c>
      <c r="CJ1353" s="471">
        <v>0</v>
      </c>
      <c r="CK1353" s="471">
        <v>0</v>
      </c>
      <c r="CL1353" s="471">
        <v>0</v>
      </c>
      <c r="CM1353" s="471">
        <v>0</v>
      </c>
      <c r="CN1353" s="496">
        <v>0</v>
      </c>
      <c r="CO1353" s="503">
        <v>25</v>
      </c>
      <c r="CP1353" s="471">
        <v>0</v>
      </c>
      <c r="CQ1353" s="471">
        <v>0</v>
      </c>
      <c r="CR1353" s="471">
        <v>0</v>
      </c>
      <c r="CS1353" s="471">
        <v>0</v>
      </c>
      <c r="CT1353" s="471">
        <v>0</v>
      </c>
      <c r="CU1353" s="471">
        <v>0</v>
      </c>
      <c r="CV1353" s="471">
        <v>0</v>
      </c>
      <c r="CW1353" s="471">
        <v>0</v>
      </c>
      <c r="CX1353" s="496">
        <v>0</v>
      </c>
      <c r="CY1353" s="503">
        <v>50</v>
      </c>
      <c r="CZ1353" s="471">
        <v>0</v>
      </c>
      <c r="DA1353" s="471">
        <v>0</v>
      </c>
      <c r="DB1353" s="471">
        <v>0</v>
      </c>
      <c r="DC1353" s="471">
        <v>0</v>
      </c>
      <c r="DD1353" s="471">
        <v>0</v>
      </c>
      <c r="DE1353" s="471">
        <v>0</v>
      </c>
      <c r="DF1353" s="471">
        <v>0</v>
      </c>
      <c r="DG1353" s="471">
        <v>0</v>
      </c>
      <c r="DH1353" s="496">
        <v>0</v>
      </c>
      <c r="DI1353" s="503">
        <v>100</v>
      </c>
      <c r="DJ1353" s="471">
        <v>8</v>
      </c>
      <c r="DK1353" s="471">
        <v>17</v>
      </c>
      <c r="DL1353" s="471">
        <v>17</v>
      </c>
      <c r="DM1353" s="471">
        <v>10</v>
      </c>
      <c r="DN1353" s="471">
        <v>14</v>
      </c>
      <c r="DO1353" s="471">
        <v>3</v>
      </c>
      <c r="DP1353" s="471">
        <v>4</v>
      </c>
      <c r="DQ1353" s="471">
        <v>1</v>
      </c>
      <c r="DR1353" s="496">
        <v>74</v>
      </c>
      <c r="DS1353" s="503">
        <v>0</v>
      </c>
      <c r="DT1353" s="471">
        <v>0</v>
      </c>
      <c r="DU1353" s="471">
        <v>0</v>
      </c>
      <c r="DV1353" s="471">
        <v>0</v>
      </c>
      <c r="DW1353" s="471">
        <v>0</v>
      </c>
      <c r="DX1353" s="471">
        <v>0</v>
      </c>
      <c r="DY1353" s="471">
        <v>0</v>
      </c>
      <c r="DZ1353" s="471">
        <v>0</v>
      </c>
      <c r="EA1353" s="471">
        <v>0</v>
      </c>
      <c r="EB1353" s="496">
        <v>0</v>
      </c>
      <c r="EC1353" s="471">
        <v>8</v>
      </c>
      <c r="ED1353" s="471">
        <v>17</v>
      </c>
      <c r="EE1353" s="471">
        <v>17</v>
      </c>
      <c r="EF1353" s="471">
        <v>10</v>
      </c>
      <c r="EG1353" s="471">
        <v>14</v>
      </c>
      <c r="EH1353" s="471">
        <v>3</v>
      </c>
      <c r="EI1353" s="471">
        <v>4</v>
      </c>
      <c r="EJ1353" s="471">
        <v>1</v>
      </c>
      <c r="EK1353" s="496">
        <v>74</v>
      </c>
      <c r="EL1353" s="518">
        <v>50</v>
      </c>
      <c r="EM1353" s="471">
        <v>0</v>
      </c>
      <c r="EN1353" s="471">
        <v>0</v>
      </c>
      <c r="EO1353" s="471">
        <v>0</v>
      </c>
      <c r="EP1353" s="471">
        <v>0</v>
      </c>
      <c r="EQ1353" s="471">
        <v>0</v>
      </c>
      <c r="ER1353" s="471">
        <v>0</v>
      </c>
      <c r="ES1353" s="471">
        <v>0</v>
      </c>
      <c r="ET1353" s="471">
        <v>0</v>
      </c>
      <c r="EU1353" s="496">
        <v>0</v>
      </c>
      <c r="EV1353" s="503">
        <v>100</v>
      </c>
      <c r="EW1353" s="471">
        <v>0</v>
      </c>
      <c r="EX1353" s="471">
        <v>0</v>
      </c>
      <c r="EY1353" s="471">
        <v>0</v>
      </c>
      <c r="EZ1353" s="471">
        <v>0</v>
      </c>
      <c r="FA1353" s="471">
        <v>0</v>
      </c>
      <c r="FB1353" s="471">
        <v>0</v>
      </c>
      <c r="FC1353" s="471">
        <v>0</v>
      </c>
      <c r="FD1353" s="471">
        <v>0</v>
      </c>
      <c r="FE1353" s="496">
        <v>0</v>
      </c>
      <c r="FF1353" s="503">
        <v>150</v>
      </c>
      <c r="FG1353" s="471">
        <v>0</v>
      </c>
      <c r="FH1353" s="471">
        <v>0</v>
      </c>
      <c r="FI1353" s="471">
        <v>0</v>
      </c>
      <c r="FJ1353" s="471">
        <v>0</v>
      </c>
      <c r="FK1353" s="471">
        <v>0</v>
      </c>
      <c r="FL1353" s="471">
        <v>0</v>
      </c>
      <c r="FM1353" s="471">
        <v>0</v>
      </c>
      <c r="FN1353" s="471">
        <v>0</v>
      </c>
      <c r="FO1353" s="496">
        <v>0</v>
      </c>
      <c r="FP1353" s="503">
        <v>200</v>
      </c>
      <c r="FQ1353" s="471">
        <v>1</v>
      </c>
      <c r="FR1353" s="471">
        <v>2</v>
      </c>
      <c r="FS1353" s="471">
        <v>3</v>
      </c>
      <c r="FT1353" s="471">
        <v>6</v>
      </c>
      <c r="FU1353" s="471">
        <v>3</v>
      </c>
      <c r="FV1353" s="471">
        <v>0</v>
      </c>
      <c r="FW1353" s="471">
        <v>1</v>
      </c>
      <c r="FX1353" s="471">
        <v>0</v>
      </c>
      <c r="FY1353" s="496">
        <v>16</v>
      </c>
      <c r="FZ1353" s="503">
        <v>0</v>
      </c>
      <c r="GA1353" s="471">
        <v>0</v>
      </c>
      <c r="GB1353" s="471">
        <v>0</v>
      </c>
      <c r="GC1353" s="471">
        <v>0</v>
      </c>
      <c r="GD1353" s="471">
        <v>0</v>
      </c>
      <c r="GE1353" s="471">
        <v>0</v>
      </c>
      <c r="GF1353" s="471">
        <v>0</v>
      </c>
      <c r="GG1353" s="471">
        <v>0</v>
      </c>
      <c r="GH1353" s="471">
        <v>0</v>
      </c>
      <c r="GI1353" s="496">
        <v>0</v>
      </c>
      <c r="GJ1353" s="471">
        <v>1</v>
      </c>
      <c r="GK1353" s="471">
        <v>2</v>
      </c>
      <c r="GL1353" s="471">
        <v>3</v>
      </c>
      <c r="GM1353" s="471">
        <v>6</v>
      </c>
      <c r="GN1353" s="471">
        <v>3</v>
      </c>
      <c r="GO1353" s="471">
        <v>0</v>
      </c>
      <c r="GP1353" s="471">
        <v>1</v>
      </c>
      <c r="GQ1353" s="471">
        <v>0</v>
      </c>
      <c r="GR1353" s="496">
        <v>16</v>
      </c>
      <c r="GS1353" s="503">
        <v>100</v>
      </c>
      <c r="GT1353" s="471">
        <v>0</v>
      </c>
      <c r="GU1353" s="471">
        <v>0</v>
      </c>
      <c r="GV1353" s="471">
        <v>0</v>
      </c>
      <c r="GW1353" s="471">
        <v>0</v>
      </c>
      <c r="GX1353" s="471">
        <v>0</v>
      </c>
      <c r="GY1353" s="471">
        <v>0</v>
      </c>
      <c r="GZ1353" s="471">
        <v>0</v>
      </c>
      <c r="HA1353" s="471">
        <v>0</v>
      </c>
      <c r="HB1353" s="496">
        <v>0</v>
      </c>
      <c r="HC1353" s="503">
        <v>150</v>
      </c>
      <c r="HD1353" s="471">
        <v>0</v>
      </c>
      <c r="HE1353" s="471">
        <v>0</v>
      </c>
      <c r="HF1353" s="471">
        <v>0</v>
      </c>
      <c r="HG1353" s="471">
        <v>0</v>
      </c>
      <c r="HH1353" s="471">
        <v>0</v>
      </c>
      <c r="HI1353" s="471">
        <v>0</v>
      </c>
      <c r="HJ1353" s="471">
        <v>0</v>
      </c>
      <c r="HK1353" s="471">
        <v>0</v>
      </c>
      <c r="HL1353" s="496">
        <v>0</v>
      </c>
      <c r="HM1353" s="503">
        <v>200</v>
      </c>
      <c r="HN1353" s="471">
        <v>0</v>
      </c>
      <c r="HO1353" s="471">
        <v>0</v>
      </c>
      <c r="HP1353" s="471">
        <v>0</v>
      </c>
      <c r="HQ1353" s="471">
        <v>0</v>
      </c>
      <c r="HR1353" s="471">
        <v>0</v>
      </c>
      <c r="HS1353" s="471">
        <v>0</v>
      </c>
      <c r="HT1353" s="471">
        <v>0</v>
      </c>
      <c r="HU1353" s="471">
        <v>0</v>
      </c>
      <c r="HV1353" s="496">
        <v>0</v>
      </c>
      <c r="HW1353" s="503">
        <v>250</v>
      </c>
      <c r="HX1353" s="471">
        <v>0</v>
      </c>
      <c r="HY1353" s="471">
        <v>0</v>
      </c>
      <c r="HZ1353" s="471">
        <v>0</v>
      </c>
      <c r="IA1353" s="471">
        <v>0</v>
      </c>
      <c r="IB1353" s="471">
        <v>0</v>
      </c>
      <c r="IC1353" s="471">
        <v>0</v>
      </c>
      <c r="ID1353" s="471">
        <v>0</v>
      </c>
      <c r="IE1353" s="471">
        <v>0</v>
      </c>
      <c r="IF1353" s="496">
        <v>0</v>
      </c>
      <c r="IG1353" s="503">
        <v>300</v>
      </c>
      <c r="IH1353" s="471">
        <v>1</v>
      </c>
      <c r="II1353" s="471">
        <v>5</v>
      </c>
      <c r="IJ1353" s="471">
        <v>5</v>
      </c>
      <c r="IK1353" s="471">
        <v>5</v>
      </c>
      <c r="IL1353" s="471">
        <v>1</v>
      </c>
      <c r="IM1353" s="471">
        <v>2</v>
      </c>
      <c r="IN1353" s="471">
        <v>0</v>
      </c>
      <c r="IO1353" s="471">
        <v>0</v>
      </c>
      <c r="IP1353" s="496">
        <v>19</v>
      </c>
      <c r="IQ1353" s="503">
        <v>0</v>
      </c>
      <c r="IR1353" s="471">
        <v>0</v>
      </c>
      <c r="IS1353" s="471">
        <v>0</v>
      </c>
      <c r="IT1353" s="471">
        <v>0</v>
      </c>
      <c r="IU1353" s="471">
        <v>0</v>
      </c>
      <c r="IV1353" s="471">
        <v>0</v>
      </c>
      <c r="IW1353" s="471">
        <v>0</v>
      </c>
      <c r="IX1353" s="471">
        <v>0</v>
      </c>
      <c r="IY1353" s="471">
        <v>0</v>
      </c>
      <c r="IZ1353" s="496">
        <v>0</v>
      </c>
      <c r="JA1353" s="471">
        <v>1</v>
      </c>
      <c r="JB1353" s="471">
        <v>5</v>
      </c>
      <c r="JC1353" s="471">
        <v>5</v>
      </c>
      <c r="JD1353" s="471">
        <v>5</v>
      </c>
      <c r="JE1353" s="471">
        <v>1</v>
      </c>
      <c r="JF1353" s="471">
        <v>2</v>
      </c>
      <c r="JG1353" s="471">
        <v>0</v>
      </c>
      <c r="JH1353" s="471">
        <v>0</v>
      </c>
      <c r="JI1353" s="471">
        <v>19</v>
      </c>
      <c r="JJ1353" s="503">
        <v>0</v>
      </c>
      <c r="JK1353" s="471">
        <v>0</v>
      </c>
      <c r="JL1353" s="471">
        <v>0</v>
      </c>
      <c r="JM1353" s="471">
        <v>0</v>
      </c>
      <c r="JN1353" s="471">
        <v>0</v>
      </c>
      <c r="JO1353" s="471">
        <v>0</v>
      </c>
      <c r="JP1353" s="471">
        <v>0</v>
      </c>
      <c r="JQ1353" s="471">
        <v>0</v>
      </c>
      <c r="JR1353" s="471">
        <v>0</v>
      </c>
      <c r="JS1353" s="496">
        <v>0</v>
      </c>
      <c r="JT1353" s="503">
        <v>10</v>
      </c>
      <c r="JU1353" s="471">
        <v>29</v>
      </c>
      <c r="JV1353" s="471">
        <v>67</v>
      </c>
      <c r="JW1353" s="471">
        <v>77</v>
      </c>
      <c r="JX1353" s="471">
        <v>68</v>
      </c>
      <c r="JY1353" s="471">
        <v>39</v>
      </c>
      <c r="JZ1353" s="471">
        <v>25</v>
      </c>
      <c r="KA1353" s="471">
        <v>19</v>
      </c>
      <c r="KB1353" s="471">
        <v>7</v>
      </c>
      <c r="KC1353" s="496">
        <v>331</v>
      </c>
      <c r="KD1353" s="503">
        <v>50</v>
      </c>
      <c r="KE1353" s="471">
        <v>4</v>
      </c>
      <c r="KF1353" s="471">
        <v>0</v>
      </c>
      <c r="KG1353" s="471">
        <v>0</v>
      </c>
      <c r="KH1353" s="471">
        <v>0</v>
      </c>
      <c r="KI1353" s="471">
        <v>0</v>
      </c>
      <c r="KJ1353" s="471">
        <v>0</v>
      </c>
      <c r="KK1353" s="471">
        <v>0</v>
      </c>
      <c r="KL1353" s="471">
        <v>0</v>
      </c>
      <c r="KM1353" s="496">
        <v>4</v>
      </c>
      <c r="KN1353" s="503">
        <v>0</v>
      </c>
      <c r="KO1353" s="471">
        <v>0</v>
      </c>
      <c r="KP1353" s="471">
        <v>0</v>
      </c>
      <c r="KQ1353" s="471">
        <v>0</v>
      </c>
      <c r="KR1353" s="471">
        <v>0</v>
      </c>
      <c r="KS1353" s="471">
        <v>0</v>
      </c>
      <c r="KT1353" s="471">
        <v>0</v>
      </c>
      <c r="KU1353" s="471">
        <v>0</v>
      </c>
      <c r="KV1353" s="471">
        <v>0</v>
      </c>
      <c r="KW1353" s="496">
        <v>0</v>
      </c>
      <c r="KX1353" s="471">
        <v>33</v>
      </c>
      <c r="KY1353" s="471">
        <v>67</v>
      </c>
      <c r="KZ1353" s="471">
        <v>77</v>
      </c>
      <c r="LA1353" s="471">
        <v>68</v>
      </c>
      <c r="LB1353" s="471">
        <v>39</v>
      </c>
      <c r="LC1353" s="471">
        <v>25</v>
      </c>
      <c r="LD1353" s="471">
        <v>19</v>
      </c>
      <c r="LE1353" s="471">
        <v>7</v>
      </c>
      <c r="LF1353" s="496">
        <v>335</v>
      </c>
      <c r="LG1353" s="262"/>
      <c r="LH1353" s="262"/>
      <c r="LI1353" s="262"/>
      <c r="LJ1353" s="262"/>
      <c r="LK1353" s="262"/>
      <c r="LL1353" s="262"/>
      <c r="LM1353" s="262"/>
      <c r="LN1353" s="262"/>
      <c r="LO1353" s="262"/>
      <c r="LP1353" s="262"/>
      <c r="LQ1353" s="262"/>
      <c r="LR1353" s="262"/>
      <c r="LS1353" s="262"/>
      <c r="LT1353" s="262"/>
      <c r="LU1353" s="262"/>
      <c r="LV1353" s="262"/>
      <c r="LW1353" s="262"/>
      <c r="LX1353" s="262"/>
      <c r="LY1353" s="262"/>
      <c r="LZ1353" s="262"/>
      <c r="MA1353" s="262"/>
      <c r="MB1353" s="262"/>
      <c r="MC1353" s="262"/>
      <c r="MD1353" s="262"/>
      <c r="ME1353" s="262"/>
      <c r="MF1353" s="262"/>
      <c r="MG1353" s="262"/>
      <c r="MH1353" s="262"/>
      <c r="MI1353" s="262"/>
      <c r="MJ1353" s="262"/>
      <c r="MK1353" s="262"/>
      <c r="ML1353" s="262"/>
      <c r="MM1353" s="262"/>
      <c r="MN1353" s="262"/>
      <c r="MO1353" s="262"/>
      <c r="MP1353" s="262"/>
      <c r="MQ1353" s="262"/>
      <c r="MR1353" s="262"/>
      <c r="MS1353" s="262"/>
      <c r="MT1353" s="262"/>
      <c r="MU1353" s="262"/>
    </row>
    <row r="1354" spans="1:359" x14ac:dyDescent="0.2">
      <c r="A1354" s="241" t="s">
        <v>161</v>
      </c>
      <c r="B1354" s="476" t="s">
        <v>849</v>
      </c>
      <c r="C1354" s="326" t="s">
        <v>801</v>
      </c>
      <c r="D1354" s="283" t="s">
        <v>162</v>
      </c>
      <c r="E1354" s="503">
        <v>0</v>
      </c>
      <c r="F1354" s="471">
        <v>128</v>
      </c>
      <c r="G1354" s="471">
        <v>91</v>
      </c>
      <c r="H1354" s="471">
        <v>60</v>
      </c>
      <c r="I1354" s="471">
        <v>52</v>
      </c>
      <c r="J1354" s="471">
        <v>53</v>
      </c>
      <c r="K1354" s="471">
        <v>10</v>
      </c>
      <c r="L1354" s="471">
        <v>17</v>
      </c>
      <c r="M1354" s="471">
        <v>1</v>
      </c>
      <c r="N1354" s="496">
        <v>412</v>
      </c>
      <c r="O1354" s="503">
        <v>10</v>
      </c>
      <c r="P1354" s="471">
        <v>0</v>
      </c>
      <c r="Q1354" s="471">
        <v>0</v>
      </c>
      <c r="R1354" s="471">
        <v>0</v>
      </c>
      <c r="S1354" s="471">
        <v>0</v>
      </c>
      <c r="T1354" s="471">
        <v>0</v>
      </c>
      <c r="U1354" s="471">
        <v>0</v>
      </c>
      <c r="V1354" s="471">
        <v>0</v>
      </c>
      <c r="W1354" s="471">
        <v>0</v>
      </c>
      <c r="X1354" s="496">
        <v>0</v>
      </c>
      <c r="Y1354" s="503">
        <v>25</v>
      </c>
      <c r="Z1354" s="471">
        <v>232</v>
      </c>
      <c r="AA1354" s="471">
        <v>230</v>
      </c>
      <c r="AB1354" s="471">
        <v>172</v>
      </c>
      <c r="AC1354" s="471">
        <v>102</v>
      </c>
      <c r="AD1354" s="471">
        <v>38</v>
      </c>
      <c r="AE1354" s="471">
        <v>26</v>
      </c>
      <c r="AF1354" s="471">
        <v>15</v>
      </c>
      <c r="AG1354" s="471">
        <v>1</v>
      </c>
      <c r="AH1354" s="496">
        <v>816</v>
      </c>
      <c r="AI1354" s="503">
        <v>50</v>
      </c>
      <c r="AJ1354" s="471">
        <v>0</v>
      </c>
      <c r="AK1354" s="471">
        <v>0</v>
      </c>
      <c r="AL1354" s="471">
        <v>0</v>
      </c>
      <c r="AM1354" s="471">
        <v>0</v>
      </c>
      <c r="AN1354" s="471">
        <v>0</v>
      </c>
      <c r="AO1354" s="471">
        <v>0</v>
      </c>
      <c r="AP1354" s="471">
        <v>0</v>
      </c>
      <c r="AQ1354" s="471">
        <v>0</v>
      </c>
      <c r="AR1354" s="496">
        <v>0</v>
      </c>
      <c r="AS1354" s="503">
        <v>100</v>
      </c>
      <c r="AT1354" s="471">
        <v>0</v>
      </c>
      <c r="AU1354" s="471">
        <v>0</v>
      </c>
      <c r="AV1354" s="471">
        <v>0</v>
      </c>
      <c r="AW1354" s="471">
        <v>0</v>
      </c>
      <c r="AX1354" s="471">
        <v>0</v>
      </c>
      <c r="AY1354" s="471">
        <v>0</v>
      </c>
      <c r="AZ1354" s="471">
        <v>0</v>
      </c>
      <c r="BA1354" s="471">
        <v>0</v>
      </c>
      <c r="BB1354" s="496">
        <v>0</v>
      </c>
      <c r="BC1354" s="503">
        <v>0</v>
      </c>
      <c r="BD1354" s="471">
        <v>0</v>
      </c>
      <c r="BE1354" s="471">
        <v>0</v>
      </c>
      <c r="BF1354" s="471">
        <v>0</v>
      </c>
      <c r="BG1354" s="471">
        <v>0</v>
      </c>
      <c r="BH1354" s="471">
        <v>0</v>
      </c>
      <c r="BI1354" s="471">
        <v>0</v>
      </c>
      <c r="BJ1354" s="471">
        <v>0</v>
      </c>
      <c r="BK1354" s="471">
        <v>0</v>
      </c>
      <c r="BL1354" s="496">
        <v>0</v>
      </c>
      <c r="BM1354" s="471">
        <v>232</v>
      </c>
      <c r="BN1354" s="471">
        <v>230</v>
      </c>
      <c r="BO1354" s="471">
        <v>172</v>
      </c>
      <c r="BP1354" s="471">
        <v>102</v>
      </c>
      <c r="BQ1354" s="471">
        <v>38</v>
      </c>
      <c r="BR1354" s="471">
        <v>26</v>
      </c>
      <c r="BS1354" s="471">
        <v>15</v>
      </c>
      <c r="BT1354" s="471">
        <v>1</v>
      </c>
      <c r="BU1354" s="496">
        <v>816</v>
      </c>
      <c r="BV1354" s="471">
        <v>360</v>
      </c>
      <c r="BW1354" s="471">
        <v>321</v>
      </c>
      <c r="BX1354" s="471">
        <v>232</v>
      </c>
      <c r="BY1354" s="471">
        <v>154</v>
      </c>
      <c r="BZ1354" s="471">
        <v>91</v>
      </c>
      <c r="CA1354" s="471">
        <v>36</v>
      </c>
      <c r="CB1354" s="471">
        <v>32</v>
      </c>
      <c r="CC1354" s="471">
        <v>2</v>
      </c>
      <c r="CD1354" s="496">
        <v>1228</v>
      </c>
      <c r="CE1354" s="503">
        <v>10</v>
      </c>
      <c r="CF1354" s="471">
        <v>0</v>
      </c>
      <c r="CG1354" s="471">
        <v>0</v>
      </c>
      <c r="CH1354" s="471">
        <v>0</v>
      </c>
      <c r="CI1354" s="471">
        <v>0</v>
      </c>
      <c r="CJ1354" s="471">
        <v>0</v>
      </c>
      <c r="CK1354" s="471">
        <v>0</v>
      </c>
      <c r="CL1354" s="471">
        <v>0</v>
      </c>
      <c r="CM1354" s="471">
        <v>0</v>
      </c>
      <c r="CN1354" s="496">
        <v>0</v>
      </c>
      <c r="CO1354" s="503">
        <v>25</v>
      </c>
      <c r="CP1354" s="471">
        <v>0</v>
      </c>
      <c r="CQ1354" s="471">
        <v>0</v>
      </c>
      <c r="CR1354" s="471">
        <v>0</v>
      </c>
      <c r="CS1354" s="471">
        <v>0</v>
      </c>
      <c r="CT1354" s="471">
        <v>0</v>
      </c>
      <c r="CU1354" s="471">
        <v>0</v>
      </c>
      <c r="CV1354" s="471">
        <v>0</v>
      </c>
      <c r="CW1354" s="471">
        <v>0</v>
      </c>
      <c r="CX1354" s="496">
        <v>0</v>
      </c>
      <c r="CY1354" s="503">
        <v>50</v>
      </c>
      <c r="CZ1354" s="471">
        <v>0</v>
      </c>
      <c r="DA1354" s="471">
        <v>0</v>
      </c>
      <c r="DB1354" s="471">
        <v>0</v>
      </c>
      <c r="DC1354" s="471">
        <v>0</v>
      </c>
      <c r="DD1354" s="471">
        <v>0</v>
      </c>
      <c r="DE1354" s="471">
        <v>0</v>
      </c>
      <c r="DF1354" s="471">
        <v>0</v>
      </c>
      <c r="DG1354" s="471">
        <v>0</v>
      </c>
      <c r="DH1354" s="496">
        <v>0</v>
      </c>
      <c r="DI1354" s="503">
        <v>100</v>
      </c>
      <c r="DJ1354" s="471">
        <v>30</v>
      </c>
      <c r="DK1354" s="471">
        <v>38</v>
      </c>
      <c r="DL1354" s="471">
        <v>18</v>
      </c>
      <c r="DM1354" s="471">
        <v>66</v>
      </c>
      <c r="DN1354" s="471">
        <v>35</v>
      </c>
      <c r="DO1354" s="471">
        <v>7</v>
      </c>
      <c r="DP1354" s="471">
        <v>2</v>
      </c>
      <c r="DQ1354" s="471">
        <v>0</v>
      </c>
      <c r="DR1354" s="496">
        <v>196</v>
      </c>
      <c r="DS1354" s="503">
        <v>0</v>
      </c>
      <c r="DT1354" s="471">
        <v>0</v>
      </c>
      <c r="DU1354" s="471">
        <v>0</v>
      </c>
      <c r="DV1354" s="471">
        <v>0</v>
      </c>
      <c r="DW1354" s="471">
        <v>0</v>
      </c>
      <c r="DX1354" s="471">
        <v>0</v>
      </c>
      <c r="DY1354" s="471">
        <v>0</v>
      </c>
      <c r="DZ1354" s="471">
        <v>0</v>
      </c>
      <c r="EA1354" s="471">
        <v>0</v>
      </c>
      <c r="EB1354" s="496">
        <v>0</v>
      </c>
      <c r="EC1354" s="471">
        <v>30</v>
      </c>
      <c r="ED1354" s="471">
        <v>38</v>
      </c>
      <c r="EE1354" s="471">
        <v>18</v>
      </c>
      <c r="EF1354" s="471">
        <v>66</v>
      </c>
      <c r="EG1354" s="471">
        <v>35</v>
      </c>
      <c r="EH1354" s="471">
        <v>7</v>
      </c>
      <c r="EI1354" s="471">
        <v>2</v>
      </c>
      <c r="EJ1354" s="471">
        <v>0</v>
      </c>
      <c r="EK1354" s="496">
        <v>196</v>
      </c>
      <c r="EL1354" s="518">
        <v>50</v>
      </c>
      <c r="EM1354" s="471">
        <v>0</v>
      </c>
      <c r="EN1354" s="471">
        <v>0</v>
      </c>
      <c r="EO1354" s="471">
        <v>0</v>
      </c>
      <c r="EP1354" s="471">
        <v>0</v>
      </c>
      <c r="EQ1354" s="471">
        <v>0</v>
      </c>
      <c r="ER1354" s="471">
        <v>0</v>
      </c>
      <c r="ES1354" s="471">
        <v>0</v>
      </c>
      <c r="ET1354" s="471">
        <v>0</v>
      </c>
      <c r="EU1354" s="496">
        <v>0</v>
      </c>
      <c r="EV1354" s="503">
        <v>100</v>
      </c>
      <c r="EW1354" s="471">
        <v>0</v>
      </c>
      <c r="EX1354" s="471">
        <v>0</v>
      </c>
      <c r="EY1354" s="471">
        <v>0</v>
      </c>
      <c r="EZ1354" s="471">
        <v>0</v>
      </c>
      <c r="FA1354" s="471">
        <v>0</v>
      </c>
      <c r="FB1354" s="471">
        <v>0</v>
      </c>
      <c r="FC1354" s="471">
        <v>0</v>
      </c>
      <c r="FD1354" s="471">
        <v>0</v>
      </c>
      <c r="FE1354" s="496">
        <v>0</v>
      </c>
      <c r="FF1354" s="503">
        <v>150</v>
      </c>
      <c r="FG1354" s="471">
        <v>0</v>
      </c>
      <c r="FH1354" s="471">
        <v>0</v>
      </c>
      <c r="FI1354" s="471">
        <v>0</v>
      </c>
      <c r="FJ1354" s="471">
        <v>0</v>
      </c>
      <c r="FK1354" s="471">
        <v>0</v>
      </c>
      <c r="FL1354" s="471">
        <v>0</v>
      </c>
      <c r="FM1354" s="471">
        <v>0</v>
      </c>
      <c r="FN1354" s="471">
        <v>0</v>
      </c>
      <c r="FO1354" s="496">
        <v>0</v>
      </c>
      <c r="FP1354" s="503">
        <v>200</v>
      </c>
      <c r="FQ1354" s="471">
        <v>7</v>
      </c>
      <c r="FR1354" s="471">
        <v>7</v>
      </c>
      <c r="FS1354" s="471">
        <v>3</v>
      </c>
      <c r="FT1354" s="471">
        <v>0</v>
      </c>
      <c r="FU1354" s="471">
        <v>4</v>
      </c>
      <c r="FV1354" s="471">
        <v>0</v>
      </c>
      <c r="FW1354" s="471">
        <v>0</v>
      </c>
      <c r="FX1354" s="471">
        <v>0</v>
      </c>
      <c r="FY1354" s="496">
        <v>21</v>
      </c>
      <c r="FZ1354" s="503">
        <v>0</v>
      </c>
      <c r="GA1354" s="471">
        <v>0</v>
      </c>
      <c r="GB1354" s="471">
        <v>0</v>
      </c>
      <c r="GC1354" s="471">
        <v>0</v>
      </c>
      <c r="GD1354" s="471">
        <v>0</v>
      </c>
      <c r="GE1354" s="471">
        <v>0</v>
      </c>
      <c r="GF1354" s="471">
        <v>0</v>
      </c>
      <c r="GG1354" s="471">
        <v>0</v>
      </c>
      <c r="GH1354" s="471">
        <v>0</v>
      </c>
      <c r="GI1354" s="496">
        <v>0</v>
      </c>
      <c r="GJ1354" s="471">
        <v>7</v>
      </c>
      <c r="GK1354" s="471">
        <v>7</v>
      </c>
      <c r="GL1354" s="471">
        <v>3</v>
      </c>
      <c r="GM1354" s="471">
        <v>0</v>
      </c>
      <c r="GN1354" s="471">
        <v>4</v>
      </c>
      <c r="GO1354" s="471">
        <v>0</v>
      </c>
      <c r="GP1354" s="471">
        <v>0</v>
      </c>
      <c r="GQ1354" s="471">
        <v>0</v>
      </c>
      <c r="GR1354" s="496">
        <v>21</v>
      </c>
      <c r="GS1354" s="503">
        <v>100</v>
      </c>
      <c r="GT1354" s="471">
        <v>0</v>
      </c>
      <c r="GU1354" s="471">
        <v>0</v>
      </c>
      <c r="GV1354" s="471">
        <v>0</v>
      </c>
      <c r="GW1354" s="471">
        <v>0</v>
      </c>
      <c r="GX1354" s="471">
        <v>0</v>
      </c>
      <c r="GY1354" s="471">
        <v>0</v>
      </c>
      <c r="GZ1354" s="471">
        <v>0</v>
      </c>
      <c r="HA1354" s="471">
        <v>0</v>
      </c>
      <c r="HB1354" s="496">
        <v>0</v>
      </c>
      <c r="HC1354" s="503">
        <v>150</v>
      </c>
      <c r="HD1354" s="471">
        <v>0</v>
      </c>
      <c r="HE1354" s="471">
        <v>0</v>
      </c>
      <c r="HF1354" s="471">
        <v>0</v>
      </c>
      <c r="HG1354" s="471">
        <v>0</v>
      </c>
      <c r="HH1354" s="471">
        <v>0</v>
      </c>
      <c r="HI1354" s="471">
        <v>0</v>
      </c>
      <c r="HJ1354" s="471">
        <v>0</v>
      </c>
      <c r="HK1354" s="471">
        <v>0</v>
      </c>
      <c r="HL1354" s="496">
        <v>0</v>
      </c>
      <c r="HM1354" s="503">
        <v>200</v>
      </c>
      <c r="HN1354" s="471">
        <v>0</v>
      </c>
      <c r="HO1354" s="471">
        <v>0</v>
      </c>
      <c r="HP1354" s="471">
        <v>0</v>
      </c>
      <c r="HQ1354" s="471">
        <v>0</v>
      </c>
      <c r="HR1354" s="471">
        <v>0</v>
      </c>
      <c r="HS1354" s="471">
        <v>0</v>
      </c>
      <c r="HT1354" s="471">
        <v>0</v>
      </c>
      <c r="HU1354" s="471">
        <v>0</v>
      </c>
      <c r="HV1354" s="496">
        <v>0</v>
      </c>
      <c r="HW1354" s="503">
        <v>250</v>
      </c>
      <c r="HX1354" s="471">
        <v>0</v>
      </c>
      <c r="HY1354" s="471">
        <v>0</v>
      </c>
      <c r="HZ1354" s="471">
        <v>0</v>
      </c>
      <c r="IA1354" s="471">
        <v>0</v>
      </c>
      <c r="IB1354" s="471">
        <v>0</v>
      </c>
      <c r="IC1354" s="471">
        <v>0</v>
      </c>
      <c r="ID1354" s="471">
        <v>0</v>
      </c>
      <c r="IE1354" s="471">
        <v>0</v>
      </c>
      <c r="IF1354" s="496">
        <v>0</v>
      </c>
      <c r="IG1354" s="503">
        <v>300</v>
      </c>
      <c r="IH1354" s="471">
        <v>2</v>
      </c>
      <c r="II1354" s="471">
        <v>1</v>
      </c>
      <c r="IJ1354" s="471">
        <v>0</v>
      </c>
      <c r="IK1354" s="471">
        <v>0</v>
      </c>
      <c r="IL1354" s="471">
        <v>0</v>
      </c>
      <c r="IM1354" s="471">
        <v>0</v>
      </c>
      <c r="IN1354" s="471">
        <v>0</v>
      </c>
      <c r="IO1354" s="471">
        <v>0</v>
      </c>
      <c r="IP1354" s="496">
        <v>3</v>
      </c>
      <c r="IQ1354" s="503">
        <v>0</v>
      </c>
      <c r="IR1354" s="471">
        <v>0</v>
      </c>
      <c r="IS1354" s="471">
        <v>0</v>
      </c>
      <c r="IT1354" s="471">
        <v>0</v>
      </c>
      <c r="IU1354" s="471">
        <v>0</v>
      </c>
      <c r="IV1354" s="471">
        <v>0</v>
      </c>
      <c r="IW1354" s="471">
        <v>0</v>
      </c>
      <c r="IX1354" s="471">
        <v>0</v>
      </c>
      <c r="IY1354" s="471">
        <v>0</v>
      </c>
      <c r="IZ1354" s="496">
        <v>0</v>
      </c>
      <c r="JA1354" s="471">
        <v>2</v>
      </c>
      <c r="JB1354" s="471">
        <v>1</v>
      </c>
      <c r="JC1354" s="471">
        <v>0</v>
      </c>
      <c r="JD1354" s="471">
        <v>0</v>
      </c>
      <c r="JE1354" s="471">
        <v>0</v>
      </c>
      <c r="JF1354" s="471">
        <v>0</v>
      </c>
      <c r="JG1354" s="471">
        <v>0</v>
      </c>
      <c r="JH1354" s="471">
        <v>0</v>
      </c>
      <c r="JI1354" s="471">
        <v>3</v>
      </c>
      <c r="JJ1354" s="503">
        <v>0</v>
      </c>
      <c r="JK1354" s="471">
        <v>219</v>
      </c>
      <c r="JL1354" s="471">
        <v>242</v>
      </c>
      <c r="JM1354" s="471">
        <v>163</v>
      </c>
      <c r="JN1354" s="471">
        <v>105</v>
      </c>
      <c r="JO1354" s="471">
        <v>74</v>
      </c>
      <c r="JP1354" s="471">
        <v>40</v>
      </c>
      <c r="JQ1354" s="471">
        <v>23</v>
      </c>
      <c r="JR1354" s="471">
        <v>3</v>
      </c>
      <c r="JS1354" s="496">
        <v>869</v>
      </c>
      <c r="JT1354" s="503">
        <v>10</v>
      </c>
      <c r="JU1354" s="471">
        <v>0</v>
      </c>
      <c r="JV1354" s="471">
        <v>0</v>
      </c>
      <c r="JW1354" s="471">
        <v>0</v>
      </c>
      <c r="JX1354" s="471">
        <v>0</v>
      </c>
      <c r="JY1354" s="471">
        <v>0</v>
      </c>
      <c r="JZ1354" s="471">
        <v>0</v>
      </c>
      <c r="KA1354" s="471">
        <v>0</v>
      </c>
      <c r="KB1354" s="471">
        <v>0</v>
      </c>
      <c r="KC1354" s="496">
        <v>0</v>
      </c>
      <c r="KD1354" s="503">
        <v>50</v>
      </c>
      <c r="KE1354" s="471">
        <v>1</v>
      </c>
      <c r="KF1354" s="471">
        <v>1</v>
      </c>
      <c r="KG1354" s="471">
        <v>4</v>
      </c>
      <c r="KH1354" s="471">
        <v>0</v>
      </c>
      <c r="KI1354" s="471">
        <v>0</v>
      </c>
      <c r="KJ1354" s="471">
        <v>0</v>
      </c>
      <c r="KK1354" s="471">
        <v>1</v>
      </c>
      <c r="KL1354" s="471">
        <v>0</v>
      </c>
      <c r="KM1354" s="496">
        <v>7</v>
      </c>
      <c r="KN1354" s="503">
        <v>0</v>
      </c>
      <c r="KO1354" s="471">
        <v>0</v>
      </c>
      <c r="KP1354" s="471">
        <v>0</v>
      </c>
      <c r="KQ1354" s="471">
        <v>0</v>
      </c>
      <c r="KR1354" s="471">
        <v>0</v>
      </c>
      <c r="KS1354" s="471">
        <v>0</v>
      </c>
      <c r="KT1354" s="471">
        <v>0</v>
      </c>
      <c r="KU1354" s="471">
        <v>0</v>
      </c>
      <c r="KV1354" s="471">
        <v>0</v>
      </c>
      <c r="KW1354" s="496">
        <v>0</v>
      </c>
      <c r="KX1354" s="471">
        <v>220</v>
      </c>
      <c r="KY1354" s="471">
        <v>243</v>
      </c>
      <c r="KZ1354" s="471">
        <v>167</v>
      </c>
      <c r="LA1354" s="471">
        <v>105</v>
      </c>
      <c r="LB1354" s="471">
        <v>74</v>
      </c>
      <c r="LC1354" s="471">
        <v>40</v>
      </c>
      <c r="LD1354" s="471">
        <v>24</v>
      </c>
      <c r="LE1354" s="471">
        <v>3</v>
      </c>
      <c r="LF1354" s="496">
        <v>876</v>
      </c>
      <c r="LG1354" s="262"/>
      <c r="LH1354" s="262"/>
      <c r="LI1354" s="262"/>
      <c r="LJ1354" s="262"/>
      <c r="LK1354" s="262"/>
      <c r="LL1354" s="262"/>
      <c r="LM1354" s="262"/>
      <c r="LN1354" s="262"/>
      <c r="LO1354" s="262"/>
      <c r="LP1354" s="262"/>
      <c r="LQ1354" s="262"/>
      <c r="LR1354" s="262"/>
      <c r="LS1354" s="262"/>
      <c r="LT1354" s="262"/>
      <c r="LU1354" s="262"/>
      <c r="LV1354" s="262"/>
      <c r="LW1354" s="262"/>
      <c r="LX1354" s="262"/>
      <c r="LY1354" s="262"/>
      <c r="LZ1354" s="262"/>
      <c r="MA1354" s="262"/>
      <c r="MB1354" s="262"/>
      <c r="MC1354" s="262"/>
      <c r="MD1354" s="262"/>
      <c r="ME1354" s="262"/>
      <c r="MF1354" s="262"/>
      <c r="MG1354" s="262"/>
      <c r="MH1354" s="262"/>
      <c r="MI1354" s="262"/>
      <c r="MJ1354" s="262"/>
      <c r="MK1354" s="262"/>
      <c r="ML1354" s="262"/>
      <c r="MM1354" s="262"/>
      <c r="MN1354" s="262"/>
      <c r="MO1354" s="262"/>
      <c r="MP1354" s="262"/>
      <c r="MQ1354" s="262"/>
      <c r="MR1354" s="262"/>
      <c r="MS1354" s="262"/>
      <c r="MT1354" s="262"/>
      <c r="MU1354" s="262"/>
    </row>
    <row r="1355" spans="1:359" x14ac:dyDescent="0.2">
      <c r="A1355" s="241" t="s">
        <v>163</v>
      </c>
      <c r="B1355" s="476" t="s">
        <v>850</v>
      </c>
      <c r="C1355" s="326" t="s">
        <v>782</v>
      </c>
      <c r="D1355" s="283" t="s">
        <v>164</v>
      </c>
      <c r="E1355" s="503">
        <v>0</v>
      </c>
      <c r="F1355" s="471">
        <v>54</v>
      </c>
      <c r="G1355" s="471">
        <v>101</v>
      </c>
      <c r="H1355" s="471">
        <v>67</v>
      </c>
      <c r="I1355" s="471">
        <v>43</v>
      </c>
      <c r="J1355" s="471">
        <v>23</v>
      </c>
      <c r="K1355" s="471">
        <v>14</v>
      </c>
      <c r="L1355" s="471">
        <v>18</v>
      </c>
      <c r="M1355" s="471">
        <v>0</v>
      </c>
      <c r="N1355" s="496">
        <v>320</v>
      </c>
      <c r="O1355" s="503">
        <v>10</v>
      </c>
      <c r="P1355" s="471">
        <v>0</v>
      </c>
      <c r="Q1355" s="471">
        <v>0</v>
      </c>
      <c r="R1355" s="471">
        <v>0</v>
      </c>
      <c r="S1355" s="471">
        <v>0</v>
      </c>
      <c r="T1355" s="471">
        <v>0</v>
      </c>
      <c r="U1355" s="471">
        <v>0</v>
      </c>
      <c r="V1355" s="471">
        <v>0</v>
      </c>
      <c r="W1355" s="471">
        <v>0</v>
      </c>
      <c r="X1355" s="496">
        <v>0</v>
      </c>
      <c r="Y1355" s="503">
        <v>25</v>
      </c>
      <c r="Z1355" s="471">
        <v>122</v>
      </c>
      <c r="AA1355" s="471">
        <v>183</v>
      </c>
      <c r="AB1355" s="471">
        <v>161</v>
      </c>
      <c r="AC1355" s="471">
        <v>70</v>
      </c>
      <c r="AD1355" s="471">
        <v>42</v>
      </c>
      <c r="AE1355" s="471">
        <v>28</v>
      </c>
      <c r="AF1355" s="471">
        <v>17</v>
      </c>
      <c r="AG1355" s="471">
        <v>2</v>
      </c>
      <c r="AH1355" s="496">
        <v>625</v>
      </c>
      <c r="AI1355" s="503">
        <v>50</v>
      </c>
      <c r="AJ1355" s="471">
        <v>0</v>
      </c>
      <c r="AK1355" s="471">
        <v>0</v>
      </c>
      <c r="AL1355" s="471">
        <v>0</v>
      </c>
      <c r="AM1355" s="471">
        <v>0</v>
      </c>
      <c r="AN1355" s="471">
        <v>0</v>
      </c>
      <c r="AO1355" s="471">
        <v>0</v>
      </c>
      <c r="AP1355" s="471">
        <v>0</v>
      </c>
      <c r="AQ1355" s="471">
        <v>0</v>
      </c>
      <c r="AR1355" s="496">
        <v>0</v>
      </c>
      <c r="AS1355" s="503">
        <v>100</v>
      </c>
      <c r="AT1355" s="471">
        <v>0</v>
      </c>
      <c r="AU1355" s="471">
        <v>0</v>
      </c>
      <c r="AV1355" s="471">
        <v>0</v>
      </c>
      <c r="AW1355" s="471">
        <v>0</v>
      </c>
      <c r="AX1355" s="471">
        <v>0</v>
      </c>
      <c r="AY1355" s="471">
        <v>0</v>
      </c>
      <c r="AZ1355" s="471">
        <v>0</v>
      </c>
      <c r="BA1355" s="471">
        <v>0</v>
      </c>
      <c r="BB1355" s="496">
        <v>0</v>
      </c>
      <c r="BC1355" s="503">
        <v>0</v>
      </c>
      <c r="BD1355" s="471">
        <v>0</v>
      </c>
      <c r="BE1355" s="471">
        <v>0</v>
      </c>
      <c r="BF1355" s="471">
        <v>0</v>
      </c>
      <c r="BG1355" s="471">
        <v>0</v>
      </c>
      <c r="BH1355" s="471">
        <v>0</v>
      </c>
      <c r="BI1355" s="471">
        <v>0</v>
      </c>
      <c r="BJ1355" s="471">
        <v>0</v>
      </c>
      <c r="BK1355" s="471">
        <v>0</v>
      </c>
      <c r="BL1355" s="496">
        <v>0</v>
      </c>
      <c r="BM1355" s="471">
        <v>122</v>
      </c>
      <c r="BN1355" s="471">
        <v>183</v>
      </c>
      <c r="BO1355" s="471">
        <v>161</v>
      </c>
      <c r="BP1355" s="471">
        <v>70</v>
      </c>
      <c r="BQ1355" s="471">
        <v>42</v>
      </c>
      <c r="BR1355" s="471">
        <v>28</v>
      </c>
      <c r="BS1355" s="471">
        <v>17</v>
      </c>
      <c r="BT1355" s="471">
        <v>2</v>
      </c>
      <c r="BU1355" s="496">
        <v>625</v>
      </c>
      <c r="BV1355" s="471">
        <v>176</v>
      </c>
      <c r="BW1355" s="471">
        <v>284</v>
      </c>
      <c r="BX1355" s="471">
        <v>228</v>
      </c>
      <c r="BY1355" s="471">
        <v>113</v>
      </c>
      <c r="BZ1355" s="471">
        <v>65</v>
      </c>
      <c r="CA1355" s="471">
        <v>42</v>
      </c>
      <c r="CB1355" s="471">
        <v>35</v>
      </c>
      <c r="CC1355" s="471">
        <v>2</v>
      </c>
      <c r="CD1355" s="496">
        <v>945</v>
      </c>
      <c r="CE1355" s="503">
        <v>10</v>
      </c>
      <c r="CF1355" s="471">
        <v>0</v>
      </c>
      <c r="CG1355" s="471">
        <v>0</v>
      </c>
      <c r="CH1355" s="471">
        <v>0</v>
      </c>
      <c r="CI1355" s="471">
        <v>0</v>
      </c>
      <c r="CJ1355" s="471">
        <v>0</v>
      </c>
      <c r="CK1355" s="471">
        <v>0</v>
      </c>
      <c r="CL1355" s="471">
        <v>0</v>
      </c>
      <c r="CM1355" s="471">
        <v>0</v>
      </c>
      <c r="CN1355" s="496">
        <v>0</v>
      </c>
      <c r="CO1355" s="503">
        <v>25</v>
      </c>
      <c r="CP1355" s="471">
        <v>0</v>
      </c>
      <c r="CQ1355" s="471">
        <v>0</v>
      </c>
      <c r="CR1355" s="471">
        <v>0</v>
      </c>
      <c r="CS1355" s="471">
        <v>0</v>
      </c>
      <c r="CT1355" s="471">
        <v>0</v>
      </c>
      <c r="CU1355" s="471">
        <v>0</v>
      </c>
      <c r="CV1355" s="471">
        <v>0</v>
      </c>
      <c r="CW1355" s="471">
        <v>0</v>
      </c>
      <c r="CX1355" s="496">
        <v>0</v>
      </c>
      <c r="CY1355" s="503">
        <v>50</v>
      </c>
      <c r="CZ1355" s="471">
        <v>0</v>
      </c>
      <c r="DA1355" s="471">
        <v>0</v>
      </c>
      <c r="DB1355" s="471">
        <v>0</v>
      </c>
      <c r="DC1355" s="471">
        <v>0</v>
      </c>
      <c r="DD1355" s="471">
        <v>0</v>
      </c>
      <c r="DE1355" s="471">
        <v>0</v>
      </c>
      <c r="DF1355" s="471">
        <v>0</v>
      </c>
      <c r="DG1355" s="471">
        <v>0</v>
      </c>
      <c r="DH1355" s="496">
        <v>0</v>
      </c>
      <c r="DI1355" s="503">
        <v>100</v>
      </c>
      <c r="DJ1355" s="471">
        <v>21</v>
      </c>
      <c r="DK1355" s="471">
        <v>23</v>
      </c>
      <c r="DL1355" s="471">
        <v>26</v>
      </c>
      <c r="DM1355" s="471">
        <v>15</v>
      </c>
      <c r="DN1355" s="471">
        <v>4</v>
      </c>
      <c r="DO1355" s="471">
        <v>6</v>
      </c>
      <c r="DP1355" s="471">
        <v>4</v>
      </c>
      <c r="DQ1355" s="471">
        <v>3</v>
      </c>
      <c r="DR1355" s="496">
        <v>102</v>
      </c>
      <c r="DS1355" s="503">
        <v>0</v>
      </c>
      <c r="DT1355" s="471">
        <v>0</v>
      </c>
      <c r="DU1355" s="471">
        <v>0</v>
      </c>
      <c r="DV1355" s="471">
        <v>0</v>
      </c>
      <c r="DW1355" s="471">
        <v>0</v>
      </c>
      <c r="DX1355" s="471">
        <v>0</v>
      </c>
      <c r="DY1355" s="471">
        <v>0</v>
      </c>
      <c r="DZ1355" s="471">
        <v>0</v>
      </c>
      <c r="EA1355" s="471">
        <v>0</v>
      </c>
      <c r="EB1355" s="496">
        <v>0</v>
      </c>
      <c r="EC1355" s="471">
        <v>21</v>
      </c>
      <c r="ED1355" s="471">
        <v>23</v>
      </c>
      <c r="EE1355" s="471">
        <v>26</v>
      </c>
      <c r="EF1355" s="471">
        <v>15</v>
      </c>
      <c r="EG1355" s="471">
        <v>4</v>
      </c>
      <c r="EH1355" s="471">
        <v>6</v>
      </c>
      <c r="EI1355" s="471">
        <v>4</v>
      </c>
      <c r="EJ1355" s="471">
        <v>3</v>
      </c>
      <c r="EK1355" s="496">
        <v>102</v>
      </c>
      <c r="EL1355" s="518">
        <v>50</v>
      </c>
      <c r="EM1355" s="471">
        <v>0</v>
      </c>
      <c r="EN1355" s="471">
        <v>0</v>
      </c>
      <c r="EO1355" s="471">
        <v>0</v>
      </c>
      <c r="EP1355" s="471">
        <v>0</v>
      </c>
      <c r="EQ1355" s="471">
        <v>0</v>
      </c>
      <c r="ER1355" s="471">
        <v>0</v>
      </c>
      <c r="ES1355" s="471">
        <v>0</v>
      </c>
      <c r="ET1355" s="471">
        <v>0</v>
      </c>
      <c r="EU1355" s="496">
        <v>0</v>
      </c>
      <c r="EV1355" s="503">
        <v>100</v>
      </c>
      <c r="EW1355" s="471">
        <v>2</v>
      </c>
      <c r="EX1355" s="471">
        <v>9</v>
      </c>
      <c r="EY1355" s="471">
        <v>0</v>
      </c>
      <c r="EZ1355" s="471">
        <v>2</v>
      </c>
      <c r="FA1355" s="471">
        <v>1</v>
      </c>
      <c r="FB1355" s="471">
        <v>2</v>
      </c>
      <c r="FC1355" s="471">
        <v>1</v>
      </c>
      <c r="FD1355" s="471">
        <v>1</v>
      </c>
      <c r="FE1355" s="496">
        <v>18</v>
      </c>
      <c r="FF1355" s="503">
        <v>150</v>
      </c>
      <c r="FG1355" s="471">
        <v>0</v>
      </c>
      <c r="FH1355" s="471">
        <v>0</v>
      </c>
      <c r="FI1355" s="471">
        <v>0</v>
      </c>
      <c r="FJ1355" s="471">
        <v>0</v>
      </c>
      <c r="FK1355" s="471">
        <v>0</v>
      </c>
      <c r="FL1355" s="471">
        <v>0</v>
      </c>
      <c r="FM1355" s="471">
        <v>0</v>
      </c>
      <c r="FN1355" s="471">
        <v>0</v>
      </c>
      <c r="FO1355" s="496">
        <v>0</v>
      </c>
      <c r="FP1355" s="503">
        <v>200</v>
      </c>
      <c r="FQ1355" s="471">
        <v>0</v>
      </c>
      <c r="FR1355" s="471">
        <v>0</v>
      </c>
      <c r="FS1355" s="471">
        <v>0</v>
      </c>
      <c r="FT1355" s="471">
        <v>0</v>
      </c>
      <c r="FU1355" s="471">
        <v>0</v>
      </c>
      <c r="FV1355" s="471">
        <v>0</v>
      </c>
      <c r="FW1355" s="471">
        <v>0</v>
      </c>
      <c r="FX1355" s="471">
        <v>0</v>
      </c>
      <c r="FY1355" s="496">
        <v>0</v>
      </c>
      <c r="FZ1355" s="503">
        <v>0</v>
      </c>
      <c r="GA1355" s="471">
        <v>0</v>
      </c>
      <c r="GB1355" s="471">
        <v>0</v>
      </c>
      <c r="GC1355" s="471">
        <v>0</v>
      </c>
      <c r="GD1355" s="471">
        <v>0</v>
      </c>
      <c r="GE1355" s="471">
        <v>0</v>
      </c>
      <c r="GF1355" s="471">
        <v>0</v>
      </c>
      <c r="GG1355" s="471">
        <v>0</v>
      </c>
      <c r="GH1355" s="471">
        <v>0</v>
      </c>
      <c r="GI1355" s="496">
        <v>0</v>
      </c>
      <c r="GJ1355" s="471">
        <v>2</v>
      </c>
      <c r="GK1355" s="471">
        <v>9</v>
      </c>
      <c r="GL1355" s="471">
        <v>0</v>
      </c>
      <c r="GM1355" s="471">
        <v>2</v>
      </c>
      <c r="GN1355" s="471">
        <v>1</v>
      </c>
      <c r="GO1355" s="471">
        <v>2</v>
      </c>
      <c r="GP1355" s="471">
        <v>1</v>
      </c>
      <c r="GQ1355" s="471">
        <v>1</v>
      </c>
      <c r="GR1355" s="496">
        <v>18</v>
      </c>
      <c r="GS1355" s="503">
        <v>100</v>
      </c>
      <c r="GT1355" s="471">
        <v>1</v>
      </c>
      <c r="GU1355" s="471">
        <v>5</v>
      </c>
      <c r="GV1355" s="471">
        <v>5</v>
      </c>
      <c r="GW1355" s="471">
        <v>1</v>
      </c>
      <c r="GX1355" s="471">
        <v>1</v>
      </c>
      <c r="GY1355" s="471">
        <v>0</v>
      </c>
      <c r="GZ1355" s="471">
        <v>0</v>
      </c>
      <c r="HA1355" s="471">
        <v>0</v>
      </c>
      <c r="HB1355" s="496">
        <v>13</v>
      </c>
      <c r="HC1355" s="503">
        <v>150</v>
      </c>
      <c r="HD1355" s="471">
        <v>0</v>
      </c>
      <c r="HE1355" s="471">
        <v>0</v>
      </c>
      <c r="HF1355" s="471">
        <v>0</v>
      </c>
      <c r="HG1355" s="471">
        <v>0</v>
      </c>
      <c r="HH1355" s="471">
        <v>0</v>
      </c>
      <c r="HI1355" s="471">
        <v>0</v>
      </c>
      <c r="HJ1355" s="471">
        <v>0</v>
      </c>
      <c r="HK1355" s="471">
        <v>0</v>
      </c>
      <c r="HL1355" s="496">
        <v>0</v>
      </c>
      <c r="HM1355" s="503">
        <v>200</v>
      </c>
      <c r="HN1355" s="471">
        <v>0</v>
      </c>
      <c r="HO1355" s="471">
        <v>0</v>
      </c>
      <c r="HP1355" s="471">
        <v>0</v>
      </c>
      <c r="HQ1355" s="471">
        <v>0</v>
      </c>
      <c r="HR1355" s="471">
        <v>0</v>
      </c>
      <c r="HS1355" s="471">
        <v>0</v>
      </c>
      <c r="HT1355" s="471">
        <v>0</v>
      </c>
      <c r="HU1355" s="471">
        <v>0</v>
      </c>
      <c r="HV1355" s="496">
        <v>0</v>
      </c>
      <c r="HW1355" s="503">
        <v>250</v>
      </c>
      <c r="HX1355" s="471">
        <v>0</v>
      </c>
      <c r="HY1355" s="471">
        <v>0</v>
      </c>
      <c r="HZ1355" s="471">
        <v>0</v>
      </c>
      <c r="IA1355" s="471">
        <v>0</v>
      </c>
      <c r="IB1355" s="471">
        <v>0</v>
      </c>
      <c r="IC1355" s="471">
        <v>0</v>
      </c>
      <c r="ID1355" s="471">
        <v>0</v>
      </c>
      <c r="IE1355" s="471">
        <v>0</v>
      </c>
      <c r="IF1355" s="496">
        <v>0</v>
      </c>
      <c r="IG1355" s="503">
        <v>300</v>
      </c>
      <c r="IH1355" s="471">
        <v>0</v>
      </c>
      <c r="II1355" s="471">
        <v>0</v>
      </c>
      <c r="IJ1355" s="471">
        <v>0</v>
      </c>
      <c r="IK1355" s="471">
        <v>0</v>
      </c>
      <c r="IL1355" s="471">
        <v>0</v>
      </c>
      <c r="IM1355" s="471">
        <v>0</v>
      </c>
      <c r="IN1355" s="471">
        <v>0</v>
      </c>
      <c r="IO1355" s="471">
        <v>0</v>
      </c>
      <c r="IP1355" s="496">
        <v>0</v>
      </c>
      <c r="IQ1355" s="503">
        <v>0</v>
      </c>
      <c r="IR1355" s="471">
        <v>0</v>
      </c>
      <c r="IS1355" s="471">
        <v>0</v>
      </c>
      <c r="IT1355" s="471">
        <v>0</v>
      </c>
      <c r="IU1355" s="471">
        <v>0</v>
      </c>
      <c r="IV1355" s="471">
        <v>0</v>
      </c>
      <c r="IW1355" s="471">
        <v>0</v>
      </c>
      <c r="IX1355" s="471">
        <v>0</v>
      </c>
      <c r="IY1355" s="471">
        <v>0</v>
      </c>
      <c r="IZ1355" s="496">
        <v>0</v>
      </c>
      <c r="JA1355" s="471">
        <v>1</v>
      </c>
      <c r="JB1355" s="471">
        <v>5</v>
      </c>
      <c r="JC1355" s="471">
        <v>5</v>
      </c>
      <c r="JD1355" s="471">
        <v>1</v>
      </c>
      <c r="JE1355" s="471">
        <v>1</v>
      </c>
      <c r="JF1355" s="471">
        <v>0</v>
      </c>
      <c r="JG1355" s="471">
        <v>0</v>
      </c>
      <c r="JH1355" s="471">
        <v>0</v>
      </c>
      <c r="JI1355" s="471">
        <v>13</v>
      </c>
      <c r="JJ1355" s="503">
        <v>0</v>
      </c>
      <c r="JK1355" s="471">
        <v>79</v>
      </c>
      <c r="JL1355" s="471">
        <v>90</v>
      </c>
      <c r="JM1355" s="471">
        <v>94</v>
      </c>
      <c r="JN1355" s="471">
        <v>73</v>
      </c>
      <c r="JO1355" s="471">
        <v>50</v>
      </c>
      <c r="JP1355" s="471">
        <v>33</v>
      </c>
      <c r="JQ1355" s="471">
        <v>50</v>
      </c>
      <c r="JR1355" s="471">
        <v>14</v>
      </c>
      <c r="JS1355" s="496">
        <v>483</v>
      </c>
      <c r="JT1355" s="503">
        <v>10</v>
      </c>
      <c r="JU1355" s="471">
        <v>0</v>
      </c>
      <c r="JV1355" s="471">
        <v>0</v>
      </c>
      <c r="JW1355" s="471">
        <v>0</v>
      </c>
      <c r="JX1355" s="471">
        <v>0</v>
      </c>
      <c r="JY1355" s="471">
        <v>0</v>
      </c>
      <c r="JZ1355" s="471">
        <v>0</v>
      </c>
      <c r="KA1355" s="471">
        <v>0</v>
      </c>
      <c r="KB1355" s="471">
        <v>0</v>
      </c>
      <c r="KC1355" s="496">
        <v>0</v>
      </c>
      <c r="KD1355" s="503">
        <v>50</v>
      </c>
      <c r="KE1355" s="471">
        <v>4</v>
      </c>
      <c r="KF1355" s="471">
        <v>2</v>
      </c>
      <c r="KG1355" s="471">
        <v>0</v>
      </c>
      <c r="KH1355" s="471">
        <v>0</v>
      </c>
      <c r="KI1355" s="471">
        <v>1</v>
      </c>
      <c r="KJ1355" s="471">
        <v>0</v>
      </c>
      <c r="KK1355" s="471">
        <v>0</v>
      </c>
      <c r="KL1355" s="471">
        <v>0</v>
      </c>
      <c r="KM1355" s="496">
        <v>7</v>
      </c>
      <c r="KN1355" s="503">
        <v>0</v>
      </c>
      <c r="KO1355" s="471">
        <v>0</v>
      </c>
      <c r="KP1355" s="471">
        <v>0</v>
      </c>
      <c r="KQ1355" s="471">
        <v>0</v>
      </c>
      <c r="KR1355" s="471">
        <v>0</v>
      </c>
      <c r="KS1355" s="471">
        <v>0</v>
      </c>
      <c r="KT1355" s="471">
        <v>0</v>
      </c>
      <c r="KU1355" s="471">
        <v>0</v>
      </c>
      <c r="KV1355" s="471">
        <v>0</v>
      </c>
      <c r="KW1355" s="496">
        <v>0</v>
      </c>
      <c r="KX1355" s="471">
        <v>83</v>
      </c>
      <c r="KY1355" s="471">
        <v>92</v>
      </c>
      <c r="KZ1355" s="471">
        <v>94</v>
      </c>
      <c r="LA1355" s="471">
        <v>73</v>
      </c>
      <c r="LB1355" s="471">
        <v>51</v>
      </c>
      <c r="LC1355" s="471">
        <v>33</v>
      </c>
      <c r="LD1355" s="471">
        <v>50</v>
      </c>
      <c r="LE1355" s="471">
        <v>14</v>
      </c>
      <c r="LF1355" s="496">
        <v>490</v>
      </c>
      <c r="LG1355" s="262"/>
      <c r="LH1355" s="262"/>
      <c r="LI1355" s="262"/>
      <c r="LJ1355" s="262"/>
      <c r="LK1355" s="262"/>
      <c r="LL1355" s="262"/>
      <c r="LM1355" s="262"/>
      <c r="LN1355" s="262"/>
      <c r="LO1355" s="262"/>
      <c r="LP1355" s="262"/>
      <c r="LQ1355" s="262"/>
      <c r="LR1355" s="262"/>
      <c r="LS1355" s="262"/>
      <c r="LT1355" s="262"/>
      <c r="LU1355" s="262"/>
      <c r="LV1355" s="262"/>
      <c r="LW1355" s="262"/>
      <c r="LX1355" s="262"/>
      <c r="LY1355" s="262"/>
      <c r="LZ1355" s="262"/>
      <c r="MA1355" s="262"/>
      <c r="MB1355" s="262"/>
      <c r="MC1355" s="262"/>
      <c r="MD1355" s="262"/>
      <c r="ME1355" s="262"/>
      <c r="MF1355" s="262"/>
      <c r="MG1355" s="262"/>
      <c r="MH1355" s="262"/>
      <c r="MI1355" s="262"/>
      <c r="MJ1355" s="262"/>
      <c r="MK1355" s="262"/>
      <c r="ML1355" s="262"/>
      <c r="MM1355" s="262"/>
      <c r="MN1355" s="262"/>
      <c r="MO1355" s="262"/>
      <c r="MP1355" s="262"/>
      <c r="MQ1355" s="262"/>
      <c r="MR1355" s="262"/>
      <c r="MS1355" s="262"/>
      <c r="MT1355" s="262"/>
      <c r="MU1355" s="262"/>
    </row>
    <row r="1356" spans="1:359" x14ac:dyDescent="0.2">
      <c r="A1356" s="241" t="s">
        <v>165</v>
      </c>
      <c r="B1356" s="476" t="s">
        <v>851</v>
      </c>
      <c r="C1356" s="326" t="s">
        <v>784</v>
      </c>
      <c r="D1356" s="283" t="s">
        <v>852</v>
      </c>
      <c r="E1356" s="503">
        <v>0</v>
      </c>
      <c r="F1356" s="471">
        <v>708</v>
      </c>
      <c r="G1356" s="471">
        <v>532</v>
      </c>
      <c r="H1356" s="471">
        <v>420</v>
      </c>
      <c r="I1356" s="471">
        <v>285</v>
      </c>
      <c r="J1356" s="471">
        <v>180</v>
      </c>
      <c r="K1356" s="471">
        <v>151</v>
      </c>
      <c r="L1356" s="471">
        <v>168</v>
      </c>
      <c r="M1356" s="471">
        <v>34</v>
      </c>
      <c r="N1356" s="496">
        <v>2478</v>
      </c>
      <c r="O1356" s="503">
        <v>10</v>
      </c>
      <c r="P1356" s="471">
        <v>0</v>
      </c>
      <c r="Q1356" s="471">
        <v>0</v>
      </c>
      <c r="R1356" s="471">
        <v>0</v>
      </c>
      <c r="S1356" s="471">
        <v>0</v>
      </c>
      <c r="T1356" s="471">
        <v>0</v>
      </c>
      <c r="U1356" s="471">
        <v>0</v>
      </c>
      <c r="V1356" s="471">
        <v>0</v>
      </c>
      <c r="W1356" s="471">
        <v>0</v>
      </c>
      <c r="X1356" s="496">
        <v>0</v>
      </c>
      <c r="Y1356" s="503">
        <v>25</v>
      </c>
      <c r="Z1356" s="471">
        <v>0</v>
      </c>
      <c r="AA1356" s="471">
        <v>0</v>
      </c>
      <c r="AB1356" s="471">
        <v>0</v>
      </c>
      <c r="AC1356" s="471">
        <v>0</v>
      </c>
      <c r="AD1356" s="471">
        <v>0</v>
      </c>
      <c r="AE1356" s="471">
        <v>0</v>
      </c>
      <c r="AF1356" s="471">
        <v>0</v>
      </c>
      <c r="AG1356" s="471">
        <v>0</v>
      </c>
      <c r="AH1356" s="496">
        <v>0</v>
      </c>
      <c r="AI1356" s="503">
        <v>50</v>
      </c>
      <c r="AJ1356" s="471">
        <v>0</v>
      </c>
      <c r="AK1356" s="471">
        <v>0</v>
      </c>
      <c r="AL1356" s="471">
        <v>0</v>
      </c>
      <c r="AM1356" s="471">
        <v>0</v>
      </c>
      <c r="AN1356" s="471">
        <v>0</v>
      </c>
      <c r="AO1356" s="471">
        <v>0</v>
      </c>
      <c r="AP1356" s="471">
        <v>0</v>
      </c>
      <c r="AQ1356" s="471">
        <v>0</v>
      </c>
      <c r="AR1356" s="496">
        <v>0</v>
      </c>
      <c r="AS1356" s="503">
        <v>100</v>
      </c>
      <c r="AT1356" s="471">
        <v>0</v>
      </c>
      <c r="AU1356" s="471">
        <v>0</v>
      </c>
      <c r="AV1356" s="471">
        <v>0</v>
      </c>
      <c r="AW1356" s="471">
        <v>0</v>
      </c>
      <c r="AX1356" s="471">
        <v>0</v>
      </c>
      <c r="AY1356" s="471">
        <v>0</v>
      </c>
      <c r="AZ1356" s="471">
        <v>0</v>
      </c>
      <c r="BA1356" s="471">
        <v>0</v>
      </c>
      <c r="BB1356" s="496">
        <v>0</v>
      </c>
      <c r="BC1356" s="503">
        <v>0</v>
      </c>
      <c r="BD1356" s="471">
        <v>0</v>
      </c>
      <c r="BE1356" s="471">
        <v>0</v>
      </c>
      <c r="BF1356" s="471">
        <v>0</v>
      </c>
      <c r="BG1356" s="471">
        <v>0</v>
      </c>
      <c r="BH1356" s="471">
        <v>0</v>
      </c>
      <c r="BI1356" s="471">
        <v>0</v>
      </c>
      <c r="BJ1356" s="471">
        <v>0</v>
      </c>
      <c r="BK1356" s="471">
        <v>0</v>
      </c>
      <c r="BL1356" s="496">
        <v>0</v>
      </c>
      <c r="BM1356" s="471">
        <v>0</v>
      </c>
      <c r="BN1356" s="471">
        <v>0</v>
      </c>
      <c r="BO1356" s="471">
        <v>0</v>
      </c>
      <c r="BP1356" s="471">
        <v>0</v>
      </c>
      <c r="BQ1356" s="471">
        <v>0</v>
      </c>
      <c r="BR1356" s="471">
        <v>0</v>
      </c>
      <c r="BS1356" s="471">
        <v>0</v>
      </c>
      <c r="BT1356" s="471">
        <v>0</v>
      </c>
      <c r="BU1356" s="496">
        <v>0</v>
      </c>
      <c r="BV1356" s="471">
        <v>708</v>
      </c>
      <c r="BW1356" s="471">
        <v>532</v>
      </c>
      <c r="BX1356" s="471">
        <v>420</v>
      </c>
      <c r="BY1356" s="471">
        <v>285</v>
      </c>
      <c r="BZ1356" s="471">
        <v>180</v>
      </c>
      <c r="CA1356" s="471">
        <v>151</v>
      </c>
      <c r="CB1356" s="471">
        <v>168</v>
      </c>
      <c r="CC1356" s="471">
        <v>34</v>
      </c>
      <c r="CD1356" s="496">
        <v>2478</v>
      </c>
      <c r="CE1356" s="503">
        <v>10</v>
      </c>
      <c r="CF1356" s="471">
        <v>0</v>
      </c>
      <c r="CG1356" s="471">
        <v>0</v>
      </c>
      <c r="CH1356" s="471">
        <v>0</v>
      </c>
      <c r="CI1356" s="471">
        <v>0</v>
      </c>
      <c r="CJ1356" s="471">
        <v>0</v>
      </c>
      <c r="CK1356" s="471">
        <v>0</v>
      </c>
      <c r="CL1356" s="471">
        <v>0</v>
      </c>
      <c r="CM1356" s="471">
        <v>0</v>
      </c>
      <c r="CN1356" s="496">
        <v>0</v>
      </c>
      <c r="CO1356" s="503">
        <v>25</v>
      </c>
      <c r="CP1356" s="471">
        <v>0</v>
      </c>
      <c r="CQ1356" s="471">
        <v>0</v>
      </c>
      <c r="CR1356" s="471">
        <v>0</v>
      </c>
      <c r="CS1356" s="471">
        <v>0</v>
      </c>
      <c r="CT1356" s="471">
        <v>0</v>
      </c>
      <c r="CU1356" s="471">
        <v>0</v>
      </c>
      <c r="CV1356" s="471">
        <v>0</v>
      </c>
      <c r="CW1356" s="471">
        <v>0</v>
      </c>
      <c r="CX1356" s="496">
        <v>0</v>
      </c>
      <c r="CY1356" s="503">
        <v>50</v>
      </c>
      <c r="CZ1356" s="471">
        <v>0</v>
      </c>
      <c r="DA1356" s="471">
        <v>0</v>
      </c>
      <c r="DB1356" s="471">
        <v>0</v>
      </c>
      <c r="DC1356" s="471">
        <v>0</v>
      </c>
      <c r="DD1356" s="471">
        <v>0</v>
      </c>
      <c r="DE1356" s="471">
        <v>0</v>
      </c>
      <c r="DF1356" s="471">
        <v>0</v>
      </c>
      <c r="DG1356" s="471">
        <v>0</v>
      </c>
      <c r="DH1356" s="496">
        <v>0</v>
      </c>
      <c r="DI1356" s="503">
        <v>100</v>
      </c>
      <c r="DJ1356" s="471">
        <v>108</v>
      </c>
      <c r="DK1356" s="471">
        <v>61</v>
      </c>
      <c r="DL1356" s="471">
        <v>44</v>
      </c>
      <c r="DM1356" s="471">
        <v>44</v>
      </c>
      <c r="DN1356" s="471">
        <v>22</v>
      </c>
      <c r="DO1356" s="471">
        <v>20</v>
      </c>
      <c r="DP1356" s="471">
        <v>27</v>
      </c>
      <c r="DQ1356" s="471">
        <v>9</v>
      </c>
      <c r="DR1356" s="496">
        <v>335</v>
      </c>
      <c r="DS1356" s="503">
        <v>0</v>
      </c>
      <c r="DT1356" s="471">
        <v>0</v>
      </c>
      <c r="DU1356" s="471">
        <v>0</v>
      </c>
      <c r="DV1356" s="471">
        <v>0</v>
      </c>
      <c r="DW1356" s="471">
        <v>0</v>
      </c>
      <c r="DX1356" s="471">
        <v>0</v>
      </c>
      <c r="DY1356" s="471">
        <v>0</v>
      </c>
      <c r="DZ1356" s="471">
        <v>0</v>
      </c>
      <c r="EA1356" s="471">
        <v>0</v>
      </c>
      <c r="EB1356" s="496">
        <v>0</v>
      </c>
      <c r="EC1356" s="471">
        <v>108</v>
      </c>
      <c r="ED1356" s="471">
        <v>61</v>
      </c>
      <c r="EE1356" s="471">
        <v>44</v>
      </c>
      <c r="EF1356" s="471">
        <v>44</v>
      </c>
      <c r="EG1356" s="471">
        <v>22</v>
      </c>
      <c r="EH1356" s="471">
        <v>20</v>
      </c>
      <c r="EI1356" s="471">
        <v>27</v>
      </c>
      <c r="EJ1356" s="471">
        <v>9</v>
      </c>
      <c r="EK1356" s="496">
        <v>335</v>
      </c>
      <c r="EL1356" s="518">
        <v>50</v>
      </c>
      <c r="EM1356" s="471">
        <v>0</v>
      </c>
      <c r="EN1356" s="471">
        <v>0</v>
      </c>
      <c r="EO1356" s="471">
        <v>0</v>
      </c>
      <c r="EP1356" s="471">
        <v>0</v>
      </c>
      <c r="EQ1356" s="471">
        <v>0</v>
      </c>
      <c r="ER1356" s="471">
        <v>0</v>
      </c>
      <c r="ES1356" s="471">
        <v>0</v>
      </c>
      <c r="ET1356" s="471">
        <v>0</v>
      </c>
      <c r="EU1356" s="496">
        <v>0</v>
      </c>
      <c r="EV1356" s="503">
        <v>100</v>
      </c>
      <c r="EW1356" s="471">
        <v>0</v>
      </c>
      <c r="EX1356" s="471">
        <v>0</v>
      </c>
      <c r="EY1356" s="471">
        <v>0</v>
      </c>
      <c r="EZ1356" s="471">
        <v>0</v>
      </c>
      <c r="FA1356" s="471">
        <v>0</v>
      </c>
      <c r="FB1356" s="471">
        <v>0</v>
      </c>
      <c r="FC1356" s="471">
        <v>0</v>
      </c>
      <c r="FD1356" s="471">
        <v>0</v>
      </c>
      <c r="FE1356" s="496">
        <v>0</v>
      </c>
      <c r="FF1356" s="503">
        <v>150</v>
      </c>
      <c r="FG1356" s="471">
        <v>0</v>
      </c>
      <c r="FH1356" s="471">
        <v>0</v>
      </c>
      <c r="FI1356" s="471">
        <v>0</v>
      </c>
      <c r="FJ1356" s="471">
        <v>0</v>
      </c>
      <c r="FK1356" s="471">
        <v>0</v>
      </c>
      <c r="FL1356" s="471">
        <v>0</v>
      </c>
      <c r="FM1356" s="471">
        <v>0</v>
      </c>
      <c r="FN1356" s="471">
        <v>0</v>
      </c>
      <c r="FO1356" s="496">
        <v>0</v>
      </c>
      <c r="FP1356" s="503">
        <v>200</v>
      </c>
      <c r="FQ1356" s="471">
        <v>22</v>
      </c>
      <c r="FR1356" s="471">
        <v>12</v>
      </c>
      <c r="FS1356" s="471">
        <v>13</v>
      </c>
      <c r="FT1356" s="471">
        <v>11</v>
      </c>
      <c r="FU1356" s="471">
        <v>10</v>
      </c>
      <c r="FV1356" s="471">
        <v>5</v>
      </c>
      <c r="FW1356" s="471">
        <v>4</v>
      </c>
      <c r="FX1356" s="471">
        <v>2</v>
      </c>
      <c r="FY1356" s="496">
        <v>79</v>
      </c>
      <c r="FZ1356" s="503">
        <v>0</v>
      </c>
      <c r="GA1356" s="471">
        <v>0</v>
      </c>
      <c r="GB1356" s="471">
        <v>0</v>
      </c>
      <c r="GC1356" s="471">
        <v>0</v>
      </c>
      <c r="GD1356" s="471">
        <v>0</v>
      </c>
      <c r="GE1356" s="471">
        <v>0</v>
      </c>
      <c r="GF1356" s="471">
        <v>0</v>
      </c>
      <c r="GG1356" s="471">
        <v>0</v>
      </c>
      <c r="GH1356" s="471">
        <v>0</v>
      </c>
      <c r="GI1356" s="496">
        <v>0</v>
      </c>
      <c r="GJ1356" s="471">
        <v>22</v>
      </c>
      <c r="GK1356" s="471">
        <v>12</v>
      </c>
      <c r="GL1356" s="471">
        <v>13</v>
      </c>
      <c r="GM1356" s="471">
        <v>11</v>
      </c>
      <c r="GN1356" s="471">
        <v>10</v>
      </c>
      <c r="GO1356" s="471">
        <v>5</v>
      </c>
      <c r="GP1356" s="471">
        <v>4</v>
      </c>
      <c r="GQ1356" s="471">
        <v>2</v>
      </c>
      <c r="GR1356" s="496">
        <v>79</v>
      </c>
      <c r="GS1356" s="503">
        <v>100</v>
      </c>
      <c r="GT1356" s="471">
        <v>0</v>
      </c>
      <c r="GU1356" s="471">
        <v>0</v>
      </c>
      <c r="GV1356" s="471">
        <v>0</v>
      </c>
      <c r="GW1356" s="471">
        <v>0</v>
      </c>
      <c r="GX1356" s="471">
        <v>0</v>
      </c>
      <c r="GY1356" s="471">
        <v>0</v>
      </c>
      <c r="GZ1356" s="471">
        <v>0</v>
      </c>
      <c r="HA1356" s="471">
        <v>0</v>
      </c>
      <c r="HB1356" s="496">
        <v>0</v>
      </c>
      <c r="HC1356" s="503">
        <v>150</v>
      </c>
      <c r="HD1356" s="471">
        <v>0</v>
      </c>
      <c r="HE1356" s="471">
        <v>0</v>
      </c>
      <c r="HF1356" s="471">
        <v>0</v>
      </c>
      <c r="HG1356" s="471">
        <v>0</v>
      </c>
      <c r="HH1356" s="471">
        <v>0</v>
      </c>
      <c r="HI1356" s="471">
        <v>0</v>
      </c>
      <c r="HJ1356" s="471">
        <v>0</v>
      </c>
      <c r="HK1356" s="471">
        <v>0</v>
      </c>
      <c r="HL1356" s="496">
        <v>0</v>
      </c>
      <c r="HM1356" s="503">
        <v>200</v>
      </c>
      <c r="HN1356" s="471">
        <v>0</v>
      </c>
      <c r="HO1356" s="471">
        <v>0</v>
      </c>
      <c r="HP1356" s="471">
        <v>0</v>
      </c>
      <c r="HQ1356" s="471">
        <v>0</v>
      </c>
      <c r="HR1356" s="471">
        <v>0</v>
      </c>
      <c r="HS1356" s="471">
        <v>0</v>
      </c>
      <c r="HT1356" s="471">
        <v>0</v>
      </c>
      <c r="HU1356" s="471">
        <v>0</v>
      </c>
      <c r="HV1356" s="496">
        <v>0</v>
      </c>
      <c r="HW1356" s="503">
        <v>250</v>
      </c>
      <c r="HX1356" s="471">
        <v>0</v>
      </c>
      <c r="HY1356" s="471">
        <v>0</v>
      </c>
      <c r="HZ1356" s="471">
        <v>0</v>
      </c>
      <c r="IA1356" s="471">
        <v>0</v>
      </c>
      <c r="IB1356" s="471">
        <v>0</v>
      </c>
      <c r="IC1356" s="471">
        <v>0</v>
      </c>
      <c r="ID1356" s="471">
        <v>0</v>
      </c>
      <c r="IE1356" s="471">
        <v>0</v>
      </c>
      <c r="IF1356" s="496">
        <v>0</v>
      </c>
      <c r="IG1356" s="503">
        <v>300</v>
      </c>
      <c r="IH1356" s="471">
        <v>26</v>
      </c>
      <c r="II1356" s="471">
        <v>25</v>
      </c>
      <c r="IJ1356" s="471">
        <v>9</v>
      </c>
      <c r="IK1356" s="471">
        <v>10</v>
      </c>
      <c r="IL1356" s="471">
        <v>11</v>
      </c>
      <c r="IM1356" s="471">
        <v>5</v>
      </c>
      <c r="IN1356" s="471">
        <v>2</v>
      </c>
      <c r="IO1356" s="471">
        <v>3</v>
      </c>
      <c r="IP1356" s="496">
        <v>91</v>
      </c>
      <c r="IQ1356" s="503">
        <v>0</v>
      </c>
      <c r="IR1356" s="471">
        <v>0</v>
      </c>
      <c r="IS1356" s="471">
        <v>0</v>
      </c>
      <c r="IT1356" s="471">
        <v>0</v>
      </c>
      <c r="IU1356" s="471">
        <v>0</v>
      </c>
      <c r="IV1356" s="471">
        <v>0</v>
      </c>
      <c r="IW1356" s="471">
        <v>0</v>
      </c>
      <c r="IX1356" s="471">
        <v>0</v>
      </c>
      <c r="IY1356" s="471">
        <v>0</v>
      </c>
      <c r="IZ1356" s="496">
        <v>0</v>
      </c>
      <c r="JA1356" s="471">
        <v>26</v>
      </c>
      <c r="JB1356" s="471">
        <v>25</v>
      </c>
      <c r="JC1356" s="471">
        <v>9</v>
      </c>
      <c r="JD1356" s="471">
        <v>10</v>
      </c>
      <c r="JE1356" s="471">
        <v>11</v>
      </c>
      <c r="JF1356" s="471">
        <v>5</v>
      </c>
      <c r="JG1356" s="471">
        <v>2</v>
      </c>
      <c r="JH1356" s="471">
        <v>3</v>
      </c>
      <c r="JI1356" s="471">
        <v>91</v>
      </c>
      <c r="JJ1356" s="503">
        <v>0</v>
      </c>
      <c r="JK1356" s="471">
        <v>358</v>
      </c>
      <c r="JL1356" s="471">
        <v>309</v>
      </c>
      <c r="JM1356" s="471">
        <v>264</v>
      </c>
      <c r="JN1356" s="471">
        <v>194</v>
      </c>
      <c r="JO1356" s="471">
        <v>120</v>
      </c>
      <c r="JP1356" s="471">
        <v>79</v>
      </c>
      <c r="JQ1356" s="471">
        <v>99</v>
      </c>
      <c r="JR1356" s="471">
        <v>37</v>
      </c>
      <c r="JS1356" s="496">
        <v>1460</v>
      </c>
      <c r="JT1356" s="503">
        <v>10</v>
      </c>
      <c r="JU1356" s="471">
        <v>0</v>
      </c>
      <c r="JV1356" s="471">
        <v>0</v>
      </c>
      <c r="JW1356" s="471">
        <v>0</v>
      </c>
      <c r="JX1356" s="471">
        <v>0</v>
      </c>
      <c r="JY1356" s="471">
        <v>0</v>
      </c>
      <c r="JZ1356" s="471">
        <v>0</v>
      </c>
      <c r="KA1356" s="471">
        <v>0</v>
      </c>
      <c r="KB1356" s="471">
        <v>0</v>
      </c>
      <c r="KC1356" s="496">
        <v>0</v>
      </c>
      <c r="KD1356" s="503">
        <v>50</v>
      </c>
      <c r="KE1356" s="471">
        <v>0</v>
      </c>
      <c r="KF1356" s="471">
        <v>0</v>
      </c>
      <c r="KG1356" s="471">
        <v>0</v>
      </c>
      <c r="KH1356" s="471">
        <v>0</v>
      </c>
      <c r="KI1356" s="471">
        <v>0</v>
      </c>
      <c r="KJ1356" s="471">
        <v>0</v>
      </c>
      <c r="KK1356" s="471">
        <v>0</v>
      </c>
      <c r="KL1356" s="471">
        <v>0</v>
      </c>
      <c r="KM1356" s="496">
        <v>0</v>
      </c>
      <c r="KN1356" s="503">
        <v>0</v>
      </c>
      <c r="KO1356" s="471">
        <v>0</v>
      </c>
      <c r="KP1356" s="471">
        <v>0</v>
      </c>
      <c r="KQ1356" s="471">
        <v>0</v>
      </c>
      <c r="KR1356" s="471">
        <v>0</v>
      </c>
      <c r="KS1356" s="471">
        <v>0</v>
      </c>
      <c r="KT1356" s="471">
        <v>0</v>
      </c>
      <c r="KU1356" s="471">
        <v>0</v>
      </c>
      <c r="KV1356" s="471">
        <v>0</v>
      </c>
      <c r="KW1356" s="496">
        <v>0</v>
      </c>
      <c r="KX1356" s="471">
        <v>358</v>
      </c>
      <c r="KY1356" s="471">
        <v>309</v>
      </c>
      <c r="KZ1356" s="471">
        <v>264</v>
      </c>
      <c r="LA1356" s="471">
        <v>194</v>
      </c>
      <c r="LB1356" s="471">
        <v>120</v>
      </c>
      <c r="LC1356" s="471">
        <v>79</v>
      </c>
      <c r="LD1356" s="471">
        <v>99</v>
      </c>
      <c r="LE1356" s="471">
        <v>37</v>
      </c>
      <c r="LF1356" s="496">
        <v>1460</v>
      </c>
      <c r="LG1356" s="262"/>
      <c r="LH1356" s="262"/>
      <c r="LI1356" s="262"/>
      <c r="LJ1356" s="262"/>
      <c r="LK1356" s="262"/>
      <c r="LL1356" s="262"/>
      <c r="LM1356" s="262"/>
      <c r="LN1356" s="262"/>
      <c r="LO1356" s="262"/>
      <c r="LP1356" s="262"/>
      <c r="LQ1356" s="262"/>
      <c r="LR1356" s="262"/>
      <c r="LS1356" s="262"/>
      <c r="LT1356" s="262"/>
      <c r="LU1356" s="262"/>
      <c r="LV1356" s="262"/>
      <c r="LW1356" s="262"/>
      <c r="LX1356" s="262"/>
      <c r="LY1356" s="262"/>
      <c r="LZ1356" s="262"/>
      <c r="MA1356" s="262"/>
      <c r="MB1356" s="262"/>
      <c r="MC1356" s="262"/>
      <c r="MD1356" s="262"/>
      <c r="ME1356" s="262"/>
      <c r="MF1356" s="262"/>
      <c r="MG1356" s="262"/>
      <c r="MH1356" s="262"/>
      <c r="MI1356" s="262"/>
      <c r="MJ1356" s="262"/>
      <c r="MK1356" s="262"/>
      <c r="ML1356" s="262"/>
      <c r="MM1356" s="262"/>
      <c r="MN1356" s="262"/>
      <c r="MO1356" s="262"/>
      <c r="MP1356" s="262"/>
      <c r="MQ1356" s="262"/>
      <c r="MR1356" s="262"/>
      <c r="MS1356" s="262"/>
      <c r="MT1356" s="262"/>
      <c r="MU1356" s="262"/>
    </row>
    <row r="1357" spans="1:359" x14ac:dyDescent="0.2">
      <c r="A1357" s="241" t="s">
        <v>166</v>
      </c>
      <c r="B1357" s="476" t="s">
        <v>853</v>
      </c>
      <c r="C1357" s="326" t="s">
        <v>784</v>
      </c>
      <c r="D1357" s="283" t="s">
        <v>854</v>
      </c>
      <c r="E1357" s="503">
        <v>0</v>
      </c>
      <c r="F1357" s="471">
        <v>500</v>
      </c>
      <c r="G1357" s="471">
        <v>443</v>
      </c>
      <c r="H1357" s="471">
        <v>313</v>
      </c>
      <c r="I1357" s="471">
        <v>193</v>
      </c>
      <c r="J1357" s="471">
        <v>128</v>
      </c>
      <c r="K1357" s="471">
        <v>59</v>
      </c>
      <c r="L1357" s="471">
        <v>61</v>
      </c>
      <c r="M1357" s="471">
        <v>9</v>
      </c>
      <c r="N1357" s="496">
        <v>1706</v>
      </c>
      <c r="O1357" s="503">
        <v>10</v>
      </c>
      <c r="P1357" s="471">
        <v>0</v>
      </c>
      <c r="Q1357" s="471">
        <v>0</v>
      </c>
      <c r="R1357" s="471">
        <v>0</v>
      </c>
      <c r="S1357" s="471">
        <v>0</v>
      </c>
      <c r="T1357" s="471">
        <v>0</v>
      </c>
      <c r="U1357" s="471">
        <v>0</v>
      </c>
      <c r="V1357" s="471">
        <v>0</v>
      </c>
      <c r="W1357" s="471">
        <v>0</v>
      </c>
      <c r="X1357" s="496">
        <v>0</v>
      </c>
      <c r="Y1357" s="503">
        <v>25</v>
      </c>
      <c r="Z1357" s="471">
        <v>25</v>
      </c>
      <c r="AA1357" s="471">
        <v>36</v>
      </c>
      <c r="AB1357" s="471">
        <v>29</v>
      </c>
      <c r="AC1357" s="471">
        <v>12</v>
      </c>
      <c r="AD1357" s="471">
        <v>16</v>
      </c>
      <c r="AE1357" s="471">
        <v>20</v>
      </c>
      <c r="AF1357" s="471">
        <v>9</v>
      </c>
      <c r="AG1357" s="471">
        <v>0</v>
      </c>
      <c r="AH1357" s="496">
        <v>147</v>
      </c>
      <c r="AI1357" s="503">
        <v>50</v>
      </c>
      <c r="AJ1357" s="471">
        <v>0</v>
      </c>
      <c r="AK1357" s="471">
        <v>0</v>
      </c>
      <c r="AL1357" s="471">
        <v>0</v>
      </c>
      <c r="AM1357" s="471">
        <v>0</v>
      </c>
      <c r="AN1357" s="471">
        <v>0</v>
      </c>
      <c r="AO1357" s="471">
        <v>0</v>
      </c>
      <c r="AP1357" s="471">
        <v>0</v>
      </c>
      <c r="AQ1357" s="471">
        <v>0</v>
      </c>
      <c r="AR1357" s="496">
        <v>0</v>
      </c>
      <c r="AS1357" s="503">
        <v>100</v>
      </c>
      <c r="AT1357" s="471">
        <v>0</v>
      </c>
      <c r="AU1357" s="471">
        <v>0</v>
      </c>
      <c r="AV1357" s="471">
        <v>0</v>
      </c>
      <c r="AW1357" s="471">
        <v>0</v>
      </c>
      <c r="AX1357" s="471">
        <v>0</v>
      </c>
      <c r="AY1357" s="471">
        <v>0</v>
      </c>
      <c r="AZ1357" s="471">
        <v>0</v>
      </c>
      <c r="BA1357" s="471">
        <v>0</v>
      </c>
      <c r="BB1357" s="496">
        <v>0</v>
      </c>
      <c r="BC1357" s="503">
        <v>0</v>
      </c>
      <c r="BD1357" s="471">
        <v>0</v>
      </c>
      <c r="BE1357" s="471">
        <v>0</v>
      </c>
      <c r="BF1357" s="471">
        <v>0</v>
      </c>
      <c r="BG1357" s="471">
        <v>0</v>
      </c>
      <c r="BH1357" s="471">
        <v>0</v>
      </c>
      <c r="BI1357" s="471">
        <v>0</v>
      </c>
      <c r="BJ1357" s="471">
        <v>0</v>
      </c>
      <c r="BK1357" s="471">
        <v>0</v>
      </c>
      <c r="BL1357" s="496">
        <v>0</v>
      </c>
      <c r="BM1357" s="471">
        <v>25</v>
      </c>
      <c r="BN1357" s="471">
        <v>36</v>
      </c>
      <c r="BO1357" s="471">
        <v>29</v>
      </c>
      <c r="BP1357" s="471">
        <v>12</v>
      </c>
      <c r="BQ1357" s="471">
        <v>16</v>
      </c>
      <c r="BR1357" s="471">
        <v>20</v>
      </c>
      <c r="BS1357" s="471">
        <v>9</v>
      </c>
      <c r="BT1357" s="471">
        <v>0</v>
      </c>
      <c r="BU1357" s="496">
        <v>147</v>
      </c>
      <c r="BV1357" s="471">
        <v>525</v>
      </c>
      <c r="BW1357" s="471">
        <v>479</v>
      </c>
      <c r="BX1357" s="471">
        <v>342</v>
      </c>
      <c r="BY1357" s="471">
        <v>205</v>
      </c>
      <c r="BZ1357" s="471">
        <v>144</v>
      </c>
      <c r="CA1357" s="471">
        <v>79</v>
      </c>
      <c r="CB1357" s="471">
        <v>70</v>
      </c>
      <c r="CC1357" s="471">
        <v>9</v>
      </c>
      <c r="CD1357" s="496">
        <v>1853</v>
      </c>
      <c r="CE1357" s="503">
        <v>10</v>
      </c>
      <c r="CF1357" s="471">
        <v>0</v>
      </c>
      <c r="CG1357" s="471">
        <v>0</v>
      </c>
      <c r="CH1357" s="471">
        <v>0</v>
      </c>
      <c r="CI1357" s="471">
        <v>0</v>
      </c>
      <c r="CJ1357" s="471">
        <v>0</v>
      </c>
      <c r="CK1357" s="471">
        <v>0</v>
      </c>
      <c r="CL1357" s="471">
        <v>0</v>
      </c>
      <c r="CM1357" s="471">
        <v>0</v>
      </c>
      <c r="CN1357" s="496">
        <v>0</v>
      </c>
      <c r="CO1357" s="503">
        <v>25</v>
      </c>
      <c r="CP1357" s="471">
        <v>0</v>
      </c>
      <c r="CQ1357" s="471">
        <v>0</v>
      </c>
      <c r="CR1357" s="471">
        <v>0</v>
      </c>
      <c r="CS1357" s="471">
        <v>0</v>
      </c>
      <c r="CT1357" s="471">
        <v>0</v>
      </c>
      <c r="CU1357" s="471">
        <v>0</v>
      </c>
      <c r="CV1357" s="471">
        <v>0</v>
      </c>
      <c r="CW1357" s="471">
        <v>0</v>
      </c>
      <c r="CX1357" s="496">
        <v>0</v>
      </c>
      <c r="CY1357" s="503">
        <v>50</v>
      </c>
      <c r="CZ1357" s="471">
        <v>0</v>
      </c>
      <c r="DA1357" s="471">
        <v>0</v>
      </c>
      <c r="DB1357" s="471">
        <v>0</v>
      </c>
      <c r="DC1357" s="471">
        <v>0</v>
      </c>
      <c r="DD1357" s="471">
        <v>0</v>
      </c>
      <c r="DE1357" s="471">
        <v>0</v>
      </c>
      <c r="DF1357" s="471">
        <v>0</v>
      </c>
      <c r="DG1357" s="471">
        <v>0</v>
      </c>
      <c r="DH1357" s="496">
        <v>0</v>
      </c>
      <c r="DI1357" s="503">
        <v>100</v>
      </c>
      <c r="DJ1357" s="471">
        <v>114</v>
      </c>
      <c r="DK1357" s="471">
        <v>77</v>
      </c>
      <c r="DL1357" s="471">
        <v>44</v>
      </c>
      <c r="DM1357" s="471">
        <v>26</v>
      </c>
      <c r="DN1357" s="471">
        <v>28</v>
      </c>
      <c r="DO1357" s="471">
        <v>10</v>
      </c>
      <c r="DP1357" s="471">
        <v>17</v>
      </c>
      <c r="DQ1357" s="471">
        <v>3</v>
      </c>
      <c r="DR1357" s="496">
        <v>319</v>
      </c>
      <c r="DS1357" s="503">
        <v>0</v>
      </c>
      <c r="DT1357" s="471">
        <v>0</v>
      </c>
      <c r="DU1357" s="471">
        <v>0</v>
      </c>
      <c r="DV1357" s="471">
        <v>0</v>
      </c>
      <c r="DW1357" s="471">
        <v>0</v>
      </c>
      <c r="DX1357" s="471">
        <v>0</v>
      </c>
      <c r="DY1357" s="471">
        <v>0</v>
      </c>
      <c r="DZ1357" s="471">
        <v>0</v>
      </c>
      <c r="EA1357" s="471">
        <v>0</v>
      </c>
      <c r="EB1357" s="496">
        <v>0</v>
      </c>
      <c r="EC1357" s="471">
        <v>114</v>
      </c>
      <c r="ED1357" s="471">
        <v>77</v>
      </c>
      <c r="EE1357" s="471">
        <v>44</v>
      </c>
      <c r="EF1357" s="471">
        <v>26</v>
      </c>
      <c r="EG1357" s="471">
        <v>28</v>
      </c>
      <c r="EH1357" s="471">
        <v>10</v>
      </c>
      <c r="EI1357" s="471">
        <v>17</v>
      </c>
      <c r="EJ1357" s="471">
        <v>3</v>
      </c>
      <c r="EK1357" s="496">
        <v>319</v>
      </c>
      <c r="EL1357" s="518">
        <v>50</v>
      </c>
      <c r="EM1357" s="471">
        <v>0</v>
      </c>
      <c r="EN1357" s="471">
        <v>0</v>
      </c>
      <c r="EO1357" s="471">
        <v>0</v>
      </c>
      <c r="EP1357" s="471">
        <v>0</v>
      </c>
      <c r="EQ1357" s="471">
        <v>0</v>
      </c>
      <c r="ER1357" s="471">
        <v>0</v>
      </c>
      <c r="ES1357" s="471">
        <v>0</v>
      </c>
      <c r="ET1357" s="471">
        <v>0</v>
      </c>
      <c r="EU1357" s="496">
        <v>0</v>
      </c>
      <c r="EV1357" s="503">
        <v>100</v>
      </c>
      <c r="EW1357" s="471">
        <v>1</v>
      </c>
      <c r="EX1357" s="471">
        <v>0</v>
      </c>
      <c r="EY1357" s="471">
        <v>1</v>
      </c>
      <c r="EZ1357" s="471">
        <v>2</v>
      </c>
      <c r="FA1357" s="471">
        <v>1</v>
      </c>
      <c r="FB1357" s="471">
        <v>0</v>
      </c>
      <c r="FC1357" s="471">
        <v>1</v>
      </c>
      <c r="FD1357" s="471">
        <v>0</v>
      </c>
      <c r="FE1357" s="496">
        <v>6</v>
      </c>
      <c r="FF1357" s="503">
        <v>150</v>
      </c>
      <c r="FG1357" s="471">
        <v>0</v>
      </c>
      <c r="FH1357" s="471">
        <v>0</v>
      </c>
      <c r="FI1357" s="471">
        <v>0</v>
      </c>
      <c r="FJ1357" s="471">
        <v>0</v>
      </c>
      <c r="FK1357" s="471">
        <v>0</v>
      </c>
      <c r="FL1357" s="471">
        <v>0</v>
      </c>
      <c r="FM1357" s="471">
        <v>0</v>
      </c>
      <c r="FN1357" s="471">
        <v>0</v>
      </c>
      <c r="FO1357" s="496">
        <v>0</v>
      </c>
      <c r="FP1357" s="503">
        <v>200</v>
      </c>
      <c r="FQ1357" s="471">
        <v>23</v>
      </c>
      <c r="FR1357" s="471">
        <v>14</v>
      </c>
      <c r="FS1357" s="471">
        <v>9</v>
      </c>
      <c r="FT1357" s="471">
        <v>9</v>
      </c>
      <c r="FU1357" s="471">
        <v>4</v>
      </c>
      <c r="FV1357" s="471">
        <v>4</v>
      </c>
      <c r="FW1357" s="471">
        <v>0</v>
      </c>
      <c r="FX1357" s="471">
        <v>1</v>
      </c>
      <c r="FY1357" s="496">
        <v>64</v>
      </c>
      <c r="FZ1357" s="503">
        <v>0</v>
      </c>
      <c r="GA1357" s="471">
        <v>0</v>
      </c>
      <c r="GB1357" s="471">
        <v>0</v>
      </c>
      <c r="GC1357" s="471">
        <v>0</v>
      </c>
      <c r="GD1357" s="471">
        <v>0</v>
      </c>
      <c r="GE1357" s="471">
        <v>0</v>
      </c>
      <c r="GF1357" s="471">
        <v>0</v>
      </c>
      <c r="GG1357" s="471">
        <v>0</v>
      </c>
      <c r="GH1357" s="471">
        <v>0</v>
      </c>
      <c r="GI1357" s="496">
        <v>0</v>
      </c>
      <c r="GJ1357" s="471">
        <v>24</v>
      </c>
      <c r="GK1357" s="471">
        <v>14</v>
      </c>
      <c r="GL1357" s="471">
        <v>10</v>
      </c>
      <c r="GM1357" s="471">
        <v>11</v>
      </c>
      <c r="GN1357" s="471">
        <v>5</v>
      </c>
      <c r="GO1357" s="471">
        <v>4</v>
      </c>
      <c r="GP1357" s="471">
        <v>1</v>
      </c>
      <c r="GQ1357" s="471">
        <v>1</v>
      </c>
      <c r="GR1357" s="496">
        <v>70</v>
      </c>
      <c r="GS1357" s="503">
        <v>100</v>
      </c>
      <c r="GT1357" s="471">
        <v>7</v>
      </c>
      <c r="GU1357" s="471">
        <v>4</v>
      </c>
      <c r="GV1357" s="471">
        <v>2</v>
      </c>
      <c r="GW1357" s="471">
        <v>1</v>
      </c>
      <c r="GX1357" s="471">
        <v>0</v>
      </c>
      <c r="GY1357" s="471">
        <v>0</v>
      </c>
      <c r="GZ1357" s="471">
        <v>0</v>
      </c>
      <c r="HA1357" s="471">
        <v>0</v>
      </c>
      <c r="HB1357" s="496">
        <v>14</v>
      </c>
      <c r="HC1357" s="503">
        <v>150</v>
      </c>
      <c r="HD1357" s="471">
        <v>0</v>
      </c>
      <c r="HE1357" s="471">
        <v>0</v>
      </c>
      <c r="HF1357" s="471">
        <v>0</v>
      </c>
      <c r="HG1357" s="471">
        <v>0</v>
      </c>
      <c r="HH1357" s="471">
        <v>0</v>
      </c>
      <c r="HI1357" s="471">
        <v>0</v>
      </c>
      <c r="HJ1357" s="471">
        <v>0</v>
      </c>
      <c r="HK1357" s="471">
        <v>0</v>
      </c>
      <c r="HL1357" s="496">
        <v>0</v>
      </c>
      <c r="HM1357" s="503">
        <v>200</v>
      </c>
      <c r="HN1357" s="471">
        <v>2</v>
      </c>
      <c r="HO1357" s="471">
        <v>0</v>
      </c>
      <c r="HP1357" s="471">
        <v>0</v>
      </c>
      <c r="HQ1357" s="471">
        <v>1</v>
      </c>
      <c r="HR1357" s="471">
        <v>0</v>
      </c>
      <c r="HS1357" s="471">
        <v>0</v>
      </c>
      <c r="HT1357" s="471">
        <v>0</v>
      </c>
      <c r="HU1357" s="471">
        <v>0</v>
      </c>
      <c r="HV1357" s="496">
        <v>3</v>
      </c>
      <c r="HW1357" s="503">
        <v>250</v>
      </c>
      <c r="HX1357" s="471">
        <v>0</v>
      </c>
      <c r="HY1357" s="471">
        <v>0</v>
      </c>
      <c r="HZ1357" s="471">
        <v>0</v>
      </c>
      <c r="IA1357" s="471">
        <v>0</v>
      </c>
      <c r="IB1357" s="471">
        <v>0</v>
      </c>
      <c r="IC1357" s="471">
        <v>0</v>
      </c>
      <c r="ID1357" s="471">
        <v>0</v>
      </c>
      <c r="IE1357" s="471">
        <v>0</v>
      </c>
      <c r="IF1357" s="496">
        <v>0</v>
      </c>
      <c r="IG1357" s="503">
        <v>300</v>
      </c>
      <c r="IH1357" s="471">
        <v>21</v>
      </c>
      <c r="II1357" s="471">
        <v>13</v>
      </c>
      <c r="IJ1357" s="471">
        <v>6</v>
      </c>
      <c r="IK1357" s="471">
        <v>2</v>
      </c>
      <c r="IL1357" s="471">
        <v>4</v>
      </c>
      <c r="IM1357" s="471">
        <v>2</v>
      </c>
      <c r="IN1357" s="471">
        <v>7</v>
      </c>
      <c r="IO1357" s="471">
        <v>0</v>
      </c>
      <c r="IP1357" s="496">
        <v>55</v>
      </c>
      <c r="IQ1357" s="503">
        <v>0</v>
      </c>
      <c r="IR1357" s="471">
        <v>0</v>
      </c>
      <c r="IS1357" s="471">
        <v>0</v>
      </c>
      <c r="IT1357" s="471">
        <v>0</v>
      </c>
      <c r="IU1357" s="471">
        <v>0</v>
      </c>
      <c r="IV1357" s="471">
        <v>0</v>
      </c>
      <c r="IW1357" s="471">
        <v>0</v>
      </c>
      <c r="IX1357" s="471">
        <v>0</v>
      </c>
      <c r="IY1357" s="471">
        <v>0</v>
      </c>
      <c r="IZ1357" s="496">
        <v>0</v>
      </c>
      <c r="JA1357" s="471">
        <v>30</v>
      </c>
      <c r="JB1357" s="471">
        <v>17</v>
      </c>
      <c r="JC1357" s="471">
        <v>8</v>
      </c>
      <c r="JD1357" s="471">
        <v>4</v>
      </c>
      <c r="JE1357" s="471">
        <v>4</v>
      </c>
      <c r="JF1357" s="471">
        <v>2</v>
      </c>
      <c r="JG1357" s="471">
        <v>7</v>
      </c>
      <c r="JH1357" s="471">
        <v>0</v>
      </c>
      <c r="JI1357" s="471">
        <v>72</v>
      </c>
      <c r="JJ1357" s="503">
        <v>0</v>
      </c>
      <c r="JK1357" s="471">
        <v>178</v>
      </c>
      <c r="JL1357" s="471">
        <v>231</v>
      </c>
      <c r="JM1357" s="471">
        <v>238</v>
      </c>
      <c r="JN1357" s="471">
        <v>164</v>
      </c>
      <c r="JO1357" s="471">
        <v>124</v>
      </c>
      <c r="JP1357" s="471">
        <v>60</v>
      </c>
      <c r="JQ1357" s="471">
        <v>43</v>
      </c>
      <c r="JR1357" s="471">
        <v>6</v>
      </c>
      <c r="JS1357" s="496">
        <v>1044</v>
      </c>
      <c r="JT1357" s="503">
        <v>10</v>
      </c>
      <c r="JU1357" s="471">
        <v>0</v>
      </c>
      <c r="JV1357" s="471">
        <v>0</v>
      </c>
      <c r="JW1357" s="471">
        <v>0</v>
      </c>
      <c r="JX1357" s="471">
        <v>0</v>
      </c>
      <c r="JY1357" s="471">
        <v>0</v>
      </c>
      <c r="JZ1357" s="471">
        <v>0</v>
      </c>
      <c r="KA1357" s="471">
        <v>0</v>
      </c>
      <c r="KB1357" s="471">
        <v>0</v>
      </c>
      <c r="KC1357" s="496">
        <v>0</v>
      </c>
      <c r="KD1357" s="503">
        <v>50</v>
      </c>
      <c r="KE1357" s="471">
        <v>1</v>
      </c>
      <c r="KF1357" s="471">
        <v>0</v>
      </c>
      <c r="KG1357" s="471">
        <v>0</v>
      </c>
      <c r="KH1357" s="471">
        <v>2</v>
      </c>
      <c r="KI1357" s="471">
        <v>0</v>
      </c>
      <c r="KJ1357" s="471">
        <v>0</v>
      </c>
      <c r="KK1357" s="471">
        <v>0</v>
      </c>
      <c r="KL1357" s="471">
        <v>0</v>
      </c>
      <c r="KM1357" s="496">
        <v>3</v>
      </c>
      <c r="KN1357" s="503">
        <v>0</v>
      </c>
      <c r="KO1357" s="471">
        <v>0</v>
      </c>
      <c r="KP1357" s="471">
        <v>0</v>
      </c>
      <c r="KQ1357" s="471">
        <v>0</v>
      </c>
      <c r="KR1357" s="471">
        <v>0</v>
      </c>
      <c r="KS1357" s="471">
        <v>0</v>
      </c>
      <c r="KT1357" s="471">
        <v>0</v>
      </c>
      <c r="KU1357" s="471">
        <v>0</v>
      </c>
      <c r="KV1357" s="471">
        <v>0</v>
      </c>
      <c r="KW1357" s="496">
        <v>0</v>
      </c>
      <c r="KX1357" s="471">
        <v>179</v>
      </c>
      <c r="KY1357" s="471">
        <v>231</v>
      </c>
      <c r="KZ1357" s="471">
        <v>238</v>
      </c>
      <c r="LA1357" s="471">
        <v>166</v>
      </c>
      <c r="LB1357" s="471">
        <v>124</v>
      </c>
      <c r="LC1357" s="471">
        <v>60</v>
      </c>
      <c r="LD1357" s="471">
        <v>43</v>
      </c>
      <c r="LE1357" s="471">
        <v>6</v>
      </c>
      <c r="LF1357" s="496">
        <v>1047</v>
      </c>
      <c r="LG1357" s="262"/>
      <c r="LH1357" s="262"/>
      <c r="LI1357" s="262"/>
      <c r="LJ1357" s="262"/>
      <c r="LK1357" s="262"/>
      <c r="LL1357" s="262"/>
      <c r="LM1357" s="262"/>
      <c r="LN1357" s="262"/>
      <c r="LO1357" s="262"/>
      <c r="LP1357" s="262"/>
      <c r="LQ1357" s="262"/>
      <c r="LR1357" s="262"/>
      <c r="LS1357" s="262"/>
      <c r="LT1357" s="262"/>
      <c r="LU1357" s="262"/>
      <c r="LV1357" s="262"/>
      <c r="LW1357" s="262"/>
      <c r="LX1357" s="262"/>
      <c r="LY1357" s="262"/>
      <c r="LZ1357" s="262"/>
      <c r="MA1357" s="262"/>
      <c r="MB1357" s="262"/>
      <c r="MC1357" s="262"/>
      <c r="MD1357" s="262"/>
      <c r="ME1357" s="262"/>
      <c r="MF1357" s="262"/>
      <c r="MG1357" s="262"/>
      <c r="MH1357" s="262"/>
      <c r="MI1357" s="262"/>
      <c r="MJ1357" s="262"/>
      <c r="MK1357" s="262"/>
      <c r="ML1357" s="262"/>
      <c r="MM1357" s="262"/>
      <c r="MN1357" s="262"/>
      <c r="MO1357" s="262"/>
      <c r="MP1357" s="262"/>
      <c r="MQ1357" s="262"/>
      <c r="MR1357" s="262"/>
      <c r="MS1357" s="262"/>
      <c r="MT1357" s="262"/>
      <c r="MU1357" s="262"/>
    </row>
    <row r="1358" spans="1:359" x14ac:dyDescent="0.2">
      <c r="A1358" s="241" t="s">
        <v>167</v>
      </c>
      <c r="B1358" s="476" t="s">
        <v>855</v>
      </c>
      <c r="C1358" s="326" t="s">
        <v>786</v>
      </c>
      <c r="D1358" s="283" t="s">
        <v>168</v>
      </c>
      <c r="E1358" s="503">
        <v>0</v>
      </c>
      <c r="F1358" s="471">
        <v>390</v>
      </c>
      <c r="G1358" s="471">
        <v>73</v>
      </c>
      <c r="H1358" s="471">
        <v>37</v>
      </c>
      <c r="I1358" s="471">
        <v>18</v>
      </c>
      <c r="J1358" s="471">
        <v>7</v>
      </c>
      <c r="K1358" s="471">
        <v>5</v>
      </c>
      <c r="L1358" s="471">
        <v>1</v>
      </c>
      <c r="M1358" s="471">
        <v>0</v>
      </c>
      <c r="N1358" s="496">
        <v>531</v>
      </c>
      <c r="O1358" s="503">
        <v>10</v>
      </c>
      <c r="P1358" s="471">
        <v>0</v>
      </c>
      <c r="Q1358" s="471">
        <v>0</v>
      </c>
      <c r="R1358" s="471">
        <v>0</v>
      </c>
      <c r="S1358" s="471">
        <v>0</v>
      </c>
      <c r="T1358" s="471">
        <v>0</v>
      </c>
      <c r="U1358" s="471">
        <v>0</v>
      </c>
      <c r="V1358" s="471">
        <v>0</v>
      </c>
      <c r="W1358" s="471">
        <v>0</v>
      </c>
      <c r="X1358" s="496">
        <v>0</v>
      </c>
      <c r="Y1358" s="503">
        <v>25</v>
      </c>
      <c r="Z1358" s="471">
        <v>0</v>
      </c>
      <c r="AA1358" s="471">
        <v>0</v>
      </c>
      <c r="AB1358" s="471">
        <v>0</v>
      </c>
      <c r="AC1358" s="471">
        <v>0</v>
      </c>
      <c r="AD1358" s="471">
        <v>0</v>
      </c>
      <c r="AE1358" s="471">
        <v>0</v>
      </c>
      <c r="AF1358" s="471">
        <v>0</v>
      </c>
      <c r="AG1358" s="471">
        <v>0</v>
      </c>
      <c r="AH1358" s="496">
        <v>0</v>
      </c>
      <c r="AI1358" s="503">
        <v>50</v>
      </c>
      <c r="AJ1358" s="471">
        <v>0</v>
      </c>
      <c r="AK1358" s="471">
        <v>0</v>
      </c>
      <c r="AL1358" s="471">
        <v>0</v>
      </c>
      <c r="AM1358" s="471">
        <v>0</v>
      </c>
      <c r="AN1358" s="471">
        <v>0</v>
      </c>
      <c r="AO1358" s="471">
        <v>0</v>
      </c>
      <c r="AP1358" s="471">
        <v>0</v>
      </c>
      <c r="AQ1358" s="471">
        <v>0</v>
      </c>
      <c r="AR1358" s="496">
        <v>0</v>
      </c>
      <c r="AS1358" s="503">
        <v>100</v>
      </c>
      <c r="AT1358" s="471">
        <v>256</v>
      </c>
      <c r="AU1358" s="471">
        <v>81</v>
      </c>
      <c r="AV1358" s="471">
        <v>24</v>
      </c>
      <c r="AW1358" s="471">
        <v>11</v>
      </c>
      <c r="AX1358" s="471">
        <v>4</v>
      </c>
      <c r="AY1358" s="471">
        <v>0</v>
      </c>
      <c r="AZ1358" s="471">
        <v>1</v>
      </c>
      <c r="BA1358" s="471">
        <v>0</v>
      </c>
      <c r="BB1358" s="496">
        <v>377</v>
      </c>
      <c r="BC1358" s="503">
        <v>0</v>
      </c>
      <c r="BD1358" s="471">
        <v>0</v>
      </c>
      <c r="BE1358" s="471">
        <v>0</v>
      </c>
      <c r="BF1358" s="471">
        <v>0</v>
      </c>
      <c r="BG1358" s="471">
        <v>0</v>
      </c>
      <c r="BH1358" s="471">
        <v>0</v>
      </c>
      <c r="BI1358" s="471">
        <v>0</v>
      </c>
      <c r="BJ1358" s="471">
        <v>0</v>
      </c>
      <c r="BK1358" s="471">
        <v>0</v>
      </c>
      <c r="BL1358" s="496">
        <v>0</v>
      </c>
      <c r="BM1358" s="471">
        <v>256</v>
      </c>
      <c r="BN1358" s="471">
        <v>81</v>
      </c>
      <c r="BO1358" s="471">
        <v>24</v>
      </c>
      <c r="BP1358" s="471">
        <v>11</v>
      </c>
      <c r="BQ1358" s="471">
        <v>4</v>
      </c>
      <c r="BR1358" s="471">
        <v>0</v>
      </c>
      <c r="BS1358" s="471">
        <v>1</v>
      </c>
      <c r="BT1358" s="471">
        <v>0</v>
      </c>
      <c r="BU1358" s="496">
        <v>377</v>
      </c>
      <c r="BV1358" s="471">
        <v>646</v>
      </c>
      <c r="BW1358" s="471">
        <v>154</v>
      </c>
      <c r="BX1358" s="471">
        <v>61</v>
      </c>
      <c r="BY1358" s="471">
        <v>29</v>
      </c>
      <c r="BZ1358" s="471">
        <v>11</v>
      </c>
      <c r="CA1358" s="471">
        <v>5</v>
      </c>
      <c r="CB1358" s="471">
        <v>2</v>
      </c>
      <c r="CC1358" s="471">
        <v>0</v>
      </c>
      <c r="CD1358" s="496">
        <v>908</v>
      </c>
      <c r="CE1358" s="503">
        <v>10</v>
      </c>
      <c r="CF1358" s="471">
        <v>0</v>
      </c>
      <c r="CG1358" s="471">
        <v>0</v>
      </c>
      <c r="CH1358" s="471">
        <v>0</v>
      </c>
      <c r="CI1358" s="471">
        <v>0</v>
      </c>
      <c r="CJ1358" s="471">
        <v>0</v>
      </c>
      <c r="CK1358" s="471">
        <v>0</v>
      </c>
      <c r="CL1358" s="471">
        <v>0</v>
      </c>
      <c r="CM1358" s="471">
        <v>0</v>
      </c>
      <c r="CN1358" s="496">
        <v>0</v>
      </c>
      <c r="CO1358" s="503">
        <v>25</v>
      </c>
      <c r="CP1358" s="471">
        <v>0</v>
      </c>
      <c r="CQ1358" s="471">
        <v>0</v>
      </c>
      <c r="CR1358" s="471">
        <v>0</v>
      </c>
      <c r="CS1358" s="471">
        <v>0</v>
      </c>
      <c r="CT1358" s="471">
        <v>0</v>
      </c>
      <c r="CU1358" s="471">
        <v>0</v>
      </c>
      <c r="CV1358" s="471">
        <v>0</v>
      </c>
      <c r="CW1358" s="471">
        <v>0</v>
      </c>
      <c r="CX1358" s="496">
        <v>0</v>
      </c>
      <c r="CY1358" s="503">
        <v>50</v>
      </c>
      <c r="CZ1358" s="471">
        <v>93</v>
      </c>
      <c r="DA1358" s="471">
        <v>19</v>
      </c>
      <c r="DB1358" s="471">
        <v>8</v>
      </c>
      <c r="DC1358" s="471">
        <v>2</v>
      </c>
      <c r="DD1358" s="471">
        <v>1</v>
      </c>
      <c r="DE1358" s="471">
        <v>1</v>
      </c>
      <c r="DF1358" s="471">
        <v>0</v>
      </c>
      <c r="DG1358" s="471">
        <v>0</v>
      </c>
      <c r="DH1358" s="496">
        <v>124</v>
      </c>
      <c r="DI1358" s="503">
        <v>100</v>
      </c>
      <c r="DJ1358" s="471">
        <v>0</v>
      </c>
      <c r="DK1358" s="471">
        <v>0</v>
      </c>
      <c r="DL1358" s="471">
        <v>0</v>
      </c>
      <c r="DM1358" s="471">
        <v>0</v>
      </c>
      <c r="DN1358" s="471">
        <v>0</v>
      </c>
      <c r="DO1358" s="471">
        <v>0</v>
      </c>
      <c r="DP1358" s="471">
        <v>0</v>
      </c>
      <c r="DQ1358" s="471">
        <v>0</v>
      </c>
      <c r="DR1358" s="496">
        <v>0</v>
      </c>
      <c r="DS1358" s="503">
        <v>0</v>
      </c>
      <c r="DT1358" s="471">
        <v>0</v>
      </c>
      <c r="DU1358" s="471">
        <v>0</v>
      </c>
      <c r="DV1358" s="471">
        <v>0</v>
      </c>
      <c r="DW1358" s="471">
        <v>0</v>
      </c>
      <c r="DX1358" s="471">
        <v>0</v>
      </c>
      <c r="DY1358" s="471">
        <v>0</v>
      </c>
      <c r="DZ1358" s="471">
        <v>0</v>
      </c>
      <c r="EA1358" s="471">
        <v>0</v>
      </c>
      <c r="EB1358" s="496">
        <v>0</v>
      </c>
      <c r="EC1358" s="471">
        <v>93</v>
      </c>
      <c r="ED1358" s="471">
        <v>19</v>
      </c>
      <c r="EE1358" s="471">
        <v>8</v>
      </c>
      <c r="EF1358" s="471">
        <v>2</v>
      </c>
      <c r="EG1358" s="471">
        <v>1</v>
      </c>
      <c r="EH1358" s="471">
        <v>1</v>
      </c>
      <c r="EI1358" s="471">
        <v>0</v>
      </c>
      <c r="EJ1358" s="471">
        <v>0</v>
      </c>
      <c r="EK1358" s="496">
        <v>124</v>
      </c>
      <c r="EL1358" s="518">
        <v>50</v>
      </c>
      <c r="EM1358" s="471">
        <v>23</v>
      </c>
      <c r="EN1358" s="471">
        <v>3</v>
      </c>
      <c r="EO1358" s="471">
        <v>2</v>
      </c>
      <c r="EP1358" s="471">
        <v>0</v>
      </c>
      <c r="EQ1358" s="471">
        <v>0</v>
      </c>
      <c r="ER1358" s="471">
        <v>0</v>
      </c>
      <c r="ES1358" s="471">
        <v>2</v>
      </c>
      <c r="ET1358" s="471">
        <v>0</v>
      </c>
      <c r="EU1358" s="496">
        <v>30</v>
      </c>
      <c r="EV1358" s="503">
        <v>100</v>
      </c>
      <c r="EW1358" s="471">
        <v>0</v>
      </c>
      <c r="EX1358" s="471">
        <v>0</v>
      </c>
      <c r="EY1358" s="471">
        <v>0</v>
      </c>
      <c r="EZ1358" s="471">
        <v>0</v>
      </c>
      <c r="FA1358" s="471">
        <v>0</v>
      </c>
      <c r="FB1358" s="471">
        <v>0</v>
      </c>
      <c r="FC1358" s="471">
        <v>0</v>
      </c>
      <c r="FD1358" s="471">
        <v>0</v>
      </c>
      <c r="FE1358" s="496">
        <v>0</v>
      </c>
      <c r="FF1358" s="503">
        <v>150</v>
      </c>
      <c r="FG1358" s="471">
        <v>0</v>
      </c>
      <c r="FH1358" s="471">
        <v>0</v>
      </c>
      <c r="FI1358" s="471">
        <v>0</v>
      </c>
      <c r="FJ1358" s="471">
        <v>0</v>
      </c>
      <c r="FK1358" s="471">
        <v>0</v>
      </c>
      <c r="FL1358" s="471">
        <v>0</v>
      </c>
      <c r="FM1358" s="471">
        <v>0</v>
      </c>
      <c r="FN1358" s="471">
        <v>0</v>
      </c>
      <c r="FO1358" s="496">
        <v>0</v>
      </c>
      <c r="FP1358" s="503">
        <v>200</v>
      </c>
      <c r="FQ1358" s="471">
        <v>0</v>
      </c>
      <c r="FR1358" s="471">
        <v>0</v>
      </c>
      <c r="FS1358" s="471">
        <v>0</v>
      </c>
      <c r="FT1358" s="471">
        <v>0</v>
      </c>
      <c r="FU1358" s="471">
        <v>0</v>
      </c>
      <c r="FV1358" s="471">
        <v>0</v>
      </c>
      <c r="FW1358" s="471">
        <v>0</v>
      </c>
      <c r="FX1358" s="471">
        <v>0</v>
      </c>
      <c r="FY1358" s="496">
        <v>0</v>
      </c>
      <c r="FZ1358" s="503">
        <v>0</v>
      </c>
      <c r="GA1358" s="471">
        <v>0</v>
      </c>
      <c r="GB1358" s="471">
        <v>0</v>
      </c>
      <c r="GC1358" s="471">
        <v>0</v>
      </c>
      <c r="GD1358" s="471">
        <v>0</v>
      </c>
      <c r="GE1358" s="471">
        <v>0</v>
      </c>
      <c r="GF1358" s="471">
        <v>0</v>
      </c>
      <c r="GG1358" s="471">
        <v>0</v>
      </c>
      <c r="GH1358" s="471">
        <v>0</v>
      </c>
      <c r="GI1358" s="496">
        <v>0</v>
      </c>
      <c r="GJ1358" s="471">
        <v>23</v>
      </c>
      <c r="GK1358" s="471">
        <v>3</v>
      </c>
      <c r="GL1358" s="471">
        <v>2</v>
      </c>
      <c r="GM1358" s="471">
        <v>0</v>
      </c>
      <c r="GN1358" s="471">
        <v>0</v>
      </c>
      <c r="GO1358" s="471">
        <v>0</v>
      </c>
      <c r="GP1358" s="471">
        <v>2</v>
      </c>
      <c r="GQ1358" s="471">
        <v>0</v>
      </c>
      <c r="GR1358" s="496">
        <v>30</v>
      </c>
      <c r="GS1358" s="503">
        <v>100</v>
      </c>
      <c r="GT1358" s="471">
        <v>0</v>
      </c>
      <c r="GU1358" s="471">
        <v>0</v>
      </c>
      <c r="GV1358" s="471">
        <v>0</v>
      </c>
      <c r="GW1358" s="471">
        <v>0</v>
      </c>
      <c r="GX1358" s="471">
        <v>0</v>
      </c>
      <c r="GY1358" s="471">
        <v>0</v>
      </c>
      <c r="GZ1358" s="471">
        <v>0</v>
      </c>
      <c r="HA1358" s="471">
        <v>0</v>
      </c>
      <c r="HB1358" s="496">
        <v>0</v>
      </c>
      <c r="HC1358" s="503">
        <v>150</v>
      </c>
      <c r="HD1358" s="471">
        <v>0</v>
      </c>
      <c r="HE1358" s="471">
        <v>0</v>
      </c>
      <c r="HF1358" s="471">
        <v>0</v>
      </c>
      <c r="HG1358" s="471">
        <v>0</v>
      </c>
      <c r="HH1358" s="471">
        <v>0</v>
      </c>
      <c r="HI1358" s="471">
        <v>0</v>
      </c>
      <c r="HJ1358" s="471">
        <v>0</v>
      </c>
      <c r="HK1358" s="471">
        <v>0</v>
      </c>
      <c r="HL1358" s="496">
        <v>0</v>
      </c>
      <c r="HM1358" s="503">
        <v>200</v>
      </c>
      <c r="HN1358" s="471">
        <v>0</v>
      </c>
      <c r="HO1358" s="471">
        <v>0</v>
      </c>
      <c r="HP1358" s="471">
        <v>0</v>
      </c>
      <c r="HQ1358" s="471">
        <v>0</v>
      </c>
      <c r="HR1358" s="471">
        <v>0</v>
      </c>
      <c r="HS1358" s="471">
        <v>0</v>
      </c>
      <c r="HT1358" s="471">
        <v>0</v>
      </c>
      <c r="HU1358" s="471">
        <v>0</v>
      </c>
      <c r="HV1358" s="496">
        <v>0</v>
      </c>
      <c r="HW1358" s="503">
        <v>250</v>
      </c>
      <c r="HX1358" s="471">
        <v>0</v>
      </c>
      <c r="HY1358" s="471">
        <v>0</v>
      </c>
      <c r="HZ1358" s="471">
        <v>0</v>
      </c>
      <c r="IA1358" s="471">
        <v>0</v>
      </c>
      <c r="IB1358" s="471">
        <v>0</v>
      </c>
      <c r="IC1358" s="471">
        <v>0</v>
      </c>
      <c r="ID1358" s="471">
        <v>0</v>
      </c>
      <c r="IE1358" s="471">
        <v>0</v>
      </c>
      <c r="IF1358" s="496">
        <v>0</v>
      </c>
      <c r="IG1358" s="503">
        <v>300</v>
      </c>
      <c r="IH1358" s="471">
        <v>0</v>
      </c>
      <c r="II1358" s="471">
        <v>0</v>
      </c>
      <c r="IJ1358" s="471">
        <v>0</v>
      </c>
      <c r="IK1358" s="471">
        <v>0</v>
      </c>
      <c r="IL1358" s="471">
        <v>0</v>
      </c>
      <c r="IM1358" s="471">
        <v>0</v>
      </c>
      <c r="IN1358" s="471">
        <v>0</v>
      </c>
      <c r="IO1358" s="471">
        <v>0</v>
      </c>
      <c r="IP1358" s="496">
        <v>0</v>
      </c>
      <c r="IQ1358" s="503">
        <v>50</v>
      </c>
      <c r="IR1358" s="471">
        <v>15</v>
      </c>
      <c r="IS1358" s="471">
        <v>8</v>
      </c>
      <c r="IT1358" s="471">
        <v>3</v>
      </c>
      <c r="IU1358" s="471">
        <v>0</v>
      </c>
      <c r="IV1358" s="471">
        <v>0</v>
      </c>
      <c r="IW1358" s="471">
        <v>0</v>
      </c>
      <c r="IX1358" s="471">
        <v>0</v>
      </c>
      <c r="IY1358" s="471">
        <v>0</v>
      </c>
      <c r="IZ1358" s="496">
        <v>26</v>
      </c>
      <c r="JA1358" s="471">
        <v>15</v>
      </c>
      <c r="JB1358" s="471">
        <v>8</v>
      </c>
      <c r="JC1358" s="471">
        <v>3</v>
      </c>
      <c r="JD1358" s="471">
        <v>0</v>
      </c>
      <c r="JE1358" s="471">
        <v>0</v>
      </c>
      <c r="JF1358" s="471">
        <v>0</v>
      </c>
      <c r="JG1358" s="471">
        <v>0</v>
      </c>
      <c r="JH1358" s="471">
        <v>0</v>
      </c>
      <c r="JI1358" s="471">
        <v>26</v>
      </c>
      <c r="JJ1358" s="503">
        <v>0</v>
      </c>
      <c r="JK1358" s="471">
        <v>65</v>
      </c>
      <c r="JL1358" s="471">
        <v>31</v>
      </c>
      <c r="JM1358" s="471">
        <v>24</v>
      </c>
      <c r="JN1358" s="471">
        <v>14</v>
      </c>
      <c r="JO1358" s="471">
        <v>2</v>
      </c>
      <c r="JP1358" s="471">
        <v>1</v>
      </c>
      <c r="JQ1358" s="471">
        <v>0</v>
      </c>
      <c r="JR1358" s="471">
        <v>0</v>
      </c>
      <c r="JS1358" s="496">
        <v>137</v>
      </c>
      <c r="JT1358" s="503">
        <v>10</v>
      </c>
      <c r="JU1358" s="471">
        <v>0</v>
      </c>
      <c r="JV1358" s="471">
        <v>0</v>
      </c>
      <c r="JW1358" s="471">
        <v>0</v>
      </c>
      <c r="JX1358" s="471">
        <v>0</v>
      </c>
      <c r="JY1358" s="471">
        <v>0</v>
      </c>
      <c r="JZ1358" s="471">
        <v>0</v>
      </c>
      <c r="KA1358" s="471">
        <v>0</v>
      </c>
      <c r="KB1358" s="471">
        <v>0</v>
      </c>
      <c r="KC1358" s="496">
        <v>0</v>
      </c>
      <c r="KD1358" s="503">
        <v>50</v>
      </c>
      <c r="KE1358" s="471">
        <v>1</v>
      </c>
      <c r="KF1358" s="471">
        <v>1</v>
      </c>
      <c r="KG1358" s="471">
        <v>0</v>
      </c>
      <c r="KH1358" s="471">
        <v>0</v>
      </c>
      <c r="KI1358" s="471">
        <v>0</v>
      </c>
      <c r="KJ1358" s="471">
        <v>0</v>
      </c>
      <c r="KK1358" s="471">
        <v>0</v>
      </c>
      <c r="KL1358" s="471">
        <v>0</v>
      </c>
      <c r="KM1358" s="496">
        <v>2</v>
      </c>
      <c r="KN1358" s="503">
        <v>0</v>
      </c>
      <c r="KO1358" s="471">
        <v>0</v>
      </c>
      <c r="KP1358" s="471">
        <v>0</v>
      </c>
      <c r="KQ1358" s="471">
        <v>0</v>
      </c>
      <c r="KR1358" s="471">
        <v>0</v>
      </c>
      <c r="KS1358" s="471">
        <v>0</v>
      </c>
      <c r="KT1358" s="471">
        <v>0</v>
      </c>
      <c r="KU1358" s="471">
        <v>0</v>
      </c>
      <c r="KV1358" s="471">
        <v>0</v>
      </c>
      <c r="KW1358" s="496">
        <v>0</v>
      </c>
      <c r="KX1358" s="471">
        <v>66</v>
      </c>
      <c r="KY1358" s="471">
        <v>32</v>
      </c>
      <c r="KZ1358" s="471">
        <v>24</v>
      </c>
      <c r="LA1358" s="471">
        <v>14</v>
      </c>
      <c r="LB1358" s="471">
        <v>2</v>
      </c>
      <c r="LC1358" s="471">
        <v>1</v>
      </c>
      <c r="LD1358" s="471">
        <v>0</v>
      </c>
      <c r="LE1358" s="471">
        <v>0</v>
      </c>
      <c r="LF1358" s="496">
        <v>139</v>
      </c>
      <c r="LG1358" s="262"/>
      <c r="LH1358" s="262"/>
      <c r="LI1358" s="262"/>
      <c r="LJ1358" s="262"/>
      <c r="LK1358" s="262"/>
      <c r="LL1358" s="262"/>
      <c r="LM1358" s="262"/>
      <c r="LN1358" s="262"/>
      <c r="LO1358" s="262"/>
      <c r="LP1358" s="262"/>
      <c r="LQ1358" s="262"/>
      <c r="LR1358" s="262"/>
      <c r="LS1358" s="262"/>
      <c r="LT1358" s="262"/>
      <c r="LU1358" s="262"/>
      <c r="LV1358" s="262"/>
      <c r="LW1358" s="262"/>
      <c r="LX1358" s="262"/>
      <c r="LY1358" s="262"/>
      <c r="LZ1358" s="262"/>
      <c r="MA1358" s="262"/>
      <c r="MB1358" s="262"/>
      <c r="MC1358" s="262"/>
      <c r="MD1358" s="262"/>
      <c r="ME1358" s="262"/>
      <c r="MF1358" s="262"/>
      <c r="MG1358" s="262"/>
      <c r="MH1358" s="262"/>
      <c r="MI1358" s="262"/>
      <c r="MJ1358" s="262"/>
      <c r="MK1358" s="262"/>
      <c r="ML1358" s="262"/>
      <c r="MM1358" s="262"/>
      <c r="MN1358" s="262"/>
      <c r="MO1358" s="262"/>
      <c r="MP1358" s="262"/>
      <c r="MQ1358" s="262"/>
      <c r="MR1358" s="262"/>
      <c r="MS1358" s="262"/>
      <c r="MT1358" s="262"/>
      <c r="MU1358" s="262"/>
    </row>
    <row r="1359" spans="1:359" x14ac:dyDescent="0.2">
      <c r="A1359" s="241" t="s">
        <v>169</v>
      </c>
      <c r="B1359" s="476" t="s">
        <v>856</v>
      </c>
      <c r="C1359" s="326" t="s">
        <v>782</v>
      </c>
      <c r="D1359" s="283" t="s">
        <v>170</v>
      </c>
      <c r="E1359" s="503">
        <v>0</v>
      </c>
      <c r="F1359" s="471">
        <v>31</v>
      </c>
      <c r="G1359" s="471">
        <v>55</v>
      </c>
      <c r="H1359" s="471">
        <v>89</v>
      </c>
      <c r="I1359" s="471">
        <v>64</v>
      </c>
      <c r="J1359" s="471">
        <v>30</v>
      </c>
      <c r="K1359" s="471">
        <v>31</v>
      </c>
      <c r="L1359" s="471">
        <v>23</v>
      </c>
      <c r="M1359" s="471">
        <v>5</v>
      </c>
      <c r="N1359" s="496">
        <v>328</v>
      </c>
      <c r="O1359" s="503">
        <v>10</v>
      </c>
      <c r="P1359" s="471">
        <v>0</v>
      </c>
      <c r="Q1359" s="471">
        <v>0</v>
      </c>
      <c r="R1359" s="471">
        <v>0</v>
      </c>
      <c r="S1359" s="471">
        <v>0</v>
      </c>
      <c r="T1359" s="471">
        <v>0</v>
      </c>
      <c r="U1359" s="471">
        <v>0</v>
      </c>
      <c r="V1359" s="471">
        <v>0</v>
      </c>
      <c r="W1359" s="471">
        <v>0</v>
      </c>
      <c r="X1359" s="496">
        <v>0</v>
      </c>
      <c r="Y1359" s="503">
        <v>25</v>
      </c>
      <c r="Z1359" s="471">
        <v>0</v>
      </c>
      <c r="AA1359" s="471">
        <v>0</v>
      </c>
      <c r="AB1359" s="471">
        <v>0</v>
      </c>
      <c r="AC1359" s="471">
        <v>0</v>
      </c>
      <c r="AD1359" s="471">
        <v>0</v>
      </c>
      <c r="AE1359" s="471">
        <v>0</v>
      </c>
      <c r="AF1359" s="471">
        <v>0</v>
      </c>
      <c r="AG1359" s="471">
        <v>0</v>
      </c>
      <c r="AH1359" s="496">
        <v>0</v>
      </c>
      <c r="AI1359" s="503">
        <v>50</v>
      </c>
      <c r="AJ1359" s="471">
        <v>0</v>
      </c>
      <c r="AK1359" s="471">
        <v>0</v>
      </c>
      <c r="AL1359" s="471">
        <v>0</v>
      </c>
      <c r="AM1359" s="471">
        <v>0</v>
      </c>
      <c r="AN1359" s="471">
        <v>0</v>
      </c>
      <c r="AO1359" s="471">
        <v>0</v>
      </c>
      <c r="AP1359" s="471">
        <v>0</v>
      </c>
      <c r="AQ1359" s="471">
        <v>0</v>
      </c>
      <c r="AR1359" s="496">
        <v>0</v>
      </c>
      <c r="AS1359" s="503">
        <v>100</v>
      </c>
      <c r="AT1359" s="471">
        <v>0</v>
      </c>
      <c r="AU1359" s="471">
        <v>0</v>
      </c>
      <c r="AV1359" s="471">
        <v>0</v>
      </c>
      <c r="AW1359" s="471">
        <v>0</v>
      </c>
      <c r="AX1359" s="471">
        <v>0</v>
      </c>
      <c r="AY1359" s="471">
        <v>0</v>
      </c>
      <c r="AZ1359" s="471">
        <v>0</v>
      </c>
      <c r="BA1359" s="471">
        <v>0</v>
      </c>
      <c r="BB1359" s="496">
        <v>0</v>
      </c>
      <c r="BC1359" s="503">
        <v>0</v>
      </c>
      <c r="BD1359" s="471">
        <v>0</v>
      </c>
      <c r="BE1359" s="471">
        <v>0</v>
      </c>
      <c r="BF1359" s="471">
        <v>0</v>
      </c>
      <c r="BG1359" s="471">
        <v>0</v>
      </c>
      <c r="BH1359" s="471">
        <v>0</v>
      </c>
      <c r="BI1359" s="471">
        <v>0</v>
      </c>
      <c r="BJ1359" s="471">
        <v>0</v>
      </c>
      <c r="BK1359" s="471">
        <v>0</v>
      </c>
      <c r="BL1359" s="496">
        <v>0</v>
      </c>
      <c r="BM1359" s="471">
        <v>0</v>
      </c>
      <c r="BN1359" s="471">
        <v>0</v>
      </c>
      <c r="BO1359" s="471">
        <v>0</v>
      </c>
      <c r="BP1359" s="471">
        <v>0</v>
      </c>
      <c r="BQ1359" s="471">
        <v>0</v>
      </c>
      <c r="BR1359" s="471">
        <v>0</v>
      </c>
      <c r="BS1359" s="471">
        <v>0</v>
      </c>
      <c r="BT1359" s="471">
        <v>0</v>
      </c>
      <c r="BU1359" s="496">
        <v>0</v>
      </c>
      <c r="BV1359" s="471">
        <v>31</v>
      </c>
      <c r="BW1359" s="471">
        <v>55</v>
      </c>
      <c r="BX1359" s="471">
        <v>89</v>
      </c>
      <c r="BY1359" s="471">
        <v>64</v>
      </c>
      <c r="BZ1359" s="471">
        <v>30</v>
      </c>
      <c r="CA1359" s="471">
        <v>31</v>
      </c>
      <c r="CB1359" s="471">
        <v>23</v>
      </c>
      <c r="CC1359" s="471">
        <v>5</v>
      </c>
      <c r="CD1359" s="496">
        <v>328</v>
      </c>
      <c r="CE1359" s="503">
        <v>10</v>
      </c>
      <c r="CF1359" s="471">
        <v>0</v>
      </c>
      <c r="CG1359" s="471">
        <v>0</v>
      </c>
      <c r="CH1359" s="471">
        <v>0</v>
      </c>
      <c r="CI1359" s="471">
        <v>0</v>
      </c>
      <c r="CJ1359" s="471">
        <v>0</v>
      </c>
      <c r="CK1359" s="471">
        <v>0</v>
      </c>
      <c r="CL1359" s="471">
        <v>0</v>
      </c>
      <c r="CM1359" s="471">
        <v>0</v>
      </c>
      <c r="CN1359" s="496">
        <v>0</v>
      </c>
      <c r="CO1359" s="503">
        <v>25</v>
      </c>
      <c r="CP1359" s="471">
        <v>0</v>
      </c>
      <c r="CQ1359" s="471">
        <v>0</v>
      </c>
      <c r="CR1359" s="471">
        <v>0</v>
      </c>
      <c r="CS1359" s="471">
        <v>0</v>
      </c>
      <c r="CT1359" s="471">
        <v>0</v>
      </c>
      <c r="CU1359" s="471">
        <v>0</v>
      </c>
      <c r="CV1359" s="471">
        <v>0</v>
      </c>
      <c r="CW1359" s="471">
        <v>0</v>
      </c>
      <c r="CX1359" s="496">
        <v>0</v>
      </c>
      <c r="CY1359" s="503">
        <v>50</v>
      </c>
      <c r="CZ1359" s="471">
        <v>0</v>
      </c>
      <c r="DA1359" s="471">
        <v>0</v>
      </c>
      <c r="DB1359" s="471">
        <v>0</v>
      </c>
      <c r="DC1359" s="471">
        <v>0</v>
      </c>
      <c r="DD1359" s="471">
        <v>0</v>
      </c>
      <c r="DE1359" s="471">
        <v>0</v>
      </c>
      <c r="DF1359" s="471">
        <v>0</v>
      </c>
      <c r="DG1359" s="471">
        <v>0</v>
      </c>
      <c r="DH1359" s="496">
        <v>0</v>
      </c>
      <c r="DI1359" s="503">
        <v>100</v>
      </c>
      <c r="DJ1359" s="471">
        <v>4</v>
      </c>
      <c r="DK1359" s="471">
        <v>7</v>
      </c>
      <c r="DL1359" s="471">
        <v>13</v>
      </c>
      <c r="DM1359" s="471">
        <v>12</v>
      </c>
      <c r="DN1359" s="471">
        <v>4</v>
      </c>
      <c r="DO1359" s="471">
        <v>5</v>
      </c>
      <c r="DP1359" s="471">
        <v>2</v>
      </c>
      <c r="DQ1359" s="471">
        <v>1</v>
      </c>
      <c r="DR1359" s="496">
        <v>48</v>
      </c>
      <c r="DS1359" s="503">
        <v>0</v>
      </c>
      <c r="DT1359" s="471">
        <v>0</v>
      </c>
      <c r="DU1359" s="471">
        <v>0</v>
      </c>
      <c r="DV1359" s="471">
        <v>0</v>
      </c>
      <c r="DW1359" s="471">
        <v>0</v>
      </c>
      <c r="DX1359" s="471">
        <v>0</v>
      </c>
      <c r="DY1359" s="471">
        <v>0</v>
      </c>
      <c r="DZ1359" s="471">
        <v>0</v>
      </c>
      <c r="EA1359" s="471">
        <v>0</v>
      </c>
      <c r="EB1359" s="496">
        <v>0</v>
      </c>
      <c r="EC1359" s="471">
        <v>4</v>
      </c>
      <c r="ED1359" s="471">
        <v>7</v>
      </c>
      <c r="EE1359" s="471">
        <v>13</v>
      </c>
      <c r="EF1359" s="471">
        <v>12</v>
      </c>
      <c r="EG1359" s="471">
        <v>4</v>
      </c>
      <c r="EH1359" s="471">
        <v>5</v>
      </c>
      <c r="EI1359" s="471">
        <v>2</v>
      </c>
      <c r="EJ1359" s="471">
        <v>1</v>
      </c>
      <c r="EK1359" s="496">
        <v>48</v>
      </c>
      <c r="EL1359" s="518">
        <v>50</v>
      </c>
      <c r="EM1359" s="471">
        <v>0</v>
      </c>
      <c r="EN1359" s="471">
        <v>0</v>
      </c>
      <c r="EO1359" s="471">
        <v>0</v>
      </c>
      <c r="EP1359" s="471">
        <v>0</v>
      </c>
      <c r="EQ1359" s="471">
        <v>0</v>
      </c>
      <c r="ER1359" s="471">
        <v>0</v>
      </c>
      <c r="ES1359" s="471">
        <v>0</v>
      </c>
      <c r="ET1359" s="471">
        <v>0</v>
      </c>
      <c r="EU1359" s="496">
        <v>0</v>
      </c>
      <c r="EV1359" s="503">
        <v>100</v>
      </c>
      <c r="EW1359" s="471">
        <v>0</v>
      </c>
      <c r="EX1359" s="471">
        <v>0</v>
      </c>
      <c r="EY1359" s="471">
        <v>0</v>
      </c>
      <c r="EZ1359" s="471">
        <v>0</v>
      </c>
      <c r="FA1359" s="471">
        <v>0</v>
      </c>
      <c r="FB1359" s="471">
        <v>0</v>
      </c>
      <c r="FC1359" s="471">
        <v>0</v>
      </c>
      <c r="FD1359" s="471">
        <v>0</v>
      </c>
      <c r="FE1359" s="496">
        <v>0</v>
      </c>
      <c r="FF1359" s="503">
        <v>150</v>
      </c>
      <c r="FG1359" s="471">
        <v>0</v>
      </c>
      <c r="FH1359" s="471">
        <v>0</v>
      </c>
      <c r="FI1359" s="471">
        <v>0</v>
      </c>
      <c r="FJ1359" s="471">
        <v>0</v>
      </c>
      <c r="FK1359" s="471">
        <v>0</v>
      </c>
      <c r="FL1359" s="471">
        <v>0</v>
      </c>
      <c r="FM1359" s="471">
        <v>0</v>
      </c>
      <c r="FN1359" s="471">
        <v>0</v>
      </c>
      <c r="FO1359" s="496">
        <v>0</v>
      </c>
      <c r="FP1359" s="503">
        <v>200</v>
      </c>
      <c r="FQ1359" s="471">
        <v>0</v>
      </c>
      <c r="FR1359" s="471">
        <v>2</v>
      </c>
      <c r="FS1359" s="471">
        <v>2</v>
      </c>
      <c r="FT1359" s="471">
        <v>5</v>
      </c>
      <c r="FU1359" s="471">
        <v>3</v>
      </c>
      <c r="FV1359" s="471">
        <v>1</v>
      </c>
      <c r="FW1359" s="471">
        <v>1</v>
      </c>
      <c r="FX1359" s="471">
        <v>0</v>
      </c>
      <c r="FY1359" s="496">
        <v>14</v>
      </c>
      <c r="FZ1359" s="503">
        <v>0</v>
      </c>
      <c r="GA1359" s="471">
        <v>0</v>
      </c>
      <c r="GB1359" s="471">
        <v>0</v>
      </c>
      <c r="GC1359" s="471">
        <v>0</v>
      </c>
      <c r="GD1359" s="471">
        <v>0</v>
      </c>
      <c r="GE1359" s="471">
        <v>0</v>
      </c>
      <c r="GF1359" s="471">
        <v>0</v>
      </c>
      <c r="GG1359" s="471">
        <v>0</v>
      </c>
      <c r="GH1359" s="471">
        <v>0</v>
      </c>
      <c r="GI1359" s="496">
        <v>0</v>
      </c>
      <c r="GJ1359" s="471">
        <v>0</v>
      </c>
      <c r="GK1359" s="471">
        <v>2</v>
      </c>
      <c r="GL1359" s="471">
        <v>2</v>
      </c>
      <c r="GM1359" s="471">
        <v>5</v>
      </c>
      <c r="GN1359" s="471">
        <v>3</v>
      </c>
      <c r="GO1359" s="471">
        <v>1</v>
      </c>
      <c r="GP1359" s="471">
        <v>1</v>
      </c>
      <c r="GQ1359" s="471">
        <v>0</v>
      </c>
      <c r="GR1359" s="496">
        <v>14</v>
      </c>
      <c r="GS1359" s="503">
        <v>100</v>
      </c>
      <c r="GT1359" s="471">
        <v>0</v>
      </c>
      <c r="GU1359" s="471">
        <v>0</v>
      </c>
      <c r="GV1359" s="471">
        <v>0</v>
      </c>
      <c r="GW1359" s="471">
        <v>0</v>
      </c>
      <c r="GX1359" s="471">
        <v>0</v>
      </c>
      <c r="GY1359" s="471">
        <v>0</v>
      </c>
      <c r="GZ1359" s="471">
        <v>0</v>
      </c>
      <c r="HA1359" s="471">
        <v>0</v>
      </c>
      <c r="HB1359" s="496">
        <v>0</v>
      </c>
      <c r="HC1359" s="503">
        <v>150</v>
      </c>
      <c r="HD1359" s="471">
        <v>0</v>
      </c>
      <c r="HE1359" s="471">
        <v>0</v>
      </c>
      <c r="HF1359" s="471">
        <v>0</v>
      </c>
      <c r="HG1359" s="471">
        <v>0</v>
      </c>
      <c r="HH1359" s="471">
        <v>0</v>
      </c>
      <c r="HI1359" s="471">
        <v>0</v>
      </c>
      <c r="HJ1359" s="471">
        <v>0</v>
      </c>
      <c r="HK1359" s="471">
        <v>0</v>
      </c>
      <c r="HL1359" s="496">
        <v>0</v>
      </c>
      <c r="HM1359" s="503">
        <v>200</v>
      </c>
      <c r="HN1359" s="471">
        <v>0</v>
      </c>
      <c r="HO1359" s="471">
        <v>0</v>
      </c>
      <c r="HP1359" s="471">
        <v>0</v>
      </c>
      <c r="HQ1359" s="471">
        <v>0</v>
      </c>
      <c r="HR1359" s="471">
        <v>0</v>
      </c>
      <c r="HS1359" s="471">
        <v>0</v>
      </c>
      <c r="HT1359" s="471">
        <v>0</v>
      </c>
      <c r="HU1359" s="471">
        <v>0</v>
      </c>
      <c r="HV1359" s="496">
        <v>0</v>
      </c>
      <c r="HW1359" s="503">
        <v>250</v>
      </c>
      <c r="HX1359" s="471">
        <v>0</v>
      </c>
      <c r="HY1359" s="471">
        <v>0</v>
      </c>
      <c r="HZ1359" s="471">
        <v>0</v>
      </c>
      <c r="IA1359" s="471">
        <v>0</v>
      </c>
      <c r="IB1359" s="471">
        <v>0</v>
      </c>
      <c r="IC1359" s="471">
        <v>0</v>
      </c>
      <c r="ID1359" s="471">
        <v>0</v>
      </c>
      <c r="IE1359" s="471">
        <v>0</v>
      </c>
      <c r="IF1359" s="496">
        <v>0</v>
      </c>
      <c r="IG1359" s="503">
        <v>300</v>
      </c>
      <c r="IH1359" s="471">
        <v>1</v>
      </c>
      <c r="II1359" s="471">
        <v>4</v>
      </c>
      <c r="IJ1359" s="471">
        <v>4</v>
      </c>
      <c r="IK1359" s="471">
        <v>6</v>
      </c>
      <c r="IL1359" s="471">
        <v>0</v>
      </c>
      <c r="IM1359" s="471">
        <v>0</v>
      </c>
      <c r="IN1359" s="471">
        <v>0</v>
      </c>
      <c r="IO1359" s="471">
        <v>0</v>
      </c>
      <c r="IP1359" s="496">
        <v>15</v>
      </c>
      <c r="IQ1359" s="503">
        <v>0</v>
      </c>
      <c r="IR1359" s="471">
        <v>0</v>
      </c>
      <c r="IS1359" s="471">
        <v>0</v>
      </c>
      <c r="IT1359" s="471">
        <v>0</v>
      </c>
      <c r="IU1359" s="471">
        <v>0</v>
      </c>
      <c r="IV1359" s="471">
        <v>0</v>
      </c>
      <c r="IW1359" s="471">
        <v>0</v>
      </c>
      <c r="IX1359" s="471">
        <v>0</v>
      </c>
      <c r="IY1359" s="471">
        <v>0</v>
      </c>
      <c r="IZ1359" s="496">
        <v>0</v>
      </c>
      <c r="JA1359" s="471">
        <v>1</v>
      </c>
      <c r="JB1359" s="471">
        <v>4</v>
      </c>
      <c r="JC1359" s="471">
        <v>4</v>
      </c>
      <c r="JD1359" s="471">
        <v>6</v>
      </c>
      <c r="JE1359" s="471">
        <v>0</v>
      </c>
      <c r="JF1359" s="471">
        <v>0</v>
      </c>
      <c r="JG1359" s="471">
        <v>0</v>
      </c>
      <c r="JH1359" s="471">
        <v>0</v>
      </c>
      <c r="JI1359" s="471">
        <v>15</v>
      </c>
      <c r="JJ1359" s="503">
        <v>0</v>
      </c>
      <c r="JK1359" s="471">
        <v>637</v>
      </c>
      <c r="JL1359" s="471">
        <v>231</v>
      </c>
      <c r="JM1359" s="471">
        <v>455</v>
      </c>
      <c r="JN1359" s="471">
        <v>517</v>
      </c>
      <c r="JO1359" s="471">
        <v>403</v>
      </c>
      <c r="JP1359" s="471">
        <v>364</v>
      </c>
      <c r="JQ1359" s="471">
        <v>410</v>
      </c>
      <c r="JR1359" s="471">
        <v>170</v>
      </c>
      <c r="JS1359" s="496">
        <v>3187</v>
      </c>
      <c r="JT1359" s="503">
        <v>10</v>
      </c>
      <c r="JU1359" s="471">
        <v>0</v>
      </c>
      <c r="JV1359" s="471">
        <v>0</v>
      </c>
      <c r="JW1359" s="471">
        <v>0</v>
      </c>
      <c r="JX1359" s="471">
        <v>0</v>
      </c>
      <c r="JY1359" s="471">
        <v>0</v>
      </c>
      <c r="JZ1359" s="471">
        <v>0</v>
      </c>
      <c r="KA1359" s="471">
        <v>0</v>
      </c>
      <c r="KB1359" s="471">
        <v>0</v>
      </c>
      <c r="KC1359" s="496">
        <v>0</v>
      </c>
      <c r="KD1359" s="503">
        <v>50</v>
      </c>
      <c r="KE1359" s="471">
        <v>0</v>
      </c>
      <c r="KF1359" s="471">
        <v>0</v>
      </c>
      <c r="KG1359" s="471">
        <v>0</v>
      </c>
      <c r="KH1359" s="471">
        <v>0</v>
      </c>
      <c r="KI1359" s="471">
        <v>0</v>
      </c>
      <c r="KJ1359" s="471">
        <v>0</v>
      </c>
      <c r="KK1359" s="471">
        <v>0</v>
      </c>
      <c r="KL1359" s="471">
        <v>0</v>
      </c>
      <c r="KM1359" s="496">
        <v>0</v>
      </c>
      <c r="KN1359" s="503">
        <v>0</v>
      </c>
      <c r="KO1359" s="471">
        <v>0</v>
      </c>
      <c r="KP1359" s="471">
        <v>0</v>
      </c>
      <c r="KQ1359" s="471">
        <v>0</v>
      </c>
      <c r="KR1359" s="471">
        <v>0</v>
      </c>
      <c r="KS1359" s="471">
        <v>0</v>
      </c>
      <c r="KT1359" s="471">
        <v>0</v>
      </c>
      <c r="KU1359" s="471">
        <v>0</v>
      </c>
      <c r="KV1359" s="471">
        <v>0</v>
      </c>
      <c r="KW1359" s="496">
        <v>0</v>
      </c>
      <c r="KX1359" s="471">
        <v>637</v>
      </c>
      <c r="KY1359" s="471">
        <v>231</v>
      </c>
      <c r="KZ1359" s="471">
        <v>455</v>
      </c>
      <c r="LA1359" s="471">
        <v>517</v>
      </c>
      <c r="LB1359" s="471">
        <v>403</v>
      </c>
      <c r="LC1359" s="471">
        <v>364</v>
      </c>
      <c r="LD1359" s="471">
        <v>410</v>
      </c>
      <c r="LE1359" s="471">
        <v>170</v>
      </c>
      <c r="LF1359" s="496">
        <v>3187</v>
      </c>
      <c r="LG1359" s="262"/>
      <c r="LH1359" s="262"/>
      <c r="LI1359" s="262"/>
      <c r="LJ1359" s="262"/>
      <c r="LK1359" s="262"/>
      <c r="LL1359" s="262"/>
      <c r="LM1359" s="262"/>
      <c r="LN1359" s="262"/>
      <c r="LO1359" s="262"/>
      <c r="LP1359" s="262"/>
      <c r="LQ1359" s="262"/>
      <c r="LR1359" s="262"/>
      <c r="LS1359" s="262"/>
      <c r="LT1359" s="262"/>
      <c r="LU1359" s="262"/>
      <c r="LV1359" s="262"/>
      <c r="LW1359" s="262"/>
      <c r="LX1359" s="262"/>
      <c r="LY1359" s="262"/>
      <c r="LZ1359" s="262"/>
      <c r="MA1359" s="262"/>
      <c r="MB1359" s="262"/>
      <c r="MC1359" s="262"/>
      <c r="MD1359" s="262"/>
      <c r="ME1359" s="262"/>
      <c r="MF1359" s="262"/>
      <c r="MG1359" s="262"/>
      <c r="MH1359" s="262"/>
      <c r="MI1359" s="262"/>
      <c r="MJ1359" s="262"/>
      <c r="MK1359" s="262"/>
      <c r="ML1359" s="262"/>
      <c r="MM1359" s="262"/>
      <c r="MN1359" s="262"/>
      <c r="MO1359" s="262"/>
      <c r="MP1359" s="262"/>
      <c r="MQ1359" s="262"/>
      <c r="MR1359" s="262"/>
      <c r="MS1359" s="262"/>
      <c r="MT1359" s="262"/>
      <c r="MU1359" s="262"/>
    </row>
    <row r="1360" spans="1:359" x14ac:dyDescent="0.2">
      <c r="A1360" s="241" t="s">
        <v>171</v>
      </c>
      <c r="B1360" s="476" t="s">
        <v>857</v>
      </c>
      <c r="C1360" s="326" t="s">
        <v>784</v>
      </c>
      <c r="D1360" s="283" t="s">
        <v>172</v>
      </c>
      <c r="E1360" s="503">
        <v>0</v>
      </c>
      <c r="F1360" s="471">
        <v>0</v>
      </c>
      <c r="G1360" s="471">
        <v>0</v>
      </c>
      <c r="H1360" s="471">
        <v>0</v>
      </c>
      <c r="I1360" s="471">
        <v>0</v>
      </c>
      <c r="J1360" s="471">
        <v>0</v>
      </c>
      <c r="K1360" s="471">
        <v>0</v>
      </c>
      <c r="L1360" s="471">
        <v>0</v>
      </c>
      <c r="M1360" s="471">
        <v>0</v>
      </c>
      <c r="N1360" s="496">
        <v>0</v>
      </c>
      <c r="O1360" s="503">
        <v>10</v>
      </c>
      <c r="P1360" s="471">
        <v>0</v>
      </c>
      <c r="Q1360" s="471">
        <v>0</v>
      </c>
      <c r="R1360" s="471">
        <v>0</v>
      </c>
      <c r="S1360" s="471">
        <v>0</v>
      </c>
      <c r="T1360" s="471">
        <v>0</v>
      </c>
      <c r="U1360" s="471">
        <v>0</v>
      </c>
      <c r="V1360" s="471">
        <v>0</v>
      </c>
      <c r="W1360" s="471">
        <v>0</v>
      </c>
      <c r="X1360" s="496">
        <v>0</v>
      </c>
      <c r="Y1360" s="503">
        <v>25</v>
      </c>
      <c r="Z1360" s="471">
        <v>129</v>
      </c>
      <c r="AA1360" s="471">
        <v>72</v>
      </c>
      <c r="AB1360" s="471">
        <v>46</v>
      </c>
      <c r="AC1360" s="471">
        <v>16</v>
      </c>
      <c r="AD1360" s="471">
        <v>17</v>
      </c>
      <c r="AE1360" s="471">
        <v>6</v>
      </c>
      <c r="AF1360" s="471">
        <v>4</v>
      </c>
      <c r="AG1360" s="471">
        <v>2</v>
      </c>
      <c r="AH1360" s="496">
        <v>292</v>
      </c>
      <c r="AI1360" s="503">
        <v>50</v>
      </c>
      <c r="AJ1360" s="471">
        <v>189</v>
      </c>
      <c r="AK1360" s="471">
        <v>132</v>
      </c>
      <c r="AL1360" s="471">
        <v>73</v>
      </c>
      <c r="AM1360" s="471">
        <v>29</v>
      </c>
      <c r="AN1360" s="471">
        <v>23</v>
      </c>
      <c r="AO1360" s="471">
        <v>14</v>
      </c>
      <c r="AP1360" s="471">
        <v>5</v>
      </c>
      <c r="AQ1360" s="471">
        <v>0</v>
      </c>
      <c r="AR1360" s="496">
        <v>465</v>
      </c>
      <c r="AS1360" s="503">
        <v>100</v>
      </c>
      <c r="AT1360" s="471">
        <v>0</v>
      </c>
      <c r="AU1360" s="471">
        <v>0</v>
      </c>
      <c r="AV1360" s="471">
        <v>0</v>
      </c>
      <c r="AW1360" s="471">
        <v>0</v>
      </c>
      <c r="AX1360" s="471">
        <v>0</v>
      </c>
      <c r="AY1360" s="471">
        <v>0</v>
      </c>
      <c r="AZ1360" s="471">
        <v>0</v>
      </c>
      <c r="BA1360" s="471">
        <v>0</v>
      </c>
      <c r="BB1360" s="496">
        <v>0</v>
      </c>
      <c r="BC1360" s="503">
        <v>0</v>
      </c>
      <c r="BD1360" s="471">
        <v>0</v>
      </c>
      <c r="BE1360" s="471">
        <v>0</v>
      </c>
      <c r="BF1360" s="471">
        <v>0</v>
      </c>
      <c r="BG1360" s="471">
        <v>0</v>
      </c>
      <c r="BH1360" s="471">
        <v>0</v>
      </c>
      <c r="BI1360" s="471">
        <v>0</v>
      </c>
      <c r="BJ1360" s="471">
        <v>0</v>
      </c>
      <c r="BK1360" s="471">
        <v>0</v>
      </c>
      <c r="BL1360" s="496">
        <v>0</v>
      </c>
      <c r="BM1360" s="471">
        <v>318</v>
      </c>
      <c r="BN1360" s="471">
        <v>204</v>
      </c>
      <c r="BO1360" s="471">
        <v>119</v>
      </c>
      <c r="BP1360" s="471">
        <v>45</v>
      </c>
      <c r="BQ1360" s="471">
        <v>40</v>
      </c>
      <c r="BR1360" s="471">
        <v>20</v>
      </c>
      <c r="BS1360" s="471">
        <v>9</v>
      </c>
      <c r="BT1360" s="471">
        <v>2</v>
      </c>
      <c r="BU1360" s="496">
        <v>757</v>
      </c>
      <c r="BV1360" s="471">
        <v>318</v>
      </c>
      <c r="BW1360" s="471">
        <v>204</v>
      </c>
      <c r="BX1360" s="471">
        <v>119</v>
      </c>
      <c r="BY1360" s="471">
        <v>45</v>
      </c>
      <c r="BZ1360" s="471">
        <v>40</v>
      </c>
      <c r="CA1360" s="471">
        <v>20</v>
      </c>
      <c r="CB1360" s="471">
        <v>9</v>
      </c>
      <c r="CC1360" s="471">
        <v>2</v>
      </c>
      <c r="CD1360" s="496">
        <v>757</v>
      </c>
      <c r="CE1360" s="503">
        <v>10</v>
      </c>
      <c r="CF1360" s="471">
        <v>0</v>
      </c>
      <c r="CG1360" s="471">
        <v>0</v>
      </c>
      <c r="CH1360" s="471">
        <v>0</v>
      </c>
      <c r="CI1360" s="471">
        <v>0</v>
      </c>
      <c r="CJ1360" s="471">
        <v>0</v>
      </c>
      <c r="CK1360" s="471">
        <v>0</v>
      </c>
      <c r="CL1360" s="471">
        <v>0</v>
      </c>
      <c r="CM1360" s="471">
        <v>0</v>
      </c>
      <c r="CN1360" s="496">
        <v>0</v>
      </c>
      <c r="CO1360" s="503">
        <v>25</v>
      </c>
      <c r="CP1360" s="471">
        <v>0</v>
      </c>
      <c r="CQ1360" s="471">
        <v>0</v>
      </c>
      <c r="CR1360" s="471">
        <v>0</v>
      </c>
      <c r="CS1360" s="471">
        <v>0</v>
      </c>
      <c r="CT1360" s="471">
        <v>0</v>
      </c>
      <c r="CU1360" s="471">
        <v>0</v>
      </c>
      <c r="CV1360" s="471">
        <v>0</v>
      </c>
      <c r="CW1360" s="471">
        <v>0</v>
      </c>
      <c r="CX1360" s="496">
        <v>0</v>
      </c>
      <c r="CY1360" s="503">
        <v>50</v>
      </c>
      <c r="CZ1360" s="471">
        <v>0</v>
      </c>
      <c r="DA1360" s="471">
        <v>0</v>
      </c>
      <c r="DB1360" s="471">
        <v>0</v>
      </c>
      <c r="DC1360" s="471">
        <v>0</v>
      </c>
      <c r="DD1360" s="471">
        <v>0</v>
      </c>
      <c r="DE1360" s="471">
        <v>0</v>
      </c>
      <c r="DF1360" s="471">
        <v>0</v>
      </c>
      <c r="DG1360" s="471">
        <v>0</v>
      </c>
      <c r="DH1360" s="496">
        <v>0</v>
      </c>
      <c r="DI1360" s="503">
        <v>100</v>
      </c>
      <c r="DJ1360" s="471">
        <v>52</v>
      </c>
      <c r="DK1360" s="471">
        <v>21</v>
      </c>
      <c r="DL1360" s="471">
        <v>5</v>
      </c>
      <c r="DM1360" s="471">
        <v>6</v>
      </c>
      <c r="DN1360" s="471">
        <v>5</v>
      </c>
      <c r="DO1360" s="471">
        <v>3</v>
      </c>
      <c r="DP1360" s="471">
        <v>1</v>
      </c>
      <c r="DQ1360" s="471">
        <v>0</v>
      </c>
      <c r="DR1360" s="496">
        <v>93</v>
      </c>
      <c r="DS1360" s="503">
        <v>0</v>
      </c>
      <c r="DT1360" s="471">
        <v>0</v>
      </c>
      <c r="DU1360" s="471">
        <v>0</v>
      </c>
      <c r="DV1360" s="471">
        <v>0</v>
      </c>
      <c r="DW1360" s="471">
        <v>0</v>
      </c>
      <c r="DX1360" s="471">
        <v>0</v>
      </c>
      <c r="DY1360" s="471">
        <v>0</v>
      </c>
      <c r="DZ1360" s="471">
        <v>0</v>
      </c>
      <c r="EA1360" s="471">
        <v>0</v>
      </c>
      <c r="EB1360" s="496">
        <v>0</v>
      </c>
      <c r="EC1360" s="471">
        <v>52</v>
      </c>
      <c r="ED1360" s="471">
        <v>21</v>
      </c>
      <c r="EE1360" s="471">
        <v>5</v>
      </c>
      <c r="EF1360" s="471">
        <v>6</v>
      </c>
      <c r="EG1360" s="471">
        <v>5</v>
      </c>
      <c r="EH1360" s="471">
        <v>3</v>
      </c>
      <c r="EI1360" s="471">
        <v>1</v>
      </c>
      <c r="EJ1360" s="471">
        <v>0</v>
      </c>
      <c r="EK1360" s="496">
        <v>93</v>
      </c>
      <c r="EL1360" s="518">
        <v>50</v>
      </c>
      <c r="EM1360" s="471">
        <v>0</v>
      </c>
      <c r="EN1360" s="471">
        <v>0</v>
      </c>
      <c r="EO1360" s="471">
        <v>0</v>
      </c>
      <c r="EP1360" s="471">
        <v>0</v>
      </c>
      <c r="EQ1360" s="471">
        <v>0</v>
      </c>
      <c r="ER1360" s="471">
        <v>0</v>
      </c>
      <c r="ES1360" s="471">
        <v>0</v>
      </c>
      <c r="ET1360" s="471">
        <v>0</v>
      </c>
      <c r="EU1360" s="496">
        <v>0</v>
      </c>
      <c r="EV1360" s="503">
        <v>100</v>
      </c>
      <c r="EW1360" s="471">
        <v>0</v>
      </c>
      <c r="EX1360" s="471">
        <v>0</v>
      </c>
      <c r="EY1360" s="471">
        <v>0</v>
      </c>
      <c r="EZ1360" s="471">
        <v>0</v>
      </c>
      <c r="FA1360" s="471">
        <v>0</v>
      </c>
      <c r="FB1360" s="471">
        <v>0</v>
      </c>
      <c r="FC1360" s="471">
        <v>0</v>
      </c>
      <c r="FD1360" s="471">
        <v>0</v>
      </c>
      <c r="FE1360" s="496">
        <v>0</v>
      </c>
      <c r="FF1360" s="503">
        <v>150</v>
      </c>
      <c r="FG1360" s="471">
        <v>0</v>
      </c>
      <c r="FH1360" s="471">
        <v>0</v>
      </c>
      <c r="FI1360" s="471">
        <v>0</v>
      </c>
      <c r="FJ1360" s="471">
        <v>0</v>
      </c>
      <c r="FK1360" s="471">
        <v>0</v>
      </c>
      <c r="FL1360" s="471">
        <v>0</v>
      </c>
      <c r="FM1360" s="471">
        <v>0</v>
      </c>
      <c r="FN1360" s="471">
        <v>0</v>
      </c>
      <c r="FO1360" s="496">
        <v>0</v>
      </c>
      <c r="FP1360" s="503">
        <v>200</v>
      </c>
      <c r="FQ1360" s="471">
        <v>13</v>
      </c>
      <c r="FR1360" s="471">
        <v>3</v>
      </c>
      <c r="FS1360" s="471">
        <v>2</v>
      </c>
      <c r="FT1360" s="471">
        <v>2</v>
      </c>
      <c r="FU1360" s="471">
        <v>1</v>
      </c>
      <c r="FV1360" s="471">
        <v>1</v>
      </c>
      <c r="FW1360" s="471">
        <v>2</v>
      </c>
      <c r="FX1360" s="471">
        <v>0</v>
      </c>
      <c r="FY1360" s="496">
        <v>24</v>
      </c>
      <c r="FZ1360" s="503">
        <v>0</v>
      </c>
      <c r="GA1360" s="471">
        <v>0</v>
      </c>
      <c r="GB1360" s="471">
        <v>0</v>
      </c>
      <c r="GC1360" s="471">
        <v>0</v>
      </c>
      <c r="GD1360" s="471">
        <v>0</v>
      </c>
      <c r="GE1360" s="471">
        <v>0</v>
      </c>
      <c r="GF1360" s="471">
        <v>0</v>
      </c>
      <c r="GG1360" s="471">
        <v>0</v>
      </c>
      <c r="GH1360" s="471">
        <v>0</v>
      </c>
      <c r="GI1360" s="496">
        <v>0</v>
      </c>
      <c r="GJ1360" s="471">
        <v>13</v>
      </c>
      <c r="GK1360" s="471">
        <v>3</v>
      </c>
      <c r="GL1360" s="471">
        <v>2</v>
      </c>
      <c r="GM1360" s="471">
        <v>2</v>
      </c>
      <c r="GN1360" s="471">
        <v>1</v>
      </c>
      <c r="GO1360" s="471">
        <v>1</v>
      </c>
      <c r="GP1360" s="471">
        <v>2</v>
      </c>
      <c r="GQ1360" s="471">
        <v>0</v>
      </c>
      <c r="GR1360" s="496">
        <v>24</v>
      </c>
      <c r="GS1360" s="503">
        <v>100</v>
      </c>
      <c r="GT1360" s="471">
        <v>0</v>
      </c>
      <c r="GU1360" s="471">
        <v>0</v>
      </c>
      <c r="GV1360" s="471">
        <v>0</v>
      </c>
      <c r="GW1360" s="471">
        <v>0</v>
      </c>
      <c r="GX1360" s="471">
        <v>0</v>
      </c>
      <c r="GY1360" s="471">
        <v>0</v>
      </c>
      <c r="GZ1360" s="471">
        <v>0</v>
      </c>
      <c r="HA1360" s="471">
        <v>0</v>
      </c>
      <c r="HB1360" s="496">
        <v>0</v>
      </c>
      <c r="HC1360" s="503">
        <v>150</v>
      </c>
      <c r="HD1360" s="471">
        <v>0</v>
      </c>
      <c r="HE1360" s="471">
        <v>0</v>
      </c>
      <c r="HF1360" s="471">
        <v>0</v>
      </c>
      <c r="HG1360" s="471">
        <v>0</v>
      </c>
      <c r="HH1360" s="471">
        <v>0</v>
      </c>
      <c r="HI1360" s="471">
        <v>0</v>
      </c>
      <c r="HJ1360" s="471">
        <v>0</v>
      </c>
      <c r="HK1360" s="471">
        <v>0</v>
      </c>
      <c r="HL1360" s="496">
        <v>0</v>
      </c>
      <c r="HM1360" s="503">
        <v>200</v>
      </c>
      <c r="HN1360" s="471">
        <v>0</v>
      </c>
      <c r="HO1360" s="471">
        <v>0</v>
      </c>
      <c r="HP1360" s="471">
        <v>0</v>
      </c>
      <c r="HQ1360" s="471">
        <v>0</v>
      </c>
      <c r="HR1360" s="471">
        <v>0</v>
      </c>
      <c r="HS1360" s="471">
        <v>0</v>
      </c>
      <c r="HT1360" s="471">
        <v>0</v>
      </c>
      <c r="HU1360" s="471">
        <v>0</v>
      </c>
      <c r="HV1360" s="496">
        <v>0</v>
      </c>
      <c r="HW1360" s="503">
        <v>250</v>
      </c>
      <c r="HX1360" s="471">
        <v>0</v>
      </c>
      <c r="HY1360" s="471">
        <v>0</v>
      </c>
      <c r="HZ1360" s="471">
        <v>0</v>
      </c>
      <c r="IA1360" s="471">
        <v>0</v>
      </c>
      <c r="IB1360" s="471">
        <v>0</v>
      </c>
      <c r="IC1360" s="471">
        <v>0</v>
      </c>
      <c r="ID1360" s="471">
        <v>0</v>
      </c>
      <c r="IE1360" s="471">
        <v>0</v>
      </c>
      <c r="IF1360" s="496">
        <v>0</v>
      </c>
      <c r="IG1360" s="503">
        <v>300</v>
      </c>
      <c r="IH1360" s="471">
        <v>13</v>
      </c>
      <c r="II1360" s="471">
        <v>6</v>
      </c>
      <c r="IJ1360" s="471">
        <v>5</v>
      </c>
      <c r="IK1360" s="471">
        <v>5</v>
      </c>
      <c r="IL1360" s="471">
        <v>1</v>
      </c>
      <c r="IM1360" s="471">
        <v>1</v>
      </c>
      <c r="IN1360" s="471">
        <v>1</v>
      </c>
      <c r="IO1360" s="471">
        <v>0</v>
      </c>
      <c r="IP1360" s="496">
        <v>32</v>
      </c>
      <c r="IQ1360" s="503">
        <v>0</v>
      </c>
      <c r="IR1360" s="471">
        <v>0</v>
      </c>
      <c r="IS1360" s="471">
        <v>0</v>
      </c>
      <c r="IT1360" s="471">
        <v>0</v>
      </c>
      <c r="IU1360" s="471">
        <v>0</v>
      </c>
      <c r="IV1360" s="471">
        <v>0</v>
      </c>
      <c r="IW1360" s="471">
        <v>0</v>
      </c>
      <c r="IX1360" s="471">
        <v>0</v>
      </c>
      <c r="IY1360" s="471">
        <v>0</v>
      </c>
      <c r="IZ1360" s="496">
        <v>0</v>
      </c>
      <c r="JA1360" s="471">
        <v>13</v>
      </c>
      <c r="JB1360" s="471">
        <v>6</v>
      </c>
      <c r="JC1360" s="471">
        <v>5</v>
      </c>
      <c r="JD1360" s="471">
        <v>5</v>
      </c>
      <c r="JE1360" s="471">
        <v>1</v>
      </c>
      <c r="JF1360" s="471">
        <v>1</v>
      </c>
      <c r="JG1360" s="471">
        <v>1</v>
      </c>
      <c r="JH1360" s="471">
        <v>0</v>
      </c>
      <c r="JI1360" s="471">
        <v>32</v>
      </c>
      <c r="JJ1360" s="503">
        <v>0</v>
      </c>
      <c r="JK1360" s="471">
        <v>28</v>
      </c>
      <c r="JL1360" s="471">
        <v>35</v>
      </c>
      <c r="JM1360" s="471">
        <v>19</v>
      </c>
      <c r="JN1360" s="471">
        <v>24</v>
      </c>
      <c r="JO1360" s="471">
        <v>12</v>
      </c>
      <c r="JP1360" s="471">
        <v>10</v>
      </c>
      <c r="JQ1360" s="471">
        <v>3</v>
      </c>
      <c r="JR1360" s="471">
        <v>1</v>
      </c>
      <c r="JS1360" s="496">
        <v>132</v>
      </c>
      <c r="JT1360" s="503">
        <v>10</v>
      </c>
      <c r="JU1360" s="471">
        <v>0</v>
      </c>
      <c r="JV1360" s="471">
        <v>0</v>
      </c>
      <c r="JW1360" s="471">
        <v>0</v>
      </c>
      <c r="JX1360" s="471">
        <v>0</v>
      </c>
      <c r="JY1360" s="471">
        <v>0</v>
      </c>
      <c r="JZ1360" s="471">
        <v>0</v>
      </c>
      <c r="KA1360" s="471">
        <v>0</v>
      </c>
      <c r="KB1360" s="471">
        <v>0</v>
      </c>
      <c r="KC1360" s="496">
        <v>0</v>
      </c>
      <c r="KD1360" s="503">
        <v>50</v>
      </c>
      <c r="KE1360" s="471">
        <v>0</v>
      </c>
      <c r="KF1360" s="471">
        <v>1</v>
      </c>
      <c r="KG1360" s="471">
        <v>1</v>
      </c>
      <c r="KH1360" s="471">
        <v>1</v>
      </c>
      <c r="KI1360" s="471">
        <v>0</v>
      </c>
      <c r="KJ1360" s="471">
        <v>0</v>
      </c>
      <c r="KK1360" s="471">
        <v>0</v>
      </c>
      <c r="KL1360" s="471">
        <v>0</v>
      </c>
      <c r="KM1360" s="496">
        <v>3</v>
      </c>
      <c r="KN1360" s="503">
        <v>0</v>
      </c>
      <c r="KO1360" s="471">
        <v>0</v>
      </c>
      <c r="KP1360" s="471">
        <v>0</v>
      </c>
      <c r="KQ1360" s="471">
        <v>0</v>
      </c>
      <c r="KR1360" s="471">
        <v>0</v>
      </c>
      <c r="KS1360" s="471">
        <v>0</v>
      </c>
      <c r="KT1360" s="471">
        <v>0</v>
      </c>
      <c r="KU1360" s="471">
        <v>0</v>
      </c>
      <c r="KV1360" s="471">
        <v>0</v>
      </c>
      <c r="KW1360" s="496">
        <v>0</v>
      </c>
      <c r="KX1360" s="471">
        <v>28</v>
      </c>
      <c r="KY1360" s="471">
        <v>36</v>
      </c>
      <c r="KZ1360" s="471">
        <v>20</v>
      </c>
      <c r="LA1360" s="471">
        <v>25</v>
      </c>
      <c r="LB1360" s="471">
        <v>12</v>
      </c>
      <c r="LC1360" s="471">
        <v>10</v>
      </c>
      <c r="LD1360" s="471">
        <v>3</v>
      </c>
      <c r="LE1360" s="471">
        <v>1</v>
      </c>
      <c r="LF1360" s="496">
        <v>135</v>
      </c>
      <c r="LG1360" s="262"/>
      <c r="LH1360" s="262"/>
      <c r="LI1360" s="262"/>
      <c r="LJ1360" s="262"/>
      <c r="LK1360" s="262"/>
      <c r="LL1360" s="262"/>
      <c r="LM1360" s="262"/>
      <c r="LN1360" s="262"/>
      <c r="LO1360" s="262"/>
      <c r="LP1360" s="262"/>
      <c r="LQ1360" s="262"/>
      <c r="LR1360" s="262"/>
      <c r="LS1360" s="262"/>
      <c r="LT1360" s="262"/>
      <c r="LU1360" s="262"/>
      <c r="LV1360" s="262"/>
      <c r="LW1360" s="262"/>
      <c r="LX1360" s="262"/>
      <c r="LY1360" s="262"/>
      <c r="LZ1360" s="262"/>
      <c r="MA1360" s="262"/>
      <c r="MB1360" s="262"/>
      <c r="MC1360" s="262"/>
      <c r="MD1360" s="262"/>
      <c r="ME1360" s="262"/>
      <c r="MF1360" s="262"/>
      <c r="MG1360" s="262"/>
      <c r="MH1360" s="262"/>
      <c r="MI1360" s="262"/>
      <c r="MJ1360" s="262"/>
      <c r="MK1360" s="262"/>
      <c r="ML1360" s="262"/>
      <c r="MM1360" s="262"/>
      <c r="MN1360" s="262"/>
      <c r="MO1360" s="262"/>
      <c r="MP1360" s="262"/>
      <c r="MQ1360" s="262"/>
      <c r="MR1360" s="262"/>
      <c r="MS1360" s="262"/>
      <c r="MT1360" s="262"/>
      <c r="MU1360" s="262"/>
    </row>
    <row r="1361" spans="1:359" x14ac:dyDescent="0.2">
      <c r="A1361" s="241" t="s">
        <v>173</v>
      </c>
      <c r="B1361" s="476" t="s">
        <v>858</v>
      </c>
      <c r="C1361" s="326" t="s">
        <v>640</v>
      </c>
      <c r="D1361" s="283" t="s">
        <v>174</v>
      </c>
      <c r="E1361" s="503">
        <v>0</v>
      </c>
      <c r="F1361" s="471">
        <v>0</v>
      </c>
      <c r="G1361" s="471">
        <v>1</v>
      </c>
      <c r="H1361" s="471">
        <v>5</v>
      </c>
      <c r="I1361" s="471">
        <v>9</v>
      </c>
      <c r="J1361" s="471">
        <v>34</v>
      </c>
      <c r="K1361" s="471">
        <v>24</v>
      </c>
      <c r="L1361" s="471">
        <v>38</v>
      </c>
      <c r="M1361" s="471">
        <v>2</v>
      </c>
      <c r="N1361" s="496">
        <v>113</v>
      </c>
      <c r="O1361" s="503">
        <v>10</v>
      </c>
      <c r="P1361" s="471">
        <v>0</v>
      </c>
      <c r="Q1361" s="471">
        <v>0</v>
      </c>
      <c r="R1361" s="471">
        <v>0</v>
      </c>
      <c r="S1361" s="471">
        <v>0</v>
      </c>
      <c r="T1361" s="471">
        <v>0</v>
      </c>
      <c r="U1361" s="471">
        <v>0</v>
      </c>
      <c r="V1361" s="471">
        <v>0</v>
      </c>
      <c r="W1361" s="471">
        <v>0</v>
      </c>
      <c r="X1361" s="496">
        <v>0</v>
      </c>
      <c r="Y1361" s="503">
        <v>25</v>
      </c>
      <c r="Z1361" s="471">
        <v>0</v>
      </c>
      <c r="AA1361" s="471">
        <v>0</v>
      </c>
      <c r="AB1361" s="471">
        <v>0</v>
      </c>
      <c r="AC1361" s="471">
        <v>0</v>
      </c>
      <c r="AD1361" s="471">
        <v>0</v>
      </c>
      <c r="AE1361" s="471">
        <v>0</v>
      </c>
      <c r="AF1361" s="471">
        <v>0</v>
      </c>
      <c r="AG1361" s="471">
        <v>0</v>
      </c>
      <c r="AH1361" s="496">
        <v>0</v>
      </c>
      <c r="AI1361" s="503">
        <v>50</v>
      </c>
      <c r="AJ1361" s="471">
        <v>0</v>
      </c>
      <c r="AK1361" s="471">
        <v>0</v>
      </c>
      <c r="AL1361" s="471">
        <v>0</v>
      </c>
      <c r="AM1361" s="471">
        <v>0</v>
      </c>
      <c r="AN1361" s="471">
        <v>0</v>
      </c>
      <c r="AO1361" s="471">
        <v>0</v>
      </c>
      <c r="AP1361" s="471">
        <v>0</v>
      </c>
      <c r="AQ1361" s="471">
        <v>0</v>
      </c>
      <c r="AR1361" s="496">
        <v>0</v>
      </c>
      <c r="AS1361" s="503">
        <v>100</v>
      </c>
      <c r="AT1361" s="471">
        <v>0</v>
      </c>
      <c r="AU1361" s="471">
        <v>0</v>
      </c>
      <c r="AV1361" s="471">
        <v>0</v>
      </c>
      <c r="AW1361" s="471">
        <v>0</v>
      </c>
      <c r="AX1361" s="471">
        <v>0</v>
      </c>
      <c r="AY1361" s="471">
        <v>0</v>
      </c>
      <c r="AZ1361" s="471">
        <v>0</v>
      </c>
      <c r="BA1361" s="471">
        <v>0</v>
      </c>
      <c r="BB1361" s="496">
        <v>0</v>
      </c>
      <c r="BC1361" s="503">
        <v>0</v>
      </c>
      <c r="BD1361" s="471">
        <v>0</v>
      </c>
      <c r="BE1361" s="471">
        <v>0</v>
      </c>
      <c r="BF1361" s="471">
        <v>0</v>
      </c>
      <c r="BG1361" s="471">
        <v>0</v>
      </c>
      <c r="BH1361" s="471">
        <v>0</v>
      </c>
      <c r="BI1361" s="471">
        <v>0</v>
      </c>
      <c r="BJ1361" s="471">
        <v>0</v>
      </c>
      <c r="BK1361" s="471">
        <v>0</v>
      </c>
      <c r="BL1361" s="496">
        <v>0</v>
      </c>
      <c r="BM1361" s="471">
        <v>0</v>
      </c>
      <c r="BN1361" s="471">
        <v>0</v>
      </c>
      <c r="BO1361" s="471">
        <v>0</v>
      </c>
      <c r="BP1361" s="471">
        <v>0</v>
      </c>
      <c r="BQ1361" s="471">
        <v>0</v>
      </c>
      <c r="BR1361" s="471">
        <v>0</v>
      </c>
      <c r="BS1361" s="471">
        <v>0</v>
      </c>
      <c r="BT1361" s="471">
        <v>0</v>
      </c>
      <c r="BU1361" s="496">
        <v>0</v>
      </c>
      <c r="BV1361" s="471">
        <v>0</v>
      </c>
      <c r="BW1361" s="471">
        <v>1</v>
      </c>
      <c r="BX1361" s="471">
        <v>5</v>
      </c>
      <c r="BY1361" s="471">
        <v>9</v>
      </c>
      <c r="BZ1361" s="471">
        <v>34</v>
      </c>
      <c r="CA1361" s="471">
        <v>24</v>
      </c>
      <c r="CB1361" s="471">
        <v>38</v>
      </c>
      <c r="CC1361" s="471">
        <v>2</v>
      </c>
      <c r="CD1361" s="496">
        <v>113</v>
      </c>
      <c r="CE1361" s="503">
        <v>10</v>
      </c>
      <c r="CF1361" s="471">
        <v>0</v>
      </c>
      <c r="CG1361" s="471">
        <v>0</v>
      </c>
      <c r="CH1361" s="471">
        <v>0</v>
      </c>
      <c r="CI1361" s="471">
        <v>0</v>
      </c>
      <c r="CJ1361" s="471">
        <v>0</v>
      </c>
      <c r="CK1361" s="471">
        <v>0</v>
      </c>
      <c r="CL1361" s="471">
        <v>0</v>
      </c>
      <c r="CM1361" s="471">
        <v>0</v>
      </c>
      <c r="CN1361" s="496">
        <v>0</v>
      </c>
      <c r="CO1361" s="503">
        <v>25</v>
      </c>
      <c r="CP1361" s="471">
        <v>0</v>
      </c>
      <c r="CQ1361" s="471">
        <v>0</v>
      </c>
      <c r="CR1361" s="471">
        <v>0</v>
      </c>
      <c r="CS1361" s="471">
        <v>0</v>
      </c>
      <c r="CT1361" s="471">
        <v>0</v>
      </c>
      <c r="CU1361" s="471">
        <v>0</v>
      </c>
      <c r="CV1361" s="471">
        <v>0</v>
      </c>
      <c r="CW1361" s="471">
        <v>0</v>
      </c>
      <c r="CX1361" s="496">
        <v>0</v>
      </c>
      <c r="CY1361" s="503">
        <v>50</v>
      </c>
      <c r="CZ1361" s="471">
        <v>0</v>
      </c>
      <c r="DA1361" s="471">
        <v>0</v>
      </c>
      <c r="DB1361" s="471">
        <v>0</v>
      </c>
      <c r="DC1361" s="471">
        <v>0</v>
      </c>
      <c r="DD1361" s="471">
        <v>0</v>
      </c>
      <c r="DE1361" s="471">
        <v>0</v>
      </c>
      <c r="DF1361" s="471">
        <v>0</v>
      </c>
      <c r="DG1361" s="471">
        <v>0</v>
      </c>
      <c r="DH1361" s="496">
        <v>0</v>
      </c>
      <c r="DI1361" s="503">
        <v>100</v>
      </c>
      <c r="DJ1361" s="471">
        <v>0</v>
      </c>
      <c r="DK1361" s="471">
        <v>1</v>
      </c>
      <c r="DL1361" s="471">
        <v>3</v>
      </c>
      <c r="DM1361" s="471">
        <v>30</v>
      </c>
      <c r="DN1361" s="471">
        <v>43</v>
      </c>
      <c r="DO1361" s="471">
        <v>32</v>
      </c>
      <c r="DP1361" s="471">
        <v>19</v>
      </c>
      <c r="DQ1361" s="471">
        <v>1</v>
      </c>
      <c r="DR1361" s="496">
        <v>129</v>
      </c>
      <c r="DS1361" s="503">
        <v>0</v>
      </c>
      <c r="DT1361" s="471">
        <v>0</v>
      </c>
      <c r="DU1361" s="471">
        <v>0</v>
      </c>
      <c r="DV1361" s="471">
        <v>0</v>
      </c>
      <c r="DW1361" s="471">
        <v>0</v>
      </c>
      <c r="DX1361" s="471">
        <v>0</v>
      </c>
      <c r="DY1361" s="471">
        <v>0</v>
      </c>
      <c r="DZ1361" s="471">
        <v>0</v>
      </c>
      <c r="EA1361" s="471">
        <v>0</v>
      </c>
      <c r="EB1361" s="496">
        <v>0</v>
      </c>
      <c r="EC1361" s="471">
        <v>0</v>
      </c>
      <c r="ED1361" s="471">
        <v>1</v>
      </c>
      <c r="EE1361" s="471">
        <v>3</v>
      </c>
      <c r="EF1361" s="471">
        <v>30</v>
      </c>
      <c r="EG1361" s="471">
        <v>43</v>
      </c>
      <c r="EH1361" s="471">
        <v>32</v>
      </c>
      <c r="EI1361" s="471">
        <v>19</v>
      </c>
      <c r="EJ1361" s="471">
        <v>1</v>
      </c>
      <c r="EK1361" s="496">
        <v>129</v>
      </c>
      <c r="EL1361" s="518">
        <v>50</v>
      </c>
      <c r="EM1361" s="471">
        <v>0</v>
      </c>
      <c r="EN1361" s="471">
        <v>0</v>
      </c>
      <c r="EO1361" s="471">
        <v>0</v>
      </c>
      <c r="EP1361" s="471">
        <v>0</v>
      </c>
      <c r="EQ1361" s="471">
        <v>0</v>
      </c>
      <c r="ER1361" s="471">
        <v>0</v>
      </c>
      <c r="ES1361" s="471">
        <v>0</v>
      </c>
      <c r="ET1361" s="471">
        <v>0</v>
      </c>
      <c r="EU1361" s="496">
        <v>0</v>
      </c>
      <c r="EV1361" s="503">
        <v>100</v>
      </c>
      <c r="EW1361" s="471">
        <v>0</v>
      </c>
      <c r="EX1361" s="471">
        <v>0</v>
      </c>
      <c r="EY1361" s="471">
        <v>0</v>
      </c>
      <c r="EZ1361" s="471">
        <v>0</v>
      </c>
      <c r="FA1361" s="471">
        <v>0</v>
      </c>
      <c r="FB1361" s="471">
        <v>0</v>
      </c>
      <c r="FC1361" s="471">
        <v>0</v>
      </c>
      <c r="FD1361" s="471">
        <v>0</v>
      </c>
      <c r="FE1361" s="496">
        <v>0</v>
      </c>
      <c r="FF1361" s="503">
        <v>150</v>
      </c>
      <c r="FG1361" s="471">
        <v>0</v>
      </c>
      <c r="FH1361" s="471">
        <v>0</v>
      </c>
      <c r="FI1361" s="471">
        <v>0</v>
      </c>
      <c r="FJ1361" s="471">
        <v>0</v>
      </c>
      <c r="FK1361" s="471">
        <v>0</v>
      </c>
      <c r="FL1361" s="471">
        <v>0</v>
      </c>
      <c r="FM1361" s="471">
        <v>0</v>
      </c>
      <c r="FN1361" s="471">
        <v>0</v>
      </c>
      <c r="FO1361" s="496">
        <v>0</v>
      </c>
      <c r="FP1361" s="503">
        <v>200</v>
      </c>
      <c r="FQ1361" s="471">
        <v>0</v>
      </c>
      <c r="FR1361" s="471">
        <v>0</v>
      </c>
      <c r="FS1361" s="471">
        <v>1</v>
      </c>
      <c r="FT1361" s="471">
        <v>2</v>
      </c>
      <c r="FU1361" s="471">
        <v>1</v>
      </c>
      <c r="FV1361" s="471">
        <v>0</v>
      </c>
      <c r="FW1361" s="471">
        <v>0</v>
      </c>
      <c r="FX1361" s="471">
        <v>0</v>
      </c>
      <c r="FY1361" s="496">
        <v>4</v>
      </c>
      <c r="FZ1361" s="503">
        <v>0</v>
      </c>
      <c r="GA1361" s="471">
        <v>0</v>
      </c>
      <c r="GB1361" s="471">
        <v>0</v>
      </c>
      <c r="GC1361" s="471">
        <v>0</v>
      </c>
      <c r="GD1361" s="471">
        <v>0</v>
      </c>
      <c r="GE1361" s="471">
        <v>0</v>
      </c>
      <c r="GF1361" s="471">
        <v>0</v>
      </c>
      <c r="GG1361" s="471">
        <v>0</v>
      </c>
      <c r="GH1361" s="471">
        <v>0</v>
      </c>
      <c r="GI1361" s="496">
        <v>0</v>
      </c>
      <c r="GJ1361" s="471">
        <v>0</v>
      </c>
      <c r="GK1361" s="471">
        <v>0</v>
      </c>
      <c r="GL1361" s="471">
        <v>1</v>
      </c>
      <c r="GM1361" s="471">
        <v>2</v>
      </c>
      <c r="GN1361" s="471">
        <v>1</v>
      </c>
      <c r="GO1361" s="471">
        <v>0</v>
      </c>
      <c r="GP1361" s="471">
        <v>0</v>
      </c>
      <c r="GQ1361" s="471">
        <v>0</v>
      </c>
      <c r="GR1361" s="496">
        <v>4</v>
      </c>
      <c r="GS1361" s="503">
        <v>100</v>
      </c>
      <c r="GT1361" s="471">
        <v>0</v>
      </c>
      <c r="GU1361" s="471">
        <v>0</v>
      </c>
      <c r="GV1361" s="471">
        <v>0</v>
      </c>
      <c r="GW1361" s="471">
        <v>0</v>
      </c>
      <c r="GX1361" s="471">
        <v>0</v>
      </c>
      <c r="GY1361" s="471">
        <v>0</v>
      </c>
      <c r="GZ1361" s="471">
        <v>0</v>
      </c>
      <c r="HA1361" s="471">
        <v>0</v>
      </c>
      <c r="HB1361" s="496">
        <v>0</v>
      </c>
      <c r="HC1361" s="503">
        <v>150</v>
      </c>
      <c r="HD1361" s="471">
        <v>0</v>
      </c>
      <c r="HE1361" s="471">
        <v>0</v>
      </c>
      <c r="HF1361" s="471">
        <v>0</v>
      </c>
      <c r="HG1361" s="471">
        <v>0</v>
      </c>
      <c r="HH1361" s="471">
        <v>0</v>
      </c>
      <c r="HI1361" s="471">
        <v>0</v>
      </c>
      <c r="HJ1361" s="471">
        <v>0</v>
      </c>
      <c r="HK1361" s="471">
        <v>0</v>
      </c>
      <c r="HL1361" s="496">
        <v>0</v>
      </c>
      <c r="HM1361" s="503">
        <v>200</v>
      </c>
      <c r="HN1361" s="471">
        <v>0</v>
      </c>
      <c r="HO1361" s="471">
        <v>0</v>
      </c>
      <c r="HP1361" s="471">
        <v>0</v>
      </c>
      <c r="HQ1361" s="471">
        <v>0</v>
      </c>
      <c r="HR1361" s="471">
        <v>0</v>
      </c>
      <c r="HS1361" s="471">
        <v>0</v>
      </c>
      <c r="HT1361" s="471">
        <v>0</v>
      </c>
      <c r="HU1361" s="471">
        <v>0</v>
      </c>
      <c r="HV1361" s="496">
        <v>0</v>
      </c>
      <c r="HW1361" s="503">
        <v>250</v>
      </c>
      <c r="HX1361" s="471">
        <v>0</v>
      </c>
      <c r="HY1361" s="471">
        <v>0</v>
      </c>
      <c r="HZ1361" s="471">
        <v>0</v>
      </c>
      <c r="IA1361" s="471">
        <v>0</v>
      </c>
      <c r="IB1361" s="471">
        <v>0</v>
      </c>
      <c r="IC1361" s="471">
        <v>0</v>
      </c>
      <c r="ID1361" s="471">
        <v>0</v>
      </c>
      <c r="IE1361" s="471">
        <v>0</v>
      </c>
      <c r="IF1361" s="496">
        <v>0</v>
      </c>
      <c r="IG1361" s="503">
        <v>300</v>
      </c>
      <c r="IH1361" s="471">
        <v>0</v>
      </c>
      <c r="II1361" s="471">
        <v>0</v>
      </c>
      <c r="IJ1361" s="471">
        <v>2</v>
      </c>
      <c r="IK1361" s="471">
        <v>0</v>
      </c>
      <c r="IL1361" s="471">
        <v>0</v>
      </c>
      <c r="IM1361" s="471">
        <v>0</v>
      </c>
      <c r="IN1361" s="471">
        <v>0</v>
      </c>
      <c r="IO1361" s="471">
        <v>0</v>
      </c>
      <c r="IP1361" s="496">
        <v>2</v>
      </c>
      <c r="IQ1361" s="503">
        <v>0</v>
      </c>
      <c r="IR1361" s="471">
        <v>0</v>
      </c>
      <c r="IS1361" s="471">
        <v>0</v>
      </c>
      <c r="IT1361" s="471">
        <v>0</v>
      </c>
      <c r="IU1361" s="471">
        <v>0</v>
      </c>
      <c r="IV1361" s="471">
        <v>0</v>
      </c>
      <c r="IW1361" s="471">
        <v>0</v>
      </c>
      <c r="IX1361" s="471">
        <v>0</v>
      </c>
      <c r="IY1361" s="471">
        <v>0</v>
      </c>
      <c r="IZ1361" s="496">
        <v>0</v>
      </c>
      <c r="JA1361" s="471">
        <v>0</v>
      </c>
      <c r="JB1361" s="471">
        <v>0</v>
      </c>
      <c r="JC1361" s="471">
        <v>2</v>
      </c>
      <c r="JD1361" s="471">
        <v>0</v>
      </c>
      <c r="JE1361" s="471">
        <v>0</v>
      </c>
      <c r="JF1361" s="471">
        <v>0</v>
      </c>
      <c r="JG1361" s="471">
        <v>0</v>
      </c>
      <c r="JH1361" s="471">
        <v>0</v>
      </c>
      <c r="JI1361" s="471">
        <v>2</v>
      </c>
      <c r="JJ1361" s="503">
        <v>0</v>
      </c>
      <c r="JK1361" s="471">
        <v>1</v>
      </c>
      <c r="JL1361" s="471">
        <v>28</v>
      </c>
      <c r="JM1361" s="471">
        <v>87</v>
      </c>
      <c r="JN1361" s="471">
        <v>239</v>
      </c>
      <c r="JO1361" s="471">
        <v>678</v>
      </c>
      <c r="JP1361" s="471">
        <v>317</v>
      </c>
      <c r="JQ1361" s="471">
        <v>295</v>
      </c>
      <c r="JR1361" s="471">
        <v>64</v>
      </c>
      <c r="JS1361" s="496">
        <v>1709</v>
      </c>
      <c r="JT1361" s="503">
        <v>10</v>
      </c>
      <c r="JU1361" s="471">
        <v>0</v>
      </c>
      <c r="JV1361" s="471">
        <v>0</v>
      </c>
      <c r="JW1361" s="471">
        <v>0</v>
      </c>
      <c r="JX1361" s="471">
        <v>0</v>
      </c>
      <c r="JY1361" s="471">
        <v>0</v>
      </c>
      <c r="JZ1361" s="471">
        <v>0</v>
      </c>
      <c r="KA1361" s="471">
        <v>0</v>
      </c>
      <c r="KB1361" s="471">
        <v>0</v>
      </c>
      <c r="KC1361" s="496">
        <v>0</v>
      </c>
      <c r="KD1361" s="503">
        <v>50</v>
      </c>
      <c r="KE1361" s="471">
        <v>0</v>
      </c>
      <c r="KF1361" s="471">
        <v>0</v>
      </c>
      <c r="KG1361" s="471">
        <v>0</v>
      </c>
      <c r="KH1361" s="471">
        <v>0</v>
      </c>
      <c r="KI1361" s="471">
        <v>2</v>
      </c>
      <c r="KJ1361" s="471">
        <v>2</v>
      </c>
      <c r="KK1361" s="471">
        <v>0</v>
      </c>
      <c r="KL1361" s="471">
        <v>0</v>
      </c>
      <c r="KM1361" s="496">
        <v>4</v>
      </c>
      <c r="KN1361" s="503">
        <v>0</v>
      </c>
      <c r="KO1361" s="471">
        <v>0</v>
      </c>
      <c r="KP1361" s="471">
        <v>0</v>
      </c>
      <c r="KQ1361" s="471">
        <v>0</v>
      </c>
      <c r="KR1361" s="471">
        <v>0</v>
      </c>
      <c r="KS1361" s="471">
        <v>0</v>
      </c>
      <c r="KT1361" s="471">
        <v>0</v>
      </c>
      <c r="KU1361" s="471">
        <v>0</v>
      </c>
      <c r="KV1361" s="471">
        <v>0</v>
      </c>
      <c r="KW1361" s="496">
        <v>0</v>
      </c>
      <c r="KX1361" s="471">
        <v>1</v>
      </c>
      <c r="KY1361" s="471">
        <v>28</v>
      </c>
      <c r="KZ1361" s="471">
        <v>87</v>
      </c>
      <c r="LA1361" s="471">
        <v>239</v>
      </c>
      <c r="LB1361" s="471">
        <v>680</v>
      </c>
      <c r="LC1361" s="471">
        <v>319</v>
      </c>
      <c r="LD1361" s="471">
        <v>295</v>
      </c>
      <c r="LE1361" s="471">
        <v>64</v>
      </c>
      <c r="LF1361" s="496">
        <v>1713</v>
      </c>
      <c r="LG1361" s="262"/>
      <c r="LH1361" s="262"/>
      <c r="LI1361" s="262"/>
      <c r="LJ1361" s="262"/>
      <c r="LK1361" s="262"/>
      <c r="LL1361" s="262"/>
      <c r="LM1361" s="262"/>
      <c r="LN1361" s="262"/>
      <c r="LO1361" s="262"/>
      <c r="LP1361" s="262"/>
      <c r="LQ1361" s="262"/>
      <c r="LR1361" s="262"/>
      <c r="LS1361" s="262"/>
      <c r="LT1361" s="262"/>
      <c r="LU1361" s="262"/>
      <c r="LV1361" s="262"/>
      <c r="LW1361" s="262"/>
      <c r="LX1361" s="262"/>
      <c r="LY1361" s="262"/>
      <c r="LZ1361" s="262"/>
      <c r="MA1361" s="262"/>
      <c r="MB1361" s="262"/>
      <c r="MC1361" s="262"/>
      <c r="MD1361" s="262"/>
      <c r="ME1361" s="262"/>
      <c r="MF1361" s="262"/>
      <c r="MG1361" s="262"/>
      <c r="MH1361" s="262"/>
      <c r="MI1361" s="262"/>
      <c r="MJ1361" s="262"/>
      <c r="MK1361" s="262"/>
      <c r="ML1361" s="262"/>
      <c r="MM1361" s="262"/>
      <c r="MN1361" s="262"/>
      <c r="MO1361" s="262"/>
      <c r="MP1361" s="262"/>
      <c r="MQ1361" s="262"/>
      <c r="MR1361" s="262"/>
      <c r="MS1361" s="262"/>
      <c r="MT1361" s="262"/>
      <c r="MU1361" s="262"/>
    </row>
    <row r="1362" spans="1:359" x14ac:dyDescent="0.2">
      <c r="A1362" s="241" t="s">
        <v>175</v>
      </c>
      <c r="B1362" s="476" t="s">
        <v>859</v>
      </c>
      <c r="C1362" s="326" t="s">
        <v>626</v>
      </c>
      <c r="D1362" s="283" t="s">
        <v>176</v>
      </c>
      <c r="E1362" s="503">
        <v>0</v>
      </c>
      <c r="F1362" s="471">
        <v>191</v>
      </c>
      <c r="G1362" s="471">
        <v>380</v>
      </c>
      <c r="H1362" s="471">
        <v>212</v>
      </c>
      <c r="I1362" s="471">
        <v>101</v>
      </c>
      <c r="J1362" s="471">
        <v>57</v>
      </c>
      <c r="K1362" s="471">
        <v>26</v>
      </c>
      <c r="L1362" s="471">
        <v>13</v>
      </c>
      <c r="M1362" s="471">
        <v>0</v>
      </c>
      <c r="N1362" s="496">
        <v>980</v>
      </c>
      <c r="O1362" s="503">
        <v>10</v>
      </c>
      <c r="P1362" s="471">
        <v>0</v>
      </c>
      <c r="Q1362" s="471">
        <v>0</v>
      </c>
      <c r="R1362" s="471">
        <v>0</v>
      </c>
      <c r="S1362" s="471">
        <v>0</v>
      </c>
      <c r="T1362" s="471">
        <v>0</v>
      </c>
      <c r="U1362" s="471">
        <v>0</v>
      </c>
      <c r="V1362" s="471">
        <v>0</v>
      </c>
      <c r="W1362" s="471">
        <v>0</v>
      </c>
      <c r="X1362" s="496">
        <v>0</v>
      </c>
      <c r="Y1362" s="503">
        <v>25</v>
      </c>
      <c r="Z1362" s="471">
        <v>0</v>
      </c>
      <c r="AA1362" s="471">
        <v>0</v>
      </c>
      <c r="AB1362" s="471">
        <v>0</v>
      </c>
      <c r="AC1362" s="471">
        <v>0</v>
      </c>
      <c r="AD1362" s="471">
        <v>0</v>
      </c>
      <c r="AE1362" s="471">
        <v>0</v>
      </c>
      <c r="AF1362" s="471">
        <v>0</v>
      </c>
      <c r="AG1362" s="471">
        <v>0</v>
      </c>
      <c r="AH1362" s="496">
        <v>0</v>
      </c>
      <c r="AI1362" s="503">
        <v>50</v>
      </c>
      <c r="AJ1362" s="471">
        <v>0</v>
      </c>
      <c r="AK1362" s="471">
        <v>0</v>
      </c>
      <c r="AL1362" s="471">
        <v>0</v>
      </c>
      <c r="AM1362" s="471">
        <v>0</v>
      </c>
      <c r="AN1362" s="471">
        <v>0</v>
      </c>
      <c r="AO1362" s="471">
        <v>0</v>
      </c>
      <c r="AP1362" s="471">
        <v>0</v>
      </c>
      <c r="AQ1362" s="471">
        <v>0</v>
      </c>
      <c r="AR1362" s="496">
        <v>0</v>
      </c>
      <c r="AS1362" s="503">
        <v>100</v>
      </c>
      <c r="AT1362" s="471">
        <v>45</v>
      </c>
      <c r="AU1362" s="471">
        <v>105</v>
      </c>
      <c r="AV1362" s="471">
        <v>45</v>
      </c>
      <c r="AW1362" s="471">
        <v>18</v>
      </c>
      <c r="AX1362" s="471">
        <v>8</v>
      </c>
      <c r="AY1362" s="471">
        <v>2</v>
      </c>
      <c r="AZ1362" s="471">
        <v>1</v>
      </c>
      <c r="BA1362" s="471">
        <v>0</v>
      </c>
      <c r="BB1362" s="496">
        <v>224</v>
      </c>
      <c r="BC1362" s="503">
        <v>0</v>
      </c>
      <c r="BD1362" s="471">
        <v>0</v>
      </c>
      <c r="BE1362" s="471">
        <v>0</v>
      </c>
      <c r="BF1362" s="471">
        <v>0</v>
      </c>
      <c r="BG1362" s="471">
        <v>0</v>
      </c>
      <c r="BH1362" s="471">
        <v>0</v>
      </c>
      <c r="BI1362" s="471">
        <v>0</v>
      </c>
      <c r="BJ1362" s="471">
        <v>0</v>
      </c>
      <c r="BK1362" s="471">
        <v>0</v>
      </c>
      <c r="BL1362" s="496">
        <v>0</v>
      </c>
      <c r="BM1362" s="471">
        <v>45</v>
      </c>
      <c r="BN1362" s="471">
        <v>105</v>
      </c>
      <c r="BO1362" s="471">
        <v>45</v>
      </c>
      <c r="BP1362" s="471">
        <v>18</v>
      </c>
      <c r="BQ1362" s="471">
        <v>8</v>
      </c>
      <c r="BR1362" s="471">
        <v>2</v>
      </c>
      <c r="BS1362" s="471">
        <v>1</v>
      </c>
      <c r="BT1362" s="471">
        <v>0</v>
      </c>
      <c r="BU1362" s="496">
        <v>224</v>
      </c>
      <c r="BV1362" s="471">
        <v>236</v>
      </c>
      <c r="BW1362" s="471">
        <v>485</v>
      </c>
      <c r="BX1362" s="471">
        <v>257</v>
      </c>
      <c r="BY1362" s="471">
        <v>119</v>
      </c>
      <c r="BZ1362" s="471">
        <v>65</v>
      </c>
      <c r="CA1362" s="471">
        <v>28</v>
      </c>
      <c r="CB1362" s="471">
        <v>14</v>
      </c>
      <c r="CC1362" s="471">
        <v>0</v>
      </c>
      <c r="CD1362" s="496">
        <v>1204</v>
      </c>
      <c r="CE1362" s="503">
        <v>10</v>
      </c>
      <c r="CF1362" s="471">
        <v>0</v>
      </c>
      <c r="CG1362" s="471">
        <v>0</v>
      </c>
      <c r="CH1362" s="471">
        <v>0</v>
      </c>
      <c r="CI1362" s="471">
        <v>0</v>
      </c>
      <c r="CJ1362" s="471">
        <v>0</v>
      </c>
      <c r="CK1362" s="471">
        <v>0</v>
      </c>
      <c r="CL1362" s="471">
        <v>0</v>
      </c>
      <c r="CM1362" s="471">
        <v>0</v>
      </c>
      <c r="CN1362" s="496">
        <v>0</v>
      </c>
      <c r="CO1362" s="503">
        <v>25</v>
      </c>
      <c r="CP1362" s="471">
        <v>0</v>
      </c>
      <c r="CQ1362" s="471">
        <v>0</v>
      </c>
      <c r="CR1362" s="471">
        <v>0</v>
      </c>
      <c r="CS1362" s="471">
        <v>0</v>
      </c>
      <c r="CT1362" s="471">
        <v>0</v>
      </c>
      <c r="CU1362" s="471">
        <v>0</v>
      </c>
      <c r="CV1362" s="471">
        <v>0</v>
      </c>
      <c r="CW1362" s="471">
        <v>0</v>
      </c>
      <c r="CX1362" s="496">
        <v>0</v>
      </c>
      <c r="CY1362" s="503">
        <v>50</v>
      </c>
      <c r="CZ1362" s="471">
        <v>0</v>
      </c>
      <c r="DA1362" s="471">
        <v>0</v>
      </c>
      <c r="DB1362" s="471">
        <v>0</v>
      </c>
      <c r="DC1362" s="471">
        <v>0</v>
      </c>
      <c r="DD1362" s="471">
        <v>0</v>
      </c>
      <c r="DE1362" s="471">
        <v>0</v>
      </c>
      <c r="DF1362" s="471">
        <v>0</v>
      </c>
      <c r="DG1362" s="471">
        <v>0</v>
      </c>
      <c r="DH1362" s="496">
        <v>0</v>
      </c>
      <c r="DI1362" s="503">
        <v>100</v>
      </c>
      <c r="DJ1362" s="471">
        <v>13</v>
      </c>
      <c r="DK1362" s="471">
        <v>32</v>
      </c>
      <c r="DL1362" s="471">
        <v>19</v>
      </c>
      <c r="DM1362" s="471">
        <v>12</v>
      </c>
      <c r="DN1362" s="471">
        <v>5</v>
      </c>
      <c r="DO1362" s="471">
        <v>7</v>
      </c>
      <c r="DP1362" s="471">
        <v>4</v>
      </c>
      <c r="DQ1362" s="471">
        <v>0</v>
      </c>
      <c r="DR1362" s="496">
        <v>92</v>
      </c>
      <c r="DS1362" s="503">
        <v>0</v>
      </c>
      <c r="DT1362" s="471">
        <v>0</v>
      </c>
      <c r="DU1362" s="471">
        <v>0</v>
      </c>
      <c r="DV1362" s="471">
        <v>0</v>
      </c>
      <c r="DW1362" s="471">
        <v>0</v>
      </c>
      <c r="DX1362" s="471">
        <v>0</v>
      </c>
      <c r="DY1362" s="471">
        <v>0</v>
      </c>
      <c r="DZ1362" s="471">
        <v>0</v>
      </c>
      <c r="EA1362" s="471">
        <v>0</v>
      </c>
      <c r="EB1362" s="496">
        <v>0</v>
      </c>
      <c r="EC1362" s="471">
        <v>13</v>
      </c>
      <c r="ED1362" s="471">
        <v>32</v>
      </c>
      <c r="EE1362" s="471">
        <v>19</v>
      </c>
      <c r="EF1362" s="471">
        <v>12</v>
      </c>
      <c r="EG1362" s="471">
        <v>5</v>
      </c>
      <c r="EH1362" s="471">
        <v>7</v>
      </c>
      <c r="EI1362" s="471">
        <v>4</v>
      </c>
      <c r="EJ1362" s="471">
        <v>0</v>
      </c>
      <c r="EK1362" s="496">
        <v>92</v>
      </c>
      <c r="EL1362" s="518">
        <v>50</v>
      </c>
      <c r="EM1362" s="471">
        <v>0</v>
      </c>
      <c r="EN1362" s="471">
        <v>0</v>
      </c>
      <c r="EO1362" s="471">
        <v>0</v>
      </c>
      <c r="EP1362" s="471">
        <v>0</v>
      </c>
      <c r="EQ1362" s="471">
        <v>0</v>
      </c>
      <c r="ER1362" s="471">
        <v>0</v>
      </c>
      <c r="ES1362" s="471">
        <v>0</v>
      </c>
      <c r="ET1362" s="471">
        <v>0</v>
      </c>
      <c r="EU1362" s="496">
        <v>0</v>
      </c>
      <c r="EV1362" s="503">
        <v>100</v>
      </c>
      <c r="EW1362" s="471">
        <v>0</v>
      </c>
      <c r="EX1362" s="471">
        <v>0</v>
      </c>
      <c r="EY1362" s="471">
        <v>0</v>
      </c>
      <c r="EZ1362" s="471">
        <v>0</v>
      </c>
      <c r="FA1362" s="471">
        <v>0</v>
      </c>
      <c r="FB1362" s="471">
        <v>0</v>
      </c>
      <c r="FC1362" s="471">
        <v>0</v>
      </c>
      <c r="FD1362" s="471">
        <v>0</v>
      </c>
      <c r="FE1362" s="496">
        <v>0</v>
      </c>
      <c r="FF1362" s="503">
        <v>150</v>
      </c>
      <c r="FG1362" s="471">
        <v>0</v>
      </c>
      <c r="FH1362" s="471">
        <v>0</v>
      </c>
      <c r="FI1362" s="471">
        <v>0</v>
      </c>
      <c r="FJ1362" s="471">
        <v>0</v>
      </c>
      <c r="FK1362" s="471">
        <v>0</v>
      </c>
      <c r="FL1362" s="471">
        <v>0</v>
      </c>
      <c r="FM1362" s="471">
        <v>0</v>
      </c>
      <c r="FN1362" s="471">
        <v>0</v>
      </c>
      <c r="FO1362" s="496">
        <v>0</v>
      </c>
      <c r="FP1362" s="503">
        <v>200</v>
      </c>
      <c r="FQ1362" s="471">
        <v>5</v>
      </c>
      <c r="FR1362" s="471">
        <v>5</v>
      </c>
      <c r="FS1362" s="471">
        <v>0</v>
      </c>
      <c r="FT1362" s="471">
        <v>2</v>
      </c>
      <c r="FU1362" s="471">
        <v>1</v>
      </c>
      <c r="FV1362" s="471">
        <v>1</v>
      </c>
      <c r="FW1362" s="471">
        <v>1</v>
      </c>
      <c r="FX1362" s="471">
        <v>0</v>
      </c>
      <c r="FY1362" s="496">
        <v>15</v>
      </c>
      <c r="FZ1362" s="503">
        <v>0</v>
      </c>
      <c r="GA1362" s="471">
        <v>0</v>
      </c>
      <c r="GB1362" s="471">
        <v>0</v>
      </c>
      <c r="GC1362" s="471">
        <v>0</v>
      </c>
      <c r="GD1362" s="471">
        <v>0</v>
      </c>
      <c r="GE1362" s="471">
        <v>0</v>
      </c>
      <c r="GF1362" s="471">
        <v>0</v>
      </c>
      <c r="GG1362" s="471">
        <v>0</v>
      </c>
      <c r="GH1362" s="471">
        <v>0</v>
      </c>
      <c r="GI1362" s="496">
        <v>0</v>
      </c>
      <c r="GJ1362" s="471">
        <v>5</v>
      </c>
      <c r="GK1362" s="471">
        <v>5</v>
      </c>
      <c r="GL1362" s="471">
        <v>0</v>
      </c>
      <c r="GM1362" s="471">
        <v>2</v>
      </c>
      <c r="GN1362" s="471">
        <v>1</v>
      </c>
      <c r="GO1362" s="471">
        <v>1</v>
      </c>
      <c r="GP1362" s="471">
        <v>1</v>
      </c>
      <c r="GQ1362" s="471">
        <v>0</v>
      </c>
      <c r="GR1362" s="496">
        <v>15</v>
      </c>
      <c r="GS1362" s="503">
        <v>100</v>
      </c>
      <c r="GT1362" s="471">
        <v>0</v>
      </c>
      <c r="GU1362" s="471">
        <v>0</v>
      </c>
      <c r="GV1362" s="471">
        <v>0</v>
      </c>
      <c r="GW1362" s="471">
        <v>0</v>
      </c>
      <c r="GX1362" s="471">
        <v>0</v>
      </c>
      <c r="GY1362" s="471">
        <v>0</v>
      </c>
      <c r="GZ1362" s="471">
        <v>0</v>
      </c>
      <c r="HA1362" s="471">
        <v>0</v>
      </c>
      <c r="HB1362" s="496">
        <v>0</v>
      </c>
      <c r="HC1362" s="503">
        <v>150</v>
      </c>
      <c r="HD1362" s="471">
        <v>0</v>
      </c>
      <c r="HE1362" s="471">
        <v>0</v>
      </c>
      <c r="HF1362" s="471">
        <v>0</v>
      </c>
      <c r="HG1362" s="471">
        <v>0</v>
      </c>
      <c r="HH1362" s="471">
        <v>0</v>
      </c>
      <c r="HI1362" s="471">
        <v>0</v>
      </c>
      <c r="HJ1362" s="471">
        <v>0</v>
      </c>
      <c r="HK1362" s="471">
        <v>0</v>
      </c>
      <c r="HL1362" s="496">
        <v>0</v>
      </c>
      <c r="HM1362" s="503">
        <v>200</v>
      </c>
      <c r="HN1362" s="471">
        <v>8</v>
      </c>
      <c r="HO1362" s="471">
        <v>4</v>
      </c>
      <c r="HP1362" s="471">
        <v>4</v>
      </c>
      <c r="HQ1362" s="471">
        <v>3</v>
      </c>
      <c r="HR1362" s="471">
        <v>3</v>
      </c>
      <c r="HS1362" s="471">
        <v>1</v>
      </c>
      <c r="HT1362" s="471">
        <v>2</v>
      </c>
      <c r="HU1362" s="471">
        <v>1</v>
      </c>
      <c r="HV1362" s="496">
        <v>26</v>
      </c>
      <c r="HW1362" s="503">
        <v>250</v>
      </c>
      <c r="HX1362" s="471">
        <v>0</v>
      </c>
      <c r="HY1362" s="471">
        <v>0</v>
      </c>
      <c r="HZ1362" s="471">
        <v>0</v>
      </c>
      <c r="IA1362" s="471">
        <v>0</v>
      </c>
      <c r="IB1362" s="471">
        <v>0</v>
      </c>
      <c r="IC1362" s="471">
        <v>0</v>
      </c>
      <c r="ID1362" s="471">
        <v>0</v>
      </c>
      <c r="IE1362" s="471">
        <v>0</v>
      </c>
      <c r="IF1362" s="496">
        <v>0</v>
      </c>
      <c r="IG1362" s="503">
        <v>300</v>
      </c>
      <c r="IH1362" s="471">
        <v>0</v>
      </c>
      <c r="II1362" s="471">
        <v>0</v>
      </c>
      <c r="IJ1362" s="471">
        <v>0</v>
      </c>
      <c r="IK1362" s="471">
        <v>0</v>
      </c>
      <c r="IL1362" s="471">
        <v>0</v>
      </c>
      <c r="IM1362" s="471">
        <v>0</v>
      </c>
      <c r="IN1362" s="471">
        <v>0</v>
      </c>
      <c r="IO1362" s="471">
        <v>0</v>
      </c>
      <c r="IP1362" s="496">
        <v>0</v>
      </c>
      <c r="IQ1362" s="503">
        <v>0</v>
      </c>
      <c r="IR1362" s="471">
        <v>0</v>
      </c>
      <c r="IS1362" s="471">
        <v>0</v>
      </c>
      <c r="IT1362" s="471">
        <v>0</v>
      </c>
      <c r="IU1362" s="471">
        <v>0</v>
      </c>
      <c r="IV1362" s="471">
        <v>0</v>
      </c>
      <c r="IW1362" s="471">
        <v>0</v>
      </c>
      <c r="IX1362" s="471">
        <v>0</v>
      </c>
      <c r="IY1362" s="471">
        <v>0</v>
      </c>
      <c r="IZ1362" s="496">
        <v>0</v>
      </c>
      <c r="JA1362" s="471">
        <v>8</v>
      </c>
      <c r="JB1362" s="471">
        <v>4</v>
      </c>
      <c r="JC1362" s="471">
        <v>4</v>
      </c>
      <c r="JD1362" s="471">
        <v>3</v>
      </c>
      <c r="JE1362" s="471">
        <v>3</v>
      </c>
      <c r="JF1362" s="471">
        <v>1</v>
      </c>
      <c r="JG1362" s="471">
        <v>2</v>
      </c>
      <c r="JH1362" s="471">
        <v>1</v>
      </c>
      <c r="JI1362" s="471">
        <v>26</v>
      </c>
      <c r="JJ1362" s="503">
        <v>0</v>
      </c>
      <c r="JK1362" s="471">
        <v>73</v>
      </c>
      <c r="JL1362" s="471">
        <v>227</v>
      </c>
      <c r="JM1362" s="471">
        <v>148</v>
      </c>
      <c r="JN1362" s="471">
        <v>88</v>
      </c>
      <c r="JO1362" s="471">
        <v>54</v>
      </c>
      <c r="JP1362" s="471">
        <v>27</v>
      </c>
      <c r="JQ1362" s="471">
        <v>17</v>
      </c>
      <c r="JR1362" s="471">
        <v>2</v>
      </c>
      <c r="JS1362" s="496">
        <v>636</v>
      </c>
      <c r="JT1362" s="503">
        <v>10</v>
      </c>
      <c r="JU1362" s="471">
        <v>0</v>
      </c>
      <c r="JV1362" s="471">
        <v>0</v>
      </c>
      <c r="JW1362" s="471">
        <v>0</v>
      </c>
      <c r="JX1362" s="471">
        <v>0</v>
      </c>
      <c r="JY1362" s="471">
        <v>0</v>
      </c>
      <c r="JZ1362" s="471">
        <v>0</v>
      </c>
      <c r="KA1362" s="471">
        <v>0</v>
      </c>
      <c r="KB1362" s="471">
        <v>0</v>
      </c>
      <c r="KC1362" s="496">
        <v>0</v>
      </c>
      <c r="KD1362" s="503">
        <v>50</v>
      </c>
      <c r="KE1362" s="471">
        <v>0</v>
      </c>
      <c r="KF1362" s="471">
        <v>2</v>
      </c>
      <c r="KG1362" s="471">
        <v>2</v>
      </c>
      <c r="KH1362" s="471">
        <v>0</v>
      </c>
      <c r="KI1362" s="471">
        <v>1</v>
      </c>
      <c r="KJ1362" s="471">
        <v>0</v>
      </c>
      <c r="KK1362" s="471">
        <v>0</v>
      </c>
      <c r="KL1362" s="471">
        <v>0</v>
      </c>
      <c r="KM1362" s="496">
        <v>5</v>
      </c>
      <c r="KN1362" s="503">
        <v>0</v>
      </c>
      <c r="KO1362" s="471">
        <v>0</v>
      </c>
      <c r="KP1362" s="471">
        <v>0</v>
      </c>
      <c r="KQ1362" s="471">
        <v>0</v>
      </c>
      <c r="KR1362" s="471">
        <v>0</v>
      </c>
      <c r="KS1362" s="471">
        <v>0</v>
      </c>
      <c r="KT1362" s="471">
        <v>0</v>
      </c>
      <c r="KU1362" s="471">
        <v>0</v>
      </c>
      <c r="KV1362" s="471">
        <v>0</v>
      </c>
      <c r="KW1362" s="496">
        <v>0</v>
      </c>
      <c r="KX1362" s="471">
        <v>73</v>
      </c>
      <c r="KY1362" s="471">
        <v>229</v>
      </c>
      <c r="KZ1362" s="471">
        <v>150</v>
      </c>
      <c r="LA1362" s="471">
        <v>88</v>
      </c>
      <c r="LB1362" s="471">
        <v>55</v>
      </c>
      <c r="LC1362" s="471">
        <v>27</v>
      </c>
      <c r="LD1362" s="471">
        <v>17</v>
      </c>
      <c r="LE1362" s="471">
        <v>2</v>
      </c>
      <c r="LF1362" s="496">
        <v>641</v>
      </c>
      <c r="LG1362" s="262"/>
      <c r="LH1362" s="262"/>
      <c r="LI1362" s="262"/>
      <c r="LJ1362" s="262"/>
      <c r="LK1362" s="262"/>
      <c r="LL1362" s="262"/>
      <c r="LM1362" s="262"/>
      <c r="LN1362" s="262"/>
      <c r="LO1362" s="262"/>
      <c r="LP1362" s="262"/>
      <c r="LQ1362" s="262"/>
      <c r="LR1362" s="262"/>
      <c r="LS1362" s="262"/>
      <c r="LT1362" s="262"/>
      <c r="LU1362" s="262"/>
      <c r="LV1362" s="262"/>
      <c r="LW1362" s="262"/>
      <c r="LX1362" s="262"/>
      <c r="LY1362" s="262"/>
      <c r="LZ1362" s="262"/>
      <c r="MA1362" s="262"/>
      <c r="MB1362" s="262"/>
      <c r="MC1362" s="262"/>
      <c r="MD1362" s="262"/>
      <c r="ME1362" s="262"/>
      <c r="MF1362" s="262"/>
      <c r="MG1362" s="262"/>
      <c r="MH1362" s="262"/>
      <c r="MI1362" s="262"/>
      <c r="MJ1362" s="262"/>
      <c r="MK1362" s="262"/>
      <c r="ML1362" s="262"/>
      <c r="MM1362" s="262"/>
      <c r="MN1362" s="262"/>
      <c r="MO1362" s="262"/>
      <c r="MP1362" s="262"/>
      <c r="MQ1362" s="262"/>
      <c r="MR1362" s="262"/>
      <c r="MS1362" s="262"/>
      <c r="MT1362" s="262"/>
      <c r="MU1362" s="262"/>
    </row>
    <row r="1363" spans="1:359" x14ac:dyDescent="0.2">
      <c r="A1363" s="241" t="s">
        <v>177</v>
      </c>
      <c r="B1363" s="476" t="s">
        <v>860</v>
      </c>
      <c r="C1363" s="326" t="s">
        <v>784</v>
      </c>
      <c r="D1363" s="283" t="s">
        <v>178</v>
      </c>
      <c r="E1363" s="503">
        <v>0</v>
      </c>
      <c r="F1363" s="471">
        <v>209</v>
      </c>
      <c r="G1363" s="471">
        <v>51</v>
      </c>
      <c r="H1363" s="471">
        <v>23</v>
      </c>
      <c r="I1363" s="471">
        <v>10</v>
      </c>
      <c r="J1363" s="471">
        <v>6</v>
      </c>
      <c r="K1363" s="471">
        <v>3</v>
      </c>
      <c r="L1363" s="471">
        <v>1</v>
      </c>
      <c r="M1363" s="471">
        <v>0</v>
      </c>
      <c r="N1363" s="496">
        <v>303</v>
      </c>
      <c r="O1363" s="503">
        <v>10</v>
      </c>
      <c r="P1363" s="471">
        <v>0</v>
      </c>
      <c r="Q1363" s="471">
        <v>0</v>
      </c>
      <c r="R1363" s="471">
        <v>0</v>
      </c>
      <c r="S1363" s="471">
        <v>0</v>
      </c>
      <c r="T1363" s="471">
        <v>0</v>
      </c>
      <c r="U1363" s="471">
        <v>0</v>
      </c>
      <c r="V1363" s="471">
        <v>0</v>
      </c>
      <c r="W1363" s="471">
        <v>0</v>
      </c>
      <c r="X1363" s="496">
        <v>0</v>
      </c>
      <c r="Y1363" s="503">
        <v>25</v>
      </c>
      <c r="Z1363" s="471">
        <v>0</v>
      </c>
      <c r="AA1363" s="471">
        <v>0</v>
      </c>
      <c r="AB1363" s="471">
        <v>0</v>
      </c>
      <c r="AC1363" s="471">
        <v>0</v>
      </c>
      <c r="AD1363" s="471">
        <v>0</v>
      </c>
      <c r="AE1363" s="471">
        <v>0</v>
      </c>
      <c r="AF1363" s="471">
        <v>0</v>
      </c>
      <c r="AG1363" s="471">
        <v>0</v>
      </c>
      <c r="AH1363" s="496">
        <v>0</v>
      </c>
      <c r="AI1363" s="503">
        <v>50</v>
      </c>
      <c r="AJ1363" s="471">
        <v>70</v>
      </c>
      <c r="AK1363" s="471">
        <v>22</v>
      </c>
      <c r="AL1363" s="471">
        <v>20</v>
      </c>
      <c r="AM1363" s="471">
        <v>14</v>
      </c>
      <c r="AN1363" s="471">
        <v>5</v>
      </c>
      <c r="AO1363" s="471">
        <v>2</v>
      </c>
      <c r="AP1363" s="471">
        <v>0</v>
      </c>
      <c r="AQ1363" s="471">
        <v>1</v>
      </c>
      <c r="AR1363" s="496">
        <v>134</v>
      </c>
      <c r="AS1363" s="503">
        <v>100</v>
      </c>
      <c r="AT1363" s="471">
        <v>4</v>
      </c>
      <c r="AU1363" s="471">
        <v>5</v>
      </c>
      <c r="AV1363" s="471">
        <v>2</v>
      </c>
      <c r="AW1363" s="471">
        <v>0</v>
      </c>
      <c r="AX1363" s="471">
        <v>0</v>
      </c>
      <c r="AY1363" s="471">
        <v>0</v>
      </c>
      <c r="AZ1363" s="471">
        <v>0</v>
      </c>
      <c r="BA1363" s="471">
        <v>0</v>
      </c>
      <c r="BB1363" s="496">
        <v>11</v>
      </c>
      <c r="BC1363" s="503">
        <v>0</v>
      </c>
      <c r="BD1363" s="471">
        <v>0</v>
      </c>
      <c r="BE1363" s="471">
        <v>0</v>
      </c>
      <c r="BF1363" s="471">
        <v>0</v>
      </c>
      <c r="BG1363" s="471">
        <v>0</v>
      </c>
      <c r="BH1363" s="471">
        <v>0</v>
      </c>
      <c r="BI1363" s="471">
        <v>0</v>
      </c>
      <c r="BJ1363" s="471">
        <v>0</v>
      </c>
      <c r="BK1363" s="471">
        <v>0</v>
      </c>
      <c r="BL1363" s="496">
        <v>0</v>
      </c>
      <c r="BM1363" s="471">
        <v>74</v>
      </c>
      <c r="BN1363" s="471">
        <v>27</v>
      </c>
      <c r="BO1363" s="471">
        <v>22</v>
      </c>
      <c r="BP1363" s="471">
        <v>14</v>
      </c>
      <c r="BQ1363" s="471">
        <v>5</v>
      </c>
      <c r="BR1363" s="471">
        <v>2</v>
      </c>
      <c r="BS1363" s="471">
        <v>0</v>
      </c>
      <c r="BT1363" s="471">
        <v>1</v>
      </c>
      <c r="BU1363" s="496">
        <v>145</v>
      </c>
      <c r="BV1363" s="471">
        <v>283</v>
      </c>
      <c r="BW1363" s="471">
        <v>78</v>
      </c>
      <c r="BX1363" s="471">
        <v>45</v>
      </c>
      <c r="BY1363" s="471">
        <v>24</v>
      </c>
      <c r="BZ1363" s="471">
        <v>11</v>
      </c>
      <c r="CA1363" s="471">
        <v>5</v>
      </c>
      <c r="CB1363" s="471">
        <v>1</v>
      </c>
      <c r="CC1363" s="471">
        <v>1</v>
      </c>
      <c r="CD1363" s="496">
        <v>448</v>
      </c>
      <c r="CE1363" s="503">
        <v>10</v>
      </c>
      <c r="CF1363" s="471">
        <v>0</v>
      </c>
      <c r="CG1363" s="471">
        <v>0</v>
      </c>
      <c r="CH1363" s="471">
        <v>0</v>
      </c>
      <c r="CI1363" s="471">
        <v>0</v>
      </c>
      <c r="CJ1363" s="471">
        <v>0</v>
      </c>
      <c r="CK1363" s="471">
        <v>0</v>
      </c>
      <c r="CL1363" s="471">
        <v>0</v>
      </c>
      <c r="CM1363" s="471">
        <v>0</v>
      </c>
      <c r="CN1363" s="496">
        <v>0</v>
      </c>
      <c r="CO1363" s="503">
        <v>25</v>
      </c>
      <c r="CP1363" s="471">
        <v>0</v>
      </c>
      <c r="CQ1363" s="471">
        <v>0</v>
      </c>
      <c r="CR1363" s="471">
        <v>0</v>
      </c>
      <c r="CS1363" s="471">
        <v>0</v>
      </c>
      <c r="CT1363" s="471">
        <v>0</v>
      </c>
      <c r="CU1363" s="471">
        <v>0</v>
      </c>
      <c r="CV1363" s="471">
        <v>0</v>
      </c>
      <c r="CW1363" s="471">
        <v>0</v>
      </c>
      <c r="CX1363" s="496">
        <v>0</v>
      </c>
      <c r="CY1363" s="503">
        <v>50</v>
      </c>
      <c r="CZ1363" s="471">
        <v>0</v>
      </c>
      <c r="DA1363" s="471">
        <v>0</v>
      </c>
      <c r="DB1363" s="471">
        <v>0</v>
      </c>
      <c r="DC1363" s="471">
        <v>0</v>
      </c>
      <c r="DD1363" s="471">
        <v>0</v>
      </c>
      <c r="DE1363" s="471">
        <v>0</v>
      </c>
      <c r="DF1363" s="471">
        <v>0</v>
      </c>
      <c r="DG1363" s="471">
        <v>0</v>
      </c>
      <c r="DH1363" s="496">
        <v>0</v>
      </c>
      <c r="DI1363" s="503">
        <v>100</v>
      </c>
      <c r="DJ1363" s="471">
        <v>113</v>
      </c>
      <c r="DK1363" s="471">
        <v>10</v>
      </c>
      <c r="DL1363" s="471">
        <v>5</v>
      </c>
      <c r="DM1363" s="471">
        <v>1</v>
      </c>
      <c r="DN1363" s="471">
        <v>3</v>
      </c>
      <c r="DO1363" s="471">
        <v>0</v>
      </c>
      <c r="DP1363" s="471">
        <v>0</v>
      </c>
      <c r="DQ1363" s="471">
        <v>0</v>
      </c>
      <c r="DR1363" s="496">
        <v>132</v>
      </c>
      <c r="DS1363" s="503">
        <v>0</v>
      </c>
      <c r="DT1363" s="471">
        <v>0</v>
      </c>
      <c r="DU1363" s="471">
        <v>0</v>
      </c>
      <c r="DV1363" s="471">
        <v>0</v>
      </c>
      <c r="DW1363" s="471">
        <v>0</v>
      </c>
      <c r="DX1363" s="471">
        <v>0</v>
      </c>
      <c r="DY1363" s="471">
        <v>0</v>
      </c>
      <c r="DZ1363" s="471">
        <v>0</v>
      </c>
      <c r="EA1363" s="471">
        <v>0</v>
      </c>
      <c r="EB1363" s="496">
        <v>0</v>
      </c>
      <c r="EC1363" s="471">
        <v>113</v>
      </c>
      <c r="ED1363" s="471">
        <v>10</v>
      </c>
      <c r="EE1363" s="471">
        <v>5</v>
      </c>
      <c r="EF1363" s="471">
        <v>1</v>
      </c>
      <c r="EG1363" s="471">
        <v>3</v>
      </c>
      <c r="EH1363" s="471">
        <v>0</v>
      </c>
      <c r="EI1363" s="471">
        <v>0</v>
      </c>
      <c r="EJ1363" s="471">
        <v>0</v>
      </c>
      <c r="EK1363" s="496">
        <v>132</v>
      </c>
      <c r="EL1363" s="518">
        <v>50</v>
      </c>
      <c r="EM1363" s="471">
        <v>0</v>
      </c>
      <c r="EN1363" s="471">
        <v>0</v>
      </c>
      <c r="EO1363" s="471">
        <v>0</v>
      </c>
      <c r="EP1363" s="471">
        <v>0</v>
      </c>
      <c r="EQ1363" s="471">
        <v>0</v>
      </c>
      <c r="ER1363" s="471">
        <v>0</v>
      </c>
      <c r="ES1363" s="471">
        <v>0</v>
      </c>
      <c r="ET1363" s="471">
        <v>0</v>
      </c>
      <c r="EU1363" s="496">
        <v>0</v>
      </c>
      <c r="EV1363" s="503">
        <v>100</v>
      </c>
      <c r="EW1363" s="471">
        <v>0</v>
      </c>
      <c r="EX1363" s="471">
        <v>0</v>
      </c>
      <c r="EY1363" s="471">
        <v>0</v>
      </c>
      <c r="EZ1363" s="471">
        <v>0</v>
      </c>
      <c r="FA1363" s="471">
        <v>0</v>
      </c>
      <c r="FB1363" s="471">
        <v>0</v>
      </c>
      <c r="FC1363" s="471">
        <v>0</v>
      </c>
      <c r="FD1363" s="471">
        <v>0</v>
      </c>
      <c r="FE1363" s="496">
        <v>0</v>
      </c>
      <c r="FF1363" s="503">
        <v>150</v>
      </c>
      <c r="FG1363" s="471">
        <v>0</v>
      </c>
      <c r="FH1363" s="471">
        <v>0</v>
      </c>
      <c r="FI1363" s="471">
        <v>0</v>
      </c>
      <c r="FJ1363" s="471">
        <v>0</v>
      </c>
      <c r="FK1363" s="471">
        <v>0</v>
      </c>
      <c r="FL1363" s="471">
        <v>0</v>
      </c>
      <c r="FM1363" s="471">
        <v>0</v>
      </c>
      <c r="FN1363" s="471">
        <v>0</v>
      </c>
      <c r="FO1363" s="496">
        <v>0</v>
      </c>
      <c r="FP1363" s="503">
        <v>200</v>
      </c>
      <c r="FQ1363" s="471">
        <v>46</v>
      </c>
      <c r="FR1363" s="471">
        <v>3</v>
      </c>
      <c r="FS1363" s="471">
        <v>3</v>
      </c>
      <c r="FT1363" s="471">
        <v>4</v>
      </c>
      <c r="FU1363" s="471">
        <v>0</v>
      </c>
      <c r="FV1363" s="471">
        <v>0</v>
      </c>
      <c r="FW1363" s="471">
        <v>1</v>
      </c>
      <c r="FX1363" s="471">
        <v>0</v>
      </c>
      <c r="FY1363" s="496">
        <v>57</v>
      </c>
      <c r="FZ1363" s="503">
        <v>0</v>
      </c>
      <c r="GA1363" s="471">
        <v>0</v>
      </c>
      <c r="GB1363" s="471">
        <v>0</v>
      </c>
      <c r="GC1363" s="471">
        <v>0</v>
      </c>
      <c r="GD1363" s="471">
        <v>0</v>
      </c>
      <c r="GE1363" s="471">
        <v>0</v>
      </c>
      <c r="GF1363" s="471">
        <v>0</v>
      </c>
      <c r="GG1363" s="471">
        <v>0</v>
      </c>
      <c r="GH1363" s="471">
        <v>0</v>
      </c>
      <c r="GI1363" s="496">
        <v>0</v>
      </c>
      <c r="GJ1363" s="471">
        <v>46</v>
      </c>
      <c r="GK1363" s="471">
        <v>3</v>
      </c>
      <c r="GL1363" s="471">
        <v>3</v>
      </c>
      <c r="GM1363" s="471">
        <v>4</v>
      </c>
      <c r="GN1363" s="471">
        <v>0</v>
      </c>
      <c r="GO1363" s="471">
        <v>0</v>
      </c>
      <c r="GP1363" s="471">
        <v>1</v>
      </c>
      <c r="GQ1363" s="471">
        <v>0</v>
      </c>
      <c r="GR1363" s="496">
        <v>57</v>
      </c>
      <c r="GS1363" s="503">
        <v>100</v>
      </c>
      <c r="GT1363" s="471">
        <v>0</v>
      </c>
      <c r="GU1363" s="471">
        <v>0</v>
      </c>
      <c r="GV1363" s="471">
        <v>0</v>
      </c>
      <c r="GW1363" s="471">
        <v>0</v>
      </c>
      <c r="GX1363" s="471">
        <v>0</v>
      </c>
      <c r="GY1363" s="471">
        <v>0</v>
      </c>
      <c r="GZ1363" s="471">
        <v>0</v>
      </c>
      <c r="HA1363" s="471">
        <v>0</v>
      </c>
      <c r="HB1363" s="496">
        <v>0</v>
      </c>
      <c r="HC1363" s="503">
        <v>150</v>
      </c>
      <c r="HD1363" s="471">
        <v>0</v>
      </c>
      <c r="HE1363" s="471">
        <v>0</v>
      </c>
      <c r="HF1363" s="471">
        <v>0</v>
      </c>
      <c r="HG1363" s="471">
        <v>0</v>
      </c>
      <c r="HH1363" s="471">
        <v>0</v>
      </c>
      <c r="HI1363" s="471">
        <v>0</v>
      </c>
      <c r="HJ1363" s="471">
        <v>0</v>
      </c>
      <c r="HK1363" s="471">
        <v>0</v>
      </c>
      <c r="HL1363" s="496">
        <v>0</v>
      </c>
      <c r="HM1363" s="503">
        <v>200</v>
      </c>
      <c r="HN1363" s="471">
        <v>0</v>
      </c>
      <c r="HO1363" s="471">
        <v>0</v>
      </c>
      <c r="HP1363" s="471">
        <v>0</v>
      </c>
      <c r="HQ1363" s="471">
        <v>0</v>
      </c>
      <c r="HR1363" s="471">
        <v>0</v>
      </c>
      <c r="HS1363" s="471">
        <v>0</v>
      </c>
      <c r="HT1363" s="471">
        <v>0</v>
      </c>
      <c r="HU1363" s="471">
        <v>0</v>
      </c>
      <c r="HV1363" s="496">
        <v>0</v>
      </c>
      <c r="HW1363" s="503">
        <v>250</v>
      </c>
      <c r="HX1363" s="471">
        <v>0</v>
      </c>
      <c r="HY1363" s="471">
        <v>0</v>
      </c>
      <c r="HZ1363" s="471">
        <v>0</v>
      </c>
      <c r="IA1363" s="471">
        <v>0</v>
      </c>
      <c r="IB1363" s="471">
        <v>0</v>
      </c>
      <c r="IC1363" s="471">
        <v>0</v>
      </c>
      <c r="ID1363" s="471">
        <v>0</v>
      </c>
      <c r="IE1363" s="471">
        <v>0</v>
      </c>
      <c r="IF1363" s="496">
        <v>0</v>
      </c>
      <c r="IG1363" s="503">
        <v>300</v>
      </c>
      <c r="IH1363" s="471">
        <v>36</v>
      </c>
      <c r="II1363" s="471">
        <v>4</v>
      </c>
      <c r="IJ1363" s="471">
        <v>4</v>
      </c>
      <c r="IK1363" s="471">
        <v>2</v>
      </c>
      <c r="IL1363" s="471">
        <v>0</v>
      </c>
      <c r="IM1363" s="471">
        <v>0</v>
      </c>
      <c r="IN1363" s="471">
        <v>2</v>
      </c>
      <c r="IO1363" s="471">
        <v>0</v>
      </c>
      <c r="IP1363" s="496">
        <v>48</v>
      </c>
      <c r="IQ1363" s="503">
        <v>0</v>
      </c>
      <c r="IR1363" s="471">
        <v>0</v>
      </c>
      <c r="IS1363" s="471">
        <v>0</v>
      </c>
      <c r="IT1363" s="471">
        <v>0</v>
      </c>
      <c r="IU1363" s="471">
        <v>0</v>
      </c>
      <c r="IV1363" s="471">
        <v>0</v>
      </c>
      <c r="IW1363" s="471">
        <v>0</v>
      </c>
      <c r="IX1363" s="471">
        <v>0</v>
      </c>
      <c r="IY1363" s="471">
        <v>0</v>
      </c>
      <c r="IZ1363" s="496">
        <v>0</v>
      </c>
      <c r="JA1363" s="471">
        <v>36</v>
      </c>
      <c r="JB1363" s="471">
        <v>4</v>
      </c>
      <c r="JC1363" s="471">
        <v>4</v>
      </c>
      <c r="JD1363" s="471">
        <v>2</v>
      </c>
      <c r="JE1363" s="471">
        <v>0</v>
      </c>
      <c r="JF1363" s="471">
        <v>0</v>
      </c>
      <c r="JG1363" s="471">
        <v>2</v>
      </c>
      <c r="JH1363" s="471">
        <v>0</v>
      </c>
      <c r="JI1363" s="471">
        <v>48</v>
      </c>
      <c r="JJ1363" s="503">
        <v>0</v>
      </c>
      <c r="JK1363" s="471">
        <v>500</v>
      </c>
      <c r="JL1363" s="471">
        <v>133</v>
      </c>
      <c r="JM1363" s="471">
        <v>118</v>
      </c>
      <c r="JN1363" s="471">
        <v>63</v>
      </c>
      <c r="JO1363" s="471">
        <v>39</v>
      </c>
      <c r="JP1363" s="471">
        <v>9</v>
      </c>
      <c r="JQ1363" s="471">
        <v>5</v>
      </c>
      <c r="JR1363" s="471">
        <v>2</v>
      </c>
      <c r="JS1363" s="496">
        <v>869</v>
      </c>
      <c r="JT1363" s="503">
        <v>10</v>
      </c>
      <c r="JU1363" s="471">
        <v>0</v>
      </c>
      <c r="JV1363" s="471">
        <v>0</v>
      </c>
      <c r="JW1363" s="471">
        <v>0</v>
      </c>
      <c r="JX1363" s="471">
        <v>0</v>
      </c>
      <c r="JY1363" s="471">
        <v>0</v>
      </c>
      <c r="JZ1363" s="471">
        <v>0</v>
      </c>
      <c r="KA1363" s="471">
        <v>0</v>
      </c>
      <c r="KB1363" s="471">
        <v>0</v>
      </c>
      <c r="KC1363" s="496">
        <v>0</v>
      </c>
      <c r="KD1363" s="503">
        <v>50</v>
      </c>
      <c r="KE1363" s="471">
        <v>1</v>
      </c>
      <c r="KF1363" s="471">
        <v>2</v>
      </c>
      <c r="KG1363" s="471">
        <v>0</v>
      </c>
      <c r="KH1363" s="471">
        <v>0</v>
      </c>
      <c r="KI1363" s="471">
        <v>2</v>
      </c>
      <c r="KJ1363" s="471">
        <v>0</v>
      </c>
      <c r="KK1363" s="471">
        <v>0</v>
      </c>
      <c r="KL1363" s="471">
        <v>0</v>
      </c>
      <c r="KM1363" s="496">
        <v>5</v>
      </c>
      <c r="KN1363" s="503">
        <v>0</v>
      </c>
      <c r="KO1363" s="471">
        <v>0</v>
      </c>
      <c r="KP1363" s="471">
        <v>0</v>
      </c>
      <c r="KQ1363" s="471">
        <v>0</v>
      </c>
      <c r="KR1363" s="471">
        <v>0</v>
      </c>
      <c r="KS1363" s="471">
        <v>0</v>
      </c>
      <c r="KT1363" s="471">
        <v>0</v>
      </c>
      <c r="KU1363" s="471">
        <v>0</v>
      </c>
      <c r="KV1363" s="471">
        <v>0</v>
      </c>
      <c r="KW1363" s="496">
        <v>0</v>
      </c>
      <c r="KX1363" s="471">
        <v>501</v>
      </c>
      <c r="KY1363" s="471">
        <v>135</v>
      </c>
      <c r="KZ1363" s="471">
        <v>118</v>
      </c>
      <c r="LA1363" s="471">
        <v>63</v>
      </c>
      <c r="LB1363" s="471">
        <v>41</v>
      </c>
      <c r="LC1363" s="471">
        <v>9</v>
      </c>
      <c r="LD1363" s="471">
        <v>5</v>
      </c>
      <c r="LE1363" s="471">
        <v>2</v>
      </c>
      <c r="LF1363" s="496">
        <v>874</v>
      </c>
      <c r="LG1363" s="262"/>
      <c r="LH1363" s="262"/>
      <c r="LI1363" s="262"/>
      <c r="LJ1363" s="262"/>
      <c r="LK1363" s="262"/>
      <c r="LL1363" s="262"/>
      <c r="LM1363" s="262"/>
      <c r="LN1363" s="262"/>
      <c r="LO1363" s="262"/>
      <c r="LP1363" s="262"/>
      <c r="LQ1363" s="262"/>
      <c r="LR1363" s="262"/>
      <c r="LS1363" s="262"/>
      <c r="LT1363" s="262"/>
      <c r="LU1363" s="262"/>
      <c r="LV1363" s="262"/>
      <c r="LW1363" s="262"/>
      <c r="LX1363" s="262"/>
      <c r="LY1363" s="262"/>
      <c r="LZ1363" s="262"/>
      <c r="MA1363" s="262"/>
      <c r="MB1363" s="262"/>
      <c r="MC1363" s="262"/>
      <c r="MD1363" s="262"/>
      <c r="ME1363" s="262"/>
      <c r="MF1363" s="262"/>
      <c r="MG1363" s="262"/>
      <c r="MH1363" s="262"/>
      <c r="MI1363" s="262"/>
      <c r="MJ1363" s="262"/>
      <c r="MK1363" s="262"/>
      <c r="ML1363" s="262"/>
      <c r="MM1363" s="262"/>
      <c r="MN1363" s="262"/>
      <c r="MO1363" s="262"/>
      <c r="MP1363" s="262"/>
      <c r="MQ1363" s="262"/>
      <c r="MR1363" s="262"/>
      <c r="MS1363" s="262"/>
      <c r="MT1363" s="262"/>
      <c r="MU1363" s="262"/>
    </row>
    <row r="1364" spans="1:359" x14ac:dyDescent="0.2">
      <c r="A1364" s="241" t="s">
        <v>179</v>
      </c>
      <c r="B1364" s="476" t="s">
        <v>861</v>
      </c>
      <c r="C1364" s="326" t="s">
        <v>801</v>
      </c>
      <c r="D1364" s="283" t="s">
        <v>862</v>
      </c>
      <c r="E1364" s="503">
        <v>0</v>
      </c>
      <c r="F1364" s="471">
        <v>1095</v>
      </c>
      <c r="G1364" s="471">
        <v>793</v>
      </c>
      <c r="H1364" s="471">
        <v>556</v>
      </c>
      <c r="I1364" s="471">
        <v>292</v>
      </c>
      <c r="J1364" s="471">
        <v>168</v>
      </c>
      <c r="K1364" s="471">
        <v>70</v>
      </c>
      <c r="L1364" s="471">
        <v>29</v>
      </c>
      <c r="M1364" s="471">
        <v>2</v>
      </c>
      <c r="N1364" s="496">
        <v>3005</v>
      </c>
      <c r="O1364" s="503">
        <v>10</v>
      </c>
      <c r="P1364" s="471">
        <v>0</v>
      </c>
      <c r="Q1364" s="471">
        <v>0</v>
      </c>
      <c r="R1364" s="471">
        <v>0</v>
      </c>
      <c r="S1364" s="471">
        <v>0</v>
      </c>
      <c r="T1364" s="471">
        <v>0</v>
      </c>
      <c r="U1364" s="471">
        <v>0</v>
      </c>
      <c r="V1364" s="471">
        <v>0</v>
      </c>
      <c r="W1364" s="471">
        <v>0</v>
      </c>
      <c r="X1364" s="496">
        <v>0</v>
      </c>
      <c r="Y1364" s="503">
        <v>25</v>
      </c>
      <c r="Z1364" s="471">
        <v>0</v>
      </c>
      <c r="AA1364" s="471">
        <v>0</v>
      </c>
      <c r="AB1364" s="471">
        <v>0</v>
      </c>
      <c r="AC1364" s="471">
        <v>0</v>
      </c>
      <c r="AD1364" s="471">
        <v>0</v>
      </c>
      <c r="AE1364" s="471">
        <v>0</v>
      </c>
      <c r="AF1364" s="471">
        <v>0</v>
      </c>
      <c r="AG1364" s="471">
        <v>0</v>
      </c>
      <c r="AH1364" s="496">
        <v>0</v>
      </c>
      <c r="AI1364" s="503">
        <v>50</v>
      </c>
      <c r="AJ1364" s="471">
        <v>27</v>
      </c>
      <c r="AK1364" s="471">
        <v>39</v>
      </c>
      <c r="AL1364" s="471">
        <v>29</v>
      </c>
      <c r="AM1364" s="471">
        <v>26</v>
      </c>
      <c r="AN1364" s="471">
        <v>22</v>
      </c>
      <c r="AO1364" s="471">
        <v>9</v>
      </c>
      <c r="AP1364" s="471">
        <v>6</v>
      </c>
      <c r="AQ1364" s="471">
        <v>0</v>
      </c>
      <c r="AR1364" s="496">
        <v>158</v>
      </c>
      <c r="AS1364" s="503">
        <v>100</v>
      </c>
      <c r="AT1364" s="471">
        <v>172</v>
      </c>
      <c r="AU1364" s="471">
        <v>120</v>
      </c>
      <c r="AV1364" s="471">
        <v>77</v>
      </c>
      <c r="AW1364" s="471">
        <v>43</v>
      </c>
      <c r="AX1364" s="471">
        <v>13</v>
      </c>
      <c r="AY1364" s="471">
        <v>8</v>
      </c>
      <c r="AZ1364" s="471">
        <v>2</v>
      </c>
      <c r="BA1364" s="471">
        <v>0</v>
      </c>
      <c r="BB1364" s="496">
        <v>435</v>
      </c>
      <c r="BC1364" s="503">
        <v>0</v>
      </c>
      <c r="BD1364" s="471">
        <v>0</v>
      </c>
      <c r="BE1364" s="471">
        <v>0</v>
      </c>
      <c r="BF1364" s="471">
        <v>0</v>
      </c>
      <c r="BG1364" s="471">
        <v>0</v>
      </c>
      <c r="BH1364" s="471">
        <v>0</v>
      </c>
      <c r="BI1364" s="471">
        <v>0</v>
      </c>
      <c r="BJ1364" s="471">
        <v>0</v>
      </c>
      <c r="BK1364" s="471">
        <v>0</v>
      </c>
      <c r="BL1364" s="496">
        <v>0</v>
      </c>
      <c r="BM1364" s="471">
        <v>199</v>
      </c>
      <c r="BN1364" s="471">
        <v>159</v>
      </c>
      <c r="BO1364" s="471">
        <v>106</v>
      </c>
      <c r="BP1364" s="471">
        <v>69</v>
      </c>
      <c r="BQ1364" s="471">
        <v>35</v>
      </c>
      <c r="BR1364" s="471">
        <v>17</v>
      </c>
      <c r="BS1364" s="471">
        <v>8</v>
      </c>
      <c r="BT1364" s="471">
        <v>0</v>
      </c>
      <c r="BU1364" s="496">
        <v>593</v>
      </c>
      <c r="BV1364" s="471">
        <v>1294</v>
      </c>
      <c r="BW1364" s="471">
        <v>952</v>
      </c>
      <c r="BX1364" s="471">
        <v>662</v>
      </c>
      <c r="BY1364" s="471">
        <v>361</v>
      </c>
      <c r="BZ1364" s="471">
        <v>203</v>
      </c>
      <c r="CA1364" s="471">
        <v>87</v>
      </c>
      <c r="CB1364" s="471">
        <v>37</v>
      </c>
      <c r="CC1364" s="471">
        <v>2</v>
      </c>
      <c r="CD1364" s="496">
        <v>3598</v>
      </c>
      <c r="CE1364" s="503">
        <v>10</v>
      </c>
      <c r="CF1364" s="471">
        <v>0</v>
      </c>
      <c r="CG1364" s="471">
        <v>0</v>
      </c>
      <c r="CH1364" s="471">
        <v>0</v>
      </c>
      <c r="CI1364" s="471">
        <v>0</v>
      </c>
      <c r="CJ1364" s="471">
        <v>0</v>
      </c>
      <c r="CK1364" s="471">
        <v>0</v>
      </c>
      <c r="CL1364" s="471">
        <v>0</v>
      </c>
      <c r="CM1364" s="471">
        <v>0</v>
      </c>
      <c r="CN1364" s="496">
        <v>0</v>
      </c>
      <c r="CO1364" s="503">
        <v>25</v>
      </c>
      <c r="CP1364" s="471">
        <v>0</v>
      </c>
      <c r="CQ1364" s="471">
        <v>0</v>
      </c>
      <c r="CR1364" s="471">
        <v>0</v>
      </c>
      <c r="CS1364" s="471">
        <v>0</v>
      </c>
      <c r="CT1364" s="471">
        <v>0</v>
      </c>
      <c r="CU1364" s="471">
        <v>0</v>
      </c>
      <c r="CV1364" s="471">
        <v>0</v>
      </c>
      <c r="CW1364" s="471">
        <v>0</v>
      </c>
      <c r="CX1364" s="496">
        <v>0</v>
      </c>
      <c r="CY1364" s="503">
        <v>50</v>
      </c>
      <c r="CZ1364" s="471">
        <v>0</v>
      </c>
      <c r="DA1364" s="471">
        <v>0</v>
      </c>
      <c r="DB1364" s="471">
        <v>0</v>
      </c>
      <c r="DC1364" s="471">
        <v>0</v>
      </c>
      <c r="DD1364" s="471">
        <v>0</v>
      </c>
      <c r="DE1364" s="471">
        <v>0</v>
      </c>
      <c r="DF1364" s="471">
        <v>0</v>
      </c>
      <c r="DG1364" s="471">
        <v>0</v>
      </c>
      <c r="DH1364" s="496">
        <v>0</v>
      </c>
      <c r="DI1364" s="503">
        <v>100</v>
      </c>
      <c r="DJ1364" s="471">
        <v>204</v>
      </c>
      <c r="DK1364" s="471">
        <v>107</v>
      </c>
      <c r="DL1364" s="471">
        <v>83</v>
      </c>
      <c r="DM1364" s="471">
        <v>55</v>
      </c>
      <c r="DN1364" s="471">
        <v>38</v>
      </c>
      <c r="DO1364" s="471">
        <v>13</v>
      </c>
      <c r="DP1364" s="471">
        <v>5</v>
      </c>
      <c r="DQ1364" s="471">
        <v>0</v>
      </c>
      <c r="DR1364" s="496">
        <v>505</v>
      </c>
      <c r="DS1364" s="503">
        <v>0</v>
      </c>
      <c r="DT1364" s="471">
        <v>0</v>
      </c>
      <c r="DU1364" s="471">
        <v>0</v>
      </c>
      <c r="DV1364" s="471">
        <v>0</v>
      </c>
      <c r="DW1364" s="471">
        <v>0</v>
      </c>
      <c r="DX1364" s="471">
        <v>0</v>
      </c>
      <c r="DY1364" s="471">
        <v>0</v>
      </c>
      <c r="DZ1364" s="471">
        <v>0</v>
      </c>
      <c r="EA1364" s="471">
        <v>0</v>
      </c>
      <c r="EB1364" s="496">
        <v>0</v>
      </c>
      <c r="EC1364" s="471">
        <v>204</v>
      </c>
      <c r="ED1364" s="471">
        <v>107</v>
      </c>
      <c r="EE1364" s="471">
        <v>83</v>
      </c>
      <c r="EF1364" s="471">
        <v>55</v>
      </c>
      <c r="EG1364" s="471">
        <v>38</v>
      </c>
      <c r="EH1364" s="471">
        <v>13</v>
      </c>
      <c r="EI1364" s="471">
        <v>5</v>
      </c>
      <c r="EJ1364" s="471">
        <v>0</v>
      </c>
      <c r="EK1364" s="496">
        <v>505</v>
      </c>
      <c r="EL1364" s="518">
        <v>50</v>
      </c>
      <c r="EM1364" s="471">
        <v>0</v>
      </c>
      <c r="EN1364" s="471">
        <v>0</v>
      </c>
      <c r="EO1364" s="471">
        <v>0</v>
      </c>
      <c r="EP1364" s="471">
        <v>0</v>
      </c>
      <c r="EQ1364" s="471">
        <v>0</v>
      </c>
      <c r="ER1364" s="471">
        <v>0</v>
      </c>
      <c r="ES1364" s="471">
        <v>0</v>
      </c>
      <c r="ET1364" s="471">
        <v>0</v>
      </c>
      <c r="EU1364" s="496">
        <v>0</v>
      </c>
      <c r="EV1364" s="503">
        <v>100</v>
      </c>
      <c r="EW1364" s="471">
        <v>1</v>
      </c>
      <c r="EX1364" s="471">
        <v>0</v>
      </c>
      <c r="EY1364" s="471">
        <v>0</v>
      </c>
      <c r="EZ1364" s="471">
        <v>0</v>
      </c>
      <c r="FA1364" s="471">
        <v>0</v>
      </c>
      <c r="FB1364" s="471">
        <v>0</v>
      </c>
      <c r="FC1364" s="471">
        <v>0</v>
      </c>
      <c r="FD1364" s="471">
        <v>0</v>
      </c>
      <c r="FE1364" s="496">
        <v>1</v>
      </c>
      <c r="FF1364" s="503">
        <v>150</v>
      </c>
      <c r="FG1364" s="471">
        <v>0</v>
      </c>
      <c r="FH1364" s="471">
        <v>0</v>
      </c>
      <c r="FI1364" s="471">
        <v>0</v>
      </c>
      <c r="FJ1364" s="471">
        <v>0</v>
      </c>
      <c r="FK1364" s="471">
        <v>0</v>
      </c>
      <c r="FL1364" s="471">
        <v>0</v>
      </c>
      <c r="FM1364" s="471">
        <v>0</v>
      </c>
      <c r="FN1364" s="471">
        <v>0</v>
      </c>
      <c r="FO1364" s="496">
        <v>0</v>
      </c>
      <c r="FP1364" s="503">
        <v>200</v>
      </c>
      <c r="FQ1364" s="471">
        <v>64</v>
      </c>
      <c r="FR1364" s="471">
        <v>28</v>
      </c>
      <c r="FS1364" s="471">
        <v>14</v>
      </c>
      <c r="FT1364" s="471">
        <v>17</v>
      </c>
      <c r="FU1364" s="471">
        <v>10</v>
      </c>
      <c r="FV1364" s="471">
        <v>5</v>
      </c>
      <c r="FW1364" s="471">
        <v>3</v>
      </c>
      <c r="FX1364" s="471">
        <v>0</v>
      </c>
      <c r="FY1364" s="496">
        <v>141</v>
      </c>
      <c r="FZ1364" s="503">
        <v>0</v>
      </c>
      <c r="GA1364" s="471">
        <v>0</v>
      </c>
      <c r="GB1364" s="471">
        <v>0</v>
      </c>
      <c r="GC1364" s="471">
        <v>0</v>
      </c>
      <c r="GD1364" s="471">
        <v>0</v>
      </c>
      <c r="GE1364" s="471">
        <v>0</v>
      </c>
      <c r="GF1364" s="471">
        <v>0</v>
      </c>
      <c r="GG1364" s="471">
        <v>0</v>
      </c>
      <c r="GH1364" s="471">
        <v>0</v>
      </c>
      <c r="GI1364" s="496">
        <v>0</v>
      </c>
      <c r="GJ1364" s="471">
        <v>65</v>
      </c>
      <c r="GK1364" s="471">
        <v>28</v>
      </c>
      <c r="GL1364" s="471">
        <v>14</v>
      </c>
      <c r="GM1364" s="471">
        <v>17</v>
      </c>
      <c r="GN1364" s="471">
        <v>10</v>
      </c>
      <c r="GO1364" s="471">
        <v>5</v>
      </c>
      <c r="GP1364" s="471">
        <v>3</v>
      </c>
      <c r="GQ1364" s="471">
        <v>0</v>
      </c>
      <c r="GR1364" s="496">
        <v>142</v>
      </c>
      <c r="GS1364" s="503">
        <v>100</v>
      </c>
      <c r="GT1364" s="471">
        <v>0</v>
      </c>
      <c r="GU1364" s="471">
        <v>1</v>
      </c>
      <c r="GV1364" s="471">
        <v>0</v>
      </c>
      <c r="GW1364" s="471">
        <v>0</v>
      </c>
      <c r="GX1364" s="471">
        <v>0</v>
      </c>
      <c r="GY1364" s="471">
        <v>0</v>
      </c>
      <c r="GZ1364" s="471">
        <v>0</v>
      </c>
      <c r="HA1364" s="471">
        <v>0</v>
      </c>
      <c r="HB1364" s="496">
        <v>1</v>
      </c>
      <c r="HC1364" s="503">
        <v>150</v>
      </c>
      <c r="HD1364" s="471">
        <v>0</v>
      </c>
      <c r="HE1364" s="471">
        <v>0</v>
      </c>
      <c r="HF1364" s="471">
        <v>0</v>
      </c>
      <c r="HG1364" s="471">
        <v>0</v>
      </c>
      <c r="HH1364" s="471">
        <v>0</v>
      </c>
      <c r="HI1364" s="471">
        <v>0</v>
      </c>
      <c r="HJ1364" s="471">
        <v>0</v>
      </c>
      <c r="HK1364" s="471">
        <v>0</v>
      </c>
      <c r="HL1364" s="496">
        <v>0</v>
      </c>
      <c r="HM1364" s="503">
        <v>200</v>
      </c>
      <c r="HN1364" s="471">
        <v>0</v>
      </c>
      <c r="HO1364" s="471">
        <v>0</v>
      </c>
      <c r="HP1364" s="471">
        <v>0</v>
      </c>
      <c r="HQ1364" s="471">
        <v>0</v>
      </c>
      <c r="HR1364" s="471">
        <v>0</v>
      </c>
      <c r="HS1364" s="471">
        <v>0</v>
      </c>
      <c r="HT1364" s="471">
        <v>0</v>
      </c>
      <c r="HU1364" s="471">
        <v>0</v>
      </c>
      <c r="HV1364" s="496">
        <v>0</v>
      </c>
      <c r="HW1364" s="503">
        <v>250</v>
      </c>
      <c r="HX1364" s="471">
        <v>0</v>
      </c>
      <c r="HY1364" s="471">
        <v>0</v>
      </c>
      <c r="HZ1364" s="471">
        <v>0</v>
      </c>
      <c r="IA1364" s="471">
        <v>0</v>
      </c>
      <c r="IB1364" s="471">
        <v>0</v>
      </c>
      <c r="IC1364" s="471">
        <v>0</v>
      </c>
      <c r="ID1364" s="471">
        <v>0</v>
      </c>
      <c r="IE1364" s="471">
        <v>0</v>
      </c>
      <c r="IF1364" s="496">
        <v>0</v>
      </c>
      <c r="IG1364" s="503">
        <v>300</v>
      </c>
      <c r="IH1364" s="471">
        <v>31</v>
      </c>
      <c r="II1364" s="471">
        <v>20</v>
      </c>
      <c r="IJ1364" s="471">
        <v>15</v>
      </c>
      <c r="IK1364" s="471">
        <v>6</v>
      </c>
      <c r="IL1364" s="471">
        <v>4</v>
      </c>
      <c r="IM1364" s="471">
        <v>1</v>
      </c>
      <c r="IN1364" s="471">
        <v>2</v>
      </c>
      <c r="IO1364" s="471">
        <v>0</v>
      </c>
      <c r="IP1364" s="496">
        <v>79</v>
      </c>
      <c r="IQ1364" s="503">
        <v>0</v>
      </c>
      <c r="IR1364" s="471">
        <v>0</v>
      </c>
      <c r="IS1364" s="471">
        <v>0</v>
      </c>
      <c r="IT1364" s="471">
        <v>0</v>
      </c>
      <c r="IU1364" s="471">
        <v>0</v>
      </c>
      <c r="IV1364" s="471">
        <v>0</v>
      </c>
      <c r="IW1364" s="471">
        <v>0</v>
      </c>
      <c r="IX1364" s="471">
        <v>0</v>
      </c>
      <c r="IY1364" s="471">
        <v>0</v>
      </c>
      <c r="IZ1364" s="496">
        <v>0</v>
      </c>
      <c r="JA1364" s="471">
        <v>31</v>
      </c>
      <c r="JB1364" s="471">
        <v>21</v>
      </c>
      <c r="JC1364" s="471">
        <v>15</v>
      </c>
      <c r="JD1364" s="471">
        <v>6</v>
      </c>
      <c r="JE1364" s="471">
        <v>4</v>
      </c>
      <c r="JF1364" s="471">
        <v>1</v>
      </c>
      <c r="JG1364" s="471">
        <v>2</v>
      </c>
      <c r="JH1364" s="471">
        <v>0</v>
      </c>
      <c r="JI1364" s="471">
        <v>80</v>
      </c>
      <c r="JJ1364" s="503">
        <v>0</v>
      </c>
      <c r="JK1364" s="471">
        <v>2584</v>
      </c>
      <c r="JL1364" s="471">
        <v>2372</v>
      </c>
      <c r="JM1364" s="471">
        <v>2465</v>
      </c>
      <c r="JN1364" s="471">
        <v>2301</v>
      </c>
      <c r="JO1364" s="471">
        <v>1713</v>
      </c>
      <c r="JP1364" s="471">
        <v>872</v>
      </c>
      <c r="JQ1364" s="471">
        <v>716</v>
      </c>
      <c r="JR1364" s="471">
        <v>110</v>
      </c>
      <c r="JS1364" s="496">
        <v>13133</v>
      </c>
      <c r="JT1364" s="503">
        <v>10</v>
      </c>
      <c r="JU1364" s="471">
        <v>0</v>
      </c>
      <c r="JV1364" s="471">
        <v>0</v>
      </c>
      <c r="JW1364" s="471">
        <v>0</v>
      </c>
      <c r="JX1364" s="471">
        <v>0</v>
      </c>
      <c r="JY1364" s="471">
        <v>0</v>
      </c>
      <c r="JZ1364" s="471">
        <v>0</v>
      </c>
      <c r="KA1364" s="471">
        <v>0</v>
      </c>
      <c r="KB1364" s="471">
        <v>0</v>
      </c>
      <c r="KC1364" s="496">
        <v>0</v>
      </c>
      <c r="KD1364" s="503">
        <v>50</v>
      </c>
      <c r="KE1364" s="471">
        <v>79</v>
      </c>
      <c r="KF1364" s="471">
        <v>15</v>
      </c>
      <c r="KG1364" s="471">
        <v>15</v>
      </c>
      <c r="KH1364" s="471">
        <v>12</v>
      </c>
      <c r="KI1364" s="471">
        <v>2</v>
      </c>
      <c r="KJ1364" s="471">
        <v>2</v>
      </c>
      <c r="KK1364" s="471">
        <v>2</v>
      </c>
      <c r="KL1364" s="471">
        <v>0</v>
      </c>
      <c r="KM1364" s="496">
        <v>127</v>
      </c>
      <c r="KN1364" s="503">
        <v>0</v>
      </c>
      <c r="KO1364" s="471">
        <v>0</v>
      </c>
      <c r="KP1364" s="471">
        <v>0</v>
      </c>
      <c r="KQ1364" s="471">
        <v>0</v>
      </c>
      <c r="KR1364" s="471">
        <v>0</v>
      </c>
      <c r="KS1364" s="471">
        <v>0</v>
      </c>
      <c r="KT1364" s="471">
        <v>0</v>
      </c>
      <c r="KU1364" s="471">
        <v>0</v>
      </c>
      <c r="KV1364" s="471">
        <v>0</v>
      </c>
      <c r="KW1364" s="496">
        <v>0</v>
      </c>
      <c r="KX1364" s="471">
        <v>2663</v>
      </c>
      <c r="KY1364" s="471">
        <v>2387</v>
      </c>
      <c r="KZ1364" s="471">
        <v>2480</v>
      </c>
      <c r="LA1364" s="471">
        <v>2313</v>
      </c>
      <c r="LB1364" s="471">
        <v>1715</v>
      </c>
      <c r="LC1364" s="471">
        <v>874</v>
      </c>
      <c r="LD1364" s="471">
        <v>718</v>
      </c>
      <c r="LE1364" s="471">
        <v>110</v>
      </c>
      <c r="LF1364" s="496">
        <v>13260</v>
      </c>
      <c r="LG1364" s="262"/>
      <c r="LH1364" s="262"/>
      <c r="LI1364" s="262"/>
      <c r="LJ1364" s="262"/>
      <c r="LK1364" s="262"/>
      <c r="LL1364" s="262"/>
      <c r="LM1364" s="262"/>
      <c r="LN1364" s="262"/>
      <c r="LO1364" s="262"/>
      <c r="LP1364" s="262"/>
      <c r="LQ1364" s="262"/>
      <c r="LR1364" s="262"/>
      <c r="LS1364" s="262"/>
      <c r="LT1364" s="262"/>
      <c r="LU1364" s="262"/>
      <c r="LV1364" s="262"/>
      <c r="LW1364" s="262"/>
      <c r="LX1364" s="262"/>
      <c r="LY1364" s="262"/>
      <c r="LZ1364" s="262"/>
      <c r="MA1364" s="262"/>
      <c r="MB1364" s="262"/>
      <c r="MC1364" s="262"/>
      <c r="MD1364" s="262"/>
      <c r="ME1364" s="262"/>
      <c r="MF1364" s="262"/>
      <c r="MG1364" s="262"/>
      <c r="MH1364" s="262"/>
      <c r="MI1364" s="262"/>
      <c r="MJ1364" s="262"/>
      <c r="MK1364" s="262"/>
      <c r="ML1364" s="262"/>
      <c r="MM1364" s="262"/>
      <c r="MN1364" s="262"/>
      <c r="MO1364" s="262"/>
      <c r="MP1364" s="262"/>
      <c r="MQ1364" s="262"/>
      <c r="MR1364" s="262"/>
      <c r="MS1364" s="262"/>
      <c r="MT1364" s="262"/>
      <c r="MU1364" s="262"/>
    </row>
    <row r="1365" spans="1:359" x14ac:dyDescent="0.2">
      <c r="A1365" s="241" t="s">
        <v>180</v>
      </c>
      <c r="B1365" s="476" t="s">
        <v>863</v>
      </c>
      <c r="C1365" s="326" t="s">
        <v>801</v>
      </c>
      <c r="D1365" s="283" t="s">
        <v>181</v>
      </c>
      <c r="E1365" s="503">
        <v>0</v>
      </c>
      <c r="F1365" s="471">
        <v>134</v>
      </c>
      <c r="G1365" s="471">
        <v>85</v>
      </c>
      <c r="H1365" s="471">
        <v>162</v>
      </c>
      <c r="I1365" s="471">
        <v>188</v>
      </c>
      <c r="J1365" s="471">
        <v>126</v>
      </c>
      <c r="K1365" s="471">
        <v>73</v>
      </c>
      <c r="L1365" s="471">
        <v>85</v>
      </c>
      <c r="M1365" s="471">
        <v>17</v>
      </c>
      <c r="N1365" s="496">
        <v>870</v>
      </c>
      <c r="O1365" s="503">
        <v>10</v>
      </c>
      <c r="P1365" s="471">
        <v>0</v>
      </c>
      <c r="Q1365" s="471">
        <v>0</v>
      </c>
      <c r="R1365" s="471">
        <v>0</v>
      </c>
      <c r="S1365" s="471">
        <v>0</v>
      </c>
      <c r="T1365" s="471">
        <v>0</v>
      </c>
      <c r="U1365" s="471">
        <v>0</v>
      </c>
      <c r="V1365" s="471">
        <v>0</v>
      </c>
      <c r="W1365" s="471">
        <v>0</v>
      </c>
      <c r="X1365" s="496">
        <v>0</v>
      </c>
      <c r="Y1365" s="503">
        <v>25</v>
      </c>
      <c r="Z1365" s="471">
        <v>8</v>
      </c>
      <c r="AA1365" s="471">
        <v>17</v>
      </c>
      <c r="AB1365" s="471">
        <v>18</v>
      </c>
      <c r="AC1365" s="471">
        <v>18</v>
      </c>
      <c r="AD1365" s="471">
        <v>14</v>
      </c>
      <c r="AE1365" s="471">
        <v>3</v>
      </c>
      <c r="AF1365" s="471">
        <v>3</v>
      </c>
      <c r="AG1365" s="471">
        <v>1</v>
      </c>
      <c r="AH1365" s="496">
        <v>82</v>
      </c>
      <c r="AI1365" s="503">
        <v>50</v>
      </c>
      <c r="AJ1365" s="471">
        <v>0</v>
      </c>
      <c r="AK1365" s="471">
        <v>0</v>
      </c>
      <c r="AL1365" s="471">
        <v>0</v>
      </c>
      <c r="AM1365" s="471">
        <v>0</v>
      </c>
      <c r="AN1365" s="471">
        <v>0</v>
      </c>
      <c r="AO1365" s="471">
        <v>0</v>
      </c>
      <c r="AP1365" s="471">
        <v>0</v>
      </c>
      <c r="AQ1365" s="471">
        <v>0</v>
      </c>
      <c r="AR1365" s="496">
        <v>0</v>
      </c>
      <c r="AS1365" s="503">
        <v>100</v>
      </c>
      <c r="AT1365" s="471">
        <v>12</v>
      </c>
      <c r="AU1365" s="471">
        <v>16</v>
      </c>
      <c r="AV1365" s="471">
        <v>17</v>
      </c>
      <c r="AW1365" s="471">
        <v>14</v>
      </c>
      <c r="AX1365" s="471">
        <v>21</v>
      </c>
      <c r="AY1365" s="471">
        <v>10</v>
      </c>
      <c r="AZ1365" s="471">
        <v>5</v>
      </c>
      <c r="BA1365" s="471">
        <v>3</v>
      </c>
      <c r="BB1365" s="496">
        <v>98</v>
      </c>
      <c r="BC1365" s="503">
        <v>0</v>
      </c>
      <c r="BD1365" s="471">
        <v>0</v>
      </c>
      <c r="BE1365" s="471">
        <v>0</v>
      </c>
      <c r="BF1365" s="471">
        <v>0</v>
      </c>
      <c r="BG1365" s="471">
        <v>0</v>
      </c>
      <c r="BH1365" s="471">
        <v>0</v>
      </c>
      <c r="BI1365" s="471">
        <v>0</v>
      </c>
      <c r="BJ1365" s="471">
        <v>0</v>
      </c>
      <c r="BK1365" s="471">
        <v>0</v>
      </c>
      <c r="BL1365" s="496">
        <v>0</v>
      </c>
      <c r="BM1365" s="471">
        <v>20</v>
      </c>
      <c r="BN1365" s="471">
        <v>33</v>
      </c>
      <c r="BO1365" s="471">
        <v>35</v>
      </c>
      <c r="BP1365" s="471">
        <v>32</v>
      </c>
      <c r="BQ1365" s="471">
        <v>35</v>
      </c>
      <c r="BR1365" s="471">
        <v>13</v>
      </c>
      <c r="BS1365" s="471">
        <v>8</v>
      </c>
      <c r="BT1365" s="471">
        <v>4</v>
      </c>
      <c r="BU1365" s="496">
        <v>180</v>
      </c>
      <c r="BV1365" s="471">
        <v>154</v>
      </c>
      <c r="BW1365" s="471">
        <v>118</v>
      </c>
      <c r="BX1365" s="471">
        <v>197</v>
      </c>
      <c r="BY1365" s="471">
        <v>220</v>
      </c>
      <c r="BZ1365" s="471">
        <v>161</v>
      </c>
      <c r="CA1365" s="471">
        <v>86</v>
      </c>
      <c r="CB1365" s="471">
        <v>93</v>
      </c>
      <c r="CC1365" s="471">
        <v>21</v>
      </c>
      <c r="CD1365" s="496">
        <v>1050</v>
      </c>
      <c r="CE1365" s="503">
        <v>10</v>
      </c>
      <c r="CF1365" s="471">
        <v>0</v>
      </c>
      <c r="CG1365" s="471">
        <v>0</v>
      </c>
      <c r="CH1365" s="471">
        <v>0</v>
      </c>
      <c r="CI1365" s="471">
        <v>0</v>
      </c>
      <c r="CJ1365" s="471">
        <v>0</v>
      </c>
      <c r="CK1365" s="471">
        <v>0</v>
      </c>
      <c r="CL1365" s="471">
        <v>0</v>
      </c>
      <c r="CM1365" s="471">
        <v>0</v>
      </c>
      <c r="CN1365" s="496">
        <v>0</v>
      </c>
      <c r="CO1365" s="503">
        <v>25</v>
      </c>
      <c r="CP1365" s="471">
        <v>0</v>
      </c>
      <c r="CQ1365" s="471">
        <v>0</v>
      </c>
      <c r="CR1365" s="471">
        <v>0</v>
      </c>
      <c r="CS1365" s="471">
        <v>0</v>
      </c>
      <c r="CT1365" s="471">
        <v>0</v>
      </c>
      <c r="CU1365" s="471">
        <v>0</v>
      </c>
      <c r="CV1365" s="471">
        <v>0</v>
      </c>
      <c r="CW1365" s="471">
        <v>0</v>
      </c>
      <c r="CX1365" s="496">
        <v>0</v>
      </c>
      <c r="CY1365" s="503">
        <v>50</v>
      </c>
      <c r="CZ1365" s="471">
        <v>0</v>
      </c>
      <c r="DA1365" s="471">
        <v>0</v>
      </c>
      <c r="DB1365" s="471">
        <v>0</v>
      </c>
      <c r="DC1365" s="471">
        <v>0</v>
      </c>
      <c r="DD1365" s="471">
        <v>0</v>
      </c>
      <c r="DE1365" s="471">
        <v>0</v>
      </c>
      <c r="DF1365" s="471">
        <v>0</v>
      </c>
      <c r="DG1365" s="471">
        <v>0</v>
      </c>
      <c r="DH1365" s="496">
        <v>0</v>
      </c>
      <c r="DI1365" s="503">
        <v>100</v>
      </c>
      <c r="DJ1365" s="471">
        <v>4</v>
      </c>
      <c r="DK1365" s="471">
        <v>2</v>
      </c>
      <c r="DL1365" s="471">
        <v>6</v>
      </c>
      <c r="DM1365" s="471">
        <v>4</v>
      </c>
      <c r="DN1365" s="471">
        <v>1</v>
      </c>
      <c r="DO1365" s="471">
        <v>1</v>
      </c>
      <c r="DP1365" s="471">
        <v>5</v>
      </c>
      <c r="DQ1365" s="471">
        <v>2</v>
      </c>
      <c r="DR1365" s="496">
        <v>25</v>
      </c>
      <c r="DS1365" s="503">
        <v>0</v>
      </c>
      <c r="DT1365" s="471">
        <v>0</v>
      </c>
      <c r="DU1365" s="471">
        <v>0</v>
      </c>
      <c r="DV1365" s="471">
        <v>0</v>
      </c>
      <c r="DW1365" s="471">
        <v>0</v>
      </c>
      <c r="DX1365" s="471">
        <v>0</v>
      </c>
      <c r="DY1365" s="471">
        <v>0</v>
      </c>
      <c r="DZ1365" s="471">
        <v>0</v>
      </c>
      <c r="EA1365" s="471">
        <v>0</v>
      </c>
      <c r="EB1365" s="496">
        <v>0</v>
      </c>
      <c r="EC1365" s="471">
        <v>4</v>
      </c>
      <c r="ED1365" s="471">
        <v>2</v>
      </c>
      <c r="EE1365" s="471">
        <v>6</v>
      </c>
      <c r="EF1365" s="471">
        <v>4</v>
      </c>
      <c r="EG1365" s="471">
        <v>1</v>
      </c>
      <c r="EH1365" s="471">
        <v>1</v>
      </c>
      <c r="EI1365" s="471">
        <v>5</v>
      </c>
      <c r="EJ1365" s="471">
        <v>2</v>
      </c>
      <c r="EK1365" s="496">
        <v>25</v>
      </c>
      <c r="EL1365" s="518">
        <v>50</v>
      </c>
      <c r="EM1365" s="471">
        <v>0</v>
      </c>
      <c r="EN1365" s="471">
        <v>0</v>
      </c>
      <c r="EO1365" s="471">
        <v>0</v>
      </c>
      <c r="EP1365" s="471">
        <v>0</v>
      </c>
      <c r="EQ1365" s="471">
        <v>0</v>
      </c>
      <c r="ER1365" s="471">
        <v>0</v>
      </c>
      <c r="ES1365" s="471">
        <v>0</v>
      </c>
      <c r="ET1365" s="471">
        <v>0</v>
      </c>
      <c r="EU1365" s="496">
        <v>0</v>
      </c>
      <c r="EV1365" s="503">
        <v>100</v>
      </c>
      <c r="EW1365" s="471">
        <v>0</v>
      </c>
      <c r="EX1365" s="471">
        <v>0</v>
      </c>
      <c r="EY1365" s="471">
        <v>0</v>
      </c>
      <c r="EZ1365" s="471">
        <v>0</v>
      </c>
      <c r="FA1365" s="471">
        <v>0</v>
      </c>
      <c r="FB1365" s="471">
        <v>0</v>
      </c>
      <c r="FC1365" s="471">
        <v>0</v>
      </c>
      <c r="FD1365" s="471">
        <v>0</v>
      </c>
      <c r="FE1365" s="496">
        <v>0</v>
      </c>
      <c r="FF1365" s="503">
        <v>150</v>
      </c>
      <c r="FG1365" s="471">
        <v>0</v>
      </c>
      <c r="FH1365" s="471">
        <v>0</v>
      </c>
      <c r="FI1365" s="471">
        <v>0</v>
      </c>
      <c r="FJ1365" s="471">
        <v>0</v>
      </c>
      <c r="FK1365" s="471">
        <v>0</v>
      </c>
      <c r="FL1365" s="471">
        <v>0</v>
      </c>
      <c r="FM1365" s="471">
        <v>0</v>
      </c>
      <c r="FN1365" s="471">
        <v>0</v>
      </c>
      <c r="FO1365" s="496">
        <v>0</v>
      </c>
      <c r="FP1365" s="503">
        <v>200</v>
      </c>
      <c r="FQ1365" s="471">
        <v>1</v>
      </c>
      <c r="FR1365" s="471">
        <v>1</v>
      </c>
      <c r="FS1365" s="471">
        <v>4</v>
      </c>
      <c r="FT1365" s="471">
        <v>4</v>
      </c>
      <c r="FU1365" s="471">
        <v>0</v>
      </c>
      <c r="FV1365" s="471">
        <v>1</v>
      </c>
      <c r="FW1365" s="471">
        <v>0</v>
      </c>
      <c r="FX1365" s="471">
        <v>1</v>
      </c>
      <c r="FY1365" s="496">
        <v>12</v>
      </c>
      <c r="FZ1365" s="503">
        <v>0</v>
      </c>
      <c r="GA1365" s="471">
        <v>0</v>
      </c>
      <c r="GB1365" s="471">
        <v>0</v>
      </c>
      <c r="GC1365" s="471">
        <v>0</v>
      </c>
      <c r="GD1365" s="471">
        <v>0</v>
      </c>
      <c r="GE1365" s="471">
        <v>0</v>
      </c>
      <c r="GF1365" s="471">
        <v>0</v>
      </c>
      <c r="GG1365" s="471">
        <v>0</v>
      </c>
      <c r="GH1365" s="471">
        <v>0</v>
      </c>
      <c r="GI1365" s="496">
        <v>0</v>
      </c>
      <c r="GJ1365" s="471">
        <v>1</v>
      </c>
      <c r="GK1365" s="471">
        <v>1</v>
      </c>
      <c r="GL1365" s="471">
        <v>4</v>
      </c>
      <c r="GM1365" s="471">
        <v>4</v>
      </c>
      <c r="GN1365" s="471">
        <v>0</v>
      </c>
      <c r="GO1365" s="471">
        <v>1</v>
      </c>
      <c r="GP1365" s="471">
        <v>0</v>
      </c>
      <c r="GQ1365" s="471">
        <v>1</v>
      </c>
      <c r="GR1365" s="496">
        <v>12</v>
      </c>
      <c r="GS1365" s="503">
        <v>100</v>
      </c>
      <c r="GT1365" s="471">
        <v>0</v>
      </c>
      <c r="GU1365" s="471">
        <v>0</v>
      </c>
      <c r="GV1365" s="471">
        <v>0</v>
      </c>
      <c r="GW1365" s="471">
        <v>0</v>
      </c>
      <c r="GX1365" s="471">
        <v>0</v>
      </c>
      <c r="GY1365" s="471">
        <v>0</v>
      </c>
      <c r="GZ1365" s="471">
        <v>0</v>
      </c>
      <c r="HA1365" s="471">
        <v>0</v>
      </c>
      <c r="HB1365" s="496">
        <v>0</v>
      </c>
      <c r="HC1365" s="503">
        <v>150</v>
      </c>
      <c r="HD1365" s="471">
        <v>0</v>
      </c>
      <c r="HE1365" s="471">
        <v>0</v>
      </c>
      <c r="HF1365" s="471">
        <v>0</v>
      </c>
      <c r="HG1365" s="471">
        <v>0</v>
      </c>
      <c r="HH1365" s="471">
        <v>0</v>
      </c>
      <c r="HI1365" s="471">
        <v>0</v>
      </c>
      <c r="HJ1365" s="471">
        <v>0</v>
      </c>
      <c r="HK1365" s="471">
        <v>0</v>
      </c>
      <c r="HL1365" s="496">
        <v>0</v>
      </c>
      <c r="HM1365" s="503">
        <v>200</v>
      </c>
      <c r="HN1365" s="471">
        <v>0</v>
      </c>
      <c r="HO1365" s="471">
        <v>0</v>
      </c>
      <c r="HP1365" s="471">
        <v>0</v>
      </c>
      <c r="HQ1365" s="471">
        <v>0</v>
      </c>
      <c r="HR1365" s="471">
        <v>0</v>
      </c>
      <c r="HS1365" s="471">
        <v>0</v>
      </c>
      <c r="HT1365" s="471">
        <v>0</v>
      </c>
      <c r="HU1365" s="471">
        <v>0</v>
      </c>
      <c r="HV1365" s="496">
        <v>0</v>
      </c>
      <c r="HW1365" s="503">
        <v>250</v>
      </c>
      <c r="HX1365" s="471">
        <v>0</v>
      </c>
      <c r="HY1365" s="471">
        <v>0</v>
      </c>
      <c r="HZ1365" s="471">
        <v>0</v>
      </c>
      <c r="IA1365" s="471">
        <v>0</v>
      </c>
      <c r="IB1365" s="471">
        <v>0</v>
      </c>
      <c r="IC1365" s="471">
        <v>0</v>
      </c>
      <c r="ID1365" s="471">
        <v>0</v>
      </c>
      <c r="IE1365" s="471">
        <v>0</v>
      </c>
      <c r="IF1365" s="496">
        <v>0</v>
      </c>
      <c r="IG1365" s="503">
        <v>300</v>
      </c>
      <c r="IH1365" s="471">
        <v>0</v>
      </c>
      <c r="II1365" s="471">
        <v>0</v>
      </c>
      <c r="IJ1365" s="471">
        <v>1</v>
      </c>
      <c r="IK1365" s="471">
        <v>1</v>
      </c>
      <c r="IL1365" s="471">
        <v>0</v>
      </c>
      <c r="IM1365" s="471">
        <v>1</v>
      </c>
      <c r="IN1365" s="471">
        <v>0</v>
      </c>
      <c r="IO1365" s="471">
        <v>0</v>
      </c>
      <c r="IP1365" s="496">
        <v>3</v>
      </c>
      <c r="IQ1365" s="503">
        <v>0</v>
      </c>
      <c r="IR1365" s="471">
        <v>0</v>
      </c>
      <c r="IS1365" s="471">
        <v>0</v>
      </c>
      <c r="IT1365" s="471">
        <v>0</v>
      </c>
      <c r="IU1365" s="471">
        <v>0</v>
      </c>
      <c r="IV1365" s="471">
        <v>0</v>
      </c>
      <c r="IW1365" s="471">
        <v>0</v>
      </c>
      <c r="IX1365" s="471">
        <v>0</v>
      </c>
      <c r="IY1365" s="471">
        <v>0</v>
      </c>
      <c r="IZ1365" s="496">
        <v>0</v>
      </c>
      <c r="JA1365" s="471">
        <v>0</v>
      </c>
      <c r="JB1365" s="471">
        <v>0</v>
      </c>
      <c r="JC1365" s="471">
        <v>1</v>
      </c>
      <c r="JD1365" s="471">
        <v>1</v>
      </c>
      <c r="JE1365" s="471">
        <v>0</v>
      </c>
      <c r="JF1365" s="471">
        <v>1</v>
      </c>
      <c r="JG1365" s="471">
        <v>0</v>
      </c>
      <c r="JH1365" s="471">
        <v>0</v>
      </c>
      <c r="JI1365" s="471">
        <v>3</v>
      </c>
      <c r="JJ1365" s="503">
        <v>0</v>
      </c>
      <c r="JK1365" s="471">
        <v>81</v>
      </c>
      <c r="JL1365" s="471">
        <v>87</v>
      </c>
      <c r="JM1365" s="471">
        <v>254</v>
      </c>
      <c r="JN1365" s="471">
        <v>301</v>
      </c>
      <c r="JO1365" s="471">
        <v>302</v>
      </c>
      <c r="JP1365" s="471">
        <v>209</v>
      </c>
      <c r="JQ1365" s="471">
        <v>352</v>
      </c>
      <c r="JR1365" s="471">
        <v>77</v>
      </c>
      <c r="JS1365" s="496">
        <v>1663</v>
      </c>
      <c r="JT1365" s="503">
        <v>10</v>
      </c>
      <c r="JU1365" s="471">
        <v>0</v>
      </c>
      <c r="JV1365" s="471">
        <v>0</v>
      </c>
      <c r="JW1365" s="471">
        <v>0</v>
      </c>
      <c r="JX1365" s="471">
        <v>0</v>
      </c>
      <c r="JY1365" s="471">
        <v>0</v>
      </c>
      <c r="JZ1365" s="471">
        <v>0</v>
      </c>
      <c r="KA1365" s="471">
        <v>0</v>
      </c>
      <c r="KB1365" s="471">
        <v>0</v>
      </c>
      <c r="KC1365" s="496">
        <v>0</v>
      </c>
      <c r="KD1365" s="503">
        <v>50</v>
      </c>
      <c r="KE1365" s="471">
        <v>0</v>
      </c>
      <c r="KF1365" s="471">
        <v>1</v>
      </c>
      <c r="KG1365" s="471">
        <v>0</v>
      </c>
      <c r="KH1365" s="471">
        <v>4</v>
      </c>
      <c r="KI1365" s="471">
        <v>1</v>
      </c>
      <c r="KJ1365" s="471">
        <v>0</v>
      </c>
      <c r="KK1365" s="471">
        <v>1</v>
      </c>
      <c r="KL1365" s="471">
        <v>0</v>
      </c>
      <c r="KM1365" s="496">
        <v>7</v>
      </c>
      <c r="KN1365" s="503">
        <v>0</v>
      </c>
      <c r="KO1365" s="471">
        <v>0</v>
      </c>
      <c r="KP1365" s="471">
        <v>0</v>
      </c>
      <c r="KQ1365" s="471">
        <v>0</v>
      </c>
      <c r="KR1365" s="471">
        <v>0</v>
      </c>
      <c r="KS1365" s="471">
        <v>0</v>
      </c>
      <c r="KT1365" s="471">
        <v>0</v>
      </c>
      <c r="KU1365" s="471">
        <v>0</v>
      </c>
      <c r="KV1365" s="471">
        <v>0</v>
      </c>
      <c r="KW1365" s="496">
        <v>0</v>
      </c>
      <c r="KX1365" s="471">
        <v>81</v>
      </c>
      <c r="KY1365" s="471">
        <v>88</v>
      </c>
      <c r="KZ1365" s="471">
        <v>254</v>
      </c>
      <c r="LA1365" s="471">
        <v>305</v>
      </c>
      <c r="LB1365" s="471">
        <v>303</v>
      </c>
      <c r="LC1365" s="471">
        <v>209</v>
      </c>
      <c r="LD1365" s="471">
        <v>353</v>
      </c>
      <c r="LE1365" s="471">
        <v>77</v>
      </c>
      <c r="LF1365" s="496">
        <v>1670</v>
      </c>
      <c r="LG1365" s="262"/>
      <c r="LH1365" s="262"/>
      <c r="LI1365" s="262"/>
      <c r="LJ1365" s="262"/>
      <c r="LK1365" s="262"/>
      <c r="LL1365" s="262"/>
      <c r="LM1365" s="262"/>
      <c r="LN1365" s="262"/>
      <c r="LO1365" s="262"/>
      <c r="LP1365" s="262"/>
      <c r="LQ1365" s="262"/>
      <c r="LR1365" s="262"/>
      <c r="LS1365" s="262"/>
      <c r="LT1365" s="262"/>
      <c r="LU1365" s="262"/>
      <c r="LV1365" s="262"/>
      <c r="LW1365" s="262"/>
      <c r="LX1365" s="262"/>
      <c r="LY1365" s="262"/>
      <c r="LZ1365" s="262"/>
      <c r="MA1365" s="262"/>
      <c r="MB1365" s="262"/>
      <c r="MC1365" s="262"/>
      <c r="MD1365" s="262"/>
      <c r="ME1365" s="262"/>
      <c r="MF1365" s="262"/>
      <c r="MG1365" s="262"/>
      <c r="MH1365" s="262"/>
      <c r="MI1365" s="262"/>
      <c r="MJ1365" s="262"/>
      <c r="MK1365" s="262"/>
      <c r="ML1365" s="262"/>
      <c r="MM1365" s="262"/>
      <c r="MN1365" s="262"/>
      <c r="MO1365" s="262"/>
      <c r="MP1365" s="262"/>
      <c r="MQ1365" s="262"/>
      <c r="MR1365" s="262"/>
      <c r="MS1365" s="262"/>
      <c r="MT1365" s="262"/>
      <c r="MU1365" s="262"/>
    </row>
    <row r="1366" spans="1:359" x14ac:dyDescent="0.2">
      <c r="A1366" s="241" t="s">
        <v>182</v>
      </c>
      <c r="B1366" s="476" t="s">
        <v>864</v>
      </c>
      <c r="C1366" s="326" t="s">
        <v>807</v>
      </c>
      <c r="D1366" s="283" t="s">
        <v>183</v>
      </c>
      <c r="E1366" s="503">
        <v>0</v>
      </c>
      <c r="F1366" s="471">
        <v>1325</v>
      </c>
      <c r="G1366" s="471">
        <v>672</v>
      </c>
      <c r="H1366" s="471">
        <v>317</v>
      </c>
      <c r="I1366" s="471">
        <v>84</v>
      </c>
      <c r="J1366" s="471">
        <v>43</v>
      </c>
      <c r="K1366" s="471">
        <v>21</v>
      </c>
      <c r="L1366" s="471">
        <v>10</v>
      </c>
      <c r="M1366" s="471">
        <v>1</v>
      </c>
      <c r="N1366" s="496">
        <v>2473</v>
      </c>
      <c r="O1366" s="503">
        <v>10</v>
      </c>
      <c r="P1366" s="471">
        <v>0</v>
      </c>
      <c r="Q1366" s="471">
        <v>0</v>
      </c>
      <c r="R1366" s="471">
        <v>0</v>
      </c>
      <c r="S1366" s="471">
        <v>0</v>
      </c>
      <c r="T1366" s="471">
        <v>0</v>
      </c>
      <c r="U1366" s="471">
        <v>0</v>
      </c>
      <c r="V1366" s="471">
        <v>0</v>
      </c>
      <c r="W1366" s="471">
        <v>0</v>
      </c>
      <c r="X1366" s="496">
        <v>0</v>
      </c>
      <c r="Y1366" s="503">
        <v>25</v>
      </c>
      <c r="Z1366" s="471">
        <v>0</v>
      </c>
      <c r="AA1366" s="471">
        <v>0</v>
      </c>
      <c r="AB1366" s="471">
        <v>0</v>
      </c>
      <c r="AC1366" s="471">
        <v>0</v>
      </c>
      <c r="AD1366" s="471">
        <v>0</v>
      </c>
      <c r="AE1366" s="471">
        <v>0</v>
      </c>
      <c r="AF1366" s="471">
        <v>0</v>
      </c>
      <c r="AG1366" s="471">
        <v>0</v>
      </c>
      <c r="AH1366" s="496">
        <v>0</v>
      </c>
      <c r="AI1366" s="503">
        <v>50</v>
      </c>
      <c r="AJ1366" s="471">
        <v>0</v>
      </c>
      <c r="AK1366" s="471">
        <v>0</v>
      </c>
      <c r="AL1366" s="471">
        <v>0</v>
      </c>
      <c r="AM1366" s="471">
        <v>0</v>
      </c>
      <c r="AN1366" s="471">
        <v>0</v>
      </c>
      <c r="AO1366" s="471">
        <v>0</v>
      </c>
      <c r="AP1366" s="471">
        <v>0</v>
      </c>
      <c r="AQ1366" s="471">
        <v>0</v>
      </c>
      <c r="AR1366" s="496">
        <v>0</v>
      </c>
      <c r="AS1366" s="503">
        <v>100</v>
      </c>
      <c r="AT1366" s="471">
        <v>0</v>
      </c>
      <c r="AU1366" s="471">
        <v>0</v>
      </c>
      <c r="AV1366" s="471">
        <v>0</v>
      </c>
      <c r="AW1366" s="471">
        <v>0</v>
      </c>
      <c r="AX1366" s="471">
        <v>0</v>
      </c>
      <c r="AY1366" s="471">
        <v>0</v>
      </c>
      <c r="AZ1366" s="471">
        <v>0</v>
      </c>
      <c r="BA1366" s="471">
        <v>0</v>
      </c>
      <c r="BB1366" s="496">
        <v>0</v>
      </c>
      <c r="BC1366" s="503">
        <v>0</v>
      </c>
      <c r="BD1366" s="471">
        <v>0</v>
      </c>
      <c r="BE1366" s="471">
        <v>0</v>
      </c>
      <c r="BF1366" s="471">
        <v>0</v>
      </c>
      <c r="BG1366" s="471">
        <v>0</v>
      </c>
      <c r="BH1366" s="471">
        <v>0</v>
      </c>
      <c r="BI1366" s="471">
        <v>0</v>
      </c>
      <c r="BJ1366" s="471">
        <v>0</v>
      </c>
      <c r="BK1366" s="471">
        <v>0</v>
      </c>
      <c r="BL1366" s="496">
        <v>0</v>
      </c>
      <c r="BM1366" s="471">
        <v>0</v>
      </c>
      <c r="BN1366" s="471">
        <v>0</v>
      </c>
      <c r="BO1366" s="471">
        <v>0</v>
      </c>
      <c r="BP1366" s="471">
        <v>0</v>
      </c>
      <c r="BQ1366" s="471">
        <v>0</v>
      </c>
      <c r="BR1366" s="471">
        <v>0</v>
      </c>
      <c r="BS1366" s="471">
        <v>0</v>
      </c>
      <c r="BT1366" s="471">
        <v>0</v>
      </c>
      <c r="BU1366" s="496">
        <v>0</v>
      </c>
      <c r="BV1366" s="471">
        <v>1325</v>
      </c>
      <c r="BW1366" s="471">
        <v>672</v>
      </c>
      <c r="BX1366" s="471">
        <v>317</v>
      </c>
      <c r="BY1366" s="471">
        <v>84</v>
      </c>
      <c r="BZ1366" s="471">
        <v>43</v>
      </c>
      <c r="CA1366" s="471">
        <v>21</v>
      </c>
      <c r="CB1366" s="471">
        <v>10</v>
      </c>
      <c r="CC1366" s="471">
        <v>1</v>
      </c>
      <c r="CD1366" s="496">
        <v>2473</v>
      </c>
      <c r="CE1366" s="503">
        <v>10</v>
      </c>
      <c r="CF1366" s="471">
        <v>0</v>
      </c>
      <c r="CG1366" s="471">
        <v>0</v>
      </c>
      <c r="CH1366" s="471">
        <v>0</v>
      </c>
      <c r="CI1366" s="471">
        <v>0</v>
      </c>
      <c r="CJ1366" s="471">
        <v>0</v>
      </c>
      <c r="CK1366" s="471">
        <v>0</v>
      </c>
      <c r="CL1366" s="471">
        <v>0</v>
      </c>
      <c r="CM1366" s="471">
        <v>0</v>
      </c>
      <c r="CN1366" s="496">
        <v>0</v>
      </c>
      <c r="CO1366" s="503">
        <v>25</v>
      </c>
      <c r="CP1366" s="471">
        <v>0</v>
      </c>
      <c r="CQ1366" s="471">
        <v>0</v>
      </c>
      <c r="CR1366" s="471">
        <v>0</v>
      </c>
      <c r="CS1366" s="471">
        <v>0</v>
      </c>
      <c r="CT1366" s="471">
        <v>0</v>
      </c>
      <c r="CU1366" s="471">
        <v>0</v>
      </c>
      <c r="CV1366" s="471">
        <v>0</v>
      </c>
      <c r="CW1366" s="471">
        <v>0</v>
      </c>
      <c r="CX1366" s="496">
        <v>0</v>
      </c>
      <c r="CY1366" s="503">
        <v>50</v>
      </c>
      <c r="CZ1366" s="471">
        <v>0</v>
      </c>
      <c r="DA1366" s="471">
        <v>0</v>
      </c>
      <c r="DB1366" s="471">
        <v>0</v>
      </c>
      <c r="DC1366" s="471">
        <v>0</v>
      </c>
      <c r="DD1366" s="471">
        <v>0</v>
      </c>
      <c r="DE1366" s="471">
        <v>0</v>
      </c>
      <c r="DF1366" s="471">
        <v>0</v>
      </c>
      <c r="DG1366" s="471">
        <v>0</v>
      </c>
      <c r="DH1366" s="496">
        <v>0</v>
      </c>
      <c r="DI1366" s="503">
        <v>100</v>
      </c>
      <c r="DJ1366" s="471">
        <v>157</v>
      </c>
      <c r="DK1366" s="471">
        <v>88</v>
      </c>
      <c r="DL1366" s="471">
        <v>37</v>
      </c>
      <c r="DM1366" s="471">
        <v>11</v>
      </c>
      <c r="DN1366" s="471">
        <v>6</v>
      </c>
      <c r="DO1366" s="471">
        <v>2</v>
      </c>
      <c r="DP1366" s="471">
        <v>1</v>
      </c>
      <c r="DQ1366" s="471">
        <v>0</v>
      </c>
      <c r="DR1366" s="496">
        <v>302</v>
      </c>
      <c r="DS1366" s="503">
        <v>0</v>
      </c>
      <c r="DT1366" s="471">
        <v>0</v>
      </c>
      <c r="DU1366" s="471">
        <v>0</v>
      </c>
      <c r="DV1366" s="471">
        <v>0</v>
      </c>
      <c r="DW1366" s="471">
        <v>0</v>
      </c>
      <c r="DX1366" s="471">
        <v>0</v>
      </c>
      <c r="DY1366" s="471">
        <v>0</v>
      </c>
      <c r="DZ1366" s="471">
        <v>0</v>
      </c>
      <c r="EA1366" s="471">
        <v>0</v>
      </c>
      <c r="EB1366" s="496">
        <v>0</v>
      </c>
      <c r="EC1366" s="471">
        <v>157</v>
      </c>
      <c r="ED1366" s="471">
        <v>88</v>
      </c>
      <c r="EE1366" s="471">
        <v>37</v>
      </c>
      <c r="EF1366" s="471">
        <v>11</v>
      </c>
      <c r="EG1366" s="471">
        <v>6</v>
      </c>
      <c r="EH1366" s="471">
        <v>2</v>
      </c>
      <c r="EI1366" s="471">
        <v>1</v>
      </c>
      <c r="EJ1366" s="471">
        <v>0</v>
      </c>
      <c r="EK1366" s="496">
        <v>302</v>
      </c>
      <c r="EL1366" s="518">
        <v>50</v>
      </c>
      <c r="EM1366" s="471">
        <v>0</v>
      </c>
      <c r="EN1366" s="471">
        <v>0</v>
      </c>
      <c r="EO1366" s="471">
        <v>0</v>
      </c>
      <c r="EP1366" s="471">
        <v>0</v>
      </c>
      <c r="EQ1366" s="471">
        <v>0</v>
      </c>
      <c r="ER1366" s="471">
        <v>0</v>
      </c>
      <c r="ES1366" s="471">
        <v>0</v>
      </c>
      <c r="ET1366" s="471">
        <v>0</v>
      </c>
      <c r="EU1366" s="496">
        <v>0</v>
      </c>
      <c r="EV1366" s="503">
        <v>100</v>
      </c>
      <c r="EW1366" s="471">
        <v>0</v>
      </c>
      <c r="EX1366" s="471">
        <v>0</v>
      </c>
      <c r="EY1366" s="471">
        <v>0</v>
      </c>
      <c r="EZ1366" s="471">
        <v>0</v>
      </c>
      <c r="FA1366" s="471">
        <v>0</v>
      </c>
      <c r="FB1366" s="471">
        <v>0</v>
      </c>
      <c r="FC1366" s="471">
        <v>0</v>
      </c>
      <c r="FD1366" s="471">
        <v>0</v>
      </c>
      <c r="FE1366" s="496">
        <v>0</v>
      </c>
      <c r="FF1366" s="503">
        <v>150</v>
      </c>
      <c r="FG1366" s="471">
        <v>0</v>
      </c>
      <c r="FH1366" s="471">
        <v>0</v>
      </c>
      <c r="FI1366" s="471">
        <v>0</v>
      </c>
      <c r="FJ1366" s="471">
        <v>0</v>
      </c>
      <c r="FK1366" s="471">
        <v>0</v>
      </c>
      <c r="FL1366" s="471">
        <v>0</v>
      </c>
      <c r="FM1366" s="471">
        <v>0</v>
      </c>
      <c r="FN1366" s="471">
        <v>0</v>
      </c>
      <c r="FO1366" s="496">
        <v>0</v>
      </c>
      <c r="FP1366" s="503">
        <v>200</v>
      </c>
      <c r="FQ1366" s="471">
        <v>34</v>
      </c>
      <c r="FR1366" s="471">
        <v>17</v>
      </c>
      <c r="FS1366" s="471">
        <v>4</v>
      </c>
      <c r="FT1366" s="471">
        <v>5</v>
      </c>
      <c r="FU1366" s="471">
        <v>1</v>
      </c>
      <c r="FV1366" s="471">
        <v>0</v>
      </c>
      <c r="FW1366" s="471">
        <v>0</v>
      </c>
      <c r="FX1366" s="471">
        <v>0</v>
      </c>
      <c r="FY1366" s="496">
        <v>61</v>
      </c>
      <c r="FZ1366" s="503">
        <v>0</v>
      </c>
      <c r="GA1366" s="471">
        <v>0</v>
      </c>
      <c r="GB1366" s="471">
        <v>0</v>
      </c>
      <c r="GC1366" s="471">
        <v>0</v>
      </c>
      <c r="GD1366" s="471">
        <v>0</v>
      </c>
      <c r="GE1366" s="471">
        <v>0</v>
      </c>
      <c r="GF1366" s="471">
        <v>0</v>
      </c>
      <c r="GG1366" s="471">
        <v>0</v>
      </c>
      <c r="GH1366" s="471">
        <v>0</v>
      </c>
      <c r="GI1366" s="496">
        <v>0</v>
      </c>
      <c r="GJ1366" s="471">
        <v>34</v>
      </c>
      <c r="GK1366" s="471">
        <v>17</v>
      </c>
      <c r="GL1366" s="471">
        <v>4</v>
      </c>
      <c r="GM1366" s="471">
        <v>5</v>
      </c>
      <c r="GN1366" s="471">
        <v>1</v>
      </c>
      <c r="GO1366" s="471">
        <v>0</v>
      </c>
      <c r="GP1366" s="471">
        <v>0</v>
      </c>
      <c r="GQ1366" s="471">
        <v>0</v>
      </c>
      <c r="GR1366" s="496">
        <v>61</v>
      </c>
      <c r="GS1366" s="503">
        <v>100</v>
      </c>
      <c r="GT1366" s="471">
        <v>0</v>
      </c>
      <c r="GU1366" s="471">
        <v>0</v>
      </c>
      <c r="GV1366" s="471">
        <v>0</v>
      </c>
      <c r="GW1366" s="471">
        <v>0</v>
      </c>
      <c r="GX1366" s="471">
        <v>0</v>
      </c>
      <c r="GY1366" s="471">
        <v>0</v>
      </c>
      <c r="GZ1366" s="471">
        <v>0</v>
      </c>
      <c r="HA1366" s="471">
        <v>0</v>
      </c>
      <c r="HB1366" s="496">
        <v>0</v>
      </c>
      <c r="HC1366" s="503">
        <v>150</v>
      </c>
      <c r="HD1366" s="471">
        <v>0</v>
      </c>
      <c r="HE1366" s="471">
        <v>0</v>
      </c>
      <c r="HF1366" s="471">
        <v>0</v>
      </c>
      <c r="HG1366" s="471">
        <v>0</v>
      </c>
      <c r="HH1366" s="471">
        <v>0</v>
      </c>
      <c r="HI1366" s="471">
        <v>0</v>
      </c>
      <c r="HJ1366" s="471">
        <v>0</v>
      </c>
      <c r="HK1366" s="471">
        <v>0</v>
      </c>
      <c r="HL1366" s="496">
        <v>0</v>
      </c>
      <c r="HM1366" s="503">
        <v>200</v>
      </c>
      <c r="HN1366" s="471">
        <v>0</v>
      </c>
      <c r="HO1366" s="471">
        <v>0</v>
      </c>
      <c r="HP1366" s="471">
        <v>0</v>
      </c>
      <c r="HQ1366" s="471">
        <v>0</v>
      </c>
      <c r="HR1366" s="471">
        <v>0</v>
      </c>
      <c r="HS1366" s="471">
        <v>0</v>
      </c>
      <c r="HT1366" s="471">
        <v>0</v>
      </c>
      <c r="HU1366" s="471">
        <v>0</v>
      </c>
      <c r="HV1366" s="496">
        <v>0</v>
      </c>
      <c r="HW1366" s="503">
        <v>250</v>
      </c>
      <c r="HX1366" s="471">
        <v>0</v>
      </c>
      <c r="HY1366" s="471">
        <v>0</v>
      </c>
      <c r="HZ1366" s="471">
        <v>0</v>
      </c>
      <c r="IA1366" s="471">
        <v>0</v>
      </c>
      <c r="IB1366" s="471">
        <v>0</v>
      </c>
      <c r="IC1366" s="471">
        <v>0</v>
      </c>
      <c r="ID1366" s="471">
        <v>0</v>
      </c>
      <c r="IE1366" s="471">
        <v>0</v>
      </c>
      <c r="IF1366" s="496">
        <v>0</v>
      </c>
      <c r="IG1366" s="503">
        <v>300</v>
      </c>
      <c r="IH1366" s="471">
        <v>21</v>
      </c>
      <c r="II1366" s="471">
        <v>13</v>
      </c>
      <c r="IJ1366" s="471">
        <v>5</v>
      </c>
      <c r="IK1366" s="471">
        <v>2</v>
      </c>
      <c r="IL1366" s="471">
        <v>1</v>
      </c>
      <c r="IM1366" s="471">
        <v>0</v>
      </c>
      <c r="IN1366" s="471">
        <v>0</v>
      </c>
      <c r="IO1366" s="471">
        <v>0</v>
      </c>
      <c r="IP1366" s="496">
        <v>42</v>
      </c>
      <c r="IQ1366" s="503">
        <v>0</v>
      </c>
      <c r="IR1366" s="471">
        <v>0</v>
      </c>
      <c r="IS1366" s="471">
        <v>0</v>
      </c>
      <c r="IT1366" s="471">
        <v>0</v>
      </c>
      <c r="IU1366" s="471">
        <v>0</v>
      </c>
      <c r="IV1366" s="471">
        <v>0</v>
      </c>
      <c r="IW1366" s="471">
        <v>0</v>
      </c>
      <c r="IX1366" s="471">
        <v>0</v>
      </c>
      <c r="IY1366" s="471">
        <v>0</v>
      </c>
      <c r="IZ1366" s="496">
        <v>0</v>
      </c>
      <c r="JA1366" s="471">
        <v>21</v>
      </c>
      <c r="JB1366" s="471">
        <v>13</v>
      </c>
      <c r="JC1366" s="471">
        <v>5</v>
      </c>
      <c r="JD1366" s="471">
        <v>2</v>
      </c>
      <c r="JE1366" s="471">
        <v>1</v>
      </c>
      <c r="JF1366" s="471">
        <v>0</v>
      </c>
      <c r="JG1366" s="471">
        <v>0</v>
      </c>
      <c r="JH1366" s="471">
        <v>0</v>
      </c>
      <c r="JI1366" s="471">
        <v>42</v>
      </c>
      <c r="JJ1366" s="503">
        <v>0</v>
      </c>
      <c r="JK1366" s="471">
        <v>1495</v>
      </c>
      <c r="JL1366" s="471">
        <v>538</v>
      </c>
      <c r="JM1366" s="471">
        <v>396</v>
      </c>
      <c r="JN1366" s="471">
        <v>174</v>
      </c>
      <c r="JO1366" s="471">
        <v>36</v>
      </c>
      <c r="JP1366" s="471">
        <v>13</v>
      </c>
      <c r="JQ1366" s="471">
        <v>17</v>
      </c>
      <c r="JR1366" s="471">
        <v>1</v>
      </c>
      <c r="JS1366" s="496">
        <v>2670</v>
      </c>
      <c r="JT1366" s="503">
        <v>10</v>
      </c>
      <c r="JU1366" s="471">
        <v>0</v>
      </c>
      <c r="JV1366" s="471">
        <v>0</v>
      </c>
      <c r="JW1366" s="471">
        <v>0</v>
      </c>
      <c r="JX1366" s="471">
        <v>0</v>
      </c>
      <c r="JY1366" s="471">
        <v>0</v>
      </c>
      <c r="JZ1366" s="471">
        <v>0</v>
      </c>
      <c r="KA1366" s="471">
        <v>0</v>
      </c>
      <c r="KB1366" s="471">
        <v>0</v>
      </c>
      <c r="KC1366" s="496">
        <v>0</v>
      </c>
      <c r="KD1366" s="503">
        <v>50</v>
      </c>
      <c r="KE1366" s="471">
        <v>0</v>
      </c>
      <c r="KF1366" s="471">
        <v>0</v>
      </c>
      <c r="KG1366" s="471">
        <v>0</v>
      </c>
      <c r="KH1366" s="471">
        <v>0</v>
      </c>
      <c r="KI1366" s="471">
        <v>0</v>
      </c>
      <c r="KJ1366" s="471">
        <v>0</v>
      </c>
      <c r="KK1366" s="471">
        <v>0</v>
      </c>
      <c r="KL1366" s="471">
        <v>0</v>
      </c>
      <c r="KM1366" s="496">
        <v>0</v>
      </c>
      <c r="KN1366" s="503">
        <v>0</v>
      </c>
      <c r="KO1366" s="471">
        <v>0</v>
      </c>
      <c r="KP1366" s="471">
        <v>0</v>
      </c>
      <c r="KQ1366" s="471">
        <v>0</v>
      </c>
      <c r="KR1366" s="471">
        <v>0</v>
      </c>
      <c r="KS1366" s="471">
        <v>0</v>
      </c>
      <c r="KT1366" s="471">
        <v>0</v>
      </c>
      <c r="KU1366" s="471">
        <v>0</v>
      </c>
      <c r="KV1366" s="471">
        <v>0</v>
      </c>
      <c r="KW1366" s="496">
        <v>0</v>
      </c>
      <c r="KX1366" s="471">
        <v>1495</v>
      </c>
      <c r="KY1366" s="471">
        <v>538</v>
      </c>
      <c r="KZ1366" s="471">
        <v>396</v>
      </c>
      <c r="LA1366" s="471">
        <v>174</v>
      </c>
      <c r="LB1366" s="471">
        <v>36</v>
      </c>
      <c r="LC1366" s="471">
        <v>13</v>
      </c>
      <c r="LD1366" s="471">
        <v>17</v>
      </c>
      <c r="LE1366" s="471">
        <v>1</v>
      </c>
      <c r="LF1366" s="496">
        <v>2670</v>
      </c>
      <c r="LG1366" s="262"/>
      <c r="LH1366" s="262"/>
      <c r="LI1366" s="262"/>
      <c r="LJ1366" s="262"/>
      <c r="LK1366" s="262"/>
      <c r="LL1366" s="262"/>
      <c r="LM1366" s="262"/>
      <c r="LN1366" s="262"/>
      <c r="LO1366" s="262"/>
      <c r="LP1366" s="262"/>
      <c r="LQ1366" s="262"/>
      <c r="LR1366" s="262"/>
      <c r="LS1366" s="262"/>
      <c r="LT1366" s="262"/>
      <c r="LU1366" s="262"/>
      <c r="LV1366" s="262"/>
      <c r="LW1366" s="262"/>
      <c r="LX1366" s="262"/>
      <c r="LY1366" s="262"/>
      <c r="LZ1366" s="262"/>
      <c r="MA1366" s="262"/>
      <c r="MB1366" s="262"/>
      <c r="MC1366" s="262"/>
      <c r="MD1366" s="262"/>
      <c r="ME1366" s="262"/>
      <c r="MF1366" s="262"/>
      <c r="MG1366" s="262"/>
      <c r="MH1366" s="262"/>
      <c r="MI1366" s="262"/>
      <c r="MJ1366" s="262"/>
      <c r="MK1366" s="262"/>
      <c r="ML1366" s="262"/>
      <c r="MM1366" s="262"/>
      <c r="MN1366" s="262"/>
      <c r="MO1366" s="262"/>
      <c r="MP1366" s="262"/>
      <c r="MQ1366" s="262"/>
      <c r="MR1366" s="262"/>
      <c r="MS1366" s="262"/>
      <c r="MT1366" s="262"/>
      <c r="MU1366" s="262"/>
    </row>
    <row r="1367" spans="1:359" x14ac:dyDescent="0.2">
      <c r="A1367" s="241" t="s">
        <v>184</v>
      </c>
      <c r="B1367" s="476" t="s">
        <v>865</v>
      </c>
      <c r="C1367" s="326" t="s">
        <v>794</v>
      </c>
      <c r="D1367" s="283" t="s">
        <v>185</v>
      </c>
      <c r="E1367" s="503">
        <v>0</v>
      </c>
      <c r="F1367" s="471">
        <v>99</v>
      </c>
      <c r="G1367" s="471">
        <v>106</v>
      </c>
      <c r="H1367" s="471">
        <v>84</v>
      </c>
      <c r="I1367" s="471">
        <v>58</v>
      </c>
      <c r="J1367" s="471">
        <v>35</v>
      </c>
      <c r="K1367" s="471">
        <v>24</v>
      </c>
      <c r="L1367" s="471">
        <v>8</v>
      </c>
      <c r="M1367" s="471">
        <v>0</v>
      </c>
      <c r="N1367" s="496">
        <v>414</v>
      </c>
      <c r="O1367" s="503">
        <v>10</v>
      </c>
      <c r="P1367" s="471">
        <v>0</v>
      </c>
      <c r="Q1367" s="471">
        <v>0</v>
      </c>
      <c r="R1367" s="471">
        <v>0</v>
      </c>
      <c r="S1367" s="471">
        <v>0</v>
      </c>
      <c r="T1367" s="471">
        <v>0</v>
      </c>
      <c r="U1367" s="471">
        <v>0</v>
      </c>
      <c r="V1367" s="471">
        <v>0</v>
      </c>
      <c r="W1367" s="471">
        <v>0</v>
      </c>
      <c r="X1367" s="496">
        <v>0</v>
      </c>
      <c r="Y1367" s="503">
        <v>25</v>
      </c>
      <c r="Z1367" s="471">
        <v>0</v>
      </c>
      <c r="AA1367" s="471">
        <v>0</v>
      </c>
      <c r="AB1367" s="471">
        <v>0</v>
      </c>
      <c r="AC1367" s="471">
        <v>0</v>
      </c>
      <c r="AD1367" s="471">
        <v>0</v>
      </c>
      <c r="AE1367" s="471">
        <v>0</v>
      </c>
      <c r="AF1367" s="471">
        <v>0</v>
      </c>
      <c r="AG1367" s="471">
        <v>0</v>
      </c>
      <c r="AH1367" s="496">
        <v>0</v>
      </c>
      <c r="AI1367" s="503">
        <v>50</v>
      </c>
      <c r="AJ1367" s="471">
        <v>0</v>
      </c>
      <c r="AK1367" s="471">
        <v>0</v>
      </c>
      <c r="AL1367" s="471">
        <v>0</v>
      </c>
      <c r="AM1367" s="471">
        <v>0</v>
      </c>
      <c r="AN1367" s="471">
        <v>0</v>
      </c>
      <c r="AO1367" s="471">
        <v>0</v>
      </c>
      <c r="AP1367" s="471">
        <v>0</v>
      </c>
      <c r="AQ1367" s="471">
        <v>0</v>
      </c>
      <c r="AR1367" s="496">
        <v>0</v>
      </c>
      <c r="AS1367" s="503">
        <v>100</v>
      </c>
      <c r="AT1367" s="471">
        <v>0</v>
      </c>
      <c r="AU1367" s="471">
        <v>0</v>
      </c>
      <c r="AV1367" s="471">
        <v>0</v>
      </c>
      <c r="AW1367" s="471">
        <v>0</v>
      </c>
      <c r="AX1367" s="471">
        <v>0</v>
      </c>
      <c r="AY1367" s="471">
        <v>0</v>
      </c>
      <c r="AZ1367" s="471">
        <v>0</v>
      </c>
      <c r="BA1367" s="471">
        <v>0</v>
      </c>
      <c r="BB1367" s="496">
        <v>0</v>
      </c>
      <c r="BC1367" s="503">
        <v>0</v>
      </c>
      <c r="BD1367" s="471">
        <v>0</v>
      </c>
      <c r="BE1367" s="471">
        <v>0</v>
      </c>
      <c r="BF1367" s="471">
        <v>0</v>
      </c>
      <c r="BG1367" s="471">
        <v>0</v>
      </c>
      <c r="BH1367" s="471">
        <v>0</v>
      </c>
      <c r="BI1367" s="471">
        <v>0</v>
      </c>
      <c r="BJ1367" s="471">
        <v>0</v>
      </c>
      <c r="BK1367" s="471">
        <v>0</v>
      </c>
      <c r="BL1367" s="496">
        <v>0</v>
      </c>
      <c r="BM1367" s="471">
        <v>0</v>
      </c>
      <c r="BN1367" s="471">
        <v>0</v>
      </c>
      <c r="BO1367" s="471">
        <v>0</v>
      </c>
      <c r="BP1367" s="471">
        <v>0</v>
      </c>
      <c r="BQ1367" s="471">
        <v>0</v>
      </c>
      <c r="BR1367" s="471">
        <v>0</v>
      </c>
      <c r="BS1367" s="471">
        <v>0</v>
      </c>
      <c r="BT1367" s="471">
        <v>0</v>
      </c>
      <c r="BU1367" s="496">
        <v>0</v>
      </c>
      <c r="BV1367" s="471">
        <v>99</v>
      </c>
      <c r="BW1367" s="471">
        <v>106</v>
      </c>
      <c r="BX1367" s="471">
        <v>84</v>
      </c>
      <c r="BY1367" s="471">
        <v>58</v>
      </c>
      <c r="BZ1367" s="471">
        <v>35</v>
      </c>
      <c r="CA1367" s="471">
        <v>24</v>
      </c>
      <c r="CB1367" s="471">
        <v>8</v>
      </c>
      <c r="CC1367" s="471">
        <v>0</v>
      </c>
      <c r="CD1367" s="496">
        <v>414</v>
      </c>
      <c r="CE1367" s="503">
        <v>10</v>
      </c>
      <c r="CF1367" s="471">
        <v>0</v>
      </c>
      <c r="CG1367" s="471">
        <v>0</v>
      </c>
      <c r="CH1367" s="471">
        <v>0</v>
      </c>
      <c r="CI1367" s="471">
        <v>0</v>
      </c>
      <c r="CJ1367" s="471">
        <v>0</v>
      </c>
      <c r="CK1367" s="471">
        <v>0</v>
      </c>
      <c r="CL1367" s="471">
        <v>0</v>
      </c>
      <c r="CM1367" s="471">
        <v>0</v>
      </c>
      <c r="CN1367" s="496">
        <v>0</v>
      </c>
      <c r="CO1367" s="503">
        <v>25</v>
      </c>
      <c r="CP1367" s="471">
        <v>0</v>
      </c>
      <c r="CQ1367" s="471">
        <v>0</v>
      </c>
      <c r="CR1367" s="471">
        <v>0</v>
      </c>
      <c r="CS1367" s="471">
        <v>0</v>
      </c>
      <c r="CT1367" s="471">
        <v>0</v>
      </c>
      <c r="CU1367" s="471">
        <v>0</v>
      </c>
      <c r="CV1367" s="471">
        <v>0</v>
      </c>
      <c r="CW1367" s="471">
        <v>0</v>
      </c>
      <c r="CX1367" s="496">
        <v>0</v>
      </c>
      <c r="CY1367" s="503">
        <v>50</v>
      </c>
      <c r="CZ1367" s="471">
        <v>9</v>
      </c>
      <c r="DA1367" s="471">
        <v>12</v>
      </c>
      <c r="DB1367" s="471">
        <v>13</v>
      </c>
      <c r="DC1367" s="471">
        <v>11</v>
      </c>
      <c r="DD1367" s="471">
        <v>4</v>
      </c>
      <c r="DE1367" s="471">
        <v>2</v>
      </c>
      <c r="DF1367" s="471">
        <v>4</v>
      </c>
      <c r="DG1367" s="471">
        <v>1</v>
      </c>
      <c r="DH1367" s="496">
        <v>56</v>
      </c>
      <c r="DI1367" s="503">
        <v>100</v>
      </c>
      <c r="DJ1367" s="471">
        <v>0</v>
      </c>
      <c r="DK1367" s="471">
        <v>0</v>
      </c>
      <c r="DL1367" s="471">
        <v>0</v>
      </c>
      <c r="DM1367" s="471">
        <v>0</v>
      </c>
      <c r="DN1367" s="471">
        <v>0</v>
      </c>
      <c r="DO1367" s="471">
        <v>0</v>
      </c>
      <c r="DP1367" s="471">
        <v>0</v>
      </c>
      <c r="DQ1367" s="471">
        <v>0</v>
      </c>
      <c r="DR1367" s="496">
        <v>0</v>
      </c>
      <c r="DS1367" s="503">
        <v>0</v>
      </c>
      <c r="DT1367" s="471">
        <v>0</v>
      </c>
      <c r="DU1367" s="471">
        <v>0</v>
      </c>
      <c r="DV1367" s="471">
        <v>0</v>
      </c>
      <c r="DW1367" s="471">
        <v>0</v>
      </c>
      <c r="DX1367" s="471">
        <v>0</v>
      </c>
      <c r="DY1367" s="471">
        <v>0</v>
      </c>
      <c r="DZ1367" s="471">
        <v>0</v>
      </c>
      <c r="EA1367" s="471">
        <v>0</v>
      </c>
      <c r="EB1367" s="496">
        <v>0</v>
      </c>
      <c r="EC1367" s="471">
        <v>9</v>
      </c>
      <c r="ED1367" s="471">
        <v>12</v>
      </c>
      <c r="EE1367" s="471">
        <v>13</v>
      </c>
      <c r="EF1367" s="471">
        <v>11</v>
      </c>
      <c r="EG1367" s="471">
        <v>4</v>
      </c>
      <c r="EH1367" s="471">
        <v>2</v>
      </c>
      <c r="EI1367" s="471">
        <v>4</v>
      </c>
      <c r="EJ1367" s="471">
        <v>1</v>
      </c>
      <c r="EK1367" s="496">
        <v>56</v>
      </c>
      <c r="EL1367" s="518">
        <v>50</v>
      </c>
      <c r="EM1367" s="471">
        <v>2</v>
      </c>
      <c r="EN1367" s="471">
        <v>0</v>
      </c>
      <c r="EO1367" s="471">
        <v>12</v>
      </c>
      <c r="EP1367" s="471">
        <v>3</v>
      </c>
      <c r="EQ1367" s="471">
        <v>4</v>
      </c>
      <c r="ER1367" s="471">
        <v>1</v>
      </c>
      <c r="ES1367" s="471">
        <v>1</v>
      </c>
      <c r="ET1367" s="471">
        <v>0</v>
      </c>
      <c r="EU1367" s="496">
        <v>23</v>
      </c>
      <c r="EV1367" s="503">
        <v>100</v>
      </c>
      <c r="EW1367" s="471">
        <v>0</v>
      </c>
      <c r="EX1367" s="471">
        <v>0</v>
      </c>
      <c r="EY1367" s="471">
        <v>0</v>
      </c>
      <c r="EZ1367" s="471">
        <v>0</v>
      </c>
      <c r="FA1367" s="471">
        <v>0</v>
      </c>
      <c r="FB1367" s="471">
        <v>0</v>
      </c>
      <c r="FC1367" s="471">
        <v>0</v>
      </c>
      <c r="FD1367" s="471">
        <v>0</v>
      </c>
      <c r="FE1367" s="496">
        <v>0</v>
      </c>
      <c r="FF1367" s="503">
        <v>150</v>
      </c>
      <c r="FG1367" s="471">
        <v>0</v>
      </c>
      <c r="FH1367" s="471">
        <v>0</v>
      </c>
      <c r="FI1367" s="471">
        <v>0</v>
      </c>
      <c r="FJ1367" s="471">
        <v>0</v>
      </c>
      <c r="FK1367" s="471">
        <v>0</v>
      </c>
      <c r="FL1367" s="471">
        <v>0</v>
      </c>
      <c r="FM1367" s="471">
        <v>0</v>
      </c>
      <c r="FN1367" s="471">
        <v>0</v>
      </c>
      <c r="FO1367" s="496">
        <v>0</v>
      </c>
      <c r="FP1367" s="503">
        <v>200</v>
      </c>
      <c r="FQ1367" s="471">
        <v>0</v>
      </c>
      <c r="FR1367" s="471">
        <v>0</v>
      </c>
      <c r="FS1367" s="471">
        <v>0</v>
      </c>
      <c r="FT1367" s="471">
        <v>0</v>
      </c>
      <c r="FU1367" s="471">
        <v>0</v>
      </c>
      <c r="FV1367" s="471">
        <v>0</v>
      </c>
      <c r="FW1367" s="471">
        <v>0</v>
      </c>
      <c r="FX1367" s="471">
        <v>0</v>
      </c>
      <c r="FY1367" s="496">
        <v>0</v>
      </c>
      <c r="FZ1367" s="503">
        <v>0</v>
      </c>
      <c r="GA1367" s="471">
        <v>0</v>
      </c>
      <c r="GB1367" s="471">
        <v>0</v>
      </c>
      <c r="GC1367" s="471">
        <v>0</v>
      </c>
      <c r="GD1367" s="471">
        <v>0</v>
      </c>
      <c r="GE1367" s="471">
        <v>0</v>
      </c>
      <c r="GF1367" s="471">
        <v>0</v>
      </c>
      <c r="GG1367" s="471">
        <v>0</v>
      </c>
      <c r="GH1367" s="471">
        <v>0</v>
      </c>
      <c r="GI1367" s="496">
        <v>0</v>
      </c>
      <c r="GJ1367" s="471">
        <v>2</v>
      </c>
      <c r="GK1367" s="471">
        <v>0</v>
      </c>
      <c r="GL1367" s="471">
        <v>12</v>
      </c>
      <c r="GM1367" s="471">
        <v>3</v>
      </c>
      <c r="GN1367" s="471">
        <v>4</v>
      </c>
      <c r="GO1367" s="471">
        <v>1</v>
      </c>
      <c r="GP1367" s="471">
        <v>1</v>
      </c>
      <c r="GQ1367" s="471">
        <v>0</v>
      </c>
      <c r="GR1367" s="496">
        <v>23</v>
      </c>
      <c r="GS1367" s="503">
        <v>100</v>
      </c>
      <c r="GT1367" s="471">
        <v>2</v>
      </c>
      <c r="GU1367" s="471">
        <v>8</v>
      </c>
      <c r="GV1367" s="471">
        <v>2</v>
      </c>
      <c r="GW1367" s="471">
        <v>0</v>
      </c>
      <c r="GX1367" s="471">
        <v>0</v>
      </c>
      <c r="GY1367" s="471">
        <v>0</v>
      </c>
      <c r="GZ1367" s="471">
        <v>0</v>
      </c>
      <c r="HA1367" s="471">
        <v>0</v>
      </c>
      <c r="HB1367" s="496">
        <v>12</v>
      </c>
      <c r="HC1367" s="503">
        <v>150</v>
      </c>
      <c r="HD1367" s="471">
        <v>0</v>
      </c>
      <c r="HE1367" s="471">
        <v>0</v>
      </c>
      <c r="HF1367" s="471">
        <v>0</v>
      </c>
      <c r="HG1367" s="471">
        <v>0</v>
      </c>
      <c r="HH1367" s="471">
        <v>0</v>
      </c>
      <c r="HI1367" s="471">
        <v>0</v>
      </c>
      <c r="HJ1367" s="471">
        <v>0</v>
      </c>
      <c r="HK1367" s="471">
        <v>0</v>
      </c>
      <c r="HL1367" s="496">
        <v>0</v>
      </c>
      <c r="HM1367" s="503">
        <v>200</v>
      </c>
      <c r="HN1367" s="471">
        <v>0</v>
      </c>
      <c r="HO1367" s="471">
        <v>0</v>
      </c>
      <c r="HP1367" s="471">
        <v>0</v>
      </c>
      <c r="HQ1367" s="471">
        <v>0</v>
      </c>
      <c r="HR1367" s="471">
        <v>0</v>
      </c>
      <c r="HS1367" s="471">
        <v>0</v>
      </c>
      <c r="HT1367" s="471">
        <v>0</v>
      </c>
      <c r="HU1367" s="471">
        <v>0</v>
      </c>
      <c r="HV1367" s="496">
        <v>0</v>
      </c>
      <c r="HW1367" s="503">
        <v>250</v>
      </c>
      <c r="HX1367" s="471">
        <v>0</v>
      </c>
      <c r="HY1367" s="471">
        <v>0</v>
      </c>
      <c r="HZ1367" s="471">
        <v>0</v>
      </c>
      <c r="IA1367" s="471">
        <v>0</v>
      </c>
      <c r="IB1367" s="471">
        <v>0</v>
      </c>
      <c r="IC1367" s="471">
        <v>0</v>
      </c>
      <c r="ID1367" s="471">
        <v>0</v>
      </c>
      <c r="IE1367" s="471">
        <v>0</v>
      </c>
      <c r="IF1367" s="496">
        <v>0</v>
      </c>
      <c r="IG1367" s="503">
        <v>300</v>
      </c>
      <c r="IH1367" s="471">
        <v>0</v>
      </c>
      <c r="II1367" s="471">
        <v>0</v>
      </c>
      <c r="IJ1367" s="471">
        <v>0</v>
      </c>
      <c r="IK1367" s="471">
        <v>0</v>
      </c>
      <c r="IL1367" s="471">
        <v>0</v>
      </c>
      <c r="IM1367" s="471">
        <v>0</v>
      </c>
      <c r="IN1367" s="471">
        <v>0</v>
      </c>
      <c r="IO1367" s="471">
        <v>0</v>
      </c>
      <c r="IP1367" s="496">
        <v>0</v>
      </c>
      <c r="IQ1367" s="503">
        <v>0</v>
      </c>
      <c r="IR1367" s="471">
        <v>0</v>
      </c>
      <c r="IS1367" s="471">
        <v>0</v>
      </c>
      <c r="IT1367" s="471">
        <v>0</v>
      </c>
      <c r="IU1367" s="471">
        <v>0</v>
      </c>
      <c r="IV1367" s="471">
        <v>0</v>
      </c>
      <c r="IW1367" s="471">
        <v>0</v>
      </c>
      <c r="IX1367" s="471">
        <v>0</v>
      </c>
      <c r="IY1367" s="471">
        <v>0</v>
      </c>
      <c r="IZ1367" s="496">
        <v>0</v>
      </c>
      <c r="JA1367" s="471">
        <v>2</v>
      </c>
      <c r="JB1367" s="471">
        <v>8</v>
      </c>
      <c r="JC1367" s="471">
        <v>2</v>
      </c>
      <c r="JD1367" s="471">
        <v>0</v>
      </c>
      <c r="JE1367" s="471">
        <v>0</v>
      </c>
      <c r="JF1367" s="471">
        <v>0</v>
      </c>
      <c r="JG1367" s="471">
        <v>0</v>
      </c>
      <c r="JH1367" s="471">
        <v>0</v>
      </c>
      <c r="JI1367" s="471">
        <v>12</v>
      </c>
      <c r="JJ1367" s="503">
        <v>0</v>
      </c>
      <c r="JK1367" s="471">
        <v>89</v>
      </c>
      <c r="JL1367" s="471">
        <v>183</v>
      </c>
      <c r="JM1367" s="471">
        <v>199</v>
      </c>
      <c r="JN1367" s="471">
        <v>149</v>
      </c>
      <c r="JO1367" s="471">
        <v>100</v>
      </c>
      <c r="JP1367" s="471">
        <v>47</v>
      </c>
      <c r="JQ1367" s="471">
        <v>32</v>
      </c>
      <c r="JR1367" s="471">
        <v>5</v>
      </c>
      <c r="JS1367" s="496">
        <v>804</v>
      </c>
      <c r="JT1367" s="503">
        <v>10</v>
      </c>
      <c r="JU1367" s="471">
        <v>0</v>
      </c>
      <c r="JV1367" s="471">
        <v>0</v>
      </c>
      <c r="JW1367" s="471">
        <v>0</v>
      </c>
      <c r="JX1367" s="471">
        <v>0</v>
      </c>
      <c r="JY1367" s="471">
        <v>0</v>
      </c>
      <c r="JZ1367" s="471">
        <v>0</v>
      </c>
      <c r="KA1367" s="471">
        <v>0</v>
      </c>
      <c r="KB1367" s="471">
        <v>0</v>
      </c>
      <c r="KC1367" s="496">
        <v>0</v>
      </c>
      <c r="KD1367" s="503">
        <v>50</v>
      </c>
      <c r="KE1367" s="471">
        <v>0</v>
      </c>
      <c r="KF1367" s="471">
        <v>0</v>
      </c>
      <c r="KG1367" s="471">
        <v>0</v>
      </c>
      <c r="KH1367" s="471">
        <v>0</v>
      </c>
      <c r="KI1367" s="471">
        <v>0</v>
      </c>
      <c r="KJ1367" s="471">
        <v>0</v>
      </c>
      <c r="KK1367" s="471">
        <v>0</v>
      </c>
      <c r="KL1367" s="471">
        <v>0</v>
      </c>
      <c r="KM1367" s="496">
        <v>0</v>
      </c>
      <c r="KN1367" s="503">
        <v>0</v>
      </c>
      <c r="KO1367" s="471">
        <v>0</v>
      </c>
      <c r="KP1367" s="471">
        <v>0</v>
      </c>
      <c r="KQ1367" s="471">
        <v>0</v>
      </c>
      <c r="KR1367" s="471">
        <v>0</v>
      </c>
      <c r="KS1367" s="471">
        <v>0</v>
      </c>
      <c r="KT1367" s="471">
        <v>0</v>
      </c>
      <c r="KU1367" s="471">
        <v>0</v>
      </c>
      <c r="KV1367" s="471">
        <v>0</v>
      </c>
      <c r="KW1367" s="496">
        <v>0</v>
      </c>
      <c r="KX1367" s="471">
        <v>89</v>
      </c>
      <c r="KY1367" s="471">
        <v>183</v>
      </c>
      <c r="KZ1367" s="471">
        <v>199</v>
      </c>
      <c r="LA1367" s="471">
        <v>149</v>
      </c>
      <c r="LB1367" s="471">
        <v>100</v>
      </c>
      <c r="LC1367" s="471">
        <v>47</v>
      </c>
      <c r="LD1367" s="471">
        <v>32</v>
      </c>
      <c r="LE1367" s="471">
        <v>5</v>
      </c>
      <c r="LF1367" s="496">
        <v>804</v>
      </c>
      <c r="LG1367" s="262"/>
      <c r="LH1367" s="262"/>
      <c r="LI1367" s="262"/>
      <c r="LJ1367" s="262"/>
      <c r="LK1367" s="262"/>
      <c r="LL1367" s="262"/>
      <c r="LM1367" s="262"/>
      <c r="LN1367" s="262"/>
      <c r="LO1367" s="262"/>
      <c r="LP1367" s="262"/>
      <c r="LQ1367" s="262"/>
      <c r="LR1367" s="262"/>
      <c r="LS1367" s="262"/>
      <c r="LT1367" s="262"/>
      <c r="LU1367" s="262"/>
      <c r="LV1367" s="262"/>
      <c r="LW1367" s="262"/>
      <c r="LX1367" s="262"/>
      <c r="LY1367" s="262"/>
      <c r="LZ1367" s="262"/>
      <c r="MA1367" s="262"/>
      <c r="MB1367" s="262"/>
      <c r="MC1367" s="262"/>
      <c r="MD1367" s="262"/>
      <c r="ME1367" s="262"/>
      <c r="MF1367" s="262"/>
      <c r="MG1367" s="262"/>
      <c r="MH1367" s="262"/>
      <c r="MI1367" s="262"/>
      <c r="MJ1367" s="262"/>
      <c r="MK1367" s="262"/>
      <c r="ML1367" s="262"/>
      <c r="MM1367" s="262"/>
      <c r="MN1367" s="262"/>
      <c r="MO1367" s="262"/>
      <c r="MP1367" s="262"/>
      <c r="MQ1367" s="262"/>
      <c r="MR1367" s="262"/>
      <c r="MS1367" s="262"/>
      <c r="MT1367" s="262"/>
      <c r="MU1367" s="262"/>
    </row>
    <row r="1368" spans="1:359" x14ac:dyDescent="0.2">
      <c r="A1368" s="241" t="s">
        <v>186</v>
      </c>
      <c r="B1368" s="476" t="s">
        <v>866</v>
      </c>
      <c r="C1368" s="326" t="s">
        <v>782</v>
      </c>
      <c r="D1368" s="283" t="s">
        <v>187</v>
      </c>
      <c r="E1368" s="503">
        <v>0</v>
      </c>
      <c r="F1368" s="471">
        <v>39</v>
      </c>
      <c r="G1368" s="471">
        <v>160</v>
      </c>
      <c r="H1368" s="471">
        <v>225</v>
      </c>
      <c r="I1368" s="471">
        <v>57</v>
      </c>
      <c r="J1368" s="471">
        <v>17</v>
      </c>
      <c r="K1368" s="471">
        <v>9</v>
      </c>
      <c r="L1368" s="471">
        <v>2</v>
      </c>
      <c r="M1368" s="471">
        <v>1</v>
      </c>
      <c r="N1368" s="496">
        <v>510</v>
      </c>
      <c r="O1368" s="503">
        <v>10</v>
      </c>
      <c r="P1368" s="471">
        <v>0</v>
      </c>
      <c r="Q1368" s="471">
        <v>0</v>
      </c>
      <c r="R1368" s="471">
        <v>0</v>
      </c>
      <c r="S1368" s="471">
        <v>0</v>
      </c>
      <c r="T1368" s="471">
        <v>0</v>
      </c>
      <c r="U1368" s="471">
        <v>0</v>
      </c>
      <c r="V1368" s="471">
        <v>0</v>
      </c>
      <c r="W1368" s="471">
        <v>0</v>
      </c>
      <c r="X1368" s="496">
        <v>0</v>
      </c>
      <c r="Y1368" s="503">
        <v>25</v>
      </c>
      <c r="Z1368" s="471">
        <v>0</v>
      </c>
      <c r="AA1368" s="471">
        <v>0</v>
      </c>
      <c r="AB1368" s="471">
        <v>0</v>
      </c>
      <c r="AC1368" s="471">
        <v>0</v>
      </c>
      <c r="AD1368" s="471">
        <v>0</v>
      </c>
      <c r="AE1368" s="471">
        <v>0</v>
      </c>
      <c r="AF1368" s="471">
        <v>0</v>
      </c>
      <c r="AG1368" s="471">
        <v>0</v>
      </c>
      <c r="AH1368" s="496">
        <v>0</v>
      </c>
      <c r="AI1368" s="503">
        <v>50</v>
      </c>
      <c r="AJ1368" s="471">
        <v>0</v>
      </c>
      <c r="AK1368" s="471">
        <v>0</v>
      </c>
      <c r="AL1368" s="471">
        <v>0</v>
      </c>
      <c r="AM1368" s="471">
        <v>0</v>
      </c>
      <c r="AN1368" s="471">
        <v>0</v>
      </c>
      <c r="AO1368" s="471">
        <v>0</v>
      </c>
      <c r="AP1368" s="471">
        <v>0</v>
      </c>
      <c r="AQ1368" s="471">
        <v>0</v>
      </c>
      <c r="AR1368" s="496">
        <v>0</v>
      </c>
      <c r="AS1368" s="503">
        <v>100</v>
      </c>
      <c r="AT1368" s="471">
        <v>0</v>
      </c>
      <c r="AU1368" s="471">
        <v>6</v>
      </c>
      <c r="AV1368" s="471">
        <v>15</v>
      </c>
      <c r="AW1368" s="471">
        <v>2</v>
      </c>
      <c r="AX1368" s="471">
        <v>1</v>
      </c>
      <c r="AY1368" s="471">
        <v>0</v>
      </c>
      <c r="AZ1368" s="471">
        <v>0</v>
      </c>
      <c r="BA1368" s="471">
        <v>0</v>
      </c>
      <c r="BB1368" s="496">
        <v>24</v>
      </c>
      <c r="BC1368" s="503">
        <v>0</v>
      </c>
      <c r="BD1368" s="471">
        <v>0</v>
      </c>
      <c r="BE1368" s="471">
        <v>0</v>
      </c>
      <c r="BF1368" s="471">
        <v>0</v>
      </c>
      <c r="BG1368" s="471">
        <v>0</v>
      </c>
      <c r="BH1368" s="471">
        <v>0</v>
      </c>
      <c r="BI1368" s="471">
        <v>0</v>
      </c>
      <c r="BJ1368" s="471">
        <v>0</v>
      </c>
      <c r="BK1368" s="471">
        <v>0</v>
      </c>
      <c r="BL1368" s="496">
        <v>0</v>
      </c>
      <c r="BM1368" s="471">
        <v>0</v>
      </c>
      <c r="BN1368" s="471">
        <v>6</v>
      </c>
      <c r="BO1368" s="471">
        <v>15</v>
      </c>
      <c r="BP1368" s="471">
        <v>2</v>
      </c>
      <c r="BQ1368" s="471">
        <v>1</v>
      </c>
      <c r="BR1368" s="471">
        <v>0</v>
      </c>
      <c r="BS1368" s="471">
        <v>0</v>
      </c>
      <c r="BT1368" s="471">
        <v>0</v>
      </c>
      <c r="BU1368" s="496">
        <v>24</v>
      </c>
      <c r="BV1368" s="471">
        <v>39</v>
      </c>
      <c r="BW1368" s="471">
        <v>166</v>
      </c>
      <c r="BX1368" s="471">
        <v>240</v>
      </c>
      <c r="BY1368" s="471">
        <v>59</v>
      </c>
      <c r="BZ1368" s="471">
        <v>18</v>
      </c>
      <c r="CA1368" s="471">
        <v>9</v>
      </c>
      <c r="CB1368" s="471">
        <v>2</v>
      </c>
      <c r="CC1368" s="471">
        <v>1</v>
      </c>
      <c r="CD1368" s="496">
        <v>534</v>
      </c>
      <c r="CE1368" s="503">
        <v>10</v>
      </c>
      <c r="CF1368" s="471">
        <v>0</v>
      </c>
      <c r="CG1368" s="471">
        <v>0</v>
      </c>
      <c r="CH1368" s="471">
        <v>0</v>
      </c>
      <c r="CI1368" s="471">
        <v>0</v>
      </c>
      <c r="CJ1368" s="471">
        <v>0</v>
      </c>
      <c r="CK1368" s="471">
        <v>0</v>
      </c>
      <c r="CL1368" s="471">
        <v>0</v>
      </c>
      <c r="CM1368" s="471">
        <v>0</v>
      </c>
      <c r="CN1368" s="496">
        <v>0</v>
      </c>
      <c r="CO1368" s="503">
        <v>25</v>
      </c>
      <c r="CP1368" s="471">
        <v>0</v>
      </c>
      <c r="CQ1368" s="471">
        <v>0</v>
      </c>
      <c r="CR1368" s="471">
        <v>0</v>
      </c>
      <c r="CS1368" s="471">
        <v>0</v>
      </c>
      <c r="CT1368" s="471">
        <v>0</v>
      </c>
      <c r="CU1368" s="471">
        <v>0</v>
      </c>
      <c r="CV1368" s="471">
        <v>0</v>
      </c>
      <c r="CW1368" s="471">
        <v>0</v>
      </c>
      <c r="CX1368" s="496">
        <v>0</v>
      </c>
      <c r="CY1368" s="503">
        <v>50</v>
      </c>
      <c r="CZ1368" s="471">
        <v>0</v>
      </c>
      <c r="DA1368" s="471">
        <v>0</v>
      </c>
      <c r="DB1368" s="471">
        <v>0</v>
      </c>
      <c r="DC1368" s="471">
        <v>0</v>
      </c>
      <c r="DD1368" s="471">
        <v>0</v>
      </c>
      <c r="DE1368" s="471">
        <v>0</v>
      </c>
      <c r="DF1368" s="471">
        <v>0</v>
      </c>
      <c r="DG1368" s="471">
        <v>0</v>
      </c>
      <c r="DH1368" s="496">
        <v>0</v>
      </c>
      <c r="DI1368" s="503">
        <v>100</v>
      </c>
      <c r="DJ1368" s="471">
        <v>0</v>
      </c>
      <c r="DK1368" s="471">
        <v>2</v>
      </c>
      <c r="DL1368" s="471">
        <v>5</v>
      </c>
      <c r="DM1368" s="471">
        <v>5</v>
      </c>
      <c r="DN1368" s="471">
        <v>0</v>
      </c>
      <c r="DO1368" s="471">
        <v>0</v>
      </c>
      <c r="DP1368" s="471">
        <v>2</v>
      </c>
      <c r="DQ1368" s="471">
        <v>0</v>
      </c>
      <c r="DR1368" s="496">
        <v>14</v>
      </c>
      <c r="DS1368" s="503">
        <v>0</v>
      </c>
      <c r="DT1368" s="471">
        <v>0</v>
      </c>
      <c r="DU1368" s="471">
        <v>0</v>
      </c>
      <c r="DV1368" s="471">
        <v>0</v>
      </c>
      <c r="DW1368" s="471">
        <v>0</v>
      </c>
      <c r="DX1368" s="471">
        <v>0</v>
      </c>
      <c r="DY1368" s="471">
        <v>0</v>
      </c>
      <c r="DZ1368" s="471">
        <v>0</v>
      </c>
      <c r="EA1368" s="471">
        <v>0</v>
      </c>
      <c r="EB1368" s="496">
        <v>0</v>
      </c>
      <c r="EC1368" s="471">
        <v>0</v>
      </c>
      <c r="ED1368" s="471">
        <v>2</v>
      </c>
      <c r="EE1368" s="471">
        <v>5</v>
      </c>
      <c r="EF1368" s="471">
        <v>5</v>
      </c>
      <c r="EG1368" s="471">
        <v>0</v>
      </c>
      <c r="EH1368" s="471">
        <v>0</v>
      </c>
      <c r="EI1368" s="471">
        <v>2</v>
      </c>
      <c r="EJ1368" s="471">
        <v>0</v>
      </c>
      <c r="EK1368" s="496">
        <v>14</v>
      </c>
      <c r="EL1368" s="518">
        <v>50</v>
      </c>
      <c r="EM1368" s="471">
        <v>0</v>
      </c>
      <c r="EN1368" s="471">
        <v>0</v>
      </c>
      <c r="EO1368" s="471">
        <v>0</v>
      </c>
      <c r="EP1368" s="471">
        <v>0</v>
      </c>
      <c r="EQ1368" s="471">
        <v>0</v>
      </c>
      <c r="ER1368" s="471">
        <v>0</v>
      </c>
      <c r="ES1368" s="471">
        <v>0</v>
      </c>
      <c r="ET1368" s="471">
        <v>0</v>
      </c>
      <c r="EU1368" s="496">
        <v>0</v>
      </c>
      <c r="EV1368" s="503">
        <v>100</v>
      </c>
      <c r="EW1368" s="471">
        <v>0</v>
      </c>
      <c r="EX1368" s="471">
        <v>0</v>
      </c>
      <c r="EY1368" s="471">
        <v>0</v>
      </c>
      <c r="EZ1368" s="471">
        <v>0</v>
      </c>
      <c r="FA1368" s="471">
        <v>0</v>
      </c>
      <c r="FB1368" s="471">
        <v>0</v>
      </c>
      <c r="FC1368" s="471">
        <v>0</v>
      </c>
      <c r="FD1368" s="471">
        <v>0</v>
      </c>
      <c r="FE1368" s="496">
        <v>0</v>
      </c>
      <c r="FF1368" s="503">
        <v>150</v>
      </c>
      <c r="FG1368" s="471">
        <v>0</v>
      </c>
      <c r="FH1368" s="471">
        <v>0</v>
      </c>
      <c r="FI1368" s="471">
        <v>0</v>
      </c>
      <c r="FJ1368" s="471">
        <v>0</v>
      </c>
      <c r="FK1368" s="471">
        <v>0</v>
      </c>
      <c r="FL1368" s="471">
        <v>0</v>
      </c>
      <c r="FM1368" s="471">
        <v>0</v>
      </c>
      <c r="FN1368" s="471">
        <v>0</v>
      </c>
      <c r="FO1368" s="496">
        <v>0</v>
      </c>
      <c r="FP1368" s="503">
        <v>200</v>
      </c>
      <c r="FQ1368" s="471">
        <v>1</v>
      </c>
      <c r="FR1368" s="471">
        <v>1</v>
      </c>
      <c r="FS1368" s="471">
        <v>2</v>
      </c>
      <c r="FT1368" s="471">
        <v>0</v>
      </c>
      <c r="FU1368" s="471">
        <v>0</v>
      </c>
      <c r="FV1368" s="471">
        <v>0</v>
      </c>
      <c r="FW1368" s="471">
        <v>0</v>
      </c>
      <c r="FX1368" s="471">
        <v>0</v>
      </c>
      <c r="FY1368" s="496">
        <v>4</v>
      </c>
      <c r="FZ1368" s="503">
        <v>0</v>
      </c>
      <c r="GA1368" s="471">
        <v>0</v>
      </c>
      <c r="GB1368" s="471">
        <v>0</v>
      </c>
      <c r="GC1368" s="471">
        <v>0</v>
      </c>
      <c r="GD1368" s="471">
        <v>0</v>
      </c>
      <c r="GE1368" s="471">
        <v>0</v>
      </c>
      <c r="GF1368" s="471">
        <v>0</v>
      </c>
      <c r="GG1368" s="471">
        <v>0</v>
      </c>
      <c r="GH1368" s="471">
        <v>0</v>
      </c>
      <c r="GI1368" s="496">
        <v>0</v>
      </c>
      <c r="GJ1368" s="471">
        <v>1</v>
      </c>
      <c r="GK1368" s="471">
        <v>1</v>
      </c>
      <c r="GL1368" s="471">
        <v>2</v>
      </c>
      <c r="GM1368" s="471">
        <v>0</v>
      </c>
      <c r="GN1368" s="471">
        <v>0</v>
      </c>
      <c r="GO1368" s="471">
        <v>0</v>
      </c>
      <c r="GP1368" s="471">
        <v>0</v>
      </c>
      <c r="GQ1368" s="471">
        <v>0</v>
      </c>
      <c r="GR1368" s="496">
        <v>4</v>
      </c>
      <c r="GS1368" s="503">
        <v>100</v>
      </c>
      <c r="GT1368" s="471">
        <v>0</v>
      </c>
      <c r="GU1368" s="471">
        <v>0</v>
      </c>
      <c r="GV1368" s="471">
        <v>0</v>
      </c>
      <c r="GW1368" s="471">
        <v>0</v>
      </c>
      <c r="GX1368" s="471">
        <v>0</v>
      </c>
      <c r="GY1368" s="471">
        <v>0</v>
      </c>
      <c r="GZ1368" s="471">
        <v>0</v>
      </c>
      <c r="HA1368" s="471">
        <v>0</v>
      </c>
      <c r="HB1368" s="496">
        <v>0</v>
      </c>
      <c r="HC1368" s="503">
        <v>150</v>
      </c>
      <c r="HD1368" s="471">
        <v>0</v>
      </c>
      <c r="HE1368" s="471">
        <v>0</v>
      </c>
      <c r="HF1368" s="471">
        <v>0</v>
      </c>
      <c r="HG1368" s="471">
        <v>0</v>
      </c>
      <c r="HH1368" s="471">
        <v>0</v>
      </c>
      <c r="HI1368" s="471">
        <v>0</v>
      </c>
      <c r="HJ1368" s="471">
        <v>0</v>
      </c>
      <c r="HK1368" s="471">
        <v>0</v>
      </c>
      <c r="HL1368" s="496">
        <v>0</v>
      </c>
      <c r="HM1368" s="503">
        <v>200</v>
      </c>
      <c r="HN1368" s="471">
        <v>0</v>
      </c>
      <c r="HO1368" s="471">
        <v>0</v>
      </c>
      <c r="HP1368" s="471">
        <v>0</v>
      </c>
      <c r="HQ1368" s="471">
        <v>0</v>
      </c>
      <c r="HR1368" s="471">
        <v>0</v>
      </c>
      <c r="HS1368" s="471">
        <v>0</v>
      </c>
      <c r="HT1368" s="471">
        <v>0</v>
      </c>
      <c r="HU1368" s="471">
        <v>0</v>
      </c>
      <c r="HV1368" s="496">
        <v>0</v>
      </c>
      <c r="HW1368" s="503">
        <v>250</v>
      </c>
      <c r="HX1368" s="471">
        <v>0</v>
      </c>
      <c r="HY1368" s="471">
        <v>0</v>
      </c>
      <c r="HZ1368" s="471">
        <v>0</v>
      </c>
      <c r="IA1368" s="471">
        <v>0</v>
      </c>
      <c r="IB1368" s="471">
        <v>0</v>
      </c>
      <c r="IC1368" s="471">
        <v>0</v>
      </c>
      <c r="ID1368" s="471">
        <v>0</v>
      </c>
      <c r="IE1368" s="471">
        <v>0</v>
      </c>
      <c r="IF1368" s="496">
        <v>0</v>
      </c>
      <c r="IG1368" s="503">
        <v>300</v>
      </c>
      <c r="IH1368" s="471">
        <v>0</v>
      </c>
      <c r="II1368" s="471">
        <v>0</v>
      </c>
      <c r="IJ1368" s="471">
        <v>2</v>
      </c>
      <c r="IK1368" s="471">
        <v>1</v>
      </c>
      <c r="IL1368" s="471">
        <v>0</v>
      </c>
      <c r="IM1368" s="471">
        <v>0</v>
      </c>
      <c r="IN1368" s="471">
        <v>0</v>
      </c>
      <c r="IO1368" s="471">
        <v>0</v>
      </c>
      <c r="IP1368" s="496">
        <v>3</v>
      </c>
      <c r="IQ1368" s="503">
        <v>0</v>
      </c>
      <c r="IR1368" s="471">
        <v>0</v>
      </c>
      <c r="IS1368" s="471">
        <v>0</v>
      </c>
      <c r="IT1368" s="471">
        <v>0</v>
      </c>
      <c r="IU1368" s="471">
        <v>0</v>
      </c>
      <c r="IV1368" s="471">
        <v>0</v>
      </c>
      <c r="IW1368" s="471">
        <v>0</v>
      </c>
      <c r="IX1368" s="471">
        <v>0</v>
      </c>
      <c r="IY1368" s="471">
        <v>0</v>
      </c>
      <c r="IZ1368" s="496">
        <v>0</v>
      </c>
      <c r="JA1368" s="471">
        <v>0</v>
      </c>
      <c r="JB1368" s="471">
        <v>0</v>
      </c>
      <c r="JC1368" s="471">
        <v>2</v>
      </c>
      <c r="JD1368" s="471">
        <v>1</v>
      </c>
      <c r="JE1368" s="471">
        <v>0</v>
      </c>
      <c r="JF1368" s="471">
        <v>0</v>
      </c>
      <c r="JG1368" s="471">
        <v>0</v>
      </c>
      <c r="JH1368" s="471">
        <v>0</v>
      </c>
      <c r="JI1368" s="471">
        <v>3</v>
      </c>
      <c r="JJ1368" s="503">
        <v>0</v>
      </c>
      <c r="JK1368" s="471">
        <v>26</v>
      </c>
      <c r="JL1368" s="471">
        <v>50</v>
      </c>
      <c r="JM1368" s="471">
        <v>139</v>
      </c>
      <c r="JN1368" s="471">
        <v>51</v>
      </c>
      <c r="JO1368" s="471">
        <v>17</v>
      </c>
      <c r="JP1368" s="471">
        <v>11</v>
      </c>
      <c r="JQ1368" s="471">
        <v>4</v>
      </c>
      <c r="JR1368" s="471">
        <v>0</v>
      </c>
      <c r="JS1368" s="496">
        <v>298</v>
      </c>
      <c r="JT1368" s="503">
        <v>10</v>
      </c>
      <c r="JU1368" s="471">
        <v>0</v>
      </c>
      <c r="JV1368" s="471">
        <v>0</v>
      </c>
      <c r="JW1368" s="471">
        <v>0</v>
      </c>
      <c r="JX1368" s="471">
        <v>0</v>
      </c>
      <c r="JY1368" s="471">
        <v>0</v>
      </c>
      <c r="JZ1368" s="471">
        <v>0</v>
      </c>
      <c r="KA1368" s="471">
        <v>0</v>
      </c>
      <c r="KB1368" s="471">
        <v>0</v>
      </c>
      <c r="KC1368" s="496">
        <v>0</v>
      </c>
      <c r="KD1368" s="503">
        <v>50</v>
      </c>
      <c r="KE1368" s="471">
        <v>1</v>
      </c>
      <c r="KF1368" s="471">
        <v>1</v>
      </c>
      <c r="KG1368" s="471">
        <v>0</v>
      </c>
      <c r="KH1368" s="471">
        <v>0</v>
      </c>
      <c r="KI1368" s="471">
        <v>0</v>
      </c>
      <c r="KJ1368" s="471">
        <v>0</v>
      </c>
      <c r="KK1368" s="471">
        <v>0</v>
      </c>
      <c r="KL1368" s="471">
        <v>0</v>
      </c>
      <c r="KM1368" s="496">
        <v>2</v>
      </c>
      <c r="KN1368" s="503">
        <v>0</v>
      </c>
      <c r="KO1368" s="471">
        <v>0</v>
      </c>
      <c r="KP1368" s="471">
        <v>0</v>
      </c>
      <c r="KQ1368" s="471">
        <v>0</v>
      </c>
      <c r="KR1368" s="471">
        <v>0</v>
      </c>
      <c r="KS1368" s="471">
        <v>0</v>
      </c>
      <c r="KT1368" s="471">
        <v>0</v>
      </c>
      <c r="KU1368" s="471">
        <v>0</v>
      </c>
      <c r="KV1368" s="471">
        <v>0</v>
      </c>
      <c r="KW1368" s="496">
        <v>0</v>
      </c>
      <c r="KX1368" s="471">
        <v>27</v>
      </c>
      <c r="KY1368" s="471">
        <v>51</v>
      </c>
      <c r="KZ1368" s="471">
        <v>139</v>
      </c>
      <c r="LA1368" s="471">
        <v>51</v>
      </c>
      <c r="LB1368" s="471">
        <v>17</v>
      </c>
      <c r="LC1368" s="471">
        <v>11</v>
      </c>
      <c r="LD1368" s="471">
        <v>4</v>
      </c>
      <c r="LE1368" s="471">
        <v>0</v>
      </c>
      <c r="LF1368" s="496">
        <v>300</v>
      </c>
      <c r="LG1368" s="262"/>
      <c r="LH1368" s="262"/>
      <c r="LI1368" s="262"/>
      <c r="LJ1368" s="262"/>
      <c r="LK1368" s="262"/>
      <c r="LL1368" s="262"/>
      <c r="LM1368" s="262"/>
      <c r="LN1368" s="262"/>
      <c r="LO1368" s="262"/>
      <c r="LP1368" s="262"/>
      <c r="LQ1368" s="262"/>
      <c r="LR1368" s="262"/>
      <c r="LS1368" s="262"/>
      <c r="LT1368" s="262"/>
      <c r="LU1368" s="262"/>
      <c r="LV1368" s="262"/>
      <c r="LW1368" s="262"/>
      <c r="LX1368" s="262"/>
      <c r="LY1368" s="262"/>
      <c r="LZ1368" s="262"/>
      <c r="MA1368" s="262"/>
      <c r="MB1368" s="262"/>
      <c r="MC1368" s="262"/>
      <c r="MD1368" s="262"/>
      <c r="ME1368" s="262"/>
      <c r="MF1368" s="262"/>
      <c r="MG1368" s="262"/>
      <c r="MH1368" s="262"/>
      <c r="MI1368" s="262"/>
      <c r="MJ1368" s="262"/>
      <c r="MK1368" s="262"/>
      <c r="ML1368" s="262"/>
      <c r="MM1368" s="262"/>
      <c r="MN1368" s="262"/>
      <c r="MO1368" s="262"/>
      <c r="MP1368" s="262"/>
      <c r="MQ1368" s="262"/>
      <c r="MR1368" s="262"/>
      <c r="MS1368" s="262"/>
      <c r="MT1368" s="262"/>
      <c r="MU1368" s="262"/>
    </row>
    <row r="1369" spans="1:359" x14ac:dyDescent="0.2">
      <c r="A1369" s="241" t="s">
        <v>188</v>
      </c>
      <c r="B1369" s="476" t="s">
        <v>867</v>
      </c>
      <c r="C1369" s="326" t="s">
        <v>640</v>
      </c>
      <c r="D1369" s="283" t="s">
        <v>189</v>
      </c>
      <c r="E1369" s="503">
        <v>0</v>
      </c>
      <c r="F1369" s="471">
        <v>114</v>
      </c>
      <c r="G1369" s="471">
        <v>603</v>
      </c>
      <c r="H1369" s="471">
        <v>977</v>
      </c>
      <c r="I1369" s="471">
        <v>511</v>
      </c>
      <c r="J1369" s="471">
        <v>226</v>
      </c>
      <c r="K1369" s="471">
        <v>97</v>
      </c>
      <c r="L1369" s="471">
        <v>57</v>
      </c>
      <c r="M1369" s="471">
        <v>7</v>
      </c>
      <c r="N1369" s="496">
        <v>2592</v>
      </c>
      <c r="O1369" s="503">
        <v>10</v>
      </c>
      <c r="P1369" s="471">
        <v>0</v>
      </c>
      <c r="Q1369" s="471">
        <v>0</v>
      </c>
      <c r="R1369" s="471">
        <v>0</v>
      </c>
      <c r="S1369" s="471">
        <v>0</v>
      </c>
      <c r="T1369" s="471">
        <v>0</v>
      </c>
      <c r="U1369" s="471">
        <v>0</v>
      </c>
      <c r="V1369" s="471">
        <v>0</v>
      </c>
      <c r="W1369" s="471">
        <v>0</v>
      </c>
      <c r="X1369" s="496">
        <v>0</v>
      </c>
      <c r="Y1369" s="503">
        <v>25</v>
      </c>
      <c r="Z1369" s="471">
        <v>0</v>
      </c>
      <c r="AA1369" s="471">
        <v>0</v>
      </c>
      <c r="AB1369" s="471">
        <v>0</v>
      </c>
      <c r="AC1369" s="471">
        <v>0</v>
      </c>
      <c r="AD1369" s="471">
        <v>0</v>
      </c>
      <c r="AE1369" s="471">
        <v>0</v>
      </c>
      <c r="AF1369" s="471">
        <v>0</v>
      </c>
      <c r="AG1369" s="471">
        <v>0</v>
      </c>
      <c r="AH1369" s="496">
        <v>0</v>
      </c>
      <c r="AI1369" s="503">
        <v>50</v>
      </c>
      <c r="AJ1369" s="471">
        <v>0</v>
      </c>
      <c r="AK1369" s="471">
        <v>0</v>
      </c>
      <c r="AL1369" s="471">
        <v>1</v>
      </c>
      <c r="AM1369" s="471">
        <v>0</v>
      </c>
      <c r="AN1369" s="471">
        <v>0</v>
      </c>
      <c r="AO1369" s="471">
        <v>0</v>
      </c>
      <c r="AP1369" s="471">
        <v>0</v>
      </c>
      <c r="AQ1369" s="471">
        <v>0</v>
      </c>
      <c r="AR1369" s="496">
        <v>1</v>
      </c>
      <c r="AS1369" s="503">
        <v>100</v>
      </c>
      <c r="AT1369" s="471">
        <v>0</v>
      </c>
      <c r="AU1369" s="471">
        <v>0</v>
      </c>
      <c r="AV1369" s="471">
        <v>0</v>
      </c>
      <c r="AW1369" s="471">
        <v>0</v>
      </c>
      <c r="AX1369" s="471">
        <v>0</v>
      </c>
      <c r="AY1369" s="471">
        <v>0</v>
      </c>
      <c r="AZ1369" s="471">
        <v>0</v>
      </c>
      <c r="BA1369" s="471">
        <v>0</v>
      </c>
      <c r="BB1369" s="496">
        <v>0</v>
      </c>
      <c r="BC1369" s="503">
        <v>0</v>
      </c>
      <c r="BD1369" s="471">
        <v>0</v>
      </c>
      <c r="BE1369" s="471">
        <v>0</v>
      </c>
      <c r="BF1369" s="471">
        <v>0</v>
      </c>
      <c r="BG1369" s="471">
        <v>0</v>
      </c>
      <c r="BH1369" s="471">
        <v>0</v>
      </c>
      <c r="BI1369" s="471">
        <v>0</v>
      </c>
      <c r="BJ1369" s="471">
        <v>0</v>
      </c>
      <c r="BK1369" s="471">
        <v>0</v>
      </c>
      <c r="BL1369" s="496">
        <v>0</v>
      </c>
      <c r="BM1369" s="471">
        <v>0</v>
      </c>
      <c r="BN1369" s="471">
        <v>0</v>
      </c>
      <c r="BO1369" s="471">
        <v>1</v>
      </c>
      <c r="BP1369" s="471">
        <v>0</v>
      </c>
      <c r="BQ1369" s="471">
        <v>0</v>
      </c>
      <c r="BR1369" s="471">
        <v>0</v>
      </c>
      <c r="BS1369" s="471">
        <v>0</v>
      </c>
      <c r="BT1369" s="471">
        <v>0</v>
      </c>
      <c r="BU1369" s="496">
        <v>1</v>
      </c>
      <c r="BV1369" s="471">
        <v>114</v>
      </c>
      <c r="BW1369" s="471">
        <v>603</v>
      </c>
      <c r="BX1369" s="471">
        <v>978</v>
      </c>
      <c r="BY1369" s="471">
        <v>511</v>
      </c>
      <c r="BZ1369" s="471">
        <v>226</v>
      </c>
      <c r="CA1369" s="471">
        <v>97</v>
      </c>
      <c r="CB1369" s="471">
        <v>57</v>
      </c>
      <c r="CC1369" s="471">
        <v>7</v>
      </c>
      <c r="CD1369" s="496">
        <v>2593</v>
      </c>
      <c r="CE1369" s="503">
        <v>10</v>
      </c>
      <c r="CF1369" s="471">
        <v>0</v>
      </c>
      <c r="CG1369" s="471">
        <v>0</v>
      </c>
      <c r="CH1369" s="471">
        <v>0</v>
      </c>
      <c r="CI1369" s="471">
        <v>0</v>
      </c>
      <c r="CJ1369" s="471">
        <v>0</v>
      </c>
      <c r="CK1369" s="471">
        <v>0</v>
      </c>
      <c r="CL1369" s="471">
        <v>0</v>
      </c>
      <c r="CM1369" s="471">
        <v>0</v>
      </c>
      <c r="CN1369" s="496">
        <v>0</v>
      </c>
      <c r="CO1369" s="503">
        <v>25</v>
      </c>
      <c r="CP1369" s="471">
        <v>0</v>
      </c>
      <c r="CQ1369" s="471">
        <v>0</v>
      </c>
      <c r="CR1369" s="471">
        <v>0</v>
      </c>
      <c r="CS1369" s="471">
        <v>0</v>
      </c>
      <c r="CT1369" s="471">
        <v>0</v>
      </c>
      <c r="CU1369" s="471">
        <v>0</v>
      </c>
      <c r="CV1369" s="471">
        <v>0</v>
      </c>
      <c r="CW1369" s="471">
        <v>0</v>
      </c>
      <c r="CX1369" s="496">
        <v>0</v>
      </c>
      <c r="CY1369" s="503">
        <v>50</v>
      </c>
      <c r="CZ1369" s="471">
        <v>0</v>
      </c>
      <c r="DA1369" s="471">
        <v>0</v>
      </c>
      <c r="DB1369" s="471">
        <v>0</v>
      </c>
      <c r="DC1369" s="471">
        <v>0</v>
      </c>
      <c r="DD1369" s="471">
        <v>0</v>
      </c>
      <c r="DE1369" s="471">
        <v>0</v>
      </c>
      <c r="DF1369" s="471">
        <v>0</v>
      </c>
      <c r="DG1369" s="471">
        <v>0</v>
      </c>
      <c r="DH1369" s="496">
        <v>0</v>
      </c>
      <c r="DI1369" s="503">
        <v>100</v>
      </c>
      <c r="DJ1369" s="471">
        <v>16</v>
      </c>
      <c r="DK1369" s="471">
        <v>66</v>
      </c>
      <c r="DL1369" s="471">
        <v>82</v>
      </c>
      <c r="DM1369" s="471">
        <v>65</v>
      </c>
      <c r="DN1369" s="471">
        <v>23</v>
      </c>
      <c r="DO1369" s="471">
        <v>10</v>
      </c>
      <c r="DP1369" s="471">
        <v>15</v>
      </c>
      <c r="DQ1369" s="471">
        <v>3</v>
      </c>
      <c r="DR1369" s="496">
        <v>280</v>
      </c>
      <c r="DS1369" s="503">
        <v>0</v>
      </c>
      <c r="DT1369" s="471">
        <v>0</v>
      </c>
      <c r="DU1369" s="471">
        <v>0</v>
      </c>
      <c r="DV1369" s="471">
        <v>0</v>
      </c>
      <c r="DW1369" s="471">
        <v>0</v>
      </c>
      <c r="DX1369" s="471">
        <v>0</v>
      </c>
      <c r="DY1369" s="471">
        <v>0</v>
      </c>
      <c r="DZ1369" s="471">
        <v>0</v>
      </c>
      <c r="EA1369" s="471">
        <v>0</v>
      </c>
      <c r="EB1369" s="496">
        <v>0</v>
      </c>
      <c r="EC1369" s="471">
        <v>16</v>
      </c>
      <c r="ED1369" s="471">
        <v>66</v>
      </c>
      <c r="EE1369" s="471">
        <v>82</v>
      </c>
      <c r="EF1369" s="471">
        <v>65</v>
      </c>
      <c r="EG1369" s="471">
        <v>23</v>
      </c>
      <c r="EH1369" s="471">
        <v>10</v>
      </c>
      <c r="EI1369" s="471">
        <v>15</v>
      </c>
      <c r="EJ1369" s="471">
        <v>3</v>
      </c>
      <c r="EK1369" s="496">
        <v>280</v>
      </c>
      <c r="EL1369" s="518">
        <v>50</v>
      </c>
      <c r="EM1369" s="471">
        <v>0</v>
      </c>
      <c r="EN1369" s="471">
        <v>0</v>
      </c>
      <c r="EO1369" s="471">
        <v>0</v>
      </c>
      <c r="EP1369" s="471">
        <v>0</v>
      </c>
      <c r="EQ1369" s="471">
        <v>0</v>
      </c>
      <c r="ER1369" s="471">
        <v>0</v>
      </c>
      <c r="ES1369" s="471">
        <v>0</v>
      </c>
      <c r="ET1369" s="471">
        <v>0</v>
      </c>
      <c r="EU1369" s="496">
        <v>0</v>
      </c>
      <c r="EV1369" s="503">
        <v>100</v>
      </c>
      <c r="EW1369" s="471">
        <v>0</v>
      </c>
      <c r="EX1369" s="471">
        <v>0</v>
      </c>
      <c r="EY1369" s="471">
        <v>0</v>
      </c>
      <c r="EZ1369" s="471">
        <v>0</v>
      </c>
      <c r="FA1369" s="471">
        <v>0</v>
      </c>
      <c r="FB1369" s="471">
        <v>0</v>
      </c>
      <c r="FC1369" s="471">
        <v>0</v>
      </c>
      <c r="FD1369" s="471">
        <v>0</v>
      </c>
      <c r="FE1369" s="496">
        <v>0</v>
      </c>
      <c r="FF1369" s="503">
        <v>150</v>
      </c>
      <c r="FG1369" s="471">
        <v>0</v>
      </c>
      <c r="FH1369" s="471">
        <v>0</v>
      </c>
      <c r="FI1369" s="471">
        <v>0</v>
      </c>
      <c r="FJ1369" s="471">
        <v>0</v>
      </c>
      <c r="FK1369" s="471">
        <v>0</v>
      </c>
      <c r="FL1369" s="471">
        <v>0</v>
      </c>
      <c r="FM1369" s="471">
        <v>0</v>
      </c>
      <c r="FN1369" s="471">
        <v>0</v>
      </c>
      <c r="FO1369" s="496">
        <v>0</v>
      </c>
      <c r="FP1369" s="503">
        <v>200</v>
      </c>
      <c r="FQ1369" s="471">
        <v>3</v>
      </c>
      <c r="FR1369" s="471">
        <v>15</v>
      </c>
      <c r="FS1369" s="471">
        <v>14</v>
      </c>
      <c r="FT1369" s="471">
        <v>12</v>
      </c>
      <c r="FU1369" s="471">
        <v>3</v>
      </c>
      <c r="FV1369" s="471">
        <v>2</v>
      </c>
      <c r="FW1369" s="471">
        <v>0</v>
      </c>
      <c r="FX1369" s="471">
        <v>0</v>
      </c>
      <c r="FY1369" s="496">
        <v>49</v>
      </c>
      <c r="FZ1369" s="503">
        <v>0</v>
      </c>
      <c r="GA1369" s="471">
        <v>0</v>
      </c>
      <c r="GB1369" s="471">
        <v>0</v>
      </c>
      <c r="GC1369" s="471">
        <v>0</v>
      </c>
      <c r="GD1369" s="471">
        <v>0</v>
      </c>
      <c r="GE1369" s="471">
        <v>0</v>
      </c>
      <c r="GF1369" s="471">
        <v>0</v>
      </c>
      <c r="GG1369" s="471">
        <v>0</v>
      </c>
      <c r="GH1369" s="471">
        <v>0</v>
      </c>
      <c r="GI1369" s="496">
        <v>0</v>
      </c>
      <c r="GJ1369" s="471">
        <v>3</v>
      </c>
      <c r="GK1369" s="471">
        <v>15</v>
      </c>
      <c r="GL1369" s="471">
        <v>14</v>
      </c>
      <c r="GM1369" s="471">
        <v>12</v>
      </c>
      <c r="GN1369" s="471">
        <v>3</v>
      </c>
      <c r="GO1369" s="471">
        <v>2</v>
      </c>
      <c r="GP1369" s="471">
        <v>0</v>
      </c>
      <c r="GQ1369" s="471">
        <v>0</v>
      </c>
      <c r="GR1369" s="496">
        <v>49</v>
      </c>
      <c r="GS1369" s="503">
        <v>100</v>
      </c>
      <c r="GT1369" s="471">
        <v>0</v>
      </c>
      <c r="GU1369" s="471">
        <v>0</v>
      </c>
      <c r="GV1369" s="471">
        <v>0</v>
      </c>
      <c r="GW1369" s="471">
        <v>0</v>
      </c>
      <c r="GX1369" s="471">
        <v>0</v>
      </c>
      <c r="GY1369" s="471">
        <v>0</v>
      </c>
      <c r="GZ1369" s="471">
        <v>0</v>
      </c>
      <c r="HA1369" s="471">
        <v>0</v>
      </c>
      <c r="HB1369" s="496">
        <v>0</v>
      </c>
      <c r="HC1369" s="503">
        <v>150</v>
      </c>
      <c r="HD1369" s="471">
        <v>0</v>
      </c>
      <c r="HE1369" s="471">
        <v>0</v>
      </c>
      <c r="HF1369" s="471">
        <v>0</v>
      </c>
      <c r="HG1369" s="471">
        <v>0</v>
      </c>
      <c r="HH1369" s="471">
        <v>0</v>
      </c>
      <c r="HI1369" s="471">
        <v>0</v>
      </c>
      <c r="HJ1369" s="471">
        <v>0</v>
      </c>
      <c r="HK1369" s="471">
        <v>0</v>
      </c>
      <c r="HL1369" s="496">
        <v>0</v>
      </c>
      <c r="HM1369" s="503">
        <v>200</v>
      </c>
      <c r="HN1369" s="471">
        <v>0</v>
      </c>
      <c r="HO1369" s="471">
        <v>0</v>
      </c>
      <c r="HP1369" s="471">
        <v>0</v>
      </c>
      <c r="HQ1369" s="471">
        <v>0</v>
      </c>
      <c r="HR1369" s="471">
        <v>0</v>
      </c>
      <c r="HS1369" s="471">
        <v>0</v>
      </c>
      <c r="HT1369" s="471">
        <v>0</v>
      </c>
      <c r="HU1369" s="471">
        <v>0</v>
      </c>
      <c r="HV1369" s="496">
        <v>0</v>
      </c>
      <c r="HW1369" s="503">
        <v>250</v>
      </c>
      <c r="HX1369" s="471">
        <v>0</v>
      </c>
      <c r="HY1369" s="471">
        <v>0</v>
      </c>
      <c r="HZ1369" s="471">
        <v>0</v>
      </c>
      <c r="IA1369" s="471">
        <v>0</v>
      </c>
      <c r="IB1369" s="471">
        <v>0</v>
      </c>
      <c r="IC1369" s="471">
        <v>0</v>
      </c>
      <c r="ID1369" s="471">
        <v>0</v>
      </c>
      <c r="IE1369" s="471">
        <v>0</v>
      </c>
      <c r="IF1369" s="496">
        <v>0</v>
      </c>
      <c r="IG1369" s="503">
        <v>300</v>
      </c>
      <c r="IH1369" s="471">
        <v>3</v>
      </c>
      <c r="II1369" s="471">
        <v>5</v>
      </c>
      <c r="IJ1369" s="471">
        <v>10</v>
      </c>
      <c r="IK1369" s="471">
        <v>10</v>
      </c>
      <c r="IL1369" s="471">
        <v>1</v>
      </c>
      <c r="IM1369" s="471">
        <v>0</v>
      </c>
      <c r="IN1369" s="471">
        <v>2</v>
      </c>
      <c r="IO1369" s="471">
        <v>0</v>
      </c>
      <c r="IP1369" s="496">
        <v>31</v>
      </c>
      <c r="IQ1369" s="503">
        <v>0</v>
      </c>
      <c r="IR1369" s="471">
        <v>0</v>
      </c>
      <c r="IS1369" s="471">
        <v>0</v>
      </c>
      <c r="IT1369" s="471">
        <v>0</v>
      </c>
      <c r="IU1369" s="471">
        <v>0</v>
      </c>
      <c r="IV1369" s="471">
        <v>0</v>
      </c>
      <c r="IW1369" s="471">
        <v>0</v>
      </c>
      <c r="IX1369" s="471">
        <v>0</v>
      </c>
      <c r="IY1369" s="471">
        <v>0</v>
      </c>
      <c r="IZ1369" s="496">
        <v>0</v>
      </c>
      <c r="JA1369" s="471">
        <v>3</v>
      </c>
      <c r="JB1369" s="471">
        <v>5</v>
      </c>
      <c r="JC1369" s="471">
        <v>10</v>
      </c>
      <c r="JD1369" s="471">
        <v>10</v>
      </c>
      <c r="JE1369" s="471">
        <v>1</v>
      </c>
      <c r="JF1369" s="471">
        <v>0</v>
      </c>
      <c r="JG1369" s="471">
        <v>2</v>
      </c>
      <c r="JH1369" s="471">
        <v>0</v>
      </c>
      <c r="JI1369" s="471">
        <v>31</v>
      </c>
      <c r="JJ1369" s="503">
        <v>0</v>
      </c>
      <c r="JK1369" s="471">
        <v>34</v>
      </c>
      <c r="JL1369" s="471">
        <v>177</v>
      </c>
      <c r="JM1369" s="471">
        <v>248</v>
      </c>
      <c r="JN1369" s="471">
        <v>124</v>
      </c>
      <c r="JO1369" s="471">
        <v>57</v>
      </c>
      <c r="JP1369" s="471">
        <v>16</v>
      </c>
      <c r="JQ1369" s="471">
        <v>15</v>
      </c>
      <c r="JR1369" s="471">
        <v>2</v>
      </c>
      <c r="JS1369" s="496">
        <v>673</v>
      </c>
      <c r="JT1369" s="503">
        <v>10</v>
      </c>
      <c r="JU1369" s="471">
        <v>0</v>
      </c>
      <c r="JV1369" s="471">
        <v>0</v>
      </c>
      <c r="JW1369" s="471">
        <v>0</v>
      </c>
      <c r="JX1369" s="471">
        <v>0</v>
      </c>
      <c r="JY1369" s="471">
        <v>0</v>
      </c>
      <c r="JZ1369" s="471">
        <v>0</v>
      </c>
      <c r="KA1369" s="471">
        <v>0</v>
      </c>
      <c r="KB1369" s="471">
        <v>0</v>
      </c>
      <c r="KC1369" s="496">
        <v>0</v>
      </c>
      <c r="KD1369" s="503">
        <v>50</v>
      </c>
      <c r="KE1369" s="471">
        <v>0</v>
      </c>
      <c r="KF1369" s="471">
        <v>0</v>
      </c>
      <c r="KG1369" s="471">
        <v>0</v>
      </c>
      <c r="KH1369" s="471">
        <v>0</v>
      </c>
      <c r="KI1369" s="471">
        <v>0</v>
      </c>
      <c r="KJ1369" s="471">
        <v>0</v>
      </c>
      <c r="KK1369" s="471">
        <v>0</v>
      </c>
      <c r="KL1369" s="471">
        <v>0</v>
      </c>
      <c r="KM1369" s="496">
        <v>0</v>
      </c>
      <c r="KN1369" s="503">
        <v>0</v>
      </c>
      <c r="KO1369" s="471">
        <v>0</v>
      </c>
      <c r="KP1369" s="471">
        <v>0</v>
      </c>
      <c r="KQ1369" s="471">
        <v>0</v>
      </c>
      <c r="KR1369" s="471">
        <v>0</v>
      </c>
      <c r="KS1369" s="471">
        <v>0</v>
      </c>
      <c r="KT1369" s="471">
        <v>0</v>
      </c>
      <c r="KU1369" s="471">
        <v>0</v>
      </c>
      <c r="KV1369" s="471">
        <v>0</v>
      </c>
      <c r="KW1369" s="496">
        <v>0</v>
      </c>
      <c r="KX1369" s="471">
        <v>34</v>
      </c>
      <c r="KY1369" s="471">
        <v>177</v>
      </c>
      <c r="KZ1369" s="471">
        <v>248</v>
      </c>
      <c r="LA1369" s="471">
        <v>124</v>
      </c>
      <c r="LB1369" s="471">
        <v>57</v>
      </c>
      <c r="LC1369" s="471">
        <v>16</v>
      </c>
      <c r="LD1369" s="471">
        <v>15</v>
      </c>
      <c r="LE1369" s="471">
        <v>2</v>
      </c>
      <c r="LF1369" s="496">
        <v>673</v>
      </c>
      <c r="LG1369" s="262"/>
      <c r="LH1369" s="262"/>
      <c r="LI1369" s="262"/>
      <c r="LJ1369" s="262"/>
      <c r="LK1369" s="262"/>
      <c r="LL1369" s="262"/>
      <c r="LM1369" s="262"/>
      <c r="LN1369" s="262"/>
      <c r="LO1369" s="262"/>
      <c r="LP1369" s="262"/>
      <c r="LQ1369" s="262"/>
      <c r="LR1369" s="262"/>
      <c r="LS1369" s="262"/>
      <c r="LT1369" s="262"/>
      <c r="LU1369" s="262"/>
      <c r="LV1369" s="262"/>
      <c r="LW1369" s="262"/>
      <c r="LX1369" s="262"/>
      <c r="LY1369" s="262"/>
      <c r="LZ1369" s="262"/>
      <c r="MA1369" s="262"/>
      <c r="MB1369" s="262"/>
      <c r="MC1369" s="262"/>
      <c r="MD1369" s="262"/>
      <c r="ME1369" s="262"/>
      <c r="MF1369" s="262"/>
      <c r="MG1369" s="262"/>
      <c r="MH1369" s="262"/>
      <c r="MI1369" s="262"/>
      <c r="MJ1369" s="262"/>
      <c r="MK1369" s="262"/>
      <c r="ML1369" s="262"/>
      <c r="MM1369" s="262"/>
      <c r="MN1369" s="262"/>
      <c r="MO1369" s="262"/>
      <c r="MP1369" s="262"/>
      <c r="MQ1369" s="262"/>
      <c r="MR1369" s="262"/>
      <c r="MS1369" s="262"/>
      <c r="MT1369" s="262"/>
      <c r="MU1369" s="262"/>
    </row>
    <row r="1370" spans="1:359" x14ac:dyDescent="0.2">
      <c r="A1370" s="241" t="s">
        <v>190</v>
      </c>
      <c r="B1370" s="476" t="s">
        <v>868</v>
      </c>
      <c r="C1370" s="326" t="s">
        <v>626</v>
      </c>
      <c r="D1370" s="283" t="s">
        <v>191</v>
      </c>
      <c r="E1370" s="503">
        <v>0</v>
      </c>
      <c r="F1370" s="471">
        <v>33</v>
      </c>
      <c r="G1370" s="471">
        <v>208</v>
      </c>
      <c r="H1370" s="471">
        <v>282</v>
      </c>
      <c r="I1370" s="471">
        <v>243</v>
      </c>
      <c r="J1370" s="471">
        <v>101</v>
      </c>
      <c r="K1370" s="471">
        <v>63</v>
      </c>
      <c r="L1370" s="471">
        <v>53</v>
      </c>
      <c r="M1370" s="471">
        <v>9</v>
      </c>
      <c r="N1370" s="496">
        <v>992</v>
      </c>
      <c r="O1370" s="503">
        <v>10</v>
      </c>
      <c r="P1370" s="471">
        <v>0</v>
      </c>
      <c r="Q1370" s="471">
        <v>0</v>
      </c>
      <c r="R1370" s="471">
        <v>0</v>
      </c>
      <c r="S1370" s="471">
        <v>0</v>
      </c>
      <c r="T1370" s="471">
        <v>0</v>
      </c>
      <c r="U1370" s="471">
        <v>0</v>
      </c>
      <c r="V1370" s="471">
        <v>0</v>
      </c>
      <c r="W1370" s="471">
        <v>0</v>
      </c>
      <c r="X1370" s="496">
        <v>0</v>
      </c>
      <c r="Y1370" s="503">
        <v>25</v>
      </c>
      <c r="Z1370" s="471">
        <v>0</v>
      </c>
      <c r="AA1370" s="471">
        <v>0</v>
      </c>
      <c r="AB1370" s="471">
        <v>0</v>
      </c>
      <c r="AC1370" s="471">
        <v>0</v>
      </c>
      <c r="AD1370" s="471">
        <v>0</v>
      </c>
      <c r="AE1370" s="471">
        <v>0</v>
      </c>
      <c r="AF1370" s="471">
        <v>0</v>
      </c>
      <c r="AG1370" s="471">
        <v>0</v>
      </c>
      <c r="AH1370" s="496">
        <v>0</v>
      </c>
      <c r="AI1370" s="503">
        <v>50</v>
      </c>
      <c r="AJ1370" s="471">
        <v>0</v>
      </c>
      <c r="AK1370" s="471">
        <v>0</v>
      </c>
      <c r="AL1370" s="471">
        <v>0</v>
      </c>
      <c r="AM1370" s="471">
        <v>0</v>
      </c>
      <c r="AN1370" s="471">
        <v>0</v>
      </c>
      <c r="AO1370" s="471">
        <v>0</v>
      </c>
      <c r="AP1370" s="471">
        <v>0</v>
      </c>
      <c r="AQ1370" s="471">
        <v>0</v>
      </c>
      <c r="AR1370" s="496">
        <v>0</v>
      </c>
      <c r="AS1370" s="503">
        <v>100</v>
      </c>
      <c r="AT1370" s="471">
        <v>2</v>
      </c>
      <c r="AU1370" s="471">
        <v>23</v>
      </c>
      <c r="AV1370" s="471">
        <v>15</v>
      </c>
      <c r="AW1370" s="471">
        <v>11</v>
      </c>
      <c r="AX1370" s="471">
        <v>3</v>
      </c>
      <c r="AY1370" s="471">
        <v>6</v>
      </c>
      <c r="AZ1370" s="471">
        <v>4</v>
      </c>
      <c r="BA1370" s="471">
        <v>0</v>
      </c>
      <c r="BB1370" s="496">
        <v>64</v>
      </c>
      <c r="BC1370" s="503">
        <v>0</v>
      </c>
      <c r="BD1370" s="471">
        <v>0</v>
      </c>
      <c r="BE1370" s="471">
        <v>0</v>
      </c>
      <c r="BF1370" s="471">
        <v>0</v>
      </c>
      <c r="BG1370" s="471">
        <v>0</v>
      </c>
      <c r="BH1370" s="471">
        <v>0</v>
      </c>
      <c r="BI1370" s="471">
        <v>0</v>
      </c>
      <c r="BJ1370" s="471">
        <v>0</v>
      </c>
      <c r="BK1370" s="471">
        <v>0</v>
      </c>
      <c r="BL1370" s="496">
        <v>0</v>
      </c>
      <c r="BM1370" s="471">
        <v>2</v>
      </c>
      <c r="BN1370" s="471">
        <v>23</v>
      </c>
      <c r="BO1370" s="471">
        <v>15</v>
      </c>
      <c r="BP1370" s="471">
        <v>11</v>
      </c>
      <c r="BQ1370" s="471">
        <v>3</v>
      </c>
      <c r="BR1370" s="471">
        <v>6</v>
      </c>
      <c r="BS1370" s="471">
        <v>4</v>
      </c>
      <c r="BT1370" s="471">
        <v>0</v>
      </c>
      <c r="BU1370" s="496">
        <v>64</v>
      </c>
      <c r="BV1370" s="471">
        <v>35</v>
      </c>
      <c r="BW1370" s="471">
        <v>231</v>
      </c>
      <c r="BX1370" s="471">
        <v>297</v>
      </c>
      <c r="BY1370" s="471">
        <v>254</v>
      </c>
      <c r="BZ1370" s="471">
        <v>104</v>
      </c>
      <c r="CA1370" s="471">
        <v>69</v>
      </c>
      <c r="CB1370" s="471">
        <v>57</v>
      </c>
      <c r="CC1370" s="471">
        <v>9</v>
      </c>
      <c r="CD1370" s="496">
        <v>1056</v>
      </c>
      <c r="CE1370" s="503">
        <v>10</v>
      </c>
      <c r="CF1370" s="471">
        <v>0</v>
      </c>
      <c r="CG1370" s="471">
        <v>0</v>
      </c>
      <c r="CH1370" s="471">
        <v>0</v>
      </c>
      <c r="CI1370" s="471">
        <v>0</v>
      </c>
      <c r="CJ1370" s="471">
        <v>0</v>
      </c>
      <c r="CK1370" s="471">
        <v>0</v>
      </c>
      <c r="CL1370" s="471">
        <v>0</v>
      </c>
      <c r="CM1370" s="471">
        <v>0</v>
      </c>
      <c r="CN1370" s="496">
        <v>0</v>
      </c>
      <c r="CO1370" s="503">
        <v>25</v>
      </c>
      <c r="CP1370" s="471">
        <v>0</v>
      </c>
      <c r="CQ1370" s="471">
        <v>0</v>
      </c>
      <c r="CR1370" s="471">
        <v>0</v>
      </c>
      <c r="CS1370" s="471">
        <v>0</v>
      </c>
      <c r="CT1370" s="471">
        <v>0</v>
      </c>
      <c r="CU1370" s="471">
        <v>0</v>
      </c>
      <c r="CV1370" s="471">
        <v>0</v>
      </c>
      <c r="CW1370" s="471">
        <v>0</v>
      </c>
      <c r="CX1370" s="496">
        <v>0</v>
      </c>
      <c r="CY1370" s="503">
        <v>50</v>
      </c>
      <c r="CZ1370" s="471">
        <v>0</v>
      </c>
      <c r="DA1370" s="471">
        <v>0</v>
      </c>
      <c r="DB1370" s="471">
        <v>0</v>
      </c>
      <c r="DC1370" s="471">
        <v>0</v>
      </c>
      <c r="DD1370" s="471">
        <v>0</v>
      </c>
      <c r="DE1370" s="471">
        <v>0</v>
      </c>
      <c r="DF1370" s="471">
        <v>0</v>
      </c>
      <c r="DG1370" s="471">
        <v>0</v>
      </c>
      <c r="DH1370" s="496">
        <v>0</v>
      </c>
      <c r="DI1370" s="503">
        <v>100</v>
      </c>
      <c r="DJ1370" s="471">
        <v>3</v>
      </c>
      <c r="DK1370" s="471">
        <v>9</v>
      </c>
      <c r="DL1370" s="471">
        <v>15</v>
      </c>
      <c r="DM1370" s="471">
        <v>20</v>
      </c>
      <c r="DN1370" s="471">
        <v>8</v>
      </c>
      <c r="DO1370" s="471">
        <v>3</v>
      </c>
      <c r="DP1370" s="471">
        <v>2</v>
      </c>
      <c r="DQ1370" s="471">
        <v>0</v>
      </c>
      <c r="DR1370" s="496">
        <v>60</v>
      </c>
      <c r="DS1370" s="503">
        <v>0</v>
      </c>
      <c r="DT1370" s="471">
        <v>0</v>
      </c>
      <c r="DU1370" s="471">
        <v>0</v>
      </c>
      <c r="DV1370" s="471">
        <v>0</v>
      </c>
      <c r="DW1370" s="471">
        <v>0</v>
      </c>
      <c r="DX1370" s="471">
        <v>0</v>
      </c>
      <c r="DY1370" s="471">
        <v>0</v>
      </c>
      <c r="DZ1370" s="471">
        <v>0</v>
      </c>
      <c r="EA1370" s="471">
        <v>0</v>
      </c>
      <c r="EB1370" s="496">
        <v>0</v>
      </c>
      <c r="EC1370" s="471">
        <v>3</v>
      </c>
      <c r="ED1370" s="471">
        <v>9</v>
      </c>
      <c r="EE1370" s="471">
        <v>15</v>
      </c>
      <c r="EF1370" s="471">
        <v>20</v>
      </c>
      <c r="EG1370" s="471">
        <v>8</v>
      </c>
      <c r="EH1370" s="471">
        <v>3</v>
      </c>
      <c r="EI1370" s="471">
        <v>2</v>
      </c>
      <c r="EJ1370" s="471">
        <v>0</v>
      </c>
      <c r="EK1370" s="496">
        <v>60</v>
      </c>
      <c r="EL1370" s="518">
        <v>50</v>
      </c>
      <c r="EM1370" s="471">
        <v>0</v>
      </c>
      <c r="EN1370" s="471">
        <v>0</v>
      </c>
      <c r="EO1370" s="471">
        <v>0</v>
      </c>
      <c r="EP1370" s="471">
        <v>0</v>
      </c>
      <c r="EQ1370" s="471">
        <v>0</v>
      </c>
      <c r="ER1370" s="471">
        <v>0</v>
      </c>
      <c r="ES1370" s="471">
        <v>0</v>
      </c>
      <c r="ET1370" s="471">
        <v>0</v>
      </c>
      <c r="EU1370" s="496">
        <v>0</v>
      </c>
      <c r="EV1370" s="503">
        <v>100</v>
      </c>
      <c r="EW1370" s="471">
        <v>0</v>
      </c>
      <c r="EX1370" s="471">
        <v>0</v>
      </c>
      <c r="EY1370" s="471">
        <v>0</v>
      </c>
      <c r="EZ1370" s="471">
        <v>0</v>
      </c>
      <c r="FA1370" s="471">
        <v>0</v>
      </c>
      <c r="FB1370" s="471">
        <v>0</v>
      </c>
      <c r="FC1370" s="471">
        <v>0</v>
      </c>
      <c r="FD1370" s="471">
        <v>0</v>
      </c>
      <c r="FE1370" s="496">
        <v>0</v>
      </c>
      <c r="FF1370" s="503">
        <v>150</v>
      </c>
      <c r="FG1370" s="471">
        <v>0</v>
      </c>
      <c r="FH1370" s="471">
        <v>0</v>
      </c>
      <c r="FI1370" s="471">
        <v>0</v>
      </c>
      <c r="FJ1370" s="471">
        <v>0</v>
      </c>
      <c r="FK1370" s="471">
        <v>0</v>
      </c>
      <c r="FL1370" s="471">
        <v>0</v>
      </c>
      <c r="FM1370" s="471">
        <v>0</v>
      </c>
      <c r="FN1370" s="471">
        <v>0</v>
      </c>
      <c r="FO1370" s="496">
        <v>0</v>
      </c>
      <c r="FP1370" s="503">
        <v>200</v>
      </c>
      <c r="FQ1370" s="471">
        <v>0</v>
      </c>
      <c r="FR1370" s="471">
        <v>3</v>
      </c>
      <c r="FS1370" s="471">
        <v>3</v>
      </c>
      <c r="FT1370" s="471">
        <v>1</v>
      </c>
      <c r="FU1370" s="471">
        <v>1</v>
      </c>
      <c r="FV1370" s="471">
        <v>0</v>
      </c>
      <c r="FW1370" s="471">
        <v>2</v>
      </c>
      <c r="FX1370" s="471">
        <v>1</v>
      </c>
      <c r="FY1370" s="496">
        <v>11</v>
      </c>
      <c r="FZ1370" s="503">
        <v>0</v>
      </c>
      <c r="GA1370" s="471">
        <v>0</v>
      </c>
      <c r="GB1370" s="471">
        <v>0</v>
      </c>
      <c r="GC1370" s="471">
        <v>0</v>
      </c>
      <c r="GD1370" s="471">
        <v>0</v>
      </c>
      <c r="GE1370" s="471">
        <v>0</v>
      </c>
      <c r="GF1370" s="471">
        <v>0</v>
      </c>
      <c r="GG1370" s="471">
        <v>0</v>
      </c>
      <c r="GH1370" s="471">
        <v>0</v>
      </c>
      <c r="GI1370" s="496">
        <v>0</v>
      </c>
      <c r="GJ1370" s="471">
        <v>0</v>
      </c>
      <c r="GK1370" s="471">
        <v>3</v>
      </c>
      <c r="GL1370" s="471">
        <v>3</v>
      </c>
      <c r="GM1370" s="471">
        <v>1</v>
      </c>
      <c r="GN1370" s="471">
        <v>1</v>
      </c>
      <c r="GO1370" s="471">
        <v>0</v>
      </c>
      <c r="GP1370" s="471">
        <v>2</v>
      </c>
      <c r="GQ1370" s="471">
        <v>1</v>
      </c>
      <c r="GR1370" s="496">
        <v>11</v>
      </c>
      <c r="GS1370" s="503">
        <v>100</v>
      </c>
      <c r="GT1370" s="471">
        <v>0</v>
      </c>
      <c r="GU1370" s="471">
        <v>0</v>
      </c>
      <c r="GV1370" s="471">
        <v>0</v>
      </c>
      <c r="GW1370" s="471">
        <v>0</v>
      </c>
      <c r="GX1370" s="471">
        <v>0</v>
      </c>
      <c r="GY1370" s="471">
        <v>0</v>
      </c>
      <c r="GZ1370" s="471">
        <v>0</v>
      </c>
      <c r="HA1370" s="471">
        <v>0</v>
      </c>
      <c r="HB1370" s="496">
        <v>0</v>
      </c>
      <c r="HC1370" s="503">
        <v>150</v>
      </c>
      <c r="HD1370" s="471">
        <v>0</v>
      </c>
      <c r="HE1370" s="471">
        <v>0</v>
      </c>
      <c r="HF1370" s="471">
        <v>0</v>
      </c>
      <c r="HG1370" s="471">
        <v>0</v>
      </c>
      <c r="HH1370" s="471">
        <v>0</v>
      </c>
      <c r="HI1370" s="471">
        <v>0</v>
      </c>
      <c r="HJ1370" s="471">
        <v>0</v>
      </c>
      <c r="HK1370" s="471">
        <v>0</v>
      </c>
      <c r="HL1370" s="496">
        <v>0</v>
      </c>
      <c r="HM1370" s="503">
        <v>200</v>
      </c>
      <c r="HN1370" s="471">
        <v>0</v>
      </c>
      <c r="HO1370" s="471">
        <v>0</v>
      </c>
      <c r="HP1370" s="471">
        <v>0</v>
      </c>
      <c r="HQ1370" s="471">
        <v>0</v>
      </c>
      <c r="HR1370" s="471">
        <v>0</v>
      </c>
      <c r="HS1370" s="471">
        <v>0</v>
      </c>
      <c r="HT1370" s="471">
        <v>0</v>
      </c>
      <c r="HU1370" s="471">
        <v>0</v>
      </c>
      <c r="HV1370" s="496">
        <v>0</v>
      </c>
      <c r="HW1370" s="503">
        <v>250</v>
      </c>
      <c r="HX1370" s="471">
        <v>0</v>
      </c>
      <c r="HY1370" s="471">
        <v>0</v>
      </c>
      <c r="HZ1370" s="471">
        <v>0</v>
      </c>
      <c r="IA1370" s="471">
        <v>0</v>
      </c>
      <c r="IB1370" s="471">
        <v>0</v>
      </c>
      <c r="IC1370" s="471">
        <v>0</v>
      </c>
      <c r="ID1370" s="471">
        <v>0</v>
      </c>
      <c r="IE1370" s="471">
        <v>0</v>
      </c>
      <c r="IF1370" s="496">
        <v>0</v>
      </c>
      <c r="IG1370" s="503">
        <v>300</v>
      </c>
      <c r="IH1370" s="471">
        <v>4</v>
      </c>
      <c r="II1370" s="471">
        <v>4</v>
      </c>
      <c r="IJ1370" s="471">
        <v>1</v>
      </c>
      <c r="IK1370" s="471">
        <v>0</v>
      </c>
      <c r="IL1370" s="471">
        <v>2</v>
      </c>
      <c r="IM1370" s="471">
        <v>1</v>
      </c>
      <c r="IN1370" s="471">
        <v>0</v>
      </c>
      <c r="IO1370" s="471">
        <v>0</v>
      </c>
      <c r="IP1370" s="496">
        <v>12</v>
      </c>
      <c r="IQ1370" s="503">
        <v>0</v>
      </c>
      <c r="IR1370" s="471">
        <v>0</v>
      </c>
      <c r="IS1370" s="471">
        <v>0</v>
      </c>
      <c r="IT1370" s="471">
        <v>0</v>
      </c>
      <c r="IU1370" s="471">
        <v>0</v>
      </c>
      <c r="IV1370" s="471">
        <v>0</v>
      </c>
      <c r="IW1370" s="471">
        <v>0</v>
      </c>
      <c r="IX1370" s="471">
        <v>0</v>
      </c>
      <c r="IY1370" s="471">
        <v>0</v>
      </c>
      <c r="IZ1370" s="496">
        <v>0</v>
      </c>
      <c r="JA1370" s="471">
        <v>4</v>
      </c>
      <c r="JB1370" s="471">
        <v>4</v>
      </c>
      <c r="JC1370" s="471">
        <v>1</v>
      </c>
      <c r="JD1370" s="471">
        <v>0</v>
      </c>
      <c r="JE1370" s="471">
        <v>2</v>
      </c>
      <c r="JF1370" s="471">
        <v>1</v>
      </c>
      <c r="JG1370" s="471">
        <v>0</v>
      </c>
      <c r="JH1370" s="471">
        <v>0</v>
      </c>
      <c r="JI1370" s="471">
        <v>12</v>
      </c>
      <c r="JJ1370" s="503">
        <v>0</v>
      </c>
      <c r="JK1370" s="471">
        <v>33</v>
      </c>
      <c r="JL1370" s="471">
        <v>52</v>
      </c>
      <c r="JM1370" s="471">
        <v>74</v>
      </c>
      <c r="JN1370" s="471">
        <v>62</v>
      </c>
      <c r="JO1370" s="471">
        <v>54</v>
      </c>
      <c r="JP1370" s="471">
        <v>10</v>
      </c>
      <c r="JQ1370" s="471">
        <v>17</v>
      </c>
      <c r="JR1370" s="471">
        <v>9</v>
      </c>
      <c r="JS1370" s="496">
        <v>311</v>
      </c>
      <c r="JT1370" s="503">
        <v>10</v>
      </c>
      <c r="JU1370" s="471">
        <v>0</v>
      </c>
      <c r="JV1370" s="471">
        <v>0</v>
      </c>
      <c r="JW1370" s="471">
        <v>0</v>
      </c>
      <c r="JX1370" s="471">
        <v>0</v>
      </c>
      <c r="JY1370" s="471">
        <v>0</v>
      </c>
      <c r="JZ1370" s="471">
        <v>0</v>
      </c>
      <c r="KA1370" s="471">
        <v>0</v>
      </c>
      <c r="KB1370" s="471">
        <v>0</v>
      </c>
      <c r="KC1370" s="496">
        <v>0</v>
      </c>
      <c r="KD1370" s="503">
        <v>50</v>
      </c>
      <c r="KE1370" s="471">
        <v>0</v>
      </c>
      <c r="KF1370" s="471">
        <v>0</v>
      </c>
      <c r="KG1370" s="471">
        <v>0</v>
      </c>
      <c r="KH1370" s="471">
        <v>0</v>
      </c>
      <c r="KI1370" s="471">
        <v>0</v>
      </c>
      <c r="KJ1370" s="471">
        <v>0</v>
      </c>
      <c r="KK1370" s="471">
        <v>0</v>
      </c>
      <c r="KL1370" s="471">
        <v>0</v>
      </c>
      <c r="KM1370" s="496">
        <v>0</v>
      </c>
      <c r="KN1370" s="503">
        <v>0</v>
      </c>
      <c r="KO1370" s="471">
        <v>0</v>
      </c>
      <c r="KP1370" s="471">
        <v>0</v>
      </c>
      <c r="KQ1370" s="471">
        <v>0</v>
      </c>
      <c r="KR1370" s="471">
        <v>0</v>
      </c>
      <c r="KS1370" s="471">
        <v>0</v>
      </c>
      <c r="KT1370" s="471">
        <v>0</v>
      </c>
      <c r="KU1370" s="471">
        <v>0</v>
      </c>
      <c r="KV1370" s="471">
        <v>0</v>
      </c>
      <c r="KW1370" s="496">
        <v>0</v>
      </c>
      <c r="KX1370" s="471">
        <v>33</v>
      </c>
      <c r="KY1370" s="471">
        <v>52</v>
      </c>
      <c r="KZ1370" s="471">
        <v>74</v>
      </c>
      <c r="LA1370" s="471">
        <v>62</v>
      </c>
      <c r="LB1370" s="471">
        <v>54</v>
      </c>
      <c r="LC1370" s="471">
        <v>10</v>
      </c>
      <c r="LD1370" s="471">
        <v>17</v>
      </c>
      <c r="LE1370" s="471">
        <v>9</v>
      </c>
      <c r="LF1370" s="496">
        <v>311</v>
      </c>
      <c r="LG1370" s="262"/>
      <c r="LH1370" s="262"/>
      <c r="LI1370" s="262"/>
      <c r="LJ1370" s="262"/>
      <c r="LK1370" s="262"/>
      <c r="LL1370" s="262"/>
      <c r="LM1370" s="262"/>
      <c r="LN1370" s="262"/>
      <c r="LO1370" s="262"/>
      <c r="LP1370" s="262"/>
      <c r="LQ1370" s="262"/>
      <c r="LR1370" s="262"/>
      <c r="LS1370" s="262"/>
      <c r="LT1370" s="262"/>
      <c r="LU1370" s="262"/>
      <c r="LV1370" s="262"/>
      <c r="LW1370" s="262"/>
      <c r="LX1370" s="262"/>
      <c r="LY1370" s="262"/>
      <c r="LZ1370" s="262"/>
      <c r="MA1370" s="262"/>
      <c r="MB1370" s="262"/>
      <c r="MC1370" s="262"/>
      <c r="MD1370" s="262"/>
      <c r="ME1370" s="262"/>
      <c r="MF1370" s="262"/>
      <c r="MG1370" s="262"/>
      <c r="MH1370" s="262"/>
      <c r="MI1370" s="262"/>
      <c r="MJ1370" s="262"/>
      <c r="MK1370" s="262"/>
      <c r="ML1370" s="262"/>
      <c r="MM1370" s="262"/>
      <c r="MN1370" s="262"/>
      <c r="MO1370" s="262"/>
      <c r="MP1370" s="262"/>
      <c r="MQ1370" s="262"/>
      <c r="MR1370" s="262"/>
      <c r="MS1370" s="262"/>
      <c r="MT1370" s="262"/>
      <c r="MU1370" s="262"/>
    </row>
    <row r="1371" spans="1:359" x14ac:dyDescent="0.2">
      <c r="A1371" s="241" t="s">
        <v>192</v>
      </c>
      <c r="B1371" s="476" t="s">
        <v>869</v>
      </c>
      <c r="C1371" s="326" t="s">
        <v>870</v>
      </c>
      <c r="D1371" s="283" t="s">
        <v>871</v>
      </c>
      <c r="E1371" s="503">
        <v>0</v>
      </c>
      <c r="F1371" s="471">
        <v>692</v>
      </c>
      <c r="G1371" s="471">
        <v>179</v>
      </c>
      <c r="H1371" s="471">
        <v>94</v>
      </c>
      <c r="I1371" s="471">
        <v>51</v>
      </c>
      <c r="J1371" s="471">
        <v>26</v>
      </c>
      <c r="K1371" s="471">
        <v>11</v>
      </c>
      <c r="L1371" s="471">
        <v>3</v>
      </c>
      <c r="M1371" s="471">
        <v>0</v>
      </c>
      <c r="N1371" s="496">
        <v>1056</v>
      </c>
      <c r="O1371" s="503">
        <v>10</v>
      </c>
      <c r="P1371" s="471">
        <v>0</v>
      </c>
      <c r="Q1371" s="471">
        <v>0</v>
      </c>
      <c r="R1371" s="471">
        <v>0</v>
      </c>
      <c r="S1371" s="471">
        <v>0</v>
      </c>
      <c r="T1371" s="471">
        <v>0</v>
      </c>
      <c r="U1371" s="471">
        <v>0</v>
      </c>
      <c r="V1371" s="471">
        <v>0</v>
      </c>
      <c r="W1371" s="471">
        <v>0</v>
      </c>
      <c r="X1371" s="496">
        <v>0</v>
      </c>
      <c r="Y1371" s="503">
        <v>25</v>
      </c>
      <c r="Z1371" s="471">
        <v>0</v>
      </c>
      <c r="AA1371" s="471">
        <v>0</v>
      </c>
      <c r="AB1371" s="471">
        <v>0</v>
      </c>
      <c r="AC1371" s="471">
        <v>0</v>
      </c>
      <c r="AD1371" s="471">
        <v>0</v>
      </c>
      <c r="AE1371" s="471">
        <v>0</v>
      </c>
      <c r="AF1371" s="471">
        <v>0</v>
      </c>
      <c r="AG1371" s="471">
        <v>0</v>
      </c>
      <c r="AH1371" s="496">
        <v>0</v>
      </c>
      <c r="AI1371" s="503">
        <v>50</v>
      </c>
      <c r="AJ1371" s="471">
        <v>0</v>
      </c>
      <c r="AK1371" s="471">
        <v>0</v>
      </c>
      <c r="AL1371" s="471">
        <v>0</v>
      </c>
      <c r="AM1371" s="471">
        <v>0</v>
      </c>
      <c r="AN1371" s="471">
        <v>0</v>
      </c>
      <c r="AO1371" s="471">
        <v>0</v>
      </c>
      <c r="AP1371" s="471">
        <v>0</v>
      </c>
      <c r="AQ1371" s="471">
        <v>0</v>
      </c>
      <c r="AR1371" s="496">
        <v>0</v>
      </c>
      <c r="AS1371" s="503">
        <v>100</v>
      </c>
      <c r="AT1371" s="471">
        <v>0</v>
      </c>
      <c r="AU1371" s="471">
        <v>0</v>
      </c>
      <c r="AV1371" s="471">
        <v>0</v>
      </c>
      <c r="AW1371" s="471">
        <v>0</v>
      </c>
      <c r="AX1371" s="471">
        <v>0</v>
      </c>
      <c r="AY1371" s="471">
        <v>0</v>
      </c>
      <c r="AZ1371" s="471">
        <v>0</v>
      </c>
      <c r="BA1371" s="471">
        <v>0</v>
      </c>
      <c r="BB1371" s="496">
        <v>0</v>
      </c>
      <c r="BC1371" s="503">
        <v>0</v>
      </c>
      <c r="BD1371" s="471">
        <v>0</v>
      </c>
      <c r="BE1371" s="471">
        <v>0</v>
      </c>
      <c r="BF1371" s="471">
        <v>0</v>
      </c>
      <c r="BG1371" s="471">
        <v>0</v>
      </c>
      <c r="BH1371" s="471">
        <v>0</v>
      </c>
      <c r="BI1371" s="471">
        <v>0</v>
      </c>
      <c r="BJ1371" s="471">
        <v>0</v>
      </c>
      <c r="BK1371" s="471">
        <v>0</v>
      </c>
      <c r="BL1371" s="496">
        <v>0</v>
      </c>
      <c r="BM1371" s="471">
        <v>0</v>
      </c>
      <c r="BN1371" s="471">
        <v>0</v>
      </c>
      <c r="BO1371" s="471">
        <v>0</v>
      </c>
      <c r="BP1371" s="471">
        <v>0</v>
      </c>
      <c r="BQ1371" s="471">
        <v>0</v>
      </c>
      <c r="BR1371" s="471">
        <v>0</v>
      </c>
      <c r="BS1371" s="471">
        <v>0</v>
      </c>
      <c r="BT1371" s="471">
        <v>0</v>
      </c>
      <c r="BU1371" s="496">
        <v>0</v>
      </c>
      <c r="BV1371" s="471">
        <v>692</v>
      </c>
      <c r="BW1371" s="471">
        <v>179</v>
      </c>
      <c r="BX1371" s="471">
        <v>94</v>
      </c>
      <c r="BY1371" s="471">
        <v>51</v>
      </c>
      <c r="BZ1371" s="471">
        <v>26</v>
      </c>
      <c r="CA1371" s="471">
        <v>11</v>
      </c>
      <c r="CB1371" s="471">
        <v>3</v>
      </c>
      <c r="CC1371" s="471">
        <v>0</v>
      </c>
      <c r="CD1371" s="496">
        <v>1056</v>
      </c>
      <c r="CE1371" s="503">
        <v>10</v>
      </c>
      <c r="CF1371" s="471">
        <v>0</v>
      </c>
      <c r="CG1371" s="471">
        <v>0</v>
      </c>
      <c r="CH1371" s="471">
        <v>0</v>
      </c>
      <c r="CI1371" s="471">
        <v>0</v>
      </c>
      <c r="CJ1371" s="471">
        <v>0</v>
      </c>
      <c r="CK1371" s="471">
        <v>0</v>
      </c>
      <c r="CL1371" s="471">
        <v>0</v>
      </c>
      <c r="CM1371" s="471">
        <v>0</v>
      </c>
      <c r="CN1371" s="496">
        <v>0</v>
      </c>
      <c r="CO1371" s="503">
        <v>25</v>
      </c>
      <c r="CP1371" s="471">
        <v>0</v>
      </c>
      <c r="CQ1371" s="471">
        <v>0</v>
      </c>
      <c r="CR1371" s="471">
        <v>0</v>
      </c>
      <c r="CS1371" s="471">
        <v>0</v>
      </c>
      <c r="CT1371" s="471">
        <v>0</v>
      </c>
      <c r="CU1371" s="471">
        <v>0</v>
      </c>
      <c r="CV1371" s="471">
        <v>0</v>
      </c>
      <c r="CW1371" s="471">
        <v>0</v>
      </c>
      <c r="CX1371" s="496">
        <v>0</v>
      </c>
      <c r="CY1371" s="503">
        <v>50</v>
      </c>
      <c r="CZ1371" s="471">
        <v>0</v>
      </c>
      <c r="DA1371" s="471">
        <v>0</v>
      </c>
      <c r="DB1371" s="471">
        <v>0</v>
      </c>
      <c r="DC1371" s="471">
        <v>0</v>
      </c>
      <c r="DD1371" s="471">
        <v>0</v>
      </c>
      <c r="DE1371" s="471">
        <v>0</v>
      </c>
      <c r="DF1371" s="471">
        <v>0</v>
      </c>
      <c r="DG1371" s="471">
        <v>0</v>
      </c>
      <c r="DH1371" s="496">
        <v>0</v>
      </c>
      <c r="DI1371" s="503">
        <v>100</v>
      </c>
      <c r="DJ1371" s="471">
        <v>44</v>
      </c>
      <c r="DK1371" s="471">
        <v>9</v>
      </c>
      <c r="DL1371" s="471">
        <v>18</v>
      </c>
      <c r="DM1371" s="471">
        <v>0</v>
      </c>
      <c r="DN1371" s="471">
        <v>2</v>
      </c>
      <c r="DO1371" s="471">
        <v>0</v>
      </c>
      <c r="DP1371" s="471">
        <v>0</v>
      </c>
      <c r="DQ1371" s="471">
        <v>0</v>
      </c>
      <c r="DR1371" s="496">
        <v>73</v>
      </c>
      <c r="DS1371" s="503">
        <v>0</v>
      </c>
      <c r="DT1371" s="471">
        <v>0</v>
      </c>
      <c r="DU1371" s="471">
        <v>0</v>
      </c>
      <c r="DV1371" s="471">
        <v>0</v>
      </c>
      <c r="DW1371" s="471">
        <v>0</v>
      </c>
      <c r="DX1371" s="471">
        <v>0</v>
      </c>
      <c r="DY1371" s="471">
        <v>0</v>
      </c>
      <c r="DZ1371" s="471">
        <v>0</v>
      </c>
      <c r="EA1371" s="471">
        <v>0</v>
      </c>
      <c r="EB1371" s="496">
        <v>0</v>
      </c>
      <c r="EC1371" s="471">
        <v>44</v>
      </c>
      <c r="ED1371" s="471">
        <v>9</v>
      </c>
      <c r="EE1371" s="471">
        <v>18</v>
      </c>
      <c r="EF1371" s="471">
        <v>0</v>
      </c>
      <c r="EG1371" s="471">
        <v>2</v>
      </c>
      <c r="EH1371" s="471">
        <v>0</v>
      </c>
      <c r="EI1371" s="471">
        <v>0</v>
      </c>
      <c r="EJ1371" s="471">
        <v>0</v>
      </c>
      <c r="EK1371" s="496">
        <v>73</v>
      </c>
      <c r="EL1371" s="518">
        <v>50</v>
      </c>
      <c r="EM1371" s="471">
        <v>0</v>
      </c>
      <c r="EN1371" s="471">
        <v>0</v>
      </c>
      <c r="EO1371" s="471">
        <v>0</v>
      </c>
      <c r="EP1371" s="471">
        <v>0</v>
      </c>
      <c r="EQ1371" s="471">
        <v>0</v>
      </c>
      <c r="ER1371" s="471">
        <v>0</v>
      </c>
      <c r="ES1371" s="471">
        <v>0</v>
      </c>
      <c r="ET1371" s="471">
        <v>0</v>
      </c>
      <c r="EU1371" s="496">
        <v>0</v>
      </c>
      <c r="EV1371" s="503">
        <v>100</v>
      </c>
      <c r="EW1371" s="471">
        <v>0</v>
      </c>
      <c r="EX1371" s="471">
        <v>0</v>
      </c>
      <c r="EY1371" s="471">
        <v>0</v>
      </c>
      <c r="EZ1371" s="471">
        <v>0</v>
      </c>
      <c r="FA1371" s="471">
        <v>0</v>
      </c>
      <c r="FB1371" s="471">
        <v>0</v>
      </c>
      <c r="FC1371" s="471">
        <v>0</v>
      </c>
      <c r="FD1371" s="471">
        <v>0</v>
      </c>
      <c r="FE1371" s="496">
        <v>0</v>
      </c>
      <c r="FF1371" s="503">
        <v>150</v>
      </c>
      <c r="FG1371" s="471">
        <v>0</v>
      </c>
      <c r="FH1371" s="471">
        <v>0</v>
      </c>
      <c r="FI1371" s="471">
        <v>0</v>
      </c>
      <c r="FJ1371" s="471">
        <v>0</v>
      </c>
      <c r="FK1371" s="471">
        <v>0</v>
      </c>
      <c r="FL1371" s="471">
        <v>0</v>
      </c>
      <c r="FM1371" s="471">
        <v>0</v>
      </c>
      <c r="FN1371" s="471">
        <v>0</v>
      </c>
      <c r="FO1371" s="496">
        <v>0</v>
      </c>
      <c r="FP1371" s="503">
        <v>200</v>
      </c>
      <c r="FQ1371" s="471">
        <v>16</v>
      </c>
      <c r="FR1371" s="471">
        <v>5</v>
      </c>
      <c r="FS1371" s="471">
        <v>2</v>
      </c>
      <c r="FT1371" s="471">
        <v>0</v>
      </c>
      <c r="FU1371" s="471">
        <v>1</v>
      </c>
      <c r="FV1371" s="471">
        <v>0</v>
      </c>
      <c r="FW1371" s="471">
        <v>0</v>
      </c>
      <c r="FX1371" s="471">
        <v>1</v>
      </c>
      <c r="FY1371" s="496">
        <v>25</v>
      </c>
      <c r="FZ1371" s="503">
        <v>0</v>
      </c>
      <c r="GA1371" s="471">
        <v>0</v>
      </c>
      <c r="GB1371" s="471">
        <v>0</v>
      </c>
      <c r="GC1371" s="471">
        <v>0</v>
      </c>
      <c r="GD1371" s="471">
        <v>0</v>
      </c>
      <c r="GE1371" s="471">
        <v>0</v>
      </c>
      <c r="GF1371" s="471">
        <v>0</v>
      </c>
      <c r="GG1371" s="471">
        <v>0</v>
      </c>
      <c r="GH1371" s="471">
        <v>0</v>
      </c>
      <c r="GI1371" s="496">
        <v>0</v>
      </c>
      <c r="GJ1371" s="471">
        <v>16</v>
      </c>
      <c r="GK1371" s="471">
        <v>5</v>
      </c>
      <c r="GL1371" s="471">
        <v>2</v>
      </c>
      <c r="GM1371" s="471">
        <v>0</v>
      </c>
      <c r="GN1371" s="471">
        <v>1</v>
      </c>
      <c r="GO1371" s="471">
        <v>0</v>
      </c>
      <c r="GP1371" s="471">
        <v>0</v>
      </c>
      <c r="GQ1371" s="471">
        <v>1</v>
      </c>
      <c r="GR1371" s="496">
        <v>25</v>
      </c>
      <c r="GS1371" s="503">
        <v>100</v>
      </c>
      <c r="GT1371" s="471">
        <v>0</v>
      </c>
      <c r="GU1371" s="471">
        <v>0</v>
      </c>
      <c r="GV1371" s="471">
        <v>0</v>
      </c>
      <c r="GW1371" s="471">
        <v>0</v>
      </c>
      <c r="GX1371" s="471">
        <v>0</v>
      </c>
      <c r="GY1371" s="471">
        <v>0</v>
      </c>
      <c r="GZ1371" s="471">
        <v>0</v>
      </c>
      <c r="HA1371" s="471">
        <v>0</v>
      </c>
      <c r="HB1371" s="496">
        <v>0</v>
      </c>
      <c r="HC1371" s="503">
        <v>150</v>
      </c>
      <c r="HD1371" s="471">
        <v>0</v>
      </c>
      <c r="HE1371" s="471">
        <v>0</v>
      </c>
      <c r="HF1371" s="471">
        <v>0</v>
      </c>
      <c r="HG1371" s="471">
        <v>0</v>
      </c>
      <c r="HH1371" s="471">
        <v>0</v>
      </c>
      <c r="HI1371" s="471">
        <v>0</v>
      </c>
      <c r="HJ1371" s="471">
        <v>0</v>
      </c>
      <c r="HK1371" s="471">
        <v>0</v>
      </c>
      <c r="HL1371" s="496">
        <v>0</v>
      </c>
      <c r="HM1371" s="503">
        <v>200</v>
      </c>
      <c r="HN1371" s="471">
        <v>0</v>
      </c>
      <c r="HO1371" s="471">
        <v>0</v>
      </c>
      <c r="HP1371" s="471">
        <v>0</v>
      </c>
      <c r="HQ1371" s="471">
        <v>0</v>
      </c>
      <c r="HR1371" s="471">
        <v>0</v>
      </c>
      <c r="HS1371" s="471">
        <v>0</v>
      </c>
      <c r="HT1371" s="471">
        <v>0</v>
      </c>
      <c r="HU1371" s="471">
        <v>0</v>
      </c>
      <c r="HV1371" s="496">
        <v>0</v>
      </c>
      <c r="HW1371" s="503">
        <v>250</v>
      </c>
      <c r="HX1371" s="471">
        <v>0</v>
      </c>
      <c r="HY1371" s="471">
        <v>0</v>
      </c>
      <c r="HZ1371" s="471">
        <v>0</v>
      </c>
      <c r="IA1371" s="471">
        <v>0</v>
      </c>
      <c r="IB1371" s="471">
        <v>0</v>
      </c>
      <c r="IC1371" s="471">
        <v>0</v>
      </c>
      <c r="ID1371" s="471">
        <v>0</v>
      </c>
      <c r="IE1371" s="471">
        <v>0</v>
      </c>
      <c r="IF1371" s="496">
        <v>0</v>
      </c>
      <c r="IG1371" s="503">
        <v>300</v>
      </c>
      <c r="IH1371" s="471">
        <v>9</v>
      </c>
      <c r="II1371" s="471">
        <v>1</v>
      </c>
      <c r="IJ1371" s="471">
        <v>2</v>
      </c>
      <c r="IK1371" s="471">
        <v>2</v>
      </c>
      <c r="IL1371" s="471">
        <v>0</v>
      </c>
      <c r="IM1371" s="471">
        <v>0</v>
      </c>
      <c r="IN1371" s="471">
        <v>0</v>
      </c>
      <c r="IO1371" s="471">
        <v>0</v>
      </c>
      <c r="IP1371" s="496">
        <v>14</v>
      </c>
      <c r="IQ1371" s="503">
        <v>0</v>
      </c>
      <c r="IR1371" s="471">
        <v>0</v>
      </c>
      <c r="IS1371" s="471">
        <v>0</v>
      </c>
      <c r="IT1371" s="471">
        <v>0</v>
      </c>
      <c r="IU1371" s="471">
        <v>0</v>
      </c>
      <c r="IV1371" s="471">
        <v>0</v>
      </c>
      <c r="IW1371" s="471">
        <v>0</v>
      </c>
      <c r="IX1371" s="471">
        <v>0</v>
      </c>
      <c r="IY1371" s="471">
        <v>0</v>
      </c>
      <c r="IZ1371" s="496">
        <v>0</v>
      </c>
      <c r="JA1371" s="471">
        <v>9</v>
      </c>
      <c r="JB1371" s="471">
        <v>1</v>
      </c>
      <c r="JC1371" s="471">
        <v>2</v>
      </c>
      <c r="JD1371" s="471">
        <v>2</v>
      </c>
      <c r="JE1371" s="471">
        <v>0</v>
      </c>
      <c r="JF1371" s="471">
        <v>0</v>
      </c>
      <c r="JG1371" s="471">
        <v>0</v>
      </c>
      <c r="JH1371" s="471">
        <v>0</v>
      </c>
      <c r="JI1371" s="471">
        <v>14</v>
      </c>
      <c r="JJ1371" s="503">
        <v>0</v>
      </c>
      <c r="JK1371" s="471">
        <v>101</v>
      </c>
      <c r="JL1371" s="471">
        <v>46</v>
      </c>
      <c r="JM1371" s="471">
        <v>51</v>
      </c>
      <c r="JN1371" s="471">
        <v>27</v>
      </c>
      <c r="JO1371" s="471">
        <v>11</v>
      </c>
      <c r="JP1371" s="471">
        <v>6</v>
      </c>
      <c r="JQ1371" s="471">
        <v>3</v>
      </c>
      <c r="JR1371" s="471">
        <v>2</v>
      </c>
      <c r="JS1371" s="496">
        <v>247</v>
      </c>
      <c r="JT1371" s="503">
        <v>10</v>
      </c>
      <c r="JU1371" s="471">
        <v>0</v>
      </c>
      <c r="JV1371" s="471">
        <v>0</v>
      </c>
      <c r="JW1371" s="471">
        <v>0</v>
      </c>
      <c r="JX1371" s="471">
        <v>0</v>
      </c>
      <c r="JY1371" s="471">
        <v>0</v>
      </c>
      <c r="JZ1371" s="471">
        <v>0</v>
      </c>
      <c r="KA1371" s="471">
        <v>0</v>
      </c>
      <c r="KB1371" s="471">
        <v>0</v>
      </c>
      <c r="KC1371" s="496">
        <v>0</v>
      </c>
      <c r="KD1371" s="503">
        <v>50</v>
      </c>
      <c r="KE1371" s="471">
        <v>2</v>
      </c>
      <c r="KF1371" s="471">
        <v>0</v>
      </c>
      <c r="KG1371" s="471">
        <v>1</v>
      </c>
      <c r="KH1371" s="471">
        <v>0</v>
      </c>
      <c r="KI1371" s="471">
        <v>0</v>
      </c>
      <c r="KJ1371" s="471">
        <v>1</v>
      </c>
      <c r="KK1371" s="471">
        <v>0</v>
      </c>
      <c r="KL1371" s="471">
        <v>0</v>
      </c>
      <c r="KM1371" s="496">
        <v>4</v>
      </c>
      <c r="KN1371" s="503">
        <v>0</v>
      </c>
      <c r="KO1371" s="471">
        <v>0</v>
      </c>
      <c r="KP1371" s="471">
        <v>0</v>
      </c>
      <c r="KQ1371" s="471">
        <v>0</v>
      </c>
      <c r="KR1371" s="471">
        <v>0</v>
      </c>
      <c r="KS1371" s="471">
        <v>0</v>
      </c>
      <c r="KT1371" s="471">
        <v>0</v>
      </c>
      <c r="KU1371" s="471">
        <v>0</v>
      </c>
      <c r="KV1371" s="471">
        <v>0</v>
      </c>
      <c r="KW1371" s="496">
        <v>0</v>
      </c>
      <c r="KX1371" s="471">
        <v>103</v>
      </c>
      <c r="KY1371" s="471">
        <v>46</v>
      </c>
      <c r="KZ1371" s="471">
        <v>52</v>
      </c>
      <c r="LA1371" s="471">
        <v>27</v>
      </c>
      <c r="LB1371" s="471">
        <v>11</v>
      </c>
      <c r="LC1371" s="471">
        <v>7</v>
      </c>
      <c r="LD1371" s="471">
        <v>3</v>
      </c>
      <c r="LE1371" s="471">
        <v>2</v>
      </c>
      <c r="LF1371" s="496">
        <v>251</v>
      </c>
      <c r="LG1371" s="262"/>
      <c r="LH1371" s="262"/>
      <c r="LI1371" s="262"/>
      <c r="LJ1371" s="262"/>
      <c r="LK1371" s="262"/>
      <c r="LL1371" s="262"/>
      <c r="LM1371" s="262"/>
      <c r="LN1371" s="262"/>
      <c r="LO1371" s="262"/>
      <c r="LP1371" s="262"/>
      <c r="LQ1371" s="262"/>
      <c r="LR1371" s="262"/>
      <c r="LS1371" s="262"/>
      <c r="LT1371" s="262"/>
      <c r="LU1371" s="262"/>
      <c r="LV1371" s="262"/>
      <c r="LW1371" s="262"/>
      <c r="LX1371" s="262"/>
      <c r="LY1371" s="262"/>
      <c r="LZ1371" s="262"/>
      <c r="MA1371" s="262"/>
      <c r="MB1371" s="262"/>
      <c r="MC1371" s="262"/>
      <c r="MD1371" s="262"/>
      <c r="ME1371" s="262"/>
      <c r="MF1371" s="262"/>
      <c r="MG1371" s="262"/>
      <c r="MH1371" s="262"/>
      <c r="MI1371" s="262"/>
      <c r="MJ1371" s="262"/>
      <c r="MK1371" s="262"/>
      <c r="ML1371" s="262"/>
      <c r="MM1371" s="262"/>
      <c r="MN1371" s="262"/>
      <c r="MO1371" s="262"/>
      <c r="MP1371" s="262"/>
      <c r="MQ1371" s="262"/>
      <c r="MR1371" s="262"/>
      <c r="MS1371" s="262"/>
      <c r="MT1371" s="262"/>
      <c r="MU1371" s="262"/>
    </row>
    <row r="1372" spans="1:359" x14ac:dyDescent="0.2">
      <c r="A1372" s="241" t="s">
        <v>193</v>
      </c>
      <c r="B1372" s="476" t="s">
        <v>872</v>
      </c>
      <c r="C1372" s="326" t="s">
        <v>782</v>
      </c>
      <c r="D1372" s="283" t="s">
        <v>194</v>
      </c>
      <c r="E1372" s="503">
        <v>0</v>
      </c>
      <c r="F1372" s="471">
        <v>43</v>
      </c>
      <c r="G1372" s="471">
        <v>126</v>
      </c>
      <c r="H1372" s="471">
        <v>178</v>
      </c>
      <c r="I1372" s="471">
        <v>190</v>
      </c>
      <c r="J1372" s="471">
        <v>49</v>
      </c>
      <c r="K1372" s="471">
        <v>27</v>
      </c>
      <c r="L1372" s="471">
        <v>8</v>
      </c>
      <c r="M1372" s="471">
        <v>1</v>
      </c>
      <c r="N1372" s="496">
        <v>622</v>
      </c>
      <c r="O1372" s="503">
        <v>10</v>
      </c>
      <c r="P1372" s="471">
        <v>0</v>
      </c>
      <c r="Q1372" s="471">
        <v>0</v>
      </c>
      <c r="R1372" s="471">
        <v>0</v>
      </c>
      <c r="S1372" s="471">
        <v>0</v>
      </c>
      <c r="T1372" s="471">
        <v>0</v>
      </c>
      <c r="U1372" s="471">
        <v>0</v>
      </c>
      <c r="V1372" s="471">
        <v>0</v>
      </c>
      <c r="W1372" s="471">
        <v>0</v>
      </c>
      <c r="X1372" s="496">
        <v>0</v>
      </c>
      <c r="Y1372" s="503">
        <v>25</v>
      </c>
      <c r="Z1372" s="471">
        <v>0</v>
      </c>
      <c r="AA1372" s="471">
        <v>0</v>
      </c>
      <c r="AB1372" s="471">
        <v>0</v>
      </c>
      <c r="AC1372" s="471">
        <v>0</v>
      </c>
      <c r="AD1372" s="471">
        <v>0</v>
      </c>
      <c r="AE1372" s="471">
        <v>0</v>
      </c>
      <c r="AF1372" s="471">
        <v>0</v>
      </c>
      <c r="AG1372" s="471">
        <v>0</v>
      </c>
      <c r="AH1372" s="496">
        <v>0</v>
      </c>
      <c r="AI1372" s="503">
        <v>50</v>
      </c>
      <c r="AJ1372" s="471">
        <v>4</v>
      </c>
      <c r="AK1372" s="471">
        <v>14</v>
      </c>
      <c r="AL1372" s="471">
        <v>12</v>
      </c>
      <c r="AM1372" s="471">
        <v>8</v>
      </c>
      <c r="AN1372" s="471">
        <v>3</v>
      </c>
      <c r="AO1372" s="471">
        <v>3</v>
      </c>
      <c r="AP1372" s="471">
        <v>0</v>
      </c>
      <c r="AQ1372" s="471">
        <v>0</v>
      </c>
      <c r="AR1372" s="496">
        <v>44</v>
      </c>
      <c r="AS1372" s="503">
        <v>100</v>
      </c>
      <c r="AT1372" s="471">
        <v>10</v>
      </c>
      <c r="AU1372" s="471">
        <v>30</v>
      </c>
      <c r="AV1372" s="471">
        <v>46</v>
      </c>
      <c r="AW1372" s="471">
        <v>22</v>
      </c>
      <c r="AX1372" s="471">
        <v>7</v>
      </c>
      <c r="AY1372" s="471">
        <v>0</v>
      </c>
      <c r="AZ1372" s="471">
        <v>1</v>
      </c>
      <c r="BA1372" s="471">
        <v>0</v>
      </c>
      <c r="BB1372" s="496">
        <v>116</v>
      </c>
      <c r="BC1372" s="503">
        <v>0</v>
      </c>
      <c r="BD1372" s="471">
        <v>0</v>
      </c>
      <c r="BE1372" s="471">
        <v>0</v>
      </c>
      <c r="BF1372" s="471">
        <v>0</v>
      </c>
      <c r="BG1372" s="471">
        <v>0</v>
      </c>
      <c r="BH1372" s="471">
        <v>0</v>
      </c>
      <c r="BI1372" s="471">
        <v>0</v>
      </c>
      <c r="BJ1372" s="471">
        <v>0</v>
      </c>
      <c r="BK1372" s="471">
        <v>0</v>
      </c>
      <c r="BL1372" s="496">
        <v>0</v>
      </c>
      <c r="BM1372" s="471">
        <v>14</v>
      </c>
      <c r="BN1372" s="471">
        <v>44</v>
      </c>
      <c r="BO1372" s="471">
        <v>58</v>
      </c>
      <c r="BP1372" s="471">
        <v>30</v>
      </c>
      <c r="BQ1372" s="471">
        <v>10</v>
      </c>
      <c r="BR1372" s="471">
        <v>3</v>
      </c>
      <c r="BS1372" s="471">
        <v>1</v>
      </c>
      <c r="BT1372" s="471">
        <v>0</v>
      </c>
      <c r="BU1372" s="496">
        <v>160</v>
      </c>
      <c r="BV1372" s="471">
        <v>57</v>
      </c>
      <c r="BW1372" s="471">
        <v>170</v>
      </c>
      <c r="BX1372" s="471">
        <v>236</v>
      </c>
      <c r="BY1372" s="471">
        <v>220</v>
      </c>
      <c r="BZ1372" s="471">
        <v>59</v>
      </c>
      <c r="CA1372" s="471">
        <v>30</v>
      </c>
      <c r="CB1372" s="471">
        <v>9</v>
      </c>
      <c r="CC1372" s="471">
        <v>1</v>
      </c>
      <c r="CD1372" s="496">
        <v>782</v>
      </c>
      <c r="CE1372" s="503">
        <v>10</v>
      </c>
      <c r="CF1372" s="471">
        <v>0</v>
      </c>
      <c r="CG1372" s="471">
        <v>0</v>
      </c>
      <c r="CH1372" s="471">
        <v>0</v>
      </c>
      <c r="CI1372" s="471">
        <v>0</v>
      </c>
      <c r="CJ1372" s="471">
        <v>0</v>
      </c>
      <c r="CK1372" s="471">
        <v>0</v>
      </c>
      <c r="CL1372" s="471">
        <v>0</v>
      </c>
      <c r="CM1372" s="471">
        <v>0</v>
      </c>
      <c r="CN1372" s="496">
        <v>0</v>
      </c>
      <c r="CO1372" s="503">
        <v>25</v>
      </c>
      <c r="CP1372" s="471">
        <v>0</v>
      </c>
      <c r="CQ1372" s="471">
        <v>0</v>
      </c>
      <c r="CR1372" s="471">
        <v>0</v>
      </c>
      <c r="CS1372" s="471">
        <v>0</v>
      </c>
      <c r="CT1372" s="471">
        <v>0</v>
      </c>
      <c r="CU1372" s="471">
        <v>0</v>
      </c>
      <c r="CV1372" s="471">
        <v>0</v>
      </c>
      <c r="CW1372" s="471">
        <v>0</v>
      </c>
      <c r="CX1372" s="496">
        <v>0</v>
      </c>
      <c r="CY1372" s="503">
        <v>50</v>
      </c>
      <c r="CZ1372" s="471">
        <v>0</v>
      </c>
      <c r="DA1372" s="471">
        <v>0</v>
      </c>
      <c r="DB1372" s="471">
        <v>0</v>
      </c>
      <c r="DC1372" s="471">
        <v>0</v>
      </c>
      <c r="DD1372" s="471">
        <v>0</v>
      </c>
      <c r="DE1372" s="471">
        <v>0</v>
      </c>
      <c r="DF1372" s="471">
        <v>0</v>
      </c>
      <c r="DG1372" s="471">
        <v>0</v>
      </c>
      <c r="DH1372" s="496">
        <v>0</v>
      </c>
      <c r="DI1372" s="503">
        <v>100</v>
      </c>
      <c r="DJ1372" s="471">
        <v>3</v>
      </c>
      <c r="DK1372" s="471">
        <v>11</v>
      </c>
      <c r="DL1372" s="471">
        <v>16</v>
      </c>
      <c r="DM1372" s="471">
        <v>4</v>
      </c>
      <c r="DN1372" s="471">
        <v>2</v>
      </c>
      <c r="DO1372" s="471">
        <v>3</v>
      </c>
      <c r="DP1372" s="471">
        <v>1</v>
      </c>
      <c r="DQ1372" s="471">
        <v>0</v>
      </c>
      <c r="DR1372" s="496">
        <v>40</v>
      </c>
      <c r="DS1372" s="503">
        <v>0</v>
      </c>
      <c r="DT1372" s="471">
        <v>0</v>
      </c>
      <c r="DU1372" s="471">
        <v>0</v>
      </c>
      <c r="DV1372" s="471">
        <v>0</v>
      </c>
      <c r="DW1372" s="471">
        <v>0</v>
      </c>
      <c r="DX1372" s="471">
        <v>0</v>
      </c>
      <c r="DY1372" s="471">
        <v>0</v>
      </c>
      <c r="DZ1372" s="471">
        <v>0</v>
      </c>
      <c r="EA1372" s="471">
        <v>0</v>
      </c>
      <c r="EB1372" s="496">
        <v>0</v>
      </c>
      <c r="EC1372" s="471">
        <v>3</v>
      </c>
      <c r="ED1372" s="471">
        <v>11</v>
      </c>
      <c r="EE1372" s="471">
        <v>16</v>
      </c>
      <c r="EF1372" s="471">
        <v>4</v>
      </c>
      <c r="EG1372" s="471">
        <v>2</v>
      </c>
      <c r="EH1372" s="471">
        <v>3</v>
      </c>
      <c r="EI1372" s="471">
        <v>1</v>
      </c>
      <c r="EJ1372" s="471">
        <v>0</v>
      </c>
      <c r="EK1372" s="496">
        <v>40</v>
      </c>
      <c r="EL1372" s="518">
        <v>50</v>
      </c>
      <c r="EM1372" s="471">
        <v>2</v>
      </c>
      <c r="EN1372" s="471">
        <v>4</v>
      </c>
      <c r="EO1372" s="471">
        <v>4</v>
      </c>
      <c r="EP1372" s="471">
        <v>2</v>
      </c>
      <c r="EQ1372" s="471">
        <v>2</v>
      </c>
      <c r="ER1372" s="471">
        <v>0</v>
      </c>
      <c r="ES1372" s="471">
        <v>0</v>
      </c>
      <c r="ET1372" s="471">
        <v>0</v>
      </c>
      <c r="EU1372" s="496">
        <v>14</v>
      </c>
      <c r="EV1372" s="503">
        <v>100</v>
      </c>
      <c r="EW1372" s="471">
        <v>0</v>
      </c>
      <c r="EX1372" s="471">
        <v>0</v>
      </c>
      <c r="EY1372" s="471">
        <v>0</v>
      </c>
      <c r="EZ1372" s="471">
        <v>0</v>
      </c>
      <c r="FA1372" s="471">
        <v>0</v>
      </c>
      <c r="FB1372" s="471">
        <v>0</v>
      </c>
      <c r="FC1372" s="471">
        <v>0</v>
      </c>
      <c r="FD1372" s="471">
        <v>0</v>
      </c>
      <c r="FE1372" s="496">
        <v>0</v>
      </c>
      <c r="FF1372" s="503">
        <v>150</v>
      </c>
      <c r="FG1372" s="471">
        <v>0</v>
      </c>
      <c r="FH1372" s="471">
        <v>0</v>
      </c>
      <c r="FI1372" s="471">
        <v>0</v>
      </c>
      <c r="FJ1372" s="471">
        <v>0</v>
      </c>
      <c r="FK1372" s="471">
        <v>0</v>
      </c>
      <c r="FL1372" s="471">
        <v>0</v>
      </c>
      <c r="FM1372" s="471">
        <v>0</v>
      </c>
      <c r="FN1372" s="471">
        <v>0</v>
      </c>
      <c r="FO1372" s="496">
        <v>0</v>
      </c>
      <c r="FP1372" s="503">
        <v>200</v>
      </c>
      <c r="FQ1372" s="471">
        <v>0</v>
      </c>
      <c r="FR1372" s="471">
        <v>0</v>
      </c>
      <c r="FS1372" s="471">
        <v>0</v>
      </c>
      <c r="FT1372" s="471">
        <v>0</v>
      </c>
      <c r="FU1372" s="471">
        <v>0</v>
      </c>
      <c r="FV1372" s="471">
        <v>0</v>
      </c>
      <c r="FW1372" s="471">
        <v>0</v>
      </c>
      <c r="FX1372" s="471">
        <v>0</v>
      </c>
      <c r="FY1372" s="496">
        <v>0</v>
      </c>
      <c r="FZ1372" s="503">
        <v>0</v>
      </c>
      <c r="GA1372" s="471">
        <v>0</v>
      </c>
      <c r="GB1372" s="471">
        <v>0</v>
      </c>
      <c r="GC1372" s="471">
        <v>0</v>
      </c>
      <c r="GD1372" s="471">
        <v>0</v>
      </c>
      <c r="GE1372" s="471">
        <v>0</v>
      </c>
      <c r="GF1372" s="471">
        <v>0</v>
      </c>
      <c r="GG1372" s="471">
        <v>0</v>
      </c>
      <c r="GH1372" s="471">
        <v>0</v>
      </c>
      <c r="GI1372" s="496">
        <v>0</v>
      </c>
      <c r="GJ1372" s="471">
        <v>2</v>
      </c>
      <c r="GK1372" s="471">
        <v>4</v>
      </c>
      <c r="GL1372" s="471">
        <v>4</v>
      </c>
      <c r="GM1372" s="471">
        <v>2</v>
      </c>
      <c r="GN1372" s="471">
        <v>2</v>
      </c>
      <c r="GO1372" s="471">
        <v>0</v>
      </c>
      <c r="GP1372" s="471">
        <v>0</v>
      </c>
      <c r="GQ1372" s="471">
        <v>0</v>
      </c>
      <c r="GR1372" s="496">
        <v>14</v>
      </c>
      <c r="GS1372" s="503">
        <v>100</v>
      </c>
      <c r="GT1372" s="471">
        <v>0</v>
      </c>
      <c r="GU1372" s="471">
        <v>3</v>
      </c>
      <c r="GV1372" s="471">
        <v>2</v>
      </c>
      <c r="GW1372" s="471">
        <v>2</v>
      </c>
      <c r="GX1372" s="471">
        <v>2</v>
      </c>
      <c r="GY1372" s="471">
        <v>0</v>
      </c>
      <c r="GZ1372" s="471">
        <v>0</v>
      </c>
      <c r="HA1372" s="471">
        <v>0</v>
      </c>
      <c r="HB1372" s="496">
        <v>9</v>
      </c>
      <c r="HC1372" s="503">
        <v>150</v>
      </c>
      <c r="HD1372" s="471">
        <v>0</v>
      </c>
      <c r="HE1372" s="471">
        <v>0</v>
      </c>
      <c r="HF1372" s="471">
        <v>0</v>
      </c>
      <c r="HG1372" s="471">
        <v>0</v>
      </c>
      <c r="HH1372" s="471">
        <v>0</v>
      </c>
      <c r="HI1372" s="471">
        <v>0</v>
      </c>
      <c r="HJ1372" s="471">
        <v>0</v>
      </c>
      <c r="HK1372" s="471">
        <v>0</v>
      </c>
      <c r="HL1372" s="496">
        <v>0</v>
      </c>
      <c r="HM1372" s="503">
        <v>200</v>
      </c>
      <c r="HN1372" s="471">
        <v>0</v>
      </c>
      <c r="HO1372" s="471">
        <v>0</v>
      </c>
      <c r="HP1372" s="471">
        <v>0</v>
      </c>
      <c r="HQ1372" s="471">
        <v>0</v>
      </c>
      <c r="HR1372" s="471">
        <v>0</v>
      </c>
      <c r="HS1372" s="471">
        <v>0</v>
      </c>
      <c r="HT1372" s="471">
        <v>0</v>
      </c>
      <c r="HU1372" s="471">
        <v>0</v>
      </c>
      <c r="HV1372" s="496">
        <v>0</v>
      </c>
      <c r="HW1372" s="503">
        <v>250</v>
      </c>
      <c r="HX1372" s="471">
        <v>0</v>
      </c>
      <c r="HY1372" s="471">
        <v>0</v>
      </c>
      <c r="HZ1372" s="471">
        <v>0</v>
      </c>
      <c r="IA1372" s="471">
        <v>0</v>
      </c>
      <c r="IB1372" s="471">
        <v>0</v>
      </c>
      <c r="IC1372" s="471">
        <v>0</v>
      </c>
      <c r="ID1372" s="471">
        <v>0</v>
      </c>
      <c r="IE1372" s="471">
        <v>0</v>
      </c>
      <c r="IF1372" s="496">
        <v>0</v>
      </c>
      <c r="IG1372" s="503">
        <v>300</v>
      </c>
      <c r="IH1372" s="471">
        <v>0</v>
      </c>
      <c r="II1372" s="471">
        <v>0</v>
      </c>
      <c r="IJ1372" s="471">
        <v>0</v>
      </c>
      <c r="IK1372" s="471">
        <v>0</v>
      </c>
      <c r="IL1372" s="471">
        <v>0</v>
      </c>
      <c r="IM1372" s="471">
        <v>0</v>
      </c>
      <c r="IN1372" s="471">
        <v>0</v>
      </c>
      <c r="IO1372" s="471">
        <v>0</v>
      </c>
      <c r="IP1372" s="496">
        <v>0</v>
      </c>
      <c r="IQ1372" s="503">
        <v>0</v>
      </c>
      <c r="IR1372" s="471">
        <v>0</v>
      </c>
      <c r="IS1372" s="471">
        <v>0</v>
      </c>
      <c r="IT1372" s="471">
        <v>0</v>
      </c>
      <c r="IU1372" s="471">
        <v>0</v>
      </c>
      <c r="IV1372" s="471">
        <v>0</v>
      </c>
      <c r="IW1372" s="471">
        <v>0</v>
      </c>
      <c r="IX1372" s="471">
        <v>0</v>
      </c>
      <c r="IY1372" s="471">
        <v>0</v>
      </c>
      <c r="IZ1372" s="496">
        <v>0</v>
      </c>
      <c r="JA1372" s="471">
        <v>0</v>
      </c>
      <c r="JB1372" s="471">
        <v>3</v>
      </c>
      <c r="JC1372" s="471">
        <v>2</v>
      </c>
      <c r="JD1372" s="471">
        <v>2</v>
      </c>
      <c r="JE1372" s="471">
        <v>2</v>
      </c>
      <c r="JF1372" s="471">
        <v>0</v>
      </c>
      <c r="JG1372" s="471">
        <v>0</v>
      </c>
      <c r="JH1372" s="471">
        <v>0</v>
      </c>
      <c r="JI1372" s="471">
        <v>9</v>
      </c>
      <c r="JJ1372" s="503">
        <v>0</v>
      </c>
      <c r="JK1372" s="471">
        <v>28</v>
      </c>
      <c r="JL1372" s="471">
        <v>30</v>
      </c>
      <c r="JM1372" s="471">
        <v>48</v>
      </c>
      <c r="JN1372" s="471">
        <v>44</v>
      </c>
      <c r="JO1372" s="471">
        <v>24</v>
      </c>
      <c r="JP1372" s="471">
        <v>14</v>
      </c>
      <c r="JQ1372" s="471">
        <v>5</v>
      </c>
      <c r="JR1372" s="471">
        <v>0</v>
      </c>
      <c r="JS1372" s="496">
        <v>193</v>
      </c>
      <c r="JT1372" s="503">
        <v>10</v>
      </c>
      <c r="JU1372" s="471">
        <v>0</v>
      </c>
      <c r="JV1372" s="471">
        <v>0</v>
      </c>
      <c r="JW1372" s="471">
        <v>0</v>
      </c>
      <c r="JX1372" s="471">
        <v>0</v>
      </c>
      <c r="JY1372" s="471">
        <v>0</v>
      </c>
      <c r="JZ1372" s="471">
        <v>0</v>
      </c>
      <c r="KA1372" s="471">
        <v>0</v>
      </c>
      <c r="KB1372" s="471">
        <v>0</v>
      </c>
      <c r="KC1372" s="496">
        <v>0</v>
      </c>
      <c r="KD1372" s="503">
        <v>50</v>
      </c>
      <c r="KE1372" s="471">
        <v>0</v>
      </c>
      <c r="KF1372" s="471">
        <v>0</v>
      </c>
      <c r="KG1372" s="471">
        <v>0</v>
      </c>
      <c r="KH1372" s="471">
        <v>0</v>
      </c>
      <c r="KI1372" s="471">
        <v>0</v>
      </c>
      <c r="KJ1372" s="471">
        <v>0</v>
      </c>
      <c r="KK1372" s="471">
        <v>0</v>
      </c>
      <c r="KL1372" s="471">
        <v>0</v>
      </c>
      <c r="KM1372" s="496">
        <v>0</v>
      </c>
      <c r="KN1372" s="503">
        <v>0</v>
      </c>
      <c r="KO1372" s="471">
        <v>0</v>
      </c>
      <c r="KP1372" s="471">
        <v>0</v>
      </c>
      <c r="KQ1372" s="471">
        <v>0</v>
      </c>
      <c r="KR1372" s="471">
        <v>0</v>
      </c>
      <c r="KS1372" s="471">
        <v>0</v>
      </c>
      <c r="KT1372" s="471">
        <v>0</v>
      </c>
      <c r="KU1372" s="471">
        <v>0</v>
      </c>
      <c r="KV1372" s="471">
        <v>0</v>
      </c>
      <c r="KW1372" s="496">
        <v>0</v>
      </c>
      <c r="KX1372" s="471">
        <v>28</v>
      </c>
      <c r="KY1372" s="471">
        <v>30</v>
      </c>
      <c r="KZ1372" s="471">
        <v>48</v>
      </c>
      <c r="LA1372" s="471">
        <v>44</v>
      </c>
      <c r="LB1372" s="471">
        <v>24</v>
      </c>
      <c r="LC1372" s="471">
        <v>14</v>
      </c>
      <c r="LD1372" s="471">
        <v>5</v>
      </c>
      <c r="LE1372" s="471">
        <v>0</v>
      </c>
      <c r="LF1372" s="496">
        <v>193</v>
      </c>
      <c r="LG1372" s="262"/>
      <c r="LH1372" s="262"/>
      <c r="LI1372" s="262"/>
      <c r="LJ1372" s="262"/>
      <c r="LK1372" s="262"/>
      <c r="LL1372" s="262"/>
      <c r="LM1372" s="262"/>
      <c r="LN1372" s="262"/>
      <c r="LO1372" s="262"/>
      <c r="LP1372" s="262"/>
      <c r="LQ1372" s="262"/>
      <c r="LR1372" s="262"/>
      <c r="LS1372" s="262"/>
      <c r="LT1372" s="262"/>
      <c r="LU1372" s="262"/>
      <c r="LV1372" s="262"/>
      <c r="LW1372" s="262"/>
      <c r="LX1372" s="262"/>
      <c r="LY1372" s="262"/>
      <c r="LZ1372" s="262"/>
      <c r="MA1372" s="262"/>
      <c r="MB1372" s="262"/>
      <c r="MC1372" s="262"/>
      <c r="MD1372" s="262"/>
      <c r="ME1372" s="262"/>
      <c r="MF1372" s="262"/>
      <c r="MG1372" s="262"/>
      <c r="MH1372" s="262"/>
      <c r="MI1372" s="262"/>
      <c r="MJ1372" s="262"/>
      <c r="MK1372" s="262"/>
      <c r="ML1372" s="262"/>
      <c r="MM1372" s="262"/>
      <c r="MN1372" s="262"/>
      <c r="MO1372" s="262"/>
      <c r="MP1372" s="262"/>
      <c r="MQ1372" s="262"/>
      <c r="MR1372" s="262"/>
      <c r="MS1372" s="262"/>
      <c r="MT1372" s="262"/>
      <c r="MU1372" s="262"/>
    </row>
    <row r="1373" spans="1:359" x14ac:dyDescent="0.2">
      <c r="A1373" s="241" t="s">
        <v>195</v>
      </c>
      <c r="B1373" s="476" t="s">
        <v>873</v>
      </c>
      <c r="C1373" s="326" t="s">
        <v>786</v>
      </c>
      <c r="D1373" s="283" t="s">
        <v>874</v>
      </c>
      <c r="E1373" s="503">
        <v>0</v>
      </c>
      <c r="F1373" s="471">
        <v>1109</v>
      </c>
      <c r="G1373" s="471">
        <v>384</v>
      </c>
      <c r="H1373" s="471">
        <v>233</v>
      </c>
      <c r="I1373" s="471">
        <v>67</v>
      </c>
      <c r="J1373" s="471">
        <v>40</v>
      </c>
      <c r="K1373" s="471">
        <v>20</v>
      </c>
      <c r="L1373" s="471">
        <v>4</v>
      </c>
      <c r="M1373" s="471">
        <v>0</v>
      </c>
      <c r="N1373" s="496">
        <v>1857</v>
      </c>
      <c r="O1373" s="503">
        <v>10</v>
      </c>
      <c r="P1373" s="471">
        <v>0</v>
      </c>
      <c r="Q1373" s="471">
        <v>0</v>
      </c>
      <c r="R1373" s="471">
        <v>0</v>
      </c>
      <c r="S1373" s="471">
        <v>0</v>
      </c>
      <c r="T1373" s="471">
        <v>0</v>
      </c>
      <c r="U1373" s="471">
        <v>0</v>
      </c>
      <c r="V1373" s="471">
        <v>0</v>
      </c>
      <c r="W1373" s="471">
        <v>0</v>
      </c>
      <c r="X1373" s="496">
        <v>0</v>
      </c>
      <c r="Y1373" s="503">
        <v>25</v>
      </c>
      <c r="Z1373" s="471">
        <v>0</v>
      </c>
      <c r="AA1373" s="471">
        <v>0</v>
      </c>
      <c r="AB1373" s="471">
        <v>0</v>
      </c>
      <c r="AC1373" s="471">
        <v>0</v>
      </c>
      <c r="AD1373" s="471">
        <v>0</v>
      </c>
      <c r="AE1373" s="471">
        <v>0</v>
      </c>
      <c r="AF1373" s="471">
        <v>0</v>
      </c>
      <c r="AG1373" s="471">
        <v>0</v>
      </c>
      <c r="AH1373" s="496">
        <v>0</v>
      </c>
      <c r="AI1373" s="503">
        <v>50</v>
      </c>
      <c r="AJ1373" s="471">
        <v>0</v>
      </c>
      <c r="AK1373" s="471">
        <v>0</v>
      </c>
      <c r="AL1373" s="471">
        <v>0</v>
      </c>
      <c r="AM1373" s="471">
        <v>0</v>
      </c>
      <c r="AN1373" s="471">
        <v>0</v>
      </c>
      <c r="AO1373" s="471">
        <v>0</v>
      </c>
      <c r="AP1373" s="471">
        <v>0</v>
      </c>
      <c r="AQ1373" s="471">
        <v>0</v>
      </c>
      <c r="AR1373" s="496">
        <v>0</v>
      </c>
      <c r="AS1373" s="503">
        <v>100</v>
      </c>
      <c r="AT1373" s="471">
        <v>38</v>
      </c>
      <c r="AU1373" s="471">
        <v>9</v>
      </c>
      <c r="AV1373" s="471">
        <v>6</v>
      </c>
      <c r="AW1373" s="471">
        <v>5</v>
      </c>
      <c r="AX1373" s="471">
        <v>0</v>
      </c>
      <c r="AY1373" s="471">
        <v>0</v>
      </c>
      <c r="AZ1373" s="471">
        <v>0</v>
      </c>
      <c r="BA1373" s="471">
        <v>0</v>
      </c>
      <c r="BB1373" s="496">
        <v>58</v>
      </c>
      <c r="BC1373" s="503">
        <v>0</v>
      </c>
      <c r="BD1373" s="471">
        <v>0</v>
      </c>
      <c r="BE1373" s="471">
        <v>0</v>
      </c>
      <c r="BF1373" s="471">
        <v>0</v>
      </c>
      <c r="BG1373" s="471">
        <v>0</v>
      </c>
      <c r="BH1373" s="471">
        <v>0</v>
      </c>
      <c r="BI1373" s="471">
        <v>0</v>
      </c>
      <c r="BJ1373" s="471">
        <v>0</v>
      </c>
      <c r="BK1373" s="471">
        <v>0</v>
      </c>
      <c r="BL1373" s="496">
        <v>0</v>
      </c>
      <c r="BM1373" s="471">
        <v>38</v>
      </c>
      <c r="BN1373" s="471">
        <v>9</v>
      </c>
      <c r="BO1373" s="471">
        <v>6</v>
      </c>
      <c r="BP1373" s="471">
        <v>5</v>
      </c>
      <c r="BQ1373" s="471">
        <v>0</v>
      </c>
      <c r="BR1373" s="471">
        <v>0</v>
      </c>
      <c r="BS1373" s="471">
        <v>0</v>
      </c>
      <c r="BT1373" s="471">
        <v>0</v>
      </c>
      <c r="BU1373" s="496">
        <v>58</v>
      </c>
      <c r="BV1373" s="471">
        <v>1147</v>
      </c>
      <c r="BW1373" s="471">
        <v>393</v>
      </c>
      <c r="BX1373" s="471">
        <v>239</v>
      </c>
      <c r="BY1373" s="471">
        <v>72</v>
      </c>
      <c r="BZ1373" s="471">
        <v>40</v>
      </c>
      <c r="CA1373" s="471">
        <v>20</v>
      </c>
      <c r="CB1373" s="471">
        <v>4</v>
      </c>
      <c r="CC1373" s="471">
        <v>0</v>
      </c>
      <c r="CD1373" s="496">
        <v>1915</v>
      </c>
      <c r="CE1373" s="503">
        <v>10</v>
      </c>
      <c r="CF1373" s="471">
        <v>0</v>
      </c>
      <c r="CG1373" s="471">
        <v>0</v>
      </c>
      <c r="CH1373" s="471">
        <v>0</v>
      </c>
      <c r="CI1373" s="471">
        <v>0</v>
      </c>
      <c r="CJ1373" s="471">
        <v>0</v>
      </c>
      <c r="CK1373" s="471">
        <v>0</v>
      </c>
      <c r="CL1373" s="471">
        <v>0</v>
      </c>
      <c r="CM1373" s="471">
        <v>0</v>
      </c>
      <c r="CN1373" s="496">
        <v>0</v>
      </c>
      <c r="CO1373" s="503">
        <v>25</v>
      </c>
      <c r="CP1373" s="471">
        <v>0</v>
      </c>
      <c r="CQ1373" s="471">
        <v>0</v>
      </c>
      <c r="CR1373" s="471">
        <v>0</v>
      </c>
      <c r="CS1373" s="471">
        <v>0</v>
      </c>
      <c r="CT1373" s="471">
        <v>0</v>
      </c>
      <c r="CU1373" s="471">
        <v>0</v>
      </c>
      <c r="CV1373" s="471">
        <v>0</v>
      </c>
      <c r="CW1373" s="471">
        <v>0</v>
      </c>
      <c r="CX1373" s="496">
        <v>0</v>
      </c>
      <c r="CY1373" s="503">
        <v>50</v>
      </c>
      <c r="CZ1373" s="471">
        <v>0</v>
      </c>
      <c r="DA1373" s="471">
        <v>0</v>
      </c>
      <c r="DB1373" s="471">
        <v>0</v>
      </c>
      <c r="DC1373" s="471">
        <v>0</v>
      </c>
      <c r="DD1373" s="471">
        <v>0</v>
      </c>
      <c r="DE1373" s="471">
        <v>0</v>
      </c>
      <c r="DF1373" s="471">
        <v>0</v>
      </c>
      <c r="DG1373" s="471">
        <v>0</v>
      </c>
      <c r="DH1373" s="496">
        <v>0</v>
      </c>
      <c r="DI1373" s="503">
        <v>100</v>
      </c>
      <c r="DJ1373" s="471">
        <v>130</v>
      </c>
      <c r="DK1373" s="471">
        <v>48</v>
      </c>
      <c r="DL1373" s="471">
        <v>19</v>
      </c>
      <c r="DM1373" s="471">
        <v>19</v>
      </c>
      <c r="DN1373" s="471">
        <v>5</v>
      </c>
      <c r="DO1373" s="471">
        <v>4</v>
      </c>
      <c r="DP1373" s="471">
        <v>5</v>
      </c>
      <c r="DQ1373" s="471">
        <v>1</v>
      </c>
      <c r="DR1373" s="496">
        <v>231</v>
      </c>
      <c r="DS1373" s="503">
        <v>0</v>
      </c>
      <c r="DT1373" s="471">
        <v>0</v>
      </c>
      <c r="DU1373" s="471">
        <v>0</v>
      </c>
      <c r="DV1373" s="471">
        <v>0</v>
      </c>
      <c r="DW1373" s="471">
        <v>0</v>
      </c>
      <c r="DX1373" s="471">
        <v>0</v>
      </c>
      <c r="DY1373" s="471">
        <v>0</v>
      </c>
      <c r="DZ1373" s="471">
        <v>0</v>
      </c>
      <c r="EA1373" s="471">
        <v>0</v>
      </c>
      <c r="EB1373" s="496">
        <v>0</v>
      </c>
      <c r="EC1373" s="471">
        <v>130</v>
      </c>
      <c r="ED1373" s="471">
        <v>48</v>
      </c>
      <c r="EE1373" s="471">
        <v>19</v>
      </c>
      <c r="EF1373" s="471">
        <v>19</v>
      </c>
      <c r="EG1373" s="471">
        <v>5</v>
      </c>
      <c r="EH1373" s="471">
        <v>4</v>
      </c>
      <c r="EI1373" s="471">
        <v>5</v>
      </c>
      <c r="EJ1373" s="471">
        <v>1</v>
      </c>
      <c r="EK1373" s="496">
        <v>231</v>
      </c>
      <c r="EL1373" s="518">
        <v>50</v>
      </c>
      <c r="EM1373" s="471">
        <v>0</v>
      </c>
      <c r="EN1373" s="471">
        <v>0</v>
      </c>
      <c r="EO1373" s="471">
        <v>0</v>
      </c>
      <c r="EP1373" s="471">
        <v>0</v>
      </c>
      <c r="EQ1373" s="471">
        <v>0</v>
      </c>
      <c r="ER1373" s="471">
        <v>0</v>
      </c>
      <c r="ES1373" s="471">
        <v>0</v>
      </c>
      <c r="ET1373" s="471">
        <v>0</v>
      </c>
      <c r="EU1373" s="496">
        <v>0</v>
      </c>
      <c r="EV1373" s="503">
        <v>100</v>
      </c>
      <c r="EW1373" s="471">
        <v>1</v>
      </c>
      <c r="EX1373" s="471">
        <v>1</v>
      </c>
      <c r="EY1373" s="471">
        <v>1</v>
      </c>
      <c r="EZ1373" s="471">
        <v>2</v>
      </c>
      <c r="FA1373" s="471">
        <v>0</v>
      </c>
      <c r="FB1373" s="471">
        <v>0</v>
      </c>
      <c r="FC1373" s="471">
        <v>0</v>
      </c>
      <c r="FD1373" s="471">
        <v>0</v>
      </c>
      <c r="FE1373" s="496">
        <v>5</v>
      </c>
      <c r="FF1373" s="503">
        <v>150</v>
      </c>
      <c r="FG1373" s="471">
        <v>0</v>
      </c>
      <c r="FH1373" s="471">
        <v>0</v>
      </c>
      <c r="FI1373" s="471">
        <v>0</v>
      </c>
      <c r="FJ1373" s="471">
        <v>0</v>
      </c>
      <c r="FK1373" s="471">
        <v>0</v>
      </c>
      <c r="FL1373" s="471">
        <v>0</v>
      </c>
      <c r="FM1373" s="471">
        <v>0</v>
      </c>
      <c r="FN1373" s="471">
        <v>0</v>
      </c>
      <c r="FO1373" s="496">
        <v>0</v>
      </c>
      <c r="FP1373" s="503">
        <v>200</v>
      </c>
      <c r="FQ1373" s="471">
        <v>45</v>
      </c>
      <c r="FR1373" s="471">
        <v>14</v>
      </c>
      <c r="FS1373" s="471">
        <v>9</v>
      </c>
      <c r="FT1373" s="471">
        <v>3</v>
      </c>
      <c r="FU1373" s="471">
        <v>1</v>
      </c>
      <c r="FV1373" s="471">
        <v>0</v>
      </c>
      <c r="FW1373" s="471">
        <v>0</v>
      </c>
      <c r="FX1373" s="471">
        <v>0</v>
      </c>
      <c r="FY1373" s="496">
        <v>72</v>
      </c>
      <c r="FZ1373" s="503">
        <v>0</v>
      </c>
      <c r="GA1373" s="471">
        <v>0</v>
      </c>
      <c r="GB1373" s="471">
        <v>0</v>
      </c>
      <c r="GC1373" s="471">
        <v>0</v>
      </c>
      <c r="GD1373" s="471">
        <v>0</v>
      </c>
      <c r="GE1373" s="471">
        <v>0</v>
      </c>
      <c r="GF1373" s="471">
        <v>0</v>
      </c>
      <c r="GG1373" s="471">
        <v>0</v>
      </c>
      <c r="GH1373" s="471">
        <v>0</v>
      </c>
      <c r="GI1373" s="496">
        <v>0</v>
      </c>
      <c r="GJ1373" s="471">
        <v>46</v>
      </c>
      <c r="GK1373" s="471">
        <v>15</v>
      </c>
      <c r="GL1373" s="471">
        <v>10</v>
      </c>
      <c r="GM1373" s="471">
        <v>5</v>
      </c>
      <c r="GN1373" s="471">
        <v>1</v>
      </c>
      <c r="GO1373" s="471">
        <v>0</v>
      </c>
      <c r="GP1373" s="471">
        <v>0</v>
      </c>
      <c r="GQ1373" s="471">
        <v>0</v>
      </c>
      <c r="GR1373" s="496">
        <v>77</v>
      </c>
      <c r="GS1373" s="503">
        <v>100</v>
      </c>
      <c r="GT1373" s="471">
        <v>1</v>
      </c>
      <c r="GU1373" s="471">
        <v>0</v>
      </c>
      <c r="GV1373" s="471">
        <v>0</v>
      </c>
      <c r="GW1373" s="471">
        <v>0</v>
      </c>
      <c r="GX1373" s="471">
        <v>0</v>
      </c>
      <c r="GY1373" s="471">
        <v>0</v>
      </c>
      <c r="GZ1373" s="471">
        <v>1</v>
      </c>
      <c r="HA1373" s="471">
        <v>0</v>
      </c>
      <c r="HB1373" s="496">
        <v>2</v>
      </c>
      <c r="HC1373" s="503">
        <v>150</v>
      </c>
      <c r="HD1373" s="471">
        <v>0</v>
      </c>
      <c r="HE1373" s="471">
        <v>0</v>
      </c>
      <c r="HF1373" s="471">
        <v>0</v>
      </c>
      <c r="HG1373" s="471">
        <v>0</v>
      </c>
      <c r="HH1373" s="471">
        <v>0</v>
      </c>
      <c r="HI1373" s="471">
        <v>0</v>
      </c>
      <c r="HJ1373" s="471">
        <v>0</v>
      </c>
      <c r="HK1373" s="471">
        <v>0</v>
      </c>
      <c r="HL1373" s="496">
        <v>0</v>
      </c>
      <c r="HM1373" s="503">
        <v>200</v>
      </c>
      <c r="HN1373" s="471">
        <v>1</v>
      </c>
      <c r="HO1373" s="471">
        <v>0</v>
      </c>
      <c r="HP1373" s="471">
        <v>0</v>
      </c>
      <c r="HQ1373" s="471">
        <v>0</v>
      </c>
      <c r="HR1373" s="471">
        <v>0</v>
      </c>
      <c r="HS1373" s="471">
        <v>1</v>
      </c>
      <c r="HT1373" s="471">
        <v>0</v>
      </c>
      <c r="HU1373" s="471">
        <v>0</v>
      </c>
      <c r="HV1373" s="496">
        <v>2</v>
      </c>
      <c r="HW1373" s="503">
        <v>250</v>
      </c>
      <c r="HX1373" s="471">
        <v>0</v>
      </c>
      <c r="HY1373" s="471">
        <v>0</v>
      </c>
      <c r="HZ1373" s="471">
        <v>0</v>
      </c>
      <c r="IA1373" s="471">
        <v>0</v>
      </c>
      <c r="IB1373" s="471">
        <v>0</v>
      </c>
      <c r="IC1373" s="471">
        <v>0</v>
      </c>
      <c r="ID1373" s="471">
        <v>0</v>
      </c>
      <c r="IE1373" s="471">
        <v>0</v>
      </c>
      <c r="IF1373" s="496">
        <v>0</v>
      </c>
      <c r="IG1373" s="503">
        <v>300</v>
      </c>
      <c r="IH1373" s="471">
        <v>20</v>
      </c>
      <c r="II1373" s="471">
        <v>2</v>
      </c>
      <c r="IJ1373" s="471">
        <v>1</v>
      </c>
      <c r="IK1373" s="471">
        <v>0</v>
      </c>
      <c r="IL1373" s="471">
        <v>0</v>
      </c>
      <c r="IM1373" s="471">
        <v>0</v>
      </c>
      <c r="IN1373" s="471">
        <v>0</v>
      </c>
      <c r="IO1373" s="471">
        <v>0</v>
      </c>
      <c r="IP1373" s="496">
        <v>23</v>
      </c>
      <c r="IQ1373" s="503">
        <v>0</v>
      </c>
      <c r="IR1373" s="471">
        <v>0</v>
      </c>
      <c r="IS1373" s="471">
        <v>0</v>
      </c>
      <c r="IT1373" s="471">
        <v>0</v>
      </c>
      <c r="IU1373" s="471">
        <v>0</v>
      </c>
      <c r="IV1373" s="471">
        <v>0</v>
      </c>
      <c r="IW1373" s="471">
        <v>0</v>
      </c>
      <c r="IX1373" s="471">
        <v>0</v>
      </c>
      <c r="IY1373" s="471">
        <v>0</v>
      </c>
      <c r="IZ1373" s="496">
        <v>0</v>
      </c>
      <c r="JA1373" s="471">
        <v>22</v>
      </c>
      <c r="JB1373" s="471">
        <v>2</v>
      </c>
      <c r="JC1373" s="471">
        <v>1</v>
      </c>
      <c r="JD1373" s="471">
        <v>0</v>
      </c>
      <c r="JE1373" s="471">
        <v>0</v>
      </c>
      <c r="JF1373" s="471">
        <v>1</v>
      </c>
      <c r="JG1373" s="471">
        <v>1</v>
      </c>
      <c r="JH1373" s="471">
        <v>0</v>
      </c>
      <c r="JI1373" s="471">
        <v>27</v>
      </c>
      <c r="JJ1373" s="503">
        <v>0</v>
      </c>
      <c r="JK1373" s="471">
        <v>44</v>
      </c>
      <c r="JL1373" s="471">
        <v>30</v>
      </c>
      <c r="JM1373" s="471">
        <v>28</v>
      </c>
      <c r="JN1373" s="471">
        <v>12</v>
      </c>
      <c r="JO1373" s="471">
        <v>4</v>
      </c>
      <c r="JP1373" s="471">
        <v>2</v>
      </c>
      <c r="JQ1373" s="471">
        <v>2</v>
      </c>
      <c r="JR1373" s="471">
        <v>0</v>
      </c>
      <c r="JS1373" s="496">
        <v>122</v>
      </c>
      <c r="JT1373" s="503">
        <v>10</v>
      </c>
      <c r="JU1373" s="471">
        <v>0</v>
      </c>
      <c r="JV1373" s="471">
        <v>0</v>
      </c>
      <c r="JW1373" s="471">
        <v>0</v>
      </c>
      <c r="JX1373" s="471">
        <v>0</v>
      </c>
      <c r="JY1373" s="471">
        <v>0</v>
      </c>
      <c r="JZ1373" s="471">
        <v>0</v>
      </c>
      <c r="KA1373" s="471">
        <v>0</v>
      </c>
      <c r="KB1373" s="471">
        <v>0</v>
      </c>
      <c r="KC1373" s="496">
        <v>0</v>
      </c>
      <c r="KD1373" s="503">
        <v>50</v>
      </c>
      <c r="KE1373" s="471">
        <v>2</v>
      </c>
      <c r="KF1373" s="471">
        <v>2</v>
      </c>
      <c r="KG1373" s="471">
        <v>2</v>
      </c>
      <c r="KH1373" s="471">
        <v>1</v>
      </c>
      <c r="KI1373" s="471">
        <v>1</v>
      </c>
      <c r="KJ1373" s="471">
        <v>0</v>
      </c>
      <c r="KK1373" s="471">
        <v>0</v>
      </c>
      <c r="KL1373" s="471">
        <v>0</v>
      </c>
      <c r="KM1373" s="496">
        <v>8</v>
      </c>
      <c r="KN1373" s="503">
        <v>0</v>
      </c>
      <c r="KO1373" s="471">
        <v>0</v>
      </c>
      <c r="KP1373" s="471">
        <v>0</v>
      </c>
      <c r="KQ1373" s="471">
        <v>0</v>
      </c>
      <c r="KR1373" s="471">
        <v>0</v>
      </c>
      <c r="KS1373" s="471">
        <v>0</v>
      </c>
      <c r="KT1373" s="471">
        <v>0</v>
      </c>
      <c r="KU1373" s="471">
        <v>0</v>
      </c>
      <c r="KV1373" s="471">
        <v>0</v>
      </c>
      <c r="KW1373" s="496">
        <v>0</v>
      </c>
      <c r="KX1373" s="471">
        <v>46</v>
      </c>
      <c r="KY1373" s="471">
        <v>32</v>
      </c>
      <c r="KZ1373" s="471">
        <v>30</v>
      </c>
      <c r="LA1373" s="471">
        <v>13</v>
      </c>
      <c r="LB1373" s="471">
        <v>5</v>
      </c>
      <c r="LC1373" s="471">
        <v>2</v>
      </c>
      <c r="LD1373" s="471">
        <v>2</v>
      </c>
      <c r="LE1373" s="471">
        <v>0</v>
      </c>
      <c r="LF1373" s="496">
        <v>130</v>
      </c>
      <c r="LG1373" s="262"/>
      <c r="LH1373" s="262"/>
      <c r="LI1373" s="262"/>
      <c r="LJ1373" s="262"/>
      <c r="LK1373" s="262"/>
      <c r="LL1373" s="262"/>
      <c r="LM1373" s="262"/>
      <c r="LN1373" s="262"/>
      <c r="LO1373" s="262"/>
      <c r="LP1373" s="262"/>
      <c r="LQ1373" s="262"/>
      <c r="LR1373" s="262"/>
      <c r="LS1373" s="262"/>
      <c r="LT1373" s="262"/>
      <c r="LU1373" s="262"/>
      <c r="LV1373" s="262"/>
      <c r="LW1373" s="262"/>
      <c r="LX1373" s="262"/>
      <c r="LY1373" s="262"/>
      <c r="LZ1373" s="262"/>
      <c r="MA1373" s="262"/>
      <c r="MB1373" s="262"/>
      <c r="MC1373" s="262"/>
      <c r="MD1373" s="262"/>
      <c r="ME1373" s="262"/>
      <c r="MF1373" s="262"/>
      <c r="MG1373" s="262"/>
      <c r="MH1373" s="262"/>
      <c r="MI1373" s="262"/>
      <c r="MJ1373" s="262"/>
      <c r="MK1373" s="262"/>
      <c r="ML1373" s="262"/>
      <c r="MM1373" s="262"/>
      <c r="MN1373" s="262"/>
      <c r="MO1373" s="262"/>
      <c r="MP1373" s="262"/>
      <c r="MQ1373" s="262"/>
      <c r="MR1373" s="262"/>
      <c r="MS1373" s="262"/>
      <c r="MT1373" s="262"/>
      <c r="MU1373" s="262"/>
    </row>
    <row r="1374" spans="1:359" x14ac:dyDescent="0.2">
      <c r="A1374" s="241" t="s">
        <v>196</v>
      </c>
      <c r="B1374" s="476" t="s">
        <v>875</v>
      </c>
      <c r="C1374" s="326" t="s">
        <v>786</v>
      </c>
      <c r="D1374" s="283" t="s">
        <v>197</v>
      </c>
      <c r="E1374" s="503">
        <v>0</v>
      </c>
      <c r="F1374" s="471">
        <v>65</v>
      </c>
      <c r="G1374" s="471">
        <v>94</v>
      </c>
      <c r="H1374" s="471">
        <v>83</v>
      </c>
      <c r="I1374" s="471">
        <v>72</v>
      </c>
      <c r="J1374" s="471">
        <v>38</v>
      </c>
      <c r="K1374" s="471">
        <v>25</v>
      </c>
      <c r="L1374" s="471">
        <v>8</v>
      </c>
      <c r="M1374" s="471">
        <v>2</v>
      </c>
      <c r="N1374" s="496">
        <v>387</v>
      </c>
      <c r="O1374" s="503">
        <v>10</v>
      </c>
      <c r="P1374" s="471">
        <v>0</v>
      </c>
      <c r="Q1374" s="471">
        <v>0</v>
      </c>
      <c r="R1374" s="471">
        <v>0</v>
      </c>
      <c r="S1374" s="471">
        <v>0</v>
      </c>
      <c r="T1374" s="471">
        <v>0</v>
      </c>
      <c r="U1374" s="471">
        <v>0</v>
      </c>
      <c r="V1374" s="471">
        <v>0</v>
      </c>
      <c r="W1374" s="471">
        <v>0</v>
      </c>
      <c r="X1374" s="496">
        <v>0</v>
      </c>
      <c r="Y1374" s="503">
        <v>25</v>
      </c>
      <c r="Z1374" s="471">
        <v>0</v>
      </c>
      <c r="AA1374" s="471">
        <v>0</v>
      </c>
      <c r="AB1374" s="471">
        <v>0</v>
      </c>
      <c r="AC1374" s="471">
        <v>0</v>
      </c>
      <c r="AD1374" s="471">
        <v>0</v>
      </c>
      <c r="AE1374" s="471">
        <v>0</v>
      </c>
      <c r="AF1374" s="471">
        <v>0</v>
      </c>
      <c r="AG1374" s="471">
        <v>0</v>
      </c>
      <c r="AH1374" s="496">
        <v>0</v>
      </c>
      <c r="AI1374" s="503">
        <v>50</v>
      </c>
      <c r="AJ1374" s="471">
        <v>0</v>
      </c>
      <c r="AK1374" s="471">
        <v>0</v>
      </c>
      <c r="AL1374" s="471">
        <v>0</v>
      </c>
      <c r="AM1374" s="471">
        <v>0</v>
      </c>
      <c r="AN1374" s="471">
        <v>0</v>
      </c>
      <c r="AO1374" s="471">
        <v>0</v>
      </c>
      <c r="AP1374" s="471">
        <v>0</v>
      </c>
      <c r="AQ1374" s="471">
        <v>0</v>
      </c>
      <c r="AR1374" s="496">
        <v>0</v>
      </c>
      <c r="AS1374" s="503">
        <v>100</v>
      </c>
      <c r="AT1374" s="471">
        <v>25</v>
      </c>
      <c r="AU1374" s="471">
        <v>67</v>
      </c>
      <c r="AV1374" s="471">
        <v>46</v>
      </c>
      <c r="AW1374" s="471">
        <v>33</v>
      </c>
      <c r="AX1374" s="471">
        <v>18</v>
      </c>
      <c r="AY1374" s="471">
        <v>10</v>
      </c>
      <c r="AZ1374" s="471">
        <v>9</v>
      </c>
      <c r="BA1374" s="471">
        <v>0</v>
      </c>
      <c r="BB1374" s="496">
        <v>208</v>
      </c>
      <c r="BC1374" s="503">
        <v>0</v>
      </c>
      <c r="BD1374" s="471">
        <v>0</v>
      </c>
      <c r="BE1374" s="471">
        <v>0</v>
      </c>
      <c r="BF1374" s="471">
        <v>0</v>
      </c>
      <c r="BG1374" s="471">
        <v>0</v>
      </c>
      <c r="BH1374" s="471">
        <v>0</v>
      </c>
      <c r="BI1374" s="471">
        <v>0</v>
      </c>
      <c r="BJ1374" s="471">
        <v>0</v>
      </c>
      <c r="BK1374" s="471">
        <v>0</v>
      </c>
      <c r="BL1374" s="496">
        <v>0</v>
      </c>
      <c r="BM1374" s="471">
        <v>25</v>
      </c>
      <c r="BN1374" s="471">
        <v>67</v>
      </c>
      <c r="BO1374" s="471">
        <v>46</v>
      </c>
      <c r="BP1374" s="471">
        <v>33</v>
      </c>
      <c r="BQ1374" s="471">
        <v>18</v>
      </c>
      <c r="BR1374" s="471">
        <v>10</v>
      </c>
      <c r="BS1374" s="471">
        <v>9</v>
      </c>
      <c r="BT1374" s="471">
        <v>0</v>
      </c>
      <c r="BU1374" s="496">
        <v>208</v>
      </c>
      <c r="BV1374" s="471">
        <v>90</v>
      </c>
      <c r="BW1374" s="471">
        <v>161</v>
      </c>
      <c r="BX1374" s="471">
        <v>129</v>
      </c>
      <c r="BY1374" s="471">
        <v>105</v>
      </c>
      <c r="BZ1374" s="471">
        <v>56</v>
      </c>
      <c r="CA1374" s="471">
        <v>35</v>
      </c>
      <c r="CB1374" s="471">
        <v>17</v>
      </c>
      <c r="CC1374" s="471">
        <v>2</v>
      </c>
      <c r="CD1374" s="496">
        <v>595</v>
      </c>
      <c r="CE1374" s="503">
        <v>10</v>
      </c>
      <c r="CF1374" s="471">
        <v>0</v>
      </c>
      <c r="CG1374" s="471">
        <v>0</v>
      </c>
      <c r="CH1374" s="471">
        <v>0</v>
      </c>
      <c r="CI1374" s="471">
        <v>0</v>
      </c>
      <c r="CJ1374" s="471">
        <v>0</v>
      </c>
      <c r="CK1374" s="471">
        <v>0</v>
      </c>
      <c r="CL1374" s="471">
        <v>0</v>
      </c>
      <c r="CM1374" s="471">
        <v>0</v>
      </c>
      <c r="CN1374" s="496">
        <v>0</v>
      </c>
      <c r="CO1374" s="503">
        <v>25</v>
      </c>
      <c r="CP1374" s="471">
        <v>0</v>
      </c>
      <c r="CQ1374" s="471">
        <v>0</v>
      </c>
      <c r="CR1374" s="471">
        <v>0</v>
      </c>
      <c r="CS1374" s="471">
        <v>0</v>
      </c>
      <c r="CT1374" s="471">
        <v>0</v>
      </c>
      <c r="CU1374" s="471">
        <v>0</v>
      </c>
      <c r="CV1374" s="471">
        <v>0</v>
      </c>
      <c r="CW1374" s="471">
        <v>0</v>
      </c>
      <c r="CX1374" s="496">
        <v>0</v>
      </c>
      <c r="CY1374" s="503">
        <v>50</v>
      </c>
      <c r="CZ1374" s="471">
        <v>0</v>
      </c>
      <c r="DA1374" s="471">
        <v>0</v>
      </c>
      <c r="DB1374" s="471">
        <v>0</v>
      </c>
      <c r="DC1374" s="471">
        <v>0</v>
      </c>
      <c r="DD1374" s="471">
        <v>0</v>
      </c>
      <c r="DE1374" s="471">
        <v>0</v>
      </c>
      <c r="DF1374" s="471">
        <v>0</v>
      </c>
      <c r="DG1374" s="471">
        <v>0</v>
      </c>
      <c r="DH1374" s="496">
        <v>0</v>
      </c>
      <c r="DI1374" s="503">
        <v>100</v>
      </c>
      <c r="DJ1374" s="471">
        <v>26</v>
      </c>
      <c r="DK1374" s="471">
        <v>28</v>
      </c>
      <c r="DL1374" s="471">
        <v>19</v>
      </c>
      <c r="DM1374" s="471">
        <v>14</v>
      </c>
      <c r="DN1374" s="471">
        <v>12</v>
      </c>
      <c r="DO1374" s="471">
        <v>2</v>
      </c>
      <c r="DP1374" s="471">
        <v>4</v>
      </c>
      <c r="DQ1374" s="471">
        <v>1</v>
      </c>
      <c r="DR1374" s="496">
        <v>106</v>
      </c>
      <c r="DS1374" s="503">
        <v>0</v>
      </c>
      <c r="DT1374" s="471">
        <v>0</v>
      </c>
      <c r="DU1374" s="471">
        <v>0</v>
      </c>
      <c r="DV1374" s="471">
        <v>0</v>
      </c>
      <c r="DW1374" s="471">
        <v>0</v>
      </c>
      <c r="DX1374" s="471">
        <v>0</v>
      </c>
      <c r="DY1374" s="471">
        <v>0</v>
      </c>
      <c r="DZ1374" s="471">
        <v>0</v>
      </c>
      <c r="EA1374" s="471">
        <v>0</v>
      </c>
      <c r="EB1374" s="496">
        <v>0</v>
      </c>
      <c r="EC1374" s="471">
        <v>26</v>
      </c>
      <c r="ED1374" s="471">
        <v>28</v>
      </c>
      <c r="EE1374" s="471">
        <v>19</v>
      </c>
      <c r="EF1374" s="471">
        <v>14</v>
      </c>
      <c r="EG1374" s="471">
        <v>12</v>
      </c>
      <c r="EH1374" s="471">
        <v>2</v>
      </c>
      <c r="EI1374" s="471">
        <v>4</v>
      </c>
      <c r="EJ1374" s="471">
        <v>1</v>
      </c>
      <c r="EK1374" s="496">
        <v>106</v>
      </c>
      <c r="EL1374" s="518">
        <v>50</v>
      </c>
      <c r="EM1374" s="471">
        <v>0</v>
      </c>
      <c r="EN1374" s="471">
        <v>0</v>
      </c>
      <c r="EO1374" s="471">
        <v>0</v>
      </c>
      <c r="EP1374" s="471">
        <v>0</v>
      </c>
      <c r="EQ1374" s="471">
        <v>0</v>
      </c>
      <c r="ER1374" s="471">
        <v>0</v>
      </c>
      <c r="ES1374" s="471">
        <v>0</v>
      </c>
      <c r="ET1374" s="471">
        <v>0</v>
      </c>
      <c r="EU1374" s="496">
        <v>0</v>
      </c>
      <c r="EV1374" s="503">
        <v>100</v>
      </c>
      <c r="EW1374" s="471">
        <v>6</v>
      </c>
      <c r="EX1374" s="471">
        <v>6</v>
      </c>
      <c r="EY1374" s="471">
        <v>10</v>
      </c>
      <c r="EZ1374" s="471">
        <v>10</v>
      </c>
      <c r="FA1374" s="471">
        <v>1</v>
      </c>
      <c r="FB1374" s="471">
        <v>3</v>
      </c>
      <c r="FC1374" s="471">
        <v>0</v>
      </c>
      <c r="FD1374" s="471">
        <v>1</v>
      </c>
      <c r="FE1374" s="496">
        <v>37</v>
      </c>
      <c r="FF1374" s="503">
        <v>150</v>
      </c>
      <c r="FG1374" s="471">
        <v>0</v>
      </c>
      <c r="FH1374" s="471">
        <v>0</v>
      </c>
      <c r="FI1374" s="471">
        <v>0</v>
      </c>
      <c r="FJ1374" s="471">
        <v>0</v>
      </c>
      <c r="FK1374" s="471">
        <v>0</v>
      </c>
      <c r="FL1374" s="471">
        <v>0</v>
      </c>
      <c r="FM1374" s="471">
        <v>0</v>
      </c>
      <c r="FN1374" s="471">
        <v>0</v>
      </c>
      <c r="FO1374" s="496">
        <v>0</v>
      </c>
      <c r="FP1374" s="503">
        <v>200</v>
      </c>
      <c r="FQ1374" s="471">
        <v>0</v>
      </c>
      <c r="FR1374" s="471">
        <v>0</v>
      </c>
      <c r="FS1374" s="471">
        <v>0</v>
      </c>
      <c r="FT1374" s="471">
        <v>0</v>
      </c>
      <c r="FU1374" s="471">
        <v>0</v>
      </c>
      <c r="FV1374" s="471">
        <v>0</v>
      </c>
      <c r="FW1374" s="471">
        <v>0</v>
      </c>
      <c r="FX1374" s="471">
        <v>0</v>
      </c>
      <c r="FY1374" s="496">
        <v>0</v>
      </c>
      <c r="FZ1374" s="503">
        <v>0</v>
      </c>
      <c r="GA1374" s="471">
        <v>0</v>
      </c>
      <c r="GB1374" s="471">
        <v>0</v>
      </c>
      <c r="GC1374" s="471">
        <v>0</v>
      </c>
      <c r="GD1374" s="471">
        <v>0</v>
      </c>
      <c r="GE1374" s="471">
        <v>0</v>
      </c>
      <c r="GF1374" s="471">
        <v>0</v>
      </c>
      <c r="GG1374" s="471">
        <v>0</v>
      </c>
      <c r="GH1374" s="471">
        <v>0</v>
      </c>
      <c r="GI1374" s="496">
        <v>0</v>
      </c>
      <c r="GJ1374" s="471">
        <v>6</v>
      </c>
      <c r="GK1374" s="471">
        <v>6</v>
      </c>
      <c r="GL1374" s="471">
        <v>10</v>
      </c>
      <c r="GM1374" s="471">
        <v>10</v>
      </c>
      <c r="GN1374" s="471">
        <v>1</v>
      </c>
      <c r="GO1374" s="471">
        <v>3</v>
      </c>
      <c r="GP1374" s="471">
        <v>0</v>
      </c>
      <c r="GQ1374" s="471">
        <v>1</v>
      </c>
      <c r="GR1374" s="496">
        <v>37</v>
      </c>
      <c r="GS1374" s="503">
        <v>100</v>
      </c>
      <c r="GT1374" s="471">
        <v>12</v>
      </c>
      <c r="GU1374" s="471">
        <v>10</v>
      </c>
      <c r="GV1374" s="471">
        <v>2</v>
      </c>
      <c r="GW1374" s="471">
        <v>9</v>
      </c>
      <c r="GX1374" s="471">
        <v>4</v>
      </c>
      <c r="GY1374" s="471">
        <v>1</v>
      </c>
      <c r="GZ1374" s="471">
        <v>0</v>
      </c>
      <c r="HA1374" s="471">
        <v>0</v>
      </c>
      <c r="HB1374" s="496">
        <v>38</v>
      </c>
      <c r="HC1374" s="503">
        <v>150</v>
      </c>
      <c r="HD1374" s="471">
        <v>0</v>
      </c>
      <c r="HE1374" s="471">
        <v>0</v>
      </c>
      <c r="HF1374" s="471">
        <v>0</v>
      </c>
      <c r="HG1374" s="471">
        <v>0</v>
      </c>
      <c r="HH1374" s="471">
        <v>0</v>
      </c>
      <c r="HI1374" s="471">
        <v>0</v>
      </c>
      <c r="HJ1374" s="471">
        <v>0</v>
      </c>
      <c r="HK1374" s="471">
        <v>0</v>
      </c>
      <c r="HL1374" s="496">
        <v>0</v>
      </c>
      <c r="HM1374" s="503">
        <v>200</v>
      </c>
      <c r="HN1374" s="471">
        <v>0</v>
      </c>
      <c r="HO1374" s="471">
        <v>0</v>
      </c>
      <c r="HP1374" s="471">
        <v>0</v>
      </c>
      <c r="HQ1374" s="471">
        <v>0</v>
      </c>
      <c r="HR1374" s="471">
        <v>0</v>
      </c>
      <c r="HS1374" s="471">
        <v>0</v>
      </c>
      <c r="HT1374" s="471">
        <v>0</v>
      </c>
      <c r="HU1374" s="471">
        <v>0</v>
      </c>
      <c r="HV1374" s="496">
        <v>0</v>
      </c>
      <c r="HW1374" s="503">
        <v>250</v>
      </c>
      <c r="HX1374" s="471">
        <v>0</v>
      </c>
      <c r="HY1374" s="471">
        <v>0</v>
      </c>
      <c r="HZ1374" s="471">
        <v>0</v>
      </c>
      <c r="IA1374" s="471">
        <v>0</v>
      </c>
      <c r="IB1374" s="471">
        <v>0</v>
      </c>
      <c r="IC1374" s="471">
        <v>0</v>
      </c>
      <c r="ID1374" s="471">
        <v>0</v>
      </c>
      <c r="IE1374" s="471">
        <v>0</v>
      </c>
      <c r="IF1374" s="496">
        <v>0</v>
      </c>
      <c r="IG1374" s="503">
        <v>300</v>
      </c>
      <c r="IH1374" s="471">
        <v>0</v>
      </c>
      <c r="II1374" s="471">
        <v>0</v>
      </c>
      <c r="IJ1374" s="471">
        <v>0</v>
      </c>
      <c r="IK1374" s="471">
        <v>0</v>
      </c>
      <c r="IL1374" s="471">
        <v>0</v>
      </c>
      <c r="IM1374" s="471">
        <v>0</v>
      </c>
      <c r="IN1374" s="471">
        <v>0</v>
      </c>
      <c r="IO1374" s="471">
        <v>0</v>
      </c>
      <c r="IP1374" s="496">
        <v>0</v>
      </c>
      <c r="IQ1374" s="503">
        <v>0</v>
      </c>
      <c r="IR1374" s="471">
        <v>0</v>
      </c>
      <c r="IS1374" s="471">
        <v>0</v>
      </c>
      <c r="IT1374" s="471">
        <v>0</v>
      </c>
      <c r="IU1374" s="471">
        <v>0</v>
      </c>
      <c r="IV1374" s="471">
        <v>0</v>
      </c>
      <c r="IW1374" s="471">
        <v>0</v>
      </c>
      <c r="IX1374" s="471">
        <v>0</v>
      </c>
      <c r="IY1374" s="471">
        <v>0</v>
      </c>
      <c r="IZ1374" s="496">
        <v>0</v>
      </c>
      <c r="JA1374" s="471">
        <v>12</v>
      </c>
      <c r="JB1374" s="471">
        <v>10</v>
      </c>
      <c r="JC1374" s="471">
        <v>2</v>
      </c>
      <c r="JD1374" s="471">
        <v>9</v>
      </c>
      <c r="JE1374" s="471">
        <v>4</v>
      </c>
      <c r="JF1374" s="471">
        <v>1</v>
      </c>
      <c r="JG1374" s="471">
        <v>0</v>
      </c>
      <c r="JH1374" s="471">
        <v>0</v>
      </c>
      <c r="JI1374" s="471">
        <v>38</v>
      </c>
      <c r="JJ1374" s="503">
        <v>0</v>
      </c>
      <c r="JK1374" s="471">
        <v>129</v>
      </c>
      <c r="JL1374" s="471">
        <v>197</v>
      </c>
      <c r="JM1374" s="471">
        <v>297</v>
      </c>
      <c r="JN1374" s="471">
        <v>182</v>
      </c>
      <c r="JO1374" s="471">
        <v>131</v>
      </c>
      <c r="JP1374" s="471">
        <v>47</v>
      </c>
      <c r="JQ1374" s="471">
        <v>46</v>
      </c>
      <c r="JR1374" s="471">
        <v>6</v>
      </c>
      <c r="JS1374" s="496">
        <v>1035</v>
      </c>
      <c r="JT1374" s="503">
        <v>10</v>
      </c>
      <c r="JU1374" s="471">
        <v>0</v>
      </c>
      <c r="JV1374" s="471">
        <v>0</v>
      </c>
      <c r="JW1374" s="471">
        <v>0</v>
      </c>
      <c r="JX1374" s="471">
        <v>0</v>
      </c>
      <c r="JY1374" s="471">
        <v>0</v>
      </c>
      <c r="JZ1374" s="471">
        <v>0</v>
      </c>
      <c r="KA1374" s="471">
        <v>0</v>
      </c>
      <c r="KB1374" s="471">
        <v>0</v>
      </c>
      <c r="KC1374" s="496">
        <v>0</v>
      </c>
      <c r="KD1374" s="503">
        <v>50</v>
      </c>
      <c r="KE1374" s="471">
        <v>3</v>
      </c>
      <c r="KF1374" s="471">
        <v>2</v>
      </c>
      <c r="KG1374" s="471">
        <v>2</v>
      </c>
      <c r="KH1374" s="471">
        <v>6</v>
      </c>
      <c r="KI1374" s="471">
        <v>2</v>
      </c>
      <c r="KJ1374" s="471">
        <v>1</v>
      </c>
      <c r="KK1374" s="471">
        <v>0</v>
      </c>
      <c r="KL1374" s="471">
        <v>0</v>
      </c>
      <c r="KM1374" s="496">
        <v>16</v>
      </c>
      <c r="KN1374" s="503">
        <v>0</v>
      </c>
      <c r="KO1374" s="471">
        <v>0</v>
      </c>
      <c r="KP1374" s="471">
        <v>0</v>
      </c>
      <c r="KQ1374" s="471">
        <v>0</v>
      </c>
      <c r="KR1374" s="471">
        <v>0</v>
      </c>
      <c r="KS1374" s="471">
        <v>0</v>
      </c>
      <c r="KT1374" s="471">
        <v>0</v>
      </c>
      <c r="KU1374" s="471">
        <v>0</v>
      </c>
      <c r="KV1374" s="471">
        <v>0</v>
      </c>
      <c r="KW1374" s="496">
        <v>0</v>
      </c>
      <c r="KX1374" s="471">
        <v>132</v>
      </c>
      <c r="KY1374" s="471">
        <v>199</v>
      </c>
      <c r="KZ1374" s="471">
        <v>299</v>
      </c>
      <c r="LA1374" s="471">
        <v>188</v>
      </c>
      <c r="LB1374" s="471">
        <v>133</v>
      </c>
      <c r="LC1374" s="471">
        <v>48</v>
      </c>
      <c r="LD1374" s="471">
        <v>46</v>
      </c>
      <c r="LE1374" s="471">
        <v>6</v>
      </c>
      <c r="LF1374" s="496">
        <v>1051</v>
      </c>
      <c r="LG1374" s="262"/>
      <c r="LH1374" s="262"/>
      <c r="LI1374" s="262"/>
      <c r="LJ1374" s="262"/>
      <c r="LK1374" s="262"/>
      <c r="LL1374" s="262"/>
      <c r="LM1374" s="262"/>
      <c r="LN1374" s="262"/>
      <c r="LO1374" s="262"/>
      <c r="LP1374" s="262"/>
      <c r="LQ1374" s="262"/>
      <c r="LR1374" s="262"/>
      <c r="LS1374" s="262"/>
      <c r="LT1374" s="262"/>
      <c r="LU1374" s="262"/>
      <c r="LV1374" s="262"/>
      <c r="LW1374" s="262"/>
      <c r="LX1374" s="262"/>
      <c r="LY1374" s="262"/>
      <c r="LZ1374" s="262"/>
      <c r="MA1374" s="262"/>
      <c r="MB1374" s="262"/>
      <c r="MC1374" s="262"/>
      <c r="MD1374" s="262"/>
      <c r="ME1374" s="262"/>
      <c r="MF1374" s="262"/>
      <c r="MG1374" s="262"/>
      <c r="MH1374" s="262"/>
      <c r="MI1374" s="262"/>
      <c r="MJ1374" s="262"/>
      <c r="MK1374" s="262"/>
      <c r="ML1374" s="262"/>
      <c r="MM1374" s="262"/>
      <c r="MN1374" s="262"/>
      <c r="MO1374" s="262"/>
      <c r="MP1374" s="262"/>
      <c r="MQ1374" s="262"/>
      <c r="MR1374" s="262"/>
      <c r="MS1374" s="262"/>
      <c r="MT1374" s="262"/>
      <c r="MU1374" s="262"/>
    </row>
    <row r="1375" spans="1:359" x14ac:dyDescent="0.2">
      <c r="A1375" s="241" t="s">
        <v>198</v>
      </c>
      <c r="B1375" s="476" t="s">
        <v>876</v>
      </c>
      <c r="C1375" s="326" t="s">
        <v>794</v>
      </c>
      <c r="D1375" s="283" t="s">
        <v>199</v>
      </c>
      <c r="E1375" s="503">
        <v>0</v>
      </c>
      <c r="F1375" s="471">
        <v>1722</v>
      </c>
      <c r="G1375" s="471">
        <v>356</v>
      </c>
      <c r="H1375" s="471">
        <v>205</v>
      </c>
      <c r="I1375" s="471">
        <v>96</v>
      </c>
      <c r="J1375" s="471">
        <v>32</v>
      </c>
      <c r="K1375" s="471">
        <v>13</v>
      </c>
      <c r="L1375" s="471">
        <v>15</v>
      </c>
      <c r="M1375" s="471">
        <v>0</v>
      </c>
      <c r="N1375" s="496">
        <v>2439</v>
      </c>
      <c r="O1375" s="503">
        <v>10</v>
      </c>
      <c r="P1375" s="471">
        <v>0</v>
      </c>
      <c r="Q1375" s="471">
        <v>0</v>
      </c>
      <c r="R1375" s="471">
        <v>0</v>
      </c>
      <c r="S1375" s="471">
        <v>0</v>
      </c>
      <c r="T1375" s="471">
        <v>0</v>
      </c>
      <c r="U1375" s="471">
        <v>0</v>
      </c>
      <c r="V1375" s="471">
        <v>0</v>
      </c>
      <c r="W1375" s="471">
        <v>0</v>
      </c>
      <c r="X1375" s="496">
        <v>0</v>
      </c>
      <c r="Y1375" s="503">
        <v>25</v>
      </c>
      <c r="Z1375" s="471">
        <v>0</v>
      </c>
      <c r="AA1375" s="471">
        <v>0</v>
      </c>
      <c r="AB1375" s="471">
        <v>0</v>
      </c>
      <c r="AC1375" s="471">
        <v>0</v>
      </c>
      <c r="AD1375" s="471">
        <v>0</v>
      </c>
      <c r="AE1375" s="471">
        <v>0</v>
      </c>
      <c r="AF1375" s="471">
        <v>0</v>
      </c>
      <c r="AG1375" s="471">
        <v>0</v>
      </c>
      <c r="AH1375" s="496">
        <v>0</v>
      </c>
      <c r="AI1375" s="503">
        <v>50</v>
      </c>
      <c r="AJ1375" s="471">
        <v>0</v>
      </c>
      <c r="AK1375" s="471">
        <v>0</v>
      </c>
      <c r="AL1375" s="471">
        <v>0</v>
      </c>
      <c r="AM1375" s="471">
        <v>0</v>
      </c>
      <c r="AN1375" s="471">
        <v>0</v>
      </c>
      <c r="AO1375" s="471">
        <v>0</v>
      </c>
      <c r="AP1375" s="471">
        <v>0</v>
      </c>
      <c r="AQ1375" s="471">
        <v>0</v>
      </c>
      <c r="AR1375" s="496">
        <v>0</v>
      </c>
      <c r="AS1375" s="503">
        <v>100</v>
      </c>
      <c r="AT1375" s="471">
        <v>0</v>
      </c>
      <c r="AU1375" s="471">
        <v>0</v>
      </c>
      <c r="AV1375" s="471">
        <v>0</v>
      </c>
      <c r="AW1375" s="471">
        <v>0</v>
      </c>
      <c r="AX1375" s="471">
        <v>0</v>
      </c>
      <c r="AY1375" s="471">
        <v>0</v>
      </c>
      <c r="AZ1375" s="471">
        <v>0</v>
      </c>
      <c r="BA1375" s="471">
        <v>0</v>
      </c>
      <c r="BB1375" s="496">
        <v>0</v>
      </c>
      <c r="BC1375" s="503">
        <v>0</v>
      </c>
      <c r="BD1375" s="471">
        <v>0</v>
      </c>
      <c r="BE1375" s="471">
        <v>0</v>
      </c>
      <c r="BF1375" s="471">
        <v>0</v>
      </c>
      <c r="BG1375" s="471">
        <v>0</v>
      </c>
      <c r="BH1375" s="471">
        <v>0</v>
      </c>
      <c r="BI1375" s="471">
        <v>0</v>
      </c>
      <c r="BJ1375" s="471">
        <v>0</v>
      </c>
      <c r="BK1375" s="471">
        <v>0</v>
      </c>
      <c r="BL1375" s="496">
        <v>0</v>
      </c>
      <c r="BM1375" s="471">
        <v>0</v>
      </c>
      <c r="BN1375" s="471">
        <v>0</v>
      </c>
      <c r="BO1375" s="471">
        <v>0</v>
      </c>
      <c r="BP1375" s="471">
        <v>0</v>
      </c>
      <c r="BQ1375" s="471">
        <v>0</v>
      </c>
      <c r="BR1375" s="471">
        <v>0</v>
      </c>
      <c r="BS1375" s="471">
        <v>0</v>
      </c>
      <c r="BT1375" s="471">
        <v>0</v>
      </c>
      <c r="BU1375" s="496">
        <v>0</v>
      </c>
      <c r="BV1375" s="471">
        <v>1722</v>
      </c>
      <c r="BW1375" s="471">
        <v>356</v>
      </c>
      <c r="BX1375" s="471">
        <v>205</v>
      </c>
      <c r="BY1375" s="471">
        <v>96</v>
      </c>
      <c r="BZ1375" s="471">
        <v>32</v>
      </c>
      <c r="CA1375" s="471">
        <v>13</v>
      </c>
      <c r="CB1375" s="471">
        <v>15</v>
      </c>
      <c r="CC1375" s="471">
        <v>0</v>
      </c>
      <c r="CD1375" s="496">
        <v>2439</v>
      </c>
      <c r="CE1375" s="503">
        <v>10</v>
      </c>
      <c r="CF1375" s="471">
        <v>0</v>
      </c>
      <c r="CG1375" s="471">
        <v>0</v>
      </c>
      <c r="CH1375" s="471">
        <v>0</v>
      </c>
      <c r="CI1375" s="471">
        <v>0</v>
      </c>
      <c r="CJ1375" s="471">
        <v>0</v>
      </c>
      <c r="CK1375" s="471">
        <v>0</v>
      </c>
      <c r="CL1375" s="471">
        <v>0</v>
      </c>
      <c r="CM1375" s="471">
        <v>0</v>
      </c>
      <c r="CN1375" s="496">
        <v>0</v>
      </c>
      <c r="CO1375" s="503">
        <v>25</v>
      </c>
      <c r="CP1375" s="471">
        <v>0</v>
      </c>
      <c r="CQ1375" s="471">
        <v>0</v>
      </c>
      <c r="CR1375" s="471">
        <v>0</v>
      </c>
      <c r="CS1375" s="471">
        <v>0</v>
      </c>
      <c r="CT1375" s="471">
        <v>0</v>
      </c>
      <c r="CU1375" s="471">
        <v>0</v>
      </c>
      <c r="CV1375" s="471">
        <v>0</v>
      </c>
      <c r="CW1375" s="471">
        <v>0</v>
      </c>
      <c r="CX1375" s="496">
        <v>0</v>
      </c>
      <c r="CY1375" s="503">
        <v>50</v>
      </c>
      <c r="CZ1375" s="471">
        <v>0</v>
      </c>
      <c r="DA1375" s="471">
        <v>0</v>
      </c>
      <c r="DB1375" s="471">
        <v>0</v>
      </c>
      <c r="DC1375" s="471">
        <v>0</v>
      </c>
      <c r="DD1375" s="471">
        <v>0</v>
      </c>
      <c r="DE1375" s="471">
        <v>0</v>
      </c>
      <c r="DF1375" s="471">
        <v>0</v>
      </c>
      <c r="DG1375" s="471">
        <v>0</v>
      </c>
      <c r="DH1375" s="496">
        <v>0</v>
      </c>
      <c r="DI1375" s="503">
        <v>100</v>
      </c>
      <c r="DJ1375" s="471">
        <v>311</v>
      </c>
      <c r="DK1375" s="471">
        <v>46</v>
      </c>
      <c r="DL1375" s="471">
        <v>14</v>
      </c>
      <c r="DM1375" s="471">
        <v>8</v>
      </c>
      <c r="DN1375" s="471">
        <v>5</v>
      </c>
      <c r="DO1375" s="471">
        <v>1</v>
      </c>
      <c r="DP1375" s="471">
        <v>2</v>
      </c>
      <c r="DQ1375" s="471">
        <v>2</v>
      </c>
      <c r="DR1375" s="496">
        <v>389</v>
      </c>
      <c r="DS1375" s="503">
        <v>0</v>
      </c>
      <c r="DT1375" s="471">
        <v>0</v>
      </c>
      <c r="DU1375" s="471">
        <v>0</v>
      </c>
      <c r="DV1375" s="471">
        <v>0</v>
      </c>
      <c r="DW1375" s="471">
        <v>0</v>
      </c>
      <c r="DX1375" s="471">
        <v>0</v>
      </c>
      <c r="DY1375" s="471">
        <v>0</v>
      </c>
      <c r="DZ1375" s="471">
        <v>0</v>
      </c>
      <c r="EA1375" s="471">
        <v>0</v>
      </c>
      <c r="EB1375" s="496">
        <v>0</v>
      </c>
      <c r="EC1375" s="471">
        <v>311</v>
      </c>
      <c r="ED1375" s="471">
        <v>46</v>
      </c>
      <c r="EE1375" s="471">
        <v>14</v>
      </c>
      <c r="EF1375" s="471">
        <v>8</v>
      </c>
      <c r="EG1375" s="471">
        <v>5</v>
      </c>
      <c r="EH1375" s="471">
        <v>1</v>
      </c>
      <c r="EI1375" s="471">
        <v>2</v>
      </c>
      <c r="EJ1375" s="471">
        <v>2</v>
      </c>
      <c r="EK1375" s="496">
        <v>389</v>
      </c>
      <c r="EL1375" s="518">
        <v>50</v>
      </c>
      <c r="EM1375" s="471">
        <v>0</v>
      </c>
      <c r="EN1375" s="471">
        <v>0</v>
      </c>
      <c r="EO1375" s="471">
        <v>0</v>
      </c>
      <c r="EP1375" s="471">
        <v>0</v>
      </c>
      <c r="EQ1375" s="471">
        <v>0</v>
      </c>
      <c r="ER1375" s="471">
        <v>0</v>
      </c>
      <c r="ES1375" s="471">
        <v>0</v>
      </c>
      <c r="ET1375" s="471">
        <v>0</v>
      </c>
      <c r="EU1375" s="496">
        <v>0</v>
      </c>
      <c r="EV1375" s="503">
        <v>100</v>
      </c>
      <c r="EW1375" s="471">
        <v>0</v>
      </c>
      <c r="EX1375" s="471">
        <v>0</v>
      </c>
      <c r="EY1375" s="471">
        <v>0</v>
      </c>
      <c r="EZ1375" s="471">
        <v>0</v>
      </c>
      <c r="FA1375" s="471">
        <v>0</v>
      </c>
      <c r="FB1375" s="471">
        <v>0</v>
      </c>
      <c r="FC1375" s="471">
        <v>0</v>
      </c>
      <c r="FD1375" s="471">
        <v>0</v>
      </c>
      <c r="FE1375" s="496">
        <v>0</v>
      </c>
      <c r="FF1375" s="503">
        <v>150</v>
      </c>
      <c r="FG1375" s="471">
        <v>0</v>
      </c>
      <c r="FH1375" s="471">
        <v>0</v>
      </c>
      <c r="FI1375" s="471">
        <v>0</v>
      </c>
      <c r="FJ1375" s="471">
        <v>0</v>
      </c>
      <c r="FK1375" s="471">
        <v>0</v>
      </c>
      <c r="FL1375" s="471">
        <v>0</v>
      </c>
      <c r="FM1375" s="471">
        <v>0</v>
      </c>
      <c r="FN1375" s="471">
        <v>0</v>
      </c>
      <c r="FO1375" s="496">
        <v>0</v>
      </c>
      <c r="FP1375" s="503">
        <v>200</v>
      </c>
      <c r="FQ1375" s="471">
        <v>83</v>
      </c>
      <c r="FR1375" s="471">
        <v>7</v>
      </c>
      <c r="FS1375" s="471">
        <v>8</v>
      </c>
      <c r="FT1375" s="471">
        <v>2</v>
      </c>
      <c r="FU1375" s="471">
        <v>6</v>
      </c>
      <c r="FV1375" s="471">
        <v>0</v>
      </c>
      <c r="FW1375" s="471">
        <v>0</v>
      </c>
      <c r="FX1375" s="471">
        <v>1</v>
      </c>
      <c r="FY1375" s="496">
        <v>107</v>
      </c>
      <c r="FZ1375" s="503">
        <v>0</v>
      </c>
      <c r="GA1375" s="471">
        <v>0</v>
      </c>
      <c r="GB1375" s="471">
        <v>0</v>
      </c>
      <c r="GC1375" s="471">
        <v>0</v>
      </c>
      <c r="GD1375" s="471">
        <v>0</v>
      </c>
      <c r="GE1375" s="471">
        <v>0</v>
      </c>
      <c r="GF1375" s="471">
        <v>0</v>
      </c>
      <c r="GG1375" s="471">
        <v>0</v>
      </c>
      <c r="GH1375" s="471">
        <v>0</v>
      </c>
      <c r="GI1375" s="496">
        <v>0</v>
      </c>
      <c r="GJ1375" s="471">
        <v>83</v>
      </c>
      <c r="GK1375" s="471">
        <v>7</v>
      </c>
      <c r="GL1375" s="471">
        <v>8</v>
      </c>
      <c r="GM1375" s="471">
        <v>2</v>
      </c>
      <c r="GN1375" s="471">
        <v>6</v>
      </c>
      <c r="GO1375" s="471">
        <v>0</v>
      </c>
      <c r="GP1375" s="471">
        <v>0</v>
      </c>
      <c r="GQ1375" s="471">
        <v>1</v>
      </c>
      <c r="GR1375" s="496">
        <v>107</v>
      </c>
      <c r="GS1375" s="503">
        <v>100</v>
      </c>
      <c r="GT1375" s="471">
        <v>0</v>
      </c>
      <c r="GU1375" s="471">
        <v>0</v>
      </c>
      <c r="GV1375" s="471">
        <v>0</v>
      </c>
      <c r="GW1375" s="471">
        <v>0</v>
      </c>
      <c r="GX1375" s="471">
        <v>0</v>
      </c>
      <c r="GY1375" s="471">
        <v>0</v>
      </c>
      <c r="GZ1375" s="471">
        <v>0</v>
      </c>
      <c r="HA1375" s="471">
        <v>0</v>
      </c>
      <c r="HB1375" s="496">
        <v>0</v>
      </c>
      <c r="HC1375" s="503">
        <v>150</v>
      </c>
      <c r="HD1375" s="471">
        <v>0</v>
      </c>
      <c r="HE1375" s="471">
        <v>0</v>
      </c>
      <c r="HF1375" s="471">
        <v>0</v>
      </c>
      <c r="HG1375" s="471">
        <v>0</v>
      </c>
      <c r="HH1375" s="471">
        <v>0</v>
      </c>
      <c r="HI1375" s="471">
        <v>0</v>
      </c>
      <c r="HJ1375" s="471">
        <v>0</v>
      </c>
      <c r="HK1375" s="471">
        <v>0</v>
      </c>
      <c r="HL1375" s="496">
        <v>0</v>
      </c>
      <c r="HM1375" s="503">
        <v>200</v>
      </c>
      <c r="HN1375" s="471">
        <v>0</v>
      </c>
      <c r="HO1375" s="471">
        <v>0</v>
      </c>
      <c r="HP1375" s="471">
        <v>0</v>
      </c>
      <c r="HQ1375" s="471">
        <v>0</v>
      </c>
      <c r="HR1375" s="471">
        <v>0</v>
      </c>
      <c r="HS1375" s="471">
        <v>0</v>
      </c>
      <c r="HT1375" s="471">
        <v>0</v>
      </c>
      <c r="HU1375" s="471">
        <v>0</v>
      </c>
      <c r="HV1375" s="496">
        <v>0</v>
      </c>
      <c r="HW1375" s="503">
        <v>250</v>
      </c>
      <c r="HX1375" s="471">
        <v>0</v>
      </c>
      <c r="HY1375" s="471">
        <v>0</v>
      </c>
      <c r="HZ1375" s="471">
        <v>0</v>
      </c>
      <c r="IA1375" s="471">
        <v>0</v>
      </c>
      <c r="IB1375" s="471">
        <v>0</v>
      </c>
      <c r="IC1375" s="471">
        <v>0</v>
      </c>
      <c r="ID1375" s="471">
        <v>0</v>
      </c>
      <c r="IE1375" s="471">
        <v>0</v>
      </c>
      <c r="IF1375" s="496">
        <v>0</v>
      </c>
      <c r="IG1375" s="503">
        <v>300</v>
      </c>
      <c r="IH1375" s="471">
        <v>56</v>
      </c>
      <c r="II1375" s="471">
        <v>11</v>
      </c>
      <c r="IJ1375" s="471">
        <v>3</v>
      </c>
      <c r="IK1375" s="471">
        <v>4</v>
      </c>
      <c r="IL1375" s="471">
        <v>1</v>
      </c>
      <c r="IM1375" s="471">
        <v>0</v>
      </c>
      <c r="IN1375" s="471">
        <v>1</v>
      </c>
      <c r="IO1375" s="471">
        <v>0</v>
      </c>
      <c r="IP1375" s="496">
        <v>76</v>
      </c>
      <c r="IQ1375" s="503">
        <v>0</v>
      </c>
      <c r="IR1375" s="471">
        <v>0</v>
      </c>
      <c r="IS1375" s="471">
        <v>0</v>
      </c>
      <c r="IT1375" s="471">
        <v>0</v>
      </c>
      <c r="IU1375" s="471">
        <v>0</v>
      </c>
      <c r="IV1375" s="471">
        <v>0</v>
      </c>
      <c r="IW1375" s="471">
        <v>0</v>
      </c>
      <c r="IX1375" s="471">
        <v>0</v>
      </c>
      <c r="IY1375" s="471">
        <v>0</v>
      </c>
      <c r="IZ1375" s="496">
        <v>0</v>
      </c>
      <c r="JA1375" s="471">
        <v>56</v>
      </c>
      <c r="JB1375" s="471">
        <v>11</v>
      </c>
      <c r="JC1375" s="471">
        <v>3</v>
      </c>
      <c r="JD1375" s="471">
        <v>4</v>
      </c>
      <c r="JE1375" s="471">
        <v>1</v>
      </c>
      <c r="JF1375" s="471">
        <v>0</v>
      </c>
      <c r="JG1375" s="471">
        <v>1</v>
      </c>
      <c r="JH1375" s="471">
        <v>0</v>
      </c>
      <c r="JI1375" s="471">
        <v>76</v>
      </c>
      <c r="JJ1375" s="503">
        <v>0</v>
      </c>
      <c r="JK1375" s="471">
        <v>276</v>
      </c>
      <c r="JL1375" s="471">
        <v>87</v>
      </c>
      <c r="JM1375" s="471">
        <v>73</v>
      </c>
      <c r="JN1375" s="471">
        <v>35</v>
      </c>
      <c r="JO1375" s="471">
        <v>18</v>
      </c>
      <c r="JP1375" s="471">
        <v>8</v>
      </c>
      <c r="JQ1375" s="471">
        <v>7</v>
      </c>
      <c r="JR1375" s="471">
        <v>12</v>
      </c>
      <c r="JS1375" s="496">
        <v>516</v>
      </c>
      <c r="JT1375" s="503">
        <v>10</v>
      </c>
      <c r="JU1375" s="471">
        <v>0</v>
      </c>
      <c r="JV1375" s="471">
        <v>0</v>
      </c>
      <c r="JW1375" s="471">
        <v>0</v>
      </c>
      <c r="JX1375" s="471">
        <v>0</v>
      </c>
      <c r="JY1375" s="471">
        <v>0</v>
      </c>
      <c r="JZ1375" s="471">
        <v>0</v>
      </c>
      <c r="KA1375" s="471">
        <v>0</v>
      </c>
      <c r="KB1375" s="471">
        <v>0</v>
      </c>
      <c r="KC1375" s="496">
        <v>0</v>
      </c>
      <c r="KD1375" s="503">
        <v>50</v>
      </c>
      <c r="KE1375" s="471">
        <v>36</v>
      </c>
      <c r="KF1375" s="471">
        <v>1</v>
      </c>
      <c r="KG1375" s="471">
        <v>0</v>
      </c>
      <c r="KH1375" s="471">
        <v>2</v>
      </c>
      <c r="KI1375" s="471">
        <v>1</v>
      </c>
      <c r="KJ1375" s="471">
        <v>0</v>
      </c>
      <c r="KK1375" s="471">
        <v>0</v>
      </c>
      <c r="KL1375" s="471">
        <v>0</v>
      </c>
      <c r="KM1375" s="496">
        <v>40</v>
      </c>
      <c r="KN1375" s="503">
        <v>0</v>
      </c>
      <c r="KO1375" s="471">
        <v>0</v>
      </c>
      <c r="KP1375" s="471">
        <v>0</v>
      </c>
      <c r="KQ1375" s="471">
        <v>0</v>
      </c>
      <c r="KR1375" s="471">
        <v>0</v>
      </c>
      <c r="KS1375" s="471">
        <v>0</v>
      </c>
      <c r="KT1375" s="471">
        <v>0</v>
      </c>
      <c r="KU1375" s="471">
        <v>0</v>
      </c>
      <c r="KV1375" s="471">
        <v>0</v>
      </c>
      <c r="KW1375" s="496">
        <v>0</v>
      </c>
      <c r="KX1375" s="471">
        <v>312</v>
      </c>
      <c r="KY1375" s="471">
        <v>88</v>
      </c>
      <c r="KZ1375" s="471">
        <v>73</v>
      </c>
      <c r="LA1375" s="471">
        <v>37</v>
      </c>
      <c r="LB1375" s="471">
        <v>19</v>
      </c>
      <c r="LC1375" s="471">
        <v>8</v>
      </c>
      <c r="LD1375" s="471">
        <v>7</v>
      </c>
      <c r="LE1375" s="471">
        <v>12</v>
      </c>
      <c r="LF1375" s="496">
        <v>556</v>
      </c>
      <c r="LG1375" s="262"/>
      <c r="LH1375" s="262"/>
      <c r="LI1375" s="262"/>
      <c r="LJ1375" s="262"/>
      <c r="LK1375" s="262"/>
      <c r="LL1375" s="262"/>
      <c r="LM1375" s="262"/>
      <c r="LN1375" s="262"/>
      <c r="LO1375" s="262"/>
      <c r="LP1375" s="262"/>
      <c r="LQ1375" s="262"/>
      <c r="LR1375" s="262"/>
      <c r="LS1375" s="262"/>
      <c r="LT1375" s="262"/>
      <c r="LU1375" s="262"/>
      <c r="LV1375" s="262"/>
      <c r="LW1375" s="262"/>
      <c r="LX1375" s="262"/>
      <c r="LY1375" s="262"/>
      <c r="LZ1375" s="262"/>
      <c r="MA1375" s="262"/>
      <c r="MB1375" s="262"/>
      <c r="MC1375" s="262"/>
      <c r="MD1375" s="262"/>
      <c r="ME1375" s="262"/>
      <c r="MF1375" s="262"/>
      <c r="MG1375" s="262"/>
      <c r="MH1375" s="262"/>
      <c r="MI1375" s="262"/>
      <c r="MJ1375" s="262"/>
      <c r="MK1375" s="262"/>
      <c r="ML1375" s="262"/>
      <c r="MM1375" s="262"/>
      <c r="MN1375" s="262"/>
      <c r="MO1375" s="262"/>
      <c r="MP1375" s="262"/>
      <c r="MQ1375" s="262"/>
      <c r="MR1375" s="262"/>
      <c r="MS1375" s="262"/>
      <c r="MT1375" s="262"/>
      <c r="MU1375" s="262"/>
    </row>
    <row r="1376" spans="1:359" x14ac:dyDescent="0.2">
      <c r="A1376" s="241" t="s">
        <v>200</v>
      </c>
      <c r="B1376" s="476" t="s">
        <v>877</v>
      </c>
      <c r="C1376" s="326" t="s">
        <v>801</v>
      </c>
      <c r="D1376" s="283" t="s">
        <v>878</v>
      </c>
      <c r="E1376" s="503">
        <v>0</v>
      </c>
      <c r="F1376" s="471">
        <v>312</v>
      </c>
      <c r="G1376" s="471">
        <v>333</v>
      </c>
      <c r="H1376" s="471">
        <v>338</v>
      </c>
      <c r="I1376" s="471">
        <v>250</v>
      </c>
      <c r="J1376" s="471">
        <v>145</v>
      </c>
      <c r="K1376" s="471">
        <v>69</v>
      </c>
      <c r="L1376" s="471">
        <v>43</v>
      </c>
      <c r="M1376" s="471">
        <v>4</v>
      </c>
      <c r="N1376" s="496">
        <v>1494</v>
      </c>
      <c r="O1376" s="503">
        <v>10</v>
      </c>
      <c r="P1376" s="471">
        <v>0</v>
      </c>
      <c r="Q1376" s="471">
        <v>0</v>
      </c>
      <c r="R1376" s="471">
        <v>0</v>
      </c>
      <c r="S1376" s="471">
        <v>0</v>
      </c>
      <c r="T1376" s="471">
        <v>0</v>
      </c>
      <c r="U1376" s="471">
        <v>0</v>
      </c>
      <c r="V1376" s="471">
        <v>0</v>
      </c>
      <c r="W1376" s="471">
        <v>0</v>
      </c>
      <c r="X1376" s="496">
        <v>0</v>
      </c>
      <c r="Y1376" s="503">
        <v>25</v>
      </c>
      <c r="Z1376" s="471">
        <v>0</v>
      </c>
      <c r="AA1376" s="471">
        <v>0</v>
      </c>
      <c r="AB1376" s="471">
        <v>0</v>
      </c>
      <c r="AC1376" s="471">
        <v>0</v>
      </c>
      <c r="AD1376" s="471">
        <v>0</v>
      </c>
      <c r="AE1376" s="471">
        <v>0</v>
      </c>
      <c r="AF1376" s="471">
        <v>0</v>
      </c>
      <c r="AG1376" s="471">
        <v>0</v>
      </c>
      <c r="AH1376" s="496">
        <v>0</v>
      </c>
      <c r="AI1376" s="503">
        <v>50</v>
      </c>
      <c r="AJ1376" s="471">
        <v>8</v>
      </c>
      <c r="AK1376" s="471">
        <v>20</v>
      </c>
      <c r="AL1376" s="471">
        <v>20</v>
      </c>
      <c r="AM1376" s="471">
        <v>23</v>
      </c>
      <c r="AN1376" s="471">
        <v>20</v>
      </c>
      <c r="AO1376" s="471">
        <v>14</v>
      </c>
      <c r="AP1376" s="471">
        <v>9</v>
      </c>
      <c r="AQ1376" s="471">
        <v>1</v>
      </c>
      <c r="AR1376" s="496">
        <v>115</v>
      </c>
      <c r="AS1376" s="503">
        <v>100</v>
      </c>
      <c r="AT1376" s="471">
        <v>25</v>
      </c>
      <c r="AU1376" s="471">
        <v>41</v>
      </c>
      <c r="AV1376" s="471">
        <v>39</v>
      </c>
      <c r="AW1376" s="471">
        <v>12</v>
      </c>
      <c r="AX1376" s="471">
        <v>2</v>
      </c>
      <c r="AY1376" s="471">
        <v>5</v>
      </c>
      <c r="AZ1376" s="471">
        <v>3</v>
      </c>
      <c r="BA1376" s="471">
        <v>0</v>
      </c>
      <c r="BB1376" s="496">
        <v>127</v>
      </c>
      <c r="BC1376" s="503">
        <v>0</v>
      </c>
      <c r="BD1376" s="471">
        <v>0</v>
      </c>
      <c r="BE1376" s="471">
        <v>0</v>
      </c>
      <c r="BF1376" s="471">
        <v>0</v>
      </c>
      <c r="BG1376" s="471">
        <v>0</v>
      </c>
      <c r="BH1376" s="471">
        <v>0</v>
      </c>
      <c r="BI1376" s="471">
        <v>0</v>
      </c>
      <c r="BJ1376" s="471">
        <v>0</v>
      </c>
      <c r="BK1376" s="471">
        <v>0</v>
      </c>
      <c r="BL1376" s="496">
        <v>0</v>
      </c>
      <c r="BM1376" s="471">
        <v>33</v>
      </c>
      <c r="BN1376" s="471">
        <v>61</v>
      </c>
      <c r="BO1376" s="471">
        <v>59</v>
      </c>
      <c r="BP1376" s="471">
        <v>35</v>
      </c>
      <c r="BQ1376" s="471">
        <v>22</v>
      </c>
      <c r="BR1376" s="471">
        <v>19</v>
      </c>
      <c r="BS1376" s="471">
        <v>12</v>
      </c>
      <c r="BT1376" s="471">
        <v>1</v>
      </c>
      <c r="BU1376" s="496">
        <v>242</v>
      </c>
      <c r="BV1376" s="471">
        <v>345</v>
      </c>
      <c r="BW1376" s="471">
        <v>394</v>
      </c>
      <c r="BX1376" s="471">
        <v>397</v>
      </c>
      <c r="BY1376" s="471">
        <v>285</v>
      </c>
      <c r="BZ1376" s="471">
        <v>167</v>
      </c>
      <c r="CA1376" s="471">
        <v>88</v>
      </c>
      <c r="CB1376" s="471">
        <v>55</v>
      </c>
      <c r="CC1376" s="471">
        <v>5</v>
      </c>
      <c r="CD1376" s="496">
        <v>1736</v>
      </c>
      <c r="CE1376" s="503">
        <v>10</v>
      </c>
      <c r="CF1376" s="471">
        <v>0</v>
      </c>
      <c r="CG1376" s="471">
        <v>0</v>
      </c>
      <c r="CH1376" s="471">
        <v>0</v>
      </c>
      <c r="CI1376" s="471">
        <v>0</v>
      </c>
      <c r="CJ1376" s="471">
        <v>0</v>
      </c>
      <c r="CK1376" s="471">
        <v>0</v>
      </c>
      <c r="CL1376" s="471">
        <v>0</v>
      </c>
      <c r="CM1376" s="471">
        <v>0</v>
      </c>
      <c r="CN1376" s="496">
        <v>0</v>
      </c>
      <c r="CO1376" s="503">
        <v>25</v>
      </c>
      <c r="CP1376" s="471">
        <v>0</v>
      </c>
      <c r="CQ1376" s="471">
        <v>0</v>
      </c>
      <c r="CR1376" s="471">
        <v>0</v>
      </c>
      <c r="CS1376" s="471">
        <v>0</v>
      </c>
      <c r="CT1376" s="471">
        <v>0</v>
      </c>
      <c r="CU1376" s="471">
        <v>0</v>
      </c>
      <c r="CV1376" s="471">
        <v>0</v>
      </c>
      <c r="CW1376" s="471">
        <v>0</v>
      </c>
      <c r="CX1376" s="496">
        <v>0</v>
      </c>
      <c r="CY1376" s="503">
        <v>50</v>
      </c>
      <c r="CZ1376" s="471">
        <v>0</v>
      </c>
      <c r="DA1376" s="471">
        <v>0</v>
      </c>
      <c r="DB1376" s="471">
        <v>0</v>
      </c>
      <c r="DC1376" s="471">
        <v>0</v>
      </c>
      <c r="DD1376" s="471">
        <v>0</v>
      </c>
      <c r="DE1376" s="471">
        <v>0</v>
      </c>
      <c r="DF1376" s="471">
        <v>0</v>
      </c>
      <c r="DG1376" s="471">
        <v>0</v>
      </c>
      <c r="DH1376" s="496">
        <v>0</v>
      </c>
      <c r="DI1376" s="503">
        <v>100</v>
      </c>
      <c r="DJ1376" s="471">
        <v>55</v>
      </c>
      <c r="DK1376" s="471">
        <v>59</v>
      </c>
      <c r="DL1376" s="471">
        <v>34</v>
      </c>
      <c r="DM1376" s="471">
        <v>41</v>
      </c>
      <c r="DN1376" s="471">
        <v>29</v>
      </c>
      <c r="DO1376" s="471">
        <v>12</v>
      </c>
      <c r="DP1376" s="471">
        <v>9</v>
      </c>
      <c r="DQ1376" s="471">
        <v>6</v>
      </c>
      <c r="DR1376" s="496">
        <v>245</v>
      </c>
      <c r="DS1376" s="503">
        <v>0</v>
      </c>
      <c r="DT1376" s="471">
        <v>0</v>
      </c>
      <c r="DU1376" s="471">
        <v>0</v>
      </c>
      <c r="DV1376" s="471">
        <v>0</v>
      </c>
      <c r="DW1376" s="471">
        <v>0</v>
      </c>
      <c r="DX1376" s="471">
        <v>0</v>
      </c>
      <c r="DY1376" s="471">
        <v>0</v>
      </c>
      <c r="DZ1376" s="471">
        <v>0</v>
      </c>
      <c r="EA1376" s="471">
        <v>0</v>
      </c>
      <c r="EB1376" s="496">
        <v>0</v>
      </c>
      <c r="EC1376" s="471">
        <v>55</v>
      </c>
      <c r="ED1376" s="471">
        <v>59</v>
      </c>
      <c r="EE1376" s="471">
        <v>34</v>
      </c>
      <c r="EF1376" s="471">
        <v>41</v>
      </c>
      <c r="EG1376" s="471">
        <v>29</v>
      </c>
      <c r="EH1376" s="471">
        <v>12</v>
      </c>
      <c r="EI1376" s="471">
        <v>9</v>
      </c>
      <c r="EJ1376" s="471">
        <v>6</v>
      </c>
      <c r="EK1376" s="496">
        <v>245</v>
      </c>
      <c r="EL1376" s="518">
        <v>50</v>
      </c>
      <c r="EM1376" s="471">
        <v>0</v>
      </c>
      <c r="EN1376" s="471">
        <v>0</v>
      </c>
      <c r="EO1376" s="471">
        <v>0</v>
      </c>
      <c r="EP1376" s="471">
        <v>0</v>
      </c>
      <c r="EQ1376" s="471">
        <v>0</v>
      </c>
      <c r="ER1376" s="471">
        <v>0</v>
      </c>
      <c r="ES1376" s="471">
        <v>0</v>
      </c>
      <c r="ET1376" s="471">
        <v>0</v>
      </c>
      <c r="EU1376" s="496">
        <v>0</v>
      </c>
      <c r="EV1376" s="503">
        <v>100</v>
      </c>
      <c r="EW1376" s="471">
        <v>1</v>
      </c>
      <c r="EX1376" s="471">
        <v>1</v>
      </c>
      <c r="EY1376" s="471">
        <v>0</v>
      </c>
      <c r="EZ1376" s="471">
        <v>0</v>
      </c>
      <c r="FA1376" s="471">
        <v>0</v>
      </c>
      <c r="FB1376" s="471">
        <v>0</v>
      </c>
      <c r="FC1376" s="471">
        <v>0</v>
      </c>
      <c r="FD1376" s="471">
        <v>0</v>
      </c>
      <c r="FE1376" s="496">
        <v>2</v>
      </c>
      <c r="FF1376" s="503">
        <v>150</v>
      </c>
      <c r="FG1376" s="471">
        <v>0</v>
      </c>
      <c r="FH1376" s="471">
        <v>0</v>
      </c>
      <c r="FI1376" s="471">
        <v>0</v>
      </c>
      <c r="FJ1376" s="471">
        <v>0</v>
      </c>
      <c r="FK1376" s="471">
        <v>0</v>
      </c>
      <c r="FL1376" s="471">
        <v>0</v>
      </c>
      <c r="FM1376" s="471">
        <v>0</v>
      </c>
      <c r="FN1376" s="471">
        <v>0</v>
      </c>
      <c r="FO1376" s="496">
        <v>0</v>
      </c>
      <c r="FP1376" s="503">
        <v>200</v>
      </c>
      <c r="FQ1376" s="471">
        <v>12</v>
      </c>
      <c r="FR1376" s="471">
        <v>6</v>
      </c>
      <c r="FS1376" s="471">
        <v>9</v>
      </c>
      <c r="FT1376" s="471">
        <v>7</v>
      </c>
      <c r="FU1376" s="471">
        <v>6</v>
      </c>
      <c r="FV1376" s="471">
        <v>2</v>
      </c>
      <c r="FW1376" s="471">
        <v>0</v>
      </c>
      <c r="FX1376" s="471">
        <v>0</v>
      </c>
      <c r="FY1376" s="496">
        <v>42</v>
      </c>
      <c r="FZ1376" s="503">
        <v>0</v>
      </c>
      <c r="GA1376" s="471">
        <v>0</v>
      </c>
      <c r="GB1376" s="471">
        <v>0</v>
      </c>
      <c r="GC1376" s="471">
        <v>0</v>
      </c>
      <c r="GD1376" s="471">
        <v>0</v>
      </c>
      <c r="GE1376" s="471">
        <v>0</v>
      </c>
      <c r="GF1376" s="471">
        <v>0</v>
      </c>
      <c r="GG1376" s="471">
        <v>0</v>
      </c>
      <c r="GH1376" s="471">
        <v>0</v>
      </c>
      <c r="GI1376" s="496">
        <v>0</v>
      </c>
      <c r="GJ1376" s="471">
        <v>13</v>
      </c>
      <c r="GK1376" s="471">
        <v>7</v>
      </c>
      <c r="GL1376" s="471">
        <v>9</v>
      </c>
      <c r="GM1376" s="471">
        <v>7</v>
      </c>
      <c r="GN1376" s="471">
        <v>6</v>
      </c>
      <c r="GO1376" s="471">
        <v>2</v>
      </c>
      <c r="GP1376" s="471">
        <v>0</v>
      </c>
      <c r="GQ1376" s="471">
        <v>0</v>
      </c>
      <c r="GR1376" s="496">
        <v>44</v>
      </c>
      <c r="GS1376" s="503">
        <v>100</v>
      </c>
      <c r="GT1376" s="471">
        <v>1</v>
      </c>
      <c r="GU1376" s="471">
        <v>0</v>
      </c>
      <c r="GV1376" s="471">
        <v>2</v>
      </c>
      <c r="GW1376" s="471">
        <v>0</v>
      </c>
      <c r="GX1376" s="471">
        <v>0</v>
      </c>
      <c r="GY1376" s="471">
        <v>0</v>
      </c>
      <c r="GZ1376" s="471">
        <v>0</v>
      </c>
      <c r="HA1376" s="471">
        <v>0</v>
      </c>
      <c r="HB1376" s="496">
        <v>3</v>
      </c>
      <c r="HC1376" s="503">
        <v>150</v>
      </c>
      <c r="HD1376" s="471">
        <v>0</v>
      </c>
      <c r="HE1376" s="471">
        <v>0</v>
      </c>
      <c r="HF1376" s="471">
        <v>0</v>
      </c>
      <c r="HG1376" s="471">
        <v>0</v>
      </c>
      <c r="HH1376" s="471">
        <v>0</v>
      </c>
      <c r="HI1376" s="471">
        <v>0</v>
      </c>
      <c r="HJ1376" s="471">
        <v>0</v>
      </c>
      <c r="HK1376" s="471">
        <v>0</v>
      </c>
      <c r="HL1376" s="496">
        <v>0</v>
      </c>
      <c r="HM1376" s="503">
        <v>200</v>
      </c>
      <c r="HN1376" s="471">
        <v>0</v>
      </c>
      <c r="HO1376" s="471">
        <v>1</v>
      </c>
      <c r="HP1376" s="471">
        <v>0</v>
      </c>
      <c r="HQ1376" s="471">
        <v>0</v>
      </c>
      <c r="HR1376" s="471">
        <v>0</v>
      </c>
      <c r="HS1376" s="471">
        <v>0</v>
      </c>
      <c r="HT1376" s="471">
        <v>0</v>
      </c>
      <c r="HU1376" s="471">
        <v>0</v>
      </c>
      <c r="HV1376" s="496">
        <v>1</v>
      </c>
      <c r="HW1376" s="503">
        <v>250</v>
      </c>
      <c r="HX1376" s="471">
        <v>0</v>
      </c>
      <c r="HY1376" s="471">
        <v>0</v>
      </c>
      <c r="HZ1376" s="471">
        <v>0</v>
      </c>
      <c r="IA1376" s="471">
        <v>0</v>
      </c>
      <c r="IB1376" s="471">
        <v>0</v>
      </c>
      <c r="IC1376" s="471">
        <v>0</v>
      </c>
      <c r="ID1376" s="471">
        <v>0</v>
      </c>
      <c r="IE1376" s="471">
        <v>0</v>
      </c>
      <c r="IF1376" s="496">
        <v>0</v>
      </c>
      <c r="IG1376" s="503">
        <v>300</v>
      </c>
      <c r="IH1376" s="471">
        <v>14</v>
      </c>
      <c r="II1376" s="471">
        <v>8</v>
      </c>
      <c r="IJ1376" s="471">
        <v>10</v>
      </c>
      <c r="IK1376" s="471">
        <v>3</v>
      </c>
      <c r="IL1376" s="471">
        <v>2</v>
      </c>
      <c r="IM1376" s="471">
        <v>5</v>
      </c>
      <c r="IN1376" s="471">
        <v>0</v>
      </c>
      <c r="IO1376" s="471">
        <v>1</v>
      </c>
      <c r="IP1376" s="496">
        <v>43</v>
      </c>
      <c r="IQ1376" s="503">
        <v>0</v>
      </c>
      <c r="IR1376" s="471">
        <v>0</v>
      </c>
      <c r="IS1376" s="471">
        <v>0</v>
      </c>
      <c r="IT1376" s="471">
        <v>0</v>
      </c>
      <c r="IU1376" s="471">
        <v>0</v>
      </c>
      <c r="IV1376" s="471">
        <v>0</v>
      </c>
      <c r="IW1376" s="471">
        <v>0</v>
      </c>
      <c r="IX1376" s="471">
        <v>0</v>
      </c>
      <c r="IY1376" s="471">
        <v>0</v>
      </c>
      <c r="IZ1376" s="496">
        <v>0</v>
      </c>
      <c r="JA1376" s="471">
        <v>15</v>
      </c>
      <c r="JB1376" s="471">
        <v>9</v>
      </c>
      <c r="JC1376" s="471">
        <v>12</v>
      </c>
      <c r="JD1376" s="471">
        <v>3</v>
      </c>
      <c r="JE1376" s="471">
        <v>2</v>
      </c>
      <c r="JF1376" s="471">
        <v>5</v>
      </c>
      <c r="JG1376" s="471">
        <v>0</v>
      </c>
      <c r="JH1376" s="471">
        <v>1</v>
      </c>
      <c r="JI1376" s="471">
        <v>47</v>
      </c>
      <c r="JJ1376" s="503">
        <v>0</v>
      </c>
      <c r="JK1376" s="471">
        <v>631</v>
      </c>
      <c r="JL1376" s="471">
        <v>831</v>
      </c>
      <c r="JM1376" s="471">
        <v>1290</v>
      </c>
      <c r="JN1376" s="471">
        <v>1227</v>
      </c>
      <c r="JO1376" s="471">
        <v>777</v>
      </c>
      <c r="JP1376" s="471">
        <v>475</v>
      </c>
      <c r="JQ1376" s="471">
        <v>343</v>
      </c>
      <c r="JR1376" s="471">
        <v>53</v>
      </c>
      <c r="JS1376" s="496">
        <v>5627</v>
      </c>
      <c r="JT1376" s="503">
        <v>10</v>
      </c>
      <c r="JU1376" s="471">
        <v>0</v>
      </c>
      <c r="JV1376" s="471">
        <v>0</v>
      </c>
      <c r="JW1376" s="471">
        <v>0</v>
      </c>
      <c r="JX1376" s="471">
        <v>0</v>
      </c>
      <c r="JY1376" s="471">
        <v>0</v>
      </c>
      <c r="JZ1376" s="471">
        <v>0</v>
      </c>
      <c r="KA1376" s="471">
        <v>0</v>
      </c>
      <c r="KB1376" s="471">
        <v>0</v>
      </c>
      <c r="KC1376" s="496">
        <v>0</v>
      </c>
      <c r="KD1376" s="503">
        <v>50</v>
      </c>
      <c r="KE1376" s="471">
        <v>57</v>
      </c>
      <c r="KF1376" s="471">
        <v>14</v>
      </c>
      <c r="KG1376" s="471">
        <v>10</v>
      </c>
      <c r="KH1376" s="471">
        <v>7</v>
      </c>
      <c r="KI1376" s="471">
        <v>5</v>
      </c>
      <c r="KJ1376" s="471">
        <v>2</v>
      </c>
      <c r="KK1376" s="471">
        <v>4</v>
      </c>
      <c r="KL1376" s="471">
        <v>0</v>
      </c>
      <c r="KM1376" s="496">
        <v>99</v>
      </c>
      <c r="KN1376" s="503">
        <v>0</v>
      </c>
      <c r="KO1376" s="471">
        <v>0</v>
      </c>
      <c r="KP1376" s="471">
        <v>0</v>
      </c>
      <c r="KQ1376" s="471">
        <v>0</v>
      </c>
      <c r="KR1376" s="471">
        <v>0</v>
      </c>
      <c r="KS1376" s="471">
        <v>0</v>
      </c>
      <c r="KT1376" s="471">
        <v>0</v>
      </c>
      <c r="KU1376" s="471">
        <v>0</v>
      </c>
      <c r="KV1376" s="471">
        <v>0</v>
      </c>
      <c r="KW1376" s="496">
        <v>0</v>
      </c>
      <c r="KX1376" s="471">
        <v>688</v>
      </c>
      <c r="KY1376" s="471">
        <v>845</v>
      </c>
      <c r="KZ1376" s="471">
        <v>1300</v>
      </c>
      <c r="LA1376" s="471">
        <v>1234</v>
      </c>
      <c r="LB1376" s="471">
        <v>782</v>
      </c>
      <c r="LC1376" s="471">
        <v>477</v>
      </c>
      <c r="LD1376" s="471">
        <v>347</v>
      </c>
      <c r="LE1376" s="471">
        <v>53</v>
      </c>
      <c r="LF1376" s="496">
        <v>5726</v>
      </c>
      <c r="LG1376" s="262"/>
      <c r="LH1376" s="262"/>
      <c r="LI1376" s="262"/>
      <c r="LJ1376" s="262"/>
      <c r="LK1376" s="262"/>
      <c r="LL1376" s="262"/>
      <c r="LM1376" s="262"/>
      <c r="LN1376" s="262"/>
      <c r="LO1376" s="262"/>
      <c r="LP1376" s="262"/>
      <c r="LQ1376" s="262"/>
      <c r="LR1376" s="262"/>
      <c r="LS1376" s="262"/>
      <c r="LT1376" s="262"/>
      <c r="LU1376" s="262"/>
      <c r="LV1376" s="262"/>
      <c r="LW1376" s="262"/>
      <c r="LX1376" s="262"/>
      <c r="LY1376" s="262"/>
      <c r="LZ1376" s="262"/>
      <c r="MA1376" s="262"/>
      <c r="MB1376" s="262"/>
      <c r="MC1376" s="262"/>
      <c r="MD1376" s="262"/>
      <c r="ME1376" s="262"/>
      <c r="MF1376" s="262"/>
      <c r="MG1376" s="262"/>
      <c r="MH1376" s="262"/>
      <c r="MI1376" s="262"/>
      <c r="MJ1376" s="262"/>
      <c r="MK1376" s="262"/>
      <c r="ML1376" s="262"/>
      <c r="MM1376" s="262"/>
      <c r="MN1376" s="262"/>
      <c r="MO1376" s="262"/>
      <c r="MP1376" s="262"/>
      <c r="MQ1376" s="262"/>
      <c r="MR1376" s="262"/>
      <c r="MS1376" s="262"/>
      <c r="MT1376" s="262"/>
      <c r="MU1376" s="262"/>
    </row>
    <row r="1377" spans="1:359" x14ac:dyDescent="0.2">
      <c r="A1377" s="241" t="s">
        <v>201</v>
      </c>
      <c r="B1377" s="476" t="s">
        <v>879</v>
      </c>
      <c r="C1377" s="326" t="s">
        <v>782</v>
      </c>
      <c r="D1377" s="283" t="s">
        <v>202</v>
      </c>
      <c r="E1377" s="503">
        <v>0</v>
      </c>
      <c r="F1377" s="471">
        <v>248</v>
      </c>
      <c r="G1377" s="471">
        <v>329</v>
      </c>
      <c r="H1377" s="471">
        <v>165</v>
      </c>
      <c r="I1377" s="471">
        <v>80</v>
      </c>
      <c r="J1377" s="471">
        <v>37</v>
      </c>
      <c r="K1377" s="471">
        <v>19</v>
      </c>
      <c r="L1377" s="471">
        <v>25</v>
      </c>
      <c r="M1377" s="471">
        <v>3</v>
      </c>
      <c r="N1377" s="496">
        <v>906</v>
      </c>
      <c r="O1377" s="503">
        <v>10</v>
      </c>
      <c r="P1377" s="471">
        <v>0</v>
      </c>
      <c r="Q1377" s="471">
        <v>0</v>
      </c>
      <c r="R1377" s="471">
        <v>0</v>
      </c>
      <c r="S1377" s="471">
        <v>0</v>
      </c>
      <c r="T1377" s="471">
        <v>0</v>
      </c>
      <c r="U1377" s="471">
        <v>0</v>
      </c>
      <c r="V1377" s="471">
        <v>0</v>
      </c>
      <c r="W1377" s="471">
        <v>0</v>
      </c>
      <c r="X1377" s="496">
        <v>0</v>
      </c>
      <c r="Y1377" s="503">
        <v>25</v>
      </c>
      <c r="Z1377" s="471">
        <v>0</v>
      </c>
      <c r="AA1377" s="471">
        <v>0</v>
      </c>
      <c r="AB1377" s="471">
        <v>0</v>
      </c>
      <c r="AC1377" s="471">
        <v>0</v>
      </c>
      <c r="AD1377" s="471">
        <v>0</v>
      </c>
      <c r="AE1377" s="471">
        <v>0</v>
      </c>
      <c r="AF1377" s="471">
        <v>0</v>
      </c>
      <c r="AG1377" s="471">
        <v>0</v>
      </c>
      <c r="AH1377" s="496">
        <v>0</v>
      </c>
      <c r="AI1377" s="503">
        <v>50</v>
      </c>
      <c r="AJ1377" s="471">
        <v>0</v>
      </c>
      <c r="AK1377" s="471">
        <v>0</v>
      </c>
      <c r="AL1377" s="471">
        <v>0</v>
      </c>
      <c r="AM1377" s="471">
        <v>0</v>
      </c>
      <c r="AN1377" s="471">
        <v>0</v>
      </c>
      <c r="AO1377" s="471">
        <v>0</v>
      </c>
      <c r="AP1377" s="471">
        <v>0</v>
      </c>
      <c r="AQ1377" s="471">
        <v>0</v>
      </c>
      <c r="AR1377" s="496">
        <v>0</v>
      </c>
      <c r="AS1377" s="503">
        <v>100</v>
      </c>
      <c r="AT1377" s="471">
        <v>21</v>
      </c>
      <c r="AU1377" s="471">
        <v>47</v>
      </c>
      <c r="AV1377" s="471">
        <v>31</v>
      </c>
      <c r="AW1377" s="471">
        <v>17</v>
      </c>
      <c r="AX1377" s="471">
        <v>10</v>
      </c>
      <c r="AY1377" s="471">
        <v>4</v>
      </c>
      <c r="AZ1377" s="471">
        <v>2</v>
      </c>
      <c r="BA1377" s="471">
        <v>0</v>
      </c>
      <c r="BB1377" s="496">
        <v>132</v>
      </c>
      <c r="BC1377" s="503">
        <v>0</v>
      </c>
      <c r="BD1377" s="471">
        <v>0</v>
      </c>
      <c r="BE1377" s="471">
        <v>0</v>
      </c>
      <c r="BF1377" s="471">
        <v>0</v>
      </c>
      <c r="BG1377" s="471">
        <v>0</v>
      </c>
      <c r="BH1377" s="471">
        <v>0</v>
      </c>
      <c r="BI1377" s="471">
        <v>0</v>
      </c>
      <c r="BJ1377" s="471">
        <v>0</v>
      </c>
      <c r="BK1377" s="471">
        <v>0</v>
      </c>
      <c r="BL1377" s="496">
        <v>0</v>
      </c>
      <c r="BM1377" s="471">
        <v>21</v>
      </c>
      <c r="BN1377" s="471">
        <v>47</v>
      </c>
      <c r="BO1377" s="471">
        <v>31</v>
      </c>
      <c r="BP1377" s="471">
        <v>17</v>
      </c>
      <c r="BQ1377" s="471">
        <v>10</v>
      </c>
      <c r="BR1377" s="471">
        <v>4</v>
      </c>
      <c r="BS1377" s="471">
        <v>2</v>
      </c>
      <c r="BT1377" s="471">
        <v>0</v>
      </c>
      <c r="BU1377" s="496">
        <v>132</v>
      </c>
      <c r="BV1377" s="471">
        <v>269</v>
      </c>
      <c r="BW1377" s="471">
        <v>376</v>
      </c>
      <c r="BX1377" s="471">
        <v>196</v>
      </c>
      <c r="BY1377" s="471">
        <v>97</v>
      </c>
      <c r="BZ1377" s="471">
        <v>47</v>
      </c>
      <c r="CA1377" s="471">
        <v>23</v>
      </c>
      <c r="CB1377" s="471">
        <v>27</v>
      </c>
      <c r="CC1377" s="471">
        <v>3</v>
      </c>
      <c r="CD1377" s="496">
        <v>1038</v>
      </c>
      <c r="CE1377" s="503">
        <v>10</v>
      </c>
      <c r="CF1377" s="471">
        <v>0</v>
      </c>
      <c r="CG1377" s="471">
        <v>0</v>
      </c>
      <c r="CH1377" s="471">
        <v>0</v>
      </c>
      <c r="CI1377" s="471">
        <v>0</v>
      </c>
      <c r="CJ1377" s="471">
        <v>0</v>
      </c>
      <c r="CK1377" s="471">
        <v>0</v>
      </c>
      <c r="CL1377" s="471">
        <v>0</v>
      </c>
      <c r="CM1377" s="471">
        <v>0</v>
      </c>
      <c r="CN1377" s="496">
        <v>0</v>
      </c>
      <c r="CO1377" s="503">
        <v>25</v>
      </c>
      <c r="CP1377" s="471">
        <v>0</v>
      </c>
      <c r="CQ1377" s="471">
        <v>0</v>
      </c>
      <c r="CR1377" s="471">
        <v>0</v>
      </c>
      <c r="CS1377" s="471">
        <v>0</v>
      </c>
      <c r="CT1377" s="471">
        <v>0</v>
      </c>
      <c r="CU1377" s="471">
        <v>0</v>
      </c>
      <c r="CV1377" s="471">
        <v>0</v>
      </c>
      <c r="CW1377" s="471">
        <v>0</v>
      </c>
      <c r="CX1377" s="496">
        <v>0</v>
      </c>
      <c r="CY1377" s="503">
        <v>50</v>
      </c>
      <c r="CZ1377" s="471">
        <v>0</v>
      </c>
      <c r="DA1377" s="471">
        <v>0</v>
      </c>
      <c r="DB1377" s="471">
        <v>0</v>
      </c>
      <c r="DC1377" s="471">
        <v>0</v>
      </c>
      <c r="DD1377" s="471">
        <v>0</v>
      </c>
      <c r="DE1377" s="471">
        <v>0</v>
      </c>
      <c r="DF1377" s="471">
        <v>0</v>
      </c>
      <c r="DG1377" s="471">
        <v>0</v>
      </c>
      <c r="DH1377" s="496">
        <v>0</v>
      </c>
      <c r="DI1377" s="503">
        <v>100</v>
      </c>
      <c r="DJ1377" s="471">
        <v>55</v>
      </c>
      <c r="DK1377" s="471">
        <v>28</v>
      </c>
      <c r="DL1377" s="471">
        <v>18</v>
      </c>
      <c r="DM1377" s="471">
        <v>11</v>
      </c>
      <c r="DN1377" s="471">
        <v>7</v>
      </c>
      <c r="DO1377" s="471">
        <v>6</v>
      </c>
      <c r="DP1377" s="471">
        <v>3</v>
      </c>
      <c r="DQ1377" s="471">
        <v>3</v>
      </c>
      <c r="DR1377" s="496">
        <v>131</v>
      </c>
      <c r="DS1377" s="503">
        <v>0</v>
      </c>
      <c r="DT1377" s="471">
        <v>0</v>
      </c>
      <c r="DU1377" s="471">
        <v>0</v>
      </c>
      <c r="DV1377" s="471">
        <v>0</v>
      </c>
      <c r="DW1377" s="471">
        <v>0</v>
      </c>
      <c r="DX1377" s="471">
        <v>0</v>
      </c>
      <c r="DY1377" s="471">
        <v>0</v>
      </c>
      <c r="DZ1377" s="471">
        <v>0</v>
      </c>
      <c r="EA1377" s="471">
        <v>0</v>
      </c>
      <c r="EB1377" s="496">
        <v>0</v>
      </c>
      <c r="EC1377" s="471">
        <v>55</v>
      </c>
      <c r="ED1377" s="471">
        <v>28</v>
      </c>
      <c r="EE1377" s="471">
        <v>18</v>
      </c>
      <c r="EF1377" s="471">
        <v>11</v>
      </c>
      <c r="EG1377" s="471">
        <v>7</v>
      </c>
      <c r="EH1377" s="471">
        <v>6</v>
      </c>
      <c r="EI1377" s="471">
        <v>3</v>
      </c>
      <c r="EJ1377" s="471">
        <v>3</v>
      </c>
      <c r="EK1377" s="496">
        <v>131</v>
      </c>
      <c r="EL1377" s="518">
        <v>50</v>
      </c>
      <c r="EM1377" s="471">
        <v>0</v>
      </c>
      <c r="EN1377" s="471">
        <v>0</v>
      </c>
      <c r="EO1377" s="471">
        <v>0</v>
      </c>
      <c r="EP1377" s="471">
        <v>0</v>
      </c>
      <c r="EQ1377" s="471">
        <v>0</v>
      </c>
      <c r="ER1377" s="471">
        <v>0</v>
      </c>
      <c r="ES1377" s="471">
        <v>0</v>
      </c>
      <c r="ET1377" s="471">
        <v>0</v>
      </c>
      <c r="EU1377" s="496">
        <v>0</v>
      </c>
      <c r="EV1377" s="503">
        <v>100</v>
      </c>
      <c r="EW1377" s="471">
        <v>0</v>
      </c>
      <c r="EX1377" s="471">
        <v>0</v>
      </c>
      <c r="EY1377" s="471">
        <v>0</v>
      </c>
      <c r="EZ1377" s="471">
        <v>0</v>
      </c>
      <c r="FA1377" s="471">
        <v>0</v>
      </c>
      <c r="FB1377" s="471">
        <v>0</v>
      </c>
      <c r="FC1377" s="471">
        <v>0</v>
      </c>
      <c r="FD1377" s="471">
        <v>0</v>
      </c>
      <c r="FE1377" s="496">
        <v>0</v>
      </c>
      <c r="FF1377" s="503">
        <v>150</v>
      </c>
      <c r="FG1377" s="471">
        <v>0</v>
      </c>
      <c r="FH1377" s="471">
        <v>0</v>
      </c>
      <c r="FI1377" s="471">
        <v>0</v>
      </c>
      <c r="FJ1377" s="471">
        <v>0</v>
      </c>
      <c r="FK1377" s="471">
        <v>0</v>
      </c>
      <c r="FL1377" s="471">
        <v>0</v>
      </c>
      <c r="FM1377" s="471">
        <v>0</v>
      </c>
      <c r="FN1377" s="471">
        <v>0</v>
      </c>
      <c r="FO1377" s="496">
        <v>0</v>
      </c>
      <c r="FP1377" s="503">
        <v>200</v>
      </c>
      <c r="FQ1377" s="471">
        <v>10</v>
      </c>
      <c r="FR1377" s="471">
        <v>10</v>
      </c>
      <c r="FS1377" s="471">
        <v>4</v>
      </c>
      <c r="FT1377" s="471">
        <v>2</v>
      </c>
      <c r="FU1377" s="471">
        <v>0</v>
      </c>
      <c r="FV1377" s="471">
        <v>1</v>
      </c>
      <c r="FW1377" s="471">
        <v>0</v>
      </c>
      <c r="FX1377" s="471">
        <v>0</v>
      </c>
      <c r="FY1377" s="496">
        <v>27</v>
      </c>
      <c r="FZ1377" s="503">
        <v>0</v>
      </c>
      <c r="GA1377" s="471">
        <v>0</v>
      </c>
      <c r="GB1377" s="471">
        <v>0</v>
      </c>
      <c r="GC1377" s="471">
        <v>0</v>
      </c>
      <c r="GD1377" s="471">
        <v>0</v>
      </c>
      <c r="GE1377" s="471">
        <v>0</v>
      </c>
      <c r="GF1377" s="471">
        <v>0</v>
      </c>
      <c r="GG1377" s="471">
        <v>0</v>
      </c>
      <c r="GH1377" s="471">
        <v>0</v>
      </c>
      <c r="GI1377" s="496">
        <v>0</v>
      </c>
      <c r="GJ1377" s="471">
        <v>10</v>
      </c>
      <c r="GK1377" s="471">
        <v>10</v>
      </c>
      <c r="GL1377" s="471">
        <v>4</v>
      </c>
      <c r="GM1377" s="471">
        <v>2</v>
      </c>
      <c r="GN1377" s="471">
        <v>0</v>
      </c>
      <c r="GO1377" s="471">
        <v>1</v>
      </c>
      <c r="GP1377" s="471">
        <v>0</v>
      </c>
      <c r="GQ1377" s="471">
        <v>0</v>
      </c>
      <c r="GR1377" s="496">
        <v>27</v>
      </c>
      <c r="GS1377" s="503">
        <v>100</v>
      </c>
      <c r="GT1377" s="471">
        <v>0</v>
      </c>
      <c r="GU1377" s="471">
        <v>0</v>
      </c>
      <c r="GV1377" s="471">
        <v>0</v>
      </c>
      <c r="GW1377" s="471">
        <v>0</v>
      </c>
      <c r="GX1377" s="471">
        <v>0</v>
      </c>
      <c r="GY1377" s="471">
        <v>0</v>
      </c>
      <c r="GZ1377" s="471">
        <v>0</v>
      </c>
      <c r="HA1377" s="471">
        <v>0</v>
      </c>
      <c r="HB1377" s="496">
        <v>0</v>
      </c>
      <c r="HC1377" s="503">
        <v>150</v>
      </c>
      <c r="HD1377" s="471">
        <v>0</v>
      </c>
      <c r="HE1377" s="471">
        <v>0</v>
      </c>
      <c r="HF1377" s="471">
        <v>0</v>
      </c>
      <c r="HG1377" s="471">
        <v>0</v>
      </c>
      <c r="HH1377" s="471">
        <v>0</v>
      </c>
      <c r="HI1377" s="471">
        <v>0</v>
      </c>
      <c r="HJ1377" s="471">
        <v>0</v>
      </c>
      <c r="HK1377" s="471">
        <v>0</v>
      </c>
      <c r="HL1377" s="496">
        <v>0</v>
      </c>
      <c r="HM1377" s="503">
        <v>200</v>
      </c>
      <c r="HN1377" s="471">
        <v>0</v>
      </c>
      <c r="HO1377" s="471">
        <v>0</v>
      </c>
      <c r="HP1377" s="471">
        <v>0</v>
      </c>
      <c r="HQ1377" s="471">
        <v>0</v>
      </c>
      <c r="HR1377" s="471">
        <v>0</v>
      </c>
      <c r="HS1377" s="471">
        <v>0</v>
      </c>
      <c r="HT1377" s="471">
        <v>0</v>
      </c>
      <c r="HU1377" s="471">
        <v>0</v>
      </c>
      <c r="HV1377" s="496">
        <v>0</v>
      </c>
      <c r="HW1377" s="503">
        <v>250</v>
      </c>
      <c r="HX1377" s="471">
        <v>0</v>
      </c>
      <c r="HY1377" s="471">
        <v>0</v>
      </c>
      <c r="HZ1377" s="471">
        <v>0</v>
      </c>
      <c r="IA1377" s="471">
        <v>0</v>
      </c>
      <c r="IB1377" s="471">
        <v>0</v>
      </c>
      <c r="IC1377" s="471">
        <v>0</v>
      </c>
      <c r="ID1377" s="471">
        <v>0</v>
      </c>
      <c r="IE1377" s="471">
        <v>0</v>
      </c>
      <c r="IF1377" s="496">
        <v>0</v>
      </c>
      <c r="IG1377" s="503">
        <v>300</v>
      </c>
      <c r="IH1377" s="471">
        <v>6</v>
      </c>
      <c r="II1377" s="471">
        <v>3</v>
      </c>
      <c r="IJ1377" s="471">
        <v>2</v>
      </c>
      <c r="IK1377" s="471">
        <v>3</v>
      </c>
      <c r="IL1377" s="471">
        <v>1</v>
      </c>
      <c r="IM1377" s="471">
        <v>0</v>
      </c>
      <c r="IN1377" s="471">
        <v>0</v>
      </c>
      <c r="IO1377" s="471">
        <v>0</v>
      </c>
      <c r="IP1377" s="496">
        <v>15</v>
      </c>
      <c r="IQ1377" s="503">
        <v>0</v>
      </c>
      <c r="IR1377" s="471">
        <v>0</v>
      </c>
      <c r="IS1377" s="471">
        <v>0</v>
      </c>
      <c r="IT1377" s="471">
        <v>0</v>
      </c>
      <c r="IU1377" s="471">
        <v>0</v>
      </c>
      <c r="IV1377" s="471">
        <v>0</v>
      </c>
      <c r="IW1377" s="471">
        <v>0</v>
      </c>
      <c r="IX1377" s="471">
        <v>0</v>
      </c>
      <c r="IY1377" s="471">
        <v>0</v>
      </c>
      <c r="IZ1377" s="496">
        <v>0</v>
      </c>
      <c r="JA1377" s="471">
        <v>6</v>
      </c>
      <c r="JB1377" s="471">
        <v>3</v>
      </c>
      <c r="JC1377" s="471">
        <v>2</v>
      </c>
      <c r="JD1377" s="471">
        <v>3</v>
      </c>
      <c r="JE1377" s="471">
        <v>1</v>
      </c>
      <c r="JF1377" s="471">
        <v>0</v>
      </c>
      <c r="JG1377" s="471">
        <v>0</v>
      </c>
      <c r="JH1377" s="471">
        <v>0</v>
      </c>
      <c r="JI1377" s="471">
        <v>15</v>
      </c>
      <c r="JJ1377" s="503">
        <v>0</v>
      </c>
      <c r="JK1377" s="471">
        <v>260</v>
      </c>
      <c r="JL1377" s="471">
        <v>255</v>
      </c>
      <c r="JM1377" s="471">
        <v>245</v>
      </c>
      <c r="JN1377" s="471">
        <v>197</v>
      </c>
      <c r="JO1377" s="471">
        <v>108</v>
      </c>
      <c r="JP1377" s="471">
        <v>73</v>
      </c>
      <c r="JQ1377" s="471">
        <v>82</v>
      </c>
      <c r="JR1377" s="471">
        <v>10</v>
      </c>
      <c r="JS1377" s="496">
        <v>1230</v>
      </c>
      <c r="JT1377" s="503">
        <v>10</v>
      </c>
      <c r="JU1377" s="471">
        <v>0</v>
      </c>
      <c r="JV1377" s="471">
        <v>0</v>
      </c>
      <c r="JW1377" s="471">
        <v>0</v>
      </c>
      <c r="JX1377" s="471">
        <v>0</v>
      </c>
      <c r="JY1377" s="471">
        <v>0</v>
      </c>
      <c r="JZ1377" s="471">
        <v>0</v>
      </c>
      <c r="KA1377" s="471">
        <v>0</v>
      </c>
      <c r="KB1377" s="471">
        <v>0</v>
      </c>
      <c r="KC1377" s="496">
        <v>0</v>
      </c>
      <c r="KD1377" s="503">
        <v>50</v>
      </c>
      <c r="KE1377" s="471">
        <v>0</v>
      </c>
      <c r="KF1377" s="471">
        <v>2</v>
      </c>
      <c r="KG1377" s="471">
        <v>2</v>
      </c>
      <c r="KH1377" s="471">
        <v>0</v>
      </c>
      <c r="KI1377" s="471">
        <v>0</v>
      </c>
      <c r="KJ1377" s="471">
        <v>0</v>
      </c>
      <c r="KK1377" s="471">
        <v>1</v>
      </c>
      <c r="KL1377" s="471">
        <v>0</v>
      </c>
      <c r="KM1377" s="496">
        <v>5</v>
      </c>
      <c r="KN1377" s="503">
        <v>0</v>
      </c>
      <c r="KO1377" s="471">
        <v>0</v>
      </c>
      <c r="KP1377" s="471">
        <v>0</v>
      </c>
      <c r="KQ1377" s="471">
        <v>0</v>
      </c>
      <c r="KR1377" s="471">
        <v>0</v>
      </c>
      <c r="KS1377" s="471">
        <v>0</v>
      </c>
      <c r="KT1377" s="471">
        <v>0</v>
      </c>
      <c r="KU1377" s="471">
        <v>0</v>
      </c>
      <c r="KV1377" s="471">
        <v>0</v>
      </c>
      <c r="KW1377" s="496">
        <v>0</v>
      </c>
      <c r="KX1377" s="471">
        <v>260</v>
      </c>
      <c r="KY1377" s="471">
        <v>257</v>
      </c>
      <c r="KZ1377" s="471">
        <v>247</v>
      </c>
      <c r="LA1377" s="471">
        <v>197</v>
      </c>
      <c r="LB1377" s="471">
        <v>108</v>
      </c>
      <c r="LC1377" s="471">
        <v>73</v>
      </c>
      <c r="LD1377" s="471">
        <v>83</v>
      </c>
      <c r="LE1377" s="471">
        <v>10</v>
      </c>
      <c r="LF1377" s="496">
        <v>1235</v>
      </c>
      <c r="LG1377" s="262"/>
      <c r="LH1377" s="262"/>
      <c r="LI1377" s="262"/>
      <c r="LJ1377" s="262"/>
      <c r="LK1377" s="262"/>
      <c r="LL1377" s="262"/>
      <c r="LM1377" s="262"/>
      <c r="LN1377" s="262"/>
      <c r="LO1377" s="262"/>
      <c r="LP1377" s="262"/>
      <c r="LQ1377" s="262"/>
      <c r="LR1377" s="262"/>
      <c r="LS1377" s="262"/>
      <c r="LT1377" s="262"/>
      <c r="LU1377" s="262"/>
      <c r="LV1377" s="262"/>
      <c r="LW1377" s="262"/>
      <c r="LX1377" s="262"/>
      <c r="LY1377" s="262"/>
      <c r="LZ1377" s="262"/>
      <c r="MA1377" s="262"/>
      <c r="MB1377" s="262"/>
      <c r="MC1377" s="262"/>
      <c r="MD1377" s="262"/>
      <c r="ME1377" s="262"/>
      <c r="MF1377" s="262"/>
      <c r="MG1377" s="262"/>
      <c r="MH1377" s="262"/>
      <c r="MI1377" s="262"/>
      <c r="MJ1377" s="262"/>
      <c r="MK1377" s="262"/>
      <c r="ML1377" s="262"/>
      <c r="MM1377" s="262"/>
      <c r="MN1377" s="262"/>
      <c r="MO1377" s="262"/>
      <c r="MP1377" s="262"/>
      <c r="MQ1377" s="262"/>
      <c r="MR1377" s="262"/>
      <c r="MS1377" s="262"/>
      <c r="MT1377" s="262"/>
      <c r="MU1377" s="262"/>
    </row>
    <row r="1378" spans="1:359" x14ac:dyDescent="0.2">
      <c r="A1378" s="241" t="s">
        <v>203</v>
      </c>
      <c r="B1378" s="476" t="s">
        <v>880</v>
      </c>
      <c r="C1378" s="326" t="s">
        <v>807</v>
      </c>
      <c r="D1378" s="283" t="s">
        <v>204</v>
      </c>
      <c r="E1378" s="503">
        <v>0</v>
      </c>
      <c r="F1378" s="471">
        <v>1006</v>
      </c>
      <c r="G1378" s="471">
        <v>523</v>
      </c>
      <c r="H1378" s="471">
        <v>289</v>
      </c>
      <c r="I1378" s="471">
        <v>128</v>
      </c>
      <c r="J1378" s="471">
        <v>43</v>
      </c>
      <c r="K1378" s="471">
        <v>12</v>
      </c>
      <c r="L1378" s="471">
        <v>10</v>
      </c>
      <c r="M1378" s="471">
        <v>2</v>
      </c>
      <c r="N1378" s="496">
        <v>2013</v>
      </c>
      <c r="O1378" s="503">
        <v>10</v>
      </c>
      <c r="P1378" s="471">
        <v>0</v>
      </c>
      <c r="Q1378" s="471">
        <v>0</v>
      </c>
      <c r="R1378" s="471">
        <v>0</v>
      </c>
      <c r="S1378" s="471">
        <v>0</v>
      </c>
      <c r="T1378" s="471">
        <v>0</v>
      </c>
      <c r="U1378" s="471">
        <v>0</v>
      </c>
      <c r="V1378" s="471">
        <v>0</v>
      </c>
      <c r="W1378" s="471">
        <v>0</v>
      </c>
      <c r="X1378" s="496">
        <v>0</v>
      </c>
      <c r="Y1378" s="503">
        <v>25</v>
      </c>
      <c r="Z1378" s="471">
        <v>0</v>
      </c>
      <c r="AA1378" s="471">
        <v>0</v>
      </c>
      <c r="AB1378" s="471">
        <v>0</v>
      </c>
      <c r="AC1378" s="471">
        <v>0</v>
      </c>
      <c r="AD1378" s="471">
        <v>0</v>
      </c>
      <c r="AE1378" s="471">
        <v>0</v>
      </c>
      <c r="AF1378" s="471">
        <v>0</v>
      </c>
      <c r="AG1378" s="471">
        <v>0</v>
      </c>
      <c r="AH1378" s="496">
        <v>0</v>
      </c>
      <c r="AI1378" s="503">
        <v>50</v>
      </c>
      <c r="AJ1378" s="471">
        <v>2</v>
      </c>
      <c r="AK1378" s="471">
        <v>1</v>
      </c>
      <c r="AL1378" s="471">
        <v>0</v>
      </c>
      <c r="AM1378" s="471">
        <v>1</v>
      </c>
      <c r="AN1378" s="471">
        <v>0</v>
      </c>
      <c r="AO1378" s="471">
        <v>1</v>
      </c>
      <c r="AP1378" s="471">
        <v>0</v>
      </c>
      <c r="AQ1378" s="471">
        <v>0</v>
      </c>
      <c r="AR1378" s="496">
        <v>5</v>
      </c>
      <c r="AS1378" s="503">
        <v>100</v>
      </c>
      <c r="AT1378" s="471">
        <v>0</v>
      </c>
      <c r="AU1378" s="471">
        <v>0</v>
      </c>
      <c r="AV1378" s="471">
        <v>0</v>
      </c>
      <c r="AW1378" s="471">
        <v>0</v>
      </c>
      <c r="AX1378" s="471">
        <v>0</v>
      </c>
      <c r="AY1378" s="471">
        <v>0</v>
      </c>
      <c r="AZ1378" s="471">
        <v>0</v>
      </c>
      <c r="BA1378" s="471">
        <v>0</v>
      </c>
      <c r="BB1378" s="496">
        <v>0</v>
      </c>
      <c r="BC1378" s="503">
        <v>0</v>
      </c>
      <c r="BD1378" s="471">
        <v>0</v>
      </c>
      <c r="BE1378" s="471">
        <v>0</v>
      </c>
      <c r="BF1378" s="471">
        <v>0</v>
      </c>
      <c r="BG1378" s="471">
        <v>0</v>
      </c>
      <c r="BH1378" s="471">
        <v>0</v>
      </c>
      <c r="BI1378" s="471">
        <v>0</v>
      </c>
      <c r="BJ1378" s="471">
        <v>0</v>
      </c>
      <c r="BK1378" s="471">
        <v>0</v>
      </c>
      <c r="BL1378" s="496">
        <v>0</v>
      </c>
      <c r="BM1378" s="471">
        <v>2</v>
      </c>
      <c r="BN1378" s="471">
        <v>1</v>
      </c>
      <c r="BO1378" s="471">
        <v>0</v>
      </c>
      <c r="BP1378" s="471">
        <v>1</v>
      </c>
      <c r="BQ1378" s="471">
        <v>0</v>
      </c>
      <c r="BR1378" s="471">
        <v>1</v>
      </c>
      <c r="BS1378" s="471">
        <v>0</v>
      </c>
      <c r="BT1378" s="471">
        <v>0</v>
      </c>
      <c r="BU1378" s="496">
        <v>5</v>
      </c>
      <c r="BV1378" s="471">
        <v>1008</v>
      </c>
      <c r="BW1378" s="471">
        <v>524</v>
      </c>
      <c r="BX1378" s="471">
        <v>289</v>
      </c>
      <c r="BY1378" s="471">
        <v>129</v>
      </c>
      <c r="BZ1378" s="471">
        <v>43</v>
      </c>
      <c r="CA1378" s="471">
        <v>13</v>
      </c>
      <c r="CB1378" s="471">
        <v>10</v>
      </c>
      <c r="CC1378" s="471">
        <v>2</v>
      </c>
      <c r="CD1378" s="496">
        <v>2018</v>
      </c>
      <c r="CE1378" s="503">
        <v>10</v>
      </c>
      <c r="CF1378" s="471">
        <v>0</v>
      </c>
      <c r="CG1378" s="471">
        <v>0</v>
      </c>
      <c r="CH1378" s="471">
        <v>0</v>
      </c>
      <c r="CI1378" s="471">
        <v>0</v>
      </c>
      <c r="CJ1378" s="471">
        <v>0</v>
      </c>
      <c r="CK1378" s="471">
        <v>0</v>
      </c>
      <c r="CL1378" s="471">
        <v>0</v>
      </c>
      <c r="CM1378" s="471">
        <v>0</v>
      </c>
      <c r="CN1378" s="496">
        <v>0</v>
      </c>
      <c r="CO1378" s="503">
        <v>25</v>
      </c>
      <c r="CP1378" s="471">
        <v>0</v>
      </c>
      <c r="CQ1378" s="471">
        <v>0</v>
      </c>
      <c r="CR1378" s="471">
        <v>0</v>
      </c>
      <c r="CS1378" s="471">
        <v>0</v>
      </c>
      <c r="CT1378" s="471">
        <v>0</v>
      </c>
      <c r="CU1378" s="471">
        <v>0</v>
      </c>
      <c r="CV1378" s="471">
        <v>0</v>
      </c>
      <c r="CW1378" s="471">
        <v>0</v>
      </c>
      <c r="CX1378" s="496">
        <v>0</v>
      </c>
      <c r="CY1378" s="503">
        <v>50</v>
      </c>
      <c r="CZ1378" s="471">
        <v>0</v>
      </c>
      <c r="DA1378" s="471">
        <v>0</v>
      </c>
      <c r="DB1378" s="471">
        <v>0</v>
      </c>
      <c r="DC1378" s="471">
        <v>0</v>
      </c>
      <c r="DD1378" s="471">
        <v>0</v>
      </c>
      <c r="DE1378" s="471">
        <v>0</v>
      </c>
      <c r="DF1378" s="471">
        <v>0</v>
      </c>
      <c r="DG1378" s="471">
        <v>0</v>
      </c>
      <c r="DH1378" s="496">
        <v>0</v>
      </c>
      <c r="DI1378" s="503">
        <v>100</v>
      </c>
      <c r="DJ1378" s="471">
        <v>142</v>
      </c>
      <c r="DK1378" s="471">
        <v>46</v>
      </c>
      <c r="DL1378" s="471">
        <v>20</v>
      </c>
      <c r="DM1378" s="471">
        <v>14</v>
      </c>
      <c r="DN1378" s="471">
        <v>3</v>
      </c>
      <c r="DO1378" s="471">
        <v>3</v>
      </c>
      <c r="DP1378" s="471">
        <v>0</v>
      </c>
      <c r="DQ1378" s="471">
        <v>1</v>
      </c>
      <c r="DR1378" s="496">
        <v>229</v>
      </c>
      <c r="DS1378" s="503">
        <v>0</v>
      </c>
      <c r="DT1378" s="471">
        <v>0</v>
      </c>
      <c r="DU1378" s="471">
        <v>0</v>
      </c>
      <c r="DV1378" s="471">
        <v>0</v>
      </c>
      <c r="DW1378" s="471">
        <v>0</v>
      </c>
      <c r="DX1378" s="471">
        <v>0</v>
      </c>
      <c r="DY1378" s="471">
        <v>0</v>
      </c>
      <c r="DZ1378" s="471">
        <v>0</v>
      </c>
      <c r="EA1378" s="471">
        <v>0</v>
      </c>
      <c r="EB1378" s="496">
        <v>0</v>
      </c>
      <c r="EC1378" s="471">
        <v>142</v>
      </c>
      <c r="ED1378" s="471">
        <v>46</v>
      </c>
      <c r="EE1378" s="471">
        <v>20</v>
      </c>
      <c r="EF1378" s="471">
        <v>14</v>
      </c>
      <c r="EG1378" s="471">
        <v>3</v>
      </c>
      <c r="EH1378" s="471">
        <v>3</v>
      </c>
      <c r="EI1378" s="471">
        <v>0</v>
      </c>
      <c r="EJ1378" s="471">
        <v>1</v>
      </c>
      <c r="EK1378" s="496">
        <v>229</v>
      </c>
      <c r="EL1378" s="518">
        <v>50</v>
      </c>
      <c r="EM1378" s="471">
        <v>0</v>
      </c>
      <c r="EN1378" s="471">
        <v>0</v>
      </c>
      <c r="EO1378" s="471">
        <v>0</v>
      </c>
      <c r="EP1378" s="471">
        <v>0</v>
      </c>
      <c r="EQ1378" s="471">
        <v>0</v>
      </c>
      <c r="ER1378" s="471">
        <v>0</v>
      </c>
      <c r="ES1378" s="471">
        <v>0</v>
      </c>
      <c r="ET1378" s="471">
        <v>0</v>
      </c>
      <c r="EU1378" s="496">
        <v>0</v>
      </c>
      <c r="EV1378" s="503">
        <v>100</v>
      </c>
      <c r="EW1378" s="471">
        <v>0</v>
      </c>
      <c r="EX1378" s="471">
        <v>0</v>
      </c>
      <c r="EY1378" s="471">
        <v>0</v>
      </c>
      <c r="EZ1378" s="471">
        <v>0</v>
      </c>
      <c r="FA1378" s="471">
        <v>0</v>
      </c>
      <c r="FB1378" s="471">
        <v>0</v>
      </c>
      <c r="FC1378" s="471">
        <v>0</v>
      </c>
      <c r="FD1378" s="471">
        <v>0</v>
      </c>
      <c r="FE1378" s="496">
        <v>0</v>
      </c>
      <c r="FF1378" s="503">
        <v>150</v>
      </c>
      <c r="FG1378" s="471">
        <v>0</v>
      </c>
      <c r="FH1378" s="471">
        <v>0</v>
      </c>
      <c r="FI1378" s="471">
        <v>0</v>
      </c>
      <c r="FJ1378" s="471">
        <v>0</v>
      </c>
      <c r="FK1378" s="471">
        <v>0</v>
      </c>
      <c r="FL1378" s="471">
        <v>0</v>
      </c>
      <c r="FM1378" s="471">
        <v>0</v>
      </c>
      <c r="FN1378" s="471">
        <v>0</v>
      </c>
      <c r="FO1378" s="496">
        <v>0</v>
      </c>
      <c r="FP1378" s="503">
        <v>200</v>
      </c>
      <c r="FQ1378" s="471">
        <v>37</v>
      </c>
      <c r="FR1378" s="471">
        <v>10</v>
      </c>
      <c r="FS1378" s="471">
        <v>6</v>
      </c>
      <c r="FT1378" s="471">
        <v>3</v>
      </c>
      <c r="FU1378" s="471">
        <v>0</v>
      </c>
      <c r="FV1378" s="471">
        <v>0</v>
      </c>
      <c r="FW1378" s="471">
        <v>1</v>
      </c>
      <c r="FX1378" s="471">
        <v>0</v>
      </c>
      <c r="FY1378" s="496">
        <v>57</v>
      </c>
      <c r="FZ1378" s="503">
        <v>0</v>
      </c>
      <c r="GA1378" s="471">
        <v>0</v>
      </c>
      <c r="GB1378" s="471">
        <v>0</v>
      </c>
      <c r="GC1378" s="471">
        <v>0</v>
      </c>
      <c r="GD1378" s="471">
        <v>0</v>
      </c>
      <c r="GE1378" s="471">
        <v>0</v>
      </c>
      <c r="GF1378" s="471">
        <v>0</v>
      </c>
      <c r="GG1378" s="471">
        <v>0</v>
      </c>
      <c r="GH1378" s="471">
        <v>0</v>
      </c>
      <c r="GI1378" s="496">
        <v>0</v>
      </c>
      <c r="GJ1378" s="471">
        <v>37</v>
      </c>
      <c r="GK1378" s="471">
        <v>10</v>
      </c>
      <c r="GL1378" s="471">
        <v>6</v>
      </c>
      <c r="GM1378" s="471">
        <v>3</v>
      </c>
      <c r="GN1378" s="471">
        <v>0</v>
      </c>
      <c r="GO1378" s="471">
        <v>0</v>
      </c>
      <c r="GP1378" s="471">
        <v>1</v>
      </c>
      <c r="GQ1378" s="471">
        <v>0</v>
      </c>
      <c r="GR1378" s="496">
        <v>57</v>
      </c>
      <c r="GS1378" s="503">
        <v>100</v>
      </c>
      <c r="GT1378" s="471">
        <v>0</v>
      </c>
      <c r="GU1378" s="471">
        <v>0</v>
      </c>
      <c r="GV1378" s="471">
        <v>0</v>
      </c>
      <c r="GW1378" s="471">
        <v>0</v>
      </c>
      <c r="GX1378" s="471">
        <v>0</v>
      </c>
      <c r="GY1378" s="471">
        <v>0</v>
      </c>
      <c r="GZ1378" s="471">
        <v>0</v>
      </c>
      <c r="HA1378" s="471">
        <v>0</v>
      </c>
      <c r="HB1378" s="496">
        <v>0</v>
      </c>
      <c r="HC1378" s="503">
        <v>150</v>
      </c>
      <c r="HD1378" s="471">
        <v>0</v>
      </c>
      <c r="HE1378" s="471">
        <v>0</v>
      </c>
      <c r="HF1378" s="471">
        <v>0</v>
      </c>
      <c r="HG1378" s="471">
        <v>0</v>
      </c>
      <c r="HH1378" s="471">
        <v>0</v>
      </c>
      <c r="HI1378" s="471">
        <v>0</v>
      </c>
      <c r="HJ1378" s="471">
        <v>0</v>
      </c>
      <c r="HK1378" s="471">
        <v>0</v>
      </c>
      <c r="HL1378" s="496">
        <v>0</v>
      </c>
      <c r="HM1378" s="503">
        <v>200</v>
      </c>
      <c r="HN1378" s="471">
        <v>0</v>
      </c>
      <c r="HO1378" s="471">
        <v>0</v>
      </c>
      <c r="HP1378" s="471">
        <v>0</v>
      </c>
      <c r="HQ1378" s="471">
        <v>0</v>
      </c>
      <c r="HR1378" s="471">
        <v>0</v>
      </c>
      <c r="HS1378" s="471">
        <v>0</v>
      </c>
      <c r="HT1378" s="471">
        <v>0</v>
      </c>
      <c r="HU1378" s="471">
        <v>0</v>
      </c>
      <c r="HV1378" s="496">
        <v>0</v>
      </c>
      <c r="HW1378" s="503">
        <v>250</v>
      </c>
      <c r="HX1378" s="471">
        <v>0</v>
      </c>
      <c r="HY1378" s="471">
        <v>0</v>
      </c>
      <c r="HZ1378" s="471">
        <v>0</v>
      </c>
      <c r="IA1378" s="471">
        <v>0</v>
      </c>
      <c r="IB1378" s="471">
        <v>0</v>
      </c>
      <c r="IC1378" s="471">
        <v>0</v>
      </c>
      <c r="ID1378" s="471">
        <v>0</v>
      </c>
      <c r="IE1378" s="471">
        <v>0</v>
      </c>
      <c r="IF1378" s="496">
        <v>0</v>
      </c>
      <c r="IG1378" s="503">
        <v>300</v>
      </c>
      <c r="IH1378" s="471">
        <v>18</v>
      </c>
      <c r="II1378" s="471">
        <v>12</v>
      </c>
      <c r="IJ1378" s="471">
        <v>5</v>
      </c>
      <c r="IK1378" s="471">
        <v>2</v>
      </c>
      <c r="IL1378" s="471">
        <v>0</v>
      </c>
      <c r="IM1378" s="471">
        <v>1</v>
      </c>
      <c r="IN1378" s="471">
        <v>0</v>
      </c>
      <c r="IO1378" s="471">
        <v>0</v>
      </c>
      <c r="IP1378" s="496">
        <v>38</v>
      </c>
      <c r="IQ1378" s="503">
        <v>0</v>
      </c>
      <c r="IR1378" s="471">
        <v>0</v>
      </c>
      <c r="IS1378" s="471">
        <v>0</v>
      </c>
      <c r="IT1378" s="471">
        <v>0</v>
      </c>
      <c r="IU1378" s="471">
        <v>0</v>
      </c>
      <c r="IV1378" s="471">
        <v>0</v>
      </c>
      <c r="IW1378" s="471">
        <v>0</v>
      </c>
      <c r="IX1378" s="471">
        <v>0</v>
      </c>
      <c r="IY1378" s="471">
        <v>0</v>
      </c>
      <c r="IZ1378" s="496">
        <v>0</v>
      </c>
      <c r="JA1378" s="471">
        <v>18</v>
      </c>
      <c r="JB1378" s="471">
        <v>12</v>
      </c>
      <c r="JC1378" s="471">
        <v>5</v>
      </c>
      <c r="JD1378" s="471">
        <v>2</v>
      </c>
      <c r="JE1378" s="471">
        <v>0</v>
      </c>
      <c r="JF1378" s="471">
        <v>1</v>
      </c>
      <c r="JG1378" s="471">
        <v>0</v>
      </c>
      <c r="JH1378" s="471">
        <v>0</v>
      </c>
      <c r="JI1378" s="471">
        <v>38</v>
      </c>
      <c r="JJ1378" s="503">
        <v>0</v>
      </c>
      <c r="JK1378" s="471">
        <v>117</v>
      </c>
      <c r="JL1378" s="471">
        <v>87</v>
      </c>
      <c r="JM1378" s="471">
        <v>67</v>
      </c>
      <c r="JN1378" s="471">
        <v>28</v>
      </c>
      <c r="JO1378" s="471">
        <v>11</v>
      </c>
      <c r="JP1378" s="471">
        <v>7</v>
      </c>
      <c r="JQ1378" s="471">
        <v>2</v>
      </c>
      <c r="JR1378" s="471">
        <v>2</v>
      </c>
      <c r="JS1378" s="496">
        <v>321</v>
      </c>
      <c r="JT1378" s="503">
        <v>10</v>
      </c>
      <c r="JU1378" s="471">
        <v>0</v>
      </c>
      <c r="JV1378" s="471">
        <v>0</v>
      </c>
      <c r="JW1378" s="471">
        <v>0</v>
      </c>
      <c r="JX1378" s="471">
        <v>0</v>
      </c>
      <c r="JY1378" s="471">
        <v>0</v>
      </c>
      <c r="JZ1378" s="471">
        <v>0</v>
      </c>
      <c r="KA1378" s="471">
        <v>0</v>
      </c>
      <c r="KB1378" s="471">
        <v>0</v>
      </c>
      <c r="KC1378" s="496">
        <v>0</v>
      </c>
      <c r="KD1378" s="503">
        <v>50</v>
      </c>
      <c r="KE1378" s="471">
        <v>0</v>
      </c>
      <c r="KF1378" s="471">
        <v>0</v>
      </c>
      <c r="KG1378" s="471">
        <v>0</v>
      </c>
      <c r="KH1378" s="471">
        <v>0</v>
      </c>
      <c r="KI1378" s="471">
        <v>0</v>
      </c>
      <c r="KJ1378" s="471">
        <v>0</v>
      </c>
      <c r="KK1378" s="471">
        <v>0</v>
      </c>
      <c r="KL1378" s="471">
        <v>0</v>
      </c>
      <c r="KM1378" s="496">
        <v>0</v>
      </c>
      <c r="KN1378" s="503">
        <v>0</v>
      </c>
      <c r="KO1378" s="471">
        <v>0</v>
      </c>
      <c r="KP1378" s="471">
        <v>0</v>
      </c>
      <c r="KQ1378" s="471">
        <v>0</v>
      </c>
      <c r="KR1378" s="471">
        <v>0</v>
      </c>
      <c r="KS1378" s="471">
        <v>0</v>
      </c>
      <c r="KT1378" s="471">
        <v>0</v>
      </c>
      <c r="KU1378" s="471">
        <v>0</v>
      </c>
      <c r="KV1378" s="471">
        <v>0</v>
      </c>
      <c r="KW1378" s="496">
        <v>0</v>
      </c>
      <c r="KX1378" s="471">
        <v>117</v>
      </c>
      <c r="KY1378" s="471">
        <v>87</v>
      </c>
      <c r="KZ1378" s="471">
        <v>67</v>
      </c>
      <c r="LA1378" s="471">
        <v>28</v>
      </c>
      <c r="LB1378" s="471">
        <v>11</v>
      </c>
      <c r="LC1378" s="471">
        <v>7</v>
      </c>
      <c r="LD1378" s="471">
        <v>2</v>
      </c>
      <c r="LE1378" s="471">
        <v>2</v>
      </c>
      <c r="LF1378" s="496">
        <v>321</v>
      </c>
      <c r="LG1378" s="262"/>
      <c r="LH1378" s="262"/>
      <c r="LI1378" s="262"/>
      <c r="LJ1378" s="262"/>
      <c r="LK1378" s="262"/>
      <c r="LL1378" s="262"/>
      <c r="LM1378" s="262"/>
      <c r="LN1378" s="262"/>
      <c r="LO1378" s="262"/>
      <c r="LP1378" s="262"/>
      <c r="LQ1378" s="262"/>
      <c r="LR1378" s="262"/>
      <c r="LS1378" s="262"/>
      <c r="LT1378" s="262"/>
      <c r="LU1378" s="262"/>
      <c r="LV1378" s="262"/>
      <c r="LW1378" s="262"/>
      <c r="LX1378" s="262"/>
      <c r="LY1378" s="262"/>
      <c r="LZ1378" s="262"/>
      <c r="MA1378" s="262"/>
      <c r="MB1378" s="262"/>
      <c r="MC1378" s="262"/>
      <c r="MD1378" s="262"/>
      <c r="ME1378" s="262"/>
      <c r="MF1378" s="262"/>
      <c r="MG1378" s="262"/>
      <c r="MH1378" s="262"/>
      <c r="MI1378" s="262"/>
      <c r="MJ1378" s="262"/>
      <c r="MK1378" s="262"/>
      <c r="ML1378" s="262"/>
      <c r="MM1378" s="262"/>
      <c r="MN1378" s="262"/>
      <c r="MO1378" s="262"/>
      <c r="MP1378" s="262"/>
      <c r="MQ1378" s="262"/>
      <c r="MR1378" s="262"/>
      <c r="MS1378" s="262"/>
      <c r="MT1378" s="262"/>
      <c r="MU1378" s="262"/>
    </row>
    <row r="1379" spans="1:359" x14ac:dyDescent="0.2">
      <c r="A1379" s="241" t="s">
        <v>205</v>
      </c>
      <c r="B1379" s="476" t="s">
        <v>881</v>
      </c>
      <c r="C1379" s="326" t="s">
        <v>870</v>
      </c>
      <c r="D1379" s="283" t="s">
        <v>882</v>
      </c>
      <c r="E1379" s="503">
        <v>0</v>
      </c>
      <c r="F1379" s="471">
        <v>3577</v>
      </c>
      <c r="G1379" s="471">
        <v>557</v>
      </c>
      <c r="H1379" s="471">
        <v>341</v>
      </c>
      <c r="I1379" s="471">
        <v>196</v>
      </c>
      <c r="J1379" s="471">
        <v>91</v>
      </c>
      <c r="K1379" s="471">
        <v>36</v>
      </c>
      <c r="L1379" s="471">
        <v>24</v>
      </c>
      <c r="M1379" s="471">
        <v>7</v>
      </c>
      <c r="N1379" s="496">
        <v>4829</v>
      </c>
      <c r="O1379" s="503">
        <v>10</v>
      </c>
      <c r="P1379" s="471">
        <v>0</v>
      </c>
      <c r="Q1379" s="471">
        <v>0</v>
      </c>
      <c r="R1379" s="471">
        <v>0</v>
      </c>
      <c r="S1379" s="471">
        <v>0</v>
      </c>
      <c r="T1379" s="471">
        <v>0</v>
      </c>
      <c r="U1379" s="471">
        <v>0</v>
      </c>
      <c r="V1379" s="471">
        <v>0</v>
      </c>
      <c r="W1379" s="471">
        <v>0</v>
      </c>
      <c r="X1379" s="496">
        <v>0</v>
      </c>
      <c r="Y1379" s="503">
        <v>25</v>
      </c>
      <c r="Z1379" s="471">
        <v>0</v>
      </c>
      <c r="AA1379" s="471">
        <v>0</v>
      </c>
      <c r="AB1379" s="471">
        <v>0</v>
      </c>
      <c r="AC1379" s="471">
        <v>0</v>
      </c>
      <c r="AD1379" s="471">
        <v>0</v>
      </c>
      <c r="AE1379" s="471">
        <v>0</v>
      </c>
      <c r="AF1379" s="471">
        <v>0</v>
      </c>
      <c r="AG1379" s="471">
        <v>0</v>
      </c>
      <c r="AH1379" s="496">
        <v>0</v>
      </c>
      <c r="AI1379" s="503">
        <v>50</v>
      </c>
      <c r="AJ1379" s="471">
        <v>0</v>
      </c>
      <c r="AK1379" s="471">
        <v>0</v>
      </c>
      <c r="AL1379" s="471">
        <v>0</v>
      </c>
      <c r="AM1379" s="471">
        <v>0</v>
      </c>
      <c r="AN1379" s="471">
        <v>0</v>
      </c>
      <c r="AO1379" s="471">
        <v>0</v>
      </c>
      <c r="AP1379" s="471">
        <v>0</v>
      </c>
      <c r="AQ1379" s="471">
        <v>0</v>
      </c>
      <c r="AR1379" s="496">
        <v>0</v>
      </c>
      <c r="AS1379" s="503">
        <v>100</v>
      </c>
      <c r="AT1379" s="471">
        <v>0</v>
      </c>
      <c r="AU1379" s="471">
        <v>0</v>
      </c>
      <c r="AV1379" s="471">
        <v>0</v>
      </c>
      <c r="AW1379" s="471">
        <v>0</v>
      </c>
      <c r="AX1379" s="471">
        <v>0</v>
      </c>
      <c r="AY1379" s="471">
        <v>0</v>
      </c>
      <c r="AZ1379" s="471">
        <v>0</v>
      </c>
      <c r="BA1379" s="471">
        <v>0</v>
      </c>
      <c r="BB1379" s="496">
        <v>0</v>
      </c>
      <c r="BC1379" s="503">
        <v>0</v>
      </c>
      <c r="BD1379" s="471">
        <v>0</v>
      </c>
      <c r="BE1379" s="471">
        <v>0</v>
      </c>
      <c r="BF1379" s="471">
        <v>0</v>
      </c>
      <c r="BG1379" s="471">
        <v>0</v>
      </c>
      <c r="BH1379" s="471">
        <v>0</v>
      </c>
      <c r="BI1379" s="471">
        <v>0</v>
      </c>
      <c r="BJ1379" s="471">
        <v>0</v>
      </c>
      <c r="BK1379" s="471">
        <v>0</v>
      </c>
      <c r="BL1379" s="496">
        <v>0</v>
      </c>
      <c r="BM1379" s="471">
        <v>0</v>
      </c>
      <c r="BN1379" s="471">
        <v>0</v>
      </c>
      <c r="BO1379" s="471">
        <v>0</v>
      </c>
      <c r="BP1379" s="471">
        <v>0</v>
      </c>
      <c r="BQ1379" s="471">
        <v>0</v>
      </c>
      <c r="BR1379" s="471">
        <v>0</v>
      </c>
      <c r="BS1379" s="471">
        <v>0</v>
      </c>
      <c r="BT1379" s="471">
        <v>0</v>
      </c>
      <c r="BU1379" s="496">
        <v>0</v>
      </c>
      <c r="BV1379" s="471">
        <v>3577</v>
      </c>
      <c r="BW1379" s="471">
        <v>557</v>
      </c>
      <c r="BX1379" s="471">
        <v>341</v>
      </c>
      <c r="BY1379" s="471">
        <v>196</v>
      </c>
      <c r="BZ1379" s="471">
        <v>91</v>
      </c>
      <c r="CA1379" s="471">
        <v>36</v>
      </c>
      <c r="CB1379" s="471">
        <v>24</v>
      </c>
      <c r="CC1379" s="471">
        <v>7</v>
      </c>
      <c r="CD1379" s="496">
        <v>4829</v>
      </c>
      <c r="CE1379" s="503">
        <v>10</v>
      </c>
      <c r="CF1379" s="471">
        <v>0</v>
      </c>
      <c r="CG1379" s="471">
        <v>0</v>
      </c>
      <c r="CH1379" s="471">
        <v>0</v>
      </c>
      <c r="CI1379" s="471">
        <v>0</v>
      </c>
      <c r="CJ1379" s="471">
        <v>0</v>
      </c>
      <c r="CK1379" s="471">
        <v>0</v>
      </c>
      <c r="CL1379" s="471">
        <v>0</v>
      </c>
      <c r="CM1379" s="471">
        <v>0</v>
      </c>
      <c r="CN1379" s="496">
        <v>0</v>
      </c>
      <c r="CO1379" s="503">
        <v>25</v>
      </c>
      <c r="CP1379" s="471">
        <v>0</v>
      </c>
      <c r="CQ1379" s="471">
        <v>0</v>
      </c>
      <c r="CR1379" s="471">
        <v>0</v>
      </c>
      <c r="CS1379" s="471">
        <v>0</v>
      </c>
      <c r="CT1379" s="471">
        <v>0</v>
      </c>
      <c r="CU1379" s="471">
        <v>0</v>
      </c>
      <c r="CV1379" s="471">
        <v>0</v>
      </c>
      <c r="CW1379" s="471">
        <v>0</v>
      </c>
      <c r="CX1379" s="496">
        <v>0</v>
      </c>
      <c r="CY1379" s="503">
        <v>50</v>
      </c>
      <c r="CZ1379" s="471">
        <v>0</v>
      </c>
      <c r="DA1379" s="471">
        <v>0</v>
      </c>
      <c r="DB1379" s="471">
        <v>0</v>
      </c>
      <c r="DC1379" s="471">
        <v>0</v>
      </c>
      <c r="DD1379" s="471">
        <v>0</v>
      </c>
      <c r="DE1379" s="471">
        <v>0</v>
      </c>
      <c r="DF1379" s="471">
        <v>0</v>
      </c>
      <c r="DG1379" s="471">
        <v>0</v>
      </c>
      <c r="DH1379" s="496">
        <v>0</v>
      </c>
      <c r="DI1379" s="503">
        <v>100</v>
      </c>
      <c r="DJ1379" s="471">
        <v>727</v>
      </c>
      <c r="DK1379" s="471">
        <v>73</v>
      </c>
      <c r="DL1379" s="471">
        <v>39</v>
      </c>
      <c r="DM1379" s="471">
        <v>21</v>
      </c>
      <c r="DN1379" s="471">
        <v>12</v>
      </c>
      <c r="DO1379" s="471">
        <v>8</v>
      </c>
      <c r="DP1379" s="471">
        <v>6</v>
      </c>
      <c r="DQ1379" s="471">
        <v>0</v>
      </c>
      <c r="DR1379" s="496">
        <v>886</v>
      </c>
      <c r="DS1379" s="503">
        <v>0</v>
      </c>
      <c r="DT1379" s="471">
        <v>0</v>
      </c>
      <c r="DU1379" s="471">
        <v>0</v>
      </c>
      <c r="DV1379" s="471">
        <v>0</v>
      </c>
      <c r="DW1379" s="471">
        <v>0</v>
      </c>
      <c r="DX1379" s="471">
        <v>0</v>
      </c>
      <c r="DY1379" s="471">
        <v>0</v>
      </c>
      <c r="DZ1379" s="471">
        <v>0</v>
      </c>
      <c r="EA1379" s="471">
        <v>0</v>
      </c>
      <c r="EB1379" s="496">
        <v>0</v>
      </c>
      <c r="EC1379" s="471">
        <v>727</v>
      </c>
      <c r="ED1379" s="471">
        <v>73</v>
      </c>
      <c r="EE1379" s="471">
        <v>39</v>
      </c>
      <c r="EF1379" s="471">
        <v>21</v>
      </c>
      <c r="EG1379" s="471">
        <v>12</v>
      </c>
      <c r="EH1379" s="471">
        <v>8</v>
      </c>
      <c r="EI1379" s="471">
        <v>6</v>
      </c>
      <c r="EJ1379" s="471">
        <v>0</v>
      </c>
      <c r="EK1379" s="496">
        <v>886</v>
      </c>
      <c r="EL1379" s="518">
        <v>50</v>
      </c>
      <c r="EM1379" s="471">
        <v>0</v>
      </c>
      <c r="EN1379" s="471">
        <v>0</v>
      </c>
      <c r="EO1379" s="471">
        <v>0</v>
      </c>
      <c r="EP1379" s="471">
        <v>0</v>
      </c>
      <c r="EQ1379" s="471">
        <v>0</v>
      </c>
      <c r="ER1379" s="471">
        <v>0</v>
      </c>
      <c r="ES1379" s="471">
        <v>0</v>
      </c>
      <c r="ET1379" s="471">
        <v>0</v>
      </c>
      <c r="EU1379" s="496">
        <v>0</v>
      </c>
      <c r="EV1379" s="503">
        <v>100</v>
      </c>
      <c r="EW1379" s="471">
        <v>0</v>
      </c>
      <c r="EX1379" s="471">
        <v>0</v>
      </c>
      <c r="EY1379" s="471">
        <v>0</v>
      </c>
      <c r="EZ1379" s="471">
        <v>0</v>
      </c>
      <c r="FA1379" s="471">
        <v>0</v>
      </c>
      <c r="FB1379" s="471">
        <v>0</v>
      </c>
      <c r="FC1379" s="471">
        <v>0</v>
      </c>
      <c r="FD1379" s="471">
        <v>0</v>
      </c>
      <c r="FE1379" s="496">
        <v>0</v>
      </c>
      <c r="FF1379" s="503">
        <v>150</v>
      </c>
      <c r="FG1379" s="471">
        <v>0</v>
      </c>
      <c r="FH1379" s="471">
        <v>0</v>
      </c>
      <c r="FI1379" s="471">
        <v>0</v>
      </c>
      <c r="FJ1379" s="471">
        <v>0</v>
      </c>
      <c r="FK1379" s="471">
        <v>0</v>
      </c>
      <c r="FL1379" s="471">
        <v>0</v>
      </c>
      <c r="FM1379" s="471">
        <v>0</v>
      </c>
      <c r="FN1379" s="471">
        <v>0</v>
      </c>
      <c r="FO1379" s="496">
        <v>0</v>
      </c>
      <c r="FP1379" s="503">
        <v>200</v>
      </c>
      <c r="FQ1379" s="471">
        <v>381</v>
      </c>
      <c r="FR1379" s="471">
        <v>42</v>
      </c>
      <c r="FS1379" s="471">
        <v>17</v>
      </c>
      <c r="FT1379" s="471">
        <v>22</v>
      </c>
      <c r="FU1379" s="471">
        <v>9</v>
      </c>
      <c r="FV1379" s="471">
        <v>6</v>
      </c>
      <c r="FW1379" s="471">
        <v>4</v>
      </c>
      <c r="FX1379" s="471">
        <v>1</v>
      </c>
      <c r="FY1379" s="496">
        <v>482</v>
      </c>
      <c r="FZ1379" s="503">
        <v>0</v>
      </c>
      <c r="GA1379" s="471">
        <v>0</v>
      </c>
      <c r="GB1379" s="471">
        <v>0</v>
      </c>
      <c r="GC1379" s="471">
        <v>0</v>
      </c>
      <c r="GD1379" s="471">
        <v>0</v>
      </c>
      <c r="GE1379" s="471">
        <v>0</v>
      </c>
      <c r="GF1379" s="471">
        <v>0</v>
      </c>
      <c r="GG1379" s="471">
        <v>0</v>
      </c>
      <c r="GH1379" s="471">
        <v>0</v>
      </c>
      <c r="GI1379" s="496">
        <v>0</v>
      </c>
      <c r="GJ1379" s="471">
        <v>381</v>
      </c>
      <c r="GK1379" s="471">
        <v>42</v>
      </c>
      <c r="GL1379" s="471">
        <v>17</v>
      </c>
      <c r="GM1379" s="471">
        <v>22</v>
      </c>
      <c r="GN1379" s="471">
        <v>9</v>
      </c>
      <c r="GO1379" s="471">
        <v>6</v>
      </c>
      <c r="GP1379" s="471">
        <v>4</v>
      </c>
      <c r="GQ1379" s="471">
        <v>1</v>
      </c>
      <c r="GR1379" s="496">
        <v>482</v>
      </c>
      <c r="GS1379" s="503">
        <v>100</v>
      </c>
      <c r="GT1379" s="471">
        <v>0</v>
      </c>
      <c r="GU1379" s="471">
        <v>0</v>
      </c>
      <c r="GV1379" s="471">
        <v>0</v>
      </c>
      <c r="GW1379" s="471">
        <v>0</v>
      </c>
      <c r="GX1379" s="471">
        <v>0</v>
      </c>
      <c r="GY1379" s="471">
        <v>0</v>
      </c>
      <c r="GZ1379" s="471">
        <v>0</v>
      </c>
      <c r="HA1379" s="471">
        <v>0</v>
      </c>
      <c r="HB1379" s="496">
        <v>0</v>
      </c>
      <c r="HC1379" s="503">
        <v>150</v>
      </c>
      <c r="HD1379" s="471">
        <v>0</v>
      </c>
      <c r="HE1379" s="471">
        <v>0</v>
      </c>
      <c r="HF1379" s="471">
        <v>0</v>
      </c>
      <c r="HG1379" s="471">
        <v>0</v>
      </c>
      <c r="HH1379" s="471">
        <v>0</v>
      </c>
      <c r="HI1379" s="471">
        <v>0</v>
      </c>
      <c r="HJ1379" s="471">
        <v>0</v>
      </c>
      <c r="HK1379" s="471">
        <v>0</v>
      </c>
      <c r="HL1379" s="496">
        <v>0</v>
      </c>
      <c r="HM1379" s="503">
        <v>200</v>
      </c>
      <c r="HN1379" s="471">
        <v>0</v>
      </c>
      <c r="HO1379" s="471">
        <v>0</v>
      </c>
      <c r="HP1379" s="471">
        <v>0</v>
      </c>
      <c r="HQ1379" s="471">
        <v>0</v>
      </c>
      <c r="HR1379" s="471">
        <v>0</v>
      </c>
      <c r="HS1379" s="471">
        <v>0</v>
      </c>
      <c r="HT1379" s="471">
        <v>0</v>
      </c>
      <c r="HU1379" s="471">
        <v>0</v>
      </c>
      <c r="HV1379" s="496">
        <v>0</v>
      </c>
      <c r="HW1379" s="503">
        <v>250</v>
      </c>
      <c r="HX1379" s="471">
        <v>0</v>
      </c>
      <c r="HY1379" s="471">
        <v>0</v>
      </c>
      <c r="HZ1379" s="471">
        <v>0</v>
      </c>
      <c r="IA1379" s="471">
        <v>0</v>
      </c>
      <c r="IB1379" s="471">
        <v>0</v>
      </c>
      <c r="IC1379" s="471">
        <v>0</v>
      </c>
      <c r="ID1379" s="471">
        <v>0</v>
      </c>
      <c r="IE1379" s="471">
        <v>0</v>
      </c>
      <c r="IF1379" s="496">
        <v>0</v>
      </c>
      <c r="IG1379" s="503">
        <v>300</v>
      </c>
      <c r="IH1379" s="471">
        <v>0</v>
      </c>
      <c r="II1379" s="471">
        <v>0</v>
      </c>
      <c r="IJ1379" s="471">
        <v>0</v>
      </c>
      <c r="IK1379" s="471">
        <v>0</v>
      </c>
      <c r="IL1379" s="471">
        <v>0</v>
      </c>
      <c r="IM1379" s="471">
        <v>0</v>
      </c>
      <c r="IN1379" s="471">
        <v>0</v>
      </c>
      <c r="IO1379" s="471">
        <v>0</v>
      </c>
      <c r="IP1379" s="496">
        <v>0</v>
      </c>
      <c r="IQ1379" s="503">
        <v>0</v>
      </c>
      <c r="IR1379" s="471">
        <v>0</v>
      </c>
      <c r="IS1379" s="471">
        <v>0</v>
      </c>
      <c r="IT1379" s="471">
        <v>0</v>
      </c>
      <c r="IU1379" s="471">
        <v>0</v>
      </c>
      <c r="IV1379" s="471">
        <v>0</v>
      </c>
      <c r="IW1379" s="471">
        <v>0</v>
      </c>
      <c r="IX1379" s="471">
        <v>0</v>
      </c>
      <c r="IY1379" s="471">
        <v>0</v>
      </c>
      <c r="IZ1379" s="496">
        <v>0</v>
      </c>
      <c r="JA1379" s="471">
        <v>0</v>
      </c>
      <c r="JB1379" s="471">
        <v>0</v>
      </c>
      <c r="JC1379" s="471">
        <v>0</v>
      </c>
      <c r="JD1379" s="471">
        <v>0</v>
      </c>
      <c r="JE1379" s="471">
        <v>0</v>
      </c>
      <c r="JF1379" s="471">
        <v>0</v>
      </c>
      <c r="JG1379" s="471">
        <v>0</v>
      </c>
      <c r="JH1379" s="471">
        <v>0</v>
      </c>
      <c r="JI1379" s="471">
        <v>0</v>
      </c>
      <c r="JJ1379" s="503">
        <v>0</v>
      </c>
      <c r="JK1379" s="471">
        <v>679</v>
      </c>
      <c r="JL1379" s="471">
        <v>295</v>
      </c>
      <c r="JM1379" s="471">
        <v>245</v>
      </c>
      <c r="JN1379" s="471">
        <v>162</v>
      </c>
      <c r="JO1379" s="471">
        <v>94</v>
      </c>
      <c r="JP1379" s="471">
        <v>33</v>
      </c>
      <c r="JQ1379" s="471">
        <v>28</v>
      </c>
      <c r="JR1379" s="471">
        <v>9</v>
      </c>
      <c r="JS1379" s="496">
        <v>1545</v>
      </c>
      <c r="JT1379" s="503">
        <v>10</v>
      </c>
      <c r="JU1379" s="471">
        <v>0</v>
      </c>
      <c r="JV1379" s="471">
        <v>0</v>
      </c>
      <c r="JW1379" s="471">
        <v>0</v>
      </c>
      <c r="JX1379" s="471">
        <v>0</v>
      </c>
      <c r="JY1379" s="471">
        <v>0</v>
      </c>
      <c r="JZ1379" s="471">
        <v>0</v>
      </c>
      <c r="KA1379" s="471">
        <v>0</v>
      </c>
      <c r="KB1379" s="471">
        <v>0</v>
      </c>
      <c r="KC1379" s="496">
        <v>0</v>
      </c>
      <c r="KD1379" s="503">
        <v>50</v>
      </c>
      <c r="KE1379" s="471">
        <v>6</v>
      </c>
      <c r="KF1379" s="471">
        <v>5</v>
      </c>
      <c r="KG1379" s="471">
        <v>2</v>
      </c>
      <c r="KH1379" s="471">
        <v>0</v>
      </c>
      <c r="KI1379" s="471">
        <v>2</v>
      </c>
      <c r="KJ1379" s="471">
        <v>1</v>
      </c>
      <c r="KK1379" s="471">
        <v>1</v>
      </c>
      <c r="KL1379" s="471">
        <v>0</v>
      </c>
      <c r="KM1379" s="496">
        <v>17</v>
      </c>
      <c r="KN1379" s="503">
        <v>0</v>
      </c>
      <c r="KO1379" s="471">
        <v>0</v>
      </c>
      <c r="KP1379" s="471">
        <v>0</v>
      </c>
      <c r="KQ1379" s="471">
        <v>0</v>
      </c>
      <c r="KR1379" s="471">
        <v>0</v>
      </c>
      <c r="KS1379" s="471">
        <v>0</v>
      </c>
      <c r="KT1379" s="471">
        <v>0</v>
      </c>
      <c r="KU1379" s="471">
        <v>0</v>
      </c>
      <c r="KV1379" s="471">
        <v>0</v>
      </c>
      <c r="KW1379" s="496">
        <v>0</v>
      </c>
      <c r="KX1379" s="471">
        <v>685</v>
      </c>
      <c r="KY1379" s="471">
        <v>300</v>
      </c>
      <c r="KZ1379" s="471">
        <v>247</v>
      </c>
      <c r="LA1379" s="471">
        <v>162</v>
      </c>
      <c r="LB1379" s="471">
        <v>96</v>
      </c>
      <c r="LC1379" s="471">
        <v>34</v>
      </c>
      <c r="LD1379" s="471">
        <v>29</v>
      </c>
      <c r="LE1379" s="471">
        <v>9</v>
      </c>
      <c r="LF1379" s="496">
        <v>1562</v>
      </c>
      <c r="LG1379" s="262"/>
      <c r="LH1379" s="262"/>
      <c r="LI1379" s="262"/>
      <c r="LJ1379" s="262"/>
      <c r="LK1379" s="262"/>
      <c r="LL1379" s="262"/>
      <c r="LM1379" s="262"/>
      <c r="LN1379" s="262"/>
      <c r="LO1379" s="262"/>
      <c r="LP1379" s="262"/>
      <c r="LQ1379" s="262"/>
      <c r="LR1379" s="262"/>
      <c r="LS1379" s="262"/>
      <c r="LT1379" s="262"/>
      <c r="LU1379" s="262"/>
      <c r="LV1379" s="262"/>
      <c r="LW1379" s="262"/>
      <c r="LX1379" s="262"/>
      <c r="LY1379" s="262"/>
      <c r="LZ1379" s="262"/>
      <c r="MA1379" s="262"/>
      <c r="MB1379" s="262"/>
      <c r="MC1379" s="262"/>
      <c r="MD1379" s="262"/>
      <c r="ME1379" s="262"/>
      <c r="MF1379" s="262"/>
      <c r="MG1379" s="262"/>
      <c r="MH1379" s="262"/>
      <c r="MI1379" s="262"/>
      <c r="MJ1379" s="262"/>
      <c r="MK1379" s="262"/>
      <c r="ML1379" s="262"/>
      <c r="MM1379" s="262"/>
      <c r="MN1379" s="262"/>
      <c r="MO1379" s="262"/>
      <c r="MP1379" s="262"/>
      <c r="MQ1379" s="262"/>
      <c r="MR1379" s="262"/>
      <c r="MS1379" s="262"/>
      <c r="MT1379" s="262"/>
      <c r="MU1379" s="262"/>
    </row>
    <row r="1380" spans="1:359" ht="14.25" x14ac:dyDescent="0.2">
      <c r="A1380" s="241" t="s">
        <v>206</v>
      </c>
      <c r="B1380" s="476" t="s">
        <v>883</v>
      </c>
      <c r="C1380" s="326" t="s">
        <v>640</v>
      </c>
      <c r="D1380" s="283" t="s">
        <v>884</v>
      </c>
      <c r="E1380" s="503">
        <v>0</v>
      </c>
      <c r="F1380" s="471">
        <v>52</v>
      </c>
      <c r="G1380" s="471">
        <v>127</v>
      </c>
      <c r="H1380" s="471">
        <v>446</v>
      </c>
      <c r="I1380" s="471">
        <v>385</v>
      </c>
      <c r="J1380" s="471">
        <v>184</v>
      </c>
      <c r="K1380" s="471">
        <v>83</v>
      </c>
      <c r="L1380" s="471">
        <v>49</v>
      </c>
      <c r="M1380" s="471">
        <v>6</v>
      </c>
      <c r="N1380" s="496">
        <v>1332</v>
      </c>
      <c r="O1380" s="503">
        <v>10</v>
      </c>
      <c r="P1380" s="471">
        <v>0</v>
      </c>
      <c r="Q1380" s="471">
        <v>0</v>
      </c>
      <c r="R1380" s="471">
        <v>0</v>
      </c>
      <c r="S1380" s="471">
        <v>0</v>
      </c>
      <c r="T1380" s="471">
        <v>0</v>
      </c>
      <c r="U1380" s="471">
        <v>0</v>
      </c>
      <c r="V1380" s="471">
        <v>0</v>
      </c>
      <c r="W1380" s="471">
        <v>0</v>
      </c>
      <c r="X1380" s="496">
        <v>0</v>
      </c>
      <c r="Y1380" s="503">
        <v>25</v>
      </c>
      <c r="Z1380" s="471">
        <v>0</v>
      </c>
      <c r="AA1380" s="471">
        <v>0</v>
      </c>
      <c r="AB1380" s="471">
        <v>0</v>
      </c>
      <c r="AC1380" s="471">
        <v>0</v>
      </c>
      <c r="AD1380" s="471">
        <v>0</v>
      </c>
      <c r="AE1380" s="471">
        <v>0</v>
      </c>
      <c r="AF1380" s="471">
        <v>0</v>
      </c>
      <c r="AG1380" s="471">
        <v>0</v>
      </c>
      <c r="AH1380" s="496">
        <v>0</v>
      </c>
      <c r="AI1380" s="503">
        <v>50</v>
      </c>
      <c r="AJ1380" s="471">
        <v>0</v>
      </c>
      <c r="AK1380" s="471">
        <v>0</v>
      </c>
      <c r="AL1380" s="471">
        <v>0</v>
      </c>
      <c r="AM1380" s="471">
        <v>0</v>
      </c>
      <c r="AN1380" s="471">
        <v>0</v>
      </c>
      <c r="AO1380" s="471">
        <v>0</v>
      </c>
      <c r="AP1380" s="471">
        <v>0</v>
      </c>
      <c r="AQ1380" s="471">
        <v>0</v>
      </c>
      <c r="AR1380" s="496">
        <v>0</v>
      </c>
      <c r="AS1380" s="503">
        <v>100</v>
      </c>
      <c r="AT1380" s="471">
        <v>0</v>
      </c>
      <c r="AU1380" s="471">
        <v>4</v>
      </c>
      <c r="AV1380" s="471">
        <v>4</v>
      </c>
      <c r="AW1380" s="471">
        <v>6</v>
      </c>
      <c r="AX1380" s="471">
        <v>4</v>
      </c>
      <c r="AY1380" s="471">
        <v>6</v>
      </c>
      <c r="AZ1380" s="471">
        <v>1</v>
      </c>
      <c r="BA1380" s="471">
        <v>0</v>
      </c>
      <c r="BB1380" s="496">
        <v>25</v>
      </c>
      <c r="BC1380" s="503">
        <v>0</v>
      </c>
      <c r="BD1380" s="471">
        <v>0</v>
      </c>
      <c r="BE1380" s="471">
        <v>0</v>
      </c>
      <c r="BF1380" s="471">
        <v>0</v>
      </c>
      <c r="BG1380" s="471">
        <v>0</v>
      </c>
      <c r="BH1380" s="471">
        <v>0</v>
      </c>
      <c r="BI1380" s="471">
        <v>0</v>
      </c>
      <c r="BJ1380" s="471">
        <v>0</v>
      </c>
      <c r="BK1380" s="471">
        <v>0</v>
      </c>
      <c r="BL1380" s="496">
        <v>0</v>
      </c>
      <c r="BM1380" s="471">
        <v>0</v>
      </c>
      <c r="BN1380" s="471">
        <v>4</v>
      </c>
      <c r="BO1380" s="471">
        <v>4</v>
      </c>
      <c r="BP1380" s="471">
        <v>6</v>
      </c>
      <c r="BQ1380" s="471">
        <v>4</v>
      </c>
      <c r="BR1380" s="471">
        <v>6</v>
      </c>
      <c r="BS1380" s="471">
        <v>1</v>
      </c>
      <c r="BT1380" s="471">
        <v>0</v>
      </c>
      <c r="BU1380" s="496">
        <v>25</v>
      </c>
      <c r="BV1380" s="471">
        <v>52</v>
      </c>
      <c r="BW1380" s="471">
        <v>131</v>
      </c>
      <c r="BX1380" s="471">
        <v>450</v>
      </c>
      <c r="BY1380" s="471">
        <v>391</v>
      </c>
      <c r="BZ1380" s="471">
        <v>188</v>
      </c>
      <c r="CA1380" s="471">
        <v>89</v>
      </c>
      <c r="CB1380" s="471">
        <v>50</v>
      </c>
      <c r="CC1380" s="471">
        <v>6</v>
      </c>
      <c r="CD1380" s="496">
        <v>1357</v>
      </c>
      <c r="CE1380" s="503">
        <v>10</v>
      </c>
      <c r="CF1380" s="471">
        <v>0</v>
      </c>
      <c r="CG1380" s="471">
        <v>0</v>
      </c>
      <c r="CH1380" s="471">
        <v>0</v>
      </c>
      <c r="CI1380" s="471">
        <v>0</v>
      </c>
      <c r="CJ1380" s="471">
        <v>0</v>
      </c>
      <c r="CK1380" s="471">
        <v>0</v>
      </c>
      <c r="CL1380" s="471">
        <v>0</v>
      </c>
      <c r="CM1380" s="471">
        <v>0</v>
      </c>
      <c r="CN1380" s="496">
        <v>0</v>
      </c>
      <c r="CO1380" s="503">
        <v>25</v>
      </c>
      <c r="CP1380" s="471">
        <v>0</v>
      </c>
      <c r="CQ1380" s="471">
        <v>0</v>
      </c>
      <c r="CR1380" s="471">
        <v>0</v>
      </c>
      <c r="CS1380" s="471">
        <v>0</v>
      </c>
      <c r="CT1380" s="471">
        <v>0</v>
      </c>
      <c r="CU1380" s="471">
        <v>0</v>
      </c>
      <c r="CV1380" s="471">
        <v>0</v>
      </c>
      <c r="CW1380" s="471">
        <v>0</v>
      </c>
      <c r="CX1380" s="496">
        <v>0</v>
      </c>
      <c r="CY1380" s="503">
        <v>50</v>
      </c>
      <c r="CZ1380" s="471">
        <v>0</v>
      </c>
      <c r="DA1380" s="471">
        <v>0</v>
      </c>
      <c r="DB1380" s="471">
        <v>0</v>
      </c>
      <c r="DC1380" s="471">
        <v>0</v>
      </c>
      <c r="DD1380" s="471">
        <v>0</v>
      </c>
      <c r="DE1380" s="471">
        <v>0</v>
      </c>
      <c r="DF1380" s="471">
        <v>0</v>
      </c>
      <c r="DG1380" s="471">
        <v>0</v>
      </c>
      <c r="DH1380" s="496">
        <v>0</v>
      </c>
      <c r="DI1380" s="503">
        <v>100</v>
      </c>
      <c r="DJ1380" s="471">
        <v>9</v>
      </c>
      <c r="DK1380" s="471">
        <v>8</v>
      </c>
      <c r="DL1380" s="471">
        <v>58</v>
      </c>
      <c r="DM1380" s="471">
        <v>55</v>
      </c>
      <c r="DN1380" s="471">
        <v>20</v>
      </c>
      <c r="DO1380" s="471">
        <v>8</v>
      </c>
      <c r="DP1380" s="471">
        <v>3</v>
      </c>
      <c r="DQ1380" s="471">
        <v>0</v>
      </c>
      <c r="DR1380" s="496">
        <v>161</v>
      </c>
      <c r="DS1380" s="503">
        <v>0</v>
      </c>
      <c r="DT1380" s="471">
        <v>0</v>
      </c>
      <c r="DU1380" s="471">
        <v>0</v>
      </c>
      <c r="DV1380" s="471">
        <v>0</v>
      </c>
      <c r="DW1380" s="471">
        <v>0</v>
      </c>
      <c r="DX1380" s="471">
        <v>0</v>
      </c>
      <c r="DY1380" s="471">
        <v>0</v>
      </c>
      <c r="DZ1380" s="471">
        <v>0</v>
      </c>
      <c r="EA1380" s="471">
        <v>0</v>
      </c>
      <c r="EB1380" s="496">
        <v>0</v>
      </c>
      <c r="EC1380" s="471">
        <v>9</v>
      </c>
      <c r="ED1380" s="471">
        <v>8</v>
      </c>
      <c r="EE1380" s="471">
        <v>58</v>
      </c>
      <c r="EF1380" s="471">
        <v>55</v>
      </c>
      <c r="EG1380" s="471">
        <v>20</v>
      </c>
      <c r="EH1380" s="471">
        <v>8</v>
      </c>
      <c r="EI1380" s="471">
        <v>3</v>
      </c>
      <c r="EJ1380" s="471">
        <v>0</v>
      </c>
      <c r="EK1380" s="496">
        <v>161</v>
      </c>
      <c r="EL1380" s="518">
        <v>50</v>
      </c>
      <c r="EM1380" s="471">
        <v>0</v>
      </c>
      <c r="EN1380" s="471">
        <v>0</v>
      </c>
      <c r="EO1380" s="471">
        <v>0</v>
      </c>
      <c r="EP1380" s="471">
        <v>0</v>
      </c>
      <c r="EQ1380" s="471">
        <v>0</v>
      </c>
      <c r="ER1380" s="471">
        <v>0</v>
      </c>
      <c r="ES1380" s="471">
        <v>0</v>
      </c>
      <c r="ET1380" s="471">
        <v>0</v>
      </c>
      <c r="EU1380" s="496">
        <v>0</v>
      </c>
      <c r="EV1380" s="503">
        <v>100</v>
      </c>
      <c r="EW1380" s="471">
        <v>0</v>
      </c>
      <c r="EX1380" s="471">
        <v>0</v>
      </c>
      <c r="EY1380" s="471">
        <v>0</v>
      </c>
      <c r="EZ1380" s="471">
        <v>0</v>
      </c>
      <c r="FA1380" s="471">
        <v>0</v>
      </c>
      <c r="FB1380" s="471">
        <v>0</v>
      </c>
      <c r="FC1380" s="471">
        <v>0</v>
      </c>
      <c r="FD1380" s="471">
        <v>0</v>
      </c>
      <c r="FE1380" s="496">
        <v>0</v>
      </c>
      <c r="FF1380" s="503">
        <v>150</v>
      </c>
      <c r="FG1380" s="471">
        <v>0</v>
      </c>
      <c r="FH1380" s="471">
        <v>0</v>
      </c>
      <c r="FI1380" s="471">
        <v>0</v>
      </c>
      <c r="FJ1380" s="471">
        <v>0</v>
      </c>
      <c r="FK1380" s="471">
        <v>0</v>
      </c>
      <c r="FL1380" s="471">
        <v>0</v>
      </c>
      <c r="FM1380" s="471">
        <v>0</v>
      </c>
      <c r="FN1380" s="471">
        <v>0</v>
      </c>
      <c r="FO1380" s="496">
        <v>0</v>
      </c>
      <c r="FP1380" s="503">
        <v>200</v>
      </c>
      <c r="FQ1380" s="471">
        <v>5</v>
      </c>
      <c r="FR1380" s="471">
        <v>13</v>
      </c>
      <c r="FS1380" s="471">
        <v>15</v>
      </c>
      <c r="FT1380" s="471">
        <v>13</v>
      </c>
      <c r="FU1380" s="471">
        <v>8</v>
      </c>
      <c r="FV1380" s="471">
        <v>4</v>
      </c>
      <c r="FW1380" s="471">
        <v>9</v>
      </c>
      <c r="FX1380" s="471">
        <v>1</v>
      </c>
      <c r="FY1380" s="496">
        <v>68</v>
      </c>
      <c r="FZ1380" s="503">
        <v>0</v>
      </c>
      <c r="GA1380" s="471">
        <v>0</v>
      </c>
      <c r="GB1380" s="471">
        <v>0</v>
      </c>
      <c r="GC1380" s="471">
        <v>0</v>
      </c>
      <c r="GD1380" s="471">
        <v>0</v>
      </c>
      <c r="GE1380" s="471">
        <v>0</v>
      </c>
      <c r="GF1380" s="471">
        <v>0</v>
      </c>
      <c r="GG1380" s="471">
        <v>0</v>
      </c>
      <c r="GH1380" s="471">
        <v>0</v>
      </c>
      <c r="GI1380" s="496">
        <v>0</v>
      </c>
      <c r="GJ1380" s="471">
        <v>5</v>
      </c>
      <c r="GK1380" s="471">
        <v>13</v>
      </c>
      <c r="GL1380" s="471">
        <v>15</v>
      </c>
      <c r="GM1380" s="471">
        <v>13</v>
      </c>
      <c r="GN1380" s="471">
        <v>8</v>
      </c>
      <c r="GO1380" s="471">
        <v>4</v>
      </c>
      <c r="GP1380" s="471">
        <v>9</v>
      </c>
      <c r="GQ1380" s="471">
        <v>1</v>
      </c>
      <c r="GR1380" s="496">
        <v>68</v>
      </c>
      <c r="GS1380" s="503">
        <v>100</v>
      </c>
      <c r="GT1380" s="471">
        <v>0</v>
      </c>
      <c r="GU1380" s="471">
        <v>0</v>
      </c>
      <c r="GV1380" s="471">
        <v>0</v>
      </c>
      <c r="GW1380" s="471">
        <v>0</v>
      </c>
      <c r="GX1380" s="471">
        <v>0</v>
      </c>
      <c r="GY1380" s="471">
        <v>0</v>
      </c>
      <c r="GZ1380" s="471">
        <v>0</v>
      </c>
      <c r="HA1380" s="471">
        <v>0</v>
      </c>
      <c r="HB1380" s="496">
        <v>0</v>
      </c>
      <c r="HC1380" s="503">
        <v>150</v>
      </c>
      <c r="HD1380" s="471">
        <v>0</v>
      </c>
      <c r="HE1380" s="471">
        <v>0</v>
      </c>
      <c r="HF1380" s="471">
        <v>0</v>
      </c>
      <c r="HG1380" s="471">
        <v>0</v>
      </c>
      <c r="HH1380" s="471">
        <v>0</v>
      </c>
      <c r="HI1380" s="471">
        <v>0</v>
      </c>
      <c r="HJ1380" s="471">
        <v>0</v>
      </c>
      <c r="HK1380" s="471">
        <v>0</v>
      </c>
      <c r="HL1380" s="496">
        <v>0</v>
      </c>
      <c r="HM1380" s="503">
        <v>200</v>
      </c>
      <c r="HN1380" s="471">
        <v>0</v>
      </c>
      <c r="HO1380" s="471">
        <v>0</v>
      </c>
      <c r="HP1380" s="471">
        <v>0</v>
      </c>
      <c r="HQ1380" s="471">
        <v>0</v>
      </c>
      <c r="HR1380" s="471">
        <v>0</v>
      </c>
      <c r="HS1380" s="471">
        <v>0</v>
      </c>
      <c r="HT1380" s="471">
        <v>0</v>
      </c>
      <c r="HU1380" s="471">
        <v>0</v>
      </c>
      <c r="HV1380" s="496">
        <v>0</v>
      </c>
      <c r="HW1380" s="503">
        <v>250</v>
      </c>
      <c r="HX1380" s="471">
        <v>0</v>
      </c>
      <c r="HY1380" s="471">
        <v>0</v>
      </c>
      <c r="HZ1380" s="471">
        <v>0</v>
      </c>
      <c r="IA1380" s="471">
        <v>0</v>
      </c>
      <c r="IB1380" s="471">
        <v>0</v>
      </c>
      <c r="IC1380" s="471">
        <v>0</v>
      </c>
      <c r="ID1380" s="471">
        <v>0</v>
      </c>
      <c r="IE1380" s="471">
        <v>0</v>
      </c>
      <c r="IF1380" s="496">
        <v>0</v>
      </c>
      <c r="IG1380" s="503">
        <v>300</v>
      </c>
      <c r="IH1380" s="471">
        <v>1</v>
      </c>
      <c r="II1380" s="471">
        <v>2</v>
      </c>
      <c r="IJ1380" s="471">
        <v>11</v>
      </c>
      <c r="IK1380" s="471">
        <v>14</v>
      </c>
      <c r="IL1380" s="471">
        <v>4</v>
      </c>
      <c r="IM1380" s="471">
        <v>1</v>
      </c>
      <c r="IN1380" s="471">
        <v>0</v>
      </c>
      <c r="IO1380" s="471">
        <v>0</v>
      </c>
      <c r="IP1380" s="496">
        <v>33</v>
      </c>
      <c r="IQ1380" s="503">
        <v>0</v>
      </c>
      <c r="IR1380" s="471">
        <v>0</v>
      </c>
      <c r="IS1380" s="471">
        <v>0</v>
      </c>
      <c r="IT1380" s="471">
        <v>0</v>
      </c>
      <c r="IU1380" s="471">
        <v>0</v>
      </c>
      <c r="IV1380" s="471">
        <v>0</v>
      </c>
      <c r="IW1380" s="471">
        <v>0</v>
      </c>
      <c r="IX1380" s="471">
        <v>0</v>
      </c>
      <c r="IY1380" s="471">
        <v>0</v>
      </c>
      <c r="IZ1380" s="496">
        <v>0</v>
      </c>
      <c r="JA1380" s="471">
        <v>1</v>
      </c>
      <c r="JB1380" s="471">
        <v>2</v>
      </c>
      <c r="JC1380" s="471">
        <v>11</v>
      </c>
      <c r="JD1380" s="471">
        <v>14</v>
      </c>
      <c r="JE1380" s="471">
        <v>4</v>
      </c>
      <c r="JF1380" s="471">
        <v>1</v>
      </c>
      <c r="JG1380" s="471">
        <v>0</v>
      </c>
      <c r="JH1380" s="471">
        <v>0</v>
      </c>
      <c r="JI1380" s="471">
        <v>33</v>
      </c>
      <c r="JJ1380" s="503">
        <v>0</v>
      </c>
      <c r="JK1380" s="471">
        <v>7</v>
      </c>
      <c r="JL1380" s="471">
        <v>15</v>
      </c>
      <c r="JM1380" s="471">
        <v>30</v>
      </c>
      <c r="JN1380" s="471">
        <v>61</v>
      </c>
      <c r="JO1380" s="471">
        <v>48</v>
      </c>
      <c r="JP1380" s="471">
        <v>25</v>
      </c>
      <c r="JQ1380" s="471">
        <v>21</v>
      </c>
      <c r="JR1380" s="471">
        <v>3</v>
      </c>
      <c r="JS1380" s="496">
        <v>210</v>
      </c>
      <c r="JT1380" s="503">
        <v>10</v>
      </c>
      <c r="JU1380" s="471">
        <v>0</v>
      </c>
      <c r="JV1380" s="471">
        <v>0</v>
      </c>
      <c r="JW1380" s="471">
        <v>0</v>
      </c>
      <c r="JX1380" s="471">
        <v>0</v>
      </c>
      <c r="JY1380" s="471">
        <v>0</v>
      </c>
      <c r="JZ1380" s="471">
        <v>0</v>
      </c>
      <c r="KA1380" s="471">
        <v>0</v>
      </c>
      <c r="KB1380" s="471">
        <v>0</v>
      </c>
      <c r="KC1380" s="496">
        <v>0</v>
      </c>
      <c r="KD1380" s="503">
        <v>50</v>
      </c>
      <c r="KE1380" s="471">
        <v>0</v>
      </c>
      <c r="KF1380" s="471">
        <v>0</v>
      </c>
      <c r="KG1380" s="471">
        <v>0</v>
      </c>
      <c r="KH1380" s="471">
        <v>0</v>
      </c>
      <c r="KI1380" s="471">
        <v>0</v>
      </c>
      <c r="KJ1380" s="471">
        <v>0</v>
      </c>
      <c r="KK1380" s="471">
        <v>0</v>
      </c>
      <c r="KL1380" s="471">
        <v>0</v>
      </c>
      <c r="KM1380" s="496">
        <v>0</v>
      </c>
      <c r="KN1380" s="503">
        <v>0</v>
      </c>
      <c r="KO1380" s="471">
        <v>0</v>
      </c>
      <c r="KP1380" s="471">
        <v>0</v>
      </c>
      <c r="KQ1380" s="471">
        <v>0</v>
      </c>
      <c r="KR1380" s="471">
        <v>0</v>
      </c>
      <c r="KS1380" s="471">
        <v>0</v>
      </c>
      <c r="KT1380" s="471">
        <v>0</v>
      </c>
      <c r="KU1380" s="471">
        <v>0</v>
      </c>
      <c r="KV1380" s="471">
        <v>0</v>
      </c>
      <c r="KW1380" s="496">
        <v>0</v>
      </c>
      <c r="KX1380" s="471">
        <v>7</v>
      </c>
      <c r="KY1380" s="471">
        <v>15</v>
      </c>
      <c r="KZ1380" s="471">
        <v>30</v>
      </c>
      <c r="LA1380" s="471">
        <v>61</v>
      </c>
      <c r="LB1380" s="471">
        <v>48</v>
      </c>
      <c r="LC1380" s="471">
        <v>25</v>
      </c>
      <c r="LD1380" s="471">
        <v>21</v>
      </c>
      <c r="LE1380" s="471">
        <v>3</v>
      </c>
      <c r="LF1380" s="496">
        <v>210</v>
      </c>
      <c r="LG1380" s="262"/>
      <c r="LH1380" s="262"/>
      <c r="LI1380" s="262"/>
      <c r="LJ1380" s="262"/>
      <c r="LK1380" s="262"/>
      <c r="LL1380" s="262"/>
      <c r="LM1380" s="262"/>
      <c r="LN1380" s="262"/>
      <c r="LO1380" s="262"/>
      <c r="LP1380" s="262"/>
      <c r="LQ1380" s="262"/>
      <c r="LR1380" s="262"/>
      <c r="LS1380" s="262"/>
      <c r="LT1380" s="262"/>
      <c r="LU1380" s="262"/>
      <c r="LV1380" s="262"/>
      <c r="LW1380" s="262"/>
      <c r="LX1380" s="262"/>
      <c r="LY1380" s="262"/>
      <c r="LZ1380" s="262"/>
      <c r="MA1380" s="262"/>
      <c r="MB1380" s="262"/>
      <c r="MC1380" s="262"/>
      <c r="MD1380" s="262"/>
      <c r="ME1380" s="262"/>
      <c r="MF1380" s="262"/>
      <c r="MG1380" s="262"/>
      <c r="MH1380" s="262"/>
      <c r="MI1380" s="262"/>
      <c r="MJ1380" s="262"/>
      <c r="MK1380" s="262"/>
      <c r="ML1380" s="262"/>
      <c r="MM1380" s="262"/>
      <c r="MN1380" s="262"/>
      <c r="MO1380" s="262"/>
      <c r="MP1380" s="262"/>
      <c r="MQ1380" s="262"/>
      <c r="MR1380" s="262"/>
      <c r="MS1380" s="262"/>
      <c r="MT1380" s="262"/>
      <c r="MU1380" s="262"/>
    </row>
    <row r="1381" spans="1:359" x14ac:dyDescent="0.2">
      <c r="A1381" s="241" t="s">
        <v>208</v>
      </c>
      <c r="B1381" s="476" t="s">
        <v>885</v>
      </c>
      <c r="C1381" s="326" t="s">
        <v>626</v>
      </c>
      <c r="D1381" s="283" t="s">
        <v>209</v>
      </c>
      <c r="E1381" s="503">
        <v>0</v>
      </c>
      <c r="F1381" s="471">
        <v>108</v>
      </c>
      <c r="G1381" s="471">
        <v>130</v>
      </c>
      <c r="H1381" s="471">
        <v>109</v>
      </c>
      <c r="I1381" s="471">
        <v>59</v>
      </c>
      <c r="J1381" s="471">
        <v>38</v>
      </c>
      <c r="K1381" s="471">
        <v>18</v>
      </c>
      <c r="L1381" s="471">
        <v>9</v>
      </c>
      <c r="M1381" s="471">
        <v>1</v>
      </c>
      <c r="N1381" s="496">
        <v>472</v>
      </c>
      <c r="O1381" s="503">
        <v>10</v>
      </c>
      <c r="P1381" s="471">
        <v>2</v>
      </c>
      <c r="Q1381" s="471">
        <v>5</v>
      </c>
      <c r="R1381" s="471">
        <v>4</v>
      </c>
      <c r="S1381" s="471">
        <v>1</v>
      </c>
      <c r="T1381" s="471">
        <v>9</v>
      </c>
      <c r="U1381" s="471">
        <v>1</v>
      </c>
      <c r="V1381" s="471">
        <v>0</v>
      </c>
      <c r="W1381" s="471">
        <v>0</v>
      </c>
      <c r="X1381" s="496">
        <v>22</v>
      </c>
      <c r="Y1381" s="503">
        <v>25</v>
      </c>
      <c r="Z1381" s="471">
        <v>0</v>
      </c>
      <c r="AA1381" s="471">
        <v>0</v>
      </c>
      <c r="AB1381" s="471">
        <v>0</v>
      </c>
      <c r="AC1381" s="471">
        <v>0</v>
      </c>
      <c r="AD1381" s="471">
        <v>0</v>
      </c>
      <c r="AE1381" s="471">
        <v>0</v>
      </c>
      <c r="AF1381" s="471">
        <v>0</v>
      </c>
      <c r="AG1381" s="471">
        <v>0</v>
      </c>
      <c r="AH1381" s="496">
        <v>0</v>
      </c>
      <c r="AI1381" s="503">
        <v>50</v>
      </c>
      <c r="AJ1381" s="471">
        <v>0</v>
      </c>
      <c r="AK1381" s="471">
        <v>0</v>
      </c>
      <c r="AL1381" s="471">
        <v>0</v>
      </c>
      <c r="AM1381" s="471">
        <v>0</v>
      </c>
      <c r="AN1381" s="471">
        <v>0</v>
      </c>
      <c r="AO1381" s="471">
        <v>0</v>
      </c>
      <c r="AP1381" s="471">
        <v>0</v>
      </c>
      <c r="AQ1381" s="471">
        <v>0</v>
      </c>
      <c r="AR1381" s="496">
        <v>0</v>
      </c>
      <c r="AS1381" s="503">
        <v>100</v>
      </c>
      <c r="AT1381" s="471">
        <v>10</v>
      </c>
      <c r="AU1381" s="471">
        <v>20</v>
      </c>
      <c r="AV1381" s="471">
        <v>8</v>
      </c>
      <c r="AW1381" s="471">
        <v>7</v>
      </c>
      <c r="AX1381" s="471">
        <v>3</v>
      </c>
      <c r="AY1381" s="471">
        <v>1</v>
      </c>
      <c r="AZ1381" s="471">
        <v>0</v>
      </c>
      <c r="BA1381" s="471">
        <v>0</v>
      </c>
      <c r="BB1381" s="496">
        <v>49</v>
      </c>
      <c r="BC1381" s="503">
        <v>0</v>
      </c>
      <c r="BD1381" s="471">
        <v>0</v>
      </c>
      <c r="BE1381" s="471">
        <v>0</v>
      </c>
      <c r="BF1381" s="471">
        <v>0</v>
      </c>
      <c r="BG1381" s="471">
        <v>0</v>
      </c>
      <c r="BH1381" s="471">
        <v>0</v>
      </c>
      <c r="BI1381" s="471">
        <v>0</v>
      </c>
      <c r="BJ1381" s="471">
        <v>0</v>
      </c>
      <c r="BK1381" s="471">
        <v>0</v>
      </c>
      <c r="BL1381" s="496">
        <v>0</v>
      </c>
      <c r="BM1381" s="471">
        <v>12</v>
      </c>
      <c r="BN1381" s="471">
        <v>25</v>
      </c>
      <c r="BO1381" s="471">
        <v>12</v>
      </c>
      <c r="BP1381" s="471">
        <v>8</v>
      </c>
      <c r="BQ1381" s="471">
        <v>12</v>
      </c>
      <c r="BR1381" s="471">
        <v>2</v>
      </c>
      <c r="BS1381" s="471">
        <v>0</v>
      </c>
      <c r="BT1381" s="471">
        <v>0</v>
      </c>
      <c r="BU1381" s="496">
        <v>71</v>
      </c>
      <c r="BV1381" s="471">
        <v>120</v>
      </c>
      <c r="BW1381" s="471">
        <v>155</v>
      </c>
      <c r="BX1381" s="471">
        <v>121</v>
      </c>
      <c r="BY1381" s="471">
        <v>67</v>
      </c>
      <c r="BZ1381" s="471">
        <v>50</v>
      </c>
      <c r="CA1381" s="471">
        <v>20</v>
      </c>
      <c r="CB1381" s="471">
        <v>9</v>
      </c>
      <c r="CC1381" s="471">
        <v>1</v>
      </c>
      <c r="CD1381" s="496">
        <v>543</v>
      </c>
      <c r="CE1381" s="503">
        <v>10</v>
      </c>
      <c r="CF1381" s="471">
        <v>0</v>
      </c>
      <c r="CG1381" s="471">
        <v>0</v>
      </c>
      <c r="CH1381" s="471">
        <v>0</v>
      </c>
      <c r="CI1381" s="471">
        <v>0</v>
      </c>
      <c r="CJ1381" s="471">
        <v>0</v>
      </c>
      <c r="CK1381" s="471">
        <v>0</v>
      </c>
      <c r="CL1381" s="471">
        <v>0</v>
      </c>
      <c r="CM1381" s="471">
        <v>0</v>
      </c>
      <c r="CN1381" s="496">
        <v>0</v>
      </c>
      <c r="CO1381" s="503">
        <v>25</v>
      </c>
      <c r="CP1381" s="471">
        <v>0</v>
      </c>
      <c r="CQ1381" s="471">
        <v>0</v>
      </c>
      <c r="CR1381" s="471">
        <v>0</v>
      </c>
      <c r="CS1381" s="471">
        <v>0</v>
      </c>
      <c r="CT1381" s="471">
        <v>0</v>
      </c>
      <c r="CU1381" s="471">
        <v>0</v>
      </c>
      <c r="CV1381" s="471">
        <v>0</v>
      </c>
      <c r="CW1381" s="471">
        <v>0</v>
      </c>
      <c r="CX1381" s="496">
        <v>0</v>
      </c>
      <c r="CY1381" s="503">
        <v>50</v>
      </c>
      <c r="CZ1381" s="471">
        <v>59</v>
      </c>
      <c r="DA1381" s="471">
        <v>20</v>
      </c>
      <c r="DB1381" s="471">
        <v>21</v>
      </c>
      <c r="DC1381" s="471">
        <v>12</v>
      </c>
      <c r="DD1381" s="471">
        <v>5</v>
      </c>
      <c r="DE1381" s="471">
        <v>3</v>
      </c>
      <c r="DF1381" s="471">
        <v>2</v>
      </c>
      <c r="DG1381" s="471">
        <v>1</v>
      </c>
      <c r="DH1381" s="496">
        <v>123</v>
      </c>
      <c r="DI1381" s="503">
        <v>100</v>
      </c>
      <c r="DJ1381" s="471">
        <v>0</v>
      </c>
      <c r="DK1381" s="471">
        <v>0</v>
      </c>
      <c r="DL1381" s="471">
        <v>0</v>
      </c>
      <c r="DM1381" s="471">
        <v>0</v>
      </c>
      <c r="DN1381" s="471">
        <v>0</v>
      </c>
      <c r="DO1381" s="471">
        <v>0</v>
      </c>
      <c r="DP1381" s="471">
        <v>0</v>
      </c>
      <c r="DQ1381" s="471">
        <v>0</v>
      </c>
      <c r="DR1381" s="496">
        <v>0</v>
      </c>
      <c r="DS1381" s="503">
        <v>0</v>
      </c>
      <c r="DT1381" s="471">
        <v>0</v>
      </c>
      <c r="DU1381" s="471">
        <v>0</v>
      </c>
      <c r="DV1381" s="471">
        <v>0</v>
      </c>
      <c r="DW1381" s="471">
        <v>0</v>
      </c>
      <c r="DX1381" s="471">
        <v>0</v>
      </c>
      <c r="DY1381" s="471">
        <v>0</v>
      </c>
      <c r="DZ1381" s="471">
        <v>0</v>
      </c>
      <c r="EA1381" s="471">
        <v>0</v>
      </c>
      <c r="EB1381" s="496">
        <v>0</v>
      </c>
      <c r="EC1381" s="471">
        <v>59</v>
      </c>
      <c r="ED1381" s="471">
        <v>20</v>
      </c>
      <c r="EE1381" s="471">
        <v>21</v>
      </c>
      <c r="EF1381" s="471">
        <v>12</v>
      </c>
      <c r="EG1381" s="471">
        <v>5</v>
      </c>
      <c r="EH1381" s="471">
        <v>3</v>
      </c>
      <c r="EI1381" s="471">
        <v>2</v>
      </c>
      <c r="EJ1381" s="471">
        <v>1</v>
      </c>
      <c r="EK1381" s="496">
        <v>123</v>
      </c>
      <c r="EL1381" s="518">
        <v>50</v>
      </c>
      <c r="EM1381" s="471">
        <v>6</v>
      </c>
      <c r="EN1381" s="471">
        <v>6</v>
      </c>
      <c r="EO1381" s="471">
        <v>8</v>
      </c>
      <c r="EP1381" s="471">
        <v>4</v>
      </c>
      <c r="EQ1381" s="471">
        <v>1</v>
      </c>
      <c r="ER1381" s="471">
        <v>0</v>
      </c>
      <c r="ES1381" s="471">
        <v>0</v>
      </c>
      <c r="ET1381" s="471">
        <v>0</v>
      </c>
      <c r="EU1381" s="496">
        <v>25</v>
      </c>
      <c r="EV1381" s="503">
        <v>100</v>
      </c>
      <c r="EW1381" s="471">
        <v>0</v>
      </c>
      <c r="EX1381" s="471">
        <v>0</v>
      </c>
      <c r="EY1381" s="471">
        <v>0</v>
      </c>
      <c r="EZ1381" s="471">
        <v>0</v>
      </c>
      <c r="FA1381" s="471">
        <v>0</v>
      </c>
      <c r="FB1381" s="471">
        <v>0</v>
      </c>
      <c r="FC1381" s="471">
        <v>0</v>
      </c>
      <c r="FD1381" s="471">
        <v>0</v>
      </c>
      <c r="FE1381" s="496">
        <v>0</v>
      </c>
      <c r="FF1381" s="503">
        <v>150</v>
      </c>
      <c r="FG1381" s="471">
        <v>0</v>
      </c>
      <c r="FH1381" s="471">
        <v>0</v>
      </c>
      <c r="FI1381" s="471">
        <v>0</v>
      </c>
      <c r="FJ1381" s="471">
        <v>0</v>
      </c>
      <c r="FK1381" s="471">
        <v>0</v>
      </c>
      <c r="FL1381" s="471">
        <v>0</v>
      </c>
      <c r="FM1381" s="471">
        <v>0</v>
      </c>
      <c r="FN1381" s="471">
        <v>0</v>
      </c>
      <c r="FO1381" s="496">
        <v>0</v>
      </c>
      <c r="FP1381" s="503">
        <v>200</v>
      </c>
      <c r="FQ1381" s="471">
        <v>0</v>
      </c>
      <c r="FR1381" s="471">
        <v>0</v>
      </c>
      <c r="FS1381" s="471">
        <v>0</v>
      </c>
      <c r="FT1381" s="471">
        <v>0</v>
      </c>
      <c r="FU1381" s="471">
        <v>0</v>
      </c>
      <c r="FV1381" s="471">
        <v>0</v>
      </c>
      <c r="FW1381" s="471">
        <v>0</v>
      </c>
      <c r="FX1381" s="471">
        <v>0</v>
      </c>
      <c r="FY1381" s="496">
        <v>0</v>
      </c>
      <c r="FZ1381" s="503">
        <v>0</v>
      </c>
      <c r="GA1381" s="471">
        <v>0</v>
      </c>
      <c r="GB1381" s="471">
        <v>0</v>
      </c>
      <c r="GC1381" s="471">
        <v>0</v>
      </c>
      <c r="GD1381" s="471">
        <v>0</v>
      </c>
      <c r="GE1381" s="471">
        <v>0</v>
      </c>
      <c r="GF1381" s="471">
        <v>0</v>
      </c>
      <c r="GG1381" s="471">
        <v>0</v>
      </c>
      <c r="GH1381" s="471">
        <v>0</v>
      </c>
      <c r="GI1381" s="496">
        <v>0</v>
      </c>
      <c r="GJ1381" s="471">
        <v>6</v>
      </c>
      <c r="GK1381" s="471">
        <v>6</v>
      </c>
      <c r="GL1381" s="471">
        <v>8</v>
      </c>
      <c r="GM1381" s="471">
        <v>4</v>
      </c>
      <c r="GN1381" s="471">
        <v>1</v>
      </c>
      <c r="GO1381" s="471">
        <v>0</v>
      </c>
      <c r="GP1381" s="471">
        <v>0</v>
      </c>
      <c r="GQ1381" s="471">
        <v>0</v>
      </c>
      <c r="GR1381" s="496">
        <v>25</v>
      </c>
      <c r="GS1381" s="503">
        <v>100</v>
      </c>
      <c r="GT1381" s="471">
        <v>0</v>
      </c>
      <c r="GU1381" s="471">
        <v>0</v>
      </c>
      <c r="GV1381" s="471">
        <v>0</v>
      </c>
      <c r="GW1381" s="471">
        <v>0</v>
      </c>
      <c r="GX1381" s="471">
        <v>0</v>
      </c>
      <c r="GY1381" s="471">
        <v>0</v>
      </c>
      <c r="GZ1381" s="471">
        <v>0</v>
      </c>
      <c r="HA1381" s="471">
        <v>0</v>
      </c>
      <c r="HB1381" s="496">
        <v>0</v>
      </c>
      <c r="HC1381" s="503">
        <v>150</v>
      </c>
      <c r="HD1381" s="471">
        <v>0</v>
      </c>
      <c r="HE1381" s="471">
        <v>0</v>
      </c>
      <c r="HF1381" s="471">
        <v>0</v>
      </c>
      <c r="HG1381" s="471">
        <v>0</v>
      </c>
      <c r="HH1381" s="471">
        <v>0</v>
      </c>
      <c r="HI1381" s="471">
        <v>0</v>
      </c>
      <c r="HJ1381" s="471">
        <v>0</v>
      </c>
      <c r="HK1381" s="471">
        <v>0</v>
      </c>
      <c r="HL1381" s="496">
        <v>0</v>
      </c>
      <c r="HM1381" s="503">
        <v>200</v>
      </c>
      <c r="HN1381" s="471">
        <v>0</v>
      </c>
      <c r="HO1381" s="471">
        <v>0</v>
      </c>
      <c r="HP1381" s="471">
        <v>0</v>
      </c>
      <c r="HQ1381" s="471">
        <v>0</v>
      </c>
      <c r="HR1381" s="471">
        <v>0</v>
      </c>
      <c r="HS1381" s="471">
        <v>0</v>
      </c>
      <c r="HT1381" s="471">
        <v>0</v>
      </c>
      <c r="HU1381" s="471">
        <v>0</v>
      </c>
      <c r="HV1381" s="496">
        <v>0</v>
      </c>
      <c r="HW1381" s="503">
        <v>250</v>
      </c>
      <c r="HX1381" s="471">
        <v>0</v>
      </c>
      <c r="HY1381" s="471">
        <v>0</v>
      </c>
      <c r="HZ1381" s="471">
        <v>0</v>
      </c>
      <c r="IA1381" s="471">
        <v>0</v>
      </c>
      <c r="IB1381" s="471">
        <v>0</v>
      </c>
      <c r="IC1381" s="471">
        <v>0</v>
      </c>
      <c r="ID1381" s="471">
        <v>0</v>
      </c>
      <c r="IE1381" s="471">
        <v>0</v>
      </c>
      <c r="IF1381" s="496">
        <v>0</v>
      </c>
      <c r="IG1381" s="503">
        <v>300</v>
      </c>
      <c r="IH1381" s="471">
        <v>0</v>
      </c>
      <c r="II1381" s="471">
        <v>0</v>
      </c>
      <c r="IJ1381" s="471">
        <v>0</v>
      </c>
      <c r="IK1381" s="471">
        <v>0</v>
      </c>
      <c r="IL1381" s="471">
        <v>0</v>
      </c>
      <c r="IM1381" s="471">
        <v>0</v>
      </c>
      <c r="IN1381" s="471">
        <v>0</v>
      </c>
      <c r="IO1381" s="471">
        <v>0</v>
      </c>
      <c r="IP1381" s="496">
        <v>0</v>
      </c>
      <c r="IQ1381" s="503">
        <v>50</v>
      </c>
      <c r="IR1381" s="471">
        <v>5</v>
      </c>
      <c r="IS1381" s="471">
        <v>10</v>
      </c>
      <c r="IT1381" s="471">
        <v>4</v>
      </c>
      <c r="IU1381" s="471">
        <v>3</v>
      </c>
      <c r="IV1381" s="471">
        <v>0</v>
      </c>
      <c r="IW1381" s="471">
        <v>0</v>
      </c>
      <c r="IX1381" s="471">
        <v>0</v>
      </c>
      <c r="IY1381" s="471">
        <v>0</v>
      </c>
      <c r="IZ1381" s="496">
        <v>22</v>
      </c>
      <c r="JA1381" s="471">
        <v>5</v>
      </c>
      <c r="JB1381" s="471">
        <v>10</v>
      </c>
      <c r="JC1381" s="471">
        <v>4</v>
      </c>
      <c r="JD1381" s="471">
        <v>3</v>
      </c>
      <c r="JE1381" s="471">
        <v>0</v>
      </c>
      <c r="JF1381" s="471">
        <v>0</v>
      </c>
      <c r="JG1381" s="471">
        <v>0</v>
      </c>
      <c r="JH1381" s="471">
        <v>0</v>
      </c>
      <c r="JI1381" s="471">
        <v>22</v>
      </c>
      <c r="JJ1381" s="503">
        <v>0</v>
      </c>
      <c r="JK1381" s="471">
        <v>32</v>
      </c>
      <c r="JL1381" s="471">
        <v>47</v>
      </c>
      <c r="JM1381" s="471">
        <v>38</v>
      </c>
      <c r="JN1381" s="471">
        <v>39</v>
      </c>
      <c r="JO1381" s="471">
        <v>22</v>
      </c>
      <c r="JP1381" s="471">
        <v>20</v>
      </c>
      <c r="JQ1381" s="471">
        <v>9</v>
      </c>
      <c r="JR1381" s="471">
        <v>5</v>
      </c>
      <c r="JS1381" s="496">
        <v>212</v>
      </c>
      <c r="JT1381" s="503">
        <v>10</v>
      </c>
      <c r="JU1381" s="471">
        <v>0</v>
      </c>
      <c r="JV1381" s="471">
        <v>0</v>
      </c>
      <c r="JW1381" s="471">
        <v>0</v>
      </c>
      <c r="JX1381" s="471">
        <v>0</v>
      </c>
      <c r="JY1381" s="471">
        <v>0</v>
      </c>
      <c r="JZ1381" s="471">
        <v>0</v>
      </c>
      <c r="KA1381" s="471">
        <v>0</v>
      </c>
      <c r="KB1381" s="471">
        <v>0</v>
      </c>
      <c r="KC1381" s="496">
        <v>0</v>
      </c>
      <c r="KD1381" s="503">
        <v>50</v>
      </c>
      <c r="KE1381" s="471">
        <v>3</v>
      </c>
      <c r="KF1381" s="471">
        <v>2</v>
      </c>
      <c r="KG1381" s="471">
        <v>0</v>
      </c>
      <c r="KH1381" s="471">
        <v>0</v>
      </c>
      <c r="KI1381" s="471">
        <v>0</v>
      </c>
      <c r="KJ1381" s="471">
        <v>0</v>
      </c>
      <c r="KK1381" s="471">
        <v>0</v>
      </c>
      <c r="KL1381" s="471">
        <v>0</v>
      </c>
      <c r="KM1381" s="496">
        <v>5</v>
      </c>
      <c r="KN1381" s="503">
        <v>0</v>
      </c>
      <c r="KO1381" s="471">
        <v>0</v>
      </c>
      <c r="KP1381" s="471">
        <v>0</v>
      </c>
      <c r="KQ1381" s="471">
        <v>0</v>
      </c>
      <c r="KR1381" s="471">
        <v>0</v>
      </c>
      <c r="KS1381" s="471">
        <v>0</v>
      </c>
      <c r="KT1381" s="471">
        <v>0</v>
      </c>
      <c r="KU1381" s="471">
        <v>0</v>
      </c>
      <c r="KV1381" s="471">
        <v>0</v>
      </c>
      <c r="KW1381" s="496">
        <v>0</v>
      </c>
      <c r="KX1381" s="471">
        <v>35</v>
      </c>
      <c r="KY1381" s="471">
        <v>49</v>
      </c>
      <c r="KZ1381" s="471">
        <v>38</v>
      </c>
      <c r="LA1381" s="471">
        <v>39</v>
      </c>
      <c r="LB1381" s="471">
        <v>22</v>
      </c>
      <c r="LC1381" s="471">
        <v>20</v>
      </c>
      <c r="LD1381" s="471">
        <v>9</v>
      </c>
      <c r="LE1381" s="471">
        <v>5</v>
      </c>
      <c r="LF1381" s="496">
        <v>217</v>
      </c>
      <c r="LG1381" s="262"/>
      <c r="LH1381" s="262"/>
      <c r="LI1381" s="262"/>
      <c r="LJ1381" s="262"/>
      <c r="LK1381" s="262"/>
      <c r="LL1381" s="262"/>
      <c r="LM1381" s="262"/>
      <c r="LN1381" s="262"/>
      <c r="LO1381" s="262"/>
      <c r="LP1381" s="262"/>
      <c r="LQ1381" s="262"/>
      <c r="LR1381" s="262"/>
      <c r="LS1381" s="262"/>
      <c r="LT1381" s="262"/>
      <c r="LU1381" s="262"/>
      <c r="LV1381" s="262"/>
      <c r="LW1381" s="262"/>
      <c r="LX1381" s="262"/>
      <c r="LY1381" s="262"/>
      <c r="LZ1381" s="262"/>
      <c r="MA1381" s="262"/>
      <c r="MB1381" s="262"/>
      <c r="MC1381" s="262"/>
      <c r="MD1381" s="262"/>
      <c r="ME1381" s="262"/>
      <c r="MF1381" s="262"/>
      <c r="MG1381" s="262"/>
      <c r="MH1381" s="262"/>
      <c r="MI1381" s="262"/>
      <c r="MJ1381" s="262"/>
      <c r="MK1381" s="262"/>
      <c r="ML1381" s="262"/>
      <c r="MM1381" s="262"/>
      <c r="MN1381" s="262"/>
      <c r="MO1381" s="262"/>
      <c r="MP1381" s="262"/>
      <c r="MQ1381" s="262"/>
      <c r="MR1381" s="262"/>
      <c r="MS1381" s="262"/>
      <c r="MT1381" s="262"/>
      <c r="MU1381" s="262"/>
    </row>
    <row r="1382" spans="1:359" x14ac:dyDescent="0.2">
      <c r="A1382" s="241" t="s">
        <v>210</v>
      </c>
      <c r="B1382" s="476" t="s">
        <v>886</v>
      </c>
      <c r="C1382" s="326" t="s">
        <v>801</v>
      </c>
      <c r="D1382" s="283" t="s">
        <v>211</v>
      </c>
      <c r="E1382" s="503">
        <v>0</v>
      </c>
      <c r="F1382" s="471">
        <v>80</v>
      </c>
      <c r="G1382" s="471">
        <v>90</v>
      </c>
      <c r="H1382" s="471">
        <v>60</v>
      </c>
      <c r="I1382" s="471">
        <v>54</v>
      </c>
      <c r="J1382" s="471">
        <v>38</v>
      </c>
      <c r="K1382" s="471">
        <v>17</v>
      </c>
      <c r="L1382" s="471">
        <v>12</v>
      </c>
      <c r="M1382" s="471">
        <v>0</v>
      </c>
      <c r="N1382" s="496">
        <v>351</v>
      </c>
      <c r="O1382" s="503">
        <v>10</v>
      </c>
      <c r="P1382" s="471">
        <v>0</v>
      </c>
      <c r="Q1382" s="471">
        <v>0</v>
      </c>
      <c r="R1382" s="471">
        <v>0</v>
      </c>
      <c r="S1382" s="471">
        <v>0</v>
      </c>
      <c r="T1382" s="471">
        <v>0</v>
      </c>
      <c r="U1382" s="471">
        <v>0</v>
      </c>
      <c r="V1382" s="471">
        <v>0</v>
      </c>
      <c r="W1382" s="471">
        <v>0</v>
      </c>
      <c r="X1382" s="496">
        <v>0</v>
      </c>
      <c r="Y1382" s="503">
        <v>25</v>
      </c>
      <c r="Z1382" s="471">
        <v>0</v>
      </c>
      <c r="AA1382" s="471">
        <v>0</v>
      </c>
      <c r="AB1382" s="471">
        <v>0</v>
      </c>
      <c r="AC1382" s="471">
        <v>0</v>
      </c>
      <c r="AD1382" s="471">
        <v>0</v>
      </c>
      <c r="AE1382" s="471">
        <v>0</v>
      </c>
      <c r="AF1382" s="471">
        <v>0</v>
      </c>
      <c r="AG1382" s="471">
        <v>0</v>
      </c>
      <c r="AH1382" s="496">
        <v>0</v>
      </c>
      <c r="AI1382" s="503">
        <v>50</v>
      </c>
      <c r="AJ1382" s="471">
        <v>9</v>
      </c>
      <c r="AK1382" s="471">
        <v>13</v>
      </c>
      <c r="AL1382" s="471">
        <v>20</v>
      </c>
      <c r="AM1382" s="471">
        <v>16</v>
      </c>
      <c r="AN1382" s="471">
        <v>9</v>
      </c>
      <c r="AO1382" s="471">
        <v>8</v>
      </c>
      <c r="AP1382" s="471">
        <v>10</v>
      </c>
      <c r="AQ1382" s="471">
        <v>0</v>
      </c>
      <c r="AR1382" s="496">
        <v>85</v>
      </c>
      <c r="AS1382" s="503">
        <v>100</v>
      </c>
      <c r="AT1382" s="471">
        <v>122</v>
      </c>
      <c r="AU1382" s="471">
        <v>155</v>
      </c>
      <c r="AV1382" s="471">
        <v>112</v>
      </c>
      <c r="AW1382" s="471">
        <v>67</v>
      </c>
      <c r="AX1382" s="471">
        <v>39</v>
      </c>
      <c r="AY1382" s="471">
        <v>24</v>
      </c>
      <c r="AZ1382" s="471">
        <v>16</v>
      </c>
      <c r="BA1382" s="471">
        <v>0</v>
      </c>
      <c r="BB1382" s="496">
        <v>535</v>
      </c>
      <c r="BC1382" s="503">
        <v>0</v>
      </c>
      <c r="BD1382" s="471">
        <v>0</v>
      </c>
      <c r="BE1382" s="471">
        <v>0</v>
      </c>
      <c r="BF1382" s="471">
        <v>0</v>
      </c>
      <c r="BG1382" s="471">
        <v>0</v>
      </c>
      <c r="BH1382" s="471">
        <v>0</v>
      </c>
      <c r="BI1382" s="471">
        <v>0</v>
      </c>
      <c r="BJ1382" s="471">
        <v>0</v>
      </c>
      <c r="BK1382" s="471">
        <v>0</v>
      </c>
      <c r="BL1382" s="496">
        <v>0</v>
      </c>
      <c r="BM1382" s="471">
        <v>131</v>
      </c>
      <c r="BN1382" s="471">
        <v>168</v>
      </c>
      <c r="BO1382" s="471">
        <v>132</v>
      </c>
      <c r="BP1382" s="471">
        <v>83</v>
      </c>
      <c r="BQ1382" s="471">
        <v>48</v>
      </c>
      <c r="BR1382" s="471">
        <v>32</v>
      </c>
      <c r="BS1382" s="471">
        <v>26</v>
      </c>
      <c r="BT1382" s="471">
        <v>0</v>
      </c>
      <c r="BU1382" s="496">
        <v>620</v>
      </c>
      <c r="BV1382" s="471">
        <v>211</v>
      </c>
      <c r="BW1382" s="471">
        <v>258</v>
      </c>
      <c r="BX1382" s="471">
        <v>192</v>
      </c>
      <c r="BY1382" s="471">
        <v>137</v>
      </c>
      <c r="BZ1382" s="471">
        <v>86</v>
      </c>
      <c r="CA1382" s="471">
        <v>49</v>
      </c>
      <c r="CB1382" s="471">
        <v>38</v>
      </c>
      <c r="CC1382" s="471">
        <v>0</v>
      </c>
      <c r="CD1382" s="496">
        <v>971</v>
      </c>
      <c r="CE1382" s="503">
        <v>10</v>
      </c>
      <c r="CF1382" s="471">
        <v>0</v>
      </c>
      <c r="CG1382" s="471">
        <v>0</v>
      </c>
      <c r="CH1382" s="471">
        <v>0</v>
      </c>
      <c r="CI1382" s="471">
        <v>0</v>
      </c>
      <c r="CJ1382" s="471">
        <v>0</v>
      </c>
      <c r="CK1382" s="471">
        <v>0</v>
      </c>
      <c r="CL1382" s="471">
        <v>0</v>
      </c>
      <c r="CM1382" s="471">
        <v>0</v>
      </c>
      <c r="CN1382" s="496">
        <v>0</v>
      </c>
      <c r="CO1382" s="503">
        <v>25</v>
      </c>
      <c r="CP1382" s="471">
        <v>0</v>
      </c>
      <c r="CQ1382" s="471">
        <v>0</v>
      </c>
      <c r="CR1382" s="471">
        <v>0</v>
      </c>
      <c r="CS1382" s="471">
        <v>0</v>
      </c>
      <c r="CT1382" s="471">
        <v>0</v>
      </c>
      <c r="CU1382" s="471">
        <v>0</v>
      </c>
      <c r="CV1382" s="471">
        <v>0</v>
      </c>
      <c r="CW1382" s="471">
        <v>0</v>
      </c>
      <c r="CX1382" s="496">
        <v>0</v>
      </c>
      <c r="CY1382" s="503">
        <v>50</v>
      </c>
      <c r="CZ1382" s="471">
        <v>0</v>
      </c>
      <c r="DA1382" s="471">
        <v>0</v>
      </c>
      <c r="DB1382" s="471">
        <v>0</v>
      </c>
      <c r="DC1382" s="471">
        <v>0</v>
      </c>
      <c r="DD1382" s="471">
        <v>0</v>
      </c>
      <c r="DE1382" s="471">
        <v>0</v>
      </c>
      <c r="DF1382" s="471">
        <v>0</v>
      </c>
      <c r="DG1382" s="471">
        <v>0</v>
      </c>
      <c r="DH1382" s="496">
        <v>0</v>
      </c>
      <c r="DI1382" s="503">
        <v>100</v>
      </c>
      <c r="DJ1382" s="471">
        <v>25</v>
      </c>
      <c r="DK1382" s="471">
        <v>11</v>
      </c>
      <c r="DL1382" s="471">
        <v>10</v>
      </c>
      <c r="DM1382" s="471">
        <v>5</v>
      </c>
      <c r="DN1382" s="471">
        <v>7</v>
      </c>
      <c r="DO1382" s="471">
        <v>4</v>
      </c>
      <c r="DP1382" s="471">
        <v>1</v>
      </c>
      <c r="DQ1382" s="471">
        <v>0</v>
      </c>
      <c r="DR1382" s="496">
        <v>63</v>
      </c>
      <c r="DS1382" s="503">
        <v>0</v>
      </c>
      <c r="DT1382" s="471">
        <v>0</v>
      </c>
      <c r="DU1382" s="471">
        <v>0</v>
      </c>
      <c r="DV1382" s="471">
        <v>0</v>
      </c>
      <c r="DW1382" s="471">
        <v>0</v>
      </c>
      <c r="DX1382" s="471">
        <v>0</v>
      </c>
      <c r="DY1382" s="471">
        <v>0</v>
      </c>
      <c r="DZ1382" s="471">
        <v>0</v>
      </c>
      <c r="EA1382" s="471">
        <v>0</v>
      </c>
      <c r="EB1382" s="496">
        <v>0</v>
      </c>
      <c r="EC1382" s="471">
        <v>25</v>
      </c>
      <c r="ED1382" s="471">
        <v>11</v>
      </c>
      <c r="EE1382" s="471">
        <v>10</v>
      </c>
      <c r="EF1382" s="471">
        <v>5</v>
      </c>
      <c r="EG1382" s="471">
        <v>7</v>
      </c>
      <c r="EH1382" s="471">
        <v>4</v>
      </c>
      <c r="EI1382" s="471">
        <v>1</v>
      </c>
      <c r="EJ1382" s="471">
        <v>0</v>
      </c>
      <c r="EK1382" s="496">
        <v>63</v>
      </c>
      <c r="EL1382" s="518">
        <v>50</v>
      </c>
      <c r="EM1382" s="471">
        <v>0</v>
      </c>
      <c r="EN1382" s="471">
        <v>0</v>
      </c>
      <c r="EO1382" s="471">
        <v>0</v>
      </c>
      <c r="EP1382" s="471">
        <v>0</v>
      </c>
      <c r="EQ1382" s="471">
        <v>0</v>
      </c>
      <c r="ER1382" s="471">
        <v>0</v>
      </c>
      <c r="ES1382" s="471">
        <v>0</v>
      </c>
      <c r="ET1382" s="471">
        <v>0</v>
      </c>
      <c r="EU1382" s="496">
        <v>0</v>
      </c>
      <c r="EV1382" s="503">
        <v>100</v>
      </c>
      <c r="EW1382" s="471">
        <v>0</v>
      </c>
      <c r="EX1382" s="471">
        <v>0</v>
      </c>
      <c r="EY1382" s="471">
        <v>0</v>
      </c>
      <c r="EZ1382" s="471">
        <v>0</v>
      </c>
      <c r="FA1382" s="471">
        <v>0</v>
      </c>
      <c r="FB1382" s="471">
        <v>0</v>
      </c>
      <c r="FC1382" s="471">
        <v>0</v>
      </c>
      <c r="FD1382" s="471">
        <v>0</v>
      </c>
      <c r="FE1382" s="496">
        <v>0</v>
      </c>
      <c r="FF1382" s="503">
        <v>150</v>
      </c>
      <c r="FG1382" s="471">
        <v>0</v>
      </c>
      <c r="FH1382" s="471">
        <v>0</v>
      </c>
      <c r="FI1382" s="471">
        <v>0</v>
      </c>
      <c r="FJ1382" s="471">
        <v>0</v>
      </c>
      <c r="FK1382" s="471">
        <v>0</v>
      </c>
      <c r="FL1382" s="471">
        <v>0</v>
      </c>
      <c r="FM1382" s="471">
        <v>0</v>
      </c>
      <c r="FN1382" s="471">
        <v>0</v>
      </c>
      <c r="FO1382" s="496">
        <v>0</v>
      </c>
      <c r="FP1382" s="503">
        <v>200</v>
      </c>
      <c r="FQ1382" s="471">
        <v>5</v>
      </c>
      <c r="FR1382" s="471">
        <v>4</v>
      </c>
      <c r="FS1382" s="471">
        <v>2</v>
      </c>
      <c r="FT1382" s="471">
        <v>2</v>
      </c>
      <c r="FU1382" s="471">
        <v>0</v>
      </c>
      <c r="FV1382" s="471">
        <v>1</v>
      </c>
      <c r="FW1382" s="471">
        <v>1</v>
      </c>
      <c r="FX1382" s="471">
        <v>0</v>
      </c>
      <c r="FY1382" s="496">
        <v>15</v>
      </c>
      <c r="FZ1382" s="503">
        <v>0</v>
      </c>
      <c r="GA1382" s="471">
        <v>0</v>
      </c>
      <c r="GB1382" s="471">
        <v>0</v>
      </c>
      <c r="GC1382" s="471">
        <v>0</v>
      </c>
      <c r="GD1382" s="471">
        <v>0</v>
      </c>
      <c r="GE1382" s="471">
        <v>0</v>
      </c>
      <c r="GF1382" s="471">
        <v>0</v>
      </c>
      <c r="GG1382" s="471">
        <v>0</v>
      </c>
      <c r="GH1382" s="471">
        <v>0</v>
      </c>
      <c r="GI1382" s="496">
        <v>0</v>
      </c>
      <c r="GJ1382" s="471">
        <v>5</v>
      </c>
      <c r="GK1382" s="471">
        <v>4</v>
      </c>
      <c r="GL1382" s="471">
        <v>2</v>
      </c>
      <c r="GM1382" s="471">
        <v>2</v>
      </c>
      <c r="GN1382" s="471">
        <v>0</v>
      </c>
      <c r="GO1382" s="471">
        <v>1</v>
      </c>
      <c r="GP1382" s="471">
        <v>1</v>
      </c>
      <c r="GQ1382" s="471">
        <v>0</v>
      </c>
      <c r="GR1382" s="496">
        <v>15</v>
      </c>
      <c r="GS1382" s="503">
        <v>100</v>
      </c>
      <c r="GT1382" s="471">
        <v>0</v>
      </c>
      <c r="GU1382" s="471">
        <v>0</v>
      </c>
      <c r="GV1382" s="471">
        <v>0</v>
      </c>
      <c r="GW1382" s="471">
        <v>0</v>
      </c>
      <c r="GX1382" s="471">
        <v>0</v>
      </c>
      <c r="GY1382" s="471">
        <v>0</v>
      </c>
      <c r="GZ1382" s="471">
        <v>0</v>
      </c>
      <c r="HA1382" s="471">
        <v>0</v>
      </c>
      <c r="HB1382" s="496">
        <v>0</v>
      </c>
      <c r="HC1382" s="503">
        <v>150</v>
      </c>
      <c r="HD1382" s="471">
        <v>0</v>
      </c>
      <c r="HE1382" s="471">
        <v>0</v>
      </c>
      <c r="HF1382" s="471">
        <v>0</v>
      </c>
      <c r="HG1382" s="471">
        <v>0</v>
      </c>
      <c r="HH1382" s="471">
        <v>0</v>
      </c>
      <c r="HI1382" s="471">
        <v>0</v>
      </c>
      <c r="HJ1382" s="471">
        <v>0</v>
      </c>
      <c r="HK1382" s="471">
        <v>0</v>
      </c>
      <c r="HL1382" s="496">
        <v>0</v>
      </c>
      <c r="HM1382" s="503">
        <v>200</v>
      </c>
      <c r="HN1382" s="471">
        <v>0</v>
      </c>
      <c r="HO1382" s="471">
        <v>0</v>
      </c>
      <c r="HP1382" s="471">
        <v>0</v>
      </c>
      <c r="HQ1382" s="471">
        <v>0</v>
      </c>
      <c r="HR1382" s="471">
        <v>0</v>
      </c>
      <c r="HS1382" s="471">
        <v>0</v>
      </c>
      <c r="HT1382" s="471">
        <v>0</v>
      </c>
      <c r="HU1382" s="471">
        <v>0</v>
      </c>
      <c r="HV1382" s="496">
        <v>0</v>
      </c>
      <c r="HW1382" s="503">
        <v>250</v>
      </c>
      <c r="HX1382" s="471">
        <v>0</v>
      </c>
      <c r="HY1382" s="471">
        <v>0</v>
      </c>
      <c r="HZ1382" s="471">
        <v>0</v>
      </c>
      <c r="IA1382" s="471">
        <v>0</v>
      </c>
      <c r="IB1382" s="471">
        <v>0</v>
      </c>
      <c r="IC1382" s="471">
        <v>0</v>
      </c>
      <c r="ID1382" s="471">
        <v>0</v>
      </c>
      <c r="IE1382" s="471">
        <v>0</v>
      </c>
      <c r="IF1382" s="496">
        <v>0</v>
      </c>
      <c r="IG1382" s="503">
        <v>300</v>
      </c>
      <c r="IH1382" s="471">
        <v>0</v>
      </c>
      <c r="II1382" s="471">
        <v>2</v>
      </c>
      <c r="IJ1382" s="471">
        <v>3</v>
      </c>
      <c r="IK1382" s="471">
        <v>0</v>
      </c>
      <c r="IL1382" s="471">
        <v>1</v>
      </c>
      <c r="IM1382" s="471">
        <v>0</v>
      </c>
      <c r="IN1382" s="471">
        <v>0</v>
      </c>
      <c r="IO1382" s="471">
        <v>0</v>
      </c>
      <c r="IP1382" s="496">
        <v>6</v>
      </c>
      <c r="IQ1382" s="503">
        <v>0</v>
      </c>
      <c r="IR1382" s="471">
        <v>0</v>
      </c>
      <c r="IS1382" s="471">
        <v>0</v>
      </c>
      <c r="IT1382" s="471">
        <v>0</v>
      </c>
      <c r="IU1382" s="471">
        <v>0</v>
      </c>
      <c r="IV1382" s="471">
        <v>0</v>
      </c>
      <c r="IW1382" s="471">
        <v>0</v>
      </c>
      <c r="IX1382" s="471">
        <v>0</v>
      </c>
      <c r="IY1382" s="471">
        <v>0</v>
      </c>
      <c r="IZ1382" s="496">
        <v>0</v>
      </c>
      <c r="JA1382" s="471">
        <v>0</v>
      </c>
      <c r="JB1382" s="471">
        <v>2</v>
      </c>
      <c r="JC1382" s="471">
        <v>3</v>
      </c>
      <c r="JD1382" s="471">
        <v>0</v>
      </c>
      <c r="JE1382" s="471">
        <v>1</v>
      </c>
      <c r="JF1382" s="471">
        <v>0</v>
      </c>
      <c r="JG1382" s="471">
        <v>0</v>
      </c>
      <c r="JH1382" s="471">
        <v>0</v>
      </c>
      <c r="JI1382" s="471">
        <v>6</v>
      </c>
      <c r="JJ1382" s="503">
        <v>0</v>
      </c>
      <c r="JK1382" s="471">
        <v>256</v>
      </c>
      <c r="JL1382" s="471">
        <v>388</v>
      </c>
      <c r="JM1382" s="471">
        <v>539</v>
      </c>
      <c r="JN1382" s="471">
        <v>487</v>
      </c>
      <c r="JO1382" s="471">
        <v>326</v>
      </c>
      <c r="JP1382" s="471">
        <v>177</v>
      </c>
      <c r="JQ1382" s="471">
        <v>137</v>
      </c>
      <c r="JR1382" s="471">
        <v>16</v>
      </c>
      <c r="JS1382" s="496">
        <v>2326</v>
      </c>
      <c r="JT1382" s="503">
        <v>10</v>
      </c>
      <c r="JU1382" s="471">
        <v>0</v>
      </c>
      <c r="JV1382" s="471">
        <v>0</v>
      </c>
      <c r="JW1382" s="471">
        <v>0</v>
      </c>
      <c r="JX1382" s="471">
        <v>0</v>
      </c>
      <c r="JY1382" s="471">
        <v>0</v>
      </c>
      <c r="JZ1382" s="471">
        <v>0</v>
      </c>
      <c r="KA1382" s="471">
        <v>0</v>
      </c>
      <c r="KB1382" s="471">
        <v>0</v>
      </c>
      <c r="KC1382" s="496">
        <v>0</v>
      </c>
      <c r="KD1382" s="503">
        <v>50</v>
      </c>
      <c r="KE1382" s="471">
        <v>8</v>
      </c>
      <c r="KF1382" s="471">
        <v>1</v>
      </c>
      <c r="KG1382" s="471">
        <v>3</v>
      </c>
      <c r="KH1382" s="471">
        <v>6</v>
      </c>
      <c r="KI1382" s="471">
        <v>0</v>
      </c>
      <c r="KJ1382" s="471">
        <v>3</v>
      </c>
      <c r="KK1382" s="471">
        <v>1</v>
      </c>
      <c r="KL1382" s="471">
        <v>0</v>
      </c>
      <c r="KM1382" s="496">
        <v>22</v>
      </c>
      <c r="KN1382" s="503">
        <v>0</v>
      </c>
      <c r="KO1382" s="471">
        <v>0</v>
      </c>
      <c r="KP1382" s="471">
        <v>0</v>
      </c>
      <c r="KQ1382" s="471">
        <v>0</v>
      </c>
      <c r="KR1382" s="471">
        <v>0</v>
      </c>
      <c r="KS1382" s="471">
        <v>0</v>
      </c>
      <c r="KT1382" s="471">
        <v>0</v>
      </c>
      <c r="KU1382" s="471">
        <v>0</v>
      </c>
      <c r="KV1382" s="471">
        <v>0</v>
      </c>
      <c r="KW1382" s="496">
        <v>0</v>
      </c>
      <c r="KX1382" s="471">
        <v>264</v>
      </c>
      <c r="KY1382" s="471">
        <v>389</v>
      </c>
      <c r="KZ1382" s="471">
        <v>542</v>
      </c>
      <c r="LA1382" s="471">
        <v>493</v>
      </c>
      <c r="LB1382" s="471">
        <v>326</v>
      </c>
      <c r="LC1382" s="471">
        <v>180</v>
      </c>
      <c r="LD1382" s="471">
        <v>138</v>
      </c>
      <c r="LE1382" s="471">
        <v>16</v>
      </c>
      <c r="LF1382" s="496">
        <v>2348</v>
      </c>
      <c r="LG1382" s="262"/>
      <c r="LH1382" s="262"/>
      <c r="LI1382" s="262"/>
      <c r="LJ1382" s="262"/>
      <c r="LK1382" s="262"/>
      <c r="LL1382" s="262"/>
      <c r="LM1382" s="262"/>
      <c r="LN1382" s="262"/>
      <c r="LO1382" s="262"/>
      <c r="LP1382" s="262"/>
      <c r="LQ1382" s="262"/>
      <c r="LR1382" s="262"/>
      <c r="LS1382" s="262"/>
      <c r="LT1382" s="262"/>
      <c r="LU1382" s="262"/>
      <c r="LV1382" s="262"/>
      <c r="LW1382" s="262"/>
      <c r="LX1382" s="262"/>
      <c r="LY1382" s="262"/>
      <c r="LZ1382" s="262"/>
      <c r="MA1382" s="262"/>
      <c r="MB1382" s="262"/>
      <c r="MC1382" s="262"/>
      <c r="MD1382" s="262"/>
      <c r="ME1382" s="262"/>
      <c r="MF1382" s="262"/>
      <c r="MG1382" s="262"/>
      <c r="MH1382" s="262"/>
      <c r="MI1382" s="262"/>
      <c r="MJ1382" s="262"/>
      <c r="MK1382" s="262"/>
      <c r="ML1382" s="262"/>
      <c r="MM1382" s="262"/>
      <c r="MN1382" s="262"/>
      <c r="MO1382" s="262"/>
      <c r="MP1382" s="262"/>
      <c r="MQ1382" s="262"/>
      <c r="MR1382" s="262"/>
      <c r="MS1382" s="262"/>
      <c r="MT1382" s="262"/>
      <c r="MU1382" s="262"/>
    </row>
    <row r="1383" spans="1:359" x14ac:dyDescent="0.2">
      <c r="A1383" s="241" t="s">
        <v>212</v>
      </c>
      <c r="B1383" s="476" t="s">
        <v>887</v>
      </c>
      <c r="C1383" s="326" t="s">
        <v>782</v>
      </c>
      <c r="D1383" s="283" t="s">
        <v>213</v>
      </c>
      <c r="E1383" s="503">
        <v>0</v>
      </c>
      <c r="F1383" s="471">
        <v>40</v>
      </c>
      <c r="G1383" s="471">
        <v>32</v>
      </c>
      <c r="H1383" s="471">
        <v>61</v>
      </c>
      <c r="I1383" s="471">
        <v>28</v>
      </c>
      <c r="J1383" s="471">
        <v>33</v>
      </c>
      <c r="K1383" s="471">
        <v>20</v>
      </c>
      <c r="L1383" s="471">
        <v>7</v>
      </c>
      <c r="M1383" s="471">
        <v>2</v>
      </c>
      <c r="N1383" s="496">
        <v>223</v>
      </c>
      <c r="O1383" s="503">
        <v>10</v>
      </c>
      <c r="P1383" s="471">
        <v>0</v>
      </c>
      <c r="Q1383" s="471">
        <v>0</v>
      </c>
      <c r="R1383" s="471">
        <v>0</v>
      </c>
      <c r="S1383" s="471">
        <v>0</v>
      </c>
      <c r="T1383" s="471">
        <v>0</v>
      </c>
      <c r="U1383" s="471">
        <v>0</v>
      </c>
      <c r="V1383" s="471">
        <v>0</v>
      </c>
      <c r="W1383" s="471">
        <v>0</v>
      </c>
      <c r="X1383" s="496">
        <v>0</v>
      </c>
      <c r="Y1383" s="503">
        <v>25</v>
      </c>
      <c r="Z1383" s="471">
        <v>0</v>
      </c>
      <c r="AA1383" s="471">
        <v>0</v>
      </c>
      <c r="AB1383" s="471">
        <v>0</v>
      </c>
      <c r="AC1383" s="471">
        <v>0</v>
      </c>
      <c r="AD1383" s="471">
        <v>0</v>
      </c>
      <c r="AE1383" s="471">
        <v>0</v>
      </c>
      <c r="AF1383" s="471">
        <v>0</v>
      </c>
      <c r="AG1383" s="471">
        <v>0</v>
      </c>
      <c r="AH1383" s="496">
        <v>0</v>
      </c>
      <c r="AI1383" s="503">
        <v>50</v>
      </c>
      <c r="AJ1383" s="471">
        <v>27</v>
      </c>
      <c r="AK1383" s="471">
        <v>108</v>
      </c>
      <c r="AL1383" s="471">
        <v>153</v>
      </c>
      <c r="AM1383" s="471">
        <v>66</v>
      </c>
      <c r="AN1383" s="471">
        <v>40</v>
      </c>
      <c r="AO1383" s="471">
        <v>31</v>
      </c>
      <c r="AP1383" s="471">
        <v>26</v>
      </c>
      <c r="AQ1383" s="471">
        <v>8</v>
      </c>
      <c r="AR1383" s="496">
        <v>459</v>
      </c>
      <c r="AS1383" s="503">
        <v>100</v>
      </c>
      <c r="AT1383" s="471">
        <v>0</v>
      </c>
      <c r="AU1383" s="471">
        <v>0</v>
      </c>
      <c r="AV1383" s="471">
        <v>0</v>
      </c>
      <c r="AW1383" s="471">
        <v>0</v>
      </c>
      <c r="AX1383" s="471">
        <v>0</v>
      </c>
      <c r="AY1383" s="471">
        <v>0</v>
      </c>
      <c r="AZ1383" s="471">
        <v>0</v>
      </c>
      <c r="BA1383" s="471">
        <v>0</v>
      </c>
      <c r="BB1383" s="496">
        <v>0</v>
      </c>
      <c r="BC1383" s="503">
        <v>0</v>
      </c>
      <c r="BD1383" s="471">
        <v>0</v>
      </c>
      <c r="BE1383" s="471">
        <v>0</v>
      </c>
      <c r="BF1383" s="471">
        <v>0</v>
      </c>
      <c r="BG1383" s="471">
        <v>0</v>
      </c>
      <c r="BH1383" s="471">
        <v>0</v>
      </c>
      <c r="BI1383" s="471">
        <v>0</v>
      </c>
      <c r="BJ1383" s="471">
        <v>0</v>
      </c>
      <c r="BK1383" s="471">
        <v>0</v>
      </c>
      <c r="BL1383" s="496">
        <v>0</v>
      </c>
      <c r="BM1383" s="471">
        <v>27</v>
      </c>
      <c r="BN1383" s="471">
        <v>108</v>
      </c>
      <c r="BO1383" s="471">
        <v>153</v>
      </c>
      <c r="BP1383" s="471">
        <v>66</v>
      </c>
      <c r="BQ1383" s="471">
        <v>40</v>
      </c>
      <c r="BR1383" s="471">
        <v>31</v>
      </c>
      <c r="BS1383" s="471">
        <v>26</v>
      </c>
      <c r="BT1383" s="471">
        <v>8</v>
      </c>
      <c r="BU1383" s="496">
        <v>459</v>
      </c>
      <c r="BV1383" s="471">
        <v>67</v>
      </c>
      <c r="BW1383" s="471">
        <v>140</v>
      </c>
      <c r="BX1383" s="471">
        <v>214</v>
      </c>
      <c r="BY1383" s="471">
        <v>94</v>
      </c>
      <c r="BZ1383" s="471">
        <v>73</v>
      </c>
      <c r="CA1383" s="471">
        <v>51</v>
      </c>
      <c r="CB1383" s="471">
        <v>33</v>
      </c>
      <c r="CC1383" s="471">
        <v>10</v>
      </c>
      <c r="CD1383" s="496">
        <v>682</v>
      </c>
      <c r="CE1383" s="503">
        <v>10</v>
      </c>
      <c r="CF1383" s="471">
        <v>0</v>
      </c>
      <c r="CG1383" s="471">
        <v>0</v>
      </c>
      <c r="CH1383" s="471">
        <v>0</v>
      </c>
      <c r="CI1383" s="471">
        <v>0</v>
      </c>
      <c r="CJ1383" s="471">
        <v>0</v>
      </c>
      <c r="CK1383" s="471">
        <v>0</v>
      </c>
      <c r="CL1383" s="471">
        <v>0</v>
      </c>
      <c r="CM1383" s="471">
        <v>0</v>
      </c>
      <c r="CN1383" s="496">
        <v>0</v>
      </c>
      <c r="CO1383" s="503">
        <v>25</v>
      </c>
      <c r="CP1383" s="471">
        <v>0</v>
      </c>
      <c r="CQ1383" s="471">
        <v>0</v>
      </c>
      <c r="CR1383" s="471">
        <v>0</v>
      </c>
      <c r="CS1383" s="471">
        <v>0</v>
      </c>
      <c r="CT1383" s="471">
        <v>0</v>
      </c>
      <c r="CU1383" s="471">
        <v>0</v>
      </c>
      <c r="CV1383" s="471">
        <v>0</v>
      </c>
      <c r="CW1383" s="471">
        <v>0</v>
      </c>
      <c r="CX1383" s="496">
        <v>0</v>
      </c>
      <c r="CY1383" s="503">
        <v>50</v>
      </c>
      <c r="CZ1383" s="471">
        <v>0</v>
      </c>
      <c r="DA1383" s="471">
        <v>0</v>
      </c>
      <c r="DB1383" s="471">
        <v>0</v>
      </c>
      <c r="DC1383" s="471">
        <v>0</v>
      </c>
      <c r="DD1383" s="471">
        <v>0</v>
      </c>
      <c r="DE1383" s="471">
        <v>0</v>
      </c>
      <c r="DF1383" s="471">
        <v>0</v>
      </c>
      <c r="DG1383" s="471">
        <v>0</v>
      </c>
      <c r="DH1383" s="496">
        <v>0</v>
      </c>
      <c r="DI1383" s="503">
        <v>100</v>
      </c>
      <c r="DJ1383" s="471">
        <v>29</v>
      </c>
      <c r="DK1383" s="471">
        <v>16</v>
      </c>
      <c r="DL1383" s="471">
        <v>5</v>
      </c>
      <c r="DM1383" s="471">
        <v>13</v>
      </c>
      <c r="DN1383" s="471">
        <v>3</v>
      </c>
      <c r="DO1383" s="471">
        <v>7</v>
      </c>
      <c r="DP1383" s="471">
        <v>4</v>
      </c>
      <c r="DQ1383" s="471">
        <v>2</v>
      </c>
      <c r="DR1383" s="496">
        <v>79</v>
      </c>
      <c r="DS1383" s="503">
        <v>0</v>
      </c>
      <c r="DT1383" s="471">
        <v>0</v>
      </c>
      <c r="DU1383" s="471">
        <v>0</v>
      </c>
      <c r="DV1383" s="471">
        <v>0</v>
      </c>
      <c r="DW1383" s="471">
        <v>0</v>
      </c>
      <c r="DX1383" s="471">
        <v>0</v>
      </c>
      <c r="DY1383" s="471">
        <v>0</v>
      </c>
      <c r="DZ1383" s="471">
        <v>0</v>
      </c>
      <c r="EA1383" s="471">
        <v>0</v>
      </c>
      <c r="EB1383" s="496">
        <v>0</v>
      </c>
      <c r="EC1383" s="471">
        <v>29</v>
      </c>
      <c r="ED1383" s="471">
        <v>16</v>
      </c>
      <c r="EE1383" s="471">
        <v>5</v>
      </c>
      <c r="EF1383" s="471">
        <v>13</v>
      </c>
      <c r="EG1383" s="471">
        <v>3</v>
      </c>
      <c r="EH1383" s="471">
        <v>7</v>
      </c>
      <c r="EI1383" s="471">
        <v>4</v>
      </c>
      <c r="EJ1383" s="471">
        <v>2</v>
      </c>
      <c r="EK1383" s="496">
        <v>79</v>
      </c>
      <c r="EL1383" s="518">
        <v>50</v>
      </c>
      <c r="EM1383" s="471">
        <v>0</v>
      </c>
      <c r="EN1383" s="471">
        <v>0</v>
      </c>
      <c r="EO1383" s="471">
        <v>0</v>
      </c>
      <c r="EP1383" s="471">
        <v>0</v>
      </c>
      <c r="EQ1383" s="471">
        <v>0</v>
      </c>
      <c r="ER1383" s="471">
        <v>0</v>
      </c>
      <c r="ES1383" s="471">
        <v>0</v>
      </c>
      <c r="ET1383" s="471">
        <v>0</v>
      </c>
      <c r="EU1383" s="496">
        <v>0</v>
      </c>
      <c r="EV1383" s="503">
        <v>100</v>
      </c>
      <c r="EW1383" s="471">
        <v>0</v>
      </c>
      <c r="EX1383" s="471">
        <v>0</v>
      </c>
      <c r="EY1383" s="471">
        <v>0</v>
      </c>
      <c r="EZ1383" s="471">
        <v>0</v>
      </c>
      <c r="FA1383" s="471">
        <v>0</v>
      </c>
      <c r="FB1383" s="471">
        <v>0</v>
      </c>
      <c r="FC1383" s="471">
        <v>0</v>
      </c>
      <c r="FD1383" s="471">
        <v>0</v>
      </c>
      <c r="FE1383" s="496">
        <v>0</v>
      </c>
      <c r="FF1383" s="503">
        <v>150</v>
      </c>
      <c r="FG1383" s="471">
        <v>0</v>
      </c>
      <c r="FH1383" s="471">
        <v>0</v>
      </c>
      <c r="FI1383" s="471">
        <v>0</v>
      </c>
      <c r="FJ1383" s="471">
        <v>0</v>
      </c>
      <c r="FK1383" s="471">
        <v>0</v>
      </c>
      <c r="FL1383" s="471">
        <v>0</v>
      </c>
      <c r="FM1383" s="471">
        <v>0</v>
      </c>
      <c r="FN1383" s="471">
        <v>0</v>
      </c>
      <c r="FO1383" s="496">
        <v>0</v>
      </c>
      <c r="FP1383" s="503">
        <v>200</v>
      </c>
      <c r="FQ1383" s="471">
        <v>2</v>
      </c>
      <c r="FR1383" s="471">
        <v>1</v>
      </c>
      <c r="FS1383" s="471">
        <v>0</v>
      </c>
      <c r="FT1383" s="471">
        <v>1</v>
      </c>
      <c r="FU1383" s="471">
        <v>1</v>
      </c>
      <c r="FV1383" s="471">
        <v>2</v>
      </c>
      <c r="FW1383" s="471">
        <v>0</v>
      </c>
      <c r="FX1383" s="471">
        <v>0</v>
      </c>
      <c r="FY1383" s="496">
        <v>7</v>
      </c>
      <c r="FZ1383" s="503">
        <v>0</v>
      </c>
      <c r="GA1383" s="471">
        <v>0</v>
      </c>
      <c r="GB1383" s="471">
        <v>0</v>
      </c>
      <c r="GC1383" s="471">
        <v>0</v>
      </c>
      <c r="GD1383" s="471">
        <v>0</v>
      </c>
      <c r="GE1383" s="471">
        <v>0</v>
      </c>
      <c r="GF1383" s="471">
        <v>0</v>
      </c>
      <c r="GG1383" s="471">
        <v>0</v>
      </c>
      <c r="GH1383" s="471">
        <v>0</v>
      </c>
      <c r="GI1383" s="496">
        <v>0</v>
      </c>
      <c r="GJ1383" s="471">
        <v>2</v>
      </c>
      <c r="GK1383" s="471">
        <v>1</v>
      </c>
      <c r="GL1383" s="471">
        <v>0</v>
      </c>
      <c r="GM1383" s="471">
        <v>1</v>
      </c>
      <c r="GN1383" s="471">
        <v>1</v>
      </c>
      <c r="GO1383" s="471">
        <v>2</v>
      </c>
      <c r="GP1383" s="471">
        <v>0</v>
      </c>
      <c r="GQ1383" s="471">
        <v>0</v>
      </c>
      <c r="GR1383" s="496">
        <v>7</v>
      </c>
      <c r="GS1383" s="503">
        <v>100</v>
      </c>
      <c r="GT1383" s="471">
        <v>0</v>
      </c>
      <c r="GU1383" s="471">
        <v>0</v>
      </c>
      <c r="GV1383" s="471">
        <v>0</v>
      </c>
      <c r="GW1383" s="471">
        <v>0</v>
      </c>
      <c r="GX1383" s="471">
        <v>0</v>
      </c>
      <c r="GY1383" s="471">
        <v>0</v>
      </c>
      <c r="GZ1383" s="471">
        <v>0</v>
      </c>
      <c r="HA1383" s="471">
        <v>0</v>
      </c>
      <c r="HB1383" s="496">
        <v>0</v>
      </c>
      <c r="HC1383" s="503">
        <v>150</v>
      </c>
      <c r="HD1383" s="471">
        <v>0</v>
      </c>
      <c r="HE1383" s="471">
        <v>0</v>
      </c>
      <c r="HF1383" s="471">
        <v>0</v>
      </c>
      <c r="HG1383" s="471">
        <v>0</v>
      </c>
      <c r="HH1383" s="471">
        <v>0</v>
      </c>
      <c r="HI1383" s="471">
        <v>0</v>
      </c>
      <c r="HJ1383" s="471">
        <v>0</v>
      </c>
      <c r="HK1383" s="471">
        <v>0</v>
      </c>
      <c r="HL1383" s="496">
        <v>0</v>
      </c>
      <c r="HM1383" s="503">
        <v>200</v>
      </c>
      <c r="HN1383" s="471">
        <v>0</v>
      </c>
      <c r="HO1383" s="471">
        <v>0</v>
      </c>
      <c r="HP1383" s="471">
        <v>0</v>
      </c>
      <c r="HQ1383" s="471">
        <v>0</v>
      </c>
      <c r="HR1383" s="471">
        <v>0</v>
      </c>
      <c r="HS1383" s="471">
        <v>0</v>
      </c>
      <c r="HT1383" s="471">
        <v>0</v>
      </c>
      <c r="HU1383" s="471">
        <v>0</v>
      </c>
      <c r="HV1383" s="496">
        <v>0</v>
      </c>
      <c r="HW1383" s="503">
        <v>250</v>
      </c>
      <c r="HX1383" s="471">
        <v>0</v>
      </c>
      <c r="HY1383" s="471">
        <v>0</v>
      </c>
      <c r="HZ1383" s="471">
        <v>0</v>
      </c>
      <c r="IA1383" s="471">
        <v>0</v>
      </c>
      <c r="IB1383" s="471">
        <v>0</v>
      </c>
      <c r="IC1383" s="471">
        <v>0</v>
      </c>
      <c r="ID1383" s="471">
        <v>0</v>
      </c>
      <c r="IE1383" s="471">
        <v>0</v>
      </c>
      <c r="IF1383" s="496">
        <v>0</v>
      </c>
      <c r="IG1383" s="503">
        <v>300</v>
      </c>
      <c r="IH1383" s="471">
        <v>1</v>
      </c>
      <c r="II1383" s="471">
        <v>2</v>
      </c>
      <c r="IJ1383" s="471">
        <v>2</v>
      </c>
      <c r="IK1383" s="471">
        <v>3</v>
      </c>
      <c r="IL1383" s="471">
        <v>3</v>
      </c>
      <c r="IM1383" s="471">
        <v>0</v>
      </c>
      <c r="IN1383" s="471">
        <v>0</v>
      </c>
      <c r="IO1383" s="471">
        <v>0</v>
      </c>
      <c r="IP1383" s="496">
        <v>11</v>
      </c>
      <c r="IQ1383" s="503">
        <v>0</v>
      </c>
      <c r="IR1383" s="471">
        <v>0</v>
      </c>
      <c r="IS1383" s="471">
        <v>0</v>
      </c>
      <c r="IT1383" s="471">
        <v>0</v>
      </c>
      <c r="IU1383" s="471">
        <v>0</v>
      </c>
      <c r="IV1383" s="471">
        <v>0</v>
      </c>
      <c r="IW1383" s="471">
        <v>0</v>
      </c>
      <c r="IX1383" s="471">
        <v>0</v>
      </c>
      <c r="IY1383" s="471">
        <v>0</v>
      </c>
      <c r="IZ1383" s="496">
        <v>0</v>
      </c>
      <c r="JA1383" s="471">
        <v>1</v>
      </c>
      <c r="JB1383" s="471">
        <v>2</v>
      </c>
      <c r="JC1383" s="471">
        <v>2</v>
      </c>
      <c r="JD1383" s="471">
        <v>3</v>
      </c>
      <c r="JE1383" s="471">
        <v>3</v>
      </c>
      <c r="JF1383" s="471">
        <v>0</v>
      </c>
      <c r="JG1383" s="471">
        <v>0</v>
      </c>
      <c r="JH1383" s="471">
        <v>0</v>
      </c>
      <c r="JI1383" s="471">
        <v>11</v>
      </c>
      <c r="JJ1383" s="503">
        <v>0</v>
      </c>
      <c r="JK1383" s="471">
        <v>64</v>
      </c>
      <c r="JL1383" s="471">
        <v>45</v>
      </c>
      <c r="JM1383" s="471">
        <v>53</v>
      </c>
      <c r="JN1383" s="471">
        <v>55</v>
      </c>
      <c r="JO1383" s="471">
        <v>40</v>
      </c>
      <c r="JP1383" s="471">
        <v>39</v>
      </c>
      <c r="JQ1383" s="471">
        <v>41</v>
      </c>
      <c r="JR1383" s="471">
        <v>17</v>
      </c>
      <c r="JS1383" s="496">
        <v>354</v>
      </c>
      <c r="JT1383" s="503">
        <v>10</v>
      </c>
      <c r="JU1383" s="471">
        <v>0</v>
      </c>
      <c r="JV1383" s="471">
        <v>0</v>
      </c>
      <c r="JW1383" s="471">
        <v>0</v>
      </c>
      <c r="JX1383" s="471">
        <v>0</v>
      </c>
      <c r="JY1383" s="471">
        <v>0</v>
      </c>
      <c r="JZ1383" s="471">
        <v>0</v>
      </c>
      <c r="KA1383" s="471">
        <v>0</v>
      </c>
      <c r="KB1383" s="471">
        <v>0</v>
      </c>
      <c r="KC1383" s="496">
        <v>0</v>
      </c>
      <c r="KD1383" s="503">
        <v>50</v>
      </c>
      <c r="KE1383" s="471">
        <v>3</v>
      </c>
      <c r="KF1383" s="471">
        <v>1</v>
      </c>
      <c r="KG1383" s="471">
        <v>1</v>
      </c>
      <c r="KH1383" s="471">
        <v>0</v>
      </c>
      <c r="KI1383" s="471">
        <v>2</v>
      </c>
      <c r="KJ1383" s="471">
        <v>0</v>
      </c>
      <c r="KK1383" s="471">
        <v>0</v>
      </c>
      <c r="KL1383" s="471">
        <v>0</v>
      </c>
      <c r="KM1383" s="496">
        <v>7</v>
      </c>
      <c r="KN1383" s="503">
        <v>0</v>
      </c>
      <c r="KO1383" s="471">
        <v>0</v>
      </c>
      <c r="KP1383" s="471">
        <v>0</v>
      </c>
      <c r="KQ1383" s="471">
        <v>0</v>
      </c>
      <c r="KR1383" s="471">
        <v>0</v>
      </c>
      <c r="KS1383" s="471">
        <v>0</v>
      </c>
      <c r="KT1383" s="471">
        <v>0</v>
      </c>
      <c r="KU1383" s="471">
        <v>0</v>
      </c>
      <c r="KV1383" s="471">
        <v>0</v>
      </c>
      <c r="KW1383" s="496">
        <v>0</v>
      </c>
      <c r="KX1383" s="471">
        <v>67</v>
      </c>
      <c r="KY1383" s="471">
        <v>46</v>
      </c>
      <c r="KZ1383" s="471">
        <v>54</v>
      </c>
      <c r="LA1383" s="471">
        <v>55</v>
      </c>
      <c r="LB1383" s="471">
        <v>42</v>
      </c>
      <c r="LC1383" s="471">
        <v>39</v>
      </c>
      <c r="LD1383" s="471">
        <v>41</v>
      </c>
      <c r="LE1383" s="471">
        <v>17</v>
      </c>
      <c r="LF1383" s="496">
        <v>361</v>
      </c>
      <c r="LG1383" s="262"/>
      <c r="LH1383" s="262"/>
      <c r="LI1383" s="262"/>
      <c r="LJ1383" s="262"/>
      <c r="LK1383" s="262"/>
      <c r="LL1383" s="262"/>
      <c r="LM1383" s="262"/>
      <c r="LN1383" s="262"/>
      <c r="LO1383" s="262"/>
      <c r="LP1383" s="262"/>
      <c r="LQ1383" s="262"/>
      <c r="LR1383" s="262"/>
      <c r="LS1383" s="262"/>
      <c r="LT1383" s="262"/>
      <c r="LU1383" s="262"/>
      <c r="LV1383" s="262"/>
      <c r="LW1383" s="262"/>
      <c r="LX1383" s="262"/>
      <c r="LY1383" s="262"/>
      <c r="LZ1383" s="262"/>
      <c r="MA1383" s="262"/>
      <c r="MB1383" s="262"/>
      <c r="MC1383" s="262"/>
      <c r="MD1383" s="262"/>
      <c r="ME1383" s="262"/>
      <c r="MF1383" s="262"/>
      <c r="MG1383" s="262"/>
      <c r="MH1383" s="262"/>
      <c r="MI1383" s="262"/>
      <c r="MJ1383" s="262"/>
      <c r="MK1383" s="262"/>
      <c r="ML1383" s="262"/>
      <c r="MM1383" s="262"/>
      <c r="MN1383" s="262"/>
      <c r="MO1383" s="262"/>
      <c r="MP1383" s="262"/>
      <c r="MQ1383" s="262"/>
      <c r="MR1383" s="262"/>
      <c r="MS1383" s="262"/>
      <c r="MT1383" s="262"/>
      <c r="MU1383" s="262"/>
    </row>
    <row r="1384" spans="1:359" x14ac:dyDescent="0.2">
      <c r="A1384" s="241" t="s">
        <v>214</v>
      </c>
      <c r="B1384" s="476" t="s">
        <v>888</v>
      </c>
      <c r="C1384" s="326" t="s">
        <v>626</v>
      </c>
      <c r="D1384" s="283" t="s">
        <v>215</v>
      </c>
      <c r="E1384" s="503">
        <v>0</v>
      </c>
      <c r="F1384" s="471">
        <v>30</v>
      </c>
      <c r="G1384" s="471">
        <v>123</v>
      </c>
      <c r="H1384" s="471">
        <v>234</v>
      </c>
      <c r="I1384" s="471">
        <v>123</v>
      </c>
      <c r="J1384" s="471">
        <v>56</v>
      </c>
      <c r="K1384" s="471">
        <v>36</v>
      </c>
      <c r="L1384" s="471">
        <v>29</v>
      </c>
      <c r="M1384" s="471">
        <v>9</v>
      </c>
      <c r="N1384" s="496">
        <v>640</v>
      </c>
      <c r="O1384" s="503">
        <v>10</v>
      </c>
      <c r="P1384" s="471">
        <v>0</v>
      </c>
      <c r="Q1384" s="471">
        <v>0</v>
      </c>
      <c r="R1384" s="471">
        <v>0</v>
      </c>
      <c r="S1384" s="471">
        <v>0</v>
      </c>
      <c r="T1384" s="471">
        <v>0</v>
      </c>
      <c r="U1384" s="471">
        <v>0</v>
      </c>
      <c r="V1384" s="471">
        <v>0</v>
      </c>
      <c r="W1384" s="471">
        <v>0</v>
      </c>
      <c r="X1384" s="496">
        <v>0</v>
      </c>
      <c r="Y1384" s="503">
        <v>25</v>
      </c>
      <c r="Z1384" s="471">
        <v>0</v>
      </c>
      <c r="AA1384" s="471">
        <v>0</v>
      </c>
      <c r="AB1384" s="471">
        <v>0</v>
      </c>
      <c r="AC1384" s="471">
        <v>0</v>
      </c>
      <c r="AD1384" s="471">
        <v>0</v>
      </c>
      <c r="AE1384" s="471">
        <v>0</v>
      </c>
      <c r="AF1384" s="471">
        <v>0</v>
      </c>
      <c r="AG1384" s="471">
        <v>0</v>
      </c>
      <c r="AH1384" s="496">
        <v>0</v>
      </c>
      <c r="AI1384" s="503">
        <v>50</v>
      </c>
      <c r="AJ1384" s="471">
        <v>0</v>
      </c>
      <c r="AK1384" s="471">
        <v>0</v>
      </c>
      <c r="AL1384" s="471">
        <v>0</v>
      </c>
      <c r="AM1384" s="471">
        <v>0</v>
      </c>
      <c r="AN1384" s="471">
        <v>0</v>
      </c>
      <c r="AO1384" s="471">
        <v>0</v>
      </c>
      <c r="AP1384" s="471">
        <v>0</v>
      </c>
      <c r="AQ1384" s="471">
        <v>0</v>
      </c>
      <c r="AR1384" s="496">
        <v>0</v>
      </c>
      <c r="AS1384" s="503">
        <v>100</v>
      </c>
      <c r="AT1384" s="471">
        <v>0</v>
      </c>
      <c r="AU1384" s="471">
        <v>0</v>
      </c>
      <c r="AV1384" s="471">
        <v>0</v>
      </c>
      <c r="AW1384" s="471">
        <v>0</v>
      </c>
      <c r="AX1384" s="471">
        <v>0</v>
      </c>
      <c r="AY1384" s="471">
        <v>0</v>
      </c>
      <c r="AZ1384" s="471">
        <v>0</v>
      </c>
      <c r="BA1384" s="471">
        <v>0</v>
      </c>
      <c r="BB1384" s="496">
        <v>0</v>
      </c>
      <c r="BC1384" s="503">
        <v>0</v>
      </c>
      <c r="BD1384" s="471">
        <v>0</v>
      </c>
      <c r="BE1384" s="471">
        <v>0</v>
      </c>
      <c r="BF1384" s="471">
        <v>0</v>
      </c>
      <c r="BG1384" s="471">
        <v>0</v>
      </c>
      <c r="BH1384" s="471">
        <v>0</v>
      </c>
      <c r="BI1384" s="471">
        <v>0</v>
      </c>
      <c r="BJ1384" s="471">
        <v>0</v>
      </c>
      <c r="BK1384" s="471">
        <v>0</v>
      </c>
      <c r="BL1384" s="496">
        <v>0</v>
      </c>
      <c r="BM1384" s="471">
        <v>0</v>
      </c>
      <c r="BN1384" s="471">
        <v>0</v>
      </c>
      <c r="BO1384" s="471">
        <v>0</v>
      </c>
      <c r="BP1384" s="471">
        <v>0</v>
      </c>
      <c r="BQ1384" s="471">
        <v>0</v>
      </c>
      <c r="BR1384" s="471">
        <v>0</v>
      </c>
      <c r="BS1384" s="471">
        <v>0</v>
      </c>
      <c r="BT1384" s="471">
        <v>0</v>
      </c>
      <c r="BU1384" s="496">
        <v>0</v>
      </c>
      <c r="BV1384" s="471">
        <v>30</v>
      </c>
      <c r="BW1384" s="471">
        <v>123</v>
      </c>
      <c r="BX1384" s="471">
        <v>234</v>
      </c>
      <c r="BY1384" s="471">
        <v>123</v>
      </c>
      <c r="BZ1384" s="471">
        <v>56</v>
      </c>
      <c r="CA1384" s="471">
        <v>36</v>
      </c>
      <c r="CB1384" s="471">
        <v>29</v>
      </c>
      <c r="CC1384" s="471">
        <v>9</v>
      </c>
      <c r="CD1384" s="496">
        <v>640</v>
      </c>
      <c r="CE1384" s="503">
        <v>10</v>
      </c>
      <c r="CF1384" s="471">
        <v>0</v>
      </c>
      <c r="CG1384" s="471">
        <v>0</v>
      </c>
      <c r="CH1384" s="471">
        <v>0</v>
      </c>
      <c r="CI1384" s="471">
        <v>0</v>
      </c>
      <c r="CJ1384" s="471">
        <v>0</v>
      </c>
      <c r="CK1384" s="471">
        <v>0</v>
      </c>
      <c r="CL1384" s="471">
        <v>0</v>
      </c>
      <c r="CM1384" s="471">
        <v>0</v>
      </c>
      <c r="CN1384" s="496">
        <v>0</v>
      </c>
      <c r="CO1384" s="503">
        <v>25</v>
      </c>
      <c r="CP1384" s="471">
        <v>0</v>
      </c>
      <c r="CQ1384" s="471">
        <v>0</v>
      </c>
      <c r="CR1384" s="471">
        <v>0</v>
      </c>
      <c r="CS1384" s="471">
        <v>0</v>
      </c>
      <c r="CT1384" s="471">
        <v>0</v>
      </c>
      <c r="CU1384" s="471">
        <v>0</v>
      </c>
      <c r="CV1384" s="471">
        <v>0</v>
      </c>
      <c r="CW1384" s="471">
        <v>0</v>
      </c>
      <c r="CX1384" s="496">
        <v>0</v>
      </c>
      <c r="CY1384" s="503">
        <v>50</v>
      </c>
      <c r="CZ1384" s="471">
        <v>0</v>
      </c>
      <c r="DA1384" s="471">
        <v>0</v>
      </c>
      <c r="DB1384" s="471">
        <v>0</v>
      </c>
      <c r="DC1384" s="471">
        <v>0</v>
      </c>
      <c r="DD1384" s="471">
        <v>0</v>
      </c>
      <c r="DE1384" s="471">
        <v>0</v>
      </c>
      <c r="DF1384" s="471">
        <v>0</v>
      </c>
      <c r="DG1384" s="471">
        <v>0</v>
      </c>
      <c r="DH1384" s="496">
        <v>0</v>
      </c>
      <c r="DI1384" s="503">
        <v>100</v>
      </c>
      <c r="DJ1384" s="471">
        <v>2</v>
      </c>
      <c r="DK1384" s="471">
        <v>8</v>
      </c>
      <c r="DL1384" s="471">
        <v>11</v>
      </c>
      <c r="DM1384" s="471">
        <v>26</v>
      </c>
      <c r="DN1384" s="471">
        <v>10</v>
      </c>
      <c r="DO1384" s="471">
        <v>9</v>
      </c>
      <c r="DP1384" s="471">
        <v>9</v>
      </c>
      <c r="DQ1384" s="471">
        <v>0</v>
      </c>
      <c r="DR1384" s="496">
        <v>75</v>
      </c>
      <c r="DS1384" s="503">
        <v>0</v>
      </c>
      <c r="DT1384" s="471">
        <v>0</v>
      </c>
      <c r="DU1384" s="471">
        <v>0</v>
      </c>
      <c r="DV1384" s="471">
        <v>0</v>
      </c>
      <c r="DW1384" s="471">
        <v>0</v>
      </c>
      <c r="DX1384" s="471">
        <v>0</v>
      </c>
      <c r="DY1384" s="471">
        <v>0</v>
      </c>
      <c r="DZ1384" s="471">
        <v>0</v>
      </c>
      <c r="EA1384" s="471">
        <v>0</v>
      </c>
      <c r="EB1384" s="496">
        <v>0</v>
      </c>
      <c r="EC1384" s="471">
        <v>2</v>
      </c>
      <c r="ED1384" s="471">
        <v>8</v>
      </c>
      <c r="EE1384" s="471">
        <v>11</v>
      </c>
      <c r="EF1384" s="471">
        <v>26</v>
      </c>
      <c r="EG1384" s="471">
        <v>10</v>
      </c>
      <c r="EH1384" s="471">
        <v>9</v>
      </c>
      <c r="EI1384" s="471">
        <v>9</v>
      </c>
      <c r="EJ1384" s="471">
        <v>0</v>
      </c>
      <c r="EK1384" s="496">
        <v>75</v>
      </c>
      <c r="EL1384" s="518">
        <v>50</v>
      </c>
      <c r="EM1384" s="471">
        <v>0</v>
      </c>
      <c r="EN1384" s="471">
        <v>0</v>
      </c>
      <c r="EO1384" s="471">
        <v>0</v>
      </c>
      <c r="EP1384" s="471">
        <v>0</v>
      </c>
      <c r="EQ1384" s="471">
        <v>0</v>
      </c>
      <c r="ER1384" s="471">
        <v>0</v>
      </c>
      <c r="ES1384" s="471">
        <v>0</v>
      </c>
      <c r="ET1384" s="471">
        <v>0</v>
      </c>
      <c r="EU1384" s="496">
        <v>0</v>
      </c>
      <c r="EV1384" s="503">
        <v>100</v>
      </c>
      <c r="EW1384" s="471">
        <v>12</v>
      </c>
      <c r="EX1384" s="471">
        <v>6</v>
      </c>
      <c r="EY1384" s="471">
        <v>12</v>
      </c>
      <c r="EZ1384" s="471">
        <v>6</v>
      </c>
      <c r="FA1384" s="471">
        <v>2</v>
      </c>
      <c r="FB1384" s="471">
        <v>3</v>
      </c>
      <c r="FC1384" s="471">
        <v>2</v>
      </c>
      <c r="FD1384" s="471">
        <v>0</v>
      </c>
      <c r="FE1384" s="496">
        <v>43</v>
      </c>
      <c r="FF1384" s="503">
        <v>150</v>
      </c>
      <c r="FG1384" s="471">
        <v>0</v>
      </c>
      <c r="FH1384" s="471">
        <v>0</v>
      </c>
      <c r="FI1384" s="471">
        <v>0</v>
      </c>
      <c r="FJ1384" s="471">
        <v>0</v>
      </c>
      <c r="FK1384" s="471">
        <v>0</v>
      </c>
      <c r="FL1384" s="471">
        <v>0</v>
      </c>
      <c r="FM1384" s="471">
        <v>0</v>
      </c>
      <c r="FN1384" s="471">
        <v>0</v>
      </c>
      <c r="FO1384" s="496">
        <v>0</v>
      </c>
      <c r="FP1384" s="503">
        <v>200</v>
      </c>
      <c r="FQ1384" s="471">
        <v>0</v>
      </c>
      <c r="FR1384" s="471">
        <v>0</v>
      </c>
      <c r="FS1384" s="471">
        <v>0</v>
      </c>
      <c r="FT1384" s="471">
        <v>0</v>
      </c>
      <c r="FU1384" s="471">
        <v>0</v>
      </c>
      <c r="FV1384" s="471">
        <v>0</v>
      </c>
      <c r="FW1384" s="471">
        <v>0</v>
      </c>
      <c r="FX1384" s="471">
        <v>0</v>
      </c>
      <c r="FY1384" s="496">
        <v>0</v>
      </c>
      <c r="FZ1384" s="503">
        <v>0</v>
      </c>
      <c r="GA1384" s="471">
        <v>0</v>
      </c>
      <c r="GB1384" s="471">
        <v>0</v>
      </c>
      <c r="GC1384" s="471">
        <v>0</v>
      </c>
      <c r="GD1384" s="471">
        <v>0</v>
      </c>
      <c r="GE1384" s="471">
        <v>0</v>
      </c>
      <c r="GF1384" s="471">
        <v>0</v>
      </c>
      <c r="GG1384" s="471">
        <v>0</v>
      </c>
      <c r="GH1384" s="471">
        <v>0</v>
      </c>
      <c r="GI1384" s="496">
        <v>0</v>
      </c>
      <c r="GJ1384" s="471">
        <v>12</v>
      </c>
      <c r="GK1384" s="471">
        <v>6</v>
      </c>
      <c r="GL1384" s="471">
        <v>12</v>
      </c>
      <c r="GM1384" s="471">
        <v>6</v>
      </c>
      <c r="GN1384" s="471">
        <v>2</v>
      </c>
      <c r="GO1384" s="471">
        <v>3</v>
      </c>
      <c r="GP1384" s="471">
        <v>2</v>
      </c>
      <c r="GQ1384" s="471">
        <v>0</v>
      </c>
      <c r="GR1384" s="496">
        <v>43</v>
      </c>
      <c r="GS1384" s="503">
        <v>100</v>
      </c>
      <c r="GT1384" s="471">
        <v>3</v>
      </c>
      <c r="GU1384" s="471">
        <v>3</v>
      </c>
      <c r="GV1384" s="471">
        <v>4</v>
      </c>
      <c r="GW1384" s="471">
        <v>4</v>
      </c>
      <c r="GX1384" s="471">
        <v>3</v>
      </c>
      <c r="GY1384" s="471">
        <v>6</v>
      </c>
      <c r="GZ1384" s="471">
        <v>0</v>
      </c>
      <c r="HA1384" s="471">
        <v>0</v>
      </c>
      <c r="HB1384" s="496">
        <v>23</v>
      </c>
      <c r="HC1384" s="503">
        <v>150</v>
      </c>
      <c r="HD1384" s="471">
        <v>0</v>
      </c>
      <c r="HE1384" s="471">
        <v>0</v>
      </c>
      <c r="HF1384" s="471">
        <v>0</v>
      </c>
      <c r="HG1384" s="471">
        <v>0</v>
      </c>
      <c r="HH1384" s="471">
        <v>0</v>
      </c>
      <c r="HI1384" s="471">
        <v>0</v>
      </c>
      <c r="HJ1384" s="471">
        <v>0</v>
      </c>
      <c r="HK1384" s="471">
        <v>0</v>
      </c>
      <c r="HL1384" s="496">
        <v>0</v>
      </c>
      <c r="HM1384" s="503">
        <v>200</v>
      </c>
      <c r="HN1384" s="471">
        <v>0</v>
      </c>
      <c r="HO1384" s="471">
        <v>0</v>
      </c>
      <c r="HP1384" s="471">
        <v>0</v>
      </c>
      <c r="HQ1384" s="471">
        <v>0</v>
      </c>
      <c r="HR1384" s="471">
        <v>0</v>
      </c>
      <c r="HS1384" s="471">
        <v>0</v>
      </c>
      <c r="HT1384" s="471">
        <v>0</v>
      </c>
      <c r="HU1384" s="471">
        <v>0</v>
      </c>
      <c r="HV1384" s="496">
        <v>0</v>
      </c>
      <c r="HW1384" s="503">
        <v>250</v>
      </c>
      <c r="HX1384" s="471">
        <v>0</v>
      </c>
      <c r="HY1384" s="471">
        <v>0</v>
      </c>
      <c r="HZ1384" s="471">
        <v>0</v>
      </c>
      <c r="IA1384" s="471">
        <v>0</v>
      </c>
      <c r="IB1384" s="471">
        <v>0</v>
      </c>
      <c r="IC1384" s="471">
        <v>0</v>
      </c>
      <c r="ID1384" s="471">
        <v>0</v>
      </c>
      <c r="IE1384" s="471">
        <v>0</v>
      </c>
      <c r="IF1384" s="496">
        <v>0</v>
      </c>
      <c r="IG1384" s="503">
        <v>300</v>
      </c>
      <c r="IH1384" s="471">
        <v>0</v>
      </c>
      <c r="II1384" s="471">
        <v>0</v>
      </c>
      <c r="IJ1384" s="471">
        <v>0</v>
      </c>
      <c r="IK1384" s="471">
        <v>0</v>
      </c>
      <c r="IL1384" s="471">
        <v>0</v>
      </c>
      <c r="IM1384" s="471">
        <v>0</v>
      </c>
      <c r="IN1384" s="471">
        <v>0</v>
      </c>
      <c r="IO1384" s="471">
        <v>0</v>
      </c>
      <c r="IP1384" s="496">
        <v>0</v>
      </c>
      <c r="IQ1384" s="503">
        <v>0</v>
      </c>
      <c r="IR1384" s="471">
        <v>0</v>
      </c>
      <c r="IS1384" s="471">
        <v>0</v>
      </c>
      <c r="IT1384" s="471">
        <v>0</v>
      </c>
      <c r="IU1384" s="471">
        <v>0</v>
      </c>
      <c r="IV1384" s="471">
        <v>0</v>
      </c>
      <c r="IW1384" s="471">
        <v>0</v>
      </c>
      <c r="IX1384" s="471">
        <v>0</v>
      </c>
      <c r="IY1384" s="471">
        <v>0</v>
      </c>
      <c r="IZ1384" s="496">
        <v>0</v>
      </c>
      <c r="JA1384" s="471">
        <v>3</v>
      </c>
      <c r="JB1384" s="471">
        <v>3</v>
      </c>
      <c r="JC1384" s="471">
        <v>4</v>
      </c>
      <c r="JD1384" s="471">
        <v>4</v>
      </c>
      <c r="JE1384" s="471">
        <v>3</v>
      </c>
      <c r="JF1384" s="471">
        <v>6</v>
      </c>
      <c r="JG1384" s="471">
        <v>0</v>
      </c>
      <c r="JH1384" s="471">
        <v>0</v>
      </c>
      <c r="JI1384" s="471">
        <v>23</v>
      </c>
      <c r="JJ1384" s="503">
        <v>0</v>
      </c>
      <c r="JK1384" s="471">
        <v>10</v>
      </c>
      <c r="JL1384" s="471">
        <v>12</v>
      </c>
      <c r="JM1384" s="471">
        <v>30</v>
      </c>
      <c r="JN1384" s="471">
        <v>22</v>
      </c>
      <c r="JO1384" s="471">
        <v>18</v>
      </c>
      <c r="JP1384" s="471">
        <v>8</v>
      </c>
      <c r="JQ1384" s="471">
        <v>11</v>
      </c>
      <c r="JR1384" s="471">
        <v>6</v>
      </c>
      <c r="JS1384" s="496">
        <v>117</v>
      </c>
      <c r="JT1384" s="503">
        <v>10</v>
      </c>
      <c r="JU1384" s="471">
        <v>0</v>
      </c>
      <c r="JV1384" s="471">
        <v>0</v>
      </c>
      <c r="JW1384" s="471">
        <v>0</v>
      </c>
      <c r="JX1384" s="471">
        <v>0</v>
      </c>
      <c r="JY1384" s="471">
        <v>0</v>
      </c>
      <c r="JZ1384" s="471">
        <v>0</v>
      </c>
      <c r="KA1384" s="471">
        <v>0</v>
      </c>
      <c r="KB1384" s="471">
        <v>0</v>
      </c>
      <c r="KC1384" s="496">
        <v>0</v>
      </c>
      <c r="KD1384" s="503">
        <v>50</v>
      </c>
      <c r="KE1384" s="471">
        <v>1</v>
      </c>
      <c r="KF1384" s="471">
        <v>0</v>
      </c>
      <c r="KG1384" s="471">
        <v>0</v>
      </c>
      <c r="KH1384" s="471">
        <v>0</v>
      </c>
      <c r="KI1384" s="471">
        <v>0</v>
      </c>
      <c r="KJ1384" s="471">
        <v>0</v>
      </c>
      <c r="KK1384" s="471">
        <v>0</v>
      </c>
      <c r="KL1384" s="471">
        <v>0</v>
      </c>
      <c r="KM1384" s="496">
        <v>1</v>
      </c>
      <c r="KN1384" s="503">
        <v>0</v>
      </c>
      <c r="KO1384" s="471">
        <v>0</v>
      </c>
      <c r="KP1384" s="471">
        <v>0</v>
      </c>
      <c r="KQ1384" s="471">
        <v>0</v>
      </c>
      <c r="KR1384" s="471">
        <v>0</v>
      </c>
      <c r="KS1384" s="471">
        <v>0</v>
      </c>
      <c r="KT1384" s="471">
        <v>0</v>
      </c>
      <c r="KU1384" s="471">
        <v>0</v>
      </c>
      <c r="KV1384" s="471">
        <v>0</v>
      </c>
      <c r="KW1384" s="496">
        <v>0</v>
      </c>
      <c r="KX1384" s="471">
        <v>11</v>
      </c>
      <c r="KY1384" s="471">
        <v>12</v>
      </c>
      <c r="KZ1384" s="471">
        <v>30</v>
      </c>
      <c r="LA1384" s="471">
        <v>22</v>
      </c>
      <c r="LB1384" s="471">
        <v>18</v>
      </c>
      <c r="LC1384" s="471">
        <v>8</v>
      </c>
      <c r="LD1384" s="471">
        <v>11</v>
      </c>
      <c r="LE1384" s="471">
        <v>6</v>
      </c>
      <c r="LF1384" s="496">
        <v>118</v>
      </c>
      <c r="LG1384" s="262"/>
      <c r="LH1384" s="262"/>
      <c r="LI1384" s="262"/>
      <c r="LJ1384" s="262"/>
      <c r="LK1384" s="262"/>
      <c r="LL1384" s="262"/>
      <c r="LM1384" s="262"/>
      <c r="LN1384" s="262"/>
      <c r="LO1384" s="262"/>
      <c r="LP1384" s="262"/>
      <c r="LQ1384" s="262"/>
      <c r="LR1384" s="262"/>
      <c r="LS1384" s="262"/>
      <c r="LT1384" s="262"/>
      <c r="LU1384" s="262"/>
      <c r="LV1384" s="262"/>
      <c r="LW1384" s="262"/>
      <c r="LX1384" s="262"/>
      <c r="LY1384" s="262"/>
      <c r="LZ1384" s="262"/>
      <c r="MA1384" s="262"/>
      <c r="MB1384" s="262"/>
      <c r="MC1384" s="262"/>
      <c r="MD1384" s="262"/>
      <c r="ME1384" s="262"/>
      <c r="MF1384" s="262"/>
      <c r="MG1384" s="262"/>
      <c r="MH1384" s="262"/>
      <c r="MI1384" s="262"/>
      <c r="MJ1384" s="262"/>
      <c r="MK1384" s="262"/>
      <c r="ML1384" s="262"/>
      <c r="MM1384" s="262"/>
      <c r="MN1384" s="262"/>
      <c r="MO1384" s="262"/>
      <c r="MP1384" s="262"/>
      <c r="MQ1384" s="262"/>
      <c r="MR1384" s="262"/>
      <c r="MS1384" s="262"/>
      <c r="MT1384" s="262"/>
      <c r="MU1384" s="262"/>
    </row>
    <row r="1385" spans="1:359" x14ac:dyDescent="0.2">
      <c r="A1385" s="241" t="s">
        <v>216</v>
      </c>
      <c r="B1385" s="476" t="s">
        <v>889</v>
      </c>
      <c r="C1385" s="326" t="s">
        <v>786</v>
      </c>
      <c r="D1385" s="283" t="s">
        <v>217</v>
      </c>
      <c r="E1385" s="503">
        <v>0</v>
      </c>
      <c r="F1385" s="471">
        <v>520</v>
      </c>
      <c r="G1385" s="471">
        <v>139</v>
      </c>
      <c r="H1385" s="471">
        <v>144</v>
      </c>
      <c r="I1385" s="471">
        <v>47</v>
      </c>
      <c r="J1385" s="471">
        <v>26</v>
      </c>
      <c r="K1385" s="471">
        <v>16</v>
      </c>
      <c r="L1385" s="471">
        <v>7</v>
      </c>
      <c r="M1385" s="471">
        <v>0</v>
      </c>
      <c r="N1385" s="496">
        <v>899</v>
      </c>
      <c r="O1385" s="503">
        <v>10</v>
      </c>
      <c r="P1385" s="471">
        <v>0</v>
      </c>
      <c r="Q1385" s="471">
        <v>0</v>
      </c>
      <c r="R1385" s="471">
        <v>0</v>
      </c>
      <c r="S1385" s="471">
        <v>0</v>
      </c>
      <c r="T1385" s="471">
        <v>0</v>
      </c>
      <c r="U1385" s="471">
        <v>0</v>
      </c>
      <c r="V1385" s="471">
        <v>0</v>
      </c>
      <c r="W1385" s="471">
        <v>0</v>
      </c>
      <c r="X1385" s="496">
        <v>0</v>
      </c>
      <c r="Y1385" s="503">
        <v>25</v>
      </c>
      <c r="Z1385" s="471">
        <v>27</v>
      </c>
      <c r="AA1385" s="471">
        <v>8</v>
      </c>
      <c r="AB1385" s="471">
        <v>12</v>
      </c>
      <c r="AC1385" s="471">
        <v>6</v>
      </c>
      <c r="AD1385" s="471">
        <v>4</v>
      </c>
      <c r="AE1385" s="471">
        <v>1</v>
      </c>
      <c r="AF1385" s="471">
        <v>0</v>
      </c>
      <c r="AG1385" s="471">
        <v>0</v>
      </c>
      <c r="AH1385" s="496">
        <v>58</v>
      </c>
      <c r="AI1385" s="503">
        <v>50</v>
      </c>
      <c r="AJ1385" s="471">
        <v>0</v>
      </c>
      <c r="AK1385" s="471">
        <v>0</v>
      </c>
      <c r="AL1385" s="471">
        <v>0</v>
      </c>
      <c r="AM1385" s="471">
        <v>0</v>
      </c>
      <c r="AN1385" s="471">
        <v>0</v>
      </c>
      <c r="AO1385" s="471">
        <v>0</v>
      </c>
      <c r="AP1385" s="471">
        <v>0</v>
      </c>
      <c r="AQ1385" s="471">
        <v>0</v>
      </c>
      <c r="AR1385" s="496">
        <v>0</v>
      </c>
      <c r="AS1385" s="503">
        <v>100</v>
      </c>
      <c r="AT1385" s="471">
        <v>152</v>
      </c>
      <c r="AU1385" s="471">
        <v>62</v>
      </c>
      <c r="AV1385" s="471">
        <v>29</v>
      </c>
      <c r="AW1385" s="471">
        <v>7</v>
      </c>
      <c r="AX1385" s="471">
        <v>5</v>
      </c>
      <c r="AY1385" s="471">
        <v>0</v>
      </c>
      <c r="AZ1385" s="471">
        <v>0</v>
      </c>
      <c r="BA1385" s="471">
        <v>0</v>
      </c>
      <c r="BB1385" s="496">
        <v>255</v>
      </c>
      <c r="BC1385" s="503">
        <v>0</v>
      </c>
      <c r="BD1385" s="471">
        <v>0</v>
      </c>
      <c r="BE1385" s="471">
        <v>0</v>
      </c>
      <c r="BF1385" s="471">
        <v>0</v>
      </c>
      <c r="BG1385" s="471">
        <v>0</v>
      </c>
      <c r="BH1385" s="471">
        <v>0</v>
      </c>
      <c r="BI1385" s="471">
        <v>0</v>
      </c>
      <c r="BJ1385" s="471">
        <v>0</v>
      </c>
      <c r="BK1385" s="471">
        <v>0</v>
      </c>
      <c r="BL1385" s="496">
        <v>0</v>
      </c>
      <c r="BM1385" s="471">
        <v>179</v>
      </c>
      <c r="BN1385" s="471">
        <v>70</v>
      </c>
      <c r="BO1385" s="471">
        <v>41</v>
      </c>
      <c r="BP1385" s="471">
        <v>13</v>
      </c>
      <c r="BQ1385" s="471">
        <v>9</v>
      </c>
      <c r="BR1385" s="471">
        <v>1</v>
      </c>
      <c r="BS1385" s="471">
        <v>0</v>
      </c>
      <c r="BT1385" s="471">
        <v>0</v>
      </c>
      <c r="BU1385" s="496">
        <v>313</v>
      </c>
      <c r="BV1385" s="471">
        <v>699</v>
      </c>
      <c r="BW1385" s="471">
        <v>209</v>
      </c>
      <c r="BX1385" s="471">
        <v>185</v>
      </c>
      <c r="BY1385" s="471">
        <v>60</v>
      </c>
      <c r="BZ1385" s="471">
        <v>35</v>
      </c>
      <c r="CA1385" s="471">
        <v>17</v>
      </c>
      <c r="CB1385" s="471">
        <v>7</v>
      </c>
      <c r="CC1385" s="471">
        <v>0</v>
      </c>
      <c r="CD1385" s="496">
        <v>1212</v>
      </c>
      <c r="CE1385" s="503">
        <v>10</v>
      </c>
      <c r="CF1385" s="471">
        <v>0</v>
      </c>
      <c r="CG1385" s="471">
        <v>0</v>
      </c>
      <c r="CH1385" s="471">
        <v>0</v>
      </c>
      <c r="CI1385" s="471">
        <v>0</v>
      </c>
      <c r="CJ1385" s="471">
        <v>0</v>
      </c>
      <c r="CK1385" s="471">
        <v>0</v>
      </c>
      <c r="CL1385" s="471">
        <v>0</v>
      </c>
      <c r="CM1385" s="471">
        <v>0</v>
      </c>
      <c r="CN1385" s="496">
        <v>0</v>
      </c>
      <c r="CO1385" s="503">
        <v>25</v>
      </c>
      <c r="CP1385" s="471">
        <v>0</v>
      </c>
      <c r="CQ1385" s="471">
        <v>0</v>
      </c>
      <c r="CR1385" s="471">
        <v>0</v>
      </c>
      <c r="CS1385" s="471">
        <v>0</v>
      </c>
      <c r="CT1385" s="471">
        <v>0</v>
      </c>
      <c r="CU1385" s="471">
        <v>0</v>
      </c>
      <c r="CV1385" s="471">
        <v>0</v>
      </c>
      <c r="CW1385" s="471">
        <v>0</v>
      </c>
      <c r="CX1385" s="496">
        <v>0</v>
      </c>
      <c r="CY1385" s="503">
        <v>50</v>
      </c>
      <c r="CZ1385" s="471">
        <v>0</v>
      </c>
      <c r="DA1385" s="471">
        <v>0</v>
      </c>
      <c r="DB1385" s="471">
        <v>0</v>
      </c>
      <c r="DC1385" s="471">
        <v>0</v>
      </c>
      <c r="DD1385" s="471">
        <v>0</v>
      </c>
      <c r="DE1385" s="471">
        <v>0</v>
      </c>
      <c r="DF1385" s="471">
        <v>0</v>
      </c>
      <c r="DG1385" s="471">
        <v>0</v>
      </c>
      <c r="DH1385" s="496">
        <v>0</v>
      </c>
      <c r="DI1385" s="503">
        <v>100</v>
      </c>
      <c r="DJ1385" s="471">
        <v>107</v>
      </c>
      <c r="DK1385" s="471">
        <v>34</v>
      </c>
      <c r="DL1385" s="471">
        <v>20</v>
      </c>
      <c r="DM1385" s="471">
        <v>13</v>
      </c>
      <c r="DN1385" s="471">
        <v>7</v>
      </c>
      <c r="DO1385" s="471">
        <v>7</v>
      </c>
      <c r="DP1385" s="471">
        <v>2</v>
      </c>
      <c r="DQ1385" s="471">
        <v>1</v>
      </c>
      <c r="DR1385" s="496">
        <v>191</v>
      </c>
      <c r="DS1385" s="503">
        <v>0</v>
      </c>
      <c r="DT1385" s="471">
        <v>0</v>
      </c>
      <c r="DU1385" s="471">
        <v>0</v>
      </c>
      <c r="DV1385" s="471">
        <v>0</v>
      </c>
      <c r="DW1385" s="471">
        <v>0</v>
      </c>
      <c r="DX1385" s="471">
        <v>0</v>
      </c>
      <c r="DY1385" s="471">
        <v>0</v>
      </c>
      <c r="DZ1385" s="471">
        <v>0</v>
      </c>
      <c r="EA1385" s="471">
        <v>0</v>
      </c>
      <c r="EB1385" s="496">
        <v>0</v>
      </c>
      <c r="EC1385" s="471">
        <v>107</v>
      </c>
      <c r="ED1385" s="471">
        <v>34</v>
      </c>
      <c r="EE1385" s="471">
        <v>20</v>
      </c>
      <c r="EF1385" s="471">
        <v>13</v>
      </c>
      <c r="EG1385" s="471">
        <v>7</v>
      </c>
      <c r="EH1385" s="471">
        <v>7</v>
      </c>
      <c r="EI1385" s="471">
        <v>2</v>
      </c>
      <c r="EJ1385" s="471">
        <v>1</v>
      </c>
      <c r="EK1385" s="496">
        <v>191</v>
      </c>
      <c r="EL1385" s="518">
        <v>50</v>
      </c>
      <c r="EM1385" s="471">
        <v>0</v>
      </c>
      <c r="EN1385" s="471">
        <v>0</v>
      </c>
      <c r="EO1385" s="471">
        <v>0</v>
      </c>
      <c r="EP1385" s="471">
        <v>0</v>
      </c>
      <c r="EQ1385" s="471">
        <v>0</v>
      </c>
      <c r="ER1385" s="471">
        <v>0</v>
      </c>
      <c r="ES1385" s="471">
        <v>0</v>
      </c>
      <c r="ET1385" s="471">
        <v>0</v>
      </c>
      <c r="EU1385" s="496">
        <v>0</v>
      </c>
      <c r="EV1385" s="503">
        <v>100</v>
      </c>
      <c r="EW1385" s="471">
        <v>0</v>
      </c>
      <c r="EX1385" s="471">
        <v>0</v>
      </c>
      <c r="EY1385" s="471">
        <v>0</v>
      </c>
      <c r="EZ1385" s="471">
        <v>0</v>
      </c>
      <c r="FA1385" s="471">
        <v>0</v>
      </c>
      <c r="FB1385" s="471">
        <v>0</v>
      </c>
      <c r="FC1385" s="471">
        <v>0</v>
      </c>
      <c r="FD1385" s="471">
        <v>0</v>
      </c>
      <c r="FE1385" s="496">
        <v>0</v>
      </c>
      <c r="FF1385" s="503">
        <v>150</v>
      </c>
      <c r="FG1385" s="471">
        <v>0</v>
      </c>
      <c r="FH1385" s="471">
        <v>0</v>
      </c>
      <c r="FI1385" s="471">
        <v>0</v>
      </c>
      <c r="FJ1385" s="471">
        <v>0</v>
      </c>
      <c r="FK1385" s="471">
        <v>0</v>
      </c>
      <c r="FL1385" s="471">
        <v>0</v>
      </c>
      <c r="FM1385" s="471">
        <v>0</v>
      </c>
      <c r="FN1385" s="471">
        <v>0</v>
      </c>
      <c r="FO1385" s="496">
        <v>0</v>
      </c>
      <c r="FP1385" s="503">
        <v>200</v>
      </c>
      <c r="FQ1385" s="471">
        <v>25</v>
      </c>
      <c r="FR1385" s="471">
        <v>20</v>
      </c>
      <c r="FS1385" s="471">
        <v>8</v>
      </c>
      <c r="FT1385" s="471">
        <v>2</v>
      </c>
      <c r="FU1385" s="471">
        <v>0</v>
      </c>
      <c r="FV1385" s="471">
        <v>1</v>
      </c>
      <c r="FW1385" s="471">
        <v>0</v>
      </c>
      <c r="FX1385" s="471">
        <v>0</v>
      </c>
      <c r="FY1385" s="496">
        <v>56</v>
      </c>
      <c r="FZ1385" s="503">
        <v>0</v>
      </c>
      <c r="GA1385" s="471">
        <v>0</v>
      </c>
      <c r="GB1385" s="471">
        <v>0</v>
      </c>
      <c r="GC1385" s="471">
        <v>0</v>
      </c>
      <c r="GD1385" s="471">
        <v>0</v>
      </c>
      <c r="GE1385" s="471">
        <v>0</v>
      </c>
      <c r="GF1385" s="471">
        <v>0</v>
      </c>
      <c r="GG1385" s="471">
        <v>0</v>
      </c>
      <c r="GH1385" s="471">
        <v>0</v>
      </c>
      <c r="GI1385" s="496">
        <v>0</v>
      </c>
      <c r="GJ1385" s="471">
        <v>25</v>
      </c>
      <c r="GK1385" s="471">
        <v>20</v>
      </c>
      <c r="GL1385" s="471">
        <v>8</v>
      </c>
      <c r="GM1385" s="471">
        <v>2</v>
      </c>
      <c r="GN1385" s="471">
        <v>0</v>
      </c>
      <c r="GO1385" s="471">
        <v>1</v>
      </c>
      <c r="GP1385" s="471">
        <v>0</v>
      </c>
      <c r="GQ1385" s="471">
        <v>0</v>
      </c>
      <c r="GR1385" s="496">
        <v>56</v>
      </c>
      <c r="GS1385" s="503">
        <v>100</v>
      </c>
      <c r="GT1385" s="471">
        <v>2</v>
      </c>
      <c r="GU1385" s="471">
        <v>1</v>
      </c>
      <c r="GV1385" s="471">
        <v>0</v>
      </c>
      <c r="GW1385" s="471">
        <v>1</v>
      </c>
      <c r="GX1385" s="471">
        <v>0</v>
      </c>
      <c r="GY1385" s="471">
        <v>0</v>
      </c>
      <c r="GZ1385" s="471">
        <v>0</v>
      </c>
      <c r="HA1385" s="471">
        <v>0</v>
      </c>
      <c r="HB1385" s="496">
        <v>4</v>
      </c>
      <c r="HC1385" s="503">
        <v>150</v>
      </c>
      <c r="HD1385" s="471">
        <v>0</v>
      </c>
      <c r="HE1385" s="471">
        <v>0</v>
      </c>
      <c r="HF1385" s="471">
        <v>0</v>
      </c>
      <c r="HG1385" s="471">
        <v>0</v>
      </c>
      <c r="HH1385" s="471">
        <v>0</v>
      </c>
      <c r="HI1385" s="471">
        <v>0</v>
      </c>
      <c r="HJ1385" s="471">
        <v>0</v>
      </c>
      <c r="HK1385" s="471">
        <v>0</v>
      </c>
      <c r="HL1385" s="496">
        <v>0</v>
      </c>
      <c r="HM1385" s="503">
        <v>200</v>
      </c>
      <c r="HN1385" s="471">
        <v>2</v>
      </c>
      <c r="HO1385" s="471">
        <v>0</v>
      </c>
      <c r="HP1385" s="471">
        <v>0</v>
      </c>
      <c r="HQ1385" s="471">
        <v>0</v>
      </c>
      <c r="HR1385" s="471">
        <v>0</v>
      </c>
      <c r="HS1385" s="471">
        <v>0</v>
      </c>
      <c r="HT1385" s="471">
        <v>0</v>
      </c>
      <c r="HU1385" s="471">
        <v>0</v>
      </c>
      <c r="HV1385" s="496">
        <v>2</v>
      </c>
      <c r="HW1385" s="503">
        <v>250</v>
      </c>
      <c r="HX1385" s="471">
        <v>0</v>
      </c>
      <c r="HY1385" s="471">
        <v>0</v>
      </c>
      <c r="HZ1385" s="471">
        <v>0</v>
      </c>
      <c r="IA1385" s="471">
        <v>0</v>
      </c>
      <c r="IB1385" s="471">
        <v>0</v>
      </c>
      <c r="IC1385" s="471">
        <v>0</v>
      </c>
      <c r="ID1385" s="471">
        <v>0</v>
      </c>
      <c r="IE1385" s="471">
        <v>0</v>
      </c>
      <c r="IF1385" s="496">
        <v>0</v>
      </c>
      <c r="IG1385" s="503">
        <v>300</v>
      </c>
      <c r="IH1385" s="471">
        <v>28</v>
      </c>
      <c r="II1385" s="471">
        <v>8</v>
      </c>
      <c r="IJ1385" s="471">
        <v>10</v>
      </c>
      <c r="IK1385" s="471">
        <v>1</v>
      </c>
      <c r="IL1385" s="471">
        <v>3</v>
      </c>
      <c r="IM1385" s="471">
        <v>0</v>
      </c>
      <c r="IN1385" s="471">
        <v>1</v>
      </c>
      <c r="IO1385" s="471">
        <v>0</v>
      </c>
      <c r="IP1385" s="496">
        <v>51</v>
      </c>
      <c r="IQ1385" s="503">
        <v>0</v>
      </c>
      <c r="IR1385" s="471">
        <v>0</v>
      </c>
      <c r="IS1385" s="471">
        <v>0</v>
      </c>
      <c r="IT1385" s="471">
        <v>0</v>
      </c>
      <c r="IU1385" s="471">
        <v>0</v>
      </c>
      <c r="IV1385" s="471">
        <v>0</v>
      </c>
      <c r="IW1385" s="471">
        <v>0</v>
      </c>
      <c r="IX1385" s="471">
        <v>0</v>
      </c>
      <c r="IY1385" s="471">
        <v>0</v>
      </c>
      <c r="IZ1385" s="496">
        <v>0</v>
      </c>
      <c r="JA1385" s="471">
        <v>32</v>
      </c>
      <c r="JB1385" s="471">
        <v>9</v>
      </c>
      <c r="JC1385" s="471">
        <v>10</v>
      </c>
      <c r="JD1385" s="471">
        <v>2</v>
      </c>
      <c r="JE1385" s="471">
        <v>3</v>
      </c>
      <c r="JF1385" s="471">
        <v>0</v>
      </c>
      <c r="JG1385" s="471">
        <v>1</v>
      </c>
      <c r="JH1385" s="471">
        <v>0</v>
      </c>
      <c r="JI1385" s="471">
        <v>57</v>
      </c>
      <c r="JJ1385" s="503">
        <v>0</v>
      </c>
      <c r="JK1385" s="471">
        <v>669</v>
      </c>
      <c r="JL1385" s="471">
        <v>254</v>
      </c>
      <c r="JM1385" s="471">
        <v>262</v>
      </c>
      <c r="JN1385" s="471">
        <v>72</v>
      </c>
      <c r="JO1385" s="471">
        <v>33</v>
      </c>
      <c r="JP1385" s="471">
        <v>14</v>
      </c>
      <c r="JQ1385" s="471">
        <v>12</v>
      </c>
      <c r="JR1385" s="471">
        <v>0</v>
      </c>
      <c r="JS1385" s="496">
        <v>1316</v>
      </c>
      <c r="JT1385" s="503">
        <v>10</v>
      </c>
      <c r="JU1385" s="471">
        <v>0</v>
      </c>
      <c r="JV1385" s="471">
        <v>0</v>
      </c>
      <c r="JW1385" s="471">
        <v>0</v>
      </c>
      <c r="JX1385" s="471">
        <v>0</v>
      </c>
      <c r="JY1385" s="471">
        <v>0</v>
      </c>
      <c r="JZ1385" s="471">
        <v>0</v>
      </c>
      <c r="KA1385" s="471">
        <v>0</v>
      </c>
      <c r="KB1385" s="471">
        <v>0</v>
      </c>
      <c r="KC1385" s="496">
        <v>0</v>
      </c>
      <c r="KD1385" s="503">
        <v>50</v>
      </c>
      <c r="KE1385" s="471">
        <v>24</v>
      </c>
      <c r="KF1385" s="471">
        <v>2</v>
      </c>
      <c r="KG1385" s="471">
        <v>2</v>
      </c>
      <c r="KH1385" s="471">
        <v>2</v>
      </c>
      <c r="KI1385" s="471">
        <v>1</v>
      </c>
      <c r="KJ1385" s="471">
        <v>0</v>
      </c>
      <c r="KK1385" s="471">
        <v>0</v>
      </c>
      <c r="KL1385" s="471">
        <v>0</v>
      </c>
      <c r="KM1385" s="496">
        <v>31</v>
      </c>
      <c r="KN1385" s="503">
        <v>0</v>
      </c>
      <c r="KO1385" s="471">
        <v>0</v>
      </c>
      <c r="KP1385" s="471">
        <v>0</v>
      </c>
      <c r="KQ1385" s="471">
        <v>0</v>
      </c>
      <c r="KR1385" s="471">
        <v>0</v>
      </c>
      <c r="KS1385" s="471">
        <v>0</v>
      </c>
      <c r="KT1385" s="471">
        <v>0</v>
      </c>
      <c r="KU1385" s="471">
        <v>0</v>
      </c>
      <c r="KV1385" s="471">
        <v>0</v>
      </c>
      <c r="KW1385" s="496">
        <v>0</v>
      </c>
      <c r="KX1385" s="471">
        <v>693</v>
      </c>
      <c r="KY1385" s="471">
        <v>256</v>
      </c>
      <c r="KZ1385" s="471">
        <v>264</v>
      </c>
      <c r="LA1385" s="471">
        <v>74</v>
      </c>
      <c r="LB1385" s="471">
        <v>34</v>
      </c>
      <c r="LC1385" s="471">
        <v>14</v>
      </c>
      <c r="LD1385" s="471">
        <v>12</v>
      </c>
      <c r="LE1385" s="471">
        <v>0</v>
      </c>
      <c r="LF1385" s="496">
        <v>1347</v>
      </c>
      <c r="LG1385" s="262"/>
      <c r="LH1385" s="262"/>
      <c r="LI1385" s="262"/>
      <c r="LJ1385" s="262"/>
      <c r="LK1385" s="262"/>
      <c r="LL1385" s="262"/>
      <c r="LM1385" s="262"/>
      <c r="LN1385" s="262"/>
      <c r="LO1385" s="262"/>
      <c r="LP1385" s="262"/>
      <c r="LQ1385" s="262"/>
      <c r="LR1385" s="262"/>
      <c r="LS1385" s="262"/>
      <c r="LT1385" s="262"/>
      <c r="LU1385" s="262"/>
      <c r="LV1385" s="262"/>
      <c r="LW1385" s="262"/>
      <c r="LX1385" s="262"/>
      <c r="LY1385" s="262"/>
      <c r="LZ1385" s="262"/>
      <c r="MA1385" s="262"/>
      <c r="MB1385" s="262"/>
      <c r="MC1385" s="262"/>
      <c r="MD1385" s="262"/>
      <c r="ME1385" s="262"/>
      <c r="MF1385" s="262"/>
      <c r="MG1385" s="262"/>
      <c r="MH1385" s="262"/>
      <c r="MI1385" s="262"/>
      <c r="MJ1385" s="262"/>
      <c r="MK1385" s="262"/>
      <c r="ML1385" s="262"/>
      <c r="MM1385" s="262"/>
      <c r="MN1385" s="262"/>
      <c r="MO1385" s="262"/>
      <c r="MP1385" s="262"/>
      <c r="MQ1385" s="262"/>
      <c r="MR1385" s="262"/>
      <c r="MS1385" s="262"/>
      <c r="MT1385" s="262"/>
      <c r="MU1385" s="262"/>
    </row>
    <row r="1386" spans="1:359" x14ac:dyDescent="0.2">
      <c r="A1386" s="241" t="s">
        <v>218</v>
      </c>
      <c r="B1386" s="476" t="s">
        <v>890</v>
      </c>
      <c r="C1386" s="326" t="s">
        <v>794</v>
      </c>
      <c r="D1386" s="283" t="s">
        <v>1258</v>
      </c>
      <c r="E1386" s="503">
        <v>0</v>
      </c>
      <c r="F1386" s="471">
        <v>1065</v>
      </c>
      <c r="G1386" s="471">
        <v>581</v>
      </c>
      <c r="H1386" s="471">
        <v>338</v>
      </c>
      <c r="I1386" s="471">
        <v>197</v>
      </c>
      <c r="J1386" s="471">
        <v>105</v>
      </c>
      <c r="K1386" s="471">
        <v>57</v>
      </c>
      <c r="L1386" s="471">
        <v>27</v>
      </c>
      <c r="M1386" s="471">
        <v>2</v>
      </c>
      <c r="N1386" s="496">
        <v>2372</v>
      </c>
      <c r="O1386" s="503">
        <v>10</v>
      </c>
      <c r="P1386" s="471">
        <v>0</v>
      </c>
      <c r="Q1386" s="471">
        <v>0</v>
      </c>
      <c r="R1386" s="471">
        <v>0</v>
      </c>
      <c r="S1386" s="471">
        <v>0</v>
      </c>
      <c r="T1386" s="471">
        <v>0</v>
      </c>
      <c r="U1386" s="471">
        <v>0</v>
      </c>
      <c r="V1386" s="471">
        <v>0</v>
      </c>
      <c r="W1386" s="471">
        <v>0</v>
      </c>
      <c r="X1386" s="496">
        <v>0</v>
      </c>
      <c r="Y1386" s="503">
        <v>25</v>
      </c>
      <c r="Z1386" s="471">
        <v>0</v>
      </c>
      <c r="AA1386" s="471">
        <v>0</v>
      </c>
      <c r="AB1386" s="471">
        <v>0</v>
      </c>
      <c r="AC1386" s="471">
        <v>0</v>
      </c>
      <c r="AD1386" s="471">
        <v>0</v>
      </c>
      <c r="AE1386" s="471">
        <v>0</v>
      </c>
      <c r="AF1386" s="471">
        <v>0</v>
      </c>
      <c r="AG1386" s="471">
        <v>0</v>
      </c>
      <c r="AH1386" s="496">
        <v>0</v>
      </c>
      <c r="AI1386" s="503">
        <v>50</v>
      </c>
      <c r="AJ1386" s="471">
        <v>0</v>
      </c>
      <c r="AK1386" s="471">
        <v>0</v>
      </c>
      <c r="AL1386" s="471">
        <v>0</v>
      </c>
      <c r="AM1386" s="471">
        <v>0</v>
      </c>
      <c r="AN1386" s="471">
        <v>0</v>
      </c>
      <c r="AO1386" s="471">
        <v>0</v>
      </c>
      <c r="AP1386" s="471">
        <v>0</v>
      </c>
      <c r="AQ1386" s="471">
        <v>0</v>
      </c>
      <c r="AR1386" s="496">
        <v>0</v>
      </c>
      <c r="AS1386" s="503">
        <v>100</v>
      </c>
      <c r="AT1386" s="471">
        <v>0</v>
      </c>
      <c r="AU1386" s="471">
        <v>0</v>
      </c>
      <c r="AV1386" s="471">
        <v>0</v>
      </c>
      <c r="AW1386" s="471">
        <v>0</v>
      </c>
      <c r="AX1386" s="471">
        <v>0</v>
      </c>
      <c r="AY1386" s="471">
        <v>0</v>
      </c>
      <c r="AZ1386" s="471">
        <v>0</v>
      </c>
      <c r="BA1386" s="471">
        <v>0</v>
      </c>
      <c r="BB1386" s="496">
        <v>0</v>
      </c>
      <c r="BC1386" s="503">
        <v>0</v>
      </c>
      <c r="BD1386" s="471">
        <v>0</v>
      </c>
      <c r="BE1386" s="471">
        <v>0</v>
      </c>
      <c r="BF1386" s="471">
        <v>0</v>
      </c>
      <c r="BG1386" s="471">
        <v>0</v>
      </c>
      <c r="BH1386" s="471">
        <v>0</v>
      </c>
      <c r="BI1386" s="471">
        <v>0</v>
      </c>
      <c r="BJ1386" s="471">
        <v>0</v>
      </c>
      <c r="BK1386" s="471">
        <v>0</v>
      </c>
      <c r="BL1386" s="496">
        <v>0</v>
      </c>
      <c r="BM1386" s="471">
        <v>0</v>
      </c>
      <c r="BN1386" s="471">
        <v>0</v>
      </c>
      <c r="BO1386" s="471">
        <v>0</v>
      </c>
      <c r="BP1386" s="471">
        <v>0</v>
      </c>
      <c r="BQ1386" s="471">
        <v>0</v>
      </c>
      <c r="BR1386" s="471">
        <v>0</v>
      </c>
      <c r="BS1386" s="471">
        <v>0</v>
      </c>
      <c r="BT1386" s="471">
        <v>0</v>
      </c>
      <c r="BU1386" s="496">
        <v>0</v>
      </c>
      <c r="BV1386" s="471">
        <v>1065</v>
      </c>
      <c r="BW1386" s="471">
        <v>581</v>
      </c>
      <c r="BX1386" s="471">
        <v>338</v>
      </c>
      <c r="BY1386" s="471">
        <v>197</v>
      </c>
      <c r="BZ1386" s="471">
        <v>105</v>
      </c>
      <c r="CA1386" s="471">
        <v>57</v>
      </c>
      <c r="CB1386" s="471">
        <v>27</v>
      </c>
      <c r="CC1386" s="471">
        <v>2</v>
      </c>
      <c r="CD1386" s="496">
        <v>2372</v>
      </c>
      <c r="CE1386" s="503">
        <v>10</v>
      </c>
      <c r="CF1386" s="471">
        <v>0</v>
      </c>
      <c r="CG1386" s="471">
        <v>0</v>
      </c>
      <c r="CH1386" s="471">
        <v>0</v>
      </c>
      <c r="CI1386" s="471">
        <v>0</v>
      </c>
      <c r="CJ1386" s="471">
        <v>0</v>
      </c>
      <c r="CK1386" s="471">
        <v>0</v>
      </c>
      <c r="CL1386" s="471">
        <v>0</v>
      </c>
      <c r="CM1386" s="471">
        <v>0</v>
      </c>
      <c r="CN1386" s="496">
        <v>0</v>
      </c>
      <c r="CO1386" s="503">
        <v>25</v>
      </c>
      <c r="CP1386" s="471">
        <v>0</v>
      </c>
      <c r="CQ1386" s="471">
        <v>0</v>
      </c>
      <c r="CR1386" s="471">
        <v>0</v>
      </c>
      <c r="CS1386" s="471">
        <v>0</v>
      </c>
      <c r="CT1386" s="471">
        <v>0</v>
      </c>
      <c r="CU1386" s="471">
        <v>0</v>
      </c>
      <c r="CV1386" s="471">
        <v>0</v>
      </c>
      <c r="CW1386" s="471">
        <v>0</v>
      </c>
      <c r="CX1386" s="496">
        <v>0</v>
      </c>
      <c r="CY1386" s="503">
        <v>50</v>
      </c>
      <c r="CZ1386" s="471">
        <v>0</v>
      </c>
      <c r="DA1386" s="471">
        <v>0</v>
      </c>
      <c r="DB1386" s="471">
        <v>0</v>
      </c>
      <c r="DC1386" s="471">
        <v>0</v>
      </c>
      <c r="DD1386" s="471">
        <v>0</v>
      </c>
      <c r="DE1386" s="471">
        <v>0</v>
      </c>
      <c r="DF1386" s="471">
        <v>0</v>
      </c>
      <c r="DG1386" s="471">
        <v>0</v>
      </c>
      <c r="DH1386" s="496">
        <v>0</v>
      </c>
      <c r="DI1386" s="503">
        <v>100</v>
      </c>
      <c r="DJ1386" s="471">
        <v>178</v>
      </c>
      <c r="DK1386" s="471">
        <v>47</v>
      </c>
      <c r="DL1386" s="471">
        <v>24</v>
      </c>
      <c r="DM1386" s="471">
        <v>19</v>
      </c>
      <c r="DN1386" s="471">
        <v>15</v>
      </c>
      <c r="DO1386" s="471">
        <v>4</v>
      </c>
      <c r="DP1386" s="471">
        <v>4</v>
      </c>
      <c r="DQ1386" s="471">
        <v>0</v>
      </c>
      <c r="DR1386" s="496">
        <v>291</v>
      </c>
      <c r="DS1386" s="503">
        <v>0</v>
      </c>
      <c r="DT1386" s="471">
        <v>0</v>
      </c>
      <c r="DU1386" s="471">
        <v>0</v>
      </c>
      <c r="DV1386" s="471">
        <v>0</v>
      </c>
      <c r="DW1386" s="471">
        <v>0</v>
      </c>
      <c r="DX1386" s="471">
        <v>0</v>
      </c>
      <c r="DY1386" s="471">
        <v>0</v>
      </c>
      <c r="DZ1386" s="471">
        <v>0</v>
      </c>
      <c r="EA1386" s="471">
        <v>0</v>
      </c>
      <c r="EB1386" s="496">
        <v>0</v>
      </c>
      <c r="EC1386" s="471">
        <v>178</v>
      </c>
      <c r="ED1386" s="471">
        <v>47</v>
      </c>
      <c r="EE1386" s="471">
        <v>24</v>
      </c>
      <c r="EF1386" s="471">
        <v>19</v>
      </c>
      <c r="EG1386" s="471">
        <v>15</v>
      </c>
      <c r="EH1386" s="471">
        <v>4</v>
      </c>
      <c r="EI1386" s="471">
        <v>4</v>
      </c>
      <c r="EJ1386" s="471">
        <v>0</v>
      </c>
      <c r="EK1386" s="496">
        <v>291</v>
      </c>
      <c r="EL1386" s="518">
        <v>50</v>
      </c>
      <c r="EM1386" s="471">
        <v>0</v>
      </c>
      <c r="EN1386" s="471">
        <v>0</v>
      </c>
      <c r="EO1386" s="471">
        <v>0</v>
      </c>
      <c r="EP1386" s="471">
        <v>0</v>
      </c>
      <c r="EQ1386" s="471">
        <v>0</v>
      </c>
      <c r="ER1386" s="471">
        <v>0</v>
      </c>
      <c r="ES1386" s="471">
        <v>0</v>
      </c>
      <c r="ET1386" s="471">
        <v>0</v>
      </c>
      <c r="EU1386" s="496">
        <v>0</v>
      </c>
      <c r="EV1386" s="503">
        <v>100</v>
      </c>
      <c r="EW1386" s="471">
        <v>0</v>
      </c>
      <c r="EX1386" s="471">
        <v>0</v>
      </c>
      <c r="EY1386" s="471">
        <v>0</v>
      </c>
      <c r="EZ1386" s="471">
        <v>0</v>
      </c>
      <c r="FA1386" s="471">
        <v>0</v>
      </c>
      <c r="FB1386" s="471">
        <v>0</v>
      </c>
      <c r="FC1386" s="471">
        <v>0</v>
      </c>
      <c r="FD1386" s="471">
        <v>0</v>
      </c>
      <c r="FE1386" s="496">
        <v>0</v>
      </c>
      <c r="FF1386" s="503">
        <v>150</v>
      </c>
      <c r="FG1386" s="471">
        <v>0</v>
      </c>
      <c r="FH1386" s="471">
        <v>0</v>
      </c>
      <c r="FI1386" s="471">
        <v>0</v>
      </c>
      <c r="FJ1386" s="471">
        <v>0</v>
      </c>
      <c r="FK1386" s="471">
        <v>0</v>
      </c>
      <c r="FL1386" s="471">
        <v>0</v>
      </c>
      <c r="FM1386" s="471">
        <v>0</v>
      </c>
      <c r="FN1386" s="471">
        <v>0</v>
      </c>
      <c r="FO1386" s="496">
        <v>0</v>
      </c>
      <c r="FP1386" s="503">
        <v>200</v>
      </c>
      <c r="FQ1386" s="471">
        <v>48</v>
      </c>
      <c r="FR1386" s="471">
        <v>19</v>
      </c>
      <c r="FS1386" s="471">
        <v>14</v>
      </c>
      <c r="FT1386" s="471">
        <v>5</v>
      </c>
      <c r="FU1386" s="471">
        <v>5</v>
      </c>
      <c r="FV1386" s="471">
        <v>2</v>
      </c>
      <c r="FW1386" s="471">
        <v>1</v>
      </c>
      <c r="FX1386" s="471">
        <v>1</v>
      </c>
      <c r="FY1386" s="496">
        <v>95</v>
      </c>
      <c r="FZ1386" s="503">
        <v>0</v>
      </c>
      <c r="GA1386" s="471">
        <v>0</v>
      </c>
      <c r="GB1386" s="471">
        <v>0</v>
      </c>
      <c r="GC1386" s="471">
        <v>0</v>
      </c>
      <c r="GD1386" s="471">
        <v>0</v>
      </c>
      <c r="GE1386" s="471">
        <v>0</v>
      </c>
      <c r="GF1386" s="471">
        <v>0</v>
      </c>
      <c r="GG1386" s="471">
        <v>0</v>
      </c>
      <c r="GH1386" s="471">
        <v>0</v>
      </c>
      <c r="GI1386" s="496">
        <v>0</v>
      </c>
      <c r="GJ1386" s="471">
        <v>48</v>
      </c>
      <c r="GK1386" s="471">
        <v>19</v>
      </c>
      <c r="GL1386" s="471">
        <v>14</v>
      </c>
      <c r="GM1386" s="471">
        <v>5</v>
      </c>
      <c r="GN1386" s="471">
        <v>5</v>
      </c>
      <c r="GO1386" s="471">
        <v>2</v>
      </c>
      <c r="GP1386" s="471">
        <v>1</v>
      </c>
      <c r="GQ1386" s="471">
        <v>1</v>
      </c>
      <c r="GR1386" s="496">
        <v>95</v>
      </c>
      <c r="GS1386" s="503">
        <v>100</v>
      </c>
      <c r="GT1386" s="471">
        <v>0</v>
      </c>
      <c r="GU1386" s="471">
        <v>0</v>
      </c>
      <c r="GV1386" s="471">
        <v>0</v>
      </c>
      <c r="GW1386" s="471">
        <v>0</v>
      </c>
      <c r="GX1386" s="471">
        <v>0</v>
      </c>
      <c r="GY1386" s="471">
        <v>0</v>
      </c>
      <c r="GZ1386" s="471">
        <v>0</v>
      </c>
      <c r="HA1386" s="471">
        <v>0</v>
      </c>
      <c r="HB1386" s="496">
        <v>0</v>
      </c>
      <c r="HC1386" s="503">
        <v>150</v>
      </c>
      <c r="HD1386" s="471">
        <v>0</v>
      </c>
      <c r="HE1386" s="471">
        <v>0</v>
      </c>
      <c r="HF1386" s="471">
        <v>0</v>
      </c>
      <c r="HG1386" s="471">
        <v>0</v>
      </c>
      <c r="HH1386" s="471">
        <v>0</v>
      </c>
      <c r="HI1386" s="471">
        <v>0</v>
      </c>
      <c r="HJ1386" s="471">
        <v>0</v>
      </c>
      <c r="HK1386" s="471">
        <v>0</v>
      </c>
      <c r="HL1386" s="496">
        <v>0</v>
      </c>
      <c r="HM1386" s="503">
        <v>200</v>
      </c>
      <c r="HN1386" s="471">
        <v>0</v>
      </c>
      <c r="HO1386" s="471">
        <v>0</v>
      </c>
      <c r="HP1386" s="471">
        <v>0</v>
      </c>
      <c r="HQ1386" s="471">
        <v>0</v>
      </c>
      <c r="HR1386" s="471">
        <v>0</v>
      </c>
      <c r="HS1386" s="471">
        <v>0</v>
      </c>
      <c r="HT1386" s="471">
        <v>0</v>
      </c>
      <c r="HU1386" s="471">
        <v>0</v>
      </c>
      <c r="HV1386" s="496">
        <v>0</v>
      </c>
      <c r="HW1386" s="503">
        <v>250</v>
      </c>
      <c r="HX1386" s="471">
        <v>0</v>
      </c>
      <c r="HY1386" s="471">
        <v>0</v>
      </c>
      <c r="HZ1386" s="471">
        <v>0</v>
      </c>
      <c r="IA1386" s="471">
        <v>0</v>
      </c>
      <c r="IB1386" s="471">
        <v>0</v>
      </c>
      <c r="IC1386" s="471">
        <v>0</v>
      </c>
      <c r="ID1386" s="471">
        <v>0</v>
      </c>
      <c r="IE1386" s="471">
        <v>0</v>
      </c>
      <c r="IF1386" s="496">
        <v>0</v>
      </c>
      <c r="IG1386" s="503">
        <v>300</v>
      </c>
      <c r="IH1386" s="471">
        <v>44</v>
      </c>
      <c r="II1386" s="471">
        <v>12</v>
      </c>
      <c r="IJ1386" s="471">
        <v>13</v>
      </c>
      <c r="IK1386" s="471">
        <v>5</v>
      </c>
      <c r="IL1386" s="471">
        <v>3</v>
      </c>
      <c r="IM1386" s="471">
        <v>2</v>
      </c>
      <c r="IN1386" s="471">
        <v>2</v>
      </c>
      <c r="IO1386" s="471">
        <v>0</v>
      </c>
      <c r="IP1386" s="496">
        <v>81</v>
      </c>
      <c r="IQ1386" s="503">
        <v>0</v>
      </c>
      <c r="IR1386" s="471">
        <v>0</v>
      </c>
      <c r="IS1386" s="471">
        <v>0</v>
      </c>
      <c r="IT1386" s="471">
        <v>0</v>
      </c>
      <c r="IU1386" s="471">
        <v>0</v>
      </c>
      <c r="IV1386" s="471">
        <v>0</v>
      </c>
      <c r="IW1386" s="471">
        <v>0</v>
      </c>
      <c r="IX1386" s="471">
        <v>0</v>
      </c>
      <c r="IY1386" s="471">
        <v>0</v>
      </c>
      <c r="IZ1386" s="496">
        <v>0</v>
      </c>
      <c r="JA1386" s="471">
        <v>44</v>
      </c>
      <c r="JB1386" s="471">
        <v>12</v>
      </c>
      <c r="JC1386" s="471">
        <v>13</v>
      </c>
      <c r="JD1386" s="471">
        <v>5</v>
      </c>
      <c r="JE1386" s="471">
        <v>3</v>
      </c>
      <c r="JF1386" s="471">
        <v>2</v>
      </c>
      <c r="JG1386" s="471">
        <v>2</v>
      </c>
      <c r="JH1386" s="471">
        <v>0</v>
      </c>
      <c r="JI1386" s="471">
        <v>81</v>
      </c>
      <c r="JJ1386" s="503">
        <v>0</v>
      </c>
      <c r="JK1386" s="471">
        <v>659</v>
      </c>
      <c r="JL1386" s="471">
        <v>464</v>
      </c>
      <c r="JM1386" s="471">
        <v>329</v>
      </c>
      <c r="JN1386" s="471">
        <v>198</v>
      </c>
      <c r="JO1386" s="471">
        <v>94</v>
      </c>
      <c r="JP1386" s="471">
        <v>40</v>
      </c>
      <c r="JQ1386" s="471">
        <v>33</v>
      </c>
      <c r="JR1386" s="471">
        <v>10</v>
      </c>
      <c r="JS1386" s="496">
        <v>1827</v>
      </c>
      <c r="JT1386" s="503">
        <v>10</v>
      </c>
      <c r="JU1386" s="471">
        <v>0</v>
      </c>
      <c r="JV1386" s="471">
        <v>0</v>
      </c>
      <c r="JW1386" s="471">
        <v>0</v>
      </c>
      <c r="JX1386" s="471">
        <v>0</v>
      </c>
      <c r="JY1386" s="471">
        <v>0</v>
      </c>
      <c r="JZ1386" s="471">
        <v>0</v>
      </c>
      <c r="KA1386" s="471">
        <v>0</v>
      </c>
      <c r="KB1386" s="471">
        <v>0</v>
      </c>
      <c r="KC1386" s="496">
        <v>0</v>
      </c>
      <c r="KD1386" s="503">
        <v>50</v>
      </c>
      <c r="KE1386" s="471">
        <v>3</v>
      </c>
      <c r="KF1386" s="471">
        <v>6</v>
      </c>
      <c r="KG1386" s="471">
        <v>4</v>
      </c>
      <c r="KH1386" s="471">
        <v>1</v>
      </c>
      <c r="KI1386" s="471">
        <v>5</v>
      </c>
      <c r="KJ1386" s="471">
        <v>0</v>
      </c>
      <c r="KK1386" s="471">
        <v>0</v>
      </c>
      <c r="KL1386" s="471">
        <v>0</v>
      </c>
      <c r="KM1386" s="496">
        <v>19</v>
      </c>
      <c r="KN1386" s="503">
        <v>0</v>
      </c>
      <c r="KO1386" s="471">
        <v>0</v>
      </c>
      <c r="KP1386" s="471">
        <v>0</v>
      </c>
      <c r="KQ1386" s="471">
        <v>0</v>
      </c>
      <c r="KR1386" s="471">
        <v>0</v>
      </c>
      <c r="KS1386" s="471">
        <v>0</v>
      </c>
      <c r="KT1386" s="471">
        <v>0</v>
      </c>
      <c r="KU1386" s="471">
        <v>0</v>
      </c>
      <c r="KV1386" s="471">
        <v>0</v>
      </c>
      <c r="KW1386" s="496">
        <v>0</v>
      </c>
      <c r="KX1386" s="471">
        <v>662</v>
      </c>
      <c r="KY1386" s="471">
        <v>470</v>
      </c>
      <c r="KZ1386" s="471">
        <v>333</v>
      </c>
      <c r="LA1386" s="471">
        <v>199</v>
      </c>
      <c r="LB1386" s="471">
        <v>99</v>
      </c>
      <c r="LC1386" s="471">
        <v>40</v>
      </c>
      <c r="LD1386" s="471">
        <v>33</v>
      </c>
      <c r="LE1386" s="471">
        <v>10</v>
      </c>
      <c r="LF1386" s="496">
        <v>1846</v>
      </c>
      <c r="LG1386" s="262"/>
      <c r="LH1386" s="262"/>
      <c r="LI1386" s="262"/>
      <c r="LJ1386" s="262"/>
      <c r="LK1386" s="262"/>
      <c r="LL1386" s="262"/>
      <c r="LM1386" s="262"/>
      <c r="LN1386" s="262"/>
      <c r="LO1386" s="262"/>
      <c r="LP1386" s="262"/>
      <c r="LQ1386" s="262"/>
      <c r="LR1386" s="262"/>
      <c r="LS1386" s="262"/>
      <c r="LT1386" s="262"/>
      <c r="LU1386" s="262"/>
      <c r="LV1386" s="262"/>
      <c r="LW1386" s="262"/>
      <c r="LX1386" s="262"/>
      <c r="LY1386" s="262"/>
      <c r="LZ1386" s="262"/>
      <c r="MA1386" s="262"/>
      <c r="MB1386" s="262"/>
      <c r="MC1386" s="262"/>
      <c r="MD1386" s="262"/>
      <c r="ME1386" s="262"/>
      <c r="MF1386" s="262"/>
      <c r="MG1386" s="262"/>
      <c r="MH1386" s="262"/>
      <c r="MI1386" s="262"/>
      <c r="MJ1386" s="262"/>
      <c r="MK1386" s="262"/>
      <c r="ML1386" s="262"/>
      <c r="MM1386" s="262"/>
      <c r="MN1386" s="262"/>
      <c r="MO1386" s="262"/>
      <c r="MP1386" s="262"/>
      <c r="MQ1386" s="262"/>
      <c r="MR1386" s="262"/>
      <c r="MS1386" s="262"/>
      <c r="MT1386" s="262"/>
      <c r="MU1386" s="262"/>
    </row>
    <row r="1387" spans="1:359" x14ac:dyDescent="0.2">
      <c r="A1387" s="241" t="s">
        <v>219</v>
      </c>
      <c r="B1387" s="476" t="s">
        <v>892</v>
      </c>
      <c r="C1387" s="326" t="s">
        <v>807</v>
      </c>
      <c r="D1387" s="283" t="s">
        <v>220</v>
      </c>
      <c r="E1387" s="503">
        <v>0</v>
      </c>
      <c r="F1387" s="471">
        <v>293</v>
      </c>
      <c r="G1387" s="471">
        <v>142</v>
      </c>
      <c r="H1387" s="471">
        <v>78</v>
      </c>
      <c r="I1387" s="471">
        <v>53</v>
      </c>
      <c r="J1387" s="471">
        <v>50</v>
      </c>
      <c r="K1387" s="471">
        <v>14</v>
      </c>
      <c r="L1387" s="471">
        <v>11</v>
      </c>
      <c r="M1387" s="471">
        <v>0</v>
      </c>
      <c r="N1387" s="496">
        <v>641</v>
      </c>
      <c r="O1387" s="503">
        <v>10</v>
      </c>
      <c r="P1387" s="471">
        <v>0</v>
      </c>
      <c r="Q1387" s="471">
        <v>0</v>
      </c>
      <c r="R1387" s="471">
        <v>0</v>
      </c>
      <c r="S1387" s="471">
        <v>0</v>
      </c>
      <c r="T1387" s="471">
        <v>0</v>
      </c>
      <c r="U1387" s="471">
        <v>0</v>
      </c>
      <c r="V1387" s="471">
        <v>0</v>
      </c>
      <c r="W1387" s="471">
        <v>0</v>
      </c>
      <c r="X1387" s="496">
        <v>0</v>
      </c>
      <c r="Y1387" s="503">
        <v>25</v>
      </c>
      <c r="Z1387" s="471">
        <v>0</v>
      </c>
      <c r="AA1387" s="471">
        <v>0</v>
      </c>
      <c r="AB1387" s="471">
        <v>0</v>
      </c>
      <c r="AC1387" s="471">
        <v>0</v>
      </c>
      <c r="AD1387" s="471">
        <v>0</v>
      </c>
      <c r="AE1387" s="471">
        <v>0</v>
      </c>
      <c r="AF1387" s="471">
        <v>0</v>
      </c>
      <c r="AG1387" s="471">
        <v>0</v>
      </c>
      <c r="AH1387" s="496">
        <v>0</v>
      </c>
      <c r="AI1387" s="503">
        <v>50</v>
      </c>
      <c r="AJ1387" s="471">
        <v>12</v>
      </c>
      <c r="AK1387" s="471">
        <v>11</v>
      </c>
      <c r="AL1387" s="471">
        <v>11</v>
      </c>
      <c r="AM1387" s="471">
        <v>4</v>
      </c>
      <c r="AN1387" s="471">
        <v>11</v>
      </c>
      <c r="AO1387" s="471">
        <v>3</v>
      </c>
      <c r="AP1387" s="471">
        <v>0</v>
      </c>
      <c r="AQ1387" s="471">
        <v>0</v>
      </c>
      <c r="AR1387" s="496">
        <v>52</v>
      </c>
      <c r="AS1387" s="503">
        <v>100</v>
      </c>
      <c r="AT1387" s="471">
        <v>39</v>
      </c>
      <c r="AU1387" s="471">
        <v>20</v>
      </c>
      <c r="AV1387" s="471">
        <v>12</v>
      </c>
      <c r="AW1387" s="471">
        <v>4</v>
      </c>
      <c r="AX1387" s="471">
        <v>3</v>
      </c>
      <c r="AY1387" s="471">
        <v>2</v>
      </c>
      <c r="AZ1387" s="471">
        <v>0</v>
      </c>
      <c r="BA1387" s="471">
        <v>0</v>
      </c>
      <c r="BB1387" s="496">
        <v>80</v>
      </c>
      <c r="BC1387" s="503">
        <v>0</v>
      </c>
      <c r="BD1387" s="471">
        <v>0</v>
      </c>
      <c r="BE1387" s="471">
        <v>0</v>
      </c>
      <c r="BF1387" s="471">
        <v>0</v>
      </c>
      <c r="BG1387" s="471">
        <v>0</v>
      </c>
      <c r="BH1387" s="471">
        <v>0</v>
      </c>
      <c r="BI1387" s="471">
        <v>0</v>
      </c>
      <c r="BJ1387" s="471">
        <v>0</v>
      </c>
      <c r="BK1387" s="471">
        <v>0</v>
      </c>
      <c r="BL1387" s="496">
        <v>0</v>
      </c>
      <c r="BM1387" s="471">
        <v>51</v>
      </c>
      <c r="BN1387" s="471">
        <v>31</v>
      </c>
      <c r="BO1387" s="471">
        <v>23</v>
      </c>
      <c r="BP1387" s="471">
        <v>8</v>
      </c>
      <c r="BQ1387" s="471">
        <v>14</v>
      </c>
      <c r="BR1387" s="471">
        <v>5</v>
      </c>
      <c r="BS1387" s="471">
        <v>0</v>
      </c>
      <c r="BT1387" s="471">
        <v>0</v>
      </c>
      <c r="BU1387" s="496">
        <v>132</v>
      </c>
      <c r="BV1387" s="471">
        <v>344</v>
      </c>
      <c r="BW1387" s="471">
        <v>173</v>
      </c>
      <c r="BX1387" s="471">
        <v>101</v>
      </c>
      <c r="BY1387" s="471">
        <v>61</v>
      </c>
      <c r="BZ1387" s="471">
        <v>64</v>
      </c>
      <c r="CA1387" s="471">
        <v>19</v>
      </c>
      <c r="CB1387" s="471">
        <v>11</v>
      </c>
      <c r="CC1387" s="471">
        <v>0</v>
      </c>
      <c r="CD1387" s="496">
        <v>773</v>
      </c>
      <c r="CE1387" s="503">
        <v>10</v>
      </c>
      <c r="CF1387" s="471">
        <v>0</v>
      </c>
      <c r="CG1387" s="471">
        <v>0</v>
      </c>
      <c r="CH1387" s="471">
        <v>0</v>
      </c>
      <c r="CI1387" s="471">
        <v>0</v>
      </c>
      <c r="CJ1387" s="471">
        <v>0</v>
      </c>
      <c r="CK1387" s="471">
        <v>0</v>
      </c>
      <c r="CL1387" s="471">
        <v>0</v>
      </c>
      <c r="CM1387" s="471">
        <v>0</v>
      </c>
      <c r="CN1387" s="496">
        <v>0</v>
      </c>
      <c r="CO1387" s="503">
        <v>25</v>
      </c>
      <c r="CP1387" s="471">
        <v>0</v>
      </c>
      <c r="CQ1387" s="471">
        <v>0</v>
      </c>
      <c r="CR1387" s="471">
        <v>0</v>
      </c>
      <c r="CS1387" s="471">
        <v>0</v>
      </c>
      <c r="CT1387" s="471">
        <v>0</v>
      </c>
      <c r="CU1387" s="471">
        <v>0</v>
      </c>
      <c r="CV1387" s="471">
        <v>0</v>
      </c>
      <c r="CW1387" s="471">
        <v>0</v>
      </c>
      <c r="CX1387" s="496">
        <v>0</v>
      </c>
      <c r="CY1387" s="503">
        <v>50</v>
      </c>
      <c r="CZ1387" s="471">
        <v>64</v>
      </c>
      <c r="DA1387" s="471">
        <v>33</v>
      </c>
      <c r="DB1387" s="471">
        <v>13</v>
      </c>
      <c r="DC1387" s="471">
        <v>8</v>
      </c>
      <c r="DD1387" s="471">
        <v>6</v>
      </c>
      <c r="DE1387" s="471">
        <v>4</v>
      </c>
      <c r="DF1387" s="471">
        <v>2</v>
      </c>
      <c r="DG1387" s="471">
        <v>2</v>
      </c>
      <c r="DH1387" s="496">
        <v>132</v>
      </c>
      <c r="DI1387" s="503">
        <v>100</v>
      </c>
      <c r="DJ1387" s="471">
        <v>0</v>
      </c>
      <c r="DK1387" s="471">
        <v>0</v>
      </c>
      <c r="DL1387" s="471">
        <v>0</v>
      </c>
      <c r="DM1387" s="471">
        <v>0</v>
      </c>
      <c r="DN1387" s="471">
        <v>0</v>
      </c>
      <c r="DO1387" s="471">
        <v>0</v>
      </c>
      <c r="DP1387" s="471">
        <v>0</v>
      </c>
      <c r="DQ1387" s="471">
        <v>0</v>
      </c>
      <c r="DR1387" s="496">
        <v>0</v>
      </c>
      <c r="DS1387" s="503">
        <v>0</v>
      </c>
      <c r="DT1387" s="471">
        <v>0</v>
      </c>
      <c r="DU1387" s="471">
        <v>0</v>
      </c>
      <c r="DV1387" s="471">
        <v>0</v>
      </c>
      <c r="DW1387" s="471">
        <v>0</v>
      </c>
      <c r="DX1387" s="471">
        <v>0</v>
      </c>
      <c r="DY1387" s="471">
        <v>0</v>
      </c>
      <c r="DZ1387" s="471">
        <v>0</v>
      </c>
      <c r="EA1387" s="471">
        <v>0</v>
      </c>
      <c r="EB1387" s="496">
        <v>0</v>
      </c>
      <c r="EC1387" s="471">
        <v>64</v>
      </c>
      <c r="ED1387" s="471">
        <v>33</v>
      </c>
      <c r="EE1387" s="471">
        <v>13</v>
      </c>
      <c r="EF1387" s="471">
        <v>8</v>
      </c>
      <c r="EG1387" s="471">
        <v>6</v>
      </c>
      <c r="EH1387" s="471">
        <v>4</v>
      </c>
      <c r="EI1387" s="471">
        <v>2</v>
      </c>
      <c r="EJ1387" s="471">
        <v>2</v>
      </c>
      <c r="EK1387" s="496">
        <v>132</v>
      </c>
      <c r="EL1387" s="518">
        <v>50</v>
      </c>
      <c r="EM1387" s="471">
        <v>20</v>
      </c>
      <c r="EN1387" s="471">
        <v>8</v>
      </c>
      <c r="EO1387" s="471">
        <v>7</v>
      </c>
      <c r="EP1387" s="471">
        <v>3</v>
      </c>
      <c r="EQ1387" s="471">
        <v>2</v>
      </c>
      <c r="ER1387" s="471">
        <v>1</v>
      </c>
      <c r="ES1387" s="471">
        <v>0</v>
      </c>
      <c r="ET1387" s="471">
        <v>0</v>
      </c>
      <c r="EU1387" s="496">
        <v>41</v>
      </c>
      <c r="EV1387" s="503">
        <v>100</v>
      </c>
      <c r="EW1387" s="471">
        <v>0</v>
      </c>
      <c r="EX1387" s="471">
        <v>0</v>
      </c>
      <c r="EY1387" s="471">
        <v>0</v>
      </c>
      <c r="EZ1387" s="471">
        <v>0</v>
      </c>
      <c r="FA1387" s="471">
        <v>0</v>
      </c>
      <c r="FB1387" s="471">
        <v>0</v>
      </c>
      <c r="FC1387" s="471">
        <v>0</v>
      </c>
      <c r="FD1387" s="471">
        <v>0</v>
      </c>
      <c r="FE1387" s="496">
        <v>0</v>
      </c>
      <c r="FF1387" s="503">
        <v>150</v>
      </c>
      <c r="FG1387" s="471">
        <v>0</v>
      </c>
      <c r="FH1387" s="471">
        <v>0</v>
      </c>
      <c r="FI1387" s="471">
        <v>0</v>
      </c>
      <c r="FJ1387" s="471">
        <v>0</v>
      </c>
      <c r="FK1387" s="471">
        <v>0</v>
      </c>
      <c r="FL1387" s="471">
        <v>0</v>
      </c>
      <c r="FM1387" s="471">
        <v>0</v>
      </c>
      <c r="FN1387" s="471">
        <v>0</v>
      </c>
      <c r="FO1387" s="496">
        <v>0</v>
      </c>
      <c r="FP1387" s="503">
        <v>200</v>
      </c>
      <c r="FQ1387" s="471">
        <v>0</v>
      </c>
      <c r="FR1387" s="471">
        <v>0</v>
      </c>
      <c r="FS1387" s="471">
        <v>0</v>
      </c>
      <c r="FT1387" s="471">
        <v>0</v>
      </c>
      <c r="FU1387" s="471">
        <v>0</v>
      </c>
      <c r="FV1387" s="471">
        <v>0</v>
      </c>
      <c r="FW1387" s="471">
        <v>0</v>
      </c>
      <c r="FX1387" s="471">
        <v>0</v>
      </c>
      <c r="FY1387" s="496">
        <v>0</v>
      </c>
      <c r="FZ1387" s="503">
        <v>0</v>
      </c>
      <c r="GA1387" s="471">
        <v>0</v>
      </c>
      <c r="GB1387" s="471">
        <v>0</v>
      </c>
      <c r="GC1387" s="471">
        <v>0</v>
      </c>
      <c r="GD1387" s="471">
        <v>0</v>
      </c>
      <c r="GE1387" s="471">
        <v>0</v>
      </c>
      <c r="GF1387" s="471">
        <v>0</v>
      </c>
      <c r="GG1387" s="471">
        <v>0</v>
      </c>
      <c r="GH1387" s="471">
        <v>0</v>
      </c>
      <c r="GI1387" s="496">
        <v>0</v>
      </c>
      <c r="GJ1387" s="471">
        <v>20</v>
      </c>
      <c r="GK1387" s="471">
        <v>8</v>
      </c>
      <c r="GL1387" s="471">
        <v>7</v>
      </c>
      <c r="GM1387" s="471">
        <v>3</v>
      </c>
      <c r="GN1387" s="471">
        <v>2</v>
      </c>
      <c r="GO1387" s="471">
        <v>1</v>
      </c>
      <c r="GP1387" s="471">
        <v>0</v>
      </c>
      <c r="GQ1387" s="471">
        <v>0</v>
      </c>
      <c r="GR1387" s="496">
        <v>41</v>
      </c>
      <c r="GS1387" s="503">
        <v>100</v>
      </c>
      <c r="GT1387" s="471">
        <v>0</v>
      </c>
      <c r="GU1387" s="471">
        <v>0</v>
      </c>
      <c r="GV1387" s="471">
        <v>0</v>
      </c>
      <c r="GW1387" s="471">
        <v>0</v>
      </c>
      <c r="GX1387" s="471">
        <v>0</v>
      </c>
      <c r="GY1387" s="471">
        <v>0</v>
      </c>
      <c r="GZ1387" s="471">
        <v>0</v>
      </c>
      <c r="HA1387" s="471">
        <v>0</v>
      </c>
      <c r="HB1387" s="496">
        <v>0</v>
      </c>
      <c r="HC1387" s="503">
        <v>150</v>
      </c>
      <c r="HD1387" s="471">
        <v>0</v>
      </c>
      <c r="HE1387" s="471">
        <v>0</v>
      </c>
      <c r="HF1387" s="471">
        <v>0</v>
      </c>
      <c r="HG1387" s="471">
        <v>0</v>
      </c>
      <c r="HH1387" s="471">
        <v>0</v>
      </c>
      <c r="HI1387" s="471">
        <v>0</v>
      </c>
      <c r="HJ1387" s="471">
        <v>0</v>
      </c>
      <c r="HK1387" s="471">
        <v>0</v>
      </c>
      <c r="HL1387" s="496">
        <v>0</v>
      </c>
      <c r="HM1387" s="503">
        <v>200</v>
      </c>
      <c r="HN1387" s="471">
        <v>0</v>
      </c>
      <c r="HO1387" s="471">
        <v>0</v>
      </c>
      <c r="HP1387" s="471">
        <v>0</v>
      </c>
      <c r="HQ1387" s="471">
        <v>0</v>
      </c>
      <c r="HR1387" s="471">
        <v>0</v>
      </c>
      <c r="HS1387" s="471">
        <v>0</v>
      </c>
      <c r="HT1387" s="471">
        <v>0</v>
      </c>
      <c r="HU1387" s="471">
        <v>0</v>
      </c>
      <c r="HV1387" s="496">
        <v>0</v>
      </c>
      <c r="HW1387" s="503">
        <v>250</v>
      </c>
      <c r="HX1387" s="471">
        <v>0</v>
      </c>
      <c r="HY1387" s="471">
        <v>0</v>
      </c>
      <c r="HZ1387" s="471">
        <v>0</v>
      </c>
      <c r="IA1387" s="471">
        <v>0</v>
      </c>
      <c r="IB1387" s="471">
        <v>0</v>
      </c>
      <c r="IC1387" s="471">
        <v>0</v>
      </c>
      <c r="ID1387" s="471">
        <v>0</v>
      </c>
      <c r="IE1387" s="471">
        <v>0</v>
      </c>
      <c r="IF1387" s="496">
        <v>0</v>
      </c>
      <c r="IG1387" s="503">
        <v>300</v>
      </c>
      <c r="IH1387" s="471">
        <v>0</v>
      </c>
      <c r="II1387" s="471">
        <v>0</v>
      </c>
      <c r="IJ1387" s="471">
        <v>0</v>
      </c>
      <c r="IK1387" s="471">
        <v>0</v>
      </c>
      <c r="IL1387" s="471">
        <v>0</v>
      </c>
      <c r="IM1387" s="471">
        <v>0</v>
      </c>
      <c r="IN1387" s="471">
        <v>0</v>
      </c>
      <c r="IO1387" s="471">
        <v>0</v>
      </c>
      <c r="IP1387" s="496">
        <v>0</v>
      </c>
      <c r="IQ1387" s="503">
        <v>50</v>
      </c>
      <c r="IR1387" s="471">
        <v>20</v>
      </c>
      <c r="IS1387" s="471">
        <v>7</v>
      </c>
      <c r="IT1387" s="471">
        <v>0</v>
      </c>
      <c r="IU1387" s="471">
        <v>1</v>
      </c>
      <c r="IV1387" s="471">
        <v>1</v>
      </c>
      <c r="IW1387" s="471">
        <v>3</v>
      </c>
      <c r="IX1387" s="471">
        <v>0</v>
      </c>
      <c r="IY1387" s="471">
        <v>0</v>
      </c>
      <c r="IZ1387" s="496">
        <v>32</v>
      </c>
      <c r="JA1387" s="471">
        <v>20</v>
      </c>
      <c r="JB1387" s="471">
        <v>7</v>
      </c>
      <c r="JC1387" s="471">
        <v>0</v>
      </c>
      <c r="JD1387" s="471">
        <v>1</v>
      </c>
      <c r="JE1387" s="471">
        <v>1</v>
      </c>
      <c r="JF1387" s="471">
        <v>3</v>
      </c>
      <c r="JG1387" s="471">
        <v>0</v>
      </c>
      <c r="JH1387" s="471">
        <v>0</v>
      </c>
      <c r="JI1387" s="471">
        <v>32</v>
      </c>
      <c r="JJ1387" s="503">
        <v>0</v>
      </c>
      <c r="JK1387" s="471">
        <v>93</v>
      </c>
      <c r="JL1387" s="471">
        <v>42</v>
      </c>
      <c r="JM1387" s="471">
        <v>52</v>
      </c>
      <c r="JN1387" s="471">
        <v>26</v>
      </c>
      <c r="JO1387" s="471">
        <v>21</v>
      </c>
      <c r="JP1387" s="471">
        <v>8</v>
      </c>
      <c r="JQ1387" s="471">
        <v>10</v>
      </c>
      <c r="JR1387" s="471">
        <v>1</v>
      </c>
      <c r="JS1387" s="496">
        <v>253</v>
      </c>
      <c r="JT1387" s="503">
        <v>10</v>
      </c>
      <c r="JU1387" s="471">
        <v>0</v>
      </c>
      <c r="JV1387" s="471">
        <v>0</v>
      </c>
      <c r="JW1387" s="471">
        <v>0</v>
      </c>
      <c r="JX1387" s="471">
        <v>0</v>
      </c>
      <c r="JY1387" s="471">
        <v>0</v>
      </c>
      <c r="JZ1387" s="471">
        <v>0</v>
      </c>
      <c r="KA1387" s="471">
        <v>0</v>
      </c>
      <c r="KB1387" s="471">
        <v>0</v>
      </c>
      <c r="KC1387" s="496">
        <v>0</v>
      </c>
      <c r="KD1387" s="503">
        <v>50</v>
      </c>
      <c r="KE1387" s="471">
        <v>1</v>
      </c>
      <c r="KF1387" s="471">
        <v>2</v>
      </c>
      <c r="KG1387" s="471">
        <v>0</v>
      </c>
      <c r="KH1387" s="471">
        <v>0</v>
      </c>
      <c r="KI1387" s="471">
        <v>1</v>
      </c>
      <c r="KJ1387" s="471">
        <v>0</v>
      </c>
      <c r="KK1387" s="471">
        <v>0</v>
      </c>
      <c r="KL1387" s="471">
        <v>0</v>
      </c>
      <c r="KM1387" s="496">
        <v>4</v>
      </c>
      <c r="KN1387" s="503">
        <v>0</v>
      </c>
      <c r="KO1387" s="471">
        <v>0</v>
      </c>
      <c r="KP1387" s="471">
        <v>0</v>
      </c>
      <c r="KQ1387" s="471">
        <v>0</v>
      </c>
      <c r="KR1387" s="471">
        <v>0</v>
      </c>
      <c r="KS1387" s="471">
        <v>0</v>
      </c>
      <c r="KT1387" s="471">
        <v>0</v>
      </c>
      <c r="KU1387" s="471">
        <v>0</v>
      </c>
      <c r="KV1387" s="471">
        <v>0</v>
      </c>
      <c r="KW1387" s="496">
        <v>0</v>
      </c>
      <c r="KX1387" s="471">
        <v>94</v>
      </c>
      <c r="KY1387" s="471">
        <v>44</v>
      </c>
      <c r="KZ1387" s="471">
        <v>52</v>
      </c>
      <c r="LA1387" s="471">
        <v>26</v>
      </c>
      <c r="LB1387" s="471">
        <v>22</v>
      </c>
      <c r="LC1387" s="471">
        <v>8</v>
      </c>
      <c r="LD1387" s="471">
        <v>10</v>
      </c>
      <c r="LE1387" s="471">
        <v>1</v>
      </c>
      <c r="LF1387" s="496">
        <v>257</v>
      </c>
      <c r="LG1387" s="262"/>
      <c r="LH1387" s="262"/>
      <c r="LI1387" s="262"/>
      <c r="LJ1387" s="262"/>
      <c r="LK1387" s="262"/>
      <c r="LL1387" s="262"/>
      <c r="LM1387" s="262"/>
      <c r="LN1387" s="262"/>
      <c r="LO1387" s="262"/>
      <c r="LP1387" s="262"/>
      <c r="LQ1387" s="262"/>
      <c r="LR1387" s="262"/>
      <c r="LS1387" s="262"/>
      <c r="LT1387" s="262"/>
      <c r="LU1387" s="262"/>
      <c r="LV1387" s="262"/>
      <c r="LW1387" s="262"/>
      <c r="LX1387" s="262"/>
      <c r="LY1387" s="262"/>
      <c r="LZ1387" s="262"/>
      <c r="MA1387" s="262"/>
      <c r="MB1387" s="262"/>
      <c r="MC1387" s="262"/>
      <c r="MD1387" s="262"/>
      <c r="ME1387" s="262"/>
      <c r="MF1387" s="262"/>
      <c r="MG1387" s="262"/>
      <c r="MH1387" s="262"/>
      <c r="MI1387" s="262"/>
      <c r="MJ1387" s="262"/>
      <c r="MK1387" s="262"/>
      <c r="ML1387" s="262"/>
      <c r="MM1387" s="262"/>
      <c r="MN1387" s="262"/>
      <c r="MO1387" s="262"/>
      <c r="MP1387" s="262"/>
      <c r="MQ1387" s="262"/>
      <c r="MR1387" s="262"/>
      <c r="MS1387" s="262"/>
      <c r="MT1387" s="262"/>
      <c r="MU1387" s="262"/>
    </row>
    <row r="1388" spans="1:359" x14ac:dyDescent="0.2">
      <c r="A1388" s="241" t="s">
        <v>221</v>
      </c>
      <c r="B1388" s="476" t="s">
        <v>893</v>
      </c>
      <c r="C1388" s="326" t="s">
        <v>626</v>
      </c>
      <c r="D1388" s="283" t="s">
        <v>222</v>
      </c>
      <c r="E1388" s="503">
        <v>0</v>
      </c>
      <c r="F1388" s="471">
        <v>551</v>
      </c>
      <c r="G1388" s="471">
        <v>377</v>
      </c>
      <c r="H1388" s="471">
        <v>259</v>
      </c>
      <c r="I1388" s="471">
        <v>157</v>
      </c>
      <c r="J1388" s="471">
        <v>70</v>
      </c>
      <c r="K1388" s="471">
        <v>43</v>
      </c>
      <c r="L1388" s="471">
        <v>24</v>
      </c>
      <c r="M1388" s="471">
        <v>1</v>
      </c>
      <c r="N1388" s="496">
        <v>1482</v>
      </c>
      <c r="O1388" s="503">
        <v>10</v>
      </c>
      <c r="P1388" s="471">
        <v>0</v>
      </c>
      <c r="Q1388" s="471">
        <v>0</v>
      </c>
      <c r="R1388" s="471">
        <v>0</v>
      </c>
      <c r="S1388" s="471">
        <v>0</v>
      </c>
      <c r="T1388" s="471">
        <v>0</v>
      </c>
      <c r="U1388" s="471">
        <v>0</v>
      </c>
      <c r="V1388" s="471">
        <v>0</v>
      </c>
      <c r="W1388" s="471">
        <v>0</v>
      </c>
      <c r="X1388" s="496">
        <v>0</v>
      </c>
      <c r="Y1388" s="503">
        <v>25</v>
      </c>
      <c r="Z1388" s="471">
        <v>16</v>
      </c>
      <c r="AA1388" s="471">
        <v>14</v>
      </c>
      <c r="AB1388" s="471">
        <v>23</v>
      </c>
      <c r="AC1388" s="471">
        <v>23</v>
      </c>
      <c r="AD1388" s="471">
        <v>15</v>
      </c>
      <c r="AE1388" s="471">
        <v>9</v>
      </c>
      <c r="AF1388" s="471">
        <v>2</v>
      </c>
      <c r="AG1388" s="471">
        <v>0</v>
      </c>
      <c r="AH1388" s="496">
        <v>102</v>
      </c>
      <c r="AI1388" s="503">
        <v>50</v>
      </c>
      <c r="AJ1388" s="471">
        <v>0</v>
      </c>
      <c r="AK1388" s="471">
        <v>0</v>
      </c>
      <c r="AL1388" s="471">
        <v>0</v>
      </c>
      <c r="AM1388" s="471">
        <v>0</v>
      </c>
      <c r="AN1388" s="471">
        <v>0</v>
      </c>
      <c r="AO1388" s="471">
        <v>0</v>
      </c>
      <c r="AP1388" s="471">
        <v>0</v>
      </c>
      <c r="AQ1388" s="471">
        <v>0</v>
      </c>
      <c r="AR1388" s="496">
        <v>0</v>
      </c>
      <c r="AS1388" s="503">
        <v>100</v>
      </c>
      <c r="AT1388" s="471">
        <v>17</v>
      </c>
      <c r="AU1388" s="471">
        <v>12</v>
      </c>
      <c r="AV1388" s="471">
        <v>11</v>
      </c>
      <c r="AW1388" s="471">
        <v>6</v>
      </c>
      <c r="AX1388" s="471">
        <v>3</v>
      </c>
      <c r="AY1388" s="471">
        <v>1</v>
      </c>
      <c r="AZ1388" s="471">
        <v>0</v>
      </c>
      <c r="BA1388" s="471">
        <v>0</v>
      </c>
      <c r="BB1388" s="496">
        <v>50</v>
      </c>
      <c r="BC1388" s="503">
        <v>0</v>
      </c>
      <c r="BD1388" s="471">
        <v>0</v>
      </c>
      <c r="BE1388" s="471">
        <v>0</v>
      </c>
      <c r="BF1388" s="471">
        <v>0</v>
      </c>
      <c r="BG1388" s="471">
        <v>0</v>
      </c>
      <c r="BH1388" s="471">
        <v>0</v>
      </c>
      <c r="BI1388" s="471">
        <v>0</v>
      </c>
      <c r="BJ1388" s="471">
        <v>0</v>
      </c>
      <c r="BK1388" s="471">
        <v>0</v>
      </c>
      <c r="BL1388" s="496">
        <v>0</v>
      </c>
      <c r="BM1388" s="471">
        <v>33</v>
      </c>
      <c r="BN1388" s="471">
        <v>26</v>
      </c>
      <c r="BO1388" s="471">
        <v>34</v>
      </c>
      <c r="BP1388" s="471">
        <v>29</v>
      </c>
      <c r="BQ1388" s="471">
        <v>18</v>
      </c>
      <c r="BR1388" s="471">
        <v>10</v>
      </c>
      <c r="BS1388" s="471">
        <v>2</v>
      </c>
      <c r="BT1388" s="471">
        <v>0</v>
      </c>
      <c r="BU1388" s="496">
        <v>152</v>
      </c>
      <c r="BV1388" s="471">
        <v>584</v>
      </c>
      <c r="BW1388" s="471">
        <v>403</v>
      </c>
      <c r="BX1388" s="471">
        <v>293</v>
      </c>
      <c r="BY1388" s="471">
        <v>186</v>
      </c>
      <c r="BZ1388" s="471">
        <v>88</v>
      </c>
      <c r="CA1388" s="471">
        <v>53</v>
      </c>
      <c r="CB1388" s="471">
        <v>26</v>
      </c>
      <c r="CC1388" s="471">
        <v>1</v>
      </c>
      <c r="CD1388" s="496">
        <v>1634</v>
      </c>
      <c r="CE1388" s="503">
        <v>10</v>
      </c>
      <c r="CF1388" s="471">
        <v>0</v>
      </c>
      <c r="CG1388" s="471">
        <v>0</v>
      </c>
      <c r="CH1388" s="471">
        <v>0</v>
      </c>
      <c r="CI1388" s="471">
        <v>0</v>
      </c>
      <c r="CJ1388" s="471">
        <v>0</v>
      </c>
      <c r="CK1388" s="471">
        <v>0</v>
      </c>
      <c r="CL1388" s="471">
        <v>0</v>
      </c>
      <c r="CM1388" s="471">
        <v>0</v>
      </c>
      <c r="CN1388" s="496">
        <v>0</v>
      </c>
      <c r="CO1388" s="503">
        <v>25</v>
      </c>
      <c r="CP1388" s="471">
        <v>0</v>
      </c>
      <c r="CQ1388" s="471">
        <v>0</v>
      </c>
      <c r="CR1388" s="471">
        <v>0</v>
      </c>
      <c r="CS1388" s="471">
        <v>0</v>
      </c>
      <c r="CT1388" s="471">
        <v>0</v>
      </c>
      <c r="CU1388" s="471">
        <v>0</v>
      </c>
      <c r="CV1388" s="471">
        <v>0</v>
      </c>
      <c r="CW1388" s="471">
        <v>0</v>
      </c>
      <c r="CX1388" s="496">
        <v>0</v>
      </c>
      <c r="CY1388" s="503">
        <v>50</v>
      </c>
      <c r="CZ1388" s="471">
        <v>0</v>
      </c>
      <c r="DA1388" s="471">
        <v>0</v>
      </c>
      <c r="DB1388" s="471">
        <v>0</v>
      </c>
      <c r="DC1388" s="471">
        <v>0</v>
      </c>
      <c r="DD1388" s="471">
        <v>0</v>
      </c>
      <c r="DE1388" s="471">
        <v>0</v>
      </c>
      <c r="DF1388" s="471">
        <v>0</v>
      </c>
      <c r="DG1388" s="471">
        <v>0</v>
      </c>
      <c r="DH1388" s="496">
        <v>0</v>
      </c>
      <c r="DI1388" s="503">
        <v>100</v>
      </c>
      <c r="DJ1388" s="471">
        <v>61</v>
      </c>
      <c r="DK1388" s="471">
        <v>37</v>
      </c>
      <c r="DL1388" s="471">
        <v>47</v>
      </c>
      <c r="DM1388" s="471">
        <v>17</v>
      </c>
      <c r="DN1388" s="471">
        <v>14</v>
      </c>
      <c r="DO1388" s="471">
        <v>8</v>
      </c>
      <c r="DP1388" s="471">
        <v>8</v>
      </c>
      <c r="DQ1388" s="471">
        <v>1</v>
      </c>
      <c r="DR1388" s="496">
        <v>193</v>
      </c>
      <c r="DS1388" s="503">
        <v>0</v>
      </c>
      <c r="DT1388" s="471">
        <v>0</v>
      </c>
      <c r="DU1388" s="471">
        <v>0</v>
      </c>
      <c r="DV1388" s="471">
        <v>0</v>
      </c>
      <c r="DW1388" s="471">
        <v>0</v>
      </c>
      <c r="DX1388" s="471">
        <v>0</v>
      </c>
      <c r="DY1388" s="471">
        <v>0</v>
      </c>
      <c r="DZ1388" s="471">
        <v>0</v>
      </c>
      <c r="EA1388" s="471">
        <v>0</v>
      </c>
      <c r="EB1388" s="496">
        <v>0</v>
      </c>
      <c r="EC1388" s="471">
        <v>61</v>
      </c>
      <c r="ED1388" s="471">
        <v>37</v>
      </c>
      <c r="EE1388" s="471">
        <v>47</v>
      </c>
      <c r="EF1388" s="471">
        <v>17</v>
      </c>
      <c r="EG1388" s="471">
        <v>14</v>
      </c>
      <c r="EH1388" s="471">
        <v>8</v>
      </c>
      <c r="EI1388" s="471">
        <v>8</v>
      </c>
      <c r="EJ1388" s="471">
        <v>1</v>
      </c>
      <c r="EK1388" s="496">
        <v>193</v>
      </c>
      <c r="EL1388" s="518">
        <v>50</v>
      </c>
      <c r="EM1388" s="471">
        <v>0</v>
      </c>
      <c r="EN1388" s="471">
        <v>0</v>
      </c>
      <c r="EO1388" s="471">
        <v>0</v>
      </c>
      <c r="EP1388" s="471">
        <v>0</v>
      </c>
      <c r="EQ1388" s="471">
        <v>0</v>
      </c>
      <c r="ER1388" s="471">
        <v>0</v>
      </c>
      <c r="ES1388" s="471">
        <v>0</v>
      </c>
      <c r="ET1388" s="471">
        <v>0</v>
      </c>
      <c r="EU1388" s="496">
        <v>0</v>
      </c>
      <c r="EV1388" s="503">
        <v>100</v>
      </c>
      <c r="EW1388" s="471">
        <v>0</v>
      </c>
      <c r="EX1388" s="471">
        <v>0</v>
      </c>
      <c r="EY1388" s="471">
        <v>0</v>
      </c>
      <c r="EZ1388" s="471">
        <v>0</v>
      </c>
      <c r="FA1388" s="471">
        <v>0</v>
      </c>
      <c r="FB1388" s="471">
        <v>0</v>
      </c>
      <c r="FC1388" s="471">
        <v>0</v>
      </c>
      <c r="FD1388" s="471">
        <v>0</v>
      </c>
      <c r="FE1388" s="496">
        <v>0</v>
      </c>
      <c r="FF1388" s="503">
        <v>150</v>
      </c>
      <c r="FG1388" s="471">
        <v>0</v>
      </c>
      <c r="FH1388" s="471">
        <v>0</v>
      </c>
      <c r="FI1388" s="471">
        <v>0</v>
      </c>
      <c r="FJ1388" s="471">
        <v>0</v>
      </c>
      <c r="FK1388" s="471">
        <v>0</v>
      </c>
      <c r="FL1388" s="471">
        <v>0</v>
      </c>
      <c r="FM1388" s="471">
        <v>0</v>
      </c>
      <c r="FN1388" s="471">
        <v>0</v>
      </c>
      <c r="FO1388" s="496">
        <v>0</v>
      </c>
      <c r="FP1388" s="503">
        <v>200</v>
      </c>
      <c r="FQ1388" s="471">
        <v>17</v>
      </c>
      <c r="FR1388" s="471">
        <v>12</v>
      </c>
      <c r="FS1388" s="471">
        <v>8</v>
      </c>
      <c r="FT1388" s="471">
        <v>6</v>
      </c>
      <c r="FU1388" s="471">
        <v>3</v>
      </c>
      <c r="FV1388" s="471">
        <v>2</v>
      </c>
      <c r="FW1388" s="471">
        <v>0</v>
      </c>
      <c r="FX1388" s="471">
        <v>0</v>
      </c>
      <c r="FY1388" s="496">
        <v>48</v>
      </c>
      <c r="FZ1388" s="503">
        <v>0</v>
      </c>
      <c r="GA1388" s="471">
        <v>0</v>
      </c>
      <c r="GB1388" s="471">
        <v>0</v>
      </c>
      <c r="GC1388" s="471">
        <v>0</v>
      </c>
      <c r="GD1388" s="471">
        <v>0</v>
      </c>
      <c r="GE1388" s="471">
        <v>0</v>
      </c>
      <c r="GF1388" s="471">
        <v>0</v>
      </c>
      <c r="GG1388" s="471">
        <v>0</v>
      </c>
      <c r="GH1388" s="471">
        <v>0</v>
      </c>
      <c r="GI1388" s="496">
        <v>0</v>
      </c>
      <c r="GJ1388" s="471">
        <v>17</v>
      </c>
      <c r="GK1388" s="471">
        <v>12</v>
      </c>
      <c r="GL1388" s="471">
        <v>8</v>
      </c>
      <c r="GM1388" s="471">
        <v>6</v>
      </c>
      <c r="GN1388" s="471">
        <v>3</v>
      </c>
      <c r="GO1388" s="471">
        <v>2</v>
      </c>
      <c r="GP1388" s="471">
        <v>0</v>
      </c>
      <c r="GQ1388" s="471">
        <v>0</v>
      </c>
      <c r="GR1388" s="496">
        <v>48</v>
      </c>
      <c r="GS1388" s="503">
        <v>100</v>
      </c>
      <c r="GT1388" s="471">
        <v>0</v>
      </c>
      <c r="GU1388" s="471">
        <v>0</v>
      </c>
      <c r="GV1388" s="471">
        <v>0</v>
      </c>
      <c r="GW1388" s="471">
        <v>0</v>
      </c>
      <c r="GX1388" s="471">
        <v>0</v>
      </c>
      <c r="GY1388" s="471">
        <v>0</v>
      </c>
      <c r="GZ1388" s="471">
        <v>0</v>
      </c>
      <c r="HA1388" s="471">
        <v>0</v>
      </c>
      <c r="HB1388" s="496">
        <v>0</v>
      </c>
      <c r="HC1388" s="503">
        <v>150</v>
      </c>
      <c r="HD1388" s="471">
        <v>0</v>
      </c>
      <c r="HE1388" s="471">
        <v>0</v>
      </c>
      <c r="HF1388" s="471">
        <v>0</v>
      </c>
      <c r="HG1388" s="471">
        <v>0</v>
      </c>
      <c r="HH1388" s="471">
        <v>0</v>
      </c>
      <c r="HI1388" s="471">
        <v>0</v>
      </c>
      <c r="HJ1388" s="471">
        <v>0</v>
      </c>
      <c r="HK1388" s="471">
        <v>0</v>
      </c>
      <c r="HL1388" s="496">
        <v>0</v>
      </c>
      <c r="HM1388" s="503">
        <v>200</v>
      </c>
      <c r="HN1388" s="471">
        <v>0</v>
      </c>
      <c r="HO1388" s="471">
        <v>0</v>
      </c>
      <c r="HP1388" s="471">
        <v>0</v>
      </c>
      <c r="HQ1388" s="471">
        <v>0</v>
      </c>
      <c r="HR1388" s="471">
        <v>0</v>
      </c>
      <c r="HS1388" s="471">
        <v>0</v>
      </c>
      <c r="HT1388" s="471">
        <v>0</v>
      </c>
      <c r="HU1388" s="471">
        <v>0</v>
      </c>
      <c r="HV1388" s="496">
        <v>0</v>
      </c>
      <c r="HW1388" s="503">
        <v>250</v>
      </c>
      <c r="HX1388" s="471">
        <v>0</v>
      </c>
      <c r="HY1388" s="471">
        <v>0</v>
      </c>
      <c r="HZ1388" s="471">
        <v>0</v>
      </c>
      <c r="IA1388" s="471">
        <v>0</v>
      </c>
      <c r="IB1388" s="471">
        <v>0</v>
      </c>
      <c r="IC1388" s="471">
        <v>0</v>
      </c>
      <c r="ID1388" s="471">
        <v>0</v>
      </c>
      <c r="IE1388" s="471">
        <v>0</v>
      </c>
      <c r="IF1388" s="496">
        <v>0</v>
      </c>
      <c r="IG1388" s="503">
        <v>300</v>
      </c>
      <c r="IH1388" s="471">
        <v>18</v>
      </c>
      <c r="II1388" s="471">
        <v>13</v>
      </c>
      <c r="IJ1388" s="471">
        <v>8</v>
      </c>
      <c r="IK1388" s="471">
        <v>3</v>
      </c>
      <c r="IL1388" s="471">
        <v>2</v>
      </c>
      <c r="IM1388" s="471">
        <v>0</v>
      </c>
      <c r="IN1388" s="471">
        <v>1</v>
      </c>
      <c r="IO1388" s="471">
        <v>0</v>
      </c>
      <c r="IP1388" s="496">
        <v>45</v>
      </c>
      <c r="IQ1388" s="503">
        <v>0</v>
      </c>
      <c r="IR1388" s="471">
        <v>0</v>
      </c>
      <c r="IS1388" s="471">
        <v>0</v>
      </c>
      <c r="IT1388" s="471">
        <v>0</v>
      </c>
      <c r="IU1388" s="471">
        <v>0</v>
      </c>
      <c r="IV1388" s="471">
        <v>0</v>
      </c>
      <c r="IW1388" s="471">
        <v>0</v>
      </c>
      <c r="IX1388" s="471">
        <v>0</v>
      </c>
      <c r="IY1388" s="471">
        <v>0</v>
      </c>
      <c r="IZ1388" s="496">
        <v>0</v>
      </c>
      <c r="JA1388" s="471">
        <v>18</v>
      </c>
      <c r="JB1388" s="471">
        <v>13</v>
      </c>
      <c r="JC1388" s="471">
        <v>8</v>
      </c>
      <c r="JD1388" s="471">
        <v>3</v>
      </c>
      <c r="JE1388" s="471">
        <v>2</v>
      </c>
      <c r="JF1388" s="471">
        <v>0</v>
      </c>
      <c r="JG1388" s="471">
        <v>1</v>
      </c>
      <c r="JH1388" s="471">
        <v>0</v>
      </c>
      <c r="JI1388" s="471">
        <v>45</v>
      </c>
      <c r="JJ1388" s="503">
        <v>0</v>
      </c>
      <c r="JK1388" s="471">
        <v>674</v>
      </c>
      <c r="JL1388" s="471">
        <v>714</v>
      </c>
      <c r="JM1388" s="471">
        <v>736</v>
      </c>
      <c r="JN1388" s="471">
        <v>865</v>
      </c>
      <c r="JO1388" s="471">
        <v>500</v>
      </c>
      <c r="JP1388" s="471">
        <v>322</v>
      </c>
      <c r="JQ1388" s="471">
        <v>241</v>
      </c>
      <c r="JR1388" s="471">
        <v>25</v>
      </c>
      <c r="JS1388" s="496">
        <v>4077</v>
      </c>
      <c r="JT1388" s="503">
        <v>10</v>
      </c>
      <c r="JU1388" s="471">
        <v>0</v>
      </c>
      <c r="JV1388" s="471">
        <v>0</v>
      </c>
      <c r="JW1388" s="471">
        <v>0</v>
      </c>
      <c r="JX1388" s="471">
        <v>0</v>
      </c>
      <c r="JY1388" s="471">
        <v>0</v>
      </c>
      <c r="JZ1388" s="471">
        <v>0</v>
      </c>
      <c r="KA1388" s="471">
        <v>0</v>
      </c>
      <c r="KB1388" s="471">
        <v>0</v>
      </c>
      <c r="KC1388" s="496">
        <v>0</v>
      </c>
      <c r="KD1388" s="503">
        <v>50</v>
      </c>
      <c r="KE1388" s="471">
        <v>14</v>
      </c>
      <c r="KF1388" s="471">
        <v>8</v>
      </c>
      <c r="KG1388" s="471">
        <v>5</v>
      </c>
      <c r="KH1388" s="471">
        <v>3</v>
      </c>
      <c r="KI1388" s="471">
        <v>4</v>
      </c>
      <c r="KJ1388" s="471">
        <v>2</v>
      </c>
      <c r="KK1388" s="471">
        <v>0</v>
      </c>
      <c r="KL1388" s="471">
        <v>0</v>
      </c>
      <c r="KM1388" s="496">
        <v>36</v>
      </c>
      <c r="KN1388" s="503">
        <v>0</v>
      </c>
      <c r="KO1388" s="471">
        <v>0</v>
      </c>
      <c r="KP1388" s="471">
        <v>0</v>
      </c>
      <c r="KQ1388" s="471">
        <v>0</v>
      </c>
      <c r="KR1388" s="471">
        <v>0</v>
      </c>
      <c r="KS1388" s="471">
        <v>0</v>
      </c>
      <c r="KT1388" s="471">
        <v>0</v>
      </c>
      <c r="KU1388" s="471">
        <v>0</v>
      </c>
      <c r="KV1388" s="471">
        <v>0</v>
      </c>
      <c r="KW1388" s="496">
        <v>0</v>
      </c>
      <c r="KX1388" s="471">
        <v>688</v>
      </c>
      <c r="KY1388" s="471">
        <v>722</v>
      </c>
      <c r="KZ1388" s="471">
        <v>741</v>
      </c>
      <c r="LA1388" s="471">
        <v>868</v>
      </c>
      <c r="LB1388" s="471">
        <v>504</v>
      </c>
      <c r="LC1388" s="471">
        <v>324</v>
      </c>
      <c r="LD1388" s="471">
        <v>241</v>
      </c>
      <c r="LE1388" s="471">
        <v>25</v>
      </c>
      <c r="LF1388" s="496">
        <v>4113</v>
      </c>
      <c r="LG1388" s="262"/>
      <c r="LH1388" s="262"/>
      <c r="LI1388" s="262"/>
      <c r="LJ1388" s="262"/>
      <c r="LK1388" s="262"/>
      <c r="LL1388" s="262"/>
      <c r="LM1388" s="262"/>
      <c r="LN1388" s="262"/>
      <c r="LO1388" s="262"/>
      <c r="LP1388" s="262"/>
      <c r="LQ1388" s="262"/>
      <c r="LR1388" s="262"/>
      <c r="LS1388" s="262"/>
      <c r="LT1388" s="262"/>
      <c r="LU1388" s="262"/>
      <c r="LV1388" s="262"/>
      <c r="LW1388" s="262"/>
      <c r="LX1388" s="262"/>
      <c r="LY1388" s="262"/>
      <c r="LZ1388" s="262"/>
      <c r="MA1388" s="262"/>
      <c r="MB1388" s="262"/>
      <c r="MC1388" s="262"/>
      <c r="MD1388" s="262"/>
      <c r="ME1388" s="262"/>
      <c r="MF1388" s="262"/>
      <c r="MG1388" s="262"/>
      <c r="MH1388" s="262"/>
      <c r="MI1388" s="262"/>
      <c r="MJ1388" s="262"/>
      <c r="MK1388" s="262"/>
      <c r="ML1388" s="262"/>
      <c r="MM1388" s="262"/>
      <c r="MN1388" s="262"/>
      <c r="MO1388" s="262"/>
      <c r="MP1388" s="262"/>
      <c r="MQ1388" s="262"/>
      <c r="MR1388" s="262"/>
      <c r="MS1388" s="262"/>
      <c r="MT1388" s="262"/>
      <c r="MU1388" s="262"/>
    </row>
    <row r="1389" spans="1:359" x14ac:dyDescent="0.2">
      <c r="A1389" s="241" t="s">
        <v>223</v>
      </c>
      <c r="B1389" s="476" t="s">
        <v>894</v>
      </c>
      <c r="C1389" s="326" t="s">
        <v>782</v>
      </c>
      <c r="D1389" s="283" t="s">
        <v>224</v>
      </c>
      <c r="E1389" s="503">
        <v>0</v>
      </c>
      <c r="F1389" s="471">
        <v>242</v>
      </c>
      <c r="G1389" s="471">
        <v>252</v>
      </c>
      <c r="H1389" s="471">
        <v>164</v>
      </c>
      <c r="I1389" s="471">
        <v>129</v>
      </c>
      <c r="J1389" s="471">
        <v>68</v>
      </c>
      <c r="K1389" s="471">
        <v>24</v>
      </c>
      <c r="L1389" s="471">
        <v>10</v>
      </c>
      <c r="M1389" s="471">
        <v>0</v>
      </c>
      <c r="N1389" s="496">
        <v>889</v>
      </c>
      <c r="O1389" s="503">
        <v>10</v>
      </c>
      <c r="P1389" s="471">
        <v>0</v>
      </c>
      <c r="Q1389" s="471">
        <v>0</v>
      </c>
      <c r="R1389" s="471">
        <v>0</v>
      </c>
      <c r="S1389" s="471">
        <v>0</v>
      </c>
      <c r="T1389" s="471">
        <v>0</v>
      </c>
      <c r="U1389" s="471">
        <v>0</v>
      </c>
      <c r="V1389" s="471">
        <v>0</v>
      </c>
      <c r="W1389" s="471">
        <v>0</v>
      </c>
      <c r="X1389" s="496">
        <v>0</v>
      </c>
      <c r="Y1389" s="503">
        <v>25</v>
      </c>
      <c r="Z1389" s="471">
        <v>0</v>
      </c>
      <c r="AA1389" s="471">
        <v>0</v>
      </c>
      <c r="AB1389" s="471">
        <v>0</v>
      </c>
      <c r="AC1389" s="471">
        <v>0</v>
      </c>
      <c r="AD1389" s="471">
        <v>0</v>
      </c>
      <c r="AE1389" s="471">
        <v>0</v>
      </c>
      <c r="AF1389" s="471">
        <v>0</v>
      </c>
      <c r="AG1389" s="471">
        <v>0</v>
      </c>
      <c r="AH1389" s="496">
        <v>0</v>
      </c>
      <c r="AI1389" s="503">
        <v>50</v>
      </c>
      <c r="AJ1389" s="471">
        <v>9</v>
      </c>
      <c r="AK1389" s="471">
        <v>8</v>
      </c>
      <c r="AL1389" s="471">
        <v>7</v>
      </c>
      <c r="AM1389" s="471">
        <v>9</v>
      </c>
      <c r="AN1389" s="471">
        <v>2</v>
      </c>
      <c r="AO1389" s="471">
        <v>7</v>
      </c>
      <c r="AP1389" s="471">
        <v>3</v>
      </c>
      <c r="AQ1389" s="471">
        <v>0</v>
      </c>
      <c r="AR1389" s="496">
        <v>45</v>
      </c>
      <c r="AS1389" s="503">
        <v>100</v>
      </c>
      <c r="AT1389" s="471">
        <v>37</v>
      </c>
      <c r="AU1389" s="471">
        <v>38</v>
      </c>
      <c r="AV1389" s="471">
        <v>22</v>
      </c>
      <c r="AW1389" s="471">
        <v>13</v>
      </c>
      <c r="AX1389" s="471">
        <v>4</v>
      </c>
      <c r="AY1389" s="471">
        <v>2</v>
      </c>
      <c r="AZ1389" s="471">
        <v>0</v>
      </c>
      <c r="BA1389" s="471">
        <v>0</v>
      </c>
      <c r="BB1389" s="496">
        <v>116</v>
      </c>
      <c r="BC1389" s="503">
        <v>0</v>
      </c>
      <c r="BD1389" s="471">
        <v>0</v>
      </c>
      <c r="BE1389" s="471">
        <v>0</v>
      </c>
      <c r="BF1389" s="471">
        <v>0</v>
      </c>
      <c r="BG1389" s="471">
        <v>0</v>
      </c>
      <c r="BH1389" s="471">
        <v>0</v>
      </c>
      <c r="BI1389" s="471">
        <v>0</v>
      </c>
      <c r="BJ1389" s="471">
        <v>0</v>
      </c>
      <c r="BK1389" s="471">
        <v>0</v>
      </c>
      <c r="BL1389" s="496">
        <v>0</v>
      </c>
      <c r="BM1389" s="471">
        <v>46</v>
      </c>
      <c r="BN1389" s="471">
        <v>46</v>
      </c>
      <c r="BO1389" s="471">
        <v>29</v>
      </c>
      <c r="BP1389" s="471">
        <v>22</v>
      </c>
      <c r="BQ1389" s="471">
        <v>6</v>
      </c>
      <c r="BR1389" s="471">
        <v>9</v>
      </c>
      <c r="BS1389" s="471">
        <v>3</v>
      </c>
      <c r="BT1389" s="471">
        <v>0</v>
      </c>
      <c r="BU1389" s="496">
        <v>161</v>
      </c>
      <c r="BV1389" s="471">
        <v>288</v>
      </c>
      <c r="BW1389" s="471">
        <v>298</v>
      </c>
      <c r="BX1389" s="471">
        <v>193</v>
      </c>
      <c r="BY1389" s="471">
        <v>151</v>
      </c>
      <c r="BZ1389" s="471">
        <v>74</v>
      </c>
      <c r="CA1389" s="471">
        <v>33</v>
      </c>
      <c r="CB1389" s="471">
        <v>13</v>
      </c>
      <c r="CC1389" s="471">
        <v>0</v>
      </c>
      <c r="CD1389" s="496">
        <v>1050</v>
      </c>
      <c r="CE1389" s="503">
        <v>10</v>
      </c>
      <c r="CF1389" s="471">
        <v>0</v>
      </c>
      <c r="CG1389" s="471">
        <v>0</v>
      </c>
      <c r="CH1389" s="471">
        <v>0</v>
      </c>
      <c r="CI1389" s="471">
        <v>0</v>
      </c>
      <c r="CJ1389" s="471">
        <v>0</v>
      </c>
      <c r="CK1389" s="471">
        <v>0</v>
      </c>
      <c r="CL1389" s="471">
        <v>0</v>
      </c>
      <c r="CM1389" s="471">
        <v>0</v>
      </c>
      <c r="CN1389" s="496">
        <v>0</v>
      </c>
      <c r="CO1389" s="503">
        <v>25</v>
      </c>
      <c r="CP1389" s="471">
        <v>0</v>
      </c>
      <c r="CQ1389" s="471">
        <v>0</v>
      </c>
      <c r="CR1389" s="471">
        <v>0</v>
      </c>
      <c r="CS1389" s="471">
        <v>0</v>
      </c>
      <c r="CT1389" s="471">
        <v>0</v>
      </c>
      <c r="CU1389" s="471">
        <v>0</v>
      </c>
      <c r="CV1389" s="471">
        <v>0</v>
      </c>
      <c r="CW1389" s="471">
        <v>0</v>
      </c>
      <c r="CX1389" s="496">
        <v>0</v>
      </c>
      <c r="CY1389" s="503">
        <v>50</v>
      </c>
      <c r="CZ1389" s="471">
        <v>43</v>
      </c>
      <c r="DA1389" s="471">
        <v>35</v>
      </c>
      <c r="DB1389" s="471">
        <v>40</v>
      </c>
      <c r="DC1389" s="471">
        <v>43</v>
      </c>
      <c r="DD1389" s="471">
        <v>16</v>
      </c>
      <c r="DE1389" s="471">
        <v>2</v>
      </c>
      <c r="DF1389" s="471">
        <v>5</v>
      </c>
      <c r="DG1389" s="471">
        <v>0</v>
      </c>
      <c r="DH1389" s="496">
        <v>184</v>
      </c>
      <c r="DI1389" s="503">
        <v>100</v>
      </c>
      <c r="DJ1389" s="471">
        <v>0</v>
      </c>
      <c r="DK1389" s="471">
        <v>0</v>
      </c>
      <c r="DL1389" s="471">
        <v>0</v>
      </c>
      <c r="DM1389" s="471">
        <v>0</v>
      </c>
      <c r="DN1389" s="471">
        <v>0</v>
      </c>
      <c r="DO1389" s="471">
        <v>0</v>
      </c>
      <c r="DP1389" s="471">
        <v>0</v>
      </c>
      <c r="DQ1389" s="471">
        <v>0</v>
      </c>
      <c r="DR1389" s="496">
        <v>0</v>
      </c>
      <c r="DS1389" s="503">
        <v>0</v>
      </c>
      <c r="DT1389" s="471">
        <v>0</v>
      </c>
      <c r="DU1389" s="471">
        <v>0</v>
      </c>
      <c r="DV1389" s="471">
        <v>0</v>
      </c>
      <c r="DW1389" s="471">
        <v>0</v>
      </c>
      <c r="DX1389" s="471">
        <v>0</v>
      </c>
      <c r="DY1389" s="471">
        <v>0</v>
      </c>
      <c r="DZ1389" s="471">
        <v>0</v>
      </c>
      <c r="EA1389" s="471">
        <v>0</v>
      </c>
      <c r="EB1389" s="496">
        <v>0</v>
      </c>
      <c r="EC1389" s="471">
        <v>43</v>
      </c>
      <c r="ED1389" s="471">
        <v>35</v>
      </c>
      <c r="EE1389" s="471">
        <v>40</v>
      </c>
      <c r="EF1389" s="471">
        <v>43</v>
      </c>
      <c r="EG1389" s="471">
        <v>16</v>
      </c>
      <c r="EH1389" s="471">
        <v>2</v>
      </c>
      <c r="EI1389" s="471">
        <v>5</v>
      </c>
      <c r="EJ1389" s="471">
        <v>0</v>
      </c>
      <c r="EK1389" s="496">
        <v>184</v>
      </c>
      <c r="EL1389" s="518">
        <v>50</v>
      </c>
      <c r="EM1389" s="471">
        <v>0</v>
      </c>
      <c r="EN1389" s="471">
        <v>0</v>
      </c>
      <c r="EO1389" s="471">
        <v>0</v>
      </c>
      <c r="EP1389" s="471">
        <v>0</v>
      </c>
      <c r="EQ1389" s="471">
        <v>0</v>
      </c>
      <c r="ER1389" s="471">
        <v>0</v>
      </c>
      <c r="ES1389" s="471">
        <v>0</v>
      </c>
      <c r="ET1389" s="471">
        <v>0</v>
      </c>
      <c r="EU1389" s="496">
        <v>0</v>
      </c>
      <c r="EV1389" s="503">
        <v>100</v>
      </c>
      <c r="EW1389" s="471">
        <v>0</v>
      </c>
      <c r="EX1389" s="471">
        <v>0</v>
      </c>
      <c r="EY1389" s="471">
        <v>0</v>
      </c>
      <c r="EZ1389" s="471">
        <v>0</v>
      </c>
      <c r="FA1389" s="471">
        <v>0</v>
      </c>
      <c r="FB1389" s="471">
        <v>0</v>
      </c>
      <c r="FC1389" s="471">
        <v>0</v>
      </c>
      <c r="FD1389" s="471">
        <v>0</v>
      </c>
      <c r="FE1389" s="496">
        <v>0</v>
      </c>
      <c r="FF1389" s="503">
        <v>150</v>
      </c>
      <c r="FG1389" s="471">
        <v>0</v>
      </c>
      <c r="FH1389" s="471">
        <v>0</v>
      </c>
      <c r="FI1389" s="471">
        <v>0</v>
      </c>
      <c r="FJ1389" s="471">
        <v>0</v>
      </c>
      <c r="FK1389" s="471">
        <v>0</v>
      </c>
      <c r="FL1389" s="471">
        <v>0</v>
      </c>
      <c r="FM1389" s="471">
        <v>0</v>
      </c>
      <c r="FN1389" s="471">
        <v>0</v>
      </c>
      <c r="FO1389" s="496">
        <v>0</v>
      </c>
      <c r="FP1389" s="503">
        <v>200</v>
      </c>
      <c r="FQ1389" s="471">
        <v>0</v>
      </c>
      <c r="FR1389" s="471">
        <v>0</v>
      </c>
      <c r="FS1389" s="471">
        <v>0</v>
      </c>
      <c r="FT1389" s="471">
        <v>0</v>
      </c>
      <c r="FU1389" s="471">
        <v>0</v>
      </c>
      <c r="FV1389" s="471">
        <v>0</v>
      </c>
      <c r="FW1389" s="471">
        <v>0</v>
      </c>
      <c r="FX1389" s="471">
        <v>0</v>
      </c>
      <c r="FY1389" s="496">
        <v>0</v>
      </c>
      <c r="FZ1389" s="503">
        <v>0</v>
      </c>
      <c r="GA1389" s="471">
        <v>0</v>
      </c>
      <c r="GB1389" s="471">
        <v>0</v>
      </c>
      <c r="GC1389" s="471">
        <v>0</v>
      </c>
      <c r="GD1389" s="471">
        <v>0</v>
      </c>
      <c r="GE1389" s="471">
        <v>0</v>
      </c>
      <c r="GF1389" s="471">
        <v>0</v>
      </c>
      <c r="GG1389" s="471">
        <v>0</v>
      </c>
      <c r="GH1389" s="471">
        <v>0</v>
      </c>
      <c r="GI1389" s="496">
        <v>0</v>
      </c>
      <c r="GJ1389" s="471">
        <v>0</v>
      </c>
      <c r="GK1389" s="471">
        <v>0</v>
      </c>
      <c r="GL1389" s="471">
        <v>0</v>
      </c>
      <c r="GM1389" s="471">
        <v>0</v>
      </c>
      <c r="GN1389" s="471">
        <v>0</v>
      </c>
      <c r="GO1389" s="471">
        <v>0</v>
      </c>
      <c r="GP1389" s="471">
        <v>0</v>
      </c>
      <c r="GQ1389" s="471">
        <v>0</v>
      </c>
      <c r="GR1389" s="496">
        <v>0</v>
      </c>
      <c r="GS1389" s="503">
        <v>100</v>
      </c>
      <c r="GT1389" s="471">
        <v>0</v>
      </c>
      <c r="GU1389" s="471">
        <v>0</v>
      </c>
      <c r="GV1389" s="471">
        <v>0</v>
      </c>
      <c r="GW1389" s="471">
        <v>0</v>
      </c>
      <c r="GX1389" s="471">
        <v>0</v>
      </c>
      <c r="GY1389" s="471">
        <v>0</v>
      </c>
      <c r="GZ1389" s="471">
        <v>0</v>
      </c>
      <c r="HA1389" s="471">
        <v>0</v>
      </c>
      <c r="HB1389" s="496">
        <v>0</v>
      </c>
      <c r="HC1389" s="503">
        <v>150</v>
      </c>
      <c r="HD1389" s="471">
        <v>0</v>
      </c>
      <c r="HE1389" s="471">
        <v>0</v>
      </c>
      <c r="HF1389" s="471">
        <v>0</v>
      </c>
      <c r="HG1389" s="471">
        <v>0</v>
      </c>
      <c r="HH1389" s="471">
        <v>0</v>
      </c>
      <c r="HI1389" s="471">
        <v>0</v>
      </c>
      <c r="HJ1389" s="471">
        <v>0</v>
      </c>
      <c r="HK1389" s="471">
        <v>0</v>
      </c>
      <c r="HL1389" s="496">
        <v>0</v>
      </c>
      <c r="HM1389" s="503">
        <v>200</v>
      </c>
      <c r="HN1389" s="471">
        <v>0</v>
      </c>
      <c r="HO1389" s="471">
        <v>0</v>
      </c>
      <c r="HP1389" s="471">
        <v>0</v>
      </c>
      <c r="HQ1389" s="471">
        <v>0</v>
      </c>
      <c r="HR1389" s="471">
        <v>0</v>
      </c>
      <c r="HS1389" s="471">
        <v>0</v>
      </c>
      <c r="HT1389" s="471">
        <v>0</v>
      </c>
      <c r="HU1389" s="471">
        <v>0</v>
      </c>
      <c r="HV1389" s="496">
        <v>0</v>
      </c>
      <c r="HW1389" s="503">
        <v>250</v>
      </c>
      <c r="HX1389" s="471">
        <v>0</v>
      </c>
      <c r="HY1389" s="471">
        <v>0</v>
      </c>
      <c r="HZ1389" s="471">
        <v>0</v>
      </c>
      <c r="IA1389" s="471">
        <v>0</v>
      </c>
      <c r="IB1389" s="471">
        <v>0</v>
      </c>
      <c r="IC1389" s="471">
        <v>0</v>
      </c>
      <c r="ID1389" s="471">
        <v>0</v>
      </c>
      <c r="IE1389" s="471">
        <v>0</v>
      </c>
      <c r="IF1389" s="496">
        <v>0</v>
      </c>
      <c r="IG1389" s="503">
        <v>300</v>
      </c>
      <c r="IH1389" s="471">
        <v>0</v>
      </c>
      <c r="II1389" s="471">
        <v>0</v>
      </c>
      <c r="IJ1389" s="471">
        <v>0</v>
      </c>
      <c r="IK1389" s="471">
        <v>0</v>
      </c>
      <c r="IL1389" s="471">
        <v>0</v>
      </c>
      <c r="IM1389" s="471">
        <v>0</v>
      </c>
      <c r="IN1389" s="471">
        <v>0</v>
      </c>
      <c r="IO1389" s="471">
        <v>0</v>
      </c>
      <c r="IP1389" s="496">
        <v>0</v>
      </c>
      <c r="IQ1389" s="503">
        <v>0</v>
      </c>
      <c r="IR1389" s="471">
        <v>0</v>
      </c>
      <c r="IS1389" s="471">
        <v>0</v>
      </c>
      <c r="IT1389" s="471">
        <v>0</v>
      </c>
      <c r="IU1389" s="471">
        <v>0</v>
      </c>
      <c r="IV1389" s="471">
        <v>0</v>
      </c>
      <c r="IW1389" s="471">
        <v>0</v>
      </c>
      <c r="IX1389" s="471">
        <v>0</v>
      </c>
      <c r="IY1389" s="471">
        <v>0</v>
      </c>
      <c r="IZ1389" s="496">
        <v>0</v>
      </c>
      <c r="JA1389" s="471">
        <v>0</v>
      </c>
      <c r="JB1389" s="471">
        <v>0</v>
      </c>
      <c r="JC1389" s="471">
        <v>0</v>
      </c>
      <c r="JD1389" s="471">
        <v>0</v>
      </c>
      <c r="JE1389" s="471">
        <v>0</v>
      </c>
      <c r="JF1389" s="471">
        <v>0</v>
      </c>
      <c r="JG1389" s="471">
        <v>0</v>
      </c>
      <c r="JH1389" s="471">
        <v>0</v>
      </c>
      <c r="JI1389" s="471">
        <v>0</v>
      </c>
      <c r="JJ1389" s="503">
        <v>0</v>
      </c>
      <c r="JK1389" s="471">
        <v>84</v>
      </c>
      <c r="JL1389" s="471">
        <v>103</v>
      </c>
      <c r="JM1389" s="471">
        <v>182</v>
      </c>
      <c r="JN1389" s="471">
        <v>263</v>
      </c>
      <c r="JO1389" s="471">
        <v>134</v>
      </c>
      <c r="JP1389" s="471">
        <v>75</v>
      </c>
      <c r="JQ1389" s="471">
        <v>36</v>
      </c>
      <c r="JR1389" s="471">
        <v>9</v>
      </c>
      <c r="JS1389" s="496">
        <v>886</v>
      </c>
      <c r="JT1389" s="503">
        <v>10</v>
      </c>
      <c r="JU1389" s="471">
        <v>1</v>
      </c>
      <c r="JV1389" s="471">
        <v>0</v>
      </c>
      <c r="JW1389" s="471">
        <v>0</v>
      </c>
      <c r="JX1389" s="471">
        <v>0</v>
      </c>
      <c r="JY1389" s="471">
        <v>0</v>
      </c>
      <c r="JZ1389" s="471">
        <v>0</v>
      </c>
      <c r="KA1389" s="471">
        <v>0</v>
      </c>
      <c r="KB1389" s="471">
        <v>0</v>
      </c>
      <c r="KC1389" s="496">
        <v>1</v>
      </c>
      <c r="KD1389" s="503">
        <v>50</v>
      </c>
      <c r="KE1389" s="471">
        <v>0</v>
      </c>
      <c r="KF1389" s="471">
        <v>0</v>
      </c>
      <c r="KG1389" s="471">
        <v>1</v>
      </c>
      <c r="KH1389" s="471">
        <v>0</v>
      </c>
      <c r="KI1389" s="471">
        <v>0</v>
      </c>
      <c r="KJ1389" s="471">
        <v>1</v>
      </c>
      <c r="KK1389" s="471">
        <v>0</v>
      </c>
      <c r="KL1389" s="471">
        <v>0</v>
      </c>
      <c r="KM1389" s="496">
        <v>2</v>
      </c>
      <c r="KN1389" s="503">
        <v>0</v>
      </c>
      <c r="KO1389" s="471">
        <v>0</v>
      </c>
      <c r="KP1389" s="471">
        <v>0</v>
      </c>
      <c r="KQ1389" s="471">
        <v>0</v>
      </c>
      <c r="KR1389" s="471">
        <v>0</v>
      </c>
      <c r="KS1389" s="471">
        <v>0</v>
      </c>
      <c r="KT1389" s="471">
        <v>0</v>
      </c>
      <c r="KU1389" s="471">
        <v>0</v>
      </c>
      <c r="KV1389" s="471">
        <v>0</v>
      </c>
      <c r="KW1389" s="496">
        <v>0</v>
      </c>
      <c r="KX1389" s="471">
        <v>85</v>
      </c>
      <c r="KY1389" s="471">
        <v>103</v>
      </c>
      <c r="KZ1389" s="471">
        <v>183</v>
      </c>
      <c r="LA1389" s="471">
        <v>263</v>
      </c>
      <c r="LB1389" s="471">
        <v>134</v>
      </c>
      <c r="LC1389" s="471">
        <v>76</v>
      </c>
      <c r="LD1389" s="471">
        <v>36</v>
      </c>
      <c r="LE1389" s="471">
        <v>9</v>
      </c>
      <c r="LF1389" s="496">
        <v>889</v>
      </c>
      <c r="LG1389" s="262"/>
      <c r="LH1389" s="262"/>
      <c r="LI1389" s="262"/>
      <c r="LJ1389" s="262"/>
      <c r="LK1389" s="262"/>
      <c r="LL1389" s="262"/>
      <c r="LM1389" s="262"/>
      <c r="LN1389" s="262"/>
      <c r="LO1389" s="262"/>
      <c r="LP1389" s="262"/>
      <c r="LQ1389" s="262"/>
      <c r="LR1389" s="262"/>
      <c r="LS1389" s="262"/>
      <c r="LT1389" s="262"/>
      <c r="LU1389" s="262"/>
      <c r="LV1389" s="262"/>
      <c r="LW1389" s="262"/>
      <c r="LX1389" s="262"/>
      <c r="LY1389" s="262"/>
      <c r="LZ1389" s="262"/>
      <c r="MA1389" s="262"/>
      <c r="MB1389" s="262"/>
      <c r="MC1389" s="262"/>
      <c r="MD1389" s="262"/>
      <c r="ME1389" s="262"/>
      <c r="MF1389" s="262"/>
      <c r="MG1389" s="262"/>
      <c r="MH1389" s="262"/>
      <c r="MI1389" s="262"/>
      <c r="MJ1389" s="262"/>
      <c r="MK1389" s="262"/>
      <c r="ML1389" s="262"/>
      <c r="MM1389" s="262"/>
      <c r="MN1389" s="262"/>
      <c r="MO1389" s="262"/>
      <c r="MP1389" s="262"/>
      <c r="MQ1389" s="262"/>
      <c r="MR1389" s="262"/>
      <c r="MS1389" s="262"/>
      <c r="MT1389" s="262"/>
      <c r="MU1389" s="262"/>
    </row>
    <row r="1390" spans="1:359" x14ac:dyDescent="0.2">
      <c r="A1390" s="241" t="s">
        <v>225</v>
      </c>
      <c r="B1390" s="476" t="s">
        <v>895</v>
      </c>
      <c r="C1390" s="326" t="s">
        <v>782</v>
      </c>
      <c r="D1390" s="283" t="s">
        <v>226</v>
      </c>
      <c r="E1390" s="503">
        <v>0</v>
      </c>
      <c r="F1390" s="471">
        <v>78</v>
      </c>
      <c r="G1390" s="471">
        <v>164</v>
      </c>
      <c r="H1390" s="471">
        <v>94</v>
      </c>
      <c r="I1390" s="471">
        <v>59</v>
      </c>
      <c r="J1390" s="471">
        <v>26</v>
      </c>
      <c r="K1390" s="471">
        <v>6</v>
      </c>
      <c r="L1390" s="471">
        <v>8</v>
      </c>
      <c r="M1390" s="471">
        <v>0</v>
      </c>
      <c r="N1390" s="496">
        <v>435</v>
      </c>
      <c r="O1390" s="503">
        <v>10</v>
      </c>
      <c r="P1390" s="471">
        <v>0</v>
      </c>
      <c r="Q1390" s="471">
        <v>0</v>
      </c>
      <c r="R1390" s="471">
        <v>0</v>
      </c>
      <c r="S1390" s="471">
        <v>0</v>
      </c>
      <c r="T1390" s="471">
        <v>0</v>
      </c>
      <c r="U1390" s="471">
        <v>0</v>
      </c>
      <c r="V1390" s="471">
        <v>0</v>
      </c>
      <c r="W1390" s="471">
        <v>0</v>
      </c>
      <c r="X1390" s="496">
        <v>0</v>
      </c>
      <c r="Y1390" s="503">
        <v>25</v>
      </c>
      <c r="Z1390" s="471">
        <v>0</v>
      </c>
      <c r="AA1390" s="471">
        <v>0</v>
      </c>
      <c r="AB1390" s="471">
        <v>0</v>
      </c>
      <c r="AC1390" s="471">
        <v>0</v>
      </c>
      <c r="AD1390" s="471">
        <v>0</v>
      </c>
      <c r="AE1390" s="471">
        <v>0</v>
      </c>
      <c r="AF1390" s="471">
        <v>0</v>
      </c>
      <c r="AG1390" s="471">
        <v>0</v>
      </c>
      <c r="AH1390" s="496">
        <v>0</v>
      </c>
      <c r="AI1390" s="503">
        <v>50</v>
      </c>
      <c r="AJ1390" s="471">
        <v>0</v>
      </c>
      <c r="AK1390" s="471">
        <v>0</v>
      </c>
      <c r="AL1390" s="471">
        <v>0</v>
      </c>
      <c r="AM1390" s="471">
        <v>0</v>
      </c>
      <c r="AN1390" s="471">
        <v>0</v>
      </c>
      <c r="AO1390" s="471">
        <v>0</v>
      </c>
      <c r="AP1390" s="471">
        <v>0</v>
      </c>
      <c r="AQ1390" s="471">
        <v>0</v>
      </c>
      <c r="AR1390" s="496">
        <v>0</v>
      </c>
      <c r="AS1390" s="503">
        <v>100</v>
      </c>
      <c r="AT1390" s="471">
        <v>0</v>
      </c>
      <c r="AU1390" s="471">
        <v>0</v>
      </c>
      <c r="AV1390" s="471">
        <v>0</v>
      </c>
      <c r="AW1390" s="471">
        <v>0</v>
      </c>
      <c r="AX1390" s="471">
        <v>0</v>
      </c>
      <c r="AY1390" s="471">
        <v>0</v>
      </c>
      <c r="AZ1390" s="471">
        <v>0</v>
      </c>
      <c r="BA1390" s="471">
        <v>0</v>
      </c>
      <c r="BB1390" s="496">
        <v>0</v>
      </c>
      <c r="BC1390" s="503">
        <v>0</v>
      </c>
      <c r="BD1390" s="471">
        <v>0</v>
      </c>
      <c r="BE1390" s="471">
        <v>0</v>
      </c>
      <c r="BF1390" s="471">
        <v>0</v>
      </c>
      <c r="BG1390" s="471">
        <v>0</v>
      </c>
      <c r="BH1390" s="471">
        <v>0</v>
      </c>
      <c r="BI1390" s="471">
        <v>0</v>
      </c>
      <c r="BJ1390" s="471">
        <v>0</v>
      </c>
      <c r="BK1390" s="471">
        <v>0</v>
      </c>
      <c r="BL1390" s="496">
        <v>0</v>
      </c>
      <c r="BM1390" s="471">
        <v>0</v>
      </c>
      <c r="BN1390" s="471">
        <v>0</v>
      </c>
      <c r="BO1390" s="471">
        <v>0</v>
      </c>
      <c r="BP1390" s="471">
        <v>0</v>
      </c>
      <c r="BQ1390" s="471">
        <v>0</v>
      </c>
      <c r="BR1390" s="471">
        <v>0</v>
      </c>
      <c r="BS1390" s="471">
        <v>0</v>
      </c>
      <c r="BT1390" s="471">
        <v>0</v>
      </c>
      <c r="BU1390" s="496">
        <v>0</v>
      </c>
      <c r="BV1390" s="471">
        <v>78</v>
      </c>
      <c r="BW1390" s="471">
        <v>164</v>
      </c>
      <c r="BX1390" s="471">
        <v>94</v>
      </c>
      <c r="BY1390" s="471">
        <v>59</v>
      </c>
      <c r="BZ1390" s="471">
        <v>26</v>
      </c>
      <c r="CA1390" s="471">
        <v>6</v>
      </c>
      <c r="CB1390" s="471">
        <v>8</v>
      </c>
      <c r="CC1390" s="471">
        <v>0</v>
      </c>
      <c r="CD1390" s="496">
        <v>435</v>
      </c>
      <c r="CE1390" s="503">
        <v>10</v>
      </c>
      <c r="CF1390" s="471">
        <v>0</v>
      </c>
      <c r="CG1390" s="471">
        <v>0</v>
      </c>
      <c r="CH1390" s="471">
        <v>0</v>
      </c>
      <c r="CI1390" s="471">
        <v>0</v>
      </c>
      <c r="CJ1390" s="471">
        <v>0</v>
      </c>
      <c r="CK1390" s="471">
        <v>0</v>
      </c>
      <c r="CL1390" s="471">
        <v>0</v>
      </c>
      <c r="CM1390" s="471">
        <v>0</v>
      </c>
      <c r="CN1390" s="496">
        <v>0</v>
      </c>
      <c r="CO1390" s="503">
        <v>25</v>
      </c>
      <c r="CP1390" s="471">
        <v>0</v>
      </c>
      <c r="CQ1390" s="471">
        <v>0</v>
      </c>
      <c r="CR1390" s="471">
        <v>0</v>
      </c>
      <c r="CS1390" s="471">
        <v>0</v>
      </c>
      <c r="CT1390" s="471">
        <v>0</v>
      </c>
      <c r="CU1390" s="471">
        <v>0</v>
      </c>
      <c r="CV1390" s="471">
        <v>0</v>
      </c>
      <c r="CW1390" s="471">
        <v>0</v>
      </c>
      <c r="CX1390" s="496">
        <v>0</v>
      </c>
      <c r="CY1390" s="503">
        <v>50</v>
      </c>
      <c r="CZ1390" s="471">
        <v>12</v>
      </c>
      <c r="DA1390" s="471">
        <v>22</v>
      </c>
      <c r="DB1390" s="471">
        <v>13</v>
      </c>
      <c r="DC1390" s="471">
        <v>12</v>
      </c>
      <c r="DD1390" s="471">
        <v>0</v>
      </c>
      <c r="DE1390" s="471">
        <v>0</v>
      </c>
      <c r="DF1390" s="471">
        <v>1</v>
      </c>
      <c r="DG1390" s="471">
        <v>0</v>
      </c>
      <c r="DH1390" s="496">
        <v>60</v>
      </c>
      <c r="DI1390" s="503">
        <v>100</v>
      </c>
      <c r="DJ1390" s="471">
        <v>0</v>
      </c>
      <c r="DK1390" s="471">
        <v>0</v>
      </c>
      <c r="DL1390" s="471">
        <v>0</v>
      </c>
      <c r="DM1390" s="471">
        <v>0</v>
      </c>
      <c r="DN1390" s="471">
        <v>0</v>
      </c>
      <c r="DO1390" s="471">
        <v>0</v>
      </c>
      <c r="DP1390" s="471">
        <v>0</v>
      </c>
      <c r="DQ1390" s="471">
        <v>0</v>
      </c>
      <c r="DR1390" s="496">
        <v>0</v>
      </c>
      <c r="DS1390" s="503">
        <v>0</v>
      </c>
      <c r="DT1390" s="471">
        <v>0</v>
      </c>
      <c r="DU1390" s="471">
        <v>0</v>
      </c>
      <c r="DV1390" s="471">
        <v>0</v>
      </c>
      <c r="DW1390" s="471">
        <v>0</v>
      </c>
      <c r="DX1390" s="471">
        <v>0</v>
      </c>
      <c r="DY1390" s="471">
        <v>0</v>
      </c>
      <c r="DZ1390" s="471">
        <v>0</v>
      </c>
      <c r="EA1390" s="471">
        <v>0</v>
      </c>
      <c r="EB1390" s="496">
        <v>0</v>
      </c>
      <c r="EC1390" s="471">
        <v>12</v>
      </c>
      <c r="ED1390" s="471">
        <v>22</v>
      </c>
      <c r="EE1390" s="471">
        <v>13</v>
      </c>
      <c r="EF1390" s="471">
        <v>12</v>
      </c>
      <c r="EG1390" s="471">
        <v>0</v>
      </c>
      <c r="EH1390" s="471">
        <v>0</v>
      </c>
      <c r="EI1390" s="471">
        <v>1</v>
      </c>
      <c r="EJ1390" s="471">
        <v>0</v>
      </c>
      <c r="EK1390" s="496">
        <v>60</v>
      </c>
      <c r="EL1390" s="518">
        <v>50</v>
      </c>
      <c r="EM1390" s="471">
        <v>6</v>
      </c>
      <c r="EN1390" s="471">
        <v>5</v>
      </c>
      <c r="EO1390" s="471">
        <v>6</v>
      </c>
      <c r="EP1390" s="471">
        <v>5</v>
      </c>
      <c r="EQ1390" s="471">
        <v>2</v>
      </c>
      <c r="ER1390" s="471">
        <v>0</v>
      </c>
      <c r="ES1390" s="471">
        <v>2</v>
      </c>
      <c r="ET1390" s="471">
        <v>0</v>
      </c>
      <c r="EU1390" s="496">
        <v>26</v>
      </c>
      <c r="EV1390" s="503">
        <v>100</v>
      </c>
      <c r="EW1390" s="471">
        <v>0</v>
      </c>
      <c r="EX1390" s="471">
        <v>0</v>
      </c>
      <c r="EY1390" s="471">
        <v>0</v>
      </c>
      <c r="EZ1390" s="471">
        <v>0</v>
      </c>
      <c r="FA1390" s="471">
        <v>0</v>
      </c>
      <c r="FB1390" s="471">
        <v>0</v>
      </c>
      <c r="FC1390" s="471">
        <v>0</v>
      </c>
      <c r="FD1390" s="471">
        <v>0</v>
      </c>
      <c r="FE1390" s="496">
        <v>0</v>
      </c>
      <c r="FF1390" s="503">
        <v>150</v>
      </c>
      <c r="FG1390" s="471">
        <v>0</v>
      </c>
      <c r="FH1390" s="471">
        <v>0</v>
      </c>
      <c r="FI1390" s="471">
        <v>0</v>
      </c>
      <c r="FJ1390" s="471">
        <v>0</v>
      </c>
      <c r="FK1390" s="471">
        <v>0</v>
      </c>
      <c r="FL1390" s="471">
        <v>0</v>
      </c>
      <c r="FM1390" s="471">
        <v>0</v>
      </c>
      <c r="FN1390" s="471">
        <v>0</v>
      </c>
      <c r="FO1390" s="496">
        <v>0</v>
      </c>
      <c r="FP1390" s="503">
        <v>200</v>
      </c>
      <c r="FQ1390" s="471">
        <v>0</v>
      </c>
      <c r="FR1390" s="471">
        <v>0</v>
      </c>
      <c r="FS1390" s="471">
        <v>0</v>
      </c>
      <c r="FT1390" s="471">
        <v>0</v>
      </c>
      <c r="FU1390" s="471">
        <v>0</v>
      </c>
      <c r="FV1390" s="471">
        <v>0</v>
      </c>
      <c r="FW1390" s="471">
        <v>0</v>
      </c>
      <c r="FX1390" s="471">
        <v>0</v>
      </c>
      <c r="FY1390" s="496">
        <v>0</v>
      </c>
      <c r="FZ1390" s="503">
        <v>0</v>
      </c>
      <c r="GA1390" s="471">
        <v>0</v>
      </c>
      <c r="GB1390" s="471">
        <v>0</v>
      </c>
      <c r="GC1390" s="471">
        <v>0</v>
      </c>
      <c r="GD1390" s="471">
        <v>0</v>
      </c>
      <c r="GE1390" s="471">
        <v>0</v>
      </c>
      <c r="GF1390" s="471">
        <v>0</v>
      </c>
      <c r="GG1390" s="471">
        <v>0</v>
      </c>
      <c r="GH1390" s="471">
        <v>0</v>
      </c>
      <c r="GI1390" s="496">
        <v>0</v>
      </c>
      <c r="GJ1390" s="471">
        <v>6</v>
      </c>
      <c r="GK1390" s="471">
        <v>5</v>
      </c>
      <c r="GL1390" s="471">
        <v>6</v>
      </c>
      <c r="GM1390" s="471">
        <v>5</v>
      </c>
      <c r="GN1390" s="471">
        <v>2</v>
      </c>
      <c r="GO1390" s="471">
        <v>0</v>
      </c>
      <c r="GP1390" s="471">
        <v>2</v>
      </c>
      <c r="GQ1390" s="471">
        <v>0</v>
      </c>
      <c r="GR1390" s="496">
        <v>26</v>
      </c>
      <c r="GS1390" s="503">
        <v>100</v>
      </c>
      <c r="GT1390" s="471">
        <v>0</v>
      </c>
      <c r="GU1390" s="471">
        <v>0</v>
      </c>
      <c r="GV1390" s="471">
        <v>0</v>
      </c>
      <c r="GW1390" s="471">
        <v>0</v>
      </c>
      <c r="GX1390" s="471">
        <v>0</v>
      </c>
      <c r="GY1390" s="471">
        <v>0</v>
      </c>
      <c r="GZ1390" s="471">
        <v>0</v>
      </c>
      <c r="HA1390" s="471">
        <v>0</v>
      </c>
      <c r="HB1390" s="496">
        <v>0</v>
      </c>
      <c r="HC1390" s="503">
        <v>150</v>
      </c>
      <c r="HD1390" s="471">
        <v>0</v>
      </c>
      <c r="HE1390" s="471">
        <v>0</v>
      </c>
      <c r="HF1390" s="471">
        <v>0</v>
      </c>
      <c r="HG1390" s="471">
        <v>0</v>
      </c>
      <c r="HH1390" s="471">
        <v>0</v>
      </c>
      <c r="HI1390" s="471">
        <v>0</v>
      </c>
      <c r="HJ1390" s="471">
        <v>0</v>
      </c>
      <c r="HK1390" s="471">
        <v>0</v>
      </c>
      <c r="HL1390" s="496">
        <v>0</v>
      </c>
      <c r="HM1390" s="503">
        <v>200</v>
      </c>
      <c r="HN1390" s="471">
        <v>0</v>
      </c>
      <c r="HO1390" s="471">
        <v>0</v>
      </c>
      <c r="HP1390" s="471">
        <v>0</v>
      </c>
      <c r="HQ1390" s="471">
        <v>0</v>
      </c>
      <c r="HR1390" s="471">
        <v>0</v>
      </c>
      <c r="HS1390" s="471">
        <v>0</v>
      </c>
      <c r="HT1390" s="471">
        <v>0</v>
      </c>
      <c r="HU1390" s="471">
        <v>0</v>
      </c>
      <c r="HV1390" s="496">
        <v>0</v>
      </c>
      <c r="HW1390" s="503">
        <v>250</v>
      </c>
      <c r="HX1390" s="471">
        <v>0</v>
      </c>
      <c r="HY1390" s="471">
        <v>0</v>
      </c>
      <c r="HZ1390" s="471">
        <v>0</v>
      </c>
      <c r="IA1390" s="471">
        <v>0</v>
      </c>
      <c r="IB1390" s="471">
        <v>0</v>
      </c>
      <c r="IC1390" s="471">
        <v>0</v>
      </c>
      <c r="ID1390" s="471">
        <v>0</v>
      </c>
      <c r="IE1390" s="471">
        <v>0</v>
      </c>
      <c r="IF1390" s="496">
        <v>0</v>
      </c>
      <c r="IG1390" s="503">
        <v>300</v>
      </c>
      <c r="IH1390" s="471">
        <v>0</v>
      </c>
      <c r="II1390" s="471">
        <v>0</v>
      </c>
      <c r="IJ1390" s="471">
        <v>0</v>
      </c>
      <c r="IK1390" s="471">
        <v>0</v>
      </c>
      <c r="IL1390" s="471">
        <v>0</v>
      </c>
      <c r="IM1390" s="471">
        <v>0</v>
      </c>
      <c r="IN1390" s="471">
        <v>0</v>
      </c>
      <c r="IO1390" s="471">
        <v>0</v>
      </c>
      <c r="IP1390" s="496">
        <v>0</v>
      </c>
      <c r="IQ1390" s="503">
        <v>0</v>
      </c>
      <c r="IR1390" s="471">
        <v>0</v>
      </c>
      <c r="IS1390" s="471">
        <v>0</v>
      </c>
      <c r="IT1390" s="471">
        <v>0</v>
      </c>
      <c r="IU1390" s="471">
        <v>0</v>
      </c>
      <c r="IV1390" s="471">
        <v>0</v>
      </c>
      <c r="IW1390" s="471">
        <v>0</v>
      </c>
      <c r="IX1390" s="471">
        <v>0</v>
      </c>
      <c r="IY1390" s="471">
        <v>0</v>
      </c>
      <c r="IZ1390" s="496">
        <v>0</v>
      </c>
      <c r="JA1390" s="471">
        <v>0</v>
      </c>
      <c r="JB1390" s="471">
        <v>0</v>
      </c>
      <c r="JC1390" s="471">
        <v>0</v>
      </c>
      <c r="JD1390" s="471">
        <v>0</v>
      </c>
      <c r="JE1390" s="471">
        <v>0</v>
      </c>
      <c r="JF1390" s="471">
        <v>0</v>
      </c>
      <c r="JG1390" s="471">
        <v>0</v>
      </c>
      <c r="JH1390" s="471">
        <v>0</v>
      </c>
      <c r="JI1390" s="471">
        <v>0</v>
      </c>
      <c r="JJ1390" s="503">
        <v>0</v>
      </c>
      <c r="JK1390" s="471">
        <v>26</v>
      </c>
      <c r="JL1390" s="471">
        <v>40</v>
      </c>
      <c r="JM1390" s="471">
        <v>45</v>
      </c>
      <c r="JN1390" s="471">
        <v>38</v>
      </c>
      <c r="JO1390" s="471">
        <v>21</v>
      </c>
      <c r="JP1390" s="471">
        <v>8</v>
      </c>
      <c r="JQ1390" s="471">
        <v>7</v>
      </c>
      <c r="JR1390" s="471">
        <v>0</v>
      </c>
      <c r="JS1390" s="496">
        <v>185</v>
      </c>
      <c r="JT1390" s="503">
        <v>10</v>
      </c>
      <c r="JU1390" s="471">
        <v>0</v>
      </c>
      <c r="JV1390" s="471">
        <v>0</v>
      </c>
      <c r="JW1390" s="471">
        <v>0</v>
      </c>
      <c r="JX1390" s="471">
        <v>0</v>
      </c>
      <c r="JY1390" s="471">
        <v>0</v>
      </c>
      <c r="JZ1390" s="471">
        <v>0</v>
      </c>
      <c r="KA1390" s="471">
        <v>0</v>
      </c>
      <c r="KB1390" s="471">
        <v>0</v>
      </c>
      <c r="KC1390" s="496">
        <v>0</v>
      </c>
      <c r="KD1390" s="503">
        <v>50</v>
      </c>
      <c r="KE1390" s="471">
        <v>0</v>
      </c>
      <c r="KF1390" s="471">
        <v>0</v>
      </c>
      <c r="KG1390" s="471">
        <v>0</v>
      </c>
      <c r="KH1390" s="471">
        <v>0</v>
      </c>
      <c r="KI1390" s="471">
        <v>0</v>
      </c>
      <c r="KJ1390" s="471">
        <v>0</v>
      </c>
      <c r="KK1390" s="471">
        <v>0</v>
      </c>
      <c r="KL1390" s="471">
        <v>0</v>
      </c>
      <c r="KM1390" s="496">
        <v>0</v>
      </c>
      <c r="KN1390" s="503">
        <v>0</v>
      </c>
      <c r="KO1390" s="471">
        <v>0</v>
      </c>
      <c r="KP1390" s="471">
        <v>0</v>
      </c>
      <c r="KQ1390" s="471">
        <v>0</v>
      </c>
      <c r="KR1390" s="471">
        <v>0</v>
      </c>
      <c r="KS1390" s="471">
        <v>0</v>
      </c>
      <c r="KT1390" s="471">
        <v>0</v>
      </c>
      <c r="KU1390" s="471">
        <v>0</v>
      </c>
      <c r="KV1390" s="471">
        <v>0</v>
      </c>
      <c r="KW1390" s="496">
        <v>0</v>
      </c>
      <c r="KX1390" s="471">
        <v>26</v>
      </c>
      <c r="KY1390" s="471">
        <v>40</v>
      </c>
      <c r="KZ1390" s="471">
        <v>45</v>
      </c>
      <c r="LA1390" s="471">
        <v>38</v>
      </c>
      <c r="LB1390" s="471">
        <v>21</v>
      </c>
      <c r="LC1390" s="471">
        <v>8</v>
      </c>
      <c r="LD1390" s="471">
        <v>7</v>
      </c>
      <c r="LE1390" s="471">
        <v>0</v>
      </c>
      <c r="LF1390" s="496">
        <v>185</v>
      </c>
      <c r="LG1390" s="262"/>
      <c r="LH1390" s="262"/>
      <c r="LI1390" s="262"/>
      <c r="LJ1390" s="262"/>
      <c r="LK1390" s="262"/>
      <c r="LL1390" s="262"/>
      <c r="LM1390" s="262"/>
      <c r="LN1390" s="262"/>
      <c r="LO1390" s="262"/>
      <c r="LP1390" s="262"/>
      <c r="LQ1390" s="262"/>
      <c r="LR1390" s="262"/>
      <c r="LS1390" s="262"/>
      <c r="LT1390" s="262"/>
      <c r="LU1390" s="262"/>
      <c r="LV1390" s="262"/>
      <c r="LW1390" s="262"/>
      <c r="LX1390" s="262"/>
      <c r="LY1390" s="262"/>
      <c r="LZ1390" s="262"/>
      <c r="MA1390" s="262"/>
      <c r="MB1390" s="262"/>
      <c r="MC1390" s="262"/>
      <c r="MD1390" s="262"/>
      <c r="ME1390" s="262"/>
      <c r="MF1390" s="262"/>
      <c r="MG1390" s="262"/>
      <c r="MH1390" s="262"/>
      <c r="MI1390" s="262"/>
      <c r="MJ1390" s="262"/>
      <c r="MK1390" s="262"/>
      <c r="ML1390" s="262"/>
      <c r="MM1390" s="262"/>
      <c r="MN1390" s="262"/>
      <c r="MO1390" s="262"/>
      <c r="MP1390" s="262"/>
      <c r="MQ1390" s="262"/>
      <c r="MR1390" s="262"/>
      <c r="MS1390" s="262"/>
      <c r="MT1390" s="262"/>
      <c r="MU1390" s="262"/>
    </row>
    <row r="1391" spans="1:359" x14ac:dyDescent="0.2">
      <c r="A1391" s="241" t="s">
        <v>227</v>
      </c>
      <c r="B1391" s="476" t="s">
        <v>896</v>
      </c>
      <c r="C1391" s="326" t="s">
        <v>784</v>
      </c>
      <c r="D1391" s="283" t="s">
        <v>228</v>
      </c>
      <c r="E1391" s="503">
        <v>0</v>
      </c>
      <c r="F1391" s="471">
        <v>96</v>
      </c>
      <c r="G1391" s="471">
        <v>104</v>
      </c>
      <c r="H1391" s="471">
        <v>62</v>
      </c>
      <c r="I1391" s="471">
        <v>37</v>
      </c>
      <c r="J1391" s="471">
        <v>34</v>
      </c>
      <c r="K1391" s="471">
        <v>11</v>
      </c>
      <c r="L1391" s="471">
        <v>5</v>
      </c>
      <c r="M1391" s="471">
        <v>0</v>
      </c>
      <c r="N1391" s="496">
        <v>349</v>
      </c>
      <c r="O1391" s="503">
        <v>10</v>
      </c>
      <c r="P1391" s="471">
        <v>0</v>
      </c>
      <c r="Q1391" s="471">
        <v>0</v>
      </c>
      <c r="R1391" s="471">
        <v>0</v>
      </c>
      <c r="S1391" s="471">
        <v>0</v>
      </c>
      <c r="T1391" s="471">
        <v>0</v>
      </c>
      <c r="U1391" s="471">
        <v>0</v>
      </c>
      <c r="V1391" s="471">
        <v>0</v>
      </c>
      <c r="W1391" s="471">
        <v>0</v>
      </c>
      <c r="X1391" s="496">
        <v>0</v>
      </c>
      <c r="Y1391" s="503">
        <v>25</v>
      </c>
      <c r="Z1391" s="471">
        <v>0</v>
      </c>
      <c r="AA1391" s="471">
        <v>0</v>
      </c>
      <c r="AB1391" s="471">
        <v>0</v>
      </c>
      <c r="AC1391" s="471">
        <v>0</v>
      </c>
      <c r="AD1391" s="471">
        <v>0</v>
      </c>
      <c r="AE1391" s="471">
        <v>0</v>
      </c>
      <c r="AF1391" s="471">
        <v>0</v>
      </c>
      <c r="AG1391" s="471">
        <v>0</v>
      </c>
      <c r="AH1391" s="496">
        <v>0</v>
      </c>
      <c r="AI1391" s="503">
        <v>50</v>
      </c>
      <c r="AJ1391" s="471">
        <v>0</v>
      </c>
      <c r="AK1391" s="471">
        <v>0</v>
      </c>
      <c r="AL1391" s="471">
        <v>0</v>
      </c>
      <c r="AM1391" s="471">
        <v>0</v>
      </c>
      <c r="AN1391" s="471">
        <v>0</v>
      </c>
      <c r="AO1391" s="471">
        <v>0</v>
      </c>
      <c r="AP1391" s="471">
        <v>0</v>
      </c>
      <c r="AQ1391" s="471">
        <v>0</v>
      </c>
      <c r="AR1391" s="496">
        <v>0</v>
      </c>
      <c r="AS1391" s="503">
        <v>100</v>
      </c>
      <c r="AT1391" s="471">
        <v>76</v>
      </c>
      <c r="AU1391" s="471">
        <v>142</v>
      </c>
      <c r="AV1391" s="471">
        <v>51</v>
      </c>
      <c r="AW1391" s="471">
        <v>42</v>
      </c>
      <c r="AX1391" s="471">
        <v>30</v>
      </c>
      <c r="AY1391" s="471">
        <v>7</v>
      </c>
      <c r="AZ1391" s="471">
        <v>6</v>
      </c>
      <c r="BA1391" s="471">
        <v>1</v>
      </c>
      <c r="BB1391" s="496">
        <v>355</v>
      </c>
      <c r="BC1391" s="503">
        <v>0</v>
      </c>
      <c r="BD1391" s="471">
        <v>0</v>
      </c>
      <c r="BE1391" s="471">
        <v>0</v>
      </c>
      <c r="BF1391" s="471">
        <v>0</v>
      </c>
      <c r="BG1391" s="471">
        <v>0</v>
      </c>
      <c r="BH1391" s="471">
        <v>0</v>
      </c>
      <c r="BI1391" s="471">
        <v>0</v>
      </c>
      <c r="BJ1391" s="471">
        <v>0</v>
      </c>
      <c r="BK1391" s="471">
        <v>0</v>
      </c>
      <c r="BL1391" s="496">
        <v>0</v>
      </c>
      <c r="BM1391" s="471">
        <v>76</v>
      </c>
      <c r="BN1391" s="471">
        <v>142</v>
      </c>
      <c r="BO1391" s="471">
        <v>51</v>
      </c>
      <c r="BP1391" s="471">
        <v>42</v>
      </c>
      <c r="BQ1391" s="471">
        <v>30</v>
      </c>
      <c r="BR1391" s="471">
        <v>7</v>
      </c>
      <c r="BS1391" s="471">
        <v>6</v>
      </c>
      <c r="BT1391" s="471">
        <v>1</v>
      </c>
      <c r="BU1391" s="496">
        <v>355</v>
      </c>
      <c r="BV1391" s="471">
        <v>172</v>
      </c>
      <c r="BW1391" s="471">
        <v>246</v>
      </c>
      <c r="BX1391" s="471">
        <v>113</v>
      </c>
      <c r="BY1391" s="471">
        <v>79</v>
      </c>
      <c r="BZ1391" s="471">
        <v>64</v>
      </c>
      <c r="CA1391" s="471">
        <v>18</v>
      </c>
      <c r="CB1391" s="471">
        <v>11</v>
      </c>
      <c r="CC1391" s="471">
        <v>1</v>
      </c>
      <c r="CD1391" s="496">
        <v>704</v>
      </c>
      <c r="CE1391" s="503">
        <v>10</v>
      </c>
      <c r="CF1391" s="471">
        <v>0</v>
      </c>
      <c r="CG1391" s="471">
        <v>0</v>
      </c>
      <c r="CH1391" s="471">
        <v>0</v>
      </c>
      <c r="CI1391" s="471">
        <v>0</v>
      </c>
      <c r="CJ1391" s="471">
        <v>0</v>
      </c>
      <c r="CK1391" s="471">
        <v>0</v>
      </c>
      <c r="CL1391" s="471">
        <v>0</v>
      </c>
      <c r="CM1391" s="471">
        <v>0</v>
      </c>
      <c r="CN1391" s="496">
        <v>0</v>
      </c>
      <c r="CO1391" s="503">
        <v>25</v>
      </c>
      <c r="CP1391" s="471">
        <v>0</v>
      </c>
      <c r="CQ1391" s="471">
        <v>0</v>
      </c>
      <c r="CR1391" s="471">
        <v>0</v>
      </c>
      <c r="CS1391" s="471">
        <v>0</v>
      </c>
      <c r="CT1391" s="471">
        <v>0</v>
      </c>
      <c r="CU1391" s="471">
        <v>0</v>
      </c>
      <c r="CV1391" s="471">
        <v>0</v>
      </c>
      <c r="CW1391" s="471">
        <v>0</v>
      </c>
      <c r="CX1391" s="496">
        <v>0</v>
      </c>
      <c r="CY1391" s="503">
        <v>50</v>
      </c>
      <c r="CZ1391" s="471">
        <v>35</v>
      </c>
      <c r="DA1391" s="471">
        <v>22</v>
      </c>
      <c r="DB1391" s="471">
        <v>25</v>
      </c>
      <c r="DC1391" s="471">
        <v>20</v>
      </c>
      <c r="DD1391" s="471">
        <v>17</v>
      </c>
      <c r="DE1391" s="471">
        <v>3</v>
      </c>
      <c r="DF1391" s="471">
        <v>2</v>
      </c>
      <c r="DG1391" s="471">
        <v>0</v>
      </c>
      <c r="DH1391" s="496">
        <v>124</v>
      </c>
      <c r="DI1391" s="503">
        <v>100</v>
      </c>
      <c r="DJ1391" s="471">
        <v>0</v>
      </c>
      <c r="DK1391" s="471">
        <v>0</v>
      </c>
      <c r="DL1391" s="471">
        <v>0</v>
      </c>
      <c r="DM1391" s="471">
        <v>0</v>
      </c>
      <c r="DN1391" s="471">
        <v>0</v>
      </c>
      <c r="DO1391" s="471">
        <v>0</v>
      </c>
      <c r="DP1391" s="471">
        <v>0</v>
      </c>
      <c r="DQ1391" s="471">
        <v>0</v>
      </c>
      <c r="DR1391" s="496">
        <v>0</v>
      </c>
      <c r="DS1391" s="503">
        <v>0</v>
      </c>
      <c r="DT1391" s="471">
        <v>0</v>
      </c>
      <c r="DU1391" s="471">
        <v>0</v>
      </c>
      <c r="DV1391" s="471">
        <v>0</v>
      </c>
      <c r="DW1391" s="471">
        <v>0</v>
      </c>
      <c r="DX1391" s="471">
        <v>0</v>
      </c>
      <c r="DY1391" s="471">
        <v>0</v>
      </c>
      <c r="DZ1391" s="471">
        <v>0</v>
      </c>
      <c r="EA1391" s="471">
        <v>0</v>
      </c>
      <c r="EB1391" s="496">
        <v>0</v>
      </c>
      <c r="EC1391" s="471">
        <v>35</v>
      </c>
      <c r="ED1391" s="471">
        <v>22</v>
      </c>
      <c r="EE1391" s="471">
        <v>25</v>
      </c>
      <c r="EF1391" s="471">
        <v>20</v>
      </c>
      <c r="EG1391" s="471">
        <v>17</v>
      </c>
      <c r="EH1391" s="471">
        <v>3</v>
      </c>
      <c r="EI1391" s="471">
        <v>2</v>
      </c>
      <c r="EJ1391" s="471">
        <v>0</v>
      </c>
      <c r="EK1391" s="496">
        <v>124</v>
      </c>
      <c r="EL1391" s="518">
        <v>50</v>
      </c>
      <c r="EM1391" s="471">
        <v>9</v>
      </c>
      <c r="EN1391" s="471">
        <v>4</v>
      </c>
      <c r="EO1391" s="471">
        <v>9</v>
      </c>
      <c r="EP1391" s="471">
        <v>7</v>
      </c>
      <c r="EQ1391" s="471">
        <v>2</v>
      </c>
      <c r="ER1391" s="471">
        <v>1</v>
      </c>
      <c r="ES1391" s="471">
        <v>0</v>
      </c>
      <c r="ET1391" s="471">
        <v>0</v>
      </c>
      <c r="EU1391" s="496">
        <v>32</v>
      </c>
      <c r="EV1391" s="503">
        <v>100</v>
      </c>
      <c r="EW1391" s="471">
        <v>0</v>
      </c>
      <c r="EX1391" s="471">
        <v>0</v>
      </c>
      <c r="EY1391" s="471">
        <v>0</v>
      </c>
      <c r="EZ1391" s="471">
        <v>0</v>
      </c>
      <c r="FA1391" s="471">
        <v>0</v>
      </c>
      <c r="FB1391" s="471">
        <v>0</v>
      </c>
      <c r="FC1391" s="471">
        <v>0</v>
      </c>
      <c r="FD1391" s="471">
        <v>0</v>
      </c>
      <c r="FE1391" s="496">
        <v>0</v>
      </c>
      <c r="FF1391" s="503">
        <v>150</v>
      </c>
      <c r="FG1391" s="471">
        <v>0</v>
      </c>
      <c r="FH1391" s="471">
        <v>0</v>
      </c>
      <c r="FI1391" s="471">
        <v>0</v>
      </c>
      <c r="FJ1391" s="471">
        <v>0</v>
      </c>
      <c r="FK1391" s="471">
        <v>0</v>
      </c>
      <c r="FL1391" s="471">
        <v>0</v>
      </c>
      <c r="FM1391" s="471">
        <v>0</v>
      </c>
      <c r="FN1391" s="471">
        <v>0</v>
      </c>
      <c r="FO1391" s="496">
        <v>0</v>
      </c>
      <c r="FP1391" s="503">
        <v>200</v>
      </c>
      <c r="FQ1391" s="471">
        <v>0</v>
      </c>
      <c r="FR1391" s="471">
        <v>0</v>
      </c>
      <c r="FS1391" s="471">
        <v>0</v>
      </c>
      <c r="FT1391" s="471">
        <v>0</v>
      </c>
      <c r="FU1391" s="471">
        <v>0</v>
      </c>
      <c r="FV1391" s="471">
        <v>0</v>
      </c>
      <c r="FW1391" s="471">
        <v>0</v>
      </c>
      <c r="FX1391" s="471">
        <v>0</v>
      </c>
      <c r="FY1391" s="496">
        <v>0</v>
      </c>
      <c r="FZ1391" s="503">
        <v>0</v>
      </c>
      <c r="GA1391" s="471">
        <v>0</v>
      </c>
      <c r="GB1391" s="471">
        <v>0</v>
      </c>
      <c r="GC1391" s="471">
        <v>0</v>
      </c>
      <c r="GD1391" s="471">
        <v>0</v>
      </c>
      <c r="GE1391" s="471">
        <v>0</v>
      </c>
      <c r="GF1391" s="471">
        <v>0</v>
      </c>
      <c r="GG1391" s="471">
        <v>0</v>
      </c>
      <c r="GH1391" s="471">
        <v>0</v>
      </c>
      <c r="GI1391" s="496">
        <v>0</v>
      </c>
      <c r="GJ1391" s="471">
        <v>9</v>
      </c>
      <c r="GK1391" s="471">
        <v>4</v>
      </c>
      <c r="GL1391" s="471">
        <v>9</v>
      </c>
      <c r="GM1391" s="471">
        <v>7</v>
      </c>
      <c r="GN1391" s="471">
        <v>2</v>
      </c>
      <c r="GO1391" s="471">
        <v>1</v>
      </c>
      <c r="GP1391" s="471">
        <v>0</v>
      </c>
      <c r="GQ1391" s="471">
        <v>0</v>
      </c>
      <c r="GR1391" s="496">
        <v>32</v>
      </c>
      <c r="GS1391" s="503">
        <v>100</v>
      </c>
      <c r="GT1391" s="471">
        <v>0</v>
      </c>
      <c r="GU1391" s="471">
        <v>0</v>
      </c>
      <c r="GV1391" s="471">
        <v>0</v>
      </c>
      <c r="GW1391" s="471">
        <v>0</v>
      </c>
      <c r="GX1391" s="471">
        <v>0</v>
      </c>
      <c r="GY1391" s="471">
        <v>0</v>
      </c>
      <c r="GZ1391" s="471">
        <v>0</v>
      </c>
      <c r="HA1391" s="471">
        <v>0</v>
      </c>
      <c r="HB1391" s="496">
        <v>0</v>
      </c>
      <c r="HC1391" s="503">
        <v>150</v>
      </c>
      <c r="HD1391" s="471">
        <v>0</v>
      </c>
      <c r="HE1391" s="471">
        <v>0</v>
      </c>
      <c r="HF1391" s="471">
        <v>0</v>
      </c>
      <c r="HG1391" s="471">
        <v>0</v>
      </c>
      <c r="HH1391" s="471">
        <v>0</v>
      </c>
      <c r="HI1391" s="471">
        <v>0</v>
      </c>
      <c r="HJ1391" s="471">
        <v>0</v>
      </c>
      <c r="HK1391" s="471">
        <v>0</v>
      </c>
      <c r="HL1391" s="496">
        <v>0</v>
      </c>
      <c r="HM1391" s="503">
        <v>200</v>
      </c>
      <c r="HN1391" s="471">
        <v>0</v>
      </c>
      <c r="HO1391" s="471">
        <v>0</v>
      </c>
      <c r="HP1391" s="471">
        <v>0</v>
      </c>
      <c r="HQ1391" s="471">
        <v>0</v>
      </c>
      <c r="HR1391" s="471">
        <v>0</v>
      </c>
      <c r="HS1391" s="471">
        <v>0</v>
      </c>
      <c r="HT1391" s="471">
        <v>0</v>
      </c>
      <c r="HU1391" s="471">
        <v>0</v>
      </c>
      <c r="HV1391" s="496">
        <v>0</v>
      </c>
      <c r="HW1391" s="503">
        <v>250</v>
      </c>
      <c r="HX1391" s="471">
        <v>0</v>
      </c>
      <c r="HY1391" s="471">
        <v>0</v>
      </c>
      <c r="HZ1391" s="471">
        <v>0</v>
      </c>
      <c r="IA1391" s="471">
        <v>0</v>
      </c>
      <c r="IB1391" s="471">
        <v>0</v>
      </c>
      <c r="IC1391" s="471">
        <v>0</v>
      </c>
      <c r="ID1391" s="471">
        <v>0</v>
      </c>
      <c r="IE1391" s="471">
        <v>0</v>
      </c>
      <c r="IF1391" s="496">
        <v>0</v>
      </c>
      <c r="IG1391" s="503">
        <v>300</v>
      </c>
      <c r="IH1391" s="471">
        <v>0</v>
      </c>
      <c r="II1391" s="471">
        <v>0</v>
      </c>
      <c r="IJ1391" s="471">
        <v>0</v>
      </c>
      <c r="IK1391" s="471">
        <v>0</v>
      </c>
      <c r="IL1391" s="471">
        <v>0</v>
      </c>
      <c r="IM1391" s="471">
        <v>0</v>
      </c>
      <c r="IN1391" s="471">
        <v>0</v>
      </c>
      <c r="IO1391" s="471">
        <v>0</v>
      </c>
      <c r="IP1391" s="496">
        <v>0</v>
      </c>
      <c r="IQ1391" s="503">
        <v>50</v>
      </c>
      <c r="IR1391" s="471">
        <v>2</v>
      </c>
      <c r="IS1391" s="471">
        <v>0</v>
      </c>
      <c r="IT1391" s="471">
        <v>1</v>
      </c>
      <c r="IU1391" s="471">
        <v>0</v>
      </c>
      <c r="IV1391" s="471">
        <v>0</v>
      </c>
      <c r="IW1391" s="471">
        <v>0</v>
      </c>
      <c r="IX1391" s="471">
        <v>1</v>
      </c>
      <c r="IY1391" s="471">
        <v>0</v>
      </c>
      <c r="IZ1391" s="496">
        <v>4</v>
      </c>
      <c r="JA1391" s="471">
        <v>2</v>
      </c>
      <c r="JB1391" s="471">
        <v>0</v>
      </c>
      <c r="JC1391" s="471">
        <v>1</v>
      </c>
      <c r="JD1391" s="471">
        <v>0</v>
      </c>
      <c r="JE1391" s="471">
        <v>0</v>
      </c>
      <c r="JF1391" s="471">
        <v>0</v>
      </c>
      <c r="JG1391" s="471">
        <v>1</v>
      </c>
      <c r="JH1391" s="471">
        <v>0</v>
      </c>
      <c r="JI1391" s="471">
        <v>4</v>
      </c>
      <c r="JJ1391" s="503">
        <v>0</v>
      </c>
      <c r="JK1391" s="471">
        <v>224</v>
      </c>
      <c r="JL1391" s="471">
        <v>302</v>
      </c>
      <c r="JM1391" s="471">
        <v>284</v>
      </c>
      <c r="JN1391" s="471">
        <v>204</v>
      </c>
      <c r="JO1391" s="471">
        <v>132</v>
      </c>
      <c r="JP1391" s="471">
        <v>65</v>
      </c>
      <c r="JQ1391" s="471">
        <v>51</v>
      </c>
      <c r="JR1391" s="471">
        <v>5</v>
      </c>
      <c r="JS1391" s="496">
        <v>1267</v>
      </c>
      <c r="JT1391" s="503">
        <v>10</v>
      </c>
      <c r="JU1391" s="471">
        <v>0</v>
      </c>
      <c r="JV1391" s="471">
        <v>0</v>
      </c>
      <c r="JW1391" s="471">
        <v>0</v>
      </c>
      <c r="JX1391" s="471">
        <v>0</v>
      </c>
      <c r="JY1391" s="471">
        <v>0</v>
      </c>
      <c r="JZ1391" s="471">
        <v>0</v>
      </c>
      <c r="KA1391" s="471">
        <v>0</v>
      </c>
      <c r="KB1391" s="471">
        <v>0</v>
      </c>
      <c r="KC1391" s="496">
        <v>0</v>
      </c>
      <c r="KD1391" s="503">
        <v>50</v>
      </c>
      <c r="KE1391" s="471">
        <v>9</v>
      </c>
      <c r="KF1391" s="471">
        <v>3</v>
      </c>
      <c r="KG1391" s="471">
        <v>2</v>
      </c>
      <c r="KH1391" s="471">
        <v>4</v>
      </c>
      <c r="KI1391" s="471">
        <v>0</v>
      </c>
      <c r="KJ1391" s="471">
        <v>0</v>
      </c>
      <c r="KK1391" s="471">
        <v>0</v>
      </c>
      <c r="KL1391" s="471">
        <v>0</v>
      </c>
      <c r="KM1391" s="496">
        <v>18</v>
      </c>
      <c r="KN1391" s="503">
        <v>0</v>
      </c>
      <c r="KO1391" s="471">
        <v>0</v>
      </c>
      <c r="KP1391" s="471">
        <v>0</v>
      </c>
      <c r="KQ1391" s="471">
        <v>0</v>
      </c>
      <c r="KR1391" s="471">
        <v>0</v>
      </c>
      <c r="KS1391" s="471">
        <v>0</v>
      </c>
      <c r="KT1391" s="471">
        <v>0</v>
      </c>
      <c r="KU1391" s="471">
        <v>0</v>
      </c>
      <c r="KV1391" s="471">
        <v>0</v>
      </c>
      <c r="KW1391" s="496">
        <v>0</v>
      </c>
      <c r="KX1391" s="471">
        <v>233</v>
      </c>
      <c r="KY1391" s="471">
        <v>305</v>
      </c>
      <c r="KZ1391" s="471">
        <v>286</v>
      </c>
      <c r="LA1391" s="471">
        <v>208</v>
      </c>
      <c r="LB1391" s="471">
        <v>132</v>
      </c>
      <c r="LC1391" s="471">
        <v>65</v>
      </c>
      <c r="LD1391" s="471">
        <v>51</v>
      </c>
      <c r="LE1391" s="471">
        <v>5</v>
      </c>
      <c r="LF1391" s="496">
        <v>1285</v>
      </c>
      <c r="LG1391" s="262"/>
      <c r="LH1391" s="262"/>
      <c r="LI1391" s="262"/>
      <c r="LJ1391" s="262"/>
      <c r="LK1391" s="262"/>
      <c r="LL1391" s="262"/>
      <c r="LM1391" s="262"/>
      <c r="LN1391" s="262"/>
      <c r="LO1391" s="262"/>
      <c r="LP1391" s="262"/>
      <c r="LQ1391" s="262"/>
      <c r="LR1391" s="262"/>
      <c r="LS1391" s="262"/>
      <c r="LT1391" s="262"/>
      <c r="LU1391" s="262"/>
      <c r="LV1391" s="262"/>
      <c r="LW1391" s="262"/>
      <c r="LX1391" s="262"/>
      <c r="LY1391" s="262"/>
      <c r="LZ1391" s="262"/>
      <c r="MA1391" s="262"/>
      <c r="MB1391" s="262"/>
      <c r="MC1391" s="262"/>
      <c r="MD1391" s="262"/>
      <c r="ME1391" s="262"/>
      <c r="MF1391" s="262"/>
      <c r="MG1391" s="262"/>
      <c r="MH1391" s="262"/>
      <c r="MI1391" s="262"/>
      <c r="MJ1391" s="262"/>
      <c r="MK1391" s="262"/>
      <c r="ML1391" s="262"/>
      <c r="MM1391" s="262"/>
      <c r="MN1391" s="262"/>
      <c r="MO1391" s="262"/>
      <c r="MP1391" s="262"/>
      <c r="MQ1391" s="262"/>
      <c r="MR1391" s="262"/>
      <c r="MS1391" s="262"/>
      <c r="MT1391" s="262"/>
      <c r="MU1391" s="262"/>
    </row>
    <row r="1392" spans="1:359" x14ac:dyDescent="0.2">
      <c r="A1392" s="241" t="s">
        <v>229</v>
      </c>
      <c r="B1392" s="476" t="s">
        <v>897</v>
      </c>
      <c r="C1392" s="326" t="s">
        <v>782</v>
      </c>
      <c r="D1392" s="283" t="s">
        <v>230</v>
      </c>
      <c r="E1392" s="503">
        <v>0</v>
      </c>
      <c r="F1392" s="471">
        <v>12</v>
      </c>
      <c r="G1392" s="471">
        <v>36</v>
      </c>
      <c r="H1392" s="471">
        <v>124</v>
      </c>
      <c r="I1392" s="471">
        <v>109</v>
      </c>
      <c r="J1392" s="471">
        <v>96</v>
      </c>
      <c r="K1392" s="471">
        <v>34</v>
      </c>
      <c r="L1392" s="471">
        <v>68</v>
      </c>
      <c r="M1392" s="471">
        <v>34</v>
      </c>
      <c r="N1392" s="496">
        <v>513</v>
      </c>
      <c r="O1392" s="503">
        <v>10</v>
      </c>
      <c r="P1392" s="471">
        <v>0</v>
      </c>
      <c r="Q1392" s="471">
        <v>0</v>
      </c>
      <c r="R1392" s="471">
        <v>0</v>
      </c>
      <c r="S1392" s="471">
        <v>0</v>
      </c>
      <c r="T1392" s="471">
        <v>0</v>
      </c>
      <c r="U1392" s="471">
        <v>0</v>
      </c>
      <c r="V1392" s="471">
        <v>0</v>
      </c>
      <c r="W1392" s="471">
        <v>0</v>
      </c>
      <c r="X1392" s="496">
        <v>0</v>
      </c>
      <c r="Y1392" s="503">
        <v>25</v>
      </c>
      <c r="Z1392" s="471">
        <v>0</v>
      </c>
      <c r="AA1392" s="471">
        <v>0</v>
      </c>
      <c r="AB1392" s="471">
        <v>0</v>
      </c>
      <c r="AC1392" s="471">
        <v>0</v>
      </c>
      <c r="AD1392" s="471">
        <v>0</v>
      </c>
      <c r="AE1392" s="471">
        <v>0</v>
      </c>
      <c r="AF1392" s="471">
        <v>0</v>
      </c>
      <c r="AG1392" s="471">
        <v>0</v>
      </c>
      <c r="AH1392" s="496">
        <v>0</v>
      </c>
      <c r="AI1392" s="503">
        <v>50</v>
      </c>
      <c r="AJ1392" s="471">
        <v>0</v>
      </c>
      <c r="AK1392" s="471">
        <v>0</v>
      </c>
      <c r="AL1392" s="471">
        <v>0</v>
      </c>
      <c r="AM1392" s="471">
        <v>0</v>
      </c>
      <c r="AN1392" s="471">
        <v>0</v>
      </c>
      <c r="AO1392" s="471">
        <v>0</v>
      </c>
      <c r="AP1392" s="471">
        <v>0</v>
      </c>
      <c r="AQ1392" s="471">
        <v>0</v>
      </c>
      <c r="AR1392" s="496">
        <v>0</v>
      </c>
      <c r="AS1392" s="503">
        <v>100</v>
      </c>
      <c r="AT1392" s="471">
        <v>0</v>
      </c>
      <c r="AU1392" s="471">
        <v>0</v>
      </c>
      <c r="AV1392" s="471">
        <v>0</v>
      </c>
      <c r="AW1392" s="471">
        <v>0</v>
      </c>
      <c r="AX1392" s="471">
        <v>0</v>
      </c>
      <c r="AY1392" s="471">
        <v>0</v>
      </c>
      <c r="AZ1392" s="471">
        <v>0</v>
      </c>
      <c r="BA1392" s="471">
        <v>0</v>
      </c>
      <c r="BB1392" s="496">
        <v>0</v>
      </c>
      <c r="BC1392" s="503">
        <v>0</v>
      </c>
      <c r="BD1392" s="471">
        <v>0</v>
      </c>
      <c r="BE1392" s="471">
        <v>0</v>
      </c>
      <c r="BF1392" s="471">
        <v>0</v>
      </c>
      <c r="BG1392" s="471">
        <v>0</v>
      </c>
      <c r="BH1392" s="471">
        <v>0</v>
      </c>
      <c r="BI1392" s="471">
        <v>0</v>
      </c>
      <c r="BJ1392" s="471">
        <v>0</v>
      </c>
      <c r="BK1392" s="471">
        <v>0</v>
      </c>
      <c r="BL1392" s="496">
        <v>0</v>
      </c>
      <c r="BM1392" s="471">
        <v>0</v>
      </c>
      <c r="BN1392" s="471">
        <v>0</v>
      </c>
      <c r="BO1392" s="471">
        <v>0</v>
      </c>
      <c r="BP1392" s="471">
        <v>0</v>
      </c>
      <c r="BQ1392" s="471">
        <v>0</v>
      </c>
      <c r="BR1392" s="471">
        <v>0</v>
      </c>
      <c r="BS1392" s="471">
        <v>0</v>
      </c>
      <c r="BT1392" s="471">
        <v>0</v>
      </c>
      <c r="BU1392" s="496">
        <v>0</v>
      </c>
      <c r="BV1392" s="471">
        <v>12</v>
      </c>
      <c r="BW1392" s="471">
        <v>36</v>
      </c>
      <c r="BX1392" s="471">
        <v>124</v>
      </c>
      <c r="BY1392" s="471">
        <v>109</v>
      </c>
      <c r="BZ1392" s="471">
        <v>96</v>
      </c>
      <c r="CA1392" s="471">
        <v>34</v>
      </c>
      <c r="CB1392" s="471">
        <v>68</v>
      </c>
      <c r="CC1392" s="471">
        <v>34</v>
      </c>
      <c r="CD1392" s="496">
        <v>513</v>
      </c>
      <c r="CE1392" s="503">
        <v>10</v>
      </c>
      <c r="CF1392" s="471">
        <v>0</v>
      </c>
      <c r="CG1392" s="471">
        <v>0</v>
      </c>
      <c r="CH1392" s="471">
        <v>0</v>
      </c>
      <c r="CI1392" s="471">
        <v>0</v>
      </c>
      <c r="CJ1392" s="471">
        <v>0</v>
      </c>
      <c r="CK1392" s="471">
        <v>0</v>
      </c>
      <c r="CL1392" s="471">
        <v>0</v>
      </c>
      <c r="CM1392" s="471">
        <v>0</v>
      </c>
      <c r="CN1392" s="496">
        <v>0</v>
      </c>
      <c r="CO1392" s="503">
        <v>25</v>
      </c>
      <c r="CP1392" s="471">
        <v>0</v>
      </c>
      <c r="CQ1392" s="471">
        <v>0</v>
      </c>
      <c r="CR1392" s="471">
        <v>0</v>
      </c>
      <c r="CS1392" s="471">
        <v>0</v>
      </c>
      <c r="CT1392" s="471">
        <v>0</v>
      </c>
      <c r="CU1392" s="471">
        <v>0</v>
      </c>
      <c r="CV1392" s="471">
        <v>0</v>
      </c>
      <c r="CW1392" s="471">
        <v>0</v>
      </c>
      <c r="CX1392" s="496">
        <v>0</v>
      </c>
      <c r="CY1392" s="503">
        <v>50</v>
      </c>
      <c r="CZ1392" s="471">
        <v>0</v>
      </c>
      <c r="DA1392" s="471">
        <v>0</v>
      </c>
      <c r="DB1392" s="471">
        <v>0</v>
      </c>
      <c r="DC1392" s="471">
        <v>0</v>
      </c>
      <c r="DD1392" s="471">
        <v>0</v>
      </c>
      <c r="DE1392" s="471">
        <v>0</v>
      </c>
      <c r="DF1392" s="471">
        <v>0</v>
      </c>
      <c r="DG1392" s="471">
        <v>0</v>
      </c>
      <c r="DH1392" s="496">
        <v>0</v>
      </c>
      <c r="DI1392" s="503">
        <v>100</v>
      </c>
      <c r="DJ1392" s="471">
        <v>2</v>
      </c>
      <c r="DK1392" s="471">
        <v>28</v>
      </c>
      <c r="DL1392" s="471">
        <v>39</v>
      </c>
      <c r="DM1392" s="471">
        <v>31</v>
      </c>
      <c r="DN1392" s="471">
        <v>11</v>
      </c>
      <c r="DO1392" s="471">
        <v>14</v>
      </c>
      <c r="DP1392" s="471">
        <v>8</v>
      </c>
      <c r="DQ1392" s="471">
        <v>6</v>
      </c>
      <c r="DR1392" s="496">
        <v>139</v>
      </c>
      <c r="DS1392" s="503">
        <v>0</v>
      </c>
      <c r="DT1392" s="471">
        <v>0</v>
      </c>
      <c r="DU1392" s="471">
        <v>0</v>
      </c>
      <c r="DV1392" s="471">
        <v>0</v>
      </c>
      <c r="DW1392" s="471">
        <v>0</v>
      </c>
      <c r="DX1392" s="471">
        <v>0</v>
      </c>
      <c r="DY1392" s="471">
        <v>0</v>
      </c>
      <c r="DZ1392" s="471">
        <v>0</v>
      </c>
      <c r="EA1392" s="471">
        <v>0</v>
      </c>
      <c r="EB1392" s="496">
        <v>0</v>
      </c>
      <c r="EC1392" s="471">
        <v>2</v>
      </c>
      <c r="ED1392" s="471">
        <v>28</v>
      </c>
      <c r="EE1392" s="471">
        <v>39</v>
      </c>
      <c r="EF1392" s="471">
        <v>31</v>
      </c>
      <c r="EG1392" s="471">
        <v>11</v>
      </c>
      <c r="EH1392" s="471">
        <v>14</v>
      </c>
      <c r="EI1392" s="471">
        <v>8</v>
      </c>
      <c r="EJ1392" s="471">
        <v>6</v>
      </c>
      <c r="EK1392" s="496">
        <v>139</v>
      </c>
      <c r="EL1392" s="518">
        <v>50</v>
      </c>
      <c r="EM1392" s="471">
        <v>0</v>
      </c>
      <c r="EN1392" s="471">
        <v>0</v>
      </c>
      <c r="EO1392" s="471">
        <v>0</v>
      </c>
      <c r="EP1392" s="471">
        <v>0</v>
      </c>
      <c r="EQ1392" s="471">
        <v>0</v>
      </c>
      <c r="ER1392" s="471">
        <v>0</v>
      </c>
      <c r="ES1392" s="471">
        <v>0</v>
      </c>
      <c r="ET1392" s="471">
        <v>0</v>
      </c>
      <c r="EU1392" s="496">
        <v>0</v>
      </c>
      <c r="EV1392" s="503">
        <v>100</v>
      </c>
      <c r="EW1392" s="471">
        <v>0</v>
      </c>
      <c r="EX1392" s="471">
        <v>0</v>
      </c>
      <c r="EY1392" s="471">
        <v>0</v>
      </c>
      <c r="EZ1392" s="471">
        <v>0</v>
      </c>
      <c r="FA1392" s="471">
        <v>0</v>
      </c>
      <c r="FB1392" s="471">
        <v>0</v>
      </c>
      <c r="FC1392" s="471">
        <v>0</v>
      </c>
      <c r="FD1392" s="471">
        <v>0</v>
      </c>
      <c r="FE1392" s="496">
        <v>0</v>
      </c>
      <c r="FF1392" s="503">
        <v>150</v>
      </c>
      <c r="FG1392" s="471">
        <v>0</v>
      </c>
      <c r="FH1392" s="471">
        <v>0</v>
      </c>
      <c r="FI1392" s="471">
        <v>0</v>
      </c>
      <c r="FJ1392" s="471">
        <v>0</v>
      </c>
      <c r="FK1392" s="471">
        <v>0</v>
      </c>
      <c r="FL1392" s="471">
        <v>0</v>
      </c>
      <c r="FM1392" s="471">
        <v>0</v>
      </c>
      <c r="FN1392" s="471">
        <v>0</v>
      </c>
      <c r="FO1392" s="496">
        <v>0</v>
      </c>
      <c r="FP1392" s="503">
        <v>200</v>
      </c>
      <c r="FQ1392" s="471">
        <v>1</v>
      </c>
      <c r="FR1392" s="471">
        <v>3</v>
      </c>
      <c r="FS1392" s="471">
        <v>17</v>
      </c>
      <c r="FT1392" s="471">
        <v>8</v>
      </c>
      <c r="FU1392" s="471">
        <v>0</v>
      </c>
      <c r="FV1392" s="471">
        <v>1</v>
      </c>
      <c r="FW1392" s="471">
        <v>3</v>
      </c>
      <c r="FX1392" s="471">
        <v>6</v>
      </c>
      <c r="FY1392" s="496">
        <v>39</v>
      </c>
      <c r="FZ1392" s="503">
        <v>0</v>
      </c>
      <c r="GA1392" s="471">
        <v>0</v>
      </c>
      <c r="GB1392" s="471">
        <v>0</v>
      </c>
      <c r="GC1392" s="471">
        <v>0</v>
      </c>
      <c r="GD1392" s="471">
        <v>0</v>
      </c>
      <c r="GE1392" s="471">
        <v>0</v>
      </c>
      <c r="GF1392" s="471">
        <v>0</v>
      </c>
      <c r="GG1392" s="471">
        <v>0</v>
      </c>
      <c r="GH1392" s="471">
        <v>0</v>
      </c>
      <c r="GI1392" s="496">
        <v>0</v>
      </c>
      <c r="GJ1392" s="471">
        <v>1</v>
      </c>
      <c r="GK1392" s="471">
        <v>3</v>
      </c>
      <c r="GL1392" s="471">
        <v>17</v>
      </c>
      <c r="GM1392" s="471">
        <v>8</v>
      </c>
      <c r="GN1392" s="471">
        <v>0</v>
      </c>
      <c r="GO1392" s="471">
        <v>1</v>
      </c>
      <c r="GP1392" s="471">
        <v>3</v>
      </c>
      <c r="GQ1392" s="471">
        <v>6</v>
      </c>
      <c r="GR1392" s="496">
        <v>39</v>
      </c>
      <c r="GS1392" s="503">
        <v>100</v>
      </c>
      <c r="GT1392" s="471">
        <v>0</v>
      </c>
      <c r="GU1392" s="471">
        <v>0</v>
      </c>
      <c r="GV1392" s="471">
        <v>0</v>
      </c>
      <c r="GW1392" s="471">
        <v>0</v>
      </c>
      <c r="GX1392" s="471">
        <v>0</v>
      </c>
      <c r="GY1392" s="471">
        <v>0</v>
      </c>
      <c r="GZ1392" s="471">
        <v>0</v>
      </c>
      <c r="HA1392" s="471">
        <v>0</v>
      </c>
      <c r="HB1392" s="496">
        <v>0</v>
      </c>
      <c r="HC1392" s="503">
        <v>150</v>
      </c>
      <c r="HD1392" s="471">
        <v>0</v>
      </c>
      <c r="HE1392" s="471">
        <v>0</v>
      </c>
      <c r="HF1392" s="471">
        <v>0</v>
      </c>
      <c r="HG1392" s="471">
        <v>0</v>
      </c>
      <c r="HH1392" s="471">
        <v>0</v>
      </c>
      <c r="HI1392" s="471">
        <v>0</v>
      </c>
      <c r="HJ1392" s="471">
        <v>0</v>
      </c>
      <c r="HK1392" s="471">
        <v>0</v>
      </c>
      <c r="HL1392" s="496">
        <v>0</v>
      </c>
      <c r="HM1392" s="503">
        <v>200</v>
      </c>
      <c r="HN1392" s="471">
        <v>0</v>
      </c>
      <c r="HO1392" s="471">
        <v>0</v>
      </c>
      <c r="HP1392" s="471">
        <v>0</v>
      </c>
      <c r="HQ1392" s="471">
        <v>0</v>
      </c>
      <c r="HR1392" s="471">
        <v>0</v>
      </c>
      <c r="HS1392" s="471">
        <v>0</v>
      </c>
      <c r="HT1392" s="471">
        <v>0</v>
      </c>
      <c r="HU1392" s="471">
        <v>0</v>
      </c>
      <c r="HV1392" s="496">
        <v>0</v>
      </c>
      <c r="HW1392" s="503">
        <v>250</v>
      </c>
      <c r="HX1392" s="471">
        <v>0</v>
      </c>
      <c r="HY1392" s="471">
        <v>0</v>
      </c>
      <c r="HZ1392" s="471">
        <v>0</v>
      </c>
      <c r="IA1392" s="471">
        <v>0</v>
      </c>
      <c r="IB1392" s="471">
        <v>0</v>
      </c>
      <c r="IC1392" s="471">
        <v>0</v>
      </c>
      <c r="ID1392" s="471">
        <v>0</v>
      </c>
      <c r="IE1392" s="471">
        <v>0</v>
      </c>
      <c r="IF1392" s="496">
        <v>0</v>
      </c>
      <c r="IG1392" s="503">
        <v>300</v>
      </c>
      <c r="IH1392" s="471">
        <v>0</v>
      </c>
      <c r="II1392" s="471">
        <v>0</v>
      </c>
      <c r="IJ1392" s="471">
        <v>1</v>
      </c>
      <c r="IK1392" s="471">
        <v>1</v>
      </c>
      <c r="IL1392" s="471">
        <v>0</v>
      </c>
      <c r="IM1392" s="471">
        <v>0</v>
      </c>
      <c r="IN1392" s="471">
        <v>0</v>
      </c>
      <c r="IO1392" s="471">
        <v>1</v>
      </c>
      <c r="IP1392" s="496">
        <v>3</v>
      </c>
      <c r="IQ1392" s="503">
        <v>0</v>
      </c>
      <c r="IR1392" s="471">
        <v>0</v>
      </c>
      <c r="IS1392" s="471">
        <v>0</v>
      </c>
      <c r="IT1392" s="471">
        <v>0</v>
      </c>
      <c r="IU1392" s="471">
        <v>0</v>
      </c>
      <c r="IV1392" s="471">
        <v>0</v>
      </c>
      <c r="IW1392" s="471">
        <v>0</v>
      </c>
      <c r="IX1392" s="471">
        <v>0</v>
      </c>
      <c r="IY1392" s="471">
        <v>0</v>
      </c>
      <c r="IZ1392" s="496">
        <v>0</v>
      </c>
      <c r="JA1392" s="471">
        <v>0</v>
      </c>
      <c r="JB1392" s="471">
        <v>0</v>
      </c>
      <c r="JC1392" s="471">
        <v>1</v>
      </c>
      <c r="JD1392" s="471">
        <v>1</v>
      </c>
      <c r="JE1392" s="471">
        <v>0</v>
      </c>
      <c r="JF1392" s="471">
        <v>0</v>
      </c>
      <c r="JG1392" s="471">
        <v>0</v>
      </c>
      <c r="JH1392" s="471">
        <v>1</v>
      </c>
      <c r="JI1392" s="471">
        <v>3</v>
      </c>
      <c r="JJ1392" s="503">
        <v>0</v>
      </c>
      <c r="JK1392" s="471">
        <v>10</v>
      </c>
      <c r="JL1392" s="471">
        <v>7</v>
      </c>
      <c r="JM1392" s="471">
        <v>41</v>
      </c>
      <c r="JN1392" s="471">
        <v>50</v>
      </c>
      <c r="JO1392" s="471">
        <v>45</v>
      </c>
      <c r="JP1392" s="471">
        <v>37</v>
      </c>
      <c r="JQ1392" s="471">
        <v>52</v>
      </c>
      <c r="JR1392" s="471">
        <v>36</v>
      </c>
      <c r="JS1392" s="496">
        <v>278</v>
      </c>
      <c r="JT1392" s="503">
        <v>10</v>
      </c>
      <c r="JU1392" s="471">
        <v>0</v>
      </c>
      <c r="JV1392" s="471">
        <v>0</v>
      </c>
      <c r="JW1392" s="471">
        <v>0</v>
      </c>
      <c r="JX1392" s="471">
        <v>0</v>
      </c>
      <c r="JY1392" s="471">
        <v>0</v>
      </c>
      <c r="JZ1392" s="471">
        <v>0</v>
      </c>
      <c r="KA1392" s="471">
        <v>0</v>
      </c>
      <c r="KB1392" s="471">
        <v>0</v>
      </c>
      <c r="KC1392" s="496">
        <v>0</v>
      </c>
      <c r="KD1392" s="503">
        <v>50</v>
      </c>
      <c r="KE1392" s="471">
        <v>2</v>
      </c>
      <c r="KF1392" s="471">
        <v>0</v>
      </c>
      <c r="KG1392" s="471">
        <v>0</v>
      </c>
      <c r="KH1392" s="471">
        <v>1</v>
      </c>
      <c r="KI1392" s="471">
        <v>0</v>
      </c>
      <c r="KJ1392" s="471">
        <v>1</v>
      </c>
      <c r="KK1392" s="471">
        <v>0</v>
      </c>
      <c r="KL1392" s="471">
        <v>0</v>
      </c>
      <c r="KM1392" s="496">
        <v>4</v>
      </c>
      <c r="KN1392" s="503">
        <v>0</v>
      </c>
      <c r="KO1392" s="471">
        <v>0</v>
      </c>
      <c r="KP1392" s="471">
        <v>0</v>
      </c>
      <c r="KQ1392" s="471">
        <v>0</v>
      </c>
      <c r="KR1392" s="471">
        <v>0</v>
      </c>
      <c r="KS1392" s="471">
        <v>0</v>
      </c>
      <c r="KT1392" s="471">
        <v>0</v>
      </c>
      <c r="KU1392" s="471">
        <v>0</v>
      </c>
      <c r="KV1392" s="471">
        <v>0</v>
      </c>
      <c r="KW1392" s="496">
        <v>0</v>
      </c>
      <c r="KX1392" s="471">
        <v>12</v>
      </c>
      <c r="KY1392" s="471">
        <v>7</v>
      </c>
      <c r="KZ1392" s="471">
        <v>41</v>
      </c>
      <c r="LA1392" s="471">
        <v>51</v>
      </c>
      <c r="LB1392" s="471">
        <v>45</v>
      </c>
      <c r="LC1392" s="471">
        <v>38</v>
      </c>
      <c r="LD1392" s="471">
        <v>52</v>
      </c>
      <c r="LE1392" s="471">
        <v>36</v>
      </c>
      <c r="LF1392" s="496">
        <v>282</v>
      </c>
      <c r="LG1392" s="262"/>
      <c r="LH1392" s="262"/>
      <c r="LI1392" s="262"/>
      <c r="LJ1392" s="262"/>
      <c r="LK1392" s="262"/>
      <c r="LL1392" s="262"/>
      <c r="LM1392" s="262"/>
      <c r="LN1392" s="262"/>
      <c r="LO1392" s="262"/>
      <c r="LP1392" s="262"/>
      <c r="LQ1392" s="262"/>
      <c r="LR1392" s="262"/>
      <c r="LS1392" s="262"/>
      <c r="LT1392" s="262"/>
      <c r="LU1392" s="262"/>
      <c r="LV1392" s="262"/>
      <c r="LW1392" s="262"/>
      <c r="LX1392" s="262"/>
      <c r="LY1392" s="262"/>
      <c r="LZ1392" s="262"/>
      <c r="MA1392" s="262"/>
      <c r="MB1392" s="262"/>
      <c r="MC1392" s="262"/>
      <c r="MD1392" s="262"/>
      <c r="ME1392" s="262"/>
      <c r="MF1392" s="262"/>
      <c r="MG1392" s="262"/>
      <c r="MH1392" s="262"/>
      <c r="MI1392" s="262"/>
      <c r="MJ1392" s="262"/>
      <c r="MK1392" s="262"/>
      <c r="ML1392" s="262"/>
      <c r="MM1392" s="262"/>
      <c r="MN1392" s="262"/>
      <c r="MO1392" s="262"/>
      <c r="MP1392" s="262"/>
      <c r="MQ1392" s="262"/>
      <c r="MR1392" s="262"/>
      <c r="MS1392" s="262"/>
      <c r="MT1392" s="262"/>
      <c r="MU1392" s="262"/>
    </row>
    <row r="1393" spans="1:359" x14ac:dyDescent="0.2">
      <c r="A1393" s="241" t="s">
        <v>231</v>
      </c>
      <c r="B1393" s="476" t="s">
        <v>898</v>
      </c>
      <c r="C1393" s="326" t="s">
        <v>640</v>
      </c>
      <c r="D1393" s="283" t="s">
        <v>232</v>
      </c>
      <c r="E1393" s="503">
        <v>0</v>
      </c>
      <c r="F1393" s="471">
        <v>111</v>
      </c>
      <c r="G1393" s="471">
        <v>314</v>
      </c>
      <c r="H1393" s="471">
        <v>615</v>
      </c>
      <c r="I1393" s="471">
        <v>430</v>
      </c>
      <c r="J1393" s="471">
        <v>200</v>
      </c>
      <c r="K1393" s="471">
        <v>114</v>
      </c>
      <c r="L1393" s="471">
        <v>52</v>
      </c>
      <c r="M1393" s="471">
        <v>12</v>
      </c>
      <c r="N1393" s="496">
        <v>1848</v>
      </c>
      <c r="O1393" s="503">
        <v>10</v>
      </c>
      <c r="P1393" s="471">
        <v>0</v>
      </c>
      <c r="Q1393" s="471">
        <v>0</v>
      </c>
      <c r="R1393" s="471">
        <v>0</v>
      </c>
      <c r="S1393" s="471">
        <v>0</v>
      </c>
      <c r="T1393" s="471">
        <v>0</v>
      </c>
      <c r="U1393" s="471">
        <v>0</v>
      </c>
      <c r="V1393" s="471">
        <v>0</v>
      </c>
      <c r="W1393" s="471">
        <v>0</v>
      </c>
      <c r="X1393" s="496">
        <v>0</v>
      </c>
      <c r="Y1393" s="503">
        <v>25</v>
      </c>
      <c r="Z1393" s="471">
        <v>0</v>
      </c>
      <c r="AA1393" s="471">
        <v>0</v>
      </c>
      <c r="AB1393" s="471">
        <v>0</v>
      </c>
      <c r="AC1393" s="471">
        <v>0</v>
      </c>
      <c r="AD1393" s="471">
        <v>0</v>
      </c>
      <c r="AE1393" s="471">
        <v>0</v>
      </c>
      <c r="AF1393" s="471">
        <v>0</v>
      </c>
      <c r="AG1393" s="471">
        <v>0</v>
      </c>
      <c r="AH1393" s="496">
        <v>0</v>
      </c>
      <c r="AI1393" s="503">
        <v>50</v>
      </c>
      <c r="AJ1393" s="471">
        <v>0</v>
      </c>
      <c r="AK1393" s="471">
        <v>0</v>
      </c>
      <c r="AL1393" s="471">
        <v>0</v>
      </c>
      <c r="AM1393" s="471">
        <v>0</v>
      </c>
      <c r="AN1393" s="471">
        <v>0</v>
      </c>
      <c r="AO1393" s="471">
        <v>0</v>
      </c>
      <c r="AP1393" s="471">
        <v>0</v>
      </c>
      <c r="AQ1393" s="471">
        <v>0</v>
      </c>
      <c r="AR1393" s="496">
        <v>0</v>
      </c>
      <c r="AS1393" s="503">
        <v>100</v>
      </c>
      <c r="AT1393" s="471">
        <v>0</v>
      </c>
      <c r="AU1393" s="471">
        <v>0</v>
      </c>
      <c r="AV1393" s="471">
        <v>0</v>
      </c>
      <c r="AW1393" s="471">
        <v>0</v>
      </c>
      <c r="AX1393" s="471">
        <v>0</v>
      </c>
      <c r="AY1393" s="471">
        <v>0</v>
      </c>
      <c r="AZ1393" s="471">
        <v>0</v>
      </c>
      <c r="BA1393" s="471">
        <v>0</v>
      </c>
      <c r="BB1393" s="496">
        <v>0</v>
      </c>
      <c r="BC1393" s="503">
        <v>0</v>
      </c>
      <c r="BD1393" s="471">
        <v>0</v>
      </c>
      <c r="BE1393" s="471">
        <v>0</v>
      </c>
      <c r="BF1393" s="471">
        <v>0</v>
      </c>
      <c r="BG1393" s="471">
        <v>0</v>
      </c>
      <c r="BH1393" s="471">
        <v>0</v>
      </c>
      <c r="BI1393" s="471">
        <v>0</v>
      </c>
      <c r="BJ1393" s="471">
        <v>0</v>
      </c>
      <c r="BK1393" s="471">
        <v>0</v>
      </c>
      <c r="BL1393" s="496">
        <v>0</v>
      </c>
      <c r="BM1393" s="471">
        <v>0</v>
      </c>
      <c r="BN1393" s="471">
        <v>0</v>
      </c>
      <c r="BO1393" s="471">
        <v>0</v>
      </c>
      <c r="BP1393" s="471">
        <v>0</v>
      </c>
      <c r="BQ1393" s="471">
        <v>0</v>
      </c>
      <c r="BR1393" s="471">
        <v>0</v>
      </c>
      <c r="BS1393" s="471">
        <v>0</v>
      </c>
      <c r="BT1393" s="471">
        <v>0</v>
      </c>
      <c r="BU1393" s="496">
        <v>0</v>
      </c>
      <c r="BV1393" s="471">
        <v>111</v>
      </c>
      <c r="BW1393" s="471">
        <v>314</v>
      </c>
      <c r="BX1393" s="471">
        <v>615</v>
      </c>
      <c r="BY1393" s="471">
        <v>430</v>
      </c>
      <c r="BZ1393" s="471">
        <v>200</v>
      </c>
      <c r="CA1393" s="471">
        <v>114</v>
      </c>
      <c r="CB1393" s="471">
        <v>52</v>
      </c>
      <c r="CC1393" s="471">
        <v>12</v>
      </c>
      <c r="CD1393" s="496">
        <v>1848</v>
      </c>
      <c r="CE1393" s="503">
        <v>10</v>
      </c>
      <c r="CF1393" s="471">
        <v>0</v>
      </c>
      <c r="CG1393" s="471">
        <v>0</v>
      </c>
      <c r="CH1393" s="471">
        <v>0</v>
      </c>
      <c r="CI1393" s="471">
        <v>0</v>
      </c>
      <c r="CJ1393" s="471">
        <v>0</v>
      </c>
      <c r="CK1393" s="471">
        <v>0</v>
      </c>
      <c r="CL1393" s="471">
        <v>0</v>
      </c>
      <c r="CM1393" s="471">
        <v>0</v>
      </c>
      <c r="CN1393" s="496">
        <v>0</v>
      </c>
      <c r="CO1393" s="503">
        <v>25</v>
      </c>
      <c r="CP1393" s="471">
        <v>0</v>
      </c>
      <c r="CQ1393" s="471">
        <v>0</v>
      </c>
      <c r="CR1393" s="471">
        <v>0</v>
      </c>
      <c r="CS1393" s="471">
        <v>0</v>
      </c>
      <c r="CT1393" s="471">
        <v>0</v>
      </c>
      <c r="CU1393" s="471">
        <v>0</v>
      </c>
      <c r="CV1393" s="471">
        <v>0</v>
      </c>
      <c r="CW1393" s="471">
        <v>0</v>
      </c>
      <c r="CX1393" s="496">
        <v>0</v>
      </c>
      <c r="CY1393" s="503">
        <v>50</v>
      </c>
      <c r="CZ1393" s="471">
        <v>0</v>
      </c>
      <c r="DA1393" s="471">
        <v>0</v>
      </c>
      <c r="DB1393" s="471">
        <v>0</v>
      </c>
      <c r="DC1393" s="471">
        <v>0</v>
      </c>
      <c r="DD1393" s="471">
        <v>0</v>
      </c>
      <c r="DE1393" s="471">
        <v>0</v>
      </c>
      <c r="DF1393" s="471">
        <v>0</v>
      </c>
      <c r="DG1393" s="471">
        <v>0</v>
      </c>
      <c r="DH1393" s="496">
        <v>0</v>
      </c>
      <c r="DI1393" s="503">
        <v>100</v>
      </c>
      <c r="DJ1393" s="471">
        <v>18</v>
      </c>
      <c r="DK1393" s="471">
        <v>38</v>
      </c>
      <c r="DL1393" s="471">
        <v>97</v>
      </c>
      <c r="DM1393" s="471">
        <v>48</v>
      </c>
      <c r="DN1393" s="471">
        <v>35</v>
      </c>
      <c r="DO1393" s="471">
        <v>18</v>
      </c>
      <c r="DP1393" s="471">
        <v>4</v>
      </c>
      <c r="DQ1393" s="471">
        <v>8</v>
      </c>
      <c r="DR1393" s="496">
        <v>266</v>
      </c>
      <c r="DS1393" s="503">
        <v>0</v>
      </c>
      <c r="DT1393" s="471">
        <v>0</v>
      </c>
      <c r="DU1393" s="471">
        <v>0</v>
      </c>
      <c r="DV1393" s="471">
        <v>0</v>
      </c>
      <c r="DW1393" s="471">
        <v>0</v>
      </c>
      <c r="DX1393" s="471">
        <v>0</v>
      </c>
      <c r="DY1393" s="471">
        <v>0</v>
      </c>
      <c r="DZ1393" s="471">
        <v>0</v>
      </c>
      <c r="EA1393" s="471">
        <v>0</v>
      </c>
      <c r="EB1393" s="496">
        <v>0</v>
      </c>
      <c r="EC1393" s="471">
        <v>18</v>
      </c>
      <c r="ED1393" s="471">
        <v>38</v>
      </c>
      <c r="EE1393" s="471">
        <v>97</v>
      </c>
      <c r="EF1393" s="471">
        <v>48</v>
      </c>
      <c r="EG1393" s="471">
        <v>35</v>
      </c>
      <c r="EH1393" s="471">
        <v>18</v>
      </c>
      <c r="EI1393" s="471">
        <v>4</v>
      </c>
      <c r="EJ1393" s="471">
        <v>8</v>
      </c>
      <c r="EK1393" s="496">
        <v>266</v>
      </c>
      <c r="EL1393" s="518">
        <v>50</v>
      </c>
      <c r="EM1393" s="471">
        <v>0</v>
      </c>
      <c r="EN1393" s="471">
        <v>0</v>
      </c>
      <c r="EO1393" s="471">
        <v>0</v>
      </c>
      <c r="EP1393" s="471">
        <v>0</v>
      </c>
      <c r="EQ1393" s="471">
        <v>0</v>
      </c>
      <c r="ER1393" s="471">
        <v>0</v>
      </c>
      <c r="ES1393" s="471">
        <v>0</v>
      </c>
      <c r="ET1393" s="471">
        <v>0</v>
      </c>
      <c r="EU1393" s="496">
        <v>0</v>
      </c>
      <c r="EV1393" s="503">
        <v>100</v>
      </c>
      <c r="EW1393" s="471">
        <v>0</v>
      </c>
      <c r="EX1393" s="471">
        <v>0</v>
      </c>
      <c r="EY1393" s="471">
        <v>0</v>
      </c>
      <c r="EZ1393" s="471">
        <v>0</v>
      </c>
      <c r="FA1393" s="471">
        <v>0</v>
      </c>
      <c r="FB1393" s="471">
        <v>0</v>
      </c>
      <c r="FC1393" s="471">
        <v>0</v>
      </c>
      <c r="FD1393" s="471">
        <v>0</v>
      </c>
      <c r="FE1393" s="496">
        <v>0</v>
      </c>
      <c r="FF1393" s="503">
        <v>150</v>
      </c>
      <c r="FG1393" s="471">
        <v>9</v>
      </c>
      <c r="FH1393" s="471">
        <v>12</v>
      </c>
      <c r="FI1393" s="471">
        <v>15</v>
      </c>
      <c r="FJ1393" s="471">
        <v>12</v>
      </c>
      <c r="FK1393" s="471">
        <v>6</v>
      </c>
      <c r="FL1393" s="471">
        <v>2</v>
      </c>
      <c r="FM1393" s="471">
        <v>2</v>
      </c>
      <c r="FN1393" s="471">
        <v>1</v>
      </c>
      <c r="FO1393" s="496">
        <v>59</v>
      </c>
      <c r="FP1393" s="503">
        <v>200</v>
      </c>
      <c r="FQ1393" s="471">
        <v>0</v>
      </c>
      <c r="FR1393" s="471">
        <v>0</v>
      </c>
      <c r="FS1393" s="471">
        <v>0</v>
      </c>
      <c r="FT1393" s="471">
        <v>0</v>
      </c>
      <c r="FU1393" s="471">
        <v>0</v>
      </c>
      <c r="FV1393" s="471">
        <v>0</v>
      </c>
      <c r="FW1393" s="471">
        <v>0</v>
      </c>
      <c r="FX1393" s="471">
        <v>0</v>
      </c>
      <c r="FY1393" s="496">
        <v>0</v>
      </c>
      <c r="FZ1393" s="503">
        <v>0</v>
      </c>
      <c r="GA1393" s="471">
        <v>0</v>
      </c>
      <c r="GB1393" s="471">
        <v>0</v>
      </c>
      <c r="GC1393" s="471">
        <v>0</v>
      </c>
      <c r="GD1393" s="471">
        <v>0</v>
      </c>
      <c r="GE1393" s="471">
        <v>0</v>
      </c>
      <c r="GF1393" s="471">
        <v>0</v>
      </c>
      <c r="GG1393" s="471">
        <v>0</v>
      </c>
      <c r="GH1393" s="471">
        <v>0</v>
      </c>
      <c r="GI1393" s="496">
        <v>0</v>
      </c>
      <c r="GJ1393" s="471">
        <v>9</v>
      </c>
      <c r="GK1393" s="471">
        <v>12</v>
      </c>
      <c r="GL1393" s="471">
        <v>15</v>
      </c>
      <c r="GM1393" s="471">
        <v>12</v>
      </c>
      <c r="GN1393" s="471">
        <v>6</v>
      </c>
      <c r="GO1393" s="471">
        <v>2</v>
      </c>
      <c r="GP1393" s="471">
        <v>2</v>
      </c>
      <c r="GQ1393" s="471">
        <v>1</v>
      </c>
      <c r="GR1393" s="496">
        <v>59</v>
      </c>
      <c r="GS1393" s="503">
        <v>100</v>
      </c>
      <c r="GT1393" s="471">
        <v>0</v>
      </c>
      <c r="GU1393" s="471">
        <v>0</v>
      </c>
      <c r="GV1393" s="471">
        <v>0</v>
      </c>
      <c r="GW1393" s="471">
        <v>0</v>
      </c>
      <c r="GX1393" s="471">
        <v>0</v>
      </c>
      <c r="GY1393" s="471">
        <v>0</v>
      </c>
      <c r="GZ1393" s="471">
        <v>0</v>
      </c>
      <c r="HA1393" s="471">
        <v>0</v>
      </c>
      <c r="HB1393" s="496">
        <v>0</v>
      </c>
      <c r="HC1393" s="503">
        <v>150</v>
      </c>
      <c r="HD1393" s="471">
        <v>0</v>
      </c>
      <c r="HE1393" s="471">
        <v>0</v>
      </c>
      <c r="HF1393" s="471">
        <v>0</v>
      </c>
      <c r="HG1393" s="471">
        <v>0</v>
      </c>
      <c r="HH1393" s="471">
        <v>0</v>
      </c>
      <c r="HI1393" s="471">
        <v>0</v>
      </c>
      <c r="HJ1393" s="471">
        <v>0</v>
      </c>
      <c r="HK1393" s="471">
        <v>0</v>
      </c>
      <c r="HL1393" s="496">
        <v>0</v>
      </c>
      <c r="HM1393" s="503">
        <v>200</v>
      </c>
      <c r="HN1393" s="471">
        <v>0</v>
      </c>
      <c r="HO1393" s="471">
        <v>1</v>
      </c>
      <c r="HP1393" s="471">
        <v>6</v>
      </c>
      <c r="HQ1393" s="471">
        <v>6</v>
      </c>
      <c r="HR1393" s="471">
        <v>4</v>
      </c>
      <c r="HS1393" s="471">
        <v>2</v>
      </c>
      <c r="HT1393" s="471">
        <v>0</v>
      </c>
      <c r="HU1393" s="471">
        <v>0</v>
      </c>
      <c r="HV1393" s="496">
        <v>19</v>
      </c>
      <c r="HW1393" s="503">
        <v>250</v>
      </c>
      <c r="HX1393" s="471">
        <v>0</v>
      </c>
      <c r="HY1393" s="471">
        <v>0</v>
      </c>
      <c r="HZ1393" s="471">
        <v>0</v>
      </c>
      <c r="IA1393" s="471">
        <v>0</v>
      </c>
      <c r="IB1393" s="471">
        <v>0</v>
      </c>
      <c r="IC1393" s="471">
        <v>0</v>
      </c>
      <c r="ID1393" s="471">
        <v>0</v>
      </c>
      <c r="IE1393" s="471">
        <v>0</v>
      </c>
      <c r="IF1393" s="496">
        <v>0</v>
      </c>
      <c r="IG1393" s="503">
        <v>300</v>
      </c>
      <c r="IH1393" s="471">
        <v>0</v>
      </c>
      <c r="II1393" s="471">
        <v>0</v>
      </c>
      <c r="IJ1393" s="471">
        <v>0</v>
      </c>
      <c r="IK1393" s="471">
        <v>0</v>
      </c>
      <c r="IL1393" s="471">
        <v>0</v>
      </c>
      <c r="IM1393" s="471">
        <v>0</v>
      </c>
      <c r="IN1393" s="471">
        <v>0</v>
      </c>
      <c r="IO1393" s="471">
        <v>0</v>
      </c>
      <c r="IP1393" s="496">
        <v>0</v>
      </c>
      <c r="IQ1393" s="503">
        <v>0</v>
      </c>
      <c r="IR1393" s="471">
        <v>0</v>
      </c>
      <c r="IS1393" s="471">
        <v>0</v>
      </c>
      <c r="IT1393" s="471">
        <v>0</v>
      </c>
      <c r="IU1393" s="471">
        <v>0</v>
      </c>
      <c r="IV1393" s="471">
        <v>0</v>
      </c>
      <c r="IW1393" s="471">
        <v>0</v>
      </c>
      <c r="IX1393" s="471">
        <v>0</v>
      </c>
      <c r="IY1393" s="471">
        <v>0</v>
      </c>
      <c r="IZ1393" s="496">
        <v>0</v>
      </c>
      <c r="JA1393" s="471">
        <v>0</v>
      </c>
      <c r="JB1393" s="471">
        <v>1</v>
      </c>
      <c r="JC1393" s="471">
        <v>6</v>
      </c>
      <c r="JD1393" s="471">
        <v>6</v>
      </c>
      <c r="JE1393" s="471">
        <v>4</v>
      </c>
      <c r="JF1393" s="471">
        <v>2</v>
      </c>
      <c r="JG1393" s="471">
        <v>0</v>
      </c>
      <c r="JH1393" s="471">
        <v>0</v>
      </c>
      <c r="JI1393" s="471">
        <v>19</v>
      </c>
      <c r="JJ1393" s="503">
        <v>0</v>
      </c>
      <c r="JK1393" s="471">
        <v>149</v>
      </c>
      <c r="JL1393" s="471">
        <v>246</v>
      </c>
      <c r="JM1393" s="471">
        <v>430</v>
      </c>
      <c r="JN1393" s="471">
        <v>372</v>
      </c>
      <c r="JO1393" s="471">
        <v>226</v>
      </c>
      <c r="JP1393" s="471">
        <v>78</v>
      </c>
      <c r="JQ1393" s="471">
        <v>62</v>
      </c>
      <c r="JR1393" s="471">
        <v>19</v>
      </c>
      <c r="JS1393" s="496">
        <v>1582</v>
      </c>
      <c r="JT1393" s="503">
        <v>10</v>
      </c>
      <c r="JU1393" s="471">
        <v>0</v>
      </c>
      <c r="JV1393" s="471">
        <v>0</v>
      </c>
      <c r="JW1393" s="471">
        <v>0</v>
      </c>
      <c r="JX1393" s="471">
        <v>0</v>
      </c>
      <c r="JY1393" s="471">
        <v>0</v>
      </c>
      <c r="JZ1393" s="471">
        <v>0</v>
      </c>
      <c r="KA1393" s="471">
        <v>0</v>
      </c>
      <c r="KB1393" s="471">
        <v>0</v>
      </c>
      <c r="KC1393" s="496">
        <v>0</v>
      </c>
      <c r="KD1393" s="503">
        <v>50</v>
      </c>
      <c r="KE1393" s="471">
        <v>0</v>
      </c>
      <c r="KF1393" s="471">
        <v>0</v>
      </c>
      <c r="KG1393" s="471">
        <v>0</v>
      </c>
      <c r="KH1393" s="471">
        <v>0</v>
      </c>
      <c r="KI1393" s="471">
        <v>0</v>
      </c>
      <c r="KJ1393" s="471">
        <v>0</v>
      </c>
      <c r="KK1393" s="471">
        <v>0</v>
      </c>
      <c r="KL1393" s="471">
        <v>0</v>
      </c>
      <c r="KM1393" s="496">
        <v>0</v>
      </c>
      <c r="KN1393" s="503">
        <v>0</v>
      </c>
      <c r="KO1393" s="471">
        <v>0</v>
      </c>
      <c r="KP1393" s="471">
        <v>0</v>
      </c>
      <c r="KQ1393" s="471">
        <v>0</v>
      </c>
      <c r="KR1393" s="471">
        <v>0</v>
      </c>
      <c r="KS1393" s="471">
        <v>0</v>
      </c>
      <c r="KT1393" s="471">
        <v>0</v>
      </c>
      <c r="KU1393" s="471">
        <v>0</v>
      </c>
      <c r="KV1393" s="471">
        <v>0</v>
      </c>
      <c r="KW1393" s="496">
        <v>0</v>
      </c>
      <c r="KX1393" s="471">
        <v>149</v>
      </c>
      <c r="KY1393" s="471">
        <v>246</v>
      </c>
      <c r="KZ1393" s="471">
        <v>430</v>
      </c>
      <c r="LA1393" s="471">
        <v>372</v>
      </c>
      <c r="LB1393" s="471">
        <v>226</v>
      </c>
      <c r="LC1393" s="471">
        <v>78</v>
      </c>
      <c r="LD1393" s="471">
        <v>62</v>
      </c>
      <c r="LE1393" s="471">
        <v>19</v>
      </c>
      <c r="LF1393" s="496">
        <v>1582</v>
      </c>
      <c r="LG1393" s="262"/>
      <c r="LH1393" s="262"/>
      <c r="LI1393" s="262"/>
      <c r="LJ1393" s="262"/>
      <c r="LK1393" s="262"/>
      <c r="LL1393" s="262"/>
      <c r="LM1393" s="262"/>
      <c r="LN1393" s="262"/>
      <c r="LO1393" s="262"/>
      <c r="LP1393" s="262"/>
      <c r="LQ1393" s="262"/>
      <c r="LR1393" s="262"/>
      <c r="LS1393" s="262"/>
      <c r="LT1393" s="262"/>
      <c r="LU1393" s="262"/>
      <c r="LV1393" s="262"/>
      <c r="LW1393" s="262"/>
      <c r="LX1393" s="262"/>
      <c r="LY1393" s="262"/>
      <c r="LZ1393" s="262"/>
      <c r="MA1393" s="262"/>
      <c r="MB1393" s="262"/>
      <c r="MC1393" s="262"/>
      <c r="MD1393" s="262"/>
      <c r="ME1393" s="262"/>
      <c r="MF1393" s="262"/>
      <c r="MG1393" s="262"/>
      <c r="MH1393" s="262"/>
      <c r="MI1393" s="262"/>
      <c r="MJ1393" s="262"/>
      <c r="MK1393" s="262"/>
      <c r="ML1393" s="262"/>
      <c r="MM1393" s="262"/>
      <c r="MN1393" s="262"/>
      <c r="MO1393" s="262"/>
      <c r="MP1393" s="262"/>
      <c r="MQ1393" s="262"/>
      <c r="MR1393" s="262"/>
      <c r="MS1393" s="262"/>
      <c r="MT1393" s="262"/>
      <c r="MU1393" s="262"/>
    </row>
    <row r="1394" spans="1:359" x14ac:dyDescent="0.2">
      <c r="A1394" s="241" t="s">
        <v>233</v>
      </c>
      <c r="B1394" s="476" t="s">
        <v>899</v>
      </c>
      <c r="C1394" s="326" t="s">
        <v>626</v>
      </c>
      <c r="D1394" s="283" t="s">
        <v>234</v>
      </c>
      <c r="E1394" s="503">
        <v>0</v>
      </c>
      <c r="F1394" s="471">
        <v>47</v>
      </c>
      <c r="G1394" s="471">
        <v>93</v>
      </c>
      <c r="H1394" s="471">
        <v>174</v>
      </c>
      <c r="I1394" s="471">
        <v>134</v>
      </c>
      <c r="J1394" s="471">
        <v>95</v>
      </c>
      <c r="K1394" s="471">
        <v>59</v>
      </c>
      <c r="L1394" s="471">
        <v>52</v>
      </c>
      <c r="M1394" s="471">
        <v>9</v>
      </c>
      <c r="N1394" s="496">
        <v>663</v>
      </c>
      <c r="O1394" s="503">
        <v>10</v>
      </c>
      <c r="P1394" s="471">
        <v>0</v>
      </c>
      <c r="Q1394" s="471">
        <v>0</v>
      </c>
      <c r="R1394" s="471">
        <v>0</v>
      </c>
      <c r="S1394" s="471">
        <v>0</v>
      </c>
      <c r="T1394" s="471">
        <v>0</v>
      </c>
      <c r="U1394" s="471">
        <v>0</v>
      </c>
      <c r="V1394" s="471">
        <v>0</v>
      </c>
      <c r="W1394" s="471">
        <v>0</v>
      </c>
      <c r="X1394" s="496">
        <v>0</v>
      </c>
      <c r="Y1394" s="503">
        <v>25</v>
      </c>
      <c r="Z1394" s="471">
        <v>0</v>
      </c>
      <c r="AA1394" s="471">
        <v>0</v>
      </c>
      <c r="AB1394" s="471">
        <v>0</v>
      </c>
      <c r="AC1394" s="471">
        <v>0</v>
      </c>
      <c r="AD1394" s="471">
        <v>0</v>
      </c>
      <c r="AE1394" s="471">
        <v>0</v>
      </c>
      <c r="AF1394" s="471">
        <v>0</v>
      </c>
      <c r="AG1394" s="471">
        <v>0</v>
      </c>
      <c r="AH1394" s="496">
        <v>0</v>
      </c>
      <c r="AI1394" s="503">
        <v>50</v>
      </c>
      <c r="AJ1394" s="471">
        <v>1</v>
      </c>
      <c r="AK1394" s="471">
        <v>2</v>
      </c>
      <c r="AL1394" s="471">
        <v>30</v>
      </c>
      <c r="AM1394" s="471">
        <v>20</v>
      </c>
      <c r="AN1394" s="471">
        <v>16</v>
      </c>
      <c r="AO1394" s="471">
        <v>14</v>
      </c>
      <c r="AP1394" s="471">
        <v>20</v>
      </c>
      <c r="AQ1394" s="471">
        <v>7</v>
      </c>
      <c r="AR1394" s="496">
        <v>110</v>
      </c>
      <c r="AS1394" s="503">
        <v>100</v>
      </c>
      <c r="AT1394" s="471">
        <v>3</v>
      </c>
      <c r="AU1394" s="471">
        <v>10</v>
      </c>
      <c r="AV1394" s="471">
        <v>25</v>
      </c>
      <c r="AW1394" s="471">
        <v>16</v>
      </c>
      <c r="AX1394" s="471">
        <v>10</v>
      </c>
      <c r="AY1394" s="471">
        <v>5</v>
      </c>
      <c r="AZ1394" s="471">
        <v>4</v>
      </c>
      <c r="BA1394" s="471">
        <v>2</v>
      </c>
      <c r="BB1394" s="496">
        <v>75</v>
      </c>
      <c r="BC1394" s="503">
        <v>0</v>
      </c>
      <c r="BD1394" s="471">
        <v>0</v>
      </c>
      <c r="BE1394" s="471">
        <v>0</v>
      </c>
      <c r="BF1394" s="471">
        <v>0</v>
      </c>
      <c r="BG1394" s="471">
        <v>0</v>
      </c>
      <c r="BH1394" s="471">
        <v>0</v>
      </c>
      <c r="BI1394" s="471">
        <v>0</v>
      </c>
      <c r="BJ1394" s="471">
        <v>0</v>
      </c>
      <c r="BK1394" s="471">
        <v>0</v>
      </c>
      <c r="BL1394" s="496">
        <v>0</v>
      </c>
      <c r="BM1394" s="471">
        <v>4</v>
      </c>
      <c r="BN1394" s="471">
        <v>12</v>
      </c>
      <c r="BO1394" s="471">
        <v>55</v>
      </c>
      <c r="BP1394" s="471">
        <v>36</v>
      </c>
      <c r="BQ1394" s="471">
        <v>26</v>
      </c>
      <c r="BR1394" s="471">
        <v>19</v>
      </c>
      <c r="BS1394" s="471">
        <v>24</v>
      </c>
      <c r="BT1394" s="471">
        <v>9</v>
      </c>
      <c r="BU1394" s="496">
        <v>185</v>
      </c>
      <c r="BV1394" s="471">
        <v>51</v>
      </c>
      <c r="BW1394" s="471">
        <v>105</v>
      </c>
      <c r="BX1394" s="471">
        <v>229</v>
      </c>
      <c r="BY1394" s="471">
        <v>170</v>
      </c>
      <c r="BZ1394" s="471">
        <v>121</v>
      </c>
      <c r="CA1394" s="471">
        <v>78</v>
      </c>
      <c r="CB1394" s="471">
        <v>76</v>
      </c>
      <c r="CC1394" s="471">
        <v>18</v>
      </c>
      <c r="CD1394" s="496">
        <v>848</v>
      </c>
      <c r="CE1394" s="503">
        <v>10</v>
      </c>
      <c r="CF1394" s="471">
        <v>0</v>
      </c>
      <c r="CG1394" s="471">
        <v>0</v>
      </c>
      <c r="CH1394" s="471">
        <v>0</v>
      </c>
      <c r="CI1394" s="471">
        <v>0</v>
      </c>
      <c r="CJ1394" s="471">
        <v>0</v>
      </c>
      <c r="CK1394" s="471">
        <v>0</v>
      </c>
      <c r="CL1394" s="471">
        <v>0</v>
      </c>
      <c r="CM1394" s="471">
        <v>0</v>
      </c>
      <c r="CN1394" s="496">
        <v>0</v>
      </c>
      <c r="CO1394" s="503">
        <v>25</v>
      </c>
      <c r="CP1394" s="471">
        <v>0</v>
      </c>
      <c r="CQ1394" s="471">
        <v>0</v>
      </c>
      <c r="CR1394" s="471">
        <v>0</v>
      </c>
      <c r="CS1394" s="471">
        <v>0</v>
      </c>
      <c r="CT1394" s="471">
        <v>0</v>
      </c>
      <c r="CU1394" s="471">
        <v>0</v>
      </c>
      <c r="CV1394" s="471">
        <v>0</v>
      </c>
      <c r="CW1394" s="471">
        <v>0</v>
      </c>
      <c r="CX1394" s="496">
        <v>0</v>
      </c>
      <c r="CY1394" s="503">
        <v>50</v>
      </c>
      <c r="CZ1394" s="471">
        <v>0</v>
      </c>
      <c r="DA1394" s="471">
        <v>0</v>
      </c>
      <c r="DB1394" s="471">
        <v>0</v>
      </c>
      <c r="DC1394" s="471">
        <v>0</v>
      </c>
      <c r="DD1394" s="471">
        <v>0</v>
      </c>
      <c r="DE1394" s="471">
        <v>0</v>
      </c>
      <c r="DF1394" s="471">
        <v>0</v>
      </c>
      <c r="DG1394" s="471">
        <v>0</v>
      </c>
      <c r="DH1394" s="496">
        <v>0</v>
      </c>
      <c r="DI1394" s="503">
        <v>100</v>
      </c>
      <c r="DJ1394" s="471">
        <v>5</v>
      </c>
      <c r="DK1394" s="471">
        <v>21</v>
      </c>
      <c r="DL1394" s="471">
        <v>27</v>
      </c>
      <c r="DM1394" s="471">
        <v>14</v>
      </c>
      <c r="DN1394" s="471">
        <v>17</v>
      </c>
      <c r="DO1394" s="471">
        <v>12</v>
      </c>
      <c r="DP1394" s="471">
        <v>17</v>
      </c>
      <c r="DQ1394" s="471">
        <v>5</v>
      </c>
      <c r="DR1394" s="496">
        <v>118</v>
      </c>
      <c r="DS1394" s="503">
        <v>0</v>
      </c>
      <c r="DT1394" s="471">
        <v>0</v>
      </c>
      <c r="DU1394" s="471">
        <v>0</v>
      </c>
      <c r="DV1394" s="471">
        <v>0</v>
      </c>
      <c r="DW1394" s="471">
        <v>0</v>
      </c>
      <c r="DX1394" s="471">
        <v>0</v>
      </c>
      <c r="DY1394" s="471">
        <v>0</v>
      </c>
      <c r="DZ1394" s="471">
        <v>0</v>
      </c>
      <c r="EA1394" s="471">
        <v>0</v>
      </c>
      <c r="EB1394" s="496">
        <v>0</v>
      </c>
      <c r="EC1394" s="471">
        <v>5</v>
      </c>
      <c r="ED1394" s="471">
        <v>21</v>
      </c>
      <c r="EE1394" s="471">
        <v>27</v>
      </c>
      <c r="EF1394" s="471">
        <v>14</v>
      </c>
      <c r="EG1394" s="471">
        <v>17</v>
      </c>
      <c r="EH1394" s="471">
        <v>12</v>
      </c>
      <c r="EI1394" s="471">
        <v>17</v>
      </c>
      <c r="EJ1394" s="471">
        <v>5</v>
      </c>
      <c r="EK1394" s="496">
        <v>118</v>
      </c>
      <c r="EL1394" s="518">
        <v>50</v>
      </c>
      <c r="EM1394" s="471">
        <v>0</v>
      </c>
      <c r="EN1394" s="471">
        <v>0</v>
      </c>
      <c r="EO1394" s="471">
        <v>0</v>
      </c>
      <c r="EP1394" s="471">
        <v>0</v>
      </c>
      <c r="EQ1394" s="471">
        <v>0</v>
      </c>
      <c r="ER1394" s="471">
        <v>0</v>
      </c>
      <c r="ES1394" s="471">
        <v>0</v>
      </c>
      <c r="ET1394" s="471">
        <v>0</v>
      </c>
      <c r="EU1394" s="496">
        <v>0</v>
      </c>
      <c r="EV1394" s="503">
        <v>100</v>
      </c>
      <c r="EW1394" s="471">
        <v>0</v>
      </c>
      <c r="EX1394" s="471">
        <v>0</v>
      </c>
      <c r="EY1394" s="471">
        <v>0</v>
      </c>
      <c r="EZ1394" s="471">
        <v>0</v>
      </c>
      <c r="FA1394" s="471">
        <v>0</v>
      </c>
      <c r="FB1394" s="471">
        <v>0</v>
      </c>
      <c r="FC1394" s="471">
        <v>0</v>
      </c>
      <c r="FD1394" s="471">
        <v>0</v>
      </c>
      <c r="FE1394" s="496">
        <v>0</v>
      </c>
      <c r="FF1394" s="503">
        <v>150</v>
      </c>
      <c r="FG1394" s="471">
        <v>0</v>
      </c>
      <c r="FH1394" s="471">
        <v>0</v>
      </c>
      <c r="FI1394" s="471">
        <v>0</v>
      </c>
      <c r="FJ1394" s="471">
        <v>0</v>
      </c>
      <c r="FK1394" s="471">
        <v>0</v>
      </c>
      <c r="FL1394" s="471">
        <v>0</v>
      </c>
      <c r="FM1394" s="471">
        <v>0</v>
      </c>
      <c r="FN1394" s="471">
        <v>0</v>
      </c>
      <c r="FO1394" s="496">
        <v>0</v>
      </c>
      <c r="FP1394" s="503">
        <v>200</v>
      </c>
      <c r="FQ1394" s="471">
        <v>1</v>
      </c>
      <c r="FR1394" s="471">
        <v>5</v>
      </c>
      <c r="FS1394" s="471">
        <v>8</v>
      </c>
      <c r="FT1394" s="471">
        <v>6</v>
      </c>
      <c r="FU1394" s="471">
        <v>1</v>
      </c>
      <c r="FV1394" s="471">
        <v>2</v>
      </c>
      <c r="FW1394" s="471">
        <v>4</v>
      </c>
      <c r="FX1394" s="471">
        <v>2</v>
      </c>
      <c r="FY1394" s="496">
        <v>29</v>
      </c>
      <c r="FZ1394" s="503">
        <v>0</v>
      </c>
      <c r="GA1394" s="471">
        <v>0</v>
      </c>
      <c r="GB1394" s="471">
        <v>0</v>
      </c>
      <c r="GC1394" s="471">
        <v>0</v>
      </c>
      <c r="GD1394" s="471">
        <v>0</v>
      </c>
      <c r="GE1394" s="471">
        <v>0</v>
      </c>
      <c r="GF1394" s="471">
        <v>0</v>
      </c>
      <c r="GG1394" s="471">
        <v>0</v>
      </c>
      <c r="GH1394" s="471">
        <v>0</v>
      </c>
      <c r="GI1394" s="496">
        <v>0</v>
      </c>
      <c r="GJ1394" s="471">
        <v>1</v>
      </c>
      <c r="GK1394" s="471">
        <v>5</v>
      </c>
      <c r="GL1394" s="471">
        <v>8</v>
      </c>
      <c r="GM1394" s="471">
        <v>6</v>
      </c>
      <c r="GN1394" s="471">
        <v>1</v>
      </c>
      <c r="GO1394" s="471">
        <v>2</v>
      </c>
      <c r="GP1394" s="471">
        <v>4</v>
      </c>
      <c r="GQ1394" s="471">
        <v>2</v>
      </c>
      <c r="GR1394" s="496">
        <v>29</v>
      </c>
      <c r="GS1394" s="503">
        <v>100</v>
      </c>
      <c r="GT1394" s="471">
        <v>0</v>
      </c>
      <c r="GU1394" s="471">
        <v>0</v>
      </c>
      <c r="GV1394" s="471">
        <v>0</v>
      </c>
      <c r="GW1394" s="471">
        <v>0</v>
      </c>
      <c r="GX1394" s="471">
        <v>0</v>
      </c>
      <c r="GY1394" s="471">
        <v>0</v>
      </c>
      <c r="GZ1394" s="471">
        <v>0</v>
      </c>
      <c r="HA1394" s="471">
        <v>0</v>
      </c>
      <c r="HB1394" s="496">
        <v>0</v>
      </c>
      <c r="HC1394" s="503">
        <v>150</v>
      </c>
      <c r="HD1394" s="471">
        <v>0</v>
      </c>
      <c r="HE1394" s="471">
        <v>0</v>
      </c>
      <c r="HF1394" s="471">
        <v>0</v>
      </c>
      <c r="HG1394" s="471">
        <v>0</v>
      </c>
      <c r="HH1394" s="471">
        <v>0</v>
      </c>
      <c r="HI1394" s="471">
        <v>0</v>
      </c>
      <c r="HJ1394" s="471">
        <v>0</v>
      </c>
      <c r="HK1394" s="471">
        <v>0</v>
      </c>
      <c r="HL1394" s="496">
        <v>0</v>
      </c>
      <c r="HM1394" s="503">
        <v>200</v>
      </c>
      <c r="HN1394" s="471">
        <v>0</v>
      </c>
      <c r="HO1394" s="471">
        <v>0</v>
      </c>
      <c r="HP1394" s="471">
        <v>0</v>
      </c>
      <c r="HQ1394" s="471">
        <v>0</v>
      </c>
      <c r="HR1394" s="471">
        <v>0</v>
      </c>
      <c r="HS1394" s="471">
        <v>0</v>
      </c>
      <c r="HT1394" s="471">
        <v>0</v>
      </c>
      <c r="HU1394" s="471">
        <v>0</v>
      </c>
      <c r="HV1394" s="496">
        <v>0</v>
      </c>
      <c r="HW1394" s="503">
        <v>250</v>
      </c>
      <c r="HX1394" s="471">
        <v>0</v>
      </c>
      <c r="HY1394" s="471">
        <v>0</v>
      </c>
      <c r="HZ1394" s="471">
        <v>0</v>
      </c>
      <c r="IA1394" s="471">
        <v>0</v>
      </c>
      <c r="IB1394" s="471">
        <v>0</v>
      </c>
      <c r="IC1394" s="471">
        <v>0</v>
      </c>
      <c r="ID1394" s="471">
        <v>0</v>
      </c>
      <c r="IE1394" s="471">
        <v>0</v>
      </c>
      <c r="IF1394" s="496">
        <v>0</v>
      </c>
      <c r="IG1394" s="503">
        <v>300</v>
      </c>
      <c r="IH1394" s="471">
        <v>2</v>
      </c>
      <c r="II1394" s="471">
        <v>1</v>
      </c>
      <c r="IJ1394" s="471">
        <v>3</v>
      </c>
      <c r="IK1394" s="471">
        <v>0</v>
      </c>
      <c r="IL1394" s="471">
        <v>0</v>
      </c>
      <c r="IM1394" s="471">
        <v>1</v>
      </c>
      <c r="IN1394" s="471">
        <v>1</v>
      </c>
      <c r="IO1394" s="471">
        <v>1</v>
      </c>
      <c r="IP1394" s="496">
        <v>9</v>
      </c>
      <c r="IQ1394" s="503">
        <v>0</v>
      </c>
      <c r="IR1394" s="471">
        <v>0</v>
      </c>
      <c r="IS1394" s="471">
        <v>0</v>
      </c>
      <c r="IT1394" s="471">
        <v>0</v>
      </c>
      <c r="IU1394" s="471">
        <v>0</v>
      </c>
      <c r="IV1394" s="471">
        <v>0</v>
      </c>
      <c r="IW1394" s="471">
        <v>0</v>
      </c>
      <c r="IX1394" s="471">
        <v>0</v>
      </c>
      <c r="IY1394" s="471">
        <v>0</v>
      </c>
      <c r="IZ1394" s="496">
        <v>0</v>
      </c>
      <c r="JA1394" s="471">
        <v>2</v>
      </c>
      <c r="JB1394" s="471">
        <v>1</v>
      </c>
      <c r="JC1394" s="471">
        <v>3</v>
      </c>
      <c r="JD1394" s="471">
        <v>0</v>
      </c>
      <c r="JE1394" s="471">
        <v>0</v>
      </c>
      <c r="JF1394" s="471">
        <v>1</v>
      </c>
      <c r="JG1394" s="471">
        <v>1</v>
      </c>
      <c r="JH1394" s="471">
        <v>1</v>
      </c>
      <c r="JI1394" s="471">
        <v>9</v>
      </c>
      <c r="JJ1394" s="503">
        <v>0</v>
      </c>
      <c r="JK1394" s="471">
        <v>0</v>
      </c>
      <c r="JL1394" s="471">
        <v>0</v>
      </c>
      <c r="JM1394" s="471">
        <v>0</v>
      </c>
      <c r="JN1394" s="471">
        <v>0</v>
      </c>
      <c r="JO1394" s="471">
        <v>0</v>
      </c>
      <c r="JP1394" s="471">
        <v>0</v>
      </c>
      <c r="JQ1394" s="471">
        <v>0</v>
      </c>
      <c r="JR1394" s="471">
        <v>0</v>
      </c>
      <c r="JS1394" s="496">
        <v>0</v>
      </c>
      <c r="JT1394" s="503">
        <v>10</v>
      </c>
      <c r="JU1394" s="471">
        <v>0</v>
      </c>
      <c r="JV1394" s="471">
        <v>0</v>
      </c>
      <c r="JW1394" s="471">
        <v>0</v>
      </c>
      <c r="JX1394" s="471">
        <v>0</v>
      </c>
      <c r="JY1394" s="471">
        <v>0</v>
      </c>
      <c r="JZ1394" s="471">
        <v>0</v>
      </c>
      <c r="KA1394" s="471">
        <v>0</v>
      </c>
      <c r="KB1394" s="471">
        <v>0</v>
      </c>
      <c r="KC1394" s="496">
        <v>0</v>
      </c>
      <c r="KD1394" s="503">
        <v>50</v>
      </c>
      <c r="KE1394" s="471">
        <v>26</v>
      </c>
      <c r="KF1394" s="471">
        <v>5</v>
      </c>
      <c r="KG1394" s="471">
        <v>1</v>
      </c>
      <c r="KH1394" s="471">
        <v>1</v>
      </c>
      <c r="KI1394" s="471">
        <v>2</v>
      </c>
      <c r="KJ1394" s="471">
        <v>0</v>
      </c>
      <c r="KK1394" s="471">
        <v>0</v>
      </c>
      <c r="KL1394" s="471">
        <v>1</v>
      </c>
      <c r="KM1394" s="496">
        <v>36</v>
      </c>
      <c r="KN1394" s="503">
        <v>5</v>
      </c>
      <c r="KO1394" s="471">
        <v>71</v>
      </c>
      <c r="KP1394" s="471">
        <v>31</v>
      </c>
      <c r="KQ1394" s="471">
        <v>71</v>
      </c>
      <c r="KR1394" s="471">
        <v>58</v>
      </c>
      <c r="KS1394" s="471">
        <v>42</v>
      </c>
      <c r="KT1394" s="471">
        <v>41</v>
      </c>
      <c r="KU1394" s="471">
        <v>41</v>
      </c>
      <c r="KV1394" s="471">
        <v>17</v>
      </c>
      <c r="KW1394" s="496">
        <v>372</v>
      </c>
      <c r="KX1394" s="471">
        <v>97</v>
      </c>
      <c r="KY1394" s="471">
        <v>36</v>
      </c>
      <c r="KZ1394" s="471">
        <v>72</v>
      </c>
      <c r="LA1394" s="471">
        <v>59</v>
      </c>
      <c r="LB1394" s="471">
        <v>44</v>
      </c>
      <c r="LC1394" s="471">
        <v>41</v>
      </c>
      <c r="LD1394" s="471">
        <v>41</v>
      </c>
      <c r="LE1394" s="471">
        <v>18</v>
      </c>
      <c r="LF1394" s="496">
        <v>408</v>
      </c>
      <c r="LG1394" s="262"/>
      <c r="LH1394" s="262"/>
      <c r="LI1394" s="262"/>
      <c r="LJ1394" s="262"/>
      <c r="LK1394" s="262"/>
      <c r="LL1394" s="262"/>
      <c r="LM1394" s="262"/>
      <c r="LN1394" s="262"/>
      <c r="LO1394" s="262"/>
      <c r="LP1394" s="262"/>
      <c r="LQ1394" s="262"/>
      <c r="LR1394" s="262"/>
      <c r="LS1394" s="262"/>
      <c r="LT1394" s="262"/>
      <c r="LU1394" s="262"/>
      <c r="LV1394" s="262"/>
      <c r="LW1394" s="262"/>
      <c r="LX1394" s="262"/>
      <c r="LY1394" s="262"/>
      <c r="LZ1394" s="262"/>
      <c r="MA1394" s="262"/>
      <c r="MB1394" s="262"/>
      <c r="MC1394" s="262"/>
      <c r="MD1394" s="262"/>
      <c r="ME1394" s="262"/>
      <c r="MF1394" s="262"/>
      <c r="MG1394" s="262"/>
      <c r="MH1394" s="262"/>
      <c r="MI1394" s="262"/>
      <c r="MJ1394" s="262"/>
      <c r="MK1394" s="262"/>
      <c r="ML1394" s="262"/>
      <c r="MM1394" s="262"/>
      <c r="MN1394" s="262"/>
      <c r="MO1394" s="262"/>
      <c r="MP1394" s="262"/>
      <c r="MQ1394" s="262"/>
      <c r="MR1394" s="262"/>
      <c r="MS1394" s="262"/>
      <c r="MT1394" s="262"/>
      <c r="MU1394" s="262"/>
    </row>
    <row r="1395" spans="1:359" x14ac:dyDescent="0.2">
      <c r="A1395" s="241" t="s">
        <v>235</v>
      </c>
      <c r="B1395" s="476" t="s">
        <v>900</v>
      </c>
      <c r="C1395" s="326" t="s">
        <v>782</v>
      </c>
      <c r="D1395" s="283" t="s">
        <v>901</v>
      </c>
      <c r="E1395" s="503">
        <v>0</v>
      </c>
      <c r="F1395" s="471">
        <v>6</v>
      </c>
      <c r="G1395" s="471">
        <v>48</v>
      </c>
      <c r="H1395" s="471">
        <v>109</v>
      </c>
      <c r="I1395" s="471">
        <v>104</v>
      </c>
      <c r="J1395" s="471">
        <v>65</v>
      </c>
      <c r="K1395" s="471">
        <v>38</v>
      </c>
      <c r="L1395" s="471">
        <v>26</v>
      </c>
      <c r="M1395" s="471">
        <v>0</v>
      </c>
      <c r="N1395" s="496">
        <v>396</v>
      </c>
      <c r="O1395" s="503">
        <v>10</v>
      </c>
      <c r="P1395" s="471">
        <v>0</v>
      </c>
      <c r="Q1395" s="471">
        <v>0</v>
      </c>
      <c r="R1395" s="471">
        <v>0</v>
      </c>
      <c r="S1395" s="471">
        <v>0</v>
      </c>
      <c r="T1395" s="471">
        <v>0</v>
      </c>
      <c r="U1395" s="471">
        <v>0</v>
      </c>
      <c r="V1395" s="471">
        <v>0</v>
      </c>
      <c r="W1395" s="471">
        <v>0</v>
      </c>
      <c r="X1395" s="496">
        <v>0</v>
      </c>
      <c r="Y1395" s="503">
        <v>25</v>
      </c>
      <c r="Z1395" s="471">
        <v>0</v>
      </c>
      <c r="AA1395" s="471">
        <v>0</v>
      </c>
      <c r="AB1395" s="471">
        <v>0</v>
      </c>
      <c r="AC1395" s="471">
        <v>0</v>
      </c>
      <c r="AD1395" s="471">
        <v>0</v>
      </c>
      <c r="AE1395" s="471">
        <v>0</v>
      </c>
      <c r="AF1395" s="471">
        <v>0</v>
      </c>
      <c r="AG1395" s="471">
        <v>0</v>
      </c>
      <c r="AH1395" s="496">
        <v>0</v>
      </c>
      <c r="AI1395" s="503">
        <v>50</v>
      </c>
      <c r="AJ1395" s="471">
        <v>0</v>
      </c>
      <c r="AK1395" s="471">
        <v>0</v>
      </c>
      <c r="AL1395" s="471">
        <v>0</v>
      </c>
      <c r="AM1395" s="471">
        <v>0</v>
      </c>
      <c r="AN1395" s="471">
        <v>0</v>
      </c>
      <c r="AO1395" s="471">
        <v>0</v>
      </c>
      <c r="AP1395" s="471">
        <v>0</v>
      </c>
      <c r="AQ1395" s="471">
        <v>0</v>
      </c>
      <c r="AR1395" s="496">
        <v>0</v>
      </c>
      <c r="AS1395" s="503">
        <v>100</v>
      </c>
      <c r="AT1395" s="471">
        <v>0</v>
      </c>
      <c r="AU1395" s="471">
        <v>1</v>
      </c>
      <c r="AV1395" s="471">
        <v>15</v>
      </c>
      <c r="AW1395" s="471">
        <v>10</v>
      </c>
      <c r="AX1395" s="471">
        <v>4</v>
      </c>
      <c r="AY1395" s="471">
        <v>2</v>
      </c>
      <c r="AZ1395" s="471">
        <v>1</v>
      </c>
      <c r="BA1395" s="471">
        <v>1</v>
      </c>
      <c r="BB1395" s="496">
        <v>34</v>
      </c>
      <c r="BC1395" s="503">
        <v>0</v>
      </c>
      <c r="BD1395" s="471">
        <v>0</v>
      </c>
      <c r="BE1395" s="471">
        <v>0</v>
      </c>
      <c r="BF1395" s="471">
        <v>0</v>
      </c>
      <c r="BG1395" s="471">
        <v>0</v>
      </c>
      <c r="BH1395" s="471">
        <v>0</v>
      </c>
      <c r="BI1395" s="471">
        <v>0</v>
      </c>
      <c r="BJ1395" s="471">
        <v>0</v>
      </c>
      <c r="BK1395" s="471">
        <v>0</v>
      </c>
      <c r="BL1395" s="496">
        <v>0</v>
      </c>
      <c r="BM1395" s="471">
        <v>0</v>
      </c>
      <c r="BN1395" s="471">
        <v>1</v>
      </c>
      <c r="BO1395" s="471">
        <v>15</v>
      </c>
      <c r="BP1395" s="471">
        <v>10</v>
      </c>
      <c r="BQ1395" s="471">
        <v>4</v>
      </c>
      <c r="BR1395" s="471">
        <v>2</v>
      </c>
      <c r="BS1395" s="471">
        <v>1</v>
      </c>
      <c r="BT1395" s="471">
        <v>1</v>
      </c>
      <c r="BU1395" s="496">
        <v>34</v>
      </c>
      <c r="BV1395" s="471">
        <v>6</v>
      </c>
      <c r="BW1395" s="471">
        <v>49</v>
      </c>
      <c r="BX1395" s="471">
        <v>124</v>
      </c>
      <c r="BY1395" s="471">
        <v>114</v>
      </c>
      <c r="BZ1395" s="471">
        <v>69</v>
      </c>
      <c r="CA1395" s="471">
        <v>40</v>
      </c>
      <c r="CB1395" s="471">
        <v>27</v>
      </c>
      <c r="CC1395" s="471">
        <v>1</v>
      </c>
      <c r="CD1395" s="496">
        <v>430</v>
      </c>
      <c r="CE1395" s="503">
        <v>10</v>
      </c>
      <c r="CF1395" s="471">
        <v>0</v>
      </c>
      <c r="CG1395" s="471">
        <v>0</v>
      </c>
      <c r="CH1395" s="471">
        <v>0</v>
      </c>
      <c r="CI1395" s="471">
        <v>0</v>
      </c>
      <c r="CJ1395" s="471">
        <v>0</v>
      </c>
      <c r="CK1395" s="471">
        <v>0</v>
      </c>
      <c r="CL1395" s="471">
        <v>0</v>
      </c>
      <c r="CM1395" s="471">
        <v>0</v>
      </c>
      <c r="CN1395" s="496">
        <v>0</v>
      </c>
      <c r="CO1395" s="503">
        <v>25</v>
      </c>
      <c r="CP1395" s="471">
        <v>0</v>
      </c>
      <c r="CQ1395" s="471">
        <v>0</v>
      </c>
      <c r="CR1395" s="471">
        <v>0</v>
      </c>
      <c r="CS1395" s="471">
        <v>0</v>
      </c>
      <c r="CT1395" s="471">
        <v>0</v>
      </c>
      <c r="CU1395" s="471">
        <v>0</v>
      </c>
      <c r="CV1395" s="471">
        <v>0</v>
      </c>
      <c r="CW1395" s="471">
        <v>0</v>
      </c>
      <c r="CX1395" s="496">
        <v>0</v>
      </c>
      <c r="CY1395" s="503">
        <v>50</v>
      </c>
      <c r="CZ1395" s="471">
        <v>0</v>
      </c>
      <c r="DA1395" s="471">
        <v>0</v>
      </c>
      <c r="DB1395" s="471">
        <v>0</v>
      </c>
      <c r="DC1395" s="471">
        <v>0</v>
      </c>
      <c r="DD1395" s="471">
        <v>0</v>
      </c>
      <c r="DE1395" s="471">
        <v>0</v>
      </c>
      <c r="DF1395" s="471">
        <v>0</v>
      </c>
      <c r="DG1395" s="471">
        <v>0</v>
      </c>
      <c r="DH1395" s="496">
        <v>0</v>
      </c>
      <c r="DI1395" s="503">
        <v>100</v>
      </c>
      <c r="DJ1395" s="471">
        <v>19</v>
      </c>
      <c r="DK1395" s="471">
        <v>7</v>
      </c>
      <c r="DL1395" s="471">
        <v>5</v>
      </c>
      <c r="DM1395" s="471">
        <v>6</v>
      </c>
      <c r="DN1395" s="471">
        <v>0</v>
      </c>
      <c r="DO1395" s="471">
        <v>1</v>
      </c>
      <c r="DP1395" s="471">
        <v>1</v>
      </c>
      <c r="DQ1395" s="471">
        <v>0</v>
      </c>
      <c r="DR1395" s="496">
        <v>39</v>
      </c>
      <c r="DS1395" s="503">
        <v>0</v>
      </c>
      <c r="DT1395" s="471">
        <v>0</v>
      </c>
      <c r="DU1395" s="471">
        <v>0</v>
      </c>
      <c r="DV1395" s="471">
        <v>0</v>
      </c>
      <c r="DW1395" s="471">
        <v>0</v>
      </c>
      <c r="DX1395" s="471">
        <v>0</v>
      </c>
      <c r="DY1395" s="471">
        <v>0</v>
      </c>
      <c r="DZ1395" s="471">
        <v>0</v>
      </c>
      <c r="EA1395" s="471">
        <v>0</v>
      </c>
      <c r="EB1395" s="496">
        <v>0</v>
      </c>
      <c r="EC1395" s="471">
        <v>19</v>
      </c>
      <c r="ED1395" s="471">
        <v>7</v>
      </c>
      <c r="EE1395" s="471">
        <v>5</v>
      </c>
      <c r="EF1395" s="471">
        <v>6</v>
      </c>
      <c r="EG1395" s="471">
        <v>0</v>
      </c>
      <c r="EH1395" s="471">
        <v>1</v>
      </c>
      <c r="EI1395" s="471">
        <v>1</v>
      </c>
      <c r="EJ1395" s="471">
        <v>0</v>
      </c>
      <c r="EK1395" s="496">
        <v>39</v>
      </c>
      <c r="EL1395" s="518">
        <v>50</v>
      </c>
      <c r="EM1395" s="471">
        <v>0</v>
      </c>
      <c r="EN1395" s="471">
        <v>0</v>
      </c>
      <c r="EO1395" s="471">
        <v>0</v>
      </c>
      <c r="EP1395" s="471">
        <v>0</v>
      </c>
      <c r="EQ1395" s="471">
        <v>0</v>
      </c>
      <c r="ER1395" s="471">
        <v>0</v>
      </c>
      <c r="ES1395" s="471">
        <v>0</v>
      </c>
      <c r="ET1395" s="471">
        <v>0</v>
      </c>
      <c r="EU1395" s="496">
        <v>0</v>
      </c>
      <c r="EV1395" s="503">
        <v>100</v>
      </c>
      <c r="EW1395" s="471">
        <v>0</v>
      </c>
      <c r="EX1395" s="471">
        <v>0</v>
      </c>
      <c r="EY1395" s="471">
        <v>0</v>
      </c>
      <c r="EZ1395" s="471">
        <v>0</v>
      </c>
      <c r="FA1395" s="471">
        <v>0</v>
      </c>
      <c r="FB1395" s="471">
        <v>0</v>
      </c>
      <c r="FC1395" s="471">
        <v>0</v>
      </c>
      <c r="FD1395" s="471">
        <v>0</v>
      </c>
      <c r="FE1395" s="496">
        <v>0</v>
      </c>
      <c r="FF1395" s="503">
        <v>150</v>
      </c>
      <c r="FG1395" s="471">
        <v>0</v>
      </c>
      <c r="FH1395" s="471">
        <v>0</v>
      </c>
      <c r="FI1395" s="471">
        <v>0</v>
      </c>
      <c r="FJ1395" s="471">
        <v>0</v>
      </c>
      <c r="FK1395" s="471">
        <v>0</v>
      </c>
      <c r="FL1395" s="471">
        <v>0</v>
      </c>
      <c r="FM1395" s="471">
        <v>0</v>
      </c>
      <c r="FN1395" s="471">
        <v>0</v>
      </c>
      <c r="FO1395" s="496">
        <v>0</v>
      </c>
      <c r="FP1395" s="503">
        <v>200</v>
      </c>
      <c r="FQ1395" s="471">
        <v>0</v>
      </c>
      <c r="FR1395" s="471">
        <v>8</v>
      </c>
      <c r="FS1395" s="471">
        <v>6</v>
      </c>
      <c r="FT1395" s="471">
        <v>1</v>
      </c>
      <c r="FU1395" s="471">
        <v>2</v>
      </c>
      <c r="FV1395" s="471">
        <v>2</v>
      </c>
      <c r="FW1395" s="471">
        <v>1</v>
      </c>
      <c r="FX1395" s="471">
        <v>0</v>
      </c>
      <c r="FY1395" s="496">
        <v>20</v>
      </c>
      <c r="FZ1395" s="503">
        <v>0</v>
      </c>
      <c r="GA1395" s="471">
        <v>0</v>
      </c>
      <c r="GB1395" s="471">
        <v>0</v>
      </c>
      <c r="GC1395" s="471">
        <v>0</v>
      </c>
      <c r="GD1395" s="471">
        <v>0</v>
      </c>
      <c r="GE1395" s="471">
        <v>0</v>
      </c>
      <c r="GF1395" s="471">
        <v>0</v>
      </c>
      <c r="GG1395" s="471">
        <v>0</v>
      </c>
      <c r="GH1395" s="471">
        <v>0</v>
      </c>
      <c r="GI1395" s="496">
        <v>0</v>
      </c>
      <c r="GJ1395" s="471">
        <v>0</v>
      </c>
      <c r="GK1395" s="471">
        <v>8</v>
      </c>
      <c r="GL1395" s="471">
        <v>6</v>
      </c>
      <c r="GM1395" s="471">
        <v>1</v>
      </c>
      <c r="GN1395" s="471">
        <v>2</v>
      </c>
      <c r="GO1395" s="471">
        <v>2</v>
      </c>
      <c r="GP1395" s="471">
        <v>1</v>
      </c>
      <c r="GQ1395" s="471">
        <v>0</v>
      </c>
      <c r="GR1395" s="496">
        <v>20</v>
      </c>
      <c r="GS1395" s="503">
        <v>100</v>
      </c>
      <c r="GT1395" s="471">
        <v>0</v>
      </c>
      <c r="GU1395" s="471">
        <v>0</v>
      </c>
      <c r="GV1395" s="471">
        <v>0</v>
      </c>
      <c r="GW1395" s="471">
        <v>0</v>
      </c>
      <c r="GX1395" s="471">
        <v>0</v>
      </c>
      <c r="GY1395" s="471">
        <v>0</v>
      </c>
      <c r="GZ1395" s="471">
        <v>0</v>
      </c>
      <c r="HA1395" s="471">
        <v>0</v>
      </c>
      <c r="HB1395" s="496">
        <v>0</v>
      </c>
      <c r="HC1395" s="503">
        <v>150</v>
      </c>
      <c r="HD1395" s="471">
        <v>0</v>
      </c>
      <c r="HE1395" s="471">
        <v>0</v>
      </c>
      <c r="HF1395" s="471">
        <v>0</v>
      </c>
      <c r="HG1395" s="471">
        <v>0</v>
      </c>
      <c r="HH1395" s="471">
        <v>0</v>
      </c>
      <c r="HI1395" s="471">
        <v>0</v>
      </c>
      <c r="HJ1395" s="471">
        <v>0</v>
      </c>
      <c r="HK1395" s="471">
        <v>0</v>
      </c>
      <c r="HL1395" s="496">
        <v>0</v>
      </c>
      <c r="HM1395" s="503">
        <v>200</v>
      </c>
      <c r="HN1395" s="471">
        <v>0</v>
      </c>
      <c r="HO1395" s="471">
        <v>0</v>
      </c>
      <c r="HP1395" s="471">
        <v>0</v>
      </c>
      <c r="HQ1395" s="471">
        <v>0</v>
      </c>
      <c r="HR1395" s="471">
        <v>0</v>
      </c>
      <c r="HS1395" s="471">
        <v>0</v>
      </c>
      <c r="HT1395" s="471">
        <v>0</v>
      </c>
      <c r="HU1395" s="471">
        <v>0</v>
      </c>
      <c r="HV1395" s="496">
        <v>0</v>
      </c>
      <c r="HW1395" s="503">
        <v>250</v>
      </c>
      <c r="HX1395" s="471">
        <v>0</v>
      </c>
      <c r="HY1395" s="471">
        <v>0</v>
      </c>
      <c r="HZ1395" s="471">
        <v>0</v>
      </c>
      <c r="IA1395" s="471">
        <v>0</v>
      </c>
      <c r="IB1395" s="471">
        <v>0</v>
      </c>
      <c r="IC1395" s="471">
        <v>0</v>
      </c>
      <c r="ID1395" s="471">
        <v>0</v>
      </c>
      <c r="IE1395" s="471">
        <v>0</v>
      </c>
      <c r="IF1395" s="496">
        <v>0</v>
      </c>
      <c r="IG1395" s="503">
        <v>300</v>
      </c>
      <c r="IH1395" s="471">
        <v>0</v>
      </c>
      <c r="II1395" s="471">
        <v>0</v>
      </c>
      <c r="IJ1395" s="471">
        <v>3</v>
      </c>
      <c r="IK1395" s="471">
        <v>2</v>
      </c>
      <c r="IL1395" s="471">
        <v>0</v>
      </c>
      <c r="IM1395" s="471">
        <v>1</v>
      </c>
      <c r="IN1395" s="471">
        <v>0</v>
      </c>
      <c r="IO1395" s="471">
        <v>0</v>
      </c>
      <c r="IP1395" s="496">
        <v>6</v>
      </c>
      <c r="IQ1395" s="503">
        <v>0</v>
      </c>
      <c r="IR1395" s="471">
        <v>0</v>
      </c>
      <c r="IS1395" s="471">
        <v>0</v>
      </c>
      <c r="IT1395" s="471">
        <v>0</v>
      </c>
      <c r="IU1395" s="471">
        <v>0</v>
      </c>
      <c r="IV1395" s="471">
        <v>0</v>
      </c>
      <c r="IW1395" s="471">
        <v>0</v>
      </c>
      <c r="IX1395" s="471">
        <v>0</v>
      </c>
      <c r="IY1395" s="471">
        <v>0</v>
      </c>
      <c r="IZ1395" s="496">
        <v>0</v>
      </c>
      <c r="JA1395" s="471">
        <v>0</v>
      </c>
      <c r="JB1395" s="471">
        <v>0</v>
      </c>
      <c r="JC1395" s="471">
        <v>3</v>
      </c>
      <c r="JD1395" s="471">
        <v>2</v>
      </c>
      <c r="JE1395" s="471">
        <v>0</v>
      </c>
      <c r="JF1395" s="471">
        <v>1</v>
      </c>
      <c r="JG1395" s="471">
        <v>0</v>
      </c>
      <c r="JH1395" s="471">
        <v>0</v>
      </c>
      <c r="JI1395" s="471">
        <v>6</v>
      </c>
      <c r="JJ1395" s="503">
        <v>0</v>
      </c>
      <c r="JK1395" s="471">
        <v>1</v>
      </c>
      <c r="JL1395" s="471">
        <v>3</v>
      </c>
      <c r="JM1395" s="471">
        <v>10</v>
      </c>
      <c r="JN1395" s="471">
        <v>11</v>
      </c>
      <c r="JO1395" s="471">
        <v>4</v>
      </c>
      <c r="JP1395" s="471">
        <v>4</v>
      </c>
      <c r="JQ1395" s="471">
        <v>1</v>
      </c>
      <c r="JR1395" s="471">
        <v>0</v>
      </c>
      <c r="JS1395" s="496">
        <v>34</v>
      </c>
      <c r="JT1395" s="503">
        <v>10</v>
      </c>
      <c r="JU1395" s="471">
        <v>0</v>
      </c>
      <c r="JV1395" s="471">
        <v>0</v>
      </c>
      <c r="JW1395" s="471">
        <v>0</v>
      </c>
      <c r="JX1395" s="471">
        <v>0</v>
      </c>
      <c r="JY1395" s="471">
        <v>0</v>
      </c>
      <c r="JZ1395" s="471">
        <v>0</v>
      </c>
      <c r="KA1395" s="471">
        <v>0</v>
      </c>
      <c r="KB1395" s="471">
        <v>0</v>
      </c>
      <c r="KC1395" s="496">
        <v>0</v>
      </c>
      <c r="KD1395" s="503">
        <v>50</v>
      </c>
      <c r="KE1395" s="471">
        <v>0</v>
      </c>
      <c r="KF1395" s="471">
        <v>0</v>
      </c>
      <c r="KG1395" s="471">
        <v>0</v>
      </c>
      <c r="KH1395" s="471">
        <v>0</v>
      </c>
      <c r="KI1395" s="471">
        <v>1</v>
      </c>
      <c r="KJ1395" s="471">
        <v>0</v>
      </c>
      <c r="KK1395" s="471">
        <v>0</v>
      </c>
      <c r="KL1395" s="471">
        <v>0</v>
      </c>
      <c r="KM1395" s="496">
        <v>1</v>
      </c>
      <c r="KN1395" s="503">
        <v>0</v>
      </c>
      <c r="KO1395" s="471">
        <v>0</v>
      </c>
      <c r="KP1395" s="471">
        <v>0</v>
      </c>
      <c r="KQ1395" s="471">
        <v>0</v>
      </c>
      <c r="KR1395" s="471">
        <v>0</v>
      </c>
      <c r="KS1395" s="471">
        <v>0</v>
      </c>
      <c r="KT1395" s="471">
        <v>0</v>
      </c>
      <c r="KU1395" s="471">
        <v>0</v>
      </c>
      <c r="KV1395" s="471">
        <v>0</v>
      </c>
      <c r="KW1395" s="496">
        <v>0</v>
      </c>
      <c r="KX1395" s="471">
        <v>1</v>
      </c>
      <c r="KY1395" s="471">
        <v>3</v>
      </c>
      <c r="KZ1395" s="471">
        <v>10</v>
      </c>
      <c r="LA1395" s="471">
        <v>11</v>
      </c>
      <c r="LB1395" s="471">
        <v>5</v>
      </c>
      <c r="LC1395" s="471">
        <v>4</v>
      </c>
      <c r="LD1395" s="471">
        <v>1</v>
      </c>
      <c r="LE1395" s="471">
        <v>0</v>
      </c>
      <c r="LF1395" s="496">
        <v>35</v>
      </c>
      <c r="LG1395" s="262"/>
      <c r="LH1395" s="262"/>
      <c r="LI1395" s="262"/>
      <c r="LJ1395" s="262"/>
      <c r="LK1395" s="262"/>
      <c r="LL1395" s="262"/>
      <c r="LM1395" s="262"/>
      <c r="LN1395" s="262"/>
      <c r="LO1395" s="262"/>
      <c r="LP1395" s="262"/>
      <c r="LQ1395" s="262"/>
      <c r="LR1395" s="262"/>
      <c r="LS1395" s="262"/>
      <c r="LT1395" s="262"/>
      <c r="LU1395" s="262"/>
      <c r="LV1395" s="262"/>
      <c r="LW1395" s="262"/>
      <c r="LX1395" s="262"/>
      <c r="LY1395" s="262"/>
      <c r="LZ1395" s="262"/>
      <c r="MA1395" s="262"/>
      <c r="MB1395" s="262"/>
      <c r="MC1395" s="262"/>
      <c r="MD1395" s="262"/>
      <c r="ME1395" s="262"/>
      <c r="MF1395" s="262"/>
      <c r="MG1395" s="262"/>
      <c r="MH1395" s="262"/>
      <c r="MI1395" s="262"/>
      <c r="MJ1395" s="262"/>
      <c r="MK1395" s="262"/>
      <c r="ML1395" s="262"/>
      <c r="MM1395" s="262"/>
      <c r="MN1395" s="262"/>
      <c r="MO1395" s="262"/>
      <c r="MP1395" s="262"/>
      <c r="MQ1395" s="262"/>
      <c r="MR1395" s="262"/>
      <c r="MS1395" s="262"/>
      <c r="MT1395" s="262"/>
      <c r="MU1395" s="262"/>
    </row>
    <row r="1396" spans="1:359" x14ac:dyDescent="0.2">
      <c r="A1396" s="242" t="s">
        <v>236</v>
      </c>
      <c r="B1396" s="476" t="s">
        <v>902</v>
      </c>
      <c r="C1396" s="327" t="s">
        <v>786</v>
      </c>
      <c r="D1396" s="283" t="s">
        <v>237</v>
      </c>
      <c r="E1396" s="503">
        <v>0</v>
      </c>
      <c r="F1396" s="471">
        <v>340</v>
      </c>
      <c r="G1396" s="471">
        <v>139</v>
      </c>
      <c r="H1396" s="471">
        <v>94</v>
      </c>
      <c r="I1396" s="471">
        <v>39</v>
      </c>
      <c r="J1396" s="471">
        <v>16</v>
      </c>
      <c r="K1396" s="471">
        <v>5</v>
      </c>
      <c r="L1396" s="471">
        <v>7</v>
      </c>
      <c r="M1396" s="471">
        <v>0</v>
      </c>
      <c r="N1396" s="496">
        <v>640</v>
      </c>
      <c r="O1396" s="503">
        <v>10</v>
      </c>
      <c r="P1396" s="471">
        <v>0</v>
      </c>
      <c r="Q1396" s="471">
        <v>0</v>
      </c>
      <c r="R1396" s="471">
        <v>0</v>
      </c>
      <c r="S1396" s="471">
        <v>0</v>
      </c>
      <c r="T1396" s="471">
        <v>0</v>
      </c>
      <c r="U1396" s="471">
        <v>0</v>
      </c>
      <c r="V1396" s="471">
        <v>0</v>
      </c>
      <c r="W1396" s="471">
        <v>0</v>
      </c>
      <c r="X1396" s="496">
        <v>0</v>
      </c>
      <c r="Y1396" s="503">
        <v>25</v>
      </c>
      <c r="Z1396" s="471">
        <v>0</v>
      </c>
      <c r="AA1396" s="471">
        <v>0</v>
      </c>
      <c r="AB1396" s="471">
        <v>0</v>
      </c>
      <c r="AC1396" s="471">
        <v>0</v>
      </c>
      <c r="AD1396" s="471">
        <v>0</v>
      </c>
      <c r="AE1396" s="471">
        <v>0</v>
      </c>
      <c r="AF1396" s="471">
        <v>0</v>
      </c>
      <c r="AG1396" s="471">
        <v>0</v>
      </c>
      <c r="AH1396" s="496">
        <v>0</v>
      </c>
      <c r="AI1396" s="503">
        <v>50</v>
      </c>
      <c r="AJ1396" s="471">
        <v>0</v>
      </c>
      <c r="AK1396" s="471">
        <v>0</v>
      </c>
      <c r="AL1396" s="471">
        <v>0</v>
      </c>
      <c r="AM1396" s="471">
        <v>0</v>
      </c>
      <c r="AN1396" s="471">
        <v>0</v>
      </c>
      <c r="AO1396" s="471">
        <v>0</v>
      </c>
      <c r="AP1396" s="471">
        <v>0</v>
      </c>
      <c r="AQ1396" s="471">
        <v>0</v>
      </c>
      <c r="AR1396" s="496">
        <v>0</v>
      </c>
      <c r="AS1396" s="503">
        <v>100</v>
      </c>
      <c r="AT1396" s="471">
        <v>166</v>
      </c>
      <c r="AU1396" s="471">
        <v>62</v>
      </c>
      <c r="AV1396" s="471">
        <v>22</v>
      </c>
      <c r="AW1396" s="471">
        <v>8</v>
      </c>
      <c r="AX1396" s="471">
        <v>6</v>
      </c>
      <c r="AY1396" s="471">
        <v>1</v>
      </c>
      <c r="AZ1396" s="471">
        <v>0</v>
      </c>
      <c r="BA1396" s="471">
        <v>0</v>
      </c>
      <c r="BB1396" s="496">
        <v>265</v>
      </c>
      <c r="BC1396" s="503">
        <v>0</v>
      </c>
      <c r="BD1396" s="471">
        <v>0</v>
      </c>
      <c r="BE1396" s="471">
        <v>0</v>
      </c>
      <c r="BF1396" s="471">
        <v>0</v>
      </c>
      <c r="BG1396" s="471">
        <v>0</v>
      </c>
      <c r="BH1396" s="471">
        <v>0</v>
      </c>
      <c r="BI1396" s="471">
        <v>0</v>
      </c>
      <c r="BJ1396" s="471">
        <v>0</v>
      </c>
      <c r="BK1396" s="471">
        <v>0</v>
      </c>
      <c r="BL1396" s="496">
        <v>0</v>
      </c>
      <c r="BM1396" s="471">
        <v>166</v>
      </c>
      <c r="BN1396" s="471">
        <v>62</v>
      </c>
      <c r="BO1396" s="471">
        <v>22</v>
      </c>
      <c r="BP1396" s="471">
        <v>8</v>
      </c>
      <c r="BQ1396" s="471">
        <v>6</v>
      </c>
      <c r="BR1396" s="471">
        <v>1</v>
      </c>
      <c r="BS1396" s="471">
        <v>0</v>
      </c>
      <c r="BT1396" s="471">
        <v>0</v>
      </c>
      <c r="BU1396" s="496">
        <v>265</v>
      </c>
      <c r="BV1396" s="471">
        <v>506</v>
      </c>
      <c r="BW1396" s="471">
        <v>201</v>
      </c>
      <c r="BX1396" s="471">
        <v>116</v>
      </c>
      <c r="BY1396" s="471">
        <v>47</v>
      </c>
      <c r="BZ1396" s="471">
        <v>22</v>
      </c>
      <c r="CA1396" s="471">
        <v>6</v>
      </c>
      <c r="CB1396" s="471">
        <v>7</v>
      </c>
      <c r="CC1396" s="471">
        <v>0</v>
      </c>
      <c r="CD1396" s="496">
        <v>905</v>
      </c>
      <c r="CE1396" s="503">
        <v>10</v>
      </c>
      <c r="CF1396" s="471">
        <v>0</v>
      </c>
      <c r="CG1396" s="471">
        <v>0</v>
      </c>
      <c r="CH1396" s="471">
        <v>0</v>
      </c>
      <c r="CI1396" s="471">
        <v>0</v>
      </c>
      <c r="CJ1396" s="471">
        <v>0</v>
      </c>
      <c r="CK1396" s="471">
        <v>0</v>
      </c>
      <c r="CL1396" s="471">
        <v>0</v>
      </c>
      <c r="CM1396" s="471">
        <v>0</v>
      </c>
      <c r="CN1396" s="496">
        <v>0</v>
      </c>
      <c r="CO1396" s="503">
        <v>25</v>
      </c>
      <c r="CP1396" s="471">
        <v>0</v>
      </c>
      <c r="CQ1396" s="471">
        <v>0</v>
      </c>
      <c r="CR1396" s="471">
        <v>0</v>
      </c>
      <c r="CS1396" s="471">
        <v>0</v>
      </c>
      <c r="CT1396" s="471">
        <v>0</v>
      </c>
      <c r="CU1396" s="471">
        <v>0</v>
      </c>
      <c r="CV1396" s="471">
        <v>0</v>
      </c>
      <c r="CW1396" s="471">
        <v>0</v>
      </c>
      <c r="CX1396" s="496">
        <v>0</v>
      </c>
      <c r="CY1396" s="503">
        <v>50</v>
      </c>
      <c r="CZ1396" s="471">
        <v>92</v>
      </c>
      <c r="DA1396" s="471">
        <v>19</v>
      </c>
      <c r="DB1396" s="471">
        <v>11</v>
      </c>
      <c r="DC1396" s="471">
        <v>7</v>
      </c>
      <c r="DD1396" s="471">
        <v>5</v>
      </c>
      <c r="DE1396" s="471">
        <v>1</v>
      </c>
      <c r="DF1396" s="471">
        <v>1</v>
      </c>
      <c r="DG1396" s="471">
        <v>1</v>
      </c>
      <c r="DH1396" s="496">
        <v>137</v>
      </c>
      <c r="DI1396" s="503">
        <v>100</v>
      </c>
      <c r="DJ1396" s="471">
        <v>0</v>
      </c>
      <c r="DK1396" s="471">
        <v>0</v>
      </c>
      <c r="DL1396" s="471">
        <v>0</v>
      </c>
      <c r="DM1396" s="471">
        <v>0</v>
      </c>
      <c r="DN1396" s="471">
        <v>0</v>
      </c>
      <c r="DO1396" s="471">
        <v>0</v>
      </c>
      <c r="DP1396" s="471">
        <v>0</v>
      </c>
      <c r="DQ1396" s="471">
        <v>0</v>
      </c>
      <c r="DR1396" s="496">
        <v>0</v>
      </c>
      <c r="DS1396" s="503">
        <v>0</v>
      </c>
      <c r="DT1396" s="471">
        <v>0</v>
      </c>
      <c r="DU1396" s="471">
        <v>0</v>
      </c>
      <c r="DV1396" s="471">
        <v>0</v>
      </c>
      <c r="DW1396" s="471">
        <v>0</v>
      </c>
      <c r="DX1396" s="471">
        <v>0</v>
      </c>
      <c r="DY1396" s="471">
        <v>0</v>
      </c>
      <c r="DZ1396" s="471">
        <v>0</v>
      </c>
      <c r="EA1396" s="471">
        <v>0</v>
      </c>
      <c r="EB1396" s="496">
        <v>0</v>
      </c>
      <c r="EC1396" s="471">
        <v>92</v>
      </c>
      <c r="ED1396" s="471">
        <v>19</v>
      </c>
      <c r="EE1396" s="471">
        <v>11</v>
      </c>
      <c r="EF1396" s="471">
        <v>7</v>
      </c>
      <c r="EG1396" s="471">
        <v>5</v>
      </c>
      <c r="EH1396" s="471">
        <v>1</v>
      </c>
      <c r="EI1396" s="471">
        <v>1</v>
      </c>
      <c r="EJ1396" s="471">
        <v>1</v>
      </c>
      <c r="EK1396" s="496">
        <v>137</v>
      </c>
      <c r="EL1396" s="518">
        <v>50</v>
      </c>
      <c r="EM1396" s="471">
        <v>24</v>
      </c>
      <c r="EN1396" s="471">
        <v>7</v>
      </c>
      <c r="EO1396" s="471">
        <v>4</v>
      </c>
      <c r="EP1396" s="471">
        <v>2</v>
      </c>
      <c r="EQ1396" s="471">
        <v>1</v>
      </c>
      <c r="ER1396" s="471">
        <v>3</v>
      </c>
      <c r="ES1396" s="471">
        <v>1</v>
      </c>
      <c r="ET1396" s="471">
        <v>0</v>
      </c>
      <c r="EU1396" s="496">
        <v>42</v>
      </c>
      <c r="EV1396" s="503">
        <v>100</v>
      </c>
      <c r="EW1396" s="471">
        <v>0</v>
      </c>
      <c r="EX1396" s="471">
        <v>0</v>
      </c>
      <c r="EY1396" s="471">
        <v>0</v>
      </c>
      <c r="EZ1396" s="471">
        <v>0</v>
      </c>
      <c r="FA1396" s="471">
        <v>0</v>
      </c>
      <c r="FB1396" s="471">
        <v>0</v>
      </c>
      <c r="FC1396" s="471">
        <v>0</v>
      </c>
      <c r="FD1396" s="471">
        <v>0</v>
      </c>
      <c r="FE1396" s="496">
        <v>0</v>
      </c>
      <c r="FF1396" s="503">
        <v>150</v>
      </c>
      <c r="FG1396" s="471">
        <v>0</v>
      </c>
      <c r="FH1396" s="471">
        <v>0</v>
      </c>
      <c r="FI1396" s="471">
        <v>0</v>
      </c>
      <c r="FJ1396" s="471">
        <v>0</v>
      </c>
      <c r="FK1396" s="471">
        <v>0</v>
      </c>
      <c r="FL1396" s="471">
        <v>0</v>
      </c>
      <c r="FM1396" s="471">
        <v>0</v>
      </c>
      <c r="FN1396" s="471">
        <v>0</v>
      </c>
      <c r="FO1396" s="496">
        <v>0</v>
      </c>
      <c r="FP1396" s="503">
        <v>200</v>
      </c>
      <c r="FQ1396" s="471">
        <v>0</v>
      </c>
      <c r="FR1396" s="471">
        <v>0</v>
      </c>
      <c r="FS1396" s="471">
        <v>0</v>
      </c>
      <c r="FT1396" s="471">
        <v>0</v>
      </c>
      <c r="FU1396" s="471">
        <v>0</v>
      </c>
      <c r="FV1396" s="471">
        <v>0</v>
      </c>
      <c r="FW1396" s="471">
        <v>0</v>
      </c>
      <c r="FX1396" s="471">
        <v>0</v>
      </c>
      <c r="FY1396" s="496">
        <v>0</v>
      </c>
      <c r="FZ1396" s="503">
        <v>0</v>
      </c>
      <c r="GA1396" s="471">
        <v>0</v>
      </c>
      <c r="GB1396" s="471">
        <v>0</v>
      </c>
      <c r="GC1396" s="471">
        <v>0</v>
      </c>
      <c r="GD1396" s="471">
        <v>0</v>
      </c>
      <c r="GE1396" s="471">
        <v>0</v>
      </c>
      <c r="GF1396" s="471">
        <v>0</v>
      </c>
      <c r="GG1396" s="471">
        <v>0</v>
      </c>
      <c r="GH1396" s="471">
        <v>0</v>
      </c>
      <c r="GI1396" s="496">
        <v>0</v>
      </c>
      <c r="GJ1396" s="471">
        <v>24</v>
      </c>
      <c r="GK1396" s="471">
        <v>7</v>
      </c>
      <c r="GL1396" s="471">
        <v>4</v>
      </c>
      <c r="GM1396" s="471">
        <v>2</v>
      </c>
      <c r="GN1396" s="471">
        <v>1</v>
      </c>
      <c r="GO1396" s="471">
        <v>3</v>
      </c>
      <c r="GP1396" s="471">
        <v>1</v>
      </c>
      <c r="GQ1396" s="471">
        <v>0</v>
      </c>
      <c r="GR1396" s="496">
        <v>42</v>
      </c>
      <c r="GS1396" s="503">
        <v>100</v>
      </c>
      <c r="GT1396" s="471">
        <v>0</v>
      </c>
      <c r="GU1396" s="471">
        <v>0</v>
      </c>
      <c r="GV1396" s="471">
        <v>0</v>
      </c>
      <c r="GW1396" s="471">
        <v>0</v>
      </c>
      <c r="GX1396" s="471">
        <v>0</v>
      </c>
      <c r="GY1396" s="471">
        <v>0</v>
      </c>
      <c r="GZ1396" s="471">
        <v>0</v>
      </c>
      <c r="HA1396" s="471">
        <v>0</v>
      </c>
      <c r="HB1396" s="496">
        <v>0</v>
      </c>
      <c r="HC1396" s="503">
        <v>150</v>
      </c>
      <c r="HD1396" s="471">
        <v>0</v>
      </c>
      <c r="HE1396" s="471">
        <v>0</v>
      </c>
      <c r="HF1396" s="471">
        <v>0</v>
      </c>
      <c r="HG1396" s="471">
        <v>0</v>
      </c>
      <c r="HH1396" s="471">
        <v>0</v>
      </c>
      <c r="HI1396" s="471">
        <v>0</v>
      </c>
      <c r="HJ1396" s="471">
        <v>0</v>
      </c>
      <c r="HK1396" s="471">
        <v>0</v>
      </c>
      <c r="HL1396" s="496">
        <v>0</v>
      </c>
      <c r="HM1396" s="503">
        <v>200</v>
      </c>
      <c r="HN1396" s="471">
        <v>0</v>
      </c>
      <c r="HO1396" s="471">
        <v>0</v>
      </c>
      <c r="HP1396" s="471">
        <v>0</v>
      </c>
      <c r="HQ1396" s="471">
        <v>0</v>
      </c>
      <c r="HR1396" s="471">
        <v>0</v>
      </c>
      <c r="HS1396" s="471">
        <v>0</v>
      </c>
      <c r="HT1396" s="471">
        <v>0</v>
      </c>
      <c r="HU1396" s="471">
        <v>0</v>
      </c>
      <c r="HV1396" s="496">
        <v>0</v>
      </c>
      <c r="HW1396" s="503">
        <v>250</v>
      </c>
      <c r="HX1396" s="471">
        <v>0</v>
      </c>
      <c r="HY1396" s="471">
        <v>0</v>
      </c>
      <c r="HZ1396" s="471">
        <v>0</v>
      </c>
      <c r="IA1396" s="471">
        <v>0</v>
      </c>
      <c r="IB1396" s="471">
        <v>0</v>
      </c>
      <c r="IC1396" s="471">
        <v>0</v>
      </c>
      <c r="ID1396" s="471">
        <v>0</v>
      </c>
      <c r="IE1396" s="471">
        <v>0</v>
      </c>
      <c r="IF1396" s="496">
        <v>0</v>
      </c>
      <c r="IG1396" s="503">
        <v>300</v>
      </c>
      <c r="IH1396" s="471">
        <v>0</v>
      </c>
      <c r="II1396" s="471">
        <v>0</v>
      </c>
      <c r="IJ1396" s="471">
        <v>0</v>
      </c>
      <c r="IK1396" s="471">
        <v>0</v>
      </c>
      <c r="IL1396" s="471">
        <v>0</v>
      </c>
      <c r="IM1396" s="471">
        <v>0</v>
      </c>
      <c r="IN1396" s="471">
        <v>0</v>
      </c>
      <c r="IO1396" s="471">
        <v>0</v>
      </c>
      <c r="IP1396" s="496">
        <v>0</v>
      </c>
      <c r="IQ1396" s="503">
        <v>50</v>
      </c>
      <c r="IR1396" s="471">
        <v>31</v>
      </c>
      <c r="IS1396" s="471">
        <v>4</v>
      </c>
      <c r="IT1396" s="471">
        <v>1</v>
      </c>
      <c r="IU1396" s="471">
        <v>4</v>
      </c>
      <c r="IV1396" s="471">
        <v>3</v>
      </c>
      <c r="IW1396" s="471">
        <v>0</v>
      </c>
      <c r="IX1396" s="471">
        <v>0</v>
      </c>
      <c r="IY1396" s="471">
        <v>0</v>
      </c>
      <c r="IZ1396" s="496">
        <v>43</v>
      </c>
      <c r="JA1396" s="471">
        <v>31</v>
      </c>
      <c r="JB1396" s="471">
        <v>4</v>
      </c>
      <c r="JC1396" s="471">
        <v>1</v>
      </c>
      <c r="JD1396" s="471">
        <v>4</v>
      </c>
      <c r="JE1396" s="471">
        <v>3</v>
      </c>
      <c r="JF1396" s="471">
        <v>0</v>
      </c>
      <c r="JG1396" s="471">
        <v>0</v>
      </c>
      <c r="JH1396" s="471">
        <v>0</v>
      </c>
      <c r="JI1396" s="471">
        <v>43</v>
      </c>
      <c r="JJ1396" s="503">
        <v>0</v>
      </c>
      <c r="JK1396" s="471">
        <v>49</v>
      </c>
      <c r="JL1396" s="471">
        <v>26</v>
      </c>
      <c r="JM1396" s="471">
        <v>21</v>
      </c>
      <c r="JN1396" s="471">
        <v>16</v>
      </c>
      <c r="JO1396" s="471">
        <v>7</v>
      </c>
      <c r="JP1396" s="471">
        <v>4</v>
      </c>
      <c r="JQ1396" s="471">
        <v>3</v>
      </c>
      <c r="JR1396" s="471">
        <v>1</v>
      </c>
      <c r="JS1396" s="496">
        <v>127</v>
      </c>
      <c r="JT1396" s="503">
        <v>10</v>
      </c>
      <c r="JU1396" s="471">
        <v>0</v>
      </c>
      <c r="JV1396" s="471">
        <v>0</v>
      </c>
      <c r="JW1396" s="471">
        <v>0</v>
      </c>
      <c r="JX1396" s="471">
        <v>0</v>
      </c>
      <c r="JY1396" s="471">
        <v>0</v>
      </c>
      <c r="JZ1396" s="471">
        <v>0</v>
      </c>
      <c r="KA1396" s="471">
        <v>0</v>
      </c>
      <c r="KB1396" s="471">
        <v>0</v>
      </c>
      <c r="KC1396" s="496">
        <v>0</v>
      </c>
      <c r="KD1396" s="503">
        <v>50</v>
      </c>
      <c r="KE1396" s="471">
        <v>0</v>
      </c>
      <c r="KF1396" s="471">
        <v>0</v>
      </c>
      <c r="KG1396" s="471">
        <v>0</v>
      </c>
      <c r="KH1396" s="471">
        <v>0</v>
      </c>
      <c r="KI1396" s="471">
        <v>0</v>
      </c>
      <c r="KJ1396" s="471">
        <v>0</v>
      </c>
      <c r="KK1396" s="471">
        <v>0</v>
      </c>
      <c r="KL1396" s="471">
        <v>0</v>
      </c>
      <c r="KM1396" s="496">
        <v>0</v>
      </c>
      <c r="KN1396" s="503">
        <v>0</v>
      </c>
      <c r="KO1396" s="471">
        <v>0</v>
      </c>
      <c r="KP1396" s="471">
        <v>0</v>
      </c>
      <c r="KQ1396" s="471">
        <v>0</v>
      </c>
      <c r="KR1396" s="471">
        <v>0</v>
      </c>
      <c r="KS1396" s="471">
        <v>0</v>
      </c>
      <c r="KT1396" s="471">
        <v>0</v>
      </c>
      <c r="KU1396" s="471">
        <v>0</v>
      </c>
      <c r="KV1396" s="471">
        <v>0</v>
      </c>
      <c r="KW1396" s="496">
        <v>0</v>
      </c>
      <c r="KX1396" s="471">
        <v>49</v>
      </c>
      <c r="KY1396" s="471">
        <v>26</v>
      </c>
      <c r="KZ1396" s="471">
        <v>21</v>
      </c>
      <c r="LA1396" s="471">
        <v>16</v>
      </c>
      <c r="LB1396" s="471">
        <v>7</v>
      </c>
      <c r="LC1396" s="471">
        <v>4</v>
      </c>
      <c r="LD1396" s="471">
        <v>3</v>
      </c>
      <c r="LE1396" s="471">
        <v>1</v>
      </c>
      <c r="LF1396" s="496">
        <v>127</v>
      </c>
      <c r="LG1396" s="262"/>
      <c r="LH1396" s="262"/>
      <c r="LI1396" s="262"/>
      <c r="LJ1396" s="262"/>
      <c r="LK1396" s="262"/>
      <c r="LL1396" s="262"/>
      <c r="LM1396" s="262"/>
      <c r="LN1396" s="262"/>
      <c r="LO1396" s="262"/>
      <c r="LP1396" s="262"/>
      <c r="LQ1396" s="262"/>
      <c r="LR1396" s="262"/>
      <c r="LS1396" s="262"/>
      <c r="LT1396" s="262"/>
      <c r="LU1396" s="262"/>
      <c r="LV1396" s="262"/>
      <c r="LW1396" s="262"/>
      <c r="LX1396" s="262"/>
      <c r="LY1396" s="262"/>
      <c r="LZ1396" s="262"/>
      <c r="MA1396" s="262"/>
      <c r="MB1396" s="262"/>
      <c r="MC1396" s="262"/>
      <c r="MD1396" s="262"/>
      <c r="ME1396" s="262"/>
      <c r="MF1396" s="262"/>
      <c r="MG1396" s="262"/>
      <c r="MH1396" s="262"/>
      <c r="MI1396" s="262"/>
      <c r="MJ1396" s="262"/>
      <c r="MK1396" s="262"/>
      <c r="ML1396" s="262"/>
      <c r="MM1396" s="262"/>
      <c r="MN1396" s="262"/>
      <c r="MO1396" s="262"/>
      <c r="MP1396" s="262"/>
      <c r="MQ1396" s="262"/>
      <c r="MR1396" s="262"/>
      <c r="MS1396" s="262"/>
      <c r="MT1396" s="262"/>
      <c r="MU1396" s="262"/>
    </row>
    <row r="1397" spans="1:359" x14ac:dyDescent="0.2">
      <c r="A1397" s="241" t="s">
        <v>238</v>
      </c>
      <c r="B1397" s="476" t="s">
        <v>903</v>
      </c>
      <c r="C1397" s="326" t="s">
        <v>801</v>
      </c>
      <c r="D1397" s="283" t="s">
        <v>239</v>
      </c>
      <c r="E1397" s="503">
        <v>0</v>
      </c>
      <c r="F1397" s="471">
        <v>188</v>
      </c>
      <c r="G1397" s="471">
        <v>189</v>
      </c>
      <c r="H1397" s="471">
        <v>120</v>
      </c>
      <c r="I1397" s="471">
        <v>58</v>
      </c>
      <c r="J1397" s="471">
        <v>30</v>
      </c>
      <c r="K1397" s="471">
        <v>7</v>
      </c>
      <c r="L1397" s="471">
        <v>5</v>
      </c>
      <c r="M1397" s="471">
        <v>2</v>
      </c>
      <c r="N1397" s="496">
        <v>599</v>
      </c>
      <c r="O1397" s="503">
        <v>10</v>
      </c>
      <c r="P1397" s="471">
        <v>0</v>
      </c>
      <c r="Q1397" s="471">
        <v>0</v>
      </c>
      <c r="R1397" s="471">
        <v>0</v>
      </c>
      <c r="S1397" s="471">
        <v>0</v>
      </c>
      <c r="T1397" s="471">
        <v>0</v>
      </c>
      <c r="U1397" s="471">
        <v>0</v>
      </c>
      <c r="V1397" s="471">
        <v>0</v>
      </c>
      <c r="W1397" s="471">
        <v>0</v>
      </c>
      <c r="X1397" s="496">
        <v>0</v>
      </c>
      <c r="Y1397" s="503">
        <v>25</v>
      </c>
      <c r="Z1397" s="471">
        <v>0</v>
      </c>
      <c r="AA1397" s="471">
        <v>0</v>
      </c>
      <c r="AB1397" s="471">
        <v>0</v>
      </c>
      <c r="AC1397" s="471">
        <v>0</v>
      </c>
      <c r="AD1397" s="471">
        <v>0</v>
      </c>
      <c r="AE1397" s="471">
        <v>0</v>
      </c>
      <c r="AF1397" s="471">
        <v>0</v>
      </c>
      <c r="AG1397" s="471">
        <v>0</v>
      </c>
      <c r="AH1397" s="496">
        <v>0</v>
      </c>
      <c r="AI1397" s="503">
        <v>50</v>
      </c>
      <c r="AJ1397" s="471">
        <v>15</v>
      </c>
      <c r="AK1397" s="471">
        <v>9</v>
      </c>
      <c r="AL1397" s="471">
        <v>12</v>
      </c>
      <c r="AM1397" s="471">
        <v>12</v>
      </c>
      <c r="AN1397" s="471">
        <v>4</v>
      </c>
      <c r="AO1397" s="471">
        <v>9</v>
      </c>
      <c r="AP1397" s="471">
        <v>2</v>
      </c>
      <c r="AQ1397" s="471">
        <v>0</v>
      </c>
      <c r="AR1397" s="496">
        <v>63</v>
      </c>
      <c r="AS1397" s="503">
        <v>100</v>
      </c>
      <c r="AT1397" s="471">
        <v>118</v>
      </c>
      <c r="AU1397" s="471">
        <v>117</v>
      </c>
      <c r="AV1397" s="471">
        <v>68</v>
      </c>
      <c r="AW1397" s="471">
        <v>31</v>
      </c>
      <c r="AX1397" s="471">
        <v>15</v>
      </c>
      <c r="AY1397" s="471">
        <v>5</v>
      </c>
      <c r="AZ1397" s="471">
        <v>0</v>
      </c>
      <c r="BA1397" s="471">
        <v>0</v>
      </c>
      <c r="BB1397" s="496">
        <v>354</v>
      </c>
      <c r="BC1397" s="503">
        <v>0</v>
      </c>
      <c r="BD1397" s="471">
        <v>0</v>
      </c>
      <c r="BE1397" s="471">
        <v>0</v>
      </c>
      <c r="BF1397" s="471">
        <v>0</v>
      </c>
      <c r="BG1397" s="471">
        <v>0</v>
      </c>
      <c r="BH1397" s="471">
        <v>0</v>
      </c>
      <c r="BI1397" s="471">
        <v>0</v>
      </c>
      <c r="BJ1397" s="471">
        <v>0</v>
      </c>
      <c r="BK1397" s="471">
        <v>0</v>
      </c>
      <c r="BL1397" s="496">
        <v>0</v>
      </c>
      <c r="BM1397" s="471">
        <v>133</v>
      </c>
      <c r="BN1397" s="471">
        <v>126</v>
      </c>
      <c r="BO1397" s="471">
        <v>80</v>
      </c>
      <c r="BP1397" s="471">
        <v>43</v>
      </c>
      <c r="BQ1397" s="471">
        <v>19</v>
      </c>
      <c r="BR1397" s="471">
        <v>14</v>
      </c>
      <c r="BS1397" s="471">
        <v>2</v>
      </c>
      <c r="BT1397" s="471">
        <v>0</v>
      </c>
      <c r="BU1397" s="496">
        <v>417</v>
      </c>
      <c r="BV1397" s="471">
        <v>321</v>
      </c>
      <c r="BW1397" s="471">
        <v>315</v>
      </c>
      <c r="BX1397" s="471">
        <v>200</v>
      </c>
      <c r="BY1397" s="471">
        <v>101</v>
      </c>
      <c r="BZ1397" s="471">
        <v>49</v>
      </c>
      <c r="CA1397" s="471">
        <v>21</v>
      </c>
      <c r="CB1397" s="471">
        <v>7</v>
      </c>
      <c r="CC1397" s="471">
        <v>2</v>
      </c>
      <c r="CD1397" s="496">
        <v>1016</v>
      </c>
      <c r="CE1397" s="503">
        <v>10</v>
      </c>
      <c r="CF1397" s="471">
        <v>0</v>
      </c>
      <c r="CG1397" s="471">
        <v>0</v>
      </c>
      <c r="CH1397" s="471">
        <v>0</v>
      </c>
      <c r="CI1397" s="471">
        <v>0</v>
      </c>
      <c r="CJ1397" s="471">
        <v>0</v>
      </c>
      <c r="CK1397" s="471">
        <v>0</v>
      </c>
      <c r="CL1397" s="471">
        <v>0</v>
      </c>
      <c r="CM1397" s="471">
        <v>0</v>
      </c>
      <c r="CN1397" s="496">
        <v>0</v>
      </c>
      <c r="CO1397" s="503">
        <v>25</v>
      </c>
      <c r="CP1397" s="471">
        <v>0</v>
      </c>
      <c r="CQ1397" s="471">
        <v>0</v>
      </c>
      <c r="CR1397" s="471">
        <v>0</v>
      </c>
      <c r="CS1397" s="471">
        <v>0</v>
      </c>
      <c r="CT1397" s="471">
        <v>0</v>
      </c>
      <c r="CU1397" s="471">
        <v>0</v>
      </c>
      <c r="CV1397" s="471">
        <v>0</v>
      </c>
      <c r="CW1397" s="471">
        <v>0</v>
      </c>
      <c r="CX1397" s="496">
        <v>0</v>
      </c>
      <c r="CY1397" s="503">
        <v>50</v>
      </c>
      <c r="CZ1397" s="471">
        <v>0</v>
      </c>
      <c r="DA1397" s="471">
        <v>0</v>
      </c>
      <c r="DB1397" s="471">
        <v>0</v>
      </c>
      <c r="DC1397" s="471">
        <v>0</v>
      </c>
      <c r="DD1397" s="471">
        <v>0</v>
      </c>
      <c r="DE1397" s="471">
        <v>0</v>
      </c>
      <c r="DF1397" s="471">
        <v>0</v>
      </c>
      <c r="DG1397" s="471">
        <v>0</v>
      </c>
      <c r="DH1397" s="496">
        <v>0</v>
      </c>
      <c r="DI1397" s="503">
        <v>100</v>
      </c>
      <c r="DJ1397" s="471">
        <v>31</v>
      </c>
      <c r="DK1397" s="471">
        <v>11</v>
      </c>
      <c r="DL1397" s="471">
        <v>5</v>
      </c>
      <c r="DM1397" s="471">
        <v>10</v>
      </c>
      <c r="DN1397" s="471">
        <v>2</v>
      </c>
      <c r="DO1397" s="471">
        <v>2</v>
      </c>
      <c r="DP1397" s="471">
        <v>2</v>
      </c>
      <c r="DQ1397" s="471">
        <v>0</v>
      </c>
      <c r="DR1397" s="496">
        <v>63</v>
      </c>
      <c r="DS1397" s="503">
        <v>0</v>
      </c>
      <c r="DT1397" s="471">
        <v>0</v>
      </c>
      <c r="DU1397" s="471">
        <v>0</v>
      </c>
      <c r="DV1397" s="471">
        <v>0</v>
      </c>
      <c r="DW1397" s="471">
        <v>0</v>
      </c>
      <c r="DX1397" s="471">
        <v>0</v>
      </c>
      <c r="DY1397" s="471">
        <v>0</v>
      </c>
      <c r="DZ1397" s="471">
        <v>0</v>
      </c>
      <c r="EA1397" s="471">
        <v>0</v>
      </c>
      <c r="EB1397" s="496">
        <v>0</v>
      </c>
      <c r="EC1397" s="471">
        <v>31</v>
      </c>
      <c r="ED1397" s="471">
        <v>11</v>
      </c>
      <c r="EE1397" s="471">
        <v>5</v>
      </c>
      <c r="EF1397" s="471">
        <v>10</v>
      </c>
      <c r="EG1397" s="471">
        <v>2</v>
      </c>
      <c r="EH1397" s="471">
        <v>2</v>
      </c>
      <c r="EI1397" s="471">
        <v>2</v>
      </c>
      <c r="EJ1397" s="471">
        <v>0</v>
      </c>
      <c r="EK1397" s="496">
        <v>63</v>
      </c>
      <c r="EL1397" s="518">
        <v>50</v>
      </c>
      <c r="EM1397" s="471">
        <v>0</v>
      </c>
      <c r="EN1397" s="471">
        <v>0</v>
      </c>
      <c r="EO1397" s="471">
        <v>0</v>
      </c>
      <c r="EP1397" s="471">
        <v>0</v>
      </c>
      <c r="EQ1397" s="471">
        <v>0</v>
      </c>
      <c r="ER1397" s="471">
        <v>0</v>
      </c>
      <c r="ES1397" s="471">
        <v>0</v>
      </c>
      <c r="ET1397" s="471">
        <v>0</v>
      </c>
      <c r="EU1397" s="496">
        <v>0</v>
      </c>
      <c r="EV1397" s="503">
        <v>100</v>
      </c>
      <c r="EW1397" s="471">
        <v>0</v>
      </c>
      <c r="EX1397" s="471">
        <v>0</v>
      </c>
      <c r="EY1397" s="471">
        <v>0</v>
      </c>
      <c r="EZ1397" s="471">
        <v>0</v>
      </c>
      <c r="FA1397" s="471">
        <v>0</v>
      </c>
      <c r="FB1397" s="471">
        <v>0</v>
      </c>
      <c r="FC1397" s="471">
        <v>0</v>
      </c>
      <c r="FD1397" s="471">
        <v>0</v>
      </c>
      <c r="FE1397" s="496">
        <v>0</v>
      </c>
      <c r="FF1397" s="503">
        <v>150</v>
      </c>
      <c r="FG1397" s="471">
        <v>0</v>
      </c>
      <c r="FH1397" s="471">
        <v>0</v>
      </c>
      <c r="FI1397" s="471">
        <v>0</v>
      </c>
      <c r="FJ1397" s="471">
        <v>0</v>
      </c>
      <c r="FK1397" s="471">
        <v>0</v>
      </c>
      <c r="FL1397" s="471">
        <v>0</v>
      </c>
      <c r="FM1397" s="471">
        <v>0</v>
      </c>
      <c r="FN1397" s="471">
        <v>0</v>
      </c>
      <c r="FO1397" s="496">
        <v>0</v>
      </c>
      <c r="FP1397" s="503">
        <v>200</v>
      </c>
      <c r="FQ1397" s="471">
        <v>4</v>
      </c>
      <c r="FR1397" s="471">
        <v>6</v>
      </c>
      <c r="FS1397" s="471">
        <v>5</v>
      </c>
      <c r="FT1397" s="471">
        <v>0</v>
      </c>
      <c r="FU1397" s="471">
        <v>0</v>
      </c>
      <c r="FV1397" s="471">
        <v>1</v>
      </c>
      <c r="FW1397" s="471">
        <v>1</v>
      </c>
      <c r="FX1397" s="471">
        <v>0</v>
      </c>
      <c r="FY1397" s="496">
        <v>17</v>
      </c>
      <c r="FZ1397" s="503">
        <v>0</v>
      </c>
      <c r="GA1397" s="471">
        <v>0</v>
      </c>
      <c r="GB1397" s="471">
        <v>0</v>
      </c>
      <c r="GC1397" s="471">
        <v>0</v>
      </c>
      <c r="GD1397" s="471">
        <v>0</v>
      </c>
      <c r="GE1397" s="471">
        <v>0</v>
      </c>
      <c r="GF1397" s="471">
        <v>0</v>
      </c>
      <c r="GG1397" s="471">
        <v>0</v>
      </c>
      <c r="GH1397" s="471">
        <v>0</v>
      </c>
      <c r="GI1397" s="496">
        <v>0</v>
      </c>
      <c r="GJ1397" s="471">
        <v>4</v>
      </c>
      <c r="GK1397" s="471">
        <v>6</v>
      </c>
      <c r="GL1397" s="471">
        <v>5</v>
      </c>
      <c r="GM1397" s="471">
        <v>0</v>
      </c>
      <c r="GN1397" s="471">
        <v>0</v>
      </c>
      <c r="GO1397" s="471">
        <v>1</v>
      </c>
      <c r="GP1397" s="471">
        <v>1</v>
      </c>
      <c r="GQ1397" s="471">
        <v>0</v>
      </c>
      <c r="GR1397" s="496">
        <v>17</v>
      </c>
      <c r="GS1397" s="503">
        <v>100</v>
      </c>
      <c r="GT1397" s="471">
        <v>0</v>
      </c>
      <c r="GU1397" s="471">
        <v>0</v>
      </c>
      <c r="GV1397" s="471">
        <v>0</v>
      </c>
      <c r="GW1397" s="471">
        <v>0</v>
      </c>
      <c r="GX1397" s="471">
        <v>0</v>
      </c>
      <c r="GY1397" s="471">
        <v>0</v>
      </c>
      <c r="GZ1397" s="471">
        <v>0</v>
      </c>
      <c r="HA1397" s="471">
        <v>0</v>
      </c>
      <c r="HB1397" s="496">
        <v>0</v>
      </c>
      <c r="HC1397" s="503">
        <v>150</v>
      </c>
      <c r="HD1397" s="471">
        <v>0</v>
      </c>
      <c r="HE1397" s="471">
        <v>0</v>
      </c>
      <c r="HF1397" s="471">
        <v>0</v>
      </c>
      <c r="HG1397" s="471">
        <v>0</v>
      </c>
      <c r="HH1397" s="471">
        <v>0</v>
      </c>
      <c r="HI1397" s="471">
        <v>0</v>
      </c>
      <c r="HJ1397" s="471">
        <v>0</v>
      </c>
      <c r="HK1397" s="471">
        <v>0</v>
      </c>
      <c r="HL1397" s="496">
        <v>0</v>
      </c>
      <c r="HM1397" s="503">
        <v>200</v>
      </c>
      <c r="HN1397" s="471">
        <v>0</v>
      </c>
      <c r="HO1397" s="471">
        <v>0</v>
      </c>
      <c r="HP1397" s="471">
        <v>0</v>
      </c>
      <c r="HQ1397" s="471">
        <v>0</v>
      </c>
      <c r="HR1397" s="471">
        <v>0</v>
      </c>
      <c r="HS1397" s="471">
        <v>0</v>
      </c>
      <c r="HT1397" s="471">
        <v>0</v>
      </c>
      <c r="HU1397" s="471">
        <v>0</v>
      </c>
      <c r="HV1397" s="496">
        <v>0</v>
      </c>
      <c r="HW1397" s="503">
        <v>250</v>
      </c>
      <c r="HX1397" s="471">
        <v>0</v>
      </c>
      <c r="HY1397" s="471">
        <v>0</v>
      </c>
      <c r="HZ1397" s="471">
        <v>0</v>
      </c>
      <c r="IA1397" s="471">
        <v>0</v>
      </c>
      <c r="IB1397" s="471">
        <v>0</v>
      </c>
      <c r="IC1397" s="471">
        <v>0</v>
      </c>
      <c r="ID1397" s="471">
        <v>0</v>
      </c>
      <c r="IE1397" s="471">
        <v>0</v>
      </c>
      <c r="IF1397" s="496">
        <v>0</v>
      </c>
      <c r="IG1397" s="503">
        <v>300</v>
      </c>
      <c r="IH1397" s="471">
        <v>4</v>
      </c>
      <c r="II1397" s="471">
        <v>2</v>
      </c>
      <c r="IJ1397" s="471">
        <v>1</v>
      </c>
      <c r="IK1397" s="471">
        <v>1</v>
      </c>
      <c r="IL1397" s="471">
        <v>0</v>
      </c>
      <c r="IM1397" s="471">
        <v>0</v>
      </c>
      <c r="IN1397" s="471">
        <v>0</v>
      </c>
      <c r="IO1397" s="471">
        <v>0</v>
      </c>
      <c r="IP1397" s="496">
        <v>8</v>
      </c>
      <c r="IQ1397" s="503">
        <v>0</v>
      </c>
      <c r="IR1397" s="471">
        <v>0</v>
      </c>
      <c r="IS1397" s="471">
        <v>0</v>
      </c>
      <c r="IT1397" s="471">
        <v>0</v>
      </c>
      <c r="IU1397" s="471">
        <v>0</v>
      </c>
      <c r="IV1397" s="471">
        <v>0</v>
      </c>
      <c r="IW1397" s="471">
        <v>0</v>
      </c>
      <c r="IX1397" s="471">
        <v>0</v>
      </c>
      <c r="IY1397" s="471">
        <v>0</v>
      </c>
      <c r="IZ1397" s="496">
        <v>0</v>
      </c>
      <c r="JA1397" s="471">
        <v>4</v>
      </c>
      <c r="JB1397" s="471">
        <v>2</v>
      </c>
      <c r="JC1397" s="471">
        <v>1</v>
      </c>
      <c r="JD1397" s="471">
        <v>1</v>
      </c>
      <c r="JE1397" s="471">
        <v>0</v>
      </c>
      <c r="JF1397" s="471">
        <v>0</v>
      </c>
      <c r="JG1397" s="471">
        <v>0</v>
      </c>
      <c r="JH1397" s="471">
        <v>0</v>
      </c>
      <c r="JI1397" s="471">
        <v>8</v>
      </c>
      <c r="JJ1397" s="503">
        <v>0</v>
      </c>
      <c r="JK1397" s="471">
        <v>107</v>
      </c>
      <c r="JL1397" s="471">
        <v>134</v>
      </c>
      <c r="JM1397" s="471">
        <v>111</v>
      </c>
      <c r="JN1397" s="471">
        <v>71</v>
      </c>
      <c r="JO1397" s="471">
        <v>45</v>
      </c>
      <c r="JP1397" s="471">
        <v>23</v>
      </c>
      <c r="JQ1397" s="471">
        <v>22</v>
      </c>
      <c r="JR1397" s="471">
        <v>1</v>
      </c>
      <c r="JS1397" s="496">
        <v>514</v>
      </c>
      <c r="JT1397" s="503">
        <v>10</v>
      </c>
      <c r="JU1397" s="471">
        <v>0</v>
      </c>
      <c r="JV1397" s="471">
        <v>0</v>
      </c>
      <c r="JW1397" s="471">
        <v>0</v>
      </c>
      <c r="JX1397" s="471">
        <v>0</v>
      </c>
      <c r="JY1397" s="471">
        <v>0</v>
      </c>
      <c r="JZ1397" s="471">
        <v>0</v>
      </c>
      <c r="KA1397" s="471">
        <v>0</v>
      </c>
      <c r="KB1397" s="471">
        <v>0</v>
      </c>
      <c r="KC1397" s="496">
        <v>0</v>
      </c>
      <c r="KD1397" s="503">
        <v>50</v>
      </c>
      <c r="KE1397" s="471">
        <v>0</v>
      </c>
      <c r="KF1397" s="471">
        <v>0</v>
      </c>
      <c r="KG1397" s="471">
        <v>0</v>
      </c>
      <c r="KH1397" s="471">
        <v>0</v>
      </c>
      <c r="KI1397" s="471">
        <v>0</v>
      </c>
      <c r="KJ1397" s="471">
        <v>0</v>
      </c>
      <c r="KK1397" s="471">
        <v>0</v>
      </c>
      <c r="KL1397" s="471">
        <v>0</v>
      </c>
      <c r="KM1397" s="496">
        <v>0</v>
      </c>
      <c r="KN1397" s="503">
        <v>0</v>
      </c>
      <c r="KO1397" s="471">
        <v>0</v>
      </c>
      <c r="KP1397" s="471">
        <v>0</v>
      </c>
      <c r="KQ1397" s="471">
        <v>0</v>
      </c>
      <c r="KR1397" s="471">
        <v>0</v>
      </c>
      <c r="KS1397" s="471">
        <v>0</v>
      </c>
      <c r="KT1397" s="471">
        <v>0</v>
      </c>
      <c r="KU1397" s="471">
        <v>0</v>
      </c>
      <c r="KV1397" s="471">
        <v>0</v>
      </c>
      <c r="KW1397" s="496">
        <v>0</v>
      </c>
      <c r="KX1397" s="471">
        <v>107</v>
      </c>
      <c r="KY1397" s="471">
        <v>134</v>
      </c>
      <c r="KZ1397" s="471">
        <v>111</v>
      </c>
      <c r="LA1397" s="471">
        <v>71</v>
      </c>
      <c r="LB1397" s="471">
        <v>45</v>
      </c>
      <c r="LC1397" s="471">
        <v>23</v>
      </c>
      <c r="LD1397" s="471">
        <v>22</v>
      </c>
      <c r="LE1397" s="471">
        <v>1</v>
      </c>
      <c r="LF1397" s="496">
        <v>514</v>
      </c>
      <c r="LG1397" s="262"/>
      <c r="LH1397" s="262"/>
      <c r="LI1397" s="262"/>
      <c r="LJ1397" s="262"/>
      <c r="LK1397" s="262"/>
      <c r="LL1397" s="262"/>
      <c r="LM1397" s="262"/>
      <c r="LN1397" s="262"/>
      <c r="LO1397" s="262"/>
      <c r="LP1397" s="262"/>
      <c r="LQ1397" s="262"/>
      <c r="LR1397" s="262"/>
      <c r="LS1397" s="262"/>
      <c r="LT1397" s="262"/>
      <c r="LU1397" s="262"/>
      <c r="LV1397" s="262"/>
      <c r="LW1397" s="262"/>
      <c r="LX1397" s="262"/>
      <c r="LY1397" s="262"/>
      <c r="LZ1397" s="262"/>
      <c r="MA1397" s="262"/>
      <c r="MB1397" s="262"/>
      <c r="MC1397" s="262"/>
      <c r="MD1397" s="262"/>
      <c r="ME1397" s="262"/>
      <c r="MF1397" s="262"/>
      <c r="MG1397" s="262"/>
      <c r="MH1397" s="262"/>
      <c r="MI1397" s="262"/>
      <c r="MJ1397" s="262"/>
      <c r="MK1397" s="262"/>
      <c r="ML1397" s="262"/>
      <c r="MM1397" s="262"/>
      <c r="MN1397" s="262"/>
      <c r="MO1397" s="262"/>
      <c r="MP1397" s="262"/>
      <c r="MQ1397" s="262"/>
      <c r="MR1397" s="262"/>
      <c r="MS1397" s="262"/>
      <c r="MT1397" s="262"/>
      <c r="MU1397" s="262"/>
    </row>
    <row r="1398" spans="1:359" x14ac:dyDescent="0.2">
      <c r="A1398" s="241" t="s">
        <v>240</v>
      </c>
      <c r="B1398" s="476" t="s">
        <v>904</v>
      </c>
      <c r="C1398" s="326" t="s">
        <v>782</v>
      </c>
      <c r="D1398" s="283" t="s">
        <v>241</v>
      </c>
      <c r="E1398" s="503">
        <v>0</v>
      </c>
      <c r="F1398" s="471">
        <v>154</v>
      </c>
      <c r="G1398" s="471">
        <v>154</v>
      </c>
      <c r="H1398" s="471">
        <v>177</v>
      </c>
      <c r="I1398" s="471">
        <v>146</v>
      </c>
      <c r="J1398" s="471">
        <v>83</v>
      </c>
      <c r="K1398" s="471">
        <v>31</v>
      </c>
      <c r="L1398" s="471">
        <v>25</v>
      </c>
      <c r="M1398" s="471">
        <v>1</v>
      </c>
      <c r="N1398" s="496">
        <v>771</v>
      </c>
      <c r="O1398" s="503">
        <v>10</v>
      </c>
      <c r="P1398" s="471">
        <v>0</v>
      </c>
      <c r="Q1398" s="471">
        <v>0</v>
      </c>
      <c r="R1398" s="471">
        <v>0</v>
      </c>
      <c r="S1398" s="471">
        <v>0</v>
      </c>
      <c r="T1398" s="471">
        <v>0</v>
      </c>
      <c r="U1398" s="471">
        <v>0</v>
      </c>
      <c r="V1398" s="471">
        <v>0</v>
      </c>
      <c r="W1398" s="471">
        <v>0</v>
      </c>
      <c r="X1398" s="496">
        <v>0</v>
      </c>
      <c r="Y1398" s="503">
        <v>25</v>
      </c>
      <c r="Z1398" s="471">
        <v>0</v>
      </c>
      <c r="AA1398" s="471">
        <v>0</v>
      </c>
      <c r="AB1398" s="471">
        <v>0</v>
      </c>
      <c r="AC1398" s="471">
        <v>0</v>
      </c>
      <c r="AD1398" s="471">
        <v>0</v>
      </c>
      <c r="AE1398" s="471">
        <v>0</v>
      </c>
      <c r="AF1398" s="471">
        <v>0</v>
      </c>
      <c r="AG1398" s="471">
        <v>0</v>
      </c>
      <c r="AH1398" s="496">
        <v>0</v>
      </c>
      <c r="AI1398" s="503">
        <v>50</v>
      </c>
      <c r="AJ1398" s="471">
        <v>0</v>
      </c>
      <c r="AK1398" s="471">
        <v>0</v>
      </c>
      <c r="AL1398" s="471">
        <v>0</v>
      </c>
      <c r="AM1398" s="471">
        <v>0</v>
      </c>
      <c r="AN1398" s="471">
        <v>0</v>
      </c>
      <c r="AO1398" s="471">
        <v>0</v>
      </c>
      <c r="AP1398" s="471">
        <v>0</v>
      </c>
      <c r="AQ1398" s="471">
        <v>0</v>
      </c>
      <c r="AR1398" s="496">
        <v>0</v>
      </c>
      <c r="AS1398" s="503">
        <v>100</v>
      </c>
      <c r="AT1398" s="471">
        <v>0</v>
      </c>
      <c r="AU1398" s="471">
        <v>0</v>
      </c>
      <c r="AV1398" s="471">
        <v>0</v>
      </c>
      <c r="AW1398" s="471">
        <v>0</v>
      </c>
      <c r="AX1398" s="471">
        <v>0</v>
      </c>
      <c r="AY1398" s="471">
        <v>0</v>
      </c>
      <c r="AZ1398" s="471">
        <v>0</v>
      </c>
      <c r="BA1398" s="471">
        <v>0</v>
      </c>
      <c r="BB1398" s="496">
        <v>0</v>
      </c>
      <c r="BC1398" s="503">
        <v>0</v>
      </c>
      <c r="BD1398" s="471">
        <v>0</v>
      </c>
      <c r="BE1398" s="471">
        <v>0</v>
      </c>
      <c r="BF1398" s="471">
        <v>0</v>
      </c>
      <c r="BG1398" s="471">
        <v>0</v>
      </c>
      <c r="BH1398" s="471">
        <v>0</v>
      </c>
      <c r="BI1398" s="471">
        <v>0</v>
      </c>
      <c r="BJ1398" s="471">
        <v>0</v>
      </c>
      <c r="BK1398" s="471">
        <v>0</v>
      </c>
      <c r="BL1398" s="496">
        <v>0</v>
      </c>
      <c r="BM1398" s="471">
        <v>0</v>
      </c>
      <c r="BN1398" s="471">
        <v>0</v>
      </c>
      <c r="BO1398" s="471">
        <v>0</v>
      </c>
      <c r="BP1398" s="471">
        <v>0</v>
      </c>
      <c r="BQ1398" s="471">
        <v>0</v>
      </c>
      <c r="BR1398" s="471">
        <v>0</v>
      </c>
      <c r="BS1398" s="471">
        <v>0</v>
      </c>
      <c r="BT1398" s="471">
        <v>0</v>
      </c>
      <c r="BU1398" s="496">
        <v>0</v>
      </c>
      <c r="BV1398" s="471">
        <v>154</v>
      </c>
      <c r="BW1398" s="471">
        <v>154</v>
      </c>
      <c r="BX1398" s="471">
        <v>177</v>
      </c>
      <c r="BY1398" s="471">
        <v>146</v>
      </c>
      <c r="BZ1398" s="471">
        <v>83</v>
      </c>
      <c r="CA1398" s="471">
        <v>31</v>
      </c>
      <c r="CB1398" s="471">
        <v>25</v>
      </c>
      <c r="CC1398" s="471">
        <v>1</v>
      </c>
      <c r="CD1398" s="496">
        <v>771</v>
      </c>
      <c r="CE1398" s="503">
        <v>10</v>
      </c>
      <c r="CF1398" s="471">
        <v>0</v>
      </c>
      <c r="CG1398" s="471">
        <v>0</v>
      </c>
      <c r="CH1398" s="471">
        <v>0</v>
      </c>
      <c r="CI1398" s="471">
        <v>0</v>
      </c>
      <c r="CJ1398" s="471">
        <v>0</v>
      </c>
      <c r="CK1398" s="471">
        <v>0</v>
      </c>
      <c r="CL1398" s="471">
        <v>0</v>
      </c>
      <c r="CM1398" s="471">
        <v>0</v>
      </c>
      <c r="CN1398" s="496">
        <v>0</v>
      </c>
      <c r="CO1398" s="503">
        <v>25</v>
      </c>
      <c r="CP1398" s="471">
        <v>0</v>
      </c>
      <c r="CQ1398" s="471">
        <v>0</v>
      </c>
      <c r="CR1398" s="471">
        <v>0</v>
      </c>
      <c r="CS1398" s="471">
        <v>0</v>
      </c>
      <c r="CT1398" s="471">
        <v>0</v>
      </c>
      <c r="CU1398" s="471">
        <v>0</v>
      </c>
      <c r="CV1398" s="471">
        <v>0</v>
      </c>
      <c r="CW1398" s="471">
        <v>0</v>
      </c>
      <c r="CX1398" s="496">
        <v>0</v>
      </c>
      <c r="CY1398" s="503">
        <v>50</v>
      </c>
      <c r="CZ1398" s="471">
        <v>0</v>
      </c>
      <c r="DA1398" s="471">
        <v>0</v>
      </c>
      <c r="DB1398" s="471">
        <v>0</v>
      </c>
      <c r="DC1398" s="471">
        <v>0</v>
      </c>
      <c r="DD1398" s="471">
        <v>0</v>
      </c>
      <c r="DE1398" s="471">
        <v>0</v>
      </c>
      <c r="DF1398" s="471">
        <v>0</v>
      </c>
      <c r="DG1398" s="471">
        <v>0</v>
      </c>
      <c r="DH1398" s="496">
        <v>0</v>
      </c>
      <c r="DI1398" s="503">
        <v>100</v>
      </c>
      <c r="DJ1398" s="471">
        <v>12</v>
      </c>
      <c r="DK1398" s="471">
        <v>5</v>
      </c>
      <c r="DL1398" s="471">
        <v>37</v>
      </c>
      <c r="DM1398" s="471">
        <v>54</v>
      </c>
      <c r="DN1398" s="471">
        <v>7</v>
      </c>
      <c r="DO1398" s="471">
        <v>4</v>
      </c>
      <c r="DP1398" s="471">
        <v>0</v>
      </c>
      <c r="DQ1398" s="471">
        <v>0</v>
      </c>
      <c r="DR1398" s="496">
        <v>119</v>
      </c>
      <c r="DS1398" s="503">
        <v>0</v>
      </c>
      <c r="DT1398" s="471">
        <v>0</v>
      </c>
      <c r="DU1398" s="471">
        <v>0</v>
      </c>
      <c r="DV1398" s="471">
        <v>0</v>
      </c>
      <c r="DW1398" s="471">
        <v>0</v>
      </c>
      <c r="DX1398" s="471">
        <v>0</v>
      </c>
      <c r="DY1398" s="471">
        <v>0</v>
      </c>
      <c r="DZ1398" s="471">
        <v>0</v>
      </c>
      <c r="EA1398" s="471">
        <v>0</v>
      </c>
      <c r="EB1398" s="496">
        <v>0</v>
      </c>
      <c r="EC1398" s="471">
        <v>12</v>
      </c>
      <c r="ED1398" s="471">
        <v>5</v>
      </c>
      <c r="EE1398" s="471">
        <v>37</v>
      </c>
      <c r="EF1398" s="471">
        <v>54</v>
      </c>
      <c r="EG1398" s="471">
        <v>7</v>
      </c>
      <c r="EH1398" s="471">
        <v>4</v>
      </c>
      <c r="EI1398" s="471">
        <v>0</v>
      </c>
      <c r="EJ1398" s="471">
        <v>0</v>
      </c>
      <c r="EK1398" s="496">
        <v>119</v>
      </c>
      <c r="EL1398" s="518">
        <v>50</v>
      </c>
      <c r="EM1398" s="471">
        <v>0</v>
      </c>
      <c r="EN1398" s="471">
        <v>0</v>
      </c>
      <c r="EO1398" s="471">
        <v>0</v>
      </c>
      <c r="EP1398" s="471">
        <v>0</v>
      </c>
      <c r="EQ1398" s="471">
        <v>0</v>
      </c>
      <c r="ER1398" s="471">
        <v>0</v>
      </c>
      <c r="ES1398" s="471">
        <v>0</v>
      </c>
      <c r="ET1398" s="471">
        <v>0</v>
      </c>
      <c r="EU1398" s="496">
        <v>0</v>
      </c>
      <c r="EV1398" s="503">
        <v>100</v>
      </c>
      <c r="EW1398" s="471">
        <v>0</v>
      </c>
      <c r="EX1398" s="471">
        <v>0</v>
      </c>
      <c r="EY1398" s="471">
        <v>0</v>
      </c>
      <c r="EZ1398" s="471">
        <v>0</v>
      </c>
      <c r="FA1398" s="471">
        <v>0</v>
      </c>
      <c r="FB1398" s="471">
        <v>0</v>
      </c>
      <c r="FC1398" s="471">
        <v>0</v>
      </c>
      <c r="FD1398" s="471">
        <v>0</v>
      </c>
      <c r="FE1398" s="496">
        <v>0</v>
      </c>
      <c r="FF1398" s="503">
        <v>150</v>
      </c>
      <c r="FG1398" s="471">
        <v>0</v>
      </c>
      <c r="FH1398" s="471">
        <v>0</v>
      </c>
      <c r="FI1398" s="471">
        <v>0</v>
      </c>
      <c r="FJ1398" s="471">
        <v>0</v>
      </c>
      <c r="FK1398" s="471">
        <v>0</v>
      </c>
      <c r="FL1398" s="471">
        <v>0</v>
      </c>
      <c r="FM1398" s="471">
        <v>0</v>
      </c>
      <c r="FN1398" s="471">
        <v>0</v>
      </c>
      <c r="FO1398" s="496">
        <v>0</v>
      </c>
      <c r="FP1398" s="503">
        <v>200</v>
      </c>
      <c r="FQ1398" s="471">
        <v>3</v>
      </c>
      <c r="FR1398" s="471">
        <v>1</v>
      </c>
      <c r="FS1398" s="471">
        <v>2</v>
      </c>
      <c r="FT1398" s="471">
        <v>2</v>
      </c>
      <c r="FU1398" s="471">
        <v>0</v>
      </c>
      <c r="FV1398" s="471">
        <v>2</v>
      </c>
      <c r="FW1398" s="471">
        <v>1</v>
      </c>
      <c r="FX1398" s="471">
        <v>0</v>
      </c>
      <c r="FY1398" s="496">
        <v>11</v>
      </c>
      <c r="FZ1398" s="503">
        <v>0</v>
      </c>
      <c r="GA1398" s="471">
        <v>0</v>
      </c>
      <c r="GB1398" s="471">
        <v>0</v>
      </c>
      <c r="GC1398" s="471">
        <v>0</v>
      </c>
      <c r="GD1398" s="471">
        <v>0</v>
      </c>
      <c r="GE1398" s="471">
        <v>0</v>
      </c>
      <c r="GF1398" s="471">
        <v>0</v>
      </c>
      <c r="GG1398" s="471">
        <v>0</v>
      </c>
      <c r="GH1398" s="471">
        <v>0</v>
      </c>
      <c r="GI1398" s="496">
        <v>0</v>
      </c>
      <c r="GJ1398" s="471">
        <v>3</v>
      </c>
      <c r="GK1398" s="471">
        <v>1</v>
      </c>
      <c r="GL1398" s="471">
        <v>2</v>
      </c>
      <c r="GM1398" s="471">
        <v>2</v>
      </c>
      <c r="GN1398" s="471">
        <v>0</v>
      </c>
      <c r="GO1398" s="471">
        <v>2</v>
      </c>
      <c r="GP1398" s="471">
        <v>1</v>
      </c>
      <c r="GQ1398" s="471">
        <v>0</v>
      </c>
      <c r="GR1398" s="496">
        <v>11</v>
      </c>
      <c r="GS1398" s="503">
        <v>100</v>
      </c>
      <c r="GT1398" s="471">
        <v>0</v>
      </c>
      <c r="GU1398" s="471">
        <v>0</v>
      </c>
      <c r="GV1398" s="471">
        <v>0</v>
      </c>
      <c r="GW1398" s="471">
        <v>0</v>
      </c>
      <c r="GX1398" s="471">
        <v>0</v>
      </c>
      <c r="GY1398" s="471">
        <v>0</v>
      </c>
      <c r="GZ1398" s="471">
        <v>0</v>
      </c>
      <c r="HA1398" s="471">
        <v>0</v>
      </c>
      <c r="HB1398" s="496">
        <v>0</v>
      </c>
      <c r="HC1398" s="503">
        <v>150</v>
      </c>
      <c r="HD1398" s="471">
        <v>0</v>
      </c>
      <c r="HE1398" s="471">
        <v>0</v>
      </c>
      <c r="HF1398" s="471">
        <v>0</v>
      </c>
      <c r="HG1398" s="471">
        <v>0</v>
      </c>
      <c r="HH1398" s="471">
        <v>0</v>
      </c>
      <c r="HI1398" s="471">
        <v>0</v>
      </c>
      <c r="HJ1398" s="471">
        <v>0</v>
      </c>
      <c r="HK1398" s="471">
        <v>0</v>
      </c>
      <c r="HL1398" s="496">
        <v>0</v>
      </c>
      <c r="HM1398" s="503">
        <v>200</v>
      </c>
      <c r="HN1398" s="471">
        <v>0</v>
      </c>
      <c r="HO1398" s="471">
        <v>0</v>
      </c>
      <c r="HP1398" s="471">
        <v>0</v>
      </c>
      <c r="HQ1398" s="471">
        <v>0</v>
      </c>
      <c r="HR1398" s="471">
        <v>0</v>
      </c>
      <c r="HS1398" s="471">
        <v>0</v>
      </c>
      <c r="HT1398" s="471">
        <v>0</v>
      </c>
      <c r="HU1398" s="471">
        <v>0</v>
      </c>
      <c r="HV1398" s="496">
        <v>0</v>
      </c>
      <c r="HW1398" s="503">
        <v>250</v>
      </c>
      <c r="HX1398" s="471">
        <v>0</v>
      </c>
      <c r="HY1398" s="471">
        <v>0</v>
      </c>
      <c r="HZ1398" s="471">
        <v>0</v>
      </c>
      <c r="IA1398" s="471">
        <v>0</v>
      </c>
      <c r="IB1398" s="471">
        <v>0</v>
      </c>
      <c r="IC1398" s="471">
        <v>0</v>
      </c>
      <c r="ID1398" s="471">
        <v>0</v>
      </c>
      <c r="IE1398" s="471">
        <v>0</v>
      </c>
      <c r="IF1398" s="496">
        <v>0</v>
      </c>
      <c r="IG1398" s="503">
        <v>300</v>
      </c>
      <c r="IH1398" s="471">
        <v>1</v>
      </c>
      <c r="II1398" s="471">
        <v>1</v>
      </c>
      <c r="IJ1398" s="471">
        <v>0</v>
      </c>
      <c r="IK1398" s="471">
        <v>0</v>
      </c>
      <c r="IL1398" s="471">
        <v>1</v>
      </c>
      <c r="IM1398" s="471">
        <v>0</v>
      </c>
      <c r="IN1398" s="471">
        <v>0</v>
      </c>
      <c r="IO1398" s="471">
        <v>0</v>
      </c>
      <c r="IP1398" s="496">
        <v>3</v>
      </c>
      <c r="IQ1398" s="503">
        <v>0</v>
      </c>
      <c r="IR1398" s="471">
        <v>0</v>
      </c>
      <c r="IS1398" s="471">
        <v>0</v>
      </c>
      <c r="IT1398" s="471">
        <v>0</v>
      </c>
      <c r="IU1398" s="471">
        <v>0</v>
      </c>
      <c r="IV1398" s="471">
        <v>0</v>
      </c>
      <c r="IW1398" s="471">
        <v>0</v>
      </c>
      <c r="IX1398" s="471">
        <v>0</v>
      </c>
      <c r="IY1398" s="471">
        <v>0</v>
      </c>
      <c r="IZ1398" s="496">
        <v>0</v>
      </c>
      <c r="JA1398" s="471">
        <v>1</v>
      </c>
      <c r="JB1398" s="471">
        <v>1</v>
      </c>
      <c r="JC1398" s="471">
        <v>0</v>
      </c>
      <c r="JD1398" s="471">
        <v>0</v>
      </c>
      <c r="JE1398" s="471">
        <v>1</v>
      </c>
      <c r="JF1398" s="471">
        <v>0</v>
      </c>
      <c r="JG1398" s="471">
        <v>0</v>
      </c>
      <c r="JH1398" s="471">
        <v>0</v>
      </c>
      <c r="JI1398" s="471">
        <v>3</v>
      </c>
      <c r="JJ1398" s="503">
        <v>0</v>
      </c>
      <c r="JK1398" s="471">
        <v>64</v>
      </c>
      <c r="JL1398" s="471">
        <v>58</v>
      </c>
      <c r="JM1398" s="471">
        <v>102</v>
      </c>
      <c r="JN1398" s="471">
        <v>35</v>
      </c>
      <c r="JO1398" s="471">
        <v>24</v>
      </c>
      <c r="JP1398" s="471">
        <v>19</v>
      </c>
      <c r="JQ1398" s="471">
        <v>11</v>
      </c>
      <c r="JR1398" s="471">
        <v>3</v>
      </c>
      <c r="JS1398" s="496">
        <v>316</v>
      </c>
      <c r="JT1398" s="503">
        <v>10</v>
      </c>
      <c r="JU1398" s="471">
        <v>0</v>
      </c>
      <c r="JV1398" s="471">
        <v>0</v>
      </c>
      <c r="JW1398" s="471">
        <v>0</v>
      </c>
      <c r="JX1398" s="471">
        <v>0</v>
      </c>
      <c r="JY1398" s="471">
        <v>0</v>
      </c>
      <c r="JZ1398" s="471">
        <v>0</v>
      </c>
      <c r="KA1398" s="471">
        <v>0</v>
      </c>
      <c r="KB1398" s="471">
        <v>0</v>
      </c>
      <c r="KC1398" s="496">
        <v>0</v>
      </c>
      <c r="KD1398" s="503">
        <v>50</v>
      </c>
      <c r="KE1398" s="471">
        <v>0</v>
      </c>
      <c r="KF1398" s="471">
        <v>0</v>
      </c>
      <c r="KG1398" s="471">
        <v>0</v>
      </c>
      <c r="KH1398" s="471">
        <v>0</v>
      </c>
      <c r="KI1398" s="471">
        <v>0</v>
      </c>
      <c r="KJ1398" s="471">
        <v>0</v>
      </c>
      <c r="KK1398" s="471">
        <v>0</v>
      </c>
      <c r="KL1398" s="471">
        <v>0</v>
      </c>
      <c r="KM1398" s="496">
        <v>0</v>
      </c>
      <c r="KN1398" s="503">
        <v>0</v>
      </c>
      <c r="KO1398" s="471">
        <v>0</v>
      </c>
      <c r="KP1398" s="471">
        <v>0</v>
      </c>
      <c r="KQ1398" s="471">
        <v>0</v>
      </c>
      <c r="KR1398" s="471">
        <v>0</v>
      </c>
      <c r="KS1398" s="471">
        <v>0</v>
      </c>
      <c r="KT1398" s="471">
        <v>0</v>
      </c>
      <c r="KU1398" s="471">
        <v>0</v>
      </c>
      <c r="KV1398" s="471">
        <v>0</v>
      </c>
      <c r="KW1398" s="496">
        <v>0</v>
      </c>
      <c r="KX1398" s="471">
        <v>64</v>
      </c>
      <c r="KY1398" s="471">
        <v>58</v>
      </c>
      <c r="KZ1398" s="471">
        <v>102</v>
      </c>
      <c r="LA1398" s="471">
        <v>35</v>
      </c>
      <c r="LB1398" s="471">
        <v>24</v>
      </c>
      <c r="LC1398" s="471">
        <v>19</v>
      </c>
      <c r="LD1398" s="471">
        <v>11</v>
      </c>
      <c r="LE1398" s="471">
        <v>3</v>
      </c>
      <c r="LF1398" s="496">
        <v>316</v>
      </c>
      <c r="LG1398" s="262"/>
      <c r="LH1398" s="262"/>
      <c r="LI1398" s="262"/>
      <c r="LJ1398" s="262"/>
      <c r="LK1398" s="262"/>
      <c r="LL1398" s="262"/>
      <c r="LM1398" s="262"/>
      <c r="LN1398" s="262"/>
      <c r="LO1398" s="262"/>
      <c r="LP1398" s="262"/>
      <c r="LQ1398" s="262"/>
      <c r="LR1398" s="262"/>
      <c r="LS1398" s="262"/>
      <c r="LT1398" s="262"/>
      <c r="LU1398" s="262"/>
      <c r="LV1398" s="262"/>
      <c r="LW1398" s="262"/>
      <c r="LX1398" s="262"/>
      <c r="LY1398" s="262"/>
      <c r="LZ1398" s="262"/>
      <c r="MA1398" s="262"/>
      <c r="MB1398" s="262"/>
      <c r="MC1398" s="262"/>
      <c r="MD1398" s="262"/>
      <c r="ME1398" s="262"/>
      <c r="MF1398" s="262"/>
      <c r="MG1398" s="262"/>
      <c r="MH1398" s="262"/>
      <c r="MI1398" s="262"/>
      <c r="MJ1398" s="262"/>
      <c r="MK1398" s="262"/>
      <c r="ML1398" s="262"/>
      <c r="MM1398" s="262"/>
      <c r="MN1398" s="262"/>
      <c r="MO1398" s="262"/>
      <c r="MP1398" s="262"/>
      <c r="MQ1398" s="262"/>
      <c r="MR1398" s="262"/>
      <c r="MS1398" s="262"/>
      <c r="MT1398" s="262"/>
      <c r="MU1398" s="262"/>
    </row>
    <row r="1399" spans="1:359" x14ac:dyDescent="0.2">
      <c r="A1399" s="241" t="s">
        <v>242</v>
      </c>
      <c r="B1399" s="476" t="s">
        <v>905</v>
      </c>
      <c r="C1399" s="326" t="s">
        <v>626</v>
      </c>
      <c r="D1399" s="283" t="s">
        <v>243</v>
      </c>
      <c r="E1399" s="503">
        <v>0</v>
      </c>
      <c r="F1399" s="471">
        <v>373</v>
      </c>
      <c r="G1399" s="471">
        <v>154</v>
      </c>
      <c r="H1399" s="471">
        <v>64</v>
      </c>
      <c r="I1399" s="471">
        <v>33</v>
      </c>
      <c r="J1399" s="471">
        <v>27</v>
      </c>
      <c r="K1399" s="471">
        <v>5</v>
      </c>
      <c r="L1399" s="471">
        <v>2</v>
      </c>
      <c r="M1399" s="471">
        <v>0</v>
      </c>
      <c r="N1399" s="496">
        <v>658</v>
      </c>
      <c r="O1399" s="503">
        <v>10</v>
      </c>
      <c r="P1399" s="471">
        <v>0</v>
      </c>
      <c r="Q1399" s="471">
        <v>0</v>
      </c>
      <c r="R1399" s="471">
        <v>0</v>
      </c>
      <c r="S1399" s="471">
        <v>0</v>
      </c>
      <c r="T1399" s="471">
        <v>0</v>
      </c>
      <c r="U1399" s="471">
        <v>0</v>
      </c>
      <c r="V1399" s="471">
        <v>0</v>
      </c>
      <c r="W1399" s="471">
        <v>0</v>
      </c>
      <c r="X1399" s="496">
        <v>0</v>
      </c>
      <c r="Y1399" s="503">
        <v>25</v>
      </c>
      <c r="Z1399" s="471">
        <v>0</v>
      </c>
      <c r="AA1399" s="471">
        <v>0</v>
      </c>
      <c r="AB1399" s="471">
        <v>0</v>
      </c>
      <c r="AC1399" s="471">
        <v>0</v>
      </c>
      <c r="AD1399" s="471">
        <v>0</v>
      </c>
      <c r="AE1399" s="471">
        <v>0</v>
      </c>
      <c r="AF1399" s="471">
        <v>0</v>
      </c>
      <c r="AG1399" s="471">
        <v>0</v>
      </c>
      <c r="AH1399" s="496">
        <v>0</v>
      </c>
      <c r="AI1399" s="503">
        <v>50</v>
      </c>
      <c r="AJ1399" s="471">
        <v>0</v>
      </c>
      <c r="AK1399" s="471">
        <v>0</v>
      </c>
      <c r="AL1399" s="471">
        <v>0</v>
      </c>
      <c r="AM1399" s="471">
        <v>0</v>
      </c>
      <c r="AN1399" s="471">
        <v>0</v>
      </c>
      <c r="AO1399" s="471">
        <v>0</v>
      </c>
      <c r="AP1399" s="471">
        <v>0</v>
      </c>
      <c r="AQ1399" s="471">
        <v>0</v>
      </c>
      <c r="AR1399" s="496">
        <v>0</v>
      </c>
      <c r="AS1399" s="503">
        <v>100</v>
      </c>
      <c r="AT1399" s="471">
        <v>0</v>
      </c>
      <c r="AU1399" s="471">
        <v>0</v>
      </c>
      <c r="AV1399" s="471">
        <v>0</v>
      </c>
      <c r="AW1399" s="471">
        <v>0</v>
      </c>
      <c r="AX1399" s="471">
        <v>0</v>
      </c>
      <c r="AY1399" s="471">
        <v>0</v>
      </c>
      <c r="AZ1399" s="471">
        <v>0</v>
      </c>
      <c r="BA1399" s="471">
        <v>0</v>
      </c>
      <c r="BB1399" s="496">
        <v>0</v>
      </c>
      <c r="BC1399" s="503">
        <v>0</v>
      </c>
      <c r="BD1399" s="471">
        <v>0</v>
      </c>
      <c r="BE1399" s="471">
        <v>0</v>
      </c>
      <c r="BF1399" s="471">
        <v>0</v>
      </c>
      <c r="BG1399" s="471">
        <v>0</v>
      </c>
      <c r="BH1399" s="471">
        <v>0</v>
      </c>
      <c r="BI1399" s="471">
        <v>0</v>
      </c>
      <c r="BJ1399" s="471">
        <v>0</v>
      </c>
      <c r="BK1399" s="471">
        <v>0</v>
      </c>
      <c r="BL1399" s="496">
        <v>0</v>
      </c>
      <c r="BM1399" s="471">
        <v>0</v>
      </c>
      <c r="BN1399" s="471">
        <v>0</v>
      </c>
      <c r="BO1399" s="471">
        <v>0</v>
      </c>
      <c r="BP1399" s="471">
        <v>0</v>
      </c>
      <c r="BQ1399" s="471">
        <v>0</v>
      </c>
      <c r="BR1399" s="471">
        <v>0</v>
      </c>
      <c r="BS1399" s="471">
        <v>0</v>
      </c>
      <c r="BT1399" s="471">
        <v>0</v>
      </c>
      <c r="BU1399" s="496">
        <v>0</v>
      </c>
      <c r="BV1399" s="471">
        <v>373</v>
      </c>
      <c r="BW1399" s="471">
        <v>154</v>
      </c>
      <c r="BX1399" s="471">
        <v>64</v>
      </c>
      <c r="BY1399" s="471">
        <v>33</v>
      </c>
      <c r="BZ1399" s="471">
        <v>27</v>
      </c>
      <c r="CA1399" s="471">
        <v>5</v>
      </c>
      <c r="CB1399" s="471">
        <v>2</v>
      </c>
      <c r="CC1399" s="471">
        <v>0</v>
      </c>
      <c r="CD1399" s="496">
        <v>658</v>
      </c>
      <c r="CE1399" s="503">
        <v>10</v>
      </c>
      <c r="CF1399" s="471">
        <v>0</v>
      </c>
      <c r="CG1399" s="471">
        <v>0</v>
      </c>
      <c r="CH1399" s="471">
        <v>0</v>
      </c>
      <c r="CI1399" s="471">
        <v>0</v>
      </c>
      <c r="CJ1399" s="471">
        <v>0</v>
      </c>
      <c r="CK1399" s="471">
        <v>0</v>
      </c>
      <c r="CL1399" s="471">
        <v>0</v>
      </c>
      <c r="CM1399" s="471">
        <v>0</v>
      </c>
      <c r="CN1399" s="496">
        <v>0</v>
      </c>
      <c r="CO1399" s="503">
        <v>25</v>
      </c>
      <c r="CP1399" s="471">
        <v>0</v>
      </c>
      <c r="CQ1399" s="471">
        <v>0</v>
      </c>
      <c r="CR1399" s="471">
        <v>0</v>
      </c>
      <c r="CS1399" s="471">
        <v>0</v>
      </c>
      <c r="CT1399" s="471">
        <v>0</v>
      </c>
      <c r="CU1399" s="471">
        <v>0</v>
      </c>
      <c r="CV1399" s="471">
        <v>0</v>
      </c>
      <c r="CW1399" s="471">
        <v>0</v>
      </c>
      <c r="CX1399" s="496">
        <v>0</v>
      </c>
      <c r="CY1399" s="503">
        <v>50</v>
      </c>
      <c r="CZ1399" s="471">
        <v>0</v>
      </c>
      <c r="DA1399" s="471">
        <v>0</v>
      </c>
      <c r="DB1399" s="471">
        <v>0</v>
      </c>
      <c r="DC1399" s="471">
        <v>0</v>
      </c>
      <c r="DD1399" s="471">
        <v>0</v>
      </c>
      <c r="DE1399" s="471">
        <v>0</v>
      </c>
      <c r="DF1399" s="471">
        <v>0</v>
      </c>
      <c r="DG1399" s="471">
        <v>0</v>
      </c>
      <c r="DH1399" s="496">
        <v>0</v>
      </c>
      <c r="DI1399" s="503">
        <v>100</v>
      </c>
      <c r="DJ1399" s="471">
        <v>49</v>
      </c>
      <c r="DK1399" s="471">
        <v>11</v>
      </c>
      <c r="DL1399" s="471">
        <v>12</v>
      </c>
      <c r="DM1399" s="471">
        <v>1</v>
      </c>
      <c r="DN1399" s="471">
        <v>3</v>
      </c>
      <c r="DO1399" s="471">
        <v>0</v>
      </c>
      <c r="DP1399" s="471">
        <v>0</v>
      </c>
      <c r="DQ1399" s="471">
        <v>0</v>
      </c>
      <c r="DR1399" s="496">
        <v>76</v>
      </c>
      <c r="DS1399" s="503">
        <v>0</v>
      </c>
      <c r="DT1399" s="471">
        <v>0</v>
      </c>
      <c r="DU1399" s="471">
        <v>0</v>
      </c>
      <c r="DV1399" s="471">
        <v>0</v>
      </c>
      <c r="DW1399" s="471">
        <v>0</v>
      </c>
      <c r="DX1399" s="471">
        <v>0</v>
      </c>
      <c r="DY1399" s="471">
        <v>0</v>
      </c>
      <c r="DZ1399" s="471">
        <v>0</v>
      </c>
      <c r="EA1399" s="471">
        <v>0</v>
      </c>
      <c r="EB1399" s="496">
        <v>0</v>
      </c>
      <c r="EC1399" s="471">
        <v>49</v>
      </c>
      <c r="ED1399" s="471">
        <v>11</v>
      </c>
      <c r="EE1399" s="471">
        <v>12</v>
      </c>
      <c r="EF1399" s="471">
        <v>1</v>
      </c>
      <c r="EG1399" s="471">
        <v>3</v>
      </c>
      <c r="EH1399" s="471">
        <v>0</v>
      </c>
      <c r="EI1399" s="471">
        <v>0</v>
      </c>
      <c r="EJ1399" s="471">
        <v>0</v>
      </c>
      <c r="EK1399" s="496">
        <v>76</v>
      </c>
      <c r="EL1399" s="518">
        <v>50</v>
      </c>
      <c r="EM1399" s="471">
        <v>0</v>
      </c>
      <c r="EN1399" s="471">
        <v>0</v>
      </c>
      <c r="EO1399" s="471">
        <v>0</v>
      </c>
      <c r="EP1399" s="471">
        <v>0</v>
      </c>
      <c r="EQ1399" s="471">
        <v>0</v>
      </c>
      <c r="ER1399" s="471">
        <v>0</v>
      </c>
      <c r="ES1399" s="471">
        <v>0</v>
      </c>
      <c r="ET1399" s="471">
        <v>0</v>
      </c>
      <c r="EU1399" s="496">
        <v>0</v>
      </c>
      <c r="EV1399" s="503">
        <v>100</v>
      </c>
      <c r="EW1399" s="471">
        <v>0</v>
      </c>
      <c r="EX1399" s="471">
        <v>0</v>
      </c>
      <c r="EY1399" s="471">
        <v>0</v>
      </c>
      <c r="EZ1399" s="471">
        <v>0</v>
      </c>
      <c r="FA1399" s="471">
        <v>0</v>
      </c>
      <c r="FB1399" s="471">
        <v>0</v>
      </c>
      <c r="FC1399" s="471">
        <v>0</v>
      </c>
      <c r="FD1399" s="471">
        <v>0</v>
      </c>
      <c r="FE1399" s="496">
        <v>0</v>
      </c>
      <c r="FF1399" s="503">
        <v>150</v>
      </c>
      <c r="FG1399" s="471">
        <v>0</v>
      </c>
      <c r="FH1399" s="471">
        <v>0</v>
      </c>
      <c r="FI1399" s="471">
        <v>0</v>
      </c>
      <c r="FJ1399" s="471">
        <v>0</v>
      </c>
      <c r="FK1399" s="471">
        <v>0</v>
      </c>
      <c r="FL1399" s="471">
        <v>0</v>
      </c>
      <c r="FM1399" s="471">
        <v>0</v>
      </c>
      <c r="FN1399" s="471">
        <v>0</v>
      </c>
      <c r="FO1399" s="496">
        <v>0</v>
      </c>
      <c r="FP1399" s="503">
        <v>200</v>
      </c>
      <c r="FQ1399" s="471">
        <v>8</v>
      </c>
      <c r="FR1399" s="471">
        <v>5</v>
      </c>
      <c r="FS1399" s="471">
        <v>3</v>
      </c>
      <c r="FT1399" s="471">
        <v>1</v>
      </c>
      <c r="FU1399" s="471">
        <v>0</v>
      </c>
      <c r="FV1399" s="471">
        <v>0</v>
      </c>
      <c r="FW1399" s="471">
        <v>0</v>
      </c>
      <c r="FX1399" s="471">
        <v>1</v>
      </c>
      <c r="FY1399" s="496">
        <v>18</v>
      </c>
      <c r="FZ1399" s="503">
        <v>0</v>
      </c>
      <c r="GA1399" s="471">
        <v>0</v>
      </c>
      <c r="GB1399" s="471">
        <v>0</v>
      </c>
      <c r="GC1399" s="471">
        <v>0</v>
      </c>
      <c r="GD1399" s="471">
        <v>0</v>
      </c>
      <c r="GE1399" s="471">
        <v>0</v>
      </c>
      <c r="GF1399" s="471">
        <v>0</v>
      </c>
      <c r="GG1399" s="471">
        <v>0</v>
      </c>
      <c r="GH1399" s="471">
        <v>0</v>
      </c>
      <c r="GI1399" s="496">
        <v>0</v>
      </c>
      <c r="GJ1399" s="471">
        <v>8</v>
      </c>
      <c r="GK1399" s="471">
        <v>5</v>
      </c>
      <c r="GL1399" s="471">
        <v>3</v>
      </c>
      <c r="GM1399" s="471">
        <v>1</v>
      </c>
      <c r="GN1399" s="471">
        <v>0</v>
      </c>
      <c r="GO1399" s="471">
        <v>0</v>
      </c>
      <c r="GP1399" s="471">
        <v>0</v>
      </c>
      <c r="GQ1399" s="471">
        <v>1</v>
      </c>
      <c r="GR1399" s="496">
        <v>18</v>
      </c>
      <c r="GS1399" s="503">
        <v>100</v>
      </c>
      <c r="GT1399" s="471">
        <v>0</v>
      </c>
      <c r="GU1399" s="471">
        <v>0</v>
      </c>
      <c r="GV1399" s="471">
        <v>0</v>
      </c>
      <c r="GW1399" s="471">
        <v>0</v>
      </c>
      <c r="GX1399" s="471">
        <v>0</v>
      </c>
      <c r="GY1399" s="471">
        <v>0</v>
      </c>
      <c r="GZ1399" s="471">
        <v>0</v>
      </c>
      <c r="HA1399" s="471">
        <v>0</v>
      </c>
      <c r="HB1399" s="496">
        <v>0</v>
      </c>
      <c r="HC1399" s="503">
        <v>150</v>
      </c>
      <c r="HD1399" s="471">
        <v>0</v>
      </c>
      <c r="HE1399" s="471">
        <v>0</v>
      </c>
      <c r="HF1399" s="471">
        <v>0</v>
      </c>
      <c r="HG1399" s="471">
        <v>0</v>
      </c>
      <c r="HH1399" s="471">
        <v>0</v>
      </c>
      <c r="HI1399" s="471">
        <v>0</v>
      </c>
      <c r="HJ1399" s="471">
        <v>0</v>
      </c>
      <c r="HK1399" s="471">
        <v>0</v>
      </c>
      <c r="HL1399" s="496">
        <v>0</v>
      </c>
      <c r="HM1399" s="503">
        <v>200</v>
      </c>
      <c r="HN1399" s="471">
        <v>0</v>
      </c>
      <c r="HO1399" s="471">
        <v>0</v>
      </c>
      <c r="HP1399" s="471">
        <v>0</v>
      </c>
      <c r="HQ1399" s="471">
        <v>0</v>
      </c>
      <c r="HR1399" s="471">
        <v>0</v>
      </c>
      <c r="HS1399" s="471">
        <v>0</v>
      </c>
      <c r="HT1399" s="471">
        <v>0</v>
      </c>
      <c r="HU1399" s="471">
        <v>0</v>
      </c>
      <c r="HV1399" s="496">
        <v>0</v>
      </c>
      <c r="HW1399" s="503">
        <v>250</v>
      </c>
      <c r="HX1399" s="471">
        <v>0</v>
      </c>
      <c r="HY1399" s="471">
        <v>0</v>
      </c>
      <c r="HZ1399" s="471">
        <v>0</v>
      </c>
      <c r="IA1399" s="471">
        <v>0</v>
      </c>
      <c r="IB1399" s="471">
        <v>0</v>
      </c>
      <c r="IC1399" s="471">
        <v>0</v>
      </c>
      <c r="ID1399" s="471">
        <v>0</v>
      </c>
      <c r="IE1399" s="471">
        <v>0</v>
      </c>
      <c r="IF1399" s="496">
        <v>0</v>
      </c>
      <c r="IG1399" s="503">
        <v>300</v>
      </c>
      <c r="IH1399" s="471">
        <v>3</v>
      </c>
      <c r="II1399" s="471">
        <v>3</v>
      </c>
      <c r="IJ1399" s="471">
        <v>2</v>
      </c>
      <c r="IK1399" s="471">
        <v>2</v>
      </c>
      <c r="IL1399" s="471">
        <v>0</v>
      </c>
      <c r="IM1399" s="471">
        <v>1</v>
      </c>
      <c r="IN1399" s="471">
        <v>0</v>
      </c>
      <c r="IO1399" s="471">
        <v>0</v>
      </c>
      <c r="IP1399" s="496">
        <v>11</v>
      </c>
      <c r="IQ1399" s="503">
        <v>0</v>
      </c>
      <c r="IR1399" s="471">
        <v>0</v>
      </c>
      <c r="IS1399" s="471">
        <v>0</v>
      </c>
      <c r="IT1399" s="471">
        <v>0</v>
      </c>
      <c r="IU1399" s="471">
        <v>0</v>
      </c>
      <c r="IV1399" s="471">
        <v>0</v>
      </c>
      <c r="IW1399" s="471">
        <v>0</v>
      </c>
      <c r="IX1399" s="471">
        <v>0</v>
      </c>
      <c r="IY1399" s="471">
        <v>0</v>
      </c>
      <c r="IZ1399" s="496">
        <v>0</v>
      </c>
      <c r="JA1399" s="471">
        <v>3</v>
      </c>
      <c r="JB1399" s="471">
        <v>3</v>
      </c>
      <c r="JC1399" s="471">
        <v>2</v>
      </c>
      <c r="JD1399" s="471">
        <v>2</v>
      </c>
      <c r="JE1399" s="471">
        <v>0</v>
      </c>
      <c r="JF1399" s="471">
        <v>1</v>
      </c>
      <c r="JG1399" s="471">
        <v>0</v>
      </c>
      <c r="JH1399" s="471">
        <v>0</v>
      </c>
      <c r="JI1399" s="471">
        <v>11</v>
      </c>
      <c r="JJ1399" s="503">
        <v>0</v>
      </c>
      <c r="JK1399" s="471">
        <v>55</v>
      </c>
      <c r="JL1399" s="471">
        <v>44</v>
      </c>
      <c r="JM1399" s="471">
        <v>37</v>
      </c>
      <c r="JN1399" s="471">
        <v>19</v>
      </c>
      <c r="JO1399" s="471">
        <v>9</v>
      </c>
      <c r="JP1399" s="471">
        <v>3</v>
      </c>
      <c r="JQ1399" s="471">
        <v>2</v>
      </c>
      <c r="JR1399" s="471">
        <v>0</v>
      </c>
      <c r="JS1399" s="496">
        <v>169</v>
      </c>
      <c r="JT1399" s="503">
        <v>10</v>
      </c>
      <c r="JU1399" s="471">
        <v>0</v>
      </c>
      <c r="JV1399" s="471">
        <v>0</v>
      </c>
      <c r="JW1399" s="471">
        <v>0</v>
      </c>
      <c r="JX1399" s="471">
        <v>0</v>
      </c>
      <c r="JY1399" s="471">
        <v>0</v>
      </c>
      <c r="JZ1399" s="471">
        <v>0</v>
      </c>
      <c r="KA1399" s="471">
        <v>0</v>
      </c>
      <c r="KB1399" s="471">
        <v>0</v>
      </c>
      <c r="KC1399" s="496">
        <v>0</v>
      </c>
      <c r="KD1399" s="503">
        <v>50</v>
      </c>
      <c r="KE1399" s="471">
        <v>12</v>
      </c>
      <c r="KF1399" s="471">
        <v>1</v>
      </c>
      <c r="KG1399" s="471">
        <v>0</v>
      </c>
      <c r="KH1399" s="471">
        <v>0</v>
      </c>
      <c r="KI1399" s="471">
        <v>0</v>
      </c>
      <c r="KJ1399" s="471">
        <v>0</v>
      </c>
      <c r="KK1399" s="471">
        <v>0</v>
      </c>
      <c r="KL1399" s="471">
        <v>0</v>
      </c>
      <c r="KM1399" s="496">
        <v>13</v>
      </c>
      <c r="KN1399" s="503">
        <v>0</v>
      </c>
      <c r="KO1399" s="471">
        <v>0</v>
      </c>
      <c r="KP1399" s="471">
        <v>0</v>
      </c>
      <c r="KQ1399" s="471">
        <v>0</v>
      </c>
      <c r="KR1399" s="471">
        <v>0</v>
      </c>
      <c r="KS1399" s="471">
        <v>0</v>
      </c>
      <c r="KT1399" s="471">
        <v>0</v>
      </c>
      <c r="KU1399" s="471">
        <v>0</v>
      </c>
      <c r="KV1399" s="471">
        <v>0</v>
      </c>
      <c r="KW1399" s="496">
        <v>0</v>
      </c>
      <c r="KX1399" s="471">
        <v>67</v>
      </c>
      <c r="KY1399" s="471">
        <v>45</v>
      </c>
      <c r="KZ1399" s="471">
        <v>37</v>
      </c>
      <c r="LA1399" s="471">
        <v>19</v>
      </c>
      <c r="LB1399" s="471">
        <v>9</v>
      </c>
      <c r="LC1399" s="471">
        <v>3</v>
      </c>
      <c r="LD1399" s="471">
        <v>2</v>
      </c>
      <c r="LE1399" s="471">
        <v>0</v>
      </c>
      <c r="LF1399" s="496">
        <v>182</v>
      </c>
      <c r="LG1399" s="262"/>
      <c r="LH1399" s="262"/>
      <c r="LI1399" s="262"/>
      <c r="LJ1399" s="262"/>
      <c r="LK1399" s="262"/>
      <c r="LL1399" s="262"/>
      <c r="LM1399" s="262"/>
      <c r="LN1399" s="262"/>
      <c r="LO1399" s="262"/>
      <c r="LP1399" s="262"/>
      <c r="LQ1399" s="262"/>
      <c r="LR1399" s="262"/>
      <c r="LS1399" s="262"/>
      <c r="LT1399" s="262"/>
      <c r="LU1399" s="262"/>
      <c r="LV1399" s="262"/>
      <c r="LW1399" s="262"/>
      <c r="LX1399" s="262"/>
      <c r="LY1399" s="262"/>
      <c r="LZ1399" s="262"/>
      <c r="MA1399" s="262"/>
      <c r="MB1399" s="262"/>
      <c r="MC1399" s="262"/>
      <c r="MD1399" s="262"/>
      <c r="ME1399" s="262"/>
      <c r="MF1399" s="262"/>
      <c r="MG1399" s="262"/>
      <c r="MH1399" s="262"/>
      <c r="MI1399" s="262"/>
      <c r="MJ1399" s="262"/>
      <c r="MK1399" s="262"/>
      <c r="ML1399" s="262"/>
      <c r="MM1399" s="262"/>
      <c r="MN1399" s="262"/>
      <c r="MO1399" s="262"/>
      <c r="MP1399" s="262"/>
      <c r="MQ1399" s="262"/>
      <c r="MR1399" s="262"/>
      <c r="MS1399" s="262"/>
      <c r="MT1399" s="262"/>
      <c r="MU1399" s="262"/>
    </row>
    <row r="1400" spans="1:359" ht="14.25" x14ac:dyDescent="0.2">
      <c r="A1400" s="241" t="s">
        <v>244</v>
      </c>
      <c r="B1400" s="476" t="s">
        <v>906</v>
      </c>
      <c r="C1400" s="326" t="s">
        <v>626</v>
      </c>
      <c r="D1400" s="283" t="s">
        <v>907</v>
      </c>
      <c r="E1400" s="503">
        <v>0</v>
      </c>
      <c r="F1400" s="471">
        <v>297</v>
      </c>
      <c r="G1400" s="471">
        <v>312</v>
      </c>
      <c r="H1400" s="471">
        <v>239</v>
      </c>
      <c r="I1400" s="471">
        <v>110</v>
      </c>
      <c r="J1400" s="471">
        <v>56</v>
      </c>
      <c r="K1400" s="471">
        <v>51</v>
      </c>
      <c r="L1400" s="471">
        <v>24</v>
      </c>
      <c r="M1400" s="471">
        <v>2</v>
      </c>
      <c r="N1400" s="496">
        <v>1091</v>
      </c>
      <c r="O1400" s="503">
        <v>10</v>
      </c>
      <c r="P1400" s="471">
        <v>0</v>
      </c>
      <c r="Q1400" s="471">
        <v>0</v>
      </c>
      <c r="R1400" s="471">
        <v>0</v>
      </c>
      <c r="S1400" s="471">
        <v>0</v>
      </c>
      <c r="T1400" s="471">
        <v>0</v>
      </c>
      <c r="U1400" s="471">
        <v>0</v>
      </c>
      <c r="V1400" s="471">
        <v>0</v>
      </c>
      <c r="W1400" s="471">
        <v>0</v>
      </c>
      <c r="X1400" s="496">
        <v>0</v>
      </c>
      <c r="Y1400" s="503">
        <v>25</v>
      </c>
      <c r="Z1400" s="471">
        <v>0</v>
      </c>
      <c r="AA1400" s="471">
        <v>0</v>
      </c>
      <c r="AB1400" s="471">
        <v>0</v>
      </c>
      <c r="AC1400" s="471">
        <v>0</v>
      </c>
      <c r="AD1400" s="471">
        <v>0</v>
      </c>
      <c r="AE1400" s="471">
        <v>0</v>
      </c>
      <c r="AF1400" s="471">
        <v>0</v>
      </c>
      <c r="AG1400" s="471">
        <v>0</v>
      </c>
      <c r="AH1400" s="496">
        <v>0</v>
      </c>
      <c r="AI1400" s="503">
        <v>50</v>
      </c>
      <c r="AJ1400" s="471">
        <v>0</v>
      </c>
      <c r="AK1400" s="471">
        <v>0</v>
      </c>
      <c r="AL1400" s="471">
        <v>0</v>
      </c>
      <c r="AM1400" s="471">
        <v>0</v>
      </c>
      <c r="AN1400" s="471">
        <v>0</v>
      </c>
      <c r="AO1400" s="471">
        <v>0</v>
      </c>
      <c r="AP1400" s="471">
        <v>0</v>
      </c>
      <c r="AQ1400" s="471">
        <v>0</v>
      </c>
      <c r="AR1400" s="496">
        <v>0</v>
      </c>
      <c r="AS1400" s="503">
        <v>100</v>
      </c>
      <c r="AT1400" s="471">
        <v>0</v>
      </c>
      <c r="AU1400" s="471">
        <v>0</v>
      </c>
      <c r="AV1400" s="471">
        <v>0</v>
      </c>
      <c r="AW1400" s="471">
        <v>0</v>
      </c>
      <c r="AX1400" s="471">
        <v>0</v>
      </c>
      <c r="AY1400" s="471">
        <v>0</v>
      </c>
      <c r="AZ1400" s="471">
        <v>0</v>
      </c>
      <c r="BA1400" s="471">
        <v>0</v>
      </c>
      <c r="BB1400" s="496">
        <v>0</v>
      </c>
      <c r="BC1400" s="503">
        <v>0</v>
      </c>
      <c r="BD1400" s="471">
        <v>0</v>
      </c>
      <c r="BE1400" s="471">
        <v>0</v>
      </c>
      <c r="BF1400" s="471">
        <v>0</v>
      </c>
      <c r="BG1400" s="471">
        <v>0</v>
      </c>
      <c r="BH1400" s="471">
        <v>0</v>
      </c>
      <c r="BI1400" s="471">
        <v>0</v>
      </c>
      <c r="BJ1400" s="471">
        <v>0</v>
      </c>
      <c r="BK1400" s="471">
        <v>0</v>
      </c>
      <c r="BL1400" s="496">
        <v>0</v>
      </c>
      <c r="BM1400" s="471">
        <v>0</v>
      </c>
      <c r="BN1400" s="471">
        <v>0</v>
      </c>
      <c r="BO1400" s="471">
        <v>0</v>
      </c>
      <c r="BP1400" s="471">
        <v>0</v>
      </c>
      <c r="BQ1400" s="471">
        <v>0</v>
      </c>
      <c r="BR1400" s="471">
        <v>0</v>
      </c>
      <c r="BS1400" s="471">
        <v>0</v>
      </c>
      <c r="BT1400" s="471">
        <v>0</v>
      </c>
      <c r="BU1400" s="496">
        <v>0</v>
      </c>
      <c r="BV1400" s="471">
        <v>297</v>
      </c>
      <c r="BW1400" s="471">
        <v>312</v>
      </c>
      <c r="BX1400" s="471">
        <v>239</v>
      </c>
      <c r="BY1400" s="471">
        <v>110</v>
      </c>
      <c r="BZ1400" s="471">
        <v>56</v>
      </c>
      <c r="CA1400" s="471">
        <v>51</v>
      </c>
      <c r="CB1400" s="471">
        <v>24</v>
      </c>
      <c r="CC1400" s="471">
        <v>2</v>
      </c>
      <c r="CD1400" s="496">
        <v>1091</v>
      </c>
      <c r="CE1400" s="503">
        <v>10</v>
      </c>
      <c r="CF1400" s="471">
        <v>0</v>
      </c>
      <c r="CG1400" s="471">
        <v>0</v>
      </c>
      <c r="CH1400" s="471">
        <v>0</v>
      </c>
      <c r="CI1400" s="471">
        <v>0</v>
      </c>
      <c r="CJ1400" s="471">
        <v>0</v>
      </c>
      <c r="CK1400" s="471">
        <v>0</v>
      </c>
      <c r="CL1400" s="471">
        <v>0</v>
      </c>
      <c r="CM1400" s="471">
        <v>0</v>
      </c>
      <c r="CN1400" s="496">
        <v>0</v>
      </c>
      <c r="CO1400" s="503">
        <v>25</v>
      </c>
      <c r="CP1400" s="471">
        <v>0</v>
      </c>
      <c r="CQ1400" s="471">
        <v>0</v>
      </c>
      <c r="CR1400" s="471">
        <v>0</v>
      </c>
      <c r="CS1400" s="471">
        <v>0</v>
      </c>
      <c r="CT1400" s="471">
        <v>0</v>
      </c>
      <c r="CU1400" s="471">
        <v>0</v>
      </c>
      <c r="CV1400" s="471">
        <v>0</v>
      </c>
      <c r="CW1400" s="471">
        <v>0</v>
      </c>
      <c r="CX1400" s="496">
        <v>0</v>
      </c>
      <c r="CY1400" s="503">
        <v>50</v>
      </c>
      <c r="CZ1400" s="471">
        <v>0</v>
      </c>
      <c r="DA1400" s="471">
        <v>0</v>
      </c>
      <c r="DB1400" s="471">
        <v>0</v>
      </c>
      <c r="DC1400" s="471">
        <v>0</v>
      </c>
      <c r="DD1400" s="471">
        <v>0</v>
      </c>
      <c r="DE1400" s="471">
        <v>0</v>
      </c>
      <c r="DF1400" s="471">
        <v>0</v>
      </c>
      <c r="DG1400" s="471">
        <v>0</v>
      </c>
      <c r="DH1400" s="496">
        <v>0</v>
      </c>
      <c r="DI1400" s="503">
        <v>100</v>
      </c>
      <c r="DJ1400" s="471">
        <v>65</v>
      </c>
      <c r="DK1400" s="471">
        <v>35</v>
      </c>
      <c r="DL1400" s="471">
        <v>23</v>
      </c>
      <c r="DM1400" s="471">
        <v>12</v>
      </c>
      <c r="DN1400" s="471">
        <v>3</v>
      </c>
      <c r="DO1400" s="471">
        <v>1</v>
      </c>
      <c r="DP1400" s="471">
        <v>6</v>
      </c>
      <c r="DQ1400" s="471">
        <v>1</v>
      </c>
      <c r="DR1400" s="496">
        <v>146</v>
      </c>
      <c r="DS1400" s="503">
        <v>0</v>
      </c>
      <c r="DT1400" s="471">
        <v>0</v>
      </c>
      <c r="DU1400" s="471">
        <v>0</v>
      </c>
      <c r="DV1400" s="471">
        <v>0</v>
      </c>
      <c r="DW1400" s="471">
        <v>0</v>
      </c>
      <c r="DX1400" s="471">
        <v>0</v>
      </c>
      <c r="DY1400" s="471">
        <v>0</v>
      </c>
      <c r="DZ1400" s="471">
        <v>0</v>
      </c>
      <c r="EA1400" s="471">
        <v>0</v>
      </c>
      <c r="EB1400" s="496">
        <v>0</v>
      </c>
      <c r="EC1400" s="471">
        <v>65</v>
      </c>
      <c r="ED1400" s="471">
        <v>35</v>
      </c>
      <c r="EE1400" s="471">
        <v>23</v>
      </c>
      <c r="EF1400" s="471">
        <v>12</v>
      </c>
      <c r="EG1400" s="471">
        <v>3</v>
      </c>
      <c r="EH1400" s="471">
        <v>1</v>
      </c>
      <c r="EI1400" s="471">
        <v>6</v>
      </c>
      <c r="EJ1400" s="471">
        <v>1</v>
      </c>
      <c r="EK1400" s="496">
        <v>146</v>
      </c>
      <c r="EL1400" s="518">
        <v>50</v>
      </c>
      <c r="EM1400" s="471">
        <v>0</v>
      </c>
      <c r="EN1400" s="471">
        <v>0</v>
      </c>
      <c r="EO1400" s="471">
        <v>0</v>
      </c>
      <c r="EP1400" s="471">
        <v>0</v>
      </c>
      <c r="EQ1400" s="471">
        <v>0</v>
      </c>
      <c r="ER1400" s="471">
        <v>0</v>
      </c>
      <c r="ES1400" s="471">
        <v>0</v>
      </c>
      <c r="ET1400" s="471">
        <v>0</v>
      </c>
      <c r="EU1400" s="496">
        <v>0</v>
      </c>
      <c r="EV1400" s="503">
        <v>100</v>
      </c>
      <c r="EW1400" s="471">
        <v>0</v>
      </c>
      <c r="EX1400" s="471">
        <v>0</v>
      </c>
      <c r="EY1400" s="471">
        <v>0</v>
      </c>
      <c r="EZ1400" s="471">
        <v>0</v>
      </c>
      <c r="FA1400" s="471">
        <v>0</v>
      </c>
      <c r="FB1400" s="471">
        <v>0</v>
      </c>
      <c r="FC1400" s="471">
        <v>0</v>
      </c>
      <c r="FD1400" s="471">
        <v>0</v>
      </c>
      <c r="FE1400" s="496">
        <v>0</v>
      </c>
      <c r="FF1400" s="503">
        <v>150</v>
      </c>
      <c r="FG1400" s="471">
        <v>0</v>
      </c>
      <c r="FH1400" s="471">
        <v>0</v>
      </c>
      <c r="FI1400" s="471">
        <v>0</v>
      </c>
      <c r="FJ1400" s="471">
        <v>0</v>
      </c>
      <c r="FK1400" s="471">
        <v>0</v>
      </c>
      <c r="FL1400" s="471">
        <v>0</v>
      </c>
      <c r="FM1400" s="471">
        <v>0</v>
      </c>
      <c r="FN1400" s="471">
        <v>0</v>
      </c>
      <c r="FO1400" s="496">
        <v>0</v>
      </c>
      <c r="FP1400" s="503">
        <v>200</v>
      </c>
      <c r="FQ1400" s="471">
        <v>16</v>
      </c>
      <c r="FR1400" s="471">
        <v>7</v>
      </c>
      <c r="FS1400" s="471">
        <v>3</v>
      </c>
      <c r="FT1400" s="471">
        <v>3</v>
      </c>
      <c r="FU1400" s="471">
        <v>2</v>
      </c>
      <c r="FV1400" s="471">
        <v>2</v>
      </c>
      <c r="FW1400" s="471">
        <v>1</v>
      </c>
      <c r="FX1400" s="471">
        <v>0</v>
      </c>
      <c r="FY1400" s="496">
        <v>34</v>
      </c>
      <c r="FZ1400" s="503">
        <v>0</v>
      </c>
      <c r="GA1400" s="471">
        <v>0</v>
      </c>
      <c r="GB1400" s="471">
        <v>0</v>
      </c>
      <c r="GC1400" s="471">
        <v>0</v>
      </c>
      <c r="GD1400" s="471">
        <v>0</v>
      </c>
      <c r="GE1400" s="471">
        <v>0</v>
      </c>
      <c r="GF1400" s="471">
        <v>0</v>
      </c>
      <c r="GG1400" s="471">
        <v>0</v>
      </c>
      <c r="GH1400" s="471">
        <v>0</v>
      </c>
      <c r="GI1400" s="496">
        <v>0</v>
      </c>
      <c r="GJ1400" s="471">
        <v>16</v>
      </c>
      <c r="GK1400" s="471">
        <v>7</v>
      </c>
      <c r="GL1400" s="471">
        <v>3</v>
      </c>
      <c r="GM1400" s="471">
        <v>3</v>
      </c>
      <c r="GN1400" s="471">
        <v>2</v>
      </c>
      <c r="GO1400" s="471">
        <v>2</v>
      </c>
      <c r="GP1400" s="471">
        <v>1</v>
      </c>
      <c r="GQ1400" s="471">
        <v>0</v>
      </c>
      <c r="GR1400" s="496">
        <v>34</v>
      </c>
      <c r="GS1400" s="503">
        <v>100</v>
      </c>
      <c r="GT1400" s="471">
        <v>0</v>
      </c>
      <c r="GU1400" s="471">
        <v>0</v>
      </c>
      <c r="GV1400" s="471">
        <v>0</v>
      </c>
      <c r="GW1400" s="471">
        <v>0</v>
      </c>
      <c r="GX1400" s="471">
        <v>0</v>
      </c>
      <c r="GY1400" s="471">
        <v>0</v>
      </c>
      <c r="GZ1400" s="471">
        <v>0</v>
      </c>
      <c r="HA1400" s="471">
        <v>0</v>
      </c>
      <c r="HB1400" s="496">
        <v>0</v>
      </c>
      <c r="HC1400" s="503">
        <v>150</v>
      </c>
      <c r="HD1400" s="471">
        <v>0</v>
      </c>
      <c r="HE1400" s="471">
        <v>0</v>
      </c>
      <c r="HF1400" s="471">
        <v>0</v>
      </c>
      <c r="HG1400" s="471">
        <v>0</v>
      </c>
      <c r="HH1400" s="471">
        <v>0</v>
      </c>
      <c r="HI1400" s="471">
        <v>0</v>
      </c>
      <c r="HJ1400" s="471">
        <v>0</v>
      </c>
      <c r="HK1400" s="471">
        <v>0</v>
      </c>
      <c r="HL1400" s="496">
        <v>0</v>
      </c>
      <c r="HM1400" s="503">
        <v>200</v>
      </c>
      <c r="HN1400" s="471">
        <v>0</v>
      </c>
      <c r="HO1400" s="471">
        <v>0</v>
      </c>
      <c r="HP1400" s="471">
        <v>0</v>
      </c>
      <c r="HQ1400" s="471">
        <v>0</v>
      </c>
      <c r="HR1400" s="471">
        <v>0</v>
      </c>
      <c r="HS1400" s="471">
        <v>0</v>
      </c>
      <c r="HT1400" s="471">
        <v>0</v>
      </c>
      <c r="HU1400" s="471">
        <v>0</v>
      </c>
      <c r="HV1400" s="496">
        <v>0</v>
      </c>
      <c r="HW1400" s="503">
        <v>250</v>
      </c>
      <c r="HX1400" s="471">
        <v>0</v>
      </c>
      <c r="HY1400" s="471">
        <v>0</v>
      </c>
      <c r="HZ1400" s="471">
        <v>0</v>
      </c>
      <c r="IA1400" s="471">
        <v>0</v>
      </c>
      <c r="IB1400" s="471">
        <v>0</v>
      </c>
      <c r="IC1400" s="471">
        <v>0</v>
      </c>
      <c r="ID1400" s="471">
        <v>0</v>
      </c>
      <c r="IE1400" s="471">
        <v>0</v>
      </c>
      <c r="IF1400" s="496">
        <v>0</v>
      </c>
      <c r="IG1400" s="503">
        <v>300</v>
      </c>
      <c r="IH1400" s="471">
        <v>8</v>
      </c>
      <c r="II1400" s="471">
        <v>5</v>
      </c>
      <c r="IJ1400" s="471">
        <v>3</v>
      </c>
      <c r="IK1400" s="471">
        <v>1</v>
      </c>
      <c r="IL1400" s="471">
        <v>0</v>
      </c>
      <c r="IM1400" s="471">
        <v>0</v>
      </c>
      <c r="IN1400" s="471">
        <v>1</v>
      </c>
      <c r="IO1400" s="471">
        <v>0</v>
      </c>
      <c r="IP1400" s="496">
        <v>18</v>
      </c>
      <c r="IQ1400" s="503">
        <v>0</v>
      </c>
      <c r="IR1400" s="471">
        <v>0</v>
      </c>
      <c r="IS1400" s="471">
        <v>0</v>
      </c>
      <c r="IT1400" s="471">
        <v>0</v>
      </c>
      <c r="IU1400" s="471">
        <v>0</v>
      </c>
      <c r="IV1400" s="471">
        <v>0</v>
      </c>
      <c r="IW1400" s="471">
        <v>0</v>
      </c>
      <c r="IX1400" s="471">
        <v>0</v>
      </c>
      <c r="IY1400" s="471">
        <v>0</v>
      </c>
      <c r="IZ1400" s="496">
        <v>0</v>
      </c>
      <c r="JA1400" s="471">
        <v>8</v>
      </c>
      <c r="JB1400" s="471">
        <v>5</v>
      </c>
      <c r="JC1400" s="471">
        <v>3</v>
      </c>
      <c r="JD1400" s="471">
        <v>1</v>
      </c>
      <c r="JE1400" s="471">
        <v>0</v>
      </c>
      <c r="JF1400" s="471">
        <v>0</v>
      </c>
      <c r="JG1400" s="471">
        <v>1</v>
      </c>
      <c r="JH1400" s="471">
        <v>0</v>
      </c>
      <c r="JI1400" s="471">
        <v>18</v>
      </c>
      <c r="JJ1400" s="503">
        <v>0</v>
      </c>
      <c r="JK1400" s="471">
        <v>228</v>
      </c>
      <c r="JL1400" s="471">
        <v>196</v>
      </c>
      <c r="JM1400" s="471">
        <v>321</v>
      </c>
      <c r="JN1400" s="471">
        <v>197</v>
      </c>
      <c r="JO1400" s="471">
        <v>82</v>
      </c>
      <c r="JP1400" s="471">
        <v>69</v>
      </c>
      <c r="JQ1400" s="471">
        <v>34</v>
      </c>
      <c r="JR1400" s="471">
        <v>3</v>
      </c>
      <c r="JS1400" s="496">
        <v>1130</v>
      </c>
      <c r="JT1400" s="503">
        <v>10</v>
      </c>
      <c r="JU1400" s="471">
        <v>0</v>
      </c>
      <c r="JV1400" s="471">
        <v>0</v>
      </c>
      <c r="JW1400" s="471">
        <v>0</v>
      </c>
      <c r="JX1400" s="471">
        <v>0</v>
      </c>
      <c r="JY1400" s="471">
        <v>0</v>
      </c>
      <c r="JZ1400" s="471">
        <v>0</v>
      </c>
      <c r="KA1400" s="471">
        <v>0</v>
      </c>
      <c r="KB1400" s="471">
        <v>0</v>
      </c>
      <c r="KC1400" s="496">
        <v>0</v>
      </c>
      <c r="KD1400" s="503">
        <v>50</v>
      </c>
      <c r="KE1400" s="471">
        <v>0</v>
      </c>
      <c r="KF1400" s="471">
        <v>0</v>
      </c>
      <c r="KG1400" s="471">
        <v>0</v>
      </c>
      <c r="KH1400" s="471">
        <v>0</v>
      </c>
      <c r="KI1400" s="471">
        <v>0</v>
      </c>
      <c r="KJ1400" s="471">
        <v>0</v>
      </c>
      <c r="KK1400" s="471">
        <v>0</v>
      </c>
      <c r="KL1400" s="471">
        <v>0</v>
      </c>
      <c r="KM1400" s="496">
        <v>0</v>
      </c>
      <c r="KN1400" s="503">
        <v>0</v>
      </c>
      <c r="KO1400" s="471">
        <v>0</v>
      </c>
      <c r="KP1400" s="471">
        <v>0</v>
      </c>
      <c r="KQ1400" s="471">
        <v>0</v>
      </c>
      <c r="KR1400" s="471">
        <v>0</v>
      </c>
      <c r="KS1400" s="471">
        <v>0</v>
      </c>
      <c r="KT1400" s="471">
        <v>0</v>
      </c>
      <c r="KU1400" s="471">
        <v>0</v>
      </c>
      <c r="KV1400" s="471">
        <v>0</v>
      </c>
      <c r="KW1400" s="496">
        <v>0</v>
      </c>
      <c r="KX1400" s="471">
        <v>228</v>
      </c>
      <c r="KY1400" s="471">
        <v>196</v>
      </c>
      <c r="KZ1400" s="471">
        <v>321</v>
      </c>
      <c r="LA1400" s="471">
        <v>197</v>
      </c>
      <c r="LB1400" s="471">
        <v>82</v>
      </c>
      <c r="LC1400" s="471">
        <v>69</v>
      </c>
      <c r="LD1400" s="471">
        <v>34</v>
      </c>
      <c r="LE1400" s="471">
        <v>3</v>
      </c>
      <c r="LF1400" s="496">
        <v>1130</v>
      </c>
      <c r="LG1400" s="262"/>
      <c r="LH1400" s="262"/>
      <c r="LI1400" s="262"/>
      <c r="LJ1400" s="262"/>
      <c r="LK1400" s="262"/>
      <c r="LL1400" s="262"/>
      <c r="LM1400" s="262"/>
      <c r="LN1400" s="262"/>
      <c r="LO1400" s="262"/>
      <c r="LP1400" s="262"/>
      <c r="LQ1400" s="262"/>
      <c r="LR1400" s="262"/>
      <c r="LS1400" s="262"/>
      <c r="LT1400" s="262"/>
      <c r="LU1400" s="262"/>
      <c r="LV1400" s="262"/>
      <c r="LW1400" s="262"/>
      <c r="LX1400" s="262"/>
      <c r="LY1400" s="262"/>
      <c r="LZ1400" s="262"/>
      <c r="MA1400" s="262"/>
      <c r="MB1400" s="262"/>
      <c r="MC1400" s="262"/>
      <c r="MD1400" s="262"/>
      <c r="ME1400" s="262"/>
      <c r="MF1400" s="262"/>
      <c r="MG1400" s="262"/>
      <c r="MH1400" s="262"/>
      <c r="MI1400" s="262"/>
      <c r="MJ1400" s="262"/>
      <c r="MK1400" s="262"/>
      <c r="ML1400" s="262"/>
      <c r="MM1400" s="262"/>
      <c r="MN1400" s="262"/>
      <c r="MO1400" s="262"/>
      <c r="MP1400" s="262"/>
      <c r="MQ1400" s="262"/>
      <c r="MR1400" s="262"/>
      <c r="MS1400" s="262"/>
      <c r="MT1400" s="262"/>
      <c r="MU1400" s="262"/>
    </row>
    <row r="1401" spans="1:359" x14ac:dyDescent="0.2">
      <c r="A1401" s="241" t="s">
        <v>245</v>
      </c>
      <c r="B1401" s="476" t="s">
        <v>908</v>
      </c>
      <c r="C1401" s="326" t="s">
        <v>801</v>
      </c>
      <c r="D1401" s="283" t="s">
        <v>246</v>
      </c>
      <c r="E1401" s="503">
        <v>0</v>
      </c>
      <c r="F1401" s="471">
        <v>104</v>
      </c>
      <c r="G1401" s="471">
        <v>72</v>
      </c>
      <c r="H1401" s="471">
        <v>54</v>
      </c>
      <c r="I1401" s="471">
        <v>30</v>
      </c>
      <c r="J1401" s="471">
        <v>17</v>
      </c>
      <c r="K1401" s="471">
        <v>15</v>
      </c>
      <c r="L1401" s="471">
        <v>9</v>
      </c>
      <c r="M1401" s="471">
        <v>0</v>
      </c>
      <c r="N1401" s="496">
        <v>301</v>
      </c>
      <c r="O1401" s="503">
        <v>10</v>
      </c>
      <c r="P1401" s="471">
        <v>0</v>
      </c>
      <c r="Q1401" s="471">
        <v>0</v>
      </c>
      <c r="R1401" s="471">
        <v>0</v>
      </c>
      <c r="S1401" s="471">
        <v>0</v>
      </c>
      <c r="T1401" s="471">
        <v>0</v>
      </c>
      <c r="U1401" s="471">
        <v>0</v>
      </c>
      <c r="V1401" s="471">
        <v>0</v>
      </c>
      <c r="W1401" s="471">
        <v>0</v>
      </c>
      <c r="X1401" s="496">
        <v>0</v>
      </c>
      <c r="Y1401" s="503">
        <v>25</v>
      </c>
      <c r="Z1401" s="471">
        <v>81</v>
      </c>
      <c r="AA1401" s="471">
        <v>80</v>
      </c>
      <c r="AB1401" s="471">
        <v>75</v>
      </c>
      <c r="AC1401" s="471">
        <v>39</v>
      </c>
      <c r="AD1401" s="471">
        <v>15</v>
      </c>
      <c r="AE1401" s="471">
        <v>12</v>
      </c>
      <c r="AF1401" s="471">
        <v>1</v>
      </c>
      <c r="AG1401" s="471">
        <v>0</v>
      </c>
      <c r="AH1401" s="496">
        <v>303</v>
      </c>
      <c r="AI1401" s="503">
        <v>50</v>
      </c>
      <c r="AJ1401" s="471">
        <v>0</v>
      </c>
      <c r="AK1401" s="471">
        <v>0</v>
      </c>
      <c r="AL1401" s="471">
        <v>0</v>
      </c>
      <c r="AM1401" s="471">
        <v>0</v>
      </c>
      <c r="AN1401" s="471">
        <v>0</v>
      </c>
      <c r="AO1401" s="471">
        <v>0</v>
      </c>
      <c r="AP1401" s="471">
        <v>0</v>
      </c>
      <c r="AQ1401" s="471">
        <v>0</v>
      </c>
      <c r="AR1401" s="496">
        <v>0</v>
      </c>
      <c r="AS1401" s="503">
        <v>100</v>
      </c>
      <c r="AT1401" s="471">
        <v>0</v>
      </c>
      <c r="AU1401" s="471">
        <v>0</v>
      </c>
      <c r="AV1401" s="471">
        <v>0</v>
      </c>
      <c r="AW1401" s="471">
        <v>0</v>
      </c>
      <c r="AX1401" s="471">
        <v>0</v>
      </c>
      <c r="AY1401" s="471">
        <v>0</v>
      </c>
      <c r="AZ1401" s="471">
        <v>0</v>
      </c>
      <c r="BA1401" s="471">
        <v>0</v>
      </c>
      <c r="BB1401" s="496">
        <v>0</v>
      </c>
      <c r="BC1401" s="503">
        <v>0</v>
      </c>
      <c r="BD1401" s="471">
        <v>0</v>
      </c>
      <c r="BE1401" s="471">
        <v>0</v>
      </c>
      <c r="BF1401" s="471">
        <v>0</v>
      </c>
      <c r="BG1401" s="471">
        <v>0</v>
      </c>
      <c r="BH1401" s="471">
        <v>0</v>
      </c>
      <c r="BI1401" s="471">
        <v>0</v>
      </c>
      <c r="BJ1401" s="471">
        <v>0</v>
      </c>
      <c r="BK1401" s="471">
        <v>0</v>
      </c>
      <c r="BL1401" s="496">
        <v>0</v>
      </c>
      <c r="BM1401" s="471">
        <v>81</v>
      </c>
      <c r="BN1401" s="471">
        <v>80</v>
      </c>
      <c r="BO1401" s="471">
        <v>75</v>
      </c>
      <c r="BP1401" s="471">
        <v>39</v>
      </c>
      <c r="BQ1401" s="471">
        <v>15</v>
      </c>
      <c r="BR1401" s="471">
        <v>12</v>
      </c>
      <c r="BS1401" s="471">
        <v>1</v>
      </c>
      <c r="BT1401" s="471">
        <v>0</v>
      </c>
      <c r="BU1401" s="496">
        <v>303</v>
      </c>
      <c r="BV1401" s="471">
        <v>185</v>
      </c>
      <c r="BW1401" s="471">
        <v>152</v>
      </c>
      <c r="BX1401" s="471">
        <v>129</v>
      </c>
      <c r="BY1401" s="471">
        <v>69</v>
      </c>
      <c r="BZ1401" s="471">
        <v>32</v>
      </c>
      <c r="CA1401" s="471">
        <v>27</v>
      </c>
      <c r="CB1401" s="471">
        <v>10</v>
      </c>
      <c r="CC1401" s="471">
        <v>0</v>
      </c>
      <c r="CD1401" s="496">
        <v>604</v>
      </c>
      <c r="CE1401" s="503">
        <v>10</v>
      </c>
      <c r="CF1401" s="471">
        <v>0</v>
      </c>
      <c r="CG1401" s="471">
        <v>0</v>
      </c>
      <c r="CH1401" s="471">
        <v>0</v>
      </c>
      <c r="CI1401" s="471">
        <v>0</v>
      </c>
      <c r="CJ1401" s="471">
        <v>0</v>
      </c>
      <c r="CK1401" s="471">
        <v>0</v>
      </c>
      <c r="CL1401" s="471">
        <v>0</v>
      </c>
      <c r="CM1401" s="471">
        <v>0</v>
      </c>
      <c r="CN1401" s="496">
        <v>0</v>
      </c>
      <c r="CO1401" s="503">
        <v>25</v>
      </c>
      <c r="CP1401" s="471">
        <v>0</v>
      </c>
      <c r="CQ1401" s="471">
        <v>0</v>
      </c>
      <c r="CR1401" s="471">
        <v>0</v>
      </c>
      <c r="CS1401" s="471">
        <v>0</v>
      </c>
      <c r="CT1401" s="471">
        <v>0</v>
      </c>
      <c r="CU1401" s="471">
        <v>0</v>
      </c>
      <c r="CV1401" s="471">
        <v>0</v>
      </c>
      <c r="CW1401" s="471">
        <v>0</v>
      </c>
      <c r="CX1401" s="496">
        <v>0</v>
      </c>
      <c r="CY1401" s="503">
        <v>50</v>
      </c>
      <c r="CZ1401" s="471">
        <v>0</v>
      </c>
      <c r="DA1401" s="471">
        <v>0</v>
      </c>
      <c r="DB1401" s="471">
        <v>0</v>
      </c>
      <c r="DC1401" s="471">
        <v>0</v>
      </c>
      <c r="DD1401" s="471">
        <v>0</v>
      </c>
      <c r="DE1401" s="471">
        <v>0</v>
      </c>
      <c r="DF1401" s="471">
        <v>0</v>
      </c>
      <c r="DG1401" s="471">
        <v>0</v>
      </c>
      <c r="DH1401" s="496">
        <v>0</v>
      </c>
      <c r="DI1401" s="503">
        <v>100</v>
      </c>
      <c r="DJ1401" s="471">
        <v>28</v>
      </c>
      <c r="DK1401" s="471">
        <v>3</v>
      </c>
      <c r="DL1401" s="471">
        <v>11</v>
      </c>
      <c r="DM1401" s="471">
        <v>7</v>
      </c>
      <c r="DN1401" s="471">
        <v>1</v>
      </c>
      <c r="DO1401" s="471">
        <v>1</v>
      </c>
      <c r="DP1401" s="471">
        <v>5</v>
      </c>
      <c r="DQ1401" s="471">
        <v>2</v>
      </c>
      <c r="DR1401" s="496">
        <v>58</v>
      </c>
      <c r="DS1401" s="503">
        <v>0</v>
      </c>
      <c r="DT1401" s="471">
        <v>0</v>
      </c>
      <c r="DU1401" s="471">
        <v>0</v>
      </c>
      <c r="DV1401" s="471">
        <v>0</v>
      </c>
      <c r="DW1401" s="471">
        <v>0</v>
      </c>
      <c r="DX1401" s="471">
        <v>0</v>
      </c>
      <c r="DY1401" s="471">
        <v>0</v>
      </c>
      <c r="DZ1401" s="471">
        <v>0</v>
      </c>
      <c r="EA1401" s="471">
        <v>0</v>
      </c>
      <c r="EB1401" s="496">
        <v>0</v>
      </c>
      <c r="EC1401" s="471">
        <v>28</v>
      </c>
      <c r="ED1401" s="471">
        <v>3</v>
      </c>
      <c r="EE1401" s="471">
        <v>11</v>
      </c>
      <c r="EF1401" s="471">
        <v>7</v>
      </c>
      <c r="EG1401" s="471">
        <v>1</v>
      </c>
      <c r="EH1401" s="471">
        <v>1</v>
      </c>
      <c r="EI1401" s="471">
        <v>5</v>
      </c>
      <c r="EJ1401" s="471">
        <v>2</v>
      </c>
      <c r="EK1401" s="496">
        <v>58</v>
      </c>
      <c r="EL1401" s="518">
        <v>50</v>
      </c>
      <c r="EM1401" s="471">
        <v>0</v>
      </c>
      <c r="EN1401" s="471">
        <v>0</v>
      </c>
      <c r="EO1401" s="471">
        <v>0</v>
      </c>
      <c r="EP1401" s="471">
        <v>0</v>
      </c>
      <c r="EQ1401" s="471">
        <v>0</v>
      </c>
      <c r="ER1401" s="471">
        <v>0</v>
      </c>
      <c r="ES1401" s="471">
        <v>0</v>
      </c>
      <c r="ET1401" s="471">
        <v>0</v>
      </c>
      <c r="EU1401" s="496">
        <v>0</v>
      </c>
      <c r="EV1401" s="503">
        <v>100</v>
      </c>
      <c r="EW1401" s="471">
        <v>0</v>
      </c>
      <c r="EX1401" s="471">
        <v>0</v>
      </c>
      <c r="EY1401" s="471">
        <v>0</v>
      </c>
      <c r="EZ1401" s="471">
        <v>0</v>
      </c>
      <c r="FA1401" s="471">
        <v>0</v>
      </c>
      <c r="FB1401" s="471">
        <v>0</v>
      </c>
      <c r="FC1401" s="471">
        <v>0</v>
      </c>
      <c r="FD1401" s="471">
        <v>0</v>
      </c>
      <c r="FE1401" s="496">
        <v>0</v>
      </c>
      <c r="FF1401" s="503">
        <v>150</v>
      </c>
      <c r="FG1401" s="471">
        <v>0</v>
      </c>
      <c r="FH1401" s="471">
        <v>0</v>
      </c>
      <c r="FI1401" s="471">
        <v>0</v>
      </c>
      <c r="FJ1401" s="471">
        <v>0</v>
      </c>
      <c r="FK1401" s="471">
        <v>0</v>
      </c>
      <c r="FL1401" s="471">
        <v>0</v>
      </c>
      <c r="FM1401" s="471">
        <v>0</v>
      </c>
      <c r="FN1401" s="471">
        <v>0</v>
      </c>
      <c r="FO1401" s="496">
        <v>0</v>
      </c>
      <c r="FP1401" s="503">
        <v>200</v>
      </c>
      <c r="FQ1401" s="471">
        <v>3</v>
      </c>
      <c r="FR1401" s="471">
        <v>6</v>
      </c>
      <c r="FS1401" s="471">
        <v>2</v>
      </c>
      <c r="FT1401" s="471">
        <v>2</v>
      </c>
      <c r="FU1401" s="471">
        <v>0</v>
      </c>
      <c r="FV1401" s="471">
        <v>1</v>
      </c>
      <c r="FW1401" s="471">
        <v>0</v>
      </c>
      <c r="FX1401" s="471">
        <v>0</v>
      </c>
      <c r="FY1401" s="496">
        <v>14</v>
      </c>
      <c r="FZ1401" s="503">
        <v>0</v>
      </c>
      <c r="GA1401" s="471">
        <v>0</v>
      </c>
      <c r="GB1401" s="471">
        <v>0</v>
      </c>
      <c r="GC1401" s="471">
        <v>0</v>
      </c>
      <c r="GD1401" s="471">
        <v>0</v>
      </c>
      <c r="GE1401" s="471">
        <v>0</v>
      </c>
      <c r="GF1401" s="471">
        <v>0</v>
      </c>
      <c r="GG1401" s="471">
        <v>0</v>
      </c>
      <c r="GH1401" s="471">
        <v>0</v>
      </c>
      <c r="GI1401" s="496">
        <v>0</v>
      </c>
      <c r="GJ1401" s="471">
        <v>3</v>
      </c>
      <c r="GK1401" s="471">
        <v>6</v>
      </c>
      <c r="GL1401" s="471">
        <v>2</v>
      </c>
      <c r="GM1401" s="471">
        <v>2</v>
      </c>
      <c r="GN1401" s="471">
        <v>0</v>
      </c>
      <c r="GO1401" s="471">
        <v>1</v>
      </c>
      <c r="GP1401" s="471">
        <v>0</v>
      </c>
      <c r="GQ1401" s="471">
        <v>0</v>
      </c>
      <c r="GR1401" s="496">
        <v>14</v>
      </c>
      <c r="GS1401" s="503">
        <v>100</v>
      </c>
      <c r="GT1401" s="471">
        <v>0</v>
      </c>
      <c r="GU1401" s="471">
        <v>0</v>
      </c>
      <c r="GV1401" s="471">
        <v>0</v>
      </c>
      <c r="GW1401" s="471">
        <v>0</v>
      </c>
      <c r="GX1401" s="471">
        <v>0</v>
      </c>
      <c r="GY1401" s="471">
        <v>0</v>
      </c>
      <c r="GZ1401" s="471">
        <v>0</v>
      </c>
      <c r="HA1401" s="471">
        <v>0</v>
      </c>
      <c r="HB1401" s="496">
        <v>0</v>
      </c>
      <c r="HC1401" s="503">
        <v>150</v>
      </c>
      <c r="HD1401" s="471">
        <v>0</v>
      </c>
      <c r="HE1401" s="471">
        <v>0</v>
      </c>
      <c r="HF1401" s="471">
        <v>0</v>
      </c>
      <c r="HG1401" s="471">
        <v>0</v>
      </c>
      <c r="HH1401" s="471">
        <v>0</v>
      </c>
      <c r="HI1401" s="471">
        <v>0</v>
      </c>
      <c r="HJ1401" s="471">
        <v>0</v>
      </c>
      <c r="HK1401" s="471">
        <v>0</v>
      </c>
      <c r="HL1401" s="496">
        <v>0</v>
      </c>
      <c r="HM1401" s="503">
        <v>200</v>
      </c>
      <c r="HN1401" s="471">
        <v>0</v>
      </c>
      <c r="HO1401" s="471">
        <v>0</v>
      </c>
      <c r="HP1401" s="471">
        <v>0</v>
      </c>
      <c r="HQ1401" s="471">
        <v>0</v>
      </c>
      <c r="HR1401" s="471">
        <v>0</v>
      </c>
      <c r="HS1401" s="471">
        <v>0</v>
      </c>
      <c r="HT1401" s="471">
        <v>0</v>
      </c>
      <c r="HU1401" s="471">
        <v>0</v>
      </c>
      <c r="HV1401" s="496">
        <v>0</v>
      </c>
      <c r="HW1401" s="503">
        <v>250</v>
      </c>
      <c r="HX1401" s="471">
        <v>0</v>
      </c>
      <c r="HY1401" s="471">
        <v>0</v>
      </c>
      <c r="HZ1401" s="471">
        <v>0</v>
      </c>
      <c r="IA1401" s="471">
        <v>0</v>
      </c>
      <c r="IB1401" s="471">
        <v>0</v>
      </c>
      <c r="IC1401" s="471">
        <v>0</v>
      </c>
      <c r="ID1401" s="471">
        <v>0</v>
      </c>
      <c r="IE1401" s="471">
        <v>0</v>
      </c>
      <c r="IF1401" s="496">
        <v>0</v>
      </c>
      <c r="IG1401" s="503">
        <v>300</v>
      </c>
      <c r="IH1401" s="471">
        <v>9</v>
      </c>
      <c r="II1401" s="471">
        <v>5</v>
      </c>
      <c r="IJ1401" s="471">
        <v>2</v>
      </c>
      <c r="IK1401" s="471">
        <v>0</v>
      </c>
      <c r="IL1401" s="471">
        <v>0</v>
      </c>
      <c r="IM1401" s="471">
        <v>0</v>
      </c>
      <c r="IN1401" s="471">
        <v>0</v>
      </c>
      <c r="IO1401" s="471">
        <v>0</v>
      </c>
      <c r="IP1401" s="496">
        <v>16</v>
      </c>
      <c r="IQ1401" s="503">
        <v>0</v>
      </c>
      <c r="IR1401" s="471">
        <v>0</v>
      </c>
      <c r="IS1401" s="471">
        <v>0</v>
      </c>
      <c r="IT1401" s="471">
        <v>0</v>
      </c>
      <c r="IU1401" s="471">
        <v>0</v>
      </c>
      <c r="IV1401" s="471">
        <v>0</v>
      </c>
      <c r="IW1401" s="471">
        <v>0</v>
      </c>
      <c r="IX1401" s="471">
        <v>0</v>
      </c>
      <c r="IY1401" s="471">
        <v>0</v>
      </c>
      <c r="IZ1401" s="496">
        <v>0</v>
      </c>
      <c r="JA1401" s="471">
        <v>9</v>
      </c>
      <c r="JB1401" s="471">
        <v>5</v>
      </c>
      <c r="JC1401" s="471">
        <v>2</v>
      </c>
      <c r="JD1401" s="471">
        <v>0</v>
      </c>
      <c r="JE1401" s="471">
        <v>0</v>
      </c>
      <c r="JF1401" s="471">
        <v>0</v>
      </c>
      <c r="JG1401" s="471">
        <v>0</v>
      </c>
      <c r="JH1401" s="471">
        <v>0</v>
      </c>
      <c r="JI1401" s="471">
        <v>16</v>
      </c>
      <c r="JJ1401" s="503">
        <v>0</v>
      </c>
      <c r="JK1401" s="471">
        <v>52</v>
      </c>
      <c r="JL1401" s="471">
        <v>56</v>
      </c>
      <c r="JM1401" s="471">
        <v>59</v>
      </c>
      <c r="JN1401" s="471">
        <v>55</v>
      </c>
      <c r="JO1401" s="471">
        <v>35</v>
      </c>
      <c r="JP1401" s="471">
        <v>10</v>
      </c>
      <c r="JQ1401" s="471">
        <v>11</v>
      </c>
      <c r="JR1401" s="471">
        <v>4</v>
      </c>
      <c r="JS1401" s="496">
        <v>282</v>
      </c>
      <c r="JT1401" s="503">
        <v>10</v>
      </c>
      <c r="JU1401" s="471">
        <v>0</v>
      </c>
      <c r="JV1401" s="471">
        <v>0</v>
      </c>
      <c r="JW1401" s="471">
        <v>0</v>
      </c>
      <c r="JX1401" s="471">
        <v>0</v>
      </c>
      <c r="JY1401" s="471">
        <v>0</v>
      </c>
      <c r="JZ1401" s="471">
        <v>0</v>
      </c>
      <c r="KA1401" s="471">
        <v>0</v>
      </c>
      <c r="KB1401" s="471">
        <v>0</v>
      </c>
      <c r="KC1401" s="496">
        <v>0</v>
      </c>
      <c r="KD1401" s="503">
        <v>50</v>
      </c>
      <c r="KE1401" s="471">
        <v>0</v>
      </c>
      <c r="KF1401" s="471">
        <v>0</v>
      </c>
      <c r="KG1401" s="471">
        <v>0</v>
      </c>
      <c r="KH1401" s="471">
        <v>2</v>
      </c>
      <c r="KI1401" s="471">
        <v>0</v>
      </c>
      <c r="KJ1401" s="471">
        <v>0</v>
      </c>
      <c r="KK1401" s="471">
        <v>1</v>
      </c>
      <c r="KL1401" s="471">
        <v>0</v>
      </c>
      <c r="KM1401" s="496">
        <v>3</v>
      </c>
      <c r="KN1401" s="503">
        <v>0</v>
      </c>
      <c r="KO1401" s="471">
        <v>0</v>
      </c>
      <c r="KP1401" s="471">
        <v>0</v>
      </c>
      <c r="KQ1401" s="471">
        <v>0</v>
      </c>
      <c r="KR1401" s="471">
        <v>0</v>
      </c>
      <c r="KS1401" s="471">
        <v>0</v>
      </c>
      <c r="KT1401" s="471">
        <v>0</v>
      </c>
      <c r="KU1401" s="471">
        <v>0</v>
      </c>
      <c r="KV1401" s="471">
        <v>0</v>
      </c>
      <c r="KW1401" s="496">
        <v>0</v>
      </c>
      <c r="KX1401" s="471">
        <v>52</v>
      </c>
      <c r="KY1401" s="471">
        <v>56</v>
      </c>
      <c r="KZ1401" s="471">
        <v>59</v>
      </c>
      <c r="LA1401" s="471">
        <v>57</v>
      </c>
      <c r="LB1401" s="471">
        <v>35</v>
      </c>
      <c r="LC1401" s="471">
        <v>10</v>
      </c>
      <c r="LD1401" s="471">
        <v>12</v>
      </c>
      <c r="LE1401" s="471">
        <v>4</v>
      </c>
      <c r="LF1401" s="496">
        <v>285</v>
      </c>
      <c r="LG1401" s="262"/>
      <c r="LH1401" s="262"/>
      <c r="LI1401" s="262"/>
      <c r="LJ1401" s="262"/>
      <c r="LK1401" s="262"/>
      <c r="LL1401" s="262"/>
      <c r="LM1401" s="262"/>
      <c r="LN1401" s="262"/>
      <c r="LO1401" s="262"/>
      <c r="LP1401" s="262"/>
      <c r="LQ1401" s="262"/>
      <c r="LR1401" s="262"/>
      <c r="LS1401" s="262"/>
      <c r="LT1401" s="262"/>
      <c r="LU1401" s="262"/>
      <c r="LV1401" s="262"/>
      <c r="LW1401" s="262"/>
      <c r="LX1401" s="262"/>
      <c r="LY1401" s="262"/>
      <c r="LZ1401" s="262"/>
      <c r="MA1401" s="262"/>
      <c r="MB1401" s="262"/>
      <c r="MC1401" s="262"/>
      <c r="MD1401" s="262"/>
      <c r="ME1401" s="262"/>
      <c r="MF1401" s="262"/>
      <c r="MG1401" s="262"/>
      <c r="MH1401" s="262"/>
      <c r="MI1401" s="262"/>
      <c r="MJ1401" s="262"/>
      <c r="MK1401" s="262"/>
      <c r="ML1401" s="262"/>
      <c r="MM1401" s="262"/>
      <c r="MN1401" s="262"/>
      <c r="MO1401" s="262"/>
      <c r="MP1401" s="262"/>
      <c r="MQ1401" s="262"/>
      <c r="MR1401" s="262"/>
      <c r="MS1401" s="262"/>
      <c r="MT1401" s="262"/>
      <c r="MU1401" s="262"/>
    </row>
    <row r="1402" spans="1:359" x14ac:dyDescent="0.2">
      <c r="A1402" s="241" t="s">
        <v>247</v>
      </c>
      <c r="B1402" s="476" t="s">
        <v>909</v>
      </c>
      <c r="C1402" s="326" t="s">
        <v>784</v>
      </c>
      <c r="D1402" s="283" t="s">
        <v>248</v>
      </c>
      <c r="E1402" s="503">
        <v>0</v>
      </c>
      <c r="F1402" s="471">
        <v>120</v>
      </c>
      <c r="G1402" s="471">
        <v>81</v>
      </c>
      <c r="H1402" s="471">
        <v>74</v>
      </c>
      <c r="I1402" s="471">
        <v>43</v>
      </c>
      <c r="J1402" s="471">
        <v>27</v>
      </c>
      <c r="K1402" s="471">
        <v>26</v>
      </c>
      <c r="L1402" s="471">
        <v>3</v>
      </c>
      <c r="M1402" s="471">
        <v>0</v>
      </c>
      <c r="N1402" s="496">
        <v>374</v>
      </c>
      <c r="O1402" s="503">
        <v>10</v>
      </c>
      <c r="P1402" s="471">
        <v>0</v>
      </c>
      <c r="Q1402" s="471">
        <v>0</v>
      </c>
      <c r="R1402" s="471">
        <v>0</v>
      </c>
      <c r="S1402" s="471">
        <v>0</v>
      </c>
      <c r="T1402" s="471">
        <v>0</v>
      </c>
      <c r="U1402" s="471">
        <v>0</v>
      </c>
      <c r="V1402" s="471">
        <v>0</v>
      </c>
      <c r="W1402" s="471">
        <v>0</v>
      </c>
      <c r="X1402" s="496">
        <v>0</v>
      </c>
      <c r="Y1402" s="503">
        <v>25</v>
      </c>
      <c r="Z1402" s="471">
        <v>0</v>
      </c>
      <c r="AA1402" s="471">
        <v>0</v>
      </c>
      <c r="AB1402" s="471">
        <v>0</v>
      </c>
      <c r="AC1402" s="471">
        <v>0</v>
      </c>
      <c r="AD1402" s="471">
        <v>0</v>
      </c>
      <c r="AE1402" s="471">
        <v>0</v>
      </c>
      <c r="AF1402" s="471">
        <v>0</v>
      </c>
      <c r="AG1402" s="471">
        <v>0</v>
      </c>
      <c r="AH1402" s="496">
        <v>0</v>
      </c>
      <c r="AI1402" s="503">
        <v>50</v>
      </c>
      <c r="AJ1402" s="471">
        <v>0</v>
      </c>
      <c r="AK1402" s="471">
        <v>0</v>
      </c>
      <c r="AL1402" s="471">
        <v>0</v>
      </c>
      <c r="AM1402" s="471">
        <v>0</v>
      </c>
      <c r="AN1402" s="471">
        <v>0</v>
      </c>
      <c r="AO1402" s="471">
        <v>0</v>
      </c>
      <c r="AP1402" s="471">
        <v>0</v>
      </c>
      <c r="AQ1402" s="471">
        <v>0</v>
      </c>
      <c r="AR1402" s="496">
        <v>0</v>
      </c>
      <c r="AS1402" s="503">
        <v>100</v>
      </c>
      <c r="AT1402" s="471">
        <v>178</v>
      </c>
      <c r="AU1402" s="471">
        <v>124</v>
      </c>
      <c r="AV1402" s="471">
        <v>120</v>
      </c>
      <c r="AW1402" s="471">
        <v>84</v>
      </c>
      <c r="AX1402" s="471">
        <v>40</v>
      </c>
      <c r="AY1402" s="471">
        <v>31</v>
      </c>
      <c r="AZ1402" s="471">
        <v>17</v>
      </c>
      <c r="BA1402" s="471">
        <v>0</v>
      </c>
      <c r="BB1402" s="496">
        <v>594</v>
      </c>
      <c r="BC1402" s="503">
        <v>0</v>
      </c>
      <c r="BD1402" s="471">
        <v>0</v>
      </c>
      <c r="BE1402" s="471">
        <v>0</v>
      </c>
      <c r="BF1402" s="471">
        <v>0</v>
      </c>
      <c r="BG1402" s="471">
        <v>0</v>
      </c>
      <c r="BH1402" s="471">
        <v>0</v>
      </c>
      <c r="BI1402" s="471">
        <v>0</v>
      </c>
      <c r="BJ1402" s="471">
        <v>0</v>
      </c>
      <c r="BK1402" s="471">
        <v>0</v>
      </c>
      <c r="BL1402" s="496">
        <v>0</v>
      </c>
      <c r="BM1402" s="471">
        <v>178</v>
      </c>
      <c r="BN1402" s="471">
        <v>124</v>
      </c>
      <c r="BO1402" s="471">
        <v>120</v>
      </c>
      <c r="BP1402" s="471">
        <v>84</v>
      </c>
      <c r="BQ1402" s="471">
        <v>40</v>
      </c>
      <c r="BR1402" s="471">
        <v>31</v>
      </c>
      <c r="BS1402" s="471">
        <v>17</v>
      </c>
      <c r="BT1402" s="471">
        <v>0</v>
      </c>
      <c r="BU1402" s="496">
        <v>594</v>
      </c>
      <c r="BV1402" s="471">
        <v>298</v>
      </c>
      <c r="BW1402" s="471">
        <v>205</v>
      </c>
      <c r="BX1402" s="471">
        <v>194</v>
      </c>
      <c r="BY1402" s="471">
        <v>127</v>
      </c>
      <c r="BZ1402" s="471">
        <v>67</v>
      </c>
      <c r="CA1402" s="471">
        <v>57</v>
      </c>
      <c r="CB1402" s="471">
        <v>20</v>
      </c>
      <c r="CC1402" s="471">
        <v>0</v>
      </c>
      <c r="CD1402" s="496">
        <v>968</v>
      </c>
      <c r="CE1402" s="503">
        <v>10</v>
      </c>
      <c r="CF1402" s="471">
        <v>0</v>
      </c>
      <c r="CG1402" s="471">
        <v>0</v>
      </c>
      <c r="CH1402" s="471">
        <v>0</v>
      </c>
      <c r="CI1402" s="471">
        <v>0</v>
      </c>
      <c r="CJ1402" s="471">
        <v>0</v>
      </c>
      <c r="CK1402" s="471">
        <v>0</v>
      </c>
      <c r="CL1402" s="471">
        <v>0</v>
      </c>
      <c r="CM1402" s="471">
        <v>0</v>
      </c>
      <c r="CN1402" s="496">
        <v>0</v>
      </c>
      <c r="CO1402" s="503">
        <v>25</v>
      </c>
      <c r="CP1402" s="471">
        <v>0</v>
      </c>
      <c r="CQ1402" s="471">
        <v>0</v>
      </c>
      <c r="CR1402" s="471">
        <v>0</v>
      </c>
      <c r="CS1402" s="471">
        <v>0</v>
      </c>
      <c r="CT1402" s="471">
        <v>0</v>
      </c>
      <c r="CU1402" s="471">
        <v>0</v>
      </c>
      <c r="CV1402" s="471">
        <v>0</v>
      </c>
      <c r="CW1402" s="471">
        <v>0</v>
      </c>
      <c r="CX1402" s="496">
        <v>0</v>
      </c>
      <c r="CY1402" s="503">
        <v>50</v>
      </c>
      <c r="CZ1402" s="471">
        <v>0</v>
      </c>
      <c r="DA1402" s="471">
        <v>0</v>
      </c>
      <c r="DB1402" s="471">
        <v>0</v>
      </c>
      <c r="DC1402" s="471">
        <v>0</v>
      </c>
      <c r="DD1402" s="471">
        <v>0</v>
      </c>
      <c r="DE1402" s="471">
        <v>0</v>
      </c>
      <c r="DF1402" s="471">
        <v>0</v>
      </c>
      <c r="DG1402" s="471">
        <v>0</v>
      </c>
      <c r="DH1402" s="496">
        <v>0</v>
      </c>
      <c r="DI1402" s="503">
        <v>100</v>
      </c>
      <c r="DJ1402" s="471">
        <v>59</v>
      </c>
      <c r="DK1402" s="471">
        <v>18</v>
      </c>
      <c r="DL1402" s="471">
        <v>19</v>
      </c>
      <c r="DM1402" s="471">
        <v>10</v>
      </c>
      <c r="DN1402" s="471">
        <v>5</v>
      </c>
      <c r="DO1402" s="471">
        <v>1</v>
      </c>
      <c r="DP1402" s="471">
        <v>2</v>
      </c>
      <c r="DQ1402" s="471">
        <v>0</v>
      </c>
      <c r="DR1402" s="496">
        <v>114</v>
      </c>
      <c r="DS1402" s="503">
        <v>0</v>
      </c>
      <c r="DT1402" s="471">
        <v>0</v>
      </c>
      <c r="DU1402" s="471">
        <v>0</v>
      </c>
      <c r="DV1402" s="471">
        <v>0</v>
      </c>
      <c r="DW1402" s="471">
        <v>0</v>
      </c>
      <c r="DX1402" s="471">
        <v>0</v>
      </c>
      <c r="DY1402" s="471">
        <v>0</v>
      </c>
      <c r="DZ1402" s="471">
        <v>0</v>
      </c>
      <c r="EA1402" s="471">
        <v>0</v>
      </c>
      <c r="EB1402" s="496">
        <v>0</v>
      </c>
      <c r="EC1402" s="471">
        <v>59</v>
      </c>
      <c r="ED1402" s="471">
        <v>18</v>
      </c>
      <c r="EE1402" s="471">
        <v>19</v>
      </c>
      <c r="EF1402" s="471">
        <v>10</v>
      </c>
      <c r="EG1402" s="471">
        <v>5</v>
      </c>
      <c r="EH1402" s="471">
        <v>1</v>
      </c>
      <c r="EI1402" s="471">
        <v>2</v>
      </c>
      <c r="EJ1402" s="471">
        <v>0</v>
      </c>
      <c r="EK1402" s="496">
        <v>114</v>
      </c>
      <c r="EL1402" s="518">
        <v>50</v>
      </c>
      <c r="EM1402" s="471">
        <v>0</v>
      </c>
      <c r="EN1402" s="471">
        <v>0</v>
      </c>
      <c r="EO1402" s="471">
        <v>0</v>
      </c>
      <c r="EP1402" s="471">
        <v>0</v>
      </c>
      <c r="EQ1402" s="471">
        <v>0</v>
      </c>
      <c r="ER1402" s="471">
        <v>1</v>
      </c>
      <c r="ES1402" s="471">
        <v>0</v>
      </c>
      <c r="ET1402" s="471">
        <v>0</v>
      </c>
      <c r="EU1402" s="496">
        <v>1</v>
      </c>
      <c r="EV1402" s="503">
        <v>100</v>
      </c>
      <c r="EW1402" s="471">
        <v>0</v>
      </c>
      <c r="EX1402" s="471">
        <v>0</v>
      </c>
      <c r="EY1402" s="471">
        <v>0</v>
      </c>
      <c r="EZ1402" s="471">
        <v>0</v>
      </c>
      <c r="FA1402" s="471">
        <v>0</v>
      </c>
      <c r="FB1402" s="471">
        <v>0</v>
      </c>
      <c r="FC1402" s="471">
        <v>0</v>
      </c>
      <c r="FD1402" s="471">
        <v>0</v>
      </c>
      <c r="FE1402" s="496">
        <v>0</v>
      </c>
      <c r="FF1402" s="503">
        <v>150</v>
      </c>
      <c r="FG1402" s="471">
        <v>0</v>
      </c>
      <c r="FH1402" s="471">
        <v>0</v>
      </c>
      <c r="FI1402" s="471">
        <v>0</v>
      </c>
      <c r="FJ1402" s="471">
        <v>0</v>
      </c>
      <c r="FK1402" s="471">
        <v>0</v>
      </c>
      <c r="FL1402" s="471">
        <v>0</v>
      </c>
      <c r="FM1402" s="471">
        <v>0</v>
      </c>
      <c r="FN1402" s="471">
        <v>0</v>
      </c>
      <c r="FO1402" s="496">
        <v>0</v>
      </c>
      <c r="FP1402" s="503">
        <v>200</v>
      </c>
      <c r="FQ1402" s="471">
        <v>8</v>
      </c>
      <c r="FR1402" s="471">
        <v>2</v>
      </c>
      <c r="FS1402" s="471">
        <v>3</v>
      </c>
      <c r="FT1402" s="471">
        <v>0</v>
      </c>
      <c r="FU1402" s="471">
        <v>1</v>
      </c>
      <c r="FV1402" s="471">
        <v>0</v>
      </c>
      <c r="FW1402" s="471">
        <v>0</v>
      </c>
      <c r="FX1402" s="471">
        <v>0</v>
      </c>
      <c r="FY1402" s="496">
        <v>14</v>
      </c>
      <c r="FZ1402" s="503">
        <v>0</v>
      </c>
      <c r="GA1402" s="471">
        <v>0</v>
      </c>
      <c r="GB1402" s="471">
        <v>0</v>
      </c>
      <c r="GC1402" s="471">
        <v>0</v>
      </c>
      <c r="GD1402" s="471">
        <v>0</v>
      </c>
      <c r="GE1402" s="471">
        <v>0</v>
      </c>
      <c r="GF1402" s="471">
        <v>0</v>
      </c>
      <c r="GG1402" s="471">
        <v>0</v>
      </c>
      <c r="GH1402" s="471">
        <v>0</v>
      </c>
      <c r="GI1402" s="496">
        <v>0</v>
      </c>
      <c r="GJ1402" s="471">
        <v>8</v>
      </c>
      <c r="GK1402" s="471">
        <v>2</v>
      </c>
      <c r="GL1402" s="471">
        <v>3</v>
      </c>
      <c r="GM1402" s="471">
        <v>0</v>
      </c>
      <c r="GN1402" s="471">
        <v>1</v>
      </c>
      <c r="GO1402" s="471">
        <v>1</v>
      </c>
      <c r="GP1402" s="471">
        <v>0</v>
      </c>
      <c r="GQ1402" s="471">
        <v>0</v>
      </c>
      <c r="GR1402" s="496">
        <v>15</v>
      </c>
      <c r="GS1402" s="503">
        <v>100</v>
      </c>
      <c r="GT1402" s="471">
        <v>0</v>
      </c>
      <c r="GU1402" s="471">
        <v>0</v>
      </c>
      <c r="GV1402" s="471">
        <v>0</v>
      </c>
      <c r="GW1402" s="471">
        <v>0</v>
      </c>
      <c r="GX1402" s="471">
        <v>0</v>
      </c>
      <c r="GY1402" s="471">
        <v>0</v>
      </c>
      <c r="GZ1402" s="471">
        <v>0</v>
      </c>
      <c r="HA1402" s="471">
        <v>0</v>
      </c>
      <c r="HB1402" s="496">
        <v>0</v>
      </c>
      <c r="HC1402" s="503">
        <v>150</v>
      </c>
      <c r="HD1402" s="471">
        <v>0</v>
      </c>
      <c r="HE1402" s="471">
        <v>0</v>
      </c>
      <c r="HF1402" s="471">
        <v>0</v>
      </c>
      <c r="HG1402" s="471">
        <v>0</v>
      </c>
      <c r="HH1402" s="471">
        <v>0</v>
      </c>
      <c r="HI1402" s="471">
        <v>0</v>
      </c>
      <c r="HJ1402" s="471">
        <v>0</v>
      </c>
      <c r="HK1402" s="471">
        <v>0</v>
      </c>
      <c r="HL1402" s="496">
        <v>0</v>
      </c>
      <c r="HM1402" s="503">
        <v>200</v>
      </c>
      <c r="HN1402" s="471">
        <v>0</v>
      </c>
      <c r="HO1402" s="471">
        <v>0</v>
      </c>
      <c r="HP1402" s="471">
        <v>0</v>
      </c>
      <c r="HQ1402" s="471">
        <v>0</v>
      </c>
      <c r="HR1402" s="471">
        <v>0</v>
      </c>
      <c r="HS1402" s="471">
        <v>0</v>
      </c>
      <c r="HT1402" s="471">
        <v>0</v>
      </c>
      <c r="HU1402" s="471">
        <v>0</v>
      </c>
      <c r="HV1402" s="496">
        <v>0</v>
      </c>
      <c r="HW1402" s="503">
        <v>250</v>
      </c>
      <c r="HX1402" s="471">
        <v>0</v>
      </c>
      <c r="HY1402" s="471">
        <v>0</v>
      </c>
      <c r="HZ1402" s="471">
        <v>0</v>
      </c>
      <c r="IA1402" s="471">
        <v>0</v>
      </c>
      <c r="IB1402" s="471">
        <v>0</v>
      </c>
      <c r="IC1402" s="471">
        <v>0</v>
      </c>
      <c r="ID1402" s="471">
        <v>0</v>
      </c>
      <c r="IE1402" s="471">
        <v>0</v>
      </c>
      <c r="IF1402" s="496">
        <v>0</v>
      </c>
      <c r="IG1402" s="503">
        <v>300</v>
      </c>
      <c r="IH1402" s="471">
        <v>5</v>
      </c>
      <c r="II1402" s="471">
        <v>2</v>
      </c>
      <c r="IJ1402" s="471">
        <v>1</v>
      </c>
      <c r="IK1402" s="471">
        <v>0</v>
      </c>
      <c r="IL1402" s="471">
        <v>2</v>
      </c>
      <c r="IM1402" s="471">
        <v>1</v>
      </c>
      <c r="IN1402" s="471">
        <v>0</v>
      </c>
      <c r="IO1402" s="471">
        <v>0</v>
      </c>
      <c r="IP1402" s="496">
        <v>11</v>
      </c>
      <c r="IQ1402" s="503">
        <v>0</v>
      </c>
      <c r="IR1402" s="471">
        <v>0</v>
      </c>
      <c r="IS1402" s="471">
        <v>0</v>
      </c>
      <c r="IT1402" s="471">
        <v>0</v>
      </c>
      <c r="IU1402" s="471">
        <v>0</v>
      </c>
      <c r="IV1402" s="471">
        <v>0</v>
      </c>
      <c r="IW1402" s="471">
        <v>0</v>
      </c>
      <c r="IX1402" s="471">
        <v>0</v>
      </c>
      <c r="IY1402" s="471">
        <v>0</v>
      </c>
      <c r="IZ1402" s="496">
        <v>0</v>
      </c>
      <c r="JA1402" s="471">
        <v>5</v>
      </c>
      <c r="JB1402" s="471">
        <v>2</v>
      </c>
      <c r="JC1402" s="471">
        <v>1</v>
      </c>
      <c r="JD1402" s="471">
        <v>0</v>
      </c>
      <c r="JE1402" s="471">
        <v>2</v>
      </c>
      <c r="JF1402" s="471">
        <v>1</v>
      </c>
      <c r="JG1402" s="471">
        <v>0</v>
      </c>
      <c r="JH1402" s="471">
        <v>0</v>
      </c>
      <c r="JI1402" s="471">
        <v>11</v>
      </c>
      <c r="JJ1402" s="503">
        <v>0</v>
      </c>
      <c r="JK1402" s="471">
        <v>64</v>
      </c>
      <c r="JL1402" s="471">
        <v>113</v>
      </c>
      <c r="JM1402" s="471">
        <v>134</v>
      </c>
      <c r="JN1402" s="471">
        <v>88</v>
      </c>
      <c r="JO1402" s="471">
        <v>78</v>
      </c>
      <c r="JP1402" s="471">
        <v>48</v>
      </c>
      <c r="JQ1402" s="471">
        <v>20</v>
      </c>
      <c r="JR1402" s="471">
        <v>3</v>
      </c>
      <c r="JS1402" s="496">
        <v>548</v>
      </c>
      <c r="JT1402" s="503">
        <v>10</v>
      </c>
      <c r="JU1402" s="471">
        <v>0</v>
      </c>
      <c r="JV1402" s="471">
        <v>0</v>
      </c>
      <c r="JW1402" s="471">
        <v>0</v>
      </c>
      <c r="JX1402" s="471">
        <v>0</v>
      </c>
      <c r="JY1402" s="471">
        <v>0</v>
      </c>
      <c r="JZ1402" s="471">
        <v>0</v>
      </c>
      <c r="KA1402" s="471">
        <v>0</v>
      </c>
      <c r="KB1402" s="471">
        <v>0</v>
      </c>
      <c r="KC1402" s="496">
        <v>0</v>
      </c>
      <c r="KD1402" s="503">
        <v>50</v>
      </c>
      <c r="KE1402" s="471">
        <v>0</v>
      </c>
      <c r="KF1402" s="471">
        <v>1</v>
      </c>
      <c r="KG1402" s="471">
        <v>1</v>
      </c>
      <c r="KH1402" s="471">
        <v>0</v>
      </c>
      <c r="KI1402" s="471">
        <v>0</v>
      </c>
      <c r="KJ1402" s="471">
        <v>0</v>
      </c>
      <c r="KK1402" s="471">
        <v>0</v>
      </c>
      <c r="KL1402" s="471">
        <v>0</v>
      </c>
      <c r="KM1402" s="496">
        <v>2</v>
      </c>
      <c r="KN1402" s="503">
        <v>0</v>
      </c>
      <c r="KO1402" s="471">
        <v>0</v>
      </c>
      <c r="KP1402" s="471">
        <v>0</v>
      </c>
      <c r="KQ1402" s="471">
        <v>0</v>
      </c>
      <c r="KR1402" s="471">
        <v>0</v>
      </c>
      <c r="KS1402" s="471">
        <v>0</v>
      </c>
      <c r="KT1402" s="471">
        <v>0</v>
      </c>
      <c r="KU1402" s="471">
        <v>0</v>
      </c>
      <c r="KV1402" s="471">
        <v>0</v>
      </c>
      <c r="KW1402" s="496">
        <v>0</v>
      </c>
      <c r="KX1402" s="471">
        <v>64</v>
      </c>
      <c r="KY1402" s="471">
        <v>114</v>
      </c>
      <c r="KZ1402" s="471">
        <v>135</v>
      </c>
      <c r="LA1402" s="471">
        <v>88</v>
      </c>
      <c r="LB1402" s="471">
        <v>78</v>
      </c>
      <c r="LC1402" s="471">
        <v>48</v>
      </c>
      <c r="LD1402" s="471">
        <v>20</v>
      </c>
      <c r="LE1402" s="471">
        <v>3</v>
      </c>
      <c r="LF1402" s="496">
        <v>550</v>
      </c>
      <c r="LG1402" s="262"/>
      <c r="LH1402" s="262"/>
      <c r="LI1402" s="262"/>
      <c r="LJ1402" s="262"/>
      <c r="LK1402" s="262"/>
      <c r="LL1402" s="262"/>
      <c r="LM1402" s="262"/>
      <c r="LN1402" s="262"/>
      <c r="LO1402" s="262"/>
      <c r="LP1402" s="262"/>
      <c r="LQ1402" s="262"/>
      <c r="LR1402" s="262"/>
      <c r="LS1402" s="262"/>
      <c r="LT1402" s="262"/>
      <c r="LU1402" s="262"/>
      <c r="LV1402" s="262"/>
      <c r="LW1402" s="262"/>
      <c r="LX1402" s="262"/>
      <c r="LY1402" s="262"/>
      <c r="LZ1402" s="262"/>
      <c r="MA1402" s="262"/>
      <c r="MB1402" s="262"/>
      <c r="MC1402" s="262"/>
      <c r="MD1402" s="262"/>
      <c r="ME1402" s="262"/>
      <c r="MF1402" s="262"/>
      <c r="MG1402" s="262"/>
      <c r="MH1402" s="262"/>
      <c r="MI1402" s="262"/>
      <c r="MJ1402" s="262"/>
      <c r="MK1402" s="262"/>
      <c r="ML1402" s="262"/>
      <c r="MM1402" s="262"/>
      <c r="MN1402" s="262"/>
      <c r="MO1402" s="262"/>
      <c r="MP1402" s="262"/>
      <c r="MQ1402" s="262"/>
      <c r="MR1402" s="262"/>
      <c r="MS1402" s="262"/>
      <c r="MT1402" s="262"/>
      <c r="MU1402" s="262"/>
    </row>
    <row r="1403" spans="1:359" x14ac:dyDescent="0.2">
      <c r="A1403" s="241" t="s">
        <v>249</v>
      </c>
      <c r="B1403" s="476" t="s">
        <v>910</v>
      </c>
      <c r="C1403" s="326" t="s">
        <v>870</v>
      </c>
      <c r="D1403" s="283" t="s">
        <v>250</v>
      </c>
      <c r="E1403" s="503">
        <v>0</v>
      </c>
      <c r="F1403" s="471">
        <v>1437</v>
      </c>
      <c r="G1403" s="471">
        <v>173</v>
      </c>
      <c r="H1403" s="471">
        <v>109</v>
      </c>
      <c r="I1403" s="471">
        <v>40</v>
      </c>
      <c r="J1403" s="471">
        <v>19</v>
      </c>
      <c r="K1403" s="471">
        <v>10</v>
      </c>
      <c r="L1403" s="471">
        <v>6</v>
      </c>
      <c r="M1403" s="471">
        <v>1</v>
      </c>
      <c r="N1403" s="496">
        <v>1795</v>
      </c>
      <c r="O1403" s="503">
        <v>10</v>
      </c>
      <c r="P1403" s="471">
        <v>0</v>
      </c>
      <c r="Q1403" s="471">
        <v>0</v>
      </c>
      <c r="R1403" s="471">
        <v>0</v>
      </c>
      <c r="S1403" s="471">
        <v>0</v>
      </c>
      <c r="T1403" s="471">
        <v>0</v>
      </c>
      <c r="U1403" s="471">
        <v>0</v>
      </c>
      <c r="V1403" s="471">
        <v>0</v>
      </c>
      <c r="W1403" s="471">
        <v>0</v>
      </c>
      <c r="X1403" s="496">
        <v>0</v>
      </c>
      <c r="Y1403" s="503">
        <v>25</v>
      </c>
      <c r="Z1403" s="471">
        <v>0</v>
      </c>
      <c r="AA1403" s="471">
        <v>0</v>
      </c>
      <c r="AB1403" s="471">
        <v>0</v>
      </c>
      <c r="AC1403" s="471">
        <v>0</v>
      </c>
      <c r="AD1403" s="471">
        <v>0</v>
      </c>
      <c r="AE1403" s="471">
        <v>0</v>
      </c>
      <c r="AF1403" s="471">
        <v>0</v>
      </c>
      <c r="AG1403" s="471">
        <v>0</v>
      </c>
      <c r="AH1403" s="496">
        <v>0</v>
      </c>
      <c r="AI1403" s="503">
        <v>50</v>
      </c>
      <c r="AJ1403" s="471">
        <v>0</v>
      </c>
      <c r="AK1403" s="471">
        <v>0</v>
      </c>
      <c r="AL1403" s="471">
        <v>0</v>
      </c>
      <c r="AM1403" s="471">
        <v>0</v>
      </c>
      <c r="AN1403" s="471">
        <v>0</v>
      </c>
      <c r="AO1403" s="471">
        <v>0</v>
      </c>
      <c r="AP1403" s="471">
        <v>0</v>
      </c>
      <c r="AQ1403" s="471">
        <v>0</v>
      </c>
      <c r="AR1403" s="496">
        <v>0</v>
      </c>
      <c r="AS1403" s="503">
        <v>100</v>
      </c>
      <c r="AT1403" s="471">
        <v>189</v>
      </c>
      <c r="AU1403" s="471">
        <v>17</v>
      </c>
      <c r="AV1403" s="471">
        <v>12</v>
      </c>
      <c r="AW1403" s="471">
        <v>10</v>
      </c>
      <c r="AX1403" s="471">
        <v>0</v>
      </c>
      <c r="AY1403" s="471">
        <v>0</v>
      </c>
      <c r="AZ1403" s="471">
        <v>0</v>
      </c>
      <c r="BA1403" s="471">
        <v>0</v>
      </c>
      <c r="BB1403" s="496">
        <v>228</v>
      </c>
      <c r="BC1403" s="503">
        <v>0</v>
      </c>
      <c r="BD1403" s="471">
        <v>0</v>
      </c>
      <c r="BE1403" s="471">
        <v>0</v>
      </c>
      <c r="BF1403" s="471">
        <v>0</v>
      </c>
      <c r="BG1403" s="471">
        <v>0</v>
      </c>
      <c r="BH1403" s="471">
        <v>0</v>
      </c>
      <c r="BI1403" s="471">
        <v>0</v>
      </c>
      <c r="BJ1403" s="471">
        <v>0</v>
      </c>
      <c r="BK1403" s="471">
        <v>0</v>
      </c>
      <c r="BL1403" s="496">
        <v>0</v>
      </c>
      <c r="BM1403" s="471">
        <v>189</v>
      </c>
      <c r="BN1403" s="471">
        <v>17</v>
      </c>
      <c r="BO1403" s="471">
        <v>12</v>
      </c>
      <c r="BP1403" s="471">
        <v>10</v>
      </c>
      <c r="BQ1403" s="471">
        <v>0</v>
      </c>
      <c r="BR1403" s="471">
        <v>0</v>
      </c>
      <c r="BS1403" s="471">
        <v>0</v>
      </c>
      <c r="BT1403" s="471">
        <v>0</v>
      </c>
      <c r="BU1403" s="496">
        <v>228</v>
      </c>
      <c r="BV1403" s="471">
        <v>1626</v>
      </c>
      <c r="BW1403" s="471">
        <v>190</v>
      </c>
      <c r="BX1403" s="471">
        <v>121</v>
      </c>
      <c r="BY1403" s="471">
        <v>50</v>
      </c>
      <c r="BZ1403" s="471">
        <v>19</v>
      </c>
      <c r="CA1403" s="471">
        <v>10</v>
      </c>
      <c r="CB1403" s="471">
        <v>6</v>
      </c>
      <c r="CC1403" s="471">
        <v>1</v>
      </c>
      <c r="CD1403" s="496">
        <v>2023</v>
      </c>
      <c r="CE1403" s="503">
        <v>10</v>
      </c>
      <c r="CF1403" s="471">
        <v>0</v>
      </c>
      <c r="CG1403" s="471">
        <v>0</v>
      </c>
      <c r="CH1403" s="471">
        <v>0</v>
      </c>
      <c r="CI1403" s="471">
        <v>0</v>
      </c>
      <c r="CJ1403" s="471">
        <v>0</v>
      </c>
      <c r="CK1403" s="471">
        <v>0</v>
      </c>
      <c r="CL1403" s="471">
        <v>0</v>
      </c>
      <c r="CM1403" s="471">
        <v>0</v>
      </c>
      <c r="CN1403" s="496">
        <v>0</v>
      </c>
      <c r="CO1403" s="503">
        <v>25</v>
      </c>
      <c r="CP1403" s="471">
        <v>0</v>
      </c>
      <c r="CQ1403" s="471">
        <v>0</v>
      </c>
      <c r="CR1403" s="471">
        <v>0</v>
      </c>
      <c r="CS1403" s="471">
        <v>0</v>
      </c>
      <c r="CT1403" s="471">
        <v>0</v>
      </c>
      <c r="CU1403" s="471">
        <v>0</v>
      </c>
      <c r="CV1403" s="471">
        <v>0</v>
      </c>
      <c r="CW1403" s="471">
        <v>0</v>
      </c>
      <c r="CX1403" s="496">
        <v>0</v>
      </c>
      <c r="CY1403" s="503">
        <v>50</v>
      </c>
      <c r="CZ1403" s="471">
        <v>205</v>
      </c>
      <c r="DA1403" s="471">
        <v>22</v>
      </c>
      <c r="DB1403" s="471">
        <v>11</v>
      </c>
      <c r="DC1403" s="471">
        <v>6</v>
      </c>
      <c r="DD1403" s="471">
        <v>5</v>
      </c>
      <c r="DE1403" s="471">
        <v>1</v>
      </c>
      <c r="DF1403" s="471">
        <v>0</v>
      </c>
      <c r="DG1403" s="471">
        <v>1</v>
      </c>
      <c r="DH1403" s="496">
        <v>251</v>
      </c>
      <c r="DI1403" s="503">
        <v>100</v>
      </c>
      <c r="DJ1403" s="471">
        <v>0</v>
      </c>
      <c r="DK1403" s="471">
        <v>0</v>
      </c>
      <c r="DL1403" s="471">
        <v>0</v>
      </c>
      <c r="DM1403" s="471">
        <v>0</v>
      </c>
      <c r="DN1403" s="471">
        <v>0</v>
      </c>
      <c r="DO1403" s="471">
        <v>0</v>
      </c>
      <c r="DP1403" s="471">
        <v>0</v>
      </c>
      <c r="DQ1403" s="471">
        <v>0</v>
      </c>
      <c r="DR1403" s="496">
        <v>0</v>
      </c>
      <c r="DS1403" s="503">
        <v>0</v>
      </c>
      <c r="DT1403" s="471">
        <v>0</v>
      </c>
      <c r="DU1403" s="471">
        <v>0</v>
      </c>
      <c r="DV1403" s="471">
        <v>0</v>
      </c>
      <c r="DW1403" s="471">
        <v>0</v>
      </c>
      <c r="DX1403" s="471">
        <v>0</v>
      </c>
      <c r="DY1403" s="471">
        <v>0</v>
      </c>
      <c r="DZ1403" s="471">
        <v>0</v>
      </c>
      <c r="EA1403" s="471">
        <v>0</v>
      </c>
      <c r="EB1403" s="496">
        <v>0</v>
      </c>
      <c r="EC1403" s="471">
        <v>205</v>
      </c>
      <c r="ED1403" s="471">
        <v>22</v>
      </c>
      <c r="EE1403" s="471">
        <v>11</v>
      </c>
      <c r="EF1403" s="471">
        <v>6</v>
      </c>
      <c r="EG1403" s="471">
        <v>5</v>
      </c>
      <c r="EH1403" s="471">
        <v>1</v>
      </c>
      <c r="EI1403" s="471">
        <v>0</v>
      </c>
      <c r="EJ1403" s="471">
        <v>1</v>
      </c>
      <c r="EK1403" s="496">
        <v>251</v>
      </c>
      <c r="EL1403" s="518">
        <v>50</v>
      </c>
      <c r="EM1403" s="471">
        <v>66</v>
      </c>
      <c r="EN1403" s="471">
        <v>5</v>
      </c>
      <c r="EO1403" s="471">
        <v>3</v>
      </c>
      <c r="EP1403" s="471">
        <v>1</v>
      </c>
      <c r="EQ1403" s="471">
        <v>0</v>
      </c>
      <c r="ER1403" s="471">
        <v>0</v>
      </c>
      <c r="ES1403" s="471">
        <v>0</v>
      </c>
      <c r="ET1403" s="471">
        <v>0</v>
      </c>
      <c r="EU1403" s="496">
        <v>75</v>
      </c>
      <c r="EV1403" s="503">
        <v>100</v>
      </c>
      <c r="EW1403" s="471">
        <v>0</v>
      </c>
      <c r="EX1403" s="471">
        <v>0</v>
      </c>
      <c r="EY1403" s="471">
        <v>0</v>
      </c>
      <c r="EZ1403" s="471">
        <v>0</v>
      </c>
      <c r="FA1403" s="471">
        <v>0</v>
      </c>
      <c r="FB1403" s="471">
        <v>0</v>
      </c>
      <c r="FC1403" s="471">
        <v>0</v>
      </c>
      <c r="FD1403" s="471">
        <v>0</v>
      </c>
      <c r="FE1403" s="496">
        <v>0</v>
      </c>
      <c r="FF1403" s="503">
        <v>150</v>
      </c>
      <c r="FG1403" s="471">
        <v>0</v>
      </c>
      <c r="FH1403" s="471">
        <v>0</v>
      </c>
      <c r="FI1403" s="471">
        <v>0</v>
      </c>
      <c r="FJ1403" s="471">
        <v>0</v>
      </c>
      <c r="FK1403" s="471">
        <v>0</v>
      </c>
      <c r="FL1403" s="471">
        <v>0</v>
      </c>
      <c r="FM1403" s="471">
        <v>0</v>
      </c>
      <c r="FN1403" s="471">
        <v>0</v>
      </c>
      <c r="FO1403" s="496">
        <v>0</v>
      </c>
      <c r="FP1403" s="503">
        <v>200</v>
      </c>
      <c r="FQ1403" s="471">
        <v>0</v>
      </c>
      <c r="FR1403" s="471">
        <v>0</v>
      </c>
      <c r="FS1403" s="471">
        <v>0</v>
      </c>
      <c r="FT1403" s="471">
        <v>0</v>
      </c>
      <c r="FU1403" s="471">
        <v>0</v>
      </c>
      <c r="FV1403" s="471">
        <v>0</v>
      </c>
      <c r="FW1403" s="471">
        <v>0</v>
      </c>
      <c r="FX1403" s="471">
        <v>0</v>
      </c>
      <c r="FY1403" s="496">
        <v>0</v>
      </c>
      <c r="FZ1403" s="503">
        <v>0</v>
      </c>
      <c r="GA1403" s="471">
        <v>0</v>
      </c>
      <c r="GB1403" s="471">
        <v>0</v>
      </c>
      <c r="GC1403" s="471">
        <v>0</v>
      </c>
      <c r="GD1403" s="471">
        <v>0</v>
      </c>
      <c r="GE1403" s="471">
        <v>0</v>
      </c>
      <c r="GF1403" s="471">
        <v>0</v>
      </c>
      <c r="GG1403" s="471">
        <v>0</v>
      </c>
      <c r="GH1403" s="471">
        <v>0</v>
      </c>
      <c r="GI1403" s="496">
        <v>0</v>
      </c>
      <c r="GJ1403" s="471">
        <v>66</v>
      </c>
      <c r="GK1403" s="471">
        <v>5</v>
      </c>
      <c r="GL1403" s="471">
        <v>3</v>
      </c>
      <c r="GM1403" s="471">
        <v>1</v>
      </c>
      <c r="GN1403" s="471">
        <v>0</v>
      </c>
      <c r="GO1403" s="471">
        <v>0</v>
      </c>
      <c r="GP1403" s="471">
        <v>0</v>
      </c>
      <c r="GQ1403" s="471">
        <v>0</v>
      </c>
      <c r="GR1403" s="496">
        <v>75</v>
      </c>
      <c r="GS1403" s="503">
        <v>100</v>
      </c>
      <c r="GT1403" s="471">
        <v>0</v>
      </c>
      <c r="GU1403" s="471">
        <v>0</v>
      </c>
      <c r="GV1403" s="471">
        <v>0</v>
      </c>
      <c r="GW1403" s="471">
        <v>0</v>
      </c>
      <c r="GX1403" s="471">
        <v>0</v>
      </c>
      <c r="GY1403" s="471">
        <v>0</v>
      </c>
      <c r="GZ1403" s="471">
        <v>0</v>
      </c>
      <c r="HA1403" s="471">
        <v>0</v>
      </c>
      <c r="HB1403" s="496">
        <v>0</v>
      </c>
      <c r="HC1403" s="503">
        <v>150</v>
      </c>
      <c r="HD1403" s="471">
        <v>0</v>
      </c>
      <c r="HE1403" s="471">
        <v>0</v>
      </c>
      <c r="HF1403" s="471">
        <v>0</v>
      </c>
      <c r="HG1403" s="471">
        <v>0</v>
      </c>
      <c r="HH1403" s="471">
        <v>0</v>
      </c>
      <c r="HI1403" s="471">
        <v>0</v>
      </c>
      <c r="HJ1403" s="471">
        <v>0</v>
      </c>
      <c r="HK1403" s="471">
        <v>0</v>
      </c>
      <c r="HL1403" s="496">
        <v>0</v>
      </c>
      <c r="HM1403" s="503">
        <v>200</v>
      </c>
      <c r="HN1403" s="471">
        <v>0</v>
      </c>
      <c r="HO1403" s="471">
        <v>0</v>
      </c>
      <c r="HP1403" s="471">
        <v>0</v>
      </c>
      <c r="HQ1403" s="471">
        <v>0</v>
      </c>
      <c r="HR1403" s="471">
        <v>0</v>
      </c>
      <c r="HS1403" s="471">
        <v>0</v>
      </c>
      <c r="HT1403" s="471">
        <v>0</v>
      </c>
      <c r="HU1403" s="471">
        <v>0</v>
      </c>
      <c r="HV1403" s="496">
        <v>0</v>
      </c>
      <c r="HW1403" s="503">
        <v>250</v>
      </c>
      <c r="HX1403" s="471">
        <v>0</v>
      </c>
      <c r="HY1403" s="471">
        <v>0</v>
      </c>
      <c r="HZ1403" s="471">
        <v>0</v>
      </c>
      <c r="IA1403" s="471">
        <v>0</v>
      </c>
      <c r="IB1403" s="471">
        <v>0</v>
      </c>
      <c r="IC1403" s="471">
        <v>0</v>
      </c>
      <c r="ID1403" s="471">
        <v>0</v>
      </c>
      <c r="IE1403" s="471">
        <v>0</v>
      </c>
      <c r="IF1403" s="496">
        <v>0</v>
      </c>
      <c r="IG1403" s="503">
        <v>300</v>
      </c>
      <c r="IH1403" s="471">
        <v>0</v>
      </c>
      <c r="II1403" s="471">
        <v>0</v>
      </c>
      <c r="IJ1403" s="471">
        <v>0</v>
      </c>
      <c r="IK1403" s="471">
        <v>0</v>
      </c>
      <c r="IL1403" s="471">
        <v>0</v>
      </c>
      <c r="IM1403" s="471">
        <v>0</v>
      </c>
      <c r="IN1403" s="471">
        <v>0</v>
      </c>
      <c r="IO1403" s="471">
        <v>0</v>
      </c>
      <c r="IP1403" s="496">
        <v>0</v>
      </c>
      <c r="IQ1403" s="503">
        <v>50</v>
      </c>
      <c r="IR1403" s="471">
        <v>53</v>
      </c>
      <c r="IS1403" s="471">
        <v>7</v>
      </c>
      <c r="IT1403" s="471">
        <v>5</v>
      </c>
      <c r="IU1403" s="471">
        <v>2</v>
      </c>
      <c r="IV1403" s="471">
        <v>1</v>
      </c>
      <c r="IW1403" s="471">
        <v>0</v>
      </c>
      <c r="IX1403" s="471">
        <v>0</v>
      </c>
      <c r="IY1403" s="471">
        <v>0</v>
      </c>
      <c r="IZ1403" s="496">
        <v>68</v>
      </c>
      <c r="JA1403" s="471">
        <v>53</v>
      </c>
      <c r="JB1403" s="471">
        <v>7</v>
      </c>
      <c r="JC1403" s="471">
        <v>5</v>
      </c>
      <c r="JD1403" s="471">
        <v>2</v>
      </c>
      <c r="JE1403" s="471">
        <v>1</v>
      </c>
      <c r="JF1403" s="471">
        <v>0</v>
      </c>
      <c r="JG1403" s="471">
        <v>0</v>
      </c>
      <c r="JH1403" s="471">
        <v>0</v>
      </c>
      <c r="JI1403" s="471">
        <v>68</v>
      </c>
      <c r="JJ1403" s="503">
        <v>0</v>
      </c>
      <c r="JK1403" s="471">
        <v>209</v>
      </c>
      <c r="JL1403" s="471">
        <v>70</v>
      </c>
      <c r="JM1403" s="471">
        <v>57</v>
      </c>
      <c r="JN1403" s="471">
        <v>44</v>
      </c>
      <c r="JO1403" s="471">
        <v>3</v>
      </c>
      <c r="JP1403" s="471">
        <v>2</v>
      </c>
      <c r="JQ1403" s="471">
        <v>2</v>
      </c>
      <c r="JR1403" s="471">
        <v>0</v>
      </c>
      <c r="JS1403" s="496">
        <v>387</v>
      </c>
      <c r="JT1403" s="503">
        <v>10</v>
      </c>
      <c r="JU1403" s="471">
        <v>0</v>
      </c>
      <c r="JV1403" s="471">
        <v>0</v>
      </c>
      <c r="JW1403" s="471">
        <v>0</v>
      </c>
      <c r="JX1403" s="471">
        <v>0</v>
      </c>
      <c r="JY1403" s="471">
        <v>0</v>
      </c>
      <c r="JZ1403" s="471">
        <v>0</v>
      </c>
      <c r="KA1403" s="471">
        <v>0</v>
      </c>
      <c r="KB1403" s="471">
        <v>0</v>
      </c>
      <c r="KC1403" s="496">
        <v>0</v>
      </c>
      <c r="KD1403" s="503">
        <v>50</v>
      </c>
      <c r="KE1403" s="471">
        <v>5</v>
      </c>
      <c r="KF1403" s="471">
        <v>0</v>
      </c>
      <c r="KG1403" s="471">
        <v>2</v>
      </c>
      <c r="KH1403" s="471">
        <v>0</v>
      </c>
      <c r="KI1403" s="471">
        <v>0</v>
      </c>
      <c r="KJ1403" s="471">
        <v>0</v>
      </c>
      <c r="KK1403" s="471">
        <v>0</v>
      </c>
      <c r="KL1403" s="471">
        <v>0</v>
      </c>
      <c r="KM1403" s="496">
        <v>7</v>
      </c>
      <c r="KN1403" s="503">
        <v>0</v>
      </c>
      <c r="KO1403" s="471">
        <v>0</v>
      </c>
      <c r="KP1403" s="471">
        <v>0</v>
      </c>
      <c r="KQ1403" s="471">
        <v>0</v>
      </c>
      <c r="KR1403" s="471">
        <v>0</v>
      </c>
      <c r="KS1403" s="471">
        <v>0</v>
      </c>
      <c r="KT1403" s="471">
        <v>0</v>
      </c>
      <c r="KU1403" s="471">
        <v>0</v>
      </c>
      <c r="KV1403" s="471">
        <v>0</v>
      </c>
      <c r="KW1403" s="496">
        <v>0</v>
      </c>
      <c r="KX1403" s="471">
        <v>214</v>
      </c>
      <c r="KY1403" s="471">
        <v>70</v>
      </c>
      <c r="KZ1403" s="471">
        <v>59</v>
      </c>
      <c r="LA1403" s="471">
        <v>44</v>
      </c>
      <c r="LB1403" s="471">
        <v>3</v>
      </c>
      <c r="LC1403" s="471">
        <v>2</v>
      </c>
      <c r="LD1403" s="471">
        <v>2</v>
      </c>
      <c r="LE1403" s="471">
        <v>0</v>
      </c>
      <c r="LF1403" s="496">
        <v>394</v>
      </c>
      <c r="LG1403" s="262"/>
      <c r="LH1403" s="262"/>
      <c r="LI1403" s="262"/>
      <c r="LJ1403" s="262"/>
      <c r="LK1403" s="262"/>
      <c r="LL1403" s="262"/>
      <c r="LM1403" s="262"/>
      <c r="LN1403" s="262"/>
      <c r="LO1403" s="262"/>
      <c r="LP1403" s="262"/>
      <c r="LQ1403" s="262"/>
      <c r="LR1403" s="262"/>
      <c r="LS1403" s="262"/>
      <c r="LT1403" s="262"/>
      <c r="LU1403" s="262"/>
      <c r="LV1403" s="262"/>
      <c r="LW1403" s="262"/>
      <c r="LX1403" s="262"/>
      <c r="LY1403" s="262"/>
      <c r="LZ1403" s="262"/>
      <c r="MA1403" s="262"/>
      <c r="MB1403" s="262"/>
      <c r="MC1403" s="262"/>
      <c r="MD1403" s="262"/>
      <c r="ME1403" s="262"/>
      <c r="MF1403" s="262"/>
      <c r="MG1403" s="262"/>
      <c r="MH1403" s="262"/>
      <c r="MI1403" s="262"/>
      <c r="MJ1403" s="262"/>
      <c r="MK1403" s="262"/>
      <c r="ML1403" s="262"/>
      <c r="MM1403" s="262"/>
      <c r="MN1403" s="262"/>
      <c r="MO1403" s="262"/>
      <c r="MP1403" s="262"/>
      <c r="MQ1403" s="262"/>
      <c r="MR1403" s="262"/>
      <c r="MS1403" s="262"/>
      <c r="MT1403" s="262"/>
      <c r="MU1403" s="262"/>
    </row>
    <row r="1404" spans="1:359" x14ac:dyDescent="0.2">
      <c r="A1404" s="241" t="s">
        <v>251</v>
      </c>
      <c r="B1404" s="476" t="s">
        <v>911</v>
      </c>
      <c r="C1404" s="326" t="s">
        <v>786</v>
      </c>
      <c r="D1404" s="283" t="s">
        <v>252</v>
      </c>
      <c r="E1404" s="503">
        <v>0</v>
      </c>
      <c r="F1404" s="471">
        <v>90</v>
      </c>
      <c r="G1404" s="471">
        <v>59</v>
      </c>
      <c r="H1404" s="471">
        <v>44</v>
      </c>
      <c r="I1404" s="471">
        <v>19</v>
      </c>
      <c r="J1404" s="471">
        <v>14</v>
      </c>
      <c r="K1404" s="471">
        <v>3</v>
      </c>
      <c r="L1404" s="471">
        <v>5</v>
      </c>
      <c r="M1404" s="471">
        <v>1</v>
      </c>
      <c r="N1404" s="496">
        <v>235</v>
      </c>
      <c r="O1404" s="503">
        <v>10</v>
      </c>
      <c r="P1404" s="471">
        <v>0</v>
      </c>
      <c r="Q1404" s="471">
        <v>0</v>
      </c>
      <c r="R1404" s="471">
        <v>0</v>
      </c>
      <c r="S1404" s="471">
        <v>0</v>
      </c>
      <c r="T1404" s="471">
        <v>0</v>
      </c>
      <c r="U1404" s="471">
        <v>0</v>
      </c>
      <c r="V1404" s="471">
        <v>0</v>
      </c>
      <c r="W1404" s="471">
        <v>0</v>
      </c>
      <c r="X1404" s="496">
        <v>0</v>
      </c>
      <c r="Y1404" s="503">
        <v>25</v>
      </c>
      <c r="Z1404" s="471">
        <v>128</v>
      </c>
      <c r="AA1404" s="471">
        <v>102</v>
      </c>
      <c r="AB1404" s="471">
        <v>48</v>
      </c>
      <c r="AC1404" s="471">
        <v>28</v>
      </c>
      <c r="AD1404" s="471">
        <v>15</v>
      </c>
      <c r="AE1404" s="471">
        <v>3</v>
      </c>
      <c r="AF1404" s="471">
        <v>3</v>
      </c>
      <c r="AG1404" s="471">
        <v>0</v>
      </c>
      <c r="AH1404" s="496">
        <v>327</v>
      </c>
      <c r="AI1404" s="503">
        <v>50</v>
      </c>
      <c r="AJ1404" s="471">
        <v>0</v>
      </c>
      <c r="AK1404" s="471">
        <v>0</v>
      </c>
      <c r="AL1404" s="471">
        <v>0</v>
      </c>
      <c r="AM1404" s="471">
        <v>0</v>
      </c>
      <c r="AN1404" s="471">
        <v>0</v>
      </c>
      <c r="AO1404" s="471">
        <v>0</v>
      </c>
      <c r="AP1404" s="471">
        <v>0</v>
      </c>
      <c r="AQ1404" s="471">
        <v>0</v>
      </c>
      <c r="AR1404" s="496">
        <v>0</v>
      </c>
      <c r="AS1404" s="503">
        <v>100</v>
      </c>
      <c r="AT1404" s="471">
        <v>38</v>
      </c>
      <c r="AU1404" s="471">
        <v>35</v>
      </c>
      <c r="AV1404" s="471">
        <v>13</v>
      </c>
      <c r="AW1404" s="471">
        <v>6</v>
      </c>
      <c r="AX1404" s="471">
        <v>6</v>
      </c>
      <c r="AY1404" s="471">
        <v>0</v>
      </c>
      <c r="AZ1404" s="471">
        <v>0</v>
      </c>
      <c r="BA1404" s="471">
        <v>0</v>
      </c>
      <c r="BB1404" s="496">
        <v>98</v>
      </c>
      <c r="BC1404" s="503">
        <v>0</v>
      </c>
      <c r="BD1404" s="471">
        <v>0</v>
      </c>
      <c r="BE1404" s="471">
        <v>0</v>
      </c>
      <c r="BF1404" s="471">
        <v>0</v>
      </c>
      <c r="BG1404" s="471">
        <v>0</v>
      </c>
      <c r="BH1404" s="471">
        <v>0</v>
      </c>
      <c r="BI1404" s="471">
        <v>0</v>
      </c>
      <c r="BJ1404" s="471">
        <v>0</v>
      </c>
      <c r="BK1404" s="471">
        <v>0</v>
      </c>
      <c r="BL1404" s="496">
        <v>0</v>
      </c>
      <c r="BM1404" s="471">
        <v>166</v>
      </c>
      <c r="BN1404" s="471">
        <v>137</v>
      </c>
      <c r="BO1404" s="471">
        <v>61</v>
      </c>
      <c r="BP1404" s="471">
        <v>34</v>
      </c>
      <c r="BQ1404" s="471">
        <v>21</v>
      </c>
      <c r="BR1404" s="471">
        <v>3</v>
      </c>
      <c r="BS1404" s="471">
        <v>3</v>
      </c>
      <c r="BT1404" s="471">
        <v>0</v>
      </c>
      <c r="BU1404" s="496">
        <v>425</v>
      </c>
      <c r="BV1404" s="471">
        <v>256</v>
      </c>
      <c r="BW1404" s="471">
        <v>196</v>
      </c>
      <c r="BX1404" s="471">
        <v>105</v>
      </c>
      <c r="BY1404" s="471">
        <v>53</v>
      </c>
      <c r="BZ1404" s="471">
        <v>35</v>
      </c>
      <c r="CA1404" s="471">
        <v>6</v>
      </c>
      <c r="CB1404" s="471">
        <v>8</v>
      </c>
      <c r="CC1404" s="471">
        <v>1</v>
      </c>
      <c r="CD1404" s="496">
        <v>660</v>
      </c>
      <c r="CE1404" s="503">
        <v>10</v>
      </c>
      <c r="CF1404" s="471">
        <v>0</v>
      </c>
      <c r="CG1404" s="471">
        <v>0</v>
      </c>
      <c r="CH1404" s="471">
        <v>0</v>
      </c>
      <c r="CI1404" s="471">
        <v>0</v>
      </c>
      <c r="CJ1404" s="471">
        <v>0</v>
      </c>
      <c r="CK1404" s="471">
        <v>0</v>
      </c>
      <c r="CL1404" s="471">
        <v>0</v>
      </c>
      <c r="CM1404" s="471">
        <v>0</v>
      </c>
      <c r="CN1404" s="496">
        <v>0</v>
      </c>
      <c r="CO1404" s="503">
        <v>25</v>
      </c>
      <c r="CP1404" s="471">
        <v>0</v>
      </c>
      <c r="CQ1404" s="471">
        <v>0</v>
      </c>
      <c r="CR1404" s="471">
        <v>0</v>
      </c>
      <c r="CS1404" s="471">
        <v>0</v>
      </c>
      <c r="CT1404" s="471">
        <v>0</v>
      </c>
      <c r="CU1404" s="471">
        <v>0</v>
      </c>
      <c r="CV1404" s="471">
        <v>0</v>
      </c>
      <c r="CW1404" s="471">
        <v>0</v>
      </c>
      <c r="CX1404" s="496">
        <v>0</v>
      </c>
      <c r="CY1404" s="503">
        <v>50</v>
      </c>
      <c r="CZ1404" s="471">
        <v>0</v>
      </c>
      <c r="DA1404" s="471">
        <v>0</v>
      </c>
      <c r="DB1404" s="471">
        <v>0</v>
      </c>
      <c r="DC1404" s="471">
        <v>0</v>
      </c>
      <c r="DD1404" s="471">
        <v>0</v>
      </c>
      <c r="DE1404" s="471">
        <v>0</v>
      </c>
      <c r="DF1404" s="471">
        <v>0</v>
      </c>
      <c r="DG1404" s="471">
        <v>0</v>
      </c>
      <c r="DH1404" s="496">
        <v>0</v>
      </c>
      <c r="DI1404" s="503">
        <v>100</v>
      </c>
      <c r="DJ1404" s="471">
        <v>28</v>
      </c>
      <c r="DK1404" s="471">
        <v>15</v>
      </c>
      <c r="DL1404" s="471">
        <v>11</v>
      </c>
      <c r="DM1404" s="471">
        <v>5</v>
      </c>
      <c r="DN1404" s="471">
        <v>6</v>
      </c>
      <c r="DO1404" s="471">
        <v>2</v>
      </c>
      <c r="DP1404" s="471">
        <v>1</v>
      </c>
      <c r="DQ1404" s="471">
        <v>0</v>
      </c>
      <c r="DR1404" s="496">
        <v>68</v>
      </c>
      <c r="DS1404" s="503">
        <v>0</v>
      </c>
      <c r="DT1404" s="471">
        <v>0</v>
      </c>
      <c r="DU1404" s="471">
        <v>0</v>
      </c>
      <c r="DV1404" s="471">
        <v>0</v>
      </c>
      <c r="DW1404" s="471">
        <v>0</v>
      </c>
      <c r="DX1404" s="471">
        <v>0</v>
      </c>
      <c r="DY1404" s="471">
        <v>0</v>
      </c>
      <c r="DZ1404" s="471">
        <v>0</v>
      </c>
      <c r="EA1404" s="471">
        <v>0</v>
      </c>
      <c r="EB1404" s="496">
        <v>0</v>
      </c>
      <c r="EC1404" s="471">
        <v>28</v>
      </c>
      <c r="ED1404" s="471">
        <v>15</v>
      </c>
      <c r="EE1404" s="471">
        <v>11</v>
      </c>
      <c r="EF1404" s="471">
        <v>5</v>
      </c>
      <c r="EG1404" s="471">
        <v>6</v>
      </c>
      <c r="EH1404" s="471">
        <v>2</v>
      </c>
      <c r="EI1404" s="471">
        <v>1</v>
      </c>
      <c r="EJ1404" s="471">
        <v>0</v>
      </c>
      <c r="EK1404" s="496">
        <v>68</v>
      </c>
      <c r="EL1404" s="518">
        <v>50</v>
      </c>
      <c r="EM1404" s="471">
        <v>0</v>
      </c>
      <c r="EN1404" s="471">
        <v>0</v>
      </c>
      <c r="EO1404" s="471">
        <v>0</v>
      </c>
      <c r="EP1404" s="471">
        <v>0</v>
      </c>
      <c r="EQ1404" s="471">
        <v>0</v>
      </c>
      <c r="ER1404" s="471">
        <v>0</v>
      </c>
      <c r="ES1404" s="471">
        <v>0</v>
      </c>
      <c r="ET1404" s="471">
        <v>0</v>
      </c>
      <c r="EU1404" s="496">
        <v>0</v>
      </c>
      <c r="EV1404" s="503">
        <v>100</v>
      </c>
      <c r="EW1404" s="471">
        <v>0</v>
      </c>
      <c r="EX1404" s="471">
        <v>0</v>
      </c>
      <c r="EY1404" s="471">
        <v>0</v>
      </c>
      <c r="EZ1404" s="471">
        <v>0</v>
      </c>
      <c r="FA1404" s="471">
        <v>0</v>
      </c>
      <c r="FB1404" s="471">
        <v>0</v>
      </c>
      <c r="FC1404" s="471">
        <v>0</v>
      </c>
      <c r="FD1404" s="471">
        <v>0</v>
      </c>
      <c r="FE1404" s="496">
        <v>0</v>
      </c>
      <c r="FF1404" s="503">
        <v>150</v>
      </c>
      <c r="FG1404" s="471">
        <v>0</v>
      </c>
      <c r="FH1404" s="471">
        <v>0</v>
      </c>
      <c r="FI1404" s="471">
        <v>0</v>
      </c>
      <c r="FJ1404" s="471">
        <v>0</v>
      </c>
      <c r="FK1404" s="471">
        <v>0</v>
      </c>
      <c r="FL1404" s="471">
        <v>0</v>
      </c>
      <c r="FM1404" s="471">
        <v>0</v>
      </c>
      <c r="FN1404" s="471">
        <v>0</v>
      </c>
      <c r="FO1404" s="496">
        <v>0</v>
      </c>
      <c r="FP1404" s="503">
        <v>200</v>
      </c>
      <c r="FQ1404" s="471">
        <v>13</v>
      </c>
      <c r="FR1404" s="471">
        <v>3</v>
      </c>
      <c r="FS1404" s="471">
        <v>1</v>
      </c>
      <c r="FT1404" s="471">
        <v>1</v>
      </c>
      <c r="FU1404" s="471">
        <v>1</v>
      </c>
      <c r="FV1404" s="471">
        <v>0</v>
      </c>
      <c r="FW1404" s="471">
        <v>0</v>
      </c>
      <c r="FX1404" s="471">
        <v>0</v>
      </c>
      <c r="FY1404" s="496">
        <v>19</v>
      </c>
      <c r="FZ1404" s="503">
        <v>0</v>
      </c>
      <c r="GA1404" s="471">
        <v>0</v>
      </c>
      <c r="GB1404" s="471">
        <v>0</v>
      </c>
      <c r="GC1404" s="471">
        <v>0</v>
      </c>
      <c r="GD1404" s="471">
        <v>0</v>
      </c>
      <c r="GE1404" s="471">
        <v>0</v>
      </c>
      <c r="GF1404" s="471">
        <v>0</v>
      </c>
      <c r="GG1404" s="471">
        <v>0</v>
      </c>
      <c r="GH1404" s="471">
        <v>0</v>
      </c>
      <c r="GI1404" s="496">
        <v>0</v>
      </c>
      <c r="GJ1404" s="471">
        <v>13</v>
      </c>
      <c r="GK1404" s="471">
        <v>3</v>
      </c>
      <c r="GL1404" s="471">
        <v>1</v>
      </c>
      <c r="GM1404" s="471">
        <v>1</v>
      </c>
      <c r="GN1404" s="471">
        <v>1</v>
      </c>
      <c r="GO1404" s="471">
        <v>0</v>
      </c>
      <c r="GP1404" s="471">
        <v>0</v>
      </c>
      <c r="GQ1404" s="471">
        <v>0</v>
      </c>
      <c r="GR1404" s="496">
        <v>19</v>
      </c>
      <c r="GS1404" s="503">
        <v>100</v>
      </c>
      <c r="GT1404" s="471">
        <v>0</v>
      </c>
      <c r="GU1404" s="471">
        <v>0</v>
      </c>
      <c r="GV1404" s="471">
        <v>0</v>
      </c>
      <c r="GW1404" s="471">
        <v>0</v>
      </c>
      <c r="GX1404" s="471">
        <v>0</v>
      </c>
      <c r="GY1404" s="471">
        <v>0</v>
      </c>
      <c r="GZ1404" s="471">
        <v>0</v>
      </c>
      <c r="HA1404" s="471">
        <v>0</v>
      </c>
      <c r="HB1404" s="496">
        <v>0</v>
      </c>
      <c r="HC1404" s="503">
        <v>150</v>
      </c>
      <c r="HD1404" s="471">
        <v>0</v>
      </c>
      <c r="HE1404" s="471">
        <v>0</v>
      </c>
      <c r="HF1404" s="471">
        <v>0</v>
      </c>
      <c r="HG1404" s="471">
        <v>0</v>
      </c>
      <c r="HH1404" s="471">
        <v>0</v>
      </c>
      <c r="HI1404" s="471">
        <v>0</v>
      </c>
      <c r="HJ1404" s="471">
        <v>0</v>
      </c>
      <c r="HK1404" s="471">
        <v>0</v>
      </c>
      <c r="HL1404" s="496">
        <v>0</v>
      </c>
      <c r="HM1404" s="503">
        <v>200</v>
      </c>
      <c r="HN1404" s="471">
        <v>0</v>
      </c>
      <c r="HO1404" s="471">
        <v>0</v>
      </c>
      <c r="HP1404" s="471">
        <v>0</v>
      </c>
      <c r="HQ1404" s="471">
        <v>0</v>
      </c>
      <c r="HR1404" s="471">
        <v>0</v>
      </c>
      <c r="HS1404" s="471">
        <v>0</v>
      </c>
      <c r="HT1404" s="471">
        <v>0</v>
      </c>
      <c r="HU1404" s="471">
        <v>0</v>
      </c>
      <c r="HV1404" s="496">
        <v>0</v>
      </c>
      <c r="HW1404" s="503">
        <v>250</v>
      </c>
      <c r="HX1404" s="471">
        <v>0</v>
      </c>
      <c r="HY1404" s="471">
        <v>0</v>
      </c>
      <c r="HZ1404" s="471">
        <v>0</v>
      </c>
      <c r="IA1404" s="471">
        <v>0</v>
      </c>
      <c r="IB1404" s="471">
        <v>0</v>
      </c>
      <c r="IC1404" s="471">
        <v>0</v>
      </c>
      <c r="ID1404" s="471">
        <v>0</v>
      </c>
      <c r="IE1404" s="471">
        <v>0</v>
      </c>
      <c r="IF1404" s="496">
        <v>0</v>
      </c>
      <c r="IG1404" s="503">
        <v>300</v>
      </c>
      <c r="IH1404" s="471">
        <v>7</v>
      </c>
      <c r="II1404" s="471">
        <v>4</v>
      </c>
      <c r="IJ1404" s="471">
        <v>1</v>
      </c>
      <c r="IK1404" s="471">
        <v>3</v>
      </c>
      <c r="IL1404" s="471">
        <v>1</v>
      </c>
      <c r="IM1404" s="471">
        <v>0</v>
      </c>
      <c r="IN1404" s="471">
        <v>1</v>
      </c>
      <c r="IO1404" s="471">
        <v>0</v>
      </c>
      <c r="IP1404" s="496">
        <v>17</v>
      </c>
      <c r="IQ1404" s="503">
        <v>0</v>
      </c>
      <c r="IR1404" s="471">
        <v>0</v>
      </c>
      <c r="IS1404" s="471">
        <v>0</v>
      </c>
      <c r="IT1404" s="471">
        <v>0</v>
      </c>
      <c r="IU1404" s="471">
        <v>0</v>
      </c>
      <c r="IV1404" s="471">
        <v>0</v>
      </c>
      <c r="IW1404" s="471">
        <v>0</v>
      </c>
      <c r="IX1404" s="471">
        <v>0</v>
      </c>
      <c r="IY1404" s="471">
        <v>0</v>
      </c>
      <c r="IZ1404" s="496">
        <v>0</v>
      </c>
      <c r="JA1404" s="471">
        <v>7</v>
      </c>
      <c r="JB1404" s="471">
        <v>4</v>
      </c>
      <c r="JC1404" s="471">
        <v>1</v>
      </c>
      <c r="JD1404" s="471">
        <v>3</v>
      </c>
      <c r="JE1404" s="471">
        <v>1</v>
      </c>
      <c r="JF1404" s="471">
        <v>0</v>
      </c>
      <c r="JG1404" s="471">
        <v>1</v>
      </c>
      <c r="JH1404" s="471">
        <v>0</v>
      </c>
      <c r="JI1404" s="471">
        <v>17</v>
      </c>
      <c r="JJ1404" s="503">
        <v>0</v>
      </c>
      <c r="JK1404" s="471">
        <v>0</v>
      </c>
      <c r="JL1404" s="471">
        <v>0</v>
      </c>
      <c r="JM1404" s="471">
        <v>0</v>
      </c>
      <c r="JN1404" s="471">
        <v>0</v>
      </c>
      <c r="JO1404" s="471">
        <v>0</v>
      </c>
      <c r="JP1404" s="471">
        <v>0</v>
      </c>
      <c r="JQ1404" s="471">
        <v>0</v>
      </c>
      <c r="JR1404" s="471">
        <v>0</v>
      </c>
      <c r="JS1404" s="496">
        <v>0</v>
      </c>
      <c r="JT1404" s="503">
        <v>10</v>
      </c>
      <c r="JU1404" s="471">
        <v>42</v>
      </c>
      <c r="JV1404" s="471">
        <v>43</v>
      </c>
      <c r="JW1404" s="471">
        <v>27</v>
      </c>
      <c r="JX1404" s="471">
        <v>13</v>
      </c>
      <c r="JY1404" s="471">
        <v>9</v>
      </c>
      <c r="JZ1404" s="471">
        <v>2</v>
      </c>
      <c r="KA1404" s="471">
        <v>3</v>
      </c>
      <c r="KB1404" s="471">
        <v>1</v>
      </c>
      <c r="KC1404" s="496">
        <v>140</v>
      </c>
      <c r="KD1404" s="503">
        <v>50</v>
      </c>
      <c r="KE1404" s="471">
        <v>0</v>
      </c>
      <c r="KF1404" s="471">
        <v>0</v>
      </c>
      <c r="KG1404" s="471">
        <v>0</v>
      </c>
      <c r="KH1404" s="471">
        <v>0</v>
      </c>
      <c r="KI1404" s="471">
        <v>0</v>
      </c>
      <c r="KJ1404" s="471">
        <v>0</v>
      </c>
      <c r="KK1404" s="471">
        <v>0</v>
      </c>
      <c r="KL1404" s="471">
        <v>0</v>
      </c>
      <c r="KM1404" s="496">
        <v>0</v>
      </c>
      <c r="KN1404" s="503">
        <v>0</v>
      </c>
      <c r="KO1404" s="471">
        <v>0</v>
      </c>
      <c r="KP1404" s="471">
        <v>0</v>
      </c>
      <c r="KQ1404" s="471">
        <v>0</v>
      </c>
      <c r="KR1404" s="471">
        <v>0</v>
      </c>
      <c r="KS1404" s="471">
        <v>0</v>
      </c>
      <c r="KT1404" s="471">
        <v>0</v>
      </c>
      <c r="KU1404" s="471">
        <v>0</v>
      </c>
      <c r="KV1404" s="471">
        <v>0</v>
      </c>
      <c r="KW1404" s="496">
        <v>0</v>
      </c>
      <c r="KX1404" s="471">
        <v>42</v>
      </c>
      <c r="KY1404" s="471">
        <v>43</v>
      </c>
      <c r="KZ1404" s="471">
        <v>27</v>
      </c>
      <c r="LA1404" s="471">
        <v>13</v>
      </c>
      <c r="LB1404" s="471">
        <v>9</v>
      </c>
      <c r="LC1404" s="471">
        <v>2</v>
      </c>
      <c r="LD1404" s="471">
        <v>3</v>
      </c>
      <c r="LE1404" s="471">
        <v>1</v>
      </c>
      <c r="LF1404" s="496">
        <v>140</v>
      </c>
      <c r="LG1404" s="262"/>
      <c r="LH1404" s="262"/>
      <c r="LI1404" s="262"/>
      <c r="LJ1404" s="262"/>
      <c r="LK1404" s="262"/>
      <c r="LL1404" s="262"/>
      <c r="LM1404" s="262"/>
      <c r="LN1404" s="262"/>
      <c r="LO1404" s="262"/>
      <c r="LP1404" s="262"/>
      <c r="LQ1404" s="262"/>
      <c r="LR1404" s="262"/>
      <c r="LS1404" s="262"/>
      <c r="LT1404" s="262"/>
      <c r="LU1404" s="262"/>
      <c r="LV1404" s="262"/>
      <c r="LW1404" s="262"/>
      <c r="LX1404" s="262"/>
      <c r="LY1404" s="262"/>
      <c r="LZ1404" s="262"/>
      <c r="MA1404" s="262"/>
      <c r="MB1404" s="262"/>
      <c r="MC1404" s="262"/>
      <c r="MD1404" s="262"/>
      <c r="ME1404" s="262"/>
      <c r="MF1404" s="262"/>
      <c r="MG1404" s="262"/>
      <c r="MH1404" s="262"/>
      <c r="MI1404" s="262"/>
      <c r="MJ1404" s="262"/>
      <c r="MK1404" s="262"/>
      <c r="ML1404" s="262"/>
      <c r="MM1404" s="262"/>
      <c r="MN1404" s="262"/>
      <c r="MO1404" s="262"/>
      <c r="MP1404" s="262"/>
      <c r="MQ1404" s="262"/>
      <c r="MR1404" s="262"/>
      <c r="MS1404" s="262"/>
      <c r="MT1404" s="262"/>
      <c r="MU1404" s="262"/>
    </row>
    <row r="1405" spans="1:359" x14ac:dyDescent="0.2">
      <c r="A1405" s="241" t="s">
        <v>253</v>
      </c>
      <c r="B1405" s="476" t="s">
        <v>912</v>
      </c>
      <c r="C1405" s="326" t="s">
        <v>801</v>
      </c>
      <c r="D1405" s="283" t="s">
        <v>254</v>
      </c>
      <c r="E1405" s="503">
        <v>0</v>
      </c>
      <c r="F1405" s="471">
        <v>94</v>
      </c>
      <c r="G1405" s="471">
        <v>69</v>
      </c>
      <c r="H1405" s="471">
        <v>41</v>
      </c>
      <c r="I1405" s="471">
        <v>12</v>
      </c>
      <c r="J1405" s="471">
        <v>5</v>
      </c>
      <c r="K1405" s="471">
        <v>3</v>
      </c>
      <c r="L1405" s="471">
        <v>1</v>
      </c>
      <c r="M1405" s="471">
        <v>0</v>
      </c>
      <c r="N1405" s="496">
        <v>225</v>
      </c>
      <c r="O1405" s="503">
        <v>10</v>
      </c>
      <c r="P1405" s="471">
        <v>0</v>
      </c>
      <c r="Q1405" s="471">
        <v>0</v>
      </c>
      <c r="R1405" s="471">
        <v>0</v>
      </c>
      <c r="S1405" s="471">
        <v>0</v>
      </c>
      <c r="T1405" s="471">
        <v>0</v>
      </c>
      <c r="U1405" s="471">
        <v>0</v>
      </c>
      <c r="V1405" s="471">
        <v>0</v>
      </c>
      <c r="W1405" s="471">
        <v>0</v>
      </c>
      <c r="X1405" s="496">
        <v>0</v>
      </c>
      <c r="Y1405" s="503">
        <v>25</v>
      </c>
      <c r="Z1405" s="471">
        <v>359</v>
      </c>
      <c r="AA1405" s="471">
        <v>225</v>
      </c>
      <c r="AB1405" s="471">
        <v>91</v>
      </c>
      <c r="AC1405" s="471">
        <v>36</v>
      </c>
      <c r="AD1405" s="471">
        <v>13</v>
      </c>
      <c r="AE1405" s="471">
        <v>3</v>
      </c>
      <c r="AF1405" s="471">
        <v>1</v>
      </c>
      <c r="AG1405" s="471">
        <v>1</v>
      </c>
      <c r="AH1405" s="496">
        <v>729</v>
      </c>
      <c r="AI1405" s="503">
        <v>50</v>
      </c>
      <c r="AJ1405" s="471">
        <v>0</v>
      </c>
      <c r="AK1405" s="471">
        <v>0</v>
      </c>
      <c r="AL1405" s="471">
        <v>0</v>
      </c>
      <c r="AM1405" s="471">
        <v>0</v>
      </c>
      <c r="AN1405" s="471">
        <v>0</v>
      </c>
      <c r="AO1405" s="471">
        <v>0</v>
      </c>
      <c r="AP1405" s="471">
        <v>0</v>
      </c>
      <c r="AQ1405" s="471">
        <v>0</v>
      </c>
      <c r="AR1405" s="496">
        <v>0</v>
      </c>
      <c r="AS1405" s="503">
        <v>100</v>
      </c>
      <c r="AT1405" s="471">
        <v>0</v>
      </c>
      <c r="AU1405" s="471">
        <v>0</v>
      </c>
      <c r="AV1405" s="471">
        <v>0</v>
      </c>
      <c r="AW1405" s="471">
        <v>0</v>
      </c>
      <c r="AX1405" s="471">
        <v>0</v>
      </c>
      <c r="AY1405" s="471">
        <v>0</v>
      </c>
      <c r="AZ1405" s="471">
        <v>0</v>
      </c>
      <c r="BA1405" s="471">
        <v>0</v>
      </c>
      <c r="BB1405" s="496">
        <v>0</v>
      </c>
      <c r="BC1405" s="503">
        <v>0</v>
      </c>
      <c r="BD1405" s="471">
        <v>0</v>
      </c>
      <c r="BE1405" s="471">
        <v>0</v>
      </c>
      <c r="BF1405" s="471">
        <v>0</v>
      </c>
      <c r="BG1405" s="471">
        <v>0</v>
      </c>
      <c r="BH1405" s="471">
        <v>0</v>
      </c>
      <c r="BI1405" s="471">
        <v>0</v>
      </c>
      <c r="BJ1405" s="471">
        <v>0</v>
      </c>
      <c r="BK1405" s="471">
        <v>0</v>
      </c>
      <c r="BL1405" s="496">
        <v>0</v>
      </c>
      <c r="BM1405" s="471">
        <v>359</v>
      </c>
      <c r="BN1405" s="471">
        <v>225</v>
      </c>
      <c r="BO1405" s="471">
        <v>91</v>
      </c>
      <c r="BP1405" s="471">
        <v>36</v>
      </c>
      <c r="BQ1405" s="471">
        <v>13</v>
      </c>
      <c r="BR1405" s="471">
        <v>3</v>
      </c>
      <c r="BS1405" s="471">
        <v>1</v>
      </c>
      <c r="BT1405" s="471">
        <v>1</v>
      </c>
      <c r="BU1405" s="496">
        <v>729</v>
      </c>
      <c r="BV1405" s="471">
        <v>453</v>
      </c>
      <c r="BW1405" s="471">
        <v>294</v>
      </c>
      <c r="BX1405" s="471">
        <v>132</v>
      </c>
      <c r="BY1405" s="471">
        <v>48</v>
      </c>
      <c r="BZ1405" s="471">
        <v>18</v>
      </c>
      <c r="CA1405" s="471">
        <v>6</v>
      </c>
      <c r="CB1405" s="471">
        <v>2</v>
      </c>
      <c r="CC1405" s="471">
        <v>1</v>
      </c>
      <c r="CD1405" s="496">
        <v>954</v>
      </c>
      <c r="CE1405" s="503">
        <v>10</v>
      </c>
      <c r="CF1405" s="471">
        <v>0</v>
      </c>
      <c r="CG1405" s="471">
        <v>0</v>
      </c>
      <c r="CH1405" s="471">
        <v>0</v>
      </c>
      <c r="CI1405" s="471">
        <v>0</v>
      </c>
      <c r="CJ1405" s="471">
        <v>0</v>
      </c>
      <c r="CK1405" s="471">
        <v>0</v>
      </c>
      <c r="CL1405" s="471">
        <v>0</v>
      </c>
      <c r="CM1405" s="471">
        <v>0</v>
      </c>
      <c r="CN1405" s="496">
        <v>0</v>
      </c>
      <c r="CO1405" s="503">
        <v>25</v>
      </c>
      <c r="CP1405" s="471">
        <v>0</v>
      </c>
      <c r="CQ1405" s="471">
        <v>0</v>
      </c>
      <c r="CR1405" s="471">
        <v>0</v>
      </c>
      <c r="CS1405" s="471">
        <v>0</v>
      </c>
      <c r="CT1405" s="471">
        <v>0</v>
      </c>
      <c r="CU1405" s="471">
        <v>0</v>
      </c>
      <c r="CV1405" s="471">
        <v>0</v>
      </c>
      <c r="CW1405" s="471">
        <v>0</v>
      </c>
      <c r="CX1405" s="496">
        <v>0</v>
      </c>
      <c r="CY1405" s="503">
        <v>50</v>
      </c>
      <c r="CZ1405" s="471">
        <v>0</v>
      </c>
      <c r="DA1405" s="471">
        <v>0</v>
      </c>
      <c r="DB1405" s="471">
        <v>0</v>
      </c>
      <c r="DC1405" s="471">
        <v>0</v>
      </c>
      <c r="DD1405" s="471">
        <v>0</v>
      </c>
      <c r="DE1405" s="471">
        <v>0</v>
      </c>
      <c r="DF1405" s="471">
        <v>0</v>
      </c>
      <c r="DG1405" s="471">
        <v>0</v>
      </c>
      <c r="DH1405" s="496">
        <v>0</v>
      </c>
      <c r="DI1405" s="503">
        <v>100</v>
      </c>
      <c r="DJ1405" s="471">
        <v>43</v>
      </c>
      <c r="DK1405" s="471">
        <v>16</v>
      </c>
      <c r="DL1405" s="471">
        <v>7</v>
      </c>
      <c r="DM1405" s="471">
        <v>7</v>
      </c>
      <c r="DN1405" s="471">
        <v>0</v>
      </c>
      <c r="DO1405" s="471">
        <v>0</v>
      </c>
      <c r="DP1405" s="471">
        <v>0</v>
      </c>
      <c r="DQ1405" s="471">
        <v>0</v>
      </c>
      <c r="DR1405" s="496">
        <v>73</v>
      </c>
      <c r="DS1405" s="503">
        <v>0</v>
      </c>
      <c r="DT1405" s="471">
        <v>0</v>
      </c>
      <c r="DU1405" s="471">
        <v>0</v>
      </c>
      <c r="DV1405" s="471">
        <v>0</v>
      </c>
      <c r="DW1405" s="471">
        <v>0</v>
      </c>
      <c r="DX1405" s="471">
        <v>0</v>
      </c>
      <c r="DY1405" s="471">
        <v>0</v>
      </c>
      <c r="DZ1405" s="471">
        <v>0</v>
      </c>
      <c r="EA1405" s="471">
        <v>0</v>
      </c>
      <c r="EB1405" s="496">
        <v>0</v>
      </c>
      <c r="EC1405" s="471">
        <v>43</v>
      </c>
      <c r="ED1405" s="471">
        <v>16</v>
      </c>
      <c r="EE1405" s="471">
        <v>7</v>
      </c>
      <c r="EF1405" s="471">
        <v>7</v>
      </c>
      <c r="EG1405" s="471">
        <v>0</v>
      </c>
      <c r="EH1405" s="471">
        <v>0</v>
      </c>
      <c r="EI1405" s="471">
        <v>0</v>
      </c>
      <c r="EJ1405" s="471">
        <v>0</v>
      </c>
      <c r="EK1405" s="496">
        <v>73</v>
      </c>
      <c r="EL1405" s="518">
        <v>50</v>
      </c>
      <c r="EM1405" s="471">
        <v>0</v>
      </c>
      <c r="EN1405" s="471">
        <v>0</v>
      </c>
      <c r="EO1405" s="471">
        <v>0</v>
      </c>
      <c r="EP1405" s="471">
        <v>0</v>
      </c>
      <c r="EQ1405" s="471">
        <v>0</v>
      </c>
      <c r="ER1405" s="471">
        <v>0</v>
      </c>
      <c r="ES1405" s="471">
        <v>0</v>
      </c>
      <c r="ET1405" s="471">
        <v>0</v>
      </c>
      <c r="EU1405" s="496">
        <v>0</v>
      </c>
      <c r="EV1405" s="503">
        <v>100</v>
      </c>
      <c r="EW1405" s="471">
        <v>0</v>
      </c>
      <c r="EX1405" s="471">
        <v>0</v>
      </c>
      <c r="EY1405" s="471">
        <v>0</v>
      </c>
      <c r="EZ1405" s="471">
        <v>0</v>
      </c>
      <c r="FA1405" s="471">
        <v>0</v>
      </c>
      <c r="FB1405" s="471">
        <v>0</v>
      </c>
      <c r="FC1405" s="471">
        <v>0</v>
      </c>
      <c r="FD1405" s="471">
        <v>0</v>
      </c>
      <c r="FE1405" s="496">
        <v>0</v>
      </c>
      <c r="FF1405" s="503">
        <v>150</v>
      </c>
      <c r="FG1405" s="471">
        <v>0</v>
      </c>
      <c r="FH1405" s="471">
        <v>0</v>
      </c>
      <c r="FI1405" s="471">
        <v>0</v>
      </c>
      <c r="FJ1405" s="471">
        <v>0</v>
      </c>
      <c r="FK1405" s="471">
        <v>0</v>
      </c>
      <c r="FL1405" s="471">
        <v>0</v>
      </c>
      <c r="FM1405" s="471">
        <v>0</v>
      </c>
      <c r="FN1405" s="471">
        <v>0</v>
      </c>
      <c r="FO1405" s="496">
        <v>0</v>
      </c>
      <c r="FP1405" s="503">
        <v>200</v>
      </c>
      <c r="FQ1405" s="471">
        <v>19</v>
      </c>
      <c r="FR1405" s="471">
        <v>4</v>
      </c>
      <c r="FS1405" s="471">
        <v>2</v>
      </c>
      <c r="FT1405" s="471">
        <v>5</v>
      </c>
      <c r="FU1405" s="471">
        <v>2</v>
      </c>
      <c r="FV1405" s="471">
        <v>0</v>
      </c>
      <c r="FW1405" s="471">
        <v>0</v>
      </c>
      <c r="FX1405" s="471">
        <v>0</v>
      </c>
      <c r="FY1405" s="496">
        <v>32</v>
      </c>
      <c r="FZ1405" s="503">
        <v>0</v>
      </c>
      <c r="GA1405" s="471">
        <v>0</v>
      </c>
      <c r="GB1405" s="471">
        <v>0</v>
      </c>
      <c r="GC1405" s="471">
        <v>0</v>
      </c>
      <c r="GD1405" s="471">
        <v>0</v>
      </c>
      <c r="GE1405" s="471">
        <v>0</v>
      </c>
      <c r="GF1405" s="471">
        <v>0</v>
      </c>
      <c r="GG1405" s="471">
        <v>0</v>
      </c>
      <c r="GH1405" s="471">
        <v>0</v>
      </c>
      <c r="GI1405" s="496">
        <v>0</v>
      </c>
      <c r="GJ1405" s="471">
        <v>19</v>
      </c>
      <c r="GK1405" s="471">
        <v>4</v>
      </c>
      <c r="GL1405" s="471">
        <v>2</v>
      </c>
      <c r="GM1405" s="471">
        <v>5</v>
      </c>
      <c r="GN1405" s="471">
        <v>2</v>
      </c>
      <c r="GO1405" s="471">
        <v>0</v>
      </c>
      <c r="GP1405" s="471">
        <v>0</v>
      </c>
      <c r="GQ1405" s="471">
        <v>0</v>
      </c>
      <c r="GR1405" s="496">
        <v>32</v>
      </c>
      <c r="GS1405" s="503">
        <v>100</v>
      </c>
      <c r="GT1405" s="471">
        <v>0</v>
      </c>
      <c r="GU1405" s="471">
        <v>0</v>
      </c>
      <c r="GV1405" s="471">
        <v>0</v>
      </c>
      <c r="GW1405" s="471">
        <v>0</v>
      </c>
      <c r="GX1405" s="471">
        <v>0</v>
      </c>
      <c r="GY1405" s="471">
        <v>0</v>
      </c>
      <c r="GZ1405" s="471">
        <v>0</v>
      </c>
      <c r="HA1405" s="471">
        <v>0</v>
      </c>
      <c r="HB1405" s="496">
        <v>0</v>
      </c>
      <c r="HC1405" s="503">
        <v>150</v>
      </c>
      <c r="HD1405" s="471">
        <v>0</v>
      </c>
      <c r="HE1405" s="471">
        <v>0</v>
      </c>
      <c r="HF1405" s="471">
        <v>0</v>
      </c>
      <c r="HG1405" s="471">
        <v>0</v>
      </c>
      <c r="HH1405" s="471">
        <v>0</v>
      </c>
      <c r="HI1405" s="471">
        <v>0</v>
      </c>
      <c r="HJ1405" s="471">
        <v>0</v>
      </c>
      <c r="HK1405" s="471">
        <v>0</v>
      </c>
      <c r="HL1405" s="496">
        <v>0</v>
      </c>
      <c r="HM1405" s="503">
        <v>200</v>
      </c>
      <c r="HN1405" s="471">
        <v>0</v>
      </c>
      <c r="HO1405" s="471">
        <v>0</v>
      </c>
      <c r="HP1405" s="471">
        <v>0</v>
      </c>
      <c r="HQ1405" s="471">
        <v>0</v>
      </c>
      <c r="HR1405" s="471">
        <v>0</v>
      </c>
      <c r="HS1405" s="471">
        <v>0</v>
      </c>
      <c r="HT1405" s="471">
        <v>0</v>
      </c>
      <c r="HU1405" s="471">
        <v>0</v>
      </c>
      <c r="HV1405" s="496">
        <v>0</v>
      </c>
      <c r="HW1405" s="503">
        <v>250</v>
      </c>
      <c r="HX1405" s="471">
        <v>0</v>
      </c>
      <c r="HY1405" s="471">
        <v>0</v>
      </c>
      <c r="HZ1405" s="471">
        <v>0</v>
      </c>
      <c r="IA1405" s="471">
        <v>0</v>
      </c>
      <c r="IB1405" s="471">
        <v>0</v>
      </c>
      <c r="IC1405" s="471">
        <v>0</v>
      </c>
      <c r="ID1405" s="471">
        <v>0</v>
      </c>
      <c r="IE1405" s="471">
        <v>0</v>
      </c>
      <c r="IF1405" s="496">
        <v>0</v>
      </c>
      <c r="IG1405" s="503">
        <v>300</v>
      </c>
      <c r="IH1405" s="471">
        <v>10</v>
      </c>
      <c r="II1405" s="471">
        <v>1</v>
      </c>
      <c r="IJ1405" s="471">
        <v>3</v>
      </c>
      <c r="IK1405" s="471">
        <v>0</v>
      </c>
      <c r="IL1405" s="471">
        <v>1</v>
      </c>
      <c r="IM1405" s="471">
        <v>0</v>
      </c>
      <c r="IN1405" s="471">
        <v>0</v>
      </c>
      <c r="IO1405" s="471">
        <v>0</v>
      </c>
      <c r="IP1405" s="496">
        <v>15</v>
      </c>
      <c r="IQ1405" s="503">
        <v>0</v>
      </c>
      <c r="IR1405" s="471">
        <v>0</v>
      </c>
      <c r="IS1405" s="471">
        <v>0</v>
      </c>
      <c r="IT1405" s="471">
        <v>0</v>
      </c>
      <c r="IU1405" s="471">
        <v>0</v>
      </c>
      <c r="IV1405" s="471">
        <v>0</v>
      </c>
      <c r="IW1405" s="471">
        <v>0</v>
      </c>
      <c r="IX1405" s="471">
        <v>0</v>
      </c>
      <c r="IY1405" s="471">
        <v>0</v>
      </c>
      <c r="IZ1405" s="496">
        <v>0</v>
      </c>
      <c r="JA1405" s="471">
        <v>10</v>
      </c>
      <c r="JB1405" s="471">
        <v>1</v>
      </c>
      <c r="JC1405" s="471">
        <v>3</v>
      </c>
      <c r="JD1405" s="471">
        <v>0</v>
      </c>
      <c r="JE1405" s="471">
        <v>1</v>
      </c>
      <c r="JF1405" s="471">
        <v>0</v>
      </c>
      <c r="JG1405" s="471">
        <v>0</v>
      </c>
      <c r="JH1405" s="471">
        <v>0</v>
      </c>
      <c r="JI1405" s="471">
        <v>15</v>
      </c>
      <c r="JJ1405" s="503">
        <v>0</v>
      </c>
      <c r="JK1405" s="471">
        <v>109</v>
      </c>
      <c r="JL1405" s="471">
        <v>48</v>
      </c>
      <c r="JM1405" s="471">
        <v>39</v>
      </c>
      <c r="JN1405" s="471">
        <v>16</v>
      </c>
      <c r="JO1405" s="471">
        <v>7</v>
      </c>
      <c r="JP1405" s="471">
        <v>2</v>
      </c>
      <c r="JQ1405" s="471">
        <v>1</v>
      </c>
      <c r="JR1405" s="471">
        <v>0</v>
      </c>
      <c r="JS1405" s="496">
        <v>222</v>
      </c>
      <c r="JT1405" s="503">
        <v>10</v>
      </c>
      <c r="JU1405" s="471">
        <v>0</v>
      </c>
      <c r="JV1405" s="471">
        <v>0</v>
      </c>
      <c r="JW1405" s="471">
        <v>0</v>
      </c>
      <c r="JX1405" s="471">
        <v>0</v>
      </c>
      <c r="JY1405" s="471">
        <v>0</v>
      </c>
      <c r="JZ1405" s="471">
        <v>0</v>
      </c>
      <c r="KA1405" s="471">
        <v>0</v>
      </c>
      <c r="KB1405" s="471">
        <v>0</v>
      </c>
      <c r="KC1405" s="496">
        <v>0</v>
      </c>
      <c r="KD1405" s="503">
        <v>50</v>
      </c>
      <c r="KE1405" s="471">
        <v>2</v>
      </c>
      <c r="KF1405" s="471">
        <v>0</v>
      </c>
      <c r="KG1405" s="471">
        <v>0</v>
      </c>
      <c r="KH1405" s="471">
        <v>0</v>
      </c>
      <c r="KI1405" s="471">
        <v>0</v>
      </c>
      <c r="KJ1405" s="471">
        <v>0</v>
      </c>
      <c r="KK1405" s="471">
        <v>0</v>
      </c>
      <c r="KL1405" s="471">
        <v>0</v>
      </c>
      <c r="KM1405" s="496">
        <v>2</v>
      </c>
      <c r="KN1405" s="503">
        <v>0</v>
      </c>
      <c r="KO1405" s="471">
        <v>0</v>
      </c>
      <c r="KP1405" s="471">
        <v>0</v>
      </c>
      <c r="KQ1405" s="471">
        <v>0</v>
      </c>
      <c r="KR1405" s="471">
        <v>0</v>
      </c>
      <c r="KS1405" s="471">
        <v>0</v>
      </c>
      <c r="KT1405" s="471">
        <v>0</v>
      </c>
      <c r="KU1405" s="471">
        <v>0</v>
      </c>
      <c r="KV1405" s="471">
        <v>0</v>
      </c>
      <c r="KW1405" s="496">
        <v>0</v>
      </c>
      <c r="KX1405" s="471">
        <v>111</v>
      </c>
      <c r="KY1405" s="471">
        <v>48</v>
      </c>
      <c r="KZ1405" s="471">
        <v>39</v>
      </c>
      <c r="LA1405" s="471">
        <v>16</v>
      </c>
      <c r="LB1405" s="471">
        <v>7</v>
      </c>
      <c r="LC1405" s="471">
        <v>2</v>
      </c>
      <c r="LD1405" s="471">
        <v>1</v>
      </c>
      <c r="LE1405" s="471">
        <v>0</v>
      </c>
      <c r="LF1405" s="496">
        <v>224</v>
      </c>
      <c r="LG1405" s="262"/>
      <c r="LH1405" s="262"/>
      <c r="LI1405" s="262"/>
      <c r="LJ1405" s="262"/>
      <c r="LK1405" s="262"/>
      <c r="LL1405" s="262"/>
      <c r="LM1405" s="262"/>
      <c r="LN1405" s="262"/>
      <c r="LO1405" s="262"/>
      <c r="LP1405" s="262"/>
      <c r="LQ1405" s="262"/>
      <c r="LR1405" s="262"/>
      <c r="LS1405" s="262"/>
      <c r="LT1405" s="262"/>
      <c r="LU1405" s="262"/>
      <c r="LV1405" s="262"/>
      <c r="LW1405" s="262"/>
      <c r="LX1405" s="262"/>
      <c r="LY1405" s="262"/>
      <c r="LZ1405" s="262"/>
      <c r="MA1405" s="262"/>
      <c r="MB1405" s="262"/>
      <c r="MC1405" s="262"/>
      <c r="MD1405" s="262"/>
      <c r="ME1405" s="262"/>
      <c r="MF1405" s="262"/>
      <c r="MG1405" s="262"/>
      <c r="MH1405" s="262"/>
      <c r="MI1405" s="262"/>
      <c r="MJ1405" s="262"/>
      <c r="MK1405" s="262"/>
      <c r="ML1405" s="262"/>
      <c r="MM1405" s="262"/>
      <c r="MN1405" s="262"/>
      <c r="MO1405" s="262"/>
      <c r="MP1405" s="262"/>
      <c r="MQ1405" s="262"/>
      <c r="MR1405" s="262"/>
      <c r="MS1405" s="262"/>
      <c r="MT1405" s="262"/>
      <c r="MU1405" s="262"/>
    </row>
    <row r="1406" spans="1:359" x14ac:dyDescent="0.2">
      <c r="A1406" s="241" t="s">
        <v>255</v>
      </c>
      <c r="B1406" s="476" t="s">
        <v>913</v>
      </c>
      <c r="C1406" s="326" t="s">
        <v>782</v>
      </c>
      <c r="D1406" s="283" t="s">
        <v>256</v>
      </c>
      <c r="E1406" s="503">
        <v>0</v>
      </c>
      <c r="F1406" s="471">
        <v>120</v>
      </c>
      <c r="G1406" s="471">
        <v>167</v>
      </c>
      <c r="H1406" s="471">
        <v>87</v>
      </c>
      <c r="I1406" s="471">
        <v>80</v>
      </c>
      <c r="J1406" s="471">
        <v>9</v>
      </c>
      <c r="K1406" s="471">
        <v>8</v>
      </c>
      <c r="L1406" s="471">
        <v>2</v>
      </c>
      <c r="M1406" s="471">
        <v>0</v>
      </c>
      <c r="N1406" s="496">
        <v>473</v>
      </c>
      <c r="O1406" s="503">
        <v>10</v>
      </c>
      <c r="P1406" s="471">
        <v>0</v>
      </c>
      <c r="Q1406" s="471">
        <v>0</v>
      </c>
      <c r="R1406" s="471">
        <v>0</v>
      </c>
      <c r="S1406" s="471">
        <v>0</v>
      </c>
      <c r="T1406" s="471">
        <v>0</v>
      </c>
      <c r="U1406" s="471">
        <v>0</v>
      </c>
      <c r="V1406" s="471">
        <v>0</v>
      </c>
      <c r="W1406" s="471">
        <v>0</v>
      </c>
      <c r="X1406" s="496">
        <v>0</v>
      </c>
      <c r="Y1406" s="503">
        <v>25</v>
      </c>
      <c r="Z1406" s="471">
        <v>0</v>
      </c>
      <c r="AA1406" s="471">
        <v>0</v>
      </c>
      <c r="AB1406" s="471">
        <v>0</v>
      </c>
      <c r="AC1406" s="471">
        <v>0</v>
      </c>
      <c r="AD1406" s="471">
        <v>0</v>
      </c>
      <c r="AE1406" s="471">
        <v>0</v>
      </c>
      <c r="AF1406" s="471">
        <v>0</v>
      </c>
      <c r="AG1406" s="471">
        <v>0</v>
      </c>
      <c r="AH1406" s="496">
        <v>0</v>
      </c>
      <c r="AI1406" s="503">
        <v>50</v>
      </c>
      <c r="AJ1406" s="471">
        <v>0</v>
      </c>
      <c r="AK1406" s="471">
        <v>0</v>
      </c>
      <c r="AL1406" s="471">
        <v>0</v>
      </c>
      <c r="AM1406" s="471">
        <v>0</v>
      </c>
      <c r="AN1406" s="471">
        <v>0</v>
      </c>
      <c r="AO1406" s="471">
        <v>0</v>
      </c>
      <c r="AP1406" s="471">
        <v>0</v>
      </c>
      <c r="AQ1406" s="471">
        <v>0</v>
      </c>
      <c r="AR1406" s="496">
        <v>0</v>
      </c>
      <c r="AS1406" s="503">
        <v>100</v>
      </c>
      <c r="AT1406" s="471">
        <v>0</v>
      </c>
      <c r="AU1406" s="471">
        <v>0</v>
      </c>
      <c r="AV1406" s="471">
        <v>0</v>
      </c>
      <c r="AW1406" s="471">
        <v>0</v>
      </c>
      <c r="AX1406" s="471">
        <v>0</v>
      </c>
      <c r="AY1406" s="471">
        <v>0</v>
      </c>
      <c r="AZ1406" s="471">
        <v>0</v>
      </c>
      <c r="BA1406" s="471">
        <v>0</v>
      </c>
      <c r="BB1406" s="496">
        <v>0</v>
      </c>
      <c r="BC1406" s="503">
        <v>0</v>
      </c>
      <c r="BD1406" s="471">
        <v>0</v>
      </c>
      <c r="BE1406" s="471">
        <v>0</v>
      </c>
      <c r="BF1406" s="471">
        <v>0</v>
      </c>
      <c r="BG1406" s="471">
        <v>0</v>
      </c>
      <c r="BH1406" s="471">
        <v>0</v>
      </c>
      <c r="BI1406" s="471">
        <v>0</v>
      </c>
      <c r="BJ1406" s="471">
        <v>0</v>
      </c>
      <c r="BK1406" s="471">
        <v>0</v>
      </c>
      <c r="BL1406" s="496">
        <v>0</v>
      </c>
      <c r="BM1406" s="471">
        <v>0</v>
      </c>
      <c r="BN1406" s="471">
        <v>0</v>
      </c>
      <c r="BO1406" s="471">
        <v>0</v>
      </c>
      <c r="BP1406" s="471">
        <v>0</v>
      </c>
      <c r="BQ1406" s="471">
        <v>0</v>
      </c>
      <c r="BR1406" s="471">
        <v>0</v>
      </c>
      <c r="BS1406" s="471">
        <v>0</v>
      </c>
      <c r="BT1406" s="471">
        <v>0</v>
      </c>
      <c r="BU1406" s="496">
        <v>0</v>
      </c>
      <c r="BV1406" s="471">
        <v>120</v>
      </c>
      <c r="BW1406" s="471">
        <v>167</v>
      </c>
      <c r="BX1406" s="471">
        <v>87</v>
      </c>
      <c r="BY1406" s="471">
        <v>80</v>
      </c>
      <c r="BZ1406" s="471">
        <v>9</v>
      </c>
      <c r="CA1406" s="471">
        <v>8</v>
      </c>
      <c r="CB1406" s="471">
        <v>2</v>
      </c>
      <c r="CC1406" s="471">
        <v>0</v>
      </c>
      <c r="CD1406" s="496">
        <v>473</v>
      </c>
      <c r="CE1406" s="503">
        <v>10</v>
      </c>
      <c r="CF1406" s="471">
        <v>0</v>
      </c>
      <c r="CG1406" s="471">
        <v>0</v>
      </c>
      <c r="CH1406" s="471">
        <v>0</v>
      </c>
      <c r="CI1406" s="471">
        <v>0</v>
      </c>
      <c r="CJ1406" s="471">
        <v>0</v>
      </c>
      <c r="CK1406" s="471">
        <v>0</v>
      </c>
      <c r="CL1406" s="471">
        <v>0</v>
      </c>
      <c r="CM1406" s="471">
        <v>0</v>
      </c>
      <c r="CN1406" s="496">
        <v>0</v>
      </c>
      <c r="CO1406" s="503">
        <v>25</v>
      </c>
      <c r="CP1406" s="471">
        <v>0</v>
      </c>
      <c r="CQ1406" s="471">
        <v>0</v>
      </c>
      <c r="CR1406" s="471">
        <v>0</v>
      </c>
      <c r="CS1406" s="471">
        <v>0</v>
      </c>
      <c r="CT1406" s="471">
        <v>0</v>
      </c>
      <c r="CU1406" s="471">
        <v>0</v>
      </c>
      <c r="CV1406" s="471">
        <v>0</v>
      </c>
      <c r="CW1406" s="471">
        <v>0</v>
      </c>
      <c r="CX1406" s="496">
        <v>0</v>
      </c>
      <c r="CY1406" s="503">
        <v>50</v>
      </c>
      <c r="CZ1406" s="471">
        <v>0</v>
      </c>
      <c r="DA1406" s="471">
        <v>0</v>
      </c>
      <c r="DB1406" s="471">
        <v>0</v>
      </c>
      <c r="DC1406" s="471">
        <v>0</v>
      </c>
      <c r="DD1406" s="471">
        <v>0</v>
      </c>
      <c r="DE1406" s="471">
        <v>0</v>
      </c>
      <c r="DF1406" s="471">
        <v>0</v>
      </c>
      <c r="DG1406" s="471">
        <v>0</v>
      </c>
      <c r="DH1406" s="496">
        <v>0</v>
      </c>
      <c r="DI1406" s="503">
        <v>100</v>
      </c>
      <c r="DJ1406" s="471">
        <v>8</v>
      </c>
      <c r="DK1406" s="471">
        <v>5</v>
      </c>
      <c r="DL1406" s="471">
        <v>1</v>
      </c>
      <c r="DM1406" s="471">
        <v>1</v>
      </c>
      <c r="DN1406" s="471">
        <v>4</v>
      </c>
      <c r="DO1406" s="471">
        <v>0</v>
      </c>
      <c r="DP1406" s="471">
        <v>0</v>
      </c>
      <c r="DQ1406" s="471">
        <v>1</v>
      </c>
      <c r="DR1406" s="496">
        <v>20</v>
      </c>
      <c r="DS1406" s="503">
        <v>0</v>
      </c>
      <c r="DT1406" s="471">
        <v>0</v>
      </c>
      <c r="DU1406" s="471">
        <v>0</v>
      </c>
      <c r="DV1406" s="471">
        <v>0</v>
      </c>
      <c r="DW1406" s="471">
        <v>0</v>
      </c>
      <c r="DX1406" s="471">
        <v>0</v>
      </c>
      <c r="DY1406" s="471">
        <v>0</v>
      </c>
      <c r="DZ1406" s="471">
        <v>0</v>
      </c>
      <c r="EA1406" s="471">
        <v>0</v>
      </c>
      <c r="EB1406" s="496">
        <v>0</v>
      </c>
      <c r="EC1406" s="471">
        <v>8</v>
      </c>
      <c r="ED1406" s="471">
        <v>5</v>
      </c>
      <c r="EE1406" s="471">
        <v>1</v>
      </c>
      <c r="EF1406" s="471">
        <v>1</v>
      </c>
      <c r="EG1406" s="471">
        <v>4</v>
      </c>
      <c r="EH1406" s="471">
        <v>0</v>
      </c>
      <c r="EI1406" s="471">
        <v>0</v>
      </c>
      <c r="EJ1406" s="471">
        <v>1</v>
      </c>
      <c r="EK1406" s="496">
        <v>20</v>
      </c>
      <c r="EL1406" s="518">
        <v>50</v>
      </c>
      <c r="EM1406" s="471">
        <v>0</v>
      </c>
      <c r="EN1406" s="471">
        <v>0</v>
      </c>
      <c r="EO1406" s="471">
        <v>0</v>
      </c>
      <c r="EP1406" s="471">
        <v>0</v>
      </c>
      <c r="EQ1406" s="471">
        <v>0</v>
      </c>
      <c r="ER1406" s="471">
        <v>0</v>
      </c>
      <c r="ES1406" s="471">
        <v>0</v>
      </c>
      <c r="ET1406" s="471">
        <v>0</v>
      </c>
      <c r="EU1406" s="496">
        <v>0</v>
      </c>
      <c r="EV1406" s="503">
        <v>100</v>
      </c>
      <c r="EW1406" s="471">
        <v>0</v>
      </c>
      <c r="EX1406" s="471">
        <v>0</v>
      </c>
      <c r="EY1406" s="471">
        <v>0</v>
      </c>
      <c r="EZ1406" s="471">
        <v>0</v>
      </c>
      <c r="FA1406" s="471">
        <v>0</v>
      </c>
      <c r="FB1406" s="471">
        <v>0</v>
      </c>
      <c r="FC1406" s="471">
        <v>0</v>
      </c>
      <c r="FD1406" s="471">
        <v>0</v>
      </c>
      <c r="FE1406" s="496">
        <v>0</v>
      </c>
      <c r="FF1406" s="503">
        <v>150</v>
      </c>
      <c r="FG1406" s="471">
        <v>0</v>
      </c>
      <c r="FH1406" s="471">
        <v>0</v>
      </c>
      <c r="FI1406" s="471">
        <v>0</v>
      </c>
      <c r="FJ1406" s="471">
        <v>0</v>
      </c>
      <c r="FK1406" s="471">
        <v>0</v>
      </c>
      <c r="FL1406" s="471">
        <v>0</v>
      </c>
      <c r="FM1406" s="471">
        <v>0</v>
      </c>
      <c r="FN1406" s="471">
        <v>0</v>
      </c>
      <c r="FO1406" s="496">
        <v>0</v>
      </c>
      <c r="FP1406" s="503">
        <v>200</v>
      </c>
      <c r="FQ1406" s="471">
        <v>6</v>
      </c>
      <c r="FR1406" s="471">
        <v>3</v>
      </c>
      <c r="FS1406" s="471">
        <v>2</v>
      </c>
      <c r="FT1406" s="471">
        <v>0</v>
      </c>
      <c r="FU1406" s="471">
        <v>1</v>
      </c>
      <c r="FV1406" s="471">
        <v>0</v>
      </c>
      <c r="FW1406" s="471">
        <v>0</v>
      </c>
      <c r="FX1406" s="471">
        <v>1</v>
      </c>
      <c r="FY1406" s="496">
        <v>13</v>
      </c>
      <c r="FZ1406" s="503">
        <v>0</v>
      </c>
      <c r="GA1406" s="471">
        <v>0</v>
      </c>
      <c r="GB1406" s="471">
        <v>0</v>
      </c>
      <c r="GC1406" s="471">
        <v>0</v>
      </c>
      <c r="GD1406" s="471">
        <v>0</v>
      </c>
      <c r="GE1406" s="471">
        <v>0</v>
      </c>
      <c r="GF1406" s="471">
        <v>0</v>
      </c>
      <c r="GG1406" s="471">
        <v>0</v>
      </c>
      <c r="GH1406" s="471">
        <v>0</v>
      </c>
      <c r="GI1406" s="496">
        <v>0</v>
      </c>
      <c r="GJ1406" s="471">
        <v>6</v>
      </c>
      <c r="GK1406" s="471">
        <v>3</v>
      </c>
      <c r="GL1406" s="471">
        <v>2</v>
      </c>
      <c r="GM1406" s="471">
        <v>0</v>
      </c>
      <c r="GN1406" s="471">
        <v>1</v>
      </c>
      <c r="GO1406" s="471">
        <v>0</v>
      </c>
      <c r="GP1406" s="471">
        <v>0</v>
      </c>
      <c r="GQ1406" s="471">
        <v>1</v>
      </c>
      <c r="GR1406" s="496">
        <v>13</v>
      </c>
      <c r="GS1406" s="503">
        <v>100</v>
      </c>
      <c r="GT1406" s="471">
        <v>0</v>
      </c>
      <c r="GU1406" s="471">
        <v>0</v>
      </c>
      <c r="GV1406" s="471">
        <v>0</v>
      </c>
      <c r="GW1406" s="471">
        <v>0</v>
      </c>
      <c r="GX1406" s="471">
        <v>0</v>
      </c>
      <c r="GY1406" s="471">
        <v>0</v>
      </c>
      <c r="GZ1406" s="471">
        <v>0</v>
      </c>
      <c r="HA1406" s="471">
        <v>0</v>
      </c>
      <c r="HB1406" s="496">
        <v>0</v>
      </c>
      <c r="HC1406" s="503">
        <v>150</v>
      </c>
      <c r="HD1406" s="471">
        <v>0</v>
      </c>
      <c r="HE1406" s="471">
        <v>0</v>
      </c>
      <c r="HF1406" s="471">
        <v>0</v>
      </c>
      <c r="HG1406" s="471">
        <v>0</v>
      </c>
      <c r="HH1406" s="471">
        <v>0</v>
      </c>
      <c r="HI1406" s="471">
        <v>0</v>
      </c>
      <c r="HJ1406" s="471">
        <v>0</v>
      </c>
      <c r="HK1406" s="471">
        <v>0</v>
      </c>
      <c r="HL1406" s="496">
        <v>0</v>
      </c>
      <c r="HM1406" s="503">
        <v>200</v>
      </c>
      <c r="HN1406" s="471">
        <v>0</v>
      </c>
      <c r="HO1406" s="471">
        <v>0</v>
      </c>
      <c r="HP1406" s="471">
        <v>0</v>
      </c>
      <c r="HQ1406" s="471">
        <v>0</v>
      </c>
      <c r="HR1406" s="471">
        <v>0</v>
      </c>
      <c r="HS1406" s="471">
        <v>0</v>
      </c>
      <c r="HT1406" s="471">
        <v>0</v>
      </c>
      <c r="HU1406" s="471">
        <v>0</v>
      </c>
      <c r="HV1406" s="496">
        <v>0</v>
      </c>
      <c r="HW1406" s="503">
        <v>250</v>
      </c>
      <c r="HX1406" s="471">
        <v>0</v>
      </c>
      <c r="HY1406" s="471">
        <v>0</v>
      </c>
      <c r="HZ1406" s="471">
        <v>0</v>
      </c>
      <c r="IA1406" s="471">
        <v>0</v>
      </c>
      <c r="IB1406" s="471">
        <v>0</v>
      </c>
      <c r="IC1406" s="471">
        <v>0</v>
      </c>
      <c r="ID1406" s="471">
        <v>0</v>
      </c>
      <c r="IE1406" s="471">
        <v>0</v>
      </c>
      <c r="IF1406" s="496">
        <v>0</v>
      </c>
      <c r="IG1406" s="503">
        <v>300</v>
      </c>
      <c r="IH1406" s="471">
        <v>5</v>
      </c>
      <c r="II1406" s="471">
        <v>0</v>
      </c>
      <c r="IJ1406" s="471">
        <v>1</v>
      </c>
      <c r="IK1406" s="471">
        <v>1</v>
      </c>
      <c r="IL1406" s="471">
        <v>0</v>
      </c>
      <c r="IM1406" s="471">
        <v>0</v>
      </c>
      <c r="IN1406" s="471">
        <v>0</v>
      </c>
      <c r="IO1406" s="471">
        <v>4</v>
      </c>
      <c r="IP1406" s="496">
        <v>11</v>
      </c>
      <c r="IQ1406" s="503">
        <v>0</v>
      </c>
      <c r="IR1406" s="471">
        <v>0</v>
      </c>
      <c r="IS1406" s="471">
        <v>0</v>
      </c>
      <c r="IT1406" s="471">
        <v>0</v>
      </c>
      <c r="IU1406" s="471">
        <v>0</v>
      </c>
      <c r="IV1406" s="471">
        <v>0</v>
      </c>
      <c r="IW1406" s="471">
        <v>0</v>
      </c>
      <c r="IX1406" s="471">
        <v>0</v>
      </c>
      <c r="IY1406" s="471">
        <v>0</v>
      </c>
      <c r="IZ1406" s="496">
        <v>0</v>
      </c>
      <c r="JA1406" s="471">
        <v>5</v>
      </c>
      <c r="JB1406" s="471">
        <v>0</v>
      </c>
      <c r="JC1406" s="471">
        <v>1</v>
      </c>
      <c r="JD1406" s="471">
        <v>1</v>
      </c>
      <c r="JE1406" s="471">
        <v>0</v>
      </c>
      <c r="JF1406" s="471">
        <v>0</v>
      </c>
      <c r="JG1406" s="471">
        <v>0</v>
      </c>
      <c r="JH1406" s="471">
        <v>4</v>
      </c>
      <c r="JI1406" s="471">
        <v>11</v>
      </c>
      <c r="JJ1406" s="503">
        <v>0</v>
      </c>
      <c r="JK1406" s="471">
        <v>24</v>
      </c>
      <c r="JL1406" s="471">
        <v>44</v>
      </c>
      <c r="JM1406" s="471">
        <v>36</v>
      </c>
      <c r="JN1406" s="471">
        <v>86</v>
      </c>
      <c r="JO1406" s="471">
        <v>25</v>
      </c>
      <c r="JP1406" s="471">
        <v>12</v>
      </c>
      <c r="JQ1406" s="471">
        <v>5</v>
      </c>
      <c r="JR1406" s="471">
        <v>0</v>
      </c>
      <c r="JS1406" s="496">
        <v>232</v>
      </c>
      <c r="JT1406" s="503">
        <v>10</v>
      </c>
      <c r="JU1406" s="471">
        <v>0</v>
      </c>
      <c r="JV1406" s="471">
        <v>0</v>
      </c>
      <c r="JW1406" s="471">
        <v>0</v>
      </c>
      <c r="JX1406" s="471">
        <v>0</v>
      </c>
      <c r="JY1406" s="471">
        <v>0</v>
      </c>
      <c r="JZ1406" s="471">
        <v>0</v>
      </c>
      <c r="KA1406" s="471">
        <v>0</v>
      </c>
      <c r="KB1406" s="471">
        <v>0</v>
      </c>
      <c r="KC1406" s="496">
        <v>0</v>
      </c>
      <c r="KD1406" s="503">
        <v>50</v>
      </c>
      <c r="KE1406" s="471">
        <v>0</v>
      </c>
      <c r="KF1406" s="471">
        <v>0</v>
      </c>
      <c r="KG1406" s="471">
        <v>0</v>
      </c>
      <c r="KH1406" s="471">
        <v>0</v>
      </c>
      <c r="KI1406" s="471">
        <v>0</v>
      </c>
      <c r="KJ1406" s="471">
        <v>0</v>
      </c>
      <c r="KK1406" s="471">
        <v>0</v>
      </c>
      <c r="KL1406" s="471">
        <v>0</v>
      </c>
      <c r="KM1406" s="496">
        <v>0</v>
      </c>
      <c r="KN1406" s="503">
        <v>0</v>
      </c>
      <c r="KO1406" s="471">
        <v>0</v>
      </c>
      <c r="KP1406" s="471">
        <v>0</v>
      </c>
      <c r="KQ1406" s="471">
        <v>0</v>
      </c>
      <c r="KR1406" s="471">
        <v>0</v>
      </c>
      <c r="KS1406" s="471">
        <v>0</v>
      </c>
      <c r="KT1406" s="471">
        <v>0</v>
      </c>
      <c r="KU1406" s="471">
        <v>0</v>
      </c>
      <c r="KV1406" s="471">
        <v>0</v>
      </c>
      <c r="KW1406" s="496">
        <v>0</v>
      </c>
      <c r="KX1406" s="471">
        <v>24</v>
      </c>
      <c r="KY1406" s="471">
        <v>44</v>
      </c>
      <c r="KZ1406" s="471">
        <v>36</v>
      </c>
      <c r="LA1406" s="471">
        <v>86</v>
      </c>
      <c r="LB1406" s="471">
        <v>25</v>
      </c>
      <c r="LC1406" s="471">
        <v>12</v>
      </c>
      <c r="LD1406" s="471">
        <v>5</v>
      </c>
      <c r="LE1406" s="471">
        <v>0</v>
      </c>
      <c r="LF1406" s="496">
        <v>232</v>
      </c>
      <c r="LG1406" s="262"/>
      <c r="LH1406" s="262"/>
      <c r="LI1406" s="262"/>
      <c r="LJ1406" s="262"/>
      <c r="LK1406" s="262"/>
      <c r="LL1406" s="262"/>
      <c r="LM1406" s="262"/>
      <c r="LN1406" s="262"/>
      <c r="LO1406" s="262"/>
      <c r="LP1406" s="262"/>
      <c r="LQ1406" s="262"/>
      <c r="LR1406" s="262"/>
      <c r="LS1406" s="262"/>
      <c r="LT1406" s="262"/>
      <c r="LU1406" s="262"/>
      <c r="LV1406" s="262"/>
      <c r="LW1406" s="262"/>
      <c r="LX1406" s="262"/>
      <c r="LY1406" s="262"/>
      <c r="LZ1406" s="262"/>
      <c r="MA1406" s="262"/>
      <c r="MB1406" s="262"/>
      <c r="MC1406" s="262"/>
      <c r="MD1406" s="262"/>
      <c r="ME1406" s="262"/>
      <c r="MF1406" s="262"/>
      <c r="MG1406" s="262"/>
      <c r="MH1406" s="262"/>
      <c r="MI1406" s="262"/>
      <c r="MJ1406" s="262"/>
      <c r="MK1406" s="262"/>
      <c r="ML1406" s="262"/>
      <c r="MM1406" s="262"/>
      <c r="MN1406" s="262"/>
      <c r="MO1406" s="262"/>
      <c r="MP1406" s="262"/>
      <c r="MQ1406" s="262"/>
      <c r="MR1406" s="262"/>
      <c r="MS1406" s="262"/>
      <c r="MT1406" s="262"/>
      <c r="MU1406" s="262"/>
    </row>
    <row r="1407" spans="1:359" x14ac:dyDescent="0.2">
      <c r="A1407" s="241" t="s">
        <v>257</v>
      </c>
      <c r="B1407" s="476" t="s">
        <v>914</v>
      </c>
      <c r="C1407" s="326" t="s">
        <v>782</v>
      </c>
      <c r="D1407" s="283" t="s">
        <v>258</v>
      </c>
      <c r="E1407" s="503">
        <v>0</v>
      </c>
      <c r="F1407" s="471">
        <v>116</v>
      </c>
      <c r="G1407" s="471">
        <v>106</v>
      </c>
      <c r="H1407" s="471">
        <v>129</v>
      </c>
      <c r="I1407" s="471">
        <v>89</v>
      </c>
      <c r="J1407" s="471">
        <v>22</v>
      </c>
      <c r="K1407" s="471">
        <v>12</v>
      </c>
      <c r="L1407" s="471">
        <v>6</v>
      </c>
      <c r="M1407" s="471">
        <v>1</v>
      </c>
      <c r="N1407" s="496">
        <v>481</v>
      </c>
      <c r="O1407" s="503">
        <v>10</v>
      </c>
      <c r="P1407" s="471">
        <v>0</v>
      </c>
      <c r="Q1407" s="471">
        <v>0</v>
      </c>
      <c r="R1407" s="471">
        <v>0</v>
      </c>
      <c r="S1407" s="471">
        <v>0</v>
      </c>
      <c r="T1407" s="471">
        <v>0</v>
      </c>
      <c r="U1407" s="471">
        <v>0</v>
      </c>
      <c r="V1407" s="471">
        <v>0</v>
      </c>
      <c r="W1407" s="471">
        <v>0</v>
      </c>
      <c r="X1407" s="496">
        <v>0</v>
      </c>
      <c r="Y1407" s="503">
        <v>25</v>
      </c>
      <c r="Z1407" s="471">
        <v>0</v>
      </c>
      <c r="AA1407" s="471">
        <v>0</v>
      </c>
      <c r="AB1407" s="471">
        <v>0</v>
      </c>
      <c r="AC1407" s="471">
        <v>0</v>
      </c>
      <c r="AD1407" s="471">
        <v>0</v>
      </c>
      <c r="AE1407" s="471">
        <v>0</v>
      </c>
      <c r="AF1407" s="471">
        <v>0</v>
      </c>
      <c r="AG1407" s="471">
        <v>0</v>
      </c>
      <c r="AH1407" s="496">
        <v>0</v>
      </c>
      <c r="AI1407" s="503">
        <v>50</v>
      </c>
      <c r="AJ1407" s="471">
        <v>0</v>
      </c>
      <c r="AK1407" s="471">
        <v>0</v>
      </c>
      <c r="AL1407" s="471">
        <v>0</v>
      </c>
      <c r="AM1407" s="471">
        <v>0</v>
      </c>
      <c r="AN1407" s="471">
        <v>0</v>
      </c>
      <c r="AO1407" s="471">
        <v>0</v>
      </c>
      <c r="AP1407" s="471">
        <v>0</v>
      </c>
      <c r="AQ1407" s="471">
        <v>0</v>
      </c>
      <c r="AR1407" s="496">
        <v>0</v>
      </c>
      <c r="AS1407" s="503">
        <v>100</v>
      </c>
      <c r="AT1407" s="471">
        <v>26</v>
      </c>
      <c r="AU1407" s="471">
        <v>41</v>
      </c>
      <c r="AV1407" s="471">
        <v>45</v>
      </c>
      <c r="AW1407" s="471">
        <v>21</v>
      </c>
      <c r="AX1407" s="471">
        <v>20</v>
      </c>
      <c r="AY1407" s="471">
        <v>8</v>
      </c>
      <c r="AZ1407" s="471">
        <v>1</v>
      </c>
      <c r="BA1407" s="471">
        <v>1</v>
      </c>
      <c r="BB1407" s="496">
        <v>163</v>
      </c>
      <c r="BC1407" s="503">
        <v>0</v>
      </c>
      <c r="BD1407" s="471">
        <v>0</v>
      </c>
      <c r="BE1407" s="471">
        <v>0</v>
      </c>
      <c r="BF1407" s="471">
        <v>0</v>
      </c>
      <c r="BG1407" s="471">
        <v>0</v>
      </c>
      <c r="BH1407" s="471">
        <v>0</v>
      </c>
      <c r="BI1407" s="471">
        <v>0</v>
      </c>
      <c r="BJ1407" s="471">
        <v>0</v>
      </c>
      <c r="BK1407" s="471">
        <v>0</v>
      </c>
      <c r="BL1407" s="496">
        <v>0</v>
      </c>
      <c r="BM1407" s="471">
        <v>26</v>
      </c>
      <c r="BN1407" s="471">
        <v>41</v>
      </c>
      <c r="BO1407" s="471">
        <v>45</v>
      </c>
      <c r="BP1407" s="471">
        <v>21</v>
      </c>
      <c r="BQ1407" s="471">
        <v>20</v>
      </c>
      <c r="BR1407" s="471">
        <v>8</v>
      </c>
      <c r="BS1407" s="471">
        <v>1</v>
      </c>
      <c r="BT1407" s="471">
        <v>1</v>
      </c>
      <c r="BU1407" s="496">
        <v>163</v>
      </c>
      <c r="BV1407" s="471">
        <v>142</v>
      </c>
      <c r="BW1407" s="471">
        <v>147</v>
      </c>
      <c r="BX1407" s="471">
        <v>174</v>
      </c>
      <c r="BY1407" s="471">
        <v>110</v>
      </c>
      <c r="BZ1407" s="471">
        <v>42</v>
      </c>
      <c r="CA1407" s="471">
        <v>20</v>
      </c>
      <c r="CB1407" s="471">
        <v>7</v>
      </c>
      <c r="CC1407" s="471">
        <v>2</v>
      </c>
      <c r="CD1407" s="496">
        <v>644</v>
      </c>
      <c r="CE1407" s="503">
        <v>10</v>
      </c>
      <c r="CF1407" s="471">
        <v>0</v>
      </c>
      <c r="CG1407" s="471">
        <v>0</v>
      </c>
      <c r="CH1407" s="471">
        <v>0</v>
      </c>
      <c r="CI1407" s="471">
        <v>0</v>
      </c>
      <c r="CJ1407" s="471">
        <v>0</v>
      </c>
      <c r="CK1407" s="471">
        <v>0</v>
      </c>
      <c r="CL1407" s="471">
        <v>0</v>
      </c>
      <c r="CM1407" s="471">
        <v>0</v>
      </c>
      <c r="CN1407" s="496">
        <v>0</v>
      </c>
      <c r="CO1407" s="503">
        <v>25</v>
      </c>
      <c r="CP1407" s="471">
        <v>0</v>
      </c>
      <c r="CQ1407" s="471">
        <v>0</v>
      </c>
      <c r="CR1407" s="471">
        <v>0</v>
      </c>
      <c r="CS1407" s="471">
        <v>0</v>
      </c>
      <c r="CT1407" s="471">
        <v>0</v>
      </c>
      <c r="CU1407" s="471">
        <v>0</v>
      </c>
      <c r="CV1407" s="471">
        <v>0</v>
      </c>
      <c r="CW1407" s="471">
        <v>0</v>
      </c>
      <c r="CX1407" s="496">
        <v>0</v>
      </c>
      <c r="CY1407" s="503">
        <v>50</v>
      </c>
      <c r="CZ1407" s="471">
        <v>0</v>
      </c>
      <c r="DA1407" s="471">
        <v>0</v>
      </c>
      <c r="DB1407" s="471">
        <v>0</v>
      </c>
      <c r="DC1407" s="471">
        <v>0</v>
      </c>
      <c r="DD1407" s="471">
        <v>0</v>
      </c>
      <c r="DE1407" s="471">
        <v>0</v>
      </c>
      <c r="DF1407" s="471">
        <v>0</v>
      </c>
      <c r="DG1407" s="471">
        <v>0</v>
      </c>
      <c r="DH1407" s="496">
        <v>0</v>
      </c>
      <c r="DI1407" s="503">
        <v>100</v>
      </c>
      <c r="DJ1407" s="471">
        <v>6</v>
      </c>
      <c r="DK1407" s="471">
        <v>9</v>
      </c>
      <c r="DL1407" s="471">
        <v>13</v>
      </c>
      <c r="DM1407" s="471">
        <v>8</v>
      </c>
      <c r="DN1407" s="471">
        <v>5</v>
      </c>
      <c r="DO1407" s="471">
        <v>3</v>
      </c>
      <c r="DP1407" s="471">
        <v>5</v>
      </c>
      <c r="DQ1407" s="471">
        <v>0</v>
      </c>
      <c r="DR1407" s="496">
        <v>49</v>
      </c>
      <c r="DS1407" s="503">
        <v>0</v>
      </c>
      <c r="DT1407" s="471">
        <v>0</v>
      </c>
      <c r="DU1407" s="471">
        <v>0</v>
      </c>
      <c r="DV1407" s="471">
        <v>0</v>
      </c>
      <c r="DW1407" s="471">
        <v>0</v>
      </c>
      <c r="DX1407" s="471">
        <v>0</v>
      </c>
      <c r="DY1407" s="471">
        <v>0</v>
      </c>
      <c r="DZ1407" s="471">
        <v>0</v>
      </c>
      <c r="EA1407" s="471">
        <v>0</v>
      </c>
      <c r="EB1407" s="496">
        <v>0</v>
      </c>
      <c r="EC1407" s="471">
        <v>6</v>
      </c>
      <c r="ED1407" s="471">
        <v>9</v>
      </c>
      <c r="EE1407" s="471">
        <v>13</v>
      </c>
      <c r="EF1407" s="471">
        <v>8</v>
      </c>
      <c r="EG1407" s="471">
        <v>5</v>
      </c>
      <c r="EH1407" s="471">
        <v>3</v>
      </c>
      <c r="EI1407" s="471">
        <v>5</v>
      </c>
      <c r="EJ1407" s="471">
        <v>0</v>
      </c>
      <c r="EK1407" s="496">
        <v>49</v>
      </c>
      <c r="EL1407" s="518">
        <v>50</v>
      </c>
      <c r="EM1407" s="471">
        <v>0</v>
      </c>
      <c r="EN1407" s="471">
        <v>0</v>
      </c>
      <c r="EO1407" s="471">
        <v>0</v>
      </c>
      <c r="EP1407" s="471">
        <v>0</v>
      </c>
      <c r="EQ1407" s="471">
        <v>0</v>
      </c>
      <c r="ER1407" s="471">
        <v>0</v>
      </c>
      <c r="ES1407" s="471">
        <v>0</v>
      </c>
      <c r="ET1407" s="471">
        <v>0</v>
      </c>
      <c r="EU1407" s="496">
        <v>0</v>
      </c>
      <c r="EV1407" s="503">
        <v>100</v>
      </c>
      <c r="EW1407" s="471">
        <v>0</v>
      </c>
      <c r="EX1407" s="471">
        <v>0</v>
      </c>
      <c r="EY1407" s="471">
        <v>0</v>
      </c>
      <c r="EZ1407" s="471">
        <v>0</v>
      </c>
      <c r="FA1407" s="471">
        <v>0</v>
      </c>
      <c r="FB1407" s="471">
        <v>0</v>
      </c>
      <c r="FC1407" s="471">
        <v>0</v>
      </c>
      <c r="FD1407" s="471">
        <v>0</v>
      </c>
      <c r="FE1407" s="496">
        <v>0</v>
      </c>
      <c r="FF1407" s="503">
        <v>150</v>
      </c>
      <c r="FG1407" s="471">
        <v>0</v>
      </c>
      <c r="FH1407" s="471">
        <v>0</v>
      </c>
      <c r="FI1407" s="471">
        <v>0</v>
      </c>
      <c r="FJ1407" s="471">
        <v>0</v>
      </c>
      <c r="FK1407" s="471">
        <v>0</v>
      </c>
      <c r="FL1407" s="471">
        <v>0</v>
      </c>
      <c r="FM1407" s="471">
        <v>0</v>
      </c>
      <c r="FN1407" s="471">
        <v>0</v>
      </c>
      <c r="FO1407" s="496">
        <v>0</v>
      </c>
      <c r="FP1407" s="503">
        <v>200</v>
      </c>
      <c r="FQ1407" s="471">
        <v>0</v>
      </c>
      <c r="FR1407" s="471">
        <v>2</v>
      </c>
      <c r="FS1407" s="471">
        <v>1</v>
      </c>
      <c r="FT1407" s="471">
        <v>1</v>
      </c>
      <c r="FU1407" s="471">
        <v>0</v>
      </c>
      <c r="FV1407" s="471">
        <v>1</v>
      </c>
      <c r="FW1407" s="471">
        <v>0</v>
      </c>
      <c r="FX1407" s="471">
        <v>0</v>
      </c>
      <c r="FY1407" s="496">
        <v>5</v>
      </c>
      <c r="FZ1407" s="503">
        <v>0</v>
      </c>
      <c r="GA1407" s="471">
        <v>0</v>
      </c>
      <c r="GB1407" s="471">
        <v>0</v>
      </c>
      <c r="GC1407" s="471">
        <v>0</v>
      </c>
      <c r="GD1407" s="471">
        <v>0</v>
      </c>
      <c r="GE1407" s="471">
        <v>0</v>
      </c>
      <c r="GF1407" s="471">
        <v>0</v>
      </c>
      <c r="GG1407" s="471">
        <v>0</v>
      </c>
      <c r="GH1407" s="471">
        <v>0</v>
      </c>
      <c r="GI1407" s="496">
        <v>0</v>
      </c>
      <c r="GJ1407" s="471">
        <v>0</v>
      </c>
      <c r="GK1407" s="471">
        <v>2</v>
      </c>
      <c r="GL1407" s="471">
        <v>1</v>
      </c>
      <c r="GM1407" s="471">
        <v>1</v>
      </c>
      <c r="GN1407" s="471">
        <v>0</v>
      </c>
      <c r="GO1407" s="471">
        <v>1</v>
      </c>
      <c r="GP1407" s="471">
        <v>0</v>
      </c>
      <c r="GQ1407" s="471">
        <v>0</v>
      </c>
      <c r="GR1407" s="496">
        <v>5</v>
      </c>
      <c r="GS1407" s="503">
        <v>100</v>
      </c>
      <c r="GT1407" s="471">
        <v>0</v>
      </c>
      <c r="GU1407" s="471">
        <v>0</v>
      </c>
      <c r="GV1407" s="471">
        <v>0</v>
      </c>
      <c r="GW1407" s="471">
        <v>0</v>
      </c>
      <c r="GX1407" s="471">
        <v>0</v>
      </c>
      <c r="GY1407" s="471">
        <v>0</v>
      </c>
      <c r="GZ1407" s="471">
        <v>0</v>
      </c>
      <c r="HA1407" s="471">
        <v>0</v>
      </c>
      <c r="HB1407" s="496">
        <v>0</v>
      </c>
      <c r="HC1407" s="503">
        <v>150</v>
      </c>
      <c r="HD1407" s="471">
        <v>0</v>
      </c>
      <c r="HE1407" s="471">
        <v>0</v>
      </c>
      <c r="HF1407" s="471">
        <v>0</v>
      </c>
      <c r="HG1407" s="471">
        <v>0</v>
      </c>
      <c r="HH1407" s="471">
        <v>0</v>
      </c>
      <c r="HI1407" s="471">
        <v>0</v>
      </c>
      <c r="HJ1407" s="471">
        <v>0</v>
      </c>
      <c r="HK1407" s="471">
        <v>0</v>
      </c>
      <c r="HL1407" s="496">
        <v>0</v>
      </c>
      <c r="HM1407" s="503">
        <v>200</v>
      </c>
      <c r="HN1407" s="471">
        <v>0</v>
      </c>
      <c r="HO1407" s="471">
        <v>0</v>
      </c>
      <c r="HP1407" s="471">
        <v>0</v>
      </c>
      <c r="HQ1407" s="471">
        <v>0</v>
      </c>
      <c r="HR1407" s="471">
        <v>0</v>
      </c>
      <c r="HS1407" s="471">
        <v>0</v>
      </c>
      <c r="HT1407" s="471">
        <v>0</v>
      </c>
      <c r="HU1407" s="471">
        <v>0</v>
      </c>
      <c r="HV1407" s="496">
        <v>0</v>
      </c>
      <c r="HW1407" s="503">
        <v>250</v>
      </c>
      <c r="HX1407" s="471">
        <v>0</v>
      </c>
      <c r="HY1407" s="471">
        <v>0</v>
      </c>
      <c r="HZ1407" s="471">
        <v>0</v>
      </c>
      <c r="IA1407" s="471">
        <v>0</v>
      </c>
      <c r="IB1407" s="471">
        <v>0</v>
      </c>
      <c r="IC1407" s="471">
        <v>0</v>
      </c>
      <c r="ID1407" s="471">
        <v>0</v>
      </c>
      <c r="IE1407" s="471">
        <v>0</v>
      </c>
      <c r="IF1407" s="496">
        <v>0</v>
      </c>
      <c r="IG1407" s="503">
        <v>300</v>
      </c>
      <c r="IH1407" s="471">
        <v>3</v>
      </c>
      <c r="II1407" s="471">
        <v>2</v>
      </c>
      <c r="IJ1407" s="471">
        <v>5</v>
      </c>
      <c r="IK1407" s="471">
        <v>0</v>
      </c>
      <c r="IL1407" s="471">
        <v>1</v>
      </c>
      <c r="IM1407" s="471">
        <v>0</v>
      </c>
      <c r="IN1407" s="471">
        <v>0</v>
      </c>
      <c r="IO1407" s="471">
        <v>0</v>
      </c>
      <c r="IP1407" s="496">
        <v>11</v>
      </c>
      <c r="IQ1407" s="503">
        <v>0</v>
      </c>
      <c r="IR1407" s="471">
        <v>0</v>
      </c>
      <c r="IS1407" s="471">
        <v>0</v>
      </c>
      <c r="IT1407" s="471">
        <v>0</v>
      </c>
      <c r="IU1407" s="471">
        <v>0</v>
      </c>
      <c r="IV1407" s="471">
        <v>0</v>
      </c>
      <c r="IW1407" s="471">
        <v>0</v>
      </c>
      <c r="IX1407" s="471">
        <v>0</v>
      </c>
      <c r="IY1407" s="471">
        <v>0</v>
      </c>
      <c r="IZ1407" s="496">
        <v>0</v>
      </c>
      <c r="JA1407" s="471">
        <v>3</v>
      </c>
      <c r="JB1407" s="471">
        <v>2</v>
      </c>
      <c r="JC1407" s="471">
        <v>5</v>
      </c>
      <c r="JD1407" s="471">
        <v>0</v>
      </c>
      <c r="JE1407" s="471">
        <v>1</v>
      </c>
      <c r="JF1407" s="471">
        <v>0</v>
      </c>
      <c r="JG1407" s="471">
        <v>0</v>
      </c>
      <c r="JH1407" s="471">
        <v>0</v>
      </c>
      <c r="JI1407" s="471">
        <v>11</v>
      </c>
      <c r="JJ1407" s="503">
        <v>0</v>
      </c>
      <c r="JK1407" s="471">
        <v>8</v>
      </c>
      <c r="JL1407" s="471">
        <v>5</v>
      </c>
      <c r="JM1407" s="471">
        <v>7</v>
      </c>
      <c r="JN1407" s="471">
        <v>5</v>
      </c>
      <c r="JO1407" s="471">
        <v>3</v>
      </c>
      <c r="JP1407" s="471">
        <v>2</v>
      </c>
      <c r="JQ1407" s="471">
        <v>0</v>
      </c>
      <c r="JR1407" s="471">
        <v>0</v>
      </c>
      <c r="JS1407" s="496">
        <v>30</v>
      </c>
      <c r="JT1407" s="503">
        <v>10</v>
      </c>
      <c r="JU1407" s="471">
        <v>0</v>
      </c>
      <c r="JV1407" s="471">
        <v>0</v>
      </c>
      <c r="JW1407" s="471">
        <v>0</v>
      </c>
      <c r="JX1407" s="471">
        <v>0</v>
      </c>
      <c r="JY1407" s="471">
        <v>0</v>
      </c>
      <c r="JZ1407" s="471">
        <v>0</v>
      </c>
      <c r="KA1407" s="471">
        <v>0</v>
      </c>
      <c r="KB1407" s="471">
        <v>0</v>
      </c>
      <c r="KC1407" s="496">
        <v>0</v>
      </c>
      <c r="KD1407" s="503">
        <v>50</v>
      </c>
      <c r="KE1407" s="471">
        <v>0</v>
      </c>
      <c r="KF1407" s="471">
        <v>0</v>
      </c>
      <c r="KG1407" s="471">
        <v>0</v>
      </c>
      <c r="KH1407" s="471">
        <v>0</v>
      </c>
      <c r="KI1407" s="471">
        <v>0</v>
      </c>
      <c r="KJ1407" s="471">
        <v>0</v>
      </c>
      <c r="KK1407" s="471">
        <v>0</v>
      </c>
      <c r="KL1407" s="471">
        <v>0</v>
      </c>
      <c r="KM1407" s="496">
        <v>0</v>
      </c>
      <c r="KN1407" s="503">
        <v>0</v>
      </c>
      <c r="KO1407" s="471">
        <v>0</v>
      </c>
      <c r="KP1407" s="471">
        <v>0</v>
      </c>
      <c r="KQ1407" s="471">
        <v>0</v>
      </c>
      <c r="KR1407" s="471">
        <v>0</v>
      </c>
      <c r="KS1407" s="471">
        <v>0</v>
      </c>
      <c r="KT1407" s="471">
        <v>0</v>
      </c>
      <c r="KU1407" s="471">
        <v>0</v>
      </c>
      <c r="KV1407" s="471">
        <v>0</v>
      </c>
      <c r="KW1407" s="496">
        <v>0</v>
      </c>
      <c r="KX1407" s="471">
        <v>8</v>
      </c>
      <c r="KY1407" s="471">
        <v>5</v>
      </c>
      <c r="KZ1407" s="471">
        <v>7</v>
      </c>
      <c r="LA1407" s="471">
        <v>5</v>
      </c>
      <c r="LB1407" s="471">
        <v>3</v>
      </c>
      <c r="LC1407" s="471">
        <v>2</v>
      </c>
      <c r="LD1407" s="471">
        <v>0</v>
      </c>
      <c r="LE1407" s="471">
        <v>0</v>
      </c>
      <c r="LF1407" s="496">
        <v>30</v>
      </c>
      <c r="LG1407" s="262"/>
      <c r="LH1407" s="262"/>
      <c r="LI1407" s="262"/>
      <c r="LJ1407" s="262"/>
      <c r="LK1407" s="262"/>
      <c r="LL1407" s="262"/>
      <c r="LM1407" s="262"/>
      <c r="LN1407" s="262"/>
      <c r="LO1407" s="262"/>
      <c r="LP1407" s="262"/>
      <c r="LQ1407" s="262"/>
      <c r="LR1407" s="262"/>
      <c r="LS1407" s="262"/>
      <c r="LT1407" s="262"/>
      <c r="LU1407" s="262"/>
      <c r="LV1407" s="262"/>
      <c r="LW1407" s="262"/>
      <c r="LX1407" s="262"/>
      <c r="LY1407" s="262"/>
      <c r="LZ1407" s="262"/>
      <c r="MA1407" s="262"/>
      <c r="MB1407" s="262"/>
      <c r="MC1407" s="262"/>
      <c r="MD1407" s="262"/>
      <c r="ME1407" s="262"/>
      <c r="MF1407" s="262"/>
      <c r="MG1407" s="262"/>
      <c r="MH1407" s="262"/>
      <c r="MI1407" s="262"/>
      <c r="MJ1407" s="262"/>
      <c r="MK1407" s="262"/>
      <c r="ML1407" s="262"/>
      <c r="MM1407" s="262"/>
      <c r="MN1407" s="262"/>
      <c r="MO1407" s="262"/>
      <c r="MP1407" s="262"/>
      <c r="MQ1407" s="262"/>
      <c r="MR1407" s="262"/>
      <c r="MS1407" s="262"/>
      <c r="MT1407" s="262"/>
      <c r="MU1407" s="262"/>
    </row>
    <row r="1408" spans="1:359" x14ac:dyDescent="0.2">
      <c r="A1408" s="241" t="s">
        <v>259</v>
      </c>
      <c r="B1408" s="476" t="s">
        <v>915</v>
      </c>
      <c r="C1408" s="326" t="s">
        <v>626</v>
      </c>
      <c r="D1408" s="283" t="s">
        <v>260</v>
      </c>
      <c r="E1408" s="503">
        <v>0</v>
      </c>
      <c r="F1408" s="471">
        <v>399</v>
      </c>
      <c r="G1408" s="471">
        <v>147</v>
      </c>
      <c r="H1408" s="471">
        <v>92</v>
      </c>
      <c r="I1408" s="471">
        <v>47</v>
      </c>
      <c r="J1408" s="471">
        <v>10</v>
      </c>
      <c r="K1408" s="471">
        <v>6</v>
      </c>
      <c r="L1408" s="471">
        <v>2</v>
      </c>
      <c r="M1408" s="471">
        <v>0</v>
      </c>
      <c r="N1408" s="496">
        <v>703</v>
      </c>
      <c r="O1408" s="503">
        <v>10</v>
      </c>
      <c r="P1408" s="471">
        <v>0</v>
      </c>
      <c r="Q1408" s="471">
        <v>0</v>
      </c>
      <c r="R1408" s="471">
        <v>0</v>
      </c>
      <c r="S1408" s="471">
        <v>0</v>
      </c>
      <c r="T1408" s="471">
        <v>0</v>
      </c>
      <c r="U1408" s="471">
        <v>0</v>
      </c>
      <c r="V1408" s="471">
        <v>0</v>
      </c>
      <c r="W1408" s="471">
        <v>0</v>
      </c>
      <c r="X1408" s="496">
        <v>0</v>
      </c>
      <c r="Y1408" s="503">
        <v>25</v>
      </c>
      <c r="Z1408" s="471">
        <v>0</v>
      </c>
      <c r="AA1408" s="471">
        <v>0</v>
      </c>
      <c r="AB1408" s="471">
        <v>0</v>
      </c>
      <c r="AC1408" s="471">
        <v>0</v>
      </c>
      <c r="AD1408" s="471">
        <v>0</v>
      </c>
      <c r="AE1408" s="471">
        <v>0</v>
      </c>
      <c r="AF1408" s="471">
        <v>0</v>
      </c>
      <c r="AG1408" s="471">
        <v>0</v>
      </c>
      <c r="AH1408" s="496">
        <v>0</v>
      </c>
      <c r="AI1408" s="503">
        <v>50</v>
      </c>
      <c r="AJ1408" s="471">
        <v>2</v>
      </c>
      <c r="AK1408" s="471">
        <v>0</v>
      </c>
      <c r="AL1408" s="471">
        <v>13</v>
      </c>
      <c r="AM1408" s="471">
        <v>0</v>
      </c>
      <c r="AN1408" s="471">
        <v>0</v>
      </c>
      <c r="AO1408" s="471">
        <v>0</v>
      </c>
      <c r="AP1408" s="471">
        <v>0</v>
      </c>
      <c r="AQ1408" s="471">
        <v>0</v>
      </c>
      <c r="AR1408" s="496">
        <v>15</v>
      </c>
      <c r="AS1408" s="503">
        <v>100</v>
      </c>
      <c r="AT1408" s="471">
        <v>63</v>
      </c>
      <c r="AU1408" s="471">
        <v>19</v>
      </c>
      <c r="AV1408" s="471">
        <v>10</v>
      </c>
      <c r="AW1408" s="471">
        <v>2</v>
      </c>
      <c r="AX1408" s="471">
        <v>1</v>
      </c>
      <c r="AY1408" s="471">
        <v>0</v>
      </c>
      <c r="AZ1408" s="471">
        <v>0</v>
      </c>
      <c r="BA1408" s="471">
        <v>0</v>
      </c>
      <c r="BB1408" s="496">
        <v>95</v>
      </c>
      <c r="BC1408" s="503">
        <v>0</v>
      </c>
      <c r="BD1408" s="471">
        <v>0</v>
      </c>
      <c r="BE1408" s="471">
        <v>0</v>
      </c>
      <c r="BF1408" s="471">
        <v>0</v>
      </c>
      <c r="BG1408" s="471">
        <v>0</v>
      </c>
      <c r="BH1408" s="471">
        <v>0</v>
      </c>
      <c r="BI1408" s="471">
        <v>0</v>
      </c>
      <c r="BJ1408" s="471">
        <v>0</v>
      </c>
      <c r="BK1408" s="471">
        <v>0</v>
      </c>
      <c r="BL1408" s="496">
        <v>0</v>
      </c>
      <c r="BM1408" s="471">
        <v>65</v>
      </c>
      <c r="BN1408" s="471">
        <v>19</v>
      </c>
      <c r="BO1408" s="471">
        <v>23</v>
      </c>
      <c r="BP1408" s="471">
        <v>2</v>
      </c>
      <c r="BQ1408" s="471">
        <v>1</v>
      </c>
      <c r="BR1408" s="471">
        <v>0</v>
      </c>
      <c r="BS1408" s="471">
        <v>0</v>
      </c>
      <c r="BT1408" s="471">
        <v>0</v>
      </c>
      <c r="BU1408" s="496">
        <v>110</v>
      </c>
      <c r="BV1408" s="471">
        <v>464</v>
      </c>
      <c r="BW1408" s="471">
        <v>166</v>
      </c>
      <c r="BX1408" s="471">
        <v>115</v>
      </c>
      <c r="BY1408" s="471">
        <v>49</v>
      </c>
      <c r="BZ1408" s="471">
        <v>11</v>
      </c>
      <c r="CA1408" s="471">
        <v>6</v>
      </c>
      <c r="CB1408" s="471">
        <v>2</v>
      </c>
      <c r="CC1408" s="471">
        <v>0</v>
      </c>
      <c r="CD1408" s="496">
        <v>813</v>
      </c>
      <c r="CE1408" s="503">
        <v>10</v>
      </c>
      <c r="CF1408" s="471">
        <v>0</v>
      </c>
      <c r="CG1408" s="471">
        <v>0</v>
      </c>
      <c r="CH1408" s="471">
        <v>0</v>
      </c>
      <c r="CI1408" s="471">
        <v>0</v>
      </c>
      <c r="CJ1408" s="471">
        <v>0</v>
      </c>
      <c r="CK1408" s="471">
        <v>0</v>
      </c>
      <c r="CL1408" s="471">
        <v>0</v>
      </c>
      <c r="CM1408" s="471">
        <v>0</v>
      </c>
      <c r="CN1408" s="496">
        <v>0</v>
      </c>
      <c r="CO1408" s="503">
        <v>25</v>
      </c>
      <c r="CP1408" s="471">
        <v>0</v>
      </c>
      <c r="CQ1408" s="471">
        <v>0</v>
      </c>
      <c r="CR1408" s="471">
        <v>0</v>
      </c>
      <c r="CS1408" s="471">
        <v>0</v>
      </c>
      <c r="CT1408" s="471">
        <v>0</v>
      </c>
      <c r="CU1408" s="471">
        <v>0</v>
      </c>
      <c r="CV1408" s="471">
        <v>0</v>
      </c>
      <c r="CW1408" s="471">
        <v>0</v>
      </c>
      <c r="CX1408" s="496">
        <v>0</v>
      </c>
      <c r="CY1408" s="503">
        <v>50</v>
      </c>
      <c r="CZ1408" s="471">
        <v>0</v>
      </c>
      <c r="DA1408" s="471">
        <v>0</v>
      </c>
      <c r="DB1408" s="471">
        <v>0</v>
      </c>
      <c r="DC1408" s="471">
        <v>0</v>
      </c>
      <c r="DD1408" s="471">
        <v>0</v>
      </c>
      <c r="DE1408" s="471">
        <v>0</v>
      </c>
      <c r="DF1408" s="471">
        <v>0</v>
      </c>
      <c r="DG1408" s="471">
        <v>0</v>
      </c>
      <c r="DH1408" s="496">
        <v>0</v>
      </c>
      <c r="DI1408" s="503">
        <v>100</v>
      </c>
      <c r="DJ1408" s="471">
        <v>60</v>
      </c>
      <c r="DK1408" s="471">
        <v>13</v>
      </c>
      <c r="DL1408" s="471">
        <v>13</v>
      </c>
      <c r="DM1408" s="471">
        <v>9</v>
      </c>
      <c r="DN1408" s="471">
        <v>5</v>
      </c>
      <c r="DO1408" s="471">
        <v>0</v>
      </c>
      <c r="DP1408" s="471">
        <v>0</v>
      </c>
      <c r="DQ1408" s="471">
        <v>0</v>
      </c>
      <c r="DR1408" s="496">
        <v>100</v>
      </c>
      <c r="DS1408" s="503">
        <v>0</v>
      </c>
      <c r="DT1408" s="471">
        <v>0</v>
      </c>
      <c r="DU1408" s="471">
        <v>0</v>
      </c>
      <c r="DV1408" s="471">
        <v>0</v>
      </c>
      <c r="DW1408" s="471">
        <v>0</v>
      </c>
      <c r="DX1408" s="471">
        <v>0</v>
      </c>
      <c r="DY1408" s="471">
        <v>0</v>
      </c>
      <c r="DZ1408" s="471">
        <v>0</v>
      </c>
      <c r="EA1408" s="471">
        <v>0</v>
      </c>
      <c r="EB1408" s="496">
        <v>0</v>
      </c>
      <c r="EC1408" s="471">
        <v>60</v>
      </c>
      <c r="ED1408" s="471">
        <v>13</v>
      </c>
      <c r="EE1408" s="471">
        <v>13</v>
      </c>
      <c r="EF1408" s="471">
        <v>9</v>
      </c>
      <c r="EG1408" s="471">
        <v>5</v>
      </c>
      <c r="EH1408" s="471">
        <v>0</v>
      </c>
      <c r="EI1408" s="471">
        <v>0</v>
      </c>
      <c r="EJ1408" s="471">
        <v>0</v>
      </c>
      <c r="EK1408" s="496">
        <v>100</v>
      </c>
      <c r="EL1408" s="518">
        <v>50</v>
      </c>
      <c r="EM1408" s="471">
        <v>0</v>
      </c>
      <c r="EN1408" s="471">
        <v>0</v>
      </c>
      <c r="EO1408" s="471">
        <v>0</v>
      </c>
      <c r="EP1408" s="471">
        <v>0</v>
      </c>
      <c r="EQ1408" s="471">
        <v>0</v>
      </c>
      <c r="ER1408" s="471">
        <v>0</v>
      </c>
      <c r="ES1408" s="471">
        <v>0</v>
      </c>
      <c r="ET1408" s="471">
        <v>0</v>
      </c>
      <c r="EU1408" s="496">
        <v>0</v>
      </c>
      <c r="EV1408" s="503">
        <v>100</v>
      </c>
      <c r="EW1408" s="471">
        <v>0</v>
      </c>
      <c r="EX1408" s="471">
        <v>0</v>
      </c>
      <c r="EY1408" s="471">
        <v>0</v>
      </c>
      <c r="EZ1408" s="471">
        <v>0</v>
      </c>
      <c r="FA1408" s="471">
        <v>0</v>
      </c>
      <c r="FB1408" s="471">
        <v>0</v>
      </c>
      <c r="FC1408" s="471">
        <v>0</v>
      </c>
      <c r="FD1408" s="471">
        <v>0</v>
      </c>
      <c r="FE1408" s="496">
        <v>0</v>
      </c>
      <c r="FF1408" s="503">
        <v>150</v>
      </c>
      <c r="FG1408" s="471">
        <v>0</v>
      </c>
      <c r="FH1408" s="471">
        <v>0</v>
      </c>
      <c r="FI1408" s="471">
        <v>0</v>
      </c>
      <c r="FJ1408" s="471">
        <v>0</v>
      </c>
      <c r="FK1408" s="471">
        <v>0</v>
      </c>
      <c r="FL1408" s="471">
        <v>0</v>
      </c>
      <c r="FM1408" s="471">
        <v>0</v>
      </c>
      <c r="FN1408" s="471">
        <v>0</v>
      </c>
      <c r="FO1408" s="496">
        <v>0</v>
      </c>
      <c r="FP1408" s="503">
        <v>200</v>
      </c>
      <c r="FQ1408" s="471">
        <v>20</v>
      </c>
      <c r="FR1408" s="471">
        <v>9</v>
      </c>
      <c r="FS1408" s="471">
        <v>2</v>
      </c>
      <c r="FT1408" s="471">
        <v>2</v>
      </c>
      <c r="FU1408" s="471">
        <v>0</v>
      </c>
      <c r="FV1408" s="471">
        <v>0</v>
      </c>
      <c r="FW1408" s="471">
        <v>0</v>
      </c>
      <c r="FX1408" s="471">
        <v>0</v>
      </c>
      <c r="FY1408" s="496">
        <v>33</v>
      </c>
      <c r="FZ1408" s="503">
        <v>0</v>
      </c>
      <c r="GA1408" s="471">
        <v>0</v>
      </c>
      <c r="GB1408" s="471">
        <v>0</v>
      </c>
      <c r="GC1408" s="471">
        <v>0</v>
      </c>
      <c r="GD1408" s="471">
        <v>0</v>
      </c>
      <c r="GE1408" s="471">
        <v>0</v>
      </c>
      <c r="GF1408" s="471">
        <v>0</v>
      </c>
      <c r="GG1408" s="471">
        <v>0</v>
      </c>
      <c r="GH1408" s="471">
        <v>0</v>
      </c>
      <c r="GI1408" s="496">
        <v>0</v>
      </c>
      <c r="GJ1408" s="471">
        <v>20</v>
      </c>
      <c r="GK1408" s="471">
        <v>9</v>
      </c>
      <c r="GL1408" s="471">
        <v>2</v>
      </c>
      <c r="GM1408" s="471">
        <v>2</v>
      </c>
      <c r="GN1408" s="471">
        <v>0</v>
      </c>
      <c r="GO1408" s="471">
        <v>0</v>
      </c>
      <c r="GP1408" s="471">
        <v>0</v>
      </c>
      <c r="GQ1408" s="471">
        <v>0</v>
      </c>
      <c r="GR1408" s="496">
        <v>33</v>
      </c>
      <c r="GS1408" s="503">
        <v>100</v>
      </c>
      <c r="GT1408" s="471">
        <v>0</v>
      </c>
      <c r="GU1408" s="471">
        <v>0</v>
      </c>
      <c r="GV1408" s="471">
        <v>0</v>
      </c>
      <c r="GW1408" s="471">
        <v>0</v>
      </c>
      <c r="GX1408" s="471">
        <v>0</v>
      </c>
      <c r="GY1408" s="471">
        <v>0</v>
      </c>
      <c r="GZ1408" s="471">
        <v>0</v>
      </c>
      <c r="HA1408" s="471">
        <v>0</v>
      </c>
      <c r="HB1408" s="496">
        <v>0</v>
      </c>
      <c r="HC1408" s="503">
        <v>150</v>
      </c>
      <c r="HD1408" s="471">
        <v>0</v>
      </c>
      <c r="HE1408" s="471">
        <v>0</v>
      </c>
      <c r="HF1408" s="471">
        <v>0</v>
      </c>
      <c r="HG1408" s="471">
        <v>0</v>
      </c>
      <c r="HH1408" s="471">
        <v>0</v>
      </c>
      <c r="HI1408" s="471">
        <v>0</v>
      </c>
      <c r="HJ1408" s="471">
        <v>0</v>
      </c>
      <c r="HK1408" s="471">
        <v>0</v>
      </c>
      <c r="HL1408" s="496">
        <v>0</v>
      </c>
      <c r="HM1408" s="503">
        <v>200</v>
      </c>
      <c r="HN1408" s="471">
        <v>0</v>
      </c>
      <c r="HO1408" s="471">
        <v>0</v>
      </c>
      <c r="HP1408" s="471">
        <v>0</v>
      </c>
      <c r="HQ1408" s="471">
        <v>0</v>
      </c>
      <c r="HR1408" s="471">
        <v>0</v>
      </c>
      <c r="HS1408" s="471">
        <v>0</v>
      </c>
      <c r="HT1408" s="471">
        <v>0</v>
      </c>
      <c r="HU1408" s="471">
        <v>0</v>
      </c>
      <c r="HV1408" s="496">
        <v>0</v>
      </c>
      <c r="HW1408" s="503">
        <v>250</v>
      </c>
      <c r="HX1408" s="471">
        <v>0</v>
      </c>
      <c r="HY1408" s="471">
        <v>0</v>
      </c>
      <c r="HZ1408" s="471">
        <v>0</v>
      </c>
      <c r="IA1408" s="471">
        <v>0</v>
      </c>
      <c r="IB1408" s="471">
        <v>0</v>
      </c>
      <c r="IC1408" s="471">
        <v>0</v>
      </c>
      <c r="ID1408" s="471">
        <v>0</v>
      </c>
      <c r="IE1408" s="471">
        <v>0</v>
      </c>
      <c r="IF1408" s="496">
        <v>0</v>
      </c>
      <c r="IG1408" s="503">
        <v>300</v>
      </c>
      <c r="IH1408" s="471">
        <v>10</v>
      </c>
      <c r="II1408" s="471">
        <v>1</v>
      </c>
      <c r="IJ1408" s="471">
        <v>2</v>
      </c>
      <c r="IK1408" s="471">
        <v>0</v>
      </c>
      <c r="IL1408" s="471">
        <v>0</v>
      </c>
      <c r="IM1408" s="471">
        <v>0</v>
      </c>
      <c r="IN1408" s="471">
        <v>0</v>
      </c>
      <c r="IO1408" s="471">
        <v>0</v>
      </c>
      <c r="IP1408" s="496">
        <v>13</v>
      </c>
      <c r="IQ1408" s="503">
        <v>0</v>
      </c>
      <c r="IR1408" s="471">
        <v>0</v>
      </c>
      <c r="IS1408" s="471">
        <v>0</v>
      </c>
      <c r="IT1408" s="471">
        <v>0</v>
      </c>
      <c r="IU1408" s="471">
        <v>0</v>
      </c>
      <c r="IV1408" s="471">
        <v>0</v>
      </c>
      <c r="IW1408" s="471">
        <v>0</v>
      </c>
      <c r="IX1408" s="471">
        <v>0</v>
      </c>
      <c r="IY1408" s="471">
        <v>0</v>
      </c>
      <c r="IZ1408" s="496">
        <v>0</v>
      </c>
      <c r="JA1408" s="471">
        <v>10</v>
      </c>
      <c r="JB1408" s="471">
        <v>1</v>
      </c>
      <c r="JC1408" s="471">
        <v>2</v>
      </c>
      <c r="JD1408" s="471">
        <v>0</v>
      </c>
      <c r="JE1408" s="471">
        <v>0</v>
      </c>
      <c r="JF1408" s="471">
        <v>0</v>
      </c>
      <c r="JG1408" s="471">
        <v>0</v>
      </c>
      <c r="JH1408" s="471">
        <v>0</v>
      </c>
      <c r="JI1408" s="471">
        <v>13</v>
      </c>
      <c r="JJ1408" s="503">
        <v>0</v>
      </c>
      <c r="JK1408" s="471">
        <v>345</v>
      </c>
      <c r="JL1408" s="471">
        <v>173</v>
      </c>
      <c r="JM1408" s="471">
        <v>202</v>
      </c>
      <c r="JN1408" s="471">
        <v>81</v>
      </c>
      <c r="JO1408" s="471">
        <v>23</v>
      </c>
      <c r="JP1408" s="471">
        <v>16</v>
      </c>
      <c r="JQ1408" s="471">
        <v>7</v>
      </c>
      <c r="JR1408" s="471">
        <v>2</v>
      </c>
      <c r="JS1408" s="496">
        <v>849</v>
      </c>
      <c r="JT1408" s="503">
        <v>10</v>
      </c>
      <c r="JU1408" s="471">
        <v>1377</v>
      </c>
      <c r="JV1408" s="471">
        <v>0</v>
      </c>
      <c r="JW1408" s="471">
        <v>0</v>
      </c>
      <c r="JX1408" s="471">
        <v>0</v>
      </c>
      <c r="JY1408" s="471">
        <v>0</v>
      </c>
      <c r="JZ1408" s="471">
        <v>0</v>
      </c>
      <c r="KA1408" s="471">
        <v>0</v>
      </c>
      <c r="KB1408" s="471">
        <v>0</v>
      </c>
      <c r="KC1408" s="496">
        <v>1377</v>
      </c>
      <c r="KD1408" s="503">
        <v>50</v>
      </c>
      <c r="KE1408" s="471">
        <v>98</v>
      </c>
      <c r="KF1408" s="471">
        <v>1</v>
      </c>
      <c r="KG1408" s="471">
        <v>0</v>
      </c>
      <c r="KH1408" s="471">
        <v>0</v>
      </c>
      <c r="KI1408" s="471">
        <v>0</v>
      </c>
      <c r="KJ1408" s="471">
        <v>0</v>
      </c>
      <c r="KK1408" s="471">
        <v>0</v>
      </c>
      <c r="KL1408" s="471">
        <v>0</v>
      </c>
      <c r="KM1408" s="496">
        <v>99</v>
      </c>
      <c r="KN1408" s="503">
        <v>0</v>
      </c>
      <c r="KO1408" s="471">
        <v>0</v>
      </c>
      <c r="KP1408" s="471">
        <v>0</v>
      </c>
      <c r="KQ1408" s="471">
        <v>0</v>
      </c>
      <c r="KR1408" s="471">
        <v>0</v>
      </c>
      <c r="KS1408" s="471">
        <v>0</v>
      </c>
      <c r="KT1408" s="471">
        <v>0</v>
      </c>
      <c r="KU1408" s="471">
        <v>0</v>
      </c>
      <c r="KV1408" s="471">
        <v>0</v>
      </c>
      <c r="KW1408" s="496">
        <v>0</v>
      </c>
      <c r="KX1408" s="471">
        <v>1820</v>
      </c>
      <c r="KY1408" s="471">
        <v>174</v>
      </c>
      <c r="KZ1408" s="471">
        <v>202</v>
      </c>
      <c r="LA1408" s="471">
        <v>81</v>
      </c>
      <c r="LB1408" s="471">
        <v>23</v>
      </c>
      <c r="LC1408" s="471">
        <v>16</v>
      </c>
      <c r="LD1408" s="471">
        <v>7</v>
      </c>
      <c r="LE1408" s="471">
        <v>2</v>
      </c>
      <c r="LF1408" s="496">
        <v>2325</v>
      </c>
      <c r="LG1408" s="262"/>
      <c r="LH1408" s="262"/>
      <c r="LI1408" s="262"/>
      <c r="LJ1408" s="262"/>
      <c r="LK1408" s="262"/>
      <c r="LL1408" s="262"/>
      <c r="LM1408" s="262"/>
      <c r="LN1408" s="262"/>
      <c r="LO1408" s="262"/>
      <c r="LP1408" s="262"/>
      <c r="LQ1408" s="262"/>
      <c r="LR1408" s="262"/>
      <c r="LS1408" s="262"/>
      <c r="LT1408" s="262"/>
      <c r="LU1408" s="262"/>
      <c r="LV1408" s="262"/>
      <c r="LW1408" s="262"/>
      <c r="LX1408" s="262"/>
      <c r="LY1408" s="262"/>
      <c r="LZ1408" s="262"/>
      <c r="MA1408" s="262"/>
      <c r="MB1408" s="262"/>
      <c r="MC1408" s="262"/>
      <c r="MD1408" s="262"/>
      <c r="ME1408" s="262"/>
      <c r="MF1408" s="262"/>
      <c r="MG1408" s="262"/>
      <c r="MH1408" s="262"/>
      <c r="MI1408" s="262"/>
      <c r="MJ1408" s="262"/>
      <c r="MK1408" s="262"/>
      <c r="ML1408" s="262"/>
      <c r="MM1408" s="262"/>
      <c r="MN1408" s="262"/>
      <c r="MO1408" s="262"/>
      <c r="MP1408" s="262"/>
      <c r="MQ1408" s="262"/>
      <c r="MR1408" s="262"/>
      <c r="MS1408" s="262"/>
      <c r="MT1408" s="262"/>
      <c r="MU1408" s="262"/>
    </row>
    <row r="1409" spans="1:359" x14ac:dyDescent="0.2">
      <c r="A1409" s="241" t="s">
        <v>261</v>
      </c>
      <c r="B1409" s="476" t="s">
        <v>916</v>
      </c>
      <c r="C1409" s="326" t="s">
        <v>640</v>
      </c>
      <c r="D1409" s="283" t="s">
        <v>262</v>
      </c>
      <c r="E1409" s="503">
        <v>0</v>
      </c>
      <c r="F1409" s="471">
        <v>83</v>
      </c>
      <c r="G1409" s="471">
        <v>361</v>
      </c>
      <c r="H1409" s="471">
        <v>605</v>
      </c>
      <c r="I1409" s="471">
        <v>438</v>
      </c>
      <c r="J1409" s="471">
        <v>109</v>
      </c>
      <c r="K1409" s="471">
        <v>24</v>
      </c>
      <c r="L1409" s="471">
        <v>19</v>
      </c>
      <c r="M1409" s="471">
        <v>0</v>
      </c>
      <c r="N1409" s="496">
        <v>1639</v>
      </c>
      <c r="O1409" s="503">
        <v>10</v>
      </c>
      <c r="P1409" s="471">
        <v>0</v>
      </c>
      <c r="Q1409" s="471">
        <v>0</v>
      </c>
      <c r="R1409" s="471">
        <v>0</v>
      </c>
      <c r="S1409" s="471">
        <v>0</v>
      </c>
      <c r="T1409" s="471">
        <v>0</v>
      </c>
      <c r="U1409" s="471">
        <v>0</v>
      </c>
      <c r="V1409" s="471">
        <v>0</v>
      </c>
      <c r="W1409" s="471">
        <v>0</v>
      </c>
      <c r="X1409" s="496">
        <v>0</v>
      </c>
      <c r="Y1409" s="503">
        <v>25</v>
      </c>
      <c r="Z1409" s="471">
        <v>0</v>
      </c>
      <c r="AA1409" s="471">
        <v>0</v>
      </c>
      <c r="AB1409" s="471">
        <v>0</v>
      </c>
      <c r="AC1409" s="471">
        <v>0</v>
      </c>
      <c r="AD1409" s="471">
        <v>0</v>
      </c>
      <c r="AE1409" s="471">
        <v>0</v>
      </c>
      <c r="AF1409" s="471">
        <v>0</v>
      </c>
      <c r="AG1409" s="471">
        <v>0</v>
      </c>
      <c r="AH1409" s="496">
        <v>0</v>
      </c>
      <c r="AI1409" s="503">
        <v>50</v>
      </c>
      <c r="AJ1409" s="471">
        <v>0</v>
      </c>
      <c r="AK1409" s="471">
        <v>0</v>
      </c>
      <c r="AL1409" s="471">
        <v>0</v>
      </c>
      <c r="AM1409" s="471">
        <v>0</v>
      </c>
      <c r="AN1409" s="471">
        <v>0</v>
      </c>
      <c r="AO1409" s="471">
        <v>0</v>
      </c>
      <c r="AP1409" s="471">
        <v>0</v>
      </c>
      <c r="AQ1409" s="471">
        <v>0</v>
      </c>
      <c r="AR1409" s="496">
        <v>0</v>
      </c>
      <c r="AS1409" s="503">
        <v>100</v>
      </c>
      <c r="AT1409" s="471">
        <v>0</v>
      </c>
      <c r="AU1409" s="471">
        <v>0</v>
      </c>
      <c r="AV1409" s="471">
        <v>0</v>
      </c>
      <c r="AW1409" s="471">
        <v>0</v>
      </c>
      <c r="AX1409" s="471">
        <v>0</v>
      </c>
      <c r="AY1409" s="471">
        <v>0</v>
      </c>
      <c r="AZ1409" s="471">
        <v>0</v>
      </c>
      <c r="BA1409" s="471">
        <v>0</v>
      </c>
      <c r="BB1409" s="496">
        <v>0</v>
      </c>
      <c r="BC1409" s="503">
        <v>0</v>
      </c>
      <c r="BD1409" s="471">
        <v>0</v>
      </c>
      <c r="BE1409" s="471">
        <v>0</v>
      </c>
      <c r="BF1409" s="471">
        <v>0</v>
      </c>
      <c r="BG1409" s="471">
        <v>0</v>
      </c>
      <c r="BH1409" s="471">
        <v>0</v>
      </c>
      <c r="BI1409" s="471">
        <v>0</v>
      </c>
      <c r="BJ1409" s="471">
        <v>0</v>
      </c>
      <c r="BK1409" s="471">
        <v>0</v>
      </c>
      <c r="BL1409" s="496">
        <v>0</v>
      </c>
      <c r="BM1409" s="471">
        <v>0</v>
      </c>
      <c r="BN1409" s="471">
        <v>0</v>
      </c>
      <c r="BO1409" s="471">
        <v>0</v>
      </c>
      <c r="BP1409" s="471">
        <v>0</v>
      </c>
      <c r="BQ1409" s="471">
        <v>0</v>
      </c>
      <c r="BR1409" s="471">
        <v>0</v>
      </c>
      <c r="BS1409" s="471">
        <v>0</v>
      </c>
      <c r="BT1409" s="471">
        <v>0</v>
      </c>
      <c r="BU1409" s="496">
        <v>0</v>
      </c>
      <c r="BV1409" s="471">
        <v>83</v>
      </c>
      <c r="BW1409" s="471">
        <v>361</v>
      </c>
      <c r="BX1409" s="471">
        <v>605</v>
      </c>
      <c r="BY1409" s="471">
        <v>438</v>
      </c>
      <c r="BZ1409" s="471">
        <v>109</v>
      </c>
      <c r="CA1409" s="471">
        <v>24</v>
      </c>
      <c r="CB1409" s="471">
        <v>19</v>
      </c>
      <c r="CC1409" s="471">
        <v>0</v>
      </c>
      <c r="CD1409" s="496">
        <v>1639</v>
      </c>
      <c r="CE1409" s="503">
        <v>10</v>
      </c>
      <c r="CF1409" s="471">
        <v>0</v>
      </c>
      <c r="CG1409" s="471">
        <v>0</v>
      </c>
      <c r="CH1409" s="471">
        <v>0</v>
      </c>
      <c r="CI1409" s="471">
        <v>0</v>
      </c>
      <c r="CJ1409" s="471">
        <v>0</v>
      </c>
      <c r="CK1409" s="471">
        <v>0</v>
      </c>
      <c r="CL1409" s="471">
        <v>0</v>
      </c>
      <c r="CM1409" s="471">
        <v>0</v>
      </c>
      <c r="CN1409" s="496">
        <v>0</v>
      </c>
      <c r="CO1409" s="503">
        <v>25</v>
      </c>
      <c r="CP1409" s="471">
        <v>0</v>
      </c>
      <c r="CQ1409" s="471">
        <v>0</v>
      </c>
      <c r="CR1409" s="471">
        <v>0</v>
      </c>
      <c r="CS1409" s="471">
        <v>0</v>
      </c>
      <c r="CT1409" s="471">
        <v>0</v>
      </c>
      <c r="CU1409" s="471">
        <v>0</v>
      </c>
      <c r="CV1409" s="471">
        <v>0</v>
      </c>
      <c r="CW1409" s="471">
        <v>0</v>
      </c>
      <c r="CX1409" s="496">
        <v>0</v>
      </c>
      <c r="CY1409" s="503">
        <v>50</v>
      </c>
      <c r="CZ1409" s="471">
        <v>0</v>
      </c>
      <c r="DA1409" s="471">
        <v>0</v>
      </c>
      <c r="DB1409" s="471">
        <v>0</v>
      </c>
      <c r="DC1409" s="471">
        <v>0</v>
      </c>
      <c r="DD1409" s="471">
        <v>0</v>
      </c>
      <c r="DE1409" s="471">
        <v>0</v>
      </c>
      <c r="DF1409" s="471">
        <v>0</v>
      </c>
      <c r="DG1409" s="471">
        <v>0</v>
      </c>
      <c r="DH1409" s="496">
        <v>0</v>
      </c>
      <c r="DI1409" s="503">
        <v>100</v>
      </c>
      <c r="DJ1409" s="471">
        <v>46</v>
      </c>
      <c r="DK1409" s="471">
        <v>84</v>
      </c>
      <c r="DL1409" s="471">
        <v>79</v>
      </c>
      <c r="DM1409" s="471">
        <v>46</v>
      </c>
      <c r="DN1409" s="471">
        <v>20</v>
      </c>
      <c r="DO1409" s="471">
        <v>11</v>
      </c>
      <c r="DP1409" s="471">
        <v>6</v>
      </c>
      <c r="DQ1409" s="471">
        <v>2</v>
      </c>
      <c r="DR1409" s="496">
        <v>294</v>
      </c>
      <c r="DS1409" s="503">
        <v>0</v>
      </c>
      <c r="DT1409" s="471">
        <v>0</v>
      </c>
      <c r="DU1409" s="471">
        <v>0</v>
      </c>
      <c r="DV1409" s="471">
        <v>0</v>
      </c>
      <c r="DW1409" s="471">
        <v>0</v>
      </c>
      <c r="DX1409" s="471">
        <v>0</v>
      </c>
      <c r="DY1409" s="471">
        <v>0</v>
      </c>
      <c r="DZ1409" s="471">
        <v>0</v>
      </c>
      <c r="EA1409" s="471">
        <v>0</v>
      </c>
      <c r="EB1409" s="496">
        <v>0</v>
      </c>
      <c r="EC1409" s="471">
        <v>46</v>
      </c>
      <c r="ED1409" s="471">
        <v>84</v>
      </c>
      <c r="EE1409" s="471">
        <v>79</v>
      </c>
      <c r="EF1409" s="471">
        <v>46</v>
      </c>
      <c r="EG1409" s="471">
        <v>20</v>
      </c>
      <c r="EH1409" s="471">
        <v>11</v>
      </c>
      <c r="EI1409" s="471">
        <v>6</v>
      </c>
      <c r="EJ1409" s="471">
        <v>2</v>
      </c>
      <c r="EK1409" s="496">
        <v>294</v>
      </c>
      <c r="EL1409" s="518">
        <v>50</v>
      </c>
      <c r="EM1409" s="471">
        <v>0</v>
      </c>
      <c r="EN1409" s="471">
        <v>0</v>
      </c>
      <c r="EO1409" s="471">
        <v>0</v>
      </c>
      <c r="EP1409" s="471">
        <v>0</v>
      </c>
      <c r="EQ1409" s="471">
        <v>0</v>
      </c>
      <c r="ER1409" s="471">
        <v>0</v>
      </c>
      <c r="ES1409" s="471">
        <v>0</v>
      </c>
      <c r="ET1409" s="471">
        <v>0</v>
      </c>
      <c r="EU1409" s="496">
        <v>0</v>
      </c>
      <c r="EV1409" s="503">
        <v>100</v>
      </c>
      <c r="EW1409" s="471">
        <v>0</v>
      </c>
      <c r="EX1409" s="471">
        <v>0</v>
      </c>
      <c r="EY1409" s="471">
        <v>0</v>
      </c>
      <c r="EZ1409" s="471">
        <v>0</v>
      </c>
      <c r="FA1409" s="471">
        <v>0</v>
      </c>
      <c r="FB1409" s="471">
        <v>0</v>
      </c>
      <c r="FC1409" s="471">
        <v>0</v>
      </c>
      <c r="FD1409" s="471">
        <v>0</v>
      </c>
      <c r="FE1409" s="496">
        <v>0</v>
      </c>
      <c r="FF1409" s="503">
        <v>150</v>
      </c>
      <c r="FG1409" s="471">
        <v>0</v>
      </c>
      <c r="FH1409" s="471">
        <v>0</v>
      </c>
      <c r="FI1409" s="471">
        <v>0</v>
      </c>
      <c r="FJ1409" s="471">
        <v>0</v>
      </c>
      <c r="FK1409" s="471">
        <v>0</v>
      </c>
      <c r="FL1409" s="471">
        <v>0</v>
      </c>
      <c r="FM1409" s="471">
        <v>0</v>
      </c>
      <c r="FN1409" s="471">
        <v>0</v>
      </c>
      <c r="FO1409" s="496">
        <v>0</v>
      </c>
      <c r="FP1409" s="503">
        <v>200</v>
      </c>
      <c r="FQ1409" s="471">
        <v>0</v>
      </c>
      <c r="FR1409" s="471">
        <v>0</v>
      </c>
      <c r="FS1409" s="471">
        <v>0</v>
      </c>
      <c r="FT1409" s="471">
        <v>0</v>
      </c>
      <c r="FU1409" s="471">
        <v>0</v>
      </c>
      <c r="FV1409" s="471">
        <v>0</v>
      </c>
      <c r="FW1409" s="471">
        <v>0</v>
      </c>
      <c r="FX1409" s="471">
        <v>0</v>
      </c>
      <c r="FY1409" s="496">
        <v>0</v>
      </c>
      <c r="FZ1409" s="503">
        <v>0</v>
      </c>
      <c r="GA1409" s="471">
        <v>0</v>
      </c>
      <c r="GB1409" s="471">
        <v>0</v>
      </c>
      <c r="GC1409" s="471">
        <v>0</v>
      </c>
      <c r="GD1409" s="471">
        <v>0</v>
      </c>
      <c r="GE1409" s="471">
        <v>0</v>
      </c>
      <c r="GF1409" s="471">
        <v>0</v>
      </c>
      <c r="GG1409" s="471">
        <v>0</v>
      </c>
      <c r="GH1409" s="471">
        <v>0</v>
      </c>
      <c r="GI1409" s="496">
        <v>0</v>
      </c>
      <c r="GJ1409" s="471">
        <v>0</v>
      </c>
      <c r="GK1409" s="471">
        <v>0</v>
      </c>
      <c r="GL1409" s="471">
        <v>0</v>
      </c>
      <c r="GM1409" s="471">
        <v>0</v>
      </c>
      <c r="GN1409" s="471">
        <v>0</v>
      </c>
      <c r="GO1409" s="471">
        <v>0</v>
      </c>
      <c r="GP1409" s="471">
        <v>0</v>
      </c>
      <c r="GQ1409" s="471">
        <v>0</v>
      </c>
      <c r="GR1409" s="496">
        <v>0</v>
      </c>
      <c r="GS1409" s="503">
        <v>100</v>
      </c>
      <c r="GT1409" s="471">
        <v>0</v>
      </c>
      <c r="GU1409" s="471">
        <v>0</v>
      </c>
      <c r="GV1409" s="471">
        <v>0</v>
      </c>
      <c r="GW1409" s="471">
        <v>0</v>
      </c>
      <c r="GX1409" s="471">
        <v>0</v>
      </c>
      <c r="GY1409" s="471">
        <v>0</v>
      </c>
      <c r="GZ1409" s="471">
        <v>0</v>
      </c>
      <c r="HA1409" s="471">
        <v>0</v>
      </c>
      <c r="HB1409" s="496">
        <v>0</v>
      </c>
      <c r="HC1409" s="503">
        <v>150</v>
      </c>
      <c r="HD1409" s="471">
        <v>0</v>
      </c>
      <c r="HE1409" s="471">
        <v>0</v>
      </c>
      <c r="HF1409" s="471">
        <v>0</v>
      </c>
      <c r="HG1409" s="471">
        <v>0</v>
      </c>
      <c r="HH1409" s="471">
        <v>0</v>
      </c>
      <c r="HI1409" s="471">
        <v>0</v>
      </c>
      <c r="HJ1409" s="471">
        <v>0</v>
      </c>
      <c r="HK1409" s="471">
        <v>0</v>
      </c>
      <c r="HL1409" s="496">
        <v>0</v>
      </c>
      <c r="HM1409" s="503">
        <v>200</v>
      </c>
      <c r="HN1409" s="471">
        <v>0</v>
      </c>
      <c r="HO1409" s="471">
        <v>0</v>
      </c>
      <c r="HP1409" s="471">
        <v>0</v>
      </c>
      <c r="HQ1409" s="471">
        <v>0</v>
      </c>
      <c r="HR1409" s="471">
        <v>0</v>
      </c>
      <c r="HS1409" s="471">
        <v>0</v>
      </c>
      <c r="HT1409" s="471">
        <v>0</v>
      </c>
      <c r="HU1409" s="471">
        <v>0</v>
      </c>
      <c r="HV1409" s="496">
        <v>0</v>
      </c>
      <c r="HW1409" s="503">
        <v>250</v>
      </c>
      <c r="HX1409" s="471">
        <v>0</v>
      </c>
      <c r="HY1409" s="471">
        <v>0</v>
      </c>
      <c r="HZ1409" s="471">
        <v>0</v>
      </c>
      <c r="IA1409" s="471">
        <v>0</v>
      </c>
      <c r="IB1409" s="471">
        <v>0</v>
      </c>
      <c r="IC1409" s="471">
        <v>0</v>
      </c>
      <c r="ID1409" s="471">
        <v>0</v>
      </c>
      <c r="IE1409" s="471">
        <v>0</v>
      </c>
      <c r="IF1409" s="496">
        <v>0</v>
      </c>
      <c r="IG1409" s="503">
        <v>300</v>
      </c>
      <c r="IH1409" s="471">
        <v>0</v>
      </c>
      <c r="II1409" s="471">
        <v>0</v>
      </c>
      <c r="IJ1409" s="471">
        <v>0</v>
      </c>
      <c r="IK1409" s="471">
        <v>0</v>
      </c>
      <c r="IL1409" s="471">
        <v>0</v>
      </c>
      <c r="IM1409" s="471">
        <v>0</v>
      </c>
      <c r="IN1409" s="471">
        <v>0</v>
      </c>
      <c r="IO1409" s="471">
        <v>0</v>
      </c>
      <c r="IP1409" s="496">
        <v>0</v>
      </c>
      <c r="IQ1409" s="503">
        <v>0</v>
      </c>
      <c r="IR1409" s="471">
        <v>0</v>
      </c>
      <c r="IS1409" s="471">
        <v>0</v>
      </c>
      <c r="IT1409" s="471">
        <v>0</v>
      </c>
      <c r="IU1409" s="471">
        <v>0</v>
      </c>
      <c r="IV1409" s="471">
        <v>0</v>
      </c>
      <c r="IW1409" s="471">
        <v>0</v>
      </c>
      <c r="IX1409" s="471">
        <v>0</v>
      </c>
      <c r="IY1409" s="471">
        <v>0</v>
      </c>
      <c r="IZ1409" s="496">
        <v>0</v>
      </c>
      <c r="JA1409" s="471">
        <v>0</v>
      </c>
      <c r="JB1409" s="471">
        <v>0</v>
      </c>
      <c r="JC1409" s="471">
        <v>0</v>
      </c>
      <c r="JD1409" s="471">
        <v>0</v>
      </c>
      <c r="JE1409" s="471">
        <v>0</v>
      </c>
      <c r="JF1409" s="471">
        <v>0</v>
      </c>
      <c r="JG1409" s="471">
        <v>0</v>
      </c>
      <c r="JH1409" s="471">
        <v>0</v>
      </c>
      <c r="JI1409" s="471">
        <v>0</v>
      </c>
      <c r="JJ1409" s="503">
        <v>0</v>
      </c>
      <c r="JK1409" s="471">
        <v>36</v>
      </c>
      <c r="JL1409" s="471">
        <v>0</v>
      </c>
      <c r="JM1409" s="471">
        <v>219</v>
      </c>
      <c r="JN1409" s="471">
        <v>134</v>
      </c>
      <c r="JO1409" s="471">
        <v>0</v>
      </c>
      <c r="JP1409" s="471">
        <v>21</v>
      </c>
      <c r="JQ1409" s="471">
        <v>7</v>
      </c>
      <c r="JR1409" s="471">
        <v>2</v>
      </c>
      <c r="JS1409" s="496">
        <v>419</v>
      </c>
      <c r="JT1409" s="503">
        <v>10</v>
      </c>
      <c r="JU1409" s="471">
        <v>0</v>
      </c>
      <c r="JV1409" s="471">
        <v>0</v>
      </c>
      <c r="JW1409" s="471">
        <v>0</v>
      </c>
      <c r="JX1409" s="471">
        <v>0</v>
      </c>
      <c r="JY1409" s="471">
        <v>0</v>
      </c>
      <c r="JZ1409" s="471">
        <v>0</v>
      </c>
      <c r="KA1409" s="471">
        <v>0</v>
      </c>
      <c r="KB1409" s="471">
        <v>0</v>
      </c>
      <c r="KC1409" s="496">
        <v>0</v>
      </c>
      <c r="KD1409" s="503">
        <v>50</v>
      </c>
      <c r="KE1409" s="471">
        <v>0</v>
      </c>
      <c r="KF1409" s="471">
        <v>0</v>
      </c>
      <c r="KG1409" s="471">
        <v>0</v>
      </c>
      <c r="KH1409" s="471">
        <v>0</v>
      </c>
      <c r="KI1409" s="471">
        <v>0</v>
      </c>
      <c r="KJ1409" s="471">
        <v>0</v>
      </c>
      <c r="KK1409" s="471">
        <v>0</v>
      </c>
      <c r="KL1409" s="471">
        <v>0</v>
      </c>
      <c r="KM1409" s="496">
        <v>0</v>
      </c>
      <c r="KN1409" s="503">
        <v>0</v>
      </c>
      <c r="KO1409" s="471">
        <v>0</v>
      </c>
      <c r="KP1409" s="471">
        <v>0</v>
      </c>
      <c r="KQ1409" s="471">
        <v>0</v>
      </c>
      <c r="KR1409" s="471">
        <v>0</v>
      </c>
      <c r="KS1409" s="471">
        <v>0</v>
      </c>
      <c r="KT1409" s="471">
        <v>0</v>
      </c>
      <c r="KU1409" s="471">
        <v>0</v>
      </c>
      <c r="KV1409" s="471">
        <v>0</v>
      </c>
      <c r="KW1409" s="496">
        <v>0</v>
      </c>
      <c r="KX1409" s="471">
        <v>36</v>
      </c>
      <c r="KY1409" s="471">
        <v>0</v>
      </c>
      <c r="KZ1409" s="471">
        <v>219</v>
      </c>
      <c r="LA1409" s="471">
        <v>134</v>
      </c>
      <c r="LB1409" s="471">
        <v>0</v>
      </c>
      <c r="LC1409" s="471">
        <v>21</v>
      </c>
      <c r="LD1409" s="471">
        <v>7</v>
      </c>
      <c r="LE1409" s="471">
        <v>2</v>
      </c>
      <c r="LF1409" s="496">
        <v>419</v>
      </c>
      <c r="LG1409" s="262"/>
      <c r="LH1409" s="262"/>
      <c r="LI1409" s="262"/>
      <c r="LJ1409" s="262"/>
      <c r="LK1409" s="262"/>
      <c r="LL1409" s="262"/>
      <c r="LM1409" s="262"/>
      <c r="LN1409" s="262"/>
      <c r="LO1409" s="262"/>
      <c r="LP1409" s="262"/>
      <c r="LQ1409" s="262"/>
      <c r="LR1409" s="262"/>
      <c r="LS1409" s="262"/>
      <c r="LT1409" s="262"/>
      <c r="LU1409" s="262"/>
      <c r="LV1409" s="262"/>
      <c r="LW1409" s="262"/>
      <c r="LX1409" s="262"/>
      <c r="LY1409" s="262"/>
      <c r="LZ1409" s="262"/>
      <c r="MA1409" s="262"/>
      <c r="MB1409" s="262"/>
      <c r="MC1409" s="262"/>
      <c r="MD1409" s="262"/>
      <c r="ME1409" s="262"/>
      <c r="MF1409" s="262"/>
      <c r="MG1409" s="262"/>
      <c r="MH1409" s="262"/>
      <c r="MI1409" s="262"/>
      <c r="MJ1409" s="262"/>
      <c r="MK1409" s="262"/>
      <c r="ML1409" s="262"/>
      <c r="MM1409" s="262"/>
      <c r="MN1409" s="262"/>
      <c r="MO1409" s="262"/>
      <c r="MP1409" s="262"/>
      <c r="MQ1409" s="262"/>
      <c r="MR1409" s="262"/>
      <c r="MS1409" s="262"/>
      <c r="MT1409" s="262"/>
      <c r="MU1409" s="262"/>
    </row>
    <row r="1410" spans="1:359" x14ac:dyDescent="0.2">
      <c r="A1410" s="241" t="s">
        <v>263</v>
      </c>
      <c r="B1410" s="476" t="s">
        <v>917</v>
      </c>
      <c r="C1410" s="326" t="s">
        <v>782</v>
      </c>
      <c r="D1410" s="283" t="s">
        <v>264</v>
      </c>
      <c r="E1410" s="503">
        <v>0</v>
      </c>
      <c r="F1410" s="471">
        <v>63</v>
      </c>
      <c r="G1410" s="471">
        <v>149</v>
      </c>
      <c r="H1410" s="471">
        <v>393</v>
      </c>
      <c r="I1410" s="471">
        <v>361</v>
      </c>
      <c r="J1410" s="471">
        <v>165</v>
      </c>
      <c r="K1410" s="471">
        <v>73</v>
      </c>
      <c r="L1410" s="471">
        <v>71</v>
      </c>
      <c r="M1410" s="471">
        <v>21</v>
      </c>
      <c r="N1410" s="496">
        <v>1296</v>
      </c>
      <c r="O1410" s="503">
        <v>10</v>
      </c>
      <c r="P1410" s="471">
        <v>0</v>
      </c>
      <c r="Q1410" s="471">
        <v>0</v>
      </c>
      <c r="R1410" s="471">
        <v>0</v>
      </c>
      <c r="S1410" s="471">
        <v>0</v>
      </c>
      <c r="T1410" s="471">
        <v>0</v>
      </c>
      <c r="U1410" s="471">
        <v>0</v>
      </c>
      <c r="V1410" s="471">
        <v>0</v>
      </c>
      <c r="W1410" s="471">
        <v>0</v>
      </c>
      <c r="X1410" s="496">
        <v>0</v>
      </c>
      <c r="Y1410" s="503">
        <v>25</v>
      </c>
      <c r="Z1410" s="471">
        <v>0</v>
      </c>
      <c r="AA1410" s="471">
        <v>0</v>
      </c>
      <c r="AB1410" s="471">
        <v>0</v>
      </c>
      <c r="AC1410" s="471">
        <v>0</v>
      </c>
      <c r="AD1410" s="471">
        <v>0</v>
      </c>
      <c r="AE1410" s="471">
        <v>0</v>
      </c>
      <c r="AF1410" s="471">
        <v>0</v>
      </c>
      <c r="AG1410" s="471">
        <v>0</v>
      </c>
      <c r="AH1410" s="496">
        <v>0</v>
      </c>
      <c r="AI1410" s="503">
        <v>50</v>
      </c>
      <c r="AJ1410" s="471">
        <v>0</v>
      </c>
      <c r="AK1410" s="471">
        <v>0</v>
      </c>
      <c r="AL1410" s="471">
        <v>0</v>
      </c>
      <c r="AM1410" s="471">
        <v>1</v>
      </c>
      <c r="AN1410" s="471">
        <v>0</v>
      </c>
      <c r="AO1410" s="471">
        <v>0</v>
      </c>
      <c r="AP1410" s="471">
        <v>0</v>
      </c>
      <c r="AQ1410" s="471">
        <v>0</v>
      </c>
      <c r="AR1410" s="496">
        <v>1</v>
      </c>
      <c r="AS1410" s="503">
        <v>100</v>
      </c>
      <c r="AT1410" s="471">
        <v>3</v>
      </c>
      <c r="AU1410" s="471">
        <v>2</v>
      </c>
      <c r="AV1410" s="471">
        <v>9</v>
      </c>
      <c r="AW1410" s="471">
        <v>8</v>
      </c>
      <c r="AX1410" s="471">
        <v>1</v>
      </c>
      <c r="AY1410" s="471">
        <v>0</v>
      </c>
      <c r="AZ1410" s="471">
        <v>1</v>
      </c>
      <c r="BA1410" s="471">
        <v>0</v>
      </c>
      <c r="BB1410" s="496">
        <v>24</v>
      </c>
      <c r="BC1410" s="503">
        <v>0</v>
      </c>
      <c r="BD1410" s="471">
        <v>0</v>
      </c>
      <c r="BE1410" s="471">
        <v>0</v>
      </c>
      <c r="BF1410" s="471">
        <v>0</v>
      </c>
      <c r="BG1410" s="471">
        <v>0</v>
      </c>
      <c r="BH1410" s="471">
        <v>0</v>
      </c>
      <c r="BI1410" s="471">
        <v>0</v>
      </c>
      <c r="BJ1410" s="471">
        <v>0</v>
      </c>
      <c r="BK1410" s="471">
        <v>0</v>
      </c>
      <c r="BL1410" s="496">
        <v>0</v>
      </c>
      <c r="BM1410" s="471">
        <v>3</v>
      </c>
      <c r="BN1410" s="471">
        <v>2</v>
      </c>
      <c r="BO1410" s="471">
        <v>9</v>
      </c>
      <c r="BP1410" s="471">
        <v>9</v>
      </c>
      <c r="BQ1410" s="471">
        <v>1</v>
      </c>
      <c r="BR1410" s="471">
        <v>0</v>
      </c>
      <c r="BS1410" s="471">
        <v>1</v>
      </c>
      <c r="BT1410" s="471">
        <v>0</v>
      </c>
      <c r="BU1410" s="496">
        <v>25</v>
      </c>
      <c r="BV1410" s="471">
        <v>66</v>
      </c>
      <c r="BW1410" s="471">
        <v>151</v>
      </c>
      <c r="BX1410" s="471">
        <v>402</v>
      </c>
      <c r="BY1410" s="471">
        <v>370</v>
      </c>
      <c r="BZ1410" s="471">
        <v>166</v>
      </c>
      <c r="CA1410" s="471">
        <v>73</v>
      </c>
      <c r="CB1410" s="471">
        <v>72</v>
      </c>
      <c r="CC1410" s="471">
        <v>21</v>
      </c>
      <c r="CD1410" s="496">
        <v>1321</v>
      </c>
      <c r="CE1410" s="503">
        <v>10</v>
      </c>
      <c r="CF1410" s="471">
        <v>0</v>
      </c>
      <c r="CG1410" s="471">
        <v>0</v>
      </c>
      <c r="CH1410" s="471">
        <v>0</v>
      </c>
      <c r="CI1410" s="471">
        <v>0</v>
      </c>
      <c r="CJ1410" s="471">
        <v>0</v>
      </c>
      <c r="CK1410" s="471">
        <v>0</v>
      </c>
      <c r="CL1410" s="471">
        <v>0</v>
      </c>
      <c r="CM1410" s="471">
        <v>0</v>
      </c>
      <c r="CN1410" s="496">
        <v>0</v>
      </c>
      <c r="CO1410" s="503">
        <v>25</v>
      </c>
      <c r="CP1410" s="471">
        <v>0</v>
      </c>
      <c r="CQ1410" s="471">
        <v>0</v>
      </c>
      <c r="CR1410" s="471">
        <v>0</v>
      </c>
      <c r="CS1410" s="471">
        <v>0</v>
      </c>
      <c r="CT1410" s="471">
        <v>0</v>
      </c>
      <c r="CU1410" s="471">
        <v>0</v>
      </c>
      <c r="CV1410" s="471">
        <v>0</v>
      </c>
      <c r="CW1410" s="471">
        <v>0</v>
      </c>
      <c r="CX1410" s="496">
        <v>0</v>
      </c>
      <c r="CY1410" s="503">
        <v>50</v>
      </c>
      <c r="CZ1410" s="471">
        <v>0</v>
      </c>
      <c r="DA1410" s="471">
        <v>0</v>
      </c>
      <c r="DB1410" s="471">
        <v>0</v>
      </c>
      <c r="DC1410" s="471">
        <v>0</v>
      </c>
      <c r="DD1410" s="471">
        <v>0</v>
      </c>
      <c r="DE1410" s="471">
        <v>0</v>
      </c>
      <c r="DF1410" s="471">
        <v>0</v>
      </c>
      <c r="DG1410" s="471">
        <v>0</v>
      </c>
      <c r="DH1410" s="496">
        <v>0</v>
      </c>
      <c r="DI1410" s="503">
        <v>100</v>
      </c>
      <c r="DJ1410" s="471">
        <v>11</v>
      </c>
      <c r="DK1410" s="471">
        <v>23</v>
      </c>
      <c r="DL1410" s="471">
        <v>33</v>
      </c>
      <c r="DM1410" s="471">
        <v>23</v>
      </c>
      <c r="DN1410" s="471">
        <v>7</v>
      </c>
      <c r="DO1410" s="471">
        <v>6</v>
      </c>
      <c r="DP1410" s="471">
        <v>5</v>
      </c>
      <c r="DQ1410" s="471">
        <v>4</v>
      </c>
      <c r="DR1410" s="496">
        <v>112</v>
      </c>
      <c r="DS1410" s="503">
        <v>0</v>
      </c>
      <c r="DT1410" s="471">
        <v>0</v>
      </c>
      <c r="DU1410" s="471">
        <v>0</v>
      </c>
      <c r="DV1410" s="471">
        <v>0</v>
      </c>
      <c r="DW1410" s="471">
        <v>0</v>
      </c>
      <c r="DX1410" s="471">
        <v>0</v>
      </c>
      <c r="DY1410" s="471">
        <v>0</v>
      </c>
      <c r="DZ1410" s="471">
        <v>0</v>
      </c>
      <c r="EA1410" s="471">
        <v>0</v>
      </c>
      <c r="EB1410" s="496">
        <v>0</v>
      </c>
      <c r="EC1410" s="471">
        <v>11</v>
      </c>
      <c r="ED1410" s="471">
        <v>23</v>
      </c>
      <c r="EE1410" s="471">
        <v>33</v>
      </c>
      <c r="EF1410" s="471">
        <v>23</v>
      </c>
      <c r="EG1410" s="471">
        <v>7</v>
      </c>
      <c r="EH1410" s="471">
        <v>6</v>
      </c>
      <c r="EI1410" s="471">
        <v>5</v>
      </c>
      <c r="EJ1410" s="471">
        <v>4</v>
      </c>
      <c r="EK1410" s="496">
        <v>112</v>
      </c>
      <c r="EL1410" s="518">
        <v>50</v>
      </c>
      <c r="EM1410" s="471">
        <v>0</v>
      </c>
      <c r="EN1410" s="471">
        <v>0</v>
      </c>
      <c r="EO1410" s="471">
        <v>0</v>
      </c>
      <c r="EP1410" s="471">
        <v>0</v>
      </c>
      <c r="EQ1410" s="471">
        <v>0</v>
      </c>
      <c r="ER1410" s="471">
        <v>0</v>
      </c>
      <c r="ES1410" s="471">
        <v>0</v>
      </c>
      <c r="ET1410" s="471">
        <v>0</v>
      </c>
      <c r="EU1410" s="496">
        <v>0</v>
      </c>
      <c r="EV1410" s="503">
        <v>100</v>
      </c>
      <c r="EW1410" s="471">
        <v>0</v>
      </c>
      <c r="EX1410" s="471">
        <v>0</v>
      </c>
      <c r="EY1410" s="471">
        <v>0</v>
      </c>
      <c r="EZ1410" s="471">
        <v>0</v>
      </c>
      <c r="FA1410" s="471">
        <v>0</v>
      </c>
      <c r="FB1410" s="471">
        <v>0</v>
      </c>
      <c r="FC1410" s="471">
        <v>0</v>
      </c>
      <c r="FD1410" s="471">
        <v>0</v>
      </c>
      <c r="FE1410" s="496">
        <v>0</v>
      </c>
      <c r="FF1410" s="503">
        <v>150</v>
      </c>
      <c r="FG1410" s="471">
        <v>0</v>
      </c>
      <c r="FH1410" s="471">
        <v>0</v>
      </c>
      <c r="FI1410" s="471">
        <v>0</v>
      </c>
      <c r="FJ1410" s="471">
        <v>0</v>
      </c>
      <c r="FK1410" s="471">
        <v>0</v>
      </c>
      <c r="FL1410" s="471">
        <v>0</v>
      </c>
      <c r="FM1410" s="471">
        <v>0</v>
      </c>
      <c r="FN1410" s="471">
        <v>0</v>
      </c>
      <c r="FO1410" s="496">
        <v>0</v>
      </c>
      <c r="FP1410" s="503">
        <v>200</v>
      </c>
      <c r="FQ1410" s="471">
        <v>0</v>
      </c>
      <c r="FR1410" s="471">
        <v>4</v>
      </c>
      <c r="FS1410" s="471">
        <v>1</v>
      </c>
      <c r="FT1410" s="471">
        <v>3</v>
      </c>
      <c r="FU1410" s="471">
        <v>6</v>
      </c>
      <c r="FV1410" s="471">
        <v>0</v>
      </c>
      <c r="FW1410" s="471">
        <v>3</v>
      </c>
      <c r="FX1410" s="471">
        <v>0</v>
      </c>
      <c r="FY1410" s="496">
        <v>17</v>
      </c>
      <c r="FZ1410" s="503">
        <v>0</v>
      </c>
      <c r="GA1410" s="471">
        <v>0</v>
      </c>
      <c r="GB1410" s="471">
        <v>0</v>
      </c>
      <c r="GC1410" s="471">
        <v>0</v>
      </c>
      <c r="GD1410" s="471">
        <v>0</v>
      </c>
      <c r="GE1410" s="471">
        <v>0</v>
      </c>
      <c r="GF1410" s="471">
        <v>0</v>
      </c>
      <c r="GG1410" s="471">
        <v>0</v>
      </c>
      <c r="GH1410" s="471">
        <v>0</v>
      </c>
      <c r="GI1410" s="496">
        <v>0</v>
      </c>
      <c r="GJ1410" s="471">
        <v>0</v>
      </c>
      <c r="GK1410" s="471">
        <v>4</v>
      </c>
      <c r="GL1410" s="471">
        <v>1</v>
      </c>
      <c r="GM1410" s="471">
        <v>3</v>
      </c>
      <c r="GN1410" s="471">
        <v>6</v>
      </c>
      <c r="GO1410" s="471">
        <v>0</v>
      </c>
      <c r="GP1410" s="471">
        <v>3</v>
      </c>
      <c r="GQ1410" s="471">
        <v>0</v>
      </c>
      <c r="GR1410" s="496">
        <v>17</v>
      </c>
      <c r="GS1410" s="503">
        <v>100</v>
      </c>
      <c r="GT1410" s="471">
        <v>0</v>
      </c>
      <c r="GU1410" s="471">
        <v>0</v>
      </c>
      <c r="GV1410" s="471">
        <v>0</v>
      </c>
      <c r="GW1410" s="471">
        <v>0</v>
      </c>
      <c r="GX1410" s="471">
        <v>0</v>
      </c>
      <c r="GY1410" s="471">
        <v>0</v>
      </c>
      <c r="GZ1410" s="471">
        <v>0</v>
      </c>
      <c r="HA1410" s="471">
        <v>0</v>
      </c>
      <c r="HB1410" s="496">
        <v>0</v>
      </c>
      <c r="HC1410" s="503">
        <v>150</v>
      </c>
      <c r="HD1410" s="471">
        <v>0</v>
      </c>
      <c r="HE1410" s="471">
        <v>0</v>
      </c>
      <c r="HF1410" s="471">
        <v>0</v>
      </c>
      <c r="HG1410" s="471">
        <v>0</v>
      </c>
      <c r="HH1410" s="471">
        <v>0</v>
      </c>
      <c r="HI1410" s="471">
        <v>0</v>
      </c>
      <c r="HJ1410" s="471">
        <v>0</v>
      </c>
      <c r="HK1410" s="471">
        <v>0</v>
      </c>
      <c r="HL1410" s="496">
        <v>0</v>
      </c>
      <c r="HM1410" s="503">
        <v>200</v>
      </c>
      <c r="HN1410" s="471">
        <v>0</v>
      </c>
      <c r="HO1410" s="471">
        <v>0</v>
      </c>
      <c r="HP1410" s="471">
        <v>0</v>
      </c>
      <c r="HQ1410" s="471">
        <v>0</v>
      </c>
      <c r="HR1410" s="471">
        <v>0</v>
      </c>
      <c r="HS1410" s="471">
        <v>0</v>
      </c>
      <c r="HT1410" s="471">
        <v>0</v>
      </c>
      <c r="HU1410" s="471">
        <v>0</v>
      </c>
      <c r="HV1410" s="496">
        <v>0</v>
      </c>
      <c r="HW1410" s="503">
        <v>250</v>
      </c>
      <c r="HX1410" s="471">
        <v>0</v>
      </c>
      <c r="HY1410" s="471">
        <v>0</v>
      </c>
      <c r="HZ1410" s="471">
        <v>0</v>
      </c>
      <c r="IA1410" s="471">
        <v>0</v>
      </c>
      <c r="IB1410" s="471">
        <v>0</v>
      </c>
      <c r="IC1410" s="471">
        <v>0</v>
      </c>
      <c r="ID1410" s="471">
        <v>0</v>
      </c>
      <c r="IE1410" s="471">
        <v>0</v>
      </c>
      <c r="IF1410" s="496">
        <v>0</v>
      </c>
      <c r="IG1410" s="503">
        <v>300</v>
      </c>
      <c r="IH1410" s="471">
        <v>1</v>
      </c>
      <c r="II1410" s="471">
        <v>6</v>
      </c>
      <c r="IJ1410" s="471">
        <v>4</v>
      </c>
      <c r="IK1410" s="471">
        <v>2</v>
      </c>
      <c r="IL1410" s="471">
        <v>3</v>
      </c>
      <c r="IM1410" s="471">
        <v>0</v>
      </c>
      <c r="IN1410" s="471">
        <v>0</v>
      </c>
      <c r="IO1410" s="471">
        <v>0</v>
      </c>
      <c r="IP1410" s="496">
        <v>16</v>
      </c>
      <c r="IQ1410" s="503">
        <v>0</v>
      </c>
      <c r="IR1410" s="471">
        <v>0</v>
      </c>
      <c r="IS1410" s="471">
        <v>0</v>
      </c>
      <c r="IT1410" s="471">
        <v>0</v>
      </c>
      <c r="IU1410" s="471">
        <v>0</v>
      </c>
      <c r="IV1410" s="471">
        <v>0</v>
      </c>
      <c r="IW1410" s="471">
        <v>0</v>
      </c>
      <c r="IX1410" s="471">
        <v>0</v>
      </c>
      <c r="IY1410" s="471">
        <v>0</v>
      </c>
      <c r="IZ1410" s="496">
        <v>0</v>
      </c>
      <c r="JA1410" s="471">
        <v>1</v>
      </c>
      <c r="JB1410" s="471">
        <v>6</v>
      </c>
      <c r="JC1410" s="471">
        <v>4</v>
      </c>
      <c r="JD1410" s="471">
        <v>2</v>
      </c>
      <c r="JE1410" s="471">
        <v>3</v>
      </c>
      <c r="JF1410" s="471">
        <v>0</v>
      </c>
      <c r="JG1410" s="471">
        <v>0</v>
      </c>
      <c r="JH1410" s="471">
        <v>0</v>
      </c>
      <c r="JI1410" s="471">
        <v>16</v>
      </c>
      <c r="JJ1410" s="503">
        <v>0</v>
      </c>
      <c r="JK1410" s="471">
        <v>32</v>
      </c>
      <c r="JL1410" s="471">
        <v>18</v>
      </c>
      <c r="JM1410" s="471">
        <v>93</v>
      </c>
      <c r="JN1410" s="471">
        <v>99</v>
      </c>
      <c r="JO1410" s="471">
        <v>55</v>
      </c>
      <c r="JP1410" s="471">
        <v>34</v>
      </c>
      <c r="JQ1410" s="471">
        <v>47</v>
      </c>
      <c r="JR1410" s="471">
        <v>16</v>
      </c>
      <c r="JS1410" s="496">
        <v>394</v>
      </c>
      <c r="JT1410" s="503">
        <v>10</v>
      </c>
      <c r="JU1410" s="471">
        <v>0</v>
      </c>
      <c r="JV1410" s="471">
        <v>0</v>
      </c>
      <c r="JW1410" s="471">
        <v>0</v>
      </c>
      <c r="JX1410" s="471">
        <v>0</v>
      </c>
      <c r="JY1410" s="471">
        <v>0</v>
      </c>
      <c r="JZ1410" s="471">
        <v>0</v>
      </c>
      <c r="KA1410" s="471">
        <v>0</v>
      </c>
      <c r="KB1410" s="471">
        <v>0</v>
      </c>
      <c r="KC1410" s="496">
        <v>0</v>
      </c>
      <c r="KD1410" s="503">
        <v>50</v>
      </c>
      <c r="KE1410" s="471">
        <v>1</v>
      </c>
      <c r="KF1410" s="471">
        <v>0</v>
      </c>
      <c r="KG1410" s="471">
        <v>0</v>
      </c>
      <c r="KH1410" s="471">
        <v>0</v>
      </c>
      <c r="KI1410" s="471">
        <v>0</v>
      </c>
      <c r="KJ1410" s="471">
        <v>0</v>
      </c>
      <c r="KK1410" s="471">
        <v>0</v>
      </c>
      <c r="KL1410" s="471">
        <v>0</v>
      </c>
      <c r="KM1410" s="496">
        <v>1</v>
      </c>
      <c r="KN1410" s="503">
        <v>0</v>
      </c>
      <c r="KO1410" s="471">
        <v>0</v>
      </c>
      <c r="KP1410" s="471">
        <v>0</v>
      </c>
      <c r="KQ1410" s="471">
        <v>0</v>
      </c>
      <c r="KR1410" s="471">
        <v>0</v>
      </c>
      <c r="KS1410" s="471">
        <v>0</v>
      </c>
      <c r="KT1410" s="471">
        <v>0</v>
      </c>
      <c r="KU1410" s="471">
        <v>0</v>
      </c>
      <c r="KV1410" s="471">
        <v>0</v>
      </c>
      <c r="KW1410" s="496">
        <v>0</v>
      </c>
      <c r="KX1410" s="471">
        <v>33</v>
      </c>
      <c r="KY1410" s="471">
        <v>18</v>
      </c>
      <c r="KZ1410" s="471">
        <v>93</v>
      </c>
      <c r="LA1410" s="471">
        <v>99</v>
      </c>
      <c r="LB1410" s="471">
        <v>55</v>
      </c>
      <c r="LC1410" s="471">
        <v>34</v>
      </c>
      <c r="LD1410" s="471">
        <v>47</v>
      </c>
      <c r="LE1410" s="471">
        <v>16</v>
      </c>
      <c r="LF1410" s="496">
        <v>395</v>
      </c>
      <c r="LG1410" s="262"/>
      <c r="LH1410" s="262"/>
      <c r="LI1410" s="262"/>
      <c r="LJ1410" s="262"/>
      <c r="LK1410" s="262"/>
      <c r="LL1410" s="262"/>
      <c r="LM1410" s="262"/>
      <c r="LN1410" s="262"/>
      <c r="LO1410" s="262"/>
      <c r="LP1410" s="262"/>
      <c r="LQ1410" s="262"/>
      <c r="LR1410" s="262"/>
      <c r="LS1410" s="262"/>
      <c r="LT1410" s="262"/>
      <c r="LU1410" s="262"/>
      <c r="LV1410" s="262"/>
      <c r="LW1410" s="262"/>
      <c r="LX1410" s="262"/>
      <c r="LY1410" s="262"/>
      <c r="LZ1410" s="262"/>
      <c r="MA1410" s="262"/>
      <c r="MB1410" s="262"/>
      <c r="MC1410" s="262"/>
      <c r="MD1410" s="262"/>
      <c r="ME1410" s="262"/>
      <c r="MF1410" s="262"/>
      <c r="MG1410" s="262"/>
      <c r="MH1410" s="262"/>
      <c r="MI1410" s="262"/>
      <c r="MJ1410" s="262"/>
      <c r="MK1410" s="262"/>
      <c r="ML1410" s="262"/>
      <c r="MM1410" s="262"/>
      <c r="MN1410" s="262"/>
      <c r="MO1410" s="262"/>
      <c r="MP1410" s="262"/>
      <c r="MQ1410" s="262"/>
      <c r="MR1410" s="262"/>
      <c r="MS1410" s="262"/>
      <c r="MT1410" s="262"/>
      <c r="MU1410" s="262"/>
    </row>
    <row r="1411" spans="1:359" x14ac:dyDescent="0.2">
      <c r="A1411" s="241" t="s">
        <v>265</v>
      </c>
      <c r="B1411" s="476" t="s">
        <v>918</v>
      </c>
      <c r="C1411" s="326" t="s">
        <v>640</v>
      </c>
      <c r="D1411" s="283" t="s">
        <v>266</v>
      </c>
      <c r="E1411" s="503">
        <v>0</v>
      </c>
      <c r="F1411" s="471">
        <v>86</v>
      </c>
      <c r="G1411" s="471">
        <v>155</v>
      </c>
      <c r="H1411" s="471">
        <v>270</v>
      </c>
      <c r="I1411" s="471">
        <v>254</v>
      </c>
      <c r="J1411" s="471">
        <v>199</v>
      </c>
      <c r="K1411" s="471">
        <v>130</v>
      </c>
      <c r="L1411" s="471">
        <v>32</v>
      </c>
      <c r="M1411" s="471">
        <v>4</v>
      </c>
      <c r="N1411" s="496">
        <v>1130</v>
      </c>
      <c r="O1411" s="503">
        <v>10</v>
      </c>
      <c r="P1411" s="471">
        <v>0</v>
      </c>
      <c r="Q1411" s="471">
        <v>0</v>
      </c>
      <c r="R1411" s="471">
        <v>0</v>
      </c>
      <c r="S1411" s="471">
        <v>0</v>
      </c>
      <c r="T1411" s="471">
        <v>0</v>
      </c>
      <c r="U1411" s="471">
        <v>0</v>
      </c>
      <c r="V1411" s="471">
        <v>0</v>
      </c>
      <c r="W1411" s="471">
        <v>0</v>
      </c>
      <c r="X1411" s="496">
        <v>0</v>
      </c>
      <c r="Y1411" s="503">
        <v>25</v>
      </c>
      <c r="Z1411" s="471">
        <v>0</v>
      </c>
      <c r="AA1411" s="471">
        <v>0</v>
      </c>
      <c r="AB1411" s="471">
        <v>0</v>
      </c>
      <c r="AC1411" s="471">
        <v>0</v>
      </c>
      <c r="AD1411" s="471">
        <v>0</v>
      </c>
      <c r="AE1411" s="471">
        <v>0</v>
      </c>
      <c r="AF1411" s="471">
        <v>0</v>
      </c>
      <c r="AG1411" s="471">
        <v>0</v>
      </c>
      <c r="AH1411" s="496">
        <v>0</v>
      </c>
      <c r="AI1411" s="503">
        <v>50</v>
      </c>
      <c r="AJ1411" s="471">
        <v>0</v>
      </c>
      <c r="AK1411" s="471">
        <v>0</v>
      </c>
      <c r="AL1411" s="471">
        <v>0</v>
      </c>
      <c r="AM1411" s="471">
        <v>0</v>
      </c>
      <c r="AN1411" s="471">
        <v>0</v>
      </c>
      <c r="AO1411" s="471">
        <v>0</v>
      </c>
      <c r="AP1411" s="471">
        <v>0</v>
      </c>
      <c r="AQ1411" s="471">
        <v>0</v>
      </c>
      <c r="AR1411" s="496">
        <v>0</v>
      </c>
      <c r="AS1411" s="503">
        <v>100</v>
      </c>
      <c r="AT1411" s="471">
        <v>0</v>
      </c>
      <c r="AU1411" s="471">
        <v>0</v>
      </c>
      <c r="AV1411" s="471">
        <v>0</v>
      </c>
      <c r="AW1411" s="471">
        <v>1</v>
      </c>
      <c r="AX1411" s="471">
        <v>0</v>
      </c>
      <c r="AY1411" s="471">
        <v>0</v>
      </c>
      <c r="AZ1411" s="471">
        <v>0</v>
      </c>
      <c r="BA1411" s="471">
        <v>0</v>
      </c>
      <c r="BB1411" s="496">
        <v>1</v>
      </c>
      <c r="BC1411" s="503">
        <v>0</v>
      </c>
      <c r="BD1411" s="471">
        <v>0</v>
      </c>
      <c r="BE1411" s="471">
        <v>0</v>
      </c>
      <c r="BF1411" s="471">
        <v>0</v>
      </c>
      <c r="BG1411" s="471">
        <v>0</v>
      </c>
      <c r="BH1411" s="471">
        <v>0</v>
      </c>
      <c r="BI1411" s="471">
        <v>0</v>
      </c>
      <c r="BJ1411" s="471">
        <v>0</v>
      </c>
      <c r="BK1411" s="471">
        <v>0</v>
      </c>
      <c r="BL1411" s="496">
        <v>0</v>
      </c>
      <c r="BM1411" s="471">
        <v>0</v>
      </c>
      <c r="BN1411" s="471">
        <v>0</v>
      </c>
      <c r="BO1411" s="471">
        <v>0</v>
      </c>
      <c r="BP1411" s="471">
        <v>1</v>
      </c>
      <c r="BQ1411" s="471">
        <v>0</v>
      </c>
      <c r="BR1411" s="471">
        <v>0</v>
      </c>
      <c r="BS1411" s="471">
        <v>0</v>
      </c>
      <c r="BT1411" s="471">
        <v>0</v>
      </c>
      <c r="BU1411" s="496">
        <v>1</v>
      </c>
      <c r="BV1411" s="471">
        <v>86</v>
      </c>
      <c r="BW1411" s="471">
        <v>155</v>
      </c>
      <c r="BX1411" s="471">
        <v>270</v>
      </c>
      <c r="BY1411" s="471">
        <v>255</v>
      </c>
      <c r="BZ1411" s="471">
        <v>199</v>
      </c>
      <c r="CA1411" s="471">
        <v>130</v>
      </c>
      <c r="CB1411" s="471">
        <v>32</v>
      </c>
      <c r="CC1411" s="471">
        <v>4</v>
      </c>
      <c r="CD1411" s="496">
        <v>1131</v>
      </c>
      <c r="CE1411" s="503">
        <v>10</v>
      </c>
      <c r="CF1411" s="471">
        <v>0</v>
      </c>
      <c r="CG1411" s="471">
        <v>0</v>
      </c>
      <c r="CH1411" s="471">
        <v>0</v>
      </c>
      <c r="CI1411" s="471">
        <v>0</v>
      </c>
      <c r="CJ1411" s="471">
        <v>0</v>
      </c>
      <c r="CK1411" s="471">
        <v>0</v>
      </c>
      <c r="CL1411" s="471">
        <v>0</v>
      </c>
      <c r="CM1411" s="471">
        <v>0</v>
      </c>
      <c r="CN1411" s="496">
        <v>0</v>
      </c>
      <c r="CO1411" s="503">
        <v>25</v>
      </c>
      <c r="CP1411" s="471">
        <v>0</v>
      </c>
      <c r="CQ1411" s="471">
        <v>0</v>
      </c>
      <c r="CR1411" s="471">
        <v>0</v>
      </c>
      <c r="CS1411" s="471">
        <v>0</v>
      </c>
      <c r="CT1411" s="471">
        <v>0</v>
      </c>
      <c r="CU1411" s="471">
        <v>0</v>
      </c>
      <c r="CV1411" s="471">
        <v>0</v>
      </c>
      <c r="CW1411" s="471">
        <v>0</v>
      </c>
      <c r="CX1411" s="496">
        <v>0</v>
      </c>
      <c r="CY1411" s="503">
        <v>50</v>
      </c>
      <c r="CZ1411" s="471">
        <v>0</v>
      </c>
      <c r="DA1411" s="471">
        <v>0</v>
      </c>
      <c r="DB1411" s="471">
        <v>0</v>
      </c>
      <c r="DC1411" s="471">
        <v>0</v>
      </c>
      <c r="DD1411" s="471">
        <v>0</v>
      </c>
      <c r="DE1411" s="471">
        <v>0</v>
      </c>
      <c r="DF1411" s="471">
        <v>0</v>
      </c>
      <c r="DG1411" s="471">
        <v>0</v>
      </c>
      <c r="DH1411" s="496">
        <v>0</v>
      </c>
      <c r="DI1411" s="503">
        <v>100</v>
      </c>
      <c r="DJ1411" s="471">
        <v>34</v>
      </c>
      <c r="DK1411" s="471">
        <v>91</v>
      </c>
      <c r="DL1411" s="471">
        <v>117</v>
      </c>
      <c r="DM1411" s="471">
        <v>107</v>
      </c>
      <c r="DN1411" s="471">
        <v>78</v>
      </c>
      <c r="DO1411" s="471">
        <v>24</v>
      </c>
      <c r="DP1411" s="471">
        <v>8</v>
      </c>
      <c r="DQ1411" s="471">
        <v>0</v>
      </c>
      <c r="DR1411" s="496">
        <v>459</v>
      </c>
      <c r="DS1411" s="503">
        <v>0</v>
      </c>
      <c r="DT1411" s="471">
        <v>0</v>
      </c>
      <c r="DU1411" s="471">
        <v>0</v>
      </c>
      <c r="DV1411" s="471">
        <v>0</v>
      </c>
      <c r="DW1411" s="471">
        <v>0</v>
      </c>
      <c r="DX1411" s="471">
        <v>0</v>
      </c>
      <c r="DY1411" s="471">
        <v>0</v>
      </c>
      <c r="DZ1411" s="471">
        <v>0</v>
      </c>
      <c r="EA1411" s="471">
        <v>0</v>
      </c>
      <c r="EB1411" s="496">
        <v>0</v>
      </c>
      <c r="EC1411" s="471">
        <v>34</v>
      </c>
      <c r="ED1411" s="471">
        <v>91</v>
      </c>
      <c r="EE1411" s="471">
        <v>117</v>
      </c>
      <c r="EF1411" s="471">
        <v>107</v>
      </c>
      <c r="EG1411" s="471">
        <v>78</v>
      </c>
      <c r="EH1411" s="471">
        <v>24</v>
      </c>
      <c r="EI1411" s="471">
        <v>8</v>
      </c>
      <c r="EJ1411" s="471">
        <v>0</v>
      </c>
      <c r="EK1411" s="496">
        <v>459</v>
      </c>
      <c r="EL1411" s="518">
        <v>50</v>
      </c>
      <c r="EM1411" s="471">
        <v>0</v>
      </c>
      <c r="EN1411" s="471">
        <v>0</v>
      </c>
      <c r="EO1411" s="471">
        <v>0</v>
      </c>
      <c r="EP1411" s="471">
        <v>0</v>
      </c>
      <c r="EQ1411" s="471">
        <v>0</v>
      </c>
      <c r="ER1411" s="471">
        <v>0</v>
      </c>
      <c r="ES1411" s="471">
        <v>0</v>
      </c>
      <c r="ET1411" s="471">
        <v>0</v>
      </c>
      <c r="EU1411" s="496">
        <v>0</v>
      </c>
      <c r="EV1411" s="503">
        <v>100</v>
      </c>
      <c r="EW1411" s="471">
        <v>0</v>
      </c>
      <c r="EX1411" s="471">
        <v>0</v>
      </c>
      <c r="EY1411" s="471">
        <v>0</v>
      </c>
      <c r="EZ1411" s="471">
        <v>0</v>
      </c>
      <c r="FA1411" s="471">
        <v>0</v>
      </c>
      <c r="FB1411" s="471">
        <v>0</v>
      </c>
      <c r="FC1411" s="471">
        <v>0</v>
      </c>
      <c r="FD1411" s="471">
        <v>0</v>
      </c>
      <c r="FE1411" s="496">
        <v>0</v>
      </c>
      <c r="FF1411" s="503">
        <v>150</v>
      </c>
      <c r="FG1411" s="471">
        <v>0</v>
      </c>
      <c r="FH1411" s="471">
        <v>0</v>
      </c>
      <c r="FI1411" s="471">
        <v>0</v>
      </c>
      <c r="FJ1411" s="471">
        <v>0</v>
      </c>
      <c r="FK1411" s="471">
        <v>0</v>
      </c>
      <c r="FL1411" s="471">
        <v>0</v>
      </c>
      <c r="FM1411" s="471">
        <v>0</v>
      </c>
      <c r="FN1411" s="471">
        <v>0</v>
      </c>
      <c r="FO1411" s="496">
        <v>0</v>
      </c>
      <c r="FP1411" s="503">
        <v>200</v>
      </c>
      <c r="FQ1411" s="471">
        <v>49</v>
      </c>
      <c r="FR1411" s="471">
        <v>43</v>
      </c>
      <c r="FS1411" s="471">
        <v>36</v>
      </c>
      <c r="FT1411" s="471">
        <v>20</v>
      </c>
      <c r="FU1411" s="471">
        <v>9</v>
      </c>
      <c r="FV1411" s="471">
        <v>4</v>
      </c>
      <c r="FW1411" s="471">
        <v>6</v>
      </c>
      <c r="FX1411" s="471">
        <v>1</v>
      </c>
      <c r="FY1411" s="496">
        <v>168</v>
      </c>
      <c r="FZ1411" s="503">
        <v>0</v>
      </c>
      <c r="GA1411" s="471">
        <v>0</v>
      </c>
      <c r="GB1411" s="471">
        <v>0</v>
      </c>
      <c r="GC1411" s="471">
        <v>0</v>
      </c>
      <c r="GD1411" s="471">
        <v>0</v>
      </c>
      <c r="GE1411" s="471">
        <v>0</v>
      </c>
      <c r="GF1411" s="471">
        <v>0</v>
      </c>
      <c r="GG1411" s="471">
        <v>0</v>
      </c>
      <c r="GH1411" s="471">
        <v>0</v>
      </c>
      <c r="GI1411" s="496">
        <v>0</v>
      </c>
      <c r="GJ1411" s="471">
        <v>49</v>
      </c>
      <c r="GK1411" s="471">
        <v>43</v>
      </c>
      <c r="GL1411" s="471">
        <v>36</v>
      </c>
      <c r="GM1411" s="471">
        <v>20</v>
      </c>
      <c r="GN1411" s="471">
        <v>9</v>
      </c>
      <c r="GO1411" s="471">
        <v>4</v>
      </c>
      <c r="GP1411" s="471">
        <v>6</v>
      </c>
      <c r="GQ1411" s="471">
        <v>1</v>
      </c>
      <c r="GR1411" s="496">
        <v>168</v>
      </c>
      <c r="GS1411" s="503">
        <v>100</v>
      </c>
      <c r="GT1411" s="471">
        <v>0</v>
      </c>
      <c r="GU1411" s="471">
        <v>0</v>
      </c>
      <c r="GV1411" s="471">
        <v>0</v>
      </c>
      <c r="GW1411" s="471">
        <v>0</v>
      </c>
      <c r="GX1411" s="471">
        <v>0</v>
      </c>
      <c r="GY1411" s="471">
        <v>0</v>
      </c>
      <c r="GZ1411" s="471">
        <v>0</v>
      </c>
      <c r="HA1411" s="471">
        <v>0</v>
      </c>
      <c r="HB1411" s="496">
        <v>0</v>
      </c>
      <c r="HC1411" s="503">
        <v>150</v>
      </c>
      <c r="HD1411" s="471">
        <v>0</v>
      </c>
      <c r="HE1411" s="471">
        <v>0</v>
      </c>
      <c r="HF1411" s="471">
        <v>0</v>
      </c>
      <c r="HG1411" s="471">
        <v>0</v>
      </c>
      <c r="HH1411" s="471">
        <v>0</v>
      </c>
      <c r="HI1411" s="471">
        <v>0</v>
      </c>
      <c r="HJ1411" s="471">
        <v>0</v>
      </c>
      <c r="HK1411" s="471">
        <v>0</v>
      </c>
      <c r="HL1411" s="496">
        <v>0</v>
      </c>
      <c r="HM1411" s="503">
        <v>200</v>
      </c>
      <c r="HN1411" s="471">
        <v>0</v>
      </c>
      <c r="HO1411" s="471">
        <v>0</v>
      </c>
      <c r="HP1411" s="471">
        <v>0</v>
      </c>
      <c r="HQ1411" s="471">
        <v>0</v>
      </c>
      <c r="HR1411" s="471">
        <v>0</v>
      </c>
      <c r="HS1411" s="471">
        <v>0</v>
      </c>
      <c r="HT1411" s="471">
        <v>0</v>
      </c>
      <c r="HU1411" s="471">
        <v>0</v>
      </c>
      <c r="HV1411" s="496">
        <v>0</v>
      </c>
      <c r="HW1411" s="503">
        <v>250</v>
      </c>
      <c r="HX1411" s="471">
        <v>0</v>
      </c>
      <c r="HY1411" s="471">
        <v>0</v>
      </c>
      <c r="HZ1411" s="471">
        <v>0</v>
      </c>
      <c r="IA1411" s="471">
        <v>0</v>
      </c>
      <c r="IB1411" s="471">
        <v>0</v>
      </c>
      <c r="IC1411" s="471">
        <v>0</v>
      </c>
      <c r="ID1411" s="471">
        <v>0</v>
      </c>
      <c r="IE1411" s="471">
        <v>0</v>
      </c>
      <c r="IF1411" s="496">
        <v>0</v>
      </c>
      <c r="IG1411" s="503">
        <v>300</v>
      </c>
      <c r="IH1411" s="471">
        <v>0</v>
      </c>
      <c r="II1411" s="471">
        <v>0</v>
      </c>
      <c r="IJ1411" s="471">
        <v>0</v>
      </c>
      <c r="IK1411" s="471">
        <v>0</v>
      </c>
      <c r="IL1411" s="471">
        <v>0</v>
      </c>
      <c r="IM1411" s="471">
        <v>0</v>
      </c>
      <c r="IN1411" s="471">
        <v>0</v>
      </c>
      <c r="IO1411" s="471">
        <v>0</v>
      </c>
      <c r="IP1411" s="496">
        <v>0</v>
      </c>
      <c r="IQ1411" s="503">
        <v>0</v>
      </c>
      <c r="IR1411" s="471">
        <v>0</v>
      </c>
      <c r="IS1411" s="471">
        <v>0</v>
      </c>
      <c r="IT1411" s="471">
        <v>0</v>
      </c>
      <c r="IU1411" s="471">
        <v>0</v>
      </c>
      <c r="IV1411" s="471">
        <v>0</v>
      </c>
      <c r="IW1411" s="471">
        <v>0</v>
      </c>
      <c r="IX1411" s="471">
        <v>0</v>
      </c>
      <c r="IY1411" s="471">
        <v>0</v>
      </c>
      <c r="IZ1411" s="496">
        <v>0</v>
      </c>
      <c r="JA1411" s="471">
        <v>0</v>
      </c>
      <c r="JB1411" s="471">
        <v>0</v>
      </c>
      <c r="JC1411" s="471">
        <v>0</v>
      </c>
      <c r="JD1411" s="471">
        <v>0</v>
      </c>
      <c r="JE1411" s="471">
        <v>0</v>
      </c>
      <c r="JF1411" s="471">
        <v>0</v>
      </c>
      <c r="JG1411" s="471">
        <v>0</v>
      </c>
      <c r="JH1411" s="471">
        <v>0</v>
      </c>
      <c r="JI1411" s="471">
        <v>0</v>
      </c>
      <c r="JJ1411" s="503">
        <v>0</v>
      </c>
      <c r="JK1411" s="471">
        <v>99</v>
      </c>
      <c r="JL1411" s="471">
        <v>162</v>
      </c>
      <c r="JM1411" s="471">
        <v>258</v>
      </c>
      <c r="JN1411" s="471">
        <v>159</v>
      </c>
      <c r="JO1411" s="471">
        <v>71</v>
      </c>
      <c r="JP1411" s="471">
        <v>27</v>
      </c>
      <c r="JQ1411" s="471">
        <v>10</v>
      </c>
      <c r="JR1411" s="471">
        <v>0</v>
      </c>
      <c r="JS1411" s="496">
        <v>786</v>
      </c>
      <c r="JT1411" s="503">
        <v>10</v>
      </c>
      <c r="JU1411" s="471">
        <v>0</v>
      </c>
      <c r="JV1411" s="471">
        <v>0</v>
      </c>
      <c r="JW1411" s="471">
        <v>0</v>
      </c>
      <c r="JX1411" s="471">
        <v>0</v>
      </c>
      <c r="JY1411" s="471">
        <v>0</v>
      </c>
      <c r="JZ1411" s="471">
        <v>0</v>
      </c>
      <c r="KA1411" s="471">
        <v>0</v>
      </c>
      <c r="KB1411" s="471">
        <v>0</v>
      </c>
      <c r="KC1411" s="496">
        <v>0</v>
      </c>
      <c r="KD1411" s="503">
        <v>50</v>
      </c>
      <c r="KE1411" s="471">
        <v>0</v>
      </c>
      <c r="KF1411" s="471">
        <v>0</v>
      </c>
      <c r="KG1411" s="471">
        <v>0</v>
      </c>
      <c r="KH1411" s="471">
        <v>0</v>
      </c>
      <c r="KI1411" s="471">
        <v>0</v>
      </c>
      <c r="KJ1411" s="471">
        <v>0</v>
      </c>
      <c r="KK1411" s="471">
        <v>0</v>
      </c>
      <c r="KL1411" s="471">
        <v>0</v>
      </c>
      <c r="KM1411" s="496">
        <v>0</v>
      </c>
      <c r="KN1411" s="503">
        <v>0</v>
      </c>
      <c r="KO1411" s="471">
        <v>0</v>
      </c>
      <c r="KP1411" s="471">
        <v>0</v>
      </c>
      <c r="KQ1411" s="471">
        <v>0</v>
      </c>
      <c r="KR1411" s="471">
        <v>0</v>
      </c>
      <c r="KS1411" s="471">
        <v>0</v>
      </c>
      <c r="KT1411" s="471">
        <v>0</v>
      </c>
      <c r="KU1411" s="471">
        <v>0</v>
      </c>
      <c r="KV1411" s="471">
        <v>0</v>
      </c>
      <c r="KW1411" s="496">
        <v>0</v>
      </c>
      <c r="KX1411" s="471">
        <v>99</v>
      </c>
      <c r="KY1411" s="471">
        <v>162</v>
      </c>
      <c r="KZ1411" s="471">
        <v>258</v>
      </c>
      <c r="LA1411" s="471">
        <v>159</v>
      </c>
      <c r="LB1411" s="471">
        <v>71</v>
      </c>
      <c r="LC1411" s="471">
        <v>27</v>
      </c>
      <c r="LD1411" s="471">
        <v>10</v>
      </c>
      <c r="LE1411" s="471">
        <v>0</v>
      </c>
      <c r="LF1411" s="496">
        <v>786</v>
      </c>
      <c r="LG1411" s="262"/>
      <c r="LH1411" s="262"/>
      <c r="LI1411" s="262"/>
      <c r="LJ1411" s="262"/>
      <c r="LK1411" s="262"/>
      <c r="LL1411" s="262"/>
      <c r="LM1411" s="262"/>
      <c r="LN1411" s="262"/>
      <c r="LO1411" s="262"/>
      <c r="LP1411" s="262"/>
      <c r="LQ1411" s="262"/>
      <c r="LR1411" s="262"/>
      <c r="LS1411" s="262"/>
      <c r="LT1411" s="262"/>
      <c r="LU1411" s="262"/>
      <c r="LV1411" s="262"/>
      <c r="LW1411" s="262"/>
      <c r="LX1411" s="262"/>
      <c r="LY1411" s="262"/>
      <c r="LZ1411" s="262"/>
      <c r="MA1411" s="262"/>
      <c r="MB1411" s="262"/>
      <c r="MC1411" s="262"/>
      <c r="MD1411" s="262"/>
      <c r="ME1411" s="262"/>
      <c r="MF1411" s="262"/>
      <c r="MG1411" s="262"/>
      <c r="MH1411" s="262"/>
      <c r="MI1411" s="262"/>
      <c r="MJ1411" s="262"/>
      <c r="MK1411" s="262"/>
      <c r="ML1411" s="262"/>
      <c r="MM1411" s="262"/>
      <c r="MN1411" s="262"/>
      <c r="MO1411" s="262"/>
      <c r="MP1411" s="262"/>
      <c r="MQ1411" s="262"/>
      <c r="MR1411" s="262"/>
      <c r="MS1411" s="262"/>
      <c r="MT1411" s="262"/>
      <c r="MU1411" s="262"/>
    </row>
    <row r="1412" spans="1:359" x14ac:dyDescent="0.2">
      <c r="A1412" s="241" t="s">
        <v>267</v>
      </c>
      <c r="B1412" s="476" t="s">
        <v>919</v>
      </c>
      <c r="C1412" s="326" t="s">
        <v>784</v>
      </c>
      <c r="D1412" s="283" t="s">
        <v>920</v>
      </c>
      <c r="E1412" s="503">
        <v>0</v>
      </c>
      <c r="F1412" s="471">
        <v>316</v>
      </c>
      <c r="G1412" s="471">
        <v>179</v>
      </c>
      <c r="H1412" s="471">
        <v>90</v>
      </c>
      <c r="I1412" s="471">
        <v>23</v>
      </c>
      <c r="J1412" s="471">
        <v>13</v>
      </c>
      <c r="K1412" s="471">
        <v>9</v>
      </c>
      <c r="L1412" s="471">
        <v>2</v>
      </c>
      <c r="M1412" s="471">
        <v>1</v>
      </c>
      <c r="N1412" s="496">
        <v>633</v>
      </c>
      <c r="O1412" s="503">
        <v>10</v>
      </c>
      <c r="P1412" s="471">
        <v>0</v>
      </c>
      <c r="Q1412" s="471">
        <v>0</v>
      </c>
      <c r="R1412" s="471">
        <v>0</v>
      </c>
      <c r="S1412" s="471">
        <v>0</v>
      </c>
      <c r="T1412" s="471">
        <v>0</v>
      </c>
      <c r="U1412" s="471">
        <v>0</v>
      </c>
      <c r="V1412" s="471">
        <v>0</v>
      </c>
      <c r="W1412" s="471">
        <v>0</v>
      </c>
      <c r="X1412" s="496">
        <v>0</v>
      </c>
      <c r="Y1412" s="503">
        <v>25</v>
      </c>
      <c r="Z1412" s="471">
        <v>0</v>
      </c>
      <c r="AA1412" s="471">
        <v>0</v>
      </c>
      <c r="AB1412" s="471">
        <v>0</v>
      </c>
      <c r="AC1412" s="471">
        <v>0</v>
      </c>
      <c r="AD1412" s="471">
        <v>0</v>
      </c>
      <c r="AE1412" s="471">
        <v>0</v>
      </c>
      <c r="AF1412" s="471">
        <v>0</v>
      </c>
      <c r="AG1412" s="471">
        <v>0</v>
      </c>
      <c r="AH1412" s="496">
        <v>0</v>
      </c>
      <c r="AI1412" s="503">
        <v>50</v>
      </c>
      <c r="AJ1412" s="471">
        <v>0</v>
      </c>
      <c r="AK1412" s="471">
        <v>0</v>
      </c>
      <c r="AL1412" s="471">
        <v>0</v>
      </c>
      <c r="AM1412" s="471">
        <v>0</v>
      </c>
      <c r="AN1412" s="471">
        <v>0</v>
      </c>
      <c r="AO1412" s="471">
        <v>0</v>
      </c>
      <c r="AP1412" s="471">
        <v>0</v>
      </c>
      <c r="AQ1412" s="471">
        <v>0</v>
      </c>
      <c r="AR1412" s="496">
        <v>0</v>
      </c>
      <c r="AS1412" s="503">
        <v>100</v>
      </c>
      <c r="AT1412" s="471">
        <v>0</v>
      </c>
      <c r="AU1412" s="471">
        <v>0</v>
      </c>
      <c r="AV1412" s="471">
        <v>0</v>
      </c>
      <c r="AW1412" s="471">
        <v>0</v>
      </c>
      <c r="AX1412" s="471">
        <v>0</v>
      </c>
      <c r="AY1412" s="471">
        <v>0</v>
      </c>
      <c r="AZ1412" s="471">
        <v>0</v>
      </c>
      <c r="BA1412" s="471">
        <v>0</v>
      </c>
      <c r="BB1412" s="496">
        <v>0</v>
      </c>
      <c r="BC1412" s="503">
        <v>0</v>
      </c>
      <c r="BD1412" s="471">
        <v>0</v>
      </c>
      <c r="BE1412" s="471">
        <v>0</v>
      </c>
      <c r="BF1412" s="471">
        <v>0</v>
      </c>
      <c r="BG1412" s="471">
        <v>0</v>
      </c>
      <c r="BH1412" s="471">
        <v>0</v>
      </c>
      <c r="BI1412" s="471">
        <v>0</v>
      </c>
      <c r="BJ1412" s="471">
        <v>0</v>
      </c>
      <c r="BK1412" s="471">
        <v>0</v>
      </c>
      <c r="BL1412" s="496">
        <v>0</v>
      </c>
      <c r="BM1412" s="471">
        <v>0</v>
      </c>
      <c r="BN1412" s="471">
        <v>0</v>
      </c>
      <c r="BO1412" s="471">
        <v>0</v>
      </c>
      <c r="BP1412" s="471">
        <v>0</v>
      </c>
      <c r="BQ1412" s="471">
        <v>0</v>
      </c>
      <c r="BR1412" s="471">
        <v>0</v>
      </c>
      <c r="BS1412" s="471">
        <v>0</v>
      </c>
      <c r="BT1412" s="471">
        <v>0</v>
      </c>
      <c r="BU1412" s="496">
        <v>0</v>
      </c>
      <c r="BV1412" s="471">
        <v>316</v>
      </c>
      <c r="BW1412" s="471">
        <v>179</v>
      </c>
      <c r="BX1412" s="471">
        <v>90</v>
      </c>
      <c r="BY1412" s="471">
        <v>23</v>
      </c>
      <c r="BZ1412" s="471">
        <v>13</v>
      </c>
      <c r="CA1412" s="471">
        <v>9</v>
      </c>
      <c r="CB1412" s="471">
        <v>2</v>
      </c>
      <c r="CC1412" s="471">
        <v>1</v>
      </c>
      <c r="CD1412" s="496">
        <v>633</v>
      </c>
      <c r="CE1412" s="503">
        <v>10</v>
      </c>
      <c r="CF1412" s="471">
        <v>0</v>
      </c>
      <c r="CG1412" s="471">
        <v>0</v>
      </c>
      <c r="CH1412" s="471">
        <v>0</v>
      </c>
      <c r="CI1412" s="471">
        <v>0</v>
      </c>
      <c r="CJ1412" s="471">
        <v>0</v>
      </c>
      <c r="CK1412" s="471">
        <v>0</v>
      </c>
      <c r="CL1412" s="471">
        <v>0</v>
      </c>
      <c r="CM1412" s="471">
        <v>0</v>
      </c>
      <c r="CN1412" s="496">
        <v>0</v>
      </c>
      <c r="CO1412" s="503">
        <v>25</v>
      </c>
      <c r="CP1412" s="471">
        <v>0</v>
      </c>
      <c r="CQ1412" s="471">
        <v>0</v>
      </c>
      <c r="CR1412" s="471">
        <v>0</v>
      </c>
      <c r="CS1412" s="471">
        <v>0</v>
      </c>
      <c r="CT1412" s="471">
        <v>0</v>
      </c>
      <c r="CU1412" s="471">
        <v>0</v>
      </c>
      <c r="CV1412" s="471">
        <v>0</v>
      </c>
      <c r="CW1412" s="471">
        <v>0</v>
      </c>
      <c r="CX1412" s="496">
        <v>0</v>
      </c>
      <c r="CY1412" s="503">
        <v>50</v>
      </c>
      <c r="CZ1412" s="471">
        <v>0</v>
      </c>
      <c r="DA1412" s="471">
        <v>0</v>
      </c>
      <c r="DB1412" s="471">
        <v>0</v>
      </c>
      <c r="DC1412" s="471">
        <v>0</v>
      </c>
      <c r="DD1412" s="471">
        <v>0</v>
      </c>
      <c r="DE1412" s="471">
        <v>0</v>
      </c>
      <c r="DF1412" s="471">
        <v>0</v>
      </c>
      <c r="DG1412" s="471">
        <v>0</v>
      </c>
      <c r="DH1412" s="496">
        <v>0</v>
      </c>
      <c r="DI1412" s="503">
        <v>100</v>
      </c>
      <c r="DJ1412" s="471">
        <v>44</v>
      </c>
      <c r="DK1412" s="471">
        <v>21</v>
      </c>
      <c r="DL1412" s="471">
        <v>11</v>
      </c>
      <c r="DM1412" s="471">
        <v>3</v>
      </c>
      <c r="DN1412" s="471">
        <v>2</v>
      </c>
      <c r="DO1412" s="471">
        <v>1</v>
      </c>
      <c r="DP1412" s="471">
        <v>2</v>
      </c>
      <c r="DQ1412" s="471">
        <v>0</v>
      </c>
      <c r="DR1412" s="496">
        <v>84</v>
      </c>
      <c r="DS1412" s="503">
        <v>0</v>
      </c>
      <c r="DT1412" s="471">
        <v>0</v>
      </c>
      <c r="DU1412" s="471">
        <v>0</v>
      </c>
      <c r="DV1412" s="471">
        <v>0</v>
      </c>
      <c r="DW1412" s="471">
        <v>0</v>
      </c>
      <c r="DX1412" s="471">
        <v>0</v>
      </c>
      <c r="DY1412" s="471">
        <v>0</v>
      </c>
      <c r="DZ1412" s="471">
        <v>0</v>
      </c>
      <c r="EA1412" s="471">
        <v>0</v>
      </c>
      <c r="EB1412" s="496">
        <v>0</v>
      </c>
      <c r="EC1412" s="471">
        <v>44</v>
      </c>
      <c r="ED1412" s="471">
        <v>21</v>
      </c>
      <c r="EE1412" s="471">
        <v>11</v>
      </c>
      <c r="EF1412" s="471">
        <v>3</v>
      </c>
      <c r="EG1412" s="471">
        <v>2</v>
      </c>
      <c r="EH1412" s="471">
        <v>1</v>
      </c>
      <c r="EI1412" s="471">
        <v>2</v>
      </c>
      <c r="EJ1412" s="471">
        <v>0</v>
      </c>
      <c r="EK1412" s="496">
        <v>84</v>
      </c>
      <c r="EL1412" s="518">
        <v>50</v>
      </c>
      <c r="EM1412" s="471">
        <v>0</v>
      </c>
      <c r="EN1412" s="471">
        <v>0</v>
      </c>
      <c r="EO1412" s="471">
        <v>0</v>
      </c>
      <c r="EP1412" s="471">
        <v>0</v>
      </c>
      <c r="EQ1412" s="471">
        <v>0</v>
      </c>
      <c r="ER1412" s="471">
        <v>0</v>
      </c>
      <c r="ES1412" s="471">
        <v>0</v>
      </c>
      <c r="ET1412" s="471">
        <v>0</v>
      </c>
      <c r="EU1412" s="496">
        <v>0</v>
      </c>
      <c r="EV1412" s="503">
        <v>100</v>
      </c>
      <c r="EW1412" s="471">
        <v>0</v>
      </c>
      <c r="EX1412" s="471">
        <v>0</v>
      </c>
      <c r="EY1412" s="471">
        <v>0</v>
      </c>
      <c r="EZ1412" s="471">
        <v>0</v>
      </c>
      <c r="FA1412" s="471">
        <v>0</v>
      </c>
      <c r="FB1412" s="471">
        <v>0</v>
      </c>
      <c r="FC1412" s="471">
        <v>0</v>
      </c>
      <c r="FD1412" s="471">
        <v>0</v>
      </c>
      <c r="FE1412" s="496">
        <v>0</v>
      </c>
      <c r="FF1412" s="503">
        <v>150</v>
      </c>
      <c r="FG1412" s="471">
        <v>0</v>
      </c>
      <c r="FH1412" s="471">
        <v>0</v>
      </c>
      <c r="FI1412" s="471">
        <v>0</v>
      </c>
      <c r="FJ1412" s="471">
        <v>0</v>
      </c>
      <c r="FK1412" s="471">
        <v>0</v>
      </c>
      <c r="FL1412" s="471">
        <v>0</v>
      </c>
      <c r="FM1412" s="471">
        <v>0</v>
      </c>
      <c r="FN1412" s="471">
        <v>0</v>
      </c>
      <c r="FO1412" s="496">
        <v>0</v>
      </c>
      <c r="FP1412" s="503">
        <v>200</v>
      </c>
      <c r="FQ1412" s="471">
        <v>18</v>
      </c>
      <c r="FR1412" s="471">
        <v>3</v>
      </c>
      <c r="FS1412" s="471">
        <v>1</v>
      </c>
      <c r="FT1412" s="471">
        <v>1</v>
      </c>
      <c r="FU1412" s="471">
        <v>0</v>
      </c>
      <c r="FV1412" s="471">
        <v>0</v>
      </c>
      <c r="FW1412" s="471">
        <v>0</v>
      </c>
      <c r="FX1412" s="471">
        <v>0</v>
      </c>
      <c r="FY1412" s="496">
        <v>23</v>
      </c>
      <c r="FZ1412" s="503">
        <v>0</v>
      </c>
      <c r="GA1412" s="471">
        <v>0</v>
      </c>
      <c r="GB1412" s="471">
        <v>0</v>
      </c>
      <c r="GC1412" s="471">
        <v>0</v>
      </c>
      <c r="GD1412" s="471">
        <v>0</v>
      </c>
      <c r="GE1412" s="471">
        <v>0</v>
      </c>
      <c r="GF1412" s="471">
        <v>0</v>
      </c>
      <c r="GG1412" s="471">
        <v>0</v>
      </c>
      <c r="GH1412" s="471">
        <v>0</v>
      </c>
      <c r="GI1412" s="496">
        <v>0</v>
      </c>
      <c r="GJ1412" s="471">
        <v>18</v>
      </c>
      <c r="GK1412" s="471">
        <v>3</v>
      </c>
      <c r="GL1412" s="471">
        <v>1</v>
      </c>
      <c r="GM1412" s="471">
        <v>1</v>
      </c>
      <c r="GN1412" s="471">
        <v>0</v>
      </c>
      <c r="GO1412" s="471">
        <v>0</v>
      </c>
      <c r="GP1412" s="471">
        <v>0</v>
      </c>
      <c r="GQ1412" s="471">
        <v>0</v>
      </c>
      <c r="GR1412" s="496">
        <v>23</v>
      </c>
      <c r="GS1412" s="503">
        <v>100</v>
      </c>
      <c r="GT1412" s="471">
        <v>0</v>
      </c>
      <c r="GU1412" s="471">
        <v>0</v>
      </c>
      <c r="GV1412" s="471">
        <v>0</v>
      </c>
      <c r="GW1412" s="471">
        <v>0</v>
      </c>
      <c r="GX1412" s="471">
        <v>0</v>
      </c>
      <c r="GY1412" s="471">
        <v>0</v>
      </c>
      <c r="GZ1412" s="471">
        <v>0</v>
      </c>
      <c r="HA1412" s="471">
        <v>0</v>
      </c>
      <c r="HB1412" s="496">
        <v>0</v>
      </c>
      <c r="HC1412" s="503">
        <v>150</v>
      </c>
      <c r="HD1412" s="471">
        <v>0</v>
      </c>
      <c r="HE1412" s="471">
        <v>0</v>
      </c>
      <c r="HF1412" s="471">
        <v>0</v>
      </c>
      <c r="HG1412" s="471">
        <v>0</v>
      </c>
      <c r="HH1412" s="471">
        <v>0</v>
      </c>
      <c r="HI1412" s="471">
        <v>0</v>
      </c>
      <c r="HJ1412" s="471">
        <v>0</v>
      </c>
      <c r="HK1412" s="471">
        <v>0</v>
      </c>
      <c r="HL1412" s="496">
        <v>0</v>
      </c>
      <c r="HM1412" s="503">
        <v>200</v>
      </c>
      <c r="HN1412" s="471">
        <v>0</v>
      </c>
      <c r="HO1412" s="471">
        <v>0</v>
      </c>
      <c r="HP1412" s="471">
        <v>0</v>
      </c>
      <c r="HQ1412" s="471">
        <v>0</v>
      </c>
      <c r="HR1412" s="471">
        <v>0</v>
      </c>
      <c r="HS1412" s="471">
        <v>0</v>
      </c>
      <c r="HT1412" s="471">
        <v>0</v>
      </c>
      <c r="HU1412" s="471">
        <v>0</v>
      </c>
      <c r="HV1412" s="496">
        <v>0</v>
      </c>
      <c r="HW1412" s="503">
        <v>250</v>
      </c>
      <c r="HX1412" s="471">
        <v>0</v>
      </c>
      <c r="HY1412" s="471">
        <v>0</v>
      </c>
      <c r="HZ1412" s="471">
        <v>0</v>
      </c>
      <c r="IA1412" s="471">
        <v>0</v>
      </c>
      <c r="IB1412" s="471">
        <v>0</v>
      </c>
      <c r="IC1412" s="471">
        <v>0</v>
      </c>
      <c r="ID1412" s="471">
        <v>0</v>
      </c>
      <c r="IE1412" s="471">
        <v>0</v>
      </c>
      <c r="IF1412" s="496">
        <v>0</v>
      </c>
      <c r="IG1412" s="503">
        <v>300</v>
      </c>
      <c r="IH1412" s="471">
        <v>17</v>
      </c>
      <c r="II1412" s="471">
        <v>0</v>
      </c>
      <c r="IJ1412" s="471">
        <v>4</v>
      </c>
      <c r="IK1412" s="471">
        <v>5</v>
      </c>
      <c r="IL1412" s="471">
        <v>1</v>
      </c>
      <c r="IM1412" s="471">
        <v>1</v>
      </c>
      <c r="IN1412" s="471">
        <v>0</v>
      </c>
      <c r="IO1412" s="471">
        <v>0</v>
      </c>
      <c r="IP1412" s="496">
        <v>28</v>
      </c>
      <c r="IQ1412" s="503">
        <v>0</v>
      </c>
      <c r="IR1412" s="471">
        <v>0</v>
      </c>
      <c r="IS1412" s="471">
        <v>0</v>
      </c>
      <c r="IT1412" s="471">
        <v>0</v>
      </c>
      <c r="IU1412" s="471">
        <v>0</v>
      </c>
      <c r="IV1412" s="471">
        <v>0</v>
      </c>
      <c r="IW1412" s="471">
        <v>0</v>
      </c>
      <c r="IX1412" s="471">
        <v>0</v>
      </c>
      <c r="IY1412" s="471">
        <v>0</v>
      </c>
      <c r="IZ1412" s="496">
        <v>0</v>
      </c>
      <c r="JA1412" s="471">
        <v>17</v>
      </c>
      <c r="JB1412" s="471">
        <v>0</v>
      </c>
      <c r="JC1412" s="471">
        <v>4</v>
      </c>
      <c r="JD1412" s="471">
        <v>5</v>
      </c>
      <c r="JE1412" s="471">
        <v>1</v>
      </c>
      <c r="JF1412" s="471">
        <v>1</v>
      </c>
      <c r="JG1412" s="471">
        <v>0</v>
      </c>
      <c r="JH1412" s="471">
        <v>0</v>
      </c>
      <c r="JI1412" s="471">
        <v>28</v>
      </c>
      <c r="JJ1412" s="503">
        <v>0</v>
      </c>
      <c r="JK1412" s="471">
        <v>75</v>
      </c>
      <c r="JL1412" s="471">
        <v>18</v>
      </c>
      <c r="JM1412" s="471">
        <v>16</v>
      </c>
      <c r="JN1412" s="471">
        <v>2</v>
      </c>
      <c r="JO1412" s="471">
        <v>4</v>
      </c>
      <c r="JP1412" s="471">
        <v>5</v>
      </c>
      <c r="JQ1412" s="471">
        <v>0</v>
      </c>
      <c r="JR1412" s="471">
        <v>0</v>
      </c>
      <c r="JS1412" s="496">
        <v>120</v>
      </c>
      <c r="JT1412" s="503">
        <v>10</v>
      </c>
      <c r="JU1412" s="471">
        <v>0</v>
      </c>
      <c r="JV1412" s="471">
        <v>0</v>
      </c>
      <c r="JW1412" s="471">
        <v>0</v>
      </c>
      <c r="JX1412" s="471">
        <v>0</v>
      </c>
      <c r="JY1412" s="471">
        <v>0</v>
      </c>
      <c r="JZ1412" s="471">
        <v>0</v>
      </c>
      <c r="KA1412" s="471">
        <v>0</v>
      </c>
      <c r="KB1412" s="471">
        <v>0</v>
      </c>
      <c r="KC1412" s="496">
        <v>0</v>
      </c>
      <c r="KD1412" s="503">
        <v>50</v>
      </c>
      <c r="KE1412" s="471">
        <v>1</v>
      </c>
      <c r="KF1412" s="471">
        <v>0</v>
      </c>
      <c r="KG1412" s="471">
        <v>0</v>
      </c>
      <c r="KH1412" s="471">
        <v>2</v>
      </c>
      <c r="KI1412" s="471">
        <v>0</v>
      </c>
      <c r="KJ1412" s="471">
        <v>0</v>
      </c>
      <c r="KK1412" s="471">
        <v>0</v>
      </c>
      <c r="KL1412" s="471">
        <v>0</v>
      </c>
      <c r="KM1412" s="496">
        <v>3</v>
      </c>
      <c r="KN1412" s="503">
        <v>0</v>
      </c>
      <c r="KO1412" s="471">
        <v>0</v>
      </c>
      <c r="KP1412" s="471">
        <v>0</v>
      </c>
      <c r="KQ1412" s="471">
        <v>0</v>
      </c>
      <c r="KR1412" s="471">
        <v>0</v>
      </c>
      <c r="KS1412" s="471">
        <v>0</v>
      </c>
      <c r="KT1412" s="471">
        <v>0</v>
      </c>
      <c r="KU1412" s="471">
        <v>0</v>
      </c>
      <c r="KV1412" s="471">
        <v>0</v>
      </c>
      <c r="KW1412" s="496">
        <v>0</v>
      </c>
      <c r="KX1412" s="471">
        <v>76</v>
      </c>
      <c r="KY1412" s="471">
        <v>18</v>
      </c>
      <c r="KZ1412" s="471">
        <v>16</v>
      </c>
      <c r="LA1412" s="471">
        <v>4</v>
      </c>
      <c r="LB1412" s="471">
        <v>4</v>
      </c>
      <c r="LC1412" s="471">
        <v>5</v>
      </c>
      <c r="LD1412" s="471">
        <v>0</v>
      </c>
      <c r="LE1412" s="471">
        <v>0</v>
      </c>
      <c r="LF1412" s="496">
        <v>123</v>
      </c>
      <c r="LG1412" s="262"/>
      <c r="LH1412" s="262"/>
      <c r="LI1412" s="262"/>
      <c r="LJ1412" s="262"/>
      <c r="LK1412" s="262"/>
      <c r="LL1412" s="262"/>
      <c r="LM1412" s="262"/>
      <c r="LN1412" s="262"/>
      <c r="LO1412" s="262"/>
      <c r="LP1412" s="262"/>
      <c r="LQ1412" s="262"/>
      <c r="LR1412" s="262"/>
      <c r="LS1412" s="262"/>
      <c r="LT1412" s="262"/>
      <c r="LU1412" s="262"/>
      <c r="LV1412" s="262"/>
      <c r="LW1412" s="262"/>
      <c r="LX1412" s="262"/>
      <c r="LY1412" s="262"/>
      <c r="LZ1412" s="262"/>
      <c r="MA1412" s="262"/>
      <c r="MB1412" s="262"/>
      <c r="MC1412" s="262"/>
      <c r="MD1412" s="262"/>
      <c r="ME1412" s="262"/>
      <c r="MF1412" s="262"/>
      <c r="MG1412" s="262"/>
      <c r="MH1412" s="262"/>
      <c r="MI1412" s="262"/>
      <c r="MJ1412" s="262"/>
      <c r="MK1412" s="262"/>
      <c r="ML1412" s="262"/>
      <c r="MM1412" s="262"/>
      <c r="MN1412" s="262"/>
      <c r="MO1412" s="262"/>
      <c r="MP1412" s="262"/>
      <c r="MQ1412" s="262"/>
      <c r="MR1412" s="262"/>
      <c r="MS1412" s="262"/>
      <c r="MT1412" s="262"/>
      <c r="MU1412" s="262"/>
    </row>
    <row r="1413" spans="1:359" x14ac:dyDescent="0.2">
      <c r="A1413" s="241" t="s">
        <v>268</v>
      </c>
      <c r="B1413" s="476" t="s">
        <v>921</v>
      </c>
      <c r="C1413" s="326" t="s">
        <v>794</v>
      </c>
      <c r="D1413" s="283" t="s">
        <v>269</v>
      </c>
      <c r="E1413" s="503">
        <v>0</v>
      </c>
      <c r="F1413" s="471">
        <v>124</v>
      </c>
      <c r="G1413" s="471">
        <v>169</v>
      </c>
      <c r="H1413" s="471">
        <v>170</v>
      </c>
      <c r="I1413" s="471">
        <v>101</v>
      </c>
      <c r="J1413" s="471">
        <v>62</v>
      </c>
      <c r="K1413" s="471">
        <v>25</v>
      </c>
      <c r="L1413" s="471">
        <v>22</v>
      </c>
      <c r="M1413" s="471">
        <v>2</v>
      </c>
      <c r="N1413" s="496">
        <v>675</v>
      </c>
      <c r="O1413" s="503">
        <v>10</v>
      </c>
      <c r="P1413" s="471">
        <v>0</v>
      </c>
      <c r="Q1413" s="471">
        <v>0</v>
      </c>
      <c r="R1413" s="471">
        <v>0</v>
      </c>
      <c r="S1413" s="471">
        <v>0</v>
      </c>
      <c r="T1413" s="471">
        <v>0</v>
      </c>
      <c r="U1413" s="471">
        <v>0</v>
      </c>
      <c r="V1413" s="471">
        <v>0</v>
      </c>
      <c r="W1413" s="471">
        <v>0</v>
      </c>
      <c r="X1413" s="496">
        <v>0</v>
      </c>
      <c r="Y1413" s="503">
        <v>25</v>
      </c>
      <c r="Z1413" s="471">
        <v>0</v>
      </c>
      <c r="AA1413" s="471">
        <v>0</v>
      </c>
      <c r="AB1413" s="471">
        <v>0</v>
      </c>
      <c r="AC1413" s="471">
        <v>0</v>
      </c>
      <c r="AD1413" s="471">
        <v>0</v>
      </c>
      <c r="AE1413" s="471">
        <v>0</v>
      </c>
      <c r="AF1413" s="471">
        <v>0</v>
      </c>
      <c r="AG1413" s="471">
        <v>0</v>
      </c>
      <c r="AH1413" s="496">
        <v>0</v>
      </c>
      <c r="AI1413" s="503">
        <v>50</v>
      </c>
      <c r="AJ1413" s="471">
        <v>26</v>
      </c>
      <c r="AK1413" s="471">
        <v>10</v>
      </c>
      <c r="AL1413" s="471">
        <v>9</v>
      </c>
      <c r="AM1413" s="471">
        <v>8</v>
      </c>
      <c r="AN1413" s="471">
        <v>6</v>
      </c>
      <c r="AO1413" s="471">
        <v>8</v>
      </c>
      <c r="AP1413" s="471">
        <v>3</v>
      </c>
      <c r="AQ1413" s="471">
        <v>0</v>
      </c>
      <c r="AR1413" s="496">
        <v>70</v>
      </c>
      <c r="AS1413" s="503">
        <v>100</v>
      </c>
      <c r="AT1413" s="471">
        <v>0</v>
      </c>
      <c r="AU1413" s="471">
        <v>0</v>
      </c>
      <c r="AV1413" s="471">
        <v>0</v>
      </c>
      <c r="AW1413" s="471">
        <v>0</v>
      </c>
      <c r="AX1413" s="471">
        <v>0</v>
      </c>
      <c r="AY1413" s="471">
        <v>0</v>
      </c>
      <c r="AZ1413" s="471">
        <v>0</v>
      </c>
      <c r="BA1413" s="471">
        <v>0</v>
      </c>
      <c r="BB1413" s="496">
        <v>0</v>
      </c>
      <c r="BC1413" s="503">
        <v>0</v>
      </c>
      <c r="BD1413" s="471">
        <v>0</v>
      </c>
      <c r="BE1413" s="471">
        <v>0</v>
      </c>
      <c r="BF1413" s="471">
        <v>0</v>
      </c>
      <c r="BG1413" s="471">
        <v>0</v>
      </c>
      <c r="BH1413" s="471">
        <v>0</v>
      </c>
      <c r="BI1413" s="471">
        <v>0</v>
      </c>
      <c r="BJ1413" s="471">
        <v>0</v>
      </c>
      <c r="BK1413" s="471">
        <v>0</v>
      </c>
      <c r="BL1413" s="496">
        <v>0</v>
      </c>
      <c r="BM1413" s="471">
        <v>26</v>
      </c>
      <c r="BN1413" s="471">
        <v>10</v>
      </c>
      <c r="BO1413" s="471">
        <v>9</v>
      </c>
      <c r="BP1413" s="471">
        <v>8</v>
      </c>
      <c r="BQ1413" s="471">
        <v>6</v>
      </c>
      <c r="BR1413" s="471">
        <v>8</v>
      </c>
      <c r="BS1413" s="471">
        <v>3</v>
      </c>
      <c r="BT1413" s="471">
        <v>0</v>
      </c>
      <c r="BU1413" s="496">
        <v>70</v>
      </c>
      <c r="BV1413" s="471">
        <v>150</v>
      </c>
      <c r="BW1413" s="471">
        <v>179</v>
      </c>
      <c r="BX1413" s="471">
        <v>179</v>
      </c>
      <c r="BY1413" s="471">
        <v>109</v>
      </c>
      <c r="BZ1413" s="471">
        <v>68</v>
      </c>
      <c r="CA1413" s="471">
        <v>33</v>
      </c>
      <c r="CB1413" s="471">
        <v>25</v>
      </c>
      <c r="CC1413" s="471">
        <v>2</v>
      </c>
      <c r="CD1413" s="496">
        <v>745</v>
      </c>
      <c r="CE1413" s="503">
        <v>10</v>
      </c>
      <c r="CF1413" s="471">
        <v>0</v>
      </c>
      <c r="CG1413" s="471">
        <v>0</v>
      </c>
      <c r="CH1413" s="471">
        <v>0</v>
      </c>
      <c r="CI1413" s="471">
        <v>0</v>
      </c>
      <c r="CJ1413" s="471">
        <v>0</v>
      </c>
      <c r="CK1413" s="471">
        <v>0</v>
      </c>
      <c r="CL1413" s="471">
        <v>0</v>
      </c>
      <c r="CM1413" s="471">
        <v>0</v>
      </c>
      <c r="CN1413" s="496">
        <v>0</v>
      </c>
      <c r="CO1413" s="503">
        <v>25</v>
      </c>
      <c r="CP1413" s="471">
        <v>0</v>
      </c>
      <c r="CQ1413" s="471">
        <v>0</v>
      </c>
      <c r="CR1413" s="471">
        <v>0</v>
      </c>
      <c r="CS1413" s="471">
        <v>0</v>
      </c>
      <c r="CT1413" s="471">
        <v>0</v>
      </c>
      <c r="CU1413" s="471">
        <v>0</v>
      </c>
      <c r="CV1413" s="471">
        <v>0</v>
      </c>
      <c r="CW1413" s="471">
        <v>0</v>
      </c>
      <c r="CX1413" s="496">
        <v>0</v>
      </c>
      <c r="CY1413" s="503">
        <v>50</v>
      </c>
      <c r="CZ1413" s="471">
        <v>0</v>
      </c>
      <c r="DA1413" s="471">
        <v>0</v>
      </c>
      <c r="DB1413" s="471">
        <v>0</v>
      </c>
      <c r="DC1413" s="471">
        <v>0</v>
      </c>
      <c r="DD1413" s="471">
        <v>0</v>
      </c>
      <c r="DE1413" s="471">
        <v>0</v>
      </c>
      <c r="DF1413" s="471">
        <v>0</v>
      </c>
      <c r="DG1413" s="471">
        <v>0</v>
      </c>
      <c r="DH1413" s="496">
        <v>0</v>
      </c>
      <c r="DI1413" s="503">
        <v>100</v>
      </c>
      <c r="DJ1413" s="471">
        <v>21</v>
      </c>
      <c r="DK1413" s="471">
        <v>26</v>
      </c>
      <c r="DL1413" s="471">
        <v>19</v>
      </c>
      <c r="DM1413" s="471">
        <v>8</v>
      </c>
      <c r="DN1413" s="471">
        <v>9</v>
      </c>
      <c r="DO1413" s="471">
        <v>6</v>
      </c>
      <c r="DP1413" s="471">
        <v>9</v>
      </c>
      <c r="DQ1413" s="471">
        <v>1</v>
      </c>
      <c r="DR1413" s="496">
        <v>99</v>
      </c>
      <c r="DS1413" s="503">
        <v>0</v>
      </c>
      <c r="DT1413" s="471">
        <v>0</v>
      </c>
      <c r="DU1413" s="471">
        <v>0</v>
      </c>
      <c r="DV1413" s="471">
        <v>0</v>
      </c>
      <c r="DW1413" s="471">
        <v>0</v>
      </c>
      <c r="DX1413" s="471">
        <v>0</v>
      </c>
      <c r="DY1413" s="471">
        <v>0</v>
      </c>
      <c r="DZ1413" s="471">
        <v>0</v>
      </c>
      <c r="EA1413" s="471">
        <v>0</v>
      </c>
      <c r="EB1413" s="496">
        <v>0</v>
      </c>
      <c r="EC1413" s="471">
        <v>21</v>
      </c>
      <c r="ED1413" s="471">
        <v>26</v>
      </c>
      <c r="EE1413" s="471">
        <v>19</v>
      </c>
      <c r="EF1413" s="471">
        <v>8</v>
      </c>
      <c r="EG1413" s="471">
        <v>9</v>
      </c>
      <c r="EH1413" s="471">
        <v>6</v>
      </c>
      <c r="EI1413" s="471">
        <v>9</v>
      </c>
      <c r="EJ1413" s="471">
        <v>1</v>
      </c>
      <c r="EK1413" s="496">
        <v>99</v>
      </c>
      <c r="EL1413" s="518">
        <v>50</v>
      </c>
      <c r="EM1413" s="471">
        <v>0</v>
      </c>
      <c r="EN1413" s="471">
        <v>0</v>
      </c>
      <c r="EO1413" s="471">
        <v>0</v>
      </c>
      <c r="EP1413" s="471">
        <v>0</v>
      </c>
      <c r="EQ1413" s="471">
        <v>0</v>
      </c>
      <c r="ER1413" s="471">
        <v>0</v>
      </c>
      <c r="ES1413" s="471">
        <v>0</v>
      </c>
      <c r="ET1413" s="471">
        <v>0</v>
      </c>
      <c r="EU1413" s="496">
        <v>0</v>
      </c>
      <c r="EV1413" s="503">
        <v>100</v>
      </c>
      <c r="EW1413" s="471">
        <v>0</v>
      </c>
      <c r="EX1413" s="471">
        <v>0</v>
      </c>
      <c r="EY1413" s="471">
        <v>0</v>
      </c>
      <c r="EZ1413" s="471">
        <v>0</v>
      </c>
      <c r="FA1413" s="471">
        <v>0</v>
      </c>
      <c r="FB1413" s="471">
        <v>0</v>
      </c>
      <c r="FC1413" s="471">
        <v>0</v>
      </c>
      <c r="FD1413" s="471">
        <v>0</v>
      </c>
      <c r="FE1413" s="496">
        <v>0</v>
      </c>
      <c r="FF1413" s="503">
        <v>150</v>
      </c>
      <c r="FG1413" s="471">
        <v>0</v>
      </c>
      <c r="FH1413" s="471">
        <v>0</v>
      </c>
      <c r="FI1413" s="471">
        <v>0</v>
      </c>
      <c r="FJ1413" s="471">
        <v>0</v>
      </c>
      <c r="FK1413" s="471">
        <v>0</v>
      </c>
      <c r="FL1413" s="471">
        <v>0</v>
      </c>
      <c r="FM1413" s="471">
        <v>0</v>
      </c>
      <c r="FN1413" s="471">
        <v>0</v>
      </c>
      <c r="FO1413" s="496">
        <v>0</v>
      </c>
      <c r="FP1413" s="503">
        <v>200</v>
      </c>
      <c r="FQ1413" s="471">
        <v>6</v>
      </c>
      <c r="FR1413" s="471">
        <v>5</v>
      </c>
      <c r="FS1413" s="471">
        <v>4</v>
      </c>
      <c r="FT1413" s="471">
        <v>1</v>
      </c>
      <c r="FU1413" s="471">
        <v>4</v>
      </c>
      <c r="FV1413" s="471">
        <v>1</v>
      </c>
      <c r="FW1413" s="471">
        <v>1</v>
      </c>
      <c r="FX1413" s="471">
        <v>0</v>
      </c>
      <c r="FY1413" s="496">
        <v>22</v>
      </c>
      <c r="FZ1413" s="503">
        <v>0</v>
      </c>
      <c r="GA1413" s="471">
        <v>0</v>
      </c>
      <c r="GB1413" s="471">
        <v>0</v>
      </c>
      <c r="GC1413" s="471">
        <v>0</v>
      </c>
      <c r="GD1413" s="471">
        <v>0</v>
      </c>
      <c r="GE1413" s="471">
        <v>0</v>
      </c>
      <c r="GF1413" s="471">
        <v>0</v>
      </c>
      <c r="GG1413" s="471">
        <v>0</v>
      </c>
      <c r="GH1413" s="471">
        <v>0</v>
      </c>
      <c r="GI1413" s="496">
        <v>0</v>
      </c>
      <c r="GJ1413" s="471">
        <v>6</v>
      </c>
      <c r="GK1413" s="471">
        <v>5</v>
      </c>
      <c r="GL1413" s="471">
        <v>4</v>
      </c>
      <c r="GM1413" s="471">
        <v>1</v>
      </c>
      <c r="GN1413" s="471">
        <v>4</v>
      </c>
      <c r="GO1413" s="471">
        <v>1</v>
      </c>
      <c r="GP1413" s="471">
        <v>1</v>
      </c>
      <c r="GQ1413" s="471">
        <v>0</v>
      </c>
      <c r="GR1413" s="496">
        <v>22</v>
      </c>
      <c r="GS1413" s="503">
        <v>100</v>
      </c>
      <c r="GT1413" s="471">
        <v>0</v>
      </c>
      <c r="GU1413" s="471">
        <v>0</v>
      </c>
      <c r="GV1413" s="471">
        <v>0</v>
      </c>
      <c r="GW1413" s="471">
        <v>0</v>
      </c>
      <c r="GX1413" s="471">
        <v>0</v>
      </c>
      <c r="GY1413" s="471">
        <v>0</v>
      </c>
      <c r="GZ1413" s="471">
        <v>0</v>
      </c>
      <c r="HA1413" s="471">
        <v>0</v>
      </c>
      <c r="HB1413" s="496">
        <v>0</v>
      </c>
      <c r="HC1413" s="503">
        <v>150</v>
      </c>
      <c r="HD1413" s="471">
        <v>0</v>
      </c>
      <c r="HE1413" s="471">
        <v>0</v>
      </c>
      <c r="HF1413" s="471">
        <v>0</v>
      </c>
      <c r="HG1413" s="471">
        <v>0</v>
      </c>
      <c r="HH1413" s="471">
        <v>0</v>
      </c>
      <c r="HI1413" s="471">
        <v>0</v>
      </c>
      <c r="HJ1413" s="471">
        <v>0</v>
      </c>
      <c r="HK1413" s="471">
        <v>0</v>
      </c>
      <c r="HL1413" s="496">
        <v>0</v>
      </c>
      <c r="HM1413" s="503">
        <v>200</v>
      </c>
      <c r="HN1413" s="471">
        <v>0</v>
      </c>
      <c r="HO1413" s="471">
        <v>0</v>
      </c>
      <c r="HP1413" s="471">
        <v>0</v>
      </c>
      <c r="HQ1413" s="471">
        <v>0</v>
      </c>
      <c r="HR1413" s="471">
        <v>0</v>
      </c>
      <c r="HS1413" s="471">
        <v>0</v>
      </c>
      <c r="HT1413" s="471">
        <v>0</v>
      </c>
      <c r="HU1413" s="471">
        <v>0</v>
      </c>
      <c r="HV1413" s="496">
        <v>0</v>
      </c>
      <c r="HW1413" s="503">
        <v>250</v>
      </c>
      <c r="HX1413" s="471">
        <v>0</v>
      </c>
      <c r="HY1413" s="471">
        <v>0</v>
      </c>
      <c r="HZ1413" s="471">
        <v>0</v>
      </c>
      <c r="IA1413" s="471">
        <v>0</v>
      </c>
      <c r="IB1413" s="471">
        <v>0</v>
      </c>
      <c r="IC1413" s="471">
        <v>0</v>
      </c>
      <c r="ID1413" s="471">
        <v>0</v>
      </c>
      <c r="IE1413" s="471">
        <v>0</v>
      </c>
      <c r="IF1413" s="496">
        <v>0</v>
      </c>
      <c r="IG1413" s="503">
        <v>300</v>
      </c>
      <c r="IH1413" s="471">
        <v>11</v>
      </c>
      <c r="II1413" s="471">
        <v>5</v>
      </c>
      <c r="IJ1413" s="471">
        <v>4</v>
      </c>
      <c r="IK1413" s="471">
        <v>4</v>
      </c>
      <c r="IL1413" s="471">
        <v>2</v>
      </c>
      <c r="IM1413" s="471">
        <v>1</v>
      </c>
      <c r="IN1413" s="471">
        <v>1</v>
      </c>
      <c r="IO1413" s="471">
        <v>1</v>
      </c>
      <c r="IP1413" s="496">
        <v>29</v>
      </c>
      <c r="IQ1413" s="503">
        <v>0</v>
      </c>
      <c r="IR1413" s="471">
        <v>0</v>
      </c>
      <c r="IS1413" s="471">
        <v>0</v>
      </c>
      <c r="IT1413" s="471">
        <v>0</v>
      </c>
      <c r="IU1413" s="471">
        <v>0</v>
      </c>
      <c r="IV1413" s="471">
        <v>0</v>
      </c>
      <c r="IW1413" s="471">
        <v>0</v>
      </c>
      <c r="IX1413" s="471">
        <v>0</v>
      </c>
      <c r="IY1413" s="471">
        <v>0</v>
      </c>
      <c r="IZ1413" s="496">
        <v>0</v>
      </c>
      <c r="JA1413" s="471">
        <v>11</v>
      </c>
      <c r="JB1413" s="471">
        <v>5</v>
      </c>
      <c r="JC1413" s="471">
        <v>4</v>
      </c>
      <c r="JD1413" s="471">
        <v>4</v>
      </c>
      <c r="JE1413" s="471">
        <v>2</v>
      </c>
      <c r="JF1413" s="471">
        <v>1</v>
      </c>
      <c r="JG1413" s="471">
        <v>1</v>
      </c>
      <c r="JH1413" s="471">
        <v>1</v>
      </c>
      <c r="JI1413" s="471">
        <v>29</v>
      </c>
      <c r="JJ1413" s="503">
        <v>0</v>
      </c>
      <c r="JK1413" s="471">
        <v>102</v>
      </c>
      <c r="JL1413" s="471">
        <v>101</v>
      </c>
      <c r="JM1413" s="471">
        <v>145</v>
      </c>
      <c r="JN1413" s="471">
        <v>78</v>
      </c>
      <c r="JO1413" s="471">
        <v>54</v>
      </c>
      <c r="JP1413" s="471">
        <v>31</v>
      </c>
      <c r="JQ1413" s="471">
        <v>24</v>
      </c>
      <c r="JR1413" s="471">
        <v>10</v>
      </c>
      <c r="JS1413" s="496">
        <v>545</v>
      </c>
      <c r="JT1413" s="503">
        <v>10</v>
      </c>
      <c r="JU1413" s="471">
        <v>0</v>
      </c>
      <c r="JV1413" s="471">
        <v>0</v>
      </c>
      <c r="JW1413" s="471">
        <v>0</v>
      </c>
      <c r="JX1413" s="471">
        <v>0</v>
      </c>
      <c r="JY1413" s="471">
        <v>0</v>
      </c>
      <c r="JZ1413" s="471">
        <v>0</v>
      </c>
      <c r="KA1413" s="471">
        <v>0</v>
      </c>
      <c r="KB1413" s="471">
        <v>0</v>
      </c>
      <c r="KC1413" s="496">
        <v>0</v>
      </c>
      <c r="KD1413" s="503">
        <v>50</v>
      </c>
      <c r="KE1413" s="471">
        <v>0</v>
      </c>
      <c r="KF1413" s="471">
        <v>0</v>
      </c>
      <c r="KG1413" s="471">
        <v>0</v>
      </c>
      <c r="KH1413" s="471">
        <v>0</v>
      </c>
      <c r="KI1413" s="471">
        <v>0</v>
      </c>
      <c r="KJ1413" s="471">
        <v>0</v>
      </c>
      <c r="KK1413" s="471">
        <v>0</v>
      </c>
      <c r="KL1413" s="471">
        <v>0</v>
      </c>
      <c r="KM1413" s="496">
        <v>0</v>
      </c>
      <c r="KN1413" s="503">
        <v>0</v>
      </c>
      <c r="KO1413" s="471">
        <v>0</v>
      </c>
      <c r="KP1413" s="471">
        <v>0</v>
      </c>
      <c r="KQ1413" s="471">
        <v>0</v>
      </c>
      <c r="KR1413" s="471">
        <v>0</v>
      </c>
      <c r="KS1413" s="471">
        <v>0</v>
      </c>
      <c r="KT1413" s="471">
        <v>0</v>
      </c>
      <c r="KU1413" s="471">
        <v>0</v>
      </c>
      <c r="KV1413" s="471">
        <v>0</v>
      </c>
      <c r="KW1413" s="496">
        <v>0</v>
      </c>
      <c r="KX1413" s="471">
        <v>102</v>
      </c>
      <c r="KY1413" s="471">
        <v>101</v>
      </c>
      <c r="KZ1413" s="471">
        <v>145</v>
      </c>
      <c r="LA1413" s="471">
        <v>78</v>
      </c>
      <c r="LB1413" s="471">
        <v>54</v>
      </c>
      <c r="LC1413" s="471">
        <v>31</v>
      </c>
      <c r="LD1413" s="471">
        <v>24</v>
      </c>
      <c r="LE1413" s="471">
        <v>10</v>
      </c>
      <c r="LF1413" s="496">
        <v>545</v>
      </c>
      <c r="LG1413" s="262"/>
      <c r="LH1413" s="262"/>
      <c r="LI1413" s="262"/>
      <c r="LJ1413" s="262"/>
      <c r="LK1413" s="262"/>
      <c r="LL1413" s="262"/>
      <c r="LM1413" s="262"/>
      <c r="LN1413" s="262"/>
      <c r="LO1413" s="262"/>
      <c r="LP1413" s="262"/>
      <c r="LQ1413" s="262"/>
      <c r="LR1413" s="262"/>
      <c r="LS1413" s="262"/>
      <c r="LT1413" s="262"/>
      <c r="LU1413" s="262"/>
      <c r="LV1413" s="262"/>
      <c r="LW1413" s="262"/>
      <c r="LX1413" s="262"/>
      <c r="LY1413" s="262"/>
      <c r="LZ1413" s="262"/>
      <c r="MA1413" s="262"/>
      <c r="MB1413" s="262"/>
      <c r="MC1413" s="262"/>
      <c r="MD1413" s="262"/>
      <c r="ME1413" s="262"/>
      <c r="MF1413" s="262"/>
      <c r="MG1413" s="262"/>
      <c r="MH1413" s="262"/>
      <c r="MI1413" s="262"/>
      <c r="MJ1413" s="262"/>
      <c r="MK1413" s="262"/>
      <c r="ML1413" s="262"/>
      <c r="MM1413" s="262"/>
      <c r="MN1413" s="262"/>
      <c r="MO1413" s="262"/>
      <c r="MP1413" s="262"/>
      <c r="MQ1413" s="262"/>
      <c r="MR1413" s="262"/>
      <c r="MS1413" s="262"/>
      <c r="MT1413" s="262"/>
      <c r="MU1413" s="262"/>
    </row>
    <row r="1414" spans="1:359" x14ac:dyDescent="0.2">
      <c r="A1414" s="241" t="s">
        <v>270</v>
      </c>
      <c r="B1414" s="476" t="s">
        <v>922</v>
      </c>
      <c r="C1414" s="326" t="s">
        <v>640</v>
      </c>
      <c r="D1414" s="283" t="s">
        <v>271</v>
      </c>
      <c r="E1414" s="503">
        <v>0</v>
      </c>
      <c r="F1414" s="471">
        <v>10</v>
      </c>
      <c r="G1414" s="471">
        <v>45</v>
      </c>
      <c r="H1414" s="471">
        <v>66</v>
      </c>
      <c r="I1414" s="471">
        <v>276</v>
      </c>
      <c r="J1414" s="471">
        <v>74</v>
      </c>
      <c r="K1414" s="471">
        <v>36</v>
      </c>
      <c r="L1414" s="471">
        <v>39</v>
      </c>
      <c r="M1414" s="471">
        <v>73</v>
      </c>
      <c r="N1414" s="496">
        <v>619</v>
      </c>
      <c r="O1414" s="503">
        <v>10</v>
      </c>
      <c r="P1414" s="471">
        <v>0</v>
      </c>
      <c r="Q1414" s="471">
        <v>0</v>
      </c>
      <c r="R1414" s="471">
        <v>0</v>
      </c>
      <c r="S1414" s="471">
        <v>0</v>
      </c>
      <c r="T1414" s="471">
        <v>0</v>
      </c>
      <c r="U1414" s="471">
        <v>0</v>
      </c>
      <c r="V1414" s="471">
        <v>0</v>
      </c>
      <c r="W1414" s="471">
        <v>0</v>
      </c>
      <c r="X1414" s="496">
        <v>0</v>
      </c>
      <c r="Y1414" s="503">
        <v>25</v>
      </c>
      <c r="Z1414" s="471">
        <v>0</v>
      </c>
      <c r="AA1414" s="471">
        <v>0</v>
      </c>
      <c r="AB1414" s="471">
        <v>0</v>
      </c>
      <c r="AC1414" s="471">
        <v>0</v>
      </c>
      <c r="AD1414" s="471">
        <v>0</v>
      </c>
      <c r="AE1414" s="471">
        <v>0</v>
      </c>
      <c r="AF1414" s="471">
        <v>0</v>
      </c>
      <c r="AG1414" s="471">
        <v>0</v>
      </c>
      <c r="AH1414" s="496">
        <v>0</v>
      </c>
      <c r="AI1414" s="503">
        <v>50</v>
      </c>
      <c r="AJ1414" s="471">
        <v>0</v>
      </c>
      <c r="AK1414" s="471">
        <v>0</v>
      </c>
      <c r="AL1414" s="471">
        <v>0</v>
      </c>
      <c r="AM1414" s="471">
        <v>0</v>
      </c>
      <c r="AN1414" s="471">
        <v>0</v>
      </c>
      <c r="AO1414" s="471">
        <v>0</v>
      </c>
      <c r="AP1414" s="471">
        <v>0</v>
      </c>
      <c r="AQ1414" s="471">
        <v>0</v>
      </c>
      <c r="AR1414" s="496">
        <v>0</v>
      </c>
      <c r="AS1414" s="503">
        <v>100</v>
      </c>
      <c r="AT1414" s="471">
        <v>0</v>
      </c>
      <c r="AU1414" s="471">
        <v>0</v>
      </c>
      <c r="AV1414" s="471">
        <v>0</v>
      </c>
      <c r="AW1414" s="471">
        <v>0</v>
      </c>
      <c r="AX1414" s="471">
        <v>0</v>
      </c>
      <c r="AY1414" s="471">
        <v>0</v>
      </c>
      <c r="AZ1414" s="471">
        <v>0</v>
      </c>
      <c r="BA1414" s="471">
        <v>0</v>
      </c>
      <c r="BB1414" s="496">
        <v>0</v>
      </c>
      <c r="BC1414" s="503">
        <v>0</v>
      </c>
      <c r="BD1414" s="471">
        <v>0</v>
      </c>
      <c r="BE1414" s="471">
        <v>0</v>
      </c>
      <c r="BF1414" s="471">
        <v>0</v>
      </c>
      <c r="BG1414" s="471">
        <v>0</v>
      </c>
      <c r="BH1414" s="471">
        <v>0</v>
      </c>
      <c r="BI1414" s="471">
        <v>0</v>
      </c>
      <c r="BJ1414" s="471">
        <v>0</v>
      </c>
      <c r="BK1414" s="471">
        <v>0</v>
      </c>
      <c r="BL1414" s="496">
        <v>0</v>
      </c>
      <c r="BM1414" s="471">
        <v>0</v>
      </c>
      <c r="BN1414" s="471">
        <v>0</v>
      </c>
      <c r="BO1414" s="471">
        <v>0</v>
      </c>
      <c r="BP1414" s="471">
        <v>0</v>
      </c>
      <c r="BQ1414" s="471">
        <v>0</v>
      </c>
      <c r="BR1414" s="471">
        <v>0</v>
      </c>
      <c r="BS1414" s="471">
        <v>0</v>
      </c>
      <c r="BT1414" s="471">
        <v>0</v>
      </c>
      <c r="BU1414" s="496">
        <v>0</v>
      </c>
      <c r="BV1414" s="471">
        <v>10</v>
      </c>
      <c r="BW1414" s="471">
        <v>45</v>
      </c>
      <c r="BX1414" s="471">
        <v>66</v>
      </c>
      <c r="BY1414" s="471">
        <v>276</v>
      </c>
      <c r="BZ1414" s="471">
        <v>74</v>
      </c>
      <c r="CA1414" s="471">
        <v>36</v>
      </c>
      <c r="CB1414" s="471">
        <v>39</v>
      </c>
      <c r="CC1414" s="471">
        <v>73</v>
      </c>
      <c r="CD1414" s="496">
        <v>619</v>
      </c>
      <c r="CE1414" s="503">
        <v>10</v>
      </c>
      <c r="CF1414" s="471">
        <v>0</v>
      </c>
      <c r="CG1414" s="471">
        <v>0</v>
      </c>
      <c r="CH1414" s="471">
        <v>0</v>
      </c>
      <c r="CI1414" s="471">
        <v>0</v>
      </c>
      <c r="CJ1414" s="471">
        <v>0</v>
      </c>
      <c r="CK1414" s="471">
        <v>0</v>
      </c>
      <c r="CL1414" s="471">
        <v>0</v>
      </c>
      <c r="CM1414" s="471">
        <v>0</v>
      </c>
      <c r="CN1414" s="496">
        <v>0</v>
      </c>
      <c r="CO1414" s="503">
        <v>25</v>
      </c>
      <c r="CP1414" s="471">
        <v>0</v>
      </c>
      <c r="CQ1414" s="471">
        <v>0</v>
      </c>
      <c r="CR1414" s="471">
        <v>0</v>
      </c>
      <c r="CS1414" s="471">
        <v>0</v>
      </c>
      <c r="CT1414" s="471">
        <v>0</v>
      </c>
      <c r="CU1414" s="471">
        <v>0</v>
      </c>
      <c r="CV1414" s="471">
        <v>0</v>
      </c>
      <c r="CW1414" s="471">
        <v>0</v>
      </c>
      <c r="CX1414" s="496">
        <v>0</v>
      </c>
      <c r="CY1414" s="503">
        <v>50</v>
      </c>
      <c r="CZ1414" s="471">
        <v>0</v>
      </c>
      <c r="DA1414" s="471">
        <v>0</v>
      </c>
      <c r="DB1414" s="471">
        <v>0</v>
      </c>
      <c r="DC1414" s="471">
        <v>0</v>
      </c>
      <c r="DD1414" s="471">
        <v>0</v>
      </c>
      <c r="DE1414" s="471">
        <v>0</v>
      </c>
      <c r="DF1414" s="471">
        <v>0</v>
      </c>
      <c r="DG1414" s="471">
        <v>0</v>
      </c>
      <c r="DH1414" s="496">
        <v>0</v>
      </c>
      <c r="DI1414" s="503">
        <v>100</v>
      </c>
      <c r="DJ1414" s="471">
        <v>0</v>
      </c>
      <c r="DK1414" s="471">
        <v>1</v>
      </c>
      <c r="DL1414" s="471">
        <v>6</v>
      </c>
      <c r="DM1414" s="471">
        <v>31</v>
      </c>
      <c r="DN1414" s="471">
        <v>7</v>
      </c>
      <c r="DO1414" s="471">
        <v>8</v>
      </c>
      <c r="DP1414" s="471">
        <v>9</v>
      </c>
      <c r="DQ1414" s="471">
        <v>5</v>
      </c>
      <c r="DR1414" s="496">
        <v>67</v>
      </c>
      <c r="DS1414" s="503">
        <v>0</v>
      </c>
      <c r="DT1414" s="471">
        <v>0</v>
      </c>
      <c r="DU1414" s="471">
        <v>0</v>
      </c>
      <c r="DV1414" s="471">
        <v>0</v>
      </c>
      <c r="DW1414" s="471">
        <v>0</v>
      </c>
      <c r="DX1414" s="471">
        <v>0</v>
      </c>
      <c r="DY1414" s="471">
        <v>0</v>
      </c>
      <c r="DZ1414" s="471">
        <v>0</v>
      </c>
      <c r="EA1414" s="471">
        <v>0</v>
      </c>
      <c r="EB1414" s="496">
        <v>0</v>
      </c>
      <c r="EC1414" s="471">
        <v>0</v>
      </c>
      <c r="ED1414" s="471">
        <v>1</v>
      </c>
      <c r="EE1414" s="471">
        <v>6</v>
      </c>
      <c r="EF1414" s="471">
        <v>31</v>
      </c>
      <c r="EG1414" s="471">
        <v>7</v>
      </c>
      <c r="EH1414" s="471">
        <v>8</v>
      </c>
      <c r="EI1414" s="471">
        <v>9</v>
      </c>
      <c r="EJ1414" s="471">
        <v>5</v>
      </c>
      <c r="EK1414" s="496">
        <v>67</v>
      </c>
      <c r="EL1414" s="518">
        <v>50</v>
      </c>
      <c r="EM1414" s="471">
        <v>0</v>
      </c>
      <c r="EN1414" s="471">
        <v>0</v>
      </c>
      <c r="EO1414" s="471">
        <v>0</v>
      </c>
      <c r="EP1414" s="471">
        <v>0</v>
      </c>
      <c r="EQ1414" s="471">
        <v>0</v>
      </c>
      <c r="ER1414" s="471">
        <v>0</v>
      </c>
      <c r="ES1414" s="471">
        <v>0</v>
      </c>
      <c r="ET1414" s="471">
        <v>0</v>
      </c>
      <c r="EU1414" s="496">
        <v>0</v>
      </c>
      <c r="EV1414" s="503">
        <v>100</v>
      </c>
      <c r="EW1414" s="471">
        <v>0</v>
      </c>
      <c r="EX1414" s="471">
        <v>0</v>
      </c>
      <c r="EY1414" s="471">
        <v>0</v>
      </c>
      <c r="EZ1414" s="471">
        <v>0</v>
      </c>
      <c r="FA1414" s="471">
        <v>0</v>
      </c>
      <c r="FB1414" s="471">
        <v>0</v>
      </c>
      <c r="FC1414" s="471">
        <v>0</v>
      </c>
      <c r="FD1414" s="471">
        <v>0</v>
      </c>
      <c r="FE1414" s="496">
        <v>0</v>
      </c>
      <c r="FF1414" s="503">
        <v>150</v>
      </c>
      <c r="FG1414" s="471">
        <v>0</v>
      </c>
      <c r="FH1414" s="471">
        <v>0</v>
      </c>
      <c r="FI1414" s="471">
        <v>0</v>
      </c>
      <c r="FJ1414" s="471">
        <v>0</v>
      </c>
      <c r="FK1414" s="471">
        <v>0</v>
      </c>
      <c r="FL1414" s="471">
        <v>0</v>
      </c>
      <c r="FM1414" s="471">
        <v>0</v>
      </c>
      <c r="FN1414" s="471">
        <v>0</v>
      </c>
      <c r="FO1414" s="496">
        <v>0</v>
      </c>
      <c r="FP1414" s="503">
        <v>200</v>
      </c>
      <c r="FQ1414" s="471">
        <v>1</v>
      </c>
      <c r="FR1414" s="471">
        <v>3</v>
      </c>
      <c r="FS1414" s="471">
        <v>3</v>
      </c>
      <c r="FT1414" s="471">
        <v>15</v>
      </c>
      <c r="FU1414" s="471">
        <v>1</v>
      </c>
      <c r="FV1414" s="471">
        <v>2</v>
      </c>
      <c r="FW1414" s="471">
        <v>5</v>
      </c>
      <c r="FX1414" s="471">
        <v>3</v>
      </c>
      <c r="FY1414" s="496">
        <v>33</v>
      </c>
      <c r="FZ1414" s="503">
        <v>0</v>
      </c>
      <c r="GA1414" s="471">
        <v>0</v>
      </c>
      <c r="GB1414" s="471">
        <v>0</v>
      </c>
      <c r="GC1414" s="471">
        <v>0</v>
      </c>
      <c r="GD1414" s="471">
        <v>0</v>
      </c>
      <c r="GE1414" s="471">
        <v>0</v>
      </c>
      <c r="GF1414" s="471">
        <v>0</v>
      </c>
      <c r="GG1414" s="471">
        <v>0</v>
      </c>
      <c r="GH1414" s="471">
        <v>0</v>
      </c>
      <c r="GI1414" s="496">
        <v>0</v>
      </c>
      <c r="GJ1414" s="471">
        <v>1</v>
      </c>
      <c r="GK1414" s="471">
        <v>3</v>
      </c>
      <c r="GL1414" s="471">
        <v>3</v>
      </c>
      <c r="GM1414" s="471">
        <v>15</v>
      </c>
      <c r="GN1414" s="471">
        <v>1</v>
      </c>
      <c r="GO1414" s="471">
        <v>2</v>
      </c>
      <c r="GP1414" s="471">
        <v>5</v>
      </c>
      <c r="GQ1414" s="471">
        <v>3</v>
      </c>
      <c r="GR1414" s="496">
        <v>33</v>
      </c>
      <c r="GS1414" s="503">
        <v>100</v>
      </c>
      <c r="GT1414" s="471">
        <v>0</v>
      </c>
      <c r="GU1414" s="471">
        <v>0</v>
      </c>
      <c r="GV1414" s="471">
        <v>0</v>
      </c>
      <c r="GW1414" s="471">
        <v>0</v>
      </c>
      <c r="GX1414" s="471">
        <v>0</v>
      </c>
      <c r="GY1414" s="471">
        <v>0</v>
      </c>
      <c r="GZ1414" s="471">
        <v>0</v>
      </c>
      <c r="HA1414" s="471">
        <v>0</v>
      </c>
      <c r="HB1414" s="496">
        <v>0</v>
      </c>
      <c r="HC1414" s="503">
        <v>150</v>
      </c>
      <c r="HD1414" s="471">
        <v>0</v>
      </c>
      <c r="HE1414" s="471">
        <v>0</v>
      </c>
      <c r="HF1414" s="471">
        <v>0</v>
      </c>
      <c r="HG1414" s="471">
        <v>0</v>
      </c>
      <c r="HH1414" s="471">
        <v>0</v>
      </c>
      <c r="HI1414" s="471">
        <v>0</v>
      </c>
      <c r="HJ1414" s="471">
        <v>0</v>
      </c>
      <c r="HK1414" s="471">
        <v>0</v>
      </c>
      <c r="HL1414" s="496">
        <v>0</v>
      </c>
      <c r="HM1414" s="503">
        <v>200</v>
      </c>
      <c r="HN1414" s="471">
        <v>0</v>
      </c>
      <c r="HO1414" s="471">
        <v>0</v>
      </c>
      <c r="HP1414" s="471">
        <v>0</v>
      </c>
      <c r="HQ1414" s="471">
        <v>0</v>
      </c>
      <c r="HR1414" s="471">
        <v>0</v>
      </c>
      <c r="HS1414" s="471">
        <v>0</v>
      </c>
      <c r="HT1414" s="471">
        <v>0</v>
      </c>
      <c r="HU1414" s="471">
        <v>0</v>
      </c>
      <c r="HV1414" s="496">
        <v>0</v>
      </c>
      <c r="HW1414" s="503">
        <v>250</v>
      </c>
      <c r="HX1414" s="471">
        <v>0</v>
      </c>
      <c r="HY1414" s="471">
        <v>0</v>
      </c>
      <c r="HZ1414" s="471">
        <v>0</v>
      </c>
      <c r="IA1414" s="471">
        <v>0</v>
      </c>
      <c r="IB1414" s="471">
        <v>0</v>
      </c>
      <c r="IC1414" s="471">
        <v>0</v>
      </c>
      <c r="ID1414" s="471">
        <v>0</v>
      </c>
      <c r="IE1414" s="471">
        <v>0</v>
      </c>
      <c r="IF1414" s="496">
        <v>0</v>
      </c>
      <c r="IG1414" s="503">
        <v>300</v>
      </c>
      <c r="IH1414" s="471">
        <v>0</v>
      </c>
      <c r="II1414" s="471">
        <v>1</v>
      </c>
      <c r="IJ1414" s="471">
        <v>2</v>
      </c>
      <c r="IK1414" s="471">
        <v>4</v>
      </c>
      <c r="IL1414" s="471">
        <v>0</v>
      </c>
      <c r="IM1414" s="471">
        <v>0</v>
      </c>
      <c r="IN1414" s="471">
        <v>0</v>
      </c>
      <c r="IO1414" s="471">
        <v>0</v>
      </c>
      <c r="IP1414" s="496">
        <v>7</v>
      </c>
      <c r="IQ1414" s="503">
        <v>0</v>
      </c>
      <c r="IR1414" s="471">
        <v>0</v>
      </c>
      <c r="IS1414" s="471">
        <v>0</v>
      </c>
      <c r="IT1414" s="471">
        <v>0</v>
      </c>
      <c r="IU1414" s="471">
        <v>0</v>
      </c>
      <c r="IV1414" s="471">
        <v>0</v>
      </c>
      <c r="IW1414" s="471">
        <v>0</v>
      </c>
      <c r="IX1414" s="471">
        <v>0</v>
      </c>
      <c r="IY1414" s="471">
        <v>0</v>
      </c>
      <c r="IZ1414" s="496">
        <v>0</v>
      </c>
      <c r="JA1414" s="471">
        <v>0</v>
      </c>
      <c r="JB1414" s="471">
        <v>1</v>
      </c>
      <c r="JC1414" s="471">
        <v>2</v>
      </c>
      <c r="JD1414" s="471">
        <v>4</v>
      </c>
      <c r="JE1414" s="471">
        <v>0</v>
      </c>
      <c r="JF1414" s="471">
        <v>0</v>
      </c>
      <c r="JG1414" s="471">
        <v>0</v>
      </c>
      <c r="JH1414" s="471">
        <v>0</v>
      </c>
      <c r="JI1414" s="471">
        <v>7</v>
      </c>
      <c r="JJ1414" s="503">
        <v>0</v>
      </c>
      <c r="JK1414" s="471">
        <v>102</v>
      </c>
      <c r="JL1414" s="471">
        <v>92</v>
      </c>
      <c r="JM1414" s="471">
        <v>276</v>
      </c>
      <c r="JN1414" s="471">
        <v>579</v>
      </c>
      <c r="JO1414" s="471">
        <v>411</v>
      </c>
      <c r="JP1414" s="471">
        <v>270</v>
      </c>
      <c r="JQ1414" s="471">
        <v>283</v>
      </c>
      <c r="JR1414" s="471">
        <v>99</v>
      </c>
      <c r="JS1414" s="496">
        <v>2112</v>
      </c>
      <c r="JT1414" s="503">
        <v>10</v>
      </c>
      <c r="JU1414" s="471">
        <v>0</v>
      </c>
      <c r="JV1414" s="471">
        <v>0</v>
      </c>
      <c r="JW1414" s="471">
        <v>0</v>
      </c>
      <c r="JX1414" s="471">
        <v>0</v>
      </c>
      <c r="JY1414" s="471">
        <v>0</v>
      </c>
      <c r="JZ1414" s="471">
        <v>0</v>
      </c>
      <c r="KA1414" s="471">
        <v>0</v>
      </c>
      <c r="KB1414" s="471">
        <v>0</v>
      </c>
      <c r="KC1414" s="496">
        <v>0</v>
      </c>
      <c r="KD1414" s="503">
        <v>50</v>
      </c>
      <c r="KE1414" s="471">
        <v>0</v>
      </c>
      <c r="KF1414" s="471">
        <v>0</v>
      </c>
      <c r="KG1414" s="471">
        <v>0</v>
      </c>
      <c r="KH1414" s="471">
        <v>0</v>
      </c>
      <c r="KI1414" s="471">
        <v>0</v>
      </c>
      <c r="KJ1414" s="471">
        <v>0</v>
      </c>
      <c r="KK1414" s="471">
        <v>0</v>
      </c>
      <c r="KL1414" s="471">
        <v>0</v>
      </c>
      <c r="KM1414" s="496">
        <v>0</v>
      </c>
      <c r="KN1414" s="503">
        <v>0</v>
      </c>
      <c r="KO1414" s="471">
        <v>0</v>
      </c>
      <c r="KP1414" s="471">
        <v>0</v>
      </c>
      <c r="KQ1414" s="471">
        <v>0</v>
      </c>
      <c r="KR1414" s="471">
        <v>0</v>
      </c>
      <c r="KS1414" s="471">
        <v>0</v>
      </c>
      <c r="KT1414" s="471">
        <v>0</v>
      </c>
      <c r="KU1414" s="471">
        <v>0</v>
      </c>
      <c r="KV1414" s="471">
        <v>0</v>
      </c>
      <c r="KW1414" s="496">
        <v>0</v>
      </c>
      <c r="KX1414" s="471">
        <v>102</v>
      </c>
      <c r="KY1414" s="471">
        <v>92</v>
      </c>
      <c r="KZ1414" s="471">
        <v>276</v>
      </c>
      <c r="LA1414" s="471">
        <v>579</v>
      </c>
      <c r="LB1414" s="471">
        <v>411</v>
      </c>
      <c r="LC1414" s="471">
        <v>270</v>
      </c>
      <c r="LD1414" s="471">
        <v>283</v>
      </c>
      <c r="LE1414" s="471">
        <v>99</v>
      </c>
      <c r="LF1414" s="496">
        <v>2112</v>
      </c>
      <c r="LG1414" s="262"/>
      <c r="LH1414" s="262"/>
      <c r="LI1414" s="262"/>
      <c r="LJ1414" s="262"/>
      <c r="LK1414" s="262"/>
      <c r="LL1414" s="262"/>
      <c r="LM1414" s="262"/>
      <c r="LN1414" s="262"/>
      <c r="LO1414" s="262"/>
      <c r="LP1414" s="262"/>
      <c r="LQ1414" s="262"/>
      <c r="LR1414" s="262"/>
      <c r="LS1414" s="262"/>
      <c r="LT1414" s="262"/>
      <c r="LU1414" s="262"/>
      <c r="LV1414" s="262"/>
      <c r="LW1414" s="262"/>
      <c r="LX1414" s="262"/>
      <c r="LY1414" s="262"/>
      <c r="LZ1414" s="262"/>
      <c r="MA1414" s="262"/>
      <c r="MB1414" s="262"/>
      <c r="MC1414" s="262"/>
      <c r="MD1414" s="262"/>
      <c r="ME1414" s="262"/>
      <c r="MF1414" s="262"/>
      <c r="MG1414" s="262"/>
      <c r="MH1414" s="262"/>
      <c r="MI1414" s="262"/>
      <c r="MJ1414" s="262"/>
      <c r="MK1414" s="262"/>
      <c r="ML1414" s="262"/>
      <c r="MM1414" s="262"/>
      <c r="MN1414" s="262"/>
      <c r="MO1414" s="262"/>
      <c r="MP1414" s="262"/>
      <c r="MQ1414" s="262"/>
      <c r="MR1414" s="262"/>
      <c r="MS1414" s="262"/>
      <c r="MT1414" s="262"/>
      <c r="MU1414" s="262"/>
    </row>
    <row r="1415" spans="1:359" x14ac:dyDescent="0.2">
      <c r="A1415" s="241" t="s">
        <v>272</v>
      </c>
      <c r="B1415" s="476" t="s">
        <v>923</v>
      </c>
      <c r="C1415" s="326" t="s">
        <v>786</v>
      </c>
      <c r="D1415" s="283" t="s">
        <v>273</v>
      </c>
      <c r="E1415" s="503">
        <v>0</v>
      </c>
      <c r="F1415" s="471">
        <v>105</v>
      </c>
      <c r="G1415" s="471">
        <v>162</v>
      </c>
      <c r="H1415" s="471">
        <v>95</v>
      </c>
      <c r="I1415" s="471">
        <v>59</v>
      </c>
      <c r="J1415" s="471">
        <v>43</v>
      </c>
      <c r="K1415" s="471">
        <v>24</v>
      </c>
      <c r="L1415" s="471">
        <v>17</v>
      </c>
      <c r="M1415" s="471">
        <v>2</v>
      </c>
      <c r="N1415" s="496">
        <v>507</v>
      </c>
      <c r="O1415" s="503">
        <v>10</v>
      </c>
      <c r="P1415" s="471">
        <v>0</v>
      </c>
      <c r="Q1415" s="471">
        <v>0</v>
      </c>
      <c r="R1415" s="471">
        <v>0</v>
      </c>
      <c r="S1415" s="471">
        <v>0</v>
      </c>
      <c r="T1415" s="471">
        <v>0</v>
      </c>
      <c r="U1415" s="471">
        <v>0</v>
      </c>
      <c r="V1415" s="471">
        <v>0</v>
      </c>
      <c r="W1415" s="471">
        <v>0</v>
      </c>
      <c r="X1415" s="496">
        <v>0</v>
      </c>
      <c r="Y1415" s="503">
        <v>25</v>
      </c>
      <c r="Z1415" s="471">
        <v>0</v>
      </c>
      <c r="AA1415" s="471">
        <v>0</v>
      </c>
      <c r="AB1415" s="471">
        <v>0</v>
      </c>
      <c r="AC1415" s="471">
        <v>0</v>
      </c>
      <c r="AD1415" s="471">
        <v>0</v>
      </c>
      <c r="AE1415" s="471">
        <v>0</v>
      </c>
      <c r="AF1415" s="471">
        <v>0</v>
      </c>
      <c r="AG1415" s="471">
        <v>0</v>
      </c>
      <c r="AH1415" s="496">
        <v>0</v>
      </c>
      <c r="AI1415" s="503">
        <v>50</v>
      </c>
      <c r="AJ1415" s="471">
        <v>0</v>
      </c>
      <c r="AK1415" s="471">
        <v>0</v>
      </c>
      <c r="AL1415" s="471">
        <v>0</v>
      </c>
      <c r="AM1415" s="471">
        <v>0</v>
      </c>
      <c r="AN1415" s="471">
        <v>0</v>
      </c>
      <c r="AO1415" s="471">
        <v>0</v>
      </c>
      <c r="AP1415" s="471">
        <v>0</v>
      </c>
      <c r="AQ1415" s="471">
        <v>0</v>
      </c>
      <c r="AR1415" s="496">
        <v>0</v>
      </c>
      <c r="AS1415" s="503">
        <v>100</v>
      </c>
      <c r="AT1415" s="471">
        <v>13</v>
      </c>
      <c r="AU1415" s="471">
        <v>22</v>
      </c>
      <c r="AV1415" s="471">
        <v>16</v>
      </c>
      <c r="AW1415" s="471">
        <v>11</v>
      </c>
      <c r="AX1415" s="471">
        <v>2</v>
      </c>
      <c r="AY1415" s="471">
        <v>3</v>
      </c>
      <c r="AZ1415" s="471">
        <v>2</v>
      </c>
      <c r="BA1415" s="471">
        <v>0</v>
      </c>
      <c r="BB1415" s="496">
        <v>69</v>
      </c>
      <c r="BC1415" s="503">
        <v>0</v>
      </c>
      <c r="BD1415" s="471">
        <v>0</v>
      </c>
      <c r="BE1415" s="471">
        <v>0</v>
      </c>
      <c r="BF1415" s="471">
        <v>0</v>
      </c>
      <c r="BG1415" s="471">
        <v>0</v>
      </c>
      <c r="BH1415" s="471">
        <v>0</v>
      </c>
      <c r="BI1415" s="471">
        <v>0</v>
      </c>
      <c r="BJ1415" s="471">
        <v>0</v>
      </c>
      <c r="BK1415" s="471">
        <v>0</v>
      </c>
      <c r="BL1415" s="496">
        <v>0</v>
      </c>
      <c r="BM1415" s="471">
        <v>13</v>
      </c>
      <c r="BN1415" s="471">
        <v>22</v>
      </c>
      <c r="BO1415" s="471">
        <v>16</v>
      </c>
      <c r="BP1415" s="471">
        <v>11</v>
      </c>
      <c r="BQ1415" s="471">
        <v>2</v>
      </c>
      <c r="BR1415" s="471">
        <v>3</v>
      </c>
      <c r="BS1415" s="471">
        <v>2</v>
      </c>
      <c r="BT1415" s="471">
        <v>0</v>
      </c>
      <c r="BU1415" s="496">
        <v>69</v>
      </c>
      <c r="BV1415" s="471">
        <v>118</v>
      </c>
      <c r="BW1415" s="471">
        <v>184</v>
      </c>
      <c r="BX1415" s="471">
        <v>111</v>
      </c>
      <c r="BY1415" s="471">
        <v>70</v>
      </c>
      <c r="BZ1415" s="471">
        <v>45</v>
      </c>
      <c r="CA1415" s="471">
        <v>27</v>
      </c>
      <c r="CB1415" s="471">
        <v>19</v>
      </c>
      <c r="CC1415" s="471">
        <v>2</v>
      </c>
      <c r="CD1415" s="496">
        <v>576</v>
      </c>
      <c r="CE1415" s="503">
        <v>10</v>
      </c>
      <c r="CF1415" s="471">
        <v>0</v>
      </c>
      <c r="CG1415" s="471">
        <v>0</v>
      </c>
      <c r="CH1415" s="471">
        <v>0</v>
      </c>
      <c r="CI1415" s="471">
        <v>0</v>
      </c>
      <c r="CJ1415" s="471">
        <v>0</v>
      </c>
      <c r="CK1415" s="471">
        <v>0</v>
      </c>
      <c r="CL1415" s="471">
        <v>0</v>
      </c>
      <c r="CM1415" s="471">
        <v>0</v>
      </c>
      <c r="CN1415" s="496">
        <v>0</v>
      </c>
      <c r="CO1415" s="503">
        <v>25</v>
      </c>
      <c r="CP1415" s="471">
        <v>0</v>
      </c>
      <c r="CQ1415" s="471">
        <v>0</v>
      </c>
      <c r="CR1415" s="471">
        <v>0</v>
      </c>
      <c r="CS1415" s="471">
        <v>0</v>
      </c>
      <c r="CT1415" s="471">
        <v>0</v>
      </c>
      <c r="CU1415" s="471">
        <v>0</v>
      </c>
      <c r="CV1415" s="471">
        <v>0</v>
      </c>
      <c r="CW1415" s="471">
        <v>0</v>
      </c>
      <c r="CX1415" s="496">
        <v>0</v>
      </c>
      <c r="CY1415" s="503">
        <v>50</v>
      </c>
      <c r="CZ1415" s="471">
        <v>44</v>
      </c>
      <c r="DA1415" s="471">
        <v>24</v>
      </c>
      <c r="DB1415" s="471">
        <v>16</v>
      </c>
      <c r="DC1415" s="471">
        <v>15</v>
      </c>
      <c r="DD1415" s="471">
        <v>12</v>
      </c>
      <c r="DE1415" s="471">
        <v>7</v>
      </c>
      <c r="DF1415" s="471">
        <v>8</v>
      </c>
      <c r="DG1415" s="471">
        <v>1</v>
      </c>
      <c r="DH1415" s="496">
        <v>127</v>
      </c>
      <c r="DI1415" s="503">
        <v>100</v>
      </c>
      <c r="DJ1415" s="471">
        <v>0</v>
      </c>
      <c r="DK1415" s="471">
        <v>0</v>
      </c>
      <c r="DL1415" s="471">
        <v>0</v>
      </c>
      <c r="DM1415" s="471">
        <v>0</v>
      </c>
      <c r="DN1415" s="471">
        <v>0</v>
      </c>
      <c r="DO1415" s="471">
        <v>0</v>
      </c>
      <c r="DP1415" s="471">
        <v>0</v>
      </c>
      <c r="DQ1415" s="471">
        <v>0</v>
      </c>
      <c r="DR1415" s="496">
        <v>0</v>
      </c>
      <c r="DS1415" s="503">
        <v>0</v>
      </c>
      <c r="DT1415" s="471">
        <v>0</v>
      </c>
      <c r="DU1415" s="471">
        <v>0</v>
      </c>
      <c r="DV1415" s="471">
        <v>0</v>
      </c>
      <c r="DW1415" s="471">
        <v>0</v>
      </c>
      <c r="DX1415" s="471">
        <v>0</v>
      </c>
      <c r="DY1415" s="471">
        <v>0</v>
      </c>
      <c r="DZ1415" s="471">
        <v>0</v>
      </c>
      <c r="EA1415" s="471">
        <v>0</v>
      </c>
      <c r="EB1415" s="496">
        <v>0</v>
      </c>
      <c r="EC1415" s="471">
        <v>44</v>
      </c>
      <c r="ED1415" s="471">
        <v>24</v>
      </c>
      <c r="EE1415" s="471">
        <v>16</v>
      </c>
      <c r="EF1415" s="471">
        <v>15</v>
      </c>
      <c r="EG1415" s="471">
        <v>12</v>
      </c>
      <c r="EH1415" s="471">
        <v>7</v>
      </c>
      <c r="EI1415" s="471">
        <v>8</v>
      </c>
      <c r="EJ1415" s="471">
        <v>1</v>
      </c>
      <c r="EK1415" s="496">
        <v>127</v>
      </c>
      <c r="EL1415" s="518">
        <v>50</v>
      </c>
      <c r="EM1415" s="471">
        <v>0</v>
      </c>
      <c r="EN1415" s="471">
        <v>0</v>
      </c>
      <c r="EO1415" s="471">
        <v>0</v>
      </c>
      <c r="EP1415" s="471">
        <v>0</v>
      </c>
      <c r="EQ1415" s="471">
        <v>0</v>
      </c>
      <c r="ER1415" s="471">
        <v>0</v>
      </c>
      <c r="ES1415" s="471">
        <v>0</v>
      </c>
      <c r="ET1415" s="471">
        <v>0</v>
      </c>
      <c r="EU1415" s="496">
        <v>0</v>
      </c>
      <c r="EV1415" s="503">
        <v>100</v>
      </c>
      <c r="EW1415" s="471">
        <v>0</v>
      </c>
      <c r="EX1415" s="471">
        <v>0</v>
      </c>
      <c r="EY1415" s="471">
        <v>0</v>
      </c>
      <c r="EZ1415" s="471">
        <v>0</v>
      </c>
      <c r="FA1415" s="471">
        <v>0</v>
      </c>
      <c r="FB1415" s="471">
        <v>0</v>
      </c>
      <c r="FC1415" s="471">
        <v>0</v>
      </c>
      <c r="FD1415" s="471">
        <v>0</v>
      </c>
      <c r="FE1415" s="496">
        <v>0</v>
      </c>
      <c r="FF1415" s="503">
        <v>150</v>
      </c>
      <c r="FG1415" s="471">
        <v>0</v>
      </c>
      <c r="FH1415" s="471">
        <v>0</v>
      </c>
      <c r="FI1415" s="471">
        <v>0</v>
      </c>
      <c r="FJ1415" s="471">
        <v>0</v>
      </c>
      <c r="FK1415" s="471">
        <v>0</v>
      </c>
      <c r="FL1415" s="471">
        <v>0</v>
      </c>
      <c r="FM1415" s="471">
        <v>0</v>
      </c>
      <c r="FN1415" s="471">
        <v>0</v>
      </c>
      <c r="FO1415" s="496">
        <v>0</v>
      </c>
      <c r="FP1415" s="503">
        <v>200</v>
      </c>
      <c r="FQ1415" s="471">
        <v>0</v>
      </c>
      <c r="FR1415" s="471">
        <v>0</v>
      </c>
      <c r="FS1415" s="471">
        <v>0</v>
      </c>
      <c r="FT1415" s="471">
        <v>0</v>
      </c>
      <c r="FU1415" s="471">
        <v>0</v>
      </c>
      <c r="FV1415" s="471">
        <v>0</v>
      </c>
      <c r="FW1415" s="471">
        <v>0</v>
      </c>
      <c r="FX1415" s="471">
        <v>0</v>
      </c>
      <c r="FY1415" s="496">
        <v>0</v>
      </c>
      <c r="FZ1415" s="503">
        <v>0</v>
      </c>
      <c r="GA1415" s="471">
        <v>0</v>
      </c>
      <c r="GB1415" s="471">
        <v>0</v>
      </c>
      <c r="GC1415" s="471">
        <v>0</v>
      </c>
      <c r="GD1415" s="471">
        <v>0</v>
      </c>
      <c r="GE1415" s="471">
        <v>0</v>
      </c>
      <c r="GF1415" s="471">
        <v>0</v>
      </c>
      <c r="GG1415" s="471">
        <v>0</v>
      </c>
      <c r="GH1415" s="471">
        <v>0</v>
      </c>
      <c r="GI1415" s="496">
        <v>0</v>
      </c>
      <c r="GJ1415" s="471">
        <v>0</v>
      </c>
      <c r="GK1415" s="471">
        <v>0</v>
      </c>
      <c r="GL1415" s="471">
        <v>0</v>
      </c>
      <c r="GM1415" s="471">
        <v>0</v>
      </c>
      <c r="GN1415" s="471">
        <v>0</v>
      </c>
      <c r="GO1415" s="471">
        <v>0</v>
      </c>
      <c r="GP1415" s="471">
        <v>0</v>
      </c>
      <c r="GQ1415" s="471">
        <v>0</v>
      </c>
      <c r="GR1415" s="496">
        <v>0</v>
      </c>
      <c r="GS1415" s="503">
        <v>100</v>
      </c>
      <c r="GT1415" s="471">
        <v>0</v>
      </c>
      <c r="GU1415" s="471">
        <v>0</v>
      </c>
      <c r="GV1415" s="471">
        <v>0</v>
      </c>
      <c r="GW1415" s="471">
        <v>0</v>
      </c>
      <c r="GX1415" s="471">
        <v>0</v>
      </c>
      <c r="GY1415" s="471">
        <v>0</v>
      </c>
      <c r="GZ1415" s="471">
        <v>0</v>
      </c>
      <c r="HA1415" s="471">
        <v>0</v>
      </c>
      <c r="HB1415" s="496">
        <v>0</v>
      </c>
      <c r="HC1415" s="503">
        <v>150</v>
      </c>
      <c r="HD1415" s="471">
        <v>0</v>
      </c>
      <c r="HE1415" s="471">
        <v>0</v>
      </c>
      <c r="HF1415" s="471">
        <v>0</v>
      </c>
      <c r="HG1415" s="471">
        <v>0</v>
      </c>
      <c r="HH1415" s="471">
        <v>0</v>
      </c>
      <c r="HI1415" s="471">
        <v>0</v>
      </c>
      <c r="HJ1415" s="471">
        <v>0</v>
      </c>
      <c r="HK1415" s="471">
        <v>0</v>
      </c>
      <c r="HL1415" s="496">
        <v>0</v>
      </c>
      <c r="HM1415" s="503">
        <v>200</v>
      </c>
      <c r="HN1415" s="471">
        <v>0</v>
      </c>
      <c r="HO1415" s="471">
        <v>0</v>
      </c>
      <c r="HP1415" s="471">
        <v>0</v>
      </c>
      <c r="HQ1415" s="471">
        <v>0</v>
      </c>
      <c r="HR1415" s="471">
        <v>0</v>
      </c>
      <c r="HS1415" s="471">
        <v>0</v>
      </c>
      <c r="HT1415" s="471">
        <v>0</v>
      </c>
      <c r="HU1415" s="471">
        <v>0</v>
      </c>
      <c r="HV1415" s="496">
        <v>0</v>
      </c>
      <c r="HW1415" s="503">
        <v>250</v>
      </c>
      <c r="HX1415" s="471">
        <v>0</v>
      </c>
      <c r="HY1415" s="471">
        <v>0</v>
      </c>
      <c r="HZ1415" s="471">
        <v>0</v>
      </c>
      <c r="IA1415" s="471">
        <v>0</v>
      </c>
      <c r="IB1415" s="471">
        <v>0</v>
      </c>
      <c r="IC1415" s="471">
        <v>0</v>
      </c>
      <c r="ID1415" s="471">
        <v>0</v>
      </c>
      <c r="IE1415" s="471">
        <v>0</v>
      </c>
      <c r="IF1415" s="496">
        <v>0</v>
      </c>
      <c r="IG1415" s="503">
        <v>300</v>
      </c>
      <c r="IH1415" s="471">
        <v>0</v>
      </c>
      <c r="II1415" s="471">
        <v>0</v>
      </c>
      <c r="IJ1415" s="471">
        <v>0</v>
      </c>
      <c r="IK1415" s="471">
        <v>0</v>
      </c>
      <c r="IL1415" s="471">
        <v>0</v>
      </c>
      <c r="IM1415" s="471">
        <v>0</v>
      </c>
      <c r="IN1415" s="471">
        <v>0</v>
      </c>
      <c r="IO1415" s="471">
        <v>0</v>
      </c>
      <c r="IP1415" s="496">
        <v>0</v>
      </c>
      <c r="IQ1415" s="503">
        <v>0</v>
      </c>
      <c r="IR1415" s="471">
        <v>0</v>
      </c>
      <c r="IS1415" s="471">
        <v>0</v>
      </c>
      <c r="IT1415" s="471">
        <v>0</v>
      </c>
      <c r="IU1415" s="471">
        <v>0</v>
      </c>
      <c r="IV1415" s="471">
        <v>0</v>
      </c>
      <c r="IW1415" s="471">
        <v>0</v>
      </c>
      <c r="IX1415" s="471">
        <v>0</v>
      </c>
      <c r="IY1415" s="471">
        <v>0</v>
      </c>
      <c r="IZ1415" s="496">
        <v>0</v>
      </c>
      <c r="JA1415" s="471">
        <v>0</v>
      </c>
      <c r="JB1415" s="471">
        <v>0</v>
      </c>
      <c r="JC1415" s="471">
        <v>0</v>
      </c>
      <c r="JD1415" s="471">
        <v>0</v>
      </c>
      <c r="JE1415" s="471">
        <v>0</v>
      </c>
      <c r="JF1415" s="471">
        <v>0</v>
      </c>
      <c r="JG1415" s="471">
        <v>0</v>
      </c>
      <c r="JH1415" s="471">
        <v>0</v>
      </c>
      <c r="JI1415" s="471">
        <v>0</v>
      </c>
      <c r="JJ1415" s="503">
        <v>0</v>
      </c>
      <c r="JK1415" s="471">
        <v>30</v>
      </c>
      <c r="JL1415" s="471">
        <v>32</v>
      </c>
      <c r="JM1415" s="471">
        <v>37</v>
      </c>
      <c r="JN1415" s="471">
        <v>41</v>
      </c>
      <c r="JO1415" s="471">
        <v>19</v>
      </c>
      <c r="JP1415" s="471">
        <v>17</v>
      </c>
      <c r="JQ1415" s="471">
        <v>13</v>
      </c>
      <c r="JR1415" s="471">
        <v>5</v>
      </c>
      <c r="JS1415" s="496">
        <v>194</v>
      </c>
      <c r="JT1415" s="503">
        <v>10</v>
      </c>
      <c r="JU1415" s="471">
        <v>0</v>
      </c>
      <c r="JV1415" s="471">
        <v>0</v>
      </c>
      <c r="JW1415" s="471">
        <v>0</v>
      </c>
      <c r="JX1415" s="471">
        <v>0</v>
      </c>
      <c r="JY1415" s="471">
        <v>0</v>
      </c>
      <c r="JZ1415" s="471">
        <v>0</v>
      </c>
      <c r="KA1415" s="471">
        <v>0</v>
      </c>
      <c r="KB1415" s="471">
        <v>0</v>
      </c>
      <c r="KC1415" s="496">
        <v>0</v>
      </c>
      <c r="KD1415" s="503">
        <v>50</v>
      </c>
      <c r="KE1415" s="471">
        <v>0</v>
      </c>
      <c r="KF1415" s="471">
        <v>1</v>
      </c>
      <c r="KG1415" s="471">
        <v>0</v>
      </c>
      <c r="KH1415" s="471">
        <v>0</v>
      </c>
      <c r="KI1415" s="471">
        <v>0</v>
      </c>
      <c r="KJ1415" s="471">
        <v>0</v>
      </c>
      <c r="KK1415" s="471">
        <v>0</v>
      </c>
      <c r="KL1415" s="471">
        <v>0</v>
      </c>
      <c r="KM1415" s="496">
        <v>1</v>
      </c>
      <c r="KN1415" s="503">
        <v>0</v>
      </c>
      <c r="KO1415" s="471">
        <v>0</v>
      </c>
      <c r="KP1415" s="471">
        <v>0</v>
      </c>
      <c r="KQ1415" s="471">
        <v>0</v>
      </c>
      <c r="KR1415" s="471">
        <v>0</v>
      </c>
      <c r="KS1415" s="471">
        <v>0</v>
      </c>
      <c r="KT1415" s="471">
        <v>0</v>
      </c>
      <c r="KU1415" s="471">
        <v>0</v>
      </c>
      <c r="KV1415" s="471">
        <v>0</v>
      </c>
      <c r="KW1415" s="496">
        <v>0</v>
      </c>
      <c r="KX1415" s="471">
        <v>30</v>
      </c>
      <c r="KY1415" s="471">
        <v>33</v>
      </c>
      <c r="KZ1415" s="471">
        <v>37</v>
      </c>
      <c r="LA1415" s="471">
        <v>41</v>
      </c>
      <c r="LB1415" s="471">
        <v>19</v>
      </c>
      <c r="LC1415" s="471">
        <v>17</v>
      </c>
      <c r="LD1415" s="471">
        <v>13</v>
      </c>
      <c r="LE1415" s="471">
        <v>5</v>
      </c>
      <c r="LF1415" s="496">
        <v>195</v>
      </c>
      <c r="LG1415" s="262"/>
      <c r="LH1415" s="262"/>
      <c r="LI1415" s="262"/>
      <c r="LJ1415" s="262"/>
      <c r="LK1415" s="262"/>
      <c r="LL1415" s="262"/>
      <c r="LM1415" s="262"/>
      <c r="LN1415" s="262"/>
      <c r="LO1415" s="262"/>
      <c r="LP1415" s="262"/>
      <c r="LQ1415" s="262"/>
      <c r="LR1415" s="262"/>
      <c r="LS1415" s="262"/>
      <c r="LT1415" s="262"/>
      <c r="LU1415" s="262"/>
      <c r="LV1415" s="262"/>
      <c r="LW1415" s="262"/>
      <c r="LX1415" s="262"/>
      <c r="LY1415" s="262"/>
      <c r="LZ1415" s="262"/>
      <c r="MA1415" s="262"/>
      <c r="MB1415" s="262"/>
      <c r="MC1415" s="262"/>
      <c r="MD1415" s="262"/>
      <c r="ME1415" s="262"/>
      <c r="MF1415" s="262"/>
      <c r="MG1415" s="262"/>
      <c r="MH1415" s="262"/>
      <c r="MI1415" s="262"/>
      <c r="MJ1415" s="262"/>
      <c r="MK1415" s="262"/>
      <c r="ML1415" s="262"/>
      <c r="MM1415" s="262"/>
      <c r="MN1415" s="262"/>
      <c r="MO1415" s="262"/>
      <c r="MP1415" s="262"/>
      <c r="MQ1415" s="262"/>
      <c r="MR1415" s="262"/>
      <c r="MS1415" s="262"/>
      <c r="MT1415" s="262"/>
      <c r="MU1415" s="262"/>
    </row>
    <row r="1416" spans="1:359" x14ac:dyDescent="0.2">
      <c r="A1416" s="241" t="s">
        <v>274</v>
      </c>
      <c r="B1416" s="476" t="s">
        <v>924</v>
      </c>
      <c r="C1416" s="326" t="s">
        <v>640</v>
      </c>
      <c r="D1416" s="283" t="s">
        <v>275</v>
      </c>
      <c r="E1416" s="503">
        <v>0</v>
      </c>
      <c r="F1416" s="471">
        <v>186</v>
      </c>
      <c r="G1416" s="471">
        <v>327</v>
      </c>
      <c r="H1416" s="471">
        <v>361</v>
      </c>
      <c r="I1416" s="471">
        <v>414</v>
      </c>
      <c r="J1416" s="471">
        <v>159</v>
      </c>
      <c r="K1416" s="471">
        <v>57</v>
      </c>
      <c r="L1416" s="471">
        <v>64</v>
      </c>
      <c r="M1416" s="471">
        <v>14</v>
      </c>
      <c r="N1416" s="496">
        <v>1582</v>
      </c>
      <c r="O1416" s="503">
        <v>10</v>
      </c>
      <c r="P1416" s="471">
        <v>0</v>
      </c>
      <c r="Q1416" s="471">
        <v>0</v>
      </c>
      <c r="R1416" s="471">
        <v>0</v>
      </c>
      <c r="S1416" s="471">
        <v>0</v>
      </c>
      <c r="T1416" s="471">
        <v>0</v>
      </c>
      <c r="U1416" s="471">
        <v>0</v>
      </c>
      <c r="V1416" s="471">
        <v>0</v>
      </c>
      <c r="W1416" s="471">
        <v>0</v>
      </c>
      <c r="X1416" s="496">
        <v>0</v>
      </c>
      <c r="Y1416" s="503">
        <v>25</v>
      </c>
      <c r="Z1416" s="471">
        <v>0</v>
      </c>
      <c r="AA1416" s="471">
        <v>0</v>
      </c>
      <c r="AB1416" s="471">
        <v>0</v>
      </c>
      <c r="AC1416" s="471">
        <v>0</v>
      </c>
      <c r="AD1416" s="471">
        <v>0</v>
      </c>
      <c r="AE1416" s="471">
        <v>0</v>
      </c>
      <c r="AF1416" s="471">
        <v>0</v>
      </c>
      <c r="AG1416" s="471">
        <v>0</v>
      </c>
      <c r="AH1416" s="496">
        <v>0</v>
      </c>
      <c r="AI1416" s="503">
        <v>50</v>
      </c>
      <c r="AJ1416" s="471">
        <v>0</v>
      </c>
      <c r="AK1416" s="471">
        <v>0</v>
      </c>
      <c r="AL1416" s="471">
        <v>0</v>
      </c>
      <c r="AM1416" s="471">
        <v>0</v>
      </c>
      <c r="AN1416" s="471">
        <v>0</v>
      </c>
      <c r="AO1416" s="471">
        <v>0</v>
      </c>
      <c r="AP1416" s="471">
        <v>0</v>
      </c>
      <c r="AQ1416" s="471">
        <v>0</v>
      </c>
      <c r="AR1416" s="496">
        <v>0</v>
      </c>
      <c r="AS1416" s="503">
        <v>100</v>
      </c>
      <c r="AT1416" s="471">
        <v>0</v>
      </c>
      <c r="AU1416" s="471">
        <v>0</v>
      </c>
      <c r="AV1416" s="471">
        <v>0</v>
      </c>
      <c r="AW1416" s="471">
        <v>0</v>
      </c>
      <c r="AX1416" s="471">
        <v>0</v>
      </c>
      <c r="AY1416" s="471">
        <v>0</v>
      </c>
      <c r="AZ1416" s="471">
        <v>0</v>
      </c>
      <c r="BA1416" s="471">
        <v>0</v>
      </c>
      <c r="BB1416" s="496">
        <v>0</v>
      </c>
      <c r="BC1416" s="503">
        <v>0</v>
      </c>
      <c r="BD1416" s="471">
        <v>0</v>
      </c>
      <c r="BE1416" s="471">
        <v>0</v>
      </c>
      <c r="BF1416" s="471">
        <v>0</v>
      </c>
      <c r="BG1416" s="471">
        <v>0</v>
      </c>
      <c r="BH1416" s="471">
        <v>0</v>
      </c>
      <c r="BI1416" s="471">
        <v>0</v>
      </c>
      <c r="BJ1416" s="471">
        <v>0</v>
      </c>
      <c r="BK1416" s="471">
        <v>0</v>
      </c>
      <c r="BL1416" s="496">
        <v>0</v>
      </c>
      <c r="BM1416" s="471">
        <v>0</v>
      </c>
      <c r="BN1416" s="471">
        <v>0</v>
      </c>
      <c r="BO1416" s="471">
        <v>0</v>
      </c>
      <c r="BP1416" s="471">
        <v>0</v>
      </c>
      <c r="BQ1416" s="471">
        <v>0</v>
      </c>
      <c r="BR1416" s="471">
        <v>0</v>
      </c>
      <c r="BS1416" s="471">
        <v>0</v>
      </c>
      <c r="BT1416" s="471">
        <v>0</v>
      </c>
      <c r="BU1416" s="496">
        <v>0</v>
      </c>
      <c r="BV1416" s="471">
        <v>186</v>
      </c>
      <c r="BW1416" s="471">
        <v>327</v>
      </c>
      <c r="BX1416" s="471">
        <v>361</v>
      </c>
      <c r="BY1416" s="471">
        <v>414</v>
      </c>
      <c r="BZ1416" s="471">
        <v>159</v>
      </c>
      <c r="CA1416" s="471">
        <v>57</v>
      </c>
      <c r="CB1416" s="471">
        <v>64</v>
      </c>
      <c r="CC1416" s="471">
        <v>14</v>
      </c>
      <c r="CD1416" s="496">
        <v>1582</v>
      </c>
      <c r="CE1416" s="503">
        <v>10</v>
      </c>
      <c r="CF1416" s="471">
        <v>0</v>
      </c>
      <c r="CG1416" s="471">
        <v>0</v>
      </c>
      <c r="CH1416" s="471">
        <v>0</v>
      </c>
      <c r="CI1416" s="471">
        <v>0</v>
      </c>
      <c r="CJ1416" s="471">
        <v>0</v>
      </c>
      <c r="CK1416" s="471">
        <v>0</v>
      </c>
      <c r="CL1416" s="471">
        <v>0</v>
      </c>
      <c r="CM1416" s="471">
        <v>0</v>
      </c>
      <c r="CN1416" s="496">
        <v>0</v>
      </c>
      <c r="CO1416" s="503">
        <v>25</v>
      </c>
      <c r="CP1416" s="471">
        <v>0</v>
      </c>
      <c r="CQ1416" s="471">
        <v>0</v>
      </c>
      <c r="CR1416" s="471">
        <v>0</v>
      </c>
      <c r="CS1416" s="471">
        <v>0</v>
      </c>
      <c r="CT1416" s="471">
        <v>0</v>
      </c>
      <c r="CU1416" s="471">
        <v>0</v>
      </c>
      <c r="CV1416" s="471">
        <v>0</v>
      </c>
      <c r="CW1416" s="471">
        <v>0</v>
      </c>
      <c r="CX1416" s="496">
        <v>0</v>
      </c>
      <c r="CY1416" s="503">
        <v>50</v>
      </c>
      <c r="CZ1416" s="471">
        <v>0</v>
      </c>
      <c r="DA1416" s="471">
        <v>0</v>
      </c>
      <c r="DB1416" s="471">
        <v>0</v>
      </c>
      <c r="DC1416" s="471">
        <v>0</v>
      </c>
      <c r="DD1416" s="471">
        <v>0</v>
      </c>
      <c r="DE1416" s="471">
        <v>0</v>
      </c>
      <c r="DF1416" s="471">
        <v>0</v>
      </c>
      <c r="DG1416" s="471">
        <v>0</v>
      </c>
      <c r="DH1416" s="496">
        <v>0</v>
      </c>
      <c r="DI1416" s="503">
        <v>100</v>
      </c>
      <c r="DJ1416" s="471">
        <v>134</v>
      </c>
      <c r="DK1416" s="471">
        <v>85</v>
      </c>
      <c r="DL1416" s="471">
        <v>26</v>
      </c>
      <c r="DM1416" s="471">
        <v>41</v>
      </c>
      <c r="DN1416" s="471">
        <v>14</v>
      </c>
      <c r="DO1416" s="471">
        <v>3</v>
      </c>
      <c r="DP1416" s="471">
        <v>11</v>
      </c>
      <c r="DQ1416" s="471">
        <v>6</v>
      </c>
      <c r="DR1416" s="496">
        <v>320</v>
      </c>
      <c r="DS1416" s="503">
        <v>0</v>
      </c>
      <c r="DT1416" s="471">
        <v>0</v>
      </c>
      <c r="DU1416" s="471">
        <v>0</v>
      </c>
      <c r="DV1416" s="471">
        <v>0</v>
      </c>
      <c r="DW1416" s="471">
        <v>0</v>
      </c>
      <c r="DX1416" s="471">
        <v>0</v>
      </c>
      <c r="DY1416" s="471">
        <v>0</v>
      </c>
      <c r="DZ1416" s="471">
        <v>0</v>
      </c>
      <c r="EA1416" s="471">
        <v>0</v>
      </c>
      <c r="EB1416" s="496">
        <v>0</v>
      </c>
      <c r="EC1416" s="471">
        <v>134</v>
      </c>
      <c r="ED1416" s="471">
        <v>85</v>
      </c>
      <c r="EE1416" s="471">
        <v>26</v>
      </c>
      <c r="EF1416" s="471">
        <v>41</v>
      </c>
      <c r="EG1416" s="471">
        <v>14</v>
      </c>
      <c r="EH1416" s="471">
        <v>3</v>
      </c>
      <c r="EI1416" s="471">
        <v>11</v>
      </c>
      <c r="EJ1416" s="471">
        <v>6</v>
      </c>
      <c r="EK1416" s="496">
        <v>320</v>
      </c>
      <c r="EL1416" s="518">
        <v>50</v>
      </c>
      <c r="EM1416" s="471">
        <v>0</v>
      </c>
      <c r="EN1416" s="471">
        <v>0</v>
      </c>
      <c r="EO1416" s="471">
        <v>0</v>
      </c>
      <c r="EP1416" s="471">
        <v>0</v>
      </c>
      <c r="EQ1416" s="471">
        <v>0</v>
      </c>
      <c r="ER1416" s="471">
        <v>0</v>
      </c>
      <c r="ES1416" s="471">
        <v>0</v>
      </c>
      <c r="ET1416" s="471">
        <v>0</v>
      </c>
      <c r="EU1416" s="496">
        <v>0</v>
      </c>
      <c r="EV1416" s="503">
        <v>100</v>
      </c>
      <c r="EW1416" s="471">
        <v>0</v>
      </c>
      <c r="EX1416" s="471">
        <v>0</v>
      </c>
      <c r="EY1416" s="471">
        <v>0</v>
      </c>
      <c r="EZ1416" s="471">
        <v>0</v>
      </c>
      <c r="FA1416" s="471">
        <v>0</v>
      </c>
      <c r="FB1416" s="471">
        <v>0</v>
      </c>
      <c r="FC1416" s="471">
        <v>0</v>
      </c>
      <c r="FD1416" s="471">
        <v>0</v>
      </c>
      <c r="FE1416" s="496">
        <v>0</v>
      </c>
      <c r="FF1416" s="503">
        <v>150</v>
      </c>
      <c r="FG1416" s="471">
        <v>0</v>
      </c>
      <c r="FH1416" s="471">
        <v>0</v>
      </c>
      <c r="FI1416" s="471">
        <v>0</v>
      </c>
      <c r="FJ1416" s="471">
        <v>0</v>
      </c>
      <c r="FK1416" s="471">
        <v>0</v>
      </c>
      <c r="FL1416" s="471">
        <v>0</v>
      </c>
      <c r="FM1416" s="471">
        <v>0</v>
      </c>
      <c r="FN1416" s="471">
        <v>0</v>
      </c>
      <c r="FO1416" s="496">
        <v>0</v>
      </c>
      <c r="FP1416" s="503">
        <v>200</v>
      </c>
      <c r="FQ1416" s="471">
        <v>14</v>
      </c>
      <c r="FR1416" s="471">
        <v>20</v>
      </c>
      <c r="FS1416" s="471">
        <v>9</v>
      </c>
      <c r="FT1416" s="471">
        <v>14</v>
      </c>
      <c r="FU1416" s="471">
        <v>1</v>
      </c>
      <c r="FV1416" s="471">
        <v>6</v>
      </c>
      <c r="FW1416" s="471">
        <v>1</v>
      </c>
      <c r="FX1416" s="471">
        <v>3</v>
      </c>
      <c r="FY1416" s="496">
        <v>68</v>
      </c>
      <c r="FZ1416" s="503">
        <v>0</v>
      </c>
      <c r="GA1416" s="471">
        <v>0</v>
      </c>
      <c r="GB1416" s="471">
        <v>0</v>
      </c>
      <c r="GC1416" s="471">
        <v>0</v>
      </c>
      <c r="GD1416" s="471">
        <v>0</v>
      </c>
      <c r="GE1416" s="471">
        <v>0</v>
      </c>
      <c r="GF1416" s="471">
        <v>0</v>
      </c>
      <c r="GG1416" s="471">
        <v>0</v>
      </c>
      <c r="GH1416" s="471">
        <v>0</v>
      </c>
      <c r="GI1416" s="496">
        <v>0</v>
      </c>
      <c r="GJ1416" s="471">
        <v>14</v>
      </c>
      <c r="GK1416" s="471">
        <v>20</v>
      </c>
      <c r="GL1416" s="471">
        <v>9</v>
      </c>
      <c r="GM1416" s="471">
        <v>14</v>
      </c>
      <c r="GN1416" s="471">
        <v>1</v>
      </c>
      <c r="GO1416" s="471">
        <v>6</v>
      </c>
      <c r="GP1416" s="471">
        <v>1</v>
      </c>
      <c r="GQ1416" s="471">
        <v>3</v>
      </c>
      <c r="GR1416" s="496">
        <v>68</v>
      </c>
      <c r="GS1416" s="503">
        <v>100</v>
      </c>
      <c r="GT1416" s="471">
        <v>0</v>
      </c>
      <c r="GU1416" s="471">
        <v>0</v>
      </c>
      <c r="GV1416" s="471">
        <v>0</v>
      </c>
      <c r="GW1416" s="471">
        <v>0</v>
      </c>
      <c r="GX1416" s="471">
        <v>0</v>
      </c>
      <c r="GY1416" s="471">
        <v>0</v>
      </c>
      <c r="GZ1416" s="471">
        <v>0</v>
      </c>
      <c r="HA1416" s="471">
        <v>0</v>
      </c>
      <c r="HB1416" s="496">
        <v>0</v>
      </c>
      <c r="HC1416" s="503">
        <v>150</v>
      </c>
      <c r="HD1416" s="471">
        <v>0</v>
      </c>
      <c r="HE1416" s="471">
        <v>0</v>
      </c>
      <c r="HF1416" s="471">
        <v>0</v>
      </c>
      <c r="HG1416" s="471">
        <v>0</v>
      </c>
      <c r="HH1416" s="471">
        <v>0</v>
      </c>
      <c r="HI1416" s="471">
        <v>0</v>
      </c>
      <c r="HJ1416" s="471">
        <v>0</v>
      </c>
      <c r="HK1416" s="471">
        <v>0</v>
      </c>
      <c r="HL1416" s="496">
        <v>0</v>
      </c>
      <c r="HM1416" s="503">
        <v>200</v>
      </c>
      <c r="HN1416" s="471">
        <v>0</v>
      </c>
      <c r="HO1416" s="471">
        <v>0</v>
      </c>
      <c r="HP1416" s="471">
        <v>0</v>
      </c>
      <c r="HQ1416" s="471">
        <v>0</v>
      </c>
      <c r="HR1416" s="471">
        <v>0</v>
      </c>
      <c r="HS1416" s="471">
        <v>0</v>
      </c>
      <c r="HT1416" s="471">
        <v>0</v>
      </c>
      <c r="HU1416" s="471">
        <v>0</v>
      </c>
      <c r="HV1416" s="496">
        <v>0</v>
      </c>
      <c r="HW1416" s="503">
        <v>250</v>
      </c>
      <c r="HX1416" s="471">
        <v>0</v>
      </c>
      <c r="HY1416" s="471">
        <v>0</v>
      </c>
      <c r="HZ1416" s="471">
        <v>0</v>
      </c>
      <c r="IA1416" s="471">
        <v>0</v>
      </c>
      <c r="IB1416" s="471">
        <v>0</v>
      </c>
      <c r="IC1416" s="471">
        <v>0</v>
      </c>
      <c r="ID1416" s="471">
        <v>0</v>
      </c>
      <c r="IE1416" s="471">
        <v>0</v>
      </c>
      <c r="IF1416" s="496">
        <v>0</v>
      </c>
      <c r="IG1416" s="503">
        <v>300</v>
      </c>
      <c r="IH1416" s="471">
        <v>2</v>
      </c>
      <c r="II1416" s="471">
        <v>10</v>
      </c>
      <c r="IJ1416" s="471">
        <v>4</v>
      </c>
      <c r="IK1416" s="471">
        <v>5</v>
      </c>
      <c r="IL1416" s="471">
        <v>2</v>
      </c>
      <c r="IM1416" s="471">
        <v>0</v>
      </c>
      <c r="IN1416" s="471">
        <v>1</v>
      </c>
      <c r="IO1416" s="471">
        <v>0</v>
      </c>
      <c r="IP1416" s="496">
        <v>24</v>
      </c>
      <c r="IQ1416" s="503">
        <v>0</v>
      </c>
      <c r="IR1416" s="471">
        <v>0</v>
      </c>
      <c r="IS1416" s="471">
        <v>0</v>
      </c>
      <c r="IT1416" s="471">
        <v>0</v>
      </c>
      <c r="IU1416" s="471">
        <v>0</v>
      </c>
      <c r="IV1416" s="471">
        <v>0</v>
      </c>
      <c r="IW1416" s="471">
        <v>0</v>
      </c>
      <c r="IX1416" s="471">
        <v>0</v>
      </c>
      <c r="IY1416" s="471">
        <v>0</v>
      </c>
      <c r="IZ1416" s="496">
        <v>0</v>
      </c>
      <c r="JA1416" s="471">
        <v>2</v>
      </c>
      <c r="JB1416" s="471">
        <v>10</v>
      </c>
      <c r="JC1416" s="471">
        <v>4</v>
      </c>
      <c r="JD1416" s="471">
        <v>5</v>
      </c>
      <c r="JE1416" s="471">
        <v>2</v>
      </c>
      <c r="JF1416" s="471">
        <v>0</v>
      </c>
      <c r="JG1416" s="471">
        <v>1</v>
      </c>
      <c r="JH1416" s="471">
        <v>0</v>
      </c>
      <c r="JI1416" s="471">
        <v>24</v>
      </c>
      <c r="JJ1416" s="503">
        <v>0</v>
      </c>
      <c r="JK1416" s="471">
        <v>0</v>
      </c>
      <c r="JL1416" s="471">
        <v>0</v>
      </c>
      <c r="JM1416" s="471">
        <v>0</v>
      </c>
      <c r="JN1416" s="471">
        <v>0</v>
      </c>
      <c r="JO1416" s="471">
        <v>0</v>
      </c>
      <c r="JP1416" s="471">
        <v>0</v>
      </c>
      <c r="JQ1416" s="471">
        <v>0</v>
      </c>
      <c r="JR1416" s="471">
        <v>0</v>
      </c>
      <c r="JS1416" s="496">
        <v>0</v>
      </c>
      <c r="JT1416" s="503">
        <v>10</v>
      </c>
      <c r="JU1416" s="471">
        <v>0</v>
      </c>
      <c r="JV1416" s="471">
        <v>0</v>
      </c>
      <c r="JW1416" s="471">
        <v>0</v>
      </c>
      <c r="JX1416" s="471">
        <v>0</v>
      </c>
      <c r="JY1416" s="471">
        <v>0</v>
      </c>
      <c r="JZ1416" s="471">
        <v>0</v>
      </c>
      <c r="KA1416" s="471">
        <v>0</v>
      </c>
      <c r="KB1416" s="471">
        <v>0</v>
      </c>
      <c r="KC1416" s="496">
        <v>0</v>
      </c>
      <c r="KD1416" s="503">
        <v>50</v>
      </c>
      <c r="KE1416" s="471">
        <v>0</v>
      </c>
      <c r="KF1416" s="471">
        <v>0</v>
      </c>
      <c r="KG1416" s="471">
        <v>0</v>
      </c>
      <c r="KH1416" s="471">
        <v>0</v>
      </c>
      <c r="KI1416" s="471">
        <v>0</v>
      </c>
      <c r="KJ1416" s="471">
        <v>0</v>
      </c>
      <c r="KK1416" s="471">
        <v>0</v>
      </c>
      <c r="KL1416" s="471">
        <v>0</v>
      </c>
      <c r="KM1416" s="496">
        <v>0</v>
      </c>
      <c r="KN1416" s="503">
        <v>0</v>
      </c>
      <c r="KO1416" s="471">
        <v>0</v>
      </c>
      <c r="KP1416" s="471">
        <v>0</v>
      </c>
      <c r="KQ1416" s="471">
        <v>0</v>
      </c>
      <c r="KR1416" s="471">
        <v>0</v>
      </c>
      <c r="KS1416" s="471">
        <v>0</v>
      </c>
      <c r="KT1416" s="471">
        <v>0</v>
      </c>
      <c r="KU1416" s="471">
        <v>0</v>
      </c>
      <c r="KV1416" s="471">
        <v>0</v>
      </c>
      <c r="KW1416" s="496">
        <v>0</v>
      </c>
      <c r="KX1416" s="471">
        <v>0</v>
      </c>
      <c r="KY1416" s="471">
        <v>0</v>
      </c>
      <c r="KZ1416" s="471">
        <v>0</v>
      </c>
      <c r="LA1416" s="471">
        <v>0</v>
      </c>
      <c r="LB1416" s="471">
        <v>0</v>
      </c>
      <c r="LC1416" s="471">
        <v>0</v>
      </c>
      <c r="LD1416" s="471">
        <v>0</v>
      </c>
      <c r="LE1416" s="471">
        <v>0</v>
      </c>
      <c r="LF1416" s="496">
        <v>0</v>
      </c>
      <c r="LG1416" s="262"/>
      <c r="LH1416" s="262"/>
      <c r="LI1416" s="262"/>
      <c r="LJ1416" s="262"/>
      <c r="LK1416" s="262"/>
      <c r="LL1416" s="262"/>
      <c r="LM1416" s="262"/>
      <c r="LN1416" s="262"/>
      <c r="LO1416" s="262"/>
      <c r="LP1416" s="262"/>
      <c r="LQ1416" s="262"/>
      <c r="LR1416" s="262"/>
      <c r="LS1416" s="262"/>
      <c r="LT1416" s="262"/>
      <c r="LU1416" s="262"/>
      <c r="LV1416" s="262"/>
      <c r="LW1416" s="262"/>
      <c r="LX1416" s="262"/>
      <c r="LY1416" s="262"/>
      <c r="LZ1416" s="262"/>
      <c r="MA1416" s="262"/>
      <c r="MB1416" s="262"/>
      <c r="MC1416" s="262"/>
      <c r="MD1416" s="262"/>
      <c r="ME1416" s="262"/>
      <c r="MF1416" s="262"/>
      <c r="MG1416" s="262"/>
      <c r="MH1416" s="262"/>
      <c r="MI1416" s="262"/>
      <c r="MJ1416" s="262"/>
      <c r="MK1416" s="262"/>
      <c r="ML1416" s="262"/>
      <c r="MM1416" s="262"/>
      <c r="MN1416" s="262"/>
      <c r="MO1416" s="262"/>
      <c r="MP1416" s="262"/>
      <c r="MQ1416" s="262"/>
      <c r="MR1416" s="262"/>
      <c r="MS1416" s="262"/>
      <c r="MT1416" s="262"/>
      <c r="MU1416" s="262"/>
    </row>
    <row r="1417" spans="1:359" x14ac:dyDescent="0.2">
      <c r="A1417" s="241" t="s">
        <v>276</v>
      </c>
      <c r="B1417" s="476" t="s">
        <v>925</v>
      </c>
      <c r="C1417" s="326" t="s">
        <v>626</v>
      </c>
      <c r="D1417" s="283" t="s">
        <v>277</v>
      </c>
      <c r="E1417" s="503">
        <v>0</v>
      </c>
      <c r="F1417" s="471">
        <v>61</v>
      </c>
      <c r="G1417" s="471">
        <v>142</v>
      </c>
      <c r="H1417" s="471">
        <v>169</v>
      </c>
      <c r="I1417" s="471">
        <v>28</v>
      </c>
      <c r="J1417" s="471">
        <v>10</v>
      </c>
      <c r="K1417" s="471">
        <v>6</v>
      </c>
      <c r="L1417" s="471">
        <v>4</v>
      </c>
      <c r="M1417" s="471">
        <v>0</v>
      </c>
      <c r="N1417" s="496">
        <v>420</v>
      </c>
      <c r="O1417" s="503">
        <v>10</v>
      </c>
      <c r="P1417" s="471">
        <v>0</v>
      </c>
      <c r="Q1417" s="471">
        <v>0</v>
      </c>
      <c r="R1417" s="471">
        <v>0</v>
      </c>
      <c r="S1417" s="471">
        <v>0</v>
      </c>
      <c r="T1417" s="471">
        <v>0</v>
      </c>
      <c r="U1417" s="471">
        <v>0</v>
      </c>
      <c r="V1417" s="471">
        <v>0</v>
      </c>
      <c r="W1417" s="471">
        <v>0</v>
      </c>
      <c r="X1417" s="496">
        <v>0</v>
      </c>
      <c r="Y1417" s="503">
        <v>25</v>
      </c>
      <c r="Z1417" s="471">
        <v>0</v>
      </c>
      <c r="AA1417" s="471">
        <v>0</v>
      </c>
      <c r="AB1417" s="471">
        <v>0</v>
      </c>
      <c r="AC1417" s="471">
        <v>0</v>
      </c>
      <c r="AD1417" s="471">
        <v>0</v>
      </c>
      <c r="AE1417" s="471">
        <v>0</v>
      </c>
      <c r="AF1417" s="471">
        <v>0</v>
      </c>
      <c r="AG1417" s="471">
        <v>0</v>
      </c>
      <c r="AH1417" s="496">
        <v>0</v>
      </c>
      <c r="AI1417" s="503">
        <v>50</v>
      </c>
      <c r="AJ1417" s="471">
        <v>1</v>
      </c>
      <c r="AK1417" s="471">
        <v>1</v>
      </c>
      <c r="AL1417" s="471">
        <v>6</v>
      </c>
      <c r="AM1417" s="471">
        <v>0</v>
      </c>
      <c r="AN1417" s="471">
        <v>0</v>
      </c>
      <c r="AO1417" s="471">
        <v>0</v>
      </c>
      <c r="AP1417" s="471">
        <v>1</v>
      </c>
      <c r="AQ1417" s="471">
        <v>0</v>
      </c>
      <c r="AR1417" s="496">
        <v>9</v>
      </c>
      <c r="AS1417" s="503">
        <v>100</v>
      </c>
      <c r="AT1417" s="471">
        <v>23</v>
      </c>
      <c r="AU1417" s="471">
        <v>50</v>
      </c>
      <c r="AV1417" s="471">
        <v>45</v>
      </c>
      <c r="AW1417" s="471">
        <v>11</v>
      </c>
      <c r="AX1417" s="471">
        <v>2</v>
      </c>
      <c r="AY1417" s="471">
        <v>2</v>
      </c>
      <c r="AZ1417" s="471">
        <v>0</v>
      </c>
      <c r="BA1417" s="471">
        <v>0</v>
      </c>
      <c r="BB1417" s="496">
        <v>133</v>
      </c>
      <c r="BC1417" s="503">
        <v>0</v>
      </c>
      <c r="BD1417" s="471">
        <v>0</v>
      </c>
      <c r="BE1417" s="471">
        <v>0</v>
      </c>
      <c r="BF1417" s="471">
        <v>0</v>
      </c>
      <c r="BG1417" s="471">
        <v>0</v>
      </c>
      <c r="BH1417" s="471">
        <v>0</v>
      </c>
      <c r="BI1417" s="471">
        <v>0</v>
      </c>
      <c r="BJ1417" s="471">
        <v>0</v>
      </c>
      <c r="BK1417" s="471">
        <v>0</v>
      </c>
      <c r="BL1417" s="496">
        <v>0</v>
      </c>
      <c r="BM1417" s="471">
        <v>24</v>
      </c>
      <c r="BN1417" s="471">
        <v>51</v>
      </c>
      <c r="BO1417" s="471">
        <v>51</v>
      </c>
      <c r="BP1417" s="471">
        <v>11</v>
      </c>
      <c r="BQ1417" s="471">
        <v>2</v>
      </c>
      <c r="BR1417" s="471">
        <v>2</v>
      </c>
      <c r="BS1417" s="471">
        <v>1</v>
      </c>
      <c r="BT1417" s="471">
        <v>0</v>
      </c>
      <c r="BU1417" s="496">
        <v>142</v>
      </c>
      <c r="BV1417" s="471">
        <v>85</v>
      </c>
      <c r="BW1417" s="471">
        <v>193</v>
      </c>
      <c r="BX1417" s="471">
        <v>220</v>
      </c>
      <c r="BY1417" s="471">
        <v>39</v>
      </c>
      <c r="BZ1417" s="471">
        <v>12</v>
      </c>
      <c r="CA1417" s="471">
        <v>8</v>
      </c>
      <c r="CB1417" s="471">
        <v>5</v>
      </c>
      <c r="CC1417" s="471">
        <v>0</v>
      </c>
      <c r="CD1417" s="496">
        <v>562</v>
      </c>
      <c r="CE1417" s="503">
        <v>10</v>
      </c>
      <c r="CF1417" s="471">
        <v>0</v>
      </c>
      <c r="CG1417" s="471">
        <v>0</v>
      </c>
      <c r="CH1417" s="471">
        <v>0</v>
      </c>
      <c r="CI1417" s="471">
        <v>0</v>
      </c>
      <c r="CJ1417" s="471">
        <v>0</v>
      </c>
      <c r="CK1417" s="471">
        <v>0</v>
      </c>
      <c r="CL1417" s="471">
        <v>0</v>
      </c>
      <c r="CM1417" s="471">
        <v>0</v>
      </c>
      <c r="CN1417" s="496">
        <v>0</v>
      </c>
      <c r="CO1417" s="503">
        <v>25</v>
      </c>
      <c r="CP1417" s="471">
        <v>0</v>
      </c>
      <c r="CQ1417" s="471">
        <v>0</v>
      </c>
      <c r="CR1417" s="471">
        <v>0</v>
      </c>
      <c r="CS1417" s="471">
        <v>0</v>
      </c>
      <c r="CT1417" s="471">
        <v>0</v>
      </c>
      <c r="CU1417" s="471">
        <v>0</v>
      </c>
      <c r="CV1417" s="471">
        <v>0</v>
      </c>
      <c r="CW1417" s="471">
        <v>0</v>
      </c>
      <c r="CX1417" s="496">
        <v>0</v>
      </c>
      <c r="CY1417" s="503">
        <v>50</v>
      </c>
      <c r="CZ1417" s="471">
        <v>75</v>
      </c>
      <c r="DA1417" s="471">
        <v>63</v>
      </c>
      <c r="DB1417" s="471">
        <v>17</v>
      </c>
      <c r="DC1417" s="471">
        <v>2</v>
      </c>
      <c r="DD1417" s="471">
        <v>3</v>
      </c>
      <c r="DE1417" s="471">
        <v>0</v>
      </c>
      <c r="DF1417" s="471">
        <v>0</v>
      </c>
      <c r="DG1417" s="471">
        <v>0</v>
      </c>
      <c r="DH1417" s="496">
        <v>160</v>
      </c>
      <c r="DI1417" s="503">
        <v>100</v>
      </c>
      <c r="DJ1417" s="471">
        <v>0</v>
      </c>
      <c r="DK1417" s="471">
        <v>0</v>
      </c>
      <c r="DL1417" s="471">
        <v>0</v>
      </c>
      <c r="DM1417" s="471">
        <v>0</v>
      </c>
      <c r="DN1417" s="471">
        <v>0</v>
      </c>
      <c r="DO1417" s="471">
        <v>0</v>
      </c>
      <c r="DP1417" s="471">
        <v>0</v>
      </c>
      <c r="DQ1417" s="471">
        <v>0</v>
      </c>
      <c r="DR1417" s="496">
        <v>0</v>
      </c>
      <c r="DS1417" s="503">
        <v>0</v>
      </c>
      <c r="DT1417" s="471">
        <v>0</v>
      </c>
      <c r="DU1417" s="471">
        <v>0</v>
      </c>
      <c r="DV1417" s="471">
        <v>0</v>
      </c>
      <c r="DW1417" s="471">
        <v>0</v>
      </c>
      <c r="DX1417" s="471">
        <v>0</v>
      </c>
      <c r="DY1417" s="471">
        <v>0</v>
      </c>
      <c r="DZ1417" s="471">
        <v>0</v>
      </c>
      <c r="EA1417" s="471">
        <v>0</v>
      </c>
      <c r="EB1417" s="496">
        <v>0</v>
      </c>
      <c r="EC1417" s="471">
        <v>75</v>
      </c>
      <c r="ED1417" s="471">
        <v>63</v>
      </c>
      <c r="EE1417" s="471">
        <v>17</v>
      </c>
      <c r="EF1417" s="471">
        <v>2</v>
      </c>
      <c r="EG1417" s="471">
        <v>3</v>
      </c>
      <c r="EH1417" s="471">
        <v>0</v>
      </c>
      <c r="EI1417" s="471">
        <v>0</v>
      </c>
      <c r="EJ1417" s="471">
        <v>0</v>
      </c>
      <c r="EK1417" s="496">
        <v>160</v>
      </c>
      <c r="EL1417" s="518">
        <v>50</v>
      </c>
      <c r="EM1417" s="471">
        <v>7</v>
      </c>
      <c r="EN1417" s="471">
        <v>4</v>
      </c>
      <c r="EO1417" s="471">
        <v>2</v>
      </c>
      <c r="EP1417" s="471">
        <v>0</v>
      </c>
      <c r="EQ1417" s="471">
        <v>1</v>
      </c>
      <c r="ER1417" s="471">
        <v>0</v>
      </c>
      <c r="ES1417" s="471">
        <v>1</v>
      </c>
      <c r="ET1417" s="471">
        <v>0</v>
      </c>
      <c r="EU1417" s="496">
        <v>15</v>
      </c>
      <c r="EV1417" s="503">
        <v>100</v>
      </c>
      <c r="EW1417" s="471">
        <v>0</v>
      </c>
      <c r="EX1417" s="471">
        <v>0</v>
      </c>
      <c r="EY1417" s="471">
        <v>0</v>
      </c>
      <c r="EZ1417" s="471">
        <v>0</v>
      </c>
      <c r="FA1417" s="471">
        <v>0</v>
      </c>
      <c r="FB1417" s="471">
        <v>0</v>
      </c>
      <c r="FC1417" s="471">
        <v>0</v>
      </c>
      <c r="FD1417" s="471">
        <v>0</v>
      </c>
      <c r="FE1417" s="496">
        <v>0</v>
      </c>
      <c r="FF1417" s="503">
        <v>150</v>
      </c>
      <c r="FG1417" s="471">
        <v>0</v>
      </c>
      <c r="FH1417" s="471">
        <v>0</v>
      </c>
      <c r="FI1417" s="471">
        <v>0</v>
      </c>
      <c r="FJ1417" s="471">
        <v>0</v>
      </c>
      <c r="FK1417" s="471">
        <v>0</v>
      </c>
      <c r="FL1417" s="471">
        <v>0</v>
      </c>
      <c r="FM1417" s="471">
        <v>0</v>
      </c>
      <c r="FN1417" s="471">
        <v>0</v>
      </c>
      <c r="FO1417" s="496">
        <v>0</v>
      </c>
      <c r="FP1417" s="503">
        <v>200</v>
      </c>
      <c r="FQ1417" s="471">
        <v>0</v>
      </c>
      <c r="FR1417" s="471">
        <v>0</v>
      </c>
      <c r="FS1417" s="471">
        <v>0</v>
      </c>
      <c r="FT1417" s="471">
        <v>0</v>
      </c>
      <c r="FU1417" s="471">
        <v>0</v>
      </c>
      <c r="FV1417" s="471">
        <v>0</v>
      </c>
      <c r="FW1417" s="471">
        <v>0</v>
      </c>
      <c r="FX1417" s="471">
        <v>0</v>
      </c>
      <c r="FY1417" s="496">
        <v>0</v>
      </c>
      <c r="FZ1417" s="503">
        <v>0</v>
      </c>
      <c r="GA1417" s="471">
        <v>0</v>
      </c>
      <c r="GB1417" s="471">
        <v>0</v>
      </c>
      <c r="GC1417" s="471">
        <v>0</v>
      </c>
      <c r="GD1417" s="471">
        <v>0</v>
      </c>
      <c r="GE1417" s="471">
        <v>0</v>
      </c>
      <c r="GF1417" s="471">
        <v>0</v>
      </c>
      <c r="GG1417" s="471">
        <v>0</v>
      </c>
      <c r="GH1417" s="471">
        <v>0</v>
      </c>
      <c r="GI1417" s="496">
        <v>0</v>
      </c>
      <c r="GJ1417" s="471">
        <v>7</v>
      </c>
      <c r="GK1417" s="471">
        <v>4</v>
      </c>
      <c r="GL1417" s="471">
        <v>2</v>
      </c>
      <c r="GM1417" s="471">
        <v>0</v>
      </c>
      <c r="GN1417" s="471">
        <v>1</v>
      </c>
      <c r="GO1417" s="471">
        <v>0</v>
      </c>
      <c r="GP1417" s="471">
        <v>1</v>
      </c>
      <c r="GQ1417" s="471">
        <v>0</v>
      </c>
      <c r="GR1417" s="496">
        <v>15</v>
      </c>
      <c r="GS1417" s="503">
        <v>100</v>
      </c>
      <c r="GT1417" s="471">
        <v>0</v>
      </c>
      <c r="GU1417" s="471">
        <v>0</v>
      </c>
      <c r="GV1417" s="471">
        <v>0</v>
      </c>
      <c r="GW1417" s="471">
        <v>0</v>
      </c>
      <c r="GX1417" s="471">
        <v>0</v>
      </c>
      <c r="GY1417" s="471">
        <v>0</v>
      </c>
      <c r="GZ1417" s="471">
        <v>0</v>
      </c>
      <c r="HA1417" s="471">
        <v>0</v>
      </c>
      <c r="HB1417" s="496">
        <v>0</v>
      </c>
      <c r="HC1417" s="503">
        <v>150</v>
      </c>
      <c r="HD1417" s="471">
        <v>0</v>
      </c>
      <c r="HE1417" s="471">
        <v>0</v>
      </c>
      <c r="HF1417" s="471">
        <v>0</v>
      </c>
      <c r="HG1417" s="471">
        <v>0</v>
      </c>
      <c r="HH1417" s="471">
        <v>0</v>
      </c>
      <c r="HI1417" s="471">
        <v>0</v>
      </c>
      <c r="HJ1417" s="471">
        <v>0</v>
      </c>
      <c r="HK1417" s="471">
        <v>0</v>
      </c>
      <c r="HL1417" s="496">
        <v>0</v>
      </c>
      <c r="HM1417" s="503">
        <v>200</v>
      </c>
      <c r="HN1417" s="471">
        <v>0</v>
      </c>
      <c r="HO1417" s="471">
        <v>0</v>
      </c>
      <c r="HP1417" s="471">
        <v>0</v>
      </c>
      <c r="HQ1417" s="471">
        <v>0</v>
      </c>
      <c r="HR1417" s="471">
        <v>0</v>
      </c>
      <c r="HS1417" s="471">
        <v>0</v>
      </c>
      <c r="HT1417" s="471">
        <v>0</v>
      </c>
      <c r="HU1417" s="471">
        <v>0</v>
      </c>
      <c r="HV1417" s="496">
        <v>0</v>
      </c>
      <c r="HW1417" s="503">
        <v>250</v>
      </c>
      <c r="HX1417" s="471">
        <v>0</v>
      </c>
      <c r="HY1417" s="471">
        <v>0</v>
      </c>
      <c r="HZ1417" s="471">
        <v>0</v>
      </c>
      <c r="IA1417" s="471">
        <v>0</v>
      </c>
      <c r="IB1417" s="471">
        <v>0</v>
      </c>
      <c r="IC1417" s="471">
        <v>0</v>
      </c>
      <c r="ID1417" s="471">
        <v>0</v>
      </c>
      <c r="IE1417" s="471">
        <v>0</v>
      </c>
      <c r="IF1417" s="496">
        <v>0</v>
      </c>
      <c r="IG1417" s="503">
        <v>300</v>
      </c>
      <c r="IH1417" s="471">
        <v>0</v>
      </c>
      <c r="II1417" s="471">
        <v>0</v>
      </c>
      <c r="IJ1417" s="471">
        <v>0</v>
      </c>
      <c r="IK1417" s="471">
        <v>0</v>
      </c>
      <c r="IL1417" s="471">
        <v>0</v>
      </c>
      <c r="IM1417" s="471">
        <v>0</v>
      </c>
      <c r="IN1417" s="471">
        <v>0</v>
      </c>
      <c r="IO1417" s="471">
        <v>0</v>
      </c>
      <c r="IP1417" s="496">
        <v>0</v>
      </c>
      <c r="IQ1417" s="503">
        <v>0</v>
      </c>
      <c r="IR1417" s="471">
        <v>0</v>
      </c>
      <c r="IS1417" s="471">
        <v>0</v>
      </c>
      <c r="IT1417" s="471">
        <v>0</v>
      </c>
      <c r="IU1417" s="471">
        <v>0</v>
      </c>
      <c r="IV1417" s="471">
        <v>0</v>
      </c>
      <c r="IW1417" s="471">
        <v>0</v>
      </c>
      <c r="IX1417" s="471">
        <v>0</v>
      </c>
      <c r="IY1417" s="471">
        <v>0</v>
      </c>
      <c r="IZ1417" s="496">
        <v>0</v>
      </c>
      <c r="JA1417" s="471">
        <v>0</v>
      </c>
      <c r="JB1417" s="471">
        <v>0</v>
      </c>
      <c r="JC1417" s="471">
        <v>0</v>
      </c>
      <c r="JD1417" s="471">
        <v>0</v>
      </c>
      <c r="JE1417" s="471">
        <v>0</v>
      </c>
      <c r="JF1417" s="471">
        <v>0</v>
      </c>
      <c r="JG1417" s="471">
        <v>0</v>
      </c>
      <c r="JH1417" s="471">
        <v>0</v>
      </c>
      <c r="JI1417" s="471">
        <v>0</v>
      </c>
      <c r="JJ1417" s="503">
        <v>0</v>
      </c>
      <c r="JK1417" s="471">
        <v>13</v>
      </c>
      <c r="JL1417" s="471">
        <v>30</v>
      </c>
      <c r="JM1417" s="471">
        <v>38</v>
      </c>
      <c r="JN1417" s="471">
        <v>10</v>
      </c>
      <c r="JO1417" s="471">
        <v>3</v>
      </c>
      <c r="JP1417" s="471">
        <v>2</v>
      </c>
      <c r="JQ1417" s="471">
        <v>1</v>
      </c>
      <c r="JR1417" s="471">
        <v>0</v>
      </c>
      <c r="JS1417" s="496">
        <v>97</v>
      </c>
      <c r="JT1417" s="503">
        <v>10</v>
      </c>
      <c r="JU1417" s="471">
        <v>0</v>
      </c>
      <c r="JV1417" s="471">
        <v>0</v>
      </c>
      <c r="JW1417" s="471">
        <v>0</v>
      </c>
      <c r="JX1417" s="471">
        <v>0</v>
      </c>
      <c r="JY1417" s="471">
        <v>0</v>
      </c>
      <c r="JZ1417" s="471">
        <v>0</v>
      </c>
      <c r="KA1417" s="471">
        <v>0</v>
      </c>
      <c r="KB1417" s="471">
        <v>0</v>
      </c>
      <c r="KC1417" s="496">
        <v>0</v>
      </c>
      <c r="KD1417" s="503">
        <v>50</v>
      </c>
      <c r="KE1417" s="471">
        <v>0</v>
      </c>
      <c r="KF1417" s="471">
        <v>1</v>
      </c>
      <c r="KG1417" s="471">
        <v>0</v>
      </c>
      <c r="KH1417" s="471">
        <v>0</v>
      </c>
      <c r="KI1417" s="471">
        <v>0</v>
      </c>
      <c r="KJ1417" s="471">
        <v>0</v>
      </c>
      <c r="KK1417" s="471">
        <v>0</v>
      </c>
      <c r="KL1417" s="471">
        <v>0</v>
      </c>
      <c r="KM1417" s="496">
        <v>1</v>
      </c>
      <c r="KN1417" s="503">
        <v>0</v>
      </c>
      <c r="KO1417" s="471">
        <v>0</v>
      </c>
      <c r="KP1417" s="471">
        <v>0</v>
      </c>
      <c r="KQ1417" s="471">
        <v>0</v>
      </c>
      <c r="KR1417" s="471">
        <v>0</v>
      </c>
      <c r="KS1417" s="471">
        <v>0</v>
      </c>
      <c r="KT1417" s="471">
        <v>0</v>
      </c>
      <c r="KU1417" s="471">
        <v>0</v>
      </c>
      <c r="KV1417" s="471">
        <v>0</v>
      </c>
      <c r="KW1417" s="496">
        <v>0</v>
      </c>
      <c r="KX1417" s="471">
        <v>13</v>
      </c>
      <c r="KY1417" s="471">
        <v>31</v>
      </c>
      <c r="KZ1417" s="471">
        <v>38</v>
      </c>
      <c r="LA1417" s="471">
        <v>10</v>
      </c>
      <c r="LB1417" s="471">
        <v>3</v>
      </c>
      <c r="LC1417" s="471">
        <v>2</v>
      </c>
      <c r="LD1417" s="471">
        <v>1</v>
      </c>
      <c r="LE1417" s="471">
        <v>0</v>
      </c>
      <c r="LF1417" s="496">
        <v>98</v>
      </c>
      <c r="LG1417" s="262"/>
      <c r="LH1417" s="262"/>
      <c r="LI1417" s="262"/>
      <c r="LJ1417" s="262"/>
      <c r="LK1417" s="262"/>
      <c r="LL1417" s="262"/>
      <c r="LM1417" s="262"/>
      <c r="LN1417" s="262"/>
      <c r="LO1417" s="262"/>
      <c r="LP1417" s="262"/>
      <c r="LQ1417" s="262"/>
      <c r="LR1417" s="262"/>
      <c r="LS1417" s="262"/>
      <c r="LT1417" s="262"/>
      <c r="LU1417" s="262"/>
      <c r="LV1417" s="262"/>
      <c r="LW1417" s="262"/>
      <c r="LX1417" s="262"/>
      <c r="LY1417" s="262"/>
      <c r="LZ1417" s="262"/>
      <c r="MA1417" s="262"/>
      <c r="MB1417" s="262"/>
      <c r="MC1417" s="262"/>
      <c r="MD1417" s="262"/>
      <c r="ME1417" s="262"/>
      <c r="MF1417" s="262"/>
      <c r="MG1417" s="262"/>
      <c r="MH1417" s="262"/>
      <c r="MI1417" s="262"/>
      <c r="MJ1417" s="262"/>
      <c r="MK1417" s="262"/>
      <c r="ML1417" s="262"/>
      <c r="MM1417" s="262"/>
      <c r="MN1417" s="262"/>
      <c r="MO1417" s="262"/>
      <c r="MP1417" s="262"/>
      <c r="MQ1417" s="262"/>
      <c r="MR1417" s="262"/>
      <c r="MS1417" s="262"/>
      <c r="MT1417" s="262"/>
      <c r="MU1417" s="262"/>
    </row>
    <row r="1418" spans="1:359" x14ac:dyDescent="0.2">
      <c r="A1418" s="241" t="s">
        <v>278</v>
      </c>
      <c r="B1418" s="476" t="s">
        <v>926</v>
      </c>
      <c r="C1418" s="326" t="s">
        <v>794</v>
      </c>
      <c r="D1418" s="283" t="s">
        <v>279</v>
      </c>
      <c r="E1418" s="503">
        <v>0</v>
      </c>
      <c r="F1418" s="471">
        <v>92</v>
      </c>
      <c r="G1418" s="471">
        <v>113</v>
      </c>
      <c r="H1418" s="471">
        <v>119</v>
      </c>
      <c r="I1418" s="471">
        <v>80</v>
      </c>
      <c r="J1418" s="471">
        <v>57</v>
      </c>
      <c r="K1418" s="471">
        <v>31</v>
      </c>
      <c r="L1418" s="471">
        <v>30</v>
      </c>
      <c r="M1418" s="471">
        <v>6</v>
      </c>
      <c r="N1418" s="496">
        <v>528</v>
      </c>
      <c r="O1418" s="503">
        <v>10</v>
      </c>
      <c r="P1418" s="471">
        <v>0</v>
      </c>
      <c r="Q1418" s="471">
        <v>0</v>
      </c>
      <c r="R1418" s="471">
        <v>0</v>
      </c>
      <c r="S1418" s="471">
        <v>0</v>
      </c>
      <c r="T1418" s="471">
        <v>0</v>
      </c>
      <c r="U1418" s="471">
        <v>0</v>
      </c>
      <c r="V1418" s="471">
        <v>0</v>
      </c>
      <c r="W1418" s="471">
        <v>0</v>
      </c>
      <c r="X1418" s="496">
        <v>0</v>
      </c>
      <c r="Y1418" s="503">
        <v>25</v>
      </c>
      <c r="Z1418" s="471">
        <v>0</v>
      </c>
      <c r="AA1418" s="471">
        <v>0</v>
      </c>
      <c r="AB1418" s="471">
        <v>0</v>
      </c>
      <c r="AC1418" s="471">
        <v>0</v>
      </c>
      <c r="AD1418" s="471">
        <v>0</v>
      </c>
      <c r="AE1418" s="471">
        <v>0</v>
      </c>
      <c r="AF1418" s="471">
        <v>0</v>
      </c>
      <c r="AG1418" s="471">
        <v>0</v>
      </c>
      <c r="AH1418" s="496">
        <v>0</v>
      </c>
      <c r="AI1418" s="503">
        <v>50</v>
      </c>
      <c r="AJ1418" s="471">
        <v>0</v>
      </c>
      <c r="AK1418" s="471">
        <v>0</v>
      </c>
      <c r="AL1418" s="471">
        <v>0</v>
      </c>
      <c r="AM1418" s="471">
        <v>0</v>
      </c>
      <c r="AN1418" s="471">
        <v>0</v>
      </c>
      <c r="AO1418" s="471">
        <v>0</v>
      </c>
      <c r="AP1418" s="471">
        <v>0</v>
      </c>
      <c r="AQ1418" s="471">
        <v>0</v>
      </c>
      <c r="AR1418" s="496">
        <v>0</v>
      </c>
      <c r="AS1418" s="503">
        <v>100</v>
      </c>
      <c r="AT1418" s="471">
        <v>12</v>
      </c>
      <c r="AU1418" s="471">
        <v>10</v>
      </c>
      <c r="AV1418" s="471">
        <v>14</v>
      </c>
      <c r="AW1418" s="471">
        <v>9</v>
      </c>
      <c r="AX1418" s="471">
        <v>3</v>
      </c>
      <c r="AY1418" s="471">
        <v>1</v>
      </c>
      <c r="AZ1418" s="471">
        <v>3</v>
      </c>
      <c r="BA1418" s="471">
        <v>0</v>
      </c>
      <c r="BB1418" s="496">
        <v>52</v>
      </c>
      <c r="BC1418" s="503">
        <v>40</v>
      </c>
      <c r="BD1418" s="471">
        <v>144</v>
      </c>
      <c r="BE1418" s="471">
        <v>196</v>
      </c>
      <c r="BF1418" s="471">
        <v>151</v>
      </c>
      <c r="BG1418" s="471">
        <v>96</v>
      </c>
      <c r="BH1418" s="471">
        <v>74</v>
      </c>
      <c r="BI1418" s="471">
        <v>32</v>
      </c>
      <c r="BJ1418" s="471">
        <v>26</v>
      </c>
      <c r="BK1418" s="471">
        <v>5</v>
      </c>
      <c r="BL1418" s="496">
        <v>724</v>
      </c>
      <c r="BM1418" s="471">
        <v>156</v>
      </c>
      <c r="BN1418" s="471">
        <v>206</v>
      </c>
      <c r="BO1418" s="471">
        <v>165</v>
      </c>
      <c r="BP1418" s="471">
        <v>105</v>
      </c>
      <c r="BQ1418" s="471">
        <v>77</v>
      </c>
      <c r="BR1418" s="471">
        <v>33</v>
      </c>
      <c r="BS1418" s="471">
        <v>29</v>
      </c>
      <c r="BT1418" s="471">
        <v>5</v>
      </c>
      <c r="BU1418" s="496">
        <v>776</v>
      </c>
      <c r="BV1418" s="471">
        <v>248</v>
      </c>
      <c r="BW1418" s="471">
        <v>319</v>
      </c>
      <c r="BX1418" s="471">
        <v>284</v>
      </c>
      <c r="BY1418" s="471">
        <v>185</v>
      </c>
      <c r="BZ1418" s="471">
        <v>134</v>
      </c>
      <c r="CA1418" s="471">
        <v>64</v>
      </c>
      <c r="CB1418" s="471">
        <v>59</v>
      </c>
      <c r="CC1418" s="471">
        <v>11</v>
      </c>
      <c r="CD1418" s="496">
        <v>1304</v>
      </c>
      <c r="CE1418" s="503">
        <v>10</v>
      </c>
      <c r="CF1418" s="471">
        <v>0</v>
      </c>
      <c r="CG1418" s="471">
        <v>0</v>
      </c>
      <c r="CH1418" s="471">
        <v>0</v>
      </c>
      <c r="CI1418" s="471">
        <v>0</v>
      </c>
      <c r="CJ1418" s="471">
        <v>0</v>
      </c>
      <c r="CK1418" s="471">
        <v>0</v>
      </c>
      <c r="CL1418" s="471">
        <v>0</v>
      </c>
      <c r="CM1418" s="471">
        <v>0</v>
      </c>
      <c r="CN1418" s="496">
        <v>0</v>
      </c>
      <c r="CO1418" s="503">
        <v>25</v>
      </c>
      <c r="CP1418" s="471">
        <v>0</v>
      </c>
      <c r="CQ1418" s="471">
        <v>0</v>
      </c>
      <c r="CR1418" s="471">
        <v>0</v>
      </c>
      <c r="CS1418" s="471">
        <v>0</v>
      </c>
      <c r="CT1418" s="471">
        <v>0</v>
      </c>
      <c r="CU1418" s="471">
        <v>0</v>
      </c>
      <c r="CV1418" s="471">
        <v>0</v>
      </c>
      <c r="CW1418" s="471">
        <v>0</v>
      </c>
      <c r="CX1418" s="496">
        <v>0</v>
      </c>
      <c r="CY1418" s="503">
        <v>50</v>
      </c>
      <c r="CZ1418" s="471">
        <v>0</v>
      </c>
      <c r="DA1418" s="471">
        <v>0</v>
      </c>
      <c r="DB1418" s="471">
        <v>0</v>
      </c>
      <c r="DC1418" s="471">
        <v>0</v>
      </c>
      <c r="DD1418" s="471">
        <v>0</v>
      </c>
      <c r="DE1418" s="471">
        <v>0</v>
      </c>
      <c r="DF1418" s="471">
        <v>0</v>
      </c>
      <c r="DG1418" s="471">
        <v>0</v>
      </c>
      <c r="DH1418" s="496">
        <v>0</v>
      </c>
      <c r="DI1418" s="503">
        <v>100</v>
      </c>
      <c r="DJ1418" s="471">
        <v>54</v>
      </c>
      <c r="DK1418" s="471">
        <v>42</v>
      </c>
      <c r="DL1418" s="471">
        <v>21</v>
      </c>
      <c r="DM1418" s="471">
        <v>25</v>
      </c>
      <c r="DN1418" s="471">
        <v>15</v>
      </c>
      <c r="DO1418" s="471">
        <v>9</v>
      </c>
      <c r="DP1418" s="471">
        <v>10</v>
      </c>
      <c r="DQ1418" s="471">
        <v>2</v>
      </c>
      <c r="DR1418" s="496">
        <v>178</v>
      </c>
      <c r="DS1418" s="503">
        <v>0</v>
      </c>
      <c r="DT1418" s="471">
        <v>0</v>
      </c>
      <c r="DU1418" s="471">
        <v>0</v>
      </c>
      <c r="DV1418" s="471">
        <v>0</v>
      </c>
      <c r="DW1418" s="471">
        <v>0</v>
      </c>
      <c r="DX1418" s="471">
        <v>0</v>
      </c>
      <c r="DY1418" s="471">
        <v>0</v>
      </c>
      <c r="DZ1418" s="471">
        <v>0</v>
      </c>
      <c r="EA1418" s="471">
        <v>0</v>
      </c>
      <c r="EB1418" s="496">
        <v>0</v>
      </c>
      <c r="EC1418" s="471">
        <v>54</v>
      </c>
      <c r="ED1418" s="471">
        <v>42</v>
      </c>
      <c r="EE1418" s="471">
        <v>21</v>
      </c>
      <c r="EF1418" s="471">
        <v>25</v>
      </c>
      <c r="EG1418" s="471">
        <v>15</v>
      </c>
      <c r="EH1418" s="471">
        <v>9</v>
      </c>
      <c r="EI1418" s="471">
        <v>10</v>
      </c>
      <c r="EJ1418" s="471">
        <v>2</v>
      </c>
      <c r="EK1418" s="496">
        <v>178</v>
      </c>
      <c r="EL1418" s="518">
        <v>50</v>
      </c>
      <c r="EM1418" s="471">
        <v>0</v>
      </c>
      <c r="EN1418" s="471">
        <v>0</v>
      </c>
      <c r="EO1418" s="471">
        <v>0</v>
      </c>
      <c r="EP1418" s="471">
        <v>0</v>
      </c>
      <c r="EQ1418" s="471">
        <v>0</v>
      </c>
      <c r="ER1418" s="471">
        <v>0</v>
      </c>
      <c r="ES1418" s="471">
        <v>0</v>
      </c>
      <c r="ET1418" s="471">
        <v>0</v>
      </c>
      <c r="EU1418" s="496">
        <v>0</v>
      </c>
      <c r="EV1418" s="503">
        <v>100</v>
      </c>
      <c r="EW1418" s="471">
        <v>0</v>
      </c>
      <c r="EX1418" s="471">
        <v>0</v>
      </c>
      <c r="EY1418" s="471">
        <v>0</v>
      </c>
      <c r="EZ1418" s="471">
        <v>0</v>
      </c>
      <c r="FA1418" s="471">
        <v>0</v>
      </c>
      <c r="FB1418" s="471">
        <v>0</v>
      </c>
      <c r="FC1418" s="471">
        <v>0</v>
      </c>
      <c r="FD1418" s="471">
        <v>0</v>
      </c>
      <c r="FE1418" s="496">
        <v>0</v>
      </c>
      <c r="FF1418" s="503">
        <v>150</v>
      </c>
      <c r="FG1418" s="471">
        <v>0</v>
      </c>
      <c r="FH1418" s="471">
        <v>0</v>
      </c>
      <c r="FI1418" s="471">
        <v>0</v>
      </c>
      <c r="FJ1418" s="471">
        <v>0</v>
      </c>
      <c r="FK1418" s="471">
        <v>0</v>
      </c>
      <c r="FL1418" s="471">
        <v>0</v>
      </c>
      <c r="FM1418" s="471">
        <v>0</v>
      </c>
      <c r="FN1418" s="471">
        <v>0</v>
      </c>
      <c r="FO1418" s="496">
        <v>0</v>
      </c>
      <c r="FP1418" s="503">
        <v>200</v>
      </c>
      <c r="FQ1418" s="471">
        <v>3</v>
      </c>
      <c r="FR1418" s="471">
        <v>7</v>
      </c>
      <c r="FS1418" s="471">
        <v>5</v>
      </c>
      <c r="FT1418" s="471">
        <v>8</v>
      </c>
      <c r="FU1418" s="471">
        <v>3</v>
      </c>
      <c r="FV1418" s="471">
        <v>0</v>
      </c>
      <c r="FW1418" s="471">
        <v>1</v>
      </c>
      <c r="FX1418" s="471">
        <v>0</v>
      </c>
      <c r="FY1418" s="496">
        <v>27</v>
      </c>
      <c r="FZ1418" s="503">
        <v>0</v>
      </c>
      <c r="GA1418" s="471">
        <v>0</v>
      </c>
      <c r="GB1418" s="471">
        <v>0</v>
      </c>
      <c r="GC1418" s="471">
        <v>0</v>
      </c>
      <c r="GD1418" s="471">
        <v>0</v>
      </c>
      <c r="GE1418" s="471">
        <v>0</v>
      </c>
      <c r="GF1418" s="471">
        <v>0</v>
      </c>
      <c r="GG1418" s="471">
        <v>0</v>
      </c>
      <c r="GH1418" s="471">
        <v>0</v>
      </c>
      <c r="GI1418" s="496">
        <v>0</v>
      </c>
      <c r="GJ1418" s="471">
        <v>3</v>
      </c>
      <c r="GK1418" s="471">
        <v>7</v>
      </c>
      <c r="GL1418" s="471">
        <v>5</v>
      </c>
      <c r="GM1418" s="471">
        <v>8</v>
      </c>
      <c r="GN1418" s="471">
        <v>3</v>
      </c>
      <c r="GO1418" s="471">
        <v>0</v>
      </c>
      <c r="GP1418" s="471">
        <v>1</v>
      </c>
      <c r="GQ1418" s="471">
        <v>0</v>
      </c>
      <c r="GR1418" s="496">
        <v>27</v>
      </c>
      <c r="GS1418" s="503">
        <v>100</v>
      </c>
      <c r="GT1418" s="471">
        <v>0</v>
      </c>
      <c r="GU1418" s="471">
        <v>0</v>
      </c>
      <c r="GV1418" s="471">
        <v>0</v>
      </c>
      <c r="GW1418" s="471">
        <v>0</v>
      </c>
      <c r="GX1418" s="471">
        <v>0</v>
      </c>
      <c r="GY1418" s="471">
        <v>0</v>
      </c>
      <c r="GZ1418" s="471">
        <v>0</v>
      </c>
      <c r="HA1418" s="471">
        <v>0</v>
      </c>
      <c r="HB1418" s="496">
        <v>0</v>
      </c>
      <c r="HC1418" s="503">
        <v>150</v>
      </c>
      <c r="HD1418" s="471">
        <v>0</v>
      </c>
      <c r="HE1418" s="471">
        <v>0</v>
      </c>
      <c r="HF1418" s="471">
        <v>0</v>
      </c>
      <c r="HG1418" s="471">
        <v>0</v>
      </c>
      <c r="HH1418" s="471">
        <v>0</v>
      </c>
      <c r="HI1418" s="471">
        <v>0</v>
      </c>
      <c r="HJ1418" s="471">
        <v>0</v>
      </c>
      <c r="HK1418" s="471">
        <v>0</v>
      </c>
      <c r="HL1418" s="496">
        <v>0</v>
      </c>
      <c r="HM1418" s="503">
        <v>200</v>
      </c>
      <c r="HN1418" s="471">
        <v>0</v>
      </c>
      <c r="HO1418" s="471">
        <v>0</v>
      </c>
      <c r="HP1418" s="471">
        <v>0</v>
      </c>
      <c r="HQ1418" s="471">
        <v>0</v>
      </c>
      <c r="HR1418" s="471">
        <v>0</v>
      </c>
      <c r="HS1418" s="471">
        <v>0</v>
      </c>
      <c r="HT1418" s="471">
        <v>0</v>
      </c>
      <c r="HU1418" s="471">
        <v>0</v>
      </c>
      <c r="HV1418" s="496">
        <v>0</v>
      </c>
      <c r="HW1418" s="503">
        <v>250</v>
      </c>
      <c r="HX1418" s="471">
        <v>0</v>
      </c>
      <c r="HY1418" s="471">
        <v>0</v>
      </c>
      <c r="HZ1418" s="471">
        <v>0</v>
      </c>
      <c r="IA1418" s="471">
        <v>0</v>
      </c>
      <c r="IB1418" s="471">
        <v>0</v>
      </c>
      <c r="IC1418" s="471">
        <v>0</v>
      </c>
      <c r="ID1418" s="471">
        <v>0</v>
      </c>
      <c r="IE1418" s="471">
        <v>0</v>
      </c>
      <c r="IF1418" s="496">
        <v>0</v>
      </c>
      <c r="IG1418" s="503">
        <v>300</v>
      </c>
      <c r="IH1418" s="471">
        <v>7</v>
      </c>
      <c r="II1418" s="471">
        <v>5</v>
      </c>
      <c r="IJ1418" s="471">
        <v>5</v>
      </c>
      <c r="IK1418" s="471">
        <v>3</v>
      </c>
      <c r="IL1418" s="471">
        <v>6</v>
      </c>
      <c r="IM1418" s="471">
        <v>0</v>
      </c>
      <c r="IN1418" s="471">
        <v>1</v>
      </c>
      <c r="IO1418" s="471">
        <v>0</v>
      </c>
      <c r="IP1418" s="496">
        <v>27</v>
      </c>
      <c r="IQ1418" s="503">
        <v>0</v>
      </c>
      <c r="IR1418" s="471">
        <v>0</v>
      </c>
      <c r="IS1418" s="471">
        <v>0</v>
      </c>
      <c r="IT1418" s="471">
        <v>0</v>
      </c>
      <c r="IU1418" s="471">
        <v>0</v>
      </c>
      <c r="IV1418" s="471">
        <v>0</v>
      </c>
      <c r="IW1418" s="471">
        <v>0</v>
      </c>
      <c r="IX1418" s="471">
        <v>0</v>
      </c>
      <c r="IY1418" s="471">
        <v>0</v>
      </c>
      <c r="IZ1418" s="496">
        <v>0</v>
      </c>
      <c r="JA1418" s="471">
        <v>7</v>
      </c>
      <c r="JB1418" s="471">
        <v>5</v>
      </c>
      <c r="JC1418" s="471">
        <v>5</v>
      </c>
      <c r="JD1418" s="471">
        <v>3</v>
      </c>
      <c r="JE1418" s="471">
        <v>6</v>
      </c>
      <c r="JF1418" s="471">
        <v>0</v>
      </c>
      <c r="JG1418" s="471">
        <v>1</v>
      </c>
      <c r="JH1418" s="471">
        <v>0</v>
      </c>
      <c r="JI1418" s="471">
        <v>27</v>
      </c>
      <c r="JJ1418" s="503">
        <v>0</v>
      </c>
      <c r="JK1418" s="471">
        <v>114</v>
      </c>
      <c r="JL1418" s="471">
        <v>151</v>
      </c>
      <c r="JM1418" s="471">
        <v>186</v>
      </c>
      <c r="JN1418" s="471">
        <v>121</v>
      </c>
      <c r="JO1418" s="471">
        <v>110</v>
      </c>
      <c r="JP1418" s="471">
        <v>53</v>
      </c>
      <c r="JQ1418" s="471">
        <v>53</v>
      </c>
      <c r="JR1418" s="471">
        <v>5</v>
      </c>
      <c r="JS1418" s="496">
        <v>793</v>
      </c>
      <c r="JT1418" s="503">
        <v>10</v>
      </c>
      <c r="JU1418" s="471">
        <v>0</v>
      </c>
      <c r="JV1418" s="471">
        <v>0</v>
      </c>
      <c r="JW1418" s="471">
        <v>0</v>
      </c>
      <c r="JX1418" s="471">
        <v>0</v>
      </c>
      <c r="JY1418" s="471">
        <v>0</v>
      </c>
      <c r="JZ1418" s="471">
        <v>0</v>
      </c>
      <c r="KA1418" s="471">
        <v>0</v>
      </c>
      <c r="KB1418" s="471">
        <v>0</v>
      </c>
      <c r="KC1418" s="496">
        <v>0</v>
      </c>
      <c r="KD1418" s="503">
        <v>50</v>
      </c>
      <c r="KE1418" s="471">
        <v>0</v>
      </c>
      <c r="KF1418" s="471">
        <v>0</v>
      </c>
      <c r="KG1418" s="471">
        <v>0</v>
      </c>
      <c r="KH1418" s="471">
        <v>0</v>
      </c>
      <c r="KI1418" s="471">
        <v>0</v>
      </c>
      <c r="KJ1418" s="471">
        <v>0</v>
      </c>
      <c r="KK1418" s="471">
        <v>0</v>
      </c>
      <c r="KL1418" s="471">
        <v>0</v>
      </c>
      <c r="KM1418" s="496">
        <v>0</v>
      </c>
      <c r="KN1418" s="503">
        <v>0</v>
      </c>
      <c r="KO1418" s="471">
        <v>0</v>
      </c>
      <c r="KP1418" s="471">
        <v>0</v>
      </c>
      <c r="KQ1418" s="471">
        <v>0</v>
      </c>
      <c r="KR1418" s="471">
        <v>0</v>
      </c>
      <c r="KS1418" s="471">
        <v>0</v>
      </c>
      <c r="KT1418" s="471">
        <v>0</v>
      </c>
      <c r="KU1418" s="471">
        <v>0</v>
      </c>
      <c r="KV1418" s="471">
        <v>0</v>
      </c>
      <c r="KW1418" s="496">
        <v>0</v>
      </c>
      <c r="KX1418" s="471">
        <v>114</v>
      </c>
      <c r="KY1418" s="471">
        <v>151</v>
      </c>
      <c r="KZ1418" s="471">
        <v>186</v>
      </c>
      <c r="LA1418" s="471">
        <v>121</v>
      </c>
      <c r="LB1418" s="471">
        <v>110</v>
      </c>
      <c r="LC1418" s="471">
        <v>53</v>
      </c>
      <c r="LD1418" s="471">
        <v>53</v>
      </c>
      <c r="LE1418" s="471">
        <v>5</v>
      </c>
      <c r="LF1418" s="496">
        <v>793</v>
      </c>
      <c r="LG1418" s="262"/>
      <c r="LH1418" s="262"/>
      <c r="LI1418" s="262"/>
      <c r="LJ1418" s="262"/>
      <c r="LK1418" s="262"/>
      <c r="LL1418" s="262"/>
      <c r="LM1418" s="262"/>
      <c r="LN1418" s="262"/>
      <c r="LO1418" s="262"/>
      <c r="LP1418" s="262"/>
      <c r="LQ1418" s="262"/>
      <c r="LR1418" s="262"/>
      <c r="LS1418" s="262"/>
      <c r="LT1418" s="262"/>
      <c r="LU1418" s="262"/>
      <c r="LV1418" s="262"/>
      <c r="LW1418" s="262"/>
      <c r="LX1418" s="262"/>
      <c r="LY1418" s="262"/>
      <c r="LZ1418" s="262"/>
      <c r="MA1418" s="262"/>
      <c r="MB1418" s="262"/>
      <c r="MC1418" s="262"/>
      <c r="MD1418" s="262"/>
      <c r="ME1418" s="262"/>
      <c r="MF1418" s="262"/>
      <c r="MG1418" s="262"/>
      <c r="MH1418" s="262"/>
      <c r="MI1418" s="262"/>
      <c r="MJ1418" s="262"/>
      <c r="MK1418" s="262"/>
      <c r="ML1418" s="262"/>
      <c r="MM1418" s="262"/>
      <c r="MN1418" s="262"/>
      <c r="MO1418" s="262"/>
      <c r="MP1418" s="262"/>
      <c r="MQ1418" s="262"/>
      <c r="MR1418" s="262"/>
      <c r="MS1418" s="262"/>
      <c r="MT1418" s="262"/>
      <c r="MU1418" s="262"/>
    </row>
    <row r="1419" spans="1:359" x14ac:dyDescent="0.2">
      <c r="A1419" s="241" t="s">
        <v>280</v>
      </c>
      <c r="B1419" s="476" t="s">
        <v>927</v>
      </c>
      <c r="C1419" s="326" t="s">
        <v>640</v>
      </c>
      <c r="D1419" s="283" t="s">
        <v>281</v>
      </c>
      <c r="E1419" s="503">
        <v>0</v>
      </c>
      <c r="F1419" s="471">
        <v>77</v>
      </c>
      <c r="G1419" s="471">
        <v>162</v>
      </c>
      <c r="H1419" s="471">
        <v>769</v>
      </c>
      <c r="I1419" s="471">
        <v>460</v>
      </c>
      <c r="J1419" s="471">
        <v>328</v>
      </c>
      <c r="K1419" s="471">
        <v>137</v>
      </c>
      <c r="L1419" s="471">
        <v>66</v>
      </c>
      <c r="M1419" s="471">
        <v>20</v>
      </c>
      <c r="N1419" s="496">
        <v>2019</v>
      </c>
      <c r="O1419" s="503">
        <v>10</v>
      </c>
      <c r="P1419" s="471">
        <v>0</v>
      </c>
      <c r="Q1419" s="471">
        <v>0</v>
      </c>
      <c r="R1419" s="471">
        <v>0</v>
      </c>
      <c r="S1419" s="471">
        <v>0</v>
      </c>
      <c r="T1419" s="471">
        <v>0</v>
      </c>
      <c r="U1419" s="471">
        <v>0</v>
      </c>
      <c r="V1419" s="471">
        <v>0</v>
      </c>
      <c r="W1419" s="471">
        <v>0</v>
      </c>
      <c r="X1419" s="496">
        <v>0</v>
      </c>
      <c r="Y1419" s="503">
        <v>25</v>
      </c>
      <c r="Z1419" s="471">
        <v>0</v>
      </c>
      <c r="AA1419" s="471">
        <v>0</v>
      </c>
      <c r="AB1419" s="471">
        <v>0</v>
      </c>
      <c r="AC1419" s="471">
        <v>0</v>
      </c>
      <c r="AD1419" s="471">
        <v>0</v>
      </c>
      <c r="AE1419" s="471">
        <v>0</v>
      </c>
      <c r="AF1419" s="471">
        <v>0</v>
      </c>
      <c r="AG1419" s="471">
        <v>0</v>
      </c>
      <c r="AH1419" s="496">
        <v>0</v>
      </c>
      <c r="AI1419" s="503">
        <v>50</v>
      </c>
      <c r="AJ1419" s="471">
        <v>0</v>
      </c>
      <c r="AK1419" s="471">
        <v>0</v>
      </c>
      <c r="AL1419" s="471">
        <v>0</v>
      </c>
      <c r="AM1419" s="471">
        <v>0</v>
      </c>
      <c r="AN1419" s="471">
        <v>0</v>
      </c>
      <c r="AO1419" s="471">
        <v>0</v>
      </c>
      <c r="AP1419" s="471">
        <v>0</v>
      </c>
      <c r="AQ1419" s="471">
        <v>0</v>
      </c>
      <c r="AR1419" s="496">
        <v>0</v>
      </c>
      <c r="AS1419" s="503">
        <v>100</v>
      </c>
      <c r="AT1419" s="471">
        <v>0</v>
      </c>
      <c r="AU1419" s="471">
        <v>0</v>
      </c>
      <c r="AV1419" s="471">
        <v>0</v>
      </c>
      <c r="AW1419" s="471">
        <v>0</v>
      </c>
      <c r="AX1419" s="471">
        <v>0</v>
      </c>
      <c r="AY1419" s="471">
        <v>0</v>
      </c>
      <c r="AZ1419" s="471">
        <v>0</v>
      </c>
      <c r="BA1419" s="471">
        <v>0</v>
      </c>
      <c r="BB1419" s="496">
        <v>0</v>
      </c>
      <c r="BC1419" s="503">
        <v>0</v>
      </c>
      <c r="BD1419" s="471">
        <v>0</v>
      </c>
      <c r="BE1419" s="471">
        <v>0</v>
      </c>
      <c r="BF1419" s="471">
        <v>0</v>
      </c>
      <c r="BG1419" s="471">
        <v>0</v>
      </c>
      <c r="BH1419" s="471">
        <v>0</v>
      </c>
      <c r="BI1419" s="471">
        <v>0</v>
      </c>
      <c r="BJ1419" s="471">
        <v>0</v>
      </c>
      <c r="BK1419" s="471">
        <v>0</v>
      </c>
      <c r="BL1419" s="496">
        <v>0</v>
      </c>
      <c r="BM1419" s="471">
        <v>0</v>
      </c>
      <c r="BN1419" s="471">
        <v>0</v>
      </c>
      <c r="BO1419" s="471">
        <v>0</v>
      </c>
      <c r="BP1419" s="471">
        <v>0</v>
      </c>
      <c r="BQ1419" s="471">
        <v>0</v>
      </c>
      <c r="BR1419" s="471">
        <v>0</v>
      </c>
      <c r="BS1419" s="471">
        <v>0</v>
      </c>
      <c r="BT1419" s="471">
        <v>0</v>
      </c>
      <c r="BU1419" s="496">
        <v>0</v>
      </c>
      <c r="BV1419" s="471">
        <v>77</v>
      </c>
      <c r="BW1419" s="471">
        <v>162</v>
      </c>
      <c r="BX1419" s="471">
        <v>769</v>
      </c>
      <c r="BY1419" s="471">
        <v>460</v>
      </c>
      <c r="BZ1419" s="471">
        <v>328</v>
      </c>
      <c r="CA1419" s="471">
        <v>137</v>
      </c>
      <c r="CB1419" s="471">
        <v>66</v>
      </c>
      <c r="CC1419" s="471">
        <v>20</v>
      </c>
      <c r="CD1419" s="496">
        <v>2019</v>
      </c>
      <c r="CE1419" s="503">
        <v>10</v>
      </c>
      <c r="CF1419" s="471">
        <v>0</v>
      </c>
      <c r="CG1419" s="471">
        <v>0</v>
      </c>
      <c r="CH1419" s="471">
        <v>0</v>
      </c>
      <c r="CI1419" s="471">
        <v>0</v>
      </c>
      <c r="CJ1419" s="471">
        <v>0</v>
      </c>
      <c r="CK1419" s="471">
        <v>0</v>
      </c>
      <c r="CL1419" s="471">
        <v>0</v>
      </c>
      <c r="CM1419" s="471">
        <v>0</v>
      </c>
      <c r="CN1419" s="496">
        <v>0</v>
      </c>
      <c r="CO1419" s="503">
        <v>25</v>
      </c>
      <c r="CP1419" s="471">
        <v>0</v>
      </c>
      <c r="CQ1419" s="471">
        <v>0</v>
      </c>
      <c r="CR1419" s="471">
        <v>0</v>
      </c>
      <c r="CS1419" s="471">
        <v>0</v>
      </c>
      <c r="CT1419" s="471">
        <v>0</v>
      </c>
      <c r="CU1419" s="471">
        <v>0</v>
      </c>
      <c r="CV1419" s="471">
        <v>0</v>
      </c>
      <c r="CW1419" s="471">
        <v>0</v>
      </c>
      <c r="CX1419" s="496">
        <v>0</v>
      </c>
      <c r="CY1419" s="503">
        <v>50</v>
      </c>
      <c r="CZ1419" s="471">
        <v>0</v>
      </c>
      <c r="DA1419" s="471">
        <v>0</v>
      </c>
      <c r="DB1419" s="471">
        <v>0</v>
      </c>
      <c r="DC1419" s="471">
        <v>0</v>
      </c>
      <c r="DD1419" s="471">
        <v>0</v>
      </c>
      <c r="DE1419" s="471">
        <v>0</v>
      </c>
      <c r="DF1419" s="471">
        <v>0</v>
      </c>
      <c r="DG1419" s="471">
        <v>0</v>
      </c>
      <c r="DH1419" s="496">
        <v>0</v>
      </c>
      <c r="DI1419" s="503">
        <v>100</v>
      </c>
      <c r="DJ1419" s="471">
        <v>9</v>
      </c>
      <c r="DK1419" s="471">
        <v>31</v>
      </c>
      <c r="DL1419" s="471">
        <v>59</v>
      </c>
      <c r="DM1419" s="471">
        <v>53</v>
      </c>
      <c r="DN1419" s="471">
        <v>31</v>
      </c>
      <c r="DO1419" s="471">
        <v>14</v>
      </c>
      <c r="DP1419" s="471">
        <v>7</v>
      </c>
      <c r="DQ1419" s="471">
        <v>5</v>
      </c>
      <c r="DR1419" s="496">
        <v>209</v>
      </c>
      <c r="DS1419" s="503">
        <v>0</v>
      </c>
      <c r="DT1419" s="471">
        <v>0</v>
      </c>
      <c r="DU1419" s="471">
        <v>0</v>
      </c>
      <c r="DV1419" s="471">
        <v>0</v>
      </c>
      <c r="DW1419" s="471">
        <v>0</v>
      </c>
      <c r="DX1419" s="471">
        <v>0</v>
      </c>
      <c r="DY1419" s="471">
        <v>0</v>
      </c>
      <c r="DZ1419" s="471">
        <v>0</v>
      </c>
      <c r="EA1419" s="471">
        <v>0</v>
      </c>
      <c r="EB1419" s="496">
        <v>0</v>
      </c>
      <c r="EC1419" s="471">
        <v>9</v>
      </c>
      <c r="ED1419" s="471">
        <v>31</v>
      </c>
      <c r="EE1419" s="471">
        <v>59</v>
      </c>
      <c r="EF1419" s="471">
        <v>53</v>
      </c>
      <c r="EG1419" s="471">
        <v>31</v>
      </c>
      <c r="EH1419" s="471">
        <v>14</v>
      </c>
      <c r="EI1419" s="471">
        <v>7</v>
      </c>
      <c r="EJ1419" s="471">
        <v>5</v>
      </c>
      <c r="EK1419" s="496">
        <v>209</v>
      </c>
      <c r="EL1419" s="518">
        <v>50</v>
      </c>
      <c r="EM1419" s="471">
        <v>0</v>
      </c>
      <c r="EN1419" s="471">
        <v>0</v>
      </c>
      <c r="EO1419" s="471">
        <v>0</v>
      </c>
      <c r="EP1419" s="471">
        <v>0</v>
      </c>
      <c r="EQ1419" s="471">
        <v>0</v>
      </c>
      <c r="ER1419" s="471">
        <v>0</v>
      </c>
      <c r="ES1419" s="471">
        <v>0</v>
      </c>
      <c r="ET1419" s="471">
        <v>0</v>
      </c>
      <c r="EU1419" s="496">
        <v>0</v>
      </c>
      <c r="EV1419" s="503">
        <v>100</v>
      </c>
      <c r="EW1419" s="471">
        <v>0</v>
      </c>
      <c r="EX1419" s="471">
        <v>0</v>
      </c>
      <c r="EY1419" s="471">
        <v>0</v>
      </c>
      <c r="EZ1419" s="471">
        <v>0</v>
      </c>
      <c r="FA1419" s="471">
        <v>0</v>
      </c>
      <c r="FB1419" s="471">
        <v>0</v>
      </c>
      <c r="FC1419" s="471">
        <v>0</v>
      </c>
      <c r="FD1419" s="471">
        <v>0</v>
      </c>
      <c r="FE1419" s="496">
        <v>0</v>
      </c>
      <c r="FF1419" s="503">
        <v>150</v>
      </c>
      <c r="FG1419" s="471">
        <v>0</v>
      </c>
      <c r="FH1419" s="471">
        <v>0</v>
      </c>
      <c r="FI1419" s="471">
        <v>0</v>
      </c>
      <c r="FJ1419" s="471">
        <v>0</v>
      </c>
      <c r="FK1419" s="471">
        <v>0</v>
      </c>
      <c r="FL1419" s="471">
        <v>0</v>
      </c>
      <c r="FM1419" s="471">
        <v>0</v>
      </c>
      <c r="FN1419" s="471">
        <v>0</v>
      </c>
      <c r="FO1419" s="496">
        <v>0</v>
      </c>
      <c r="FP1419" s="503">
        <v>200</v>
      </c>
      <c r="FQ1419" s="471">
        <v>0</v>
      </c>
      <c r="FR1419" s="471">
        <v>2</v>
      </c>
      <c r="FS1419" s="471">
        <v>4</v>
      </c>
      <c r="FT1419" s="471">
        <v>3</v>
      </c>
      <c r="FU1419" s="471">
        <v>4</v>
      </c>
      <c r="FV1419" s="471">
        <v>1</v>
      </c>
      <c r="FW1419" s="471">
        <v>0</v>
      </c>
      <c r="FX1419" s="471">
        <v>0</v>
      </c>
      <c r="FY1419" s="496">
        <v>14</v>
      </c>
      <c r="FZ1419" s="503">
        <v>0</v>
      </c>
      <c r="GA1419" s="471">
        <v>0</v>
      </c>
      <c r="GB1419" s="471">
        <v>0</v>
      </c>
      <c r="GC1419" s="471">
        <v>0</v>
      </c>
      <c r="GD1419" s="471">
        <v>0</v>
      </c>
      <c r="GE1419" s="471">
        <v>0</v>
      </c>
      <c r="GF1419" s="471">
        <v>0</v>
      </c>
      <c r="GG1419" s="471">
        <v>0</v>
      </c>
      <c r="GH1419" s="471">
        <v>0</v>
      </c>
      <c r="GI1419" s="496">
        <v>0</v>
      </c>
      <c r="GJ1419" s="471">
        <v>0</v>
      </c>
      <c r="GK1419" s="471">
        <v>2</v>
      </c>
      <c r="GL1419" s="471">
        <v>4</v>
      </c>
      <c r="GM1419" s="471">
        <v>3</v>
      </c>
      <c r="GN1419" s="471">
        <v>4</v>
      </c>
      <c r="GO1419" s="471">
        <v>1</v>
      </c>
      <c r="GP1419" s="471">
        <v>0</v>
      </c>
      <c r="GQ1419" s="471">
        <v>0</v>
      </c>
      <c r="GR1419" s="496">
        <v>14</v>
      </c>
      <c r="GS1419" s="503">
        <v>100</v>
      </c>
      <c r="GT1419" s="471">
        <v>0</v>
      </c>
      <c r="GU1419" s="471">
        <v>0</v>
      </c>
      <c r="GV1419" s="471">
        <v>0</v>
      </c>
      <c r="GW1419" s="471">
        <v>0</v>
      </c>
      <c r="GX1419" s="471">
        <v>0</v>
      </c>
      <c r="GY1419" s="471">
        <v>0</v>
      </c>
      <c r="GZ1419" s="471">
        <v>0</v>
      </c>
      <c r="HA1419" s="471">
        <v>0</v>
      </c>
      <c r="HB1419" s="496">
        <v>0</v>
      </c>
      <c r="HC1419" s="503">
        <v>150</v>
      </c>
      <c r="HD1419" s="471">
        <v>0</v>
      </c>
      <c r="HE1419" s="471">
        <v>0</v>
      </c>
      <c r="HF1419" s="471">
        <v>0</v>
      </c>
      <c r="HG1419" s="471">
        <v>0</v>
      </c>
      <c r="HH1419" s="471">
        <v>0</v>
      </c>
      <c r="HI1419" s="471">
        <v>0</v>
      </c>
      <c r="HJ1419" s="471">
        <v>0</v>
      </c>
      <c r="HK1419" s="471">
        <v>0</v>
      </c>
      <c r="HL1419" s="496">
        <v>0</v>
      </c>
      <c r="HM1419" s="503">
        <v>200</v>
      </c>
      <c r="HN1419" s="471">
        <v>0</v>
      </c>
      <c r="HO1419" s="471">
        <v>0</v>
      </c>
      <c r="HP1419" s="471">
        <v>0</v>
      </c>
      <c r="HQ1419" s="471">
        <v>0</v>
      </c>
      <c r="HR1419" s="471">
        <v>0</v>
      </c>
      <c r="HS1419" s="471">
        <v>0</v>
      </c>
      <c r="HT1419" s="471">
        <v>0</v>
      </c>
      <c r="HU1419" s="471">
        <v>0</v>
      </c>
      <c r="HV1419" s="496">
        <v>0</v>
      </c>
      <c r="HW1419" s="503">
        <v>250</v>
      </c>
      <c r="HX1419" s="471">
        <v>0</v>
      </c>
      <c r="HY1419" s="471">
        <v>0</v>
      </c>
      <c r="HZ1419" s="471">
        <v>0</v>
      </c>
      <c r="IA1419" s="471">
        <v>0</v>
      </c>
      <c r="IB1419" s="471">
        <v>0</v>
      </c>
      <c r="IC1419" s="471">
        <v>0</v>
      </c>
      <c r="ID1419" s="471">
        <v>0</v>
      </c>
      <c r="IE1419" s="471">
        <v>0</v>
      </c>
      <c r="IF1419" s="496">
        <v>0</v>
      </c>
      <c r="IG1419" s="503">
        <v>300</v>
      </c>
      <c r="IH1419" s="471">
        <v>0</v>
      </c>
      <c r="II1419" s="471">
        <v>0</v>
      </c>
      <c r="IJ1419" s="471">
        <v>1</v>
      </c>
      <c r="IK1419" s="471">
        <v>2</v>
      </c>
      <c r="IL1419" s="471">
        <v>6</v>
      </c>
      <c r="IM1419" s="471">
        <v>0</v>
      </c>
      <c r="IN1419" s="471">
        <v>0</v>
      </c>
      <c r="IO1419" s="471">
        <v>0</v>
      </c>
      <c r="IP1419" s="496">
        <v>9</v>
      </c>
      <c r="IQ1419" s="503">
        <v>0</v>
      </c>
      <c r="IR1419" s="471">
        <v>0</v>
      </c>
      <c r="IS1419" s="471">
        <v>0</v>
      </c>
      <c r="IT1419" s="471">
        <v>0</v>
      </c>
      <c r="IU1419" s="471">
        <v>0</v>
      </c>
      <c r="IV1419" s="471">
        <v>0</v>
      </c>
      <c r="IW1419" s="471">
        <v>0</v>
      </c>
      <c r="IX1419" s="471">
        <v>0</v>
      </c>
      <c r="IY1419" s="471">
        <v>0</v>
      </c>
      <c r="IZ1419" s="496">
        <v>0</v>
      </c>
      <c r="JA1419" s="471">
        <v>0</v>
      </c>
      <c r="JB1419" s="471">
        <v>0</v>
      </c>
      <c r="JC1419" s="471">
        <v>1</v>
      </c>
      <c r="JD1419" s="471">
        <v>2</v>
      </c>
      <c r="JE1419" s="471">
        <v>6</v>
      </c>
      <c r="JF1419" s="471">
        <v>0</v>
      </c>
      <c r="JG1419" s="471">
        <v>0</v>
      </c>
      <c r="JH1419" s="471">
        <v>0</v>
      </c>
      <c r="JI1419" s="471">
        <v>9</v>
      </c>
      <c r="JJ1419" s="503">
        <v>0</v>
      </c>
      <c r="JK1419" s="471">
        <v>15</v>
      </c>
      <c r="JL1419" s="471">
        <v>29</v>
      </c>
      <c r="JM1419" s="471">
        <v>137</v>
      </c>
      <c r="JN1419" s="471">
        <v>167</v>
      </c>
      <c r="JO1419" s="471">
        <v>112</v>
      </c>
      <c r="JP1419" s="471">
        <v>39</v>
      </c>
      <c r="JQ1419" s="471">
        <v>26</v>
      </c>
      <c r="JR1419" s="471">
        <v>7</v>
      </c>
      <c r="JS1419" s="496">
        <v>532</v>
      </c>
      <c r="JT1419" s="503">
        <v>10</v>
      </c>
      <c r="JU1419" s="471">
        <v>0</v>
      </c>
      <c r="JV1419" s="471">
        <v>0</v>
      </c>
      <c r="JW1419" s="471">
        <v>0</v>
      </c>
      <c r="JX1419" s="471">
        <v>0</v>
      </c>
      <c r="JY1419" s="471">
        <v>0</v>
      </c>
      <c r="JZ1419" s="471">
        <v>0</v>
      </c>
      <c r="KA1419" s="471">
        <v>0</v>
      </c>
      <c r="KB1419" s="471">
        <v>0</v>
      </c>
      <c r="KC1419" s="496">
        <v>0</v>
      </c>
      <c r="KD1419" s="503">
        <v>50</v>
      </c>
      <c r="KE1419" s="471">
        <v>0</v>
      </c>
      <c r="KF1419" s="471">
        <v>0</v>
      </c>
      <c r="KG1419" s="471">
        <v>0</v>
      </c>
      <c r="KH1419" s="471">
        <v>0</v>
      </c>
      <c r="KI1419" s="471">
        <v>0</v>
      </c>
      <c r="KJ1419" s="471">
        <v>0</v>
      </c>
      <c r="KK1419" s="471">
        <v>0</v>
      </c>
      <c r="KL1419" s="471">
        <v>0</v>
      </c>
      <c r="KM1419" s="496">
        <v>0</v>
      </c>
      <c r="KN1419" s="503">
        <v>0</v>
      </c>
      <c r="KO1419" s="471">
        <v>0</v>
      </c>
      <c r="KP1419" s="471">
        <v>0</v>
      </c>
      <c r="KQ1419" s="471">
        <v>0</v>
      </c>
      <c r="KR1419" s="471">
        <v>0</v>
      </c>
      <c r="KS1419" s="471">
        <v>0</v>
      </c>
      <c r="KT1419" s="471">
        <v>0</v>
      </c>
      <c r="KU1419" s="471">
        <v>0</v>
      </c>
      <c r="KV1419" s="471">
        <v>0</v>
      </c>
      <c r="KW1419" s="496">
        <v>0</v>
      </c>
      <c r="KX1419" s="471">
        <v>15</v>
      </c>
      <c r="KY1419" s="471">
        <v>29</v>
      </c>
      <c r="KZ1419" s="471">
        <v>137</v>
      </c>
      <c r="LA1419" s="471">
        <v>167</v>
      </c>
      <c r="LB1419" s="471">
        <v>112</v>
      </c>
      <c r="LC1419" s="471">
        <v>39</v>
      </c>
      <c r="LD1419" s="471">
        <v>26</v>
      </c>
      <c r="LE1419" s="471">
        <v>7</v>
      </c>
      <c r="LF1419" s="496">
        <v>532</v>
      </c>
      <c r="LG1419" s="262"/>
      <c r="LH1419" s="262"/>
      <c r="LI1419" s="262"/>
      <c r="LJ1419" s="262"/>
      <c r="LK1419" s="262"/>
      <c r="LL1419" s="262"/>
      <c r="LM1419" s="262"/>
      <c r="LN1419" s="262"/>
      <c r="LO1419" s="262"/>
      <c r="LP1419" s="262"/>
      <c r="LQ1419" s="262"/>
      <c r="LR1419" s="262"/>
      <c r="LS1419" s="262"/>
      <c r="LT1419" s="262"/>
      <c r="LU1419" s="262"/>
      <c r="LV1419" s="262"/>
      <c r="LW1419" s="262"/>
      <c r="LX1419" s="262"/>
      <c r="LY1419" s="262"/>
      <c r="LZ1419" s="262"/>
      <c r="MA1419" s="262"/>
      <c r="MB1419" s="262"/>
      <c r="MC1419" s="262"/>
      <c r="MD1419" s="262"/>
      <c r="ME1419" s="262"/>
      <c r="MF1419" s="262"/>
      <c r="MG1419" s="262"/>
      <c r="MH1419" s="262"/>
      <c r="MI1419" s="262"/>
      <c r="MJ1419" s="262"/>
      <c r="MK1419" s="262"/>
      <c r="ML1419" s="262"/>
      <c r="MM1419" s="262"/>
      <c r="MN1419" s="262"/>
      <c r="MO1419" s="262"/>
      <c r="MP1419" s="262"/>
      <c r="MQ1419" s="262"/>
      <c r="MR1419" s="262"/>
      <c r="MS1419" s="262"/>
      <c r="MT1419" s="262"/>
      <c r="MU1419" s="262"/>
    </row>
    <row r="1420" spans="1:359" x14ac:dyDescent="0.2">
      <c r="A1420" s="241" t="s">
        <v>282</v>
      </c>
      <c r="B1420" s="476" t="s">
        <v>928</v>
      </c>
      <c r="C1420" s="326" t="s">
        <v>782</v>
      </c>
      <c r="D1420" s="283" t="s">
        <v>283</v>
      </c>
      <c r="E1420" s="503">
        <v>0</v>
      </c>
      <c r="F1420" s="471">
        <v>14</v>
      </c>
      <c r="G1420" s="471">
        <v>33</v>
      </c>
      <c r="H1420" s="471">
        <v>63</v>
      </c>
      <c r="I1420" s="471">
        <v>48</v>
      </c>
      <c r="J1420" s="471">
        <v>29</v>
      </c>
      <c r="K1420" s="471">
        <v>14</v>
      </c>
      <c r="L1420" s="471">
        <v>13</v>
      </c>
      <c r="M1420" s="471">
        <v>0</v>
      </c>
      <c r="N1420" s="496">
        <v>214</v>
      </c>
      <c r="O1420" s="503">
        <v>10</v>
      </c>
      <c r="P1420" s="471">
        <v>0</v>
      </c>
      <c r="Q1420" s="471">
        <v>0</v>
      </c>
      <c r="R1420" s="471">
        <v>0</v>
      </c>
      <c r="S1420" s="471">
        <v>0</v>
      </c>
      <c r="T1420" s="471">
        <v>0</v>
      </c>
      <c r="U1420" s="471">
        <v>0</v>
      </c>
      <c r="V1420" s="471">
        <v>0</v>
      </c>
      <c r="W1420" s="471">
        <v>0</v>
      </c>
      <c r="X1420" s="496">
        <v>0</v>
      </c>
      <c r="Y1420" s="503">
        <v>25</v>
      </c>
      <c r="Z1420" s="471">
        <v>0</v>
      </c>
      <c r="AA1420" s="471">
        <v>0</v>
      </c>
      <c r="AB1420" s="471">
        <v>0</v>
      </c>
      <c r="AC1420" s="471">
        <v>0</v>
      </c>
      <c r="AD1420" s="471">
        <v>0</v>
      </c>
      <c r="AE1420" s="471">
        <v>0</v>
      </c>
      <c r="AF1420" s="471">
        <v>0</v>
      </c>
      <c r="AG1420" s="471">
        <v>0</v>
      </c>
      <c r="AH1420" s="496">
        <v>0</v>
      </c>
      <c r="AI1420" s="503">
        <v>50</v>
      </c>
      <c r="AJ1420" s="471">
        <v>0</v>
      </c>
      <c r="AK1420" s="471">
        <v>0</v>
      </c>
      <c r="AL1420" s="471">
        <v>0</v>
      </c>
      <c r="AM1420" s="471">
        <v>0</v>
      </c>
      <c r="AN1420" s="471">
        <v>0</v>
      </c>
      <c r="AO1420" s="471">
        <v>0</v>
      </c>
      <c r="AP1420" s="471">
        <v>0</v>
      </c>
      <c r="AQ1420" s="471">
        <v>0</v>
      </c>
      <c r="AR1420" s="496">
        <v>0</v>
      </c>
      <c r="AS1420" s="503">
        <v>100</v>
      </c>
      <c r="AT1420" s="471">
        <v>0</v>
      </c>
      <c r="AU1420" s="471">
        <v>0</v>
      </c>
      <c r="AV1420" s="471">
        <v>0</v>
      </c>
      <c r="AW1420" s="471">
        <v>0</v>
      </c>
      <c r="AX1420" s="471">
        <v>0</v>
      </c>
      <c r="AY1420" s="471">
        <v>0</v>
      </c>
      <c r="AZ1420" s="471">
        <v>0</v>
      </c>
      <c r="BA1420" s="471">
        <v>0</v>
      </c>
      <c r="BB1420" s="496">
        <v>0</v>
      </c>
      <c r="BC1420" s="503">
        <v>0</v>
      </c>
      <c r="BD1420" s="471">
        <v>0</v>
      </c>
      <c r="BE1420" s="471">
        <v>0</v>
      </c>
      <c r="BF1420" s="471">
        <v>0</v>
      </c>
      <c r="BG1420" s="471">
        <v>0</v>
      </c>
      <c r="BH1420" s="471">
        <v>0</v>
      </c>
      <c r="BI1420" s="471">
        <v>0</v>
      </c>
      <c r="BJ1420" s="471">
        <v>0</v>
      </c>
      <c r="BK1420" s="471">
        <v>0</v>
      </c>
      <c r="BL1420" s="496">
        <v>0</v>
      </c>
      <c r="BM1420" s="471">
        <v>0</v>
      </c>
      <c r="BN1420" s="471">
        <v>0</v>
      </c>
      <c r="BO1420" s="471">
        <v>0</v>
      </c>
      <c r="BP1420" s="471">
        <v>0</v>
      </c>
      <c r="BQ1420" s="471">
        <v>0</v>
      </c>
      <c r="BR1420" s="471">
        <v>0</v>
      </c>
      <c r="BS1420" s="471">
        <v>0</v>
      </c>
      <c r="BT1420" s="471">
        <v>0</v>
      </c>
      <c r="BU1420" s="496">
        <v>0</v>
      </c>
      <c r="BV1420" s="471">
        <v>14</v>
      </c>
      <c r="BW1420" s="471">
        <v>33</v>
      </c>
      <c r="BX1420" s="471">
        <v>63</v>
      </c>
      <c r="BY1420" s="471">
        <v>48</v>
      </c>
      <c r="BZ1420" s="471">
        <v>29</v>
      </c>
      <c r="CA1420" s="471">
        <v>14</v>
      </c>
      <c r="CB1420" s="471">
        <v>13</v>
      </c>
      <c r="CC1420" s="471">
        <v>0</v>
      </c>
      <c r="CD1420" s="496">
        <v>214</v>
      </c>
      <c r="CE1420" s="503">
        <v>10</v>
      </c>
      <c r="CF1420" s="471">
        <v>0</v>
      </c>
      <c r="CG1420" s="471">
        <v>0</v>
      </c>
      <c r="CH1420" s="471">
        <v>0</v>
      </c>
      <c r="CI1420" s="471">
        <v>0</v>
      </c>
      <c r="CJ1420" s="471">
        <v>0</v>
      </c>
      <c r="CK1420" s="471">
        <v>0</v>
      </c>
      <c r="CL1420" s="471">
        <v>0</v>
      </c>
      <c r="CM1420" s="471">
        <v>0</v>
      </c>
      <c r="CN1420" s="496">
        <v>0</v>
      </c>
      <c r="CO1420" s="503">
        <v>25</v>
      </c>
      <c r="CP1420" s="471">
        <v>0</v>
      </c>
      <c r="CQ1420" s="471">
        <v>0</v>
      </c>
      <c r="CR1420" s="471">
        <v>0</v>
      </c>
      <c r="CS1420" s="471">
        <v>0</v>
      </c>
      <c r="CT1420" s="471">
        <v>0</v>
      </c>
      <c r="CU1420" s="471">
        <v>0</v>
      </c>
      <c r="CV1420" s="471">
        <v>0</v>
      </c>
      <c r="CW1420" s="471">
        <v>0</v>
      </c>
      <c r="CX1420" s="496">
        <v>0</v>
      </c>
      <c r="CY1420" s="503">
        <v>50</v>
      </c>
      <c r="CZ1420" s="471">
        <v>10</v>
      </c>
      <c r="DA1420" s="471">
        <v>16</v>
      </c>
      <c r="DB1420" s="471">
        <v>22</v>
      </c>
      <c r="DC1420" s="471">
        <v>18</v>
      </c>
      <c r="DD1420" s="471">
        <v>12</v>
      </c>
      <c r="DE1420" s="471">
        <v>5</v>
      </c>
      <c r="DF1420" s="471">
        <v>5</v>
      </c>
      <c r="DG1420" s="471">
        <v>2</v>
      </c>
      <c r="DH1420" s="496">
        <v>90</v>
      </c>
      <c r="DI1420" s="503">
        <v>100</v>
      </c>
      <c r="DJ1420" s="471">
        <v>0</v>
      </c>
      <c r="DK1420" s="471">
        <v>0</v>
      </c>
      <c r="DL1420" s="471">
        <v>0</v>
      </c>
      <c r="DM1420" s="471">
        <v>0</v>
      </c>
      <c r="DN1420" s="471">
        <v>0</v>
      </c>
      <c r="DO1420" s="471">
        <v>0</v>
      </c>
      <c r="DP1420" s="471">
        <v>0</v>
      </c>
      <c r="DQ1420" s="471">
        <v>0</v>
      </c>
      <c r="DR1420" s="496">
        <v>0</v>
      </c>
      <c r="DS1420" s="503">
        <v>0</v>
      </c>
      <c r="DT1420" s="471">
        <v>0</v>
      </c>
      <c r="DU1420" s="471">
        <v>0</v>
      </c>
      <c r="DV1420" s="471">
        <v>0</v>
      </c>
      <c r="DW1420" s="471">
        <v>0</v>
      </c>
      <c r="DX1420" s="471">
        <v>0</v>
      </c>
      <c r="DY1420" s="471">
        <v>0</v>
      </c>
      <c r="DZ1420" s="471">
        <v>0</v>
      </c>
      <c r="EA1420" s="471">
        <v>0</v>
      </c>
      <c r="EB1420" s="496">
        <v>0</v>
      </c>
      <c r="EC1420" s="471">
        <v>10</v>
      </c>
      <c r="ED1420" s="471">
        <v>16</v>
      </c>
      <c r="EE1420" s="471">
        <v>22</v>
      </c>
      <c r="EF1420" s="471">
        <v>18</v>
      </c>
      <c r="EG1420" s="471">
        <v>12</v>
      </c>
      <c r="EH1420" s="471">
        <v>5</v>
      </c>
      <c r="EI1420" s="471">
        <v>5</v>
      </c>
      <c r="EJ1420" s="471">
        <v>2</v>
      </c>
      <c r="EK1420" s="496">
        <v>90</v>
      </c>
      <c r="EL1420" s="518">
        <v>50</v>
      </c>
      <c r="EM1420" s="471">
        <v>1</v>
      </c>
      <c r="EN1420" s="471">
        <v>5</v>
      </c>
      <c r="EO1420" s="471">
        <v>6</v>
      </c>
      <c r="EP1420" s="471">
        <v>4</v>
      </c>
      <c r="EQ1420" s="471">
        <v>5</v>
      </c>
      <c r="ER1420" s="471">
        <v>0</v>
      </c>
      <c r="ES1420" s="471">
        <v>3</v>
      </c>
      <c r="ET1420" s="471">
        <v>0</v>
      </c>
      <c r="EU1420" s="496">
        <v>24</v>
      </c>
      <c r="EV1420" s="503">
        <v>100</v>
      </c>
      <c r="EW1420" s="471">
        <v>0</v>
      </c>
      <c r="EX1420" s="471">
        <v>0</v>
      </c>
      <c r="EY1420" s="471">
        <v>0</v>
      </c>
      <c r="EZ1420" s="471">
        <v>0</v>
      </c>
      <c r="FA1420" s="471">
        <v>0</v>
      </c>
      <c r="FB1420" s="471">
        <v>0</v>
      </c>
      <c r="FC1420" s="471">
        <v>0</v>
      </c>
      <c r="FD1420" s="471">
        <v>0</v>
      </c>
      <c r="FE1420" s="496">
        <v>0</v>
      </c>
      <c r="FF1420" s="503">
        <v>150</v>
      </c>
      <c r="FG1420" s="471">
        <v>0</v>
      </c>
      <c r="FH1420" s="471">
        <v>0</v>
      </c>
      <c r="FI1420" s="471">
        <v>0</v>
      </c>
      <c r="FJ1420" s="471">
        <v>0</v>
      </c>
      <c r="FK1420" s="471">
        <v>0</v>
      </c>
      <c r="FL1420" s="471">
        <v>0</v>
      </c>
      <c r="FM1420" s="471">
        <v>0</v>
      </c>
      <c r="FN1420" s="471">
        <v>0</v>
      </c>
      <c r="FO1420" s="496">
        <v>0</v>
      </c>
      <c r="FP1420" s="503">
        <v>200</v>
      </c>
      <c r="FQ1420" s="471">
        <v>0</v>
      </c>
      <c r="FR1420" s="471">
        <v>0</v>
      </c>
      <c r="FS1420" s="471">
        <v>0</v>
      </c>
      <c r="FT1420" s="471">
        <v>0</v>
      </c>
      <c r="FU1420" s="471">
        <v>0</v>
      </c>
      <c r="FV1420" s="471">
        <v>0</v>
      </c>
      <c r="FW1420" s="471">
        <v>0</v>
      </c>
      <c r="FX1420" s="471">
        <v>0</v>
      </c>
      <c r="FY1420" s="496">
        <v>0</v>
      </c>
      <c r="FZ1420" s="503">
        <v>0</v>
      </c>
      <c r="GA1420" s="471">
        <v>0</v>
      </c>
      <c r="GB1420" s="471">
        <v>0</v>
      </c>
      <c r="GC1420" s="471">
        <v>0</v>
      </c>
      <c r="GD1420" s="471">
        <v>0</v>
      </c>
      <c r="GE1420" s="471">
        <v>0</v>
      </c>
      <c r="GF1420" s="471">
        <v>0</v>
      </c>
      <c r="GG1420" s="471">
        <v>0</v>
      </c>
      <c r="GH1420" s="471">
        <v>0</v>
      </c>
      <c r="GI1420" s="496">
        <v>0</v>
      </c>
      <c r="GJ1420" s="471">
        <v>1</v>
      </c>
      <c r="GK1420" s="471">
        <v>5</v>
      </c>
      <c r="GL1420" s="471">
        <v>6</v>
      </c>
      <c r="GM1420" s="471">
        <v>4</v>
      </c>
      <c r="GN1420" s="471">
        <v>5</v>
      </c>
      <c r="GO1420" s="471">
        <v>0</v>
      </c>
      <c r="GP1420" s="471">
        <v>3</v>
      </c>
      <c r="GQ1420" s="471">
        <v>0</v>
      </c>
      <c r="GR1420" s="496">
        <v>24</v>
      </c>
      <c r="GS1420" s="503">
        <v>100</v>
      </c>
      <c r="GT1420" s="471">
        <v>0</v>
      </c>
      <c r="GU1420" s="471">
        <v>0</v>
      </c>
      <c r="GV1420" s="471">
        <v>0</v>
      </c>
      <c r="GW1420" s="471">
        <v>0</v>
      </c>
      <c r="GX1420" s="471">
        <v>0</v>
      </c>
      <c r="GY1420" s="471">
        <v>0</v>
      </c>
      <c r="GZ1420" s="471">
        <v>0</v>
      </c>
      <c r="HA1420" s="471">
        <v>0</v>
      </c>
      <c r="HB1420" s="496">
        <v>0</v>
      </c>
      <c r="HC1420" s="503">
        <v>150</v>
      </c>
      <c r="HD1420" s="471">
        <v>0</v>
      </c>
      <c r="HE1420" s="471">
        <v>0</v>
      </c>
      <c r="HF1420" s="471">
        <v>0</v>
      </c>
      <c r="HG1420" s="471">
        <v>0</v>
      </c>
      <c r="HH1420" s="471">
        <v>0</v>
      </c>
      <c r="HI1420" s="471">
        <v>0</v>
      </c>
      <c r="HJ1420" s="471">
        <v>0</v>
      </c>
      <c r="HK1420" s="471">
        <v>0</v>
      </c>
      <c r="HL1420" s="496">
        <v>0</v>
      </c>
      <c r="HM1420" s="503">
        <v>200</v>
      </c>
      <c r="HN1420" s="471">
        <v>0</v>
      </c>
      <c r="HO1420" s="471">
        <v>0</v>
      </c>
      <c r="HP1420" s="471">
        <v>0</v>
      </c>
      <c r="HQ1420" s="471">
        <v>0</v>
      </c>
      <c r="HR1420" s="471">
        <v>0</v>
      </c>
      <c r="HS1420" s="471">
        <v>0</v>
      </c>
      <c r="HT1420" s="471">
        <v>0</v>
      </c>
      <c r="HU1420" s="471">
        <v>0</v>
      </c>
      <c r="HV1420" s="496">
        <v>0</v>
      </c>
      <c r="HW1420" s="503">
        <v>250</v>
      </c>
      <c r="HX1420" s="471">
        <v>0</v>
      </c>
      <c r="HY1420" s="471">
        <v>0</v>
      </c>
      <c r="HZ1420" s="471">
        <v>0</v>
      </c>
      <c r="IA1420" s="471">
        <v>0</v>
      </c>
      <c r="IB1420" s="471">
        <v>0</v>
      </c>
      <c r="IC1420" s="471">
        <v>0</v>
      </c>
      <c r="ID1420" s="471">
        <v>0</v>
      </c>
      <c r="IE1420" s="471">
        <v>0</v>
      </c>
      <c r="IF1420" s="496">
        <v>0</v>
      </c>
      <c r="IG1420" s="503">
        <v>300</v>
      </c>
      <c r="IH1420" s="471">
        <v>0</v>
      </c>
      <c r="II1420" s="471">
        <v>0</v>
      </c>
      <c r="IJ1420" s="471">
        <v>0</v>
      </c>
      <c r="IK1420" s="471">
        <v>0</v>
      </c>
      <c r="IL1420" s="471">
        <v>0</v>
      </c>
      <c r="IM1420" s="471">
        <v>0</v>
      </c>
      <c r="IN1420" s="471">
        <v>0</v>
      </c>
      <c r="IO1420" s="471">
        <v>0</v>
      </c>
      <c r="IP1420" s="496">
        <v>0</v>
      </c>
      <c r="IQ1420" s="503">
        <v>0</v>
      </c>
      <c r="IR1420" s="471">
        <v>0</v>
      </c>
      <c r="IS1420" s="471">
        <v>0</v>
      </c>
      <c r="IT1420" s="471">
        <v>0</v>
      </c>
      <c r="IU1420" s="471">
        <v>0</v>
      </c>
      <c r="IV1420" s="471">
        <v>0</v>
      </c>
      <c r="IW1420" s="471">
        <v>0</v>
      </c>
      <c r="IX1420" s="471">
        <v>0</v>
      </c>
      <c r="IY1420" s="471">
        <v>0</v>
      </c>
      <c r="IZ1420" s="496">
        <v>0</v>
      </c>
      <c r="JA1420" s="471">
        <v>0</v>
      </c>
      <c r="JB1420" s="471">
        <v>0</v>
      </c>
      <c r="JC1420" s="471">
        <v>0</v>
      </c>
      <c r="JD1420" s="471">
        <v>0</v>
      </c>
      <c r="JE1420" s="471">
        <v>0</v>
      </c>
      <c r="JF1420" s="471">
        <v>0</v>
      </c>
      <c r="JG1420" s="471">
        <v>0</v>
      </c>
      <c r="JH1420" s="471">
        <v>0</v>
      </c>
      <c r="JI1420" s="471">
        <v>0</v>
      </c>
      <c r="JJ1420" s="503">
        <v>0</v>
      </c>
      <c r="JK1420" s="471">
        <v>8</v>
      </c>
      <c r="JL1420" s="471">
        <v>4</v>
      </c>
      <c r="JM1420" s="471">
        <v>11</v>
      </c>
      <c r="JN1420" s="471">
        <v>19</v>
      </c>
      <c r="JO1420" s="471">
        <v>17</v>
      </c>
      <c r="JP1420" s="471">
        <v>11</v>
      </c>
      <c r="JQ1420" s="471">
        <v>9</v>
      </c>
      <c r="JR1420" s="471">
        <v>2</v>
      </c>
      <c r="JS1420" s="496">
        <v>81</v>
      </c>
      <c r="JT1420" s="503">
        <v>10</v>
      </c>
      <c r="JU1420" s="471">
        <v>0</v>
      </c>
      <c r="JV1420" s="471">
        <v>0</v>
      </c>
      <c r="JW1420" s="471">
        <v>0</v>
      </c>
      <c r="JX1420" s="471">
        <v>0</v>
      </c>
      <c r="JY1420" s="471">
        <v>0</v>
      </c>
      <c r="JZ1420" s="471">
        <v>0</v>
      </c>
      <c r="KA1420" s="471">
        <v>0</v>
      </c>
      <c r="KB1420" s="471">
        <v>0</v>
      </c>
      <c r="KC1420" s="496">
        <v>0</v>
      </c>
      <c r="KD1420" s="503">
        <v>50</v>
      </c>
      <c r="KE1420" s="471">
        <v>0</v>
      </c>
      <c r="KF1420" s="471">
        <v>0</v>
      </c>
      <c r="KG1420" s="471">
        <v>2</v>
      </c>
      <c r="KH1420" s="471">
        <v>0</v>
      </c>
      <c r="KI1420" s="471">
        <v>0</v>
      </c>
      <c r="KJ1420" s="471">
        <v>1</v>
      </c>
      <c r="KK1420" s="471">
        <v>0</v>
      </c>
      <c r="KL1420" s="471">
        <v>0</v>
      </c>
      <c r="KM1420" s="496">
        <v>3</v>
      </c>
      <c r="KN1420" s="503">
        <v>0</v>
      </c>
      <c r="KO1420" s="471">
        <v>0</v>
      </c>
      <c r="KP1420" s="471">
        <v>0</v>
      </c>
      <c r="KQ1420" s="471">
        <v>0</v>
      </c>
      <c r="KR1420" s="471">
        <v>0</v>
      </c>
      <c r="KS1420" s="471">
        <v>0</v>
      </c>
      <c r="KT1420" s="471">
        <v>0</v>
      </c>
      <c r="KU1420" s="471">
        <v>0</v>
      </c>
      <c r="KV1420" s="471">
        <v>0</v>
      </c>
      <c r="KW1420" s="496">
        <v>0</v>
      </c>
      <c r="KX1420" s="471">
        <v>8</v>
      </c>
      <c r="KY1420" s="471">
        <v>4</v>
      </c>
      <c r="KZ1420" s="471">
        <v>13</v>
      </c>
      <c r="LA1420" s="471">
        <v>19</v>
      </c>
      <c r="LB1420" s="471">
        <v>17</v>
      </c>
      <c r="LC1420" s="471">
        <v>12</v>
      </c>
      <c r="LD1420" s="471">
        <v>9</v>
      </c>
      <c r="LE1420" s="471">
        <v>2</v>
      </c>
      <c r="LF1420" s="496">
        <v>84</v>
      </c>
      <c r="LG1420" s="262"/>
      <c r="LH1420" s="262"/>
      <c r="LI1420" s="262"/>
      <c r="LJ1420" s="262"/>
      <c r="LK1420" s="262"/>
      <c r="LL1420" s="262"/>
      <c r="LM1420" s="262"/>
      <c r="LN1420" s="262"/>
      <c r="LO1420" s="262"/>
      <c r="LP1420" s="262"/>
      <c r="LQ1420" s="262"/>
      <c r="LR1420" s="262"/>
      <c r="LS1420" s="262"/>
      <c r="LT1420" s="262"/>
      <c r="LU1420" s="262"/>
      <c r="LV1420" s="262"/>
      <c r="LW1420" s="262"/>
      <c r="LX1420" s="262"/>
      <c r="LY1420" s="262"/>
      <c r="LZ1420" s="262"/>
      <c r="MA1420" s="262"/>
      <c r="MB1420" s="262"/>
      <c r="MC1420" s="262"/>
      <c r="MD1420" s="262"/>
      <c r="ME1420" s="262"/>
      <c r="MF1420" s="262"/>
      <c r="MG1420" s="262"/>
      <c r="MH1420" s="262"/>
      <c r="MI1420" s="262"/>
      <c r="MJ1420" s="262"/>
      <c r="MK1420" s="262"/>
      <c r="ML1420" s="262"/>
      <c r="MM1420" s="262"/>
      <c r="MN1420" s="262"/>
      <c r="MO1420" s="262"/>
      <c r="MP1420" s="262"/>
      <c r="MQ1420" s="262"/>
      <c r="MR1420" s="262"/>
      <c r="MS1420" s="262"/>
      <c r="MT1420" s="262"/>
      <c r="MU1420" s="262"/>
    </row>
    <row r="1421" spans="1:359" x14ac:dyDescent="0.2">
      <c r="A1421" s="241" t="s">
        <v>284</v>
      </c>
      <c r="B1421" s="476" t="s">
        <v>929</v>
      </c>
      <c r="C1421" s="326" t="s">
        <v>870</v>
      </c>
      <c r="D1421" s="283" t="s">
        <v>930</v>
      </c>
      <c r="E1421" s="503">
        <v>0</v>
      </c>
      <c r="F1421" s="471">
        <v>668</v>
      </c>
      <c r="G1421" s="471">
        <v>116</v>
      </c>
      <c r="H1421" s="471">
        <v>60</v>
      </c>
      <c r="I1421" s="471">
        <v>25</v>
      </c>
      <c r="J1421" s="471">
        <v>6</v>
      </c>
      <c r="K1421" s="471">
        <v>2</v>
      </c>
      <c r="L1421" s="471">
        <v>7</v>
      </c>
      <c r="M1421" s="471">
        <v>1</v>
      </c>
      <c r="N1421" s="496">
        <v>885</v>
      </c>
      <c r="O1421" s="503">
        <v>10</v>
      </c>
      <c r="P1421" s="471">
        <v>0</v>
      </c>
      <c r="Q1421" s="471">
        <v>0</v>
      </c>
      <c r="R1421" s="471">
        <v>0</v>
      </c>
      <c r="S1421" s="471">
        <v>0</v>
      </c>
      <c r="T1421" s="471">
        <v>0</v>
      </c>
      <c r="U1421" s="471">
        <v>0</v>
      </c>
      <c r="V1421" s="471">
        <v>0</v>
      </c>
      <c r="W1421" s="471">
        <v>0</v>
      </c>
      <c r="X1421" s="496">
        <v>0</v>
      </c>
      <c r="Y1421" s="503">
        <v>25</v>
      </c>
      <c r="Z1421" s="471">
        <v>0</v>
      </c>
      <c r="AA1421" s="471">
        <v>0</v>
      </c>
      <c r="AB1421" s="471">
        <v>0</v>
      </c>
      <c r="AC1421" s="471">
        <v>0</v>
      </c>
      <c r="AD1421" s="471">
        <v>0</v>
      </c>
      <c r="AE1421" s="471">
        <v>0</v>
      </c>
      <c r="AF1421" s="471">
        <v>0</v>
      </c>
      <c r="AG1421" s="471">
        <v>0</v>
      </c>
      <c r="AH1421" s="496">
        <v>0</v>
      </c>
      <c r="AI1421" s="503">
        <v>50</v>
      </c>
      <c r="AJ1421" s="471">
        <v>61</v>
      </c>
      <c r="AK1421" s="471">
        <v>15</v>
      </c>
      <c r="AL1421" s="471">
        <v>10</v>
      </c>
      <c r="AM1421" s="471">
        <v>2</v>
      </c>
      <c r="AN1421" s="471">
        <v>3</v>
      </c>
      <c r="AO1421" s="471">
        <v>1</v>
      </c>
      <c r="AP1421" s="471">
        <v>1</v>
      </c>
      <c r="AQ1421" s="471">
        <v>0</v>
      </c>
      <c r="AR1421" s="496">
        <v>93</v>
      </c>
      <c r="AS1421" s="503">
        <v>100</v>
      </c>
      <c r="AT1421" s="471">
        <v>15</v>
      </c>
      <c r="AU1421" s="471">
        <v>3</v>
      </c>
      <c r="AV1421" s="471">
        <v>2</v>
      </c>
      <c r="AW1421" s="471">
        <v>3</v>
      </c>
      <c r="AX1421" s="471">
        <v>0</v>
      </c>
      <c r="AY1421" s="471">
        <v>0</v>
      </c>
      <c r="AZ1421" s="471">
        <v>0</v>
      </c>
      <c r="BA1421" s="471">
        <v>0</v>
      </c>
      <c r="BB1421" s="496">
        <v>23</v>
      </c>
      <c r="BC1421" s="503">
        <v>0</v>
      </c>
      <c r="BD1421" s="471">
        <v>0</v>
      </c>
      <c r="BE1421" s="471">
        <v>0</v>
      </c>
      <c r="BF1421" s="471">
        <v>0</v>
      </c>
      <c r="BG1421" s="471">
        <v>0</v>
      </c>
      <c r="BH1421" s="471">
        <v>0</v>
      </c>
      <c r="BI1421" s="471">
        <v>0</v>
      </c>
      <c r="BJ1421" s="471">
        <v>0</v>
      </c>
      <c r="BK1421" s="471">
        <v>0</v>
      </c>
      <c r="BL1421" s="496">
        <v>0</v>
      </c>
      <c r="BM1421" s="471">
        <v>76</v>
      </c>
      <c r="BN1421" s="471">
        <v>18</v>
      </c>
      <c r="BO1421" s="471">
        <v>12</v>
      </c>
      <c r="BP1421" s="471">
        <v>5</v>
      </c>
      <c r="BQ1421" s="471">
        <v>3</v>
      </c>
      <c r="BR1421" s="471">
        <v>1</v>
      </c>
      <c r="BS1421" s="471">
        <v>1</v>
      </c>
      <c r="BT1421" s="471">
        <v>0</v>
      </c>
      <c r="BU1421" s="496">
        <v>116</v>
      </c>
      <c r="BV1421" s="471">
        <v>744</v>
      </c>
      <c r="BW1421" s="471">
        <v>134</v>
      </c>
      <c r="BX1421" s="471">
        <v>72</v>
      </c>
      <c r="BY1421" s="471">
        <v>30</v>
      </c>
      <c r="BZ1421" s="471">
        <v>9</v>
      </c>
      <c r="CA1421" s="471">
        <v>3</v>
      </c>
      <c r="CB1421" s="471">
        <v>8</v>
      </c>
      <c r="CC1421" s="471">
        <v>1</v>
      </c>
      <c r="CD1421" s="496">
        <v>1001</v>
      </c>
      <c r="CE1421" s="503">
        <v>10</v>
      </c>
      <c r="CF1421" s="471">
        <v>0</v>
      </c>
      <c r="CG1421" s="471">
        <v>0</v>
      </c>
      <c r="CH1421" s="471">
        <v>0</v>
      </c>
      <c r="CI1421" s="471">
        <v>0</v>
      </c>
      <c r="CJ1421" s="471">
        <v>0</v>
      </c>
      <c r="CK1421" s="471">
        <v>0</v>
      </c>
      <c r="CL1421" s="471">
        <v>0</v>
      </c>
      <c r="CM1421" s="471">
        <v>0</v>
      </c>
      <c r="CN1421" s="496">
        <v>0</v>
      </c>
      <c r="CO1421" s="503">
        <v>25</v>
      </c>
      <c r="CP1421" s="471">
        <v>0</v>
      </c>
      <c r="CQ1421" s="471">
        <v>0</v>
      </c>
      <c r="CR1421" s="471">
        <v>0</v>
      </c>
      <c r="CS1421" s="471">
        <v>0</v>
      </c>
      <c r="CT1421" s="471">
        <v>0</v>
      </c>
      <c r="CU1421" s="471">
        <v>0</v>
      </c>
      <c r="CV1421" s="471">
        <v>0</v>
      </c>
      <c r="CW1421" s="471">
        <v>0</v>
      </c>
      <c r="CX1421" s="496">
        <v>0</v>
      </c>
      <c r="CY1421" s="503">
        <v>50</v>
      </c>
      <c r="CZ1421" s="471">
        <v>0</v>
      </c>
      <c r="DA1421" s="471">
        <v>0</v>
      </c>
      <c r="DB1421" s="471">
        <v>0</v>
      </c>
      <c r="DC1421" s="471">
        <v>0</v>
      </c>
      <c r="DD1421" s="471">
        <v>0</v>
      </c>
      <c r="DE1421" s="471">
        <v>0</v>
      </c>
      <c r="DF1421" s="471">
        <v>0</v>
      </c>
      <c r="DG1421" s="471">
        <v>0</v>
      </c>
      <c r="DH1421" s="496">
        <v>0</v>
      </c>
      <c r="DI1421" s="503">
        <v>100</v>
      </c>
      <c r="DJ1421" s="471">
        <v>197</v>
      </c>
      <c r="DK1421" s="471">
        <v>10</v>
      </c>
      <c r="DL1421" s="471">
        <v>6</v>
      </c>
      <c r="DM1421" s="471">
        <v>2</v>
      </c>
      <c r="DN1421" s="471">
        <v>0</v>
      </c>
      <c r="DO1421" s="471">
        <v>0</v>
      </c>
      <c r="DP1421" s="471">
        <v>1</v>
      </c>
      <c r="DQ1421" s="471">
        <v>0</v>
      </c>
      <c r="DR1421" s="496">
        <v>216</v>
      </c>
      <c r="DS1421" s="503">
        <v>0</v>
      </c>
      <c r="DT1421" s="471">
        <v>0</v>
      </c>
      <c r="DU1421" s="471">
        <v>0</v>
      </c>
      <c r="DV1421" s="471">
        <v>0</v>
      </c>
      <c r="DW1421" s="471">
        <v>0</v>
      </c>
      <c r="DX1421" s="471">
        <v>0</v>
      </c>
      <c r="DY1421" s="471">
        <v>0</v>
      </c>
      <c r="DZ1421" s="471">
        <v>0</v>
      </c>
      <c r="EA1421" s="471">
        <v>0</v>
      </c>
      <c r="EB1421" s="496">
        <v>0</v>
      </c>
      <c r="EC1421" s="471">
        <v>197</v>
      </c>
      <c r="ED1421" s="471">
        <v>10</v>
      </c>
      <c r="EE1421" s="471">
        <v>6</v>
      </c>
      <c r="EF1421" s="471">
        <v>2</v>
      </c>
      <c r="EG1421" s="471">
        <v>0</v>
      </c>
      <c r="EH1421" s="471">
        <v>0</v>
      </c>
      <c r="EI1421" s="471">
        <v>1</v>
      </c>
      <c r="EJ1421" s="471">
        <v>0</v>
      </c>
      <c r="EK1421" s="496">
        <v>216</v>
      </c>
      <c r="EL1421" s="518">
        <v>50</v>
      </c>
      <c r="EM1421" s="471">
        <v>0</v>
      </c>
      <c r="EN1421" s="471">
        <v>0</v>
      </c>
      <c r="EO1421" s="471">
        <v>0</v>
      </c>
      <c r="EP1421" s="471">
        <v>0</v>
      </c>
      <c r="EQ1421" s="471">
        <v>0</v>
      </c>
      <c r="ER1421" s="471">
        <v>0</v>
      </c>
      <c r="ES1421" s="471">
        <v>0</v>
      </c>
      <c r="ET1421" s="471">
        <v>0</v>
      </c>
      <c r="EU1421" s="496">
        <v>0</v>
      </c>
      <c r="EV1421" s="503">
        <v>100</v>
      </c>
      <c r="EW1421" s="471">
        <v>76</v>
      </c>
      <c r="EX1421" s="471">
        <v>0</v>
      </c>
      <c r="EY1421" s="471">
        <v>1</v>
      </c>
      <c r="EZ1421" s="471">
        <v>0</v>
      </c>
      <c r="FA1421" s="471">
        <v>2</v>
      </c>
      <c r="FB1421" s="471">
        <v>0</v>
      </c>
      <c r="FC1421" s="471">
        <v>2</v>
      </c>
      <c r="FD1421" s="471">
        <v>1</v>
      </c>
      <c r="FE1421" s="496">
        <v>82</v>
      </c>
      <c r="FF1421" s="503">
        <v>150</v>
      </c>
      <c r="FG1421" s="471">
        <v>0</v>
      </c>
      <c r="FH1421" s="471">
        <v>0</v>
      </c>
      <c r="FI1421" s="471">
        <v>0</v>
      </c>
      <c r="FJ1421" s="471">
        <v>0</v>
      </c>
      <c r="FK1421" s="471">
        <v>0</v>
      </c>
      <c r="FL1421" s="471">
        <v>0</v>
      </c>
      <c r="FM1421" s="471">
        <v>0</v>
      </c>
      <c r="FN1421" s="471">
        <v>0</v>
      </c>
      <c r="FO1421" s="496">
        <v>0</v>
      </c>
      <c r="FP1421" s="503">
        <v>200</v>
      </c>
      <c r="FQ1421" s="471">
        <v>0</v>
      </c>
      <c r="FR1421" s="471">
        <v>0</v>
      </c>
      <c r="FS1421" s="471">
        <v>0</v>
      </c>
      <c r="FT1421" s="471">
        <v>0</v>
      </c>
      <c r="FU1421" s="471">
        <v>0</v>
      </c>
      <c r="FV1421" s="471">
        <v>0</v>
      </c>
      <c r="FW1421" s="471">
        <v>0</v>
      </c>
      <c r="FX1421" s="471">
        <v>0</v>
      </c>
      <c r="FY1421" s="496">
        <v>0</v>
      </c>
      <c r="FZ1421" s="503">
        <v>0</v>
      </c>
      <c r="GA1421" s="471">
        <v>0</v>
      </c>
      <c r="GB1421" s="471">
        <v>0</v>
      </c>
      <c r="GC1421" s="471">
        <v>0</v>
      </c>
      <c r="GD1421" s="471">
        <v>0</v>
      </c>
      <c r="GE1421" s="471">
        <v>0</v>
      </c>
      <c r="GF1421" s="471">
        <v>0</v>
      </c>
      <c r="GG1421" s="471">
        <v>0</v>
      </c>
      <c r="GH1421" s="471">
        <v>0</v>
      </c>
      <c r="GI1421" s="496">
        <v>0</v>
      </c>
      <c r="GJ1421" s="471">
        <v>76</v>
      </c>
      <c r="GK1421" s="471">
        <v>0</v>
      </c>
      <c r="GL1421" s="471">
        <v>1</v>
      </c>
      <c r="GM1421" s="471">
        <v>0</v>
      </c>
      <c r="GN1421" s="471">
        <v>2</v>
      </c>
      <c r="GO1421" s="471">
        <v>0</v>
      </c>
      <c r="GP1421" s="471">
        <v>2</v>
      </c>
      <c r="GQ1421" s="471">
        <v>1</v>
      </c>
      <c r="GR1421" s="496">
        <v>82</v>
      </c>
      <c r="GS1421" s="503">
        <v>100</v>
      </c>
      <c r="GT1421" s="471">
        <v>27</v>
      </c>
      <c r="GU1421" s="471">
        <v>1</v>
      </c>
      <c r="GV1421" s="471">
        <v>1</v>
      </c>
      <c r="GW1421" s="471">
        <v>2</v>
      </c>
      <c r="GX1421" s="471">
        <v>0</v>
      </c>
      <c r="GY1421" s="471">
        <v>0</v>
      </c>
      <c r="GZ1421" s="471">
        <v>0</v>
      </c>
      <c r="HA1421" s="471">
        <v>0</v>
      </c>
      <c r="HB1421" s="496">
        <v>31</v>
      </c>
      <c r="HC1421" s="503">
        <v>150</v>
      </c>
      <c r="HD1421" s="471">
        <v>0</v>
      </c>
      <c r="HE1421" s="471">
        <v>0</v>
      </c>
      <c r="HF1421" s="471">
        <v>0</v>
      </c>
      <c r="HG1421" s="471">
        <v>0</v>
      </c>
      <c r="HH1421" s="471">
        <v>0</v>
      </c>
      <c r="HI1421" s="471">
        <v>0</v>
      </c>
      <c r="HJ1421" s="471">
        <v>0</v>
      </c>
      <c r="HK1421" s="471">
        <v>0</v>
      </c>
      <c r="HL1421" s="496">
        <v>0</v>
      </c>
      <c r="HM1421" s="503">
        <v>200</v>
      </c>
      <c r="HN1421" s="471">
        <v>0</v>
      </c>
      <c r="HO1421" s="471">
        <v>0</v>
      </c>
      <c r="HP1421" s="471">
        <v>0</v>
      </c>
      <c r="HQ1421" s="471">
        <v>0</v>
      </c>
      <c r="HR1421" s="471">
        <v>0</v>
      </c>
      <c r="HS1421" s="471">
        <v>0</v>
      </c>
      <c r="HT1421" s="471">
        <v>0</v>
      </c>
      <c r="HU1421" s="471">
        <v>0</v>
      </c>
      <c r="HV1421" s="496">
        <v>0</v>
      </c>
      <c r="HW1421" s="503">
        <v>250</v>
      </c>
      <c r="HX1421" s="471">
        <v>0</v>
      </c>
      <c r="HY1421" s="471">
        <v>0</v>
      </c>
      <c r="HZ1421" s="471">
        <v>0</v>
      </c>
      <c r="IA1421" s="471">
        <v>0</v>
      </c>
      <c r="IB1421" s="471">
        <v>0</v>
      </c>
      <c r="IC1421" s="471">
        <v>0</v>
      </c>
      <c r="ID1421" s="471">
        <v>0</v>
      </c>
      <c r="IE1421" s="471">
        <v>0</v>
      </c>
      <c r="IF1421" s="496">
        <v>0</v>
      </c>
      <c r="IG1421" s="503">
        <v>300</v>
      </c>
      <c r="IH1421" s="471">
        <v>0</v>
      </c>
      <c r="II1421" s="471">
        <v>0</v>
      </c>
      <c r="IJ1421" s="471">
        <v>0</v>
      </c>
      <c r="IK1421" s="471">
        <v>0</v>
      </c>
      <c r="IL1421" s="471">
        <v>0</v>
      </c>
      <c r="IM1421" s="471">
        <v>0</v>
      </c>
      <c r="IN1421" s="471">
        <v>0</v>
      </c>
      <c r="IO1421" s="471">
        <v>0</v>
      </c>
      <c r="IP1421" s="496">
        <v>0</v>
      </c>
      <c r="IQ1421" s="503">
        <v>0</v>
      </c>
      <c r="IR1421" s="471">
        <v>0</v>
      </c>
      <c r="IS1421" s="471">
        <v>0</v>
      </c>
      <c r="IT1421" s="471">
        <v>0</v>
      </c>
      <c r="IU1421" s="471">
        <v>0</v>
      </c>
      <c r="IV1421" s="471">
        <v>0</v>
      </c>
      <c r="IW1421" s="471">
        <v>0</v>
      </c>
      <c r="IX1421" s="471">
        <v>0</v>
      </c>
      <c r="IY1421" s="471">
        <v>0</v>
      </c>
      <c r="IZ1421" s="496">
        <v>0</v>
      </c>
      <c r="JA1421" s="471">
        <v>27</v>
      </c>
      <c r="JB1421" s="471">
        <v>1</v>
      </c>
      <c r="JC1421" s="471">
        <v>1</v>
      </c>
      <c r="JD1421" s="471">
        <v>2</v>
      </c>
      <c r="JE1421" s="471">
        <v>0</v>
      </c>
      <c r="JF1421" s="471">
        <v>0</v>
      </c>
      <c r="JG1421" s="471">
        <v>0</v>
      </c>
      <c r="JH1421" s="471">
        <v>0</v>
      </c>
      <c r="JI1421" s="471">
        <v>31</v>
      </c>
      <c r="JJ1421" s="503">
        <v>0</v>
      </c>
      <c r="JK1421" s="471">
        <v>74</v>
      </c>
      <c r="JL1421" s="471">
        <v>29</v>
      </c>
      <c r="JM1421" s="471">
        <v>24</v>
      </c>
      <c r="JN1421" s="471">
        <v>7</v>
      </c>
      <c r="JO1421" s="471">
        <v>7</v>
      </c>
      <c r="JP1421" s="471">
        <v>1</v>
      </c>
      <c r="JQ1421" s="471">
        <v>1</v>
      </c>
      <c r="JR1421" s="471">
        <v>2</v>
      </c>
      <c r="JS1421" s="496">
        <v>145</v>
      </c>
      <c r="JT1421" s="503">
        <v>10</v>
      </c>
      <c r="JU1421" s="471">
        <v>0</v>
      </c>
      <c r="JV1421" s="471">
        <v>0</v>
      </c>
      <c r="JW1421" s="471">
        <v>0</v>
      </c>
      <c r="JX1421" s="471">
        <v>0</v>
      </c>
      <c r="JY1421" s="471">
        <v>0</v>
      </c>
      <c r="JZ1421" s="471">
        <v>0</v>
      </c>
      <c r="KA1421" s="471">
        <v>0</v>
      </c>
      <c r="KB1421" s="471">
        <v>0</v>
      </c>
      <c r="KC1421" s="496">
        <v>0</v>
      </c>
      <c r="KD1421" s="503">
        <v>50</v>
      </c>
      <c r="KE1421" s="471">
        <v>1</v>
      </c>
      <c r="KF1421" s="471">
        <v>0</v>
      </c>
      <c r="KG1421" s="471">
        <v>0</v>
      </c>
      <c r="KH1421" s="471">
        <v>0</v>
      </c>
      <c r="KI1421" s="471">
        <v>0</v>
      </c>
      <c r="KJ1421" s="471">
        <v>0</v>
      </c>
      <c r="KK1421" s="471">
        <v>0</v>
      </c>
      <c r="KL1421" s="471">
        <v>0</v>
      </c>
      <c r="KM1421" s="496">
        <v>1</v>
      </c>
      <c r="KN1421" s="503">
        <v>0</v>
      </c>
      <c r="KO1421" s="471">
        <v>0</v>
      </c>
      <c r="KP1421" s="471">
        <v>0</v>
      </c>
      <c r="KQ1421" s="471">
        <v>0</v>
      </c>
      <c r="KR1421" s="471">
        <v>0</v>
      </c>
      <c r="KS1421" s="471">
        <v>0</v>
      </c>
      <c r="KT1421" s="471">
        <v>0</v>
      </c>
      <c r="KU1421" s="471">
        <v>0</v>
      </c>
      <c r="KV1421" s="471">
        <v>0</v>
      </c>
      <c r="KW1421" s="496">
        <v>0</v>
      </c>
      <c r="KX1421" s="471">
        <v>75</v>
      </c>
      <c r="KY1421" s="471">
        <v>29</v>
      </c>
      <c r="KZ1421" s="471">
        <v>24</v>
      </c>
      <c r="LA1421" s="471">
        <v>7</v>
      </c>
      <c r="LB1421" s="471">
        <v>7</v>
      </c>
      <c r="LC1421" s="471">
        <v>1</v>
      </c>
      <c r="LD1421" s="471">
        <v>1</v>
      </c>
      <c r="LE1421" s="471">
        <v>2</v>
      </c>
      <c r="LF1421" s="496">
        <v>146</v>
      </c>
      <c r="LG1421" s="262"/>
      <c r="LH1421" s="262"/>
      <c r="LI1421" s="262"/>
      <c r="LJ1421" s="262"/>
      <c r="LK1421" s="262"/>
      <c r="LL1421" s="262"/>
      <c r="LM1421" s="262"/>
      <c r="LN1421" s="262"/>
      <c r="LO1421" s="262"/>
      <c r="LP1421" s="262"/>
      <c r="LQ1421" s="262"/>
      <c r="LR1421" s="262"/>
      <c r="LS1421" s="262"/>
      <c r="LT1421" s="262"/>
      <c r="LU1421" s="262"/>
      <c r="LV1421" s="262"/>
      <c r="LW1421" s="262"/>
      <c r="LX1421" s="262"/>
      <c r="LY1421" s="262"/>
      <c r="LZ1421" s="262"/>
      <c r="MA1421" s="262"/>
      <c r="MB1421" s="262"/>
      <c r="MC1421" s="262"/>
      <c r="MD1421" s="262"/>
      <c r="ME1421" s="262"/>
      <c r="MF1421" s="262"/>
      <c r="MG1421" s="262"/>
      <c r="MH1421" s="262"/>
      <c r="MI1421" s="262"/>
      <c r="MJ1421" s="262"/>
      <c r="MK1421" s="262"/>
      <c r="ML1421" s="262"/>
      <c r="MM1421" s="262"/>
      <c r="MN1421" s="262"/>
      <c r="MO1421" s="262"/>
      <c r="MP1421" s="262"/>
      <c r="MQ1421" s="262"/>
      <c r="MR1421" s="262"/>
      <c r="MS1421" s="262"/>
      <c r="MT1421" s="262"/>
      <c r="MU1421" s="262"/>
    </row>
    <row r="1422" spans="1:359" x14ac:dyDescent="0.2">
      <c r="A1422" s="241" t="s">
        <v>285</v>
      </c>
      <c r="B1422" s="476" t="s">
        <v>931</v>
      </c>
      <c r="C1422" s="326" t="s">
        <v>782</v>
      </c>
      <c r="D1422" s="283" t="s">
        <v>286</v>
      </c>
      <c r="E1422" s="503">
        <v>0</v>
      </c>
      <c r="F1422" s="471">
        <v>538</v>
      </c>
      <c r="G1422" s="471">
        <v>189</v>
      </c>
      <c r="H1422" s="471">
        <v>82</v>
      </c>
      <c r="I1422" s="471">
        <v>50</v>
      </c>
      <c r="J1422" s="471">
        <v>9</v>
      </c>
      <c r="K1422" s="471">
        <v>4</v>
      </c>
      <c r="L1422" s="471">
        <v>1</v>
      </c>
      <c r="M1422" s="471">
        <v>0</v>
      </c>
      <c r="N1422" s="496">
        <v>873</v>
      </c>
      <c r="O1422" s="503">
        <v>10</v>
      </c>
      <c r="P1422" s="471">
        <v>0</v>
      </c>
      <c r="Q1422" s="471">
        <v>0</v>
      </c>
      <c r="R1422" s="471">
        <v>0</v>
      </c>
      <c r="S1422" s="471">
        <v>0</v>
      </c>
      <c r="T1422" s="471">
        <v>0</v>
      </c>
      <c r="U1422" s="471">
        <v>0</v>
      </c>
      <c r="V1422" s="471">
        <v>0</v>
      </c>
      <c r="W1422" s="471">
        <v>0</v>
      </c>
      <c r="X1422" s="496">
        <v>0</v>
      </c>
      <c r="Y1422" s="503">
        <v>25</v>
      </c>
      <c r="Z1422" s="471">
        <v>0</v>
      </c>
      <c r="AA1422" s="471">
        <v>0</v>
      </c>
      <c r="AB1422" s="471">
        <v>0</v>
      </c>
      <c r="AC1422" s="471">
        <v>0</v>
      </c>
      <c r="AD1422" s="471">
        <v>0</v>
      </c>
      <c r="AE1422" s="471">
        <v>0</v>
      </c>
      <c r="AF1422" s="471">
        <v>0</v>
      </c>
      <c r="AG1422" s="471">
        <v>0</v>
      </c>
      <c r="AH1422" s="496">
        <v>0</v>
      </c>
      <c r="AI1422" s="503">
        <v>50</v>
      </c>
      <c r="AJ1422" s="471">
        <v>0</v>
      </c>
      <c r="AK1422" s="471">
        <v>0</v>
      </c>
      <c r="AL1422" s="471">
        <v>0</v>
      </c>
      <c r="AM1422" s="471">
        <v>0</v>
      </c>
      <c r="AN1422" s="471">
        <v>0</v>
      </c>
      <c r="AO1422" s="471">
        <v>0</v>
      </c>
      <c r="AP1422" s="471">
        <v>0</v>
      </c>
      <c r="AQ1422" s="471">
        <v>0</v>
      </c>
      <c r="AR1422" s="496">
        <v>0</v>
      </c>
      <c r="AS1422" s="503">
        <v>100</v>
      </c>
      <c r="AT1422" s="471">
        <v>0</v>
      </c>
      <c r="AU1422" s="471">
        <v>0</v>
      </c>
      <c r="AV1422" s="471">
        <v>0</v>
      </c>
      <c r="AW1422" s="471">
        <v>0</v>
      </c>
      <c r="AX1422" s="471">
        <v>0</v>
      </c>
      <c r="AY1422" s="471">
        <v>0</v>
      </c>
      <c r="AZ1422" s="471">
        <v>0</v>
      </c>
      <c r="BA1422" s="471">
        <v>0</v>
      </c>
      <c r="BB1422" s="496">
        <v>0</v>
      </c>
      <c r="BC1422" s="503">
        <v>0</v>
      </c>
      <c r="BD1422" s="471">
        <v>0</v>
      </c>
      <c r="BE1422" s="471">
        <v>0</v>
      </c>
      <c r="BF1422" s="471">
        <v>0</v>
      </c>
      <c r="BG1422" s="471">
        <v>0</v>
      </c>
      <c r="BH1422" s="471">
        <v>0</v>
      </c>
      <c r="BI1422" s="471">
        <v>0</v>
      </c>
      <c r="BJ1422" s="471">
        <v>0</v>
      </c>
      <c r="BK1422" s="471">
        <v>0</v>
      </c>
      <c r="BL1422" s="496">
        <v>0</v>
      </c>
      <c r="BM1422" s="471">
        <v>0</v>
      </c>
      <c r="BN1422" s="471">
        <v>0</v>
      </c>
      <c r="BO1422" s="471">
        <v>0</v>
      </c>
      <c r="BP1422" s="471">
        <v>0</v>
      </c>
      <c r="BQ1422" s="471">
        <v>0</v>
      </c>
      <c r="BR1422" s="471">
        <v>0</v>
      </c>
      <c r="BS1422" s="471">
        <v>0</v>
      </c>
      <c r="BT1422" s="471">
        <v>0</v>
      </c>
      <c r="BU1422" s="496">
        <v>0</v>
      </c>
      <c r="BV1422" s="471">
        <v>538</v>
      </c>
      <c r="BW1422" s="471">
        <v>189</v>
      </c>
      <c r="BX1422" s="471">
        <v>82</v>
      </c>
      <c r="BY1422" s="471">
        <v>50</v>
      </c>
      <c r="BZ1422" s="471">
        <v>9</v>
      </c>
      <c r="CA1422" s="471">
        <v>4</v>
      </c>
      <c r="CB1422" s="471">
        <v>1</v>
      </c>
      <c r="CC1422" s="471">
        <v>0</v>
      </c>
      <c r="CD1422" s="496">
        <v>873</v>
      </c>
      <c r="CE1422" s="503">
        <v>10</v>
      </c>
      <c r="CF1422" s="471">
        <v>0</v>
      </c>
      <c r="CG1422" s="471">
        <v>0</v>
      </c>
      <c r="CH1422" s="471">
        <v>0</v>
      </c>
      <c r="CI1422" s="471">
        <v>0</v>
      </c>
      <c r="CJ1422" s="471">
        <v>0</v>
      </c>
      <c r="CK1422" s="471">
        <v>0</v>
      </c>
      <c r="CL1422" s="471">
        <v>0</v>
      </c>
      <c r="CM1422" s="471">
        <v>0</v>
      </c>
      <c r="CN1422" s="496">
        <v>0</v>
      </c>
      <c r="CO1422" s="503">
        <v>25</v>
      </c>
      <c r="CP1422" s="471">
        <v>0</v>
      </c>
      <c r="CQ1422" s="471">
        <v>0</v>
      </c>
      <c r="CR1422" s="471">
        <v>0</v>
      </c>
      <c r="CS1422" s="471">
        <v>0</v>
      </c>
      <c r="CT1422" s="471">
        <v>0</v>
      </c>
      <c r="CU1422" s="471">
        <v>0</v>
      </c>
      <c r="CV1422" s="471">
        <v>0</v>
      </c>
      <c r="CW1422" s="471">
        <v>0</v>
      </c>
      <c r="CX1422" s="496">
        <v>0</v>
      </c>
      <c r="CY1422" s="503">
        <v>50</v>
      </c>
      <c r="CZ1422" s="471">
        <v>0</v>
      </c>
      <c r="DA1422" s="471">
        <v>0</v>
      </c>
      <c r="DB1422" s="471">
        <v>0</v>
      </c>
      <c r="DC1422" s="471">
        <v>0</v>
      </c>
      <c r="DD1422" s="471">
        <v>0</v>
      </c>
      <c r="DE1422" s="471">
        <v>0</v>
      </c>
      <c r="DF1422" s="471">
        <v>0</v>
      </c>
      <c r="DG1422" s="471">
        <v>0</v>
      </c>
      <c r="DH1422" s="496">
        <v>0</v>
      </c>
      <c r="DI1422" s="503">
        <v>100</v>
      </c>
      <c r="DJ1422" s="471">
        <v>136</v>
      </c>
      <c r="DK1422" s="471">
        <v>28</v>
      </c>
      <c r="DL1422" s="471">
        <v>10</v>
      </c>
      <c r="DM1422" s="471">
        <v>11</v>
      </c>
      <c r="DN1422" s="471">
        <v>1</v>
      </c>
      <c r="DO1422" s="471">
        <v>1</v>
      </c>
      <c r="DP1422" s="471">
        <v>2</v>
      </c>
      <c r="DQ1422" s="471">
        <v>0</v>
      </c>
      <c r="DR1422" s="496">
        <v>189</v>
      </c>
      <c r="DS1422" s="503">
        <v>0</v>
      </c>
      <c r="DT1422" s="471">
        <v>0</v>
      </c>
      <c r="DU1422" s="471">
        <v>0</v>
      </c>
      <c r="DV1422" s="471">
        <v>0</v>
      </c>
      <c r="DW1422" s="471">
        <v>0</v>
      </c>
      <c r="DX1422" s="471">
        <v>0</v>
      </c>
      <c r="DY1422" s="471">
        <v>0</v>
      </c>
      <c r="DZ1422" s="471">
        <v>0</v>
      </c>
      <c r="EA1422" s="471">
        <v>0</v>
      </c>
      <c r="EB1422" s="496">
        <v>0</v>
      </c>
      <c r="EC1422" s="471">
        <v>136</v>
      </c>
      <c r="ED1422" s="471">
        <v>28</v>
      </c>
      <c r="EE1422" s="471">
        <v>10</v>
      </c>
      <c r="EF1422" s="471">
        <v>11</v>
      </c>
      <c r="EG1422" s="471">
        <v>1</v>
      </c>
      <c r="EH1422" s="471">
        <v>1</v>
      </c>
      <c r="EI1422" s="471">
        <v>2</v>
      </c>
      <c r="EJ1422" s="471">
        <v>0</v>
      </c>
      <c r="EK1422" s="496">
        <v>189</v>
      </c>
      <c r="EL1422" s="518">
        <v>50</v>
      </c>
      <c r="EM1422" s="471">
        <v>0</v>
      </c>
      <c r="EN1422" s="471">
        <v>0</v>
      </c>
      <c r="EO1422" s="471">
        <v>0</v>
      </c>
      <c r="EP1422" s="471">
        <v>0</v>
      </c>
      <c r="EQ1422" s="471">
        <v>0</v>
      </c>
      <c r="ER1422" s="471">
        <v>0</v>
      </c>
      <c r="ES1422" s="471">
        <v>0</v>
      </c>
      <c r="ET1422" s="471">
        <v>0</v>
      </c>
      <c r="EU1422" s="496">
        <v>0</v>
      </c>
      <c r="EV1422" s="503">
        <v>100</v>
      </c>
      <c r="EW1422" s="471">
        <v>0</v>
      </c>
      <c r="EX1422" s="471">
        <v>0</v>
      </c>
      <c r="EY1422" s="471">
        <v>0</v>
      </c>
      <c r="EZ1422" s="471">
        <v>0</v>
      </c>
      <c r="FA1422" s="471">
        <v>0</v>
      </c>
      <c r="FB1422" s="471">
        <v>0</v>
      </c>
      <c r="FC1422" s="471">
        <v>0</v>
      </c>
      <c r="FD1422" s="471">
        <v>0</v>
      </c>
      <c r="FE1422" s="496">
        <v>0</v>
      </c>
      <c r="FF1422" s="503">
        <v>150</v>
      </c>
      <c r="FG1422" s="471">
        <v>0</v>
      </c>
      <c r="FH1422" s="471">
        <v>0</v>
      </c>
      <c r="FI1422" s="471">
        <v>0</v>
      </c>
      <c r="FJ1422" s="471">
        <v>0</v>
      </c>
      <c r="FK1422" s="471">
        <v>0</v>
      </c>
      <c r="FL1422" s="471">
        <v>0</v>
      </c>
      <c r="FM1422" s="471">
        <v>0</v>
      </c>
      <c r="FN1422" s="471">
        <v>0</v>
      </c>
      <c r="FO1422" s="496">
        <v>0</v>
      </c>
      <c r="FP1422" s="503">
        <v>200</v>
      </c>
      <c r="FQ1422" s="471">
        <v>23</v>
      </c>
      <c r="FR1422" s="471">
        <v>3</v>
      </c>
      <c r="FS1422" s="471">
        <v>2</v>
      </c>
      <c r="FT1422" s="471">
        <v>2</v>
      </c>
      <c r="FU1422" s="471">
        <v>2</v>
      </c>
      <c r="FV1422" s="471">
        <v>0</v>
      </c>
      <c r="FW1422" s="471">
        <v>0</v>
      </c>
      <c r="FX1422" s="471">
        <v>1</v>
      </c>
      <c r="FY1422" s="496">
        <v>33</v>
      </c>
      <c r="FZ1422" s="503">
        <v>0</v>
      </c>
      <c r="GA1422" s="471">
        <v>0</v>
      </c>
      <c r="GB1422" s="471">
        <v>0</v>
      </c>
      <c r="GC1422" s="471">
        <v>0</v>
      </c>
      <c r="GD1422" s="471">
        <v>0</v>
      </c>
      <c r="GE1422" s="471">
        <v>0</v>
      </c>
      <c r="GF1422" s="471">
        <v>0</v>
      </c>
      <c r="GG1422" s="471">
        <v>0</v>
      </c>
      <c r="GH1422" s="471">
        <v>0</v>
      </c>
      <c r="GI1422" s="496">
        <v>0</v>
      </c>
      <c r="GJ1422" s="471">
        <v>23</v>
      </c>
      <c r="GK1422" s="471">
        <v>3</v>
      </c>
      <c r="GL1422" s="471">
        <v>2</v>
      </c>
      <c r="GM1422" s="471">
        <v>2</v>
      </c>
      <c r="GN1422" s="471">
        <v>2</v>
      </c>
      <c r="GO1422" s="471">
        <v>0</v>
      </c>
      <c r="GP1422" s="471">
        <v>0</v>
      </c>
      <c r="GQ1422" s="471">
        <v>1</v>
      </c>
      <c r="GR1422" s="496">
        <v>33</v>
      </c>
      <c r="GS1422" s="503">
        <v>100</v>
      </c>
      <c r="GT1422" s="471">
        <v>0</v>
      </c>
      <c r="GU1422" s="471">
        <v>0</v>
      </c>
      <c r="GV1422" s="471">
        <v>0</v>
      </c>
      <c r="GW1422" s="471">
        <v>0</v>
      </c>
      <c r="GX1422" s="471">
        <v>0</v>
      </c>
      <c r="GY1422" s="471">
        <v>0</v>
      </c>
      <c r="GZ1422" s="471">
        <v>0</v>
      </c>
      <c r="HA1422" s="471">
        <v>0</v>
      </c>
      <c r="HB1422" s="496">
        <v>0</v>
      </c>
      <c r="HC1422" s="503">
        <v>150</v>
      </c>
      <c r="HD1422" s="471">
        <v>0</v>
      </c>
      <c r="HE1422" s="471">
        <v>0</v>
      </c>
      <c r="HF1422" s="471">
        <v>0</v>
      </c>
      <c r="HG1422" s="471">
        <v>0</v>
      </c>
      <c r="HH1422" s="471">
        <v>0</v>
      </c>
      <c r="HI1422" s="471">
        <v>0</v>
      </c>
      <c r="HJ1422" s="471">
        <v>0</v>
      </c>
      <c r="HK1422" s="471">
        <v>0</v>
      </c>
      <c r="HL1422" s="496">
        <v>0</v>
      </c>
      <c r="HM1422" s="503">
        <v>200</v>
      </c>
      <c r="HN1422" s="471">
        <v>0</v>
      </c>
      <c r="HO1422" s="471">
        <v>0</v>
      </c>
      <c r="HP1422" s="471">
        <v>0</v>
      </c>
      <c r="HQ1422" s="471">
        <v>0</v>
      </c>
      <c r="HR1422" s="471">
        <v>0</v>
      </c>
      <c r="HS1422" s="471">
        <v>0</v>
      </c>
      <c r="HT1422" s="471">
        <v>0</v>
      </c>
      <c r="HU1422" s="471">
        <v>0</v>
      </c>
      <c r="HV1422" s="496">
        <v>0</v>
      </c>
      <c r="HW1422" s="503">
        <v>250</v>
      </c>
      <c r="HX1422" s="471">
        <v>0</v>
      </c>
      <c r="HY1422" s="471">
        <v>0</v>
      </c>
      <c r="HZ1422" s="471">
        <v>0</v>
      </c>
      <c r="IA1422" s="471">
        <v>0</v>
      </c>
      <c r="IB1422" s="471">
        <v>0</v>
      </c>
      <c r="IC1422" s="471">
        <v>0</v>
      </c>
      <c r="ID1422" s="471">
        <v>0</v>
      </c>
      <c r="IE1422" s="471">
        <v>0</v>
      </c>
      <c r="IF1422" s="496">
        <v>0</v>
      </c>
      <c r="IG1422" s="503">
        <v>300</v>
      </c>
      <c r="IH1422" s="471">
        <v>20</v>
      </c>
      <c r="II1422" s="471">
        <v>2</v>
      </c>
      <c r="IJ1422" s="471">
        <v>1</v>
      </c>
      <c r="IK1422" s="471">
        <v>0</v>
      </c>
      <c r="IL1422" s="471">
        <v>0</v>
      </c>
      <c r="IM1422" s="471">
        <v>0</v>
      </c>
      <c r="IN1422" s="471">
        <v>0</v>
      </c>
      <c r="IO1422" s="471">
        <v>0</v>
      </c>
      <c r="IP1422" s="496">
        <v>23</v>
      </c>
      <c r="IQ1422" s="503">
        <v>0</v>
      </c>
      <c r="IR1422" s="471">
        <v>0</v>
      </c>
      <c r="IS1422" s="471">
        <v>0</v>
      </c>
      <c r="IT1422" s="471">
        <v>0</v>
      </c>
      <c r="IU1422" s="471">
        <v>0</v>
      </c>
      <c r="IV1422" s="471">
        <v>0</v>
      </c>
      <c r="IW1422" s="471">
        <v>0</v>
      </c>
      <c r="IX1422" s="471">
        <v>0</v>
      </c>
      <c r="IY1422" s="471">
        <v>0</v>
      </c>
      <c r="IZ1422" s="496">
        <v>0</v>
      </c>
      <c r="JA1422" s="471">
        <v>20</v>
      </c>
      <c r="JB1422" s="471">
        <v>2</v>
      </c>
      <c r="JC1422" s="471">
        <v>1</v>
      </c>
      <c r="JD1422" s="471">
        <v>0</v>
      </c>
      <c r="JE1422" s="471">
        <v>0</v>
      </c>
      <c r="JF1422" s="471">
        <v>0</v>
      </c>
      <c r="JG1422" s="471">
        <v>0</v>
      </c>
      <c r="JH1422" s="471">
        <v>0</v>
      </c>
      <c r="JI1422" s="471">
        <v>23</v>
      </c>
      <c r="JJ1422" s="503">
        <v>0</v>
      </c>
      <c r="JK1422" s="471">
        <v>396</v>
      </c>
      <c r="JL1422" s="471">
        <v>161</v>
      </c>
      <c r="JM1422" s="471">
        <v>100</v>
      </c>
      <c r="JN1422" s="471">
        <v>75</v>
      </c>
      <c r="JO1422" s="471">
        <v>19</v>
      </c>
      <c r="JP1422" s="471">
        <v>10</v>
      </c>
      <c r="JQ1422" s="471">
        <v>2</v>
      </c>
      <c r="JR1422" s="471">
        <v>0</v>
      </c>
      <c r="JS1422" s="496">
        <v>763</v>
      </c>
      <c r="JT1422" s="503">
        <v>10</v>
      </c>
      <c r="JU1422" s="471">
        <v>0</v>
      </c>
      <c r="JV1422" s="471">
        <v>0</v>
      </c>
      <c r="JW1422" s="471">
        <v>0</v>
      </c>
      <c r="JX1422" s="471">
        <v>0</v>
      </c>
      <c r="JY1422" s="471">
        <v>0</v>
      </c>
      <c r="JZ1422" s="471">
        <v>0</v>
      </c>
      <c r="KA1422" s="471">
        <v>0</v>
      </c>
      <c r="KB1422" s="471">
        <v>0</v>
      </c>
      <c r="KC1422" s="496">
        <v>0</v>
      </c>
      <c r="KD1422" s="503">
        <v>50</v>
      </c>
      <c r="KE1422" s="471">
        <v>0</v>
      </c>
      <c r="KF1422" s="471">
        <v>0</v>
      </c>
      <c r="KG1422" s="471">
        <v>0</v>
      </c>
      <c r="KH1422" s="471">
        <v>0</v>
      </c>
      <c r="KI1422" s="471">
        <v>0</v>
      </c>
      <c r="KJ1422" s="471">
        <v>0</v>
      </c>
      <c r="KK1422" s="471">
        <v>0</v>
      </c>
      <c r="KL1422" s="471">
        <v>0</v>
      </c>
      <c r="KM1422" s="496">
        <v>0</v>
      </c>
      <c r="KN1422" s="503">
        <v>0</v>
      </c>
      <c r="KO1422" s="471">
        <v>0</v>
      </c>
      <c r="KP1422" s="471">
        <v>0</v>
      </c>
      <c r="KQ1422" s="471">
        <v>0</v>
      </c>
      <c r="KR1422" s="471">
        <v>0</v>
      </c>
      <c r="KS1422" s="471">
        <v>0</v>
      </c>
      <c r="KT1422" s="471">
        <v>0</v>
      </c>
      <c r="KU1422" s="471">
        <v>0</v>
      </c>
      <c r="KV1422" s="471">
        <v>0</v>
      </c>
      <c r="KW1422" s="496">
        <v>0</v>
      </c>
      <c r="KX1422" s="471">
        <v>396</v>
      </c>
      <c r="KY1422" s="471">
        <v>161</v>
      </c>
      <c r="KZ1422" s="471">
        <v>100</v>
      </c>
      <c r="LA1422" s="471">
        <v>75</v>
      </c>
      <c r="LB1422" s="471">
        <v>19</v>
      </c>
      <c r="LC1422" s="471">
        <v>10</v>
      </c>
      <c r="LD1422" s="471">
        <v>2</v>
      </c>
      <c r="LE1422" s="471">
        <v>0</v>
      </c>
      <c r="LF1422" s="496">
        <v>763</v>
      </c>
      <c r="LG1422" s="262"/>
      <c r="LH1422" s="262"/>
      <c r="LI1422" s="262"/>
      <c r="LJ1422" s="262"/>
      <c r="LK1422" s="262"/>
      <c r="LL1422" s="262"/>
      <c r="LM1422" s="262"/>
      <c r="LN1422" s="262"/>
      <c r="LO1422" s="262"/>
      <c r="LP1422" s="262"/>
      <c r="LQ1422" s="262"/>
      <c r="LR1422" s="262"/>
      <c r="LS1422" s="262"/>
      <c r="LT1422" s="262"/>
      <c r="LU1422" s="262"/>
      <c r="LV1422" s="262"/>
      <c r="LW1422" s="262"/>
      <c r="LX1422" s="262"/>
      <c r="LY1422" s="262"/>
      <c r="LZ1422" s="262"/>
      <c r="MA1422" s="262"/>
      <c r="MB1422" s="262"/>
      <c r="MC1422" s="262"/>
      <c r="MD1422" s="262"/>
      <c r="ME1422" s="262"/>
      <c r="MF1422" s="262"/>
      <c r="MG1422" s="262"/>
      <c r="MH1422" s="262"/>
      <c r="MI1422" s="262"/>
      <c r="MJ1422" s="262"/>
      <c r="MK1422" s="262"/>
      <c r="ML1422" s="262"/>
      <c r="MM1422" s="262"/>
      <c r="MN1422" s="262"/>
      <c r="MO1422" s="262"/>
      <c r="MP1422" s="262"/>
      <c r="MQ1422" s="262"/>
      <c r="MR1422" s="262"/>
      <c r="MS1422" s="262"/>
      <c r="MT1422" s="262"/>
      <c r="MU1422" s="262"/>
    </row>
    <row r="1423" spans="1:359" x14ac:dyDescent="0.2">
      <c r="A1423" s="241" t="s">
        <v>932</v>
      </c>
      <c r="B1423" s="476" t="s">
        <v>933</v>
      </c>
      <c r="C1423" s="326" t="s">
        <v>782</v>
      </c>
      <c r="D1423" s="283" t="s">
        <v>934</v>
      </c>
      <c r="E1423" s="503">
        <v>0</v>
      </c>
      <c r="F1423" s="471">
        <v>52</v>
      </c>
      <c r="G1423" s="471">
        <v>61</v>
      </c>
      <c r="H1423" s="471">
        <v>42</v>
      </c>
      <c r="I1423" s="471">
        <v>34</v>
      </c>
      <c r="J1423" s="471">
        <v>15</v>
      </c>
      <c r="K1423" s="471">
        <v>6</v>
      </c>
      <c r="L1423" s="471">
        <v>1</v>
      </c>
      <c r="M1423" s="471">
        <v>0</v>
      </c>
      <c r="N1423" s="496">
        <v>211</v>
      </c>
      <c r="O1423" s="503">
        <v>10</v>
      </c>
      <c r="P1423" s="471">
        <v>0</v>
      </c>
      <c r="Q1423" s="471">
        <v>0</v>
      </c>
      <c r="R1423" s="471">
        <v>0</v>
      </c>
      <c r="S1423" s="471">
        <v>0</v>
      </c>
      <c r="T1423" s="471">
        <v>0</v>
      </c>
      <c r="U1423" s="471">
        <v>0</v>
      </c>
      <c r="V1423" s="471">
        <v>0</v>
      </c>
      <c r="W1423" s="471">
        <v>0</v>
      </c>
      <c r="X1423" s="496">
        <v>0</v>
      </c>
      <c r="Y1423" s="503">
        <v>25</v>
      </c>
      <c r="Z1423" s="471">
        <v>0</v>
      </c>
      <c r="AA1423" s="471">
        <v>0</v>
      </c>
      <c r="AB1423" s="471">
        <v>0</v>
      </c>
      <c r="AC1423" s="471">
        <v>0</v>
      </c>
      <c r="AD1423" s="471">
        <v>0</v>
      </c>
      <c r="AE1423" s="471">
        <v>0</v>
      </c>
      <c r="AF1423" s="471">
        <v>0</v>
      </c>
      <c r="AG1423" s="471">
        <v>0</v>
      </c>
      <c r="AH1423" s="496">
        <v>0</v>
      </c>
      <c r="AI1423" s="503">
        <v>50</v>
      </c>
      <c r="AJ1423" s="471">
        <v>0</v>
      </c>
      <c r="AK1423" s="471">
        <v>0</v>
      </c>
      <c r="AL1423" s="471">
        <v>0</v>
      </c>
      <c r="AM1423" s="471">
        <v>0</v>
      </c>
      <c r="AN1423" s="471">
        <v>0</v>
      </c>
      <c r="AO1423" s="471">
        <v>0</v>
      </c>
      <c r="AP1423" s="471">
        <v>0</v>
      </c>
      <c r="AQ1423" s="471">
        <v>0</v>
      </c>
      <c r="AR1423" s="496">
        <v>0</v>
      </c>
      <c r="AS1423" s="503">
        <v>100</v>
      </c>
      <c r="AT1423" s="471">
        <v>0</v>
      </c>
      <c r="AU1423" s="471">
        <v>0</v>
      </c>
      <c r="AV1423" s="471">
        <v>0</v>
      </c>
      <c r="AW1423" s="471">
        <v>0</v>
      </c>
      <c r="AX1423" s="471">
        <v>0</v>
      </c>
      <c r="AY1423" s="471">
        <v>0</v>
      </c>
      <c r="AZ1423" s="471">
        <v>0</v>
      </c>
      <c r="BA1423" s="471">
        <v>0</v>
      </c>
      <c r="BB1423" s="496">
        <v>0</v>
      </c>
      <c r="BC1423" s="503">
        <v>0</v>
      </c>
      <c r="BD1423" s="471">
        <v>0</v>
      </c>
      <c r="BE1423" s="471">
        <v>0</v>
      </c>
      <c r="BF1423" s="471">
        <v>0</v>
      </c>
      <c r="BG1423" s="471">
        <v>0</v>
      </c>
      <c r="BH1423" s="471">
        <v>0</v>
      </c>
      <c r="BI1423" s="471">
        <v>0</v>
      </c>
      <c r="BJ1423" s="471">
        <v>0</v>
      </c>
      <c r="BK1423" s="471">
        <v>0</v>
      </c>
      <c r="BL1423" s="496">
        <v>0</v>
      </c>
      <c r="BM1423" s="471">
        <v>0</v>
      </c>
      <c r="BN1423" s="471">
        <v>0</v>
      </c>
      <c r="BO1423" s="471">
        <v>0</v>
      </c>
      <c r="BP1423" s="471">
        <v>0</v>
      </c>
      <c r="BQ1423" s="471">
        <v>0</v>
      </c>
      <c r="BR1423" s="471">
        <v>0</v>
      </c>
      <c r="BS1423" s="471">
        <v>0</v>
      </c>
      <c r="BT1423" s="471">
        <v>0</v>
      </c>
      <c r="BU1423" s="496">
        <v>0</v>
      </c>
      <c r="BV1423" s="471">
        <v>52</v>
      </c>
      <c r="BW1423" s="471">
        <v>61</v>
      </c>
      <c r="BX1423" s="471">
        <v>42</v>
      </c>
      <c r="BY1423" s="471">
        <v>34</v>
      </c>
      <c r="BZ1423" s="471">
        <v>15</v>
      </c>
      <c r="CA1423" s="471">
        <v>6</v>
      </c>
      <c r="CB1423" s="471">
        <v>1</v>
      </c>
      <c r="CC1423" s="471">
        <v>0</v>
      </c>
      <c r="CD1423" s="496">
        <v>211</v>
      </c>
      <c r="CE1423" s="503">
        <v>10</v>
      </c>
      <c r="CF1423" s="471">
        <v>0</v>
      </c>
      <c r="CG1423" s="471">
        <v>0</v>
      </c>
      <c r="CH1423" s="471">
        <v>0</v>
      </c>
      <c r="CI1423" s="471">
        <v>0</v>
      </c>
      <c r="CJ1423" s="471">
        <v>0</v>
      </c>
      <c r="CK1423" s="471">
        <v>0</v>
      </c>
      <c r="CL1423" s="471">
        <v>0</v>
      </c>
      <c r="CM1423" s="471">
        <v>0</v>
      </c>
      <c r="CN1423" s="496">
        <v>0</v>
      </c>
      <c r="CO1423" s="503">
        <v>25</v>
      </c>
      <c r="CP1423" s="471">
        <v>0</v>
      </c>
      <c r="CQ1423" s="471">
        <v>0</v>
      </c>
      <c r="CR1423" s="471">
        <v>0</v>
      </c>
      <c r="CS1423" s="471">
        <v>0</v>
      </c>
      <c r="CT1423" s="471">
        <v>0</v>
      </c>
      <c r="CU1423" s="471">
        <v>0</v>
      </c>
      <c r="CV1423" s="471">
        <v>0</v>
      </c>
      <c r="CW1423" s="471">
        <v>0</v>
      </c>
      <c r="CX1423" s="496">
        <v>0</v>
      </c>
      <c r="CY1423" s="503">
        <v>50</v>
      </c>
      <c r="CZ1423" s="471">
        <v>0</v>
      </c>
      <c r="DA1423" s="471">
        <v>0</v>
      </c>
      <c r="DB1423" s="471">
        <v>0</v>
      </c>
      <c r="DC1423" s="471">
        <v>0</v>
      </c>
      <c r="DD1423" s="471">
        <v>0</v>
      </c>
      <c r="DE1423" s="471">
        <v>0</v>
      </c>
      <c r="DF1423" s="471">
        <v>0</v>
      </c>
      <c r="DG1423" s="471">
        <v>0</v>
      </c>
      <c r="DH1423" s="496">
        <v>0</v>
      </c>
      <c r="DI1423" s="503">
        <v>100</v>
      </c>
      <c r="DJ1423" s="471">
        <v>20</v>
      </c>
      <c r="DK1423" s="471">
        <v>17</v>
      </c>
      <c r="DL1423" s="471">
        <v>12</v>
      </c>
      <c r="DM1423" s="471">
        <v>7</v>
      </c>
      <c r="DN1423" s="471">
        <v>1</v>
      </c>
      <c r="DO1423" s="471">
        <v>1</v>
      </c>
      <c r="DP1423" s="471">
        <v>0</v>
      </c>
      <c r="DQ1423" s="471">
        <v>1</v>
      </c>
      <c r="DR1423" s="496">
        <v>59</v>
      </c>
      <c r="DS1423" s="503">
        <v>0</v>
      </c>
      <c r="DT1423" s="471">
        <v>0</v>
      </c>
      <c r="DU1423" s="471">
        <v>0</v>
      </c>
      <c r="DV1423" s="471">
        <v>0</v>
      </c>
      <c r="DW1423" s="471">
        <v>0</v>
      </c>
      <c r="DX1423" s="471">
        <v>0</v>
      </c>
      <c r="DY1423" s="471">
        <v>0</v>
      </c>
      <c r="DZ1423" s="471">
        <v>0</v>
      </c>
      <c r="EA1423" s="471">
        <v>0</v>
      </c>
      <c r="EB1423" s="496">
        <v>0</v>
      </c>
      <c r="EC1423" s="471">
        <v>20</v>
      </c>
      <c r="ED1423" s="471">
        <v>17</v>
      </c>
      <c r="EE1423" s="471">
        <v>12</v>
      </c>
      <c r="EF1423" s="471">
        <v>7</v>
      </c>
      <c r="EG1423" s="471">
        <v>1</v>
      </c>
      <c r="EH1423" s="471">
        <v>1</v>
      </c>
      <c r="EI1423" s="471">
        <v>0</v>
      </c>
      <c r="EJ1423" s="471">
        <v>1</v>
      </c>
      <c r="EK1423" s="496">
        <v>59</v>
      </c>
      <c r="EL1423" s="518">
        <v>50</v>
      </c>
      <c r="EM1423" s="471">
        <v>0</v>
      </c>
      <c r="EN1423" s="471">
        <v>0</v>
      </c>
      <c r="EO1423" s="471">
        <v>0</v>
      </c>
      <c r="EP1423" s="471">
        <v>0</v>
      </c>
      <c r="EQ1423" s="471">
        <v>0</v>
      </c>
      <c r="ER1423" s="471">
        <v>0</v>
      </c>
      <c r="ES1423" s="471">
        <v>0</v>
      </c>
      <c r="ET1423" s="471">
        <v>0</v>
      </c>
      <c r="EU1423" s="496">
        <v>0</v>
      </c>
      <c r="EV1423" s="503">
        <v>100</v>
      </c>
      <c r="EW1423" s="471">
        <v>0</v>
      </c>
      <c r="EX1423" s="471">
        <v>0</v>
      </c>
      <c r="EY1423" s="471">
        <v>0</v>
      </c>
      <c r="EZ1423" s="471">
        <v>0</v>
      </c>
      <c r="FA1423" s="471">
        <v>0</v>
      </c>
      <c r="FB1423" s="471">
        <v>0</v>
      </c>
      <c r="FC1423" s="471">
        <v>0</v>
      </c>
      <c r="FD1423" s="471">
        <v>0</v>
      </c>
      <c r="FE1423" s="496">
        <v>0</v>
      </c>
      <c r="FF1423" s="503">
        <v>150</v>
      </c>
      <c r="FG1423" s="471">
        <v>0</v>
      </c>
      <c r="FH1423" s="471">
        <v>0</v>
      </c>
      <c r="FI1423" s="471">
        <v>0</v>
      </c>
      <c r="FJ1423" s="471">
        <v>0</v>
      </c>
      <c r="FK1423" s="471">
        <v>0</v>
      </c>
      <c r="FL1423" s="471">
        <v>0</v>
      </c>
      <c r="FM1423" s="471">
        <v>0</v>
      </c>
      <c r="FN1423" s="471">
        <v>0</v>
      </c>
      <c r="FO1423" s="496">
        <v>0</v>
      </c>
      <c r="FP1423" s="503">
        <v>200</v>
      </c>
      <c r="FQ1423" s="471">
        <v>5</v>
      </c>
      <c r="FR1423" s="471">
        <v>5</v>
      </c>
      <c r="FS1423" s="471">
        <v>3</v>
      </c>
      <c r="FT1423" s="471">
        <v>4</v>
      </c>
      <c r="FU1423" s="471">
        <v>1</v>
      </c>
      <c r="FV1423" s="471">
        <v>0</v>
      </c>
      <c r="FW1423" s="471">
        <v>0</v>
      </c>
      <c r="FX1423" s="471">
        <v>0</v>
      </c>
      <c r="FY1423" s="496">
        <v>18</v>
      </c>
      <c r="FZ1423" s="503">
        <v>0</v>
      </c>
      <c r="GA1423" s="471">
        <v>0</v>
      </c>
      <c r="GB1423" s="471">
        <v>0</v>
      </c>
      <c r="GC1423" s="471">
        <v>0</v>
      </c>
      <c r="GD1423" s="471">
        <v>0</v>
      </c>
      <c r="GE1423" s="471">
        <v>0</v>
      </c>
      <c r="GF1423" s="471">
        <v>0</v>
      </c>
      <c r="GG1423" s="471">
        <v>0</v>
      </c>
      <c r="GH1423" s="471">
        <v>0</v>
      </c>
      <c r="GI1423" s="496">
        <v>0</v>
      </c>
      <c r="GJ1423" s="471">
        <v>5</v>
      </c>
      <c r="GK1423" s="471">
        <v>5</v>
      </c>
      <c r="GL1423" s="471">
        <v>3</v>
      </c>
      <c r="GM1423" s="471">
        <v>4</v>
      </c>
      <c r="GN1423" s="471">
        <v>1</v>
      </c>
      <c r="GO1423" s="471">
        <v>0</v>
      </c>
      <c r="GP1423" s="471">
        <v>0</v>
      </c>
      <c r="GQ1423" s="471">
        <v>0</v>
      </c>
      <c r="GR1423" s="496">
        <v>18</v>
      </c>
      <c r="GS1423" s="503">
        <v>100</v>
      </c>
      <c r="GT1423" s="471">
        <v>0</v>
      </c>
      <c r="GU1423" s="471">
        <v>0</v>
      </c>
      <c r="GV1423" s="471">
        <v>0</v>
      </c>
      <c r="GW1423" s="471">
        <v>0</v>
      </c>
      <c r="GX1423" s="471">
        <v>0</v>
      </c>
      <c r="GY1423" s="471">
        <v>0</v>
      </c>
      <c r="GZ1423" s="471">
        <v>0</v>
      </c>
      <c r="HA1423" s="471">
        <v>0</v>
      </c>
      <c r="HB1423" s="496">
        <v>0</v>
      </c>
      <c r="HC1423" s="503">
        <v>150</v>
      </c>
      <c r="HD1423" s="471">
        <v>0</v>
      </c>
      <c r="HE1423" s="471">
        <v>0</v>
      </c>
      <c r="HF1423" s="471">
        <v>0</v>
      </c>
      <c r="HG1423" s="471">
        <v>0</v>
      </c>
      <c r="HH1423" s="471">
        <v>0</v>
      </c>
      <c r="HI1423" s="471">
        <v>0</v>
      </c>
      <c r="HJ1423" s="471">
        <v>0</v>
      </c>
      <c r="HK1423" s="471">
        <v>0</v>
      </c>
      <c r="HL1423" s="496">
        <v>0</v>
      </c>
      <c r="HM1423" s="503">
        <v>200</v>
      </c>
      <c r="HN1423" s="471">
        <v>2</v>
      </c>
      <c r="HO1423" s="471">
        <v>6</v>
      </c>
      <c r="HP1423" s="471">
        <v>2</v>
      </c>
      <c r="HQ1423" s="471">
        <v>1</v>
      </c>
      <c r="HR1423" s="471">
        <v>1</v>
      </c>
      <c r="HS1423" s="471">
        <v>1</v>
      </c>
      <c r="HT1423" s="471">
        <v>0</v>
      </c>
      <c r="HU1423" s="471">
        <v>0</v>
      </c>
      <c r="HV1423" s="496">
        <v>13</v>
      </c>
      <c r="HW1423" s="503">
        <v>250</v>
      </c>
      <c r="HX1423" s="471">
        <v>0</v>
      </c>
      <c r="HY1423" s="471">
        <v>0</v>
      </c>
      <c r="HZ1423" s="471">
        <v>0</v>
      </c>
      <c r="IA1423" s="471">
        <v>0</v>
      </c>
      <c r="IB1423" s="471">
        <v>0</v>
      </c>
      <c r="IC1423" s="471">
        <v>0</v>
      </c>
      <c r="ID1423" s="471">
        <v>0</v>
      </c>
      <c r="IE1423" s="471">
        <v>0</v>
      </c>
      <c r="IF1423" s="496">
        <v>0</v>
      </c>
      <c r="IG1423" s="503">
        <v>300</v>
      </c>
      <c r="IH1423" s="471">
        <v>0</v>
      </c>
      <c r="II1423" s="471">
        <v>0</v>
      </c>
      <c r="IJ1423" s="471">
        <v>0</v>
      </c>
      <c r="IK1423" s="471">
        <v>0</v>
      </c>
      <c r="IL1423" s="471">
        <v>0</v>
      </c>
      <c r="IM1423" s="471">
        <v>0</v>
      </c>
      <c r="IN1423" s="471">
        <v>0</v>
      </c>
      <c r="IO1423" s="471">
        <v>0</v>
      </c>
      <c r="IP1423" s="496">
        <v>0</v>
      </c>
      <c r="IQ1423" s="503">
        <v>0</v>
      </c>
      <c r="IR1423" s="471">
        <v>0</v>
      </c>
      <c r="IS1423" s="471">
        <v>0</v>
      </c>
      <c r="IT1423" s="471">
        <v>0</v>
      </c>
      <c r="IU1423" s="471">
        <v>0</v>
      </c>
      <c r="IV1423" s="471">
        <v>0</v>
      </c>
      <c r="IW1423" s="471">
        <v>0</v>
      </c>
      <c r="IX1423" s="471">
        <v>0</v>
      </c>
      <c r="IY1423" s="471">
        <v>0</v>
      </c>
      <c r="IZ1423" s="496">
        <v>0</v>
      </c>
      <c r="JA1423" s="471">
        <v>2</v>
      </c>
      <c r="JB1423" s="471">
        <v>6</v>
      </c>
      <c r="JC1423" s="471">
        <v>2</v>
      </c>
      <c r="JD1423" s="471">
        <v>1</v>
      </c>
      <c r="JE1423" s="471">
        <v>1</v>
      </c>
      <c r="JF1423" s="471">
        <v>1</v>
      </c>
      <c r="JG1423" s="471">
        <v>0</v>
      </c>
      <c r="JH1423" s="471">
        <v>0</v>
      </c>
      <c r="JI1423" s="471">
        <v>13</v>
      </c>
      <c r="JJ1423" s="503">
        <v>0</v>
      </c>
      <c r="JK1423" s="471">
        <v>27</v>
      </c>
      <c r="JL1423" s="471">
        <v>38</v>
      </c>
      <c r="JM1423" s="471">
        <v>68</v>
      </c>
      <c r="JN1423" s="471">
        <v>49</v>
      </c>
      <c r="JO1423" s="471">
        <v>43</v>
      </c>
      <c r="JP1423" s="471">
        <v>26</v>
      </c>
      <c r="JQ1423" s="471">
        <v>19</v>
      </c>
      <c r="JR1423" s="471">
        <v>0</v>
      </c>
      <c r="JS1423" s="496">
        <v>270</v>
      </c>
      <c r="JT1423" s="503">
        <v>10</v>
      </c>
      <c r="JU1423" s="471">
        <v>0</v>
      </c>
      <c r="JV1423" s="471">
        <v>0</v>
      </c>
      <c r="JW1423" s="471">
        <v>0</v>
      </c>
      <c r="JX1423" s="471">
        <v>0</v>
      </c>
      <c r="JY1423" s="471">
        <v>0</v>
      </c>
      <c r="JZ1423" s="471">
        <v>0</v>
      </c>
      <c r="KA1423" s="471">
        <v>0</v>
      </c>
      <c r="KB1423" s="471">
        <v>0</v>
      </c>
      <c r="KC1423" s="496">
        <v>0</v>
      </c>
      <c r="KD1423" s="503">
        <v>50</v>
      </c>
      <c r="KE1423" s="471">
        <v>0</v>
      </c>
      <c r="KF1423" s="471">
        <v>0</v>
      </c>
      <c r="KG1423" s="471">
        <v>0</v>
      </c>
      <c r="KH1423" s="471">
        <v>0</v>
      </c>
      <c r="KI1423" s="471">
        <v>0</v>
      </c>
      <c r="KJ1423" s="471">
        <v>0</v>
      </c>
      <c r="KK1423" s="471">
        <v>0</v>
      </c>
      <c r="KL1423" s="471">
        <v>0</v>
      </c>
      <c r="KM1423" s="496">
        <v>0</v>
      </c>
      <c r="KN1423" s="503">
        <v>0</v>
      </c>
      <c r="KO1423" s="471">
        <v>0</v>
      </c>
      <c r="KP1423" s="471">
        <v>0</v>
      </c>
      <c r="KQ1423" s="471">
        <v>0</v>
      </c>
      <c r="KR1423" s="471">
        <v>0</v>
      </c>
      <c r="KS1423" s="471">
        <v>0</v>
      </c>
      <c r="KT1423" s="471">
        <v>0</v>
      </c>
      <c r="KU1423" s="471">
        <v>0</v>
      </c>
      <c r="KV1423" s="471">
        <v>0</v>
      </c>
      <c r="KW1423" s="496">
        <v>0</v>
      </c>
      <c r="KX1423" s="471">
        <v>27</v>
      </c>
      <c r="KY1423" s="471">
        <v>38</v>
      </c>
      <c r="KZ1423" s="471">
        <v>68</v>
      </c>
      <c r="LA1423" s="471">
        <v>49</v>
      </c>
      <c r="LB1423" s="471">
        <v>43</v>
      </c>
      <c r="LC1423" s="471">
        <v>26</v>
      </c>
      <c r="LD1423" s="471">
        <v>19</v>
      </c>
      <c r="LE1423" s="471">
        <v>0</v>
      </c>
      <c r="LF1423" s="496">
        <v>270</v>
      </c>
      <c r="LG1423" s="262"/>
      <c r="LH1423" s="262"/>
      <c r="LI1423" s="262"/>
      <c r="LJ1423" s="262"/>
      <c r="LK1423" s="262"/>
      <c r="LL1423" s="262"/>
      <c r="LM1423" s="262"/>
      <c r="LN1423" s="262"/>
      <c r="LO1423" s="262"/>
      <c r="LP1423" s="262"/>
      <c r="LQ1423" s="262"/>
      <c r="LR1423" s="262"/>
      <c r="LS1423" s="262"/>
      <c r="LT1423" s="262"/>
      <c r="LU1423" s="262"/>
      <c r="LV1423" s="262"/>
      <c r="LW1423" s="262"/>
      <c r="LX1423" s="262"/>
      <c r="LY1423" s="262"/>
      <c r="LZ1423" s="262"/>
      <c r="MA1423" s="262"/>
      <c r="MB1423" s="262"/>
      <c r="MC1423" s="262"/>
      <c r="MD1423" s="262"/>
      <c r="ME1423" s="262"/>
      <c r="MF1423" s="262"/>
      <c r="MG1423" s="262"/>
      <c r="MH1423" s="262"/>
      <c r="MI1423" s="262"/>
      <c r="MJ1423" s="262"/>
      <c r="MK1423" s="262"/>
      <c r="ML1423" s="262"/>
      <c r="MM1423" s="262"/>
      <c r="MN1423" s="262"/>
      <c r="MO1423" s="262"/>
      <c r="MP1423" s="262"/>
      <c r="MQ1423" s="262"/>
      <c r="MR1423" s="262"/>
      <c r="MS1423" s="262"/>
      <c r="MT1423" s="262"/>
      <c r="MU1423" s="262"/>
    </row>
    <row r="1424" spans="1:359" x14ac:dyDescent="0.2">
      <c r="A1424" s="241" t="s">
        <v>287</v>
      </c>
      <c r="B1424" s="476" t="s">
        <v>935</v>
      </c>
      <c r="C1424" s="326" t="s">
        <v>640</v>
      </c>
      <c r="D1424" s="283" t="s">
        <v>288</v>
      </c>
      <c r="E1424" s="503">
        <v>0</v>
      </c>
      <c r="F1424" s="471">
        <v>50</v>
      </c>
      <c r="G1424" s="471">
        <v>130</v>
      </c>
      <c r="H1424" s="471">
        <v>268</v>
      </c>
      <c r="I1424" s="471">
        <v>269</v>
      </c>
      <c r="J1424" s="471">
        <v>85</v>
      </c>
      <c r="K1424" s="471">
        <v>38</v>
      </c>
      <c r="L1424" s="471">
        <v>12</v>
      </c>
      <c r="M1424" s="471">
        <v>2</v>
      </c>
      <c r="N1424" s="496">
        <v>854</v>
      </c>
      <c r="O1424" s="503">
        <v>10</v>
      </c>
      <c r="P1424" s="471">
        <v>0</v>
      </c>
      <c r="Q1424" s="471">
        <v>0</v>
      </c>
      <c r="R1424" s="471">
        <v>0</v>
      </c>
      <c r="S1424" s="471">
        <v>0</v>
      </c>
      <c r="T1424" s="471">
        <v>0</v>
      </c>
      <c r="U1424" s="471">
        <v>0</v>
      </c>
      <c r="V1424" s="471">
        <v>0</v>
      </c>
      <c r="W1424" s="471">
        <v>0</v>
      </c>
      <c r="X1424" s="496">
        <v>0</v>
      </c>
      <c r="Y1424" s="503">
        <v>25</v>
      </c>
      <c r="Z1424" s="471">
        <v>0</v>
      </c>
      <c r="AA1424" s="471">
        <v>0</v>
      </c>
      <c r="AB1424" s="471">
        <v>0</v>
      </c>
      <c r="AC1424" s="471">
        <v>0</v>
      </c>
      <c r="AD1424" s="471">
        <v>0</v>
      </c>
      <c r="AE1424" s="471">
        <v>0</v>
      </c>
      <c r="AF1424" s="471">
        <v>0</v>
      </c>
      <c r="AG1424" s="471">
        <v>0</v>
      </c>
      <c r="AH1424" s="496">
        <v>0</v>
      </c>
      <c r="AI1424" s="503">
        <v>50</v>
      </c>
      <c r="AJ1424" s="471">
        <v>0</v>
      </c>
      <c r="AK1424" s="471">
        <v>0</v>
      </c>
      <c r="AL1424" s="471">
        <v>0</v>
      </c>
      <c r="AM1424" s="471">
        <v>0</v>
      </c>
      <c r="AN1424" s="471">
        <v>0</v>
      </c>
      <c r="AO1424" s="471">
        <v>0</v>
      </c>
      <c r="AP1424" s="471">
        <v>0</v>
      </c>
      <c r="AQ1424" s="471">
        <v>0</v>
      </c>
      <c r="AR1424" s="496">
        <v>0</v>
      </c>
      <c r="AS1424" s="503">
        <v>100</v>
      </c>
      <c r="AT1424" s="471">
        <v>0</v>
      </c>
      <c r="AU1424" s="471">
        <v>0</v>
      </c>
      <c r="AV1424" s="471">
        <v>0</v>
      </c>
      <c r="AW1424" s="471">
        <v>0</v>
      </c>
      <c r="AX1424" s="471">
        <v>0</v>
      </c>
      <c r="AY1424" s="471">
        <v>0</v>
      </c>
      <c r="AZ1424" s="471">
        <v>0</v>
      </c>
      <c r="BA1424" s="471">
        <v>0</v>
      </c>
      <c r="BB1424" s="496">
        <v>0</v>
      </c>
      <c r="BC1424" s="503">
        <v>0</v>
      </c>
      <c r="BD1424" s="471">
        <v>0</v>
      </c>
      <c r="BE1424" s="471">
        <v>0</v>
      </c>
      <c r="BF1424" s="471">
        <v>0</v>
      </c>
      <c r="BG1424" s="471">
        <v>0</v>
      </c>
      <c r="BH1424" s="471">
        <v>0</v>
      </c>
      <c r="BI1424" s="471">
        <v>0</v>
      </c>
      <c r="BJ1424" s="471">
        <v>0</v>
      </c>
      <c r="BK1424" s="471">
        <v>0</v>
      </c>
      <c r="BL1424" s="496">
        <v>0</v>
      </c>
      <c r="BM1424" s="471">
        <v>0</v>
      </c>
      <c r="BN1424" s="471">
        <v>0</v>
      </c>
      <c r="BO1424" s="471">
        <v>0</v>
      </c>
      <c r="BP1424" s="471">
        <v>0</v>
      </c>
      <c r="BQ1424" s="471">
        <v>0</v>
      </c>
      <c r="BR1424" s="471">
        <v>0</v>
      </c>
      <c r="BS1424" s="471">
        <v>0</v>
      </c>
      <c r="BT1424" s="471">
        <v>0</v>
      </c>
      <c r="BU1424" s="496">
        <v>0</v>
      </c>
      <c r="BV1424" s="471">
        <v>50</v>
      </c>
      <c r="BW1424" s="471">
        <v>130</v>
      </c>
      <c r="BX1424" s="471">
        <v>268</v>
      </c>
      <c r="BY1424" s="471">
        <v>269</v>
      </c>
      <c r="BZ1424" s="471">
        <v>85</v>
      </c>
      <c r="CA1424" s="471">
        <v>38</v>
      </c>
      <c r="CB1424" s="471">
        <v>12</v>
      </c>
      <c r="CC1424" s="471">
        <v>2</v>
      </c>
      <c r="CD1424" s="496">
        <v>854</v>
      </c>
      <c r="CE1424" s="503">
        <v>10</v>
      </c>
      <c r="CF1424" s="471">
        <v>0</v>
      </c>
      <c r="CG1424" s="471">
        <v>0</v>
      </c>
      <c r="CH1424" s="471">
        <v>0</v>
      </c>
      <c r="CI1424" s="471">
        <v>0</v>
      </c>
      <c r="CJ1424" s="471">
        <v>0</v>
      </c>
      <c r="CK1424" s="471">
        <v>0</v>
      </c>
      <c r="CL1424" s="471">
        <v>0</v>
      </c>
      <c r="CM1424" s="471">
        <v>0</v>
      </c>
      <c r="CN1424" s="496">
        <v>0</v>
      </c>
      <c r="CO1424" s="503">
        <v>25</v>
      </c>
      <c r="CP1424" s="471">
        <v>0</v>
      </c>
      <c r="CQ1424" s="471">
        <v>0</v>
      </c>
      <c r="CR1424" s="471">
        <v>0</v>
      </c>
      <c r="CS1424" s="471">
        <v>0</v>
      </c>
      <c r="CT1424" s="471">
        <v>0</v>
      </c>
      <c r="CU1424" s="471">
        <v>0</v>
      </c>
      <c r="CV1424" s="471">
        <v>0</v>
      </c>
      <c r="CW1424" s="471">
        <v>0</v>
      </c>
      <c r="CX1424" s="496">
        <v>0</v>
      </c>
      <c r="CY1424" s="503">
        <v>50</v>
      </c>
      <c r="CZ1424" s="471">
        <v>0</v>
      </c>
      <c r="DA1424" s="471">
        <v>0</v>
      </c>
      <c r="DB1424" s="471">
        <v>0</v>
      </c>
      <c r="DC1424" s="471">
        <v>0</v>
      </c>
      <c r="DD1424" s="471">
        <v>0</v>
      </c>
      <c r="DE1424" s="471">
        <v>0</v>
      </c>
      <c r="DF1424" s="471">
        <v>0</v>
      </c>
      <c r="DG1424" s="471">
        <v>0</v>
      </c>
      <c r="DH1424" s="496">
        <v>0</v>
      </c>
      <c r="DI1424" s="503">
        <v>100</v>
      </c>
      <c r="DJ1424" s="471">
        <v>26</v>
      </c>
      <c r="DK1424" s="471">
        <v>58</v>
      </c>
      <c r="DL1424" s="471">
        <v>27</v>
      </c>
      <c r="DM1424" s="471">
        <v>32</v>
      </c>
      <c r="DN1424" s="471">
        <v>15</v>
      </c>
      <c r="DO1424" s="471">
        <v>5</v>
      </c>
      <c r="DP1424" s="471">
        <v>4</v>
      </c>
      <c r="DQ1424" s="471">
        <v>3</v>
      </c>
      <c r="DR1424" s="496">
        <v>170</v>
      </c>
      <c r="DS1424" s="503">
        <v>0</v>
      </c>
      <c r="DT1424" s="471">
        <v>0</v>
      </c>
      <c r="DU1424" s="471">
        <v>0</v>
      </c>
      <c r="DV1424" s="471">
        <v>0</v>
      </c>
      <c r="DW1424" s="471">
        <v>0</v>
      </c>
      <c r="DX1424" s="471">
        <v>0</v>
      </c>
      <c r="DY1424" s="471">
        <v>0</v>
      </c>
      <c r="DZ1424" s="471">
        <v>0</v>
      </c>
      <c r="EA1424" s="471">
        <v>0</v>
      </c>
      <c r="EB1424" s="496">
        <v>0</v>
      </c>
      <c r="EC1424" s="471">
        <v>26</v>
      </c>
      <c r="ED1424" s="471">
        <v>58</v>
      </c>
      <c r="EE1424" s="471">
        <v>27</v>
      </c>
      <c r="EF1424" s="471">
        <v>32</v>
      </c>
      <c r="EG1424" s="471">
        <v>15</v>
      </c>
      <c r="EH1424" s="471">
        <v>5</v>
      </c>
      <c r="EI1424" s="471">
        <v>4</v>
      </c>
      <c r="EJ1424" s="471">
        <v>3</v>
      </c>
      <c r="EK1424" s="496">
        <v>170</v>
      </c>
      <c r="EL1424" s="518">
        <v>50</v>
      </c>
      <c r="EM1424" s="471">
        <v>0</v>
      </c>
      <c r="EN1424" s="471">
        <v>0</v>
      </c>
      <c r="EO1424" s="471">
        <v>0</v>
      </c>
      <c r="EP1424" s="471">
        <v>0</v>
      </c>
      <c r="EQ1424" s="471">
        <v>0</v>
      </c>
      <c r="ER1424" s="471">
        <v>0</v>
      </c>
      <c r="ES1424" s="471">
        <v>0</v>
      </c>
      <c r="ET1424" s="471">
        <v>0</v>
      </c>
      <c r="EU1424" s="496">
        <v>0</v>
      </c>
      <c r="EV1424" s="503">
        <v>100</v>
      </c>
      <c r="EW1424" s="471">
        <v>35</v>
      </c>
      <c r="EX1424" s="471">
        <v>6</v>
      </c>
      <c r="EY1424" s="471">
        <v>2</v>
      </c>
      <c r="EZ1424" s="471">
        <v>7</v>
      </c>
      <c r="FA1424" s="471">
        <v>2</v>
      </c>
      <c r="FB1424" s="471">
        <v>1</v>
      </c>
      <c r="FC1424" s="471">
        <v>2</v>
      </c>
      <c r="FD1424" s="471">
        <v>0</v>
      </c>
      <c r="FE1424" s="496">
        <v>55</v>
      </c>
      <c r="FF1424" s="503">
        <v>150</v>
      </c>
      <c r="FG1424" s="471">
        <v>0</v>
      </c>
      <c r="FH1424" s="471">
        <v>0</v>
      </c>
      <c r="FI1424" s="471">
        <v>0</v>
      </c>
      <c r="FJ1424" s="471">
        <v>0</v>
      </c>
      <c r="FK1424" s="471">
        <v>0</v>
      </c>
      <c r="FL1424" s="471">
        <v>0</v>
      </c>
      <c r="FM1424" s="471">
        <v>0</v>
      </c>
      <c r="FN1424" s="471">
        <v>0</v>
      </c>
      <c r="FO1424" s="496">
        <v>0</v>
      </c>
      <c r="FP1424" s="503">
        <v>200</v>
      </c>
      <c r="FQ1424" s="471">
        <v>0</v>
      </c>
      <c r="FR1424" s="471">
        <v>0</v>
      </c>
      <c r="FS1424" s="471">
        <v>0</v>
      </c>
      <c r="FT1424" s="471">
        <v>0</v>
      </c>
      <c r="FU1424" s="471">
        <v>0</v>
      </c>
      <c r="FV1424" s="471">
        <v>0</v>
      </c>
      <c r="FW1424" s="471">
        <v>0</v>
      </c>
      <c r="FX1424" s="471">
        <v>0</v>
      </c>
      <c r="FY1424" s="496">
        <v>0</v>
      </c>
      <c r="FZ1424" s="503">
        <v>0</v>
      </c>
      <c r="GA1424" s="471">
        <v>0</v>
      </c>
      <c r="GB1424" s="471">
        <v>0</v>
      </c>
      <c r="GC1424" s="471">
        <v>0</v>
      </c>
      <c r="GD1424" s="471">
        <v>0</v>
      </c>
      <c r="GE1424" s="471">
        <v>0</v>
      </c>
      <c r="GF1424" s="471">
        <v>0</v>
      </c>
      <c r="GG1424" s="471">
        <v>0</v>
      </c>
      <c r="GH1424" s="471">
        <v>0</v>
      </c>
      <c r="GI1424" s="496">
        <v>0</v>
      </c>
      <c r="GJ1424" s="471">
        <v>35</v>
      </c>
      <c r="GK1424" s="471">
        <v>6</v>
      </c>
      <c r="GL1424" s="471">
        <v>2</v>
      </c>
      <c r="GM1424" s="471">
        <v>7</v>
      </c>
      <c r="GN1424" s="471">
        <v>2</v>
      </c>
      <c r="GO1424" s="471">
        <v>1</v>
      </c>
      <c r="GP1424" s="471">
        <v>2</v>
      </c>
      <c r="GQ1424" s="471">
        <v>0</v>
      </c>
      <c r="GR1424" s="496">
        <v>55</v>
      </c>
      <c r="GS1424" s="503">
        <v>100</v>
      </c>
      <c r="GT1424" s="471">
        <v>13</v>
      </c>
      <c r="GU1424" s="471">
        <v>9</v>
      </c>
      <c r="GV1424" s="471">
        <v>6</v>
      </c>
      <c r="GW1424" s="471">
        <v>5</v>
      </c>
      <c r="GX1424" s="471">
        <v>1</v>
      </c>
      <c r="GY1424" s="471">
        <v>1</v>
      </c>
      <c r="GZ1424" s="471">
        <v>0</v>
      </c>
      <c r="HA1424" s="471">
        <v>0</v>
      </c>
      <c r="HB1424" s="496">
        <v>35</v>
      </c>
      <c r="HC1424" s="503">
        <v>150</v>
      </c>
      <c r="HD1424" s="471">
        <v>0</v>
      </c>
      <c r="HE1424" s="471">
        <v>0</v>
      </c>
      <c r="HF1424" s="471">
        <v>0</v>
      </c>
      <c r="HG1424" s="471">
        <v>0</v>
      </c>
      <c r="HH1424" s="471">
        <v>0</v>
      </c>
      <c r="HI1424" s="471">
        <v>0</v>
      </c>
      <c r="HJ1424" s="471">
        <v>0</v>
      </c>
      <c r="HK1424" s="471">
        <v>0</v>
      </c>
      <c r="HL1424" s="496">
        <v>0</v>
      </c>
      <c r="HM1424" s="503">
        <v>200</v>
      </c>
      <c r="HN1424" s="471">
        <v>0</v>
      </c>
      <c r="HO1424" s="471">
        <v>0</v>
      </c>
      <c r="HP1424" s="471">
        <v>0</v>
      </c>
      <c r="HQ1424" s="471">
        <v>0</v>
      </c>
      <c r="HR1424" s="471">
        <v>0</v>
      </c>
      <c r="HS1424" s="471">
        <v>0</v>
      </c>
      <c r="HT1424" s="471">
        <v>0</v>
      </c>
      <c r="HU1424" s="471">
        <v>0</v>
      </c>
      <c r="HV1424" s="496">
        <v>0</v>
      </c>
      <c r="HW1424" s="503">
        <v>250</v>
      </c>
      <c r="HX1424" s="471">
        <v>0</v>
      </c>
      <c r="HY1424" s="471">
        <v>0</v>
      </c>
      <c r="HZ1424" s="471">
        <v>0</v>
      </c>
      <c r="IA1424" s="471">
        <v>0</v>
      </c>
      <c r="IB1424" s="471">
        <v>0</v>
      </c>
      <c r="IC1424" s="471">
        <v>0</v>
      </c>
      <c r="ID1424" s="471">
        <v>0</v>
      </c>
      <c r="IE1424" s="471">
        <v>0</v>
      </c>
      <c r="IF1424" s="496">
        <v>0</v>
      </c>
      <c r="IG1424" s="503">
        <v>300</v>
      </c>
      <c r="IH1424" s="471">
        <v>0</v>
      </c>
      <c r="II1424" s="471">
        <v>0</v>
      </c>
      <c r="IJ1424" s="471">
        <v>0</v>
      </c>
      <c r="IK1424" s="471">
        <v>0</v>
      </c>
      <c r="IL1424" s="471">
        <v>0</v>
      </c>
      <c r="IM1424" s="471">
        <v>0</v>
      </c>
      <c r="IN1424" s="471">
        <v>0</v>
      </c>
      <c r="IO1424" s="471">
        <v>0</v>
      </c>
      <c r="IP1424" s="496">
        <v>0</v>
      </c>
      <c r="IQ1424" s="503">
        <v>0</v>
      </c>
      <c r="IR1424" s="471">
        <v>0</v>
      </c>
      <c r="IS1424" s="471">
        <v>0</v>
      </c>
      <c r="IT1424" s="471">
        <v>0</v>
      </c>
      <c r="IU1424" s="471">
        <v>0</v>
      </c>
      <c r="IV1424" s="471">
        <v>0</v>
      </c>
      <c r="IW1424" s="471">
        <v>0</v>
      </c>
      <c r="IX1424" s="471">
        <v>0</v>
      </c>
      <c r="IY1424" s="471">
        <v>0</v>
      </c>
      <c r="IZ1424" s="496">
        <v>0</v>
      </c>
      <c r="JA1424" s="471">
        <v>13</v>
      </c>
      <c r="JB1424" s="471">
        <v>9</v>
      </c>
      <c r="JC1424" s="471">
        <v>6</v>
      </c>
      <c r="JD1424" s="471">
        <v>5</v>
      </c>
      <c r="JE1424" s="471">
        <v>1</v>
      </c>
      <c r="JF1424" s="471">
        <v>1</v>
      </c>
      <c r="JG1424" s="471">
        <v>0</v>
      </c>
      <c r="JH1424" s="471">
        <v>0</v>
      </c>
      <c r="JI1424" s="471">
        <v>35</v>
      </c>
      <c r="JJ1424" s="503">
        <v>0</v>
      </c>
      <c r="JK1424" s="471">
        <v>12</v>
      </c>
      <c r="JL1424" s="471">
        <v>17</v>
      </c>
      <c r="JM1424" s="471">
        <v>28</v>
      </c>
      <c r="JN1424" s="471">
        <v>60</v>
      </c>
      <c r="JO1424" s="471">
        <v>29</v>
      </c>
      <c r="JP1424" s="471">
        <v>9</v>
      </c>
      <c r="JQ1424" s="471">
        <v>4</v>
      </c>
      <c r="JR1424" s="471">
        <v>0</v>
      </c>
      <c r="JS1424" s="496">
        <v>159</v>
      </c>
      <c r="JT1424" s="503">
        <v>10</v>
      </c>
      <c r="JU1424" s="471">
        <v>0</v>
      </c>
      <c r="JV1424" s="471">
        <v>0</v>
      </c>
      <c r="JW1424" s="471">
        <v>0</v>
      </c>
      <c r="JX1424" s="471">
        <v>0</v>
      </c>
      <c r="JY1424" s="471">
        <v>0</v>
      </c>
      <c r="JZ1424" s="471">
        <v>0</v>
      </c>
      <c r="KA1424" s="471">
        <v>0</v>
      </c>
      <c r="KB1424" s="471">
        <v>0</v>
      </c>
      <c r="KC1424" s="496">
        <v>0</v>
      </c>
      <c r="KD1424" s="503">
        <v>50</v>
      </c>
      <c r="KE1424" s="471">
        <v>0</v>
      </c>
      <c r="KF1424" s="471">
        <v>0</v>
      </c>
      <c r="KG1424" s="471">
        <v>0</v>
      </c>
      <c r="KH1424" s="471">
        <v>0</v>
      </c>
      <c r="KI1424" s="471">
        <v>0</v>
      </c>
      <c r="KJ1424" s="471">
        <v>0</v>
      </c>
      <c r="KK1424" s="471">
        <v>0</v>
      </c>
      <c r="KL1424" s="471">
        <v>0</v>
      </c>
      <c r="KM1424" s="496">
        <v>0</v>
      </c>
      <c r="KN1424" s="503">
        <v>0</v>
      </c>
      <c r="KO1424" s="471">
        <v>0</v>
      </c>
      <c r="KP1424" s="471">
        <v>0</v>
      </c>
      <c r="KQ1424" s="471">
        <v>0</v>
      </c>
      <c r="KR1424" s="471">
        <v>0</v>
      </c>
      <c r="KS1424" s="471">
        <v>0</v>
      </c>
      <c r="KT1424" s="471">
        <v>0</v>
      </c>
      <c r="KU1424" s="471">
        <v>0</v>
      </c>
      <c r="KV1424" s="471">
        <v>0</v>
      </c>
      <c r="KW1424" s="496">
        <v>0</v>
      </c>
      <c r="KX1424" s="471">
        <v>12</v>
      </c>
      <c r="KY1424" s="471">
        <v>17</v>
      </c>
      <c r="KZ1424" s="471">
        <v>28</v>
      </c>
      <c r="LA1424" s="471">
        <v>60</v>
      </c>
      <c r="LB1424" s="471">
        <v>29</v>
      </c>
      <c r="LC1424" s="471">
        <v>9</v>
      </c>
      <c r="LD1424" s="471">
        <v>4</v>
      </c>
      <c r="LE1424" s="471">
        <v>0</v>
      </c>
      <c r="LF1424" s="496">
        <v>159</v>
      </c>
      <c r="LG1424" s="262"/>
      <c r="LH1424" s="262"/>
      <c r="LI1424" s="262"/>
      <c r="LJ1424" s="262"/>
      <c r="LK1424" s="262"/>
      <c r="LL1424" s="262"/>
      <c r="LM1424" s="262"/>
      <c r="LN1424" s="262"/>
      <c r="LO1424" s="262"/>
      <c r="LP1424" s="262"/>
      <c r="LQ1424" s="262"/>
      <c r="LR1424" s="262"/>
      <c r="LS1424" s="262"/>
      <c r="LT1424" s="262"/>
      <c r="LU1424" s="262"/>
      <c r="LV1424" s="262"/>
      <c r="LW1424" s="262"/>
      <c r="LX1424" s="262"/>
      <c r="LY1424" s="262"/>
      <c r="LZ1424" s="262"/>
      <c r="MA1424" s="262"/>
      <c r="MB1424" s="262"/>
      <c r="MC1424" s="262"/>
      <c r="MD1424" s="262"/>
      <c r="ME1424" s="262"/>
      <c r="MF1424" s="262"/>
      <c r="MG1424" s="262"/>
      <c r="MH1424" s="262"/>
      <c r="MI1424" s="262"/>
      <c r="MJ1424" s="262"/>
      <c r="MK1424" s="262"/>
      <c r="ML1424" s="262"/>
      <c r="MM1424" s="262"/>
      <c r="MN1424" s="262"/>
      <c r="MO1424" s="262"/>
      <c r="MP1424" s="262"/>
      <c r="MQ1424" s="262"/>
      <c r="MR1424" s="262"/>
      <c r="MS1424" s="262"/>
      <c r="MT1424" s="262"/>
      <c r="MU1424" s="262"/>
    </row>
    <row r="1425" spans="1:359" x14ac:dyDescent="0.2">
      <c r="A1425" s="241" t="s">
        <v>289</v>
      </c>
      <c r="B1425" s="476" t="s">
        <v>936</v>
      </c>
      <c r="C1425" s="326" t="s">
        <v>807</v>
      </c>
      <c r="D1425" s="283" t="s">
        <v>937</v>
      </c>
      <c r="E1425" s="503">
        <v>0</v>
      </c>
      <c r="F1425" s="471">
        <v>104</v>
      </c>
      <c r="G1425" s="471">
        <v>85</v>
      </c>
      <c r="H1425" s="471">
        <v>50</v>
      </c>
      <c r="I1425" s="471">
        <v>54</v>
      </c>
      <c r="J1425" s="471">
        <v>37</v>
      </c>
      <c r="K1425" s="471">
        <v>19</v>
      </c>
      <c r="L1425" s="471">
        <v>6</v>
      </c>
      <c r="M1425" s="471">
        <v>0</v>
      </c>
      <c r="N1425" s="496">
        <v>355</v>
      </c>
      <c r="O1425" s="503">
        <v>10</v>
      </c>
      <c r="P1425" s="471">
        <v>0</v>
      </c>
      <c r="Q1425" s="471">
        <v>0</v>
      </c>
      <c r="R1425" s="471">
        <v>0</v>
      </c>
      <c r="S1425" s="471">
        <v>0</v>
      </c>
      <c r="T1425" s="471">
        <v>0</v>
      </c>
      <c r="U1425" s="471">
        <v>0</v>
      </c>
      <c r="V1425" s="471">
        <v>0</v>
      </c>
      <c r="W1425" s="471">
        <v>0</v>
      </c>
      <c r="X1425" s="496">
        <v>0</v>
      </c>
      <c r="Y1425" s="503">
        <v>25</v>
      </c>
      <c r="Z1425" s="471">
        <v>0</v>
      </c>
      <c r="AA1425" s="471">
        <v>0</v>
      </c>
      <c r="AB1425" s="471">
        <v>0</v>
      </c>
      <c r="AC1425" s="471">
        <v>0</v>
      </c>
      <c r="AD1425" s="471">
        <v>0</v>
      </c>
      <c r="AE1425" s="471">
        <v>0</v>
      </c>
      <c r="AF1425" s="471">
        <v>0</v>
      </c>
      <c r="AG1425" s="471">
        <v>0</v>
      </c>
      <c r="AH1425" s="496">
        <v>0</v>
      </c>
      <c r="AI1425" s="503">
        <v>50</v>
      </c>
      <c r="AJ1425" s="471">
        <v>0</v>
      </c>
      <c r="AK1425" s="471">
        <v>0</v>
      </c>
      <c r="AL1425" s="471">
        <v>0</v>
      </c>
      <c r="AM1425" s="471">
        <v>0</v>
      </c>
      <c r="AN1425" s="471">
        <v>0</v>
      </c>
      <c r="AO1425" s="471">
        <v>0</v>
      </c>
      <c r="AP1425" s="471">
        <v>0</v>
      </c>
      <c r="AQ1425" s="471">
        <v>0</v>
      </c>
      <c r="AR1425" s="496">
        <v>0</v>
      </c>
      <c r="AS1425" s="503">
        <v>100</v>
      </c>
      <c r="AT1425" s="471">
        <v>0</v>
      </c>
      <c r="AU1425" s="471">
        <v>0</v>
      </c>
      <c r="AV1425" s="471">
        <v>0</v>
      </c>
      <c r="AW1425" s="471">
        <v>0</v>
      </c>
      <c r="AX1425" s="471">
        <v>0</v>
      </c>
      <c r="AY1425" s="471">
        <v>0</v>
      </c>
      <c r="AZ1425" s="471">
        <v>0</v>
      </c>
      <c r="BA1425" s="471">
        <v>0</v>
      </c>
      <c r="BB1425" s="496">
        <v>0</v>
      </c>
      <c r="BC1425" s="503">
        <v>0</v>
      </c>
      <c r="BD1425" s="471">
        <v>0</v>
      </c>
      <c r="BE1425" s="471">
        <v>0</v>
      </c>
      <c r="BF1425" s="471">
        <v>0</v>
      </c>
      <c r="BG1425" s="471">
        <v>0</v>
      </c>
      <c r="BH1425" s="471">
        <v>0</v>
      </c>
      <c r="BI1425" s="471">
        <v>0</v>
      </c>
      <c r="BJ1425" s="471">
        <v>0</v>
      </c>
      <c r="BK1425" s="471">
        <v>0</v>
      </c>
      <c r="BL1425" s="496">
        <v>0</v>
      </c>
      <c r="BM1425" s="471">
        <v>0</v>
      </c>
      <c r="BN1425" s="471">
        <v>0</v>
      </c>
      <c r="BO1425" s="471">
        <v>0</v>
      </c>
      <c r="BP1425" s="471">
        <v>0</v>
      </c>
      <c r="BQ1425" s="471">
        <v>0</v>
      </c>
      <c r="BR1425" s="471">
        <v>0</v>
      </c>
      <c r="BS1425" s="471">
        <v>0</v>
      </c>
      <c r="BT1425" s="471">
        <v>0</v>
      </c>
      <c r="BU1425" s="496">
        <v>0</v>
      </c>
      <c r="BV1425" s="471">
        <v>104</v>
      </c>
      <c r="BW1425" s="471">
        <v>85</v>
      </c>
      <c r="BX1425" s="471">
        <v>50</v>
      </c>
      <c r="BY1425" s="471">
        <v>54</v>
      </c>
      <c r="BZ1425" s="471">
        <v>37</v>
      </c>
      <c r="CA1425" s="471">
        <v>19</v>
      </c>
      <c r="CB1425" s="471">
        <v>6</v>
      </c>
      <c r="CC1425" s="471">
        <v>0</v>
      </c>
      <c r="CD1425" s="496">
        <v>355</v>
      </c>
      <c r="CE1425" s="503">
        <v>10</v>
      </c>
      <c r="CF1425" s="471">
        <v>0</v>
      </c>
      <c r="CG1425" s="471">
        <v>0</v>
      </c>
      <c r="CH1425" s="471">
        <v>0</v>
      </c>
      <c r="CI1425" s="471">
        <v>0</v>
      </c>
      <c r="CJ1425" s="471">
        <v>0</v>
      </c>
      <c r="CK1425" s="471">
        <v>0</v>
      </c>
      <c r="CL1425" s="471">
        <v>0</v>
      </c>
      <c r="CM1425" s="471">
        <v>0</v>
      </c>
      <c r="CN1425" s="496">
        <v>0</v>
      </c>
      <c r="CO1425" s="503">
        <v>25</v>
      </c>
      <c r="CP1425" s="471">
        <v>0</v>
      </c>
      <c r="CQ1425" s="471">
        <v>0</v>
      </c>
      <c r="CR1425" s="471">
        <v>0</v>
      </c>
      <c r="CS1425" s="471">
        <v>0</v>
      </c>
      <c r="CT1425" s="471">
        <v>0</v>
      </c>
      <c r="CU1425" s="471">
        <v>0</v>
      </c>
      <c r="CV1425" s="471">
        <v>0</v>
      </c>
      <c r="CW1425" s="471">
        <v>0</v>
      </c>
      <c r="CX1425" s="496">
        <v>0</v>
      </c>
      <c r="CY1425" s="503">
        <v>50</v>
      </c>
      <c r="CZ1425" s="471">
        <v>0</v>
      </c>
      <c r="DA1425" s="471">
        <v>0</v>
      </c>
      <c r="DB1425" s="471">
        <v>0</v>
      </c>
      <c r="DC1425" s="471">
        <v>0</v>
      </c>
      <c r="DD1425" s="471">
        <v>0</v>
      </c>
      <c r="DE1425" s="471">
        <v>0</v>
      </c>
      <c r="DF1425" s="471">
        <v>0</v>
      </c>
      <c r="DG1425" s="471">
        <v>0</v>
      </c>
      <c r="DH1425" s="496">
        <v>0</v>
      </c>
      <c r="DI1425" s="503">
        <v>100</v>
      </c>
      <c r="DJ1425" s="471">
        <v>12</v>
      </c>
      <c r="DK1425" s="471">
        <v>6</v>
      </c>
      <c r="DL1425" s="471">
        <v>6</v>
      </c>
      <c r="DM1425" s="471">
        <v>14</v>
      </c>
      <c r="DN1425" s="471">
        <v>0</v>
      </c>
      <c r="DO1425" s="471">
        <v>2</v>
      </c>
      <c r="DP1425" s="471">
        <v>3</v>
      </c>
      <c r="DQ1425" s="471">
        <v>1</v>
      </c>
      <c r="DR1425" s="496">
        <v>44</v>
      </c>
      <c r="DS1425" s="503">
        <v>0</v>
      </c>
      <c r="DT1425" s="471">
        <v>0</v>
      </c>
      <c r="DU1425" s="471">
        <v>0</v>
      </c>
      <c r="DV1425" s="471">
        <v>0</v>
      </c>
      <c r="DW1425" s="471">
        <v>0</v>
      </c>
      <c r="DX1425" s="471">
        <v>0</v>
      </c>
      <c r="DY1425" s="471">
        <v>0</v>
      </c>
      <c r="DZ1425" s="471">
        <v>0</v>
      </c>
      <c r="EA1425" s="471">
        <v>0</v>
      </c>
      <c r="EB1425" s="496">
        <v>0</v>
      </c>
      <c r="EC1425" s="471">
        <v>12</v>
      </c>
      <c r="ED1425" s="471">
        <v>6</v>
      </c>
      <c r="EE1425" s="471">
        <v>6</v>
      </c>
      <c r="EF1425" s="471">
        <v>14</v>
      </c>
      <c r="EG1425" s="471">
        <v>0</v>
      </c>
      <c r="EH1425" s="471">
        <v>2</v>
      </c>
      <c r="EI1425" s="471">
        <v>3</v>
      </c>
      <c r="EJ1425" s="471">
        <v>1</v>
      </c>
      <c r="EK1425" s="496">
        <v>44</v>
      </c>
      <c r="EL1425" s="518">
        <v>50</v>
      </c>
      <c r="EM1425" s="471">
        <v>0</v>
      </c>
      <c r="EN1425" s="471">
        <v>0</v>
      </c>
      <c r="EO1425" s="471">
        <v>0</v>
      </c>
      <c r="EP1425" s="471">
        <v>0</v>
      </c>
      <c r="EQ1425" s="471">
        <v>0</v>
      </c>
      <c r="ER1425" s="471">
        <v>0</v>
      </c>
      <c r="ES1425" s="471">
        <v>0</v>
      </c>
      <c r="ET1425" s="471">
        <v>0</v>
      </c>
      <c r="EU1425" s="496">
        <v>0</v>
      </c>
      <c r="EV1425" s="503">
        <v>100</v>
      </c>
      <c r="EW1425" s="471">
        <v>0</v>
      </c>
      <c r="EX1425" s="471">
        <v>0</v>
      </c>
      <c r="EY1425" s="471">
        <v>0</v>
      </c>
      <c r="EZ1425" s="471">
        <v>0</v>
      </c>
      <c r="FA1425" s="471">
        <v>0</v>
      </c>
      <c r="FB1425" s="471">
        <v>0</v>
      </c>
      <c r="FC1425" s="471">
        <v>0</v>
      </c>
      <c r="FD1425" s="471">
        <v>0</v>
      </c>
      <c r="FE1425" s="496">
        <v>0</v>
      </c>
      <c r="FF1425" s="503">
        <v>150</v>
      </c>
      <c r="FG1425" s="471">
        <v>0</v>
      </c>
      <c r="FH1425" s="471">
        <v>0</v>
      </c>
      <c r="FI1425" s="471">
        <v>0</v>
      </c>
      <c r="FJ1425" s="471">
        <v>0</v>
      </c>
      <c r="FK1425" s="471">
        <v>0</v>
      </c>
      <c r="FL1425" s="471">
        <v>0</v>
      </c>
      <c r="FM1425" s="471">
        <v>0</v>
      </c>
      <c r="FN1425" s="471">
        <v>0</v>
      </c>
      <c r="FO1425" s="496">
        <v>0</v>
      </c>
      <c r="FP1425" s="503">
        <v>200</v>
      </c>
      <c r="FQ1425" s="471">
        <v>4</v>
      </c>
      <c r="FR1425" s="471">
        <v>4</v>
      </c>
      <c r="FS1425" s="471">
        <v>1</v>
      </c>
      <c r="FT1425" s="471">
        <v>6</v>
      </c>
      <c r="FU1425" s="471">
        <v>3</v>
      </c>
      <c r="FV1425" s="471">
        <v>1</v>
      </c>
      <c r="FW1425" s="471">
        <v>0</v>
      </c>
      <c r="FX1425" s="471">
        <v>0</v>
      </c>
      <c r="FY1425" s="496">
        <v>19</v>
      </c>
      <c r="FZ1425" s="503">
        <v>0</v>
      </c>
      <c r="GA1425" s="471">
        <v>0</v>
      </c>
      <c r="GB1425" s="471">
        <v>0</v>
      </c>
      <c r="GC1425" s="471">
        <v>0</v>
      </c>
      <c r="GD1425" s="471">
        <v>0</v>
      </c>
      <c r="GE1425" s="471">
        <v>0</v>
      </c>
      <c r="GF1425" s="471">
        <v>0</v>
      </c>
      <c r="GG1425" s="471">
        <v>0</v>
      </c>
      <c r="GH1425" s="471">
        <v>0</v>
      </c>
      <c r="GI1425" s="496">
        <v>0</v>
      </c>
      <c r="GJ1425" s="471">
        <v>4</v>
      </c>
      <c r="GK1425" s="471">
        <v>4</v>
      </c>
      <c r="GL1425" s="471">
        <v>1</v>
      </c>
      <c r="GM1425" s="471">
        <v>6</v>
      </c>
      <c r="GN1425" s="471">
        <v>3</v>
      </c>
      <c r="GO1425" s="471">
        <v>1</v>
      </c>
      <c r="GP1425" s="471">
        <v>0</v>
      </c>
      <c r="GQ1425" s="471">
        <v>0</v>
      </c>
      <c r="GR1425" s="496">
        <v>19</v>
      </c>
      <c r="GS1425" s="503">
        <v>100</v>
      </c>
      <c r="GT1425" s="471">
        <v>0</v>
      </c>
      <c r="GU1425" s="471">
        <v>0</v>
      </c>
      <c r="GV1425" s="471">
        <v>0</v>
      </c>
      <c r="GW1425" s="471">
        <v>0</v>
      </c>
      <c r="GX1425" s="471">
        <v>0</v>
      </c>
      <c r="GY1425" s="471">
        <v>0</v>
      </c>
      <c r="GZ1425" s="471">
        <v>0</v>
      </c>
      <c r="HA1425" s="471">
        <v>0</v>
      </c>
      <c r="HB1425" s="496">
        <v>0</v>
      </c>
      <c r="HC1425" s="503">
        <v>150</v>
      </c>
      <c r="HD1425" s="471">
        <v>0</v>
      </c>
      <c r="HE1425" s="471">
        <v>0</v>
      </c>
      <c r="HF1425" s="471">
        <v>0</v>
      </c>
      <c r="HG1425" s="471">
        <v>0</v>
      </c>
      <c r="HH1425" s="471">
        <v>0</v>
      </c>
      <c r="HI1425" s="471">
        <v>0</v>
      </c>
      <c r="HJ1425" s="471">
        <v>0</v>
      </c>
      <c r="HK1425" s="471">
        <v>0</v>
      </c>
      <c r="HL1425" s="496">
        <v>0</v>
      </c>
      <c r="HM1425" s="503">
        <v>200</v>
      </c>
      <c r="HN1425" s="471">
        <v>0</v>
      </c>
      <c r="HO1425" s="471">
        <v>0</v>
      </c>
      <c r="HP1425" s="471">
        <v>0</v>
      </c>
      <c r="HQ1425" s="471">
        <v>0</v>
      </c>
      <c r="HR1425" s="471">
        <v>0</v>
      </c>
      <c r="HS1425" s="471">
        <v>0</v>
      </c>
      <c r="HT1425" s="471">
        <v>0</v>
      </c>
      <c r="HU1425" s="471">
        <v>0</v>
      </c>
      <c r="HV1425" s="496">
        <v>0</v>
      </c>
      <c r="HW1425" s="503">
        <v>250</v>
      </c>
      <c r="HX1425" s="471">
        <v>0</v>
      </c>
      <c r="HY1425" s="471">
        <v>0</v>
      </c>
      <c r="HZ1425" s="471">
        <v>0</v>
      </c>
      <c r="IA1425" s="471">
        <v>0</v>
      </c>
      <c r="IB1425" s="471">
        <v>0</v>
      </c>
      <c r="IC1425" s="471">
        <v>0</v>
      </c>
      <c r="ID1425" s="471">
        <v>0</v>
      </c>
      <c r="IE1425" s="471">
        <v>0</v>
      </c>
      <c r="IF1425" s="496">
        <v>0</v>
      </c>
      <c r="IG1425" s="503">
        <v>300</v>
      </c>
      <c r="IH1425" s="471">
        <v>9</v>
      </c>
      <c r="II1425" s="471">
        <v>3</v>
      </c>
      <c r="IJ1425" s="471">
        <v>6</v>
      </c>
      <c r="IK1425" s="471">
        <v>3</v>
      </c>
      <c r="IL1425" s="471">
        <v>6</v>
      </c>
      <c r="IM1425" s="471">
        <v>2</v>
      </c>
      <c r="IN1425" s="471">
        <v>2</v>
      </c>
      <c r="IO1425" s="471">
        <v>1</v>
      </c>
      <c r="IP1425" s="496">
        <v>32</v>
      </c>
      <c r="IQ1425" s="503">
        <v>0</v>
      </c>
      <c r="IR1425" s="471">
        <v>0</v>
      </c>
      <c r="IS1425" s="471">
        <v>0</v>
      </c>
      <c r="IT1425" s="471">
        <v>0</v>
      </c>
      <c r="IU1425" s="471">
        <v>0</v>
      </c>
      <c r="IV1425" s="471">
        <v>0</v>
      </c>
      <c r="IW1425" s="471">
        <v>0</v>
      </c>
      <c r="IX1425" s="471">
        <v>0</v>
      </c>
      <c r="IY1425" s="471">
        <v>0</v>
      </c>
      <c r="IZ1425" s="496">
        <v>0</v>
      </c>
      <c r="JA1425" s="471">
        <v>9</v>
      </c>
      <c r="JB1425" s="471">
        <v>3</v>
      </c>
      <c r="JC1425" s="471">
        <v>6</v>
      </c>
      <c r="JD1425" s="471">
        <v>3</v>
      </c>
      <c r="JE1425" s="471">
        <v>6</v>
      </c>
      <c r="JF1425" s="471">
        <v>2</v>
      </c>
      <c r="JG1425" s="471">
        <v>2</v>
      </c>
      <c r="JH1425" s="471">
        <v>1</v>
      </c>
      <c r="JI1425" s="471">
        <v>32</v>
      </c>
      <c r="JJ1425" s="503">
        <v>0</v>
      </c>
      <c r="JK1425" s="471">
        <v>41</v>
      </c>
      <c r="JL1425" s="471">
        <v>64</v>
      </c>
      <c r="JM1425" s="471">
        <v>81</v>
      </c>
      <c r="JN1425" s="471">
        <v>89</v>
      </c>
      <c r="JO1425" s="471">
        <v>78</v>
      </c>
      <c r="JP1425" s="471">
        <v>49</v>
      </c>
      <c r="JQ1425" s="471">
        <v>39</v>
      </c>
      <c r="JR1425" s="471">
        <v>6</v>
      </c>
      <c r="JS1425" s="496">
        <v>447</v>
      </c>
      <c r="JT1425" s="503">
        <v>10</v>
      </c>
      <c r="JU1425" s="471">
        <v>0</v>
      </c>
      <c r="JV1425" s="471">
        <v>0</v>
      </c>
      <c r="JW1425" s="471">
        <v>0</v>
      </c>
      <c r="JX1425" s="471">
        <v>0</v>
      </c>
      <c r="JY1425" s="471">
        <v>0</v>
      </c>
      <c r="JZ1425" s="471">
        <v>0</v>
      </c>
      <c r="KA1425" s="471">
        <v>0</v>
      </c>
      <c r="KB1425" s="471">
        <v>0</v>
      </c>
      <c r="KC1425" s="496">
        <v>0</v>
      </c>
      <c r="KD1425" s="503">
        <v>50</v>
      </c>
      <c r="KE1425" s="471">
        <v>2</v>
      </c>
      <c r="KF1425" s="471">
        <v>3</v>
      </c>
      <c r="KG1425" s="471">
        <v>3</v>
      </c>
      <c r="KH1425" s="471">
        <v>1</v>
      </c>
      <c r="KI1425" s="471">
        <v>0</v>
      </c>
      <c r="KJ1425" s="471">
        <v>2</v>
      </c>
      <c r="KK1425" s="471">
        <v>2</v>
      </c>
      <c r="KL1425" s="471">
        <v>0</v>
      </c>
      <c r="KM1425" s="496">
        <v>13</v>
      </c>
      <c r="KN1425" s="503">
        <v>0</v>
      </c>
      <c r="KO1425" s="471">
        <v>0</v>
      </c>
      <c r="KP1425" s="471">
        <v>0</v>
      </c>
      <c r="KQ1425" s="471">
        <v>0</v>
      </c>
      <c r="KR1425" s="471">
        <v>0</v>
      </c>
      <c r="KS1425" s="471">
        <v>0</v>
      </c>
      <c r="KT1425" s="471">
        <v>0</v>
      </c>
      <c r="KU1425" s="471">
        <v>0</v>
      </c>
      <c r="KV1425" s="471">
        <v>0</v>
      </c>
      <c r="KW1425" s="496">
        <v>0</v>
      </c>
      <c r="KX1425" s="471">
        <v>43</v>
      </c>
      <c r="KY1425" s="471">
        <v>67</v>
      </c>
      <c r="KZ1425" s="471">
        <v>84</v>
      </c>
      <c r="LA1425" s="471">
        <v>90</v>
      </c>
      <c r="LB1425" s="471">
        <v>78</v>
      </c>
      <c r="LC1425" s="471">
        <v>51</v>
      </c>
      <c r="LD1425" s="471">
        <v>41</v>
      </c>
      <c r="LE1425" s="471">
        <v>6</v>
      </c>
      <c r="LF1425" s="496">
        <v>460</v>
      </c>
      <c r="LG1425" s="262"/>
      <c r="LH1425" s="262"/>
      <c r="LI1425" s="262"/>
      <c r="LJ1425" s="262"/>
      <c r="LK1425" s="262"/>
      <c r="LL1425" s="262"/>
      <c r="LM1425" s="262"/>
      <c r="LN1425" s="262"/>
      <c r="LO1425" s="262"/>
      <c r="LP1425" s="262"/>
      <c r="LQ1425" s="262"/>
      <c r="LR1425" s="262"/>
      <c r="LS1425" s="262"/>
      <c r="LT1425" s="262"/>
      <c r="LU1425" s="262"/>
      <c r="LV1425" s="262"/>
      <c r="LW1425" s="262"/>
      <c r="LX1425" s="262"/>
      <c r="LY1425" s="262"/>
      <c r="LZ1425" s="262"/>
      <c r="MA1425" s="262"/>
      <c r="MB1425" s="262"/>
      <c r="MC1425" s="262"/>
      <c r="MD1425" s="262"/>
      <c r="ME1425" s="262"/>
      <c r="MF1425" s="262"/>
      <c r="MG1425" s="262"/>
      <c r="MH1425" s="262"/>
      <c r="MI1425" s="262"/>
      <c r="MJ1425" s="262"/>
      <c r="MK1425" s="262"/>
      <c r="ML1425" s="262"/>
      <c r="MM1425" s="262"/>
      <c r="MN1425" s="262"/>
      <c r="MO1425" s="262"/>
      <c r="MP1425" s="262"/>
      <c r="MQ1425" s="262"/>
      <c r="MR1425" s="262"/>
      <c r="MS1425" s="262"/>
      <c r="MT1425" s="262"/>
      <c r="MU1425" s="262"/>
    </row>
    <row r="1426" spans="1:359" x14ac:dyDescent="0.2">
      <c r="A1426" s="241" t="s">
        <v>290</v>
      </c>
      <c r="B1426" s="476" t="s">
        <v>938</v>
      </c>
      <c r="C1426" s="326" t="s">
        <v>626</v>
      </c>
      <c r="D1426" s="283" t="s">
        <v>291</v>
      </c>
      <c r="E1426" s="503">
        <v>0</v>
      </c>
      <c r="F1426" s="471">
        <v>30</v>
      </c>
      <c r="G1426" s="471">
        <v>69</v>
      </c>
      <c r="H1426" s="471">
        <v>166</v>
      </c>
      <c r="I1426" s="471">
        <v>186</v>
      </c>
      <c r="J1426" s="471">
        <v>117</v>
      </c>
      <c r="K1426" s="471">
        <v>77</v>
      </c>
      <c r="L1426" s="471">
        <v>93</v>
      </c>
      <c r="M1426" s="471">
        <v>21</v>
      </c>
      <c r="N1426" s="496">
        <v>759</v>
      </c>
      <c r="O1426" s="503">
        <v>10</v>
      </c>
      <c r="P1426" s="471">
        <v>0</v>
      </c>
      <c r="Q1426" s="471">
        <v>0</v>
      </c>
      <c r="R1426" s="471">
        <v>0</v>
      </c>
      <c r="S1426" s="471">
        <v>0</v>
      </c>
      <c r="T1426" s="471">
        <v>0</v>
      </c>
      <c r="U1426" s="471">
        <v>0</v>
      </c>
      <c r="V1426" s="471">
        <v>0</v>
      </c>
      <c r="W1426" s="471">
        <v>0</v>
      </c>
      <c r="X1426" s="496">
        <v>0</v>
      </c>
      <c r="Y1426" s="503">
        <v>25</v>
      </c>
      <c r="Z1426" s="471">
        <v>0</v>
      </c>
      <c r="AA1426" s="471">
        <v>0</v>
      </c>
      <c r="AB1426" s="471">
        <v>0</v>
      </c>
      <c r="AC1426" s="471">
        <v>0</v>
      </c>
      <c r="AD1426" s="471">
        <v>0</v>
      </c>
      <c r="AE1426" s="471">
        <v>0</v>
      </c>
      <c r="AF1426" s="471">
        <v>0</v>
      </c>
      <c r="AG1426" s="471">
        <v>0</v>
      </c>
      <c r="AH1426" s="496">
        <v>0</v>
      </c>
      <c r="AI1426" s="503">
        <v>50</v>
      </c>
      <c r="AJ1426" s="471">
        <v>0</v>
      </c>
      <c r="AK1426" s="471">
        <v>0</v>
      </c>
      <c r="AL1426" s="471">
        <v>3</v>
      </c>
      <c r="AM1426" s="471">
        <v>20</v>
      </c>
      <c r="AN1426" s="471">
        <v>34</v>
      </c>
      <c r="AO1426" s="471">
        <v>18</v>
      </c>
      <c r="AP1426" s="471">
        <v>21</v>
      </c>
      <c r="AQ1426" s="471">
        <v>5</v>
      </c>
      <c r="AR1426" s="496">
        <v>101</v>
      </c>
      <c r="AS1426" s="503">
        <v>100</v>
      </c>
      <c r="AT1426" s="471">
        <v>5</v>
      </c>
      <c r="AU1426" s="471">
        <v>10</v>
      </c>
      <c r="AV1426" s="471">
        <v>31</v>
      </c>
      <c r="AW1426" s="471">
        <v>25</v>
      </c>
      <c r="AX1426" s="471">
        <v>15</v>
      </c>
      <c r="AY1426" s="471">
        <v>4</v>
      </c>
      <c r="AZ1426" s="471">
        <v>10</v>
      </c>
      <c r="BA1426" s="471">
        <v>0</v>
      </c>
      <c r="BB1426" s="496">
        <v>100</v>
      </c>
      <c r="BC1426" s="503">
        <v>0</v>
      </c>
      <c r="BD1426" s="471">
        <v>0</v>
      </c>
      <c r="BE1426" s="471">
        <v>0</v>
      </c>
      <c r="BF1426" s="471">
        <v>0</v>
      </c>
      <c r="BG1426" s="471">
        <v>0</v>
      </c>
      <c r="BH1426" s="471">
        <v>0</v>
      </c>
      <c r="BI1426" s="471">
        <v>0</v>
      </c>
      <c r="BJ1426" s="471">
        <v>0</v>
      </c>
      <c r="BK1426" s="471">
        <v>0</v>
      </c>
      <c r="BL1426" s="496">
        <v>0</v>
      </c>
      <c r="BM1426" s="471">
        <v>5</v>
      </c>
      <c r="BN1426" s="471">
        <v>10</v>
      </c>
      <c r="BO1426" s="471">
        <v>34</v>
      </c>
      <c r="BP1426" s="471">
        <v>45</v>
      </c>
      <c r="BQ1426" s="471">
        <v>49</v>
      </c>
      <c r="BR1426" s="471">
        <v>22</v>
      </c>
      <c r="BS1426" s="471">
        <v>31</v>
      </c>
      <c r="BT1426" s="471">
        <v>5</v>
      </c>
      <c r="BU1426" s="496">
        <v>201</v>
      </c>
      <c r="BV1426" s="471">
        <v>35</v>
      </c>
      <c r="BW1426" s="471">
        <v>79</v>
      </c>
      <c r="BX1426" s="471">
        <v>200</v>
      </c>
      <c r="BY1426" s="471">
        <v>231</v>
      </c>
      <c r="BZ1426" s="471">
        <v>166</v>
      </c>
      <c r="CA1426" s="471">
        <v>99</v>
      </c>
      <c r="CB1426" s="471">
        <v>124</v>
      </c>
      <c r="CC1426" s="471">
        <v>26</v>
      </c>
      <c r="CD1426" s="496">
        <v>960</v>
      </c>
      <c r="CE1426" s="503">
        <v>10</v>
      </c>
      <c r="CF1426" s="471">
        <v>0</v>
      </c>
      <c r="CG1426" s="471">
        <v>0</v>
      </c>
      <c r="CH1426" s="471">
        <v>0</v>
      </c>
      <c r="CI1426" s="471">
        <v>0</v>
      </c>
      <c r="CJ1426" s="471">
        <v>0</v>
      </c>
      <c r="CK1426" s="471">
        <v>0</v>
      </c>
      <c r="CL1426" s="471">
        <v>0</v>
      </c>
      <c r="CM1426" s="471">
        <v>0</v>
      </c>
      <c r="CN1426" s="496">
        <v>0</v>
      </c>
      <c r="CO1426" s="503">
        <v>25</v>
      </c>
      <c r="CP1426" s="471">
        <v>0</v>
      </c>
      <c r="CQ1426" s="471">
        <v>0</v>
      </c>
      <c r="CR1426" s="471">
        <v>0</v>
      </c>
      <c r="CS1426" s="471">
        <v>0</v>
      </c>
      <c r="CT1426" s="471">
        <v>0</v>
      </c>
      <c r="CU1426" s="471">
        <v>0</v>
      </c>
      <c r="CV1426" s="471">
        <v>0</v>
      </c>
      <c r="CW1426" s="471">
        <v>0</v>
      </c>
      <c r="CX1426" s="496">
        <v>0</v>
      </c>
      <c r="CY1426" s="503">
        <v>50</v>
      </c>
      <c r="CZ1426" s="471">
        <v>0</v>
      </c>
      <c r="DA1426" s="471">
        <v>0</v>
      </c>
      <c r="DB1426" s="471">
        <v>0</v>
      </c>
      <c r="DC1426" s="471">
        <v>0</v>
      </c>
      <c r="DD1426" s="471">
        <v>0</v>
      </c>
      <c r="DE1426" s="471">
        <v>0</v>
      </c>
      <c r="DF1426" s="471">
        <v>0</v>
      </c>
      <c r="DG1426" s="471">
        <v>0</v>
      </c>
      <c r="DH1426" s="496">
        <v>0</v>
      </c>
      <c r="DI1426" s="503">
        <v>100</v>
      </c>
      <c r="DJ1426" s="471">
        <v>2</v>
      </c>
      <c r="DK1426" s="471">
        <v>60</v>
      </c>
      <c r="DL1426" s="471">
        <v>18</v>
      </c>
      <c r="DM1426" s="471">
        <v>45</v>
      </c>
      <c r="DN1426" s="471">
        <v>13</v>
      </c>
      <c r="DO1426" s="471">
        <v>1</v>
      </c>
      <c r="DP1426" s="471">
        <v>4</v>
      </c>
      <c r="DQ1426" s="471">
        <v>1</v>
      </c>
      <c r="DR1426" s="496">
        <v>144</v>
      </c>
      <c r="DS1426" s="503">
        <v>0</v>
      </c>
      <c r="DT1426" s="471">
        <v>0</v>
      </c>
      <c r="DU1426" s="471">
        <v>0</v>
      </c>
      <c r="DV1426" s="471">
        <v>0</v>
      </c>
      <c r="DW1426" s="471">
        <v>0</v>
      </c>
      <c r="DX1426" s="471">
        <v>0</v>
      </c>
      <c r="DY1426" s="471">
        <v>0</v>
      </c>
      <c r="DZ1426" s="471">
        <v>0</v>
      </c>
      <c r="EA1426" s="471">
        <v>0</v>
      </c>
      <c r="EB1426" s="496">
        <v>0</v>
      </c>
      <c r="EC1426" s="471">
        <v>2</v>
      </c>
      <c r="ED1426" s="471">
        <v>60</v>
      </c>
      <c r="EE1426" s="471">
        <v>18</v>
      </c>
      <c r="EF1426" s="471">
        <v>45</v>
      </c>
      <c r="EG1426" s="471">
        <v>13</v>
      </c>
      <c r="EH1426" s="471">
        <v>1</v>
      </c>
      <c r="EI1426" s="471">
        <v>4</v>
      </c>
      <c r="EJ1426" s="471">
        <v>1</v>
      </c>
      <c r="EK1426" s="496">
        <v>144</v>
      </c>
      <c r="EL1426" s="518">
        <v>50</v>
      </c>
      <c r="EM1426" s="471">
        <v>0</v>
      </c>
      <c r="EN1426" s="471">
        <v>0</v>
      </c>
      <c r="EO1426" s="471">
        <v>0</v>
      </c>
      <c r="EP1426" s="471">
        <v>0</v>
      </c>
      <c r="EQ1426" s="471">
        <v>0</v>
      </c>
      <c r="ER1426" s="471">
        <v>0</v>
      </c>
      <c r="ES1426" s="471">
        <v>0</v>
      </c>
      <c r="ET1426" s="471">
        <v>0</v>
      </c>
      <c r="EU1426" s="496">
        <v>0</v>
      </c>
      <c r="EV1426" s="503">
        <v>100</v>
      </c>
      <c r="EW1426" s="471">
        <v>0</v>
      </c>
      <c r="EX1426" s="471">
        <v>0</v>
      </c>
      <c r="EY1426" s="471">
        <v>0</v>
      </c>
      <c r="EZ1426" s="471">
        <v>0</v>
      </c>
      <c r="FA1426" s="471">
        <v>0</v>
      </c>
      <c r="FB1426" s="471">
        <v>0</v>
      </c>
      <c r="FC1426" s="471">
        <v>0</v>
      </c>
      <c r="FD1426" s="471">
        <v>0</v>
      </c>
      <c r="FE1426" s="496">
        <v>0</v>
      </c>
      <c r="FF1426" s="503">
        <v>150</v>
      </c>
      <c r="FG1426" s="471">
        <v>0</v>
      </c>
      <c r="FH1426" s="471">
        <v>0</v>
      </c>
      <c r="FI1426" s="471">
        <v>0</v>
      </c>
      <c r="FJ1426" s="471">
        <v>0</v>
      </c>
      <c r="FK1426" s="471">
        <v>0</v>
      </c>
      <c r="FL1426" s="471">
        <v>0</v>
      </c>
      <c r="FM1426" s="471">
        <v>0</v>
      </c>
      <c r="FN1426" s="471">
        <v>0</v>
      </c>
      <c r="FO1426" s="496">
        <v>0</v>
      </c>
      <c r="FP1426" s="503">
        <v>200</v>
      </c>
      <c r="FQ1426" s="471">
        <v>2</v>
      </c>
      <c r="FR1426" s="471">
        <v>9</v>
      </c>
      <c r="FS1426" s="471">
        <v>3</v>
      </c>
      <c r="FT1426" s="471">
        <v>8</v>
      </c>
      <c r="FU1426" s="471">
        <v>1</v>
      </c>
      <c r="FV1426" s="471">
        <v>1</v>
      </c>
      <c r="FW1426" s="471">
        <v>2</v>
      </c>
      <c r="FX1426" s="471">
        <v>0</v>
      </c>
      <c r="FY1426" s="496">
        <v>26</v>
      </c>
      <c r="FZ1426" s="503">
        <v>0</v>
      </c>
      <c r="GA1426" s="471">
        <v>0</v>
      </c>
      <c r="GB1426" s="471">
        <v>0</v>
      </c>
      <c r="GC1426" s="471">
        <v>0</v>
      </c>
      <c r="GD1426" s="471">
        <v>0</v>
      </c>
      <c r="GE1426" s="471">
        <v>0</v>
      </c>
      <c r="GF1426" s="471">
        <v>0</v>
      </c>
      <c r="GG1426" s="471">
        <v>0</v>
      </c>
      <c r="GH1426" s="471">
        <v>0</v>
      </c>
      <c r="GI1426" s="496">
        <v>0</v>
      </c>
      <c r="GJ1426" s="471">
        <v>2</v>
      </c>
      <c r="GK1426" s="471">
        <v>9</v>
      </c>
      <c r="GL1426" s="471">
        <v>3</v>
      </c>
      <c r="GM1426" s="471">
        <v>8</v>
      </c>
      <c r="GN1426" s="471">
        <v>1</v>
      </c>
      <c r="GO1426" s="471">
        <v>1</v>
      </c>
      <c r="GP1426" s="471">
        <v>2</v>
      </c>
      <c r="GQ1426" s="471">
        <v>0</v>
      </c>
      <c r="GR1426" s="496">
        <v>26</v>
      </c>
      <c r="GS1426" s="503">
        <v>100</v>
      </c>
      <c r="GT1426" s="471">
        <v>0</v>
      </c>
      <c r="GU1426" s="471">
        <v>0</v>
      </c>
      <c r="GV1426" s="471">
        <v>0</v>
      </c>
      <c r="GW1426" s="471">
        <v>0</v>
      </c>
      <c r="GX1426" s="471">
        <v>0</v>
      </c>
      <c r="GY1426" s="471">
        <v>0</v>
      </c>
      <c r="GZ1426" s="471">
        <v>0</v>
      </c>
      <c r="HA1426" s="471">
        <v>0</v>
      </c>
      <c r="HB1426" s="496">
        <v>0</v>
      </c>
      <c r="HC1426" s="503">
        <v>150</v>
      </c>
      <c r="HD1426" s="471">
        <v>0</v>
      </c>
      <c r="HE1426" s="471">
        <v>0</v>
      </c>
      <c r="HF1426" s="471">
        <v>0</v>
      </c>
      <c r="HG1426" s="471">
        <v>0</v>
      </c>
      <c r="HH1426" s="471">
        <v>0</v>
      </c>
      <c r="HI1426" s="471">
        <v>0</v>
      </c>
      <c r="HJ1426" s="471">
        <v>0</v>
      </c>
      <c r="HK1426" s="471">
        <v>0</v>
      </c>
      <c r="HL1426" s="496">
        <v>0</v>
      </c>
      <c r="HM1426" s="503">
        <v>200</v>
      </c>
      <c r="HN1426" s="471">
        <v>0</v>
      </c>
      <c r="HO1426" s="471">
        <v>0</v>
      </c>
      <c r="HP1426" s="471">
        <v>0</v>
      </c>
      <c r="HQ1426" s="471">
        <v>0</v>
      </c>
      <c r="HR1426" s="471">
        <v>0</v>
      </c>
      <c r="HS1426" s="471">
        <v>0</v>
      </c>
      <c r="HT1426" s="471">
        <v>0</v>
      </c>
      <c r="HU1426" s="471">
        <v>0</v>
      </c>
      <c r="HV1426" s="496">
        <v>0</v>
      </c>
      <c r="HW1426" s="503">
        <v>250</v>
      </c>
      <c r="HX1426" s="471">
        <v>0</v>
      </c>
      <c r="HY1426" s="471">
        <v>0</v>
      </c>
      <c r="HZ1426" s="471">
        <v>0</v>
      </c>
      <c r="IA1426" s="471">
        <v>0</v>
      </c>
      <c r="IB1426" s="471">
        <v>0</v>
      </c>
      <c r="IC1426" s="471">
        <v>0</v>
      </c>
      <c r="ID1426" s="471">
        <v>0</v>
      </c>
      <c r="IE1426" s="471">
        <v>0</v>
      </c>
      <c r="IF1426" s="496">
        <v>0</v>
      </c>
      <c r="IG1426" s="503">
        <v>300</v>
      </c>
      <c r="IH1426" s="471">
        <v>0</v>
      </c>
      <c r="II1426" s="471">
        <v>0</v>
      </c>
      <c r="IJ1426" s="471">
        <v>0</v>
      </c>
      <c r="IK1426" s="471">
        <v>2</v>
      </c>
      <c r="IL1426" s="471">
        <v>4</v>
      </c>
      <c r="IM1426" s="471">
        <v>0</v>
      </c>
      <c r="IN1426" s="471">
        <v>2</v>
      </c>
      <c r="IO1426" s="471">
        <v>0</v>
      </c>
      <c r="IP1426" s="496">
        <v>8</v>
      </c>
      <c r="IQ1426" s="503">
        <v>0</v>
      </c>
      <c r="IR1426" s="471">
        <v>0</v>
      </c>
      <c r="IS1426" s="471">
        <v>0</v>
      </c>
      <c r="IT1426" s="471">
        <v>0</v>
      </c>
      <c r="IU1426" s="471">
        <v>0</v>
      </c>
      <c r="IV1426" s="471">
        <v>0</v>
      </c>
      <c r="IW1426" s="471">
        <v>0</v>
      </c>
      <c r="IX1426" s="471">
        <v>0</v>
      </c>
      <c r="IY1426" s="471">
        <v>0</v>
      </c>
      <c r="IZ1426" s="496">
        <v>0</v>
      </c>
      <c r="JA1426" s="471">
        <v>0</v>
      </c>
      <c r="JB1426" s="471">
        <v>0</v>
      </c>
      <c r="JC1426" s="471">
        <v>0</v>
      </c>
      <c r="JD1426" s="471">
        <v>2</v>
      </c>
      <c r="JE1426" s="471">
        <v>4</v>
      </c>
      <c r="JF1426" s="471">
        <v>0</v>
      </c>
      <c r="JG1426" s="471">
        <v>2</v>
      </c>
      <c r="JH1426" s="471">
        <v>0</v>
      </c>
      <c r="JI1426" s="471">
        <v>8</v>
      </c>
      <c r="JJ1426" s="503">
        <v>0</v>
      </c>
      <c r="JK1426" s="471">
        <v>0</v>
      </c>
      <c r="JL1426" s="471">
        <v>0</v>
      </c>
      <c r="JM1426" s="471">
        <v>0</v>
      </c>
      <c r="JN1426" s="471">
        <v>0</v>
      </c>
      <c r="JO1426" s="471">
        <v>0</v>
      </c>
      <c r="JP1426" s="471">
        <v>0</v>
      </c>
      <c r="JQ1426" s="471">
        <v>0</v>
      </c>
      <c r="JR1426" s="471">
        <v>0</v>
      </c>
      <c r="JS1426" s="496">
        <v>0</v>
      </c>
      <c r="JT1426" s="503">
        <v>10</v>
      </c>
      <c r="JU1426" s="471">
        <v>25</v>
      </c>
      <c r="JV1426" s="471">
        <v>27</v>
      </c>
      <c r="JW1426" s="471">
        <v>54</v>
      </c>
      <c r="JX1426" s="471">
        <v>78</v>
      </c>
      <c r="JY1426" s="471">
        <v>39</v>
      </c>
      <c r="JZ1426" s="471">
        <v>26</v>
      </c>
      <c r="KA1426" s="471">
        <v>17</v>
      </c>
      <c r="KB1426" s="471">
        <v>8</v>
      </c>
      <c r="KC1426" s="496">
        <v>274</v>
      </c>
      <c r="KD1426" s="503">
        <v>50</v>
      </c>
      <c r="KE1426" s="471">
        <v>0</v>
      </c>
      <c r="KF1426" s="471">
        <v>0</v>
      </c>
      <c r="KG1426" s="471">
        <v>0</v>
      </c>
      <c r="KH1426" s="471">
        <v>0</v>
      </c>
      <c r="KI1426" s="471">
        <v>0</v>
      </c>
      <c r="KJ1426" s="471">
        <v>0</v>
      </c>
      <c r="KK1426" s="471">
        <v>0</v>
      </c>
      <c r="KL1426" s="471">
        <v>0</v>
      </c>
      <c r="KM1426" s="496">
        <v>0</v>
      </c>
      <c r="KN1426" s="503">
        <v>0</v>
      </c>
      <c r="KO1426" s="471">
        <v>0</v>
      </c>
      <c r="KP1426" s="471">
        <v>0</v>
      </c>
      <c r="KQ1426" s="471">
        <v>0</v>
      </c>
      <c r="KR1426" s="471">
        <v>0</v>
      </c>
      <c r="KS1426" s="471">
        <v>0</v>
      </c>
      <c r="KT1426" s="471">
        <v>0</v>
      </c>
      <c r="KU1426" s="471">
        <v>0</v>
      </c>
      <c r="KV1426" s="471">
        <v>0</v>
      </c>
      <c r="KW1426" s="496">
        <v>0</v>
      </c>
      <c r="KX1426" s="471">
        <v>25</v>
      </c>
      <c r="KY1426" s="471">
        <v>27</v>
      </c>
      <c r="KZ1426" s="471">
        <v>54</v>
      </c>
      <c r="LA1426" s="471">
        <v>78</v>
      </c>
      <c r="LB1426" s="471">
        <v>39</v>
      </c>
      <c r="LC1426" s="471">
        <v>26</v>
      </c>
      <c r="LD1426" s="471">
        <v>17</v>
      </c>
      <c r="LE1426" s="471">
        <v>8</v>
      </c>
      <c r="LF1426" s="496">
        <v>274</v>
      </c>
      <c r="LG1426" s="262"/>
      <c r="LH1426" s="262"/>
      <c r="LI1426" s="262"/>
      <c r="LJ1426" s="262"/>
      <c r="LK1426" s="262"/>
      <c r="LL1426" s="262"/>
      <c r="LM1426" s="262"/>
      <c r="LN1426" s="262"/>
      <c r="LO1426" s="262"/>
      <c r="LP1426" s="262"/>
      <c r="LQ1426" s="262"/>
      <c r="LR1426" s="262"/>
      <c r="LS1426" s="262"/>
      <c r="LT1426" s="262"/>
      <c r="LU1426" s="262"/>
      <c r="LV1426" s="262"/>
      <c r="LW1426" s="262"/>
      <c r="LX1426" s="262"/>
      <c r="LY1426" s="262"/>
      <c r="LZ1426" s="262"/>
      <c r="MA1426" s="262"/>
      <c r="MB1426" s="262"/>
      <c r="MC1426" s="262"/>
      <c r="MD1426" s="262"/>
      <c r="ME1426" s="262"/>
      <c r="MF1426" s="262"/>
      <c r="MG1426" s="262"/>
      <c r="MH1426" s="262"/>
      <c r="MI1426" s="262"/>
      <c r="MJ1426" s="262"/>
      <c r="MK1426" s="262"/>
      <c r="ML1426" s="262"/>
      <c r="MM1426" s="262"/>
      <c r="MN1426" s="262"/>
      <c r="MO1426" s="262"/>
      <c r="MP1426" s="262"/>
      <c r="MQ1426" s="262"/>
      <c r="MR1426" s="262"/>
      <c r="MS1426" s="262"/>
      <c r="MT1426" s="262"/>
      <c r="MU1426" s="262"/>
    </row>
    <row r="1427" spans="1:359" x14ac:dyDescent="0.2">
      <c r="A1427" s="241" t="s">
        <v>292</v>
      </c>
      <c r="B1427" s="476" t="s">
        <v>939</v>
      </c>
      <c r="C1427" s="326" t="s">
        <v>786</v>
      </c>
      <c r="D1427" s="283" t="s">
        <v>293</v>
      </c>
      <c r="E1427" s="503">
        <v>0</v>
      </c>
      <c r="F1427" s="471">
        <v>185</v>
      </c>
      <c r="G1427" s="471">
        <v>166</v>
      </c>
      <c r="H1427" s="471">
        <v>75</v>
      </c>
      <c r="I1427" s="471">
        <v>37</v>
      </c>
      <c r="J1427" s="471">
        <v>16</v>
      </c>
      <c r="K1427" s="471">
        <v>8</v>
      </c>
      <c r="L1427" s="471">
        <v>5</v>
      </c>
      <c r="M1427" s="471">
        <v>0</v>
      </c>
      <c r="N1427" s="496">
        <v>492</v>
      </c>
      <c r="O1427" s="503">
        <v>10</v>
      </c>
      <c r="P1427" s="471">
        <v>0</v>
      </c>
      <c r="Q1427" s="471">
        <v>0</v>
      </c>
      <c r="R1427" s="471">
        <v>0</v>
      </c>
      <c r="S1427" s="471">
        <v>0</v>
      </c>
      <c r="T1427" s="471">
        <v>0</v>
      </c>
      <c r="U1427" s="471">
        <v>0</v>
      </c>
      <c r="V1427" s="471">
        <v>0</v>
      </c>
      <c r="W1427" s="471">
        <v>0</v>
      </c>
      <c r="X1427" s="496">
        <v>0</v>
      </c>
      <c r="Y1427" s="503">
        <v>25</v>
      </c>
      <c r="Z1427" s="471">
        <v>0</v>
      </c>
      <c r="AA1427" s="471">
        <v>0</v>
      </c>
      <c r="AB1427" s="471">
        <v>0</v>
      </c>
      <c r="AC1427" s="471">
        <v>0</v>
      </c>
      <c r="AD1427" s="471">
        <v>0</v>
      </c>
      <c r="AE1427" s="471">
        <v>0</v>
      </c>
      <c r="AF1427" s="471">
        <v>0</v>
      </c>
      <c r="AG1427" s="471">
        <v>0</v>
      </c>
      <c r="AH1427" s="496">
        <v>0</v>
      </c>
      <c r="AI1427" s="503">
        <v>50</v>
      </c>
      <c r="AJ1427" s="471">
        <v>19</v>
      </c>
      <c r="AK1427" s="471">
        <v>29</v>
      </c>
      <c r="AL1427" s="471">
        <v>10</v>
      </c>
      <c r="AM1427" s="471">
        <v>8</v>
      </c>
      <c r="AN1427" s="471">
        <v>6</v>
      </c>
      <c r="AO1427" s="471">
        <v>0</v>
      </c>
      <c r="AP1427" s="471">
        <v>1</v>
      </c>
      <c r="AQ1427" s="471">
        <v>1</v>
      </c>
      <c r="AR1427" s="496">
        <v>74</v>
      </c>
      <c r="AS1427" s="503">
        <v>100</v>
      </c>
      <c r="AT1427" s="471">
        <v>80</v>
      </c>
      <c r="AU1427" s="471">
        <v>61</v>
      </c>
      <c r="AV1427" s="471">
        <v>35</v>
      </c>
      <c r="AW1427" s="471">
        <v>9</v>
      </c>
      <c r="AX1427" s="471">
        <v>3</v>
      </c>
      <c r="AY1427" s="471">
        <v>4</v>
      </c>
      <c r="AZ1427" s="471">
        <v>1</v>
      </c>
      <c r="BA1427" s="471">
        <v>0</v>
      </c>
      <c r="BB1427" s="496">
        <v>193</v>
      </c>
      <c r="BC1427" s="503">
        <v>0</v>
      </c>
      <c r="BD1427" s="471">
        <v>0</v>
      </c>
      <c r="BE1427" s="471">
        <v>0</v>
      </c>
      <c r="BF1427" s="471">
        <v>0</v>
      </c>
      <c r="BG1427" s="471">
        <v>0</v>
      </c>
      <c r="BH1427" s="471">
        <v>0</v>
      </c>
      <c r="BI1427" s="471">
        <v>0</v>
      </c>
      <c r="BJ1427" s="471">
        <v>0</v>
      </c>
      <c r="BK1427" s="471">
        <v>0</v>
      </c>
      <c r="BL1427" s="496">
        <v>0</v>
      </c>
      <c r="BM1427" s="471">
        <v>99</v>
      </c>
      <c r="BN1427" s="471">
        <v>90</v>
      </c>
      <c r="BO1427" s="471">
        <v>45</v>
      </c>
      <c r="BP1427" s="471">
        <v>17</v>
      </c>
      <c r="BQ1427" s="471">
        <v>9</v>
      </c>
      <c r="BR1427" s="471">
        <v>4</v>
      </c>
      <c r="BS1427" s="471">
        <v>2</v>
      </c>
      <c r="BT1427" s="471">
        <v>1</v>
      </c>
      <c r="BU1427" s="496">
        <v>267</v>
      </c>
      <c r="BV1427" s="471">
        <v>284</v>
      </c>
      <c r="BW1427" s="471">
        <v>256</v>
      </c>
      <c r="BX1427" s="471">
        <v>120</v>
      </c>
      <c r="BY1427" s="471">
        <v>54</v>
      </c>
      <c r="BZ1427" s="471">
        <v>25</v>
      </c>
      <c r="CA1427" s="471">
        <v>12</v>
      </c>
      <c r="CB1427" s="471">
        <v>7</v>
      </c>
      <c r="CC1427" s="471">
        <v>1</v>
      </c>
      <c r="CD1427" s="496">
        <v>759</v>
      </c>
      <c r="CE1427" s="503">
        <v>10</v>
      </c>
      <c r="CF1427" s="471">
        <v>0</v>
      </c>
      <c r="CG1427" s="471">
        <v>0</v>
      </c>
      <c r="CH1427" s="471">
        <v>0</v>
      </c>
      <c r="CI1427" s="471">
        <v>0</v>
      </c>
      <c r="CJ1427" s="471">
        <v>0</v>
      </c>
      <c r="CK1427" s="471">
        <v>0</v>
      </c>
      <c r="CL1427" s="471">
        <v>0</v>
      </c>
      <c r="CM1427" s="471">
        <v>0</v>
      </c>
      <c r="CN1427" s="496">
        <v>0</v>
      </c>
      <c r="CO1427" s="503">
        <v>25</v>
      </c>
      <c r="CP1427" s="471">
        <v>0</v>
      </c>
      <c r="CQ1427" s="471">
        <v>0</v>
      </c>
      <c r="CR1427" s="471">
        <v>0</v>
      </c>
      <c r="CS1427" s="471">
        <v>0</v>
      </c>
      <c r="CT1427" s="471">
        <v>0</v>
      </c>
      <c r="CU1427" s="471">
        <v>0</v>
      </c>
      <c r="CV1427" s="471">
        <v>0</v>
      </c>
      <c r="CW1427" s="471">
        <v>0</v>
      </c>
      <c r="CX1427" s="496">
        <v>0</v>
      </c>
      <c r="CY1427" s="503">
        <v>50</v>
      </c>
      <c r="CZ1427" s="471">
        <v>0</v>
      </c>
      <c r="DA1427" s="471">
        <v>0</v>
      </c>
      <c r="DB1427" s="471">
        <v>0</v>
      </c>
      <c r="DC1427" s="471">
        <v>0</v>
      </c>
      <c r="DD1427" s="471">
        <v>0</v>
      </c>
      <c r="DE1427" s="471">
        <v>0</v>
      </c>
      <c r="DF1427" s="471">
        <v>0</v>
      </c>
      <c r="DG1427" s="471">
        <v>0</v>
      </c>
      <c r="DH1427" s="496">
        <v>0</v>
      </c>
      <c r="DI1427" s="503">
        <v>100</v>
      </c>
      <c r="DJ1427" s="471">
        <v>41</v>
      </c>
      <c r="DK1427" s="471">
        <v>22</v>
      </c>
      <c r="DL1427" s="471">
        <v>18</v>
      </c>
      <c r="DM1427" s="471">
        <v>6</v>
      </c>
      <c r="DN1427" s="471">
        <v>3</v>
      </c>
      <c r="DO1427" s="471">
        <v>2</v>
      </c>
      <c r="DP1427" s="471">
        <v>1</v>
      </c>
      <c r="DQ1427" s="471">
        <v>0</v>
      </c>
      <c r="DR1427" s="496">
        <v>93</v>
      </c>
      <c r="DS1427" s="503">
        <v>0</v>
      </c>
      <c r="DT1427" s="471">
        <v>0</v>
      </c>
      <c r="DU1427" s="471">
        <v>0</v>
      </c>
      <c r="DV1427" s="471">
        <v>0</v>
      </c>
      <c r="DW1427" s="471">
        <v>0</v>
      </c>
      <c r="DX1427" s="471">
        <v>0</v>
      </c>
      <c r="DY1427" s="471">
        <v>0</v>
      </c>
      <c r="DZ1427" s="471">
        <v>0</v>
      </c>
      <c r="EA1427" s="471">
        <v>0</v>
      </c>
      <c r="EB1427" s="496">
        <v>0</v>
      </c>
      <c r="EC1427" s="471">
        <v>41</v>
      </c>
      <c r="ED1427" s="471">
        <v>22</v>
      </c>
      <c r="EE1427" s="471">
        <v>18</v>
      </c>
      <c r="EF1427" s="471">
        <v>6</v>
      </c>
      <c r="EG1427" s="471">
        <v>3</v>
      </c>
      <c r="EH1427" s="471">
        <v>2</v>
      </c>
      <c r="EI1427" s="471">
        <v>1</v>
      </c>
      <c r="EJ1427" s="471">
        <v>0</v>
      </c>
      <c r="EK1427" s="496">
        <v>93</v>
      </c>
      <c r="EL1427" s="518">
        <v>50</v>
      </c>
      <c r="EM1427" s="471">
        <v>0</v>
      </c>
      <c r="EN1427" s="471">
        <v>0</v>
      </c>
      <c r="EO1427" s="471">
        <v>0</v>
      </c>
      <c r="EP1427" s="471">
        <v>0</v>
      </c>
      <c r="EQ1427" s="471">
        <v>0</v>
      </c>
      <c r="ER1427" s="471">
        <v>0</v>
      </c>
      <c r="ES1427" s="471">
        <v>0</v>
      </c>
      <c r="ET1427" s="471">
        <v>0</v>
      </c>
      <c r="EU1427" s="496">
        <v>0</v>
      </c>
      <c r="EV1427" s="503">
        <v>100</v>
      </c>
      <c r="EW1427" s="471">
        <v>0</v>
      </c>
      <c r="EX1427" s="471">
        <v>0</v>
      </c>
      <c r="EY1427" s="471">
        <v>0</v>
      </c>
      <c r="EZ1427" s="471">
        <v>0</v>
      </c>
      <c r="FA1427" s="471">
        <v>0</v>
      </c>
      <c r="FB1427" s="471">
        <v>0</v>
      </c>
      <c r="FC1427" s="471">
        <v>0</v>
      </c>
      <c r="FD1427" s="471">
        <v>0</v>
      </c>
      <c r="FE1427" s="496">
        <v>0</v>
      </c>
      <c r="FF1427" s="503">
        <v>150</v>
      </c>
      <c r="FG1427" s="471">
        <v>0</v>
      </c>
      <c r="FH1427" s="471">
        <v>0</v>
      </c>
      <c r="FI1427" s="471">
        <v>0</v>
      </c>
      <c r="FJ1427" s="471">
        <v>0</v>
      </c>
      <c r="FK1427" s="471">
        <v>0</v>
      </c>
      <c r="FL1427" s="471">
        <v>0</v>
      </c>
      <c r="FM1427" s="471">
        <v>0</v>
      </c>
      <c r="FN1427" s="471">
        <v>0</v>
      </c>
      <c r="FO1427" s="496">
        <v>0</v>
      </c>
      <c r="FP1427" s="503">
        <v>200</v>
      </c>
      <c r="FQ1427" s="471">
        <v>7</v>
      </c>
      <c r="FR1427" s="471">
        <v>10</v>
      </c>
      <c r="FS1427" s="471">
        <v>4</v>
      </c>
      <c r="FT1427" s="471">
        <v>1</v>
      </c>
      <c r="FU1427" s="471">
        <v>4</v>
      </c>
      <c r="FV1427" s="471">
        <v>0</v>
      </c>
      <c r="FW1427" s="471">
        <v>1</v>
      </c>
      <c r="FX1427" s="471">
        <v>0</v>
      </c>
      <c r="FY1427" s="496">
        <v>27</v>
      </c>
      <c r="FZ1427" s="503">
        <v>0</v>
      </c>
      <c r="GA1427" s="471">
        <v>0</v>
      </c>
      <c r="GB1427" s="471">
        <v>0</v>
      </c>
      <c r="GC1427" s="471">
        <v>0</v>
      </c>
      <c r="GD1427" s="471">
        <v>0</v>
      </c>
      <c r="GE1427" s="471">
        <v>0</v>
      </c>
      <c r="GF1427" s="471">
        <v>0</v>
      </c>
      <c r="GG1427" s="471">
        <v>0</v>
      </c>
      <c r="GH1427" s="471">
        <v>0</v>
      </c>
      <c r="GI1427" s="496">
        <v>0</v>
      </c>
      <c r="GJ1427" s="471">
        <v>7</v>
      </c>
      <c r="GK1427" s="471">
        <v>10</v>
      </c>
      <c r="GL1427" s="471">
        <v>4</v>
      </c>
      <c r="GM1427" s="471">
        <v>1</v>
      </c>
      <c r="GN1427" s="471">
        <v>4</v>
      </c>
      <c r="GO1427" s="471">
        <v>0</v>
      </c>
      <c r="GP1427" s="471">
        <v>1</v>
      </c>
      <c r="GQ1427" s="471">
        <v>0</v>
      </c>
      <c r="GR1427" s="496">
        <v>27</v>
      </c>
      <c r="GS1427" s="503">
        <v>100</v>
      </c>
      <c r="GT1427" s="471">
        <v>0</v>
      </c>
      <c r="GU1427" s="471">
        <v>0</v>
      </c>
      <c r="GV1427" s="471">
        <v>0</v>
      </c>
      <c r="GW1427" s="471">
        <v>0</v>
      </c>
      <c r="GX1427" s="471">
        <v>0</v>
      </c>
      <c r="GY1427" s="471">
        <v>0</v>
      </c>
      <c r="GZ1427" s="471">
        <v>0</v>
      </c>
      <c r="HA1427" s="471">
        <v>0</v>
      </c>
      <c r="HB1427" s="496">
        <v>0</v>
      </c>
      <c r="HC1427" s="503">
        <v>150</v>
      </c>
      <c r="HD1427" s="471">
        <v>0</v>
      </c>
      <c r="HE1427" s="471">
        <v>0</v>
      </c>
      <c r="HF1427" s="471">
        <v>0</v>
      </c>
      <c r="HG1427" s="471">
        <v>0</v>
      </c>
      <c r="HH1427" s="471">
        <v>0</v>
      </c>
      <c r="HI1427" s="471">
        <v>0</v>
      </c>
      <c r="HJ1427" s="471">
        <v>0</v>
      </c>
      <c r="HK1427" s="471">
        <v>0</v>
      </c>
      <c r="HL1427" s="496">
        <v>0</v>
      </c>
      <c r="HM1427" s="503">
        <v>200</v>
      </c>
      <c r="HN1427" s="471">
        <v>10</v>
      </c>
      <c r="HO1427" s="471">
        <v>9</v>
      </c>
      <c r="HP1427" s="471">
        <v>5</v>
      </c>
      <c r="HQ1427" s="471">
        <v>2</v>
      </c>
      <c r="HR1427" s="471">
        <v>3</v>
      </c>
      <c r="HS1427" s="471">
        <v>0</v>
      </c>
      <c r="HT1427" s="471">
        <v>0</v>
      </c>
      <c r="HU1427" s="471">
        <v>0</v>
      </c>
      <c r="HV1427" s="496">
        <v>29</v>
      </c>
      <c r="HW1427" s="503">
        <v>250</v>
      </c>
      <c r="HX1427" s="471">
        <v>0</v>
      </c>
      <c r="HY1427" s="471">
        <v>0</v>
      </c>
      <c r="HZ1427" s="471">
        <v>0</v>
      </c>
      <c r="IA1427" s="471">
        <v>0</v>
      </c>
      <c r="IB1427" s="471">
        <v>0</v>
      </c>
      <c r="IC1427" s="471">
        <v>0</v>
      </c>
      <c r="ID1427" s="471">
        <v>0</v>
      </c>
      <c r="IE1427" s="471">
        <v>0</v>
      </c>
      <c r="IF1427" s="496">
        <v>0</v>
      </c>
      <c r="IG1427" s="503">
        <v>300</v>
      </c>
      <c r="IH1427" s="471">
        <v>0</v>
      </c>
      <c r="II1427" s="471">
        <v>0</v>
      </c>
      <c r="IJ1427" s="471">
        <v>0</v>
      </c>
      <c r="IK1427" s="471">
        <v>0</v>
      </c>
      <c r="IL1427" s="471">
        <v>0</v>
      </c>
      <c r="IM1427" s="471">
        <v>0</v>
      </c>
      <c r="IN1427" s="471">
        <v>0</v>
      </c>
      <c r="IO1427" s="471">
        <v>0</v>
      </c>
      <c r="IP1427" s="496">
        <v>0</v>
      </c>
      <c r="IQ1427" s="503">
        <v>0</v>
      </c>
      <c r="IR1427" s="471">
        <v>0</v>
      </c>
      <c r="IS1427" s="471">
        <v>0</v>
      </c>
      <c r="IT1427" s="471">
        <v>0</v>
      </c>
      <c r="IU1427" s="471">
        <v>0</v>
      </c>
      <c r="IV1427" s="471">
        <v>0</v>
      </c>
      <c r="IW1427" s="471">
        <v>0</v>
      </c>
      <c r="IX1427" s="471">
        <v>0</v>
      </c>
      <c r="IY1427" s="471">
        <v>0</v>
      </c>
      <c r="IZ1427" s="496">
        <v>0</v>
      </c>
      <c r="JA1427" s="471">
        <v>10</v>
      </c>
      <c r="JB1427" s="471">
        <v>9</v>
      </c>
      <c r="JC1427" s="471">
        <v>5</v>
      </c>
      <c r="JD1427" s="471">
        <v>2</v>
      </c>
      <c r="JE1427" s="471">
        <v>3</v>
      </c>
      <c r="JF1427" s="471">
        <v>0</v>
      </c>
      <c r="JG1427" s="471">
        <v>0</v>
      </c>
      <c r="JH1427" s="471">
        <v>0</v>
      </c>
      <c r="JI1427" s="471">
        <v>29</v>
      </c>
      <c r="JJ1427" s="503">
        <v>0</v>
      </c>
      <c r="JK1427" s="471">
        <v>51</v>
      </c>
      <c r="JL1427" s="471">
        <v>90</v>
      </c>
      <c r="JM1427" s="471">
        <v>68</v>
      </c>
      <c r="JN1427" s="471">
        <v>42</v>
      </c>
      <c r="JO1427" s="471">
        <v>27</v>
      </c>
      <c r="JP1427" s="471">
        <v>15</v>
      </c>
      <c r="JQ1427" s="471">
        <v>9</v>
      </c>
      <c r="JR1427" s="471">
        <v>1</v>
      </c>
      <c r="JS1427" s="496">
        <v>303</v>
      </c>
      <c r="JT1427" s="503">
        <v>10</v>
      </c>
      <c r="JU1427" s="471">
        <v>0</v>
      </c>
      <c r="JV1427" s="471">
        <v>0</v>
      </c>
      <c r="JW1427" s="471">
        <v>0</v>
      </c>
      <c r="JX1427" s="471">
        <v>0</v>
      </c>
      <c r="JY1427" s="471">
        <v>0</v>
      </c>
      <c r="JZ1427" s="471">
        <v>0</v>
      </c>
      <c r="KA1427" s="471">
        <v>0</v>
      </c>
      <c r="KB1427" s="471">
        <v>0</v>
      </c>
      <c r="KC1427" s="496">
        <v>0</v>
      </c>
      <c r="KD1427" s="503">
        <v>50</v>
      </c>
      <c r="KE1427" s="471">
        <v>4</v>
      </c>
      <c r="KF1427" s="471">
        <v>6</v>
      </c>
      <c r="KG1427" s="471">
        <v>3</v>
      </c>
      <c r="KH1427" s="471">
        <v>0</v>
      </c>
      <c r="KI1427" s="471">
        <v>0</v>
      </c>
      <c r="KJ1427" s="471">
        <v>0</v>
      </c>
      <c r="KK1427" s="471">
        <v>0</v>
      </c>
      <c r="KL1427" s="471">
        <v>0</v>
      </c>
      <c r="KM1427" s="496">
        <v>13</v>
      </c>
      <c r="KN1427" s="503">
        <v>0</v>
      </c>
      <c r="KO1427" s="471">
        <v>0</v>
      </c>
      <c r="KP1427" s="471">
        <v>0</v>
      </c>
      <c r="KQ1427" s="471">
        <v>0</v>
      </c>
      <c r="KR1427" s="471">
        <v>0</v>
      </c>
      <c r="KS1427" s="471">
        <v>0</v>
      </c>
      <c r="KT1427" s="471">
        <v>0</v>
      </c>
      <c r="KU1427" s="471">
        <v>0</v>
      </c>
      <c r="KV1427" s="471">
        <v>0</v>
      </c>
      <c r="KW1427" s="496">
        <v>0</v>
      </c>
      <c r="KX1427" s="471">
        <v>55</v>
      </c>
      <c r="KY1427" s="471">
        <v>96</v>
      </c>
      <c r="KZ1427" s="471">
        <v>71</v>
      </c>
      <c r="LA1427" s="471">
        <v>42</v>
      </c>
      <c r="LB1427" s="471">
        <v>27</v>
      </c>
      <c r="LC1427" s="471">
        <v>15</v>
      </c>
      <c r="LD1427" s="471">
        <v>9</v>
      </c>
      <c r="LE1427" s="471">
        <v>1</v>
      </c>
      <c r="LF1427" s="496">
        <v>316</v>
      </c>
      <c r="LG1427" s="262"/>
      <c r="LH1427" s="262"/>
      <c r="LI1427" s="262"/>
      <c r="LJ1427" s="262"/>
      <c r="LK1427" s="262"/>
      <c r="LL1427" s="262"/>
      <c r="LM1427" s="262"/>
      <c r="LN1427" s="262"/>
      <c r="LO1427" s="262"/>
      <c r="LP1427" s="262"/>
      <c r="LQ1427" s="262"/>
      <c r="LR1427" s="262"/>
      <c r="LS1427" s="262"/>
      <c r="LT1427" s="262"/>
      <c r="LU1427" s="262"/>
      <c r="LV1427" s="262"/>
      <c r="LW1427" s="262"/>
      <c r="LX1427" s="262"/>
      <c r="LY1427" s="262"/>
      <c r="LZ1427" s="262"/>
      <c r="MA1427" s="262"/>
      <c r="MB1427" s="262"/>
      <c r="MC1427" s="262"/>
      <c r="MD1427" s="262"/>
      <c r="ME1427" s="262"/>
      <c r="MF1427" s="262"/>
      <c r="MG1427" s="262"/>
      <c r="MH1427" s="262"/>
      <c r="MI1427" s="262"/>
      <c r="MJ1427" s="262"/>
      <c r="MK1427" s="262"/>
      <c r="ML1427" s="262"/>
      <c r="MM1427" s="262"/>
      <c r="MN1427" s="262"/>
      <c r="MO1427" s="262"/>
      <c r="MP1427" s="262"/>
      <c r="MQ1427" s="262"/>
      <c r="MR1427" s="262"/>
      <c r="MS1427" s="262"/>
      <c r="MT1427" s="262"/>
      <c r="MU1427" s="262"/>
    </row>
    <row r="1428" spans="1:359" x14ac:dyDescent="0.2">
      <c r="A1428" s="241" t="s">
        <v>294</v>
      </c>
      <c r="B1428" s="476" t="s">
        <v>940</v>
      </c>
      <c r="C1428" s="326" t="s">
        <v>640</v>
      </c>
      <c r="D1428" s="283" t="s">
        <v>295</v>
      </c>
      <c r="E1428" s="503">
        <v>0</v>
      </c>
      <c r="F1428" s="471">
        <v>13</v>
      </c>
      <c r="G1428" s="471">
        <v>58</v>
      </c>
      <c r="H1428" s="471">
        <v>284</v>
      </c>
      <c r="I1428" s="471">
        <v>245</v>
      </c>
      <c r="J1428" s="471">
        <v>103</v>
      </c>
      <c r="K1428" s="471">
        <v>56</v>
      </c>
      <c r="L1428" s="471">
        <v>38</v>
      </c>
      <c r="M1428" s="471">
        <v>7</v>
      </c>
      <c r="N1428" s="496">
        <v>804</v>
      </c>
      <c r="O1428" s="503">
        <v>10</v>
      </c>
      <c r="P1428" s="471">
        <v>0</v>
      </c>
      <c r="Q1428" s="471">
        <v>0</v>
      </c>
      <c r="R1428" s="471">
        <v>0</v>
      </c>
      <c r="S1428" s="471">
        <v>0</v>
      </c>
      <c r="T1428" s="471">
        <v>0</v>
      </c>
      <c r="U1428" s="471">
        <v>0</v>
      </c>
      <c r="V1428" s="471">
        <v>0</v>
      </c>
      <c r="W1428" s="471">
        <v>0</v>
      </c>
      <c r="X1428" s="496">
        <v>0</v>
      </c>
      <c r="Y1428" s="503">
        <v>25</v>
      </c>
      <c r="Z1428" s="471">
        <v>0</v>
      </c>
      <c r="AA1428" s="471">
        <v>0</v>
      </c>
      <c r="AB1428" s="471">
        <v>0</v>
      </c>
      <c r="AC1428" s="471">
        <v>0</v>
      </c>
      <c r="AD1428" s="471">
        <v>0</v>
      </c>
      <c r="AE1428" s="471">
        <v>0</v>
      </c>
      <c r="AF1428" s="471">
        <v>0</v>
      </c>
      <c r="AG1428" s="471">
        <v>0</v>
      </c>
      <c r="AH1428" s="496">
        <v>0</v>
      </c>
      <c r="AI1428" s="503">
        <v>50</v>
      </c>
      <c r="AJ1428" s="471">
        <v>0</v>
      </c>
      <c r="AK1428" s="471">
        <v>0</v>
      </c>
      <c r="AL1428" s="471">
        <v>0</v>
      </c>
      <c r="AM1428" s="471">
        <v>0</v>
      </c>
      <c r="AN1428" s="471">
        <v>0</v>
      </c>
      <c r="AO1428" s="471">
        <v>0</v>
      </c>
      <c r="AP1428" s="471">
        <v>0</v>
      </c>
      <c r="AQ1428" s="471">
        <v>0</v>
      </c>
      <c r="AR1428" s="496">
        <v>0</v>
      </c>
      <c r="AS1428" s="503">
        <v>100</v>
      </c>
      <c r="AT1428" s="471">
        <v>0</v>
      </c>
      <c r="AU1428" s="471">
        <v>0</v>
      </c>
      <c r="AV1428" s="471">
        <v>0</v>
      </c>
      <c r="AW1428" s="471">
        <v>0</v>
      </c>
      <c r="AX1428" s="471">
        <v>0</v>
      </c>
      <c r="AY1428" s="471">
        <v>0</v>
      </c>
      <c r="AZ1428" s="471">
        <v>0</v>
      </c>
      <c r="BA1428" s="471">
        <v>0</v>
      </c>
      <c r="BB1428" s="496">
        <v>0</v>
      </c>
      <c r="BC1428" s="503">
        <v>0</v>
      </c>
      <c r="BD1428" s="471">
        <v>0</v>
      </c>
      <c r="BE1428" s="471">
        <v>0</v>
      </c>
      <c r="BF1428" s="471">
        <v>0</v>
      </c>
      <c r="BG1428" s="471">
        <v>0</v>
      </c>
      <c r="BH1428" s="471">
        <v>0</v>
      </c>
      <c r="BI1428" s="471">
        <v>0</v>
      </c>
      <c r="BJ1428" s="471">
        <v>0</v>
      </c>
      <c r="BK1428" s="471">
        <v>0</v>
      </c>
      <c r="BL1428" s="496">
        <v>0</v>
      </c>
      <c r="BM1428" s="471">
        <v>0</v>
      </c>
      <c r="BN1428" s="471">
        <v>0</v>
      </c>
      <c r="BO1428" s="471">
        <v>0</v>
      </c>
      <c r="BP1428" s="471">
        <v>0</v>
      </c>
      <c r="BQ1428" s="471">
        <v>0</v>
      </c>
      <c r="BR1428" s="471">
        <v>0</v>
      </c>
      <c r="BS1428" s="471">
        <v>0</v>
      </c>
      <c r="BT1428" s="471">
        <v>0</v>
      </c>
      <c r="BU1428" s="496">
        <v>0</v>
      </c>
      <c r="BV1428" s="471">
        <v>13</v>
      </c>
      <c r="BW1428" s="471">
        <v>58</v>
      </c>
      <c r="BX1428" s="471">
        <v>284</v>
      </c>
      <c r="BY1428" s="471">
        <v>245</v>
      </c>
      <c r="BZ1428" s="471">
        <v>103</v>
      </c>
      <c r="CA1428" s="471">
        <v>56</v>
      </c>
      <c r="CB1428" s="471">
        <v>38</v>
      </c>
      <c r="CC1428" s="471">
        <v>7</v>
      </c>
      <c r="CD1428" s="496">
        <v>804</v>
      </c>
      <c r="CE1428" s="503">
        <v>10</v>
      </c>
      <c r="CF1428" s="471">
        <v>0</v>
      </c>
      <c r="CG1428" s="471">
        <v>0</v>
      </c>
      <c r="CH1428" s="471">
        <v>0</v>
      </c>
      <c r="CI1428" s="471">
        <v>0</v>
      </c>
      <c r="CJ1428" s="471">
        <v>0</v>
      </c>
      <c r="CK1428" s="471">
        <v>0</v>
      </c>
      <c r="CL1428" s="471">
        <v>0</v>
      </c>
      <c r="CM1428" s="471">
        <v>0</v>
      </c>
      <c r="CN1428" s="496">
        <v>0</v>
      </c>
      <c r="CO1428" s="503">
        <v>25</v>
      </c>
      <c r="CP1428" s="471">
        <v>0</v>
      </c>
      <c r="CQ1428" s="471">
        <v>0</v>
      </c>
      <c r="CR1428" s="471">
        <v>0</v>
      </c>
      <c r="CS1428" s="471">
        <v>0</v>
      </c>
      <c r="CT1428" s="471">
        <v>0</v>
      </c>
      <c r="CU1428" s="471">
        <v>0</v>
      </c>
      <c r="CV1428" s="471">
        <v>0</v>
      </c>
      <c r="CW1428" s="471">
        <v>0</v>
      </c>
      <c r="CX1428" s="496">
        <v>0</v>
      </c>
      <c r="CY1428" s="503">
        <v>50</v>
      </c>
      <c r="CZ1428" s="471">
        <v>2</v>
      </c>
      <c r="DA1428" s="471">
        <v>7</v>
      </c>
      <c r="DB1428" s="471">
        <v>32</v>
      </c>
      <c r="DC1428" s="471">
        <v>23</v>
      </c>
      <c r="DD1428" s="471">
        <v>10</v>
      </c>
      <c r="DE1428" s="471">
        <v>3</v>
      </c>
      <c r="DF1428" s="471">
        <v>4</v>
      </c>
      <c r="DG1428" s="471">
        <v>4</v>
      </c>
      <c r="DH1428" s="496">
        <v>85</v>
      </c>
      <c r="DI1428" s="503">
        <v>100</v>
      </c>
      <c r="DJ1428" s="471">
        <v>0</v>
      </c>
      <c r="DK1428" s="471">
        <v>0</v>
      </c>
      <c r="DL1428" s="471">
        <v>0</v>
      </c>
      <c r="DM1428" s="471">
        <v>0</v>
      </c>
      <c r="DN1428" s="471">
        <v>0</v>
      </c>
      <c r="DO1428" s="471">
        <v>0</v>
      </c>
      <c r="DP1428" s="471">
        <v>0</v>
      </c>
      <c r="DQ1428" s="471">
        <v>0</v>
      </c>
      <c r="DR1428" s="496">
        <v>0</v>
      </c>
      <c r="DS1428" s="503">
        <v>0</v>
      </c>
      <c r="DT1428" s="471">
        <v>0</v>
      </c>
      <c r="DU1428" s="471">
        <v>0</v>
      </c>
      <c r="DV1428" s="471">
        <v>0</v>
      </c>
      <c r="DW1428" s="471">
        <v>0</v>
      </c>
      <c r="DX1428" s="471">
        <v>0</v>
      </c>
      <c r="DY1428" s="471">
        <v>0</v>
      </c>
      <c r="DZ1428" s="471">
        <v>0</v>
      </c>
      <c r="EA1428" s="471">
        <v>0</v>
      </c>
      <c r="EB1428" s="496">
        <v>0</v>
      </c>
      <c r="EC1428" s="471">
        <v>2</v>
      </c>
      <c r="ED1428" s="471">
        <v>7</v>
      </c>
      <c r="EE1428" s="471">
        <v>32</v>
      </c>
      <c r="EF1428" s="471">
        <v>23</v>
      </c>
      <c r="EG1428" s="471">
        <v>10</v>
      </c>
      <c r="EH1428" s="471">
        <v>3</v>
      </c>
      <c r="EI1428" s="471">
        <v>4</v>
      </c>
      <c r="EJ1428" s="471">
        <v>4</v>
      </c>
      <c r="EK1428" s="496">
        <v>85</v>
      </c>
      <c r="EL1428" s="518">
        <v>50</v>
      </c>
      <c r="EM1428" s="471">
        <v>2</v>
      </c>
      <c r="EN1428" s="471">
        <v>5</v>
      </c>
      <c r="EO1428" s="471">
        <v>14</v>
      </c>
      <c r="EP1428" s="471">
        <v>13</v>
      </c>
      <c r="EQ1428" s="471">
        <v>3</v>
      </c>
      <c r="ER1428" s="471">
        <v>6</v>
      </c>
      <c r="ES1428" s="471">
        <v>1</v>
      </c>
      <c r="ET1428" s="471">
        <v>1</v>
      </c>
      <c r="EU1428" s="496">
        <v>45</v>
      </c>
      <c r="EV1428" s="503">
        <v>100</v>
      </c>
      <c r="EW1428" s="471">
        <v>0</v>
      </c>
      <c r="EX1428" s="471">
        <v>0</v>
      </c>
      <c r="EY1428" s="471">
        <v>0</v>
      </c>
      <c r="EZ1428" s="471">
        <v>0</v>
      </c>
      <c r="FA1428" s="471">
        <v>0</v>
      </c>
      <c r="FB1428" s="471">
        <v>0</v>
      </c>
      <c r="FC1428" s="471">
        <v>0</v>
      </c>
      <c r="FD1428" s="471">
        <v>0</v>
      </c>
      <c r="FE1428" s="496">
        <v>0</v>
      </c>
      <c r="FF1428" s="503">
        <v>150</v>
      </c>
      <c r="FG1428" s="471">
        <v>0</v>
      </c>
      <c r="FH1428" s="471">
        <v>0</v>
      </c>
      <c r="FI1428" s="471">
        <v>0</v>
      </c>
      <c r="FJ1428" s="471">
        <v>0</v>
      </c>
      <c r="FK1428" s="471">
        <v>0</v>
      </c>
      <c r="FL1428" s="471">
        <v>0</v>
      </c>
      <c r="FM1428" s="471">
        <v>0</v>
      </c>
      <c r="FN1428" s="471">
        <v>0</v>
      </c>
      <c r="FO1428" s="496">
        <v>0</v>
      </c>
      <c r="FP1428" s="503">
        <v>200</v>
      </c>
      <c r="FQ1428" s="471">
        <v>0</v>
      </c>
      <c r="FR1428" s="471">
        <v>0</v>
      </c>
      <c r="FS1428" s="471">
        <v>0</v>
      </c>
      <c r="FT1428" s="471">
        <v>0</v>
      </c>
      <c r="FU1428" s="471">
        <v>0</v>
      </c>
      <c r="FV1428" s="471">
        <v>0</v>
      </c>
      <c r="FW1428" s="471">
        <v>0</v>
      </c>
      <c r="FX1428" s="471">
        <v>0</v>
      </c>
      <c r="FY1428" s="496">
        <v>0</v>
      </c>
      <c r="FZ1428" s="503">
        <v>0</v>
      </c>
      <c r="GA1428" s="471">
        <v>0</v>
      </c>
      <c r="GB1428" s="471">
        <v>0</v>
      </c>
      <c r="GC1428" s="471">
        <v>0</v>
      </c>
      <c r="GD1428" s="471">
        <v>0</v>
      </c>
      <c r="GE1428" s="471">
        <v>0</v>
      </c>
      <c r="GF1428" s="471">
        <v>0</v>
      </c>
      <c r="GG1428" s="471">
        <v>0</v>
      </c>
      <c r="GH1428" s="471">
        <v>0</v>
      </c>
      <c r="GI1428" s="496">
        <v>0</v>
      </c>
      <c r="GJ1428" s="471">
        <v>2</v>
      </c>
      <c r="GK1428" s="471">
        <v>5</v>
      </c>
      <c r="GL1428" s="471">
        <v>14</v>
      </c>
      <c r="GM1428" s="471">
        <v>13</v>
      </c>
      <c r="GN1428" s="471">
        <v>3</v>
      </c>
      <c r="GO1428" s="471">
        <v>6</v>
      </c>
      <c r="GP1428" s="471">
        <v>1</v>
      </c>
      <c r="GQ1428" s="471">
        <v>1</v>
      </c>
      <c r="GR1428" s="496">
        <v>45</v>
      </c>
      <c r="GS1428" s="503">
        <v>100</v>
      </c>
      <c r="GT1428" s="471">
        <v>0</v>
      </c>
      <c r="GU1428" s="471">
        <v>0</v>
      </c>
      <c r="GV1428" s="471">
        <v>0</v>
      </c>
      <c r="GW1428" s="471">
        <v>0</v>
      </c>
      <c r="GX1428" s="471">
        <v>0</v>
      </c>
      <c r="GY1428" s="471">
        <v>0</v>
      </c>
      <c r="GZ1428" s="471">
        <v>0</v>
      </c>
      <c r="HA1428" s="471">
        <v>0</v>
      </c>
      <c r="HB1428" s="496">
        <v>0</v>
      </c>
      <c r="HC1428" s="503">
        <v>150</v>
      </c>
      <c r="HD1428" s="471">
        <v>0</v>
      </c>
      <c r="HE1428" s="471">
        <v>0</v>
      </c>
      <c r="HF1428" s="471">
        <v>0</v>
      </c>
      <c r="HG1428" s="471">
        <v>0</v>
      </c>
      <c r="HH1428" s="471">
        <v>0</v>
      </c>
      <c r="HI1428" s="471">
        <v>0</v>
      </c>
      <c r="HJ1428" s="471">
        <v>0</v>
      </c>
      <c r="HK1428" s="471">
        <v>0</v>
      </c>
      <c r="HL1428" s="496">
        <v>0</v>
      </c>
      <c r="HM1428" s="503">
        <v>200</v>
      </c>
      <c r="HN1428" s="471">
        <v>0</v>
      </c>
      <c r="HO1428" s="471">
        <v>0</v>
      </c>
      <c r="HP1428" s="471">
        <v>0</v>
      </c>
      <c r="HQ1428" s="471">
        <v>0</v>
      </c>
      <c r="HR1428" s="471">
        <v>0</v>
      </c>
      <c r="HS1428" s="471">
        <v>0</v>
      </c>
      <c r="HT1428" s="471">
        <v>0</v>
      </c>
      <c r="HU1428" s="471">
        <v>0</v>
      </c>
      <c r="HV1428" s="496">
        <v>0</v>
      </c>
      <c r="HW1428" s="503">
        <v>250</v>
      </c>
      <c r="HX1428" s="471">
        <v>0</v>
      </c>
      <c r="HY1428" s="471">
        <v>0</v>
      </c>
      <c r="HZ1428" s="471">
        <v>0</v>
      </c>
      <c r="IA1428" s="471">
        <v>0</v>
      </c>
      <c r="IB1428" s="471">
        <v>0</v>
      </c>
      <c r="IC1428" s="471">
        <v>0</v>
      </c>
      <c r="ID1428" s="471">
        <v>0</v>
      </c>
      <c r="IE1428" s="471">
        <v>0</v>
      </c>
      <c r="IF1428" s="496">
        <v>0</v>
      </c>
      <c r="IG1428" s="503">
        <v>300</v>
      </c>
      <c r="IH1428" s="471">
        <v>0</v>
      </c>
      <c r="II1428" s="471">
        <v>0</v>
      </c>
      <c r="IJ1428" s="471">
        <v>0</v>
      </c>
      <c r="IK1428" s="471">
        <v>0</v>
      </c>
      <c r="IL1428" s="471">
        <v>0</v>
      </c>
      <c r="IM1428" s="471">
        <v>0</v>
      </c>
      <c r="IN1428" s="471">
        <v>0</v>
      </c>
      <c r="IO1428" s="471">
        <v>0</v>
      </c>
      <c r="IP1428" s="496">
        <v>0</v>
      </c>
      <c r="IQ1428" s="503">
        <v>50</v>
      </c>
      <c r="IR1428" s="471">
        <v>0</v>
      </c>
      <c r="IS1428" s="471">
        <v>0</v>
      </c>
      <c r="IT1428" s="471">
        <v>3</v>
      </c>
      <c r="IU1428" s="471">
        <v>5</v>
      </c>
      <c r="IV1428" s="471">
        <v>4</v>
      </c>
      <c r="IW1428" s="471">
        <v>1</v>
      </c>
      <c r="IX1428" s="471">
        <v>0</v>
      </c>
      <c r="IY1428" s="471">
        <v>0</v>
      </c>
      <c r="IZ1428" s="496">
        <v>13</v>
      </c>
      <c r="JA1428" s="471">
        <v>0</v>
      </c>
      <c r="JB1428" s="471">
        <v>0</v>
      </c>
      <c r="JC1428" s="471">
        <v>3</v>
      </c>
      <c r="JD1428" s="471">
        <v>5</v>
      </c>
      <c r="JE1428" s="471">
        <v>4</v>
      </c>
      <c r="JF1428" s="471">
        <v>1</v>
      </c>
      <c r="JG1428" s="471">
        <v>0</v>
      </c>
      <c r="JH1428" s="471">
        <v>0</v>
      </c>
      <c r="JI1428" s="471">
        <v>13</v>
      </c>
      <c r="JJ1428" s="503">
        <v>0</v>
      </c>
      <c r="JK1428" s="471">
        <v>62</v>
      </c>
      <c r="JL1428" s="471">
        <v>99</v>
      </c>
      <c r="JM1428" s="471">
        <v>337</v>
      </c>
      <c r="JN1428" s="471">
        <v>412</v>
      </c>
      <c r="JO1428" s="471">
        <v>166</v>
      </c>
      <c r="JP1428" s="471">
        <v>74</v>
      </c>
      <c r="JQ1428" s="471">
        <v>42</v>
      </c>
      <c r="JR1428" s="471">
        <v>10</v>
      </c>
      <c r="JS1428" s="496">
        <v>1202</v>
      </c>
      <c r="JT1428" s="503">
        <v>10</v>
      </c>
      <c r="JU1428" s="471">
        <v>0</v>
      </c>
      <c r="JV1428" s="471">
        <v>0</v>
      </c>
      <c r="JW1428" s="471">
        <v>0</v>
      </c>
      <c r="JX1428" s="471">
        <v>0</v>
      </c>
      <c r="JY1428" s="471">
        <v>0</v>
      </c>
      <c r="JZ1428" s="471">
        <v>0</v>
      </c>
      <c r="KA1428" s="471">
        <v>0</v>
      </c>
      <c r="KB1428" s="471">
        <v>0</v>
      </c>
      <c r="KC1428" s="496">
        <v>0</v>
      </c>
      <c r="KD1428" s="503">
        <v>50</v>
      </c>
      <c r="KE1428" s="471">
        <v>0</v>
      </c>
      <c r="KF1428" s="471">
        <v>0</v>
      </c>
      <c r="KG1428" s="471">
        <v>0</v>
      </c>
      <c r="KH1428" s="471">
        <v>0</v>
      </c>
      <c r="KI1428" s="471">
        <v>0</v>
      </c>
      <c r="KJ1428" s="471">
        <v>0</v>
      </c>
      <c r="KK1428" s="471">
        <v>0</v>
      </c>
      <c r="KL1428" s="471">
        <v>0</v>
      </c>
      <c r="KM1428" s="496">
        <v>0</v>
      </c>
      <c r="KN1428" s="503">
        <v>0</v>
      </c>
      <c r="KO1428" s="471">
        <v>0</v>
      </c>
      <c r="KP1428" s="471">
        <v>0</v>
      </c>
      <c r="KQ1428" s="471">
        <v>0</v>
      </c>
      <c r="KR1428" s="471">
        <v>0</v>
      </c>
      <c r="KS1428" s="471">
        <v>0</v>
      </c>
      <c r="KT1428" s="471">
        <v>0</v>
      </c>
      <c r="KU1428" s="471">
        <v>0</v>
      </c>
      <c r="KV1428" s="471">
        <v>0</v>
      </c>
      <c r="KW1428" s="496">
        <v>0</v>
      </c>
      <c r="KX1428" s="471">
        <v>62</v>
      </c>
      <c r="KY1428" s="471">
        <v>99</v>
      </c>
      <c r="KZ1428" s="471">
        <v>337</v>
      </c>
      <c r="LA1428" s="471">
        <v>412</v>
      </c>
      <c r="LB1428" s="471">
        <v>166</v>
      </c>
      <c r="LC1428" s="471">
        <v>74</v>
      </c>
      <c r="LD1428" s="471">
        <v>42</v>
      </c>
      <c r="LE1428" s="471">
        <v>10</v>
      </c>
      <c r="LF1428" s="496">
        <v>1202</v>
      </c>
      <c r="LG1428" s="262"/>
      <c r="LH1428" s="262"/>
      <c r="LI1428" s="262"/>
      <c r="LJ1428" s="262"/>
      <c r="LK1428" s="262"/>
      <c r="LL1428" s="262"/>
      <c r="LM1428" s="262"/>
      <c r="LN1428" s="262"/>
      <c r="LO1428" s="262"/>
      <c r="LP1428" s="262"/>
      <c r="LQ1428" s="262"/>
      <c r="LR1428" s="262"/>
      <c r="LS1428" s="262"/>
      <c r="LT1428" s="262"/>
      <c r="LU1428" s="262"/>
      <c r="LV1428" s="262"/>
      <c r="LW1428" s="262"/>
      <c r="LX1428" s="262"/>
      <c r="LY1428" s="262"/>
      <c r="LZ1428" s="262"/>
      <c r="MA1428" s="262"/>
      <c r="MB1428" s="262"/>
      <c r="MC1428" s="262"/>
      <c r="MD1428" s="262"/>
      <c r="ME1428" s="262"/>
      <c r="MF1428" s="262"/>
      <c r="MG1428" s="262"/>
      <c r="MH1428" s="262"/>
      <c r="MI1428" s="262"/>
      <c r="MJ1428" s="262"/>
      <c r="MK1428" s="262"/>
      <c r="ML1428" s="262"/>
      <c r="MM1428" s="262"/>
      <c r="MN1428" s="262"/>
      <c r="MO1428" s="262"/>
      <c r="MP1428" s="262"/>
      <c r="MQ1428" s="262"/>
      <c r="MR1428" s="262"/>
      <c r="MS1428" s="262"/>
      <c r="MT1428" s="262"/>
      <c r="MU1428" s="262"/>
    </row>
    <row r="1429" spans="1:359" x14ac:dyDescent="0.2">
      <c r="A1429" s="241" t="s">
        <v>296</v>
      </c>
      <c r="B1429" s="476" t="s">
        <v>941</v>
      </c>
      <c r="C1429" s="326" t="s">
        <v>786</v>
      </c>
      <c r="D1429" s="283" t="s">
        <v>297</v>
      </c>
      <c r="E1429" s="503">
        <v>0</v>
      </c>
      <c r="F1429" s="471">
        <v>173</v>
      </c>
      <c r="G1429" s="471">
        <v>186</v>
      </c>
      <c r="H1429" s="471">
        <v>87</v>
      </c>
      <c r="I1429" s="471">
        <v>40</v>
      </c>
      <c r="J1429" s="471">
        <v>22</v>
      </c>
      <c r="K1429" s="471">
        <v>12</v>
      </c>
      <c r="L1429" s="471">
        <v>0</v>
      </c>
      <c r="M1429" s="471">
        <v>1</v>
      </c>
      <c r="N1429" s="496">
        <v>521</v>
      </c>
      <c r="O1429" s="503">
        <v>10</v>
      </c>
      <c r="P1429" s="471">
        <v>0</v>
      </c>
      <c r="Q1429" s="471">
        <v>0</v>
      </c>
      <c r="R1429" s="471">
        <v>0</v>
      </c>
      <c r="S1429" s="471">
        <v>0</v>
      </c>
      <c r="T1429" s="471">
        <v>0</v>
      </c>
      <c r="U1429" s="471">
        <v>0</v>
      </c>
      <c r="V1429" s="471">
        <v>0</v>
      </c>
      <c r="W1429" s="471">
        <v>0</v>
      </c>
      <c r="X1429" s="496">
        <v>0</v>
      </c>
      <c r="Y1429" s="503">
        <v>25</v>
      </c>
      <c r="Z1429" s="471">
        <v>0</v>
      </c>
      <c r="AA1429" s="471">
        <v>0</v>
      </c>
      <c r="AB1429" s="471">
        <v>0</v>
      </c>
      <c r="AC1429" s="471">
        <v>0</v>
      </c>
      <c r="AD1429" s="471">
        <v>0</v>
      </c>
      <c r="AE1429" s="471">
        <v>0</v>
      </c>
      <c r="AF1429" s="471">
        <v>0</v>
      </c>
      <c r="AG1429" s="471">
        <v>0</v>
      </c>
      <c r="AH1429" s="496">
        <v>0</v>
      </c>
      <c r="AI1429" s="503">
        <v>50</v>
      </c>
      <c r="AJ1429" s="471">
        <v>3</v>
      </c>
      <c r="AK1429" s="471">
        <v>13</v>
      </c>
      <c r="AL1429" s="471">
        <v>6</v>
      </c>
      <c r="AM1429" s="471">
        <v>10</v>
      </c>
      <c r="AN1429" s="471">
        <v>4</v>
      </c>
      <c r="AO1429" s="471">
        <v>3</v>
      </c>
      <c r="AP1429" s="471">
        <v>2</v>
      </c>
      <c r="AQ1429" s="471">
        <v>0</v>
      </c>
      <c r="AR1429" s="496">
        <v>41</v>
      </c>
      <c r="AS1429" s="503">
        <v>100</v>
      </c>
      <c r="AT1429" s="471">
        <v>28</v>
      </c>
      <c r="AU1429" s="471">
        <v>31</v>
      </c>
      <c r="AV1429" s="471">
        <v>15</v>
      </c>
      <c r="AW1429" s="471">
        <v>1</v>
      </c>
      <c r="AX1429" s="471">
        <v>4</v>
      </c>
      <c r="AY1429" s="471">
        <v>0</v>
      </c>
      <c r="AZ1429" s="471">
        <v>0</v>
      </c>
      <c r="BA1429" s="471">
        <v>0</v>
      </c>
      <c r="BB1429" s="496">
        <v>79</v>
      </c>
      <c r="BC1429" s="503">
        <v>0</v>
      </c>
      <c r="BD1429" s="471">
        <v>0</v>
      </c>
      <c r="BE1429" s="471">
        <v>0</v>
      </c>
      <c r="BF1429" s="471">
        <v>0</v>
      </c>
      <c r="BG1429" s="471">
        <v>0</v>
      </c>
      <c r="BH1429" s="471">
        <v>0</v>
      </c>
      <c r="BI1429" s="471">
        <v>0</v>
      </c>
      <c r="BJ1429" s="471">
        <v>0</v>
      </c>
      <c r="BK1429" s="471">
        <v>0</v>
      </c>
      <c r="BL1429" s="496">
        <v>0</v>
      </c>
      <c r="BM1429" s="471">
        <v>31</v>
      </c>
      <c r="BN1429" s="471">
        <v>44</v>
      </c>
      <c r="BO1429" s="471">
        <v>21</v>
      </c>
      <c r="BP1429" s="471">
        <v>11</v>
      </c>
      <c r="BQ1429" s="471">
        <v>8</v>
      </c>
      <c r="BR1429" s="471">
        <v>3</v>
      </c>
      <c r="BS1429" s="471">
        <v>2</v>
      </c>
      <c r="BT1429" s="471">
        <v>0</v>
      </c>
      <c r="BU1429" s="496">
        <v>120</v>
      </c>
      <c r="BV1429" s="471">
        <v>204</v>
      </c>
      <c r="BW1429" s="471">
        <v>230</v>
      </c>
      <c r="BX1429" s="471">
        <v>108</v>
      </c>
      <c r="BY1429" s="471">
        <v>51</v>
      </c>
      <c r="BZ1429" s="471">
        <v>30</v>
      </c>
      <c r="CA1429" s="471">
        <v>15</v>
      </c>
      <c r="CB1429" s="471">
        <v>2</v>
      </c>
      <c r="CC1429" s="471">
        <v>1</v>
      </c>
      <c r="CD1429" s="496">
        <v>641</v>
      </c>
      <c r="CE1429" s="503">
        <v>10</v>
      </c>
      <c r="CF1429" s="471">
        <v>0</v>
      </c>
      <c r="CG1429" s="471">
        <v>0</v>
      </c>
      <c r="CH1429" s="471">
        <v>0</v>
      </c>
      <c r="CI1429" s="471">
        <v>0</v>
      </c>
      <c r="CJ1429" s="471">
        <v>0</v>
      </c>
      <c r="CK1429" s="471">
        <v>0</v>
      </c>
      <c r="CL1429" s="471">
        <v>0</v>
      </c>
      <c r="CM1429" s="471">
        <v>0</v>
      </c>
      <c r="CN1429" s="496">
        <v>0</v>
      </c>
      <c r="CO1429" s="503">
        <v>25</v>
      </c>
      <c r="CP1429" s="471">
        <v>0</v>
      </c>
      <c r="CQ1429" s="471">
        <v>0</v>
      </c>
      <c r="CR1429" s="471">
        <v>0</v>
      </c>
      <c r="CS1429" s="471">
        <v>0</v>
      </c>
      <c r="CT1429" s="471">
        <v>0</v>
      </c>
      <c r="CU1429" s="471">
        <v>0</v>
      </c>
      <c r="CV1429" s="471">
        <v>0</v>
      </c>
      <c r="CW1429" s="471">
        <v>0</v>
      </c>
      <c r="CX1429" s="496">
        <v>0</v>
      </c>
      <c r="CY1429" s="503">
        <v>50</v>
      </c>
      <c r="CZ1429" s="471">
        <v>0</v>
      </c>
      <c r="DA1429" s="471">
        <v>0</v>
      </c>
      <c r="DB1429" s="471">
        <v>0</v>
      </c>
      <c r="DC1429" s="471">
        <v>0</v>
      </c>
      <c r="DD1429" s="471">
        <v>0</v>
      </c>
      <c r="DE1429" s="471">
        <v>0</v>
      </c>
      <c r="DF1429" s="471">
        <v>0</v>
      </c>
      <c r="DG1429" s="471">
        <v>0</v>
      </c>
      <c r="DH1429" s="496">
        <v>0</v>
      </c>
      <c r="DI1429" s="503">
        <v>100</v>
      </c>
      <c r="DJ1429" s="471">
        <v>32</v>
      </c>
      <c r="DK1429" s="471">
        <v>21</v>
      </c>
      <c r="DL1429" s="471">
        <v>16</v>
      </c>
      <c r="DM1429" s="471">
        <v>9</v>
      </c>
      <c r="DN1429" s="471">
        <v>9</v>
      </c>
      <c r="DO1429" s="471">
        <v>0</v>
      </c>
      <c r="DP1429" s="471">
        <v>0</v>
      </c>
      <c r="DQ1429" s="471">
        <v>1</v>
      </c>
      <c r="DR1429" s="496">
        <v>88</v>
      </c>
      <c r="DS1429" s="503">
        <v>0</v>
      </c>
      <c r="DT1429" s="471">
        <v>0</v>
      </c>
      <c r="DU1429" s="471">
        <v>0</v>
      </c>
      <c r="DV1429" s="471">
        <v>0</v>
      </c>
      <c r="DW1429" s="471">
        <v>0</v>
      </c>
      <c r="DX1429" s="471">
        <v>0</v>
      </c>
      <c r="DY1429" s="471">
        <v>0</v>
      </c>
      <c r="DZ1429" s="471">
        <v>0</v>
      </c>
      <c r="EA1429" s="471">
        <v>0</v>
      </c>
      <c r="EB1429" s="496">
        <v>0</v>
      </c>
      <c r="EC1429" s="471">
        <v>32</v>
      </c>
      <c r="ED1429" s="471">
        <v>21</v>
      </c>
      <c r="EE1429" s="471">
        <v>16</v>
      </c>
      <c r="EF1429" s="471">
        <v>9</v>
      </c>
      <c r="EG1429" s="471">
        <v>9</v>
      </c>
      <c r="EH1429" s="471">
        <v>0</v>
      </c>
      <c r="EI1429" s="471">
        <v>0</v>
      </c>
      <c r="EJ1429" s="471">
        <v>1</v>
      </c>
      <c r="EK1429" s="496">
        <v>88</v>
      </c>
      <c r="EL1429" s="518">
        <v>50</v>
      </c>
      <c r="EM1429" s="471">
        <v>0</v>
      </c>
      <c r="EN1429" s="471">
        <v>0</v>
      </c>
      <c r="EO1429" s="471">
        <v>0</v>
      </c>
      <c r="EP1429" s="471">
        <v>0</v>
      </c>
      <c r="EQ1429" s="471">
        <v>0</v>
      </c>
      <c r="ER1429" s="471">
        <v>0</v>
      </c>
      <c r="ES1429" s="471">
        <v>0</v>
      </c>
      <c r="ET1429" s="471">
        <v>0</v>
      </c>
      <c r="EU1429" s="496">
        <v>0</v>
      </c>
      <c r="EV1429" s="503">
        <v>100</v>
      </c>
      <c r="EW1429" s="471">
        <v>0</v>
      </c>
      <c r="EX1429" s="471">
        <v>0</v>
      </c>
      <c r="EY1429" s="471">
        <v>0</v>
      </c>
      <c r="EZ1429" s="471">
        <v>0</v>
      </c>
      <c r="FA1429" s="471">
        <v>0</v>
      </c>
      <c r="FB1429" s="471">
        <v>0</v>
      </c>
      <c r="FC1429" s="471">
        <v>0</v>
      </c>
      <c r="FD1429" s="471">
        <v>0</v>
      </c>
      <c r="FE1429" s="496">
        <v>0</v>
      </c>
      <c r="FF1429" s="503">
        <v>150</v>
      </c>
      <c r="FG1429" s="471">
        <v>0</v>
      </c>
      <c r="FH1429" s="471">
        <v>0</v>
      </c>
      <c r="FI1429" s="471">
        <v>0</v>
      </c>
      <c r="FJ1429" s="471">
        <v>0</v>
      </c>
      <c r="FK1429" s="471">
        <v>0</v>
      </c>
      <c r="FL1429" s="471">
        <v>0</v>
      </c>
      <c r="FM1429" s="471">
        <v>0</v>
      </c>
      <c r="FN1429" s="471">
        <v>0</v>
      </c>
      <c r="FO1429" s="496">
        <v>0</v>
      </c>
      <c r="FP1429" s="503">
        <v>200</v>
      </c>
      <c r="FQ1429" s="471">
        <v>0</v>
      </c>
      <c r="FR1429" s="471">
        <v>0</v>
      </c>
      <c r="FS1429" s="471">
        <v>0</v>
      </c>
      <c r="FT1429" s="471">
        <v>0</v>
      </c>
      <c r="FU1429" s="471">
        <v>0</v>
      </c>
      <c r="FV1429" s="471">
        <v>0</v>
      </c>
      <c r="FW1429" s="471">
        <v>0</v>
      </c>
      <c r="FX1429" s="471">
        <v>0</v>
      </c>
      <c r="FY1429" s="496">
        <v>0</v>
      </c>
      <c r="FZ1429" s="503">
        <v>0</v>
      </c>
      <c r="GA1429" s="471">
        <v>0</v>
      </c>
      <c r="GB1429" s="471">
        <v>0</v>
      </c>
      <c r="GC1429" s="471">
        <v>0</v>
      </c>
      <c r="GD1429" s="471">
        <v>0</v>
      </c>
      <c r="GE1429" s="471">
        <v>0</v>
      </c>
      <c r="GF1429" s="471">
        <v>0</v>
      </c>
      <c r="GG1429" s="471">
        <v>0</v>
      </c>
      <c r="GH1429" s="471">
        <v>0</v>
      </c>
      <c r="GI1429" s="496">
        <v>0</v>
      </c>
      <c r="GJ1429" s="471">
        <v>0</v>
      </c>
      <c r="GK1429" s="471">
        <v>0</v>
      </c>
      <c r="GL1429" s="471">
        <v>0</v>
      </c>
      <c r="GM1429" s="471">
        <v>0</v>
      </c>
      <c r="GN1429" s="471">
        <v>0</v>
      </c>
      <c r="GO1429" s="471">
        <v>0</v>
      </c>
      <c r="GP1429" s="471">
        <v>0</v>
      </c>
      <c r="GQ1429" s="471">
        <v>0</v>
      </c>
      <c r="GR1429" s="496">
        <v>0</v>
      </c>
      <c r="GS1429" s="503">
        <v>100</v>
      </c>
      <c r="GT1429" s="471">
        <v>0</v>
      </c>
      <c r="GU1429" s="471">
        <v>0</v>
      </c>
      <c r="GV1429" s="471">
        <v>0</v>
      </c>
      <c r="GW1429" s="471">
        <v>0</v>
      </c>
      <c r="GX1429" s="471">
        <v>0</v>
      </c>
      <c r="GY1429" s="471">
        <v>0</v>
      </c>
      <c r="GZ1429" s="471">
        <v>0</v>
      </c>
      <c r="HA1429" s="471">
        <v>0</v>
      </c>
      <c r="HB1429" s="496">
        <v>0</v>
      </c>
      <c r="HC1429" s="503">
        <v>150</v>
      </c>
      <c r="HD1429" s="471">
        <v>0</v>
      </c>
      <c r="HE1429" s="471">
        <v>0</v>
      </c>
      <c r="HF1429" s="471">
        <v>0</v>
      </c>
      <c r="HG1429" s="471">
        <v>0</v>
      </c>
      <c r="HH1429" s="471">
        <v>0</v>
      </c>
      <c r="HI1429" s="471">
        <v>0</v>
      </c>
      <c r="HJ1429" s="471">
        <v>0</v>
      </c>
      <c r="HK1429" s="471">
        <v>0</v>
      </c>
      <c r="HL1429" s="496">
        <v>0</v>
      </c>
      <c r="HM1429" s="503">
        <v>200</v>
      </c>
      <c r="HN1429" s="471">
        <v>0</v>
      </c>
      <c r="HO1429" s="471">
        <v>0</v>
      </c>
      <c r="HP1429" s="471">
        <v>0</v>
      </c>
      <c r="HQ1429" s="471">
        <v>0</v>
      </c>
      <c r="HR1429" s="471">
        <v>0</v>
      </c>
      <c r="HS1429" s="471">
        <v>0</v>
      </c>
      <c r="HT1429" s="471">
        <v>0</v>
      </c>
      <c r="HU1429" s="471">
        <v>0</v>
      </c>
      <c r="HV1429" s="496">
        <v>0</v>
      </c>
      <c r="HW1429" s="503">
        <v>250</v>
      </c>
      <c r="HX1429" s="471">
        <v>0</v>
      </c>
      <c r="HY1429" s="471">
        <v>0</v>
      </c>
      <c r="HZ1429" s="471">
        <v>0</v>
      </c>
      <c r="IA1429" s="471">
        <v>0</v>
      </c>
      <c r="IB1429" s="471">
        <v>0</v>
      </c>
      <c r="IC1429" s="471">
        <v>0</v>
      </c>
      <c r="ID1429" s="471">
        <v>0</v>
      </c>
      <c r="IE1429" s="471">
        <v>0</v>
      </c>
      <c r="IF1429" s="496">
        <v>0</v>
      </c>
      <c r="IG1429" s="503">
        <v>300</v>
      </c>
      <c r="IH1429" s="471">
        <v>0</v>
      </c>
      <c r="II1429" s="471">
        <v>0</v>
      </c>
      <c r="IJ1429" s="471">
        <v>0</v>
      </c>
      <c r="IK1429" s="471">
        <v>0</v>
      </c>
      <c r="IL1429" s="471">
        <v>0</v>
      </c>
      <c r="IM1429" s="471">
        <v>0</v>
      </c>
      <c r="IN1429" s="471">
        <v>0</v>
      </c>
      <c r="IO1429" s="471">
        <v>0</v>
      </c>
      <c r="IP1429" s="496">
        <v>0</v>
      </c>
      <c r="IQ1429" s="503">
        <v>0</v>
      </c>
      <c r="IR1429" s="471">
        <v>0</v>
      </c>
      <c r="IS1429" s="471">
        <v>0</v>
      </c>
      <c r="IT1429" s="471">
        <v>0</v>
      </c>
      <c r="IU1429" s="471">
        <v>0</v>
      </c>
      <c r="IV1429" s="471">
        <v>0</v>
      </c>
      <c r="IW1429" s="471">
        <v>0</v>
      </c>
      <c r="IX1429" s="471">
        <v>0</v>
      </c>
      <c r="IY1429" s="471">
        <v>0</v>
      </c>
      <c r="IZ1429" s="496">
        <v>0</v>
      </c>
      <c r="JA1429" s="471">
        <v>0</v>
      </c>
      <c r="JB1429" s="471">
        <v>0</v>
      </c>
      <c r="JC1429" s="471">
        <v>0</v>
      </c>
      <c r="JD1429" s="471">
        <v>0</v>
      </c>
      <c r="JE1429" s="471">
        <v>0</v>
      </c>
      <c r="JF1429" s="471">
        <v>0</v>
      </c>
      <c r="JG1429" s="471">
        <v>0</v>
      </c>
      <c r="JH1429" s="471">
        <v>0</v>
      </c>
      <c r="JI1429" s="471">
        <v>0</v>
      </c>
      <c r="JJ1429" s="503">
        <v>0</v>
      </c>
      <c r="JK1429" s="471">
        <v>27</v>
      </c>
      <c r="JL1429" s="471">
        <v>25</v>
      </c>
      <c r="JM1429" s="471">
        <v>14</v>
      </c>
      <c r="JN1429" s="471">
        <v>13</v>
      </c>
      <c r="JO1429" s="471">
        <v>7</v>
      </c>
      <c r="JP1429" s="471">
        <v>1</v>
      </c>
      <c r="JQ1429" s="471">
        <v>1</v>
      </c>
      <c r="JR1429" s="471">
        <v>2</v>
      </c>
      <c r="JS1429" s="496">
        <v>90</v>
      </c>
      <c r="JT1429" s="503">
        <v>10</v>
      </c>
      <c r="JU1429" s="471">
        <v>0</v>
      </c>
      <c r="JV1429" s="471">
        <v>0</v>
      </c>
      <c r="JW1429" s="471">
        <v>0</v>
      </c>
      <c r="JX1429" s="471">
        <v>0</v>
      </c>
      <c r="JY1429" s="471">
        <v>0</v>
      </c>
      <c r="JZ1429" s="471">
        <v>0</v>
      </c>
      <c r="KA1429" s="471">
        <v>0</v>
      </c>
      <c r="KB1429" s="471">
        <v>0</v>
      </c>
      <c r="KC1429" s="496">
        <v>0</v>
      </c>
      <c r="KD1429" s="503">
        <v>50</v>
      </c>
      <c r="KE1429" s="471">
        <v>0</v>
      </c>
      <c r="KF1429" s="471">
        <v>0</v>
      </c>
      <c r="KG1429" s="471">
        <v>0</v>
      </c>
      <c r="KH1429" s="471">
        <v>0</v>
      </c>
      <c r="KI1429" s="471">
        <v>0</v>
      </c>
      <c r="KJ1429" s="471">
        <v>0</v>
      </c>
      <c r="KK1429" s="471">
        <v>0</v>
      </c>
      <c r="KL1429" s="471">
        <v>0</v>
      </c>
      <c r="KM1429" s="496">
        <v>0</v>
      </c>
      <c r="KN1429" s="503">
        <v>0</v>
      </c>
      <c r="KO1429" s="471">
        <v>0</v>
      </c>
      <c r="KP1429" s="471">
        <v>0</v>
      </c>
      <c r="KQ1429" s="471">
        <v>0</v>
      </c>
      <c r="KR1429" s="471">
        <v>0</v>
      </c>
      <c r="KS1429" s="471">
        <v>0</v>
      </c>
      <c r="KT1429" s="471">
        <v>0</v>
      </c>
      <c r="KU1429" s="471">
        <v>0</v>
      </c>
      <c r="KV1429" s="471">
        <v>0</v>
      </c>
      <c r="KW1429" s="496">
        <v>0</v>
      </c>
      <c r="KX1429" s="471">
        <v>27</v>
      </c>
      <c r="KY1429" s="471">
        <v>25</v>
      </c>
      <c r="KZ1429" s="471">
        <v>14</v>
      </c>
      <c r="LA1429" s="471">
        <v>13</v>
      </c>
      <c r="LB1429" s="471">
        <v>7</v>
      </c>
      <c r="LC1429" s="471">
        <v>1</v>
      </c>
      <c r="LD1429" s="471">
        <v>1</v>
      </c>
      <c r="LE1429" s="471">
        <v>2</v>
      </c>
      <c r="LF1429" s="496">
        <v>90</v>
      </c>
      <c r="LG1429" s="262"/>
      <c r="LH1429" s="262"/>
      <c r="LI1429" s="262"/>
      <c r="LJ1429" s="262"/>
      <c r="LK1429" s="262"/>
      <c r="LL1429" s="262"/>
      <c r="LM1429" s="262"/>
      <c r="LN1429" s="262"/>
      <c r="LO1429" s="262"/>
      <c r="LP1429" s="262"/>
      <c r="LQ1429" s="262"/>
      <c r="LR1429" s="262"/>
      <c r="LS1429" s="262"/>
      <c r="LT1429" s="262"/>
      <c r="LU1429" s="262"/>
      <c r="LV1429" s="262"/>
      <c r="LW1429" s="262"/>
      <c r="LX1429" s="262"/>
      <c r="LY1429" s="262"/>
      <c r="LZ1429" s="262"/>
      <c r="MA1429" s="262"/>
      <c r="MB1429" s="262"/>
      <c r="MC1429" s="262"/>
      <c r="MD1429" s="262"/>
      <c r="ME1429" s="262"/>
      <c r="MF1429" s="262"/>
      <c r="MG1429" s="262"/>
      <c r="MH1429" s="262"/>
      <c r="MI1429" s="262"/>
      <c r="MJ1429" s="262"/>
      <c r="MK1429" s="262"/>
      <c r="ML1429" s="262"/>
      <c r="MM1429" s="262"/>
      <c r="MN1429" s="262"/>
      <c r="MO1429" s="262"/>
      <c r="MP1429" s="262"/>
      <c r="MQ1429" s="262"/>
      <c r="MR1429" s="262"/>
      <c r="MS1429" s="262"/>
      <c r="MT1429" s="262"/>
      <c r="MU1429" s="262"/>
    </row>
    <row r="1430" spans="1:359" x14ac:dyDescent="0.2">
      <c r="A1430" s="241" t="s">
        <v>298</v>
      </c>
      <c r="B1430" s="476" t="s">
        <v>942</v>
      </c>
      <c r="C1430" s="326" t="s">
        <v>782</v>
      </c>
      <c r="D1430" s="283" t="s">
        <v>299</v>
      </c>
      <c r="E1430" s="503">
        <v>0</v>
      </c>
      <c r="F1430" s="471">
        <v>49</v>
      </c>
      <c r="G1430" s="471">
        <v>111</v>
      </c>
      <c r="H1430" s="471">
        <v>170</v>
      </c>
      <c r="I1430" s="471">
        <v>88</v>
      </c>
      <c r="J1430" s="471">
        <v>67</v>
      </c>
      <c r="K1430" s="471">
        <v>40</v>
      </c>
      <c r="L1430" s="471">
        <v>22</v>
      </c>
      <c r="M1430" s="471">
        <v>4</v>
      </c>
      <c r="N1430" s="496">
        <v>551</v>
      </c>
      <c r="O1430" s="503">
        <v>10</v>
      </c>
      <c r="P1430" s="471">
        <v>0</v>
      </c>
      <c r="Q1430" s="471">
        <v>0</v>
      </c>
      <c r="R1430" s="471">
        <v>0</v>
      </c>
      <c r="S1430" s="471">
        <v>0</v>
      </c>
      <c r="T1430" s="471">
        <v>0</v>
      </c>
      <c r="U1430" s="471">
        <v>0</v>
      </c>
      <c r="V1430" s="471">
        <v>0</v>
      </c>
      <c r="W1430" s="471">
        <v>0</v>
      </c>
      <c r="X1430" s="496">
        <v>0</v>
      </c>
      <c r="Y1430" s="503">
        <v>25</v>
      </c>
      <c r="Z1430" s="471">
        <v>0</v>
      </c>
      <c r="AA1430" s="471">
        <v>0</v>
      </c>
      <c r="AB1430" s="471">
        <v>0</v>
      </c>
      <c r="AC1430" s="471">
        <v>0</v>
      </c>
      <c r="AD1430" s="471">
        <v>0</v>
      </c>
      <c r="AE1430" s="471">
        <v>0</v>
      </c>
      <c r="AF1430" s="471">
        <v>0</v>
      </c>
      <c r="AG1430" s="471">
        <v>0</v>
      </c>
      <c r="AH1430" s="496">
        <v>0</v>
      </c>
      <c r="AI1430" s="503">
        <v>50</v>
      </c>
      <c r="AJ1430" s="471">
        <v>0</v>
      </c>
      <c r="AK1430" s="471">
        <v>0</v>
      </c>
      <c r="AL1430" s="471">
        <v>0</v>
      </c>
      <c r="AM1430" s="471">
        <v>0</v>
      </c>
      <c r="AN1430" s="471">
        <v>0</v>
      </c>
      <c r="AO1430" s="471">
        <v>0</v>
      </c>
      <c r="AP1430" s="471">
        <v>0</v>
      </c>
      <c r="AQ1430" s="471">
        <v>0</v>
      </c>
      <c r="AR1430" s="496">
        <v>0</v>
      </c>
      <c r="AS1430" s="503">
        <v>100</v>
      </c>
      <c r="AT1430" s="471">
        <v>0</v>
      </c>
      <c r="AU1430" s="471">
        <v>0</v>
      </c>
      <c r="AV1430" s="471">
        <v>0</v>
      </c>
      <c r="AW1430" s="471">
        <v>0</v>
      </c>
      <c r="AX1430" s="471">
        <v>0</v>
      </c>
      <c r="AY1430" s="471">
        <v>0</v>
      </c>
      <c r="AZ1430" s="471">
        <v>0</v>
      </c>
      <c r="BA1430" s="471">
        <v>0</v>
      </c>
      <c r="BB1430" s="496">
        <v>0</v>
      </c>
      <c r="BC1430" s="503">
        <v>0</v>
      </c>
      <c r="BD1430" s="471">
        <v>0</v>
      </c>
      <c r="BE1430" s="471">
        <v>0</v>
      </c>
      <c r="BF1430" s="471">
        <v>0</v>
      </c>
      <c r="BG1430" s="471">
        <v>0</v>
      </c>
      <c r="BH1430" s="471">
        <v>0</v>
      </c>
      <c r="BI1430" s="471">
        <v>0</v>
      </c>
      <c r="BJ1430" s="471">
        <v>0</v>
      </c>
      <c r="BK1430" s="471">
        <v>0</v>
      </c>
      <c r="BL1430" s="496">
        <v>0</v>
      </c>
      <c r="BM1430" s="471">
        <v>0</v>
      </c>
      <c r="BN1430" s="471">
        <v>0</v>
      </c>
      <c r="BO1430" s="471">
        <v>0</v>
      </c>
      <c r="BP1430" s="471">
        <v>0</v>
      </c>
      <c r="BQ1430" s="471">
        <v>0</v>
      </c>
      <c r="BR1430" s="471">
        <v>0</v>
      </c>
      <c r="BS1430" s="471">
        <v>0</v>
      </c>
      <c r="BT1430" s="471">
        <v>0</v>
      </c>
      <c r="BU1430" s="496">
        <v>0</v>
      </c>
      <c r="BV1430" s="471">
        <v>49</v>
      </c>
      <c r="BW1430" s="471">
        <v>111</v>
      </c>
      <c r="BX1430" s="471">
        <v>170</v>
      </c>
      <c r="BY1430" s="471">
        <v>88</v>
      </c>
      <c r="BZ1430" s="471">
        <v>67</v>
      </c>
      <c r="CA1430" s="471">
        <v>40</v>
      </c>
      <c r="CB1430" s="471">
        <v>22</v>
      </c>
      <c r="CC1430" s="471">
        <v>4</v>
      </c>
      <c r="CD1430" s="496">
        <v>551</v>
      </c>
      <c r="CE1430" s="503">
        <v>10</v>
      </c>
      <c r="CF1430" s="471">
        <v>0</v>
      </c>
      <c r="CG1430" s="471">
        <v>0</v>
      </c>
      <c r="CH1430" s="471">
        <v>0</v>
      </c>
      <c r="CI1430" s="471">
        <v>0</v>
      </c>
      <c r="CJ1430" s="471">
        <v>0</v>
      </c>
      <c r="CK1430" s="471">
        <v>0</v>
      </c>
      <c r="CL1430" s="471">
        <v>0</v>
      </c>
      <c r="CM1430" s="471">
        <v>0</v>
      </c>
      <c r="CN1430" s="496">
        <v>0</v>
      </c>
      <c r="CO1430" s="503">
        <v>25</v>
      </c>
      <c r="CP1430" s="471">
        <v>0</v>
      </c>
      <c r="CQ1430" s="471">
        <v>0</v>
      </c>
      <c r="CR1430" s="471">
        <v>0</v>
      </c>
      <c r="CS1430" s="471">
        <v>0</v>
      </c>
      <c r="CT1430" s="471">
        <v>0</v>
      </c>
      <c r="CU1430" s="471">
        <v>0</v>
      </c>
      <c r="CV1430" s="471">
        <v>0</v>
      </c>
      <c r="CW1430" s="471">
        <v>0</v>
      </c>
      <c r="CX1430" s="496">
        <v>0</v>
      </c>
      <c r="CY1430" s="503">
        <v>50</v>
      </c>
      <c r="CZ1430" s="471">
        <v>12</v>
      </c>
      <c r="DA1430" s="471">
        <v>19</v>
      </c>
      <c r="DB1430" s="471">
        <v>8</v>
      </c>
      <c r="DC1430" s="471">
        <v>6</v>
      </c>
      <c r="DD1430" s="471">
        <v>16</v>
      </c>
      <c r="DE1430" s="471">
        <v>5</v>
      </c>
      <c r="DF1430" s="471">
        <v>5</v>
      </c>
      <c r="DG1430" s="471">
        <v>1</v>
      </c>
      <c r="DH1430" s="496">
        <v>72</v>
      </c>
      <c r="DI1430" s="503">
        <v>100</v>
      </c>
      <c r="DJ1430" s="471">
        <v>0</v>
      </c>
      <c r="DK1430" s="471">
        <v>0</v>
      </c>
      <c r="DL1430" s="471">
        <v>0</v>
      </c>
      <c r="DM1430" s="471">
        <v>0</v>
      </c>
      <c r="DN1430" s="471">
        <v>0</v>
      </c>
      <c r="DO1430" s="471">
        <v>0</v>
      </c>
      <c r="DP1430" s="471">
        <v>0</v>
      </c>
      <c r="DQ1430" s="471">
        <v>0</v>
      </c>
      <c r="DR1430" s="496">
        <v>0</v>
      </c>
      <c r="DS1430" s="503">
        <v>0</v>
      </c>
      <c r="DT1430" s="471">
        <v>0</v>
      </c>
      <c r="DU1430" s="471">
        <v>0</v>
      </c>
      <c r="DV1430" s="471">
        <v>0</v>
      </c>
      <c r="DW1430" s="471">
        <v>0</v>
      </c>
      <c r="DX1430" s="471">
        <v>0</v>
      </c>
      <c r="DY1430" s="471">
        <v>0</v>
      </c>
      <c r="DZ1430" s="471">
        <v>0</v>
      </c>
      <c r="EA1430" s="471">
        <v>0</v>
      </c>
      <c r="EB1430" s="496">
        <v>0</v>
      </c>
      <c r="EC1430" s="471">
        <v>12</v>
      </c>
      <c r="ED1430" s="471">
        <v>19</v>
      </c>
      <c r="EE1430" s="471">
        <v>8</v>
      </c>
      <c r="EF1430" s="471">
        <v>6</v>
      </c>
      <c r="EG1430" s="471">
        <v>16</v>
      </c>
      <c r="EH1430" s="471">
        <v>5</v>
      </c>
      <c r="EI1430" s="471">
        <v>5</v>
      </c>
      <c r="EJ1430" s="471">
        <v>1</v>
      </c>
      <c r="EK1430" s="496">
        <v>72</v>
      </c>
      <c r="EL1430" s="518">
        <v>50</v>
      </c>
      <c r="EM1430" s="471">
        <v>0</v>
      </c>
      <c r="EN1430" s="471">
        <v>0</v>
      </c>
      <c r="EO1430" s="471">
        <v>0</v>
      </c>
      <c r="EP1430" s="471">
        <v>0</v>
      </c>
      <c r="EQ1430" s="471">
        <v>0</v>
      </c>
      <c r="ER1430" s="471">
        <v>0</v>
      </c>
      <c r="ES1430" s="471">
        <v>0</v>
      </c>
      <c r="ET1430" s="471">
        <v>0</v>
      </c>
      <c r="EU1430" s="496">
        <v>0</v>
      </c>
      <c r="EV1430" s="503">
        <v>100</v>
      </c>
      <c r="EW1430" s="471">
        <v>3</v>
      </c>
      <c r="EX1430" s="471">
        <v>1</v>
      </c>
      <c r="EY1430" s="471">
        <v>4</v>
      </c>
      <c r="EZ1430" s="471">
        <v>1</v>
      </c>
      <c r="FA1430" s="471">
        <v>4</v>
      </c>
      <c r="FB1430" s="471">
        <v>0</v>
      </c>
      <c r="FC1430" s="471">
        <v>2</v>
      </c>
      <c r="FD1430" s="471">
        <v>3</v>
      </c>
      <c r="FE1430" s="496">
        <v>18</v>
      </c>
      <c r="FF1430" s="503">
        <v>150</v>
      </c>
      <c r="FG1430" s="471">
        <v>0</v>
      </c>
      <c r="FH1430" s="471">
        <v>0</v>
      </c>
      <c r="FI1430" s="471">
        <v>0</v>
      </c>
      <c r="FJ1430" s="471">
        <v>0</v>
      </c>
      <c r="FK1430" s="471">
        <v>0</v>
      </c>
      <c r="FL1430" s="471">
        <v>0</v>
      </c>
      <c r="FM1430" s="471">
        <v>0</v>
      </c>
      <c r="FN1430" s="471">
        <v>0</v>
      </c>
      <c r="FO1430" s="496">
        <v>0</v>
      </c>
      <c r="FP1430" s="503">
        <v>200</v>
      </c>
      <c r="FQ1430" s="471">
        <v>0</v>
      </c>
      <c r="FR1430" s="471">
        <v>0</v>
      </c>
      <c r="FS1430" s="471">
        <v>0</v>
      </c>
      <c r="FT1430" s="471">
        <v>0</v>
      </c>
      <c r="FU1430" s="471">
        <v>0</v>
      </c>
      <c r="FV1430" s="471">
        <v>0</v>
      </c>
      <c r="FW1430" s="471">
        <v>0</v>
      </c>
      <c r="FX1430" s="471">
        <v>0</v>
      </c>
      <c r="FY1430" s="496">
        <v>0</v>
      </c>
      <c r="FZ1430" s="503">
        <v>0</v>
      </c>
      <c r="GA1430" s="471">
        <v>0</v>
      </c>
      <c r="GB1430" s="471">
        <v>0</v>
      </c>
      <c r="GC1430" s="471">
        <v>0</v>
      </c>
      <c r="GD1430" s="471">
        <v>0</v>
      </c>
      <c r="GE1430" s="471">
        <v>0</v>
      </c>
      <c r="GF1430" s="471">
        <v>0</v>
      </c>
      <c r="GG1430" s="471">
        <v>0</v>
      </c>
      <c r="GH1430" s="471">
        <v>0</v>
      </c>
      <c r="GI1430" s="496">
        <v>0</v>
      </c>
      <c r="GJ1430" s="471">
        <v>3</v>
      </c>
      <c r="GK1430" s="471">
        <v>1</v>
      </c>
      <c r="GL1430" s="471">
        <v>4</v>
      </c>
      <c r="GM1430" s="471">
        <v>1</v>
      </c>
      <c r="GN1430" s="471">
        <v>4</v>
      </c>
      <c r="GO1430" s="471">
        <v>0</v>
      </c>
      <c r="GP1430" s="471">
        <v>2</v>
      </c>
      <c r="GQ1430" s="471">
        <v>3</v>
      </c>
      <c r="GR1430" s="496">
        <v>18</v>
      </c>
      <c r="GS1430" s="503">
        <v>100</v>
      </c>
      <c r="GT1430" s="471">
        <v>0</v>
      </c>
      <c r="GU1430" s="471">
        <v>0</v>
      </c>
      <c r="GV1430" s="471">
        <v>0</v>
      </c>
      <c r="GW1430" s="471">
        <v>0</v>
      </c>
      <c r="GX1430" s="471">
        <v>0</v>
      </c>
      <c r="GY1430" s="471">
        <v>0</v>
      </c>
      <c r="GZ1430" s="471">
        <v>0</v>
      </c>
      <c r="HA1430" s="471">
        <v>0</v>
      </c>
      <c r="HB1430" s="496">
        <v>0</v>
      </c>
      <c r="HC1430" s="503">
        <v>150</v>
      </c>
      <c r="HD1430" s="471">
        <v>0</v>
      </c>
      <c r="HE1430" s="471">
        <v>0</v>
      </c>
      <c r="HF1430" s="471">
        <v>0</v>
      </c>
      <c r="HG1430" s="471">
        <v>0</v>
      </c>
      <c r="HH1430" s="471">
        <v>0</v>
      </c>
      <c r="HI1430" s="471">
        <v>0</v>
      </c>
      <c r="HJ1430" s="471">
        <v>0</v>
      </c>
      <c r="HK1430" s="471">
        <v>0</v>
      </c>
      <c r="HL1430" s="496">
        <v>0</v>
      </c>
      <c r="HM1430" s="503">
        <v>200</v>
      </c>
      <c r="HN1430" s="471">
        <v>1</v>
      </c>
      <c r="HO1430" s="471">
        <v>0</v>
      </c>
      <c r="HP1430" s="471">
        <v>1</v>
      </c>
      <c r="HQ1430" s="471">
        <v>2</v>
      </c>
      <c r="HR1430" s="471">
        <v>0</v>
      </c>
      <c r="HS1430" s="471">
        <v>1</v>
      </c>
      <c r="HT1430" s="471">
        <v>0</v>
      </c>
      <c r="HU1430" s="471">
        <v>0</v>
      </c>
      <c r="HV1430" s="496">
        <v>5</v>
      </c>
      <c r="HW1430" s="503">
        <v>250</v>
      </c>
      <c r="HX1430" s="471">
        <v>0</v>
      </c>
      <c r="HY1430" s="471">
        <v>0</v>
      </c>
      <c r="HZ1430" s="471">
        <v>0</v>
      </c>
      <c r="IA1430" s="471">
        <v>0</v>
      </c>
      <c r="IB1430" s="471">
        <v>0</v>
      </c>
      <c r="IC1430" s="471">
        <v>0</v>
      </c>
      <c r="ID1430" s="471">
        <v>0</v>
      </c>
      <c r="IE1430" s="471">
        <v>0</v>
      </c>
      <c r="IF1430" s="496">
        <v>0</v>
      </c>
      <c r="IG1430" s="503">
        <v>300</v>
      </c>
      <c r="IH1430" s="471">
        <v>0</v>
      </c>
      <c r="II1430" s="471">
        <v>0</v>
      </c>
      <c r="IJ1430" s="471">
        <v>0</v>
      </c>
      <c r="IK1430" s="471">
        <v>0</v>
      </c>
      <c r="IL1430" s="471">
        <v>0</v>
      </c>
      <c r="IM1430" s="471">
        <v>0</v>
      </c>
      <c r="IN1430" s="471">
        <v>0</v>
      </c>
      <c r="IO1430" s="471">
        <v>0</v>
      </c>
      <c r="IP1430" s="496">
        <v>0</v>
      </c>
      <c r="IQ1430" s="503">
        <v>0</v>
      </c>
      <c r="IR1430" s="471">
        <v>0</v>
      </c>
      <c r="IS1430" s="471">
        <v>0</v>
      </c>
      <c r="IT1430" s="471">
        <v>0</v>
      </c>
      <c r="IU1430" s="471">
        <v>0</v>
      </c>
      <c r="IV1430" s="471">
        <v>0</v>
      </c>
      <c r="IW1430" s="471">
        <v>0</v>
      </c>
      <c r="IX1430" s="471">
        <v>0</v>
      </c>
      <c r="IY1430" s="471">
        <v>0</v>
      </c>
      <c r="IZ1430" s="496">
        <v>0</v>
      </c>
      <c r="JA1430" s="471">
        <v>1</v>
      </c>
      <c r="JB1430" s="471">
        <v>0</v>
      </c>
      <c r="JC1430" s="471">
        <v>1</v>
      </c>
      <c r="JD1430" s="471">
        <v>2</v>
      </c>
      <c r="JE1430" s="471">
        <v>0</v>
      </c>
      <c r="JF1430" s="471">
        <v>1</v>
      </c>
      <c r="JG1430" s="471">
        <v>0</v>
      </c>
      <c r="JH1430" s="471">
        <v>0</v>
      </c>
      <c r="JI1430" s="471">
        <v>5</v>
      </c>
      <c r="JJ1430" s="503">
        <v>0</v>
      </c>
      <c r="JK1430" s="471">
        <v>25</v>
      </c>
      <c r="JL1430" s="471">
        <v>18</v>
      </c>
      <c r="JM1430" s="471">
        <v>49</v>
      </c>
      <c r="JN1430" s="471">
        <v>38</v>
      </c>
      <c r="JO1430" s="471">
        <v>47</v>
      </c>
      <c r="JP1430" s="471">
        <v>30</v>
      </c>
      <c r="JQ1430" s="471">
        <v>52</v>
      </c>
      <c r="JR1430" s="471">
        <v>26</v>
      </c>
      <c r="JS1430" s="496">
        <v>285</v>
      </c>
      <c r="JT1430" s="503">
        <v>10</v>
      </c>
      <c r="JU1430" s="471">
        <v>0</v>
      </c>
      <c r="JV1430" s="471">
        <v>0</v>
      </c>
      <c r="JW1430" s="471">
        <v>0</v>
      </c>
      <c r="JX1430" s="471">
        <v>0</v>
      </c>
      <c r="JY1430" s="471">
        <v>0</v>
      </c>
      <c r="JZ1430" s="471">
        <v>0</v>
      </c>
      <c r="KA1430" s="471">
        <v>0</v>
      </c>
      <c r="KB1430" s="471">
        <v>0</v>
      </c>
      <c r="KC1430" s="496">
        <v>0</v>
      </c>
      <c r="KD1430" s="503">
        <v>50</v>
      </c>
      <c r="KE1430" s="471">
        <v>0</v>
      </c>
      <c r="KF1430" s="471">
        <v>0</v>
      </c>
      <c r="KG1430" s="471">
        <v>1</v>
      </c>
      <c r="KH1430" s="471">
        <v>1</v>
      </c>
      <c r="KI1430" s="471">
        <v>0</v>
      </c>
      <c r="KJ1430" s="471">
        <v>1</v>
      </c>
      <c r="KK1430" s="471">
        <v>2</v>
      </c>
      <c r="KL1430" s="471">
        <v>0</v>
      </c>
      <c r="KM1430" s="496">
        <v>5</v>
      </c>
      <c r="KN1430" s="503">
        <v>0</v>
      </c>
      <c r="KO1430" s="471">
        <v>0</v>
      </c>
      <c r="KP1430" s="471">
        <v>0</v>
      </c>
      <c r="KQ1430" s="471">
        <v>0</v>
      </c>
      <c r="KR1430" s="471">
        <v>0</v>
      </c>
      <c r="KS1430" s="471">
        <v>0</v>
      </c>
      <c r="KT1430" s="471">
        <v>0</v>
      </c>
      <c r="KU1430" s="471">
        <v>0</v>
      </c>
      <c r="KV1430" s="471">
        <v>0</v>
      </c>
      <c r="KW1430" s="496">
        <v>0</v>
      </c>
      <c r="KX1430" s="471">
        <v>25</v>
      </c>
      <c r="KY1430" s="471">
        <v>18</v>
      </c>
      <c r="KZ1430" s="471">
        <v>50</v>
      </c>
      <c r="LA1430" s="471">
        <v>39</v>
      </c>
      <c r="LB1430" s="471">
        <v>47</v>
      </c>
      <c r="LC1430" s="471">
        <v>31</v>
      </c>
      <c r="LD1430" s="471">
        <v>54</v>
      </c>
      <c r="LE1430" s="471">
        <v>26</v>
      </c>
      <c r="LF1430" s="496">
        <v>290</v>
      </c>
      <c r="LG1430" s="262"/>
      <c r="LH1430" s="262"/>
      <c r="LI1430" s="262"/>
      <c r="LJ1430" s="262"/>
      <c r="LK1430" s="262"/>
      <c r="LL1430" s="262"/>
      <c r="LM1430" s="262"/>
      <c r="LN1430" s="262"/>
      <c r="LO1430" s="262"/>
      <c r="LP1430" s="262"/>
      <c r="LQ1430" s="262"/>
      <c r="LR1430" s="262"/>
      <c r="LS1430" s="262"/>
      <c r="LT1430" s="262"/>
      <c r="LU1430" s="262"/>
      <c r="LV1430" s="262"/>
      <c r="LW1430" s="262"/>
      <c r="LX1430" s="262"/>
      <c r="LY1430" s="262"/>
      <c r="LZ1430" s="262"/>
      <c r="MA1430" s="262"/>
      <c r="MB1430" s="262"/>
      <c r="MC1430" s="262"/>
      <c r="MD1430" s="262"/>
      <c r="ME1430" s="262"/>
      <c r="MF1430" s="262"/>
      <c r="MG1430" s="262"/>
      <c r="MH1430" s="262"/>
      <c r="MI1430" s="262"/>
      <c r="MJ1430" s="262"/>
      <c r="MK1430" s="262"/>
      <c r="ML1430" s="262"/>
      <c r="MM1430" s="262"/>
      <c r="MN1430" s="262"/>
      <c r="MO1430" s="262"/>
      <c r="MP1430" s="262"/>
      <c r="MQ1430" s="262"/>
      <c r="MR1430" s="262"/>
      <c r="MS1430" s="262"/>
      <c r="MT1430" s="262"/>
      <c r="MU1430" s="262"/>
    </row>
    <row r="1431" spans="1:359" x14ac:dyDescent="0.2">
      <c r="A1431" s="241" t="s">
        <v>300</v>
      </c>
      <c r="B1431" s="476" t="s">
        <v>943</v>
      </c>
      <c r="C1431" s="326" t="s">
        <v>640</v>
      </c>
      <c r="D1431" s="283" t="s">
        <v>301</v>
      </c>
      <c r="E1431" s="503">
        <v>0</v>
      </c>
      <c r="F1431" s="471">
        <v>165</v>
      </c>
      <c r="G1431" s="471">
        <v>363</v>
      </c>
      <c r="H1431" s="471">
        <v>785</v>
      </c>
      <c r="I1431" s="471">
        <v>707</v>
      </c>
      <c r="J1431" s="471">
        <v>311</v>
      </c>
      <c r="K1431" s="471">
        <v>126</v>
      </c>
      <c r="L1431" s="471">
        <v>74</v>
      </c>
      <c r="M1431" s="471">
        <v>18</v>
      </c>
      <c r="N1431" s="496">
        <v>2549</v>
      </c>
      <c r="O1431" s="503">
        <v>10</v>
      </c>
      <c r="P1431" s="471">
        <v>0</v>
      </c>
      <c r="Q1431" s="471">
        <v>0</v>
      </c>
      <c r="R1431" s="471">
        <v>0</v>
      </c>
      <c r="S1431" s="471">
        <v>0</v>
      </c>
      <c r="T1431" s="471">
        <v>0</v>
      </c>
      <c r="U1431" s="471">
        <v>0</v>
      </c>
      <c r="V1431" s="471">
        <v>0</v>
      </c>
      <c r="W1431" s="471">
        <v>0</v>
      </c>
      <c r="X1431" s="496">
        <v>0</v>
      </c>
      <c r="Y1431" s="503">
        <v>25</v>
      </c>
      <c r="Z1431" s="471">
        <v>0</v>
      </c>
      <c r="AA1431" s="471">
        <v>0</v>
      </c>
      <c r="AB1431" s="471">
        <v>0</v>
      </c>
      <c r="AC1431" s="471">
        <v>0</v>
      </c>
      <c r="AD1431" s="471">
        <v>0</v>
      </c>
      <c r="AE1431" s="471">
        <v>0</v>
      </c>
      <c r="AF1431" s="471">
        <v>0</v>
      </c>
      <c r="AG1431" s="471">
        <v>0</v>
      </c>
      <c r="AH1431" s="496">
        <v>0</v>
      </c>
      <c r="AI1431" s="503">
        <v>50</v>
      </c>
      <c r="AJ1431" s="471">
        <v>0</v>
      </c>
      <c r="AK1431" s="471">
        <v>0</v>
      </c>
      <c r="AL1431" s="471">
        <v>0</v>
      </c>
      <c r="AM1431" s="471">
        <v>0</v>
      </c>
      <c r="AN1431" s="471">
        <v>0</v>
      </c>
      <c r="AO1431" s="471">
        <v>0</v>
      </c>
      <c r="AP1431" s="471">
        <v>0</v>
      </c>
      <c r="AQ1431" s="471">
        <v>0</v>
      </c>
      <c r="AR1431" s="496">
        <v>0</v>
      </c>
      <c r="AS1431" s="503">
        <v>100</v>
      </c>
      <c r="AT1431" s="471">
        <v>0</v>
      </c>
      <c r="AU1431" s="471">
        <v>0</v>
      </c>
      <c r="AV1431" s="471">
        <v>0</v>
      </c>
      <c r="AW1431" s="471">
        <v>0</v>
      </c>
      <c r="AX1431" s="471">
        <v>0</v>
      </c>
      <c r="AY1431" s="471">
        <v>0</v>
      </c>
      <c r="AZ1431" s="471">
        <v>0</v>
      </c>
      <c r="BA1431" s="471">
        <v>0</v>
      </c>
      <c r="BB1431" s="496">
        <v>0</v>
      </c>
      <c r="BC1431" s="503">
        <v>0</v>
      </c>
      <c r="BD1431" s="471">
        <v>0</v>
      </c>
      <c r="BE1431" s="471">
        <v>0</v>
      </c>
      <c r="BF1431" s="471">
        <v>0</v>
      </c>
      <c r="BG1431" s="471">
        <v>0</v>
      </c>
      <c r="BH1431" s="471">
        <v>0</v>
      </c>
      <c r="BI1431" s="471">
        <v>0</v>
      </c>
      <c r="BJ1431" s="471">
        <v>0</v>
      </c>
      <c r="BK1431" s="471">
        <v>0</v>
      </c>
      <c r="BL1431" s="496">
        <v>0</v>
      </c>
      <c r="BM1431" s="471">
        <v>0</v>
      </c>
      <c r="BN1431" s="471">
        <v>0</v>
      </c>
      <c r="BO1431" s="471">
        <v>0</v>
      </c>
      <c r="BP1431" s="471">
        <v>0</v>
      </c>
      <c r="BQ1431" s="471">
        <v>0</v>
      </c>
      <c r="BR1431" s="471">
        <v>0</v>
      </c>
      <c r="BS1431" s="471">
        <v>0</v>
      </c>
      <c r="BT1431" s="471">
        <v>0</v>
      </c>
      <c r="BU1431" s="496">
        <v>0</v>
      </c>
      <c r="BV1431" s="471">
        <v>165</v>
      </c>
      <c r="BW1431" s="471">
        <v>363</v>
      </c>
      <c r="BX1431" s="471">
        <v>785</v>
      </c>
      <c r="BY1431" s="471">
        <v>707</v>
      </c>
      <c r="BZ1431" s="471">
        <v>311</v>
      </c>
      <c r="CA1431" s="471">
        <v>126</v>
      </c>
      <c r="CB1431" s="471">
        <v>74</v>
      </c>
      <c r="CC1431" s="471">
        <v>18</v>
      </c>
      <c r="CD1431" s="496">
        <v>2549</v>
      </c>
      <c r="CE1431" s="503">
        <v>10</v>
      </c>
      <c r="CF1431" s="471">
        <v>0</v>
      </c>
      <c r="CG1431" s="471">
        <v>0</v>
      </c>
      <c r="CH1431" s="471">
        <v>0</v>
      </c>
      <c r="CI1431" s="471">
        <v>0</v>
      </c>
      <c r="CJ1431" s="471">
        <v>0</v>
      </c>
      <c r="CK1431" s="471">
        <v>0</v>
      </c>
      <c r="CL1431" s="471">
        <v>0</v>
      </c>
      <c r="CM1431" s="471">
        <v>0</v>
      </c>
      <c r="CN1431" s="496">
        <v>0</v>
      </c>
      <c r="CO1431" s="503">
        <v>25</v>
      </c>
      <c r="CP1431" s="471">
        <v>0</v>
      </c>
      <c r="CQ1431" s="471">
        <v>0</v>
      </c>
      <c r="CR1431" s="471">
        <v>0</v>
      </c>
      <c r="CS1431" s="471">
        <v>0</v>
      </c>
      <c r="CT1431" s="471">
        <v>0</v>
      </c>
      <c r="CU1431" s="471">
        <v>0</v>
      </c>
      <c r="CV1431" s="471">
        <v>0</v>
      </c>
      <c r="CW1431" s="471">
        <v>0</v>
      </c>
      <c r="CX1431" s="496">
        <v>0</v>
      </c>
      <c r="CY1431" s="503">
        <v>50</v>
      </c>
      <c r="CZ1431" s="471">
        <v>13</v>
      </c>
      <c r="DA1431" s="471">
        <v>28</v>
      </c>
      <c r="DB1431" s="471">
        <v>52</v>
      </c>
      <c r="DC1431" s="471">
        <v>43</v>
      </c>
      <c r="DD1431" s="471">
        <v>23</v>
      </c>
      <c r="DE1431" s="471">
        <v>9</v>
      </c>
      <c r="DF1431" s="471">
        <v>4</v>
      </c>
      <c r="DG1431" s="471">
        <v>4</v>
      </c>
      <c r="DH1431" s="496">
        <v>176</v>
      </c>
      <c r="DI1431" s="503">
        <v>100</v>
      </c>
      <c r="DJ1431" s="471">
        <v>0</v>
      </c>
      <c r="DK1431" s="471">
        <v>0</v>
      </c>
      <c r="DL1431" s="471">
        <v>0</v>
      </c>
      <c r="DM1431" s="471">
        <v>0</v>
      </c>
      <c r="DN1431" s="471">
        <v>0</v>
      </c>
      <c r="DO1431" s="471">
        <v>0</v>
      </c>
      <c r="DP1431" s="471">
        <v>0</v>
      </c>
      <c r="DQ1431" s="471">
        <v>0</v>
      </c>
      <c r="DR1431" s="496">
        <v>0</v>
      </c>
      <c r="DS1431" s="503">
        <v>0</v>
      </c>
      <c r="DT1431" s="471">
        <v>0</v>
      </c>
      <c r="DU1431" s="471">
        <v>0</v>
      </c>
      <c r="DV1431" s="471">
        <v>0</v>
      </c>
      <c r="DW1431" s="471">
        <v>0</v>
      </c>
      <c r="DX1431" s="471">
        <v>0</v>
      </c>
      <c r="DY1431" s="471">
        <v>0</v>
      </c>
      <c r="DZ1431" s="471">
        <v>0</v>
      </c>
      <c r="EA1431" s="471">
        <v>0</v>
      </c>
      <c r="EB1431" s="496">
        <v>0</v>
      </c>
      <c r="EC1431" s="471">
        <v>13</v>
      </c>
      <c r="ED1431" s="471">
        <v>28</v>
      </c>
      <c r="EE1431" s="471">
        <v>52</v>
      </c>
      <c r="EF1431" s="471">
        <v>43</v>
      </c>
      <c r="EG1431" s="471">
        <v>23</v>
      </c>
      <c r="EH1431" s="471">
        <v>9</v>
      </c>
      <c r="EI1431" s="471">
        <v>4</v>
      </c>
      <c r="EJ1431" s="471">
        <v>4</v>
      </c>
      <c r="EK1431" s="496">
        <v>176</v>
      </c>
      <c r="EL1431" s="518">
        <v>50</v>
      </c>
      <c r="EM1431" s="471">
        <v>1</v>
      </c>
      <c r="EN1431" s="471">
        <v>4</v>
      </c>
      <c r="EO1431" s="471">
        <v>26</v>
      </c>
      <c r="EP1431" s="471">
        <v>11</v>
      </c>
      <c r="EQ1431" s="471">
        <v>7</v>
      </c>
      <c r="ER1431" s="471">
        <v>3</v>
      </c>
      <c r="ES1431" s="471">
        <v>2</v>
      </c>
      <c r="ET1431" s="471">
        <v>0</v>
      </c>
      <c r="EU1431" s="496">
        <v>54</v>
      </c>
      <c r="EV1431" s="503">
        <v>100</v>
      </c>
      <c r="EW1431" s="471">
        <v>0</v>
      </c>
      <c r="EX1431" s="471">
        <v>0</v>
      </c>
      <c r="EY1431" s="471">
        <v>0</v>
      </c>
      <c r="EZ1431" s="471">
        <v>0</v>
      </c>
      <c r="FA1431" s="471">
        <v>0</v>
      </c>
      <c r="FB1431" s="471">
        <v>0</v>
      </c>
      <c r="FC1431" s="471">
        <v>0</v>
      </c>
      <c r="FD1431" s="471">
        <v>0</v>
      </c>
      <c r="FE1431" s="496">
        <v>0</v>
      </c>
      <c r="FF1431" s="503">
        <v>150</v>
      </c>
      <c r="FG1431" s="471">
        <v>0</v>
      </c>
      <c r="FH1431" s="471">
        <v>0</v>
      </c>
      <c r="FI1431" s="471">
        <v>0</v>
      </c>
      <c r="FJ1431" s="471">
        <v>0</v>
      </c>
      <c r="FK1431" s="471">
        <v>0</v>
      </c>
      <c r="FL1431" s="471">
        <v>0</v>
      </c>
      <c r="FM1431" s="471">
        <v>0</v>
      </c>
      <c r="FN1431" s="471">
        <v>0</v>
      </c>
      <c r="FO1431" s="496">
        <v>0</v>
      </c>
      <c r="FP1431" s="503">
        <v>200</v>
      </c>
      <c r="FQ1431" s="471">
        <v>0</v>
      </c>
      <c r="FR1431" s="471">
        <v>0</v>
      </c>
      <c r="FS1431" s="471">
        <v>0</v>
      </c>
      <c r="FT1431" s="471">
        <v>0</v>
      </c>
      <c r="FU1431" s="471">
        <v>0</v>
      </c>
      <c r="FV1431" s="471">
        <v>0</v>
      </c>
      <c r="FW1431" s="471">
        <v>0</v>
      </c>
      <c r="FX1431" s="471">
        <v>0</v>
      </c>
      <c r="FY1431" s="496">
        <v>0</v>
      </c>
      <c r="FZ1431" s="503">
        <v>0</v>
      </c>
      <c r="GA1431" s="471">
        <v>0</v>
      </c>
      <c r="GB1431" s="471">
        <v>0</v>
      </c>
      <c r="GC1431" s="471">
        <v>0</v>
      </c>
      <c r="GD1431" s="471">
        <v>0</v>
      </c>
      <c r="GE1431" s="471">
        <v>0</v>
      </c>
      <c r="GF1431" s="471">
        <v>0</v>
      </c>
      <c r="GG1431" s="471">
        <v>0</v>
      </c>
      <c r="GH1431" s="471">
        <v>0</v>
      </c>
      <c r="GI1431" s="496">
        <v>0</v>
      </c>
      <c r="GJ1431" s="471">
        <v>1</v>
      </c>
      <c r="GK1431" s="471">
        <v>4</v>
      </c>
      <c r="GL1431" s="471">
        <v>26</v>
      </c>
      <c r="GM1431" s="471">
        <v>11</v>
      </c>
      <c r="GN1431" s="471">
        <v>7</v>
      </c>
      <c r="GO1431" s="471">
        <v>3</v>
      </c>
      <c r="GP1431" s="471">
        <v>2</v>
      </c>
      <c r="GQ1431" s="471">
        <v>0</v>
      </c>
      <c r="GR1431" s="496">
        <v>54</v>
      </c>
      <c r="GS1431" s="503">
        <v>100</v>
      </c>
      <c r="GT1431" s="471">
        <v>0</v>
      </c>
      <c r="GU1431" s="471">
        <v>0</v>
      </c>
      <c r="GV1431" s="471">
        <v>0</v>
      </c>
      <c r="GW1431" s="471">
        <v>0</v>
      </c>
      <c r="GX1431" s="471">
        <v>0</v>
      </c>
      <c r="GY1431" s="471">
        <v>0</v>
      </c>
      <c r="GZ1431" s="471">
        <v>0</v>
      </c>
      <c r="HA1431" s="471">
        <v>0</v>
      </c>
      <c r="HB1431" s="496">
        <v>0</v>
      </c>
      <c r="HC1431" s="503">
        <v>150</v>
      </c>
      <c r="HD1431" s="471">
        <v>0</v>
      </c>
      <c r="HE1431" s="471">
        <v>0</v>
      </c>
      <c r="HF1431" s="471">
        <v>0</v>
      </c>
      <c r="HG1431" s="471">
        <v>0</v>
      </c>
      <c r="HH1431" s="471">
        <v>0</v>
      </c>
      <c r="HI1431" s="471">
        <v>0</v>
      </c>
      <c r="HJ1431" s="471">
        <v>0</v>
      </c>
      <c r="HK1431" s="471">
        <v>0</v>
      </c>
      <c r="HL1431" s="496">
        <v>0</v>
      </c>
      <c r="HM1431" s="503">
        <v>200</v>
      </c>
      <c r="HN1431" s="471">
        <v>0</v>
      </c>
      <c r="HO1431" s="471">
        <v>0</v>
      </c>
      <c r="HP1431" s="471">
        <v>0</v>
      </c>
      <c r="HQ1431" s="471">
        <v>0</v>
      </c>
      <c r="HR1431" s="471">
        <v>0</v>
      </c>
      <c r="HS1431" s="471">
        <v>0</v>
      </c>
      <c r="HT1431" s="471">
        <v>0</v>
      </c>
      <c r="HU1431" s="471">
        <v>0</v>
      </c>
      <c r="HV1431" s="496">
        <v>0</v>
      </c>
      <c r="HW1431" s="503">
        <v>250</v>
      </c>
      <c r="HX1431" s="471">
        <v>0</v>
      </c>
      <c r="HY1431" s="471">
        <v>0</v>
      </c>
      <c r="HZ1431" s="471">
        <v>0</v>
      </c>
      <c r="IA1431" s="471">
        <v>0</v>
      </c>
      <c r="IB1431" s="471">
        <v>0</v>
      </c>
      <c r="IC1431" s="471">
        <v>0</v>
      </c>
      <c r="ID1431" s="471">
        <v>0</v>
      </c>
      <c r="IE1431" s="471">
        <v>0</v>
      </c>
      <c r="IF1431" s="496">
        <v>0</v>
      </c>
      <c r="IG1431" s="503">
        <v>300</v>
      </c>
      <c r="IH1431" s="471">
        <v>0</v>
      </c>
      <c r="II1431" s="471">
        <v>0</v>
      </c>
      <c r="IJ1431" s="471">
        <v>0</v>
      </c>
      <c r="IK1431" s="471">
        <v>0</v>
      </c>
      <c r="IL1431" s="471">
        <v>0</v>
      </c>
      <c r="IM1431" s="471">
        <v>0</v>
      </c>
      <c r="IN1431" s="471">
        <v>0</v>
      </c>
      <c r="IO1431" s="471">
        <v>0</v>
      </c>
      <c r="IP1431" s="496">
        <v>0</v>
      </c>
      <c r="IQ1431" s="503">
        <v>0</v>
      </c>
      <c r="IR1431" s="471">
        <v>0</v>
      </c>
      <c r="IS1431" s="471">
        <v>0</v>
      </c>
      <c r="IT1431" s="471">
        <v>0</v>
      </c>
      <c r="IU1431" s="471">
        <v>0</v>
      </c>
      <c r="IV1431" s="471">
        <v>0</v>
      </c>
      <c r="IW1431" s="471">
        <v>0</v>
      </c>
      <c r="IX1431" s="471">
        <v>0</v>
      </c>
      <c r="IY1431" s="471">
        <v>0</v>
      </c>
      <c r="IZ1431" s="496">
        <v>0</v>
      </c>
      <c r="JA1431" s="471">
        <v>0</v>
      </c>
      <c r="JB1431" s="471">
        <v>0</v>
      </c>
      <c r="JC1431" s="471">
        <v>0</v>
      </c>
      <c r="JD1431" s="471">
        <v>0</v>
      </c>
      <c r="JE1431" s="471">
        <v>0</v>
      </c>
      <c r="JF1431" s="471">
        <v>0</v>
      </c>
      <c r="JG1431" s="471">
        <v>0</v>
      </c>
      <c r="JH1431" s="471">
        <v>0</v>
      </c>
      <c r="JI1431" s="471">
        <v>0</v>
      </c>
      <c r="JJ1431" s="503">
        <v>0</v>
      </c>
      <c r="JK1431" s="471">
        <v>19</v>
      </c>
      <c r="JL1431" s="471">
        <v>38</v>
      </c>
      <c r="JM1431" s="471">
        <v>90</v>
      </c>
      <c r="JN1431" s="471">
        <v>116</v>
      </c>
      <c r="JO1431" s="471">
        <v>57</v>
      </c>
      <c r="JP1431" s="471">
        <v>25</v>
      </c>
      <c r="JQ1431" s="471">
        <v>19</v>
      </c>
      <c r="JR1431" s="471">
        <v>2</v>
      </c>
      <c r="JS1431" s="496">
        <v>366</v>
      </c>
      <c r="JT1431" s="503">
        <v>10</v>
      </c>
      <c r="JU1431" s="471">
        <v>0</v>
      </c>
      <c r="JV1431" s="471">
        <v>0</v>
      </c>
      <c r="JW1431" s="471">
        <v>0</v>
      </c>
      <c r="JX1431" s="471">
        <v>0</v>
      </c>
      <c r="JY1431" s="471">
        <v>0</v>
      </c>
      <c r="JZ1431" s="471">
        <v>0</v>
      </c>
      <c r="KA1431" s="471">
        <v>0</v>
      </c>
      <c r="KB1431" s="471">
        <v>0</v>
      </c>
      <c r="KC1431" s="496">
        <v>0</v>
      </c>
      <c r="KD1431" s="503">
        <v>50</v>
      </c>
      <c r="KE1431" s="471">
        <v>0</v>
      </c>
      <c r="KF1431" s="471">
        <v>0</v>
      </c>
      <c r="KG1431" s="471">
        <v>0</v>
      </c>
      <c r="KH1431" s="471">
        <v>0</v>
      </c>
      <c r="KI1431" s="471">
        <v>0</v>
      </c>
      <c r="KJ1431" s="471">
        <v>0</v>
      </c>
      <c r="KK1431" s="471">
        <v>0</v>
      </c>
      <c r="KL1431" s="471">
        <v>0</v>
      </c>
      <c r="KM1431" s="496">
        <v>0</v>
      </c>
      <c r="KN1431" s="503">
        <v>0</v>
      </c>
      <c r="KO1431" s="471">
        <v>0</v>
      </c>
      <c r="KP1431" s="471">
        <v>0</v>
      </c>
      <c r="KQ1431" s="471">
        <v>0</v>
      </c>
      <c r="KR1431" s="471">
        <v>0</v>
      </c>
      <c r="KS1431" s="471">
        <v>0</v>
      </c>
      <c r="KT1431" s="471">
        <v>0</v>
      </c>
      <c r="KU1431" s="471">
        <v>0</v>
      </c>
      <c r="KV1431" s="471">
        <v>0</v>
      </c>
      <c r="KW1431" s="496">
        <v>0</v>
      </c>
      <c r="KX1431" s="471">
        <v>19</v>
      </c>
      <c r="KY1431" s="471">
        <v>38</v>
      </c>
      <c r="KZ1431" s="471">
        <v>90</v>
      </c>
      <c r="LA1431" s="471">
        <v>116</v>
      </c>
      <c r="LB1431" s="471">
        <v>57</v>
      </c>
      <c r="LC1431" s="471">
        <v>25</v>
      </c>
      <c r="LD1431" s="471">
        <v>19</v>
      </c>
      <c r="LE1431" s="471">
        <v>2</v>
      </c>
      <c r="LF1431" s="496">
        <v>366</v>
      </c>
      <c r="LG1431" s="262"/>
      <c r="LH1431" s="262"/>
      <c r="LI1431" s="262"/>
      <c r="LJ1431" s="262"/>
      <c r="LK1431" s="262"/>
      <c r="LL1431" s="262"/>
      <c r="LM1431" s="262"/>
      <c r="LN1431" s="262"/>
      <c r="LO1431" s="262"/>
      <c r="LP1431" s="262"/>
      <c r="LQ1431" s="262"/>
      <c r="LR1431" s="262"/>
      <c r="LS1431" s="262"/>
      <c r="LT1431" s="262"/>
      <c r="LU1431" s="262"/>
      <c r="LV1431" s="262"/>
      <c r="LW1431" s="262"/>
      <c r="LX1431" s="262"/>
      <c r="LY1431" s="262"/>
      <c r="LZ1431" s="262"/>
      <c r="MA1431" s="262"/>
      <c r="MB1431" s="262"/>
      <c r="MC1431" s="262"/>
      <c r="MD1431" s="262"/>
      <c r="ME1431" s="262"/>
      <c r="MF1431" s="262"/>
      <c r="MG1431" s="262"/>
      <c r="MH1431" s="262"/>
      <c r="MI1431" s="262"/>
      <c r="MJ1431" s="262"/>
      <c r="MK1431" s="262"/>
      <c r="ML1431" s="262"/>
      <c r="MM1431" s="262"/>
      <c r="MN1431" s="262"/>
      <c r="MO1431" s="262"/>
      <c r="MP1431" s="262"/>
      <c r="MQ1431" s="262"/>
      <c r="MR1431" s="262"/>
      <c r="MS1431" s="262"/>
      <c r="MT1431" s="262"/>
      <c r="MU1431" s="262"/>
    </row>
    <row r="1432" spans="1:359" x14ac:dyDescent="0.2">
      <c r="A1432" s="241" t="s">
        <v>302</v>
      </c>
      <c r="B1432" s="476" t="s">
        <v>944</v>
      </c>
      <c r="C1432" s="326" t="s">
        <v>626</v>
      </c>
      <c r="D1432" s="283" t="s">
        <v>303</v>
      </c>
      <c r="E1432" s="503">
        <v>0</v>
      </c>
      <c r="F1432" s="471">
        <v>285</v>
      </c>
      <c r="G1432" s="471">
        <v>385</v>
      </c>
      <c r="H1432" s="471">
        <v>220</v>
      </c>
      <c r="I1432" s="471">
        <v>114</v>
      </c>
      <c r="J1432" s="471">
        <v>73</v>
      </c>
      <c r="K1432" s="471">
        <v>28</v>
      </c>
      <c r="L1432" s="471">
        <v>20</v>
      </c>
      <c r="M1432" s="471">
        <v>1</v>
      </c>
      <c r="N1432" s="496">
        <v>1126</v>
      </c>
      <c r="O1432" s="503">
        <v>10</v>
      </c>
      <c r="P1432" s="471">
        <v>0</v>
      </c>
      <c r="Q1432" s="471">
        <v>0</v>
      </c>
      <c r="R1432" s="471">
        <v>0</v>
      </c>
      <c r="S1432" s="471">
        <v>0</v>
      </c>
      <c r="T1432" s="471">
        <v>0</v>
      </c>
      <c r="U1432" s="471">
        <v>0</v>
      </c>
      <c r="V1432" s="471">
        <v>0</v>
      </c>
      <c r="W1432" s="471">
        <v>0</v>
      </c>
      <c r="X1432" s="496">
        <v>0</v>
      </c>
      <c r="Y1432" s="503">
        <v>25</v>
      </c>
      <c r="Z1432" s="471">
        <v>0</v>
      </c>
      <c r="AA1432" s="471">
        <v>0</v>
      </c>
      <c r="AB1432" s="471">
        <v>0</v>
      </c>
      <c r="AC1432" s="471">
        <v>0</v>
      </c>
      <c r="AD1432" s="471">
        <v>0</v>
      </c>
      <c r="AE1432" s="471">
        <v>0</v>
      </c>
      <c r="AF1432" s="471">
        <v>0</v>
      </c>
      <c r="AG1432" s="471">
        <v>0</v>
      </c>
      <c r="AH1432" s="496">
        <v>0</v>
      </c>
      <c r="AI1432" s="503">
        <v>50</v>
      </c>
      <c r="AJ1432" s="471">
        <v>0</v>
      </c>
      <c r="AK1432" s="471">
        <v>0</v>
      </c>
      <c r="AL1432" s="471">
        <v>0</v>
      </c>
      <c r="AM1432" s="471">
        <v>0</v>
      </c>
      <c r="AN1432" s="471">
        <v>0</v>
      </c>
      <c r="AO1432" s="471">
        <v>0</v>
      </c>
      <c r="AP1432" s="471">
        <v>0</v>
      </c>
      <c r="AQ1432" s="471">
        <v>0</v>
      </c>
      <c r="AR1432" s="496">
        <v>0</v>
      </c>
      <c r="AS1432" s="503">
        <v>100</v>
      </c>
      <c r="AT1432" s="471">
        <v>0</v>
      </c>
      <c r="AU1432" s="471">
        <v>0</v>
      </c>
      <c r="AV1432" s="471">
        <v>0</v>
      </c>
      <c r="AW1432" s="471">
        <v>0</v>
      </c>
      <c r="AX1432" s="471">
        <v>0</v>
      </c>
      <c r="AY1432" s="471">
        <v>0</v>
      </c>
      <c r="AZ1432" s="471">
        <v>0</v>
      </c>
      <c r="BA1432" s="471">
        <v>0</v>
      </c>
      <c r="BB1432" s="496">
        <v>0</v>
      </c>
      <c r="BC1432" s="503">
        <v>0</v>
      </c>
      <c r="BD1432" s="471">
        <v>0</v>
      </c>
      <c r="BE1432" s="471">
        <v>0</v>
      </c>
      <c r="BF1432" s="471">
        <v>0</v>
      </c>
      <c r="BG1432" s="471">
        <v>0</v>
      </c>
      <c r="BH1432" s="471">
        <v>0</v>
      </c>
      <c r="BI1432" s="471">
        <v>0</v>
      </c>
      <c r="BJ1432" s="471">
        <v>0</v>
      </c>
      <c r="BK1432" s="471">
        <v>0</v>
      </c>
      <c r="BL1432" s="496">
        <v>0</v>
      </c>
      <c r="BM1432" s="471">
        <v>0</v>
      </c>
      <c r="BN1432" s="471">
        <v>0</v>
      </c>
      <c r="BO1432" s="471">
        <v>0</v>
      </c>
      <c r="BP1432" s="471">
        <v>0</v>
      </c>
      <c r="BQ1432" s="471">
        <v>0</v>
      </c>
      <c r="BR1432" s="471">
        <v>0</v>
      </c>
      <c r="BS1432" s="471">
        <v>0</v>
      </c>
      <c r="BT1432" s="471">
        <v>0</v>
      </c>
      <c r="BU1432" s="496">
        <v>0</v>
      </c>
      <c r="BV1432" s="471">
        <v>285</v>
      </c>
      <c r="BW1432" s="471">
        <v>385</v>
      </c>
      <c r="BX1432" s="471">
        <v>220</v>
      </c>
      <c r="BY1432" s="471">
        <v>114</v>
      </c>
      <c r="BZ1432" s="471">
        <v>73</v>
      </c>
      <c r="CA1432" s="471">
        <v>28</v>
      </c>
      <c r="CB1432" s="471">
        <v>20</v>
      </c>
      <c r="CC1432" s="471">
        <v>1</v>
      </c>
      <c r="CD1432" s="496">
        <v>1126</v>
      </c>
      <c r="CE1432" s="503">
        <v>10</v>
      </c>
      <c r="CF1432" s="471">
        <v>0</v>
      </c>
      <c r="CG1432" s="471">
        <v>0</v>
      </c>
      <c r="CH1432" s="471">
        <v>0</v>
      </c>
      <c r="CI1432" s="471">
        <v>0</v>
      </c>
      <c r="CJ1432" s="471">
        <v>0</v>
      </c>
      <c r="CK1432" s="471">
        <v>0</v>
      </c>
      <c r="CL1432" s="471">
        <v>0</v>
      </c>
      <c r="CM1432" s="471">
        <v>0</v>
      </c>
      <c r="CN1432" s="496">
        <v>0</v>
      </c>
      <c r="CO1432" s="503">
        <v>25</v>
      </c>
      <c r="CP1432" s="471">
        <v>0</v>
      </c>
      <c r="CQ1432" s="471">
        <v>0</v>
      </c>
      <c r="CR1432" s="471">
        <v>0</v>
      </c>
      <c r="CS1432" s="471">
        <v>0</v>
      </c>
      <c r="CT1432" s="471">
        <v>0</v>
      </c>
      <c r="CU1432" s="471">
        <v>0</v>
      </c>
      <c r="CV1432" s="471">
        <v>0</v>
      </c>
      <c r="CW1432" s="471">
        <v>0</v>
      </c>
      <c r="CX1432" s="496">
        <v>0</v>
      </c>
      <c r="CY1432" s="503">
        <v>50</v>
      </c>
      <c r="CZ1432" s="471">
        <v>0</v>
      </c>
      <c r="DA1432" s="471">
        <v>0</v>
      </c>
      <c r="DB1432" s="471">
        <v>0</v>
      </c>
      <c r="DC1432" s="471">
        <v>0</v>
      </c>
      <c r="DD1432" s="471">
        <v>0</v>
      </c>
      <c r="DE1432" s="471">
        <v>0</v>
      </c>
      <c r="DF1432" s="471">
        <v>0</v>
      </c>
      <c r="DG1432" s="471">
        <v>0</v>
      </c>
      <c r="DH1432" s="496">
        <v>0</v>
      </c>
      <c r="DI1432" s="503">
        <v>100</v>
      </c>
      <c r="DJ1432" s="471">
        <v>23</v>
      </c>
      <c r="DK1432" s="471">
        <v>39</v>
      </c>
      <c r="DL1432" s="471">
        <v>15</v>
      </c>
      <c r="DM1432" s="471">
        <v>9</v>
      </c>
      <c r="DN1432" s="471">
        <v>5</v>
      </c>
      <c r="DO1432" s="471">
        <v>2</v>
      </c>
      <c r="DP1432" s="471">
        <v>0</v>
      </c>
      <c r="DQ1432" s="471">
        <v>0</v>
      </c>
      <c r="DR1432" s="496">
        <v>93</v>
      </c>
      <c r="DS1432" s="503">
        <v>0</v>
      </c>
      <c r="DT1432" s="471">
        <v>0</v>
      </c>
      <c r="DU1432" s="471">
        <v>0</v>
      </c>
      <c r="DV1432" s="471">
        <v>0</v>
      </c>
      <c r="DW1432" s="471">
        <v>0</v>
      </c>
      <c r="DX1432" s="471">
        <v>0</v>
      </c>
      <c r="DY1432" s="471">
        <v>0</v>
      </c>
      <c r="DZ1432" s="471">
        <v>0</v>
      </c>
      <c r="EA1432" s="471">
        <v>0</v>
      </c>
      <c r="EB1432" s="496">
        <v>0</v>
      </c>
      <c r="EC1432" s="471">
        <v>23</v>
      </c>
      <c r="ED1432" s="471">
        <v>39</v>
      </c>
      <c r="EE1432" s="471">
        <v>15</v>
      </c>
      <c r="EF1432" s="471">
        <v>9</v>
      </c>
      <c r="EG1432" s="471">
        <v>5</v>
      </c>
      <c r="EH1432" s="471">
        <v>2</v>
      </c>
      <c r="EI1432" s="471">
        <v>0</v>
      </c>
      <c r="EJ1432" s="471">
        <v>0</v>
      </c>
      <c r="EK1432" s="496">
        <v>93</v>
      </c>
      <c r="EL1432" s="518">
        <v>50</v>
      </c>
      <c r="EM1432" s="471">
        <v>0</v>
      </c>
      <c r="EN1432" s="471">
        <v>0</v>
      </c>
      <c r="EO1432" s="471">
        <v>0</v>
      </c>
      <c r="EP1432" s="471">
        <v>0</v>
      </c>
      <c r="EQ1432" s="471">
        <v>0</v>
      </c>
      <c r="ER1432" s="471">
        <v>0</v>
      </c>
      <c r="ES1432" s="471">
        <v>0</v>
      </c>
      <c r="ET1432" s="471">
        <v>0</v>
      </c>
      <c r="EU1432" s="496">
        <v>0</v>
      </c>
      <c r="EV1432" s="503">
        <v>100</v>
      </c>
      <c r="EW1432" s="471">
        <v>0</v>
      </c>
      <c r="EX1432" s="471">
        <v>0</v>
      </c>
      <c r="EY1432" s="471">
        <v>0</v>
      </c>
      <c r="EZ1432" s="471">
        <v>0</v>
      </c>
      <c r="FA1432" s="471">
        <v>0</v>
      </c>
      <c r="FB1432" s="471">
        <v>0</v>
      </c>
      <c r="FC1432" s="471">
        <v>0</v>
      </c>
      <c r="FD1432" s="471">
        <v>0</v>
      </c>
      <c r="FE1432" s="496">
        <v>0</v>
      </c>
      <c r="FF1432" s="503">
        <v>150</v>
      </c>
      <c r="FG1432" s="471">
        <v>0</v>
      </c>
      <c r="FH1432" s="471">
        <v>0</v>
      </c>
      <c r="FI1432" s="471">
        <v>0</v>
      </c>
      <c r="FJ1432" s="471">
        <v>0</v>
      </c>
      <c r="FK1432" s="471">
        <v>0</v>
      </c>
      <c r="FL1432" s="471">
        <v>0</v>
      </c>
      <c r="FM1432" s="471">
        <v>0</v>
      </c>
      <c r="FN1432" s="471">
        <v>0</v>
      </c>
      <c r="FO1432" s="496">
        <v>0</v>
      </c>
      <c r="FP1432" s="503">
        <v>200</v>
      </c>
      <c r="FQ1432" s="471">
        <v>6</v>
      </c>
      <c r="FR1432" s="471">
        <v>3</v>
      </c>
      <c r="FS1432" s="471">
        <v>4</v>
      </c>
      <c r="FT1432" s="471">
        <v>6</v>
      </c>
      <c r="FU1432" s="471">
        <v>2</v>
      </c>
      <c r="FV1432" s="471">
        <v>1</v>
      </c>
      <c r="FW1432" s="471">
        <v>0</v>
      </c>
      <c r="FX1432" s="471">
        <v>1</v>
      </c>
      <c r="FY1432" s="496">
        <v>23</v>
      </c>
      <c r="FZ1432" s="503">
        <v>0</v>
      </c>
      <c r="GA1432" s="471">
        <v>0</v>
      </c>
      <c r="GB1432" s="471">
        <v>0</v>
      </c>
      <c r="GC1432" s="471">
        <v>0</v>
      </c>
      <c r="GD1432" s="471">
        <v>0</v>
      </c>
      <c r="GE1432" s="471">
        <v>0</v>
      </c>
      <c r="GF1432" s="471">
        <v>0</v>
      </c>
      <c r="GG1432" s="471">
        <v>0</v>
      </c>
      <c r="GH1432" s="471">
        <v>0</v>
      </c>
      <c r="GI1432" s="496">
        <v>0</v>
      </c>
      <c r="GJ1432" s="471">
        <v>6</v>
      </c>
      <c r="GK1432" s="471">
        <v>3</v>
      </c>
      <c r="GL1432" s="471">
        <v>4</v>
      </c>
      <c r="GM1432" s="471">
        <v>6</v>
      </c>
      <c r="GN1432" s="471">
        <v>2</v>
      </c>
      <c r="GO1432" s="471">
        <v>1</v>
      </c>
      <c r="GP1432" s="471">
        <v>0</v>
      </c>
      <c r="GQ1432" s="471">
        <v>1</v>
      </c>
      <c r="GR1432" s="496">
        <v>23</v>
      </c>
      <c r="GS1432" s="503">
        <v>100</v>
      </c>
      <c r="GT1432" s="471">
        <v>0</v>
      </c>
      <c r="GU1432" s="471">
        <v>0</v>
      </c>
      <c r="GV1432" s="471">
        <v>0</v>
      </c>
      <c r="GW1432" s="471">
        <v>0</v>
      </c>
      <c r="GX1432" s="471">
        <v>0</v>
      </c>
      <c r="GY1432" s="471">
        <v>0</v>
      </c>
      <c r="GZ1432" s="471">
        <v>0</v>
      </c>
      <c r="HA1432" s="471">
        <v>0</v>
      </c>
      <c r="HB1432" s="496">
        <v>0</v>
      </c>
      <c r="HC1432" s="503">
        <v>150</v>
      </c>
      <c r="HD1432" s="471">
        <v>0</v>
      </c>
      <c r="HE1432" s="471">
        <v>0</v>
      </c>
      <c r="HF1432" s="471">
        <v>0</v>
      </c>
      <c r="HG1432" s="471">
        <v>0</v>
      </c>
      <c r="HH1432" s="471">
        <v>0</v>
      </c>
      <c r="HI1432" s="471">
        <v>0</v>
      </c>
      <c r="HJ1432" s="471">
        <v>0</v>
      </c>
      <c r="HK1432" s="471">
        <v>0</v>
      </c>
      <c r="HL1432" s="496">
        <v>0</v>
      </c>
      <c r="HM1432" s="503">
        <v>200</v>
      </c>
      <c r="HN1432" s="471">
        <v>0</v>
      </c>
      <c r="HO1432" s="471">
        <v>0</v>
      </c>
      <c r="HP1432" s="471">
        <v>0</v>
      </c>
      <c r="HQ1432" s="471">
        <v>0</v>
      </c>
      <c r="HR1432" s="471">
        <v>0</v>
      </c>
      <c r="HS1432" s="471">
        <v>0</v>
      </c>
      <c r="HT1432" s="471">
        <v>0</v>
      </c>
      <c r="HU1432" s="471">
        <v>0</v>
      </c>
      <c r="HV1432" s="496">
        <v>0</v>
      </c>
      <c r="HW1432" s="503">
        <v>250</v>
      </c>
      <c r="HX1432" s="471">
        <v>0</v>
      </c>
      <c r="HY1432" s="471">
        <v>0</v>
      </c>
      <c r="HZ1432" s="471">
        <v>0</v>
      </c>
      <c r="IA1432" s="471">
        <v>0</v>
      </c>
      <c r="IB1432" s="471">
        <v>0</v>
      </c>
      <c r="IC1432" s="471">
        <v>0</v>
      </c>
      <c r="ID1432" s="471">
        <v>0</v>
      </c>
      <c r="IE1432" s="471">
        <v>0</v>
      </c>
      <c r="IF1432" s="496">
        <v>0</v>
      </c>
      <c r="IG1432" s="503">
        <v>300</v>
      </c>
      <c r="IH1432" s="471">
        <v>4</v>
      </c>
      <c r="II1432" s="471">
        <v>7</v>
      </c>
      <c r="IJ1432" s="471">
        <v>1</v>
      </c>
      <c r="IK1432" s="471">
        <v>7</v>
      </c>
      <c r="IL1432" s="471">
        <v>0</v>
      </c>
      <c r="IM1432" s="471">
        <v>0</v>
      </c>
      <c r="IN1432" s="471">
        <v>0</v>
      </c>
      <c r="IO1432" s="471">
        <v>0</v>
      </c>
      <c r="IP1432" s="496">
        <v>19</v>
      </c>
      <c r="IQ1432" s="503">
        <v>0</v>
      </c>
      <c r="IR1432" s="471">
        <v>0</v>
      </c>
      <c r="IS1432" s="471">
        <v>0</v>
      </c>
      <c r="IT1432" s="471">
        <v>0</v>
      </c>
      <c r="IU1432" s="471">
        <v>0</v>
      </c>
      <c r="IV1432" s="471">
        <v>0</v>
      </c>
      <c r="IW1432" s="471">
        <v>0</v>
      </c>
      <c r="IX1432" s="471">
        <v>0</v>
      </c>
      <c r="IY1432" s="471">
        <v>0</v>
      </c>
      <c r="IZ1432" s="496">
        <v>0</v>
      </c>
      <c r="JA1432" s="471">
        <v>4</v>
      </c>
      <c r="JB1432" s="471">
        <v>7</v>
      </c>
      <c r="JC1432" s="471">
        <v>1</v>
      </c>
      <c r="JD1432" s="471">
        <v>7</v>
      </c>
      <c r="JE1432" s="471">
        <v>0</v>
      </c>
      <c r="JF1432" s="471">
        <v>0</v>
      </c>
      <c r="JG1432" s="471">
        <v>0</v>
      </c>
      <c r="JH1432" s="471">
        <v>0</v>
      </c>
      <c r="JI1432" s="471">
        <v>19</v>
      </c>
      <c r="JJ1432" s="503">
        <v>0</v>
      </c>
      <c r="JK1432" s="471">
        <v>70</v>
      </c>
      <c r="JL1432" s="471">
        <v>97</v>
      </c>
      <c r="JM1432" s="471">
        <v>78</v>
      </c>
      <c r="JN1432" s="471">
        <v>37</v>
      </c>
      <c r="JO1432" s="471">
        <v>32</v>
      </c>
      <c r="JP1432" s="471">
        <v>14</v>
      </c>
      <c r="JQ1432" s="471">
        <v>6</v>
      </c>
      <c r="JR1432" s="471">
        <v>5</v>
      </c>
      <c r="JS1432" s="496">
        <v>339</v>
      </c>
      <c r="JT1432" s="503">
        <v>10</v>
      </c>
      <c r="JU1432" s="471">
        <v>0</v>
      </c>
      <c r="JV1432" s="471">
        <v>0</v>
      </c>
      <c r="JW1432" s="471">
        <v>0</v>
      </c>
      <c r="JX1432" s="471">
        <v>0</v>
      </c>
      <c r="JY1432" s="471">
        <v>0</v>
      </c>
      <c r="JZ1432" s="471">
        <v>0</v>
      </c>
      <c r="KA1432" s="471">
        <v>0</v>
      </c>
      <c r="KB1432" s="471">
        <v>0</v>
      </c>
      <c r="KC1432" s="496">
        <v>0</v>
      </c>
      <c r="KD1432" s="503">
        <v>50</v>
      </c>
      <c r="KE1432" s="471">
        <v>0</v>
      </c>
      <c r="KF1432" s="471">
        <v>0</v>
      </c>
      <c r="KG1432" s="471">
        <v>0</v>
      </c>
      <c r="KH1432" s="471">
        <v>0</v>
      </c>
      <c r="KI1432" s="471">
        <v>0</v>
      </c>
      <c r="KJ1432" s="471">
        <v>0</v>
      </c>
      <c r="KK1432" s="471">
        <v>0</v>
      </c>
      <c r="KL1432" s="471">
        <v>0</v>
      </c>
      <c r="KM1432" s="496">
        <v>0</v>
      </c>
      <c r="KN1432" s="503">
        <v>0</v>
      </c>
      <c r="KO1432" s="471">
        <v>0</v>
      </c>
      <c r="KP1432" s="471">
        <v>0</v>
      </c>
      <c r="KQ1432" s="471">
        <v>0</v>
      </c>
      <c r="KR1432" s="471">
        <v>0</v>
      </c>
      <c r="KS1432" s="471">
        <v>0</v>
      </c>
      <c r="KT1432" s="471">
        <v>0</v>
      </c>
      <c r="KU1432" s="471">
        <v>0</v>
      </c>
      <c r="KV1432" s="471">
        <v>0</v>
      </c>
      <c r="KW1432" s="496">
        <v>0</v>
      </c>
      <c r="KX1432" s="471">
        <v>70</v>
      </c>
      <c r="KY1432" s="471">
        <v>97</v>
      </c>
      <c r="KZ1432" s="471">
        <v>78</v>
      </c>
      <c r="LA1432" s="471">
        <v>37</v>
      </c>
      <c r="LB1432" s="471">
        <v>32</v>
      </c>
      <c r="LC1432" s="471">
        <v>14</v>
      </c>
      <c r="LD1432" s="471">
        <v>6</v>
      </c>
      <c r="LE1432" s="471">
        <v>5</v>
      </c>
      <c r="LF1432" s="496">
        <v>339</v>
      </c>
      <c r="LG1432" s="262"/>
      <c r="LH1432" s="262"/>
      <c r="LI1432" s="262"/>
      <c r="LJ1432" s="262"/>
      <c r="LK1432" s="262"/>
      <c r="LL1432" s="262"/>
      <c r="LM1432" s="262"/>
      <c r="LN1432" s="262"/>
      <c r="LO1432" s="262"/>
      <c r="LP1432" s="262"/>
      <c r="LQ1432" s="262"/>
      <c r="LR1432" s="262"/>
      <c r="LS1432" s="262"/>
      <c r="LT1432" s="262"/>
      <c r="LU1432" s="262"/>
      <c r="LV1432" s="262"/>
      <c r="LW1432" s="262"/>
      <c r="LX1432" s="262"/>
      <c r="LY1432" s="262"/>
      <c r="LZ1432" s="262"/>
      <c r="MA1432" s="262"/>
      <c r="MB1432" s="262"/>
      <c r="MC1432" s="262"/>
      <c r="MD1432" s="262"/>
      <c r="ME1432" s="262"/>
      <c r="MF1432" s="262"/>
      <c r="MG1432" s="262"/>
      <c r="MH1432" s="262"/>
      <c r="MI1432" s="262"/>
      <c r="MJ1432" s="262"/>
      <c r="MK1432" s="262"/>
      <c r="ML1432" s="262"/>
      <c r="MM1432" s="262"/>
      <c r="MN1432" s="262"/>
      <c r="MO1432" s="262"/>
      <c r="MP1432" s="262"/>
      <c r="MQ1432" s="262"/>
      <c r="MR1432" s="262"/>
      <c r="MS1432" s="262"/>
      <c r="MT1432" s="262"/>
      <c r="MU1432" s="262"/>
    </row>
    <row r="1433" spans="1:359" x14ac:dyDescent="0.2">
      <c r="A1433" s="241" t="s">
        <v>304</v>
      </c>
      <c r="B1433" s="476" t="s">
        <v>945</v>
      </c>
      <c r="C1433" s="326" t="s">
        <v>784</v>
      </c>
      <c r="D1433" s="283" t="s">
        <v>305</v>
      </c>
      <c r="E1433" s="503">
        <v>0</v>
      </c>
      <c r="F1433" s="471">
        <v>220</v>
      </c>
      <c r="G1433" s="471">
        <v>34</v>
      </c>
      <c r="H1433" s="471">
        <v>18</v>
      </c>
      <c r="I1433" s="471">
        <v>15</v>
      </c>
      <c r="J1433" s="471">
        <v>8</v>
      </c>
      <c r="K1433" s="471">
        <v>1</v>
      </c>
      <c r="L1433" s="471">
        <v>1</v>
      </c>
      <c r="M1433" s="471">
        <v>0</v>
      </c>
      <c r="N1433" s="496">
        <v>297</v>
      </c>
      <c r="O1433" s="503">
        <v>10</v>
      </c>
      <c r="P1433" s="471">
        <v>0</v>
      </c>
      <c r="Q1433" s="471">
        <v>0</v>
      </c>
      <c r="R1433" s="471">
        <v>0</v>
      </c>
      <c r="S1433" s="471">
        <v>0</v>
      </c>
      <c r="T1433" s="471">
        <v>0</v>
      </c>
      <c r="U1433" s="471">
        <v>0</v>
      </c>
      <c r="V1433" s="471">
        <v>0</v>
      </c>
      <c r="W1433" s="471">
        <v>0</v>
      </c>
      <c r="X1433" s="496">
        <v>0</v>
      </c>
      <c r="Y1433" s="503">
        <v>25</v>
      </c>
      <c r="Z1433" s="471">
        <v>0</v>
      </c>
      <c r="AA1433" s="471">
        <v>0</v>
      </c>
      <c r="AB1433" s="471">
        <v>0</v>
      </c>
      <c r="AC1433" s="471">
        <v>0</v>
      </c>
      <c r="AD1433" s="471">
        <v>0</v>
      </c>
      <c r="AE1433" s="471">
        <v>0</v>
      </c>
      <c r="AF1433" s="471">
        <v>0</v>
      </c>
      <c r="AG1433" s="471">
        <v>0</v>
      </c>
      <c r="AH1433" s="496">
        <v>0</v>
      </c>
      <c r="AI1433" s="503">
        <v>50</v>
      </c>
      <c r="AJ1433" s="471">
        <v>346</v>
      </c>
      <c r="AK1433" s="471">
        <v>64</v>
      </c>
      <c r="AL1433" s="471">
        <v>34</v>
      </c>
      <c r="AM1433" s="471">
        <v>25</v>
      </c>
      <c r="AN1433" s="471">
        <v>7</v>
      </c>
      <c r="AO1433" s="471">
        <v>2</v>
      </c>
      <c r="AP1433" s="471">
        <v>2</v>
      </c>
      <c r="AQ1433" s="471">
        <v>0</v>
      </c>
      <c r="AR1433" s="496">
        <v>480</v>
      </c>
      <c r="AS1433" s="503">
        <v>100</v>
      </c>
      <c r="AT1433" s="471">
        <v>0</v>
      </c>
      <c r="AU1433" s="471">
        <v>0</v>
      </c>
      <c r="AV1433" s="471">
        <v>0</v>
      </c>
      <c r="AW1433" s="471">
        <v>0</v>
      </c>
      <c r="AX1433" s="471">
        <v>0</v>
      </c>
      <c r="AY1433" s="471">
        <v>0</v>
      </c>
      <c r="AZ1433" s="471">
        <v>0</v>
      </c>
      <c r="BA1433" s="471">
        <v>0</v>
      </c>
      <c r="BB1433" s="496">
        <v>0</v>
      </c>
      <c r="BC1433" s="503">
        <v>0</v>
      </c>
      <c r="BD1433" s="471">
        <v>0</v>
      </c>
      <c r="BE1433" s="471">
        <v>0</v>
      </c>
      <c r="BF1433" s="471">
        <v>0</v>
      </c>
      <c r="BG1433" s="471">
        <v>0</v>
      </c>
      <c r="BH1433" s="471">
        <v>0</v>
      </c>
      <c r="BI1433" s="471">
        <v>0</v>
      </c>
      <c r="BJ1433" s="471">
        <v>0</v>
      </c>
      <c r="BK1433" s="471">
        <v>0</v>
      </c>
      <c r="BL1433" s="496">
        <v>0</v>
      </c>
      <c r="BM1433" s="471">
        <v>346</v>
      </c>
      <c r="BN1433" s="471">
        <v>64</v>
      </c>
      <c r="BO1433" s="471">
        <v>34</v>
      </c>
      <c r="BP1433" s="471">
        <v>25</v>
      </c>
      <c r="BQ1433" s="471">
        <v>7</v>
      </c>
      <c r="BR1433" s="471">
        <v>2</v>
      </c>
      <c r="BS1433" s="471">
        <v>2</v>
      </c>
      <c r="BT1433" s="471">
        <v>0</v>
      </c>
      <c r="BU1433" s="496">
        <v>480</v>
      </c>
      <c r="BV1433" s="471">
        <v>566</v>
      </c>
      <c r="BW1433" s="471">
        <v>98</v>
      </c>
      <c r="BX1433" s="471">
        <v>52</v>
      </c>
      <c r="BY1433" s="471">
        <v>40</v>
      </c>
      <c r="BZ1433" s="471">
        <v>15</v>
      </c>
      <c r="CA1433" s="471">
        <v>3</v>
      </c>
      <c r="CB1433" s="471">
        <v>3</v>
      </c>
      <c r="CC1433" s="471">
        <v>0</v>
      </c>
      <c r="CD1433" s="496">
        <v>777</v>
      </c>
      <c r="CE1433" s="503">
        <v>10</v>
      </c>
      <c r="CF1433" s="471">
        <v>0</v>
      </c>
      <c r="CG1433" s="471">
        <v>0</v>
      </c>
      <c r="CH1433" s="471">
        <v>0</v>
      </c>
      <c r="CI1433" s="471">
        <v>0</v>
      </c>
      <c r="CJ1433" s="471">
        <v>0</v>
      </c>
      <c r="CK1433" s="471">
        <v>0</v>
      </c>
      <c r="CL1433" s="471">
        <v>0</v>
      </c>
      <c r="CM1433" s="471">
        <v>0</v>
      </c>
      <c r="CN1433" s="496">
        <v>0</v>
      </c>
      <c r="CO1433" s="503">
        <v>25</v>
      </c>
      <c r="CP1433" s="471">
        <v>0</v>
      </c>
      <c r="CQ1433" s="471">
        <v>0</v>
      </c>
      <c r="CR1433" s="471">
        <v>0</v>
      </c>
      <c r="CS1433" s="471">
        <v>0</v>
      </c>
      <c r="CT1433" s="471">
        <v>0</v>
      </c>
      <c r="CU1433" s="471">
        <v>0</v>
      </c>
      <c r="CV1433" s="471">
        <v>0</v>
      </c>
      <c r="CW1433" s="471">
        <v>0</v>
      </c>
      <c r="CX1433" s="496">
        <v>0</v>
      </c>
      <c r="CY1433" s="503">
        <v>50</v>
      </c>
      <c r="CZ1433" s="471">
        <v>0</v>
      </c>
      <c r="DA1433" s="471">
        <v>0</v>
      </c>
      <c r="DB1433" s="471">
        <v>0</v>
      </c>
      <c r="DC1433" s="471">
        <v>0</v>
      </c>
      <c r="DD1433" s="471">
        <v>0</v>
      </c>
      <c r="DE1433" s="471">
        <v>0</v>
      </c>
      <c r="DF1433" s="471">
        <v>0</v>
      </c>
      <c r="DG1433" s="471">
        <v>0</v>
      </c>
      <c r="DH1433" s="496">
        <v>0</v>
      </c>
      <c r="DI1433" s="503">
        <v>100</v>
      </c>
      <c r="DJ1433" s="471">
        <v>95</v>
      </c>
      <c r="DK1433" s="471">
        <v>8</v>
      </c>
      <c r="DL1433" s="471">
        <v>5</v>
      </c>
      <c r="DM1433" s="471">
        <v>6</v>
      </c>
      <c r="DN1433" s="471">
        <v>3</v>
      </c>
      <c r="DO1433" s="471">
        <v>0</v>
      </c>
      <c r="DP1433" s="471">
        <v>1</v>
      </c>
      <c r="DQ1433" s="471">
        <v>0</v>
      </c>
      <c r="DR1433" s="496">
        <v>118</v>
      </c>
      <c r="DS1433" s="503">
        <v>0</v>
      </c>
      <c r="DT1433" s="471">
        <v>0</v>
      </c>
      <c r="DU1433" s="471">
        <v>0</v>
      </c>
      <c r="DV1433" s="471">
        <v>0</v>
      </c>
      <c r="DW1433" s="471">
        <v>0</v>
      </c>
      <c r="DX1433" s="471">
        <v>0</v>
      </c>
      <c r="DY1433" s="471">
        <v>0</v>
      </c>
      <c r="DZ1433" s="471">
        <v>0</v>
      </c>
      <c r="EA1433" s="471">
        <v>0</v>
      </c>
      <c r="EB1433" s="496">
        <v>0</v>
      </c>
      <c r="EC1433" s="471">
        <v>95</v>
      </c>
      <c r="ED1433" s="471">
        <v>8</v>
      </c>
      <c r="EE1433" s="471">
        <v>5</v>
      </c>
      <c r="EF1433" s="471">
        <v>6</v>
      </c>
      <c r="EG1433" s="471">
        <v>3</v>
      </c>
      <c r="EH1433" s="471">
        <v>0</v>
      </c>
      <c r="EI1433" s="471">
        <v>1</v>
      </c>
      <c r="EJ1433" s="471">
        <v>0</v>
      </c>
      <c r="EK1433" s="496">
        <v>118</v>
      </c>
      <c r="EL1433" s="518">
        <v>50</v>
      </c>
      <c r="EM1433" s="471">
        <v>0</v>
      </c>
      <c r="EN1433" s="471">
        <v>0</v>
      </c>
      <c r="EO1433" s="471">
        <v>0</v>
      </c>
      <c r="EP1433" s="471">
        <v>0</v>
      </c>
      <c r="EQ1433" s="471">
        <v>0</v>
      </c>
      <c r="ER1433" s="471">
        <v>0</v>
      </c>
      <c r="ES1433" s="471">
        <v>0</v>
      </c>
      <c r="ET1433" s="471">
        <v>0</v>
      </c>
      <c r="EU1433" s="496">
        <v>0</v>
      </c>
      <c r="EV1433" s="503">
        <v>100</v>
      </c>
      <c r="EW1433" s="471">
        <v>4</v>
      </c>
      <c r="EX1433" s="471">
        <v>0</v>
      </c>
      <c r="EY1433" s="471">
        <v>0</v>
      </c>
      <c r="EZ1433" s="471">
        <v>0</v>
      </c>
      <c r="FA1433" s="471">
        <v>0</v>
      </c>
      <c r="FB1433" s="471">
        <v>0</v>
      </c>
      <c r="FC1433" s="471">
        <v>0</v>
      </c>
      <c r="FD1433" s="471">
        <v>0</v>
      </c>
      <c r="FE1433" s="496">
        <v>4</v>
      </c>
      <c r="FF1433" s="503">
        <v>150</v>
      </c>
      <c r="FG1433" s="471">
        <v>0</v>
      </c>
      <c r="FH1433" s="471">
        <v>0</v>
      </c>
      <c r="FI1433" s="471">
        <v>0</v>
      </c>
      <c r="FJ1433" s="471">
        <v>0</v>
      </c>
      <c r="FK1433" s="471">
        <v>0</v>
      </c>
      <c r="FL1433" s="471">
        <v>0</v>
      </c>
      <c r="FM1433" s="471">
        <v>0</v>
      </c>
      <c r="FN1433" s="471">
        <v>0</v>
      </c>
      <c r="FO1433" s="496">
        <v>0</v>
      </c>
      <c r="FP1433" s="503">
        <v>200</v>
      </c>
      <c r="FQ1433" s="471">
        <v>30</v>
      </c>
      <c r="FR1433" s="471">
        <v>1</v>
      </c>
      <c r="FS1433" s="471">
        <v>0</v>
      </c>
      <c r="FT1433" s="471">
        <v>1</v>
      </c>
      <c r="FU1433" s="471">
        <v>0</v>
      </c>
      <c r="FV1433" s="471">
        <v>0</v>
      </c>
      <c r="FW1433" s="471">
        <v>0</v>
      </c>
      <c r="FX1433" s="471">
        <v>0</v>
      </c>
      <c r="FY1433" s="496">
        <v>32</v>
      </c>
      <c r="FZ1433" s="503">
        <v>0</v>
      </c>
      <c r="GA1433" s="471">
        <v>0</v>
      </c>
      <c r="GB1433" s="471">
        <v>0</v>
      </c>
      <c r="GC1433" s="471">
        <v>0</v>
      </c>
      <c r="GD1433" s="471">
        <v>0</v>
      </c>
      <c r="GE1433" s="471">
        <v>0</v>
      </c>
      <c r="GF1433" s="471">
        <v>0</v>
      </c>
      <c r="GG1433" s="471">
        <v>0</v>
      </c>
      <c r="GH1433" s="471">
        <v>0</v>
      </c>
      <c r="GI1433" s="496">
        <v>0</v>
      </c>
      <c r="GJ1433" s="471">
        <v>34</v>
      </c>
      <c r="GK1433" s="471">
        <v>1</v>
      </c>
      <c r="GL1433" s="471">
        <v>0</v>
      </c>
      <c r="GM1433" s="471">
        <v>1</v>
      </c>
      <c r="GN1433" s="471">
        <v>0</v>
      </c>
      <c r="GO1433" s="471">
        <v>0</v>
      </c>
      <c r="GP1433" s="471">
        <v>0</v>
      </c>
      <c r="GQ1433" s="471">
        <v>0</v>
      </c>
      <c r="GR1433" s="496">
        <v>36</v>
      </c>
      <c r="GS1433" s="503">
        <v>100</v>
      </c>
      <c r="GT1433" s="471">
        <v>1</v>
      </c>
      <c r="GU1433" s="471">
        <v>0</v>
      </c>
      <c r="GV1433" s="471">
        <v>0</v>
      </c>
      <c r="GW1433" s="471">
        <v>0</v>
      </c>
      <c r="GX1433" s="471">
        <v>0</v>
      </c>
      <c r="GY1433" s="471">
        <v>0</v>
      </c>
      <c r="GZ1433" s="471">
        <v>0</v>
      </c>
      <c r="HA1433" s="471">
        <v>0</v>
      </c>
      <c r="HB1433" s="496">
        <v>1</v>
      </c>
      <c r="HC1433" s="503">
        <v>150</v>
      </c>
      <c r="HD1433" s="471">
        <v>0</v>
      </c>
      <c r="HE1433" s="471">
        <v>0</v>
      </c>
      <c r="HF1433" s="471">
        <v>0</v>
      </c>
      <c r="HG1433" s="471">
        <v>0</v>
      </c>
      <c r="HH1433" s="471">
        <v>0</v>
      </c>
      <c r="HI1433" s="471">
        <v>0</v>
      </c>
      <c r="HJ1433" s="471">
        <v>0</v>
      </c>
      <c r="HK1433" s="471">
        <v>0</v>
      </c>
      <c r="HL1433" s="496">
        <v>0</v>
      </c>
      <c r="HM1433" s="503">
        <v>200</v>
      </c>
      <c r="HN1433" s="471">
        <v>0</v>
      </c>
      <c r="HO1433" s="471">
        <v>0</v>
      </c>
      <c r="HP1433" s="471">
        <v>0</v>
      </c>
      <c r="HQ1433" s="471">
        <v>0</v>
      </c>
      <c r="HR1433" s="471">
        <v>0</v>
      </c>
      <c r="HS1433" s="471">
        <v>0</v>
      </c>
      <c r="HT1433" s="471">
        <v>0</v>
      </c>
      <c r="HU1433" s="471">
        <v>0</v>
      </c>
      <c r="HV1433" s="496">
        <v>0</v>
      </c>
      <c r="HW1433" s="503">
        <v>250</v>
      </c>
      <c r="HX1433" s="471">
        <v>0</v>
      </c>
      <c r="HY1433" s="471">
        <v>0</v>
      </c>
      <c r="HZ1433" s="471">
        <v>0</v>
      </c>
      <c r="IA1433" s="471">
        <v>0</v>
      </c>
      <c r="IB1433" s="471">
        <v>0</v>
      </c>
      <c r="IC1433" s="471">
        <v>0</v>
      </c>
      <c r="ID1433" s="471">
        <v>0</v>
      </c>
      <c r="IE1433" s="471">
        <v>0</v>
      </c>
      <c r="IF1433" s="496">
        <v>0</v>
      </c>
      <c r="IG1433" s="503">
        <v>300</v>
      </c>
      <c r="IH1433" s="471">
        <v>18</v>
      </c>
      <c r="II1433" s="471">
        <v>3</v>
      </c>
      <c r="IJ1433" s="471">
        <v>0</v>
      </c>
      <c r="IK1433" s="471">
        <v>0</v>
      </c>
      <c r="IL1433" s="471">
        <v>1</v>
      </c>
      <c r="IM1433" s="471">
        <v>0</v>
      </c>
      <c r="IN1433" s="471">
        <v>0</v>
      </c>
      <c r="IO1433" s="471">
        <v>0</v>
      </c>
      <c r="IP1433" s="496">
        <v>22</v>
      </c>
      <c r="IQ1433" s="503">
        <v>0</v>
      </c>
      <c r="IR1433" s="471">
        <v>0</v>
      </c>
      <c r="IS1433" s="471">
        <v>0</v>
      </c>
      <c r="IT1433" s="471">
        <v>0</v>
      </c>
      <c r="IU1433" s="471">
        <v>0</v>
      </c>
      <c r="IV1433" s="471">
        <v>0</v>
      </c>
      <c r="IW1433" s="471">
        <v>0</v>
      </c>
      <c r="IX1433" s="471">
        <v>0</v>
      </c>
      <c r="IY1433" s="471">
        <v>0</v>
      </c>
      <c r="IZ1433" s="496">
        <v>0</v>
      </c>
      <c r="JA1433" s="471">
        <v>19</v>
      </c>
      <c r="JB1433" s="471">
        <v>3</v>
      </c>
      <c r="JC1433" s="471">
        <v>0</v>
      </c>
      <c r="JD1433" s="471">
        <v>0</v>
      </c>
      <c r="JE1433" s="471">
        <v>1</v>
      </c>
      <c r="JF1433" s="471">
        <v>0</v>
      </c>
      <c r="JG1433" s="471">
        <v>0</v>
      </c>
      <c r="JH1433" s="471">
        <v>0</v>
      </c>
      <c r="JI1433" s="471">
        <v>23</v>
      </c>
      <c r="JJ1433" s="503">
        <v>0</v>
      </c>
      <c r="JK1433" s="471">
        <v>46</v>
      </c>
      <c r="JL1433" s="471">
        <v>2</v>
      </c>
      <c r="JM1433" s="471">
        <v>10</v>
      </c>
      <c r="JN1433" s="471">
        <v>3</v>
      </c>
      <c r="JO1433" s="471">
        <v>1</v>
      </c>
      <c r="JP1433" s="471">
        <v>0</v>
      </c>
      <c r="JQ1433" s="471">
        <v>2</v>
      </c>
      <c r="JR1433" s="471">
        <v>0</v>
      </c>
      <c r="JS1433" s="496">
        <v>64</v>
      </c>
      <c r="JT1433" s="503">
        <v>10</v>
      </c>
      <c r="JU1433" s="471">
        <v>0</v>
      </c>
      <c r="JV1433" s="471">
        <v>0</v>
      </c>
      <c r="JW1433" s="471">
        <v>0</v>
      </c>
      <c r="JX1433" s="471">
        <v>0</v>
      </c>
      <c r="JY1433" s="471">
        <v>0</v>
      </c>
      <c r="JZ1433" s="471">
        <v>0</v>
      </c>
      <c r="KA1433" s="471">
        <v>0</v>
      </c>
      <c r="KB1433" s="471">
        <v>0</v>
      </c>
      <c r="KC1433" s="496">
        <v>0</v>
      </c>
      <c r="KD1433" s="503">
        <v>50</v>
      </c>
      <c r="KE1433" s="471">
        <v>2</v>
      </c>
      <c r="KF1433" s="471">
        <v>0</v>
      </c>
      <c r="KG1433" s="471">
        <v>0</v>
      </c>
      <c r="KH1433" s="471">
        <v>0</v>
      </c>
      <c r="KI1433" s="471">
        <v>0</v>
      </c>
      <c r="KJ1433" s="471">
        <v>0</v>
      </c>
      <c r="KK1433" s="471">
        <v>0</v>
      </c>
      <c r="KL1433" s="471">
        <v>0</v>
      </c>
      <c r="KM1433" s="496">
        <v>2</v>
      </c>
      <c r="KN1433" s="503">
        <v>0</v>
      </c>
      <c r="KO1433" s="471">
        <v>0</v>
      </c>
      <c r="KP1433" s="471">
        <v>0</v>
      </c>
      <c r="KQ1433" s="471">
        <v>0</v>
      </c>
      <c r="KR1433" s="471">
        <v>0</v>
      </c>
      <c r="KS1433" s="471">
        <v>0</v>
      </c>
      <c r="KT1433" s="471">
        <v>0</v>
      </c>
      <c r="KU1433" s="471">
        <v>0</v>
      </c>
      <c r="KV1433" s="471">
        <v>0</v>
      </c>
      <c r="KW1433" s="496">
        <v>0</v>
      </c>
      <c r="KX1433" s="471">
        <v>48</v>
      </c>
      <c r="KY1433" s="471">
        <v>2</v>
      </c>
      <c r="KZ1433" s="471">
        <v>10</v>
      </c>
      <c r="LA1433" s="471">
        <v>3</v>
      </c>
      <c r="LB1433" s="471">
        <v>1</v>
      </c>
      <c r="LC1433" s="471">
        <v>0</v>
      </c>
      <c r="LD1433" s="471">
        <v>2</v>
      </c>
      <c r="LE1433" s="471">
        <v>0</v>
      </c>
      <c r="LF1433" s="496">
        <v>66</v>
      </c>
      <c r="LG1433" s="262"/>
      <c r="LH1433" s="262"/>
      <c r="LI1433" s="262"/>
      <c r="LJ1433" s="262"/>
      <c r="LK1433" s="262"/>
      <c r="LL1433" s="262"/>
      <c r="LM1433" s="262"/>
      <c r="LN1433" s="262"/>
      <c r="LO1433" s="262"/>
      <c r="LP1433" s="262"/>
      <c r="LQ1433" s="262"/>
      <c r="LR1433" s="262"/>
      <c r="LS1433" s="262"/>
      <c r="LT1433" s="262"/>
      <c r="LU1433" s="262"/>
      <c r="LV1433" s="262"/>
      <c r="LW1433" s="262"/>
      <c r="LX1433" s="262"/>
      <c r="LY1433" s="262"/>
      <c r="LZ1433" s="262"/>
      <c r="MA1433" s="262"/>
      <c r="MB1433" s="262"/>
      <c r="MC1433" s="262"/>
      <c r="MD1433" s="262"/>
      <c r="ME1433" s="262"/>
      <c r="MF1433" s="262"/>
      <c r="MG1433" s="262"/>
      <c r="MH1433" s="262"/>
      <c r="MI1433" s="262"/>
      <c r="MJ1433" s="262"/>
      <c r="MK1433" s="262"/>
      <c r="ML1433" s="262"/>
      <c r="MM1433" s="262"/>
      <c r="MN1433" s="262"/>
      <c r="MO1433" s="262"/>
      <c r="MP1433" s="262"/>
      <c r="MQ1433" s="262"/>
      <c r="MR1433" s="262"/>
      <c r="MS1433" s="262"/>
      <c r="MT1433" s="262"/>
      <c r="MU1433" s="262"/>
    </row>
    <row r="1434" spans="1:359" x14ac:dyDescent="0.2">
      <c r="A1434" s="241" t="s">
        <v>306</v>
      </c>
      <c r="B1434" s="476" t="s">
        <v>946</v>
      </c>
      <c r="C1434" s="326" t="s">
        <v>626</v>
      </c>
      <c r="D1434" s="283" t="s">
        <v>307</v>
      </c>
      <c r="E1434" s="503">
        <v>0</v>
      </c>
      <c r="F1434" s="471">
        <v>384</v>
      </c>
      <c r="G1434" s="471">
        <v>287</v>
      </c>
      <c r="H1434" s="471">
        <v>118</v>
      </c>
      <c r="I1434" s="471">
        <v>37</v>
      </c>
      <c r="J1434" s="471">
        <v>17</v>
      </c>
      <c r="K1434" s="471">
        <v>4</v>
      </c>
      <c r="L1434" s="471">
        <v>0</v>
      </c>
      <c r="M1434" s="471">
        <v>1</v>
      </c>
      <c r="N1434" s="496">
        <v>848</v>
      </c>
      <c r="O1434" s="503">
        <v>10</v>
      </c>
      <c r="P1434" s="471">
        <v>6</v>
      </c>
      <c r="Q1434" s="471">
        <v>9</v>
      </c>
      <c r="R1434" s="471">
        <v>7</v>
      </c>
      <c r="S1434" s="471">
        <v>5</v>
      </c>
      <c r="T1434" s="471">
        <v>1</v>
      </c>
      <c r="U1434" s="471">
        <v>1</v>
      </c>
      <c r="V1434" s="471">
        <v>0</v>
      </c>
      <c r="W1434" s="471">
        <v>0</v>
      </c>
      <c r="X1434" s="496">
        <v>29</v>
      </c>
      <c r="Y1434" s="503">
        <v>25</v>
      </c>
      <c r="Z1434" s="471">
        <v>46</v>
      </c>
      <c r="AA1434" s="471">
        <v>54</v>
      </c>
      <c r="AB1434" s="471">
        <v>9</v>
      </c>
      <c r="AC1434" s="471">
        <v>7</v>
      </c>
      <c r="AD1434" s="471">
        <v>3</v>
      </c>
      <c r="AE1434" s="471">
        <v>1</v>
      </c>
      <c r="AF1434" s="471">
        <v>0</v>
      </c>
      <c r="AG1434" s="471">
        <v>0</v>
      </c>
      <c r="AH1434" s="496">
        <v>120</v>
      </c>
      <c r="AI1434" s="503">
        <v>50</v>
      </c>
      <c r="AJ1434" s="471">
        <v>0</v>
      </c>
      <c r="AK1434" s="471">
        <v>0</v>
      </c>
      <c r="AL1434" s="471">
        <v>0</v>
      </c>
      <c r="AM1434" s="471">
        <v>0</v>
      </c>
      <c r="AN1434" s="471">
        <v>0</v>
      </c>
      <c r="AO1434" s="471">
        <v>0</v>
      </c>
      <c r="AP1434" s="471">
        <v>0</v>
      </c>
      <c r="AQ1434" s="471">
        <v>0</v>
      </c>
      <c r="AR1434" s="496">
        <v>0</v>
      </c>
      <c r="AS1434" s="503">
        <v>100</v>
      </c>
      <c r="AT1434" s="471">
        <v>0</v>
      </c>
      <c r="AU1434" s="471">
        <v>0</v>
      </c>
      <c r="AV1434" s="471">
        <v>0</v>
      </c>
      <c r="AW1434" s="471">
        <v>0</v>
      </c>
      <c r="AX1434" s="471">
        <v>0</v>
      </c>
      <c r="AY1434" s="471">
        <v>0</v>
      </c>
      <c r="AZ1434" s="471">
        <v>0</v>
      </c>
      <c r="BA1434" s="471">
        <v>0</v>
      </c>
      <c r="BB1434" s="496">
        <v>0</v>
      </c>
      <c r="BC1434" s="503">
        <v>0</v>
      </c>
      <c r="BD1434" s="471">
        <v>0</v>
      </c>
      <c r="BE1434" s="471">
        <v>0</v>
      </c>
      <c r="BF1434" s="471">
        <v>0</v>
      </c>
      <c r="BG1434" s="471">
        <v>0</v>
      </c>
      <c r="BH1434" s="471">
        <v>0</v>
      </c>
      <c r="BI1434" s="471">
        <v>0</v>
      </c>
      <c r="BJ1434" s="471">
        <v>0</v>
      </c>
      <c r="BK1434" s="471">
        <v>0</v>
      </c>
      <c r="BL1434" s="496">
        <v>0</v>
      </c>
      <c r="BM1434" s="471">
        <v>52</v>
      </c>
      <c r="BN1434" s="471">
        <v>63</v>
      </c>
      <c r="BO1434" s="471">
        <v>16</v>
      </c>
      <c r="BP1434" s="471">
        <v>12</v>
      </c>
      <c r="BQ1434" s="471">
        <v>4</v>
      </c>
      <c r="BR1434" s="471">
        <v>2</v>
      </c>
      <c r="BS1434" s="471">
        <v>0</v>
      </c>
      <c r="BT1434" s="471">
        <v>0</v>
      </c>
      <c r="BU1434" s="496">
        <v>149</v>
      </c>
      <c r="BV1434" s="471">
        <v>436</v>
      </c>
      <c r="BW1434" s="471">
        <v>350</v>
      </c>
      <c r="BX1434" s="471">
        <v>134</v>
      </c>
      <c r="BY1434" s="471">
        <v>49</v>
      </c>
      <c r="BZ1434" s="471">
        <v>21</v>
      </c>
      <c r="CA1434" s="471">
        <v>6</v>
      </c>
      <c r="CB1434" s="471">
        <v>0</v>
      </c>
      <c r="CC1434" s="471">
        <v>1</v>
      </c>
      <c r="CD1434" s="496">
        <v>997</v>
      </c>
      <c r="CE1434" s="503">
        <v>10</v>
      </c>
      <c r="CF1434" s="471">
        <v>0</v>
      </c>
      <c r="CG1434" s="471">
        <v>0</v>
      </c>
      <c r="CH1434" s="471">
        <v>0</v>
      </c>
      <c r="CI1434" s="471">
        <v>0</v>
      </c>
      <c r="CJ1434" s="471">
        <v>0</v>
      </c>
      <c r="CK1434" s="471">
        <v>0</v>
      </c>
      <c r="CL1434" s="471">
        <v>0</v>
      </c>
      <c r="CM1434" s="471">
        <v>0</v>
      </c>
      <c r="CN1434" s="496">
        <v>0</v>
      </c>
      <c r="CO1434" s="503">
        <v>25</v>
      </c>
      <c r="CP1434" s="471">
        <v>0</v>
      </c>
      <c r="CQ1434" s="471">
        <v>0</v>
      </c>
      <c r="CR1434" s="471">
        <v>0</v>
      </c>
      <c r="CS1434" s="471">
        <v>0</v>
      </c>
      <c r="CT1434" s="471">
        <v>0</v>
      </c>
      <c r="CU1434" s="471">
        <v>0</v>
      </c>
      <c r="CV1434" s="471">
        <v>0</v>
      </c>
      <c r="CW1434" s="471">
        <v>0</v>
      </c>
      <c r="CX1434" s="496">
        <v>0</v>
      </c>
      <c r="CY1434" s="503">
        <v>50</v>
      </c>
      <c r="CZ1434" s="471">
        <v>0</v>
      </c>
      <c r="DA1434" s="471">
        <v>0</v>
      </c>
      <c r="DB1434" s="471">
        <v>0</v>
      </c>
      <c r="DC1434" s="471">
        <v>0</v>
      </c>
      <c r="DD1434" s="471">
        <v>0</v>
      </c>
      <c r="DE1434" s="471">
        <v>0</v>
      </c>
      <c r="DF1434" s="471">
        <v>0</v>
      </c>
      <c r="DG1434" s="471">
        <v>0</v>
      </c>
      <c r="DH1434" s="496">
        <v>0</v>
      </c>
      <c r="DI1434" s="503">
        <v>100</v>
      </c>
      <c r="DJ1434" s="471">
        <v>35</v>
      </c>
      <c r="DK1434" s="471">
        <v>17</v>
      </c>
      <c r="DL1434" s="471">
        <v>8</v>
      </c>
      <c r="DM1434" s="471">
        <v>8</v>
      </c>
      <c r="DN1434" s="471">
        <v>2</v>
      </c>
      <c r="DO1434" s="471">
        <v>1</v>
      </c>
      <c r="DP1434" s="471">
        <v>0</v>
      </c>
      <c r="DQ1434" s="471">
        <v>0</v>
      </c>
      <c r="DR1434" s="496">
        <v>71</v>
      </c>
      <c r="DS1434" s="503">
        <v>0</v>
      </c>
      <c r="DT1434" s="471">
        <v>0</v>
      </c>
      <c r="DU1434" s="471">
        <v>0</v>
      </c>
      <c r="DV1434" s="471">
        <v>0</v>
      </c>
      <c r="DW1434" s="471">
        <v>0</v>
      </c>
      <c r="DX1434" s="471">
        <v>0</v>
      </c>
      <c r="DY1434" s="471">
        <v>0</v>
      </c>
      <c r="DZ1434" s="471">
        <v>0</v>
      </c>
      <c r="EA1434" s="471">
        <v>0</v>
      </c>
      <c r="EB1434" s="496">
        <v>0</v>
      </c>
      <c r="EC1434" s="471">
        <v>35</v>
      </c>
      <c r="ED1434" s="471">
        <v>17</v>
      </c>
      <c r="EE1434" s="471">
        <v>8</v>
      </c>
      <c r="EF1434" s="471">
        <v>8</v>
      </c>
      <c r="EG1434" s="471">
        <v>2</v>
      </c>
      <c r="EH1434" s="471">
        <v>1</v>
      </c>
      <c r="EI1434" s="471">
        <v>0</v>
      </c>
      <c r="EJ1434" s="471">
        <v>0</v>
      </c>
      <c r="EK1434" s="496">
        <v>71</v>
      </c>
      <c r="EL1434" s="518">
        <v>50</v>
      </c>
      <c r="EM1434" s="471">
        <v>0</v>
      </c>
      <c r="EN1434" s="471">
        <v>0</v>
      </c>
      <c r="EO1434" s="471">
        <v>0</v>
      </c>
      <c r="EP1434" s="471">
        <v>0</v>
      </c>
      <c r="EQ1434" s="471">
        <v>0</v>
      </c>
      <c r="ER1434" s="471">
        <v>0</v>
      </c>
      <c r="ES1434" s="471">
        <v>0</v>
      </c>
      <c r="ET1434" s="471">
        <v>0</v>
      </c>
      <c r="EU1434" s="496">
        <v>0</v>
      </c>
      <c r="EV1434" s="503">
        <v>100</v>
      </c>
      <c r="EW1434" s="471">
        <v>0</v>
      </c>
      <c r="EX1434" s="471">
        <v>0</v>
      </c>
      <c r="EY1434" s="471">
        <v>0</v>
      </c>
      <c r="EZ1434" s="471">
        <v>0</v>
      </c>
      <c r="FA1434" s="471">
        <v>0</v>
      </c>
      <c r="FB1434" s="471">
        <v>0</v>
      </c>
      <c r="FC1434" s="471">
        <v>0</v>
      </c>
      <c r="FD1434" s="471">
        <v>0</v>
      </c>
      <c r="FE1434" s="496">
        <v>0</v>
      </c>
      <c r="FF1434" s="503">
        <v>150</v>
      </c>
      <c r="FG1434" s="471">
        <v>0</v>
      </c>
      <c r="FH1434" s="471">
        <v>0</v>
      </c>
      <c r="FI1434" s="471">
        <v>0</v>
      </c>
      <c r="FJ1434" s="471">
        <v>0</v>
      </c>
      <c r="FK1434" s="471">
        <v>0</v>
      </c>
      <c r="FL1434" s="471">
        <v>0</v>
      </c>
      <c r="FM1434" s="471">
        <v>0</v>
      </c>
      <c r="FN1434" s="471">
        <v>0</v>
      </c>
      <c r="FO1434" s="496">
        <v>0</v>
      </c>
      <c r="FP1434" s="503">
        <v>200</v>
      </c>
      <c r="FQ1434" s="471">
        <v>6</v>
      </c>
      <c r="FR1434" s="471">
        <v>4</v>
      </c>
      <c r="FS1434" s="471">
        <v>2</v>
      </c>
      <c r="FT1434" s="471">
        <v>0</v>
      </c>
      <c r="FU1434" s="471">
        <v>0</v>
      </c>
      <c r="FV1434" s="471">
        <v>0</v>
      </c>
      <c r="FW1434" s="471">
        <v>0</v>
      </c>
      <c r="FX1434" s="471">
        <v>0</v>
      </c>
      <c r="FY1434" s="496">
        <v>12</v>
      </c>
      <c r="FZ1434" s="503">
        <v>0</v>
      </c>
      <c r="GA1434" s="471">
        <v>0</v>
      </c>
      <c r="GB1434" s="471">
        <v>0</v>
      </c>
      <c r="GC1434" s="471">
        <v>0</v>
      </c>
      <c r="GD1434" s="471">
        <v>0</v>
      </c>
      <c r="GE1434" s="471">
        <v>0</v>
      </c>
      <c r="GF1434" s="471">
        <v>0</v>
      </c>
      <c r="GG1434" s="471">
        <v>0</v>
      </c>
      <c r="GH1434" s="471">
        <v>0</v>
      </c>
      <c r="GI1434" s="496">
        <v>0</v>
      </c>
      <c r="GJ1434" s="471">
        <v>6</v>
      </c>
      <c r="GK1434" s="471">
        <v>4</v>
      </c>
      <c r="GL1434" s="471">
        <v>2</v>
      </c>
      <c r="GM1434" s="471">
        <v>0</v>
      </c>
      <c r="GN1434" s="471">
        <v>0</v>
      </c>
      <c r="GO1434" s="471">
        <v>0</v>
      </c>
      <c r="GP1434" s="471">
        <v>0</v>
      </c>
      <c r="GQ1434" s="471">
        <v>0</v>
      </c>
      <c r="GR1434" s="496">
        <v>12</v>
      </c>
      <c r="GS1434" s="503">
        <v>100</v>
      </c>
      <c r="GT1434" s="471">
        <v>0</v>
      </c>
      <c r="GU1434" s="471">
        <v>0</v>
      </c>
      <c r="GV1434" s="471">
        <v>0</v>
      </c>
      <c r="GW1434" s="471">
        <v>0</v>
      </c>
      <c r="GX1434" s="471">
        <v>0</v>
      </c>
      <c r="GY1434" s="471">
        <v>0</v>
      </c>
      <c r="GZ1434" s="471">
        <v>0</v>
      </c>
      <c r="HA1434" s="471">
        <v>0</v>
      </c>
      <c r="HB1434" s="496">
        <v>0</v>
      </c>
      <c r="HC1434" s="503">
        <v>150</v>
      </c>
      <c r="HD1434" s="471">
        <v>0</v>
      </c>
      <c r="HE1434" s="471">
        <v>0</v>
      </c>
      <c r="HF1434" s="471">
        <v>0</v>
      </c>
      <c r="HG1434" s="471">
        <v>0</v>
      </c>
      <c r="HH1434" s="471">
        <v>0</v>
      </c>
      <c r="HI1434" s="471">
        <v>0</v>
      </c>
      <c r="HJ1434" s="471">
        <v>0</v>
      </c>
      <c r="HK1434" s="471">
        <v>0</v>
      </c>
      <c r="HL1434" s="496">
        <v>0</v>
      </c>
      <c r="HM1434" s="503">
        <v>200</v>
      </c>
      <c r="HN1434" s="471">
        <v>0</v>
      </c>
      <c r="HO1434" s="471">
        <v>0</v>
      </c>
      <c r="HP1434" s="471">
        <v>0</v>
      </c>
      <c r="HQ1434" s="471">
        <v>0</v>
      </c>
      <c r="HR1434" s="471">
        <v>0</v>
      </c>
      <c r="HS1434" s="471">
        <v>0</v>
      </c>
      <c r="HT1434" s="471">
        <v>0</v>
      </c>
      <c r="HU1434" s="471">
        <v>0</v>
      </c>
      <c r="HV1434" s="496">
        <v>0</v>
      </c>
      <c r="HW1434" s="503">
        <v>250</v>
      </c>
      <c r="HX1434" s="471">
        <v>0</v>
      </c>
      <c r="HY1434" s="471">
        <v>0</v>
      </c>
      <c r="HZ1434" s="471">
        <v>0</v>
      </c>
      <c r="IA1434" s="471">
        <v>0</v>
      </c>
      <c r="IB1434" s="471">
        <v>0</v>
      </c>
      <c r="IC1434" s="471">
        <v>0</v>
      </c>
      <c r="ID1434" s="471">
        <v>0</v>
      </c>
      <c r="IE1434" s="471">
        <v>0</v>
      </c>
      <c r="IF1434" s="496">
        <v>0</v>
      </c>
      <c r="IG1434" s="503">
        <v>300</v>
      </c>
      <c r="IH1434" s="471">
        <v>5</v>
      </c>
      <c r="II1434" s="471">
        <v>3</v>
      </c>
      <c r="IJ1434" s="471">
        <v>0</v>
      </c>
      <c r="IK1434" s="471">
        <v>0</v>
      </c>
      <c r="IL1434" s="471">
        <v>0</v>
      </c>
      <c r="IM1434" s="471">
        <v>0</v>
      </c>
      <c r="IN1434" s="471">
        <v>0</v>
      </c>
      <c r="IO1434" s="471">
        <v>0</v>
      </c>
      <c r="IP1434" s="496">
        <v>8</v>
      </c>
      <c r="IQ1434" s="503">
        <v>0</v>
      </c>
      <c r="IR1434" s="471">
        <v>0</v>
      </c>
      <c r="IS1434" s="471">
        <v>0</v>
      </c>
      <c r="IT1434" s="471">
        <v>0</v>
      </c>
      <c r="IU1434" s="471">
        <v>0</v>
      </c>
      <c r="IV1434" s="471">
        <v>0</v>
      </c>
      <c r="IW1434" s="471">
        <v>0</v>
      </c>
      <c r="IX1434" s="471">
        <v>0</v>
      </c>
      <c r="IY1434" s="471">
        <v>0</v>
      </c>
      <c r="IZ1434" s="496">
        <v>0</v>
      </c>
      <c r="JA1434" s="471">
        <v>5</v>
      </c>
      <c r="JB1434" s="471">
        <v>3</v>
      </c>
      <c r="JC1434" s="471">
        <v>0</v>
      </c>
      <c r="JD1434" s="471">
        <v>0</v>
      </c>
      <c r="JE1434" s="471">
        <v>0</v>
      </c>
      <c r="JF1434" s="471">
        <v>0</v>
      </c>
      <c r="JG1434" s="471">
        <v>0</v>
      </c>
      <c r="JH1434" s="471">
        <v>0</v>
      </c>
      <c r="JI1434" s="471">
        <v>8</v>
      </c>
      <c r="JJ1434" s="503">
        <v>0</v>
      </c>
      <c r="JK1434" s="471">
        <v>199</v>
      </c>
      <c r="JL1434" s="471">
        <v>155</v>
      </c>
      <c r="JM1434" s="471">
        <v>81</v>
      </c>
      <c r="JN1434" s="471">
        <v>41</v>
      </c>
      <c r="JO1434" s="471">
        <v>9</v>
      </c>
      <c r="JP1434" s="471">
        <v>8</v>
      </c>
      <c r="JQ1434" s="471">
        <v>3</v>
      </c>
      <c r="JR1434" s="471">
        <v>1</v>
      </c>
      <c r="JS1434" s="496">
        <v>497</v>
      </c>
      <c r="JT1434" s="503">
        <v>10</v>
      </c>
      <c r="JU1434" s="471">
        <v>0</v>
      </c>
      <c r="JV1434" s="471">
        <v>0</v>
      </c>
      <c r="JW1434" s="471">
        <v>0</v>
      </c>
      <c r="JX1434" s="471">
        <v>0</v>
      </c>
      <c r="JY1434" s="471">
        <v>0</v>
      </c>
      <c r="JZ1434" s="471">
        <v>0</v>
      </c>
      <c r="KA1434" s="471">
        <v>0</v>
      </c>
      <c r="KB1434" s="471">
        <v>0</v>
      </c>
      <c r="KC1434" s="496">
        <v>0</v>
      </c>
      <c r="KD1434" s="503">
        <v>50</v>
      </c>
      <c r="KE1434" s="471">
        <v>2</v>
      </c>
      <c r="KF1434" s="471">
        <v>3</v>
      </c>
      <c r="KG1434" s="471">
        <v>0</v>
      </c>
      <c r="KH1434" s="471">
        <v>1</v>
      </c>
      <c r="KI1434" s="471">
        <v>0</v>
      </c>
      <c r="KJ1434" s="471">
        <v>0</v>
      </c>
      <c r="KK1434" s="471">
        <v>0</v>
      </c>
      <c r="KL1434" s="471">
        <v>0</v>
      </c>
      <c r="KM1434" s="496">
        <v>6</v>
      </c>
      <c r="KN1434" s="503">
        <v>0</v>
      </c>
      <c r="KO1434" s="471">
        <v>0</v>
      </c>
      <c r="KP1434" s="471">
        <v>0</v>
      </c>
      <c r="KQ1434" s="471">
        <v>0</v>
      </c>
      <c r="KR1434" s="471">
        <v>0</v>
      </c>
      <c r="KS1434" s="471">
        <v>0</v>
      </c>
      <c r="KT1434" s="471">
        <v>0</v>
      </c>
      <c r="KU1434" s="471">
        <v>0</v>
      </c>
      <c r="KV1434" s="471">
        <v>0</v>
      </c>
      <c r="KW1434" s="496">
        <v>0</v>
      </c>
      <c r="KX1434" s="471">
        <v>201</v>
      </c>
      <c r="KY1434" s="471">
        <v>158</v>
      </c>
      <c r="KZ1434" s="471">
        <v>81</v>
      </c>
      <c r="LA1434" s="471">
        <v>42</v>
      </c>
      <c r="LB1434" s="471">
        <v>9</v>
      </c>
      <c r="LC1434" s="471">
        <v>8</v>
      </c>
      <c r="LD1434" s="471">
        <v>3</v>
      </c>
      <c r="LE1434" s="471">
        <v>1</v>
      </c>
      <c r="LF1434" s="496">
        <v>503</v>
      </c>
      <c r="LG1434" s="262"/>
      <c r="LH1434" s="262"/>
      <c r="LI1434" s="262"/>
      <c r="LJ1434" s="262"/>
      <c r="LK1434" s="262"/>
      <c r="LL1434" s="262"/>
      <c r="LM1434" s="262"/>
      <c r="LN1434" s="262"/>
      <c r="LO1434" s="262"/>
      <c r="LP1434" s="262"/>
      <c r="LQ1434" s="262"/>
      <c r="LR1434" s="262"/>
      <c r="LS1434" s="262"/>
      <c r="LT1434" s="262"/>
      <c r="LU1434" s="262"/>
      <c r="LV1434" s="262"/>
      <c r="LW1434" s="262"/>
      <c r="LX1434" s="262"/>
      <c r="LY1434" s="262"/>
      <c r="LZ1434" s="262"/>
      <c r="MA1434" s="262"/>
      <c r="MB1434" s="262"/>
      <c r="MC1434" s="262"/>
      <c r="MD1434" s="262"/>
      <c r="ME1434" s="262"/>
      <c r="MF1434" s="262"/>
      <c r="MG1434" s="262"/>
      <c r="MH1434" s="262"/>
      <c r="MI1434" s="262"/>
      <c r="MJ1434" s="262"/>
      <c r="MK1434" s="262"/>
      <c r="ML1434" s="262"/>
      <c r="MM1434" s="262"/>
      <c r="MN1434" s="262"/>
      <c r="MO1434" s="262"/>
      <c r="MP1434" s="262"/>
      <c r="MQ1434" s="262"/>
      <c r="MR1434" s="262"/>
      <c r="MS1434" s="262"/>
      <c r="MT1434" s="262"/>
      <c r="MU1434" s="262"/>
    </row>
    <row r="1435" spans="1:359" x14ac:dyDescent="0.2">
      <c r="A1435" s="241" t="s">
        <v>308</v>
      </c>
      <c r="B1435" s="476" t="s">
        <v>947</v>
      </c>
      <c r="C1435" s="326" t="s">
        <v>782</v>
      </c>
      <c r="D1435" s="283" t="s">
        <v>948</v>
      </c>
      <c r="E1435" s="503">
        <v>0</v>
      </c>
      <c r="F1435" s="471">
        <v>168</v>
      </c>
      <c r="G1435" s="471">
        <v>169</v>
      </c>
      <c r="H1435" s="471">
        <v>117</v>
      </c>
      <c r="I1435" s="471">
        <v>99</v>
      </c>
      <c r="J1435" s="471">
        <v>55</v>
      </c>
      <c r="K1435" s="471">
        <v>31</v>
      </c>
      <c r="L1435" s="471">
        <v>11</v>
      </c>
      <c r="M1435" s="471">
        <v>5</v>
      </c>
      <c r="N1435" s="496">
        <v>655</v>
      </c>
      <c r="O1435" s="503">
        <v>10</v>
      </c>
      <c r="P1435" s="471">
        <v>0</v>
      </c>
      <c r="Q1435" s="471">
        <v>0</v>
      </c>
      <c r="R1435" s="471">
        <v>0</v>
      </c>
      <c r="S1435" s="471">
        <v>0</v>
      </c>
      <c r="T1435" s="471">
        <v>0</v>
      </c>
      <c r="U1435" s="471">
        <v>0</v>
      </c>
      <c r="V1435" s="471">
        <v>0</v>
      </c>
      <c r="W1435" s="471">
        <v>0</v>
      </c>
      <c r="X1435" s="496">
        <v>0</v>
      </c>
      <c r="Y1435" s="503">
        <v>25</v>
      </c>
      <c r="Z1435" s="471">
        <v>0</v>
      </c>
      <c r="AA1435" s="471">
        <v>0</v>
      </c>
      <c r="AB1435" s="471">
        <v>0</v>
      </c>
      <c r="AC1435" s="471">
        <v>0</v>
      </c>
      <c r="AD1435" s="471">
        <v>0</v>
      </c>
      <c r="AE1435" s="471">
        <v>0</v>
      </c>
      <c r="AF1435" s="471">
        <v>0</v>
      </c>
      <c r="AG1435" s="471">
        <v>0</v>
      </c>
      <c r="AH1435" s="496">
        <v>0</v>
      </c>
      <c r="AI1435" s="503">
        <v>50</v>
      </c>
      <c r="AJ1435" s="471">
        <v>0</v>
      </c>
      <c r="AK1435" s="471">
        <v>0</v>
      </c>
      <c r="AL1435" s="471">
        <v>0</v>
      </c>
      <c r="AM1435" s="471">
        <v>0</v>
      </c>
      <c r="AN1435" s="471">
        <v>0</v>
      </c>
      <c r="AO1435" s="471">
        <v>0</v>
      </c>
      <c r="AP1435" s="471">
        <v>0</v>
      </c>
      <c r="AQ1435" s="471">
        <v>0</v>
      </c>
      <c r="AR1435" s="496">
        <v>0</v>
      </c>
      <c r="AS1435" s="503">
        <v>100</v>
      </c>
      <c r="AT1435" s="471">
        <v>0</v>
      </c>
      <c r="AU1435" s="471">
        <v>0</v>
      </c>
      <c r="AV1435" s="471">
        <v>0</v>
      </c>
      <c r="AW1435" s="471">
        <v>0</v>
      </c>
      <c r="AX1435" s="471">
        <v>0</v>
      </c>
      <c r="AY1435" s="471">
        <v>0</v>
      </c>
      <c r="AZ1435" s="471">
        <v>0</v>
      </c>
      <c r="BA1435" s="471">
        <v>0</v>
      </c>
      <c r="BB1435" s="496">
        <v>0</v>
      </c>
      <c r="BC1435" s="503">
        <v>0</v>
      </c>
      <c r="BD1435" s="471">
        <v>0</v>
      </c>
      <c r="BE1435" s="471">
        <v>0</v>
      </c>
      <c r="BF1435" s="471">
        <v>0</v>
      </c>
      <c r="BG1435" s="471">
        <v>0</v>
      </c>
      <c r="BH1435" s="471">
        <v>0</v>
      </c>
      <c r="BI1435" s="471">
        <v>0</v>
      </c>
      <c r="BJ1435" s="471">
        <v>0</v>
      </c>
      <c r="BK1435" s="471">
        <v>0</v>
      </c>
      <c r="BL1435" s="496">
        <v>0</v>
      </c>
      <c r="BM1435" s="471">
        <v>0</v>
      </c>
      <c r="BN1435" s="471">
        <v>0</v>
      </c>
      <c r="BO1435" s="471">
        <v>0</v>
      </c>
      <c r="BP1435" s="471">
        <v>0</v>
      </c>
      <c r="BQ1435" s="471">
        <v>0</v>
      </c>
      <c r="BR1435" s="471">
        <v>0</v>
      </c>
      <c r="BS1435" s="471">
        <v>0</v>
      </c>
      <c r="BT1435" s="471">
        <v>0</v>
      </c>
      <c r="BU1435" s="496">
        <v>0</v>
      </c>
      <c r="BV1435" s="471">
        <v>168</v>
      </c>
      <c r="BW1435" s="471">
        <v>169</v>
      </c>
      <c r="BX1435" s="471">
        <v>117</v>
      </c>
      <c r="BY1435" s="471">
        <v>99</v>
      </c>
      <c r="BZ1435" s="471">
        <v>55</v>
      </c>
      <c r="CA1435" s="471">
        <v>31</v>
      </c>
      <c r="CB1435" s="471">
        <v>11</v>
      </c>
      <c r="CC1435" s="471">
        <v>5</v>
      </c>
      <c r="CD1435" s="496">
        <v>655</v>
      </c>
      <c r="CE1435" s="503">
        <v>10</v>
      </c>
      <c r="CF1435" s="471">
        <v>0</v>
      </c>
      <c r="CG1435" s="471">
        <v>0</v>
      </c>
      <c r="CH1435" s="471">
        <v>0</v>
      </c>
      <c r="CI1435" s="471">
        <v>0</v>
      </c>
      <c r="CJ1435" s="471">
        <v>0</v>
      </c>
      <c r="CK1435" s="471">
        <v>0</v>
      </c>
      <c r="CL1435" s="471">
        <v>0</v>
      </c>
      <c r="CM1435" s="471">
        <v>0</v>
      </c>
      <c r="CN1435" s="496">
        <v>0</v>
      </c>
      <c r="CO1435" s="503">
        <v>25</v>
      </c>
      <c r="CP1435" s="471">
        <v>0</v>
      </c>
      <c r="CQ1435" s="471">
        <v>0</v>
      </c>
      <c r="CR1435" s="471">
        <v>0</v>
      </c>
      <c r="CS1435" s="471">
        <v>0</v>
      </c>
      <c r="CT1435" s="471">
        <v>0</v>
      </c>
      <c r="CU1435" s="471">
        <v>0</v>
      </c>
      <c r="CV1435" s="471">
        <v>0</v>
      </c>
      <c r="CW1435" s="471">
        <v>0</v>
      </c>
      <c r="CX1435" s="496">
        <v>0</v>
      </c>
      <c r="CY1435" s="503">
        <v>50</v>
      </c>
      <c r="CZ1435" s="471">
        <v>0</v>
      </c>
      <c r="DA1435" s="471">
        <v>0</v>
      </c>
      <c r="DB1435" s="471">
        <v>0</v>
      </c>
      <c r="DC1435" s="471">
        <v>0</v>
      </c>
      <c r="DD1435" s="471">
        <v>0</v>
      </c>
      <c r="DE1435" s="471">
        <v>0</v>
      </c>
      <c r="DF1435" s="471">
        <v>0</v>
      </c>
      <c r="DG1435" s="471">
        <v>0</v>
      </c>
      <c r="DH1435" s="496">
        <v>0</v>
      </c>
      <c r="DI1435" s="503">
        <v>100</v>
      </c>
      <c r="DJ1435" s="471">
        <v>16</v>
      </c>
      <c r="DK1435" s="471">
        <v>23</v>
      </c>
      <c r="DL1435" s="471">
        <v>19</v>
      </c>
      <c r="DM1435" s="471">
        <v>10</v>
      </c>
      <c r="DN1435" s="471">
        <v>9</v>
      </c>
      <c r="DO1435" s="471">
        <v>2</v>
      </c>
      <c r="DP1435" s="471">
        <v>3</v>
      </c>
      <c r="DQ1435" s="471">
        <v>0</v>
      </c>
      <c r="DR1435" s="496">
        <v>82</v>
      </c>
      <c r="DS1435" s="503">
        <v>0</v>
      </c>
      <c r="DT1435" s="471">
        <v>0</v>
      </c>
      <c r="DU1435" s="471">
        <v>0</v>
      </c>
      <c r="DV1435" s="471">
        <v>0</v>
      </c>
      <c r="DW1435" s="471">
        <v>0</v>
      </c>
      <c r="DX1435" s="471">
        <v>0</v>
      </c>
      <c r="DY1435" s="471">
        <v>0</v>
      </c>
      <c r="DZ1435" s="471">
        <v>0</v>
      </c>
      <c r="EA1435" s="471">
        <v>0</v>
      </c>
      <c r="EB1435" s="496">
        <v>0</v>
      </c>
      <c r="EC1435" s="471">
        <v>16</v>
      </c>
      <c r="ED1435" s="471">
        <v>23</v>
      </c>
      <c r="EE1435" s="471">
        <v>19</v>
      </c>
      <c r="EF1435" s="471">
        <v>10</v>
      </c>
      <c r="EG1435" s="471">
        <v>9</v>
      </c>
      <c r="EH1435" s="471">
        <v>2</v>
      </c>
      <c r="EI1435" s="471">
        <v>3</v>
      </c>
      <c r="EJ1435" s="471">
        <v>0</v>
      </c>
      <c r="EK1435" s="496">
        <v>82</v>
      </c>
      <c r="EL1435" s="518">
        <v>50</v>
      </c>
      <c r="EM1435" s="471">
        <v>0</v>
      </c>
      <c r="EN1435" s="471">
        <v>0</v>
      </c>
      <c r="EO1435" s="471">
        <v>0</v>
      </c>
      <c r="EP1435" s="471">
        <v>0</v>
      </c>
      <c r="EQ1435" s="471">
        <v>0</v>
      </c>
      <c r="ER1435" s="471">
        <v>0</v>
      </c>
      <c r="ES1435" s="471">
        <v>0</v>
      </c>
      <c r="ET1435" s="471">
        <v>0</v>
      </c>
      <c r="EU1435" s="496">
        <v>0</v>
      </c>
      <c r="EV1435" s="503">
        <v>100</v>
      </c>
      <c r="EW1435" s="471">
        <v>0</v>
      </c>
      <c r="EX1435" s="471">
        <v>0</v>
      </c>
      <c r="EY1435" s="471">
        <v>0</v>
      </c>
      <c r="EZ1435" s="471">
        <v>0</v>
      </c>
      <c r="FA1435" s="471">
        <v>0</v>
      </c>
      <c r="FB1435" s="471">
        <v>0</v>
      </c>
      <c r="FC1435" s="471">
        <v>0</v>
      </c>
      <c r="FD1435" s="471">
        <v>0</v>
      </c>
      <c r="FE1435" s="496">
        <v>0</v>
      </c>
      <c r="FF1435" s="503">
        <v>150</v>
      </c>
      <c r="FG1435" s="471">
        <v>0</v>
      </c>
      <c r="FH1435" s="471">
        <v>0</v>
      </c>
      <c r="FI1435" s="471">
        <v>0</v>
      </c>
      <c r="FJ1435" s="471">
        <v>0</v>
      </c>
      <c r="FK1435" s="471">
        <v>0</v>
      </c>
      <c r="FL1435" s="471">
        <v>0</v>
      </c>
      <c r="FM1435" s="471">
        <v>0</v>
      </c>
      <c r="FN1435" s="471">
        <v>0</v>
      </c>
      <c r="FO1435" s="496">
        <v>0</v>
      </c>
      <c r="FP1435" s="503">
        <v>200</v>
      </c>
      <c r="FQ1435" s="471">
        <v>4</v>
      </c>
      <c r="FR1435" s="471">
        <v>3</v>
      </c>
      <c r="FS1435" s="471">
        <v>5</v>
      </c>
      <c r="FT1435" s="471">
        <v>3</v>
      </c>
      <c r="FU1435" s="471">
        <v>2</v>
      </c>
      <c r="FV1435" s="471">
        <v>1</v>
      </c>
      <c r="FW1435" s="471">
        <v>1</v>
      </c>
      <c r="FX1435" s="471">
        <v>0</v>
      </c>
      <c r="FY1435" s="496">
        <v>19</v>
      </c>
      <c r="FZ1435" s="503">
        <v>0</v>
      </c>
      <c r="GA1435" s="471">
        <v>0</v>
      </c>
      <c r="GB1435" s="471">
        <v>0</v>
      </c>
      <c r="GC1435" s="471">
        <v>0</v>
      </c>
      <c r="GD1435" s="471">
        <v>0</v>
      </c>
      <c r="GE1435" s="471">
        <v>0</v>
      </c>
      <c r="GF1435" s="471">
        <v>0</v>
      </c>
      <c r="GG1435" s="471">
        <v>0</v>
      </c>
      <c r="GH1435" s="471">
        <v>0</v>
      </c>
      <c r="GI1435" s="496">
        <v>0</v>
      </c>
      <c r="GJ1435" s="471">
        <v>4</v>
      </c>
      <c r="GK1435" s="471">
        <v>3</v>
      </c>
      <c r="GL1435" s="471">
        <v>5</v>
      </c>
      <c r="GM1435" s="471">
        <v>3</v>
      </c>
      <c r="GN1435" s="471">
        <v>2</v>
      </c>
      <c r="GO1435" s="471">
        <v>1</v>
      </c>
      <c r="GP1435" s="471">
        <v>1</v>
      </c>
      <c r="GQ1435" s="471">
        <v>0</v>
      </c>
      <c r="GR1435" s="496">
        <v>19</v>
      </c>
      <c r="GS1435" s="503">
        <v>100</v>
      </c>
      <c r="GT1435" s="471">
        <v>0</v>
      </c>
      <c r="GU1435" s="471">
        <v>0</v>
      </c>
      <c r="GV1435" s="471">
        <v>0</v>
      </c>
      <c r="GW1435" s="471">
        <v>0</v>
      </c>
      <c r="GX1435" s="471">
        <v>0</v>
      </c>
      <c r="GY1435" s="471">
        <v>0</v>
      </c>
      <c r="GZ1435" s="471">
        <v>0</v>
      </c>
      <c r="HA1435" s="471">
        <v>0</v>
      </c>
      <c r="HB1435" s="496">
        <v>0</v>
      </c>
      <c r="HC1435" s="503">
        <v>150</v>
      </c>
      <c r="HD1435" s="471">
        <v>0</v>
      </c>
      <c r="HE1435" s="471">
        <v>0</v>
      </c>
      <c r="HF1435" s="471">
        <v>0</v>
      </c>
      <c r="HG1435" s="471">
        <v>0</v>
      </c>
      <c r="HH1435" s="471">
        <v>0</v>
      </c>
      <c r="HI1435" s="471">
        <v>0</v>
      </c>
      <c r="HJ1435" s="471">
        <v>0</v>
      </c>
      <c r="HK1435" s="471">
        <v>0</v>
      </c>
      <c r="HL1435" s="496">
        <v>0</v>
      </c>
      <c r="HM1435" s="503">
        <v>200</v>
      </c>
      <c r="HN1435" s="471">
        <v>0</v>
      </c>
      <c r="HO1435" s="471">
        <v>0</v>
      </c>
      <c r="HP1435" s="471">
        <v>0</v>
      </c>
      <c r="HQ1435" s="471">
        <v>0</v>
      </c>
      <c r="HR1435" s="471">
        <v>0</v>
      </c>
      <c r="HS1435" s="471">
        <v>0</v>
      </c>
      <c r="HT1435" s="471">
        <v>0</v>
      </c>
      <c r="HU1435" s="471">
        <v>0</v>
      </c>
      <c r="HV1435" s="496">
        <v>0</v>
      </c>
      <c r="HW1435" s="503">
        <v>250</v>
      </c>
      <c r="HX1435" s="471">
        <v>0</v>
      </c>
      <c r="HY1435" s="471">
        <v>0</v>
      </c>
      <c r="HZ1435" s="471">
        <v>0</v>
      </c>
      <c r="IA1435" s="471">
        <v>0</v>
      </c>
      <c r="IB1435" s="471">
        <v>0</v>
      </c>
      <c r="IC1435" s="471">
        <v>0</v>
      </c>
      <c r="ID1435" s="471">
        <v>0</v>
      </c>
      <c r="IE1435" s="471">
        <v>0</v>
      </c>
      <c r="IF1435" s="496">
        <v>0</v>
      </c>
      <c r="IG1435" s="503">
        <v>300</v>
      </c>
      <c r="IH1435" s="471">
        <v>4</v>
      </c>
      <c r="II1435" s="471">
        <v>2</v>
      </c>
      <c r="IJ1435" s="471">
        <v>4</v>
      </c>
      <c r="IK1435" s="471">
        <v>0</v>
      </c>
      <c r="IL1435" s="471">
        <v>0</v>
      </c>
      <c r="IM1435" s="471">
        <v>0</v>
      </c>
      <c r="IN1435" s="471">
        <v>1</v>
      </c>
      <c r="IO1435" s="471">
        <v>0</v>
      </c>
      <c r="IP1435" s="496">
        <v>11</v>
      </c>
      <c r="IQ1435" s="503">
        <v>0</v>
      </c>
      <c r="IR1435" s="471">
        <v>0</v>
      </c>
      <c r="IS1435" s="471">
        <v>0</v>
      </c>
      <c r="IT1435" s="471">
        <v>0</v>
      </c>
      <c r="IU1435" s="471">
        <v>0</v>
      </c>
      <c r="IV1435" s="471">
        <v>0</v>
      </c>
      <c r="IW1435" s="471">
        <v>0</v>
      </c>
      <c r="IX1435" s="471">
        <v>0</v>
      </c>
      <c r="IY1435" s="471">
        <v>0</v>
      </c>
      <c r="IZ1435" s="496">
        <v>0</v>
      </c>
      <c r="JA1435" s="471">
        <v>4</v>
      </c>
      <c r="JB1435" s="471">
        <v>2</v>
      </c>
      <c r="JC1435" s="471">
        <v>4</v>
      </c>
      <c r="JD1435" s="471">
        <v>0</v>
      </c>
      <c r="JE1435" s="471">
        <v>0</v>
      </c>
      <c r="JF1435" s="471">
        <v>0</v>
      </c>
      <c r="JG1435" s="471">
        <v>1</v>
      </c>
      <c r="JH1435" s="471">
        <v>0</v>
      </c>
      <c r="JI1435" s="471">
        <v>11</v>
      </c>
      <c r="JJ1435" s="503">
        <v>0</v>
      </c>
      <c r="JK1435" s="471">
        <v>513</v>
      </c>
      <c r="JL1435" s="471">
        <v>521</v>
      </c>
      <c r="JM1435" s="471">
        <v>514</v>
      </c>
      <c r="JN1435" s="471">
        <v>519</v>
      </c>
      <c r="JO1435" s="471">
        <v>430</v>
      </c>
      <c r="JP1435" s="471">
        <v>253</v>
      </c>
      <c r="JQ1435" s="471">
        <v>176</v>
      </c>
      <c r="JR1435" s="471">
        <v>20</v>
      </c>
      <c r="JS1435" s="496">
        <v>2946</v>
      </c>
      <c r="JT1435" s="503">
        <v>10</v>
      </c>
      <c r="JU1435" s="471">
        <v>0</v>
      </c>
      <c r="JV1435" s="471">
        <v>0</v>
      </c>
      <c r="JW1435" s="471">
        <v>0</v>
      </c>
      <c r="JX1435" s="471">
        <v>0</v>
      </c>
      <c r="JY1435" s="471">
        <v>0</v>
      </c>
      <c r="JZ1435" s="471">
        <v>0</v>
      </c>
      <c r="KA1435" s="471">
        <v>0</v>
      </c>
      <c r="KB1435" s="471">
        <v>0</v>
      </c>
      <c r="KC1435" s="496">
        <v>0</v>
      </c>
      <c r="KD1435" s="503">
        <v>50</v>
      </c>
      <c r="KE1435" s="471">
        <v>0</v>
      </c>
      <c r="KF1435" s="471">
        <v>0</v>
      </c>
      <c r="KG1435" s="471">
        <v>0</v>
      </c>
      <c r="KH1435" s="471">
        <v>0</v>
      </c>
      <c r="KI1435" s="471">
        <v>0</v>
      </c>
      <c r="KJ1435" s="471">
        <v>0</v>
      </c>
      <c r="KK1435" s="471">
        <v>0</v>
      </c>
      <c r="KL1435" s="471">
        <v>0</v>
      </c>
      <c r="KM1435" s="496">
        <v>0</v>
      </c>
      <c r="KN1435" s="503">
        <v>0</v>
      </c>
      <c r="KO1435" s="471">
        <v>0</v>
      </c>
      <c r="KP1435" s="471">
        <v>0</v>
      </c>
      <c r="KQ1435" s="471">
        <v>0</v>
      </c>
      <c r="KR1435" s="471">
        <v>0</v>
      </c>
      <c r="KS1435" s="471">
        <v>0</v>
      </c>
      <c r="KT1435" s="471">
        <v>0</v>
      </c>
      <c r="KU1435" s="471">
        <v>0</v>
      </c>
      <c r="KV1435" s="471">
        <v>0</v>
      </c>
      <c r="KW1435" s="496">
        <v>0</v>
      </c>
      <c r="KX1435" s="471">
        <v>513</v>
      </c>
      <c r="KY1435" s="471">
        <v>521</v>
      </c>
      <c r="KZ1435" s="471">
        <v>514</v>
      </c>
      <c r="LA1435" s="471">
        <v>519</v>
      </c>
      <c r="LB1435" s="471">
        <v>430</v>
      </c>
      <c r="LC1435" s="471">
        <v>253</v>
      </c>
      <c r="LD1435" s="471">
        <v>176</v>
      </c>
      <c r="LE1435" s="471">
        <v>20</v>
      </c>
      <c r="LF1435" s="496">
        <v>2946</v>
      </c>
      <c r="LG1435" s="262"/>
      <c r="LH1435" s="262"/>
      <c r="LI1435" s="262"/>
      <c r="LJ1435" s="262"/>
      <c r="LK1435" s="262"/>
      <c r="LL1435" s="262"/>
      <c r="LM1435" s="262"/>
      <c r="LN1435" s="262"/>
      <c r="LO1435" s="262"/>
      <c r="LP1435" s="262"/>
      <c r="LQ1435" s="262"/>
      <c r="LR1435" s="262"/>
      <c r="LS1435" s="262"/>
      <c r="LT1435" s="262"/>
      <c r="LU1435" s="262"/>
      <c r="LV1435" s="262"/>
      <c r="LW1435" s="262"/>
      <c r="LX1435" s="262"/>
      <c r="LY1435" s="262"/>
      <c r="LZ1435" s="262"/>
      <c r="MA1435" s="262"/>
      <c r="MB1435" s="262"/>
      <c r="MC1435" s="262"/>
      <c r="MD1435" s="262"/>
      <c r="ME1435" s="262"/>
      <c r="MF1435" s="262"/>
      <c r="MG1435" s="262"/>
      <c r="MH1435" s="262"/>
      <c r="MI1435" s="262"/>
      <c r="MJ1435" s="262"/>
      <c r="MK1435" s="262"/>
      <c r="ML1435" s="262"/>
      <c r="MM1435" s="262"/>
      <c r="MN1435" s="262"/>
      <c r="MO1435" s="262"/>
      <c r="MP1435" s="262"/>
      <c r="MQ1435" s="262"/>
      <c r="MR1435" s="262"/>
      <c r="MS1435" s="262"/>
      <c r="MT1435" s="262"/>
      <c r="MU1435" s="262"/>
    </row>
    <row r="1436" spans="1:359" x14ac:dyDescent="0.2">
      <c r="A1436" s="241" t="s">
        <v>309</v>
      </c>
      <c r="B1436" s="476" t="s">
        <v>949</v>
      </c>
      <c r="C1436" s="326" t="s">
        <v>801</v>
      </c>
      <c r="D1436" s="283" t="s">
        <v>310</v>
      </c>
      <c r="E1436" s="503">
        <v>0</v>
      </c>
      <c r="F1436" s="471">
        <v>0</v>
      </c>
      <c r="G1436" s="471">
        <v>1</v>
      </c>
      <c r="H1436" s="471">
        <v>0</v>
      </c>
      <c r="I1436" s="471">
        <v>4</v>
      </c>
      <c r="J1436" s="471">
        <v>10</v>
      </c>
      <c r="K1436" s="471">
        <v>0</v>
      </c>
      <c r="L1436" s="471">
        <v>2</v>
      </c>
      <c r="M1436" s="471">
        <v>0</v>
      </c>
      <c r="N1436" s="496">
        <v>17</v>
      </c>
      <c r="O1436" s="503">
        <v>10</v>
      </c>
      <c r="P1436" s="471">
        <v>0</v>
      </c>
      <c r="Q1436" s="471">
        <v>0</v>
      </c>
      <c r="R1436" s="471">
        <v>0</v>
      </c>
      <c r="S1436" s="471">
        <v>0</v>
      </c>
      <c r="T1436" s="471">
        <v>0</v>
      </c>
      <c r="U1436" s="471">
        <v>0</v>
      </c>
      <c r="V1436" s="471">
        <v>0</v>
      </c>
      <c r="W1436" s="471">
        <v>0</v>
      </c>
      <c r="X1436" s="496">
        <v>0</v>
      </c>
      <c r="Y1436" s="503">
        <v>25</v>
      </c>
      <c r="Z1436" s="471">
        <v>0</v>
      </c>
      <c r="AA1436" s="471">
        <v>0</v>
      </c>
      <c r="AB1436" s="471">
        <v>0</v>
      </c>
      <c r="AC1436" s="471">
        <v>0</v>
      </c>
      <c r="AD1436" s="471">
        <v>0</v>
      </c>
      <c r="AE1436" s="471">
        <v>0</v>
      </c>
      <c r="AF1436" s="471">
        <v>0</v>
      </c>
      <c r="AG1436" s="471">
        <v>0</v>
      </c>
      <c r="AH1436" s="496">
        <v>0</v>
      </c>
      <c r="AI1436" s="503">
        <v>50</v>
      </c>
      <c r="AJ1436" s="471">
        <v>0</v>
      </c>
      <c r="AK1436" s="471">
        <v>0</v>
      </c>
      <c r="AL1436" s="471">
        <v>0</v>
      </c>
      <c r="AM1436" s="471">
        <v>3</v>
      </c>
      <c r="AN1436" s="471">
        <v>4</v>
      </c>
      <c r="AO1436" s="471">
        <v>1</v>
      </c>
      <c r="AP1436" s="471">
        <v>0</v>
      </c>
      <c r="AQ1436" s="471">
        <v>0</v>
      </c>
      <c r="AR1436" s="496">
        <v>8</v>
      </c>
      <c r="AS1436" s="503">
        <v>100</v>
      </c>
      <c r="AT1436" s="471">
        <v>0</v>
      </c>
      <c r="AU1436" s="471">
        <v>0</v>
      </c>
      <c r="AV1436" s="471">
        <v>0</v>
      </c>
      <c r="AW1436" s="471">
        <v>0</v>
      </c>
      <c r="AX1436" s="471">
        <v>0</v>
      </c>
      <c r="AY1436" s="471">
        <v>0</v>
      </c>
      <c r="AZ1436" s="471">
        <v>0</v>
      </c>
      <c r="BA1436" s="471">
        <v>0</v>
      </c>
      <c r="BB1436" s="496">
        <v>0</v>
      </c>
      <c r="BC1436" s="503">
        <v>0</v>
      </c>
      <c r="BD1436" s="471">
        <v>0</v>
      </c>
      <c r="BE1436" s="471">
        <v>0</v>
      </c>
      <c r="BF1436" s="471">
        <v>0</v>
      </c>
      <c r="BG1436" s="471">
        <v>0</v>
      </c>
      <c r="BH1436" s="471">
        <v>0</v>
      </c>
      <c r="BI1436" s="471">
        <v>0</v>
      </c>
      <c r="BJ1436" s="471">
        <v>0</v>
      </c>
      <c r="BK1436" s="471">
        <v>0</v>
      </c>
      <c r="BL1436" s="496">
        <v>0</v>
      </c>
      <c r="BM1436" s="471">
        <v>0</v>
      </c>
      <c r="BN1436" s="471">
        <v>0</v>
      </c>
      <c r="BO1436" s="471">
        <v>0</v>
      </c>
      <c r="BP1436" s="471">
        <v>3</v>
      </c>
      <c r="BQ1436" s="471">
        <v>4</v>
      </c>
      <c r="BR1436" s="471">
        <v>1</v>
      </c>
      <c r="BS1436" s="471">
        <v>0</v>
      </c>
      <c r="BT1436" s="471">
        <v>0</v>
      </c>
      <c r="BU1436" s="496">
        <v>8</v>
      </c>
      <c r="BV1436" s="471">
        <v>0</v>
      </c>
      <c r="BW1436" s="471">
        <v>1</v>
      </c>
      <c r="BX1436" s="471">
        <v>0</v>
      </c>
      <c r="BY1436" s="471">
        <v>7</v>
      </c>
      <c r="BZ1436" s="471">
        <v>14</v>
      </c>
      <c r="CA1436" s="471">
        <v>1</v>
      </c>
      <c r="CB1436" s="471">
        <v>2</v>
      </c>
      <c r="CC1436" s="471">
        <v>0</v>
      </c>
      <c r="CD1436" s="496">
        <v>25</v>
      </c>
      <c r="CE1436" s="503">
        <v>10</v>
      </c>
      <c r="CF1436" s="471">
        <v>0</v>
      </c>
      <c r="CG1436" s="471">
        <v>0</v>
      </c>
      <c r="CH1436" s="471">
        <v>0</v>
      </c>
      <c r="CI1436" s="471">
        <v>0</v>
      </c>
      <c r="CJ1436" s="471">
        <v>0</v>
      </c>
      <c r="CK1436" s="471">
        <v>0</v>
      </c>
      <c r="CL1436" s="471">
        <v>0</v>
      </c>
      <c r="CM1436" s="471">
        <v>0</v>
      </c>
      <c r="CN1436" s="496">
        <v>0</v>
      </c>
      <c r="CO1436" s="503">
        <v>25</v>
      </c>
      <c r="CP1436" s="471">
        <v>0</v>
      </c>
      <c r="CQ1436" s="471">
        <v>0</v>
      </c>
      <c r="CR1436" s="471">
        <v>0</v>
      </c>
      <c r="CS1436" s="471">
        <v>0</v>
      </c>
      <c r="CT1436" s="471">
        <v>0</v>
      </c>
      <c r="CU1436" s="471">
        <v>0</v>
      </c>
      <c r="CV1436" s="471">
        <v>0</v>
      </c>
      <c r="CW1436" s="471">
        <v>0</v>
      </c>
      <c r="CX1436" s="496">
        <v>0</v>
      </c>
      <c r="CY1436" s="503">
        <v>50</v>
      </c>
      <c r="CZ1436" s="471">
        <v>0</v>
      </c>
      <c r="DA1436" s="471">
        <v>1</v>
      </c>
      <c r="DB1436" s="471">
        <v>0</v>
      </c>
      <c r="DC1436" s="471">
        <v>4</v>
      </c>
      <c r="DD1436" s="471">
        <v>4</v>
      </c>
      <c r="DE1436" s="471">
        <v>2</v>
      </c>
      <c r="DF1436" s="471">
        <v>0</v>
      </c>
      <c r="DG1436" s="471">
        <v>0</v>
      </c>
      <c r="DH1436" s="496">
        <v>11</v>
      </c>
      <c r="DI1436" s="503">
        <v>100</v>
      </c>
      <c r="DJ1436" s="471">
        <v>0</v>
      </c>
      <c r="DK1436" s="471">
        <v>0</v>
      </c>
      <c r="DL1436" s="471">
        <v>0</v>
      </c>
      <c r="DM1436" s="471">
        <v>0</v>
      </c>
      <c r="DN1436" s="471">
        <v>0</v>
      </c>
      <c r="DO1436" s="471">
        <v>0</v>
      </c>
      <c r="DP1436" s="471">
        <v>0</v>
      </c>
      <c r="DQ1436" s="471">
        <v>0</v>
      </c>
      <c r="DR1436" s="496">
        <v>0</v>
      </c>
      <c r="DS1436" s="503">
        <v>0</v>
      </c>
      <c r="DT1436" s="471">
        <v>0</v>
      </c>
      <c r="DU1436" s="471">
        <v>0</v>
      </c>
      <c r="DV1436" s="471">
        <v>0</v>
      </c>
      <c r="DW1436" s="471">
        <v>0</v>
      </c>
      <c r="DX1436" s="471">
        <v>0</v>
      </c>
      <c r="DY1436" s="471">
        <v>0</v>
      </c>
      <c r="DZ1436" s="471">
        <v>0</v>
      </c>
      <c r="EA1436" s="471">
        <v>0</v>
      </c>
      <c r="EB1436" s="496">
        <v>0</v>
      </c>
      <c r="EC1436" s="471">
        <v>0</v>
      </c>
      <c r="ED1436" s="471">
        <v>1</v>
      </c>
      <c r="EE1436" s="471">
        <v>0</v>
      </c>
      <c r="EF1436" s="471">
        <v>4</v>
      </c>
      <c r="EG1436" s="471">
        <v>4</v>
      </c>
      <c r="EH1436" s="471">
        <v>2</v>
      </c>
      <c r="EI1436" s="471">
        <v>0</v>
      </c>
      <c r="EJ1436" s="471">
        <v>0</v>
      </c>
      <c r="EK1436" s="496">
        <v>11</v>
      </c>
      <c r="EL1436" s="518">
        <v>50</v>
      </c>
      <c r="EM1436" s="471">
        <v>0</v>
      </c>
      <c r="EN1436" s="471">
        <v>0</v>
      </c>
      <c r="EO1436" s="471">
        <v>0</v>
      </c>
      <c r="EP1436" s="471">
        <v>0</v>
      </c>
      <c r="EQ1436" s="471">
        <v>0</v>
      </c>
      <c r="ER1436" s="471">
        <v>0</v>
      </c>
      <c r="ES1436" s="471">
        <v>0</v>
      </c>
      <c r="ET1436" s="471">
        <v>0</v>
      </c>
      <c r="EU1436" s="496">
        <v>0</v>
      </c>
      <c r="EV1436" s="503">
        <v>100</v>
      </c>
      <c r="EW1436" s="471">
        <v>0</v>
      </c>
      <c r="EX1436" s="471">
        <v>0</v>
      </c>
      <c r="EY1436" s="471">
        <v>0</v>
      </c>
      <c r="EZ1436" s="471">
        <v>0</v>
      </c>
      <c r="FA1436" s="471">
        <v>0</v>
      </c>
      <c r="FB1436" s="471">
        <v>0</v>
      </c>
      <c r="FC1436" s="471">
        <v>0</v>
      </c>
      <c r="FD1436" s="471">
        <v>0</v>
      </c>
      <c r="FE1436" s="496">
        <v>0</v>
      </c>
      <c r="FF1436" s="503">
        <v>150</v>
      </c>
      <c r="FG1436" s="471">
        <v>0</v>
      </c>
      <c r="FH1436" s="471">
        <v>0</v>
      </c>
      <c r="FI1436" s="471">
        <v>0</v>
      </c>
      <c r="FJ1436" s="471">
        <v>0</v>
      </c>
      <c r="FK1436" s="471">
        <v>0</v>
      </c>
      <c r="FL1436" s="471">
        <v>0</v>
      </c>
      <c r="FM1436" s="471">
        <v>0</v>
      </c>
      <c r="FN1436" s="471">
        <v>0</v>
      </c>
      <c r="FO1436" s="496">
        <v>0</v>
      </c>
      <c r="FP1436" s="503">
        <v>200</v>
      </c>
      <c r="FQ1436" s="471">
        <v>0</v>
      </c>
      <c r="FR1436" s="471">
        <v>0</v>
      </c>
      <c r="FS1436" s="471">
        <v>0</v>
      </c>
      <c r="FT1436" s="471">
        <v>0</v>
      </c>
      <c r="FU1436" s="471">
        <v>0</v>
      </c>
      <c r="FV1436" s="471">
        <v>0</v>
      </c>
      <c r="FW1436" s="471">
        <v>0</v>
      </c>
      <c r="FX1436" s="471">
        <v>0</v>
      </c>
      <c r="FY1436" s="496">
        <v>0</v>
      </c>
      <c r="FZ1436" s="503">
        <v>0</v>
      </c>
      <c r="GA1436" s="471">
        <v>0</v>
      </c>
      <c r="GB1436" s="471">
        <v>0</v>
      </c>
      <c r="GC1436" s="471">
        <v>0</v>
      </c>
      <c r="GD1436" s="471">
        <v>0</v>
      </c>
      <c r="GE1436" s="471">
        <v>0</v>
      </c>
      <c r="GF1436" s="471">
        <v>0</v>
      </c>
      <c r="GG1436" s="471">
        <v>0</v>
      </c>
      <c r="GH1436" s="471">
        <v>0</v>
      </c>
      <c r="GI1436" s="496">
        <v>0</v>
      </c>
      <c r="GJ1436" s="471">
        <v>0</v>
      </c>
      <c r="GK1436" s="471">
        <v>0</v>
      </c>
      <c r="GL1436" s="471">
        <v>0</v>
      </c>
      <c r="GM1436" s="471">
        <v>0</v>
      </c>
      <c r="GN1436" s="471">
        <v>0</v>
      </c>
      <c r="GO1436" s="471">
        <v>0</v>
      </c>
      <c r="GP1436" s="471">
        <v>0</v>
      </c>
      <c r="GQ1436" s="471">
        <v>0</v>
      </c>
      <c r="GR1436" s="496">
        <v>0</v>
      </c>
      <c r="GS1436" s="503">
        <v>100</v>
      </c>
      <c r="GT1436" s="471">
        <v>0</v>
      </c>
      <c r="GU1436" s="471">
        <v>0</v>
      </c>
      <c r="GV1436" s="471">
        <v>0</v>
      </c>
      <c r="GW1436" s="471">
        <v>0</v>
      </c>
      <c r="GX1436" s="471">
        <v>0</v>
      </c>
      <c r="GY1436" s="471">
        <v>0</v>
      </c>
      <c r="GZ1436" s="471">
        <v>0</v>
      </c>
      <c r="HA1436" s="471">
        <v>0</v>
      </c>
      <c r="HB1436" s="496">
        <v>0</v>
      </c>
      <c r="HC1436" s="503">
        <v>150</v>
      </c>
      <c r="HD1436" s="471">
        <v>0</v>
      </c>
      <c r="HE1436" s="471">
        <v>0</v>
      </c>
      <c r="HF1436" s="471">
        <v>0</v>
      </c>
      <c r="HG1436" s="471">
        <v>0</v>
      </c>
      <c r="HH1436" s="471">
        <v>0</v>
      </c>
      <c r="HI1436" s="471">
        <v>0</v>
      </c>
      <c r="HJ1436" s="471">
        <v>0</v>
      </c>
      <c r="HK1436" s="471">
        <v>0</v>
      </c>
      <c r="HL1436" s="496">
        <v>0</v>
      </c>
      <c r="HM1436" s="503">
        <v>200</v>
      </c>
      <c r="HN1436" s="471">
        <v>0</v>
      </c>
      <c r="HO1436" s="471">
        <v>0</v>
      </c>
      <c r="HP1436" s="471">
        <v>0</v>
      </c>
      <c r="HQ1436" s="471">
        <v>0</v>
      </c>
      <c r="HR1436" s="471">
        <v>0</v>
      </c>
      <c r="HS1436" s="471">
        <v>0</v>
      </c>
      <c r="HT1436" s="471">
        <v>0</v>
      </c>
      <c r="HU1436" s="471">
        <v>0</v>
      </c>
      <c r="HV1436" s="496">
        <v>0</v>
      </c>
      <c r="HW1436" s="503">
        <v>250</v>
      </c>
      <c r="HX1436" s="471">
        <v>0</v>
      </c>
      <c r="HY1436" s="471">
        <v>0</v>
      </c>
      <c r="HZ1436" s="471">
        <v>0</v>
      </c>
      <c r="IA1436" s="471">
        <v>0</v>
      </c>
      <c r="IB1436" s="471">
        <v>0</v>
      </c>
      <c r="IC1436" s="471">
        <v>0</v>
      </c>
      <c r="ID1436" s="471">
        <v>0</v>
      </c>
      <c r="IE1436" s="471">
        <v>0</v>
      </c>
      <c r="IF1436" s="496">
        <v>0</v>
      </c>
      <c r="IG1436" s="503">
        <v>300</v>
      </c>
      <c r="IH1436" s="471">
        <v>0</v>
      </c>
      <c r="II1436" s="471">
        <v>0</v>
      </c>
      <c r="IJ1436" s="471">
        <v>0</v>
      </c>
      <c r="IK1436" s="471">
        <v>0</v>
      </c>
      <c r="IL1436" s="471">
        <v>0</v>
      </c>
      <c r="IM1436" s="471">
        <v>0</v>
      </c>
      <c r="IN1436" s="471">
        <v>0</v>
      </c>
      <c r="IO1436" s="471">
        <v>0</v>
      </c>
      <c r="IP1436" s="496">
        <v>0</v>
      </c>
      <c r="IQ1436" s="503">
        <v>0</v>
      </c>
      <c r="IR1436" s="471">
        <v>0</v>
      </c>
      <c r="IS1436" s="471">
        <v>0</v>
      </c>
      <c r="IT1436" s="471">
        <v>0</v>
      </c>
      <c r="IU1436" s="471">
        <v>0</v>
      </c>
      <c r="IV1436" s="471">
        <v>0</v>
      </c>
      <c r="IW1436" s="471">
        <v>0</v>
      </c>
      <c r="IX1436" s="471">
        <v>0</v>
      </c>
      <c r="IY1436" s="471">
        <v>0</v>
      </c>
      <c r="IZ1436" s="496">
        <v>0</v>
      </c>
      <c r="JA1436" s="471">
        <v>0</v>
      </c>
      <c r="JB1436" s="471">
        <v>0</v>
      </c>
      <c r="JC1436" s="471">
        <v>0</v>
      </c>
      <c r="JD1436" s="471">
        <v>0</v>
      </c>
      <c r="JE1436" s="471">
        <v>0</v>
      </c>
      <c r="JF1436" s="471">
        <v>0</v>
      </c>
      <c r="JG1436" s="471">
        <v>0</v>
      </c>
      <c r="JH1436" s="471">
        <v>0</v>
      </c>
      <c r="JI1436" s="471">
        <v>0</v>
      </c>
      <c r="JJ1436" s="503">
        <v>0</v>
      </c>
      <c r="JK1436" s="471">
        <v>0</v>
      </c>
      <c r="JL1436" s="471">
        <v>1</v>
      </c>
      <c r="JM1436" s="471">
        <v>5</v>
      </c>
      <c r="JN1436" s="471">
        <v>18</v>
      </c>
      <c r="JO1436" s="471">
        <v>23</v>
      </c>
      <c r="JP1436" s="471">
        <v>22</v>
      </c>
      <c r="JQ1436" s="471">
        <v>23</v>
      </c>
      <c r="JR1436" s="471">
        <v>1</v>
      </c>
      <c r="JS1436" s="496">
        <v>93</v>
      </c>
      <c r="JT1436" s="503">
        <v>10</v>
      </c>
      <c r="JU1436" s="471">
        <v>0</v>
      </c>
      <c r="JV1436" s="471">
        <v>0</v>
      </c>
      <c r="JW1436" s="471">
        <v>0</v>
      </c>
      <c r="JX1436" s="471">
        <v>0</v>
      </c>
      <c r="JY1436" s="471">
        <v>0</v>
      </c>
      <c r="JZ1436" s="471">
        <v>0</v>
      </c>
      <c r="KA1436" s="471">
        <v>0</v>
      </c>
      <c r="KB1436" s="471">
        <v>0</v>
      </c>
      <c r="KC1436" s="496">
        <v>0</v>
      </c>
      <c r="KD1436" s="503">
        <v>50</v>
      </c>
      <c r="KE1436" s="471">
        <v>0</v>
      </c>
      <c r="KF1436" s="471">
        <v>0</v>
      </c>
      <c r="KG1436" s="471">
        <v>0</v>
      </c>
      <c r="KH1436" s="471">
        <v>0</v>
      </c>
      <c r="KI1436" s="471">
        <v>0</v>
      </c>
      <c r="KJ1436" s="471">
        <v>0</v>
      </c>
      <c r="KK1436" s="471">
        <v>0</v>
      </c>
      <c r="KL1436" s="471">
        <v>0</v>
      </c>
      <c r="KM1436" s="496">
        <v>0</v>
      </c>
      <c r="KN1436" s="503">
        <v>0</v>
      </c>
      <c r="KO1436" s="471">
        <v>0</v>
      </c>
      <c r="KP1436" s="471">
        <v>0</v>
      </c>
      <c r="KQ1436" s="471">
        <v>0</v>
      </c>
      <c r="KR1436" s="471">
        <v>0</v>
      </c>
      <c r="KS1436" s="471">
        <v>0</v>
      </c>
      <c r="KT1436" s="471">
        <v>0</v>
      </c>
      <c r="KU1436" s="471">
        <v>0</v>
      </c>
      <c r="KV1436" s="471">
        <v>0</v>
      </c>
      <c r="KW1436" s="496">
        <v>0</v>
      </c>
      <c r="KX1436" s="471">
        <v>0</v>
      </c>
      <c r="KY1436" s="471">
        <v>1</v>
      </c>
      <c r="KZ1436" s="471">
        <v>5</v>
      </c>
      <c r="LA1436" s="471">
        <v>18</v>
      </c>
      <c r="LB1436" s="471">
        <v>23</v>
      </c>
      <c r="LC1436" s="471">
        <v>22</v>
      </c>
      <c r="LD1436" s="471">
        <v>23</v>
      </c>
      <c r="LE1436" s="471">
        <v>1</v>
      </c>
      <c r="LF1436" s="496">
        <v>93</v>
      </c>
      <c r="LG1436" s="262"/>
      <c r="LH1436" s="262"/>
      <c r="LI1436" s="262"/>
      <c r="LJ1436" s="262"/>
      <c r="LK1436" s="262"/>
      <c r="LL1436" s="262"/>
      <c r="LM1436" s="262"/>
      <c r="LN1436" s="262"/>
      <c r="LO1436" s="262"/>
      <c r="LP1436" s="262"/>
      <c r="LQ1436" s="262"/>
      <c r="LR1436" s="262"/>
      <c r="LS1436" s="262"/>
      <c r="LT1436" s="262"/>
      <c r="LU1436" s="262"/>
      <c r="LV1436" s="262"/>
      <c r="LW1436" s="262"/>
      <c r="LX1436" s="262"/>
      <c r="LY1436" s="262"/>
      <c r="LZ1436" s="262"/>
      <c r="MA1436" s="262"/>
      <c r="MB1436" s="262"/>
      <c r="MC1436" s="262"/>
      <c r="MD1436" s="262"/>
      <c r="ME1436" s="262"/>
      <c r="MF1436" s="262"/>
      <c r="MG1436" s="262"/>
      <c r="MH1436" s="262"/>
      <c r="MI1436" s="262"/>
      <c r="MJ1436" s="262"/>
      <c r="MK1436" s="262"/>
      <c r="ML1436" s="262"/>
      <c r="MM1436" s="262"/>
      <c r="MN1436" s="262"/>
      <c r="MO1436" s="262"/>
      <c r="MP1436" s="262"/>
      <c r="MQ1436" s="262"/>
      <c r="MR1436" s="262"/>
      <c r="MS1436" s="262"/>
      <c r="MT1436" s="262"/>
      <c r="MU1436" s="262"/>
    </row>
    <row r="1437" spans="1:359" x14ac:dyDescent="0.2">
      <c r="A1437" s="241" t="s">
        <v>311</v>
      </c>
      <c r="B1437" s="476" t="s">
        <v>950</v>
      </c>
      <c r="C1437" s="326" t="s">
        <v>640</v>
      </c>
      <c r="D1437" s="283" t="s">
        <v>1253</v>
      </c>
      <c r="E1437" s="503">
        <v>0</v>
      </c>
      <c r="F1437" s="471">
        <v>50</v>
      </c>
      <c r="G1437" s="471">
        <v>92</v>
      </c>
      <c r="H1437" s="471">
        <v>438</v>
      </c>
      <c r="I1437" s="471">
        <v>496</v>
      </c>
      <c r="J1437" s="471">
        <v>310</v>
      </c>
      <c r="K1437" s="471">
        <v>199</v>
      </c>
      <c r="L1437" s="471">
        <v>132</v>
      </c>
      <c r="M1437" s="471">
        <v>23</v>
      </c>
      <c r="N1437" s="496">
        <v>1740</v>
      </c>
      <c r="O1437" s="503">
        <v>10</v>
      </c>
      <c r="P1437" s="471">
        <v>0</v>
      </c>
      <c r="Q1437" s="471">
        <v>0</v>
      </c>
      <c r="R1437" s="471">
        <v>0</v>
      </c>
      <c r="S1437" s="471">
        <v>0</v>
      </c>
      <c r="T1437" s="471">
        <v>0</v>
      </c>
      <c r="U1437" s="471">
        <v>0</v>
      </c>
      <c r="V1437" s="471">
        <v>0</v>
      </c>
      <c r="W1437" s="471">
        <v>0</v>
      </c>
      <c r="X1437" s="496">
        <v>0</v>
      </c>
      <c r="Y1437" s="503">
        <v>25</v>
      </c>
      <c r="Z1437" s="471">
        <v>0</v>
      </c>
      <c r="AA1437" s="471">
        <v>0</v>
      </c>
      <c r="AB1437" s="471">
        <v>0</v>
      </c>
      <c r="AC1437" s="471">
        <v>0</v>
      </c>
      <c r="AD1437" s="471">
        <v>0</v>
      </c>
      <c r="AE1437" s="471">
        <v>0</v>
      </c>
      <c r="AF1437" s="471">
        <v>0</v>
      </c>
      <c r="AG1437" s="471">
        <v>0</v>
      </c>
      <c r="AH1437" s="496">
        <v>0</v>
      </c>
      <c r="AI1437" s="503">
        <v>50</v>
      </c>
      <c r="AJ1437" s="471">
        <v>0</v>
      </c>
      <c r="AK1437" s="471">
        <v>0</v>
      </c>
      <c r="AL1437" s="471">
        <v>0</v>
      </c>
      <c r="AM1437" s="471">
        <v>0</v>
      </c>
      <c r="AN1437" s="471">
        <v>0</v>
      </c>
      <c r="AO1437" s="471">
        <v>0</v>
      </c>
      <c r="AP1437" s="471">
        <v>0</v>
      </c>
      <c r="AQ1437" s="471">
        <v>0</v>
      </c>
      <c r="AR1437" s="496">
        <v>0</v>
      </c>
      <c r="AS1437" s="503">
        <v>100</v>
      </c>
      <c r="AT1437" s="471">
        <v>0</v>
      </c>
      <c r="AU1437" s="471">
        <v>0</v>
      </c>
      <c r="AV1437" s="471">
        <v>0</v>
      </c>
      <c r="AW1437" s="471">
        <v>0</v>
      </c>
      <c r="AX1437" s="471">
        <v>0</v>
      </c>
      <c r="AY1437" s="471">
        <v>0</v>
      </c>
      <c r="AZ1437" s="471">
        <v>0</v>
      </c>
      <c r="BA1437" s="471">
        <v>0</v>
      </c>
      <c r="BB1437" s="496">
        <v>0</v>
      </c>
      <c r="BC1437" s="503">
        <v>0</v>
      </c>
      <c r="BD1437" s="471">
        <v>0</v>
      </c>
      <c r="BE1437" s="471">
        <v>0</v>
      </c>
      <c r="BF1437" s="471">
        <v>0</v>
      </c>
      <c r="BG1437" s="471">
        <v>0</v>
      </c>
      <c r="BH1437" s="471">
        <v>0</v>
      </c>
      <c r="BI1437" s="471">
        <v>0</v>
      </c>
      <c r="BJ1437" s="471">
        <v>0</v>
      </c>
      <c r="BK1437" s="471">
        <v>0</v>
      </c>
      <c r="BL1437" s="496">
        <v>0</v>
      </c>
      <c r="BM1437" s="471">
        <v>0</v>
      </c>
      <c r="BN1437" s="471">
        <v>0</v>
      </c>
      <c r="BO1437" s="471">
        <v>0</v>
      </c>
      <c r="BP1437" s="471">
        <v>0</v>
      </c>
      <c r="BQ1437" s="471">
        <v>0</v>
      </c>
      <c r="BR1437" s="471">
        <v>0</v>
      </c>
      <c r="BS1437" s="471">
        <v>0</v>
      </c>
      <c r="BT1437" s="471">
        <v>0</v>
      </c>
      <c r="BU1437" s="496">
        <v>0</v>
      </c>
      <c r="BV1437" s="471">
        <v>50</v>
      </c>
      <c r="BW1437" s="471">
        <v>92</v>
      </c>
      <c r="BX1437" s="471">
        <v>438</v>
      </c>
      <c r="BY1437" s="471">
        <v>496</v>
      </c>
      <c r="BZ1437" s="471">
        <v>310</v>
      </c>
      <c r="CA1437" s="471">
        <v>199</v>
      </c>
      <c r="CB1437" s="471">
        <v>132</v>
      </c>
      <c r="CC1437" s="471">
        <v>23</v>
      </c>
      <c r="CD1437" s="496">
        <v>1740</v>
      </c>
      <c r="CE1437" s="503">
        <v>10</v>
      </c>
      <c r="CF1437" s="471">
        <v>0</v>
      </c>
      <c r="CG1437" s="471">
        <v>0</v>
      </c>
      <c r="CH1437" s="471">
        <v>0</v>
      </c>
      <c r="CI1437" s="471">
        <v>0</v>
      </c>
      <c r="CJ1437" s="471">
        <v>0</v>
      </c>
      <c r="CK1437" s="471">
        <v>0</v>
      </c>
      <c r="CL1437" s="471">
        <v>0</v>
      </c>
      <c r="CM1437" s="471">
        <v>0</v>
      </c>
      <c r="CN1437" s="496">
        <v>0</v>
      </c>
      <c r="CO1437" s="503">
        <v>25</v>
      </c>
      <c r="CP1437" s="471">
        <v>0</v>
      </c>
      <c r="CQ1437" s="471">
        <v>0</v>
      </c>
      <c r="CR1437" s="471">
        <v>0</v>
      </c>
      <c r="CS1437" s="471">
        <v>0</v>
      </c>
      <c r="CT1437" s="471">
        <v>0</v>
      </c>
      <c r="CU1437" s="471">
        <v>0</v>
      </c>
      <c r="CV1437" s="471">
        <v>0</v>
      </c>
      <c r="CW1437" s="471">
        <v>0</v>
      </c>
      <c r="CX1437" s="496">
        <v>0</v>
      </c>
      <c r="CY1437" s="503">
        <v>50</v>
      </c>
      <c r="CZ1437" s="471">
        <v>0</v>
      </c>
      <c r="DA1437" s="471">
        <v>0</v>
      </c>
      <c r="DB1437" s="471">
        <v>0</v>
      </c>
      <c r="DC1437" s="471">
        <v>0</v>
      </c>
      <c r="DD1437" s="471">
        <v>0</v>
      </c>
      <c r="DE1437" s="471">
        <v>0</v>
      </c>
      <c r="DF1437" s="471">
        <v>0</v>
      </c>
      <c r="DG1437" s="471">
        <v>0</v>
      </c>
      <c r="DH1437" s="496">
        <v>0</v>
      </c>
      <c r="DI1437" s="503">
        <v>100</v>
      </c>
      <c r="DJ1437" s="471">
        <v>0</v>
      </c>
      <c r="DK1437" s="471">
        <v>5</v>
      </c>
      <c r="DL1437" s="471">
        <v>12</v>
      </c>
      <c r="DM1437" s="471">
        <v>28</v>
      </c>
      <c r="DN1437" s="471">
        <v>8</v>
      </c>
      <c r="DO1437" s="471">
        <v>6</v>
      </c>
      <c r="DP1437" s="471">
        <v>3</v>
      </c>
      <c r="DQ1437" s="471">
        <v>1</v>
      </c>
      <c r="DR1437" s="496">
        <v>63</v>
      </c>
      <c r="DS1437" s="503">
        <v>0</v>
      </c>
      <c r="DT1437" s="471">
        <v>0</v>
      </c>
      <c r="DU1437" s="471">
        <v>0</v>
      </c>
      <c r="DV1437" s="471">
        <v>0</v>
      </c>
      <c r="DW1437" s="471">
        <v>0</v>
      </c>
      <c r="DX1437" s="471">
        <v>0</v>
      </c>
      <c r="DY1437" s="471">
        <v>0</v>
      </c>
      <c r="DZ1437" s="471">
        <v>0</v>
      </c>
      <c r="EA1437" s="471">
        <v>0</v>
      </c>
      <c r="EB1437" s="496">
        <v>0</v>
      </c>
      <c r="EC1437" s="471">
        <v>0</v>
      </c>
      <c r="ED1437" s="471">
        <v>5</v>
      </c>
      <c r="EE1437" s="471">
        <v>12</v>
      </c>
      <c r="EF1437" s="471">
        <v>28</v>
      </c>
      <c r="EG1437" s="471">
        <v>8</v>
      </c>
      <c r="EH1437" s="471">
        <v>6</v>
      </c>
      <c r="EI1437" s="471">
        <v>3</v>
      </c>
      <c r="EJ1437" s="471">
        <v>1</v>
      </c>
      <c r="EK1437" s="496">
        <v>63</v>
      </c>
      <c r="EL1437" s="518">
        <v>50</v>
      </c>
      <c r="EM1437" s="471">
        <v>0</v>
      </c>
      <c r="EN1437" s="471">
        <v>0</v>
      </c>
      <c r="EO1437" s="471">
        <v>0</v>
      </c>
      <c r="EP1437" s="471">
        <v>0</v>
      </c>
      <c r="EQ1437" s="471">
        <v>0</v>
      </c>
      <c r="ER1437" s="471">
        <v>0</v>
      </c>
      <c r="ES1437" s="471">
        <v>0</v>
      </c>
      <c r="ET1437" s="471">
        <v>0</v>
      </c>
      <c r="EU1437" s="496">
        <v>0</v>
      </c>
      <c r="EV1437" s="503">
        <v>100</v>
      </c>
      <c r="EW1437" s="471">
        <v>0</v>
      </c>
      <c r="EX1437" s="471">
        <v>0</v>
      </c>
      <c r="EY1437" s="471">
        <v>0</v>
      </c>
      <c r="EZ1437" s="471">
        <v>0</v>
      </c>
      <c r="FA1437" s="471">
        <v>0</v>
      </c>
      <c r="FB1437" s="471">
        <v>0</v>
      </c>
      <c r="FC1437" s="471">
        <v>0</v>
      </c>
      <c r="FD1437" s="471">
        <v>0</v>
      </c>
      <c r="FE1437" s="496">
        <v>0</v>
      </c>
      <c r="FF1437" s="503">
        <v>150</v>
      </c>
      <c r="FG1437" s="471">
        <v>0</v>
      </c>
      <c r="FH1437" s="471">
        <v>0</v>
      </c>
      <c r="FI1437" s="471">
        <v>0</v>
      </c>
      <c r="FJ1437" s="471">
        <v>0</v>
      </c>
      <c r="FK1437" s="471">
        <v>0</v>
      </c>
      <c r="FL1437" s="471">
        <v>0</v>
      </c>
      <c r="FM1437" s="471">
        <v>0</v>
      </c>
      <c r="FN1437" s="471">
        <v>0</v>
      </c>
      <c r="FO1437" s="496">
        <v>0</v>
      </c>
      <c r="FP1437" s="503">
        <v>200</v>
      </c>
      <c r="FQ1437" s="471">
        <v>2</v>
      </c>
      <c r="FR1437" s="471">
        <v>3</v>
      </c>
      <c r="FS1437" s="471">
        <v>18</v>
      </c>
      <c r="FT1437" s="471">
        <v>37</v>
      </c>
      <c r="FU1437" s="471">
        <v>13</v>
      </c>
      <c r="FV1437" s="471">
        <v>5</v>
      </c>
      <c r="FW1437" s="471">
        <v>11</v>
      </c>
      <c r="FX1437" s="471">
        <v>5</v>
      </c>
      <c r="FY1437" s="496">
        <v>94</v>
      </c>
      <c r="FZ1437" s="503">
        <v>0</v>
      </c>
      <c r="GA1437" s="471">
        <v>0</v>
      </c>
      <c r="GB1437" s="471">
        <v>0</v>
      </c>
      <c r="GC1437" s="471">
        <v>0</v>
      </c>
      <c r="GD1437" s="471">
        <v>0</v>
      </c>
      <c r="GE1437" s="471">
        <v>0</v>
      </c>
      <c r="GF1437" s="471">
        <v>0</v>
      </c>
      <c r="GG1437" s="471">
        <v>0</v>
      </c>
      <c r="GH1437" s="471">
        <v>0</v>
      </c>
      <c r="GI1437" s="496">
        <v>0</v>
      </c>
      <c r="GJ1437" s="471">
        <v>2</v>
      </c>
      <c r="GK1437" s="471">
        <v>3</v>
      </c>
      <c r="GL1437" s="471">
        <v>18</v>
      </c>
      <c r="GM1437" s="471">
        <v>37</v>
      </c>
      <c r="GN1437" s="471">
        <v>13</v>
      </c>
      <c r="GO1437" s="471">
        <v>5</v>
      </c>
      <c r="GP1437" s="471">
        <v>11</v>
      </c>
      <c r="GQ1437" s="471">
        <v>5</v>
      </c>
      <c r="GR1437" s="496">
        <v>94</v>
      </c>
      <c r="GS1437" s="503">
        <v>100</v>
      </c>
      <c r="GT1437" s="471">
        <v>0</v>
      </c>
      <c r="GU1437" s="471">
        <v>0</v>
      </c>
      <c r="GV1437" s="471">
        <v>0</v>
      </c>
      <c r="GW1437" s="471">
        <v>0</v>
      </c>
      <c r="GX1437" s="471">
        <v>0</v>
      </c>
      <c r="GY1437" s="471">
        <v>0</v>
      </c>
      <c r="GZ1437" s="471">
        <v>0</v>
      </c>
      <c r="HA1437" s="471">
        <v>0</v>
      </c>
      <c r="HB1437" s="496">
        <v>0</v>
      </c>
      <c r="HC1437" s="503">
        <v>150</v>
      </c>
      <c r="HD1437" s="471">
        <v>0</v>
      </c>
      <c r="HE1437" s="471">
        <v>0</v>
      </c>
      <c r="HF1437" s="471">
        <v>0</v>
      </c>
      <c r="HG1437" s="471">
        <v>0</v>
      </c>
      <c r="HH1437" s="471">
        <v>0</v>
      </c>
      <c r="HI1437" s="471">
        <v>0</v>
      </c>
      <c r="HJ1437" s="471">
        <v>0</v>
      </c>
      <c r="HK1437" s="471">
        <v>0</v>
      </c>
      <c r="HL1437" s="496">
        <v>0</v>
      </c>
      <c r="HM1437" s="503">
        <v>200</v>
      </c>
      <c r="HN1437" s="471">
        <v>0</v>
      </c>
      <c r="HO1437" s="471">
        <v>0</v>
      </c>
      <c r="HP1437" s="471">
        <v>0</v>
      </c>
      <c r="HQ1437" s="471">
        <v>0</v>
      </c>
      <c r="HR1437" s="471">
        <v>0</v>
      </c>
      <c r="HS1437" s="471">
        <v>0</v>
      </c>
      <c r="HT1437" s="471">
        <v>0</v>
      </c>
      <c r="HU1437" s="471">
        <v>0</v>
      </c>
      <c r="HV1437" s="496">
        <v>0</v>
      </c>
      <c r="HW1437" s="503">
        <v>250</v>
      </c>
      <c r="HX1437" s="471">
        <v>0</v>
      </c>
      <c r="HY1437" s="471">
        <v>0</v>
      </c>
      <c r="HZ1437" s="471">
        <v>0</v>
      </c>
      <c r="IA1437" s="471">
        <v>0</v>
      </c>
      <c r="IB1437" s="471">
        <v>0</v>
      </c>
      <c r="IC1437" s="471">
        <v>0</v>
      </c>
      <c r="ID1437" s="471">
        <v>0</v>
      </c>
      <c r="IE1437" s="471">
        <v>0</v>
      </c>
      <c r="IF1437" s="496">
        <v>0</v>
      </c>
      <c r="IG1437" s="503">
        <v>300</v>
      </c>
      <c r="IH1437" s="471">
        <v>0</v>
      </c>
      <c r="II1437" s="471">
        <v>0</v>
      </c>
      <c r="IJ1437" s="471">
        <v>0</v>
      </c>
      <c r="IK1437" s="471">
        <v>0</v>
      </c>
      <c r="IL1437" s="471">
        <v>0</v>
      </c>
      <c r="IM1437" s="471">
        <v>0</v>
      </c>
      <c r="IN1437" s="471">
        <v>0</v>
      </c>
      <c r="IO1437" s="471">
        <v>0</v>
      </c>
      <c r="IP1437" s="496">
        <v>0</v>
      </c>
      <c r="IQ1437" s="503">
        <v>0</v>
      </c>
      <c r="IR1437" s="471">
        <v>0</v>
      </c>
      <c r="IS1437" s="471">
        <v>0</v>
      </c>
      <c r="IT1437" s="471">
        <v>0</v>
      </c>
      <c r="IU1437" s="471">
        <v>0</v>
      </c>
      <c r="IV1437" s="471">
        <v>0</v>
      </c>
      <c r="IW1437" s="471">
        <v>0</v>
      </c>
      <c r="IX1437" s="471">
        <v>0</v>
      </c>
      <c r="IY1437" s="471">
        <v>0</v>
      </c>
      <c r="IZ1437" s="496">
        <v>0</v>
      </c>
      <c r="JA1437" s="471">
        <v>0</v>
      </c>
      <c r="JB1437" s="471">
        <v>0</v>
      </c>
      <c r="JC1437" s="471">
        <v>0</v>
      </c>
      <c r="JD1437" s="471">
        <v>0</v>
      </c>
      <c r="JE1437" s="471">
        <v>0</v>
      </c>
      <c r="JF1437" s="471">
        <v>0</v>
      </c>
      <c r="JG1437" s="471">
        <v>0</v>
      </c>
      <c r="JH1437" s="471">
        <v>0</v>
      </c>
      <c r="JI1437" s="471">
        <v>0</v>
      </c>
      <c r="JJ1437" s="503">
        <v>0</v>
      </c>
      <c r="JK1437" s="471">
        <v>0</v>
      </c>
      <c r="JL1437" s="471">
        <v>5</v>
      </c>
      <c r="JM1437" s="471">
        <v>37</v>
      </c>
      <c r="JN1437" s="471">
        <v>63</v>
      </c>
      <c r="JO1437" s="471">
        <v>68</v>
      </c>
      <c r="JP1437" s="471">
        <v>58</v>
      </c>
      <c r="JQ1437" s="471">
        <v>34</v>
      </c>
      <c r="JR1437" s="471">
        <v>3</v>
      </c>
      <c r="JS1437" s="496">
        <v>268</v>
      </c>
      <c r="JT1437" s="503">
        <v>10</v>
      </c>
      <c r="JU1437" s="471">
        <v>0</v>
      </c>
      <c r="JV1437" s="471">
        <v>0</v>
      </c>
      <c r="JW1437" s="471">
        <v>0</v>
      </c>
      <c r="JX1437" s="471">
        <v>0</v>
      </c>
      <c r="JY1437" s="471">
        <v>0</v>
      </c>
      <c r="JZ1437" s="471">
        <v>0</v>
      </c>
      <c r="KA1437" s="471">
        <v>0</v>
      </c>
      <c r="KB1437" s="471">
        <v>0</v>
      </c>
      <c r="KC1437" s="496">
        <v>0</v>
      </c>
      <c r="KD1437" s="503">
        <v>50</v>
      </c>
      <c r="KE1437" s="471">
        <v>0</v>
      </c>
      <c r="KF1437" s="471">
        <v>0</v>
      </c>
      <c r="KG1437" s="471">
        <v>0</v>
      </c>
      <c r="KH1437" s="471">
        <v>0</v>
      </c>
      <c r="KI1437" s="471">
        <v>0</v>
      </c>
      <c r="KJ1437" s="471">
        <v>0</v>
      </c>
      <c r="KK1437" s="471">
        <v>0</v>
      </c>
      <c r="KL1437" s="471">
        <v>0</v>
      </c>
      <c r="KM1437" s="496">
        <v>0</v>
      </c>
      <c r="KN1437" s="503">
        <v>0</v>
      </c>
      <c r="KO1437" s="471">
        <v>0</v>
      </c>
      <c r="KP1437" s="471">
        <v>0</v>
      </c>
      <c r="KQ1437" s="471">
        <v>0</v>
      </c>
      <c r="KR1437" s="471">
        <v>0</v>
      </c>
      <c r="KS1437" s="471">
        <v>0</v>
      </c>
      <c r="KT1437" s="471">
        <v>0</v>
      </c>
      <c r="KU1437" s="471">
        <v>0</v>
      </c>
      <c r="KV1437" s="471">
        <v>0</v>
      </c>
      <c r="KW1437" s="496">
        <v>0</v>
      </c>
      <c r="KX1437" s="471">
        <v>0</v>
      </c>
      <c r="KY1437" s="471">
        <v>5</v>
      </c>
      <c r="KZ1437" s="471">
        <v>37</v>
      </c>
      <c r="LA1437" s="471">
        <v>63</v>
      </c>
      <c r="LB1437" s="471">
        <v>68</v>
      </c>
      <c r="LC1437" s="471">
        <v>58</v>
      </c>
      <c r="LD1437" s="471">
        <v>34</v>
      </c>
      <c r="LE1437" s="471">
        <v>3</v>
      </c>
      <c r="LF1437" s="496">
        <v>268</v>
      </c>
      <c r="LG1437" s="262"/>
      <c r="LH1437" s="262"/>
      <c r="LI1437" s="262"/>
      <c r="LJ1437" s="262"/>
      <c r="LK1437" s="262"/>
      <c r="LL1437" s="262"/>
      <c r="LM1437" s="262"/>
      <c r="LN1437" s="262"/>
      <c r="LO1437" s="262"/>
      <c r="LP1437" s="262"/>
      <c r="LQ1437" s="262"/>
      <c r="LR1437" s="262"/>
      <c r="LS1437" s="262"/>
      <c r="LT1437" s="262"/>
      <c r="LU1437" s="262"/>
      <c r="LV1437" s="262"/>
      <c r="LW1437" s="262"/>
      <c r="LX1437" s="262"/>
      <c r="LY1437" s="262"/>
      <c r="LZ1437" s="262"/>
      <c r="MA1437" s="262"/>
      <c r="MB1437" s="262"/>
      <c r="MC1437" s="262"/>
      <c r="MD1437" s="262"/>
      <c r="ME1437" s="262"/>
      <c r="MF1437" s="262"/>
      <c r="MG1437" s="262"/>
      <c r="MH1437" s="262"/>
      <c r="MI1437" s="262"/>
      <c r="MJ1437" s="262"/>
      <c r="MK1437" s="262"/>
      <c r="ML1437" s="262"/>
      <c r="MM1437" s="262"/>
      <c r="MN1437" s="262"/>
      <c r="MO1437" s="262"/>
      <c r="MP1437" s="262"/>
      <c r="MQ1437" s="262"/>
      <c r="MR1437" s="262"/>
      <c r="MS1437" s="262"/>
      <c r="MT1437" s="262"/>
      <c r="MU1437" s="262"/>
    </row>
    <row r="1438" spans="1:359" x14ac:dyDescent="0.2">
      <c r="A1438" s="241" t="s">
        <v>313</v>
      </c>
      <c r="B1438" s="476" t="s">
        <v>951</v>
      </c>
      <c r="C1438" s="326" t="s">
        <v>640</v>
      </c>
      <c r="D1438" s="283" t="s">
        <v>314</v>
      </c>
      <c r="E1438" s="503">
        <v>0</v>
      </c>
      <c r="F1438" s="471">
        <v>59</v>
      </c>
      <c r="G1438" s="471">
        <v>101</v>
      </c>
      <c r="H1438" s="471">
        <v>235</v>
      </c>
      <c r="I1438" s="471">
        <v>352</v>
      </c>
      <c r="J1438" s="471">
        <v>299</v>
      </c>
      <c r="K1438" s="471">
        <v>317</v>
      </c>
      <c r="L1438" s="471">
        <v>410</v>
      </c>
      <c r="M1438" s="471">
        <v>300</v>
      </c>
      <c r="N1438" s="496">
        <v>2073</v>
      </c>
      <c r="O1438" s="503">
        <v>10</v>
      </c>
      <c r="P1438" s="471">
        <v>0</v>
      </c>
      <c r="Q1438" s="471">
        <v>0</v>
      </c>
      <c r="R1438" s="471">
        <v>0</v>
      </c>
      <c r="S1438" s="471">
        <v>0</v>
      </c>
      <c r="T1438" s="471">
        <v>0</v>
      </c>
      <c r="U1438" s="471">
        <v>0</v>
      </c>
      <c r="V1438" s="471">
        <v>0</v>
      </c>
      <c r="W1438" s="471">
        <v>0</v>
      </c>
      <c r="X1438" s="496">
        <v>0</v>
      </c>
      <c r="Y1438" s="503">
        <v>25</v>
      </c>
      <c r="Z1438" s="471">
        <v>0</v>
      </c>
      <c r="AA1438" s="471">
        <v>0</v>
      </c>
      <c r="AB1438" s="471">
        <v>0</v>
      </c>
      <c r="AC1438" s="471">
        <v>0</v>
      </c>
      <c r="AD1438" s="471">
        <v>0</v>
      </c>
      <c r="AE1438" s="471">
        <v>0</v>
      </c>
      <c r="AF1438" s="471">
        <v>0</v>
      </c>
      <c r="AG1438" s="471">
        <v>0</v>
      </c>
      <c r="AH1438" s="496">
        <v>0</v>
      </c>
      <c r="AI1438" s="503">
        <v>50</v>
      </c>
      <c r="AJ1438" s="471">
        <v>0</v>
      </c>
      <c r="AK1438" s="471">
        <v>0</v>
      </c>
      <c r="AL1438" s="471">
        <v>0</v>
      </c>
      <c r="AM1438" s="471">
        <v>0</v>
      </c>
      <c r="AN1438" s="471">
        <v>0</v>
      </c>
      <c r="AO1438" s="471">
        <v>0</v>
      </c>
      <c r="AP1438" s="471">
        <v>0</v>
      </c>
      <c r="AQ1438" s="471">
        <v>0</v>
      </c>
      <c r="AR1438" s="496">
        <v>0</v>
      </c>
      <c r="AS1438" s="503">
        <v>100</v>
      </c>
      <c r="AT1438" s="471">
        <v>0</v>
      </c>
      <c r="AU1438" s="471">
        <v>0</v>
      </c>
      <c r="AV1438" s="471">
        <v>0</v>
      </c>
      <c r="AW1438" s="471">
        <v>0</v>
      </c>
      <c r="AX1438" s="471">
        <v>0</v>
      </c>
      <c r="AY1438" s="471">
        <v>0</v>
      </c>
      <c r="AZ1438" s="471">
        <v>0</v>
      </c>
      <c r="BA1438" s="471">
        <v>0</v>
      </c>
      <c r="BB1438" s="496">
        <v>0</v>
      </c>
      <c r="BC1438" s="503">
        <v>0</v>
      </c>
      <c r="BD1438" s="471">
        <v>0</v>
      </c>
      <c r="BE1438" s="471">
        <v>0</v>
      </c>
      <c r="BF1438" s="471">
        <v>0</v>
      </c>
      <c r="BG1438" s="471">
        <v>0</v>
      </c>
      <c r="BH1438" s="471">
        <v>0</v>
      </c>
      <c r="BI1438" s="471">
        <v>0</v>
      </c>
      <c r="BJ1438" s="471">
        <v>0</v>
      </c>
      <c r="BK1438" s="471">
        <v>0</v>
      </c>
      <c r="BL1438" s="496">
        <v>0</v>
      </c>
      <c r="BM1438" s="471">
        <v>0</v>
      </c>
      <c r="BN1438" s="471">
        <v>0</v>
      </c>
      <c r="BO1438" s="471">
        <v>0</v>
      </c>
      <c r="BP1438" s="471">
        <v>0</v>
      </c>
      <c r="BQ1438" s="471">
        <v>0</v>
      </c>
      <c r="BR1438" s="471">
        <v>0</v>
      </c>
      <c r="BS1438" s="471">
        <v>0</v>
      </c>
      <c r="BT1438" s="471">
        <v>0</v>
      </c>
      <c r="BU1438" s="496">
        <v>0</v>
      </c>
      <c r="BV1438" s="471">
        <v>59</v>
      </c>
      <c r="BW1438" s="471">
        <v>101</v>
      </c>
      <c r="BX1438" s="471">
        <v>235</v>
      </c>
      <c r="BY1438" s="471">
        <v>352</v>
      </c>
      <c r="BZ1438" s="471">
        <v>299</v>
      </c>
      <c r="CA1438" s="471">
        <v>317</v>
      </c>
      <c r="CB1438" s="471">
        <v>410</v>
      </c>
      <c r="CC1438" s="471">
        <v>300</v>
      </c>
      <c r="CD1438" s="496">
        <v>2073</v>
      </c>
      <c r="CE1438" s="503">
        <v>10</v>
      </c>
      <c r="CF1438" s="471">
        <v>0</v>
      </c>
      <c r="CG1438" s="471">
        <v>0</v>
      </c>
      <c r="CH1438" s="471">
        <v>0</v>
      </c>
      <c r="CI1438" s="471">
        <v>0</v>
      </c>
      <c r="CJ1438" s="471">
        <v>0</v>
      </c>
      <c r="CK1438" s="471">
        <v>0</v>
      </c>
      <c r="CL1438" s="471">
        <v>0</v>
      </c>
      <c r="CM1438" s="471">
        <v>0</v>
      </c>
      <c r="CN1438" s="496">
        <v>0</v>
      </c>
      <c r="CO1438" s="503">
        <v>25</v>
      </c>
      <c r="CP1438" s="471">
        <v>0</v>
      </c>
      <c r="CQ1438" s="471">
        <v>0</v>
      </c>
      <c r="CR1438" s="471">
        <v>0</v>
      </c>
      <c r="CS1438" s="471">
        <v>0</v>
      </c>
      <c r="CT1438" s="471">
        <v>0</v>
      </c>
      <c r="CU1438" s="471">
        <v>0</v>
      </c>
      <c r="CV1438" s="471">
        <v>0</v>
      </c>
      <c r="CW1438" s="471">
        <v>0</v>
      </c>
      <c r="CX1438" s="496">
        <v>0</v>
      </c>
      <c r="CY1438" s="503">
        <v>50</v>
      </c>
      <c r="CZ1438" s="471">
        <v>0</v>
      </c>
      <c r="DA1438" s="471">
        <v>0</v>
      </c>
      <c r="DB1438" s="471">
        <v>0</v>
      </c>
      <c r="DC1438" s="471">
        <v>0</v>
      </c>
      <c r="DD1438" s="471">
        <v>0</v>
      </c>
      <c r="DE1438" s="471">
        <v>0</v>
      </c>
      <c r="DF1438" s="471">
        <v>0</v>
      </c>
      <c r="DG1438" s="471">
        <v>0</v>
      </c>
      <c r="DH1438" s="496">
        <v>0</v>
      </c>
      <c r="DI1438" s="503">
        <v>100</v>
      </c>
      <c r="DJ1438" s="471">
        <v>13</v>
      </c>
      <c r="DK1438" s="471">
        <v>23</v>
      </c>
      <c r="DL1438" s="471">
        <v>46</v>
      </c>
      <c r="DM1438" s="471">
        <v>42</v>
      </c>
      <c r="DN1438" s="471">
        <v>42</v>
      </c>
      <c r="DO1438" s="471">
        <v>47</v>
      </c>
      <c r="DP1438" s="471">
        <v>75</v>
      </c>
      <c r="DQ1438" s="471">
        <v>92</v>
      </c>
      <c r="DR1438" s="496">
        <v>380</v>
      </c>
      <c r="DS1438" s="503">
        <v>0</v>
      </c>
      <c r="DT1438" s="471">
        <v>0</v>
      </c>
      <c r="DU1438" s="471">
        <v>0</v>
      </c>
      <c r="DV1438" s="471">
        <v>0</v>
      </c>
      <c r="DW1438" s="471">
        <v>0</v>
      </c>
      <c r="DX1438" s="471">
        <v>0</v>
      </c>
      <c r="DY1438" s="471">
        <v>0</v>
      </c>
      <c r="DZ1438" s="471">
        <v>0</v>
      </c>
      <c r="EA1438" s="471">
        <v>0</v>
      </c>
      <c r="EB1438" s="496">
        <v>0</v>
      </c>
      <c r="EC1438" s="471">
        <v>13</v>
      </c>
      <c r="ED1438" s="471">
        <v>23</v>
      </c>
      <c r="EE1438" s="471">
        <v>46</v>
      </c>
      <c r="EF1438" s="471">
        <v>42</v>
      </c>
      <c r="EG1438" s="471">
        <v>42</v>
      </c>
      <c r="EH1438" s="471">
        <v>47</v>
      </c>
      <c r="EI1438" s="471">
        <v>75</v>
      </c>
      <c r="EJ1438" s="471">
        <v>92</v>
      </c>
      <c r="EK1438" s="496">
        <v>380</v>
      </c>
      <c r="EL1438" s="518">
        <v>50</v>
      </c>
      <c r="EM1438" s="471">
        <v>0</v>
      </c>
      <c r="EN1438" s="471">
        <v>0</v>
      </c>
      <c r="EO1438" s="471">
        <v>0</v>
      </c>
      <c r="EP1438" s="471">
        <v>0</v>
      </c>
      <c r="EQ1438" s="471">
        <v>0</v>
      </c>
      <c r="ER1438" s="471">
        <v>0</v>
      </c>
      <c r="ES1438" s="471">
        <v>0</v>
      </c>
      <c r="ET1438" s="471">
        <v>0</v>
      </c>
      <c r="EU1438" s="496">
        <v>0</v>
      </c>
      <c r="EV1438" s="503">
        <v>100</v>
      </c>
      <c r="EW1438" s="471">
        <v>0</v>
      </c>
      <c r="EX1438" s="471">
        <v>0</v>
      </c>
      <c r="EY1438" s="471">
        <v>0</v>
      </c>
      <c r="EZ1438" s="471">
        <v>0</v>
      </c>
      <c r="FA1438" s="471">
        <v>0</v>
      </c>
      <c r="FB1438" s="471">
        <v>0</v>
      </c>
      <c r="FC1438" s="471">
        <v>0</v>
      </c>
      <c r="FD1438" s="471">
        <v>0</v>
      </c>
      <c r="FE1438" s="496">
        <v>0</v>
      </c>
      <c r="FF1438" s="503">
        <v>150</v>
      </c>
      <c r="FG1438" s="471">
        <v>0</v>
      </c>
      <c r="FH1438" s="471">
        <v>0</v>
      </c>
      <c r="FI1438" s="471">
        <v>0</v>
      </c>
      <c r="FJ1438" s="471">
        <v>0</v>
      </c>
      <c r="FK1438" s="471">
        <v>0</v>
      </c>
      <c r="FL1438" s="471">
        <v>0</v>
      </c>
      <c r="FM1438" s="471">
        <v>0</v>
      </c>
      <c r="FN1438" s="471">
        <v>0</v>
      </c>
      <c r="FO1438" s="496">
        <v>0</v>
      </c>
      <c r="FP1438" s="503">
        <v>200</v>
      </c>
      <c r="FQ1438" s="471">
        <v>3</v>
      </c>
      <c r="FR1438" s="471">
        <v>11</v>
      </c>
      <c r="FS1438" s="471">
        <v>41</v>
      </c>
      <c r="FT1438" s="471">
        <v>22</v>
      </c>
      <c r="FU1438" s="471">
        <v>22</v>
      </c>
      <c r="FV1438" s="471">
        <v>17</v>
      </c>
      <c r="FW1438" s="471">
        <v>20</v>
      </c>
      <c r="FX1438" s="471">
        <v>49</v>
      </c>
      <c r="FY1438" s="496">
        <v>185</v>
      </c>
      <c r="FZ1438" s="503">
        <v>0</v>
      </c>
      <c r="GA1438" s="471">
        <v>0</v>
      </c>
      <c r="GB1438" s="471">
        <v>0</v>
      </c>
      <c r="GC1438" s="471">
        <v>0</v>
      </c>
      <c r="GD1438" s="471">
        <v>0</v>
      </c>
      <c r="GE1438" s="471">
        <v>0</v>
      </c>
      <c r="GF1438" s="471">
        <v>0</v>
      </c>
      <c r="GG1438" s="471">
        <v>0</v>
      </c>
      <c r="GH1438" s="471">
        <v>0</v>
      </c>
      <c r="GI1438" s="496">
        <v>0</v>
      </c>
      <c r="GJ1438" s="471">
        <v>3</v>
      </c>
      <c r="GK1438" s="471">
        <v>11</v>
      </c>
      <c r="GL1438" s="471">
        <v>41</v>
      </c>
      <c r="GM1438" s="471">
        <v>22</v>
      </c>
      <c r="GN1438" s="471">
        <v>22</v>
      </c>
      <c r="GO1438" s="471">
        <v>17</v>
      </c>
      <c r="GP1438" s="471">
        <v>20</v>
      </c>
      <c r="GQ1438" s="471">
        <v>49</v>
      </c>
      <c r="GR1438" s="496">
        <v>185</v>
      </c>
      <c r="GS1438" s="503">
        <v>100</v>
      </c>
      <c r="GT1438" s="471">
        <v>0</v>
      </c>
      <c r="GU1438" s="471">
        <v>0</v>
      </c>
      <c r="GV1438" s="471">
        <v>0</v>
      </c>
      <c r="GW1438" s="471">
        <v>0</v>
      </c>
      <c r="GX1438" s="471">
        <v>0</v>
      </c>
      <c r="GY1438" s="471">
        <v>0</v>
      </c>
      <c r="GZ1438" s="471">
        <v>0</v>
      </c>
      <c r="HA1438" s="471">
        <v>0</v>
      </c>
      <c r="HB1438" s="496">
        <v>0</v>
      </c>
      <c r="HC1438" s="503">
        <v>150</v>
      </c>
      <c r="HD1438" s="471">
        <v>0</v>
      </c>
      <c r="HE1438" s="471">
        <v>0</v>
      </c>
      <c r="HF1438" s="471">
        <v>0</v>
      </c>
      <c r="HG1438" s="471">
        <v>0</v>
      </c>
      <c r="HH1438" s="471">
        <v>0</v>
      </c>
      <c r="HI1438" s="471">
        <v>0</v>
      </c>
      <c r="HJ1438" s="471">
        <v>0</v>
      </c>
      <c r="HK1438" s="471">
        <v>0</v>
      </c>
      <c r="HL1438" s="496">
        <v>0</v>
      </c>
      <c r="HM1438" s="503">
        <v>200</v>
      </c>
      <c r="HN1438" s="471">
        <v>0</v>
      </c>
      <c r="HO1438" s="471">
        <v>0</v>
      </c>
      <c r="HP1438" s="471">
        <v>0</v>
      </c>
      <c r="HQ1438" s="471">
        <v>0</v>
      </c>
      <c r="HR1438" s="471">
        <v>0</v>
      </c>
      <c r="HS1438" s="471">
        <v>0</v>
      </c>
      <c r="HT1438" s="471">
        <v>0</v>
      </c>
      <c r="HU1438" s="471">
        <v>0</v>
      </c>
      <c r="HV1438" s="496">
        <v>0</v>
      </c>
      <c r="HW1438" s="503">
        <v>250</v>
      </c>
      <c r="HX1438" s="471">
        <v>0</v>
      </c>
      <c r="HY1438" s="471">
        <v>0</v>
      </c>
      <c r="HZ1438" s="471">
        <v>0</v>
      </c>
      <c r="IA1438" s="471">
        <v>0</v>
      </c>
      <c r="IB1438" s="471">
        <v>0</v>
      </c>
      <c r="IC1438" s="471">
        <v>0</v>
      </c>
      <c r="ID1438" s="471">
        <v>0</v>
      </c>
      <c r="IE1438" s="471">
        <v>0</v>
      </c>
      <c r="IF1438" s="496">
        <v>0</v>
      </c>
      <c r="IG1438" s="503">
        <v>300</v>
      </c>
      <c r="IH1438" s="471">
        <v>1</v>
      </c>
      <c r="II1438" s="471">
        <v>0</v>
      </c>
      <c r="IJ1438" s="471">
        <v>0</v>
      </c>
      <c r="IK1438" s="471">
        <v>4</v>
      </c>
      <c r="IL1438" s="471">
        <v>6</v>
      </c>
      <c r="IM1438" s="471">
        <v>1</v>
      </c>
      <c r="IN1438" s="471">
        <v>8</v>
      </c>
      <c r="IO1438" s="471">
        <v>12</v>
      </c>
      <c r="IP1438" s="496">
        <v>32</v>
      </c>
      <c r="IQ1438" s="503">
        <v>0</v>
      </c>
      <c r="IR1438" s="471">
        <v>0</v>
      </c>
      <c r="IS1438" s="471">
        <v>0</v>
      </c>
      <c r="IT1438" s="471">
        <v>0</v>
      </c>
      <c r="IU1438" s="471">
        <v>0</v>
      </c>
      <c r="IV1438" s="471">
        <v>0</v>
      </c>
      <c r="IW1438" s="471">
        <v>0</v>
      </c>
      <c r="IX1438" s="471">
        <v>0</v>
      </c>
      <c r="IY1438" s="471">
        <v>0</v>
      </c>
      <c r="IZ1438" s="496">
        <v>0</v>
      </c>
      <c r="JA1438" s="471">
        <v>1</v>
      </c>
      <c r="JB1438" s="471">
        <v>0</v>
      </c>
      <c r="JC1438" s="471">
        <v>0</v>
      </c>
      <c r="JD1438" s="471">
        <v>4</v>
      </c>
      <c r="JE1438" s="471">
        <v>6</v>
      </c>
      <c r="JF1438" s="471">
        <v>1</v>
      </c>
      <c r="JG1438" s="471">
        <v>8</v>
      </c>
      <c r="JH1438" s="471">
        <v>12</v>
      </c>
      <c r="JI1438" s="471">
        <v>32</v>
      </c>
      <c r="JJ1438" s="503">
        <v>0</v>
      </c>
      <c r="JK1438" s="471">
        <v>132</v>
      </c>
      <c r="JL1438" s="471">
        <v>140</v>
      </c>
      <c r="JM1438" s="471">
        <v>569</v>
      </c>
      <c r="JN1438" s="471">
        <v>966</v>
      </c>
      <c r="JO1438" s="471">
        <v>1098</v>
      </c>
      <c r="JP1438" s="471">
        <v>1172</v>
      </c>
      <c r="JQ1438" s="471">
        <v>2371</v>
      </c>
      <c r="JR1438" s="471">
        <v>1587</v>
      </c>
      <c r="JS1438" s="496">
        <v>8035</v>
      </c>
      <c r="JT1438" s="503">
        <v>10</v>
      </c>
      <c r="JU1438" s="471">
        <v>0</v>
      </c>
      <c r="JV1438" s="471">
        <v>0</v>
      </c>
      <c r="JW1438" s="471">
        <v>0</v>
      </c>
      <c r="JX1438" s="471">
        <v>0</v>
      </c>
      <c r="JY1438" s="471">
        <v>0</v>
      </c>
      <c r="JZ1438" s="471">
        <v>0</v>
      </c>
      <c r="KA1438" s="471">
        <v>0</v>
      </c>
      <c r="KB1438" s="471">
        <v>0</v>
      </c>
      <c r="KC1438" s="496">
        <v>0</v>
      </c>
      <c r="KD1438" s="503">
        <v>50</v>
      </c>
      <c r="KE1438" s="471">
        <v>0</v>
      </c>
      <c r="KF1438" s="471">
        <v>0</v>
      </c>
      <c r="KG1438" s="471">
        <v>0</v>
      </c>
      <c r="KH1438" s="471">
        <v>0</v>
      </c>
      <c r="KI1438" s="471">
        <v>0</v>
      </c>
      <c r="KJ1438" s="471">
        <v>0</v>
      </c>
      <c r="KK1438" s="471">
        <v>0</v>
      </c>
      <c r="KL1438" s="471">
        <v>0</v>
      </c>
      <c r="KM1438" s="496">
        <v>0</v>
      </c>
      <c r="KN1438" s="503">
        <v>0</v>
      </c>
      <c r="KO1438" s="471">
        <v>0</v>
      </c>
      <c r="KP1438" s="471">
        <v>0</v>
      </c>
      <c r="KQ1438" s="471">
        <v>0</v>
      </c>
      <c r="KR1438" s="471">
        <v>0</v>
      </c>
      <c r="KS1438" s="471">
        <v>0</v>
      </c>
      <c r="KT1438" s="471">
        <v>0</v>
      </c>
      <c r="KU1438" s="471">
        <v>0</v>
      </c>
      <c r="KV1438" s="471">
        <v>0</v>
      </c>
      <c r="KW1438" s="496">
        <v>0</v>
      </c>
      <c r="KX1438" s="471">
        <v>132</v>
      </c>
      <c r="KY1438" s="471">
        <v>140</v>
      </c>
      <c r="KZ1438" s="471">
        <v>569</v>
      </c>
      <c r="LA1438" s="471">
        <v>966</v>
      </c>
      <c r="LB1438" s="471">
        <v>1098</v>
      </c>
      <c r="LC1438" s="471">
        <v>1172</v>
      </c>
      <c r="LD1438" s="471">
        <v>2371</v>
      </c>
      <c r="LE1438" s="471">
        <v>1587</v>
      </c>
      <c r="LF1438" s="496">
        <v>8035</v>
      </c>
      <c r="LG1438" s="262"/>
      <c r="LH1438" s="262"/>
      <c r="LI1438" s="262"/>
      <c r="LJ1438" s="262"/>
      <c r="LK1438" s="262"/>
      <c r="LL1438" s="262"/>
      <c r="LM1438" s="262"/>
      <c r="LN1438" s="262"/>
      <c r="LO1438" s="262"/>
      <c r="LP1438" s="262"/>
      <c r="LQ1438" s="262"/>
      <c r="LR1438" s="262"/>
      <c r="LS1438" s="262"/>
      <c r="LT1438" s="262"/>
      <c r="LU1438" s="262"/>
      <c r="LV1438" s="262"/>
      <c r="LW1438" s="262"/>
      <c r="LX1438" s="262"/>
      <c r="LY1438" s="262"/>
      <c r="LZ1438" s="262"/>
      <c r="MA1438" s="262"/>
      <c r="MB1438" s="262"/>
      <c r="MC1438" s="262"/>
      <c r="MD1438" s="262"/>
      <c r="ME1438" s="262"/>
      <c r="MF1438" s="262"/>
      <c r="MG1438" s="262"/>
      <c r="MH1438" s="262"/>
      <c r="MI1438" s="262"/>
      <c r="MJ1438" s="262"/>
      <c r="MK1438" s="262"/>
      <c r="ML1438" s="262"/>
      <c r="MM1438" s="262"/>
      <c r="MN1438" s="262"/>
      <c r="MO1438" s="262"/>
      <c r="MP1438" s="262"/>
      <c r="MQ1438" s="262"/>
      <c r="MR1438" s="262"/>
      <c r="MS1438" s="262"/>
      <c r="MT1438" s="262"/>
      <c r="MU1438" s="262"/>
    </row>
    <row r="1439" spans="1:359" x14ac:dyDescent="0.2">
      <c r="A1439" s="241" t="s">
        <v>315</v>
      </c>
      <c r="B1439" s="476" t="s">
        <v>952</v>
      </c>
      <c r="C1439" s="326" t="s">
        <v>626</v>
      </c>
      <c r="D1439" s="283" t="s">
        <v>953</v>
      </c>
      <c r="E1439" s="503">
        <v>0</v>
      </c>
      <c r="F1439" s="471">
        <v>536</v>
      </c>
      <c r="G1439" s="471">
        <v>330</v>
      </c>
      <c r="H1439" s="471">
        <v>212</v>
      </c>
      <c r="I1439" s="471">
        <v>114</v>
      </c>
      <c r="J1439" s="471">
        <v>63</v>
      </c>
      <c r="K1439" s="471">
        <v>29</v>
      </c>
      <c r="L1439" s="471">
        <v>30</v>
      </c>
      <c r="M1439" s="471">
        <v>1</v>
      </c>
      <c r="N1439" s="496">
        <v>1315</v>
      </c>
      <c r="O1439" s="503">
        <v>10</v>
      </c>
      <c r="P1439" s="471">
        <v>0</v>
      </c>
      <c r="Q1439" s="471">
        <v>0</v>
      </c>
      <c r="R1439" s="471">
        <v>0</v>
      </c>
      <c r="S1439" s="471">
        <v>0</v>
      </c>
      <c r="T1439" s="471">
        <v>0</v>
      </c>
      <c r="U1439" s="471">
        <v>0</v>
      </c>
      <c r="V1439" s="471">
        <v>0</v>
      </c>
      <c r="W1439" s="471">
        <v>0</v>
      </c>
      <c r="X1439" s="496">
        <v>0</v>
      </c>
      <c r="Y1439" s="503">
        <v>25</v>
      </c>
      <c r="Z1439" s="471">
        <v>13</v>
      </c>
      <c r="AA1439" s="471">
        <v>13</v>
      </c>
      <c r="AB1439" s="471">
        <v>18</v>
      </c>
      <c r="AC1439" s="471">
        <v>7</v>
      </c>
      <c r="AD1439" s="471">
        <v>4</v>
      </c>
      <c r="AE1439" s="471">
        <v>2</v>
      </c>
      <c r="AF1439" s="471">
        <v>1</v>
      </c>
      <c r="AG1439" s="471">
        <v>0</v>
      </c>
      <c r="AH1439" s="496">
        <v>58</v>
      </c>
      <c r="AI1439" s="503">
        <v>50</v>
      </c>
      <c r="AJ1439" s="471">
        <v>0</v>
      </c>
      <c r="AK1439" s="471">
        <v>0</v>
      </c>
      <c r="AL1439" s="471">
        <v>0</v>
      </c>
      <c r="AM1439" s="471">
        <v>0</v>
      </c>
      <c r="AN1439" s="471">
        <v>0</v>
      </c>
      <c r="AO1439" s="471">
        <v>0</v>
      </c>
      <c r="AP1439" s="471">
        <v>0</v>
      </c>
      <c r="AQ1439" s="471">
        <v>0</v>
      </c>
      <c r="AR1439" s="496">
        <v>0</v>
      </c>
      <c r="AS1439" s="503">
        <v>100</v>
      </c>
      <c r="AT1439" s="471">
        <v>0</v>
      </c>
      <c r="AU1439" s="471">
        <v>0</v>
      </c>
      <c r="AV1439" s="471">
        <v>0</v>
      </c>
      <c r="AW1439" s="471">
        <v>0</v>
      </c>
      <c r="AX1439" s="471">
        <v>0</v>
      </c>
      <c r="AY1439" s="471">
        <v>0</v>
      </c>
      <c r="AZ1439" s="471">
        <v>0</v>
      </c>
      <c r="BA1439" s="471">
        <v>0</v>
      </c>
      <c r="BB1439" s="496">
        <v>0</v>
      </c>
      <c r="BC1439" s="503">
        <v>0</v>
      </c>
      <c r="BD1439" s="471">
        <v>0</v>
      </c>
      <c r="BE1439" s="471">
        <v>0</v>
      </c>
      <c r="BF1439" s="471">
        <v>0</v>
      </c>
      <c r="BG1439" s="471">
        <v>0</v>
      </c>
      <c r="BH1439" s="471">
        <v>0</v>
      </c>
      <c r="BI1439" s="471">
        <v>0</v>
      </c>
      <c r="BJ1439" s="471">
        <v>0</v>
      </c>
      <c r="BK1439" s="471">
        <v>0</v>
      </c>
      <c r="BL1439" s="496">
        <v>0</v>
      </c>
      <c r="BM1439" s="471">
        <v>13</v>
      </c>
      <c r="BN1439" s="471">
        <v>13</v>
      </c>
      <c r="BO1439" s="471">
        <v>18</v>
      </c>
      <c r="BP1439" s="471">
        <v>7</v>
      </c>
      <c r="BQ1439" s="471">
        <v>4</v>
      </c>
      <c r="BR1439" s="471">
        <v>2</v>
      </c>
      <c r="BS1439" s="471">
        <v>1</v>
      </c>
      <c r="BT1439" s="471">
        <v>0</v>
      </c>
      <c r="BU1439" s="496">
        <v>58</v>
      </c>
      <c r="BV1439" s="471">
        <v>549</v>
      </c>
      <c r="BW1439" s="471">
        <v>343</v>
      </c>
      <c r="BX1439" s="471">
        <v>230</v>
      </c>
      <c r="BY1439" s="471">
        <v>121</v>
      </c>
      <c r="BZ1439" s="471">
        <v>67</v>
      </c>
      <c r="CA1439" s="471">
        <v>31</v>
      </c>
      <c r="CB1439" s="471">
        <v>31</v>
      </c>
      <c r="CC1439" s="471">
        <v>1</v>
      </c>
      <c r="CD1439" s="496">
        <v>1373</v>
      </c>
      <c r="CE1439" s="503">
        <v>10</v>
      </c>
      <c r="CF1439" s="471">
        <v>0</v>
      </c>
      <c r="CG1439" s="471">
        <v>0</v>
      </c>
      <c r="CH1439" s="471">
        <v>0</v>
      </c>
      <c r="CI1439" s="471">
        <v>0</v>
      </c>
      <c r="CJ1439" s="471">
        <v>0</v>
      </c>
      <c r="CK1439" s="471">
        <v>0</v>
      </c>
      <c r="CL1439" s="471">
        <v>0</v>
      </c>
      <c r="CM1439" s="471">
        <v>0</v>
      </c>
      <c r="CN1439" s="496">
        <v>0</v>
      </c>
      <c r="CO1439" s="503">
        <v>25</v>
      </c>
      <c r="CP1439" s="471">
        <v>0</v>
      </c>
      <c r="CQ1439" s="471">
        <v>0</v>
      </c>
      <c r="CR1439" s="471">
        <v>0</v>
      </c>
      <c r="CS1439" s="471">
        <v>0</v>
      </c>
      <c r="CT1439" s="471">
        <v>0</v>
      </c>
      <c r="CU1439" s="471">
        <v>0</v>
      </c>
      <c r="CV1439" s="471">
        <v>0</v>
      </c>
      <c r="CW1439" s="471">
        <v>0</v>
      </c>
      <c r="CX1439" s="496">
        <v>0</v>
      </c>
      <c r="CY1439" s="503">
        <v>50</v>
      </c>
      <c r="CZ1439" s="471">
        <v>0</v>
      </c>
      <c r="DA1439" s="471">
        <v>0</v>
      </c>
      <c r="DB1439" s="471">
        <v>0</v>
      </c>
      <c r="DC1439" s="471">
        <v>0</v>
      </c>
      <c r="DD1439" s="471">
        <v>0</v>
      </c>
      <c r="DE1439" s="471">
        <v>0</v>
      </c>
      <c r="DF1439" s="471">
        <v>0</v>
      </c>
      <c r="DG1439" s="471">
        <v>0</v>
      </c>
      <c r="DH1439" s="496">
        <v>0</v>
      </c>
      <c r="DI1439" s="503">
        <v>100</v>
      </c>
      <c r="DJ1439" s="471">
        <v>107</v>
      </c>
      <c r="DK1439" s="471">
        <v>30</v>
      </c>
      <c r="DL1439" s="471">
        <v>25</v>
      </c>
      <c r="DM1439" s="471">
        <v>5</v>
      </c>
      <c r="DN1439" s="471">
        <v>4</v>
      </c>
      <c r="DO1439" s="471">
        <v>4</v>
      </c>
      <c r="DP1439" s="471">
        <v>5</v>
      </c>
      <c r="DQ1439" s="471">
        <v>1</v>
      </c>
      <c r="DR1439" s="496">
        <v>181</v>
      </c>
      <c r="DS1439" s="503">
        <v>0</v>
      </c>
      <c r="DT1439" s="471">
        <v>0</v>
      </c>
      <c r="DU1439" s="471">
        <v>0</v>
      </c>
      <c r="DV1439" s="471">
        <v>0</v>
      </c>
      <c r="DW1439" s="471">
        <v>0</v>
      </c>
      <c r="DX1439" s="471">
        <v>0</v>
      </c>
      <c r="DY1439" s="471">
        <v>0</v>
      </c>
      <c r="DZ1439" s="471">
        <v>0</v>
      </c>
      <c r="EA1439" s="471">
        <v>0</v>
      </c>
      <c r="EB1439" s="496">
        <v>0</v>
      </c>
      <c r="EC1439" s="471">
        <v>107</v>
      </c>
      <c r="ED1439" s="471">
        <v>30</v>
      </c>
      <c r="EE1439" s="471">
        <v>25</v>
      </c>
      <c r="EF1439" s="471">
        <v>5</v>
      </c>
      <c r="EG1439" s="471">
        <v>4</v>
      </c>
      <c r="EH1439" s="471">
        <v>4</v>
      </c>
      <c r="EI1439" s="471">
        <v>5</v>
      </c>
      <c r="EJ1439" s="471">
        <v>1</v>
      </c>
      <c r="EK1439" s="496">
        <v>181</v>
      </c>
      <c r="EL1439" s="518">
        <v>50</v>
      </c>
      <c r="EM1439" s="471">
        <v>0</v>
      </c>
      <c r="EN1439" s="471">
        <v>0</v>
      </c>
      <c r="EO1439" s="471">
        <v>0</v>
      </c>
      <c r="EP1439" s="471">
        <v>0</v>
      </c>
      <c r="EQ1439" s="471">
        <v>0</v>
      </c>
      <c r="ER1439" s="471">
        <v>0</v>
      </c>
      <c r="ES1439" s="471">
        <v>0</v>
      </c>
      <c r="ET1439" s="471">
        <v>0</v>
      </c>
      <c r="EU1439" s="496">
        <v>0</v>
      </c>
      <c r="EV1439" s="503">
        <v>100</v>
      </c>
      <c r="EW1439" s="471">
        <v>0</v>
      </c>
      <c r="EX1439" s="471">
        <v>0</v>
      </c>
      <c r="EY1439" s="471">
        <v>0</v>
      </c>
      <c r="EZ1439" s="471">
        <v>0</v>
      </c>
      <c r="FA1439" s="471">
        <v>0</v>
      </c>
      <c r="FB1439" s="471">
        <v>0</v>
      </c>
      <c r="FC1439" s="471">
        <v>0</v>
      </c>
      <c r="FD1439" s="471">
        <v>0</v>
      </c>
      <c r="FE1439" s="496">
        <v>0</v>
      </c>
      <c r="FF1439" s="503">
        <v>150</v>
      </c>
      <c r="FG1439" s="471">
        <v>0</v>
      </c>
      <c r="FH1439" s="471">
        <v>0</v>
      </c>
      <c r="FI1439" s="471">
        <v>0</v>
      </c>
      <c r="FJ1439" s="471">
        <v>0</v>
      </c>
      <c r="FK1439" s="471">
        <v>0</v>
      </c>
      <c r="FL1439" s="471">
        <v>0</v>
      </c>
      <c r="FM1439" s="471">
        <v>0</v>
      </c>
      <c r="FN1439" s="471">
        <v>0</v>
      </c>
      <c r="FO1439" s="496">
        <v>0</v>
      </c>
      <c r="FP1439" s="503">
        <v>200</v>
      </c>
      <c r="FQ1439" s="471">
        <v>32</v>
      </c>
      <c r="FR1439" s="471">
        <v>9</v>
      </c>
      <c r="FS1439" s="471">
        <v>3</v>
      </c>
      <c r="FT1439" s="471">
        <v>4</v>
      </c>
      <c r="FU1439" s="471">
        <v>0</v>
      </c>
      <c r="FV1439" s="471">
        <v>0</v>
      </c>
      <c r="FW1439" s="471">
        <v>0</v>
      </c>
      <c r="FX1439" s="471">
        <v>0</v>
      </c>
      <c r="FY1439" s="496">
        <v>48</v>
      </c>
      <c r="FZ1439" s="503">
        <v>0</v>
      </c>
      <c r="GA1439" s="471">
        <v>0</v>
      </c>
      <c r="GB1439" s="471">
        <v>0</v>
      </c>
      <c r="GC1439" s="471">
        <v>0</v>
      </c>
      <c r="GD1439" s="471">
        <v>0</v>
      </c>
      <c r="GE1439" s="471">
        <v>0</v>
      </c>
      <c r="GF1439" s="471">
        <v>0</v>
      </c>
      <c r="GG1439" s="471">
        <v>0</v>
      </c>
      <c r="GH1439" s="471">
        <v>0</v>
      </c>
      <c r="GI1439" s="496">
        <v>0</v>
      </c>
      <c r="GJ1439" s="471">
        <v>32</v>
      </c>
      <c r="GK1439" s="471">
        <v>9</v>
      </c>
      <c r="GL1439" s="471">
        <v>3</v>
      </c>
      <c r="GM1439" s="471">
        <v>4</v>
      </c>
      <c r="GN1439" s="471">
        <v>0</v>
      </c>
      <c r="GO1439" s="471">
        <v>0</v>
      </c>
      <c r="GP1439" s="471">
        <v>0</v>
      </c>
      <c r="GQ1439" s="471">
        <v>0</v>
      </c>
      <c r="GR1439" s="496">
        <v>48</v>
      </c>
      <c r="GS1439" s="503">
        <v>100</v>
      </c>
      <c r="GT1439" s="471">
        <v>0</v>
      </c>
      <c r="GU1439" s="471">
        <v>0</v>
      </c>
      <c r="GV1439" s="471">
        <v>0</v>
      </c>
      <c r="GW1439" s="471">
        <v>0</v>
      </c>
      <c r="GX1439" s="471">
        <v>0</v>
      </c>
      <c r="GY1439" s="471">
        <v>0</v>
      </c>
      <c r="GZ1439" s="471">
        <v>0</v>
      </c>
      <c r="HA1439" s="471">
        <v>0</v>
      </c>
      <c r="HB1439" s="496">
        <v>0</v>
      </c>
      <c r="HC1439" s="503">
        <v>150</v>
      </c>
      <c r="HD1439" s="471">
        <v>0</v>
      </c>
      <c r="HE1439" s="471">
        <v>0</v>
      </c>
      <c r="HF1439" s="471">
        <v>0</v>
      </c>
      <c r="HG1439" s="471">
        <v>0</v>
      </c>
      <c r="HH1439" s="471">
        <v>0</v>
      </c>
      <c r="HI1439" s="471">
        <v>0</v>
      </c>
      <c r="HJ1439" s="471">
        <v>0</v>
      </c>
      <c r="HK1439" s="471">
        <v>0</v>
      </c>
      <c r="HL1439" s="496">
        <v>0</v>
      </c>
      <c r="HM1439" s="503">
        <v>200</v>
      </c>
      <c r="HN1439" s="471">
        <v>0</v>
      </c>
      <c r="HO1439" s="471">
        <v>0</v>
      </c>
      <c r="HP1439" s="471">
        <v>0</v>
      </c>
      <c r="HQ1439" s="471">
        <v>0</v>
      </c>
      <c r="HR1439" s="471">
        <v>0</v>
      </c>
      <c r="HS1439" s="471">
        <v>0</v>
      </c>
      <c r="HT1439" s="471">
        <v>0</v>
      </c>
      <c r="HU1439" s="471">
        <v>0</v>
      </c>
      <c r="HV1439" s="496">
        <v>0</v>
      </c>
      <c r="HW1439" s="503">
        <v>250</v>
      </c>
      <c r="HX1439" s="471">
        <v>0</v>
      </c>
      <c r="HY1439" s="471">
        <v>0</v>
      </c>
      <c r="HZ1439" s="471">
        <v>0</v>
      </c>
      <c r="IA1439" s="471">
        <v>0</v>
      </c>
      <c r="IB1439" s="471">
        <v>0</v>
      </c>
      <c r="IC1439" s="471">
        <v>0</v>
      </c>
      <c r="ID1439" s="471">
        <v>0</v>
      </c>
      <c r="IE1439" s="471">
        <v>0</v>
      </c>
      <c r="IF1439" s="496">
        <v>0</v>
      </c>
      <c r="IG1439" s="503">
        <v>300</v>
      </c>
      <c r="IH1439" s="471">
        <v>23</v>
      </c>
      <c r="II1439" s="471">
        <v>9</v>
      </c>
      <c r="IJ1439" s="471">
        <v>6</v>
      </c>
      <c r="IK1439" s="471">
        <v>4</v>
      </c>
      <c r="IL1439" s="471">
        <v>0</v>
      </c>
      <c r="IM1439" s="471">
        <v>1</v>
      </c>
      <c r="IN1439" s="471">
        <v>0</v>
      </c>
      <c r="IO1439" s="471">
        <v>0</v>
      </c>
      <c r="IP1439" s="496">
        <v>43</v>
      </c>
      <c r="IQ1439" s="503">
        <v>0</v>
      </c>
      <c r="IR1439" s="471">
        <v>0</v>
      </c>
      <c r="IS1439" s="471">
        <v>0</v>
      </c>
      <c r="IT1439" s="471">
        <v>0</v>
      </c>
      <c r="IU1439" s="471">
        <v>0</v>
      </c>
      <c r="IV1439" s="471">
        <v>0</v>
      </c>
      <c r="IW1439" s="471">
        <v>0</v>
      </c>
      <c r="IX1439" s="471">
        <v>0</v>
      </c>
      <c r="IY1439" s="471">
        <v>0</v>
      </c>
      <c r="IZ1439" s="496">
        <v>0</v>
      </c>
      <c r="JA1439" s="471">
        <v>23</v>
      </c>
      <c r="JB1439" s="471">
        <v>9</v>
      </c>
      <c r="JC1439" s="471">
        <v>6</v>
      </c>
      <c r="JD1439" s="471">
        <v>4</v>
      </c>
      <c r="JE1439" s="471">
        <v>0</v>
      </c>
      <c r="JF1439" s="471">
        <v>1</v>
      </c>
      <c r="JG1439" s="471">
        <v>0</v>
      </c>
      <c r="JH1439" s="471">
        <v>0</v>
      </c>
      <c r="JI1439" s="471">
        <v>43</v>
      </c>
      <c r="JJ1439" s="503">
        <v>0</v>
      </c>
      <c r="JK1439" s="471">
        <v>625</v>
      </c>
      <c r="JL1439" s="471">
        <v>658</v>
      </c>
      <c r="JM1439" s="471">
        <v>716</v>
      </c>
      <c r="JN1439" s="471">
        <v>441</v>
      </c>
      <c r="JO1439" s="471">
        <v>319</v>
      </c>
      <c r="JP1439" s="471">
        <v>237</v>
      </c>
      <c r="JQ1439" s="471">
        <v>186</v>
      </c>
      <c r="JR1439" s="471">
        <v>21</v>
      </c>
      <c r="JS1439" s="496">
        <v>3203</v>
      </c>
      <c r="JT1439" s="503">
        <v>10</v>
      </c>
      <c r="JU1439" s="471">
        <v>0</v>
      </c>
      <c r="JV1439" s="471">
        <v>0</v>
      </c>
      <c r="JW1439" s="471">
        <v>0</v>
      </c>
      <c r="JX1439" s="471">
        <v>0</v>
      </c>
      <c r="JY1439" s="471">
        <v>0</v>
      </c>
      <c r="JZ1439" s="471">
        <v>0</v>
      </c>
      <c r="KA1439" s="471">
        <v>0</v>
      </c>
      <c r="KB1439" s="471">
        <v>0</v>
      </c>
      <c r="KC1439" s="496">
        <v>0</v>
      </c>
      <c r="KD1439" s="503">
        <v>50</v>
      </c>
      <c r="KE1439" s="471">
        <v>7</v>
      </c>
      <c r="KF1439" s="471">
        <v>6</v>
      </c>
      <c r="KG1439" s="471">
        <v>5</v>
      </c>
      <c r="KH1439" s="471">
        <v>2</v>
      </c>
      <c r="KI1439" s="471">
        <v>2</v>
      </c>
      <c r="KJ1439" s="471">
        <v>0</v>
      </c>
      <c r="KK1439" s="471">
        <v>2</v>
      </c>
      <c r="KL1439" s="471">
        <v>1</v>
      </c>
      <c r="KM1439" s="496">
        <v>25</v>
      </c>
      <c r="KN1439" s="503">
        <v>0</v>
      </c>
      <c r="KO1439" s="471">
        <v>0</v>
      </c>
      <c r="KP1439" s="471">
        <v>0</v>
      </c>
      <c r="KQ1439" s="471">
        <v>0</v>
      </c>
      <c r="KR1439" s="471">
        <v>0</v>
      </c>
      <c r="KS1439" s="471">
        <v>0</v>
      </c>
      <c r="KT1439" s="471">
        <v>0</v>
      </c>
      <c r="KU1439" s="471">
        <v>0</v>
      </c>
      <c r="KV1439" s="471">
        <v>0</v>
      </c>
      <c r="KW1439" s="496">
        <v>0</v>
      </c>
      <c r="KX1439" s="471">
        <v>632</v>
      </c>
      <c r="KY1439" s="471">
        <v>664</v>
      </c>
      <c r="KZ1439" s="471">
        <v>721</v>
      </c>
      <c r="LA1439" s="471">
        <v>443</v>
      </c>
      <c r="LB1439" s="471">
        <v>321</v>
      </c>
      <c r="LC1439" s="471">
        <v>237</v>
      </c>
      <c r="LD1439" s="471">
        <v>188</v>
      </c>
      <c r="LE1439" s="471">
        <v>22</v>
      </c>
      <c r="LF1439" s="496">
        <v>3228</v>
      </c>
      <c r="LG1439" s="262"/>
      <c r="LH1439" s="262"/>
      <c r="LI1439" s="262"/>
      <c r="LJ1439" s="262"/>
      <c r="LK1439" s="262"/>
      <c r="LL1439" s="262"/>
      <c r="LM1439" s="262"/>
      <c r="LN1439" s="262"/>
      <c r="LO1439" s="262"/>
      <c r="LP1439" s="262"/>
      <c r="LQ1439" s="262"/>
      <c r="LR1439" s="262"/>
      <c r="LS1439" s="262"/>
      <c r="LT1439" s="262"/>
      <c r="LU1439" s="262"/>
      <c r="LV1439" s="262"/>
      <c r="LW1439" s="262"/>
      <c r="LX1439" s="262"/>
      <c r="LY1439" s="262"/>
      <c r="LZ1439" s="262"/>
      <c r="MA1439" s="262"/>
      <c r="MB1439" s="262"/>
      <c r="MC1439" s="262"/>
      <c r="MD1439" s="262"/>
      <c r="ME1439" s="262"/>
      <c r="MF1439" s="262"/>
      <c r="MG1439" s="262"/>
      <c r="MH1439" s="262"/>
      <c r="MI1439" s="262"/>
      <c r="MJ1439" s="262"/>
      <c r="MK1439" s="262"/>
      <c r="ML1439" s="262"/>
      <c r="MM1439" s="262"/>
      <c r="MN1439" s="262"/>
      <c r="MO1439" s="262"/>
      <c r="MP1439" s="262"/>
      <c r="MQ1439" s="262"/>
      <c r="MR1439" s="262"/>
      <c r="MS1439" s="262"/>
      <c r="MT1439" s="262"/>
      <c r="MU1439" s="262"/>
    </row>
    <row r="1440" spans="1:359" x14ac:dyDescent="0.2">
      <c r="A1440" s="241" t="s">
        <v>316</v>
      </c>
      <c r="B1440" s="476" t="s">
        <v>954</v>
      </c>
      <c r="C1440" s="326" t="s">
        <v>794</v>
      </c>
      <c r="D1440" s="283" t="s">
        <v>955</v>
      </c>
      <c r="E1440" s="503">
        <v>0</v>
      </c>
      <c r="F1440" s="471">
        <v>2242</v>
      </c>
      <c r="G1440" s="471">
        <v>413</v>
      </c>
      <c r="H1440" s="471">
        <v>155</v>
      </c>
      <c r="I1440" s="471">
        <v>75</v>
      </c>
      <c r="J1440" s="471">
        <v>13</v>
      </c>
      <c r="K1440" s="471">
        <v>2</v>
      </c>
      <c r="L1440" s="471">
        <v>1</v>
      </c>
      <c r="M1440" s="471">
        <v>0</v>
      </c>
      <c r="N1440" s="496">
        <v>2901</v>
      </c>
      <c r="O1440" s="503">
        <v>10</v>
      </c>
      <c r="P1440" s="471">
        <v>0</v>
      </c>
      <c r="Q1440" s="471">
        <v>0</v>
      </c>
      <c r="R1440" s="471">
        <v>0</v>
      </c>
      <c r="S1440" s="471">
        <v>0</v>
      </c>
      <c r="T1440" s="471">
        <v>0</v>
      </c>
      <c r="U1440" s="471">
        <v>0</v>
      </c>
      <c r="V1440" s="471">
        <v>0</v>
      </c>
      <c r="W1440" s="471">
        <v>0</v>
      </c>
      <c r="X1440" s="496">
        <v>0</v>
      </c>
      <c r="Y1440" s="503">
        <v>25</v>
      </c>
      <c r="Z1440" s="471">
        <v>0</v>
      </c>
      <c r="AA1440" s="471">
        <v>0</v>
      </c>
      <c r="AB1440" s="471">
        <v>0</v>
      </c>
      <c r="AC1440" s="471">
        <v>0</v>
      </c>
      <c r="AD1440" s="471">
        <v>0</v>
      </c>
      <c r="AE1440" s="471">
        <v>0</v>
      </c>
      <c r="AF1440" s="471">
        <v>0</v>
      </c>
      <c r="AG1440" s="471">
        <v>0</v>
      </c>
      <c r="AH1440" s="496">
        <v>0</v>
      </c>
      <c r="AI1440" s="503">
        <v>50</v>
      </c>
      <c r="AJ1440" s="471">
        <v>0</v>
      </c>
      <c r="AK1440" s="471">
        <v>0</v>
      </c>
      <c r="AL1440" s="471">
        <v>0</v>
      </c>
      <c r="AM1440" s="471">
        <v>0</v>
      </c>
      <c r="AN1440" s="471">
        <v>0</v>
      </c>
      <c r="AO1440" s="471">
        <v>0</v>
      </c>
      <c r="AP1440" s="471">
        <v>0</v>
      </c>
      <c r="AQ1440" s="471">
        <v>0</v>
      </c>
      <c r="AR1440" s="496">
        <v>0</v>
      </c>
      <c r="AS1440" s="503">
        <v>100</v>
      </c>
      <c r="AT1440" s="471">
        <v>0</v>
      </c>
      <c r="AU1440" s="471">
        <v>0</v>
      </c>
      <c r="AV1440" s="471">
        <v>0</v>
      </c>
      <c r="AW1440" s="471">
        <v>0</v>
      </c>
      <c r="AX1440" s="471">
        <v>0</v>
      </c>
      <c r="AY1440" s="471">
        <v>0</v>
      </c>
      <c r="AZ1440" s="471">
        <v>0</v>
      </c>
      <c r="BA1440" s="471">
        <v>0</v>
      </c>
      <c r="BB1440" s="496">
        <v>0</v>
      </c>
      <c r="BC1440" s="503">
        <v>0</v>
      </c>
      <c r="BD1440" s="471">
        <v>0</v>
      </c>
      <c r="BE1440" s="471">
        <v>0</v>
      </c>
      <c r="BF1440" s="471">
        <v>0</v>
      </c>
      <c r="BG1440" s="471">
        <v>0</v>
      </c>
      <c r="BH1440" s="471">
        <v>0</v>
      </c>
      <c r="BI1440" s="471">
        <v>0</v>
      </c>
      <c r="BJ1440" s="471">
        <v>0</v>
      </c>
      <c r="BK1440" s="471">
        <v>0</v>
      </c>
      <c r="BL1440" s="496">
        <v>0</v>
      </c>
      <c r="BM1440" s="471">
        <v>0</v>
      </c>
      <c r="BN1440" s="471">
        <v>0</v>
      </c>
      <c r="BO1440" s="471">
        <v>0</v>
      </c>
      <c r="BP1440" s="471">
        <v>0</v>
      </c>
      <c r="BQ1440" s="471">
        <v>0</v>
      </c>
      <c r="BR1440" s="471">
        <v>0</v>
      </c>
      <c r="BS1440" s="471">
        <v>0</v>
      </c>
      <c r="BT1440" s="471">
        <v>0</v>
      </c>
      <c r="BU1440" s="496">
        <v>0</v>
      </c>
      <c r="BV1440" s="471">
        <v>2242</v>
      </c>
      <c r="BW1440" s="471">
        <v>413</v>
      </c>
      <c r="BX1440" s="471">
        <v>155</v>
      </c>
      <c r="BY1440" s="471">
        <v>75</v>
      </c>
      <c r="BZ1440" s="471">
        <v>13</v>
      </c>
      <c r="CA1440" s="471">
        <v>2</v>
      </c>
      <c r="CB1440" s="471">
        <v>1</v>
      </c>
      <c r="CC1440" s="471">
        <v>0</v>
      </c>
      <c r="CD1440" s="496">
        <v>2901</v>
      </c>
      <c r="CE1440" s="503">
        <v>10</v>
      </c>
      <c r="CF1440" s="471">
        <v>0</v>
      </c>
      <c r="CG1440" s="471">
        <v>0</v>
      </c>
      <c r="CH1440" s="471">
        <v>0</v>
      </c>
      <c r="CI1440" s="471">
        <v>0</v>
      </c>
      <c r="CJ1440" s="471">
        <v>0</v>
      </c>
      <c r="CK1440" s="471">
        <v>0</v>
      </c>
      <c r="CL1440" s="471">
        <v>0</v>
      </c>
      <c r="CM1440" s="471">
        <v>0</v>
      </c>
      <c r="CN1440" s="496">
        <v>0</v>
      </c>
      <c r="CO1440" s="503">
        <v>25</v>
      </c>
      <c r="CP1440" s="471">
        <v>0</v>
      </c>
      <c r="CQ1440" s="471">
        <v>0</v>
      </c>
      <c r="CR1440" s="471">
        <v>0</v>
      </c>
      <c r="CS1440" s="471">
        <v>0</v>
      </c>
      <c r="CT1440" s="471">
        <v>0</v>
      </c>
      <c r="CU1440" s="471">
        <v>0</v>
      </c>
      <c r="CV1440" s="471">
        <v>0</v>
      </c>
      <c r="CW1440" s="471">
        <v>0</v>
      </c>
      <c r="CX1440" s="496">
        <v>0</v>
      </c>
      <c r="CY1440" s="503">
        <v>50</v>
      </c>
      <c r="CZ1440" s="471">
        <v>0</v>
      </c>
      <c r="DA1440" s="471">
        <v>0</v>
      </c>
      <c r="DB1440" s="471">
        <v>0</v>
      </c>
      <c r="DC1440" s="471">
        <v>0</v>
      </c>
      <c r="DD1440" s="471">
        <v>0</v>
      </c>
      <c r="DE1440" s="471">
        <v>0</v>
      </c>
      <c r="DF1440" s="471">
        <v>0</v>
      </c>
      <c r="DG1440" s="471">
        <v>0</v>
      </c>
      <c r="DH1440" s="496">
        <v>0</v>
      </c>
      <c r="DI1440" s="503">
        <v>100</v>
      </c>
      <c r="DJ1440" s="471">
        <v>294</v>
      </c>
      <c r="DK1440" s="471">
        <v>38</v>
      </c>
      <c r="DL1440" s="471">
        <v>15</v>
      </c>
      <c r="DM1440" s="471">
        <v>7</v>
      </c>
      <c r="DN1440" s="471">
        <v>1</v>
      </c>
      <c r="DO1440" s="471">
        <v>0</v>
      </c>
      <c r="DP1440" s="471">
        <v>1</v>
      </c>
      <c r="DQ1440" s="471">
        <v>0</v>
      </c>
      <c r="DR1440" s="496">
        <v>356</v>
      </c>
      <c r="DS1440" s="503">
        <v>0</v>
      </c>
      <c r="DT1440" s="471">
        <v>0</v>
      </c>
      <c r="DU1440" s="471">
        <v>0</v>
      </c>
      <c r="DV1440" s="471">
        <v>0</v>
      </c>
      <c r="DW1440" s="471">
        <v>0</v>
      </c>
      <c r="DX1440" s="471">
        <v>0</v>
      </c>
      <c r="DY1440" s="471">
        <v>0</v>
      </c>
      <c r="DZ1440" s="471">
        <v>0</v>
      </c>
      <c r="EA1440" s="471">
        <v>0</v>
      </c>
      <c r="EB1440" s="496">
        <v>0</v>
      </c>
      <c r="EC1440" s="471">
        <v>294</v>
      </c>
      <c r="ED1440" s="471">
        <v>38</v>
      </c>
      <c r="EE1440" s="471">
        <v>15</v>
      </c>
      <c r="EF1440" s="471">
        <v>7</v>
      </c>
      <c r="EG1440" s="471">
        <v>1</v>
      </c>
      <c r="EH1440" s="471">
        <v>0</v>
      </c>
      <c r="EI1440" s="471">
        <v>1</v>
      </c>
      <c r="EJ1440" s="471">
        <v>0</v>
      </c>
      <c r="EK1440" s="496">
        <v>356</v>
      </c>
      <c r="EL1440" s="518">
        <v>50</v>
      </c>
      <c r="EM1440" s="471">
        <v>0</v>
      </c>
      <c r="EN1440" s="471">
        <v>0</v>
      </c>
      <c r="EO1440" s="471">
        <v>0</v>
      </c>
      <c r="EP1440" s="471">
        <v>0</v>
      </c>
      <c r="EQ1440" s="471">
        <v>0</v>
      </c>
      <c r="ER1440" s="471">
        <v>0</v>
      </c>
      <c r="ES1440" s="471">
        <v>0</v>
      </c>
      <c r="ET1440" s="471">
        <v>0</v>
      </c>
      <c r="EU1440" s="496">
        <v>0</v>
      </c>
      <c r="EV1440" s="503">
        <v>100</v>
      </c>
      <c r="EW1440" s="471">
        <v>0</v>
      </c>
      <c r="EX1440" s="471">
        <v>0</v>
      </c>
      <c r="EY1440" s="471">
        <v>0</v>
      </c>
      <c r="EZ1440" s="471">
        <v>0</v>
      </c>
      <c r="FA1440" s="471">
        <v>0</v>
      </c>
      <c r="FB1440" s="471">
        <v>0</v>
      </c>
      <c r="FC1440" s="471">
        <v>0</v>
      </c>
      <c r="FD1440" s="471">
        <v>0</v>
      </c>
      <c r="FE1440" s="496">
        <v>0</v>
      </c>
      <c r="FF1440" s="503">
        <v>150</v>
      </c>
      <c r="FG1440" s="471">
        <v>0</v>
      </c>
      <c r="FH1440" s="471">
        <v>0</v>
      </c>
      <c r="FI1440" s="471">
        <v>0</v>
      </c>
      <c r="FJ1440" s="471">
        <v>0</v>
      </c>
      <c r="FK1440" s="471">
        <v>0</v>
      </c>
      <c r="FL1440" s="471">
        <v>0</v>
      </c>
      <c r="FM1440" s="471">
        <v>0</v>
      </c>
      <c r="FN1440" s="471">
        <v>0</v>
      </c>
      <c r="FO1440" s="496">
        <v>0</v>
      </c>
      <c r="FP1440" s="503">
        <v>200</v>
      </c>
      <c r="FQ1440" s="471">
        <v>69</v>
      </c>
      <c r="FR1440" s="471">
        <v>12</v>
      </c>
      <c r="FS1440" s="471">
        <v>4</v>
      </c>
      <c r="FT1440" s="471">
        <v>0</v>
      </c>
      <c r="FU1440" s="471">
        <v>0</v>
      </c>
      <c r="FV1440" s="471">
        <v>0</v>
      </c>
      <c r="FW1440" s="471">
        <v>0</v>
      </c>
      <c r="FX1440" s="471">
        <v>0</v>
      </c>
      <c r="FY1440" s="496">
        <v>85</v>
      </c>
      <c r="FZ1440" s="503">
        <v>0</v>
      </c>
      <c r="GA1440" s="471">
        <v>0</v>
      </c>
      <c r="GB1440" s="471">
        <v>0</v>
      </c>
      <c r="GC1440" s="471">
        <v>0</v>
      </c>
      <c r="GD1440" s="471">
        <v>0</v>
      </c>
      <c r="GE1440" s="471">
        <v>0</v>
      </c>
      <c r="GF1440" s="471">
        <v>0</v>
      </c>
      <c r="GG1440" s="471">
        <v>0</v>
      </c>
      <c r="GH1440" s="471">
        <v>0</v>
      </c>
      <c r="GI1440" s="496">
        <v>0</v>
      </c>
      <c r="GJ1440" s="471">
        <v>69</v>
      </c>
      <c r="GK1440" s="471">
        <v>12</v>
      </c>
      <c r="GL1440" s="471">
        <v>4</v>
      </c>
      <c r="GM1440" s="471">
        <v>0</v>
      </c>
      <c r="GN1440" s="471">
        <v>0</v>
      </c>
      <c r="GO1440" s="471">
        <v>0</v>
      </c>
      <c r="GP1440" s="471">
        <v>0</v>
      </c>
      <c r="GQ1440" s="471">
        <v>0</v>
      </c>
      <c r="GR1440" s="496">
        <v>85</v>
      </c>
      <c r="GS1440" s="503">
        <v>100</v>
      </c>
      <c r="GT1440" s="471">
        <v>0</v>
      </c>
      <c r="GU1440" s="471">
        <v>0</v>
      </c>
      <c r="GV1440" s="471">
        <v>0</v>
      </c>
      <c r="GW1440" s="471">
        <v>0</v>
      </c>
      <c r="GX1440" s="471">
        <v>0</v>
      </c>
      <c r="GY1440" s="471">
        <v>0</v>
      </c>
      <c r="GZ1440" s="471">
        <v>0</v>
      </c>
      <c r="HA1440" s="471">
        <v>0</v>
      </c>
      <c r="HB1440" s="496">
        <v>0</v>
      </c>
      <c r="HC1440" s="503">
        <v>150</v>
      </c>
      <c r="HD1440" s="471">
        <v>0</v>
      </c>
      <c r="HE1440" s="471">
        <v>0</v>
      </c>
      <c r="HF1440" s="471">
        <v>0</v>
      </c>
      <c r="HG1440" s="471">
        <v>0</v>
      </c>
      <c r="HH1440" s="471">
        <v>0</v>
      </c>
      <c r="HI1440" s="471">
        <v>0</v>
      </c>
      <c r="HJ1440" s="471">
        <v>0</v>
      </c>
      <c r="HK1440" s="471">
        <v>0</v>
      </c>
      <c r="HL1440" s="496">
        <v>0</v>
      </c>
      <c r="HM1440" s="503">
        <v>200</v>
      </c>
      <c r="HN1440" s="471">
        <v>0</v>
      </c>
      <c r="HO1440" s="471">
        <v>0</v>
      </c>
      <c r="HP1440" s="471">
        <v>0</v>
      </c>
      <c r="HQ1440" s="471">
        <v>0</v>
      </c>
      <c r="HR1440" s="471">
        <v>0</v>
      </c>
      <c r="HS1440" s="471">
        <v>0</v>
      </c>
      <c r="HT1440" s="471">
        <v>0</v>
      </c>
      <c r="HU1440" s="471">
        <v>0</v>
      </c>
      <c r="HV1440" s="496">
        <v>0</v>
      </c>
      <c r="HW1440" s="503">
        <v>250</v>
      </c>
      <c r="HX1440" s="471">
        <v>0</v>
      </c>
      <c r="HY1440" s="471">
        <v>0</v>
      </c>
      <c r="HZ1440" s="471">
        <v>0</v>
      </c>
      <c r="IA1440" s="471">
        <v>0</v>
      </c>
      <c r="IB1440" s="471">
        <v>0</v>
      </c>
      <c r="IC1440" s="471">
        <v>0</v>
      </c>
      <c r="ID1440" s="471">
        <v>0</v>
      </c>
      <c r="IE1440" s="471">
        <v>0</v>
      </c>
      <c r="IF1440" s="496">
        <v>0</v>
      </c>
      <c r="IG1440" s="503">
        <v>300</v>
      </c>
      <c r="IH1440" s="471">
        <v>48</v>
      </c>
      <c r="II1440" s="471">
        <v>6</v>
      </c>
      <c r="IJ1440" s="471">
        <v>3</v>
      </c>
      <c r="IK1440" s="471">
        <v>0</v>
      </c>
      <c r="IL1440" s="471">
        <v>0</v>
      </c>
      <c r="IM1440" s="471">
        <v>2</v>
      </c>
      <c r="IN1440" s="471">
        <v>1</v>
      </c>
      <c r="IO1440" s="471">
        <v>0</v>
      </c>
      <c r="IP1440" s="496">
        <v>60</v>
      </c>
      <c r="IQ1440" s="503">
        <v>0</v>
      </c>
      <c r="IR1440" s="471">
        <v>0</v>
      </c>
      <c r="IS1440" s="471">
        <v>0</v>
      </c>
      <c r="IT1440" s="471">
        <v>0</v>
      </c>
      <c r="IU1440" s="471">
        <v>0</v>
      </c>
      <c r="IV1440" s="471">
        <v>0</v>
      </c>
      <c r="IW1440" s="471">
        <v>0</v>
      </c>
      <c r="IX1440" s="471">
        <v>0</v>
      </c>
      <c r="IY1440" s="471">
        <v>0</v>
      </c>
      <c r="IZ1440" s="496">
        <v>0</v>
      </c>
      <c r="JA1440" s="471">
        <v>48</v>
      </c>
      <c r="JB1440" s="471">
        <v>6</v>
      </c>
      <c r="JC1440" s="471">
        <v>3</v>
      </c>
      <c r="JD1440" s="471">
        <v>0</v>
      </c>
      <c r="JE1440" s="471">
        <v>0</v>
      </c>
      <c r="JF1440" s="471">
        <v>2</v>
      </c>
      <c r="JG1440" s="471">
        <v>1</v>
      </c>
      <c r="JH1440" s="471">
        <v>0</v>
      </c>
      <c r="JI1440" s="471">
        <v>60</v>
      </c>
      <c r="JJ1440" s="503">
        <v>0</v>
      </c>
      <c r="JK1440" s="471">
        <v>158</v>
      </c>
      <c r="JL1440" s="471">
        <v>52</v>
      </c>
      <c r="JM1440" s="471">
        <v>24</v>
      </c>
      <c r="JN1440" s="471">
        <v>9</v>
      </c>
      <c r="JO1440" s="471">
        <v>0</v>
      </c>
      <c r="JP1440" s="471">
        <v>4</v>
      </c>
      <c r="JQ1440" s="471">
        <v>0</v>
      </c>
      <c r="JR1440" s="471">
        <v>0</v>
      </c>
      <c r="JS1440" s="496">
        <v>247</v>
      </c>
      <c r="JT1440" s="503">
        <v>10</v>
      </c>
      <c r="JU1440" s="471">
        <v>0</v>
      </c>
      <c r="JV1440" s="471">
        <v>0</v>
      </c>
      <c r="JW1440" s="471">
        <v>0</v>
      </c>
      <c r="JX1440" s="471">
        <v>0</v>
      </c>
      <c r="JY1440" s="471">
        <v>0</v>
      </c>
      <c r="JZ1440" s="471">
        <v>0</v>
      </c>
      <c r="KA1440" s="471">
        <v>0</v>
      </c>
      <c r="KB1440" s="471">
        <v>0</v>
      </c>
      <c r="KC1440" s="496">
        <v>0</v>
      </c>
      <c r="KD1440" s="503">
        <v>50</v>
      </c>
      <c r="KE1440" s="471">
        <v>1</v>
      </c>
      <c r="KF1440" s="471">
        <v>2</v>
      </c>
      <c r="KG1440" s="471">
        <v>0</v>
      </c>
      <c r="KH1440" s="471">
        <v>0</v>
      </c>
      <c r="KI1440" s="471">
        <v>0</v>
      </c>
      <c r="KJ1440" s="471">
        <v>0</v>
      </c>
      <c r="KK1440" s="471">
        <v>0</v>
      </c>
      <c r="KL1440" s="471">
        <v>0</v>
      </c>
      <c r="KM1440" s="496">
        <v>3</v>
      </c>
      <c r="KN1440" s="503">
        <v>0</v>
      </c>
      <c r="KO1440" s="471">
        <v>0</v>
      </c>
      <c r="KP1440" s="471">
        <v>0</v>
      </c>
      <c r="KQ1440" s="471">
        <v>0</v>
      </c>
      <c r="KR1440" s="471">
        <v>0</v>
      </c>
      <c r="KS1440" s="471">
        <v>0</v>
      </c>
      <c r="KT1440" s="471">
        <v>0</v>
      </c>
      <c r="KU1440" s="471">
        <v>0</v>
      </c>
      <c r="KV1440" s="471">
        <v>0</v>
      </c>
      <c r="KW1440" s="496">
        <v>0</v>
      </c>
      <c r="KX1440" s="471">
        <v>159</v>
      </c>
      <c r="KY1440" s="471">
        <v>54</v>
      </c>
      <c r="KZ1440" s="471">
        <v>24</v>
      </c>
      <c r="LA1440" s="471">
        <v>9</v>
      </c>
      <c r="LB1440" s="471">
        <v>0</v>
      </c>
      <c r="LC1440" s="471">
        <v>4</v>
      </c>
      <c r="LD1440" s="471">
        <v>0</v>
      </c>
      <c r="LE1440" s="471">
        <v>0</v>
      </c>
      <c r="LF1440" s="496">
        <v>250</v>
      </c>
      <c r="LG1440" s="262"/>
      <c r="LH1440" s="262"/>
      <c r="LI1440" s="262"/>
      <c r="LJ1440" s="262"/>
      <c r="LK1440" s="262"/>
      <c r="LL1440" s="262"/>
      <c r="LM1440" s="262"/>
      <c r="LN1440" s="262"/>
      <c r="LO1440" s="262"/>
      <c r="LP1440" s="262"/>
      <c r="LQ1440" s="262"/>
      <c r="LR1440" s="262"/>
      <c r="LS1440" s="262"/>
      <c r="LT1440" s="262"/>
      <c r="LU1440" s="262"/>
      <c r="LV1440" s="262"/>
      <c r="LW1440" s="262"/>
      <c r="LX1440" s="262"/>
      <c r="LY1440" s="262"/>
      <c r="LZ1440" s="262"/>
      <c r="MA1440" s="262"/>
      <c r="MB1440" s="262"/>
      <c r="MC1440" s="262"/>
      <c r="MD1440" s="262"/>
      <c r="ME1440" s="262"/>
      <c r="MF1440" s="262"/>
      <c r="MG1440" s="262"/>
      <c r="MH1440" s="262"/>
      <c r="MI1440" s="262"/>
      <c r="MJ1440" s="262"/>
      <c r="MK1440" s="262"/>
      <c r="ML1440" s="262"/>
      <c r="MM1440" s="262"/>
      <c r="MN1440" s="262"/>
      <c r="MO1440" s="262"/>
      <c r="MP1440" s="262"/>
      <c r="MQ1440" s="262"/>
      <c r="MR1440" s="262"/>
      <c r="MS1440" s="262"/>
      <c r="MT1440" s="262"/>
      <c r="MU1440" s="262"/>
    </row>
    <row r="1441" spans="1:359" x14ac:dyDescent="0.2">
      <c r="A1441" s="242" t="s">
        <v>317</v>
      </c>
      <c r="B1441" s="476" t="s">
        <v>956</v>
      </c>
      <c r="C1441" s="327" t="s">
        <v>640</v>
      </c>
      <c r="D1441" s="283" t="s">
        <v>318</v>
      </c>
      <c r="E1441" s="503">
        <v>0</v>
      </c>
      <c r="F1441" s="471">
        <v>7</v>
      </c>
      <c r="G1441" s="471">
        <v>149</v>
      </c>
      <c r="H1441" s="471">
        <v>410</v>
      </c>
      <c r="I1441" s="471">
        <v>316</v>
      </c>
      <c r="J1441" s="471">
        <v>169</v>
      </c>
      <c r="K1441" s="471">
        <v>103</v>
      </c>
      <c r="L1441" s="471">
        <v>48</v>
      </c>
      <c r="M1441" s="471">
        <v>26</v>
      </c>
      <c r="N1441" s="496">
        <v>1228</v>
      </c>
      <c r="O1441" s="503">
        <v>10</v>
      </c>
      <c r="P1441" s="471">
        <v>0</v>
      </c>
      <c r="Q1441" s="471">
        <v>0</v>
      </c>
      <c r="R1441" s="471">
        <v>0</v>
      </c>
      <c r="S1441" s="471">
        <v>0</v>
      </c>
      <c r="T1441" s="471">
        <v>0</v>
      </c>
      <c r="U1441" s="471">
        <v>0</v>
      </c>
      <c r="V1441" s="471">
        <v>0</v>
      </c>
      <c r="W1441" s="471">
        <v>0</v>
      </c>
      <c r="X1441" s="496">
        <v>0</v>
      </c>
      <c r="Y1441" s="503">
        <v>25</v>
      </c>
      <c r="Z1441" s="471">
        <v>0</v>
      </c>
      <c r="AA1441" s="471">
        <v>0</v>
      </c>
      <c r="AB1441" s="471">
        <v>0</v>
      </c>
      <c r="AC1441" s="471">
        <v>0</v>
      </c>
      <c r="AD1441" s="471">
        <v>0</v>
      </c>
      <c r="AE1441" s="471">
        <v>0</v>
      </c>
      <c r="AF1441" s="471">
        <v>0</v>
      </c>
      <c r="AG1441" s="471">
        <v>0</v>
      </c>
      <c r="AH1441" s="496">
        <v>0</v>
      </c>
      <c r="AI1441" s="503">
        <v>50</v>
      </c>
      <c r="AJ1441" s="471">
        <v>0</v>
      </c>
      <c r="AK1441" s="471">
        <v>0</v>
      </c>
      <c r="AL1441" s="471">
        <v>0</v>
      </c>
      <c r="AM1441" s="471">
        <v>0</v>
      </c>
      <c r="AN1441" s="471">
        <v>0</v>
      </c>
      <c r="AO1441" s="471">
        <v>0</v>
      </c>
      <c r="AP1441" s="471">
        <v>0</v>
      </c>
      <c r="AQ1441" s="471">
        <v>0</v>
      </c>
      <c r="AR1441" s="496">
        <v>0</v>
      </c>
      <c r="AS1441" s="503">
        <v>100</v>
      </c>
      <c r="AT1441" s="471">
        <v>0</v>
      </c>
      <c r="AU1441" s="471">
        <v>0</v>
      </c>
      <c r="AV1441" s="471">
        <v>0</v>
      </c>
      <c r="AW1441" s="471">
        <v>0</v>
      </c>
      <c r="AX1441" s="471">
        <v>0</v>
      </c>
      <c r="AY1441" s="471">
        <v>0</v>
      </c>
      <c r="AZ1441" s="471">
        <v>0</v>
      </c>
      <c r="BA1441" s="471">
        <v>0</v>
      </c>
      <c r="BB1441" s="496">
        <v>0</v>
      </c>
      <c r="BC1441" s="503">
        <v>0</v>
      </c>
      <c r="BD1441" s="471">
        <v>0</v>
      </c>
      <c r="BE1441" s="471">
        <v>0</v>
      </c>
      <c r="BF1441" s="471">
        <v>0</v>
      </c>
      <c r="BG1441" s="471">
        <v>0</v>
      </c>
      <c r="BH1441" s="471">
        <v>0</v>
      </c>
      <c r="BI1441" s="471">
        <v>0</v>
      </c>
      <c r="BJ1441" s="471">
        <v>0</v>
      </c>
      <c r="BK1441" s="471">
        <v>0</v>
      </c>
      <c r="BL1441" s="496">
        <v>0</v>
      </c>
      <c r="BM1441" s="471">
        <v>0</v>
      </c>
      <c r="BN1441" s="471">
        <v>0</v>
      </c>
      <c r="BO1441" s="471">
        <v>0</v>
      </c>
      <c r="BP1441" s="471">
        <v>0</v>
      </c>
      <c r="BQ1441" s="471">
        <v>0</v>
      </c>
      <c r="BR1441" s="471">
        <v>0</v>
      </c>
      <c r="BS1441" s="471">
        <v>0</v>
      </c>
      <c r="BT1441" s="471">
        <v>0</v>
      </c>
      <c r="BU1441" s="496">
        <v>0</v>
      </c>
      <c r="BV1441" s="471">
        <v>7</v>
      </c>
      <c r="BW1441" s="471">
        <v>149</v>
      </c>
      <c r="BX1441" s="471">
        <v>410</v>
      </c>
      <c r="BY1441" s="471">
        <v>316</v>
      </c>
      <c r="BZ1441" s="471">
        <v>169</v>
      </c>
      <c r="CA1441" s="471">
        <v>103</v>
      </c>
      <c r="CB1441" s="471">
        <v>48</v>
      </c>
      <c r="CC1441" s="471">
        <v>26</v>
      </c>
      <c r="CD1441" s="496">
        <v>1228</v>
      </c>
      <c r="CE1441" s="503">
        <v>10</v>
      </c>
      <c r="CF1441" s="471">
        <v>0</v>
      </c>
      <c r="CG1441" s="471">
        <v>0</v>
      </c>
      <c r="CH1441" s="471">
        <v>0</v>
      </c>
      <c r="CI1441" s="471">
        <v>0</v>
      </c>
      <c r="CJ1441" s="471">
        <v>0</v>
      </c>
      <c r="CK1441" s="471">
        <v>0</v>
      </c>
      <c r="CL1441" s="471">
        <v>0</v>
      </c>
      <c r="CM1441" s="471">
        <v>0</v>
      </c>
      <c r="CN1441" s="496">
        <v>0</v>
      </c>
      <c r="CO1441" s="503">
        <v>25</v>
      </c>
      <c r="CP1441" s="471">
        <v>0</v>
      </c>
      <c r="CQ1441" s="471">
        <v>0</v>
      </c>
      <c r="CR1441" s="471">
        <v>0</v>
      </c>
      <c r="CS1441" s="471">
        <v>0</v>
      </c>
      <c r="CT1441" s="471">
        <v>0</v>
      </c>
      <c r="CU1441" s="471">
        <v>0</v>
      </c>
      <c r="CV1441" s="471">
        <v>0</v>
      </c>
      <c r="CW1441" s="471">
        <v>0</v>
      </c>
      <c r="CX1441" s="496">
        <v>0</v>
      </c>
      <c r="CY1441" s="503">
        <v>50</v>
      </c>
      <c r="CZ1441" s="471">
        <v>0</v>
      </c>
      <c r="DA1441" s="471">
        <v>0</v>
      </c>
      <c r="DB1441" s="471">
        <v>0</v>
      </c>
      <c r="DC1441" s="471">
        <v>0</v>
      </c>
      <c r="DD1441" s="471">
        <v>0</v>
      </c>
      <c r="DE1441" s="471">
        <v>0</v>
      </c>
      <c r="DF1441" s="471">
        <v>0</v>
      </c>
      <c r="DG1441" s="471">
        <v>0</v>
      </c>
      <c r="DH1441" s="496">
        <v>0</v>
      </c>
      <c r="DI1441" s="503">
        <v>100</v>
      </c>
      <c r="DJ1441" s="471">
        <v>6</v>
      </c>
      <c r="DK1441" s="471">
        <v>38</v>
      </c>
      <c r="DL1441" s="471">
        <v>59</v>
      </c>
      <c r="DM1441" s="471">
        <v>42</v>
      </c>
      <c r="DN1441" s="471">
        <v>20</v>
      </c>
      <c r="DO1441" s="471">
        <v>13</v>
      </c>
      <c r="DP1441" s="471">
        <v>9</v>
      </c>
      <c r="DQ1441" s="471">
        <v>3</v>
      </c>
      <c r="DR1441" s="496">
        <v>190</v>
      </c>
      <c r="DS1441" s="503">
        <v>0</v>
      </c>
      <c r="DT1441" s="471">
        <v>0</v>
      </c>
      <c r="DU1441" s="471">
        <v>0</v>
      </c>
      <c r="DV1441" s="471">
        <v>0</v>
      </c>
      <c r="DW1441" s="471">
        <v>0</v>
      </c>
      <c r="DX1441" s="471">
        <v>0</v>
      </c>
      <c r="DY1441" s="471">
        <v>0</v>
      </c>
      <c r="DZ1441" s="471">
        <v>0</v>
      </c>
      <c r="EA1441" s="471">
        <v>0</v>
      </c>
      <c r="EB1441" s="496">
        <v>0</v>
      </c>
      <c r="EC1441" s="471">
        <v>6</v>
      </c>
      <c r="ED1441" s="471">
        <v>38</v>
      </c>
      <c r="EE1441" s="471">
        <v>59</v>
      </c>
      <c r="EF1441" s="471">
        <v>42</v>
      </c>
      <c r="EG1441" s="471">
        <v>20</v>
      </c>
      <c r="EH1441" s="471">
        <v>13</v>
      </c>
      <c r="EI1441" s="471">
        <v>9</v>
      </c>
      <c r="EJ1441" s="471">
        <v>3</v>
      </c>
      <c r="EK1441" s="496">
        <v>190</v>
      </c>
      <c r="EL1441" s="518">
        <v>50</v>
      </c>
      <c r="EM1441" s="471">
        <v>0</v>
      </c>
      <c r="EN1441" s="471">
        <v>0</v>
      </c>
      <c r="EO1441" s="471">
        <v>0</v>
      </c>
      <c r="EP1441" s="471">
        <v>0</v>
      </c>
      <c r="EQ1441" s="471">
        <v>0</v>
      </c>
      <c r="ER1441" s="471">
        <v>0</v>
      </c>
      <c r="ES1441" s="471">
        <v>0</v>
      </c>
      <c r="ET1441" s="471">
        <v>0</v>
      </c>
      <c r="EU1441" s="496">
        <v>0</v>
      </c>
      <c r="EV1441" s="503">
        <v>100</v>
      </c>
      <c r="EW1441" s="471">
        <v>0</v>
      </c>
      <c r="EX1441" s="471">
        <v>0</v>
      </c>
      <c r="EY1441" s="471">
        <v>0</v>
      </c>
      <c r="EZ1441" s="471">
        <v>0</v>
      </c>
      <c r="FA1441" s="471">
        <v>0</v>
      </c>
      <c r="FB1441" s="471">
        <v>0</v>
      </c>
      <c r="FC1441" s="471">
        <v>0</v>
      </c>
      <c r="FD1441" s="471">
        <v>0</v>
      </c>
      <c r="FE1441" s="496">
        <v>0</v>
      </c>
      <c r="FF1441" s="503">
        <v>150</v>
      </c>
      <c r="FG1441" s="471">
        <v>0</v>
      </c>
      <c r="FH1441" s="471">
        <v>0</v>
      </c>
      <c r="FI1441" s="471">
        <v>0</v>
      </c>
      <c r="FJ1441" s="471">
        <v>0</v>
      </c>
      <c r="FK1441" s="471">
        <v>0</v>
      </c>
      <c r="FL1441" s="471">
        <v>0</v>
      </c>
      <c r="FM1441" s="471">
        <v>0</v>
      </c>
      <c r="FN1441" s="471">
        <v>0</v>
      </c>
      <c r="FO1441" s="496">
        <v>0</v>
      </c>
      <c r="FP1441" s="503">
        <v>200</v>
      </c>
      <c r="FQ1441" s="471">
        <v>1</v>
      </c>
      <c r="FR1441" s="471">
        <v>5</v>
      </c>
      <c r="FS1441" s="471">
        <v>11</v>
      </c>
      <c r="FT1441" s="471">
        <v>11</v>
      </c>
      <c r="FU1441" s="471">
        <v>2</v>
      </c>
      <c r="FV1441" s="471">
        <v>1</v>
      </c>
      <c r="FW1441" s="471">
        <v>1</v>
      </c>
      <c r="FX1441" s="471">
        <v>0</v>
      </c>
      <c r="FY1441" s="496">
        <v>32</v>
      </c>
      <c r="FZ1441" s="503">
        <v>0</v>
      </c>
      <c r="GA1441" s="471">
        <v>0</v>
      </c>
      <c r="GB1441" s="471">
        <v>0</v>
      </c>
      <c r="GC1441" s="471">
        <v>0</v>
      </c>
      <c r="GD1441" s="471">
        <v>0</v>
      </c>
      <c r="GE1441" s="471">
        <v>0</v>
      </c>
      <c r="GF1441" s="471">
        <v>0</v>
      </c>
      <c r="GG1441" s="471">
        <v>0</v>
      </c>
      <c r="GH1441" s="471">
        <v>0</v>
      </c>
      <c r="GI1441" s="496">
        <v>0</v>
      </c>
      <c r="GJ1441" s="471">
        <v>1</v>
      </c>
      <c r="GK1441" s="471">
        <v>5</v>
      </c>
      <c r="GL1441" s="471">
        <v>11</v>
      </c>
      <c r="GM1441" s="471">
        <v>11</v>
      </c>
      <c r="GN1441" s="471">
        <v>2</v>
      </c>
      <c r="GO1441" s="471">
        <v>1</v>
      </c>
      <c r="GP1441" s="471">
        <v>1</v>
      </c>
      <c r="GQ1441" s="471">
        <v>0</v>
      </c>
      <c r="GR1441" s="496">
        <v>32</v>
      </c>
      <c r="GS1441" s="503">
        <v>100</v>
      </c>
      <c r="GT1441" s="471">
        <v>0</v>
      </c>
      <c r="GU1441" s="471">
        <v>0</v>
      </c>
      <c r="GV1441" s="471">
        <v>0</v>
      </c>
      <c r="GW1441" s="471">
        <v>0</v>
      </c>
      <c r="GX1441" s="471">
        <v>0</v>
      </c>
      <c r="GY1441" s="471">
        <v>0</v>
      </c>
      <c r="GZ1441" s="471">
        <v>0</v>
      </c>
      <c r="HA1441" s="471">
        <v>0</v>
      </c>
      <c r="HB1441" s="496">
        <v>0</v>
      </c>
      <c r="HC1441" s="503">
        <v>150</v>
      </c>
      <c r="HD1441" s="471">
        <v>0</v>
      </c>
      <c r="HE1441" s="471">
        <v>0</v>
      </c>
      <c r="HF1441" s="471">
        <v>0</v>
      </c>
      <c r="HG1441" s="471">
        <v>0</v>
      </c>
      <c r="HH1441" s="471">
        <v>0</v>
      </c>
      <c r="HI1441" s="471">
        <v>0</v>
      </c>
      <c r="HJ1441" s="471">
        <v>0</v>
      </c>
      <c r="HK1441" s="471">
        <v>0</v>
      </c>
      <c r="HL1441" s="496">
        <v>0</v>
      </c>
      <c r="HM1441" s="503">
        <v>200</v>
      </c>
      <c r="HN1441" s="471">
        <v>0</v>
      </c>
      <c r="HO1441" s="471">
        <v>0</v>
      </c>
      <c r="HP1441" s="471">
        <v>0</v>
      </c>
      <c r="HQ1441" s="471">
        <v>0</v>
      </c>
      <c r="HR1441" s="471">
        <v>0</v>
      </c>
      <c r="HS1441" s="471">
        <v>0</v>
      </c>
      <c r="HT1441" s="471">
        <v>0</v>
      </c>
      <c r="HU1441" s="471">
        <v>0</v>
      </c>
      <c r="HV1441" s="496">
        <v>0</v>
      </c>
      <c r="HW1441" s="503">
        <v>250</v>
      </c>
      <c r="HX1441" s="471">
        <v>0</v>
      </c>
      <c r="HY1441" s="471">
        <v>0</v>
      </c>
      <c r="HZ1441" s="471">
        <v>0</v>
      </c>
      <c r="IA1441" s="471">
        <v>0</v>
      </c>
      <c r="IB1441" s="471">
        <v>0</v>
      </c>
      <c r="IC1441" s="471">
        <v>0</v>
      </c>
      <c r="ID1441" s="471">
        <v>0</v>
      </c>
      <c r="IE1441" s="471">
        <v>0</v>
      </c>
      <c r="IF1441" s="496">
        <v>0</v>
      </c>
      <c r="IG1441" s="503">
        <v>300</v>
      </c>
      <c r="IH1441" s="471">
        <v>0</v>
      </c>
      <c r="II1441" s="471">
        <v>4</v>
      </c>
      <c r="IJ1441" s="471">
        <v>5</v>
      </c>
      <c r="IK1441" s="471">
        <v>1</v>
      </c>
      <c r="IL1441" s="471">
        <v>2</v>
      </c>
      <c r="IM1441" s="471">
        <v>3</v>
      </c>
      <c r="IN1441" s="471">
        <v>0</v>
      </c>
      <c r="IO1441" s="471">
        <v>1</v>
      </c>
      <c r="IP1441" s="496">
        <v>16</v>
      </c>
      <c r="IQ1441" s="503">
        <v>0</v>
      </c>
      <c r="IR1441" s="471">
        <v>0</v>
      </c>
      <c r="IS1441" s="471">
        <v>0</v>
      </c>
      <c r="IT1441" s="471">
        <v>0</v>
      </c>
      <c r="IU1441" s="471">
        <v>0</v>
      </c>
      <c r="IV1441" s="471">
        <v>0</v>
      </c>
      <c r="IW1441" s="471">
        <v>0</v>
      </c>
      <c r="IX1441" s="471">
        <v>0</v>
      </c>
      <c r="IY1441" s="471">
        <v>0</v>
      </c>
      <c r="IZ1441" s="496">
        <v>0</v>
      </c>
      <c r="JA1441" s="471">
        <v>0</v>
      </c>
      <c r="JB1441" s="471">
        <v>4</v>
      </c>
      <c r="JC1441" s="471">
        <v>5</v>
      </c>
      <c r="JD1441" s="471">
        <v>1</v>
      </c>
      <c r="JE1441" s="471">
        <v>2</v>
      </c>
      <c r="JF1441" s="471">
        <v>3</v>
      </c>
      <c r="JG1441" s="471">
        <v>0</v>
      </c>
      <c r="JH1441" s="471">
        <v>1</v>
      </c>
      <c r="JI1441" s="471">
        <v>16</v>
      </c>
      <c r="JJ1441" s="503">
        <v>0</v>
      </c>
      <c r="JK1441" s="471">
        <v>173</v>
      </c>
      <c r="JL1441" s="471">
        <v>320</v>
      </c>
      <c r="JM1441" s="471">
        <v>177</v>
      </c>
      <c r="JN1441" s="471">
        <v>162</v>
      </c>
      <c r="JO1441" s="471">
        <v>89</v>
      </c>
      <c r="JP1441" s="471">
        <v>51</v>
      </c>
      <c r="JQ1441" s="471">
        <v>35</v>
      </c>
      <c r="JR1441" s="471">
        <v>15</v>
      </c>
      <c r="JS1441" s="496">
        <v>1022</v>
      </c>
      <c r="JT1441" s="503">
        <v>10</v>
      </c>
      <c r="JU1441" s="471">
        <v>0</v>
      </c>
      <c r="JV1441" s="471">
        <v>0</v>
      </c>
      <c r="JW1441" s="471">
        <v>0</v>
      </c>
      <c r="JX1441" s="471">
        <v>0</v>
      </c>
      <c r="JY1441" s="471">
        <v>0</v>
      </c>
      <c r="JZ1441" s="471">
        <v>0</v>
      </c>
      <c r="KA1441" s="471">
        <v>0</v>
      </c>
      <c r="KB1441" s="471">
        <v>0</v>
      </c>
      <c r="KC1441" s="496">
        <v>0</v>
      </c>
      <c r="KD1441" s="503">
        <v>50</v>
      </c>
      <c r="KE1441" s="471">
        <v>0</v>
      </c>
      <c r="KF1441" s="471">
        <v>0</v>
      </c>
      <c r="KG1441" s="471">
        <v>0</v>
      </c>
      <c r="KH1441" s="471">
        <v>0</v>
      </c>
      <c r="KI1441" s="471">
        <v>0</v>
      </c>
      <c r="KJ1441" s="471">
        <v>0</v>
      </c>
      <c r="KK1441" s="471">
        <v>0</v>
      </c>
      <c r="KL1441" s="471">
        <v>0</v>
      </c>
      <c r="KM1441" s="496">
        <v>0</v>
      </c>
      <c r="KN1441" s="503">
        <v>0</v>
      </c>
      <c r="KO1441" s="471">
        <v>0</v>
      </c>
      <c r="KP1441" s="471">
        <v>0</v>
      </c>
      <c r="KQ1441" s="471">
        <v>0</v>
      </c>
      <c r="KR1441" s="471">
        <v>0</v>
      </c>
      <c r="KS1441" s="471">
        <v>0</v>
      </c>
      <c r="KT1441" s="471">
        <v>0</v>
      </c>
      <c r="KU1441" s="471">
        <v>0</v>
      </c>
      <c r="KV1441" s="471">
        <v>0</v>
      </c>
      <c r="KW1441" s="496">
        <v>0</v>
      </c>
      <c r="KX1441" s="471">
        <v>173</v>
      </c>
      <c r="KY1441" s="471">
        <v>320</v>
      </c>
      <c r="KZ1441" s="471">
        <v>177</v>
      </c>
      <c r="LA1441" s="471">
        <v>162</v>
      </c>
      <c r="LB1441" s="471">
        <v>89</v>
      </c>
      <c r="LC1441" s="471">
        <v>51</v>
      </c>
      <c r="LD1441" s="471">
        <v>35</v>
      </c>
      <c r="LE1441" s="471">
        <v>15</v>
      </c>
      <c r="LF1441" s="496">
        <v>1022</v>
      </c>
      <c r="LG1441" s="262"/>
      <c r="LH1441" s="262"/>
      <c r="LI1441" s="262"/>
      <c r="LJ1441" s="262"/>
      <c r="LK1441" s="262"/>
      <c r="LL1441" s="262"/>
      <c r="LM1441" s="262"/>
      <c r="LN1441" s="262"/>
      <c r="LO1441" s="262"/>
      <c r="LP1441" s="262"/>
      <c r="LQ1441" s="262"/>
      <c r="LR1441" s="262"/>
      <c r="LS1441" s="262"/>
      <c r="LT1441" s="262"/>
      <c r="LU1441" s="262"/>
      <c r="LV1441" s="262"/>
      <c r="LW1441" s="262"/>
      <c r="LX1441" s="262"/>
      <c r="LY1441" s="262"/>
      <c r="LZ1441" s="262"/>
      <c r="MA1441" s="262"/>
      <c r="MB1441" s="262"/>
      <c r="MC1441" s="262"/>
      <c r="MD1441" s="262"/>
      <c r="ME1441" s="262"/>
      <c r="MF1441" s="262"/>
      <c r="MG1441" s="262"/>
      <c r="MH1441" s="262"/>
      <c r="MI1441" s="262"/>
      <c r="MJ1441" s="262"/>
      <c r="MK1441" s="262"/>
      <c r="ML1441" s="262"/>
      <c r="MM1441" s="262"/>
      <c r="MN1441" s="262"/>
      <c r="MO1441" s="262"/>
      <c r="MP1441" s="262"/>
      <c r="MQ1441" s="262"/>
      <c r="MR1441" s="262"/>
      <c r="MS1441" s="262"/>
      <c r="MT1441" s="262"/>
      <c r="MU1441" s="262"/>
    </row>
    <row r="1442" spans="1:359" x14ac:dyDescent="0.2">
      <c r="A1442" s="241" t="s">
        <v>319</v>
      </c>
      <c r="B1442" s="476" t="s">
        <v>957</v>
      </c>
      <c r="C1442" s="326" t="s">
        <v>794</v>
      </c>
      <c r="D1442" s="283" t="s">
        <v>320</v>
      </c>
      <c r="E1442" s="503">
        <v>0</v>
      </c>
      <c r="F1442" s="471">
        <v>2052</v>
      </c>
      <c r="G1442" s="471">
        <v>589</v>
      </c>
      <c r="H1442" s="471">
        <v>459</v>
      </c>
      <c r="I1442" s="471">
        <v>191</v>
      </c>
      <c r="J1442" s="471">
        <v>108</v>
      </c>
      <c r="K1442" s="471">
        <v>50</v>
      </c>
      <c r="L1442" s="471">
        <v>24</v>
      </c>
      <c r="M1442" s="471">
        <v>4</v>
      </c>
      <c r="N1442" s="496">
        <v>3477</v>
      </c>
      <c r="O1442" s="503">
        <v>10</v>
      </c>
      <c r="P1442" s="471">
        <v>0</v>
      </c>
      <c r="Q1442" s="471">
        <v>0</v>
      </c>
      <c r="R1442" s="471">
        <v>0</v>
      </c>
      <c r="S1442" s="471">
        <v>0</v>
      </c>
      <c r="T1442" s="471">
        <v>0</v>
      </c>
      <c r="U1442" s="471">
        <v>0</v>
      </c>
      <c r="V1442" s="471">
        <v>0</v>
      </c>
      <c r="W1442" s="471">
        <v>0</v>
      </c>
      <c r="X1442" s="496">
        <v>0</v>
      </c>
      <c r="Y1442" s="503">
        <v>25</v>
      </c>
      <c r="Z1442" s="471">
        <v>0</v>
      </c>
      <c r="AA1442" s="471">
        <v>0</v>
      </c>
      <c r="AB1442" s="471">
        <v>0</v>
      </c>
      <c r="AC1442" s="471">
        <v>0</v>
      </c>
      <c r="AD1442" s="471">
        <v>0</v>
      </c>
      <c r="AE1442" s="471">
        <v>0</v>
      </c>
      <c r="AF1442" s="471">
        <v>0</v>
      </c>
      <c r="AG1442" s="471">
        <v>0</v>
      </c>
      <c r="AH1442" s="496">
        <v>0</v>
      </c>
      <c r="AI1442" s="503">
        <v>50</v>
      </c>
      <c r="AJ1442" s="471">
        <v>0</v>
      </c>
      <c r="AK1442" s="471">
        <v>0</v>
      </c>
      <c r="AL1442" s="471">
        <v>0</v>
      </c>
      <c r="AM1442" s="471">
        <v>0</v>
      </c>
      <c r="AN1442" s="471">
        <v>0</v>
      </c>
      <c r="AO1442" s="471">
        <v>0</v>
      </c>
      <c r="AP1442" s="471">
        <v>0</v>
      </c>
      <c r="AQ1442" s="471">
        <v>0</v>
      </c>
      <c r="AR1442" s="496">
        <v>0</v>
      </c>
      <c r="AS1442" s="503">
        <v>100</v>
      </c>
      <c r="AT1442" s="471">
        <v>0</v>
      </c>
      <c r="AU1442" s="471">
        <v>0</v>
      </c>
      <c r="AV1442" s="471">
        <v>0</v>
      </c>
      <c r="AW1442" s="471">
        <v>0</v>
      </c>
      <c r="AX1442" s="471">
        <v>0</v>
      </c>
      <c r="AY1442" s="471">
        <v>0</v>
      </c>
      <c r="AZ1442" s="471">
        <v>0</v>
      </c>
      <c r="BA1442" s="471">
        <v>0</v>
      </c>
      <c r="BB1442" s="496">
        <v>0</v>
      </c>
      <c r="BC1442" s="503">
        <v>0</v>
      </c>
      <c r="BD1442" s="471">
        <v>0</v>
      </c>
      <c r="BE1442" s="471">
        <v>0</v>
      </c>
      <c r="BF1442" s="471">
        <v>0</v>
      </c>
      <c r="BG1442" s="471">
        <v>0</v>
      </c>
      <c r="BH1442" s="471">
        <v>0</v>
      </c>
      <c r="BI1442" s="471">
        <v>0</v>
      </c>
      <c r="BJ1442" s="471">
        <v>0</v>
      </c>
      <c r="BK1442" s="471">
        <v>0</v>
      </c>
      <c r="BL1442" s="496">
        <v>0</v>
      </c>
      <c r="BM1442" s="471">
        <v>0</v>
      </c>
      <c r="BN1442" s="471">
        <v>0</v>
      </c>
      <c r="BO1442" s="471">
        <v>0</v>
      </c>
      <c r="BP1442" s="471">
        <v>0</v>
      </c>
      <c r="BQ1442" s="471">
        <v>0</v>
      </c>
      <c r="BR1442" s="471">
        <v>0</v>
      </c>
      <c r="BS1442" s="471">
        <v>0</v>
      </c>
      <c r="BT1442" s="471">
        <v>0</v>
      </c>
      <c r="BU1442" s="496">
        <v>0</v>
      </c>
      <c r="BV1442" s="471">
        <v>2052</v>
      </c>
      <c r="BW1442" s="471">
        <v>589</v>
      </c>
      <c r="BX1442" s="471">
        <v>459</v>
      </c>
      <c r="BY1442" s="471">
        <v>191</v>
      </c>
      <c r="BZ1442" s="471">
        <v>108</v>
      </c>
      <c r="CA1442" s="471">
        <v>50</v>
      </c>
      <c r="CB1442" s="471">
        <v>24</v>
      </c>
      <c r="CC1442" s="471">
        <v>4</v>
      </c>
      <c r="CD1442" s="496">
        <v>3477</v>
      </c>
      <c r="CE1442" s="503">
        <v>10</v>
      </c>
      <c r="CF1442" s="471">
        <v>0</v>
      </c>
      <c r="CG1442" s="471">
        <v>0</v>
      </c>
      <c r="CH1442" s="471">
        <v>0</v>
      </c>
      <c r="CI1442" s="471">
        <v>0</v>
      </c>
      <c r="CJ1442" s="471">
        <v>0</v>
      </c>
      <c r="CK1442" s="471">
        <v>0</v>
      </c>
      <c r="CL1442" s="471">
        <v>0</v>
      </c>
      <c r="CM1442" s="471">
        <v>0</v>
      </c>
      <c r="CN1442" s="496">
        <v>0</v>
      </c>
      <c r="CO1442" s="503">
        <v>25</v>
      </c>
      <c r="CP1442" s="471">
        <v>0</v>
      </c>
      <c r="CQ1442" s="471">
        <v>0</v>
      </c>
      <c r="CR1442" s="471">
        <v>0</v>
      </c>
      <c r="CS1442" s="471">
        <v>0</v>
      </c>
      <c r="CT1442" s="471">
        <v>0</v>
      </c>
      <c r="CU1442" s="471">
        <v>0</v>
      </c>
      <c r="CV1442" s="471">
        <v>0</v>
      </c>
      <c r="CW1442" s="471">
        <v>0</v>
      </c>
      <c r="CX1442" s="496">
        <v>0</v>
      </c>
      <c r="CY1442" s="503">
        <v>50</v>
      </c>
      <c r="CZ1442" s="471">
        <v>0</v>
      </c>
      <c r="DA1442" s="471">
        <v>0</v>
      </c>
      <c r="DB1442" s="471">
        <v>0</v>
      </c>
      <c r="DC1442" s="471">
        <v>0</v>
      </c>
      <c r="DD1442" s="471">
        <v>0</v>
      </c>
      <c r="DE1442" s="471">
        <v>0</v>
      </c>
      <c r="DF1442" s="471">
        <v>0</v>
      </c>
      <c r="DG1442" s="471">
        <v>0</v>
      </c>
      <c r="DH1442" s="496">
        <v>0</v>
      </c>
      <c r="DI1442" s="503">
        <v>100</v>
      </c>
      <c r="DJ1442" s="471">
        <v>305</v>
      </c>
      <c r="DK1442" s="471">
        <v>98</v>
      </c>
      <c r="DL1442" s="471">
        <v>53</v>
      </c>
      <c r="DM1442" s="471">
        <v>19</v>
      </c>
      <c r="DN1442" s="471">
        <v>11</v>
      </c>
      <c r="DO1442" s="471">
        <v>4</v>
      </c>
      <c r="DP1442" s="471">
        <v>3</v>
      </c>
      <c r="DQ1442" s="471">
        <v>1</v>
      </c>
      <c r="DR1442" s="496">
        <v>494</v>
      </c>
      <c r="DS1442" s="503">
        <v>0</v>
      </c>
      <c r="DT1442" s="471">
        <v>0</v>
      </c>
      <c r="DU1442" s="471">
        <v>0</v>
      </c>
      <c r="DV1442" s="471">
        <v>0</v>
      </c>
      <c r="DW1442" s="471">
        <v>0</v>
      </c>
      <c r="DX1442" s="471">
        <v>0</v>
      </c>
      <c r="DY1442" s="471">
        <v>0</v>
      </c>
      <c r="DZ1442" s="471">
        <v>0</v>
      </c>
      <c r="EA1442" s="471">
        <v>0</v>
      </c>
      <c r="EB1442" s="496">
        <v>0</v>
      </c>
      <c r="EC1442" s="471">
        <v>305</v>
      </c>
      <c r="ED1442" s="471">
        <v>98</v>
      </c>
      <c r="EE1442" s="471">
        <v>53</v>
      </c>
      <c r="EF1442" s="471">
        <v>19</v>
      </c>
      <c r="EG1442" s="471">
        <v>11</v>
      </c>
      <c r="EH1442" s="471">
        <v>4</v>
      </c>
      <c r="EI1442" s="471">
        <v>3</v>
      </c>
      <c r="EJ1442" s="471">
        <v>1</v>
      </c>
      <c r="EK1442" s="496">
        <v>494</v>
      </c>
      <c r="EL1442" s="518">
        <v>50</v>
      </c>
      <c r="EM1442" s="471">
        <v>0</v>
      </c>
      <c r="EN1442" s="471">
        <v>0</v>
      </c>
      <c r="EO1442" s="471">
        <v>0</v>
      </c>
      <c r="EP1442" s="471">
        <v>0</v>
      </c>
      <c r="EQ1442" s="471">
        <v>0</v>
      </c>
      <c r="ER1442" s="471">
        <v>0</v>
      </c>
      <c r="ES1442" s="471">
        <v>0</v>
      </c>
      <c r="ET1442" s="471">
        <v>0</v>
      </c>
      <c r="EU1442" s="496">
        <v>0</v>
      </c>
      <c r="EV1442" s="503">
        <v>100</v>
      </c>
      <c r="EW1442" s="471">
        <v>0</v>
      </c>
      <c r="EX1442" s="471">
        <v>0</v>
      </c>
      <c r="EY1442" s="471">
        <v>0</v>
      </c>
      <c r="EZ1442" s="471">
        <v>0</v>
      </c>
      <c r="FA1442" s="471">
        <v>0</v>
      </c>
      <c r="FB1442" s="471">
        <v>0</v>
      </c>
      <c r="FC1442" s="471">
        <v>0</v>
      </c>
      <c r="FD1442" s="471">
        <v>0</v>
      </c>
      <c r="FE1442" s="496">
        <v>0</v>
      </c>
      <c r="FF1442" s="503">
        <v>150</v>
      </c>
      <c r="FG1442" s="471">
        <v>0</v>
      </c>
      <c r="FH1442" s="471">
        <v>0</v>
      </c>
      <c r="FI1442" s="471">
        <v>0</v>
      </c>
      <c r="FJ1442" s="471">
        <v>0</v>
      </c>
      <c r="FK1442" s="471">
        <v>0</v>
      </c>
      <c r="FL1442" s="471">
        <v>0</v>
      </c>
      <c r="FM1442" s="471">
        <v>0</v>
      </c>
      <c r="FN1442" s="471">
        <v>0</v>
      </c>
      <c r="FO1442" s="496">
        <v>0</v>
      </c>
      <c r="FP1442" s="503">
        <v>200</v>
      </c>
      <c r="FQ1442" s="471">
        <v>66</v>
      </c>
      <c r="FR1442" s="471">
        <v>24</v>
      </c>
      <c r="FS1442" s="471">
        <v>7</v>
      </c>
      <c r="FT1442" s="471">
        <v>4</v>
      </c>
      <c r="FU1442" s="471">
        <v>0</v>
      </c>
      <c r="FV1442" s="471">
        <v>5</v>
      </c>
      <c r="FW1442" s="471">
        <v>2</v>
      </c>
      <c r="FX1442" s="471">
        <v>0</v>
      </c>
      <c r="FY1442" s="496">
        <v>108</v>
      </c>
      <c r="FZ1442" s="503">
        <v>0</v>
      </c>
      <c r="GA1442" s="471">
        <v>0</v>
      </c>
      <c r="GB1442" s="471">
        <v>0</v>
      </c>
      <c r="GC1442" s="471">
        <v>0</v>
      </c>
      <c r="GD1442" s="471">
        <v>0</v>
      </c>
      <c r="GE1442" s="471">
        <v>0</v>
      </c>
      <c r="GF1442" s="471">
        <v>0</v>
      </c>
      <c r="GG1442" s="471">
        <v>0</v>
      </c>
      <c r="GH1442" s="471">
        <v>0</v>
      </c>
      <c r="GI1442" s="496">
        <v>0</v>
      </c>
      <c r="GJ1442" s="471">
        <v>66</v>
      </c>
      <c r="GK1442" s="471">
        <v>24</v>
      </c>
      <c r="GL1442" s="471">
        <v>7</v>
      </c>
      <c r="GM1442" s="471">
        <v>4</v>
      </c>
      <c r="GN1442" s="471">
        <v>0</v>
      </c>
      <c r="GO1442" s="471">
        <v>5</v>
      </c>
      <c r="GP1442" s="471">
        <v>2</v>
      </c>
      <c r="GQ1442" s="471">
        <v>0</v>
      </c>
      <c r="GR1442" s="496">
        <v>108</v>
      </c>
      <c r="GS1442" s="503">
        <v>100</v>
      </c>
      <c r="GT1442" s="471">
        <v>0</v>
      </c>
      <c r="GU1442" s="471">
        <v>0</v>
      </c>
      <c r="GV1442" s="471">
        <v>0</v>
      </c>
      <c r="GW1442" s="471">
        <v>0</v>
      </c>
      <c r="GX1442" s="471">
        <v>0</v>
      </c>
      <c r="GY1442" s="471">
        <v>0</v>
      </c>
      <c r="GZ1442" s="471">
        <v>0</v>
      </c>
      <c r="HA1442" s="471">
        <v>0</v>
      </c>
      <c r="HB1442" s="496">
        <v>0</v>
      </c>
      <c r="HC1442" s="503">
        <v>150</v>
      </c>
      <c r="HD1442" s="471">
        <v>0</v>
      </c>
      <c r="HE1442" s="471">
        <v>0</v>
      </c>
      <c r="HF1442" s="471">
        <v>0</v>
      </c>
      <c r="HG1442" s="471">
        <v>0</v>
      </c>
      <c r="HH1442" s="471">
        <v>0</v>
      </c>
      <c r="HI1442" s="471">
        <v>0</v>
      </c>
      <c r="HJ1442" s="471">
        <v>0</v>
      </c>
      <c r="HK1442" s="471">
        <v>0</v>
      </c>
      <c r="HL1442" s="496">
        <v>0</v>
      </c>
      <c r="HM1442" s="503">
        <v>200</v>
      </c>
      <c r="HN1442" s="471">
        <v>0</v>
      </c>
      <c r="HO1442" s="471">
        <v>0</v>
      </c>
      <c r="HP1442" s="471">
        <v>0</v>
      </c>
      <c r="HQ1442" s="471">
        <v>0</v>
      </c>
      <c r="HR1442" s="471">
        <v>0</v>
      </c>
      <c r="HS1442" s="471">
        <v>0</v>
      </c>
      <c r="HT1442" s="471">
        <v>0</v>
      </c>
      <c r="HU1442" s="471">
        <v>0</v>
      </c>
      <c r="HV1442" s="496">
        <v>0</v>
      </c>
      <c r="HW1442" s="503">
        <v>250</v>
      </c>
      <c r="HX1442" s="471">
        <v>0</v>
      </c>
      <c r="HY1442" s="471">
        <v>0</v>
      </c>
      <c r="HZ1442" s="471">
        <v>0</v>
      </c>
      <c r="IA1442" s="471">
        <v>0</v>
      </c>
      <c r="IB1442" s="471">
        <v>0</v>
      </c>
      <c r="IC1442" s="471">
        <v>0</v>
      </c>
      <c r="ID1442" s="471">
        <v>0</v>
      </c>
      <c r="IE1442" s="471">
        <v>0</v>
      </c>
      <c r="IF1442" s="496">
        <v>0</v>
      </c>
      <c r="IG1442" s="503">
        <v>300</v>
      </c>
      <c r="IH1442" s="471">
        <v>59</v>
      </c>
      <c r="II1442" s="471">
        <v>20</v>
      </c>
      <c r="IJ1442" s="471">
        <v>10</v>
      </c>
      <c r="IK1442" s="471">
        <v>1</v>
      </c>
      <c r="IL1442" s="471">
        <v>4</v>
      </c>
      <c r="IM1442" s="471">
        <v>0</v>
      </c>
      <c r="IN1442" s="471">
        <v>1</v>
      </c>
      <c r="IO1442" s="471">
        <v>0</v>
      </c>
      <c r="IP1442" s="496">
        <v>95</v>
      </c>
      <c r="IQ1442" s="503">
        <v>0</v>
      </c>
      <c r="IR1442" s="471">
        <v>0</v>
      </c>
      <c r="IS1442" s="471">
        <v>0</v>
      </c>
      <c r="IT1442" s="471">
        <v>0</v>
      </c>
      <c r="IU1442" s="471">
        <v>0</v>
      </c>
      <c r="IV1442" s="471">
        <v>0</v>
      </c>
      <c r="IW1442" s="471">
        <v>0</v>
      </c>
      <c r="IX1442" s="471">
        <v>0</v>
      </c>
      <c r="IY1442" s="471">
        <v>0</v>
      </c>
      <c r="IZ1442" s="496">
        <v>0</v>
      </c>
      <c r="JA1442" s="471">
        <v>59</v>
      </c>
      <c r="JB1442" s="471">
        <v>20</v>
      </c>
      <c r="JC1442" s="471">
        <v>10</v>
      </c>
      <c r="JD1442" s="471">
        <v>1</v>
      </c>
      <c r="JE1442" s="471">
        <v>4</v>
      </c>
      <c r="JF1442" s="471">
        <v>0</v>
      </c>
      <c r="JG1442" s="471">
        <v>1</v>
      </c>
      <c r="JH1442" s="471">
        <v>0</v>
      </c>
      <c r="JI1442" s="471">
        <v>95</v>
      </c>
      <c r="JJ1442" s="503">
        <v>0</v>
      </c>
      <c r="JK1442" s="471">
        <v>765</v>
      </c>
      <c r="JL1442" s="471">
        <v>221</v>
      </c>
      <c r="JM1442" s="471">
        <v>125</v>
      </c>
      <c r="JN1442" s="471">
        <v>64</v>
      </c>
      <c r="JO1442" s="471">
        <v>35</v>
      </c>
      <c r="JP1442" s="471">
        <v>15</v>
      </c>
      <c r="JQ1442" s="471">
        <v>8</v>
      </c>
      <c r="JR1442" s="471">
        <v>1</v>
      </c>
      <c r="JS1442" s="496">
        <v>1234</v>
      </c>
      <c r="JT1442" s="503">
        <v>10</v>
      </c>
      <c r="JU1442" s="471">
        <v>0</v>
      </c>
      <c r="JV1442" s="471">
        <v>0</v>
      </c>
      <c r="JW1442" s="471">
        <v>0</v>
      </c>
      <c r="JX1442" s="471">
        <v>0</v>
      </c>
      <c r="JY1442" s="471">
        <v>0</v>
      </c>
      <c r="JZ1442" s="471">
        <v>0</v>
      </c>
      <c r="KA1442" s="471">
        <v>0</v>
      </c>
      <c r="KB1442" s="471">
        <v>0</v>
      </c>
      <c r="KC1442" s="496">
        <v>0</v>
      </c>
      <c r="KD1442" s="503">
        <v>50</v>
      </c>
      <c r="KE1442" s="471">
        <v>0</v>
      </c>
      <c r="KF1442" s="471">
        <v>0</v>
      </c>
      <c r="KG1442" s="471">
        <v>0</v>
      </c>
      <c r="KH1442" s="471">
        <v>0</v>
      </c>
      <c r="KI1442" s="471">
        <v>0</v>
      </c>
      <c r="KJ1442" s="471">
        <v>0</v>
      </c>
      <c r="KK1442" s="471">
        <v>0</v>
      </c>
      <c r="KL1442" s="471">
        <v>0</v>
      </c>
      <c r="KM1442" s="496">
        <v>0</v>
      </c>
      <c r="KN1442" s="503">
        <v>0</v>
      </c>
      <c r="KO1442" s="471">
        <v>0</v>
      </c>
      <c r="KP1442" s="471">
        <v>0</v>
      </c>
      <c r="KQ1442" s="471">
        <v>0</v>
      </c>
      <c r="KR1442" s="471">
        <v>0</v>
      </c>
      <c r="KS1442" s="471">
        <v>0</v>
      </c>
      <c r="KT1442" s="471">
        <v>0</v>
      </c>
      <c r="KU1442" s="471">
        <v>0</v>
      </c>
      <c r="KV1442" s="471">
        <v>0</v>
      </c>
      <c r="KW1442" s="496">
        <v>0</v>
      </c>
      <c r="KX1442" s="471">
        <v>765</v>
      </c>
      <c r="KY1442" s="471">
        <v>221</v>
      </c>
      <c r="KZ1442" s="471">
        <v>125</v>
      </c>
      <c r="LA1442" s="471">
        <v>64</v>
      </c>
      <c r="LB1442" s="471">
        <v>35</v>
      </c>
      <c r="LC1442" s="471">
        <v>15</v>
      </c>
      <c r="LD1442" s="471">
        <v>8</v>
      </c>
      <c r="LE1442" s="471">
        <v>1</v>
      </c>
      <c r="LF1442" s="496">
        <v>1234</v>
      </c>
      <c r="LG1442" s="262"/>
      <c r="LH1442" s="262"/>
      <c r="LI1442" s="262"/>
      <c r="LJ1442" s="262"/>
      <c r="LK1442" s="262"/>
      <c r="LL1442" s="262"/>
      <c r="LM1442" s="262"/>
      <c r="LN1442" s="262"/>
      <c r="LO1442" s="262"/>
      <c r="LP1442" s="262"/>
      <c r="LQ1442" s="262"/>
      <c r="LR1442" s="262"/>
      <c r="LS1442" s="262"/>
      <c r="LT1442" s="262"/>
      <c r="LU1442" s="262"/>
      <c r="LV1442" s="262"/>
      <c r="LW1442" s="262"/>
      <c r="LX1442" s="262"/>
      <c r="LY1442" s="262"/>
      <c r="LZ1442" s="262"/>
      <c r="MA1442" s="262"/>
      <c r="MB1442" s="262"/>
      <c r="MC1442" s="262"/>
      <c r="MD1442" s="262"/>
      <c r="ME1442" s="262"/>
      <c r="MF1442" s="262"/>
      <c r="MG1442" s="262"/>
      <c r="MH1442" s="262"/>
      <c r="MI1442" s="262"/>
      <c r="MJ1442" s="262"/>
      <c r="MK1442" s="262"/>
      <c r="ML1442" s="262"/>
      <c r="MM1442" s="262"/>
      <c r="MN1442" s="262"/>
      <c r="MO1442" s="262"/>
      <c r="MP1442" s="262"/>
      <c r="MQ1442" s="262"/>
      <c r="MR1442" s="262"/>
      <c r="MS1442" s="262"/>
      <c r="MT1442" s="262"/>
      <c r="MU1442" s="262"/>
    </row>
    <row r="1443" spans="1:359" x14ac:dyDescent="0.2">
      <c r="A1443" s="241" t="s">
        <v>321</v>
      </c>
      <c r="B1443" s="476" t="s">
        <v>958</v>
      </c>
      <c r="C1443" s="326" t="s">
        <v>784</v>
      </c>
      <c r="D1443" s="283" t="s">
        <v>322</v>
      </c>
      <c r="E1443" s="503">
        <v>0</v>
      </c>
      <c r="F1443" s="471">
        <v>602</v>
      </c>
      <c r="G1443" s="471">
        <v>164</v>
      </c>
      <c r="H1443" s="471">
        <v>91</v>
      </c>
      <c r="I1443" s="471">
        <v>43</v>
      </c>
      <c r="J1443" s="471">
        <v>12</v>
      </c>
      <c r="K1443" s="471">
        <v>3</v>
      </c>
      <c r="L1443" s="471">
        <v>1</v>
      </c>
      <c r="M1443" s="471">
        <v>0</v>
      </c>
      <c r="N1443" s="496">
        <v>916</v>
      </c>
      <c r="O1443" s="503">
        <v>10</v>
      </c>
      <c r="P1443" s="471">
        <v>0</v>
      </c>
      <c r="Q1443" s="471">
        <v>0</v>
      </c>
      <c r="R1443" s="471">
        <v>0</v>
      </c>
      <c r="S1443" s="471">
        <v>0</v>
      </c>
      <c r="T1443" s="471">
        <v>0</v>
      </c>
      <c r="U1443" s="471">
        <v>0</v>
      </c>
      <c r="V1443" s="471">
        <v>0</v>
      </c>
      <c r="W1443" s="471">
        <v>0</v>
      </c>
      <c r="X1443" s="496">
        <v>0</v>
      </c>
      <c r="Y1443" s="503">
        <v>25</v>
      </c>
      <c r="Z1443" s="471">
        <v>0</v>
      </c>
      <c r="AA1443" s="471">
        <v>0</v>
      </c>
      <c r="AB1443" s="471">
        <v>0</v>
      </c>
      <c r="AC1443" s="471">
        <v>0</v>
      </c>
      <c r="AD1443" s="471">
        <v>0</v>
      </c>
      <c r="AE1443" s="471">
        <v>0</v>
      </c>
      <c r="AF1443" s="471">
        <v>0</v>
      </c>
      <c r="AG1443" s="471">
        <v>0</v>
      </c>
      <c r="AH1443" s="496">
        <v>0</v>
      </c>
      <c r="AI1443" s="503">
        <v>50</v>
      </c>
      <c r="AJ1443" s="471">
        <v>0</v>
      </c>
      <c r="AK1443" s="471">
        <v>0</v>
      </c>
      <c r="AL1443" s="471">
        <v>0</v>
      </c>
      <c r="AM1443" s="471">
        <v>0</v>
      </c>
      <c r="AN1443" s="471">
        <v>0</v>
      </c>
      <c r="AO1443" s="471">
        <v>0</v>
      </c>
      <c r="AP1443" s="471">
        <v>0</v>
      </c>
      <c r="AQ1443" s="471">
        <v>0</v>
      </c>
      <c r="AR1443" s="496">
        <v>0</v>
      </c>
      <c r="AS1443" s="503">
        <v>100</v>
      </c>
      <c r="AT1443" s="471">
        <v>49</v>
      </c>
      <c r="AU1443" s="471">
        <v>21</v>
      </c>
      <c r="AV1443" s="471">
        <v>7</v>
      </c>
      <c r="AW1443" s="471">
        <v>3</v>
      </c>
      <c r="AX1443" s="471">
        <v>1</v>
      </c>
      <c r="AY1443" s="471">
        <v>0</v>
      </c>
      <c r="AZ1443" s="471">
        <v>0</v>
      </c>
      <c r="BA1443" s="471">
        <v>0</v>
      </c>
      <c r="BB1443" s="496">
        <v>81</v>
      </c>
      <c r="BC1443" s="503">
        <v>0</v>
      </c>
      <c r="BD1443" s="471">
        <v>0</v>
      </c>
      <c r="BE1443" s="471">
        <v>0</v>
      </c>
      <c r="BF1443" s="471">
        <v>0</v>
      </c>
      <c r="BG1443" s="471">
        <v>0</v>
      </c>
      <c r="BH1443" s="471">
        <v>0</v>
      </c>
      <c r="BI1443" s="471">
        <v>0</v>
      </c>
      <c r="BJ1443" s="471">
        <v>0</v>
      </c>
      <c r="BK1443" s="471">
        <v>0</v>
      </c>
      <c r="BL1443" s="496">
        <v>0</v>
      </c>
      <c r="BM1443" s="471">
        <v>49</v>
      </c>
      <c r="BN1443" s="471">
        <v>21</v>
      </c>
      <c r="BO1443" s="471">
        <v>7</v>
      </c>
      <c r="BP1443" s="471">
        <v>3</v>
      </c>
      <c r="BQ1443" s="471">
        <v>1</v>
      </c>
      <c r="BR1443" s="471">
        <v>0</v>
      </c>
      <c r="BS1443" s="471">
        <v>0</v>
      </c>
      <c r="BT1443" s="471">
        <v>0</v>
      </c>
      <c r="BU1443" s="496">
        <v>81</v>
      </c>
      <c r="BV1443" s="471">
        <v>651</v>
      </c>
      <c r="BW1443" s="471">
        <v>185</v>
      </c>
      <c r="BX1443" s="471">
        <v>98</v>
      </c>
      <c r="BY1443" s="471">
        <v>46</v>
      </c>
      <c r="BZ1443" s="471">
        <v>13</v>
      </c>
      <c r="CA1443" s="471">
        <v>3</v>
      </c>
      <c r="CB1443" s="471">
        <v>1</v>
      </c>
      <c r="CC1443" s="471">
        <v>0</v>
      </c>
      <c r="CD1443" s="496">
        <v>997</v>
      </c>
      <c r="CE1443" s="503">
        <v>10</v>
      </c>
      <c r="CF1443" s="471">
        <v>0</v>
      </c>
      <c r="CG1443" s="471">
        <v>0</v>
      </c>
      <c r="CH1443" s="471">
        <v>0</v>
      </c>
      <c r="CI1443" s="471">
        <v>0</v>
      </c>
      <c r="CJ1443" s="471">
        <v>0</v>
      </c>
      <c r="CK1443" s="471">
        <v>0</v>
      </c>
      <c r="CL1443" s="471">
        <v>0</v>
      </c>
      <c r="CM1443" s="471">
        <v>0</v>
      </c>
      <c r="CN1443" s="496">
        <v>0</v>
      </c>
      <c r="CO1443" s="503">
        <v>25</v>
      </c>
      <c r="CP1443" s="471">
        <v>0</v>
      </c>
      <c r="CQ1443" s="471">
        <v>0</v>
      </c>
      <c r="CR1443" s="471">
        <v>0</v>
      </c>
      <c r="CS1443" s="471">
        <v>0</v>
      </c>
      <c r="CT1443" s="471">
        <v>0</v>
      </c>
      <c r="CU1443" s="471">
        <v>0</v>
      </c>
      <c r="CV1443" s="471">
        <v>0</v>
      </c>
      <c r="CW1443" s="471">
        <v>0</v>
      </c>
      <c r="CX1443" s="496">
        <v>0</v>
      </c>
      <c r="CY1443" s="503">
        <v>50</v>
      </c>
      <c r="CZ1443" s="471">
        <v>0</v>
      </c>
      <c r="DA1443" s="471">
        <v>0</v>
      </c>
      <c r="DB1443" s="471">
        <v>0</v>
      </c>
      <c r="DC1443" s="471">
        <v>0</v>
      </c>
      <c r="DD1443" s="471">
        <v>0</v>
      </c>
      <c r="DE1443" s="471">
        <v>0</v>
      </c>
      <c r="DF1443" s="471">
        <v>0</v>
      </c>
      <c r="DG1443" s="471">
        <v>0</v>
      </c>
      <c r="DH1443" s="496">
        <v>0</v>
      </c>
      <c r="DI1443" s="503">
        <v>100</v>
      </c>
      <c r="DJ1443" s="471">
        <v>111</v>
      </c>
      <c r="DK1443" s="471">
        <v>20</v>
      </c>
      <c r="DL1443" s="471">
        <v>11</v>
      </c>
      <c r="DM1443" s="471">
        <v>3</v>
      </c>
      <c r="DN1443" s="471">
        <v>0</v>
      </c>
      <c r="DO1443" s="471">
        <v>0</v>
      </c>
      <c r="DP1443" s="471">
        <v>1</v>
      </c>
      <c r="DQ1443" s="471">
        <v>0</v>
      </c>
      <c r="DR1443" s="496">
        <v>146</v>
      </c>
      <c r="DS1443" s="503">
        <v>0</v>
      </c>
      <c r="DT1443" s="471">
        <v>0</v>
      </c>
      <c r="DU1443" s="471">
        <v>0</v>
      </c>
      <c r="DV1443" s="471">
        <v>0</v>
      </c>
      <c r="DW1443" s="471">
        <v>0</v>
      </c>
      <c r="DX1443" s="471">
        <v>0</v>
      </c>
      <c r="DY1443" s="471">
        <v>0</v>
      </c>
      <c r="DZ1443" s="471">
        <v>0</v>
      </c>
      <c r="EA1443" s="471">
        <v>0</v>
      </c>
      <c r="EB1443" s="496">
        <v>0</v>
      </c>
      <c r="EC1443" s="471">
        <v>111</v>
      </c>
      <c r="ED1443" s="471">
        <v>20</v>
      </c>
      <c r="EE1443" s="471">
        <v>11</v>
      </c>
      <c r="EF1443" s="471">
        <v>3</v>
      </c>
      <c r="EG1443" s="471">
        <v>0</v>
      </c>
      <c r="EH1443" s="471">
        <v>0</v>
      </c>
      <c r="EI1443" s="471">
        <v>1</v>
      </c>
      <c r="EJ1443" s="471">
        <v>0</v>
      </c>
      <c r="EK1443" s="496">
        <v>146</v>
      </c>
      <c r="EL1443" s="518">
        <v>50</v>
      </c>
      <c r="EM1443" s="471">
        <v>0</v>
      </c>
      <c r="EN1443" s="471">
        <v>0</v>
      </c>
      <c r="EO1443" s="471">
        <v>0</v>
      </c>
      <c r="EP1443" s="471">
        <v>0</v>
      </c>
      <c r="EQ1443" s="471">
        <v>0</v>
      </c>
      <c r="ER1443" s="471">
        <v>0</v>
      </c>
      <c r="ES1443" s="471">
        <v>0</v>
      </c>
      <c r="ET1443" s="471">
        <v>0</v>
      </c>
      <c r="EU1443" s="496">
        <v>0</v>
      </c>
      <c r="EV1443" s="503">
        <v>100</v>
      </c>
      <c r="EW1443" s="471">
        <v>0</v>
      </c>
      <c r="EX1443" s="471">
        <v>0</v>
      </c>
      <c r="EY1443" s="471">
        <v>0</v>
      </c>
      <c r="EZ1443" s="471">
        <v>0</v>
      </c>
      <c r="FA1443" s="471">
        <v>0</v>
      </c>
      <c r="FB1443" s="471">
        <v>0</v>
      </c>
      <c r="FC1443" s="471">
        <v>0</v>
      </c>
      <c r="FD1443" s="471">
        <v>0</v>
      </c>
      <c r="FE1443" s="496">
        <v>0</v>
      </c>
      <c r="FF1443" s="503">
        <v>150</v>
      </c>
      <c r="FG1443" s="471">
        <v>0</v>
      </c>
      <c r="FH1443" s="471">
        <v>0</v>
      </c>
      <c r="FI1443" s="471">
        <v>0</v>
      </c>
      <c r="FJ1443" s="471">
        <v>0</v>
      </c>
      <c r="FK1443" s="471">
        <v>0</v>
      </c>
      <c r="FL1443" s="471">
        <v>0</v>
      </c>
      <c r="FM1443" s="471">
        <v>0</v>
      </c>
      <c r="FN1443" s="471">
        <v>0</v>
      </c>
      <c r="FO1443" s="496">
        <v>0</v>
      </c>
      <c r="FP1443" s="503">
        <v>200</v>
      </c>
      <c r="FQ1443" s="471">
        <v>56</v>
      </c>
      <c r="FR1443" s="471">
        <v>4</v>
      </c>
      <c r="FS1443" s="471">
        <v>3</v>
      </c>
      <c r="FT1443" s="471">
        <v>1</v>
      </c>
      <c r="FU1443" s="471">
        <v>2</v>
      </c>
      <c r="FV1443" s="471">
        <v>1</v>
      </c>
      <c r="FW1443" s="471">
        <v>1</v>
      </c>
      <c r="FX1443" s="471">
        <v>0</v>
      </c>
      <c r="FY1443" s="496">
        <v>68</v>
      </c>
      <c r="FZ1443" s="503">
        <v>0</v>
      </c>
      <c r="GA1443" s="471">
        <v>0</v>
      </c>
      <c r="GB1443" s="471">
        <v>0</v>
      </c>
      <c r="GC1443" s="471">
        <v>0</v>
      </c>
      <c r="GD1443" s="471">
        <v>0</v>
      </c>
      <c r="GE1443" s="471">
        <v>0</v>
      </c>
      <c r="GF1443" s="471">
        <v>0</v>
      </c>
      <c r="GG1443" s="471">
        <v>0</v>
      </c>
      <c r="GH1443" s="471">
        <v>0</v>
      </c>
      <c r="GI1443" s="496">
        <v>0</v>
      </c>
      <c r="GJ1443" s="471">
        <v>56</v>
      </c>
      <c r="GK1443" s="471">
        <v>4</v>
      </c>
      <c r="GL1443" s="471">
        <v>3</v>
      </c>
      <c r="GM1443" s="471">
        <v>1</v>
      </c>
      <c r="GN1443" s="471">
        <v>2</v>
      </c>
      <c r="GO1443" s="471">
        <v>1</v>
      </c>
      <c r="GP1443" s="471">
        <v>1</v>
      </c>
      <c r="GQ1443" s="471">
        <v>0</v>
      </c>
      <c r="GR1443" s="496">
        <v>68</v>
      </c>
      <c r="GS1443" s="503">
        <v>100</v>
      </c>
      <c r="GT1443" s="471">
        <v>0</v>
      </c>
      <c r="GU1443" s="471">
        <v>0</v>
      </c>
      <c r="GV1443" s="471">
        <v>0</v>
      </c>
      <c r="GW1443" s="471">
        <v>0</v>
      </c>
      <c r="GX1443" s="471">
        <v>0</v>
      </c>
      <c r="GY1443" s="471">
        <v>0</v>
      </c>
      <c r="GZ1443" s="471">
        <v>0</v>
      </c>
      <c r="HA1443" s="471">
        <v>0</v>
      </c>
      <c r="HB1443" s="496">
        <v>0</v>
      </c>
      <c r="HC1443" s="503">
        <v>150</v>
      </c>
      <c r="HD1443" s="471">
        <v>0</v>
      </c>
      <c r="HE1443" s="471">
        <v>0</v>
      </c>
      <c r="HF1443" s="471">
        <v>0</v>
      </c>
      <c r="HG1443" s="471">
        <v>0</v>
      </c>
      <c r="HH1443" s="471">
        <v>0</v>
      </c>
      <c r="HI1443" s="471">
        <v>0</v>
      </c>
      <c r="HJ1443" s="471">
        <v>0</v>
      </c>
      <c r="HK1443" s="471">
        <v>0</v>
      </c>
      <c r="HL1443" s="496">
        <v>0</v>
      </c>
      <c r="HM1443" s="503">
        <v>200</v>
      </c>
      <c r="HN1443" s="471">
        <v>0</v>
      </c>
      <c r="HO1443" s="471">
        <v>0</v>
      </c>
      <c r="HP1443" s="471">
        <v>0</v>
      </c>
      <c r="HQ1443" s="471">
        <v>0</v>
      </c>
      <c r="HR1443" s="471">
        <v>0</v>
      </c>
      <c r="HS1443" s="471">
        <v>0</v>
      </c>
      <c r="HT1443" s="471">
        <v>0</v>
      </c>
      <c r="HU1443" s="471">
        <v>0</v>
      </c>
      <c r="HV1443" s="496">
        <v>0</v>
      </c>
      <c r="HW1443" s="503">
        <v>250</v>
      </c>
      <c r="HX1443" s="471">
        <v>0</v>
      </c>
      <c r="HY1443" s="471">
        <v>0</v>
      </c>
      <c r="HZ1443" s="471">
        <v>0</v>
      </c>
      <c r="IA1443" s="471">
        <v>0</v>
      </c>
      <c r="IB1443" s="471">
        <v>0</v>
      </c>
      <c r="IC1443" s="471">
        <v>0</v>
      </c>
      <c r="ID1443" s="471">
        <v>0</v>
      </c>
      <c r="IE1443" s="471">
        <v>0</v>
      </c>
      <c r="IF1443" s="496">
        <v>0</v>
      </c>
      <c r="IG1443" s="503">
        <v>300</v>
      </c>
      <c r="IH1443" s="471">
        <v>7</v>
      </c>
      <c r="II1443" s="471">
        <v>0</v>
      </c>
      <c r="IJ1443" s="471">
        <v>0</v>
      </c>
      <c r="IK1443" s="471">
        <v>0</v>
      </c>
      <c r="IL1443" s="471">
        <v>0</v>
      </c>
      <c r="IM1443" s="471">
        <v>0</v>
      </c>
      <c r="IN1443" s="471">
        <v>0</v>
      </c>
      <c r="IO1443" s="471">
        <v>0</v>
      </c>
      <c r="IP1443" s="496">
        <v>7</v>
      </c>
      <c r="IQ1443" s="503">
        <v>0</v>
      </c>
      <c r="IR1443" s="471">
        <v>0</v>
      </c>
      <c r="IS1443" s="471">
        <v>0</v>
      </c>
      <c r="IT1443" s="471">
        <v>0</v>
      </c>
      <c r="IU1443" s="471">
        <v>0</v>
      </c>
      <c r="IV1443" s="471">
        <v>0</v>
      </c>
      <c r="IW1443" s="471">
        <v>0</v>
      </c>
      <c r="IX1443" s="471">
        <v>0</v>
      </c>
      <c r="IY1443" s="471">
        <v>0</v>
      </c>
      <c r="IZ1443" s="496">
        <v>0</v>
      </c>
      <c r="JA1443" s="471">
        <v>7</v>
      </c>
      <c r="JB1443" s="471">
        <v>0</v>
      </c>
      <c r="JC1443" s="471">
        <v>0</v>
      </c>
      <c r="JD1443" s="471">
        <v>0</v>
      </c>
      <c r="JE1443" s="471">
        <v>0</v>
      </c>
      <c r="JF1443" s="471">
        <v>0</v>
      </c>
      <c r="JG1443" s="471">
        <v>0</v>
      </c>
      <c r="JH1443" s="471">
        <v>0</v>
      </c>
      <c r="JI1443" s="471">
        <v>7</v>
      </c>
      <c r="JJ1443" s="503">
        <v>0</v>
      </c>
      <c r="JK1443" s="471">
        <v>20</v>
      </c>
      <c r="JL1443" s="471">
        <v>10</v>
      </c>
      <c r="JM1443" s="471">
        <v>10</v>
      </c>
      <c r="JN1443" s="471">
        <v>9</v>
      </c>
      <c r="JO1443" s="471">
        <v>2</v>
      </c>
      <c r="JP1443" s="471">
        <v>0</v>
      </c>
      <c r="JQ1443" s="471">
        <v>0</v>
      </c>
      <c r="JR1443" s="471">
        <v>0</v>
      </c>
      <c r="JS1443" s="496">
        <v>51</v>
      </c>
      <c r="JT1443" s="503">
        <v>10</v>
      </c>
      <c r="JU1443" s="471">
        <v>0</v>
      </c>
      <c r="JV1443" s="471">
        <v>0</v>
      </c>
      <c r="JW1443" s="471">
        <v>0</v>
      </c>
      <c r="JX1443" s="471">
        <v>0</v>
      </c>
      <c r="JY1443" s="471">
        <v>0</v>
      </c>
      <c r="JZ1443" s="471">
        <v>0</v>
      </c>
      <c r="KA1443" s="471">
        <v>0</v>
      </c>
      <c r="KB1443" s="471">
        <v>0</v>
      </c>
      <c r="KC1443" s="496">
        <v>0</v>
      </c>
      <c r="KD1443" s="503">
        <v>50</v>
      </c>
      <c r="KE1443" s="471">
        <v>2</v>
      </c>
      <c r="KF1443" s="471">
        <v>1</v>
      </c>
      <c r="KG1443" s="471">
        <v>0</v>
      </c>
      <c r="KH1443" s="471">
        <v>0</v>
      </c>
      <c r="KI1443" s="471">
        <v>0</v>
      </c>
      <c r="KJ1443" s="471">
        <v>0</v>
      </c>
      <c r="KK1443" s="471">
        <v>0</v>
      </c>
      <c r="KL1443" s="471">
        <v>0</v>
      </c>
      <c r="KM1443" s="496">
        <v>3</v>
      </c>
      <c r="KN1443" s="503">
        <v>0</v>
      </c>
      <c r="KO1443" s="471">
        <v>0</v>
      </c>
      <c r="KP1443" s="471">
        <v>0</v>
      </c>
      <c r="KQ1443" s="471">
        <v>0</v>
      </c>
      <c r="KR1443" s="471">
        <v>0</v>
      </c>
      <c r="KS1443" s="471">
        <v>0</v>
      </c>
      <c r="KT1443" s="471">
        <v>0</v>
      </c>
      <c r="KU1443" s="471">
        <v>0</v>
      </c>
      <c r="KV1443" s="471">
        <v>0</v>
      </c>
      <c r="KW1443" s="496">
        <v>0</v>
      </c>
      <c r="KX1443" s="471">
        <v>22</v>
      </c>
      <c r="KY1443" s="471">
        <v>11</v>
      </c>
      <c r="KZ1443" s="471">
        <v>10</v>
      </c>
      <c r="LA1443" s="471">
        <v>9</v>
      </c>
      <c r="LB1443" s="471">
        <v>2</v>
      </c>
      <c r="LC1443" s="471">
        <v>0</v>
      </c>
      <c r="LD1443" s="471">
        <v>0</v>
      </c>
      <c r="LE1443" s="471">
        <v>0</v>
      </c>
      <c r="LF1443" s="496">
        <v>54</v>
      </c>
      <c r="LG1443" s="262"/>
      <c r="LH1443" s="262"/>
      <c r="LI1443" s="262"/>
      <c r="LJ1443" s="262"/>
      <c r="LK1443" s="262"/>
      <c r="LL1443" s="262"/>
      <c r="LM1443" s="262"/>
      <c r="LN1443" s="262"/>
      <c r="LO1443" s="262"/>
      <c r="LP1443" s="262"/>
      <c r="LQ1443" s="262"/>
      <c r="LR1443" s="262"/>
      <c r="LS1443" s="262"/>
      <c r="LT1443" s="262"/>
      <c r="LU1443" s="262"/>
      <c r="LV1443" s="262"/>
      <c r="LW1443" s="262"/>
      <c r="LX1443" s="262"/>
      <c r="LY1443" s="262"/>
      <c r="LZ1443" s="262"/>
      <c r="MA1443" s="262"/>
      <c r="MB1443" s="262"/>
      <c r="MC1443" s="262"/>
      <c r="MD1443" s="262"/>
      <c r="ME1443" s="262"/>
      <c r="MF1443" s="262"/>
      <c r="MG1443" s="262"/>
      <c r="MH1443" s="262"/>
      <c r="MI1443" s="262"/>
      <c r="MJ1443" s="262"/>
      <c r="MK1443" s="262"/>
      <c r="ML1443" s="262"/>
      <c r="MM1443" s="262"/>
      <c r="MN1443" s="262"/>
      <c r="MO1443" s="262"/>
      <c r="MP1443" s="262"/>
      <c r="MQ1443" s="262"/>
      <c r="MR1443" s="262"/>
      <c r="MS1443" s="262"/>
      <c r="MT1443" s="262"/>
      <c r="MU1443" s="262"/>
    </row>
    <row r="1444" spans="1:359" x14ac:dyDescent="0.2">
      <c r="A1444" s="241" t="s">
        <v>323</v>
      </c>
      <c r="B1444" s="476" t="s">
        <v>959</v>
      </c>
      <c r="C1444" s="326" t="s">
        <v>640</v>
      </c>
      <c r="D1444" s="283" t="s">
        <v>324</v>
      </c>
      <c r="E1444" s="503">
        <v>0</v>
      </c>
      <c r="F1444" s="471">
        <v>123</v>
      </c>
      <c r="G1444" s="471">
        <v>567</v>
      </c>
      <c r="H1444" s="471">
        <v>844</v>
      </c>
      <c r="I1444" s="471">
        <v>583</v>
      </c>
      <c r="J1444" s="471">
        <v>253</v>
      </c>
      <c r="K1444" s="471">
        <v>158</v>
      </c>
      <c r="L1444" s="471">
        <v>111</v>
      </c>
      <c r="M1444" s="471">
        <v>32</v>
      </c>
      <c r="N1444" s="496">
        <v>2671</v>
      </c>
      <c r="O1444" s="503">
        <v>10</v>
      </c>
      <c r="P1444" s="471">
        <v>0</v>
      </c>
      <c r="Q1444" s="471">
        <v>0</v>
      </c>
      <c r="R1444" s="471">
        <v>0</v>
      </c>
      <c r="S1444" s="471">
        <v>0</v>
      </c>
      <c r="T1444" s="471">
        <v>0</v>
      </c>
      <c r="U1444" s="471">
        <v>0</v>
      </c>
      <c r="V1444" s="471">
        <v>0</v>
      </c>
      <c r="W1444" s="471">
        <v>0</v>
      </c>
      <c r="X1444" s="496">
        <v>0</v>
      </c>
      <c r="Y1444" s="503">
        <v>25</v>
      </c>
      <c r="Z1444" s="471">
        <v>0</v>
      </c>
      <c r="AA1444" s="471">
        <v>0</v>
      </c>
      <c r="AB1444" s="471">
        <v>0</v>
      </c>
      <c r="AC1444" s="471">
        <v>0</v>
      </c>
      <c r="AD1444" s="471">
        <v>0</v>
      </c>
      <c r="AE1444" s="471">
        <v>0</v>
      </c>
      <c r="AF1444" s="471">
        <v>0</v>
      </c>
      <c r="AG1444" s="471">
        <v>0</v>
      </c>
      <c r="AH1444" s="496">
        <v>0</v>
      </c>
      <c r="AI1444" s="503">
        <v>50</v>
      </c>
      <c r="AJ1444" s="471">
        <v>0</v>
      </c>
      <c r="AK1444" s="471">
        <v>0</v>
      </c>
      <c r="AL1444" s="471">
        <v>0</v>
      </c>
      <c r="AM1444" s="471">
        <v>0</v>
      </c>
      <c r="AN1444" s="471">
        <v>0</v>
      </c>
      <c r="AO1444" s="471">
        <v>0</v>
      </c>
      <c r="AP1444" s="471">
        <v>0</v>
      </c>
      <c r="AQ1444" s="471">
        <v>0</v>
      </c>
      <c r="AR1444" s="496">
        <v>0</v>
      </c>
      <c r="AS1444" s="503">
        <v>100</v>
      </c>
      <c r="AT1444" s="471">
        <v>0</v>
      </c>
      <c r="AU1444" s="471">
        <v>0</v>
      </c>
      <c r="AV1444" s="471">
        <v>0</v>
      </c>
      <c r="AW1444" s="471">
        <v>0</v>
      </c>
      <c r="AX1444" s="471">
        <v>0</v>
      </c>
      <c r="AY1444" s="471">
        <v>0</v>
      </c>
      <c r="AZ1444" s="471">
        <v>0</v>
      </c>
      <c r="BA1444" s="471">
        <v>0</v>
      </c>
      <c r="BB1444" s="496">
        <v>0</v>
      </c>
      <c r="BC1444" s="503">
        <v>0</v>
      </c>
      <c r="BD1444" s="471">
        <v>0</v>
      </c>
      <c r="BE1444" s="471">
        <v>0</v>
      </c>
      <c r="BF1444" s="471">
        <v>0</v>
      </c>
      <c r="BG1444" s="471">
        <v>0</v>
      </c>
      <c r="BH1444" s="471">
        <v>0</v>
      </c>
      <c r="BI1444" s="471">
        <v>0</v>
      </c>
      <c r="BJ1444" s="471">
        <v>0</v>
      </c>
      <c r="BK1444" s="471">
        <v>0</v>
      </c>
      <c r="BL1444" s="496">
        <v>0</v>
      </c>
      <c r="BM1444" s="471">
        <v>0</v>
      </c>
      <c r="BN1444" s="471">
        <v>0</v>
      </c>
      <c r="BO1444" s="471">
        <v>0</v>
      </c>
      <c r="BP1444" s="471">
        <v>0</v>
      </c>
      <c r="BQ1444" s="471">
        <v>0</v>
      </c>
      <c r="BR1444" s="471">
        <v>0</v>
      </c>
      <c r="BS1444" s="471">
        <v>0</v>
      </c>
      <c r="BT1444" s="471">
        <v>0</v>
      </c>
      <c r="BU1444" s="496">
        <v>0</v>
      </c>
      <c r="BV1444" s="471">
        <v>123</v>
      </c>
      <c r="BW1444" s="471">
        <v>567</v>
      </c>
      <c r="BX1444" s="471">
        <v>844</v>
      </c>
      <c r="BY1444" s="471">
        <v>583</v>
      </c>
      <c r="BZ1444" s="471">
        <v>253</v>
      </c>
      <c r="CA1444" s="471">
        <v>158</v>
      </c>
      <c r="CB1444" s="471">
        <v>111</v>
      </c>
      <c r="CC1444" s="471">
        <v>32</v>
      </c>
      <c r="CD1444" s="496">
        <v>2671</v>
      </c>
      <c r="CE1444" s="503">
        <v>10</v>
      </c>
      <c r="CF1444" s="471">
        <v>0</v>
      </c>
      <c r="CG1444" s="471">
        <v>0</v>
      </c>
      <c r="CH1444" s="471">
        <v>0</v>
      </c>
      <c r="CI1444" s="471">
        <v>0</v>
      </c>
      <c r="CJ1444" s="471">
        <v>0</v>
      </c>
      <c r="CK1444" s="471">
        <v>0</v>
      </c>
      <c r="CL1444" s="471">
        <v>0</v>
      </c>
      <c r="CM1444" s="471">
        <v>0</v>
      </c>
      <c r="CN1444" s="496">
        <v>0</v>
      </c>
      <c r="CO1444" s="503">
        <v>25</v>
      </c>
      <c r="CP1444" s="471">
        <v>0</v>
      </c>
      <c r="CQ1444" s="471">
        <v>0</v>
      </c>
      <c r="CR1444" s="471">
        <v>0</v>
      </c>
      <c r="CS1444" s="471">
        <v>0</v>
      </c>
      <c r="CT1444" s="471">
        <v>0</v>
      </c>
      <c r="CU1444" s="471">
        <v>0</v>
      </c>
      <c r="CV1444" s="471">
        <v>0</v>
      </c>
      <c r="CW1444" s="471">
        <v>0</v>
      </c>
      <c r="CX1444" s="496">
        <v>0</v>
      </c>
      <c r="CY1444" s="503">
        <v>50</v>
      </c>
      <c r="CZ1444" s="471">
        <v>0</v>
      </c>
      <c r="DA1444" s="471">
        <v>0</v>
      </c>
      <c r="DB1444" s="471">
        <v>0</v>
      </c>
      <c r="DC1444" s="471">
        <v>0</v>
      </c>
      <c r="DD1444" s="471">
        <v>0</v>
      </c>
      <c r="DE1444" s="471">
        <v>0</v>
      </c>
      <c r="DF1444" s="471">
        <v>0</v>
      </c>
      <c r="DG1444" s="471">
        <v>0</v>
      </c>
      <c r="DH1444" s="496">
        <v>0</v>
      </c>
      <c r="DI1444" s="503">
        <v>100</v>
      </c>
      <c r="DJ1444" s="471">
        <v>14</v>
      </c>
      <c r="DK1444" s="471">
        <v>111</v>
      </c>
      <c r="DL1444" s="471">
        <v>79</v>
      </c>
      <c r="DM1444" s="471">
        <v>36</v>
      </c>
      <c r="DN1444" s="471">
        <v>20</v>
      </c>
      <c r="DO1444" s="471">
        <v>34</v>
      </c>
      <c r="DP1444" s="471">
        <v>4</v>
      </c>
      <c r="DQ1444" s="471">
        <v>2</v>
      </c>
      <c r="DR1444" s="496">
        <v>300</v>
      </c>
      <c r="DS1444" s="503">
        <v>0</v>
      </c>
      <c r="DT1444" s="471">
        <v>0</v>
      </c>
      <c r="DU1444" s="471">
        <v>0</v>
      </c>
      <c r="DV1444" s="471">
        <v>0</v>
      </c>
      <c r="DW1444" s="471">
        <v>0</v>
      </c>
      <c r="DX1444" s="471">
        <v>0</v>
      </c>
      <c r="DY1444" s="471">
        <v>0</v>
      </c>
      <c r="DZ1444" s="471">
        <v>0</v>
      </c>
      <c r="EA1444" s="471">
        <v>0</v>
      </c>
      <c r="EB1444" s="496">
        <v>0</v>
      </c>
      <c r="EC1444" s="471">
        <v>14</v>
      </c>
      <c r="ED1444" s="471">
        <v>111</v>
      </c>
      <c r="EE1444" s="471">
        <v>79</v>
      </c>
      <c r="EF1444" s="471">
        <v>36</v>
      </c>
      <c r="EG1444" s="471">
        <v>20</v>
      </c>
      <c r="EH1444" s="471">
        <v>34</v>
      </c>
      <c r="EI1444" s="471">
        <v>4</v>
      </c>
      <c r="EJ1444" s="471">
        <v>2</v>
      </c>
      <c r="EK1444" s="496">
        <v>300</v>
      </c>
      <c r="EL1444" s="518">
        <v>50</v>
      </c>
      <c r="EM1444" s="471">
        <v>0</v>
      </c>
      <c r="EN1444" s="471">
        <v>0</v>
      </c>
      <c r="EO1444" s="471">
        <v>0</v>
      </c>
      <c r="EP1444" s="471">
        <v>0</v>
      </c>
      <c r="EQ1444" s="471">
        <v>0</v>
      </c>
      <c r="ER1444" s="471">
        <v>0</v>
      </c>
      <c r="ES1444" s="471">
        <v>0</v>
      </c>
      <c r="ET1444" s="471">
        <v>0</v>
      </c>
      <c r="EU1444" s="496">
        <v>0</v>
      </c>
      <c r="EV1444" s="503">
        <v>100</v>
      </c>
      <c r="EW1444" s="471">
        <v>0</v>
      </c>
      <c r="EX1444" s="471">
        <v>0</v>
      </c>
      <c r="EY1444" s="471">
        <v>0</v>
      </c>
      <c r="EZ1444" s="471">
        <v>0</v>
      </c>
      <c r="FA1444" s="471">
        <v>0</v>
      </c>
      <c r="FB1444" s="471">
        <v>0</v>
      </c>
      <c r="FC1444" s="471">
        <v>0</v>
      </c>
      <c r="FD1444" s="471">
        <v>0</v>
      </c>
      <c r="FE1444" s="496">
        <v>0</v>
      </c>
      <c r="FF1444" s="503">
        <v>150</v>
      </c>
      <c r="FG1444" s="471">
        <v>0</v>
      </c>
      <c r="FH1444" s="471">
        <v>0</v>
      </c>
      <c r="FI1444" s="471">
        <v>0</v>
      </c>
      <c r="FJ1444" s="471">
        <v>0</v>
      </c>
      <c r="FK1444" s="471">
        <v>0</v>
      </c>
      <c r="FL1444" s="471">
        <v>0</v>
      </c>
      <c r="FM1444" s="471">
        <v>0</v>
      </c>
      <c r="FN1444" s="471">
        <v>0</v>
      </c>
      <c r="FO1444" s="496">
        <v>0</v>
      </c>
      <c r="FP1444" s="503">
        <v>200</v>
      </c>
      <c r="FQ1444" s="471">
        <v>10</v>
      </c>
      <c r="FR1444" s="471">
        <v>15</v>
      </c>
      <c r="FS1444" s="471">
        <v>25</v>
      </c>
      <c r="FT1444" s="471">
        <v>11</v>
      </c>
      <c r="FU1444" s="471">
        <v>6</v>
      </c>
      <c r="FV1444" s="471">
        <v>4</v>
      </c>
      <c r="FW1444" s="471">
        <v>2</v>
      </c>
      <c r="FX1444" s="471">
        <v>3</v>
      </c>
      <c r="FY1444" s="496">
        <v>76</v>
      </c>
      <c r="FZ1444" s="503">
        <v>0</v>
      </c>
      <c r="GA1444" s="471">
        <v>0</v>
      </c>
      <c r="GB1444" s="471">
        <v>0</v>
      </c>
      <c r="GC1444" s="471">
        <v>0</v>
      </c>
      <c r="GD1444" s="471">
        <v>0</v>
      </c>
      <c r="GE1444" s="471">
        <v>0</v>
      </c>
      <c r="GF1444" s="471">
        <v>0</v>
      </c>
      <c r="GG1444" s="471">
        <v>0</v>
      </c>
      <c r="GH1444" s="471">
        <v>0</v>
      </c>
      <c r="GI1444" s="496">
        <v>0</v>
      </c>
      <c r="GJ1444" s="471">
        <v>10</v>
      </c>
      <c r="GK1444" s="471">
        <v>15</v>
      </c>
      <c r="GL1444" s="471">
        <v>25</v>
      </c>
      <c r="GM1444" s="471">
        <v>11</v>
      </c>
      <c r="GN1444" s="471">
        <v>6</v>
      </c>
      <c r="GO1444" s="471">
        <v>4</v>
      </c>
      <c r="GP1444" s="471">
        <v>2</v>
      </c>
      <c r="GQ1444" s="471">
        <v>3</v>
      </c>
      <c r="GR1444" s="496">
        <v>76</v>
      </c>
      <c r="GS1444" s="503">
        <v>100</v>
      </c>
      <c r="GT1444" s="471">
        <v>0</v>
      </c>
      <c r="GU1444" s="471">
        <v>0</v>
      </c>
      <c r="GV1444" s="471">
        <v>0</v>
      </c>
      <c r="GW1444" s="471">
        <v>0</v>
      </c>
      <c r="GX1444" s="471">
        <v>0</v>
      </c>
      <c r="GY1444" s="471">
        <v>0</v>
      </c>
      <c r="GZ1444" s="471">
        <v>0</v>
      </c>
      <c r="HA1444" s="471">
        <v>0</v>
      </c>
      <c r="HB1444" s="496">
        <v>0</v>
      </c>
      <c r="HC1444" s="503">
        <v>150</v>
      </c>
      <c r="HD1444" s="471">
        <v>0</v>
      </c>
      <c r="HE1444" s="471">
        <v>0</v>
      </c>
      <c r="HF1444" s="471">
        <v>0</v>
      </c>
      <c r="HG1444" s="471">
        <v>0</v>
      </c>
      <c r="HH1444" s="471">
        <v>0</v>
      </c>
      <c r="HI1444" s="471">
        <v>0</v>
      </c>
      <c r="HJ1444" s="471">
        <v>0</v>
      </c>
      <c r="HK1444" s="471">
        <v>0</v>
      </c>
      <c r="HL1444" s="496">
        <v>0</v>
      </c>
      <c r="HM1444" s="503">
        <v>200</v>
      </c>
      <c r="HN1444" s="471">
        <v>0</v>
      </c>
      <c r="HO1444" s="471">
        <v>0</v>
      </c>
      <c r="HP1444" s="471">
        <v>0</v>
      </c>
      <c r="HQ1444" s="471">
        <v>3</v>
      </c>
      <c r="HR1444" s="471">
        <v>0</v>
      </c>
      <c r="HS1444" s="471">
        <v>0</v>
      </c>
      <c r="HT1444" s="471">
        <v>0</v>
      </c>
      <c r="HU1444" s="471">
        <v>0</v>
      </c>
      <c r="HV1444" s="496">
        <v>3</v>
      </c>
      <c r="HW1444" s="503">
        <v>250</v>
      </c>
      <c r="HX1444" s="471">
        <v>0</v>
      </c>
      <c r="HY1444" s="471">
        <v>0</v>
      </c>
      <c r="HZ1444" s="471">
        <v>0</v>
      </c>
      <c r="IA1444" s="471">
        <v>0</v>
      </c>
      <c r="IB1444" s="471">
        <v>0</v>
      </c>
      <c r="IC1444" s="471">
        <v>0</v>
      </c>
      <c r="ID1444" s="471">
        <v>0</v>
      </c>
      <c r="IE1444" s="471">
        <v>0</v>
      </c>
      <c r="IF1444" s="496">
        <v>0</v>
      </c>
      <c r="IG1444" s="503">
        <v>300</v>
      </c>
      <c r="IH1444" s="471">
        <v>15</v>
      </c>
      <c r="II1444" s="471">
        <v>14</v>
      </c>
      <c r="IJ1444" s="471">
        <v>26</v>
      </c>
      <c r="IK1444" s="471">
        <v>11</v>
      </c>
      <c r="IL1444" s="471">
        <v>0</v>
      </c>
      <c r="IM1444" s="471">
        <v>5</v>
      </c>
      <c r="IN1444" s="471">
        <v>1</v>
      </c>
      <c r="IO1444" s="471">
        <v>0</v>
      </c>
      <c r="IP1444" s="496">
        <v>72</v>
      </c>
      <c r="IQ1444" s="503">
        <v>0</v>
      </c>
      <c r="IR1444" s="471">
        <v>0</v>
      </c>
      <c r="IS1444" s="471">
        <v>0</v>
      </c>
      <c r="IT1444" s="471">
        <v>0</v>
      </c>
      <c r="IU1444" s="471">
        <v>0</v>
      </c>
      <c r="IV1444" s="471">
        <v>0</v>
      </c>
      <c r="IW1444" s="471">
        <v>0</v>
      </c>
      <c r="IX1444" s="471">
        <v>0</v>
      </c>
      <c r="IY1444" s="471">
        <v>0</v>
      </c>
      <c r="IZ1444" s="496">
        <v>0</v>
      </c>
      <c r="JA1444" s="471">
        <v>15</v>
      </c>
      <c r="JB1444" s="471">
        <v>14</v>
      </c>
      <c r="JC1444" s="471">
        <v>26</v>
      </c>
      <c r="JD1444" s="471">
        <v>14</v>
      </c>
      <c r="JE1444" s="471">
        <v>0</v>
      </c>
      <c r="JF1444" s="471">
        <v>5</v>
      </c>
      <c r="JG1444" s="471">
        <v>1</v>
      </c>
      <c r="JH1444" s="471">
        <v>0</v>
      </c>
      <c r="JI1444" s="471">
        <v>75</v>
      </c>
      <c r="JJ1444" s="503">
        <v>0</v>
      </c>
      <c r="JK1444" s="471">
        <v>10</v>
      </c>
      <c r="JL1444" s="471">
        <v>36</v>
      </c>
      <c r="JM1444" s="471">
        <v>92</v>
      </c>
      <c r="JN1444" s="471">
        <v>73</v>
      </c>
      <c r="JO1444" s="471">
        <v>49</v>
      </c>
      <c r="JP1444" s="471">
        <v>44</v>
      </c>
      <c r="JQ1444" s="471">
        <v>56</v>
      </c>
      <c r="JR1444" s="471">
        <v>26</v>
      </c>
      <c r="JS1444" s="496">
        <v>386</v>
      </c>
      <c r="JT1444" s="503">
        <v>10</v>
      </c>
      <c r="JU1444" s="471">
        <v>0</v>
      </c>
      <c r="JV1444" s="471">
        <v>0</v>
      </c>
      <c r="JW1444" s="471">
        <v>0</v>
      </c>
      <c r="JX1444" s="471">
        <v>0</v>
      </c>
      <c r="JY1444" s="471">
        <v>0</v>
      </c>
      <c r="JZ1444" s="471">
        <v>0</v>
      </c>
      <c r="KA1444" s="471">
        <v>0</v>
      </c>
      <c r="KB1444" s="471">
        <v>0</v>
      </c>
      <c r="KC1444" s="496">
        <v>0</v>
      </c>
      <c r="KD1444" s="503">
        <v>50</v>
      </c>
      <c r="KE1444" s="471">
        <v>0</v>
      </c>
      <c r="KF1444" s="471">
        <v>0</v>
      </c>
      <c r="KG1444" s="471">
        <v>2</v>
      </c>
      <c r="KH1444" s="471">
        <v>0</v>
      </c>
      <c r="KI1444" s="471">
        <v>0</v>
      </c>
      <c r="KJ1444" s="471">
        <v>0</v>
      </c>
      <c r="KK1444" s="471">
        <v>0</v>
      </c>
      <c r="KL1444" s="471">
        <v>0</v>
      </c>
      <c r="KM1444" s="496">
        <v>2</v>
      </c>
      <c r="KN1444" s="503">
        <v>0</v>
      </c>
      <c r="KO1444" s="471">
        <v>0</v>
      </c>
      <c r="KP1444" s="471">
        <v>0</v>
      </c>
      <c r="KQ1444" s="471">
        <v>0</v>
      </c>
      <c r="KR1444" s="471">
        <v>0</v>
      </c>
      <c r="KS1444" s="471">
        <v>0</v>
      </c>
      <c r="KT1444" s="471">
        <v>0</v>
      </c>
      <c r="KU1444" s="471">
        <v>0</v>
      </c>
      <c r="KV1444" s="471">
        <v>0</v>
      </c>
      <c r="KW1444" s="496">
        <v>0</v>
      </c>
      <c r="KX1444" s="471">
        <v>10</v>
      </c>
      <c r="KY1444" s="471">
        <v>36</v>
      </c>
      <c r="KZ1444" s="471">
        <v>94</v>
      </c>
      <c r="LA1444" s="471">
        <v>73</v>
      </c>
      <c r="LB1444" s="471">
        <v>49</v>
      </c>
      <c r="LC1444" s="471">
        <v>44</v>
      </c>
      <c r="LD1444" s="471">
        <v>56</v>
      </c>
      <c r="LE1444" s="471">
        <v>26</v>
      </c>
      <c r="LF1444" s="496">
        <v>388</v>
      </c>
      <c r="LG1444" s="262"/>
      <c r="LH1444" s="262"/>
      <c r="LI1444" s="262"/>
      <c r="LJ1444" s="262"/>
      <c r="LK1444" s="262"/>
      <c r="LL1444" s="262"/>
      <c r="LM1444" s="262"/>
      <c r="LN1444" s="262"/>
      <c r="LO1444" s="262"/>
      <c r="LP1444" s="262"/>
      <c r="LQ1444" s="262"/>
      <c r="LR1444" s="262"/>
      <c r="LS1444" s="262"/>
      <c r="LT1444" s="262"/>
      <c r="LU1444" s="262"/>
      <c r="LV1444" s="262"/>
      <c r="LW1444" s="262"/>
      <c r="LX1444" s="262"/>
      <c r="LY1444" s="262"/>
      <c r="LZ1444" s="262"/>
      <c r="MA1444" s="262"/>
      <c r="MB1444" s="262"/>
      <c r="MC1444" s="262"/>
      <c r="MD1444" s="262"/>
      <c r="ME1444" s="262"/>
      <c r="MF1444" s="262"/>
      <c r="MG1444" s="262"/>
      <c r="MH1444" s="262"/>
      <c r="MI1444" s="262"/>
      <c r="MJ1444" s="262"/>
      <c r="MK1444" s="262"/>
      <c r="ML1444" s="262"/>
      <c r="MM1444" s="262"/>
      <c r="MN1444" s="262"/>
      <c r="MO1444" s="262"/>
      <c r="MP1444" s="262"/>
      <c r="MQ1444" s="262"/>
      <c r="MR1444" s="262"/>
      <c r="MS1444" s="262"/>
      <c r="MT1444" s="262"/>
      <c r="MU1444" s="262"/>
    </row>
    <row r="1445" spans="1:359" x14ac:dyDescent="0.2">
      <c r="A1445" s="241" t="s">
        <v>325</v>
      </c>
      <c r="B1445" s="476" t="s">
        <v>960</v>
      </c>
      <c r="C1445" s="326" t="s">
        <v>784</v>
      </c>
      <c r="D1445" s="283" t="s">
        <v>326</v>
      </c>
      <c r="E1445" s="503">
        <v>0</v>
      </c>
      <c r="F1445" s="471">
        <v>567</v>
      </c>
      <c r="G1445" s="471">
        <v>206</v>
      </c>
      <c r="H1445" s="471">
        <v>182</v>
      </c>
      <c r="I1445" s="471">
        <v>56</v>
      </c>
      <c r="J1445" s="471">
        <v>37</v>
      </c>
      <c r="K1445" s="471">
        <v>7</v>
      </c>
      <c r="L1445" s="471">
        <v>9</v>
      </c>
      <c r="M1445" s="471">
        <v>0</v>
      </c>
      <c r="N1445" s="496">
        <v>1064</v>
      </c>
      <c r="O1445" s="503">
        <v>10</v>
      </c>
      <c r="P1445" s="471">
        <v>0</v>
      </c>
      <c r="Q1445" s="471">
        <v>0</v>
      </c>
      <c r="R1445" s="471">
        <v>0</v>
      </c>
      <c r="S1445" s="471">
        <v>0</v>
      </c>
      <c r="T1445" s="471">
        <v>0</v>
      </c>
      <c r="U1445" s="471">
        <v>0</v>
      </c>
      <c r="V1445" s="471">
        <v>0</v>
      </c>
      <c r="W1445" s="471">
        <v>0</v>
      </c>
      <c r="X1445" s="496">
        <v>0</v>
      </c>
      <c r="Y1445" s="503">
        <v>25</v>
      </c>
      <c r="Z1445" s="471">
        <v>0</v>
      </c>
      <c r="AA1445" s="471">
        <v>0</v>
      </c>
      <c r="AB1445" s="471">
        <v>0</v>
      </c>
      <c r="AC1445" s="471">
        <v>0</v>
      </c>
      <c r="AD1445" s="471">
        <v>0</v>
      </c>
      <c r="AE1445" s="471">
        <v>0</v>
      </c>
      <c r="AF1445" s="471">
        <v>0</v>
      </c>
      <c r="AG1445" s="471">
        <v>0</v>
      </c>
      <c r="AH1445" s="496">
        <v>0</v>
      </c>
      <c r="AI1445" s="503">
        <v>50</v>
      </c>
      <c r="AJ1445" s="471">
        <v>21</v>
      </c>
      <c r="AK1445" s="471">
        <v>15</v>
      </c>
      <c r="AL1445" s="471">
        <v>20</v>
      </c>
      <c r="AM1445" s="471">
        <v>12</v>
      </c>
      <c r="AN1445" s="471">
        <v>11</v>
      </c>
      <c r="AO1445" s="471">
        <v>4</v>
      </c>
      <c r="AP1445" s="471">
        <v>2</v>
      </c>
      <c r="AQ1445" s="471">
        <v>0</v>
      </c>
      <c r="AR1445" s="496">
        <v>85</v>
      </c>
      <c r="AS1445" s="503">
        <v>100</v>
      </c>
      <c r="AT1445" s="471">
        <v>47</v>
      </c>
      <c r="AU1445" s="471">
        <v>22</v>
      </c>
      <c r="AV1445" s="471">
        <v>4</v>
      </c>
      <c r="AW1445" s="471">
        <v>5</v>
      </c>
      <c r="AX1445" s="471">
        <v>2</v>
      </c>
      <c r="AY1445" s="471">
        <v>0</v>
      </c>
      <c r="AZ1445" s="471">
        <v>0</v>
      </c>
      <c r="BA1445" s="471">
        <v>0</v>
      </c>
      <c r="BB1445" s="496">
        <v>80</v>
      </c>
      <c r="BC1445" s="503">
        <v>0</v>
      </c>
      <c r="BD1445" s="471">
        <v>0</v>
      </c>
      <c r="BE1445" s="471">
        <v>0</v>
      </c>
      <c r="BF1445" s="471">
        <v>0</v>
      </c>
      <c r="BG1445" s="471">
        <v>0</v>
      </c>
      <c r="BH1445" s="471">
        <v>0</v>
      </c>
      <c r="BI1445" s="471">
        <v>0</v>
      </c>
      <c r="BJ1445" s="471">
        <v>0</v>
      </c>
      <c r="BK1445" s="471">
        <v>0</v>
      </c>
      <c r="BL1445" s="496">
        <v>0</v>
      </c>
      <c r="BM1445" s="471">
        <v>68</v>
      </c>
      <c r="BN1445" s="471">
        <v>37</v>
      </c>
      <c r="BO1445" s="471">
        <v>24</v>
      </c>
      <c r="BP1445" s="471">
        <v>17</v>
      </c>
      <c r="BQ1445" s="471">
        <v>13</v>
      </c>
      <c r="BR1445" s="471">
        <v>4</v>
      </c>
      <c r="BS1445" s="471">
        <v>2</v>
      </c>
      <c r="BT1445" s="471">
        <v>0</v>
      </c>
      <c r="BU1445" s="496">
        <v>165</v>
      </c>
      <c r="BV1445" s="471">
        <v>635</v>
      </c>
      <c r="BW1445" s="471">
        <v>243</v>
      </c>
      <c r="BX1445" s="471">
        <v>206</v>
      </c>
      <c r="BY1445" s="471">
        <v>73</v>
      </c>
      <c r="BZ1445" s="471">
        <v>50</v>
      </c>
      <c r="CA1445" s="471">
        <v>11</v>
      </c>
      <c r="CB1445" s="471">
        <v>11</v>
      </c>
      <c r="CC1445" s="471">
        <v>0</v>
      </c>
      <c r="CD1445" s="496">
        <v>1229</v>
      </c>
      <c r="CE1445" s="503">
        <v>10</v>
      </c>
      <c r="CF1445" s="471">
        <v>0</v>
      </c>
      <c r="CG1445" s="471">
        <v>0</v>
      </c>
      <c r="CH1445" s="471">
        <v>0</v>
      </c>
      <c r="CI1445" s="471">
        <v>0</v>
      </c>
      <c r="CJ1445" s="471">
        <v>0</v>
      </c>
      <c r="CK1445" s="471">
        <v>0</v>
      </c>
      <c r="CL1445" s="471">
        <v>0</v>
      </c>
      <c r="CM1445" s="471">
        <v>0</v>
      </c>
      <c r="CN1445" s="496">
        <v>0</v>
      </c>
      <c r="CO1445" s="503">
        <v>25</v>
      </c>
      <c r="CP1445" s="471">
        <v>0</v>
      </c>
      <c r="CQ1445" s="471">
        <v>0</v>
      </c>
      <c r="CR1445" s="471">
        <v>0</v>
      </c>
      <c r="CS1445" s="471">
        <v>0</v>
      </c>
      <c r="CT1445" s="471">
        <v>0</v>
      </c>
      <c r="CU1445" s="471">
        <v>0</v>
      </c>
      <c r="CV1445" s="471">
        <v>0</v>
      </c>
      <c r="CW1445" s="471">
        <v>0</v>
      </c>
      <c r="CX1445" s="496">
        <v>0</v>
      </c>
      <c r="CY1445" s="503">
        <v>50</v>
      </c>
      <c r="CZ1445" s="471">
        <v>0</v>
      </c>
      <c r="DA1445" s="471">
        <v>0</v>
      </c>
      <c r="DB1445" s="471">
        <v>0</v>
      </c>
      <c r="DC1445" s="471">
        <v>0</v>
      </c>
      <c r="DD1445" s="471">
        <v>0</v>
      </c>
      <c r="DE1445" s="471">
        <v>0</v>
      </c>
      <c r="DF1445" s="471">
        <v>0</v>
      </c>
      <c r="DG1445" s="471">
        <v>0</v>
      </c>
      <c r="DH1445" s="496">
        <v>0</v>
      </c>
      <c r="DI1445" s="503">
        <v>100</v>
      </c>
      <c r="DJ1445" s="471">
        <v>77</v>
      </c>
      <c r="DK1445" s="471">
        <v>35</v>
      </c>
      <c r="DL1445" s="471">
        <v>19</v>
      </c>
      <c r="DM1445" s="471">
        <v>12</v>
      </c>
      <c r="DN1445" s="471">
        <v>11</v>
      </c>
      <c r="DO1445" s="471">
        <v>2</v>
      </c>
      <c r="DP1445" s="471">
        <v>3</v>
      </c>
      <c r="DQ1445" s="471">
        <v>0</v>
      </c>
      <c r="DR1445" s="496">
        <v>159</v>
      </c>
      <c r="DS1445" s="503">
        <v>0</v>
      </c>
      <c r="DT1445" s="471">
        <v>0</v>
      </c>
      <c r="DU1445" s="471">
        <v>0</v>
      </c>
      <c r="DV1445" s="471">
        <v>0</v>
      </c>
      <c r="DW1445" s="471">
        <v>0</v>
      </c>
      <c r="DX1445" s="471">
        <v>0</v>
      </c>
      <c r="DY1445" s="471">
        <v>0</v>
      </c>
      <c r="DZ1445" s="471">
        <v>0</v>
      </c>
      <c r="EA1445" s="471">
        <v>0</v>
      </c>
      <c r="EB1445" s="496">
        <v>0</v>
      </c>
      <c r="EC1445" s="471">
        <v>77</v>
      </c>
      <c r="ED1445" s="471">
        <v>35</v>
      </c>
      <c r="EE1445" s="471">
        <v>19</v>
      </c>
      <c r="EF1445" s="471">
        <v>12</v>
      </c>
      <c r="EG1445" s="471">
        <v>11</v>
      </c>
      <c r="EH1445" s="471">
        <v>2</v>
      </c>
      <c r="EI1445" s="471">
        <v>3</v>
      </c>
      <c r="EJ1445" s="471">
        <v>0</v>
      </c>
      <c r="EK1445" s="496">
        <v>159</v>
      </c>
      <c r="EL1445" s="518">
        <v>50</v>
      </c>
      <c r="EM1445" s="471">
        <v>1</v>
      </c>
      <c r="EN1445" s="471">
        <v>0</v>
      </c>
      <c r="EO1445" s="471">
        <v>0</v>
      </c>
      <c r="EP1445" s="471">
        <v>0</v>
      </c>
      <c r="EQ1445" s="471">
        <v>0</v>
      </c>
      <c r="ER1445" s="471">
        <v>0</v>
      </c>
      <c r="ES1445" s="471">
        <v>0</v>
      </c>
      <c r="ET1445" s="471">
        <v>0</v>
      </c>
      <c r="EU1445" s="496">
        <v>1</v>
      </c>
      <c r="EV1445" s="503">
        <v>100</v>
      </c>
      <c r="EW1445" s="471">
        <v>0</v>
      </c>
      <c r="EX1445" s="471">
        <v>0</v>
      </c>
      <c r="EY1445" s="471">
        <v>0</v>
      </c>
      <c r="EZ1445" s="471">
        <v>0</v>
      </c>
      <c r="FA1445" s="471">
        <v>0</v>
      </c>
      <c r="FB1445" s="471">
        <v>0</v>
      </c>
      <c r="FC1445" s="471">
        <v>0</v>
      </c>
      <c r="FD1445" s="471">
        <v>0</v>
      </c>
      <c r="FE1445" s="496">
        <v>0</v>
      </c>
      <c r="FF1445" s="503">
        <v>150</v>
      </c>
      <c r="FG1445" s="471">
        <v>0</v>
      </c>
      <c r="FH1445" s="471">
        <v>0</v>
      </c>
      <c r="FI1445" s="471">
        <v>0</v>
      </c>
      <c r="FJ1445" s="471">
        <v>0</v>
      </c>
      <c r="FK1445" s="471">
        <v>0</v>
      </c>
      <c r="FL1445" s="471">
        <v>0</v>
      </c>
      <c r="FM1445" s="471">
        <v>0</v>
      </c>
      <c r="FN1445" s="471">
        <v>0</v>
      </c>
      <c r="FO1445" s="496">
        <v>0</v>
      </c>
      <c r="FP1445" s="503">
        <v>200</v>
      </c>
      <c r="FQ1445" s="471">
        <v>27</v>
      </c>
      <c r="FR1445" s="471">
        <v>12</v>
      </c>
      <c r="FS1445" s="471">
        <v>2</v>
      </c>
      <c r="FT1445" s="471">
        <v>3</v>
      </c>
      <c r="FU1445" s="471">
        <v>1</v>
      </c>
      <c r="FV1445" s="471">
        <v>0</v>
      </c>
      <c r="FW1445" s="471">
        <v>0</v>
      </c>
      <c r="FX1445" s="471">
        <v>0</v>
      </c>
      <c r="FY1445" s="496">
        <v>45</v>
      </c>
      <c r="FZ1445" s="503">
        <v>0</v>
      </c>
      <c r="GA1445" s="471">
        <v>0</v>
      </c>
      <c r="GB1445" s="471">
        <v>0</v>
      </c>
      <c r="GC1445" s="471">
        <v>0</v>
      </c>
      <c r="GD1445" s="471">
        <v>0</v>
      </c>
      <c r="GE1445" s="471">
        <v>0</v>
      </c>
      <c r="GF1445" s="471">
        <v>0</v>
      </c>
      <c r="GG1445" s="471">
        <v>0</v>
      </c>
      <c r="GH1445" s="471">
        <v>0</v>
      </c>
      <c r="GI1445" s="496">
        <v>0</v>
      </c>
      <c r="GJ1445" s="471">
        <v>28</v>
      </c>
      <c r="GK1445" s="471">
        <v>12</v>
      </c>
      <c r="GL1445" s="471">
        <v>2</v>
      </c>
      <c r="GM1445" s="471">
        <v>3</v>
      </c>
      <c r="GN1445" s="471">
        <v>1</v>
      </c>
      <c r="GO1445" s="471">
        <v>0</v>
      </c>
      <c r="GP1445" s="471">
        <v>0</v>
      </c>
      <c r="GQ1445" s="471">
        <v>0</v>
      </c>
      <c r="GR1445" s="496">
        <v>46</v>
      </c>
      <c r="GS1445" s="503">
        <v>100</v>
      </c>
      <c r="GT1445" s="471">
        <v>1</v>
      </c>
      <c r="GU1445" s="471">
        <v>0</v>
      </c>
      <c r="GV1445" s="471">
        <v>0</v>
      </c>
      <c r="GW1445" s="471">
        <v>0</v>
      </c>
      <c r="GX1445" s="471">
        <v>0</v>
      </c>
      <c r="GY1445" s="471">
        <v>0</v>
      </c>
      <c r="GZ1445" s="471">
        <v>0</v>
      </c>
      <c r="HA1445" s="471">
        <v>0</v>
      </c>
      <c r="HB1445" s="496">
        <v>1</v>
      </c>
      <c r="HC1445" s="503">
        <v>150</v>
      </c>
      <c r="HD1445" s="471">
        <v>0</v>
      </c>
      <c r="HE1445" s="471">
        <v>0</v>
      </c>
      <c r="HF1445" s="471">
        <v>0</v>
      </c>
      <c r="HG1445" s="471">
        <v>0</v>
      </c>
      <c r="HH1445" s="471">
        <v>0</v>
      </c>
      <c r="HI1445" s="471">
        <v>0</v>
      </c>
      <c r="HJ1445" s="471">
        <v>0</v>
      </c>
      <c r="HK1445" s="471">
        <v>0</v>
      </c>
      <c r="HL1445" s="496">
        <v>0</v>
      </c>
      <c r="HM1445" s="503">
        <v>200</v>
      </c>
      <c r="HN1445" s="471">
        <v>1</v>
      </c>
      <c r="HO1445" s="471">
        <v>0</v>
      </c>
      <c r="HP1445" s="471">
        <v>0</v>
      </c>
      <c r="HQ1445" s="471">
        <v>0</v>
      </c>
      <c r="HR1445" s="471">
        <v>0</v>
      </c>
      <c r="HS1445" s="471">
        <v>0</v>
      </c>
      <c r="HT1445" s="471">
        <v>0</v>
      </c>
      <c r="HU1445" s="471">
        <v>0</v>
      </c>
      <c r="HV1445" s="496">
        <v>1</v>
      </c>
      <c r="HW1445" s="503">
        <v>250</v>
      </c>
      <c r="HX1445" s="471">
        <v>0</v>
      </c>
      <c r="HY1445" s="471">
        <v>0</v>
      </c>
      <c r="HZ1445" s="471">
        <v>0</v>
      </c>
      <c r="IA1445" s="471">
        <v>0</v>
      </c>
      <c r="IB1445" s="471">
        <v>0</v>
      </c>
      <c r="IC1445" s="471">
        <v>0</v>
      </c>
      <c r="ID1445" s="471">
        <v>0</v>
      </c>
      <c r="IE1445" s="471">
        <v>0</v>
      </c>
      <c r="IF1445" s="496">
        <v>0</v>
      </c>
      <c r="IG1445" s="503">
        <v>300</v>
      </c>
      <c r="IH1445" s="471">
        <v>14</v>
      </c>
      <c r="II1445" s="471">
        <v>5</v>
      </c>
      <c r="IJ1445" s="471">
        <v>2</v>
      </c>
      <c r="IK1445" s="471">
        <v>1</v>
      </c>
      <c r="IL1445" s="471">
        <v>0</v>
      </c>
      <c r="IM1445" s="471">
        <v>1</v>
      </c>
      <c r="IN1445" s="471">
        <v>0</v>
      </c>
      <c r="IO1445" s="471">
        <v>0</v>
      </c>
      <c r="IP1445" s="496">
        <v>23</v>
      </c>
      <c r="IQ1445" s="503">
        <v>0</v>
      </c>
      <c r="IR1445" s="471">
        <v>0</v>
      </c>
      <c r="IS1445" s="471">
        <v>0</v>
      </c>
      <c r="IT1445" s="471">
        <v>0</v>
      </c>
      <c r="IU1445" s="471">
        <v>0</v>
      </c>
      <c r="IV1445" s="471">
        <v>0</v>
      </c>
      <c r="IW1445" s="471">
        <v>0</v>
      </c>
      <c r="IX1445" s="471">
        <v>0</v>
      </c>
      <c r="IY1445" s="471">
        <v>0</v>
      </c>
      <c r="IZ1445" s="496">
        <v>0</v>
      </c>
      <c r="JA1445" s="471">
        <v>16</v>
      </c>
      <c r="JB1445" s="471">
        <v>5</v>
      </c>
      <c r="JC1445" s="471">
        <v>2</v>
      </c>
      <c r="JD1445" s="471">
        <v>1</v>
      </c>
      <c r="JE1445" s="471">
        <v>0</v>
      </c>
      <c r="JF1445" s="471">
        <v>1</v>
      </c>
      <c r="JG1445" s="471">
        <v>0</v>
      </c>
      <c r="JH1445" s="471">
        <v>0</v>
      </c>
      <c r="JI1445" s="471">
        <v>25</v>
      </c>
      <c r="JJ1445" s="503">
        <v>0</v>
      </c>
      <c r="JK1445" s="471">
        <v>319</v>
      </c>
      <c r="JL1445" s="471">
        <v>175</v>
      </c>
      <c r="JM1445" s="471">
        <v>134</v>
      </c>
      <c r="JN1445" s="471">
        <v>86</v>
      </c>
      <c r="JO1445" s="471">
        <v>53</v>
      </c>
      <c r="JP1445" s="471">
        <v>9</v>
      </c>
      <c r="JQ1445" s="471">
        <v>13</v>
      </c>
      <c r="JR1445" s="471">
        <v>3</v>
      </c>
      <c r="JS1445" s="496">
        <v>792</v>
      </c>
      <c r="JT1445" s="503">
        <v>10</v>
      </c>
      <c r="JU1445" s="471">
        <v>0</v>
      </c>
      <c r="JV1445" s="471">
        <v>0</v>
      </c>
      <c r="JW1445" s="471">
        <v>0</v>
      </c>
      <c r="JX1445" s="471">
        <v>0</v>
      </c>
      <c r="JY1445" s="471">
        <v>0</v>
      </c>
      <c r="JZ1445" s="471">
        <v>0</v>
      </c>
      <c r="KA1445" s="471">
        <v>0</v>
      </c>
      <c r="KB1445" s="471">
        <v>0</v>
      </c>
      <c r="KC1445" s="496">
        <v>0</v>
      </c>
      <c r="KD1445" s="503">
        <v>50</v>
      </c>
      <c r="KE1445" s="471">
        <v>6</v>
      </c>
      <c r="KF1445" s="471">
        <v>4</v>
      </c>
      <c r="KG1445" s="471">
        <v>2</v>
      </c>
      <c r="KH1445" s="471">
        <v>1</v>
      </c>
      <c r="KI1445" s="471">
        <v>1</v>
      </c>
      <c r="KJ1445" s="471">
        <v>0</v>
      </c>
      <c r="KK1445" s="471">
        <v>1</v>
      </c>
      <c r="KL1445" s="471">
        <v>0</v>
      </c>
      <c r="KM1445" s="496">
        <v>15</v>
      </c>
      <c r="KN1445" s="503">
        <v>0</v>
      </c>
      <c r="KO1445" s="471">
        <v>0</v>
      </c>
      <c r="KP1445" s="471">
        <v>0</v>
      </c>
      <c r="KQ1445" s="471">
        <v>0</v>
      </c>
      <c r="KR1445" s="471">
        <v>0</v>
      </c>
      <c r="KS1445" s="471">
        <v>0</v>
      </c>
      <c r="KT1445" s="471">
        <v>0</v>
      </c>
      <c r="KU1445" s="471">
        <v>0</v>
      </c>
      <c r="KV1445" s="471">
        <v>0</v>
      </c>
      <c r="KW1445" s="496">
        <v>0</v>
      </c>
      <c r="KX1445" s="471">
        <v>325</v>
      </c>
      <c r="KY1445" s="471">
        <v>179</v>
      </c>
      <c r="KZ1445" s="471">
        <v>136</v>
      </c>
      <c r="LA1445" s="471">
        <v>87</v>
      </c>
      <c r="LB1445" s="471">
        <v>54</v>
      </c>
      <c r="LC1445" s="471">
        <v>9</v>
      </c>
      <c r="LD1445" s="471">
        <v>14</v>
      </c>
      <c r="LE1445" s="471">
        <v>3</v>
      </c>
      <c r="LF1445" s="496">
        <v>807</v>
      </c>
      <c r="LG1445" s="262"/>
      <c r="LH1445" s="262"/>
      <c r="LI1445" s="262"/>
      <c r="LJ1445" s="262"/>
      <c r="LK1445" s="262"/>
      <c r="LL1445" s="262"/>
      <c r="LM1445" s="262"/>
      <c r="LN1445" s="262"/>
      <c r="LO1445" s="262"/>
      <c r="LP1445" s="262"/>
      <c r="LQ1445" s="262"/>
      <c r="LR1445" s="262"/>
      <c r="LS1445" s="262"/>
      <c r="LT1445" s="262"/>
      <c r="LU1445" s="262"/>
      <c r="LV1445" s="262"/>
      <c r="LW1445" s="262"/>
      <c r="LX1445" s="262"/>
      <c r="LY1445" s="262"/>
      <c r="LZ1445" s="262"/>
      <c r="MA1445" s="262"/>
      <c r="MB1445" s="262"/>
      <c r="MC1445" s="262"/>
      <c r="MD1445" s="262"/>
      <c r="ME1445" s="262"/>
      <c r="MF1445" s="262"/>
      <c r="MG1445" s="262"/>
      <c r="MH1445" s="262"/>
      <c r="MI1445" s="262"/>
      <c r="MJ1445" s="262"/>
      <c r="MK1445" s="262"/>
      <c r="ML1445" s="262"/>
      <c r="MM1445" s="262"/>
      <c r="MN1445" s="262"/>
      <c r="MO1445" s="262"/>
      <c r="MP1445" s="262"/>
      <c r="MQ1445" s="262"/>
      <c r="MR1445" s="262"/>
      <c r="MS1445" s="262"/>
      <c r="MT1445" s="262"/>
      <c r="MU1445" s="262"/>
    </row>
    <row r="1446" spans="1:359" x14ac:dyDescent="0.2">
      <c r="A1446" s="241" t="s">
        <v>327</v>
      </c>
      <c r="B1446" s="476" t="s">
        <v>961</v>
      </c>
      <c r="C1446" s="326" t="s">
        <v>794</v>
      </c>
      <c r="D1446" s="283" t="s">
        <v>328</v>
      </c>
      <c r="E1446" s="503">
        <v>0</v>
      </c>
      <c r="F1446" s="471">
        <v>4507</v>
      </c>
      <c r="G1446" s="471">
        <v>1880</v>
      </c>
      <c r="H1446" s="471">
        <v>1396</v>
      </c>
      <c r="I1446" s="471">
        <v>690</v>
      </c>
      <c r="J1446" s="471">
        <v>295</v>
      </c>
      <c r="K1446" s="471">
        <v>109</v>
      </c>
      <c r="L1446" s="471">
        <v>78</v>
      </c>
      <c r="M1446" s="471">
        <v>21</v>
      </c>
      <c r="N1446" s="496">
        <v>8976</v>
      </c>
      <c r="O1446" s="503">
        <v>10</v>
      </c>
      <c r="P1446" s="471">
        <v>0</v>
      </c>
      <c r="Q1446" s="471">
        <v>0</v>
      </c>
      <c r="R1446" s="471">
        <v>0</v>
      </c>
      <c r="S1446" s="471">
        <v>0</v>
      </c>
      <c r="T1446" s="471">
        <v>0</v>
      </c>
      <c r="U1446" s="471">
        <v>0</v>
      </c>
      <c r="V1446" s="471">
        <v>0</v>
      </c>
      <c r="W1446" s="471">
        <v>0</v>
      </c>
      <c r="X1446" s="496">
        <v>0</v>
      </c>
      <c r="Y1446" s="503">
        <v>25</v>
      </c>
      <c r="Z1446" s="471">
        <v>0</v>
      </c>
      <c r="AA1446" s="471">
        <v>0</v>
      </c>
      <c r="AB1446" s="471">
        <v>0</v>
      </c>
      <c r="AC1446" s="471">
        <v>0</v>
      </c>
      <c r="AD1446" s="471">
        <v>0</v>
      </c>
      <c r="AE1446" s="471">
        <v>0</v>
      </c>
      <c r="AF1446" s="471">
        <v>0</v>
      </c>
      <c r="AG1446" s="471">
        <v>0</v>
      </c>
      <c r="AH1446" s="496">
        <v>0</v>
      </c>
      <c r="AI1446" s="503">
        <v>50</v>
      </c>
      <c r="AJ1446" s="471">
        <v>0</v>
      </c>
      <c r="AK1446" s="471">
        <v>0</v>
      </c>
      <c r="AL1446" s="471">
        <v>0</v>
      </c>
      <c r="AM1446" s="471">
        <v>0</v>
      </c>
      <c r="AN1446" s="471">
        <v>0</v>
      </c>
      <c r="AO1446" s="471">
        <v>0</v>
      </c>
      <c r="AP1446" s="471">
        <v>0</v>
      </c>
      <c r="AQ1446" s="471">
        <v>0</v>
      </c>
      <c r="AR1446" s="496">
        <v>0</v>
      </c>
      <c r="AS1446" s="503">
        <v>100</v>
      </c>
      <c r="AT1446" s="471">
        <v>0</v>
      </c>
      <c r="AU1446" s="471">
        <v>0</v>
      </c>
      <c r="AV1446" s="471">
        <v>0</v>
      </c>
      <c r="AW1446" s="471">
        <v>0</v>
      </c>
      <c r="AX1446" s="471">
        <v>0</v>
      </c>
      <c r="AY1446" s="471">
        <v>0</v>
      </c>
      <c r="AZ1446" s="471">
        <v>0</v>
      </c>
      <c r="BA1446" s="471">
        <v>0</v>
      </c>
      <c r="BB1446" s="496">
        <v>0</v>
      </c>
      <c r="BC1446" s="503">
        <v>0</v>
      </c>
      <c r="BD1446" s="471">
        <v>0</v>
      </c>
      <c r="BE1446" s="471">
        <v>0</v>
      </c>
      <c r="BF1446" s="471">
        <v>0</v>
      </c>
      <c r="BG1446" s="471">
        <v>0</v>
      </c>
      <c r="BH1446" s="471">
        <v>0</v>
      </c>
      <c r="BI1446" s="471">
        <v>0</v>
      </c>
      <c r="BJ1446" s="471">
        <v>0</v>
      </c>
      <c r="BK1446" s="471">
        <v>0</v>
      </c>
      <c r="BL1446" s="496">
        <v>0</v>
      </c>
      <c r="BM1446" s="471">
        <v>0</v>
      </c>
      <c r="BN1446" s="471">
        <v>0</v>
      </c>
      <c r="BO1446" s="471">
        <v>0</v>
      </c>
      <c r="BP1446" s="471">
        <v>0</v>
      </c>
      <c r="BQ1446" s="471">
        <v>0</v>
      </c>
      <c r="BR1446" s="471">
        <v>0</v>
      </c>
      <c r="BS1446" s="471">
        <v>0</v>
      </c>
      <c r="BT1446" s="471">
        <v>0</v>
      </c>
      <c r="BU1446" s="496">
        <v>0</v>
      </c>
      <c r="BV1446" s="471">
        <v>4507</v>
      </c>
      <c r="BW1446" s="471">
        <v>1880</v>
      </c>
      <c r="BX1446" s="471">
        <v>1396</v>
      </c>
      <c r="BY1446" s="471">
        <v>690</v>
      </c>
      <c r="BZ1446" s="471">
        <v>295</v>
      </c>
      <c r="CA1446" s="471">
        <v>109</v>
      </c>
      <c r="CB1446" s="471">
        <v>78</v>
      </c>
      <c r="CC1446" s="471">
        <v>21</v>
      </c>
      <c r="CD1446" s="496">
        <v>8976</v>
      </c>
      <c r="CE1446" s="503">
        <v>10</v>
      </c>
      <c r="CF1446" s="471">
        <v>0</v>
      </c>
      <c r="CG1446" s="471">
        <v>0</v>
      </c>
      <c r="CH1446" s="471">
        <v>0</v>
      </c>
      <c r="CI1446" s="471">
        <v>0</v>
      </c>
      <c r="CJ1446" s="471">
        <v>0</v>
      </c>
      <c r="CK1446" s="471">
        <v>0</v>
      </c>
      <c r="CL1446" s="471">
        <v>0</v>
      </c>
      <c r="CM1446" s="471">
        <v>0</v>
      </c>
      <c r="CN1446" s="496">
        <v>0</v>
      </c>
      <c r="CO1446" s="503">
        <v>25</v>
      </c>
      <c r="CP1446" s="471">
        <v>0</v>
      </c>
      <c r="CQ1446" s="471">
        <v>0</v>
      </c>
      <c r="CR1446" s="471">
        <v>0</v>
      </c>
      <c r="CS1446" s="471">
        <v>0</v>
      </c>
      <c r="CT1446" s="471">
        <v>0</v>
      </c>
      <c r="CU1446" s="471">
        <v>0</v>
      </c>
      <c r="CV1446" s="471">
        <v>0</v>
      </c>
      <c r="CW1446" s="471">
        <v>0</v>
      </c>
      <c r="CX1446" s="496">
        <v>0</v>
      </c>
      <c r="CY1446" s="503">
        <v>50</v>
      </c>
      <c r="CZ1446" s="471">
        <v>0</v>
      </c>
      <c r="DA1446" s="471">
        <v>0</v>
      </c>
      <c r="DB1446" s="471">
        <v>0</v>
      </c>
      <c r="DC1446" s="471">
        <v>0</v>
      </c>
      <c r="DD1446" s="471">
        <v>0</v>
      </c>
      <c r="DE1446" s="471">
        <v>0</v>
      </c>
      <c r="DF1446" s="471">
        <v>0</v>
      </c>
      <c r="DG1446" s="471">
        <v>0</v>
      </c>
      <c r="DH1446" s="496">
        <v>0</v>
      </c>
      <c r="DI1446" s="503">
        <v>100</v>
      </c>
      <c r="DJ1446" s="471">
        <v>275</v>
      </c>
      <c r="DK1446" s="471">
        <v>81</v>
      </c>
      <c r="DL1446" s="471">
        <v>66</v>
      </c>
      <c r="DM1446" s="471">
        <v>35</v>
      </c>
      <c r="DN1446" s="471">
        <v>16</v>
      </c>
      <c r="DO1446" s="471">
        <v>10</v>
      </c>
      <c r="DP1446" s="471">
        <v>5</v>
      </c>
      <c r="DQ1446" s="471">
        <v>1</v>
      </c>
      <c r="DR1446" s="496">
        <v>489</v>
      </c>
      <c r="DS1446" s="503">
        <v>0</v>
      </c>
      <c r="DT1446" s="471">
        <v>0</v>
      </c>
      <c r="DU1446" s="471">
        <v>0</v>
      </c>
      <c r="DV1446" s="471">
        <v>0</v>
      </c>
      <c r="DW1446" s="471">
        <v>0</v>
      </c>
      <c r="DX1446" s="471">
        <v>0</v>
      </c>
      <c r="DY1446" s="471">
        <v>0</v>
      </c>
      <c r="DZ1446" s="471">
        <v>0</v>
      </c>
      <c r="EA1446" s="471">
        <v>0</v>
      </c>
      <c r="EB1446" s="496">
        <v>0</v>
      </c>
      <c r="EC1446" s="471">
        <v>275</v>
      </c>
      <c r="ED1446" s="471">
        <v>81</v>
      </c>
      <c r="EE1446" s="471">
        <v>66</v>
      </c>
      <c r="EF1446" s="471">
        <v>35</v>
      </c>
      <c r="EG1446" s="471">
        <v>16</v>
      </c>
      <c r="EH1446" s="471">
        <v>10</v>
      </c>
      <c r="EI1446" s="471">
        <v>5</v>
      </c>
      <c r="EJ1446" s="471">
        <v>1</v>
      </c>
      <c r="EK1446" s="496">
        <v>489</v>
      </c>
      <c r="EL1446" s="518">
        <v>50</v>
      </c>
      <c r="EM1446" s="471">
        <v>0</v>
      </c>
      <c r="EN1446" s="471">
        <v>0</v>
      </c>
      <c r="EO1446" s="471">
        <v>0</v>
      </c>
      <c r="EP1446" s="471">
        <v>0</v>
      </c>
      <c r="EQ1446" s="471">
        <v>0</v>
      </c>
      <c r="ER1446" s="471">
        <v>0</v>
      </c>
      <c r="ES1446" s="471">
        <v>0</v>
      </c>
      <c r="ET1446" s="471">
        <v>0</v>
      </c>
      <c r="EU1446" s="496">
        <v>0</v>
      </c>
      <c r="EV1446" s="503">
        <v>100</v>
      </c>
      <c r="EW1446" s="471">
        <v>6</v>
      </c>
      <c r="EX1446" s="471">
        <v>1</v>
      </c>
      <c r="EY1446" s="471">
        <v>4</v>
      </c>
      <c r="EZ1446" s="471">
        <v>2</v>
      </c>
      <c r="FA1446" s="471">
        <v>2</v>
      </c>
      <c r="FB1446" s="471">
        <v>0</v>
      </c>
      <c r="FC1446" s="471">
        <v>0</v>
      </c>
      <c r="FD1446" s="471">
        <v>0</v>
      </c>
      <c r="FE1446" s="496">
        <v>15</v>
      </c>
      <c r="FF1446" s="503">
        <v>150</v>
      </c>
      <c r="FG1446" s="471">
        <v>0</v>
      </c>
      <c r="FH1446" s="471">
        <v>0</v>
      </c>
      <c r="FI1446" s="471">
        <v>0</v>
      </c>
      <c r="FJ1446" s="471">
        <v>0</v>
      </c>
      <c r="FK1446" s="471">
        <v>0</v>
      </c>
      <c r="FL1446" s="471">
        <v>0</v>
      </c>
      <c r="FM1446" s="471">
        <v>0</v>
      </c>
      <c r="FN1446" s="471">
        <v>0</v>
      </c>
      <c r="FO1446" s="496">
        <v>0</v>
      </c>
      <c r="FP1446" s="503">
        <v>200</v>
      </c>
      <c r="FQ1446" s="471">
        <v>67</v>
      </c>
      <c r="FR1446" s="471">
        <v>27</v>
      </c>
      <c r="FS1446" s="471">
        <v>18</v>
      </c>
      <c r="FT1446" s="471">
        <v>9</v>
      </c>
      <c r="FU1446" s="471">
        <v>7</v>
      </c>
      <c r="FV1446" s="471">
        <v>1</v>
      </c>
      <c r="FW1446" s="471">
        <v>3</v>
      </c>
      <c r="FX1446" s="471">
        <v>0</v>
      </c>
      <c r="FY1446" s="496">
        <v>132</v>
      </c>
      <c r="FZ1446" s="503">
        <v>0</v>
      </c>
      <c r="GA1446" s="471">
        <v>0</v>
      </c>
      <c r="GB1446" s="471">
        <v>0</v>
      </c>
      <c r="GC1446" s="471">
        <v>0</v>
      </c>
      <c r="GD1446" s="471">
        <v>0</v>
      </c>
      <c r="GE1446" s="471">
        <v>0</v>
      </c>
      <c r="GF1446" s="471">
        <v>0</v>
      </c>
      <c r="GG1446" s="471">
        <v>0</v>
      </c>
      <c r="GH1446" s="471">
        <v>0</v>
      </c>
      <c r="GI1446" s="496">
        <v>0</v>
      </c>
      <c r="GJ1446" s="471">
        <v>73</v>
      </c>
      <c r="GK1446" s="471">
        <v>28</v>
      </c>
      <c r="GL1446" s="471">
        <v>22</v>
      </c>
      <c r="GM1446" s="471">
        <v>11</v>
      </c>
      <c r="GN1446" s="471">
        <v>9</v>
      </c>
      <c r="GO1446" s="471">
        <v>1</v>
      </c>
      <c r="GP1446" s="471">
        <v>3</v>
      </c>
      <c r="GQ1446" s="471">
        <v>0</v>
      </c>
      <c r="GR1446" s="496">
        <v>147</v>
      </c>
      <c r="GS1446" s="503">
        <v>100</v>
      </c>
      <c r="GT1446" s="471">
        <v>1</v>
      </c>
      <c r="GU1446" s="471">
        <v>3</v>
      </c>
      <c r="GV1446" s="471">
        <v>0</v>
      </c>
      <c r="GW1446" s="471">
        <v>0</v>
      </c>
      <c r="GX1446" s="471">
        <v>0</v>
      </c>
      <c r="GY1446" s="471">
        <v>0</v>
      </c>
      <c r="GZ1446" s="471">
        <v>1</v>
      </c>
      <c r="HA1446" s="471">
        <v>0</v>
      </c>
      <c r="HB1446" s="496">
        <v>5</v>
      </c>
      <c r="HC1446" s="503">
        <v>150</v>
      </c>
      <c r="HD1446" s="471">
        <v>0</v>
      </c>
      <c r="HE1446" s="471">
        <v>0</v>
      </c>
      <c r="HF1446" s="471">
        <v>0</v>
      </c>
      <c r="HG1446" s="471">
        <v>0</v>
      </c>
      <c r="HH1446" s="471">
        <v>0</v>
      </c>
      <c r="HI1446" s="471">
        <v>0</v>
      </c>
      <c r="HJ1446" s="471">
        <v>0</v>
      </c>
      <c r="HK1446" s="471">
        <v>0</v>
      </c>
      <c r="HL1446" s="496">
        <v>0</v>
      </c>
      <c r="HM1446" s="503">
        <v>200</v>
      </c>
      <c r="HN1446" s="471">
        <v>0</v>
      </c>
      <c r="HO1446" s="471">
        <v>1</v>
      </c>
      <c r="HP1446" s="471">
        <v>0</v>
      </c>
      <c r="HQ1446" s="471">
        <v>0</v>
      </c>
      <c r="HR1446" s="471">
        <v>0</v>
      </c>
      <c r="HS1446" s="471">
        <v>0</v>
      </c>
      <c r="HT1446" s="471">
        <v>0</v>
      </c>
      <c r="HU1446" s="471">
        <v>0</v>
      </c>
      <c r="HV1446" s="496">
        <v>1</v>
      </c>
      <c r="HW1446" s="503">
        <v>250</v>
      </c>
      <c r="HX1446" s="471">
        <v>0</v>
      </c>
      <c r="HY1446" s="471">
        <v>0</v>
      </c>
      <c r="HZ1446" s="471">
        <v>0</v>
      </c>
      <c r="IA1446" s="471">
        <v>0</v>
      </c>
      <c r="IB1446" s="471">
        <v>0</v>
      </c>
      <c r="IC1446" s="471">
        <v>0</v>
      </c>
      <c r="ID1446" s="471">
        <v>0</v>
      </c>
      <c r="IE1446" s="471">
        <v>0</v>
      </c>
      <c r="IF1446" s="496">
        <v>0</v>
      </c>
      <c r="IG1446" s="503">
        <v>300</v>
      </c>
      <c r="IH1446" s="471">
        <v>63</v>
      </c>
      <c r="II1446" s="471">
        <v>19</v>
      </c>
      <c r="IJ1446" s="471">
        <v>18</v>
      </c>
      <c r="IK1446" s="471">
        <v>6</v>
      </c>
      <c r="IL1446" s="471">
        <v>4</v>
      </c>
      <c r="IM1446" s="471">
        <v>4</v>
      </c>
      <c r="IN1446" s="471">
        <v>1</v>
      </c>
      <c r="IO1446" s="471">
        <v>1</v>
      </c>
      <c r="IP1446" s="496">
        <v>116</v>
      </c>
      <c r="IQ1446" s="503">
        <v>0</v>
      </c>
      <c r="IR1446" s="471">
        <v>0</v>
      </c>
      <c r="IS1446" s="471">
        <v>0</v>
      </c>
      <c r="IT1446" s="471">
        <v>0</v>
      </c>
      <c r="IU1446" s="471">
        <v>0</v>
      </c>
      <c r="IV1446" s="471">
        <v>0</v>
      </c>
      <c r="IW1446" s="471">
        <v>0</v>
      </c>
      <c r="IX1446" s="471">
        <v>0</v>
      </c>
      <c r="IY1446" s="471">
        <v>0</v>
      </c>
      <c r="IZ1446" s="496">
        <v>0</v>
      </c>
      <c r="JA1446" s="471">
        <v>64</v>
      </c>
      <c r="JB1446" s="471">
        <v>23</v>
      </c>
      <c r="JC1446" s="471">
        <v>18</v>
      </c>
      <c r="JD1446" s="471">
        <v>6</v>
      </c>
      <c r="JE1446" s="471">
        <v>4</v>
      </c>
      <c r="JF1446" s="471">
        <v>4</v>
      </c>
      <c r="JG1446" s="471">
        <v>2</v>
      </c>
      <c r="JH1446" s="471">
        <v>1</v>
      </c>
      <c r="JI1446" s="471">
        <v>122</v>
      </c>
      <c r="JJ1446" s="503">
        <v>0</v>
      </c>
      <c r="JK1446" s="471">
        <v>730</v>
      </c>
      <c r="JL1446" s="471">
        <v>437</v>
      </c>
      <c r="JM1446" s="471">
        <v>468</v>
      </c>
      <c r="JN1446" s="471">
        <v>304</v>
      </c>
      <c r="JO1446" s="471">
        <v>122</v>
      </c>
      <c r="JP1446" s="471">
        <v>57</v>
      </c>
      <c r="JQ1446" s="471">
        <v>30</v>
      </c>
      <c r="JR1446" s="471">
        <v>8</v>
      </c>
      <c r="JS1446" s="496">
        <v>2156</v>
      </c>
      <c r="JT1446" s="503">
        <v>10</v>
      </c>
      <c r="JU1446" s="471">
        <v>0</v>
      </c>
      <c r="JV1446" s="471">
        <v>0</v>
      </c>
      <c r="JW1446" s="471">
        <v>0</v>
      </c>
      <c r="JX1446" s="471">
        <v>0</v>
      </c>
      <c r="JY1446" s="471">
        <v>0</v>
      </c>
      <c r="JZ1446" s="471">
        <v>0</v>
      </c>
      <c r="KA1446" s="471">
        <v>0</v>
      </c>
      <c r="KB1446" s="471">
        <v>0</v>
      </c>
      <c r="KC1446" s="496">
        <v>0</v>
      </c>
      <c r="KD1446" s="503">
        <v>50</v>
      </c>
      <c r="KE1446" s="471">
        <v>2</v>
      </c>
      <c r="KF1446" s="471">
        <v>2</v>
      </c>
      <c r="KG1446" s="471">
        <v>3</v>
      </c>
      <c r="KH1446" s="471">
        <v>0</v>
      </c>
      <c r="KI1446" s="471">
        <v>1</v>
      </c>
      <c r="KJ1446" s="471">
        <v>0</v>
      </c>
      <c r="KK1446" s="471">
        <v>0</v>
      </c>
      <c r="KL1446" s="471">
        <v>0</v>
      </c>
      <c r="KM1446" s="496">
        <v>8</v>
      </c>
      <c r="KN1446" s="503">
        <v>0</v>
      </c>
      <c r="KO1446" s="471">
        <v>0</v>
      </c>
      <c r="KP1446" s="471">
        <v>0</v>
      </c>
      <c r="KQ1446" s="471">
        <v>0</v>
      </c>
      <c r="KR1446" s="471">
        <v>0</v>
      </c>
      <c r="KS1446" s="471">
        <v>0</v>
      </c>
      <c r="KT1446" s="471">
        <v>0</v>
      </c>
      <c r="KU1446" s="471">
        <v>0</v>
      </c>
      <c r="KV1446" s="471">
        <v>0</v>
      </c>
      <c r="KW1446" s="496">
        <v>0</v>
      </c>
      <c r="KX1446" s="471">
        <v>732</v>
      </c>
      <c r="KY1446" s="471">
        <v>439</v>
      </c>
      <c r="KZ1446" s="471">
        <v>471</v>
      </c>
      <c r="LA1446" s="471">
        <v>304</v>
      </c>
      <c r="LB1446" s="471">
        <v>123</v>
      </c>
      <c r="LC1446" s="471">
        <v>57</v>
      </c>
      <c r="LD1446" s="471">
        <v>30</v>
      </c>
      <c r="LE1446" s="471">
        <v>8</v>
      </c>
      <c r="LF1446" s="496">
        <v>2164</v>
      </c>
      <c r="LG1446" s="262"/>
      <c r="LH1446" s="262"/>
      <c r="LI1446" s="262"/>
      <c r="LJ1446" s="262"/>
      <c r="LK1446" s="262"/>
      <c r="LL1446" s="262"/>
      <c r="LM1446" s="262"/>
      <c r="LN1446" s="262"/>
      <c r="LO1446" s="262"/>
      <c r="LP1446" s="262"/>
      <c r="LQ1446" s="262"/>
      <c r="LR1446" s="262"/>
      <c r="LS1446" s="262"/>
      <c r="LT1446" s="262"/>
      <c r="LU1446" s="262"/>
      <c r="LV1446" s="262"/>
      <c r="LW1446" s="262"/>
      <c r="LX1446" s="262"/>
      <c r="LY1446" s="262"/>
      <c r="LZ1446" s="262"/>
      <c r="MA1446" s="262"/>
      <c r="MB1446" s="262"/>
      <c r="MC1446" s="262"/>
      <c r="MD1446" s="262"/>
      <c r="ME1446" s="262"/>
      <c r="MF1446" s="262"/>
      <c r="MG1446" s="262"/>
      <c r="MH1446" s="262"/>
      <c r="MI1446" s="262"/>
      <c r="MJ1446" s="262"/>
      <c r="MK1446" s="262"/>
      <c r="ML1446" s="262"/>
      <c r="MM1446" s="262"/>
      <c r="MN1446" s="262"/>
      <c r="MO1446" s="262"/>
      <c r="MP1446" s="262"/>
      <c r="MQ1446" s="262"/>
      <c r="MR1446" s="262"/>
      <c r="MS1446" s="262"/>
      <c r="MT1446" s="262"/>
      <c r="MU1446" s="262"/>
    </row>
    <row r="1447" spans="1:359" x14ac:dyDescent="0.2">
      <c r="A1447" s="241" t="s">
        <v>329</v>
      </c>
      <c r="B1447" s="476" t="s">
        <v>962</v>
      </c>
      <c r="C1447" s="326" t="s">
        <v>786</v>
      </c>
      <c r="D1447" s="283" t="s">
        <v>963</v>
      </c>
      <c r="E1447" s="503">
        <v>0</v>
      </c>
      <c r="F1447" s="471">
        <v>1796</v>
      </c>
      <c r="G1447" s="471">
        <v>583</v>
      </c>
      <c r="H1447" s="471">
        <v>255</v>
      </c>
      <c r="I1447" s="471">
        <v>143</v>
      </c>
      <c r="J1447" s="471">
        <v>43</v>
      </c>
      <c r="K1447" s="471">
        <v>13</v>
      </c>
      <c r="L1447" s="471">
        <v>11</v>
      </c>
      <c r="M1447" s="471">
        <v>1</v>
      </c>
      <c r="N1447" s="496">
        <v>2845</v>
      </c>
      <c r="O1447" s="503">
        <v>10</v>
      </c>
      <c r="P1447" s="471">
        <v>0</v>
      </c>
      <c r="Q1447" s="471">
        <v>0</v>
      </c>
      <c r="R1447" s="471">
        <v>0</v>
      </c>
      <c r="S1447" s="471">
        <v>0</v>
      </c>
      <c r="T1447" s="471">
        <v>0</v>
      </c>
      <c r="U1447" s="471">
        <v>0</v>
      </c>
      <c r="V1447" s="471">
        <v>0</v>
      </c>
      <c r="W1447" s="471">
        <v>0</v>
      </c>
      <c r="X1447" s="496">
        <v>0</v>
      </c>
      <c r="Y1447" s="503">
        <v>25</v>
      </c>
      <c r="Z1447" s="471">
        <v>0</v>
      </c>
      <c r="AA1447" s="471">
        <v>0</v>
      </c>
      <c r="AB1447" s="471">
        <v>0</v>
      </c>
      <c r="AC1447" s="471">
        <v>0</v>
      </c>
      <c r="AD1447" s="471">
        <v>0</v>
      </c>
      <c r="AE1447" s="471">
        <v>0</v>
      </c>
      <c r="AF1447" s="471">
        <v>0</v>
      </c>
      <c r="AG1447" s="471">
        <v>0</v>
      </c>
      <c r="AH1447" s="496">
        <v>0</v>
      </c>
      <c r="AI1447" s="503">
        <v>50</v>
      </c>
      <c r="AJ1447" s="471">
        <v>0</v>
      </c>
      <c r="AK1447" s="471">
        <v>0</v>
      </c>
      <c r="AL1447" s="471">
        <v>0</v>
      </c>
      <c r="AM1447" s="471">
        <v>0</v>
      </c>
      <c r="AN1447" s="471">
        <v>0</v>
      </c>
      <c r="AO1447" s="471">
        <v>0</v>
      </c>
      <c r="AP1447" s="471">
        <v>0</v>
      </c>
      <c r="AQ1447" s="471">
        <v>0</v>
      </c>
      <c r="AR1447" s="496">
        <v>0</v>
      </c>
      <c r="AS1447" s="503">
        <v>100</v>
      </c>
      <c r="AT1447" s="471">
        <v>227</v>
      </c>
      <c r="AU1447" s="471">
        <v>96</v>
      </c>
      <c r="AV1447" s="471">
        <v>33</v>
      </c>
      <c r="AW1447" s="471">
        <v>11</v>
      </c>
      <c r="AX1447" s="471">
        <v>2</v>
      </c>
      <c r="AY1447" s="471">
        <v>1</v>
      </c>
      <c r="AZ1447" s="471">
        <v>0</v>
      </c>
      <c r="BA1447" s="471">
        <v>0</v>
      </c>
      <c r="BB1447" s="496">
        <v>370</v>
      </c>
      <c r="BC1447" s="503">
        <v>0</v>
      </c>
      <c r="BD1447" s="471">
        <v>0</v>
      </c>
      <c r="BE1447" s="471">
        <v>0</v>
      </c>
      <c r="BF1447" s="471">
        <v>0</v>
      </c>
      <c r="BG1447" s="471">
        <v>0</v>
      </c>
      <c r="BH1447" s="471">
        <v>0</v>
      </c>
      <c r="BI1447" s="471">
        <v>0</v>
      </c>
      <c r="BJ1447" s="471">
        <v>0</v>
      </c>
      <c r="BK1447" s="471">
        <v>0</v>
      </c>
      <c r="BL1447" s="496">
        <v>0</v>
      </c>
      <c r="BM1447" s="471">
        <v>227</v>
      </c>
      <c r="BN1447" s="471">
        <v>96</v>
      </c>
      <c r="BO1447" s="471">
        <v>33</v>
      </c>
      <c r="BP1447" s="471">
        <v>11</v>
      </c>
      <c r="BQ1447" s="471">
        <v>2</v>
      </c>
      <c r="BR1447" s="471">
        <v>1</v>
      </c>
      <c r="BS1447" s="471">
        <v>0</v>
      </c>
      <c r="BT1447" s="471">
        <v>0</v>
      </c>
      <c r="BU1447" s="496">
        <v>370</v>
      </c>
      <c r="BV1447" s="471">
        <v>2023</v>
      </c>
      <c r="BW1447" s="471">
        <v>679</v>
      </c>
      <c r="BX1447" s="471">
        <v>288</v>
      </c>
      <c r="BY1447" s="471">
        <v>154</v>
      </c>
      <c r="BZ1447" s="471">
        <v>45</v>
      </c>
      <c r="CA1447" s="471">
        <v>14</v>
      </c>
      <c r="CB1447" s="471">
        <v>11</v>
      </c>
      <c r="CC1447" s="471">
        <v>1</v>
      </c>
      <c r="CD1447" s="496">
        <v>3215</v>
      </c>
      <c r="CE1447" s="503">
        <v>10</v>
      </c>
      <c r="CF1447" s="471">
        <v>0</v>
      </c>
      <c r="CG1447" s="471">
        <v>0</v>
      </c>
      <c r="CH1447" s="471">
        <v>0</v>
      </c>
      <c r="CI1447" s="471">
        <v>0</v>
      </c>
      <c r="CJ1447" s="471">
        <v>0</v>
      </c>
      <c r="CK1447" s="471">
        <v>0</v>
      </c>
      <c r="CL1447" s="471">
        <v>0</v>
      </c>
      <c r="CM1447" s="471">
        <v>0</v>
      </c>
      <c r="CN1447" s="496">
        <v>0</v>
      </c>
      <c r="CO1447" s="503">
        <v>25</v>
      </c>
      <c r="CP1447" s="471">
        <v>0</v>
      </c>
      <c r="CQ1447" s="471">
        <v>0</v>
      </c>
      <c r="CR1447" s="471">
        <v>0</v>
      </c>
      <c r="CS1447" s="471">
        <v>0</v>
      </c>
      <c r="CT1447" s="471">
        <v>0</v>
      </c>
      <c r="CU1447" s="471">
        <v>0</v>
      </c>
      <c r="CV1447" s="471">
        <v>0</v>
      </c>
      <c r="CW1447" s="471">
        <v>0</v>
      </c>
      <c r="CX1447" s="496">
        <v>0</v>
      </c>
      <c r="CY1447" s="503">
        <v>50</v>
      </c>
      <c r="CZ1447" s="471">
        <v>0</v>
      </c>
      <c r="DA1447" s="471">
        <v>0</v>
      </c>
      <c r="DB1447" s="471">
        <v>0</v>
      </c>
      <c r="DC1447" s="471">
        <v>0</v>
      </c>
      <c r="DD1447" s="471">
        <v>0</v>
      </c>
      <c r="DE1447" s="471">
        <v>0</v>
      </c>
      <c r="DF1447" s="471">
        <v>0</v>
      </c>
      <c r="DG1447" s="471">
        <v>0</v>
      </c>
      <c r="DH1447" s="496">
        <v>0</v>
      </c>
      <c r="DI1447" s="503">
        <v>100</v>
      </c>
      <c r="DJ1447" s="471">
        <v>258</v>
      </c>
      <c r="DK1447" s="471">
        <v>42</v>
      </c>
      <c r="DL1447" s="471">
        <v>40</v>
      </c>
      <c r="DM1447" s="471">
        <v>10</v>
      </c>
      <c r="DN1447" s="471">
        <v>7</v>
      </c>
      <c r="DO1447" s="471">
        <v>4</v>
      </c>
      <c r="DP1447" s="471">
        <v>3</v>
      </c>
      <c r="DQ1447" s="471">
        <v>0</v>
      </c>
      <c r="DR1447" s="496">
        <v>364</v>
      </c>
      <c r="DS1447" s="503">
        <v>0</v>
      </c>
      <c r="DT1447" s="471">
        <v>0</v>
      </c>
      <c r="DU1447" s="471">
        <v>0</v>
      </c>
      <c r="DV1447" s="471">
        <v>0</v>
      </c>
      <c r="DW1447" s="471">
        <v>0</v>
      </c>
      <c r="DX1447" s="471">
        <v>0</v>
      </c>
      <c r="DY1447" s="471">
        <v>0</v>
      </c>
      <c r="DZ1447" s="471">
        <v>0</v>
      </c>
      <c r="EA1447" s="471">
        <v>0</v>
      </c>
      <c r="EB1447" s="496">
        <v>0</v>
      </c>
      <c r="EC1447" s="471">
        <v>258</v>
      </c>
      <c r="ED1447" s="471">
        <v>42</v>
      </c>
      <c r="EE1447" s="471">
        <v>40</v>
      </c>
      <c r="EF1447" s="471">
        <v>10</v>
      </c>
      <c r="EG1447" s="471">
        <v>7</v>
      </c>
      <c r="EH1447" s="471">
        <v>4</v>
      </c>
      <c r="EI1447" s="471">
        <v>3</v>
      </c>
      <c r="EJ1447" s="471">
        <v>0</v>
      </c>
      <c r="EK1447" s="496">
        <v>364</v>
      </c>
      <c r="EL1447" s="518">
        <v>50</v>
      </c>
      <c r="EM1447" s="471">
        <v>0</v>
      </c>
      <c r="EN1447" s="471">
        <v>0</v>
      </c>
      <c r="EO1447" s="471">
        <v>0</v>
      </c>
      <c r="EP1447" s="471">
        <v>0</v>
      </c>
      <c r="EQ1447" s="471">
        <v>0</v>
      </c>
      <c r="ER1447" s="471">
        <v>0</v>
      </c>
      <c r="ES1447" s="471">
        <v>0</v>
      </c>
      <c r="ET1447" s="471">
        <v>0</v>
      </c>
      <c r="EU1447" s="496">
        <v>0</v>
      </c>
      <c r="EV1447" s="503">
        <v>100</v>
      </c>
      <c r="EW1447" s="471">
        <v>0</v>
      </c>
      <c r="EX1447" s="471">
        <v>0</v>
      </c>
      <c r="EY1447" s="471">
        <v>0</v>
      </c>
      <c r="EZ1447" s="471">
        <v>0</v>
      </c>
      <c r="FA1447" s="471">
        <v>0</v>
      </c>
      <c r="FB1447" s="471">
        <v>0</v>
      </c>
      <c r="FC1447" s="471">
        <v>0</v>
      </c>
      <c r="FD1447" s="471">
        <v>0</v>
      </c>
      <c r="FE1447" s="496">
        <v>0</v>
      </c>
      <c r="FF1447" s="503">
        <v>150</v>
      </c>
      <c r="FG1447" s="471">
        <v>0</v>
      </c>
      <c r="FH1447" s="471">
        <v>0</v>
      </c>
      <c r="FI1447" s="471">
        <v>0</v>
      </c>
      <c r="FJ1447" s="471">
        <v>0</v>
      </c>
      <c r="FK1447" s="471">
        <v>0</v>
      </c>
      <c r="FL1447" s="471">
        <v>0</v>
      </c>
      <c r="FM1447" s="471">
        <v>0</v>
      </c>
      <c r="FN1447" s="471">
        <v>0</v>
      </c>
      <c r="FO1447" s="496">
        <v>0</v>
      </c>
      <c r="FP1447" s="503">
        <v>200</v>
      </c>
      <c r="FQ1447" s="471">
        <v>69</v>
      </c>
      <c r="FR1447" s="471">
        <v>13</v>
      </c>
      <c r="FS1447" s="471">
        <v>4</v>
      </c>
      <c r="FT1447" s="471">
        <v>3</v>
      </c>
      <c r="FU1447" s="471">
        <v>1</v>
      </c>
      <c r="FV1447" s="471">
        <v>1</v>
      </c>
      <c r="FW1447" s="471">
        <v>2</v>
      </c>
      <c r="FX1447" s="471">
        <v>1</v>
      </c>
      <c r="FY1447" s="496">
        <v>94</v>
      </c>
      <c r="FZ1447" s="503">
        <v>0</v>
      </c>
      <c r="GA1447" s="471">
        <v>0</v>
      </c>
      <c r="GB1447" s="471">
        <v>0</v>
      </c>
      <c r="GC1447" s="471">
        <v>0</v>
      </c>
      <c r="GD1447" s="471">
        <v>0</v>
      </c>
      <c r="GE1447" s="471">
        <v>0</v>
      </c>
      <c r="GF1447" s="471">
        <v>0</v>
      </c>
      <c r="GG1447" s="471">
        <v>0</v>
      </c>
      <c r="GH1447" s="471">
        <v>0</v>
      </c>
      <c r="GI1447" s="496">
        <v>0</v>
      </c>
      <c r="GJ1447" s="471">
        <v>69</v>
      </c>
      <c r="GK1447" s="471">
        <v>13</v>
      </c>
      <c r="GL1447" s="471">
        <v>4</v>
      </c>
      <c r="GM1447" s="471">
        <v>3</v>
      </c>
      <c r="GN1447" s="471">
        <v>1</v>
      </c>
      <c r="GO1447" s="471">
        <v>1</v>
      </c>
      <c r="GP1447" s="471">
        <v>2</v>
      </c>
      <c r="GQ1447" s="471">
        <v>1</v>
      </c>
      <c r="GR1447" s="496">
        <v>94</v>
      </c>
      <c r="GS1447" s="503">
        <v>100</v>
      </c>
      <c r="GT1447" s="471">
        <v>0</v>
      </c>
      <c r="GU1447" s="471">
        <v>0</v>
      </c>
      <c r="GV1447" s="471">
        <v>0</v>
      </c>
      <c r="GW1447" s="471">
        <v>0</v>
      </c>
      <c r="GX1447" s="471">
        <v>0</v>
      </c>
      <c r="GY1447" s="471">
        <v>0</v>
      </c>
      <c r="GZ1447" s="471">
        <v>0</v>
      </c>
      <c r="HA1447" s="471">
        <v>0</v>
      </c>
      <c r="HB1447" s="496">
        <v>0</v>
      </c>
      <c r="HC1447" s="503">
        <v>150</v>
      </c>
      <c r="HD1447" s="471">
        <v>0</v>
      </c>
      <c r="HE1447" s="471">
        <v>0</v>
      </c>
      <c r="HF1447" s="471">
        <v>0</v>
      </c>
      <c r="HG1447" s="471">
        <v>0</v>
      </c>
      <c r="HH1447" s="471">
        <v>0</v>
      </c>
      <c r="HI1447" s="471">
        <v>0</v>
      </c>
      <c r="HJ1447" s="471">
        <v>0</v>
      </c>
      <c r="HK1447" s="471">
        <v>0</v>
      </c>
      <c r="HL1447" s="496">
        <v>0</v>
      </c>
      <c r="HM1447" s="503">
        <v>200</v>
      </c>
      <c r="HN1447" s="471">
        <v>0</v>
      </c>
      <c r="HO1447" s="471">
        <v>0</v>
      </c>
      <c r="HP1447" s="471">
        <v>0</v>
      </c>
      <c r="HQ1447" s="471">
        <v>0</v>
      </c>
      <c r="HR1447" s="471">
        <v>0</v>
      </c>
      <c r="HS1447" s="471">
        <v>0</v>
      </c>
      <c r="HT1447" s="471">
        <v>0</v>
      </c>
      <c r="HU1447" s="471">
        <v>0</v>
      </c>
      <c r="HV1447" s="496">
        <v>0</v>
      </c>
      <c r="HW1447" s="503">
        <v>250</v>
      </c>
      <c r="HX1447" s="471">
        <v>0</v>
      </c>
      <c r="HY1447" s="471">
        <v>0</v>
      </c>
      <c r="HZ1447" s="471">
        <v>0</v>
      </c>
      <c r="IA1447" s="471">
        <v>0</v>
      </c>
      <c r="IB1447" s="471">
        <v>0</v>
      </c>
      <c r="IC1447" s="471">
        <v>0</v>
      </c>
      <c r="ID1447" s="471">
        <v>0</v>
      </c>
      <c r="IE1447" s="471">
        <v>0</v>
      </c>
      <c r="IF1447" s="496">
        <v>0</v>
      </c>
      <c r="IG1447" s="503">
        <v>300</v>
      </c>
      <c r="IH1447" s="471">
        <v>32</v>
      </c>
      <c r="II1447" s="471">
        <v>8</v>
      </c>
      <c r="IJ1447" s="471">
        <v>2</v>
      </c>
      <c r="IK1447" s="471">
        <v>0</v>
      </c>
      <c r="IL1447" s="471">
        <v>1</v>
      </c>
      <c r="IM1447" s="471">
        <v>1</v>
      </c>
      <c r="IN1447" s="471">
        <v>0</v>
      </c>
      <c r="IO1447" s="471">
        <v>0</v>
      </c>
      <c r="IP1447" s="496">
        <v>44</v>
      </c>
      <c r="IQ1447" s="503">
        <v>0</v>
      </c>
      <c r="IR1447" s="471">
        <v>0</v>
      </c>
      <c r="IS1447" s="471">
        <v>0</v>
      </c>
      <c r="IT1447" s="471">
        <v>0</v>
      </c>
      <c r="IU1447" s="471">
        <v>0</v>
      </c>
      <c r="IV1447" s="471">
        <v>0</v>
      </c>
      <c r="IW1447" s="471">
        <v>0</v>
      </c>
      <c r="IX1447" s="471">
        <v>0</v>
      </c>
      <c r="IY1447" s="471">
        <v>0</v>
      </c>
      <c r="IZ1447" s="496">
        <v>0</v>
      </c>
      <c r="JA1447" s="471">
        <v>32</v>
      </c>
      <c r="JB1447" s="471">
        <v>8</v>
      </c>
      <c r="JC1447" s="471">
        <v>2</v>
      </c>
      <c r="JD1447" s="471">
        <v>0</v>
      </c>
      <c r="JE1447" s="471">
        <v>1</v>
      </c>
      <c r="JF1447" s="471">
        <v>1</v>
      </c>
      <c r="JG1447" s="471">
        <v>0</v>
      </c>
      <c r="JH1447" s="471">
        <v>0</v>
      </c>
      <c r="JI1447" s="471">
        <v>44</v>
      </c>
      <c r="JJ1447" s="503">
        <v>0</v>
      </c>
      <c r="JK1447" s="471">
        <v>1257</v>
      </c>
      <c r="JL1447" s="471">
        <v>396</v>
      </c>
      <c r="JM1447" s="471">
        <v>213</v>
      </c>
      <c r="JN1447" s="471">
        <v>162</v>
      </c>
      <c r="JO1447" s="471">
        <v>24</v>
      </c>
      <c r="JP1447" s="471">
        <v>9</v>
      </c>
      <c r="JQ1447" s="471">
        <v>3</v>
      </c>
      <c r="JR1447" s="471">
        <v>0</v>
      </c>
      <c r="JS1447" s="496">
        <v>2064</v>
      </c>
      <c r="JT1447" s="503">
        <v>10</v>
      </c>
      <c r="JU1447" s="471">
        <v>0</v>
      </c>
      <c r="JV1447" s="471">
        <v>0</v>
      </c>
      <c r="JW1447" s="471">
        <v>0</v>
      </c>
      <c r="JX1447" s="471">
        <v>0</v>
      </c>
      <c r="JY1447" s="471">
        <v>0</v>
      </c>
      <c r="JZ1447" s="471">
        <v>0</v>
      </c>
      <c r="KA1447" s="471">
        <v>0</v>
      </c>
      <c r="KB1447" s="471">
        <v>0</v>
      </c>
      <c r="KC1447" s="496">
        <v>0</v>
      </c>
      <c r="KD1447" s="503">
        <v>50</v>
      </c>
      <c r="KE1447" s="471">
        <v>0</v>
      </c>
      <c r="KF1447" s="471">
        <v>0</v>
      </c>
      <c r="KG1447" s="471">
        <v>0</v>
      </c>
      <c r="KH1447" s="471">
        <v>0</v>
      </c>
      <c r="KI1447" s="471">
        <v>0</v>
      </c>
      <c r="KJ1447" s="471">
        <v>0</v>
      </c>
      <c r="KK1447" s="471">
        <v>0</v>
      </c>
      <c r="KL1447" s="471">
        <v>0</v>
      </c>
      <c r="KM1447" s="496">
        <v>0</v>
      </c>
      <c r="KN1447" s="503">
        <v>0</v>
      </c>
      <c r="KO1447" s="471">
        <v>0</v>
      </c>
      <c r="KP1447" s="471">
        <v>0</v>
      </c>
      <c r="KQ1447" s="471">
        <v>0</v>
      </c>
      <c r="KR1447" s="471">
        <v>0</v>
      </c>
      <c r="KS1447" s="471">
        <v>0</v>
      </c>
      <c r="KT1447" s="471">
        <v>0</v>
      </c>
      <c r="KU1447" s="471">
        <v>0</v>
      </c>
      <c r="KV1447" s="471">
        <v>0</v>
      </c>
      <c r="KW1447" s="496">
        <v>0</v>
      </c>
      <c r="KX1447" s="471">
        <v>1257</v>
      </c>
      <c r="KY1447" s="471">
        <v>396</v>
      </c>
      <c r="KZ1447" s="471">
        <v>213</v>
      </c>
      <c r="LA1447" s="471">
        <v>162</v>
      </c>
      <c r="LB1447" s="471">
        <v>24</v>
      </c>
      <c r="LC1447" s="471">
        <v>9</v>
      </c>
      <c r="LD1447" s="471">
        <v>3</v>
      </c>
      <c r="LE1447" s="471">
        <v>0</v>
      </c>
      <c r="LF1447" s="496">
        <v>2064</v>
      </c>
      <c r="LG1447" s="262"/>
      <c r="LH1447" s="262"/>
      <c r="LI1447" s="262"/>
      <c r="LJ1447" s="262"/>
      <c r="LK1447" s="262"/>
      <c r="LL1447" s="262"/>
      <c r="LM1447" s="262"/>
      <c r="LN1447" s="262"/>
      <c r="LO1447" s="262"/>
      <c r="LP1447" s="262"/>
      <c r="LQ1447" s="262"/>
      <c r="LR1447" s="262"/>
      <c r="LS1447" s="262"/>
      <c r="LT1447" s="262"/>
      <c r="LU1447" s="262"/>
      <c r="LV1447" s="262"/>
      <c r="LW1447" s="262"/>
      <c r="LX1447" s="262"/>
      <c r="LY1447" s="262"/>
      <c r="LZ1447" s="262"/>
      <c r="MA1447" s="262"/>
      <c r="MB1447" s="262"/>
      <c r="MC1447" s="262"/>
      <c r="MD1447" s="262"/>
      <c r="ME1447" s="262"/>
      <c r="MF1447" s="262"/>
      <c r="MG1447" s="262"/>
      <c r="MH1447" s="262"/>
      <c r="MI1447" s="262"/>
      <c r="MJ1447" s="262"/>
      <c r="MK1447" s="262"/>
      <c r="ML1447" s="262"/>
      <c r="MM1447" s="262"/>
      <c r="MN1447" s="262"/>
      <c r="MO1447" s="262"/>
      <c r="MP1447" s="262"/>
      <c r="MQ1447" s="262"/>
      <c r="MR1447" s="262"/>
      <c r="MS1447" s="262"/>
      <c r="MT1447" s="262"/>
      <c r="MU1447" s="262"/>
    </row>
    <row r="1448" spans="1:359" x14ac:dyDescent="0.2">
      <c r="A1448" s="241" t="s">
        <v>330</v>
      </c>
      <c r="B1448" s="476" t="s">
        <v>964</v>
      </c>
      <c r="C1448" s="326" t="s">
        <v>782</v>
      </c>
      <c r="D1448" s="283" t="s">
        <v>331</v>
      </c>
      <c r="E1448" s="503">
        <v>0</v>
      </c>
      <c r="F1448" s="471">
        <v>104</v>
      </c>
      <c r="G1448" s="471">
        <v>130</v>
      </c>
      <c r="H1448" s="471">
        <v>147</v>
      </c>
      <c r="I1448" s="471">
        <v>77</v>
      </c>
      <c r="J1448" s="471">
        <v>45</v>
      </c>
      <c r="K1448" s="471">
        <v>14</v>
      </c>
      <c r="L1448" s="471">
        <v>12</v>
      </c>
      <c r="M1448" s="471">
        <v>0</v>
      </c>
      <c r="N1448" s="496">
        <v>529</v>
      </c>
      <c r="O1448" s="503">
        <v>10</v>
      </c>
      <c r="P1448" s="471">
        <v>0</v>
      </c>
      <c r="Q1448" s="471">
        <v>0</v>
      </c>
      <c r="R1448" s="471">
        <v>0</v>
      </c>
      <c r="S1448" s="471">
        <v>0</v>
      </c>
      <c r="T1448" s="471">
        <v>0</v>
      </c>
      <c r="U1448" s="471">
        <v>0</v>
      </c>
      <c r="V1448" s="471">
        <v>0</v>
      </c>
      <c r="W1448" s="471">
        <v>0</v>
      </c>
      <c r="X1448" s="496">
        <v>0</v>
      </c>
      <c r="Y1448" s="503">
        <v>25</v>
      </c>
      <c r="Z1448" s="471">
        <v>0</v>
      </c>
      <c r="AA1448" s="471">
        <v>0</v>
      </c>
      <c r="AB1448" s="471">
        <v>0</v>
      </c>
      <c r="AC1448" s="471">
        <v>0</v>
      </c>
      <c r="AD1448" s="471">
        <v>0</v>
      </c>
      <c r="AE1448" s="471">
        <v>0</v>
      </c>
      <c r="AF1448" s="471">
        <v>0</v>
      </c>
      <c r="AG1448" s="471">
        <v>0</v>
      </c>
      <c r="AH1448" s="496">
        <v>0</v>
      </c>
      <c r="AI1448" s="503">
        <v>50</v>
      </c>
      <c r="AJ1448" s="471">
        <v>8</v>
      </c>
      <c r="AK1448" s="471">
        <v>3</v>
      </c>
      <c r="AL1448" s="471">
        <v>8</v>
      </c>
      <c r="AM1448" s="471">
        <v>6</v>
      </c>
      <c r="AN1448" s="471">
        <v>3</v>
      </c>
      <c r="AO1448" s="471">
        <v>3</v>
      </c>
      <c r="AP1448" s="471">
        <v>7</v>
      </c>
      <c r="AQ1448" s="471">
        <v>0</v>
      </c>
      <c r="AR1448" s="496">
        <v>38</v>
      </c>
      <c r="AS1448" s="503">
        <v>100</v>
      </c>
      <c r="AT1448" s="471">
        <v>0</v>
      </c>
      <c r="AU1448" s="471">
        <v>0</v>
      </c>
      <c r="AV1448" s="471">
        <v>0</v>
      </c>
      <c r="AW1448" s="471">
        <v>0</v>
      </c>
      <c r="AX1448" s="471">
        <v>0</v>
      </c>
      <c r="AY1448" s="471">
        <v>0</v>
      </c>
      <c r="AZ1448" s="471">
        <v>0</v>
      </c>
      <c r="BA1448" s="471">
        <v>0</v>
      </c>
      <c r="BB1448" s="496">
        <v>0</v>
      </c>
      <c r="BC1448" s="503">
        <v>0</v>
      </c>
      <c r="BD1448" s="471">
        <v>0</v>
      </c>
      <c r="BE1448" s="471">
        <v>0</v>
      </c>
      <c r="BF1448" s="471">
        <v>0</v>
      </c>
      <c r="BG1448" s="471">
        <v>0</v>
      </c>
      <c r="BH1448" s="471">
        <v>0</v>
      </c>
      <c r="BI1448" s="471">
        <v>0</v>
      </c>
      <c r="BJ1448" s="471">
        <v>0</v>
      </c>
      <c r="BK1448" s="471">
        <v>0</v>
      </c>
      <c r="BL1448" s="496">
        <v>0</v>
      </c>
      <c r="BM1448" s="471">
        <v>8</v>
      </c>
      <c r="BN1448" s="471">
        <v>3</v>
      </c>
      <c r="BO1448" s="471">
        <v>8</v>
      </c>
      <c r="BP1448" s="471">
        <v>6</v>
      </c>
      <c r="BQ1448" s="471">
        <v>3</v>
      </c>
      <c r="BR1448" s="471">
        <v>3</v>
      </c>
      <c r="BS1448" s="471">
        <v>7</v>
      </c>
      <c r="BT1448" s="471">
        <v>0</v>
      </c>
      <c r="BU1448" s="496">
        <v>38</v>
      </c>
      <c r="BV1448" s="471">
        <v>112</v>
      </c>
      <c r="BW1448" s="471">
        <v>133</v>
      </c>
      <c r="BX1448" s="471">
        <v>155</v>
      </c>
      <c r="BY1448" s="471">
        <v>83</v>
      </c>
      <c r="BZ1448" s="471">
        <v>48</v>
      </c>
      <c r="CA1448" s="471">
        <v>17</v>
      </c>
      <c r="CB1448" s="471">
        <v>19</v>
      </c>
      <c r="CC1448" s="471">
        <v>0</v>
      </c>
      <c r="CD1448" s="496">
        <v>567</v>
      </c>
      <c r="CE1448" s="503">
        <v>10</v>
      </c>
      <c r="CF1448" s="471">
        <v>0</v>
      </c>
      <c r="CG1448" s="471">
        <v>0</v>
      </c>
      <c r="CH1448" s="471">
        <v>0</v>
      </c>
      <c r="CI1448" s="471">
        <v>0</v>
      </c>
      <c r="CJ1448" s="471">
        <v>0</v>
      </c>
      <c r="CK1448" s="471">
        <v>0</v>
      </c>
      <c r="CL1448" s="471">
        <v>0</v>
      </c>
      <c r="CM1448" s="471">
        <v>0</v>
      </c>
      <c r="CN1448" s="496">
        <v>0</v>
      </c>
      <c r="CO1448" s="503">
        <v>25</v>
      </c>
      <c r="CP1448" s="471">
        <v>0</v>
      </c>
      <c r="CQ1448" s="471">
        <v>0</v>
      </c>
      <c r="CR1448" s="471">
        <v>0</v>
      </c>
      <c r="CS1448" s="471">
        <v>0</v>
      </c>
      <c r="CT1448" s="471">
        <v>0</v>
      </c>
      <c r="CU1448" s="471">
        <v>0</v>
      </c>
      <c r="CV1448" s="471">
        <v>0</v>
      </c>
      <c r="CW1448" s="471">
        <v>0</v>
      </c>
      <c r="CX1448" s="496">
        <v>0</v>
      </c>
      <c r="CY1448" s="503">
        <v>50</v>
      </c>
      <c r="CZ1448" s="471">
        <v>16</v>
      </c>
      <c r="DA1448" s="471">
        <v>23</v>
      </c>
      <c r="DB1448" s="471">
        <v>16</v>
      </c>
      <c r="DC1448" s="471">
        <v>13</v>
      </c>
      <c r="DD1448" s="471">
        <v>11</v>
      </c>
      <c r="DE1448" s="471">
        <v>4</v>
      </c>
      <c r="DF1448" s="471">
        <v>2</v>
      </c>
      <c r="DG1448" s="471">
        <v>2</v>
      </c>
      <c r="DH1448" s="496">
        <v>87</v>
      </c>
      <c r="DI1448" s="503">
        <v>100</v>
      </c>
      <c r="DJ1448" s="471">
        <v>0</v>
      </c>
      <c r="DK1448" s="471">
        <v>0</v>
      </c>
      <c r="DL1448" s="471">
        <v>0</v>
      </c>
      <c r="DM1448" s="471">
        <v>0</v>
      </c>
      <c r="DN1448" s="471">
        <v>0</v>
      </c>
      <c r="DO1448" s="471">
        <v>0</v>
      </c>
      <c r="DP1448" s="471">
        <v>0</v>
      </c>
      <c r="DQ1448" s="471">
        <v>0</v>
      </c>
      <c r="DR1448" s="496">
        <v>0</v>
      </c>
      <c r="DS1448" s="503">
        <v>0</v>
      </c>
      <c r="DT1448" s="471">
        <v>0</v>
      </c>
      <c r="DU1448" s="471">
        <v>0</v>
      </c>
      <c r="DV1448" s="471">
        <v>0</v>
      </c>
      <c r="DW1448" s="471">
        <v>0</v>
      </c>
      <c r="DX1448" s="471">
        <v>0</v>
      </c>
      <c r="DY1448" s="471">
        <v>0</v>
      </c>
      <c r="DZ1448" s="471">
        <v>0</v>
      </c>
      <c r="EA1448" s="471">
        <v>0</v>
      </c>
      <c r="EB1448" s="496">
        <v>0</v>
      </c>
      <c r="EC1448" s="471">
        <v>16</v>
      </c>
      <c r="ED1448" s="471">
        <v>23</v>
      </c>
      <c r="EE1448" s="471">
        <v>16</v>
      </c>
      <c r="EF1448" s="471">
        <v>13</v>
      </c>
      <c r="EG1448" s="471">
        <v>11</v>
      </c>
      <c r="EH1448" s="471">
        <v>4</v>
      </c>
      <c r="EI1448" s="471">
        <v>2</v>
      </c>
      <c r="EJ1448" s="471">
        <v>2</v>
      </c>
      <c r="EK1448" s="496">
        <v>87</v>
      </c>
      <c r="EL1448" s="518">
        <v>50</v>
      </c>
      <c r="EM1448" s="471">
        <v>9</v>
      </c>
      <c r="EN1448" s="471">
        <v>11</v>
      </c>
      <c r="EO1448" s="471">
        <v>4</v>
      </c>
      <c r="EP1448" s="471">
        <v>11</v>
      </c>
      <c r="EQ1448" s="471">
        <v>3</v>
      </c>
      <c r="ER1448" s="471">
        <v>0</v>
      </c>
      <c r="ES1448" s="471">
        <v>2</v>
      </c>
      <c r="ET1448" s="471">
        <v>0</v>
      </c>
      <c r="EU1448" s="496">
        <v>40</v>
      </c>
      <c r="EV1448" s="503">
        <v>100</v>
      </c>
      <c r="EW1448" s="471">
        <v>0</v>
      </c>
      <c r="EX1448" s="471">
        <v>0</v>
      </c>
      <c r="EY1448" s="471">
        <v>0</v>
      </c>
      <c r="EZ1448" s="471">
        <v>0</v>
      </c>
      <c r="FA1448" s="471">
        <v>0</v>
      </c>
      <c r="FB1448" s="471">
        <v>0</v>
      </c>
      <c r="FC1448" s="471">
        <v>0</v>
      </c>
      <c r="FD1448" s="471">
        <v>0</v>
      </c>
      <c r="FE1448" s="496">
        <v>0</v>
      </c>
      <c r="FF1448" s="503">
        <v>150</v>
      </c>
      <c r="FG1448" s="471">
        <v>0</v>
      </c>
      <c r="FH1448" s="471">
        <v>0</v>
      </c>
      <c r="FI1448" s="471">
        <v>0</v>
      </c>
      <c r="FJ1448" s="471">
        <v>0</v>
      </c>
      <c r="FK1448" s="471">
        <v>0</v>
      </c>
      <c r="FL1448" s="471">
        <v>0</v>
      </c>
      <c r="FM1448" s="471">
        <v>0</v>
      </c>
      <c r="FN1448" s="471">
        <v>0</v>
      </c>
      <c r="FO1448" s="496">
        <v>0</v>
      </c>
      <c r="FP1448" s="503">
        <v>200</v>
      </c>
      <c r="FQ1448" s="471">
        <v>0</v>
      </c>
      <c r="FR1448" s="471">
        <v>0</v>
      </c>
      <c r="FS1448" s="471">
        <v>0</v>
      </c>
      <c r="FT1448" s="471">
        <v>0</v>
      </c>
      <c r="FU1448" s="471">
        <v>0</v>
      </c>
      <c r="FV1448" s="471">
        <v>0</v>
      </c>
      <c r="FW1448" s="471">
        <v>0</v>
      </c>
      <c r="FX1448" s="471">
        <v>0</v>
      </c>
      <c r="FY1448" s="496">
        <v>0</v>
      </c>
      <c r="FZ1448" s="503">
        <v>0</v>
      </c>
      <c r="GA1448" s="471">
        <v>0</v>
      </c>
      <c r="GB1448" s="471">
        <v>0</v>
      </c>
      <c r="GC1448" s="471">
        <v>0</v>
      </c>
      <c r="GD1448" s="471">
        <v>0</v>
      </c>
      <c r="GE1448" s="471">
        <v>0</v>
      </c>
      <c r="GF1448" s="471">
        <v>0</v>
      </c>
      <c r="GG1448" s="471">
        <v>0</v>
      </c>
      <c r="GH1448" s="471">
        <v>0</v>
      </c>
      <c r="GI1448" s="496">
        <v>0</v>
      </c>
      <c r="GJ1448" s="471">
        <v>9</v>
      </c>
      <c r="GK1448" s="471">
        <v>11</v>
      </c>
      <c r="GL1448" s="471">
        <v>4</v>
      </c>
      <c r="GM1448" s="471">
        <v>11</v>
      </c>
      <c r="GN1448" s="471">
        <v>3</v>
      </c>
      <c r="GO1448" s="471">
        <v>0</v>
      </c>
      <c r="GP1448" s="471">
        <v>2</v>
      </c>
      <c r="GQ1448" s="471">
        <v>0</v>
      </c>
      <c r="GR1448" s="496">
        <v>40</v>
      </c>
      <c r="GS1448" s="503">
        <v>100</v>
      </c>
      <c r="GT1448" s="471">
        <v>0</v>
      </c>
      <c r="GU1448" s="471">
        <v>0</v>
      </c>
      <c r="GV1448" s="471">
        <v>0</v>
      </c>
      <c r="GW1448" s="471">
        <v>0</v>
      </c>
      <c r="GX1448" s="471">
        <v>0</v>
      </c>
      <c r="GY1448" s="471">
        <v>0</v>
      </c>
      <c r="GZ1448" s="471">
        <v>0</v>
      </c>
      <c r="HA1448" s="471">
        <v>0</v>
      </c>
      <c r="HB1448" s="496">
        <v>0</v>
      </c>
      <c r="HC1448" s="503">
        <v>150</v>
      </c>
      <c r="HD1448" s="471">
        <v>0</v>
      </c>
      <c r="HE1448" s="471">
        <v>0</v>
      </c>
      <c r="HF1448" s="471">
        <v>0</v>
      </c>
      <c r="HG1448" s="471">
        <v>0</v>
      </c>
      <c r="HH1448" s="471">
        <v>0</v>
      </c>
      <c r="HI1448" s="471">
        <v>0</v>
      </c>
      <c r="HJ1448" s="471">
        <v>0</v>
      </c>
      <c r="HK1448" s="471">
        <v>0</v>
      </c>
      <c r="HL1448" s="496">
        <v>0</v>
      </c>
      <c r="HM1448" s="503">
        <v>200</v>
      </c>
      <c r="HN1448" s="471">
        <v>0</v>
      </c>
      <c r="HO1448" s="471">
        <v>0</v>
      </c>
      <c r="HP1448" s="471">
        <v>0</v>
      </c>
      <c r="HQ1448" s="471">
        <v>0</v>
      </c>
      <c r="HR1448" s="471">
        <v>0</v>
      </c>
      <c r="HS1448" s="471">
        <v>0</v>
      </c>
      <c r="HT1448" s="471">
        <v>0</v>
      </c>
      <c r="HU1448" s="471">
        <v>0</v>
      </c>
      <c r="HV1448" s="496">
        <v>0</v>
      </c>
      <c r="HW1448" s="503">
        <v>250</v>
      </c>
      <c r="HX1448" s="471">
        <v>0</v>
      </c>
      <c r="HY1448" s="471">
        <v>0</v>
      </c>
      <c r="HZ1448" s="471">
        <v>0</v>
      </c>
      <c r="IA1448" s="471">
        <v>0</v>
      </c>
      <c r="IB1448" s="471">
        <v>0</v>
      </c>
      <c r="IC1448" s="471">
        <v>0</v>
      </c>
      <c r="ID1448" s="471">
        <v>0</v>
      </c>
      <c r="IE1448" s="471">
        <v>0</v>
      </c>
      <c r="IF1448" s="496">
        <v>0</v>
      </c>
      <c r="IG1448" s="503">
        <v>300</v>
      </c>
      <c r="IH1448" s="471">
        <v>0</v>
      </c>
      <c r="II1448" s="471">
        <v>0</v>
      </c>
      <c r="IJ1448" s="471">
        <v>0</v>
      </c>
      <c r="IK1448" s="471">
        <v>0</v>
      </c>
      <c r="IL1448" s="471">
        <v>0</v>
      </c>
      <c r="IM1448" s="471">
        <v>0</v>
      </c>
      <c r="IN1448" s="471">
        <v>0</v>
      </c>
      <c r="IO1448" s="471">
        <v>0</v>
      </c>
      <c r="IP1448" s="496">
        <v>0</v>
      </c>
      <c r="IQ1448" s="503">
        <v>0</v>
      </c>
      <c r="IR1448" s="471">
        <v>0</v>
      </c>
      <c r="IS1448" s="471">
        <v>0</v>
      </c>
      <c r="IT1448" s="471">
        <v>0</v>
      </c>
      <c r="IU1448" s="471">
        <v>0</v>
      </c>
      <c r="IV1448" s="471">
        <v>0</v>
      </c>
      <c r="IW1448" s="471">
        <v>0</v>
      </c>
      <c r="IX1448" s="471">
        <v>0</v>
      </c>
      <c r="IY1448" s="471">
        <v>0</v>
      </c>
      <c r="IZ1448" s="496">
        <v>0</v>
      </c>
      <c r="JA1448" s="471">
        <v>0</v>
      </c>
      <c r="JB1448" s="471">
        <v>0</v>
      </c>
      <c r="JC1448" s="471">
        <v>0</v>
      </c>
      <c r="JD1448" s="471">
        <v>0</v>
      </c>
      <c r="JE1448" s="471">
        <v>0</v>
      </c>
      <c r="JF1448" s="471">
        <v>0</v>
      </c>
      <c r="JG1448" s="471">
        <v>0</v>
      </c>
      <c r="JH1448" s="471">
        <v>0</v>
      </c>
      <c r="JI1448" s="471">
        <v>0</v>
      </c>
      <c r="JJ1448" s="503">
        <v>0</v>
      </c>
      <c r="JK1448" s="471">
        <v>28</v>
      </c>
      <c r="JL1448" s="471">
        <v>35</v>
      </c>
      <c r="JM1448" s="471">
        <v>76</v>
      </c>
      <c r="JN1448" s="471">
        <v>72</v>
      </c>
      <c r="JO1448" s="471">
        <v>38</v>
      </c>
      <c r="JP1448" s="471">
        <v>18</v>
      </c>
      <c r="JQ1448" s="471">
        <v>19</v>
      </c>
      <c r="JR1448" s="471">
        <v>3</v>
      </c>
      <c r="JS1448" s="496">
        <v>289</v>
      </c>
      <c r="JT1448" s="503">
        <v>10</v>
      </c>
      <c r="JU1448" s="471">
        <v>0</v>
      </c>
      <c r="JV1448" s="471">
        <v>0</v>
      </c>
      <c r="JW1448" s="471">
        <v>0</v>
      </c>
      <c r="JX1448" s="471">
        <v>0</v>
      </c>
      <c r="JY1448" s="471">
        <v>0</v>
      </c>
      <c r="JZ1448" s="471">
        <v>0</v>
      </c>
      <c r="KA1448" s="471">
        <v>0</v>
      </c>
      <c r="KB1448" s="471">
        <v>0</v>
      </c>
      <c r="KC1448" s="496">
        <v>0</v>
      </c>
      <c r="KD1448" s="503">
        <v>50</v>
      </c>
      <c r="KE1448" s="471">
        <v>0</v>
      </c>
      <c r="KF1448" s="471">
        <v>0</v>
      </c>
      <c r="KG1448" s="471">
        <v>0</v>
      </c>
      <c r="KH1448" s="471">
        <v>0</v>
      </c>
      <c r="KI1448" s="471">
        <v>0</v>
      </c>
      <c r="KJ1448" s="471">
        <v>0</v>
      </c>
      <c r="KK1448" s="471">
        <v>0</v>
      </c>
      <c r="KL1448" s="471">
        <v>0</v>
      </c>
      <c r="KM1448" s="496">
        <v>0</v>
      </c>
      <c r="KN1448" s="503">
        <v>0</v>
      </c>
      <c r="KO1448" s="471">
        <v>0</v>
      </c>
      <c r="KP1448" s="471">
        <v>0</v>
      </c>
      <c r="KQ1448" s="471">
        <v>0</v>
      </c>
      <c r="KR1448" s="471">
        <v>0</v>
      </c>
      <c r="KS1448" s="471">
        <v>0</v>
      </c>
      <c r="KT1448" s="471">
        <v>0</v>
      </c>
      <c r="KU1448" s="471">
        <v>0</v>
      </c>
      <c r="KV1448" s="471">
        <v>0</v>
      </c>
      <c r="KW1448" s="496">
        <v>0</v>
      </c>
      <c r="KX1448" s="471">
        <v>28</v>
      </c>
      <c r="KY1448" s="471">
        <v>35</v>
      </c>
      <c r="KZ1448" s="471">
        <v>76</v>
      </c>
      <c r="LA1448" s="471">
        <v>72</v>
      </c>
      <c r="LB1448" s="471">
        <v>38</v>
      </c>
      <c r="LC1448" s="471">
        <v>18</v>
      </c>
      <c r="LD1448" s="471">
        <v>19</v>
      </c>
      <c r="LE1448" s="471">
        <v>3</v>
      </c>
      <c r="LF1448" s="496">
        <v>289</v>
      </c>
      <c r="LG1448" s="262"/>
      <c r="LH1448" s="262"/>
      <c r="LI1448" s="262"/>
      <c r="LJ1448" s="262"/>
      <c r="LK1448" s="262"/>
      <c r="LL1448" s="262"/>
      <c r="LM1448" s="262"/>
      <c r="LN1448" s="262"/>
      <c r="LO1448" s="262"/>
      <c r="LP1448" s="262"/>
      <c r="LQ1448" s="262"/>
      <c r="LR1448" s="262"/>
      <c r="LS1448" s="262"/>
      <c r="LT1448" s="262"/>
      <c r="LU1448" s="262"/>
      <c r="LV1448" s="262"/>
      <c r="LW1448" s="262"/>
      <c r="LX1448" s="262"/>
      <c r="LY1448" s="262"/>
      <c r="LZ1448" s="262"/>
      <c r="MA1448" s="262"/>
      <c r="MB1448" s="262"/>
      <c r="MC1448" s="262"/>
      <c r="MD1448" s="262"/>
      <c r="ME1448" s="262"/>
      <c r="MF1448" s="262"/>
      <c r="MG1448" s="262"/>
      <c r="MH1448" s="262"/>
      <c r="MI1448" s="262"/>
      <c r="MJ1448" s="262"/>
      <c r="MK1448" s="262"/>
      <c r="ML1448" s="262"/>
      <c r="MM1448" s="262"/>
      <c r="MN1448" s="262"/>
      <c r="MO1448" s="262"/>
      <c r="MP1448" s="262"/>
      <c r="MQ1448" s="262"/>
      <c r="MR1448" s="262"/>
      <c r="MS1448" s="262"/>
      <c r="MT1448" s="262"/>
      <c r="MU1448" s="262"/>
    </row>
    <row r="1449" spans="1:359" x14ac:dyDescent="0.2">
      <c r="A1449" s="241" t="s">
        <v>332</v>
      </c>
      <c r="B1449" s="476" t="s">
        <v>965</v>
      </c>
      <c r="C1449" s="326" t="s">
        <v>640</v>
      </c>
      <c r="D1449" s="283" t="s">
        <v>333</v>
      </c>
      <c r="E1449" s="503">
        <v>0</v>
      </c>
      <c r="F1449" s="471">
        <v>160</v>
      </c>
      <c r="G1449" s="471">
        <v>601</v>
      </c>
      <c r="H1449" s="471">
        <v>660</v>
      </c>
      <c r="I1449" s="471">
        <v>251</v>
      </c>
      <c r="J1449" s="471">
        <v>97</v>
      </c>
      <c r="K1449" s="471">
        <v>36</v>
      </c>
      <c r="L1449" s="471">
        <v>19</v>
      </c>
      <c r="M1449" s="471">
        <v>2</v>
      </c>
      <c r="N1449" s="496">
        <v>1826</v>
      </c>
      <c r="O1449" s="503">
        <v>10</v>
      </c>
      <c r="P1449" s="471">
        <v>0</v>
      </c>
      <c r="Q1449" s="471">
        <v>0</v>
      </c>
      <c r="R1449" s="471">
        <v>0</v>
      </c>
      <c r="S1449" s="471">
        <v>0</v>
      </c>
      <c r="T1449" s="471">
        <v>0</v>
      </c>
      <c r="U1449" s="471">
        <v>0</v>
      </c>
      <c r="V1449" s="471">
        <v>0</v>
      </c>
      <c r="W1449" s="471">
        <v>0</v>
      </c>
      <c r="X1449" s="496">
        <v>0</v>
      </c>
      <c r="Y1449" s="503">
        <v>25</v>
      </c>
      <c r="Z1449" s="471">
        <v>0</v>
      </c>
      <c r="AA1449" s="471">
        <v>0</v>
      </c>
      <c r="AB1449" s="471">
        <v>0</v>
      </c>
      <c r="AC1449" s="471">
        <v>0</v>
      </c>
      <c r="AD1449" s="471">
        <v>0</v>
      </c>
      <c r="AE1449" s="471">
        <v>0</v>
      </c>
      <c r="AF1449" s="471">
        <v>0</v>
      </c>
      <c r="AG1449" s="471">
        <v>0</v>
      </c>
      <c r="AH1449" s="496">
        <v>0</v>
      </c>
      <c r="AI1449" s="503">
        <v>50</v>
      </c>
      <c r="AJ1449" s="471">
        <v>0</v>
      </c>
      <c r="AK1449" s="471">
        <v>0</v>
      </c>
      <c r="AL1449" s="471">
        <v>0</v>
      </c>
      <c r="AM1449" s="471">
        <v>0</v>
      </c>
      <c r="AN1449" s="471">
        <v>0</v>
      </c>
      <c r="AO1449" s="471">
        <v>0</v>
      </c>
      <c r="AP1449" s="471">
        <v>0</v>
      </c>
      <c r="AQ1449" s="471">
        <v>0</v>
      </c>
      <c r="AR1449" s="496">
        <v>0</v>
      </c>
      <c r="AS1449" s="503">
        <v>100</v>
      </c>
      <c r="AT1449" s="471">
        <v>5</v>
      </c>
      <c r="AU1449" s="471">
        <v>70</v>
      </c>
      <c r="AV1449" s="471">
        <v>74</v>
      </c>
      <c r="AW1449" s="471">
        <v>27</v>
      </c>
      <c r="AX1449" s="471">
        <v>8</v>
      </c>
      <c r="AY1449" s="471">
        <v>3</v>
      </c>
      <c r="AZ1449" s="471">
        <v>0</v>
      </c>
      <c r="BA1449" s="471">
        <v>0</v>
      </c>
      <c r="BB1449" s="496">
        <v>187</v>
      </c>
      <c r="BC1449" s="503">
        <v>0</v>
      </c>
      <c r="BD1449" s="471">
        <v>0</v>
      </c>
      <c r="BE1449" s="471">
        <v>0</v>
      </c>
      <c r="BF1449" s="471">
        <v>0</v>
      </c>
      <c r="BG1449" s="471">
        <v>0</v>
      </c>
      <c r="BH1449" s="471">
        <v>0</v>
      </c>
      <c r="BI1449" s="471">
        <v>0</v>
      </c>
      <c r="BJ1449" s="471">
        <v>0</v>
      </c>
      <c r="BK1449" s="471">
        <v>0</v>
      </c>
      <c r="BL1449" s="496">
        <v>0</v>
      </c>
      <c r="BM1449" s="471">
        <v>5</v>
      </c>
      <c r="BN1449" s="471">
        <v>70</v>
      </c>
      <c r="BO1449" s="471">
        <v>74</v>
      </c>
      <c r="BP1449" s="471">
        <v>27</v>
      </c>
      <c r="BQ1449" s="471">
        <v>8</v>
      </c>
      <c r="BR1449" s="471">
        <v>3</v>
      </c>
      <c r="BS1449" s="471">
        <v>0</v>
      </c>
      <c r="BT1449" s="471">
        <v>0</v>
      </c>
      <c r="BU1449" s="496">
        <v>187</v>
      </c>
      <c r="BV1449" s="471">
        <v>165</v>
      </c>
      <c r="BW1449" s="471">
        <v>671</v>
      </c>
      <c r="BX1449" s="471">
        <v>734</v>
      </c>
      <c r="BY1449" s="471">
        <v>278</v>
      </c>
      <c r="BZ1449" s="471">
        <v>105</v>
      </c>
      <c r="CA1449" s="471">
        <v>39</v>
      </c>
      <c r="CB1449" s="471">
        <v>19</v>
      </c>
      <c r="CC1449" s="471">
        <v>2</v>
      </c>
      <c r="CD1449" s="496">
        <v>2013</v>
      </c>
      <c r="CE1449" s="503">
        <v>10</v>
      </c>
      <c r="CF1449" s="471">
        <v>0</v>
      </c>
      <c r="CG1449" s="471">
        <v>0</v>
      </c>
      <c r="CH1449" s="471">
        <v>0</v>
      </c>
      <c r="CI1449" s="471">
        <v>0</v>
      </c>
      <c r="CJ1449" s="471">
        <v>0</v>
      </c>
      <c r="CK1449" s="471">
        <v>0</v>
      </c>
      <c r="CL1449" s="471">
        <v>0</v>
      </c>
      <c r="CM1449" s="471">
        <v>0</v>
      </c>
      <c r="CN1449" s="496">
        <v>0</v>
      </c>
      <c r="CO1449" s="503">
        <v>25</v>
      </c>
      <c r="CP1449" s="471">
        <v>0</v>
      </c>
      <c r="CQ1449" s="471">
        <v>0</v>
      </c>
      <c r="CR1449" s="471">
        <v>0</v>
      </c>
      <c r="CS1449" s="471">
        <v>0</v>
      </c>
      <c r="CT1449" s="471">
        <v>0</v>
      </c>
      <c r="CU1449" s="471">
        <v>0</v>
      </c>
      <c r="CV1449" s="471">
        <v>0</v>
      </c>
      <c r="CW1449" s="471">
        <v>0</v>
      </c>
      <c r="CX1449" s="496">
        <v>0</v>
      </c>
      <c r="CY1449" s="503">
        <v>50</v>
      </c>
      <c r="CZ1449" s="471">
        <v>0</v>
      </c>
      <c r="DA1449" s="471">
        <v>0</v>
      </c>
      <c r="DB1449" s="471">
        <v>0</v>
      </c>
      <c r="DC1449" s="471">
        <v>0</v>
      </c>
      <c r="DD1449" s="471">
        <v>0</v>
      </c>
      <c r="DE1449" s="471">
        <v>0</v>
      </c>
      <c r="DF1449" s="471">
        <v>0</v>
      </c>
      <c r="DG1449" s="471">
        <v>0</v>
      </c>
      <c r="DH1449" s="496">
        <v>0</v>
      </c>
      <c r="DI1449" s="503">
        <v>100</v>
      </c>
      <c r="DJ1449" s="471">
        <v>83</v>
      </c>
      <c r="DK1449" s="471">
        <v>87</v>
      </c>
      <c r="DL1449" s="471">
        <v>147</v>
      </c>
      <c r="DM1449" s="471">
        <v>25</v>
      </c>
      <c r="DN1449" s="471">
        <v>9</v>
      </c>
      <c r="DO1449" s="471">
        <v>2</v>
      </c>
      <c r="DP1449" s="471">
        <v>2</v>
      </c>
      <c r="DQ1449" s="471">
        <v>0</v>
      </c>
      <c r="DR1449" s="496">
        <v>355</v>
      </c>
      <c r="DS1449" s="503">
        <v>0</v>
      </c>
      <c r="DT1449" s="471">
        <v>0</v>
      </c>
      <c r="DU1449" s="471">
        <v>0</v>
      </c>
      <c r="DV1449" s="471">
        <v>0</v>
      </c>
      <c r="DW1449" s="471">
        <v>0</v>
      </c>
      <c r="DX1449" s="471">
        <v>0</v>
      </c>
      <c r="DY1449" s="471">
        <v>0</v>
      </c>
      <c r="DZ1449" s="471">
        <v>0</v>
      </c>
      <c r="EA1449" s="471">
        <v>0</v>
      </c>
      <c r="EB1449" s="496">
        <v>0</v>
      </c>
      <c r="EC1449" s="471">
        <v>83</v>
      </c>
      <c r="ED1449" s="471">
        <v>87</v>
      </c>
      <c r="EE1449" s="471">
        <v>147</v>
      </c>
      <c r="EF1449" s="471">
        <v>25</v>
      </c>
      <c r="EG1449" s="471">
        <v>9</v>
      </c>
      <c r="EH1449" s="471">
        <v>2</v>
      </c>
      <c r="EI1449" s="471">
        <v>2</v>
      </c>
      <c r="EJ1449" s="471">
        <v>0</v>
      </c>
      <c r="EK1449" s="496">
        <v>355</v>
      </c>
      <c r="EL1449" s="518">
        <v>50</v>
      </c>
      <c r="EM1449" s="471">
        <v>0</v>
      </c>
      <c r="EN1449" s="471">
        <v>0</v>
      </c>
      <c r="EO1449" s="471">
        <v>0</v>
      </c>
      <c r="EP1449" s="471">
        <v>0</v>
      </c>
      <c r="EQ1449" s="471">
        <v>0</v>
      </c>
      <c r="ER1449" s="471">
        <v>0</v>
      </c>
      <c r="ES1449" s="471">
        <v>0</v>
      </c>
      <c r="ET1449" s="471">
        <v>0</v>
      </c>
      <c r="EU1449" s="496">
        <v>0</v>
      </c>
      <c r="EV1449" s="503">
        <v>100</v>
      </c>
      <c r="EW1449" s="471">
        <v>0</v>
      </c>
      <c r="EX1449" s="471">
        <v>0</v>
      </c>
      <c r="EY1449" s="471">
        <v>0</v>
      </c>
      <c r="EZ1449" s="471">
        <v>0</v>
      </c>
      <c r="FA1449" s="471">
        <v>0</v>
      </c>
      <c r="FB1449" s="471">
        <v>0</v>
      </c>
      <c r="FC1449" s="471">
        <v>0</v>
      </c>
      <c r="FD1449" s="471">
        <v>0</v>
      </c>
      <c r="FE1449" s="496">
        <v>0</v>
      </c>
      <c r="FF1449" s="503">
        <v>150</v>
      </c>
      <c r="FG1449" s="471">
        <v>0</v>
      </c>
      <c r="FH1449" s="471">
        <v>0</v>
      </c>
      <c r="FI1449" s="471">
        <v>0</v>
      </c>
      <c r="FJ1449" s="471">
        <v>0</v>
      </c>
      <c r="FK1449" s="471">
        <v>0</v>
      </c>
      <c r="FL1449" s="471">
        <v>0</v>
      </c>
      <c r="FM1449" s="471">
        <v>0</v>
      </c>
      <c r="FN1449" s="471">
        <v>0</v>
      </c>
      <c r="FO1449" s="496">
        <v>0</v>
      </c>
      <c r="FP1449" s="503">
        <v>200</v>
      </c>
      <c r="FQ1449" s="471">
        <v>23</v>
      </c>
      <c r="FR1449" s="471">
        <v>15</v>
      </c>
      <c r="FS1449" s="471">
        <v>12</v>
      </c>
      <c r="FT1449" s="471">
        <v>4</v>
      </c>
      <c r="FU1449" s="471">
        <v>2</v>
      </c>
      <c r="FV1449" s="471">
        <v>2</v>
      </c>
      <c r="FW1449" s="471">
        <v>0</v>
      </c>
      <c r="FX1449" s="471">
        <v>0</v>
      </c>
      <c r="FY1449" s="496">
        <v>58</v>
      </c>
      <c r="FZ1449" s="503">
        <v>0</v>
      </c>
      <c r="GA1449" s="471">
        <v>0</v>
      </c>
      <c r="GB1449" s="471">
        <v>0</v>
      </c>
      <c r="GC1449" s="471">
        <v>0</v>
      </c>
      <c r="GD1449" s="471">
        <v>0</v>
      </c>
      <c r="GE1449" s="471">
        <v>0</v>
      </c>
      <c r="GF1449" s="471">
        <v>0</v>
      </c>
      <c r="GG1449" s="471">
        <v>0</v>
      </c>
      <c r="GH1449" s="471">
        <v>0</v>
      </c>
      <c r="GI1449" s="496">
        <v>0</v>
      </c>
      <c r="GJ1449" s="471">
        <v>23</v>
      </c>
      <c r="GK1449" s="471">
        <v>15</v>
      </c>
      <c r="GL1449" s="471">
        <v>12</v>
      </c>
      <c r="GM1449" s="471">
        <v>4</v>
      </c>
      <c r="GN1449" s="471">
        <v>2</v>
      </c>
      <c r="GO1449" s="471">
        <v>2</v>
      </c>
      <c r="GP1449" s="471">
        <v>0</v>
      </c>
      <c r="GQ1449" s="471">
        <v>0</v>
      </c>
      <c r="GR1449" s="496">
        <v>58</v>
      </c>
      <c r="GS1449" s="503">
        <v>100</v>
      </c>
      <c r="GT1449" s="471">
        <v>0</v>
      </c>
      <c r="GU1449" s="471">
        <v>0</v>
      </c>
      <c r="GV1449" s="471">
        <v>0</v>
      </c>
      <c r="GW1449" s="471">
        <v>0</v>
      </c>
      <c r="GX1449" s="471">
        <v>0</v>
      </c>
      <c r="GY1449" s="471">
        <v>0</v>
      </c>
      <c r="GZ1449" s="471">
        <v>0</v>
      </c>
      <c r="HA1449" s="471">
        <v>0</v>
      </c>
      <c r="HB1449" s="496">
        <v>0</v>
      </c>
      <c r="HC1449" s="503">
        <v>150</v>
      </c>
      <c r="HD1449" s="471">
        <v>0</v>
      </c>
      <c r="HE1449" s="471">
        <v>0</v>
      </c>
      <c r="HF1449" s="471">
        <v>0</v>
      </c>
      <c r="HG1449" s="471">
        <v>0</v>
      </c>
      <c r="HH1449" s="471">
        <v>0</v>
      </c>
      <c r="HI1449" s="471">
        <v>0</v>
      </c>
      <c r="HJ1449" s="471">
        <v>0</v>
      </c>
      <c r="HK1449" s="471">
        <v>0</v>
      </c>
      <c r="HL1449" s="496">
        <v>0</v>
      </c>
      <c r="HM1449" s="503">
        <v>200</v>
      </c>
      <c r="HN1449" s="471">
        <v>3</v>
      </c>
      <c r="HO1449" s="471">
        <v>7</v>
      </c>
      <c r="HP1449" s="471">
        <v>4</v>
      </c>
      <c r="HQ1449" s="471">
        <v>1</v>
      </c>
      <c r="HR1449" s="471">
        <v>0</v>
      </c>
      <c r="HS1449" s="471">
        <v>0</v>
      </c>
      <c r="HT1449" s="471">
        <v>0</v>
      </c>
      <c r="HU1449" s="471">
        <v>0</v>
      </c>
      <c r="HV1449" s="496">
        <v>15</v>
      </c>
      <c r="HW1449" s="503">
        <v>250</v>
      </c>
      <c r="HX1449" s="471">
        <v>0</v>
      </c>
      <c r="HY1449" s="471">
        <v>0</v>
      </c>
      <c r="HZ1449" s="471">
        <v>0</v>
      </c>
      <c r="IA1449" s="471">
        <v>0</v>
      </c>
      <c r="IB1449" s="471">
        <v>0</v>
      </c>
      <c r="IC1449" s="471">
        <v>0</v>
      </c>
      <c r="ID1449" s="471">
        <v>0</v>
      </c>
      <c r="IE1449" s="471">
        <v>0</v>
      </c>
      <c r="IF1449" s="496">
        <v>0</v>
      </c>
      <c r="IG1449" s="503">
        <v>300</v>
      </c>
      <c r="IH1449" s="471">
        <v>0</v>
      </c>
      <c r="II1449" s="471">
        <v>0</v>
      </c>
      <c r="IJ1449" s="471">
        <v>0</v>
      </c>
      <c r="IK1449" s="471">
        <v>0</v>
      </c>
      <c r="IL1449" s="471">
        <v>0</v>
      </c>
      <c r="IM1449" s="471">
        <v>0</v>
      </c>
      <c r="IN1449" s="471">
        <v>0</v>
      </c>
      <c r="IO1449" s="471">
        <v>0</v>
      </c>
      <c r="IP1449" s="496">
        <v>0</v>
      </c>
      <c r="IQ1449" s="503">
        <v>0</v>
      </c>
      <c r="IR1449" s="471">
        <v>0</v>
      </c>
      <c r="IS1449" s="471">
        <v>0</v>
      </c>
      <c r="IT1449" s="471">
        <v>0</v>
      </c>
      <c r="IU1449" s="471">
        <v>0</v>
      </c>
      <c r="IV1449" s="471">
        <v>0</v>
      </c>
      <c r="IW1449" s="471">
        <v>0</v>
      </c>
      <c r="IX1449" s="471">
        <v>0</v>
      </c>
      <c r="IY1449" s="471">
        <v>0</v>
      </c>
      <c r="IZ1449" s="496">
        <v>0</v>
      </c>
      <c r="JA1449" s="471">
        <v>3</v>
      </c>
      <c r="JB1449" s="471">
        <v>7</v>
      </c>
      <c r="JC1449" s="471">
        <v>4</v>
      </c>
      <c r="JD1449" s="471">
        <v>1</v>
      </c>
      <c r="JE1449" s="471">
        <v>0</v>
      </c>
      <c r="JF1449" s="471">
        <v>0</v>
      </c>
      <c r="JG1449" s="471">
        <v>0</v>
      </c>
      <c r="JH1449" s="471">
        <v>0</v>
      </c>
      <c r="JI1449" s="471">
        <v>15</v>
      </c>
      <c r="JJ1449" s="503">
        <v>0</v>
      </c>
      <c r="JK1449" s="471">
        <v>42</v>
      </c>
      <c r="JL1449" s="471">
        <v>176</v>
      </c>
      <c r="JM1449" s="471">
        <v>165</v>
      </c>
      <c r="JN1449" s="471">
        <v>65</v>
      </c>
      <c r="JO1449" s="471">
        <v>26</v>
      </c>
      <c r="JP1449" s="471">
        <v>3</v>
      </c>
      <c r="JQ1449" s="471">
        <v>3</v>
      </c>
      <c r="JR1449" s="471">
        <v>0</v>
      </c>
      <c r="JS1449" s="496">
        <v>480</v>
      </c>
      <c r="JT1449" s="503">
        <v>10</v>
      </c>
      <c r="JU1449" s="471">
        <v>0</v>
      </c>
      <c r="JV1449" s="471">
        <v>0</v>
      </c>
      <c r="JW1449" s="471">
        <v>0</v>
      </c>
      <c r="JX1449" s="471">
        <v>0</v>
      </c>
      <c r="JY1449" s="471">
        <v>0</v>
      </c>
      <c r="JZ1449" s="471">
        <v>0</v>
      </c>
      <c r="KA1449" s="471">
        <v>0</v>
      </c>
      <c r="KB1449" s="471">
        <v>0</v>
      </c>
      <c r="KC1449" s="496">
        <v>0</v>
      </c>
      <c r="KD1449" s="503">
        <v>50</v>
      </c>
      <c r="KE1449" s="471">
        <v>0</v>
      </c>
      <c r="KF1449" s="471">
        <v>0</v>
      </c>
      <c r="KG1449" s="471">
        <v>0</v>
      </c>
      <c r="KH1449" s="471">
        <v>0</v>
      </c>
      <c r="KI1449" s="471">
        <v>0</v>
      </c>
      <c r="KJ1449" s="471">
        <v>0</v>
      </c>
      <c r="KK1449" s="471">
        <v>0</v>
      </c>
      <c r="KL1449" s="471">
        <v>0</v>
      </c>
      <c r="KM1449" s="496">
        <v>0</v>
      </c>
      <c r="KN1449" s="503">
        <v>0</v>
      </c>
      <c r="KO1449" s="471">
        <v>0</v>
      </c>
      <c r="KP1449" s="471">
        <v>0</v>
      </c>
      <c r="KQ1449" s="471">
        <v>0</v>
      </c>
      <c r="KR1449" s="471">
        <v>0</v>
      </c>
      <c r="KS1449" s="471">
        <v>0</v>
      </c>
      <c r="KT1449" s="471">
        <v>0</v>
      </c>
      <c r="KU1449" s="471">
        <v>0</v>
      </c>
      <c r="KV1449" s="471">
        <v>0</v>
      </c>
      <c r="KW1449" s="496">
        <v>0</v>
      </c>
      <c r="KX1449" s="471">
        <v>42</v>
      </c>
      <c r="KY1449" s="471">
        <v>176</v>
      </c>
      <c r="KZ1449" s="471">
        <v>165</v>
      </c>
      <c r="LA1449" s="471">
        <v>65</v>
      </c>
      <c r="LB1449" s="471">
        <v>26</v>
      </c>
      <c r="LC1449" s="471">
        <v>3</v>
      </c>
      <c r="LD1449" s="471">
        <v>3</v>
      </c>
      <c r="LE1449" s="471">
        <v>0</v>
      </c>
      <c r="LF1449" s="496">
        <v>480</v>
      </c>
      <c r="LG1449" s="262"/>
      <c r="LH1449" s="262"/>
      <c r="LI1449" s="262"/>
      <c r="LJ1449" s="262"/>
      <c r="LK1449" s="262"/>
      <c r="LL1449" s="262"/>
      <c r="LM1449" s="262"/>
      <c r="LN1449" s="262"/>
      <c r="LO1449" s="262"/>
      <c r="LP1449" s="262"/>
      <c r="LQ1449" s="262"/>
      <c r="LR1449" s="262"/>
      <c r="LS1449" s="262"/>
      <c r="LT1449" s="262"/>
      <c r="LU1449" s="262"/>
      <c r="LV1449" s="262"/>
      <c r="LW1449" s="262"/>
      <c r="LX1449" s="262"/>
      <c r="LY1449" s="262"/>
      <c r="LZ1449" s="262"/>
      <c r="MA1449" s="262"/>
      <c r="MB1449" s="262"/>
      <c r="MC1449" s="262"/>
      <c r="MD1449" s="262"/>
      <c r="ME1449" s="262"/>
      <c r="MF1449" s="262"/>
      <c r="MG1449" s="262"/>
      <c r="MH1449" s="262"/>
      <c r="MI1449" s="262"/>
      <c r="MJ1449" s="262"/>
      <c r="MK1449" s="262"/>
      <c r="ML1449" s="262"/>
      <c r="MM1449" s="262"/>
      <c r="MN1449" s="262"/>
      <c r="MO1449" s="262"/>
      <c r="MP1449" s="262"/>
      <c r="MQ1449" s="262"/>
      <c r="MR1449" s="262"/>
      <c r="MS1449" s="262"/>
      <c r="MT1449" s="262"/>
      <c r="MU1449" s="262"/>
    </row>
    <row r="1450" spans="1:359" x14ac:dyDescent="0.2">
      <c r="A1450" s="241" t="s">
        <v>334</v>
      </c>
      <c r="B1450" s="476" t="s">
        <v>966</v>
      </c>
      <c r="C1450" s="326" t="s">
        <v>807</v>
      </c>
      <c r="D1450" s="283" t="s">
        <v>335</v>
      </c>
      <c r="E1450" s="503">
        <v>0</v>
      </c>
      <c r="F1450" s="471">
        <v>103</v>
      </c>
      <c r="G1450" s="471">
        <v>151</v>
      </c>
      <c r="H1450" s="471">
        <v>197</v>
      </c>
      <c r="I1450" s="471">
        <v>92</v>
      </c>
      <c r="J1450" s="471">
        <v>53</v>
      </c>
      <c r="K1450" s="471">
        <v>45</v>
      </c>
      <c r="L1450" s="471">
        <v>44</v>
      </c>
      <c r="M1450" s="471">
        <v>7</v>
      </c>
      <c r="N1450" s="496">
        <v>692</v>
      </c>
      <c r="O1450" s="503">
        <v>10</v>
      </c>
      <c r="P1450" s="471">
        <v>0</v>
      </c>
      <c r="Q1450" s="471">
        <v>0</v>
      </c>
      <c r="R1450" s="471">
        <v>0</v>
      </c>
      <c r="S1450" s="471">
        <v>0</v>
      </c>
      <c r="T1450" s="471">
        <v>0</v>
      </c>
      <c r="U1450" s="471">
        <v>0</v>
      </c>
      <c r="V1450" s="471">
        <v>0</v>
      </c>
      <c r="W1450" s="471">
        <v>0</v>
      </c>
      <c r="X1450" s="496">
        <v>0</v>
      </c>
      <c r="Y1450" s="503">
        <v>25</v>
      </c>
      <c r="Z1450" s="471">
        <v>0</v>
      </c>
      <c r="AA1450" s="471">
        <v>0</v>
      </c>
      <c r="AB1450" s="471">
        <v>0</v>
      </c>
      <c r="AC1450" s="471">
        <v>0</v>
      </c>
      <c r="AD1450" s="471">
        <v>0</v>
      </c>
      <c r="AE1450" s="471">
        <v>0</v>
      </c>
      <c r="AF1450" s="471">
        <v>0</v>
      </c>
      <c r="AG1450" s="471">
        <v>0</v>
      </c>
      <c r="AH1450" s="496">
        <v>0</v>
      </c>
      <c r="AI1450" s="503">
        <v>50</v>
      </c>
      <c r="AJ1450" s="471">
        <v>2</v>
      </c>
      <c r="AK1450" s="471">
        <v>4</v>
      </c>
      <c r="AL1450" s="471">
        <v>3</v>
      </c>
      <c r="AM1450" s="471">
        <v>1</v>
      </c>
      <c r="AN1450" s="471">
        <v>3</v>
      </c>
      <c r="AO1450" s="471">
        <v>3</v>
      </c>
      <c r="AP1450" s="471">
        <v>2</v>
      </c>
      <c r="AQ1450" s="471">
        <v>0</v>
      </c>
      <c r="AR1450" s="496">
        <v>18</v>
      </c>
      <c r="AS1450" s="503">
        <v>100</v>
      </c>
      <c r="AT1450" s="471">
        <v>0</v>
      </c>
      <c r="AU1450" s="471">
        <v>0</v>
      </c>
      <c r="AV1450" s="471">
        <v>0</v>
      </c>
      <c r="AW1450" s="471">
        <v>0</v>
      </c>
      <c r="AX1450" s="471">
        <v>0</v>
      </c>
      <c r="AY1450" s="471">
        <v>0</v>
      </c>
      <c r="AZ1450" s="471">
        <v>0</v>
      </c>
      <c r="BA1450" s="471">
        <v>0</v>
      </c>
      <c r="BB1450" s="496">
        <v>0</v>
      </c>
      <c r="BC1450" s="503">
        <v>0</v>
      </c>
      <c r="BD1450" s="471">
        <v>0</v>
      </c>
      <c r="BE1450" s="471">
        <v>0</v>
      </c>
      <c r="BF1450" s="471">
        <v>0</v>
      </c>
      <c r="BG1450" s="471">
        <v>0</v>
      </c>
      <c r="BH1450" s="471">
        <v>0</v>
      </c>
      <c r="BI1450" s="471">
        <v>0</v>
      </c>
      <c r="BJ1450" s="471">
        <v>0</v>
      </c>
      <c r="BK1450" s="471">
        <v>0</v>
      </c>
      <c r="BL1450" s="496">
        <v>0</v>
      </c>
      <c r="BM1450" s="471">
        <v>2</v>
      </c>
      <c r="BN1450" s="471">
        <v>4</v>
      </c>
      <c r="BO1450" s="471">
        <v>3</v>
      </c>
      <c r="BP1450" s="471">
        <v>1</v>
      </c>
      <c r="BQ1450" s="471">
        <v>3</v>
      </c>
      <c r="BR1450" s="471">
        <v>3</v>
      </c>
      <c r="BS1450" s="471">
        <v>2</v>
      </c>
      <c r="BT1450" s="471">
        <v>0</v>
      </c>
      <c r="BU1450" s="496">
        <v>18</v>
      </c>
      <c r="BV1450" s="471">
        <v>105</v>
      </c>
      <c r="BW1450" s="471">
        <v>155</v>
      </c>
      <c r="BX1450" s="471">
        <v>200</v>
      </c>
      <c r="BY1450" s="471">
        <v>93</v>
      </c>
      <c r="BZ1450" s="471">
        <v>56</v>
      </c>
      <c r="CA1450" s="471">
        <v>48</v>
      </c>
      <c r="CB1450" s="471">
        <v>46</v>
      </c>
      <c r="CC1450" s="471">
        <v>7</v>
      </c>
      <c r="CD1450" s="496">
        <v>710</v>
      </c>
      <c r="CE1450" s="503">
        <v>10</v>
      </c>
      <c r="CF1450" s="471">
        <v>0</v>
      </c>
      <c r="CG1450" s="471">
        <v>0</v>
      </c>
      <c r="CH1450" s="471">
        <v>0</v>
      </c>
      <c r="CI1450" s="471">
        <v>0</v>
      </c>
      <c r="CJ1450" s="471">
        <v>0</v>
      </c>
      <c r="CK1450" s="471">
        <v>0</v>
      </c>
      <c r="CL1450" s="471">
        <v>0</v>
      </c>
      <c r="CM1450" s="471">
        <v>0</v>
      </c>
      <c r="CN1450" s="496">
        <v>0</v>
      </c>
      <c r="CO1450" s="503">
        <v>25</v>
      </c>
      <c r="CP1450" s="471">
        <v>0</v>
      </c>
      <c r="CQ1450" s="471">
        <v>0</v>
      </c>
      <c r="CR1450" s="471">
        <v>0</v>
      </c>
      <c r="CS1450" s="471">
        <v>0</v>
      </c>
      <c r="CT1450" s="471">
        <v>0</v>
      </c>
      <c r="CU1450" s="471">
        <v>0</v>
      </c>
      <c r="CV1450" s="471">
        <v>0</v>
      </c>
      <c r="CW1450" s="471">
        <v>0</v>
      </c>
      <c r="CX1450" s="496">
        <v>0</v>
      </c>
      <c r="CY1450" s="503">
        <v>50</v>
      </c>
      <c r="CZ1450" s="471">
        <v>0</v>
      </c>
      <c r="DA1450" s="471">
        <v>0</v>
      </c>
      <c r="DB1450" s="471">
        <v>0</v>
      </c>
      <c r="DC1450" s="471">
        <v>0</v>
      </c>
      <c r="DD1450" s="471">
        <v>0</v>
      </c>
      <c r="DE1450" s="471">
        <v>0</v>
      </c>
      <c r="DF1450" s="471">
        <v>0</v>
      </c>
      <c r="DG1450" s="471">
        <v>0</v>
      </c>
      <c r="DH1450" s="496">
        <v>0</v>
      </c>
      <c r="DI1450" s="503">
        <v>100</v>
      </c>
      <c r="DJ1450" s="471">
        <v>17</v>
      </c>
      <c r="DK1450" s="471">
        <v>18</v>
      </c>
      <c r="DL1450" s="471">
        <v>16</v>
      </c>
      <c r="DM1450" s="471">
        <v>14</v>
      </c>
      <c r="DN1450" s="471">
        <v>8</v>
      </c>
      <c r="DO1450" s="471">
        <v>6</v>
      </c>
      <c r="DP1450" s="471">
        <v>9</v>
      </c>
      <c r="DQ1450" s="471">
        <v>0</v>
      </c>
      <c r="DR1450" s="496">
        <v>88</v>
      </c>
      <c r="DS1450" s="503">
        <v>0</v>
      </c>
      <c r="DT1450" s="471">
        <v>0</v>
      </c>
      <c r="DU1450" s="471">
        <v>0</v>
      </c>
      <c r="DV1450" s="471">
        <v>0</v>
      </c>
      <c r="DW1450" s="471">
        <v>0</v>
      </c>
      <c r="DX1450" s="471">
        <v>0</v>
      </c>
      <c r="DY1450" s="471">
        <v>0</v>
      </c>
      <c r="DZ1450" s="471">
        <v>0</v>
      </c>
      <c r="EA1450" s="471">
        <v>0</v>
      </c>
      <c r="EB1450" s="496">
        <v>0</v>
      </c>
      <c r="EC1450" s="471">
        <v>17</v>
      </c>
      <c r="ED1450" s="471">
        <v>18</v>
      </c>
      <c r="EE1450" s="471">
        <v>16</v>
      </c>
      <c r="EF1450" s="471">
        <v>14</v>
      </c>
      <c r="EG1450" s="471">
        <v>8</v>
      </c>
      <c r="EH1450" s="471">
        <v>6</v>
      </c>
      <c r="EI1450" s="471">
        <v>9</v>
      </c>
      <c r="EJ1450" s="471">
        <v>0</v>
      </c>
      <c r="EK1450" s="496">
        <v>88</v>
      </c>
      <c r="EL1450" s="518">
        <v>50</v>
      </c>
      <c r="EM1450" s="471">
        <v>0</v>
      </c>
      <c r="EN1450" s="471">
        <v>0</v>
      </c>
      <c r="EO1450" s="471">
        <v>0</v>
      </c>
      <c r="EP1450" s="471">
        <v>0</v>
      </c>
      <c r="EQ1450" s="471">
        <v>0</v>
      </c>
      <c r="ER1450" s="471">
        <v>0</v>
      </c>
      <c r="ES1450" s="471">
        <v>0</v>
      </c>
      <c r="ET1450" s="471">
        <v>0</v>
      </c>
      <c r="EU1450" s="496">
        <v>0</v>
      </c>
      <c r="EV1450" s="503">
        <v>100</v>
      </c>
      <c r="EW1450" s="471">
        <v>0</v>
      </c>
      <c r="EX1450" s="471">
        <v>0</v>
      </c>
      <c r="EY1450" s="471">
        <v>0</v>
      </c>
      <c r="EZ1450" s="471">
        <v>0</v>
      </c>
      <c r="FA1450" s="471">
        <v>0</v>
      </c>
      <c r="FB1450" s="471">
        <v>0</v>
      </c>
      <c r="FC1450" s="471">
        <v>0</v>
      </c>
      <c r="FD1450" s="471">
        <v>0</v>
      </c>
      <c r="FE1450" s="496">
        <v>0</v>
      </c>
      <c r="FF1450" s="503">
        <v>150</v>
      </c>
      <c r="FG1450" s="471">
        <v>0</v>
      </c>
      <c r="FH1450" s="471">
        <v>0</v>
      </c>
      <c r="FI1450" s="471">
        <v>0</v>
      </c>
      <c r="FJ1450" s="471">
        <v>0</v>
      </c>
      <c r="FK1450" s="471">
        <v>0</v>
      </c>
      <c r="FL1450" s="471">
        <v>0</v>
      </c>
      <c r="FM1450" s="471">
        <v>0</v>
      </c>
      <c r="FN1450" s="471">
        <v>0</v>
      </c>
      <c r="FO1450" s="496">
        <v>0</v>
      </c>
      <c r="FP1450" s="503">
        <v>200</v>
      </c>
      <c r="FQ1450" s="471">
        <v>6</v>
      </c>
      <c r="FR1450" s="471">
        <v>7</v>
      </c>
      <c r="FS1450" s="471">
        <v>1</v>
      </c>
      <c r="FT1450" s="471">
        <v>0</v>
      </c>
      <c r="FU1450" s="471">
        <v>5</v>
      </c>
      <c r="FV1450" s="471">
        <v>3</v>
      </c>
      <c r="FW1450" s="471">
        <v>2</v>
      </c>
      <c r="FX1450" s="471">
        <v>1</v>
      </c>
      <c r="FY1450" s="496">
        <v>25</v>
      </c>
      <c r="FZ1450" s="503">
        <v>0</v>
      </c>
      <c r="GA1450" s="471">
        <v>0</v>
      </c>
      <c r="GB1450" s="471">
        <v>0</v>
      </c>
      <c r="GC1450" s="471">
        <v>0</v>
      </c>
      <c r="GD1450" s="471">
        <v>0</v>
      </c>
      <c r="GE1450" s="471">
        <v>0</v>
      </c>
      <c r="GF1450" s="471">
        <v>0</v>
      </c>
      <c r="GG1450" s="471">
        <v>0</v>
      </c>
      <c r="GH1450" s="471">
        <v>0</v>
      </c>
      <c r="GI1450" s="496">
        <v>0</v>
      </c>
      <c r="GJ1450" s="471">
        <v>6</v>
      </c>
      <c r="GK1450" s="471">
        <v>7</v>
      </c>
      <c r="GL1450" s="471">
        <v>1</v>
      </c>
      <c r="GM1450" s="471">
        <v>0</v>
      </c>
      <c r="GN1450" s="471">
        <v>5</v>
      </c>
      <c r="GO1450" s="471">
        <v>3</v>
      </c>
      <c r="GP1450" s="471">
        <v>2</v>
      </c>
      <c r="GQ1450" s="471">
        <v>1</v>
      </c>
      <c r="GR1450" s="496">
        <v>25</v>
      </c>
      <c r="GS1450" s="503">
        <v>100</v>
      </c>
      <c r="GT1450" s="471">
        <v>0</v>
      </c>
      <c r="GU1450" s="471">
        <v>0</v>
      </c>
      <c r="GV1450" s="471">
        <v>0</v>
      </c>
      <c r="GW1450" s="471">
        <v>0</v>
      </c>
      <c r="GX1450" s="471">
        <v>0</v>
      </c>
      <c r="GY1450" s="471">
        <v>0</v>
      </c>
      <c r="GZ1450" s="471">
        <v>0</v>
      </c>
      <c r="HA1450" s="471">
        <v>0</v>
      </c>
      <c r="HB1450" s="496">
        <v>0</v>
      </c>
      <c r="HC1450" s="503">
        <v>150</v>
      </c>
      <c r="HD1450" s="471">
        <v>0</v>
      </c>
      <c r="HE1450" s="471">
        <v>0</v>
      </c>
      <c r="HF1450" s="471">
        <v>0</v>
      </c>
      <c r="HG1450" s="471">
        <v>0</v>
      </c>
      <c r="HH1450" s="471">
        <v>0</v>
      </c>
      <c r="HI1450" s="471">
        <v>0</v>
      </c>
      <c r="HJ1450" s="471">
        <v>0</v>
      </c>
      <c r="HK1450" s="471">
        <v>0</v>
      </c>
      <c r="HL1450" s="496">
        <v>0</v>
      </c>
      <c r="HM1450" s="503">
        <v>200</v>
      </c>
      <c r="HN1450" s="471">
        <v>0</v>
      </c>
      <c r="HO1450" s="471">
        <v>0</v>
      </c>
      <c r="HP1450" s="471">
        <v>0</v>
      </c>
      <c r="HQ1450" s="471">
        <v>0</v>
      </c>
      <c r="HR1450" s="471">
        <v>0</v>
      </c>
      <c r="HS1450" s="471">
        <v>0</v>
      </c>
      <c r="HT1450" s="471">
        <v>0</v>
      </c>
      <c r="HU1450" s="471">
        <v>0</v>
      </c>
      <c r="HV1450" s="496">
        <v>0</v>
      </c>
      <c r="HW1450" s="503">
        <v>250</v>
      </c>
      <c r="HX1450" s="471">
        <v>0</v>
      </c>
      <c r="HY1450" s="471">
        <v>0</v>
      </c>
      <c r="HZ1450" s="471">
        <v>0</v>
      </c>
      <c r="IA1450" s="471">
        <v>0</v>
      </c>
      <c r="IB1450" s="471">
        <v>0</v>
      </c>
      <c r="IC1450" s="471">
        <v>0</v>
      </c>
      <c r="ID1450" s="471">
        <v>0</v>
      </c>
      <c r="IE1450" s="471">
        <v>0</v>
      </c>
      <c r="IF1450" s="496">
        <v>0</v>
      </c>
      <c r="IG1450" s="503">
        <v>300</v>
      </c>
      <c r="IH1450" s="471">
        <v>6</v>
      </c>
      <c r="II1450" s="471">
        <v>3</v>
      </c>
      <c r="IJ1450" s="471">
        <v>4</v>
      </c>
      <c r="IK1450" s="471">
        <v>1</v>
      </c>
      <c r="IL1450" s="471">
        <v>1</v>
      </c>
      <c r="IM1450" s="471">
        <v>1</v>
      </c>
      <c r="IN1450" s="471">
        <v>0</v>
      </c>
      <c r="IO1450" s="471">
        <v>0</v>
      </c>
      <c r="IP1450" s="496">
        <v>16</v>
      </c>
      <c r="IQ1450" s="503">
        <v>0</v>
      </c>
      <c r="IR1450" s="471">
        <v>0</v>
      </c>
      <c r="IS1450" s="471">
        <v>0</v>
      </c>
      <c r="IT1450" s="471">
        <v>0</v>
      </c>
      <c r="IU1450" s="471">
        <v>0</v>
      </c>
      <c r="IV1450" s="471">
        <v>0</v>
      </c>
      <c r="IW1450" s="471">
        <v>0</v>
      </c>
      <c r="IX1450" s="471">
        <v>0</v>
      </c>
      <c r="IY1450" s="471">
        <v>0</v>
      </c>
      <c r="IZ1450" s="496">
        <v>0</v>
      </c>
      <c r="JA1450" s="471">
        <v>6</v>
      </c>
      <c r="JB1450" s="471">
        <v>3</v>
      </c>
      <c r="JC1450" s="471">
        <v>4</v>
      </c>
      <c r="JD1450" s="471">
        <v>1</v>
      </c>
      <c r="JE1450" s="471">
        <v>1</v>
      </c>
      <c r="JF1450" s="471">
        <v>1</v>
      </c>
      <c r="JG1450" s="471">
        <v>0</v>
      </c>
      <c r="JH1450" s="471">
        <v>0</v>
      </c>
      <c r="JI1450" s="471">
        <v>16</v>
      </c>
      <c r="JJ1450" s="503">
        <v>0</v>
      </c>
      <c r="JK1450" s="471">
        <v>14</v>
      </c>
      <c r="JL1450" s="471">
        <v>17</v>
      </c>
      <c r="JM1450" s="471">
        <v>28</v>
      </c>
      <c r="JN1450" s="471">
        <v>19</v>
      </c>
      <c r="JO1450" s="471">
        <v>14</v>
      </c>
      <c r="JP1450" s="471">
        <v>5</v>
      </c>
      <c r="JQ1450" s="471">
        <v>4</v>
      </c>
      <c r="JR1450" s="471">
        <v>0</v>
      </c>
      <c r="JS1450" s="496">
        <v>101</v>
      </c>
      <c r="JT1450" s="503">
        <v>10</v>
      </c>
      <c r="JU1450" s="471">
        <v>0</v>
      </c>
      <c r="JV1450" s="471">
        <v>0</v>
      </c>
      <c r="JW1450" s="471">
        <v>0</v>
      </c>
      <c r="JX1450" s="471">
        <v>0</v>
      </c>
      <c r="JY1450" s="471">
        <v>0</v>
      </c>
      <c r="JZ1450" s="471">
        <v>0</v>
      </c>
      <c r="KA1450" s="471">
        <v>0</v>
      </c>
      <c r="KB1450" s="471">
        <v>0</v>
      </c>
      <c r="KC1450" s="496">
        <v>0</v>
      </c>
      <c r="KD1450" s="503">
        <v>50</v>
      </c>
      <c r="KE1450" s="471">
        <v>0</v>
      </c>
      <c r="KF1450" s="471">
        <v>0</v>
      </c>
      <c r="KG1450" s="471">
        <v>0</v>
      </c>
      <c r="KH1450" s="471">
        <v>0</v>
      </c>
      <c r="KI1450" s="471">
        <v>0</v>
      </c>
      <c r="KJ1450" s="471">
        <v>0</v>
      </c>
      <c r="KK1450" s="471">
        <v>0</v>
      </c>
      <c r="KL1450" s="471">
        <v>0</v>
      </c>
      <c r="KM1450" s="496">
        <v>0</v>
      </c>
      <c r="KN1450" s="503">
        <v>0</v>
      </c>
      <c r="KO1450" s="471">
        <v>0</v>
      </c>
      <c r="KP1450" s="471">
        <v>0</v>
      </c>
      <c r="KQ1450" s="471">
        <v>0</v>
      </c>
      <c r="KR1450" s="471">
        <v>0</v>
      </c>
      <c r="KS1450" s="471">
        <v>0</v>
      </c>
      <c r="KT1450" s="471">
        <v>0</v>
      </c>
      <c r="KU1450" s="471">
        <v>0</v>
      </c>
      <c r="KV1450" s="471">
        <v>0</v>
      </c>
      <c r="KW1450" s="496">
        <v>0</v>
      </c>
      <c r="KX1450" s="471">
        <v>14</v>
      </c>
      <c r="KY1450" s="471">
        <v>17</v>
      </c>
      <c r="KZ1450" s="471">
        <v>28</v>
      </c>
      <c r="LA1450" s="471">
        <v>19</v>
      </c>
      <c r="LB1450" s="471">
        <v>14</v>
      </c>
      <c r="LC1450" s="471">
        <v>5</v>
      </c>
      <c r="LD1450" s="471">
        <v>4</v>
      </c>
      <c r="LE1450" s="471">
        <v>0</v>
      </c>
      <c r="LF1450" s="496">
        <v>101</v>
      </c>
      <c r="LG1450" s="262"/>
      <c r="LH1450" s="262"/>
      <c r="LI1450" s="262"/>
      <c r="LJ1450" s="262"/>
      <c r="LK1450" s="262"/>
      <c r="LL1450" s="262"/>
      <c r="LM1450" s="262"/>
      <c r="LN1450" s="262"/>
      <c r="LO1450" s="262"/>
      <c r="LP1450" s="262"/>
      <c r="LQ1450" s="262"/>
      <c r="LR1450" s="262"/>
      <c r="LS1450" s="262"/>
      <c r="LT1450" s="262"/>
      <c r="LU1450" s="262"/>
      <c r="LV1450" s="262"/>
      <c r="LW1450" s="262"/>
      <c r="LX1450" s="262"/>
      <c r="LY1450" s="262"/>
      <c r="LZ1450" s="262"/>
      <c r="MA1450" s="262"/>
      <c r="MB1450" s="262"/>
      <c r="MC1450" s="262"/>
      <c r="MD1450" s="262"/>
      <c r="ME1450" s="262"/>
      <c r="MF1450" s="262"/>
      <c r="MG1450" s="262"/>
      <c r="MH1450" s="262"/>
      <c r="MI1450" s="262"/>
      <c r="MJ1450" s="262"/>
      <c r="MK1450" s="262"/>
      <c r="ML1450" s="262"/>
      <c r="MM1450" s="262"/>
      <c r="MN1450" s="262"/>
      <c r="MO1450" s="262"/>
      <c r="MP1450" s="262"/>
      <c r="MQ1450" s="262"/>
      <c r="MR1450" s="262"/>
      <c r="MS1450" s="262"/>
      <c r="MT1450" s="262"/>
      <c r="MU1450" s="262"/>
    </row>
    <row r="1451" spans="1:359" x14ac:dyDescent="0.2">
      <c r="A1451" s="241" t="s">
        <v>336</v>
      </c>
      <c r="B1451" s="476" t="s">
        <v>967</v>
      </c>
      <c r="C1451" s="326" t="s">
        <v>786</v>
      </c>
      <c r="D1451" s="283" t="s">
        <v>337</v>
      </c>
      <c r="E1451" s="503">
        <v>0</v>
      </c>
      <c r="F1451" s="471">
        <v>1637</v>
      </c>
      <c r="G1451" s="471">
        <v>438</v>
      </c>
      <c r="H1451" s="471">
        <v>131</v>
      </c>
      <c r="I1451" s="471">
        <v>41</v>
      </c>
      <c r="J1451" s="471">
        <v>235</v>
      </c>
      <c r="K1451" s="471">
        <v>23</v>
      </c>
      <c r="L1451" s="471">
        <v>7</v>
      </c>
      <c r="M1451" s="471">
        <v>1</v>
      </c>
      <c r="N1451" s="496">
        <v>2513</v>
      </c>
      <c r="O1451" s="503">
        <v>10</v>
      </c>
      <c r="P1451" s="471">
        <v>0</v>
      </c>
      <c r="Q1451" s="471">
        <v>0</v>
      </c>
      <c r="R1451" s="471">
        <v>0</v>
      </c>
      <c r="S1451" s="471">
        <v>0</v>
      </c>
      <c r="T1451" s="471">
        <v>0</v>
      </c>
      <c r="U1451" s="471">
        <v>0</v>
      </c>
      <c r="V1451" s="471">
        <v>0</v>
      </c>
      <c r="W1451" s="471">
        <v>0</v>
      </c>
      <c r="X1451" s="496">
        <v>0</v>
      </c>
      <c r="Y1451" s="503">
        <v>25</v>
      </c>
      <c r="Z1451" s="471">
        <v>8</v>
      </c>
      <c r="AA1451" s="471">
        <v>6</v>
      </c>
      <c r="AB1451" s="471">
        <v>5</v>
      </c>
      <c r="AC1451" s="471">
        <v>1</v>
      </c>
      <c r="AD1451" s="471">
        <v>1</v>
      </c>
      <c r="AE1451" s="471">
        <v>1</v>
      </c>
      <c r="AF1451" s="471">
        <v>0</v>
      </c>
      <c r="AG1451" s="471">
        <v>0</v>
      </c>
      <c r="AH1451" s="496">
        <v>22</v>
      </c>
      <c r="AI1451" s="503">
        <v>50</v>
      </c>
      <c r="AJ1451" s="471">
        <v>0</v>
      </c>
      <c r="AK1451" s="471">
        <v>0</v>
      </c>
      <c r="AL1451" s="471">
        <v>0</v>
      </c>
      <c r="AM1451" s="471">
        <v>0</v>
      </c>
      <c r="AN1451" s="471">
        <v>0</v>
      </c>
      <c r="AO1451" s="471">
        <v>0</v>
      </c>
      <c r="AP1451" s="471">
        <v>0</v>
      </c>
      <c r="AQ1451" s="471">
        <v>0</v>
      </c>
      <c r="AR1451" s="496">
        <v>0</v>
      </c>
      <c r="AS1451" s="503">
        <v>100</v>
      </c>
      <c r="AT1451" s="471">
        <v>88</v>
      </c>
      <c r="AU1451" s="471">
        <v>20</v>
      </c>
      <c r="AV1451" s="471">
        <v>3</v>
      </c>
      <c r="AW1451" s="471">
        <v>3</v>
      </c>
      <c r="AX1451" s="471">
        <v>1</v>
      </c>
      <c r="AY1451" s="471">
        <v>0</v>
      </c>
      <c r="AZ1451" s="471">
        <v>1</v>
      </c>
      <c r="BA1451" s="471">
        <v>0</v>
      </c>
      <c r="BB1451" s="496">
        <v>116</v>
      </c>
      <c r="BC1451" s="503">
        <v>0</v>
      </c>
      <c r="BD1451" s="471">
        <v>0</v>
      </c>
      <c r="BE1451" s="471">
        <v>0</v>
      </c>
      <c r="BF1451" s="471">
        <v>0</v>
      </c>
      <c r="BG1451" s="471">
        <v>0</v>
      </c>
      <c r="BH1451" s="471">
        <v>0</v>
      </c>
      <c r="BI1451" s="471">
        <v>0</v>
      </c>
      <c r="BJ1451" s="471">
        <v>0</v>
      </c>
      <c r="BK1451" s="471">
        <v>0</v>
      </c>
      <c r="BL1451" s="496">
        <v>0</v>
      </c>
      <c r="BM1451" s="471">
        <v>96</v>
      </c>
      <c r="BN1451" s="471">
        <v>26</v>
      </c>
      <c r="BO1451" s="471">
        <v>8</v>
      </c>
      <c r="BP1451" s="471">
        <v>4</v>
      </c>
      <c r="BQ1451" s="471">
        <v>2</v>
      </c>
      <c r="BR1451" s="471">
        <v>1</v>
      </c>
      <c r="BS1451" s="471">
        <v>1</v>
      </c>
      <c r="BT1451" s="471">
        <v>0</v>
      </c>
      <c r="BU1451" s="496">
        <v>138</v>
      </c>
      <c r="BV1451" s="471">
        <v>1733</v>
      </c>
      <c r="BW1451" s="471">
        <v>464</v>
      </c>
      <c r="BX1451" s="471">
        <v>139</v>
      </c>
      <c r="BY1451" s="471">
        <v>45</v>
      </c>
      <c r="BZ1451" s="471">
        <v>237</v>
      </c>
      <c r="CA1451" s="471">
        <v>24</v>
      </c>
      <c r="CB1451" s="471">
        <v>8</v>
      </c>
      <c r="CC1451" s="471">
        <v>1</v>
      </c>
      <c r="CD1451" s="496">
        <v>2651</v>
      </c>
      <c r="CE1451" s="503">
        <v>10</v>
      </c>
      <c r="CF1451" s="471">
        <v>0</v>
      </c>
      <c r="CG1451" s="471">
        <v>0</v>
      </c>
      <c r="CH1451" s="471">
        <v>0</v>
      </c>
      <c r="CI1451" s="471">
        <v>0</v>
      </c>
      <c r="CJ1451" s="471">
        <v>0</v>
      </c>
      <c r="CK1451" s="471">
        <v>0</v>
      </c>
      <c r="CL1451" s="471">
        <v>0</v>
      </c>
      <c r="CM1451" s="471">
        <v>0</v>
      </c>
      <c r="CN1451" s="496">
        <v>0</v>
      </c>
      <c r="CO1451" s="503">
        <v>25</v>
      </c>
      <c r="CP1451" s="471">
        <v>0</v>
      </c>
      <c r="CQ1451" s="471">
        <v>0</v>
      </c>
      <c r="CR1451" s="471">
        <v>0</v>
      </c>
      <c r="CS1451" s="471">
        <v>0</v>
      </c>
      <c r="CT1451" s="471">
        <v>0</v>
      </c>
      <c r="CU1451" s="471">
        <v>0</v>
      </c>
      <c r="CV1451" s="471">
        <v>0</v>
      </c>
      <c r="CW1451" s="471">
        <v>0</v>
      </c>
      <c r="CX1451" s="496">
        <v>0</v>
      </c>
      <c r="CY1451" s="503">
        <v>50</v>
      </c>
      <c r="CZ1451" s="471">
        <v>1</v>
      </c>
      <c r="DA1451" s="471">
        <v>0</v>
      </c>
      <c r="DB1451" s="471">
        <v>0</v>
      </c>
      <c r="DC1451" s="471">
        <v>0</v>
      </c>
      <c r="DD1451" s="471">
        <v>0</v>
      </c>
      <c r="DE1451" s="471">
        <v>0</v>
      </c>
      <c r="DF1451" s="471">
        <v>0</v>
      </c>
      <c r="DG1451" s="471">
        <v>0</v>
      </c>
      <c r="DH1451" s="496">
        <v>1</v>
      </c>
      <c r="DI1451" s="503">
        <v>100</v>
      </c>
      <c r="DJ1451" s="471">
        <v>61</v>
      </c>
      <c r="DK1451" s="471">
        <v>10</v>
      </c>
      <c r="DL1451" s="471">
        <v>6</v>
      </c>
      <c r="DM1451" s="471">
        <v>4</v>
      </c>
      <c r="DN1451" s="471">
        <v>2</v>
      </c>
      <c r="DO1451" s="471">
        <v>1</v>
      </c>
      <c r="DP1451" s="471">
        <v>1</v>
      </c>
      <c r="DQ1451" s="471">
        <v>0</v>
      </c>
      <c r="DR1451" s="496">
        <v>85</v>
      </c>
      <c r="DS1451" s="503">
        <v>0</v>
      </c>
      <c r="DT1451" s="471">
        <v>0</v>
      </c>
      <c r="DU1451" s="471">
        <v>0</v>
      </c>
      <c r="DV1451" s="471">
        <v>0</v>
      </c>
      <c r="DW1451" s="471">
        <v>0</v>
      </c>
      <c r="DX1451" s="471">
        <v>0</v>
      </c>
      <c r="DY1451" s="471">
        <v>0</v>
      </c>
      <c r="DZ1451" s="471">
        <v>0</v>
      </c>
      <c r="EA1451" s="471">
        <v>0</v>
      </c>
      <c r="EB1451" s="496">
        <v>0</v>
      </c>
      <c r="EC1451" s="471">
        <v>62</v>
      </c>
      <c r="ED1451" s="471">
        <v>10</v>
      </c>
      <c r="EE1451" s="471">
        <v>6</v>
      </c>
      <c r="EF1451" s="471">
        <v>4</v>
      </c>
      <c r="EG1451" s="471">
        <v>2</v>
      </c>
      <c r="EH1451" s="471">
        <v>1</v>
      </c>
      <c r="EI1451" s="471">
        <v>1</v>
      </c>
      <c r="EJ1451" s="471">
        <v>0</v>
      </c>
      <c r="EK1451" s="496">
        <v>86</v>
      </c>
      <c r="EL1451" s="518">
        <v>50</v>
      </c>
      <c r="EM1451" s="471">
        <v>0</v>
      </c>
      <c r="EN1451" s="471">
        <v>0</v>
      </c>
      <c r="EO1451" s="471">
        <v>0</v>
      </c>
      <c r="EP1451" s="471">
        <v>0</v>
      </c>
      <c r="EQ1451" s="471">
        <v>0</v>
      </c>
      <c r="ER1451" s="471">
        <v>0</v>
      </c>
      <c r="ES1451" s="471">
        <v>0</v>
      </c>
      <c r="ET1451" s="471">
        <v>0</v>
      </c>
      <c r="EU1451" s="496">
        <v>0</v>
      </c>
      <c r="EV1451" s="503">
        <v>100</v>
      </c>
      <c r="EW1451" s="471">
        <v>0</v>
      </c>
      <c r="EX1451" s="471">
        <v>0</v>
      </c>
      <c r="EY1451" s="471">
        <v>0</v>
      </c>
      <c r="EZ1451" s="471">
        <v>0</v>
      </c>
      <c r="FA1451" s="471">
        <v>0</v>
      </c>
      <c r="FB1451" s="471">
        <v>0</v>
      </c>
      <c r="FC1451" s="471">
        <v>0</v>
      </c>
      <c r="FD1451" s="471">
        <v>0</v>
      </c>
      <c r="FE1451" s="496">
        <v>0</v>
      </c>
      <c r="FF1451" s="503">
        <v>150</v>
      </c>
      <c r="FG1451" s="471">
        <v>0</v>
      </c>
      <c r="FH1451" s="471">
        <v>0</v>
      </c>
      <c r="FI1451" s="471">
        <v>0</v>
      </c>
      <c r="FJ1451" s="471">
        <v>0</v>
      </c>
      <c r="FK1451" s="471">
        <v>0</v>
      </c>
      <c r="FL1451" s="471">
        <v>0</v>
      </c>
      <c r="FM1451" s="471">
        <v>0</v>
      </c>
      <c r="FN1451" s="471">
        <v>0</v>
      </c>
      <c r="FO1451" s="496">
        <v>0</v>
      </c>
      <c r="FP1451" s="503">
        <v>200</v>
      </c>
      <c r="FQ1451" s="471">
        <v>18</v>
      </c>
      <c r="FR1451" s="471">
        <v>1</v>
      </c>
      <c r="FS1451" s="471">
        <v>3</v>
      </c>
      <c r="FT1451" s="471">
        <v>0</v>
      </c>
      <c r="FU1451" s="471">
        <v>1</v>
      </c>
      <c r="FV1451" s="471">
        <v>0</v>
      </c>
      <c r="FW1451" s="471">
        <v>0</v>
      </c>
      <c r="FX1451" s="471">
        <v>0</v>
      </c>
      <c r="FY1451" s="496">
        <v>23</v>
      </c>
      <c r="FZ1451" s="503">
        <v>0</v>
      </c>
      <c r="GA1451" s="471">
        <v>0</v>
      </c>
      <c r="GB1451" s="471">
        <v>0</v>
      </c>
      <c r="GC1451" s="471">
        <v>0</v>
      </c>
      <c r="GD1451" s="471">
        <v>0</v>
      </c>
      <c r="GE1451" s="471">
        <v>0</v>
      </c>
      <c r="GF1451" s="471">
        <v>0</v>
      </c>
      <c r="GG1451" s="471">
        <v>0</v>
      </c>
      <c r="GH1451" s="471">
        <v>0</v>
      </c>
      <c r="GI1451" s="496">
        <v>0</v>
      </c>
      <c r="GJ1451" s="471">
        <v>18</v>
      </c>
      <c r="GK1451" s="471">
        <v>1</v>
      </c>
      <c r="GL1451" s="471">
        <v>3</v>
      </c>
      <c r="GM1451" s="471">
        <v>0</v>
      </c>
      <c r="GN1451" s="471">
        <v>1</v>
      </c>
      <c r="GO1451" s="471">
        <v>0</v>
      </c>
      <c r="GP1451" s="471">
        <v>0</v>
      </c>
      <c r="GQ1451" s="471">
        <v>0</v>
      </c>
      <c r="GR1451" s="496">
        <v>23</v>
      </c>
      <c r="GS1451" s="503">
        <v>100</v>
      </c>
      <c r="GT1451" s="471">
        <v>0</v>
      </c>
      <c r="GU1451" s="471">
        <v>0</v>
      </c>
      <c r="GV1451" s="471">
        <v>0</v>
      </c>
      <c r="GW1451" s="471">
        <v>0</v>
      </c>
      <c r="GX1451" s="471">
        <v>0</v>
      </c>
      <c r="GY1451" s="471">
        <v>0</v>
      </c>
      <c r="GZ1451" s="471">
        <v>0</v>
      </c>
      <c r="HA1451" s="471">
        <v>0</v>
      </c>
      <c r="HB1451" s="496">
        <v>0</v>
      </c>
      <c r="HC1451" s="503">
        <v>150</v>
      </c>
      <c r="HD1451" s="471">
        <v>0</v>
      </c>
      <c r="HE1451" s="471">
        <v>0</v>
      </c>
      <c r="HF1451" s="471">
        <v>0</v>
      </c>
      <c r="HG1451" s="471">
        <v>0</v>
      </c>
      <c r="HH1451" s="471">
        <v>0</v>
      </c>
      <c r="HI1451" s="471">
        <v>0</v>
      </c>
      <c r="HJ1451" s="471">
        <v>0</v>
      </c>
      <c r="HK1451" s="471">
        <v>0</v>
      </c>
      <c r="HL1451" s="496">
        <v>0</v>
      </c>
      <c r="HM1451" s="503">
        <v>200</v>
      </c>
      <c r="HN1451" s="471">
        <v>0</v>
      </c>
      <c r="HO1451" s="471">
        <v>0</v>
      </c>
      <c r="HP1451" s="471">
        <v>0</v>
      </c>
      <c r="HQ1451" s="471">
        <v>0</v>
      </c>
      <c r="HR1451" s="471">
        <v>0</v>
      </c>
      <c r="HS1451" s="471">
        <v>0</v>
      </c>
      <c r="HT1451" s="471">
        <v>0</v>
      </c>
      <c r="HU1451" s="471">
        <v>0</v>
      </c>
      <c r="HV1451" s="496">
        <v>0</v>
      </c>
      <c r="HW1451" s="503">
        <v>250</v>
      </c>
      <c r="HX1451" s="471">
        <v>0</v>
      </c>
      <c r="HY1451" s="471">
        <v>0</v>
      </c>
      <c r="HZ1451" s="471">
        <v>0</v>
      </c>
      <c r="IA1451" s="471">
        <v>0</v>
      </c>
      <c r="IB1451" s="471">
        <v>0</v>
      </c>
      <c r="IC1451" s="471">
        <v>0</v>
      </c>
      <c r="ID1451" s="471">
        <v>0</v>
      </c>
      <c r="IE1451" s="471">
        <v>0</v>
      </c>
      <c r="IF1451" s="496">
        <v>0</v>
      </c>
      <c r="IG1451" s="503">
        <v>300</v>
      </c>
      <c r="IH1451" s="471">
        <v>19</v>
      </c>
      <c r="II1451" s="471">
        <v>3</v>
      </c>
      <c r="IJ1451" s="471">
        <v>0</v>
      </c>
      <c r="IK1451" s="471">
        <v>1</v>
      </c>
      <c r="IL1451" s="471">
        <v>0</v>
      </c>
      <c r="IM1451" s="471">
        <v>0</v>
      </c>
      <c r="IN1451" s="471">
        <v>1</v>
      </c>
      <c r="IO1451" s="471">
        <v>0</v>
      </c>
      <c r="IP1451" s="496">
        <v>24</v>
      </c>
      <c r="IQ1451" s="503">
        <v>0</v>
      </c>
      <c r="IR1451" s="471">
        <v>0</v>
      </c>
      <c r="IS1451" s="471">
        <v>0</v>
      </c>
      <c r="IT1451" s="471">
        <v>0</v>
      </c>
      <c r="IU1451" s="471">
        <v>0</v>
      </c>
      <c r="IV1451" s="471">
        <v>0</v>
      </c>
      <c r="IW1451" s="471">
        <v>0</v>
      </c>
      <c r="IX1451" s="471">
        <v>0</v>
      </c>
      <c r="IY1451" s="471">
        <v>0</v>
      </c>
      <c r="IZ1451" s="496">
        <v>0</v>
      </c>
      <c r="JA1451" s="471">
        <v>19</v>
      </c>
      <c r="JB1451" s="471">
        <v>3</v>
      </c>
      <c r="JC1451" s="471">
        <v>0</v>
      </c>
      <c r="JD1451" s="471">
        <v>1</v>
      </c>
      <c r="JE1451" s="471">
        <v>0</v>
      </c>
      <c r="JF1451" s="471">
        <v>0</v>
      </c>
      <c r="JG1451" s="471">
        <v>1</v>
      </c>
      <c r="JH1451" s="471">
        <v>0</v>
      </c>
      <c r="JI1451" s="471">
        <v>24</v>
      </c>
      <c r="JJ1451" s="503">
        <v>0</v>
      </c>
      <c r="JK1451" s="471">
        <v>743</v>
      </c>
      <c r="JL1451" s="471">
        <v>336</v>
      </c>
      <c r="JM1451" s="471">
        <v>71</v>
      </c>
      <c r="JN1451" s="471">
        <v>18</v>
      </c>
      <c r="JO1451" s="471">
        <v>95</v>
      </c>
      <c r="JP1451" s="471">
        <v>0</v>
      </c>
      <c r="JQ1451" s="471">
        <v>1</v>
      </c>
      <c r="JR1451" s="471">
        <v>0</v>
      </c>
      <c r="JS1451" s="496">
        <v>1264</v>
      </c>
      <c r="JT1451" s="503">
        <v>10</v>
      </c>
      <c r="JU1451" s="471">
        <v>0</v>
      </c>
      <c r="JV1451" s="471">
        <v>0</v>
      </c>
      <c r="JW1451" s="471">
        <v>0</v>
      </c>
      <c r="JX1451" s="471">
        <v>0</v>
      </c>
      <c r="JY1451" s="471">
        <v>0</v>
      </c>
      <c r="JZ1451" s="471">
        <v>0</v>
      </c>
      <c r="KA1451" s="471">
        <v>0</v>
      </c>
      <c r="KB1451" s="471">
        <v>0</v>
      </c>
      <c r="KC1451" s="496">
        <v>0</v>
      </c>
      <c r="KD1451" s="503">
        <v>50</v>
      </c>
      <c r="KE1451" s="471">
        <v>0</v>
      </c>
      <c r="KF1451" s="471">
        <v>0</v>
      </c>
      <c r="KG1451" s="471">
        <v>0</v>
      </c>
      <c r="KH1451" s="471">
        <v>0</v>
      </c>
      <c r="KI1451" s="471">
        <v>0</v>
      </c>
      <c r="KJ1451" s="471">
        <v>0</v>
      </c>
      <c r="KK1451" s="471">
        <v>0</v>
      </c>
      <c r="KL1451" s="471">
        <v>0</v>
      </c>
      <c r="KM1451" s="496">
        <v>0</v>
      </c>
      <c r="KN1451" s="503">
        <v>0</v>
      </c>
      <c r="KO1451" s="471">
        <v>0</v>
      </c>
      <c r="KP1451" s="471">
        <v>0</v>
      </c>
      <c r="KQ1451" s="471">
        <v>0</v>
      </c>
      <c r="KR1451" s="471">
        <v>0</v>
      </c>
      <c r="KS1451" s="471">
        <v>0</v>
      </c>
      <c r="KT1451" s="471">
        <v>0</v>
      </c>
      <c r="KU1451" s="471">
        <v>0</v>
      </c>
      <c r="KV1451" s="471">
        <v>0</v>
      </c>
      <c r="KW1451" s="496">
        <v>0</v>
      </c>
      <c r="KX1451" s="471">
        <v>743</v>
      </c>
      <c r="KY1451" s="471">
        <v>336</v>
      </c>
      <c r="KZ1451" s="471">
        <v>71</v>
      </c>
      <c r="LA1451" s="471">
        <v>18</v>
      </c>
      <c r="LB1451" s="471">
        <v>95</v>
      </c>
      <c r="LC1451" s="471">
        <v>0</v>
      </c>
      <c r="LD1451" s="471">
        <v>1</v>
      </c>
      <c r="LE1451" s="471">
        <v>0</v>
      </c>
      <c r="LF1451" s="496">
        <v>1264</v>
      </c>
      <c r="LG1451" s="262"/>
      <c r="LH1451" s="262"/>
      <c r="LI1451" s="262"/>
      <c r="LJ1451" s="262"/>
      <c r="LK1451" s="262"/>
      <c r="LL1451" s="262"/>
      <c r="LM1451" s="262"/>
      <c r="LN1451" s="262"/>
      <c r="LO1451" s="262"/>
      <c r="LP1451" s="262"/>
      <c r="LQ1451" s="262"/>
      <c r="LR1451" s="262"/>
      <c r="LS1451" s="262"/>
      <c r="LT1451" s="262"/>
      <c r="LU1451" s="262"/>
      <c r="LV1451" s="262"/>
      <c r="LW1451" s="262"/>
      <c r="LX1451" s="262"/>
      <c r="LY1451" s="262"/>
      <c r="LZ1451" s="262"/>
      <c r="MA1451" s="262"/>
      <c r="MB1451" s="262"/>
      <c r="MC1451" s="262"/>
      <c r="MD1451" s="262"/>
      <c r="ME1451" s="262"/>
      <c r="MF1451" s="262"/>
      <c r="MG1451" s="262"/>
      <c r="MH1451" s="262"/>
      <c r="MI1451" s="262"/>
      <c r="MJ1451" s="262"/>
      <c r="MK1451" s="262"/>
      <c r="ML1451" s="262"/>
      <c r="MM1451" s="262"/>
      <c r="MN1451" s="262"/>
      <c r="MO1451" s="262"/>
      <c r="MP1451" s="262"/>
      <c r="MQ1451" s="262"/>
      <c r="MR1451" s="262"/>
      <c r="MS1451" s="262"/>
      <c r="MT1451" s="262"/>
      <c r="MU1451" s="262"/>
    </row>
    <row r="1452" spans="1:359" x14ac:dyDescent="0.2">
      <c r="A1452" s="241" t="s">
        <v>338</v>
      </c>
      <c r="B1452" s="476" t="s">
        <v>968</v>
      </c>
      <c r="C1452" s="326" t="s">
        <v>784</v>
      </c>
      <c r="D1452" s="283" t="s">
        <v>339</v>
      </c>
      <c r="E1452" s="503">
        <v>0</v>
      </c>
      <c r="F1452" s="471">
        <v>4468</v>
      </c>
      <c r="G1452" s="471">
        <v>1079</v>
      </c>
      <c r="H1452" s="471">
        <v>727</v>
      </c>
      <c r="I1452" s="471">
        <v>278</v>
      </c>
      <c r="J1452" s="471">
        <v>68</v>
      </c>
      <c r="K1452" s="471">
        <v>31</v>
      </c>
      <c r="L1452" s="471">
        <v>36</v>
      </c>
      <c r="M1452" s="471">
        <v>9</v>
      </c>
      <c r="N1452" s="496">
        <v>6696</v>
      </c>
      <c r="O1452" s="503">
        <v>10</v>
      </c>
      <c r="P1452" s="471">
        <v>0</v>
      </c>
      <c r="Q1452" s="471">
        <v>0</v>
      </c>
      <c r="R1452" s="471">
        <v>0</v>
      </c>
      <c r="S1452" s="471">
        <v>0</v>
      </c>
      <c r="T1452" s="471">
        <v>0</v>
      </c>
      <c r="U1452" s="471">
        <v>0</v>
      </c>
      <c r="V1452" s="471">
        <v>0</v>
      </c>
      <c r="W1452" s="471">
        <v>0</v>
      </c>
      <c r="X1452" s="496">
        <v>0</v>
      </c>
      <c r="Y1452" s="503">
        <v>25</v>
      </c>
      <c r="Z1452" s="471">
        <v>0</v>
      </c>
      <c r="AA1452" s="471">
        <v>0</v>
      </c>
      <c r="AB1452" s="471">
        <v>0</v>
      </c>
      <c r="AC1452" s="471">
        <v>0</v>
      </c>
      <c r="AD1452" s="471">
        <v>0</v>
      </c>
      <c r="AE1452" s="471">
        <v>0</v>
      </c>
      <c r="AF1452" s="471">
        <v>0</v>
      </c>
      <c r="AG1452" s="471">
        <v>0</v>
      </c>
      <c r="AH1452" s="496">
        <v>0</v>
      </c>
      <c r="AI1452" s="503">
        <v>50</v>
      </c>
      <c r="AJ1452" s="471">
        <v>0</v>
      </c>
      <c r="AK1452" s="471">
        <v>0</v>
      </c>
      <c r="AL1452" s="471">
        <v>0</v>
      </c>
      <c r="AM1452" s="471">
        <v>0</v>
      </c>
      <c r="AN1452" s="471">
        <v>0</v>
      </c>
      <c r="AO1452" s="471">
        <v>0</v>
      </c>
      <c r="AP1452" s="471">
        <v>0</v>
      </c>
      <c r="AQ1452" s="471">
        <v>0</v>
      </c>
      <c r="AR1452" s="496">
        <v>0</v>
      </c>
      <c r="AS1452" s="503">
        <v>100</v>
      </c>
      <c r="AT1452" s="471">
        <v>0</v>
      </c>
      <c r="AU1452" s="471">
        <v>0</v>
      </c>
      <c r="AV1452" s="471">
        <v>0</v>
      </c>
      <c r="AW1452" s="471">
        <v>0</v>
      </c>
      <c r="AX1452" s="471">
        <v>0</v>
      </c>
      <c r="AY1452" s="471">
        <v>0</v>
      </c>
      <c r="AZ1452" s="471">
        <v>0</v>
      </c>
      <c r="BA1452" s="471">
        <v>0</v>
      </c>
      <c r="BB1452" s="496">
        <v>0</v>
      </c>
      <c r="BC1452" s="503">
        <v>20</v>
      </c>
      <c r="BD1452" s="471">
        <v>53</v>
      </c>
      <c r="BE1452" s="471">
        <v>12</v>
      </c>
      <c r="BF1452" s="471">
        <v>28</v>
      </c>
      <c r="BG1452" s="471">
        <v>9</v>
      </c>
      <c r="BH1452" s="471">
        <v>4</v>
      </c>
      <c r="BI1452" s="471">
        <v>4</v>
      </c>
      <c r="BJ1452" s="471">
        <v>1</v>
      </c>
      <c r="BK1452" s="471">
        <v>1</v>
      </c>
      <c r="BL1452" s="496">
        <v>112</v>
      </c>
      <c r="BM1452" s="471">
        <v>53</v>
      </c>
      <c r="BN1452" s="471">
        <v>12</v>
      </c>
      <c r="BO1452" s="471">
        <v>28</v>
      </c>
      <c r="BP1452" s="471">
        <v>9</v>
      </c>
      <c r="BQ1452" s="471">
        <v>4</v>
      </c>
      <c r="BR1452" s="471">
        <v>4</v>
      </c>
      <c r="BS1452" s="471">
        <v>1</v>
      </c>
      <c r="BT1452" s="471">
        <v>1</v>
      </c>
      <c r="BU1452" s="496">
        <v>112</v>
      </c>
      <c r="BV1452" s="471">
        <v>4521</v>
      </c>
      <c r="BW1452" s="471">
        <v>1091</v>
      </c>
      <c r="BX1452" s="471">
        <v>755</v>
      </c>
      <c r="BY1452" s="471">
        <v>287</v>
      </c>
      <c r="BZ1452" s="471">
        <v>72</v>
      </c>
      <c r="CA1452" s="471">
        <v>35</v>
      </c>
      <c r="CB1452" s="471">
        <v>37</v>
      </c>
      <c r="CC1452" s="471">
        <v>10</v>
      </c>
      <c r="CD1452" s="496">
        <v>6808</v>
      </c>
      <c r="CE1452" s="503">
        <v>10</v>
      </c>
      <c r="CF1452" s="471">
        <v>0</v>
      </c>
      <c r="CG1452" s="471">
        <v>0</v>
      </c>
      <c r="CH1452" s="471">
        <v>0</v>
      </c>
      <c r="CI1452" s="471">
        <v>0</v>
      </c>
      <c r="CJ1452" s="471">
        <v>0</v>
      </c>
      <c r="CK1452" s="471">
        <v>0</v>
      </c>
      <c r="CL1452" s="471">
        <v>0</v>
      </c>
      <c r="CM1452" s="471">
        <v>0</v>
      </c>
      <c r="CN1452" s="496">
        <v>0</v>
      </c>
      <c r="CO1452" s="503">
        <v>25</v>
      </c>
      <c r="CP1452" s="471">
        <v>0</v>
      </c>
      <c r="CQ1452" s="471">
        <v>0</v>
      </c>
      <c r="CR1452" s="471">
        <v>0</v>
      </c>
      <c r="CS1452" s="471">
        <v>0</v>
      </c>
      <c r="CT1452" s="471">
        <v>0</v>
      </c>
      <c r="CU1452" s="471">
        <v>0</v>
      </c>
      <c r="CV1452" s="471">
        <v>0</v>
      </c>
      <c r="CW1452" s="471">
        <v>0</v>
      </c>
      <c r="CX1452" s="496">
        <v>0</v>
      </c>
      <c r="CY1452" s="503">
        <v>50</v>
      </c>
      <c r="CZ1452" s="471">
        <v>0</v>
      </c>
      <c r="DA1452" s="471">
        <v>0</v>
      </c>
      <c r="DB1452" s="471">
        <v>0</v>
      </c>
      <c r="DC1452" s="471">
        <v>0</v>
      </c>
      <c r="DD1452" s="471">
        <v>0</v>
      </c>
      <c r="DE1452" s="471">
        <v>0</v>
      </c>
      <c r="DF1452" s="471">
        <v>0</v>
      </c>
      <c r="DG1452" s="471">
        <v>0</v>
      </c>
      <c r="DH1452" s="496">
        <v>0</v>
      </c>
      <c r="DI1452" s="503">
        <v>100</v>
      </c>
      <c r="DJ1452" s="471">
        <v>914</v>
      </c>
      <c r="DK1452" s="471">
        <v>142</v>
      </c>
      <c r="DL1452" s="471">
        <v>81</v>
      </c>
      <c r="DM1452" s="471">
        <v>32</v>
      </c>
      <c r="DN1452" s="471">
        <v>12</v>
      </c>
      <c r="DO1452" s="471">
        <v>7</v>
      </c>
      <c r="DP1452" s="471">
        <v>6</v>
      </c>
      <c r="DQ1452" s="471">
        <v>2</v>
      </c>
      <c r="DR1452" s="496">
        <v>1196</v>
      </c>
      <c r="DS1452" s="503">
        <v>0</v>
      </c>
      <c r="DT1452" s="471">
        <v>0</v>
      </c>
      <c r="DU1452" s="471">
        <v>0</v>
      </c>
      <c r="DV1452" s="471">
        <v>0</v>
      </c>
      <c r="DW1452" s="471">
        <v>0</v>
      </c>
      <c r="DX1452" s="471">
        <v>0</v>
      </c>
      <c r="DY1452" s="471">
        <v>0</v>
      </c>
      <c r="DZ1452" s="471">
        <v>0</v>
      </c>
      <c r="EA1452" s="471">
        <v>0</v>
      </c>
      <c r="EB1452" s="496">
        <v>0</v>
      </c>
      <c r="EC1452" s="471">
        <v>914</v>
      </c>
      <c r="ED1452" s="471">
        <v>142</v>
      </c>
      <c r="EE1452" s="471">
        <v>81</v>
      </c>
      <c r="EF1452" s="471">
        <v>32</v>
      </c>
      <c r="EG1452" s="471">
        <v>12</v>
      </c>
      <c r="EH1452" s="471">
        <v>7</v>
      </c>
      <c r="EI1452" s="471">
        <v>6</v>
      </c>
      <c r="EJ1452" s="471">
        <v>2</v>
      </c>
      <c r="EK1452" s="496">
        <v>1196</v>
      </c>
      <c r="EL1452" s="518">
        <v>50</v>
      </c>
      <c r="EM1452" s="471">
        <v>0</v>
      </c>
      <c r="EN1452" s="471">
        <v>0</v>
      </c>
      <c r="EO1452" s="471">
        <v>0</v>
      </c>
      <c r="EP1452" s="471">
        <v>0</v>
      </c>
      <c r="EQ1452" s="471">
        <v>0</v>
      </c>
      <c r="ER1452" s="471">
        <v>0</v>
      </c>
      <c r="ES1452" s="471">
        <v>0</v>
      </c>
      <c r="ET1452" s="471">
        <v>0</v>
      </c>
      <c r="EU1452" s="496">
        <v>0</v>
      </c>
      <c r="EV1452" s="503">
        <v>100</v>
      </c>
      <c r="EW1452" s="471">
        <v>0</v>
      </c>
      <c r="EX1452" s="471">
        <v>0</v>
      </c>
      <c r="EY1452" s="471">
        <v>0</v>
      </c>
      <c r="EZ1452" s="471">
        <v>0</v>
      </c>
      <c r="FA1452" s="471">
        <v>0</v>
      </c>
      <c r="FB1452" s="471">
        <v>0</v>
      </c>
      <c r="FC1452" s="471">
        <v>0</v>
      </c>
      <c r="FD1452" s="471">
        <v>0</v>
      </c>
      <c r="FE1452" s="496">
        <v>0</v>
      </c>
      <c r="FF1452" s="503">
        <v>150</v>
      </c>
      <c r="FG1452" s="471">
        <v>0</v>
      </c>
      <c r="FH1452" s="471">
        <v>0</v>
      </c>
      <c r="FI1452" s="471">
        <v>0</v>
      </c>
      <c r="FJ1452" s="471">
        <v>0</v>
      </c>
      <c r="FK1452" s="471">
        <v>0</v>
      </c>
      <c r="FL1452" s="471">
        <v>0</v>
      </c>
      <c r="FM1452" s="471">
        <v>0</v>
      </c>
      <c r="FN1452" s="471">
        <v>0</v>
      </c>
      <c r="FO1452" s="496">
        <v>0</v>
      </c>
      <c r="FP1452" s="503">
        <v>200</v>
      </c>
      <c r="FQ1452" s="471">
        <v>345</v>
      </c>
      <c r="FR1452" s="471">
        <v>50</v>
      </c>
      <c r="FS1452" s="471">
        <v>24</v>
      </c>
      <c r="FT1452" s="471">
        <v>24</v>
      </c>
      <c r="FU1452" s="471">
        <v>5</v>
      </c>
      <c r="FV1452" s="471">
        <v>1</v>
      </c>
      <c r="FW1452" s="471">
        <v>2</v>
      </c>
      <c r="FX1452" s="471">
        <v>1</v>
      </c>
      <c r="FY1452" s="496">
        <v>452</v>
      </c>
      <c r="FZ1452" s="503">
        <v>0</v>
      </c>
      <c r="GA1452" s="471">
        <v>0</v>
      </c>
      <c r="GB1452" s="471">
        <v>0</v>
      </c>
      <c r="GC1452" s="471">
        <v>0</v>
      </c>
      <c r="GD1452" s="471">
        <v>0</v>
      </c>
      <c r="GE1452" s="471">
        <v>0</v>
      </c>
      <c r="GF1452" s="471">
        <v>0</v>
      </c>
      <c r="GG1452" s="471">
        <v>0</v>
      </c>
      <c r="GH1452" s="471">
        <v>0</v>
      </c>
      <c r="GI1452" s="496">
        <v>0</v>
      </c>
      <c r="GJ1452" s="471">
        <v>345</v>
      </c>
      <c r="GK1452" s="471">
        <v>50</v>
      </c>
      <c r="GL1452" s="471">
        <v>24</v>
      </c>
      <c r="GM1452" s="471">
        <v>24</v>
      </c>
      <c r="GN1452" s="471">
        <v>5</v>
      </c>
      <c r="GO1452" s="471">
        <v>1</v>
      </c>
      <c r="GP1452" s="471">
        <v>2</v>
      </c>
      <c r="GQ1452" s="471">
        <v>1</v>
      </c>
      <c r="GR1452" s="496">
        <v>452</v>
      </c>
      <c r="GS1452" s="503">
        <v>100</v>
      </c>
      <c r="GT1452" s="471">
        <v>0</v>
      </c>
      <c r="GU1452" s="471">
        <v>0</v>
      </c>
      <c r="GV1452" s="471">
        <v>0</v>
      </c>
      <c r="GW1452" s="471">
        <v>0</v>
      </c>
      <c r="GX1452" s="471">
        <v>0</v>
      </c>
      <c r="GY1452" s="471">
        <v>0</v>
      </c>
      <c r="GZ1452" s="471">
        <v>0</v>
      </c>
      <c r="HA1452" s="471">
        <v>0</v>
      </c>
      <c r="HB1452" s="496">
        <v>0</v>
      </c>
      <c r="HC1452" s="503">
        <v>150</v>
      </c>
      <c r="HD1452" s="471">
        <v>0</v>
      </c>
      <c r="HE1452" s="471">
        <v>0</v>
      </c>
      <c r="HF1452" s="471">
        <v>0</v>
      </c>
      <c r="HG1452" s="471">
        <v>0</v>
      </c>
      <c r="HH1452" s="471">
        <v>0</v>
      </c>
      <c r="HI1452" s="471">
        <v>0</v>
      </c>
      <c r="HJ1452" s="471">
        <v>0</v>
      </c>
      <c r="HK1452" s="471">
        <v>0</v>
      </c>
      <c r="HL1452" s="496">
        <v>0</v>
      </c>
      <c r="HM1452" s="503">
        <v>200</v>
      </c>
      <c r="HN1452" s="471">
        <v>0</v>
      </c>
      <c r="HO1452" s="471">
        <v>0</v>
      </c>
      <c r="HP1452" s="471">
        <v>0</v>
      </c>
      <c r="HQ1452" s="471">
        <v>0</v>
      </c>
      <c r="HR1452" s="471">
        <v>0</v>
      </c>
      <c r="HS1452" s="471">
        <v>0</v>
      </c>
      <c r="HT1452" s="471">
        <v>0</v>
      </c>
      <c r="HU1452" s="471">
        <v>0</v>
      </c>
      <c r="HV1452" s="496">
        <v>0</v>
      </c>
      <c r="HW1452" s="503">
        <v>250</v>
      </c>
      <c r="HX1452" s="471">
        <v>0</v>
      </c>
      <c r="HY1452" s="471">
        <v>0</v>
      </c>
      <c r="HZ1452" s="471">
        <v>0</v>
      </c>
      <c r="IA1452" s="471">
        <v>0</v>
      </c>
      <c r="IB1452" s="471">
        <v>0</v>
      </c>
      <c r="IC1452" s="471">
        <v>0</v>
      </c>
      <c r="ID1452" s="471">
        <v>0</v>
      </c>
      <c r="IE1452" s="471">
        <v>0</v>
      </c>
      <c r="IF1452" s="496">
        <v>0</v>
      </c>
      <c r="IG1452" s="503">
        <v>300</v>
      </c>
      <c r="IH1452" s="471">
        <v>0</v>
      </c>
      <c r="II1452" s="471">
        <v>0</v>
      </c>
      <c r="IJ1452" s="471">
        <v>0</v>
      </c>
      <c r="IK1452" s="471">
        <v>0</v>
      </c>
      <c r="IL1452" s="471">
        <v>0</v>
      </c>
      <c r="IM1452" s="471">
        <v>0</v>
      </c>
      <c r="IN1452" s="471">
        <v>0</v>
      </c>
      <c r="IO1452" s="471">
        <v>0</v>
      </c>
      <c r="IP1452" s="496">
        <v>0</v>
      </c>
      <c r="IQ1452" s="503">
        <v>0</v>
      </c>
      <c r="IR1452" s="471">
        <v>0</v>
      </c>
      <c r="IS1452" s="471">
        <v>0</v>
      </c>
      <c r="IT1452" s="471">
        <v>0</v>
      </c>
      <c r="IU1452" s="471">
        <v>0</v>
      </c>
      <c r="IV1452" s="471">
        <v>0</v>
      </c>
      <c r="IW1452" s="471">
        <v>0</v>
      </c>
      <c r="IX1452" s="471">
        <v>0</v>
      </c>
      <c r="IY1452" s="471">
        <v>0</v>
      </c>
      <c r="IZ1452" s="496">
        <v>0</v>
      </c>
      <c r="JA1452" s="471">
        <v>0</v>
      </c>
      <c r="JB1452" s="471">
        <v>0</v>
      </c>
      <c r="JC1452" s="471">
        <v>0</v>
      </c>
      <c r="JD1452" s="471">
        <v>0</v>
      </c>
      <c r="JE1452" s="471">
        <v>0</v>
      </c>
      <c r="JF1452" s="471">
        <v>0</v>
      </c>
      <c r="JG1452" s="471">
        <v>0</v>
      </c>
      <c r="JH1452" s="471">
        <v>0</v>
      </c>
      <c r="JI1452" s="471">
        <v>0</v>
      </c>
      <c r="JJ1452" s="503">
        <v>0</v>
      </c>
      <c r="JK1452" s="471">
        <v>56</v>
      </c>
      <c r="JL1452" s="471">
        <v>30</v>
      </c>
      <c r="JM1452" s="471">
        <v>41</v>
      </c>
      <c r="JN1452" s="471">
        <v>19</v>
      </c>
      <c r="JO1452" s="471">
        <v>21</v>
      </c>
      <c r="JP1452" s="471">
        <v>6</v>
      </c>
      <c r="JQ1452" s="471">
        <v>3</v>
      </c>
      <c r="JR1452" s="471">
        <v>1</v>
      </c>
      <c r="JS1452" s="496">
        <v>177</v>
      </c>
      <c r="JT1452" s="503">
        <v>10</v>
      </c>
      <c r="JU1452" s="471">
        <v>0</v>
      </c>
      <c r="JV1452" s="471">
        <v>0</v>
      </c>
      <c r="JW1452" s="471">
        <v>0</v>
      </c>
      <c r="JX1452" s="471">
        <v>0</v>
      </c>
      <c r="JY1452" s="471">
        <v>0</v>
      </c>
      <c r="JZ1452" s="471">
        <v>0</v>
      </c>
      <c r="KA1452" s="471">
        <v>0</v>
      </c>
      <c r="KB1452" s="471">
        <v>0</v>
      </c>
      <c r="KC1452" s="496">
        <v>0</v>
      </c>
      <c r="KD1452" s="503">
        <v>50</v>
      </c>
      <c r="KE1452" s="471">
        <v>0</v>
      </c>
      <c r="KF1452" s="471">
        <v>0</v>
      </c>
      <c r="KG1452" s="471">
        <v>0</v>
      </c>
      <c r="KH1452" s="471">
        <v>0</v>
      </c>
      <c r="KI1452" s="471">
        <v>0</v>
      </c>
      <c r="KJ1452" s="471">
        <v>0</v>
      </c>
      <c r="KK1452" s="471">
        <v>0</v>
      </c>
      <c r="KL1452" s="471">
        <v>0</v>
      </c>
      <c r="KM1452" s="496">
        <v>0</v>
      </c>
      <c r="KN1452" s="503">
        <v>0</v>
      </c>
      <c r="KO1452" s="471">
        <v>0</v>
      </c>
      <c r="KP1452" s="471">
        <v>0</v>
      </c>
      <c r="KQ1452" s="471">
        <v>0</v>
      </c>
      <c r="KR1452" s="471">
        <v>0</v>
      </c>
      <c r="KS1452" s="471">
        <v>0</v>
      </c>
      <c r="KT1452" s="471">
        <v>0</v>
      </c>
      <c r="KU1452" s="471">
        <v>0</v>
      </c>
      <c r="KV1452" s="471">
        <v>0</v>
      </c>
      <c r="KW1452" s="496">
        <v>0</v>
      </c>
      <c r="KX1452" s="471">
        <v>56</v>
      </c>
      <c r="KY1452" s="471">
        <v>30</v>
      </c>
      <c r="KZ1452" s="471">
        <v>41</v>
      </c>
      <c r="LA1452" s="471">
        <v>19</v>
      </c>
      <c r="LB1452" s="471">
        <v>21</v>
      </c>
      <c r="LC1452" s="471">
        <v>6</v>
      </c>
      <c r="LD1452" s="471">
        <v>3</v>
      </c>
      <c r="LE1452" s="471">
        <v>1</v>
      </c>
      <c r="LF1452" s="496">
        <v>177</v>
      </c>
      <c r="LG1452" s="262"/>
      <c r="LH1452" s="262"/>
      <c r="LI1452" s="262"/>
      <c r="LJ1452" s="262"/>
      <c r="LK1452" s="262"/>
      <c r="LL1452" s="262"/>
      <c r="LM1452" s="262"/>
      <c r="LN1452" s="262"/>
      <c r="LO1452" s="262"/>
      <c r="LP1452" s="262"/>
      <c r="LQ1452" s="262"/>
      <c r="LR1452" s="262"/>
      <c r="LS1452" s="262"/>
      <c r="LT1452" s="262"/>
      <c r="LU1452" s="262"/>
      <c r="LV1452" s="262"/>
      <c r="LW1452" s="262"/>
      <c r="LX1452" s="262"/>
      <c r="LY1452" s="262"/>
      <c r="LZ1452" s="262"/>
      <c r="MA1452" s="262"/>
      <c r="MB1452" s="262"/>
      <c r="MC1452" s="262"/>
      <c r="MD1452" s="262"/>
      <c r="ME1452" s="262"/>
      <c r="MF1452" s="262"/>
      <c r="MG1452" s="262"/>
      <c r="MH1452" s="262"/>
      <c r="MI1452" s="262"/>
      <c r="MJ1452" s="262"/>
      <c r="MK1452" s="262"/>
      <c r="ML1452" s="262"/>
      <c r="MM1452" s="262"/>
      <c r="MN1452" s="262"/>
      <c r="MO1452" s="262"/>
      <c r="MP1452" s="262"/>
      <c r="MQ1452" s="262"/>
      <c r="MR1452" s="262"/>
      <c r="MS1452" s="262"/>
      <c r="MT1452" s="262"/>
      <c r="MU1452" s="262"/>
    </row>
    <row r="1453" spans="1:359" x14ac:dyDescent="0.2">
      <c r="A1453" s="241" t="s">
        <v>340</v>
      </c>
      <c r="B1453" s="476" t="s">
        <v>969</v>
      </c>
      <c r="C1453" s="326" t="s">
        <v>626</v>
      </c>
      <c r="D1453" s="283" t="s">
        <v>970</v>
      </c>
      <c r="E1453" s="503">
        <v>0</v>
      </c>
      <c r="F1453" s="471">
        <v>561</v>
      </c>
      <c r="G1453" s="471">
        <v>352</v>
      </c>
      <c r="H1453" s="471">
        <v>242</v>
      </c>
      <c r="I1453" s="471">
        <v>68</v>
      </c>
      <c r="J1453" s="471">
        <v>29</v>
      </c>
      <c r="K1453" s="471">
        <v>9</v>
      </c>
      <c r="L1453" s="471">
        <v>3</v>
      </c>
      <c r="M1453" s="471">
        <v>0</v>
      </c>
      <c r="N1453" s="496">
        <v>1264</v>
      </c>
      <c r="O1453" s="503">
        <v>10</v>
      </c>
      <c r="P1453" s="471">
        <v>0</v>
      </c>
      <c r="Q1453" s="471">
        <v>0</v>
      </c>
      <c r="R1453" s="471">
        <v>0</v>
      </c>
      <c r="S1453" s="471">
        <v>0</v>
      </c>
      <c r="T1453" s="471">
        <v>0</v>
      </c>
      <c r="U1453" s="471">
        <v>0</v>
      </c>
      <c r="V1453" s="471">
        <v>0</v>
      </c>
      <c r="W1453" s="471">
        <v>0</v>
      </c>
      <c r="X1453" s="496">
        <v>0</v>
      </c>
      <c r="Y1453" s="503">
        <v>25</v>
      </c>
      <c r="Z1453" s="471">
        <v>0</v>
      </c>
      <c r="AA1453" s="471">
        <v>0</v>
      </c>
      <c r="AB1453" s="471">
        <v>0</v>
      </c>
      <c r="AC1453" s="471">
        <v>0</v>
      </c>
      <c r="AD1453" s="471">
        <v>0</v>
      </c>
      <c r="AE1453" s="471">
        <v>0</v>
      </c>
      <c r="AF1453" s="471">
        <v>0</v>
      </c>
      <c r="AG1453" s="471">
        <v>0</v>
      </c>
      <c r="AH1453" s="496">
        <v>0</v>
      </c>
      <c r="AI1453" s="503">
        <v>50</v>
      </c>
      <c r="AJ1453" s="471">
        <v>0</v>
      </c>
      <c r="AK1453" s="471">
        <v>0</v>
      </c>
      <c r="AL1453" s="471">
        <v>0</v>
      </c>
      <c r="AM1453" s="471">
        <v>0</v>
      </c>
      <c r="AN1453" s="471">
        <v>0</v>
      </c>
      <c r="AO1453" s="471">
        <v>0</v>
      </c>
      <c r="AP1453" s="471">
        <v>0</v>
      </c>
      <c r="AQ1453" s="471">
        <v>0</v>
      </c>
      <c r="AR1453" s="496">
        <v>0</v>
      </c>
      <c r="AS1453" s="503">
        <v>100</v>
      </c>
      <c r="AT1453" s="471">
        <v>0</v>
      </c>
      <c r="AU1453" s="471">
        <v>0</v>
      </c>
      <c r="AV1453" s="471">
        <v>0</v>
      </c>
      <c r="AW1453" s="471">
        <v>0</v>
      </c>
      <c r="AX1453" s="471">
        <v>0</v>
      </c>
      <c r="AY1453" s="471">
        <v>0</v>
      </c>
      <c r="AZ1453" s="471">
        <v>0</v>
      </c>
      <c r="BA1453" s="471">
        <v>0</v>
      </c>
      <c r="BB1453" s="496">
        <v>0</v>
      </c>
      <c r="BC1453" s="503">
        <v>0</v>
      </c>
      <c r="BD1453" s="471">
        <v>0</v>
      </c>
      <c r="BE1453" s="471">
        <v>0</v>
      </c>
      <c r="BF1453" s="471">
        <v>0</v>
      </c>
      <c r="BG1453" s="471">
        <v>0</v>
      </c>
      <c r="BH1453" s="471">
        <v>0</v>
      </c>
      <c r="BI1453" s="471">
        <v>0</v>
      </c>
      <c r="BJ1453" s="471">
        <v>0</v>
      </c>
      <c r="BK1453" s="471">
        <v>0</v>
      </c>
      <c r="BL1453" s="496">
        <v>0</v>
      </c>
      <c r="BM1453" s="471">
        <v>0</v>
      </c>
      <c r="BN1453" s="471">
        <v>0</v>
      </c>
      <c r="BO1453" s="471">
        <v>0</v>
      </c>
      <c r="BP1453" s="471">
        <v>0</v>
      </c>
      <c r="BQ1453" s="471">
        <v>0</v>
      </c>
      <c r="BR1453" s="471">
        <v>0</v>
      </c>
      <c r="BS1453" s="471">
        <v>0</v>
      </c>
      <c r="BT1453" s="471">
        <v>0</v>
      </c>
      <c r="BU1453" s="496">
        <v>0</v>
      </c>
      <c r="BV1453" s="471">
        <v>561</v>
      </c>
      <c r="BW1453" s="471">
        <v>352</v>
      </c>
      <c r="BX1453" s="471">
        <v>242</v>
      </c>
      <c r="BY1453" s="471">
        <v>68</v>
      </c>
      <c r="BZ1453" s="471">
        <v>29</v>
      </c>
      <c r="CA1453" s="471">
        <v>9</v>
      </c>
      <c r="CB1453" s="471">
        <v>3</v>
      </c>
      <c r="CC1453" s="471">
        <v>0</v>
      </c>
      <c r="CD1453" s="496">
        <v>1264</v>
      </c>
      <c r="CE1453" s="503">
        <v>10</v>
      </c>
      <c r="CF1453" s="471">
        <v>0</v>
      </c>
      <c r="CG1453" s="471">
        <v>0</v>
      </c>
      <c r="CH1453" s="471">
        <v>0</v>
      </c>
      <c r="CI1453" s="471">
        <v>0</v>
      </c>
      <c r="CJ1453" s="471">
        <v>0</v>
      </c>
      <c r="CK1453" s="471">
        <v>0</v>
      </c>
      <c r="CL1453" s="471">
        <v>0</v>
      </c>
      <c r="CM1453" s="471">
        <v>0</v>
      </c>
      <c r="CN1453" s="496">
        <v>0</v>
      </c>
      <c r="CO1453" s="503">
        <v>25</v>
      </c>
      <c r="CP1453" s="471">
        <v>0</v>
      </c>
      <c r="CQ1453" s="471">
        <v>0</v>
      </c>
      <c r="CR1453" s="471">
        <v>0</v>
      </c>
      <c r="CS1453" s="471">
        <v>0</v>
      </c>
      <c r="CT1453" s="471">
        <v>0</v>
      </c>
      <c r="CU1453" s="471">
        <v>0</v>
      </c>
      <c r="CV1453" s="471">
        <v>0</v>
      </c>
      <c r="CW1453" s="471">
        <v>0</v>
      </c>
      <c r="CX1453" s="496">
        <v>0</v>
      </c>
      <c r="CY1453" s="503">
        <v>50</v>
      </c>
      <c r="CZ1453" s="471">
        <v>0</v>
      </c>
      <c r="DA1453" s="471">
        <v>0</v>
      </c>
      <c r="DB1453" s="471">
        <v>0</v>
      </c>
      <c r="DC1453" s="471">
        <v>0</v>
      </c>
      <c r="DD1453" s="471">
        <v>0</v>
      </c>
      <c r="DE1453" s="471">
        <v>0</v>
      </c>
      <c r="DF1453" s="471">
        <v>0</v>
      </c>
      <c r="DG1453" s="471">
        <v>0</v>
      </c>
      <c r="DH1453" s="496">
        <v>0</v>
      </c>
      <c r="DI1453" s="503">
        <v>100</v>
      </c>
      <c r="DJ1453" s="471">
        <v>75</v>
      </c>
      <c r="DK1453" s="471">
        <v>32</v>
      </c>
      <c r="DL1453" s="471">
        <v>25</v>
      </c>
      <c r="DM1453" s="471">
        <v>5</v>
      </c>
      <c r="DN1453" s="471">
        <v>4</v>
      </c>
      <c r="DO1453" s="471">
        <v>1</v>
      </c>
      <c r="DP1453" s="471">
        <v>0</v>
      </c>
      <c r="DQ1453" s="471">
        <v>0</v>
      </c>
      <c r="DR1453" s="496">
        <v>142</v>
      </c>
      <c r="DS1453" s="503">
        <v>0</v>
      </c>
      <c r="DT1453" s="471">
        <v>0</v>
      </c>
      <c r="DU1453" s="471">
        <v>0</v>
      </c>
      <c r="DV1453" s="471">
        <v>0</v>
      </c>
      <c r="DW1453" s="471">
        <v>0</v>
      </c>
      <c r="DX1453" s="471">
        <v>0</v>
      </c>
      <c r="DY1453" s="471">
        <v>0</v>
      </c>
      <c r="DZ1453" s="471">
        <v>0</v>
      </c>
      <c r="EA1453" s="471">
        <v>0</v>
      </c>
      <c r="EB1453" s="496">
        <v>0</v>
      </c>
      <c r="EC1453" s="471">
        <v>75</v>
      </c>
      <c r="ED1453" s="471">
        <v>32</v>
      </c>
      <c r="EE1453" s="471">
        <v>25</v>
      </c>
      <c r="EF1453" s="471">
        <v>5</v>
      </c>
      <c r="EG1453" s="471">
        <v>4</v>
      </c>
      <c r="EH1453" s="471">
        <v>1</v>
      </c>
      <c r="EI1453" s="471">
        <v>0</v>
      </c>
      <c r="EJ1453" s="471">
        <v>0</v>
      </c>
      <c r="EK1453" s="496">
        <v>142</v>
      </c>
      <c r="EL1453" s="518">
        <v>50</v>
      </c>
      <c r="EM1453" s="471">
        <v>0</v>
      </c>
      <c r="EN1453" s="471">
        <v>0</v>
      </c>
      <c r="EO1453" s="471">
        <v>0</v>
      </c>
      <c r="EP1453" s="471">
        <v>0</v>
      </c>
      <c r="EQ1453" s="471">
        <v>0</v>
      </c>
      <c r="ER1453" s="471">
        <v>0</v>
      </c>
      <c r="ES1453" s="471">
        <v>0</v>
      </c>
      <c r="ET1453" s="471">
        <v>0</v>
      </c>
      <c r="EU1453" s="496">
        <v>0</v>
      </c>
      <c r="EV1453" s="503">
        <v>100</v>
      </c>
      <c r="EW1453" s="471">
        <v>0</v>
      </c>
      <c r="EX1453" s="471">
        <v>0</v>
      </c>
      <c r="EY1453" s="471">
        <v>1</v>
      </c>
      <c r="EZ1453" s="471">
        <v>0</v>
      </c>
      <c r="FA1453" s="471">
        <v>0</v>
      </c>
      <c r="FB1453" s="471">
        <v>0</v>
      </c>
      <c r="FC1453" s="471">
        <v>0</v>
      </c>
      <c r="FD1453" s="471">
        <v>0</v>
      </c>
      <c r="FE1453" s="496">
        <v>1</v>
      </c>
      <c r="FF1453" s="503">
        <v>150</v>
      </c>
      <c r="FG1453" s="471">
        <v>0</v>
      </c>
      <c r="FH1453" s="471">
        <v>0</v>
      </c>
      <c r="FI1453" s="471">
        <v>0</v>
      </c>
      <c r="FJ1453" s="471">
        <v>0</v>
      </c>
      <c r="FK1453" s="471">
        <v>0</v>
      </c>
      <c r="FL1453" s="471">
        <v>0</v>
      </c>
      <c r="FM1453" s="471">
        <v>0</v>
      </c>
      <c r="FN1453" s="471">
        <v>0</v>
      </c>
      <c r="FO1453" s="496">
        <v>0</v>
      </c>
      <c r="FP1453" s="503">
        <v>200</v>
      </c>
      <c r="FQ1453" s="471">
        <v>18</v>
      </c>
      <c r="FR1453" s="471">
        <v>6</v>
      </c>
      <c r="FS1453" s="471">
        <v>1</v>
      </c>
      <c r="FT1453" s="471">
        <v>3</v>
      </c>
      <c r="FU1453" s="471">
        <v>0</v>
      </c>
      <c r="FV1453" s="471">
        <v>1</v>
      </c>
      <c r="FW1453" s="471">
        <v>0</v>
      </c>
      <c r="FX1453" s="471">
        <v>0</v>
      </c>
      <c r="FY1453" s="496">
        <v>29</v>
      </c>
      <c r="FZ1453" s="503">
        <v>0</v>
      </c>
      <c r="GA1453" s="471">
        <v>0</v>
      </c>
      <c r="GB1453" s="471">
        <v>0</v>
      </c>
      <c r="GC1453" s="471">
        <v>0</v>
      </c>
      <c r="GD1453" s="471">
        <v>0</v>
      </c>
      <c r="GE1453" s="471">
        <v>0</v>
      </c>
      <c r="GF1453" s="471">
        <v>0</v>
      </c>
      <c r="GG1453" s="471">
        <v>0</v>
      </c>
      <c r="GH1453" s="471">
        <v>0</v>
      </c>
      <c r="GI1453" s="496">
        <v>0</v>
      </c>
      <c r="GJ1453" s="471">
        <v>18</v>
      </c>
      <c r="GK1453" s="471">
        <v>6</v>
      </c>
      <c r="GL1453" s="471">
        <v>2</v>
      </c>
      <c r="GM1453" s="471">
        <v>3</v>
      </c>
      <c r="GN1453" s="471">
        <v>0</v>
      </c>
      <c r="GO1453" s="471">
        <v>1</v>
      </c>
      <c r="GP1453" s="471">
        <v>0</v>
      </c>
      <c r="GQ1453" s="471">
        <v>0</v>
      </c>
      <c r="GR1453" s="496">
        <v>30</v>
      </c>
      <c r="GS1453" s="503">
        <v>100</v>
      </c>
      <c r="GT1453" s="471">
        <v>7</v>
      </c>
      <c r="GU1453" s="471">
        <v>1</v>
      </c>
      <c r="GV1453" s="471">
        <v>2</v>
      </c>
      <c r="GW1453" s="471">
        <v>0</v>
      </c>
      <c r="GX1453" s="471">
        <v>0</v>
      </c>
      <c r="GY1453" s="471">
        <v>0</v>
      </c>
      <c r="GZ1453" s="471">
        <v>0</v>
      </c>
      <c r="HA1453" s="471">
        <v>0</v>
      </c>
      <c r="HB1453" s="496">
        <v>10</v>
      </c>
      <c r="HC1453" s="503">
        <v>150</v>
      </c>
      <c r="HD1453" s="471">
        <v>0</v>
      </c>
      <c r="HE1453" s="471">
        <v>0</v>
      </c>
      <c r="HF1453" s="471">
        <v>0</v>
      </c>
      <c r="HG1453" s="471">
        <v>0</v>
      </c>
      <c r="HH1453" s="471">
        <v>0</v>
      </c>
      <c r="HI1453" s="471">
        <v>0</v>
      </c>
      <c r="HJ1453" s="471">
        <v>0</v>
      </c>
      <c r="HK1453" s="471">
        <v>0</v>
      </c>
      <c r="HL1453" s="496">
        <v>0</v>
      </c>
      <c r="HM1453" s="503">
        <v>200</v>
      </c>
      <c r="HN1453" s="471">
        <v>0</v>
      </c>
      <c r="HO1453" s="471">
        <v>2</v>
      </c>
      <c r="HP1453" s="471">
        <v>0</v>
      </c>
      <c r="HQ1453" s="471">
        <v>0</v>
      </c>
      <c r="HR1453" s="471">
        <v>0</v>
      </c>
      <c r="HS1453" s="471">
        <v>0</v>
      </c>
      <c r="HT1453" s="471">
        <v>0</v>
      </c>
      <c r="HU1453" s="471">
        <v>0</v>
      </c>
      <c r="HV1453" s="496">
        <v>2</v>
      </c>
      <c r="HW1453" s="503">
        <v>250</v>
      </c>
      <c r="HX1453" s="471">
        <v>0</v>
      </c>
      <c r="HY1453" s="471">
        <v>0</v>
      </c>
      <c r="HZ1453" s="471">
        <v>0</v>
      </c>
      <c r="IA1453" s="471">
        <v>0</v>
      </c>
      <c r="IB1453" s="471">
        <v>0</v>
      </c>
      <c r="IC1453" s="471">
        <v>0</v>
      </c>
      <c r="ID1453" s="471">
        <v>0</v>
      </c>
      <c r="IE1453" s="471">
        <v>0</v>
      </c>
      <c r="IF1453" s="496">
        <v>0</v>
      </c>
      <c r="IG1453" s="503">
        <v>300</v>
      </c>
      <c r="IH1453" s="471">
        <v>6</v>
      </c>
      <c r="II1453" s="471">
        <v>4</v>
      </c>
      <c r="IJ1453" s="471">
        <v>2</v>
      </c>
      <c r="IK1453" s="471">
        <v>1</v>
      </c>
      <c r="IL1453" s="471">
        <v>0</v>
      </c>
      <c r="IM1453" s="471">
        <v>0</v>
      </c>
      <c r="IN1453" s="471">
        <v>0</v>
      </c>
      <c r="IO1453" s="471">
        <v>0</v>
      </c>
      <c r="IP1453" s="496">
        <v>13</v>
      </c>
      <c r="IQ1453" s="503">
        <v>0</v>
      </c>
      <c r="IR1453" s="471">
        <v>0</v>
      </c>
      <c r="IS1453" s="471">
        <v>0</v>
      </c>
      <c r="IT1453" s="471">
        <v>0</v>
      </c>
      <c r="IU1453" s="471">
        <v>0</v>
      </c>
      <c r="IV1453" s="471">
        <v>0</v>
      </c>
      <c r="IW1453" s="471">
        <v>0</v>
      </c>
      <c r="IX1453" s="471">
        <v>0</v>
      </c>
      <c r="IY1453" s="471">
        <v>0</v>
      </c>
      <c r="IZ1453" s="496">
        <v>0</v>
      </c>
      <c r="JA1453" s="471">
        <v>13</v>
      </c>
      <c r="JB1453" s="471">
        <v>7</v>
      </c>
      <c r="JC1453" s="471">
        <v>4</v>
      </c>
      <c r="JD1453" s="471">
        <v>1</v>
      </c>
      <c r="JE1453" s="471">
        <v>0</v>
      </c>
      <c r="JF1453" s="471">
        <v>0</v>
      </c>
      <c r="JG1453" s="471">
        <v>0</v>
      </c>
      <c r="JH1453" s="471">
        <v>0</v>
      </c>
      <c r="JI1453" s="471">
        <v>25</v>
      </c>
      <c r="JJ1453" s="503">
        <v>0</v>
      </c>
      <c r="JK1453" s="471">
        <v>30</v>
      </c>
      <c r="JL1453" s="471">
        <v>23</v>
      </c>
      <c r="JM1453" s="471">
        <v>30</v>
      </c>
      <c r="JN1453" s="471">
        <v>7</v>
      </c>
      <c r="JO1453" s="471">
        <v>2</v>
      </c>
      <c r="JP1453" s="471">
        <v>2</v>
      </c>
      <c r="JQ1453" s="471">
        <v>1</v>
      </c>
      <c r="JR1453" s="471">
        <v>0</v>
      </c>
      <c r="JS1453" s="496">
        <v>95</v>
      </c>
      <c r="JT1453" s="503">
        <v>10</v>
      </c>
      <c r="JU1453" s="471">
        <v>0</v>
      </c>
      <c r="JV1453" s="471">
        <v>0</v>
      </c>
      <c r="JW1453" s="471">
        <v>0</v>
      </c>
      <c r="JX1453" s="471">
        <v>0</v>
      </c>
      <c r="JY1453" s="471">
        <v>0</v>
      </c>
      <c r="JZ1453" s="471">
        <v>0</v>
      </c>
      <c r="KA1453" s="471">
        <v>0</v>
      </c>
      <c r="KB1453" s="471">
        <v>0</v>
      </c>
      <c r="KC1453" s="496">
        <v>0</v>
      </c>
      <c r="KD1453" s="503">
        <v>50</v>
      </c>
      <c r="KE1453" s="471">
        <v>0</v>
      </c>
      <c r="KF1453" s="471">
        <v>1</v>
      </c>
      <c r="KG1453" s="471">
        <v>0</v>
      </c>
      <c r="KH1453" s="471">
        <v>0</v>
      </c>
      <c r="KI1453" s="471">
        <v>0</v>
      </c>
      <c r="KJ1453" s="471">
        <v>0</v>
      </c>
      <c r="KK1453" s="471">
        <v>0</v>
      </c>
      <c r="KL1453" s="471">
        <v>0</v>
      </c>
      <c r="KM1453" s="496">
        <v>1</v>
      </c>
      <c r="KN1453" s="503">
        <v>0</v>
      </c>
      <c r="KO1453" s="471">
        <v>0</v>
      </c>
      <c r="KP1453" s="471">
        <v>0</v>
      </c>
      <c r="KQ1453" s="471">
        <v>0</v>
      </c>
      <c r="KR1453" s="471">
        <v>0</v>
      </c>
      <c r="KS1453" s="471">
        <v>0</v>
      </c>
      <c r="KT1453" s="471">
        <v>0</v>
      </c>
      <c r="KU1453" s="471">
        <v>0</v>
      </c>
      <c r="KV1453" s="471">
        <v>0</v>
      </c>
      <c r="KW1453" s="496">
        <v>0</v>
      </c>
      <c r="KX1453" s="471">
        <v>30</v>
      </c>
      <c r="KY1453" s="471">
        <v>24</v>
      </c>
      <c r="KZ1453" s="471">
        <v>30</v>
      </c>
      <c r="LA1453" s="471">
        <v>7</v>
      </c>
      <c r="LB1453" s="471">
        <v>2</v>
      </c>
      <c r="LC1453" s="471">
        <v>2</v>
      </c>
      <c r="LD1453" s="471">
        <v>1</v>
      </c>
      <c r="LE1453" s="471">
        <v>0</v>
      </c>
      <c r="LF1453" s="496">
        <v>96</v>
      </c>
      <c r="LG1453" s="262"/>
      <c r="LH1453" s="262"/>
      <c r="LI1453" s="262"/>
      <c r="LJ1453" s="262"/>
      <c r="LK1453" s="262"/>
      <c r="LL1453" s="262"/>
      <c r="LM1453" s="262"/>
      <c r="LN1453" s="262"/>
      <c r="LO1453" s="262"/>
      <c r="LP1453" s="262"/>
      <c r="LQ1453" s="262"/>
      <c r="LR1453" s="262"/>
      <c r="LS1453" s="262"/>
      <c r="LT1453" s="262"/>
      <c r="LU1453" s="262"/>
      <c r="LV1453" s="262"/>
      <c r="LW1453" s="262"/>
      <c r="LX1453" s="262"/>
      <c r="LY1453" s="262"/>
      <c r="LZ1453" s="262"/>
      <c r="MA1453" s="262"/>
      <c r="MB1453" s="262"/>
      <c r="MC1453" s="262"/>
      <c r="MD1453" s="262"/>
      <c r="ME1453" s="262"/>
      <c r="MF1453" s="262"/>
      <c r="MG1453" s="262"/>
      <c r="MH1453" s="262"/>
      <c r="MI1453" s="262"/>
      <c r="MJ1453" s="262"/>
      <c r="MK1453" s="262"/>
      <c r="ML1453" s="262"/>
      <c r="MM1453" s="262"/>
      <c r="MN1453" s="262"/>
      <c r="MO1453" s="262"/>
      <c r="MP1453" s="262"/>
      <c r="MQ1453" s="262"/>
      <c r="MR1453" s="262"/>
      <c r="MS1453" s="262"/>
      <c r="MT1453" s="262"/>
      <c r="MU1453" s="262"/>
    </row>
    <row r="1454" spans="1:359" x14ac:dyDescent="0.2">
      <c r="A1454" s="241" t="s">
        <v>341</v>
      </c>
      <c r="B1454" s="476" t="s">
        <v>971</v>
      </c>
      <c r="C1454" s="326" t="s">
        <v>782</v>
      </c>
      <c r="D1454" s="283" t="s">
        <v>342</v>
      </c>
      <c r="E1454" s="503">
        <v>0</v>
      </c>
      <c r="F1454" s="471">
        <v>106</v>
      </c>
      <c r="G1454" s="471">
        <v>179</v>
      </c>
      <c r="H1454" s="471">
        <v>245</v>
      </c>
      <c r="I1454" s="471">
        <v>179</v>
      </c>
      <c r="J1454" s="471">
        <v>76</v>
      </c>
      <c r="K1454" s="471">
        <v>30</v>
      </c>
      <c r="L1454" s="471">
        <v>22</v>
      </c>
      <c r="M1454" s="471">
        <v>0</v>
      </c>
      <c r="N1454" s="496">
        <v>837</v>
      </c>
      <c r="O1454" s="503">
        <v>10</v>
      </c>
      <c r="P1454" s="471">
        <v>0</v>
      </c>
      <c r="Q1454" s="471">
        <v>0</v>
      </c>
      <c r="R1454" s="471">
        <v>0</v>
      </c>
      <c r="S1454" s="471">
        <v>0</v>
      </c>
      <c r="T1454" s="471">
        <v>0</v>
      </c>
      <c r="U1454" s="471">
        <v>0</v>
      </c>
      <c r="V1454" s="471">
        <v>0</v>
      </c>
      <c r="W1454" s="471">
        <v>0</v>
      </c>
      <c r="X1454" s="496">
        <v>0</v>
      </c>
      <c r="Y1454" s="503">
        <v>25</v>
      </c>
      <c r="Z1454" s="471">
        <v>0</v>
      </c>
      <c r="AA1454" s="471">
        <v>0</v>
      </c>
      <c r="AB1454" s="471">
        <v>0</v>
      </c>
      <c r="AC1454" s="471">
        <v>0</v>
      </c>
      <c r="AD1454" s="471">
        <v>0</v>
      </c>
      <c r="AE1454" s="471">
        <v>0</v>
      </c>
      <c r="AF1454" s="471">
        <v>0</v>
      </c>
      <c r="AG1454" s="471">
        <v>0</v>
      </c>
      <c r="AH1454" s="496">
        <v>0</v>
      </c>
      <c r="AI1454" s="503">
        <v>50</v>
      </c>
      <c r="AJ1454" s="471">
        <v>0</v>
      </c>
      <c r="AK1454" s="471">
        <v>0</v>
      </c>
      <c r="AL1454" s="471">
        <v>0</v>
      </c>
      <c r="AM1454" s="471">
        <v>0</v>
      </c>
      <c r="AN1454" s="471">
        <v>0</v>
      </c>
      <c r="AO1454" s="471">
        <v>0</v>
      </c>
      <c r="AP1454" s="471">
        <v>0</v>
      </c>
      <c r="AQ1454" s="471">
        <v>0</v>
      </c>
      <c r="AR1454" s="496">
        <v>0</v>
      </c>
      <c r="AS1454" s="503">
        <v>100</v>
      </c>
      <c r="AT1454" s="471">
        <v>0</v>
      </c>
      <c r="AU1454" s="471">
        <v>0</v>
      </c>
      <c r="AV1454" s="471">
        <v>0</v>
      </c>
      <c r="AW1454" s="471">
        <v>0</v>
      </c>
      <c r="AX1454" s="471">
        <v>0</v>
      </c>
      <c r="AY1454" s="471">
        <v>0</v>
      </c>
      <c r="AZ1454" s="471">
        <v>0</v>
      </c>
      <c r="BA1454" s="471">
        <v>0</v>
      </c>
      <c r="BB1454" s="496">
        <v>0</v>
      </c>
      <c r="BC1454" s="503">
        <v>0</v>
      </c>
      <c r="BD1454" s="471">
        <v>0</v>
      </c>
      <c r="BE1454" s="471">
        <v>0</v>
      </c>
      <c r="BF1454" s="471">
        <v>0</v>
      </c>
      <c r="BG1454" s="471">
        <v>0</v>
      </c>
      <c r="BH1454" s="471">
        <v>0</v>
      </c>
      <c r="BI1454" s="471">
        <v>0</v>
      </c>
      <c r="BJ1454" s="471">
        <v>0</v>
      </c>
      <c r="BK1454" s="471">
        <v>0</v>
      </c>
      <c r="BL1454" s="496">
        <v>0</v>
      </c>
      <c r="BM1454" s="471">
        <v>0</v>
      </c>
      <c r="BN1454" s="471">
        <v>0</v>
      </c>
      <c r="BO1454" s="471">
        <v>0</v>
      </c>
      <c r="BP1454" s="471">
        <v>0</v>
      </c>
      <c r="BQ1454" s="471">
        <v>0</v>
      </c>
      <c r="BR1454" s="471">
        <v>0</v>
      </c>
      <c r="BS1454" s="471">
        <v>0</v>
      </c>
      <c r="BT1454" s="471">
        <v>0</v>
      </c>
      <c r="BU1454" s="496">
        <v>0</v>
      </c>
      <c r="BV1454" s="471">
        <v>106</v>
      </c>
      <c r="BW1454" s="471">
        <v>179</v>
      </c>
      <c r="BX1454" s="471">
        <v>245</v>
      </c>
      <c r="BY1454" s="471">
        <v>179</v>
      </c>
      <c r="BZ1454" s="471">
        <v>76</v>
      </c>
      <c r="CA1454" s="471">
        <v>30</v>
      </c>
      <c r="CB1454" s="471">
        <v>22</v>
      </c>
      <c r="CC1454" s="471">
        <v>0</v>
      </c>
      <c r="CD1454" s="496">
        <v>837</v>
      </c>
      <c r="CE1454" s="503">
        <v>10</v>
      </c>
      <c r="CF1454" s="471">
        <v>0</v>
      </c>
      <c r="CG1454" s="471">
        <v>0</v>
      </c>
      <c r="CH1454" s="471">
        <v>0</v>
      </c>
      <c r="CI1454" s="471">
        <v>0</v>
      </c>
      <c r="CJ1454" s="471">
        <v>0</v>
      </c>
      <c r="CK1454" s="471">
        <v>0</v>
      </c>
      <c r="CL1454" s="471">
        <v>0</v>
      </c>
      <c r="CM1454" s="471">
        <v>0</v>
      </c>
      <c r="CN1454" s="496">
        <v>0</v>
      </c>
      <c r="CO1454" s="503">
        <v>25</v>
      </c>
      <c r="CP1454" s="471">
        <v>0</v>
      </c>
      <c r="CQ1454" s="471">
        <v>0</v>
      </c>
      <c r="CR1454" s="471">
        <v>0</v>
      </c>
      <c r="CS1454" s="471">
        <v>0</v>
      </c>
      <c r="CT1454" s="471">
        <v>0</v>
      </c>
      <c r="CU1454" s="471">
        <v>0</v>
      </c>
      <c r="CV1454" s="471">
        <v>0</v>
      </c>
      <c r="CW1454" s="471">
        <v>0</v>
      </c>
      <c r="CX1454" s="496">
        <v>0</v>
      </c>
      <c r="CY1454" s="503">
        <v>50</v>
      </c>
      <c r="CZ1454" s="471">
        <v>0</v>
      </c>
      <c r="DA1454" s="471">
        <v>0</v>
      </c>
      <c r="DB1454" s="471">
        <v>0</v>
      </c>
      <c r="DC1454" s="471">
        <v>0</v>
      </c>
      <c r="DD1454" s="471">
        <v>0</v>
      </c>
      <c r="DE1454" s="471">
        <v>0</v>
      </c>
      <c r="DF1454" s="471">
        <v>0</v>
      </c>
      <c r="DG1454" s="471">
        <v>0</v>
      </c>
      <c r="DH1454" s="496">
        <v>0</v>
      </c>
      <c r="DI1454" s="503">
        <v>100</v>
      </c>
      <c r="DJ1454" s="471">
        <v>14</v>
      </c>
      <c r="DK1454" s="471">
        <v>24</v>
      </c>
      <c r="DL1454" s="471">
        <v>21</v>
      </c>
      <c r="DM1454" s="471">
        <v>13</v>
      </c>
      <c r="DN1454" s="471">
        <v>1</v>
      </c>
      <c r="DO1454" s="471">
        <v>6</v>
      </c>
      <c r="DP1454" s="471">
        <v>2</v>
      </c>
      <c r="DQ1454" s="471">
        <v>2</v>
      </c>
      <c r="DR1454" s="496">
        <v>83</v>
      </c>
      <c r="DS1454" s="503">
        <v>0</v>
      </c>
      <c r="DT1454" s="471">
        <v>0</v>
      </c>
      <c r="DU1454" s="471">
        <v>0</v>
      </c>
      <c r="DV1454" s="471">
        <v>0</v>
      </c>
      <c r="DW1454" s="471">
        <v>0</v>
      </c>
      <c r="DX1454" s="471">
        <v>0</v>
      </c>
      <c r="DY1454" s="471">
        <v>0</v>
      </c>
      <c r="DZ1454" s="471">
        <v>0</v>
      </c>
      <c r="EA1454" s="471">
        <v>0</v>
      </c>
      <c r="EB1454" s="496">
        <v>0</v>
      </c>
      <c r="EC1454" s="471">
        <v>14</v>
      </c>
      <c r="ED1454" s="471">
        <v>24</v>
      </c>
      <c r="EE1454" s="471">
        <v>21</v>
      </c>
      <c r="EF1454" s="471">
        <v>13</v>
      </c>
      <c r="EG1454" s="471">
        <v>1</v>
      </c>
      <c r="EH1454" s="471">
        <v>6</v>
      </c>
      <c r="EI1454" s="471">
        <v>2</v>
      </c>
      <c r="EJ1454" s="471">
        <v>2</v>
      </c>
      <c r="EK1454" s="496">
        <v>83</v>
      </c>
      <c r="EL1454" s="518">
        <v>50</v>
      </c>
      <c r="EM1454" s="471">
        <v>0</v>
      </c>
      <c r="EN1454" s="471">
        <v>0</v>
      </c>
      <c r="EO1454" s="471">
        <v>0</v>
      </c>
      <c r="EP1454" s="471">
        <v>0</v>
      </c>
      <c r="EQ1454" s="471">
        <v>0</v>
      </c>
      <c r="ER1454" s="471">
        <v>0</v>
      </c>
      <c r="ES1454" s="471">
        <v>0</v>
      </c>
      <c r="ET1454" s="471">
        <v>0</v>
      </c>
      <c r="EU1454" s="496">
        <v>0</v>
      </c>
      <c r="EV1454" s="503">
        <v>100</v>
      </c>
      <c r="EW1454" s="471">
        <v>0</v>
      </c>
      <c r="EX1454" s="471">
        <v>0</v>
      </c>
      <c r="EY1454" s="471">
        <v>0</v>
      </c>
      <c r="EZ1454" s="471">
        <v>0</v>
      </c>
      <c r="FA1454" s="471">
        <v>0</v>
      </c>
      <c r="FB1454" s="471">
        <v>0</v>
      </c>
      <c r="FC1454" s="471">
        <v>0</v>
      </c>
      <c r="FD1454" s="471">
        <v>0</v>
      </c>
      <c r="FE1454" s="496">
        <v>0</v>
      </c>
      <c r="FF1454" s="503">
        <v>150</v>
      </c>
      <c r="FG1454" s="471">
        <v>0</v>
      </c>
      <c r="FH1454" s="471">
        <v>0</v>
      </c>
      <c r="FI1454" s="471">
        <v>0</v>
      </c>
      <c r="FJ1454" s="471">
        <v>0</v>
      </c>
      <c r="FK1454" s="471">
        <v>0</v>
      </c>
      <c r="FL1454" s="471">
        <v>0</v>
      </c>
      <c r="FM1454" s="471">
        <v>0</v>
      </c>
      <c r="FN1454" s="471">
        <v>0</v>
      </c>
      <c r="FO1454" s="496">
        <v>0</v>
      </c>
      <c r="FP1454" s="503">
        <v>200</v>
      </c>
      <c r="FQ1454" s="471">
        <v>1</v>
      </c>
      <c r="FR1454" s="471">
        <v>6</v>
      </c>
      <c r="FS1454" s="471">
        <v>13</v>
      </c>
      <c r="FT1454" s="471">
        <v>1</v>
      </c>
      <c r="FU1454" s="471">
        <v>3</v>
      </c>
      <c r="FV1454" s="471">
        <v>0</v>
      </c>
      <c r="FW1454" s="471">
        <v>0</v>
      </c>
      <c r="FX1454" s="471">
        <v>0</v>
      </c>
      <c r="FY1454" s="496">
        <v>24</v>
      </c>
      <c r="FZ1454" s="503">
        <v>0</v>
      </c>
      <c r="GA1454" s="471">
        <v>0</v>
      </c>
      <c r="GB1454" s="471">
        <v>0</v>
      </c>
      <c r="GC1454" s="471">
        <v>0</v>
      </c>
      <c r="GD1454" s="471">
        <v>0</v>
      </c>
      <c r="GE1454" s="471">
        <v>0</v>
      </c>
      <c r="GF1454" s="471">
        <v>0</v>
      </c>
      <c r="GG1454" s="471">
        <v>0</v>
      </c>
      <c r="GH1454" s="471">
        <v>0</v>
      </c>
      <c r="GI1454" s="496">
        <v>0</v>
      </c>
      <c r="GJ1454" s="471">
        <v>1</v>
      </c>
      <c r="GK1454" s="471">
        <v>6</v>
      </c>
      <c r="GL1454" s="471">
        <v>13</v>
      </c>
      <c r="GM1454" s="471">
        <v>1</v>
      </c>
      <c r="GN1454" s="471">
        <v>3</v>
      </c>
      <c r="GO1454" s="471">
        <v>0</v>
      </c>
      <c r="GP1454" s="471">
        <v>0</v>
      </c>
      <c r="GQ1454" s="471">
        <v>0</v>
      </c>
      <c r="GR1454" s="496">
        <v>24</v>
      </c>
      <c r="GS1454" s="503">
        <v>100</v>
      </c>
      <c r="GT1454" s="471">
        <v>1</v>
      </c>
      <c r="GU1454" s="471">
        <v>2</v>
      </c>
      <c r="GV1454" s="471">
        <v>3</v>
      </c>
      <c r="GW1454" s="471">
        <v>0</v>
      </c>
      <c r="GX1454" s="471">
        <v>0</v>
      </c>
      <c r="GY1454" s="471">
        <v>1</v>
      </c>
      <c r="GZ1454" s="471">
        <v>0</v>
      </c>
      <c r="HA1454" s="471">
        <v>0</v>
      </c>
      <c r="HB1454" s="496">
        <v>7</v>
      </c>
      <c r="HC1454" s="503">
        <v>150</v>
      </c>
      <c r="HD1454" s="471">
        <v>0</v>
      </c>
      <c r="HE1454" s="471">
        <v>0</v>
      </c>
      <c r="HF1454" s="471">
        <v>0</v>
      </c>
      <c r="HG1454" s="471">
        <v>0</v>
      </c>
      <c r="HH1454" s="471">
        <v>0</v>
      </c>
      <c r="HI1454" s="471">
        <v>0</v>
      </c>
      <c r="HJ1454" s="471">
        <v>0</v>
      </c>
      <c r="HK1454" s="471">
        <v>0</v>
      </c>
      <c r="HL1454" s="496">
        <v>0</v>
      </c>
      <c r="HM1454" s="503">
        <v>200</v>
      </c>
      <c r="HN1454" s="471">
        <v>0</v>
      </c>
      <c r="HO1454" s="471">
        <v>0</v>
      </c>
      <c r="HP1454" s="471">
        <v>0</v>
      </c>
      <c r="HQ1454" s="471">
        <v>0</v>
      </c>
      <c r="HR1454" s="471">
        <v>1</v>
      </c>
      <c r="HS1454" s="471">
        <v>0</v>
      </c>
      <c r="HT1454" s="471">
        <v>0</v>
      </c>
      <c r="HU1454" s="471">
        <v>0</v>
      </c>
      <c r="HV1454" s="496">
        <v>1</v>
      </c>
      <c r="HW1454" s="503">
        <v>250</v>
      </c>
      <c r="HX1454" s="471">
        <v>0</v>
      </c>
      <c r="HY1454" s="471">
        <v>0</v>
      </c>
      <c r="HZ1454" s="471">
        <v>0</v>
      </c>
      <c r="IA1454" s="471">
        <v>0</v>
      </c>
      <c r="IB1454" s="471">
        <v>0</v>
      </c>
      <c r="IC1454" s="471">
        <v>0</v>
      </c>
      <c r="ID1454" s="471">
        <v>0</v>
      </c>
      <c r="IE1454" s="471">
        <v>0</v>
      </c>
      <c r="IF1454" s="496">
        <v>0</v>
      </c>
      <c r="IG1454" s="503">
        <v>300</v>
      </c>
      <c r="IH1454" s="471">
        <v>2</v>
      </c>
      <c r="II1454" s="471">
        <v>4</v>
      </c>
      <c r="IJ1454" s="471">
        <v>2</v>
      </c>
      <c r="IK1454" s="471">
        <v>2</v>
      </c>
      <c r="IL1454" s="471">
        <v>2</v>
      </c>
      <c r="IM1454" s="471">
        <v>1</v>
      </c>
      <c r="IN1454" s="471">
        <v>0</v>
      </c>
      <c r="IO1454" s="471">
        <v>0</v>
      </c>
      <c r="IP1454" s="496">
        <v>13</v>
      </c>
      <c r="IQ1454" s="503">
        <v>0</v>
      </c>
      <c r="IR1454" s="471">
        <v>0</v>
      </c>
      <c r="IS1454" s="471">
        <v>0</v>
      </c>
      <c r="IT1454" s="471">
        <v>0</v>
      </c>
      <c r="IU1454" s="471">
        <v>0</v>
      </c>
      <c r="IV1454" s="471">
        <v>0</v>
      </c>
      <c r="IW1454" s="471">
        <v>0</v>
      </c>
      <c r="IX1454" s="471">
        <v>0</v>
      </c>
      <c r="IY1454" s="471">
        <v>0</v>
      </c>
      <c r="IZ1454" s="496">
        <v>0</v>
      </c>
      <c r="JA1454" s="471">
        <v>3</v>
      </c>
      <c r="JB1454" s="471">
        <v>6</v>
      </c>
      <c r="JC1454" s="471">
        <v>5</v>
      </c>
      <c r="JD1454" s="471">
        <v>2</v>
      </c>
      <c r="JE1454" s="471">
        <v>3</v>
      </c>
      <c r="JF1454" s="471">
        <v>2</v>
      </c>
      <c r="JG1454" s="471">
        <v>0</v>
      </c>
      <c r="JH1454" s="471">
        <v>0</v>
      </c>
      <c r="JI1454" s="471">
        <v>21</v>
      </c>
      <c r="JJ1454" s="503">
        <v>0</v>
      </c>
      <c r="JK1454" s="471">
        <v>19</v>
      </c>
      <c r="JL1454" s="471">
        <v>12</v>
      </c>
      <c r="JM1454" s="471">
        <v>29</v>
      </c>
      <c r="JN1454" s="471">
        <v>41</v>
      </c>
      <c r="JO1454" s="471">
        <v>24</v>
      </c>
      <c r="JP1454" s="471">
        <v>18</v>
      </c>
      <c r="JQ1454" s="471">
        <v>25</v>
      </c>
      <c r="JR1454" s="471">
        <v>6</v>
      </c>
      <c r="JS1454" s="496">
        <v>174</v>
      </c>
      <c r="JT1454" s="503">
        <v>10</v>
      </c>
      <c r="JU1454" s="471">
        <v>0</v>
      </c>
      <c r="JV1454" s="471">
        <v>0</v>
      </c>
      <c r="JW1454" s="471">
        <v>0</v>
      </c>
      <c r="JX1454" s="471">
        <v>0</v>
      </c>
      <c r="JY1454" s="471">
        <v>0</v>
      </c>
      <c r="JZ1454" s="471">
        <v>0</v>
      </c>
      <c r="KA1454" s="471">
        <v>0</v>
      </c>
      <c r="KB1454" s="471">
        <v>0</v>
      </c>
      <c r="KC1454" s="496">
        <v>0</v>
      </c>
      <c r="KD1454" s="503">
        <v>50</v>
      </c>
      <c r="KE1454" s="471">
        <v>0</v>
      </c>
      <c r="KF1454" s="471">
        <v>0</v>
      </c>
      <c r="KG1454" s="471">
        <v>1</v>
      </c>
      <c r="KH1454" s="471">
        <v>0</v>
      </c>
      <c r="KI1454" s="471">
        <v>0</v>
      </c>
      <c r="KJ1454" s="471">
        <v>0</v>
      </c>
      <c r="KK1454" s="471">
        <v>0</v>
      </c>
      <c r="KL1454" s="471">
        <v>0</v>
      </c>
      <c r="KM1454" s="496">
        <v>1</v>
      </c>
      <c r="KN1454" s="503">
        <v>0</v>
      </c>
      <c r="KO1454" s="471">
        <v>0</v>
      </c>
      <c r="KP1454" s="471">
        <v>0</v>
      </c>
      <c r="KQ1454" s="471">
        <v>0</v>
      </c>
      <c r="KR1454" s="471">
        <v>0</v>
      </c>
      <c r="KS1454" s="471">
        <v>0</v>
      </c>
      <c r="KT1454" s="471">
        <v>0</v>
      </c>
      <c r="KU1454" s="471">
        <v>0</v>
      </c>
      <c r="KV1454" s="471">
        <v>0</v>
      </c>
      <c r="KW1454" s="496">
        <v>0</v>
      </c>
      <c r="KX1454" s="471">
        <v>19</v>
      </c>
      <c r="KY1454" s="471">
        <v>12</v>
      </c>
      <c r="KZ1454" s="471">
        <v>30</v>
      </c>
      <c r="LA1454" s="471">
        <v>41</v>
      </c>
      <c r="LB1454" s="471">
        <v>24</v>
      </c>
      <c r="LC1454" s="471">
        <v>18</v>
      </c>
      <c r="LD1454" s="471">
        <v>25</v>
      </c>
      <c r="LE1454" s="471">
        <v>6</v>
      </c>
      <c r="LF1454" s="496">
        <v>175</v>
      </c>
      <c r="LG1454" s="262"/>
      <c r="LH1454" s="262"/>
      <c r="LI1454" s="262"/>
      <c r="LJ1454" s="262"/>
      <c r="LK1454" s="262"/>
      <c r="LL1454" s="262"/>
      <c r="LM1454" s="262"/>
      <c r="LN1454" s="262"/>
      <c r="LO1454" s="262"/>
      <c r="LP1454" s="262"/>
      <c r="LQ1454" s="262"/>
      <c r="LR1454" s="262"/>
      <c r="LS1454" s="262"/>
      <c r="LT1454" s="262"/>
      <c r="LU1454" s="262"/>
      <c r="LV1454" s="262"/>
      <c r="LW1454" s="262"/>
      <c r="LX1454" s="262"/>
      <c r="LY1454" s="262"/>
      <c r="LZ1454" s="262"/>
      <c r="MA1454" s="262"/>
      <c r="MB1454" s="262"/>
      <c r="MC1454" s="262"/>
      <c r="MD1454" s="262"/>
      <c r="ME1454" s="262"/>
      <c r="MF1454" s="262"/>
      <c r="MG1454" s="262"/>
      <c r="MH1454" s="262"/>
      <c r="MI1454" s="262"/>
      <c r="MJ1454" s="262"/>
      <c r="MK1454" s="262"/>
      <c r="ML1454" s="262"/>
      <c r="MM1454" s="262"/>
      <c r="MN1454" s="262"/>
      <c r="MO1454" s="262"/>
      <c r="MP1454" s="262"/>
      <c r="MQ1454" s="262"/>
      <c r="MR1454" s="262"/>
      <c r="MS1454" s="262"/>
      <c r="MT1454" s="262"/>
      <c r="MU1454" s="262"/>
    </row>
    <row r="1455" spans="1:359" x14ac:dyDescent="0.2">
      <c r="A1455" s="241" t="s">
        <v>343</v>
      </c>
      <c r="B1455" s="476" t="s">
        <v>972</v>
      </c>
      <c r="C1455" s="326" t="s">
        <v>626</v>
      </c>
      <c r="D1455" s="283" t="s">
        <v>344</v>
      </c>
      <c r="E1455" s="503">
        <v>0</v>
      </c>
      <c r="F1455" s="471">
        <v>43</v>
      </c>
      <c r="G1455" s="471">
        <v>74</v>
      </c>
      <c r="H1455" s="471">
        <v>77</v>
      </c>
      <c r="I1455" s="471">
        <v>36</v>
      </c>
      <c r="J1455" s="471">
        <v>23</v>
      </c>
      <c r="K1455" s="471">
        <v>19</v>
      </c>
      <c r="L1455" s="471">
        <v>10</v>
      </c>
      <c r="M1455" s="471">
        <v>0</v>
      </c>
      <c r="N1455" s="496">
        <v>282</v>
      </c>
      <c r="O1455" s="503">
        <v>10</v>
      </c>
      <c r="P1455" s="471">
        <v>0</v>
      </c>
      <c r="Q1455" s="471">
        <v>0</v>
      </c>
      <c r="R1455" s="471">
        <v>0</v>
      </c>
      <c r="S1455" s="471">
        <v>0</v>
      </c>
      <c r="T1455" s="471">
        <v>0</v>
      </c>
      <c r="U1455" s="471">
        <v>0</v>
      </c>
      <c r="V1455" s="471">
        <v>0</v>
      </c>
      <c r="W1455" s="471">
        <v>0</v>
      </c>
      <c r="X1455" s="496">
        <v>0</v>
      </c>
      <c r="Y1455" s="503">
        <v>25</v>
      </c>
      <c r="Z1455" s="471">
        <v>0</v>
      </c>
      <c r="AA1455" s="471">
        <v>0</v>
      </c>
      <c r="AB1455" s="471">
        <v>0</v>
      </c>
      <c r="AC1455" s="471">
        <v>0</v>
      </c>
      <c r="AD1455" s="471">
        <v>0</v>
      </c>
      <c r="AE1455" s="471">
        <v>0</v>
      </c>
      <c r="AF1455" s="471">
        <v>0</v>
      </c>
      <c r="AG1455" s="471">
        <v>0</v>
      </c>
      <c r="AH1455" s="496">
        <v>0</v>
      </c>
      <c r="AI1455" s="503">
        <v>50</v>
      </c>
      <c r="AJ1455" s="471">
        <v>0</v>
      </c>
      <c r="AK1455" s="471">
        <v>0</v>
      </c>
      <c r="AL1455" s="471">
        <v>0</v>
      </c>
      <c r="AM1455" s="471">
        <v>0</v>
      </c>
      <c r="AN1455" s="471">
        <v>0</v>
      </c>
      <c r="AO1455" s="471">
        <v>0</v>
      </c>
      <c r="AP1455" s="471">
        <v>0</v>
      </c>
      <c r="AQ1455" s="471">
        <v>0</v>
      </c>
      <c r="AR1455" s="496">
        <v>0</v>
      </c>
      <c r="AS1455" s="503">
        <v>100</v>
      </c>
      <c r="AT1455" s="471">
        <v>0</v>
      </c>
      <c r="AU1455" s="471">
        <v>0</v>
      </c>
      <c r="AV1455" s="471">
        <v>0</v>
      </c>
      <c r="AW1455" s="471">
        <v>0</v>
      </c>
      <c r="AX1455" s="471">
        <v>0</v>
      </c>
      <c r="AY1455" s="471">
        <v>0</v>
      </c>
      <c r="AZ1455" s="471">
        <v>0</v>
      </c>
      <c r="BA1455" s="471">
        <v>0</v>
      </c>
      <c r="BB1455" s="496">
        <v>0</v>
      </c>
      <c r="BC1455" s="503">
        <v>0</v>
      </c>
      <c r="BD1455" s="471">
        <v>0</v>
      </c>
      <c r="BE1455" s="471">
        <v>0</v>
      </c>
      <c r="BF1455" s="471">
        <v>0</v>
      </c>
      <c r="BG1455" s="471">
        <v>0</v>
      </c>
      <c r="BH1455" s="471">
        <v>0</v>
      </c>
      <c r="BI1455" s="471">
        <v>0</v>
      </c>
      <c r="BJ1455" s="471">
        <v>0</v>
      </c>
      <c r="BK1455" s="471">
        <v>0</v>
      </c>
      <c r="BL1455" s="496">
        <v>0</v>
      </c>
      <c r="BM1455" s="471">
        <v>0</v>
      </c>
      <c r="BN1455" s="471">
        <v>0</v>
      </c>
      <c r="BO1455" s="471">
        <v>0</v>
      </c>
      <c r="BP1455" s="471">
        <v>0</v>
      </c>
      <c r="BQ1455" s="471">
        <v>0</v>
      </c>
      <c r="BR1455" s="471">
        <v>0</v>
      </c>
      <c r="BS1455" s="471">
        <v>0</v>
      </c>
      <c r="BT1455" s="471">
        <v>0</v>
      </c>
      <c r="BU1455" s="496">
        <v>0</v>
      </c>
      <c r="BV1455" s="471">
        <v>43</v>
      </c>
      <c r="BW1455" s="471">
        <v>74</v>
      </c>
      <c r="BX1455" s="471">
        <v>77</v>
      </c>
      <c r="BY1455" s="471">
        <v>36</v>
      </c>
      <c r="BZ1455" s="471">
        <v>23</v>
      </c>
      <c r="CA1455" s="471">
        <v>19</v>
      </c>
      <c r="CB1455" s="471">
        <v>10</v>
      </c>
      <c r="CC1455" s="471">
        <v>0</v>
      </c>
      <c r="CD1455" s="496">
        <v>282</v>
      </c>
      <c r="CE1455" s="503">
        <v>10</v>
      </c>
      <c r="CF1455" s="471">
        <v>0</v>
      </c>
      <c r="CG1455" s="471">
        <v>0</v>
      </c>
      <c r="CH1455" s="471">
        <v>0</v>
      </c>
      <c r="CI1455" s="471">
        <v>0</v>
      </c>
      <c r="CJ1455" s="471">
        <v>0</v>
      </c>
      <c r="CK1455" s="471">
        <v>0</v>
      </c>
      <c r="CL1455" s="471">
        <v>0</v>
      </c>
      <c r="CM1455" s="471">
        <v>0</v>
      </c>
      <c r="CN1455" s="496">
        <v>0</v>
      </c>
      <c r="CO1455" s="503">
        <v>25</v>
      </c>
      <c r="CP1455" s="471">
        <v>0</v>
      </c>
      <c r="CQ1455" s="471">
        <v>0</v>
      </c>
      <c r="CR1455" s="471">
        <v>0</v>
      </c>
      <c r="CS1455" s="471">
        <v>0</v>
      </c>
      <c r="CT1455" s="471">
        <v>0</v>
      </c>
      <c r="CU1455" s="471">
        <v>0</v>
      </c>
      <c r="CV1455" s="471">
        <v>0</v>
      </c>
      <c r="CW1455" s="471">
        <v>0</v>
      </c>
      <c r="CX1455" s="496">
        <v>0</v>
      </c>
      <c r="CY1455" s="503">
        <v>50</v>
      </c>
      <c r="CZ1455" s="471">
        <v>0</v>
      </c>
      <c r="DA1455" s="471">
        <v>0</v>
      </c>
      <c r="DB1455" s="471">
        <v>0</v>
      </c>
      <c r="DC1455" s="471">
        <v>0</v>
      </c>
      <c r="DD1455" s="471">
        <v>0</v>
      </c>
      <c r="DE1455" s="471">
        <v>0</v>
      </c>
      <c r="DF1455" s="471">
        <v>0</v>
      </c>
      <c r="DG1455" s="471">
        <v>0</v>
      </c>
      <c r="DH1455" s="496">
        <v>0</v>
      </c>
      <c r="DI1455" s="503">
        <v>100</v>
      </c>
      <c r="DJ1455" s="471">
        <v>18</v>
      </c>
      <c r="DK1455" s="471">
        <v>12</v>
      </c>
      <c r="DL1455" s="471">
        <v>10</v>
      </c>
      <c r="DM1455" s="471">
        <v>7</v>
      </c>
      <c r="DN1455" s="471">
        <v>6</v>
      </c>
      <c r="DO1455" s="471">
        <v>4</v>
      </c>
      <c r="DP1455" s="471">
        <v>2</v>
      </c>
      <c r="DQ1455" s="471">
        <v>0</v>
      </c>
      <c r="DR1455" s="496">
        <v>59</v>
      </c>
      <c r="DS1455" s="503">
        <v>0</v>
      </c>
      <c r="DT1455" s="471">
        <v>0</v>
      </c>
      <c r="DU1455" s="471">
        <v>0</v>
      </c>
      <c r="DV1455" s="471">
        <v>0</v>
      </c>
      <c r="DW1455" s="471">
        <v>0</v>
      </c>
      <c r="DX1455" s="471">
        <v>0</v>
      </c>
      <c r="DY1455" s="471">
        <v>0</v>
      </c>
      <c r="DZ1455" s="471">
        <v>0</v>
      </c>
      <c r="EA1455" s="471">
        <v>0</v>
      </c>
      <c r="EB1455" s="496">
        <v>0</v>
      </c>
      <c r="EC1455" s="471">
        <v>18</v>
      </c>
      <c r="ED1455" s="471">
        <v>12</v>
      </c>
      <c r="EE1455" s="471">
        <v>10</v>
      </c>
      <c r="EF1455" s="471">
        <v>7</v>
      </c>
      <c r="EG1455" s="471">
        <v>6</v>
      </c>
      <c r="EH1455" s="471">
        <v>4</v>
      </c>
      <c r="EI1455" s="471">
        <v>2</v>
      </c>
      <c r="EJ1455" s="471">
        <v>0</v>
      </c>
      <c r="EK1455" s="496">
        <v>59</v>
      </c>
      <c r="EL1455" s="518">
        <v>50</v>
      </c>
      <c r="EM1455" s="471">
        <v>0</v>
      </c>
      <c r="EN1455" s="471">
        <v>0</v>
      </c>
      <c r="EO1455" s="471">
        <v>0</v>
      </c>
      <c r="EP1455" s="471">
        <v>0</v>
      </c>
      <c r="EQ1455" s="471">
        <v>0</v>
      </c>
      <c r="ER1455" s="471">
        <v>0</v>
      </c>
      <c r="ES1455" s="471">
        <v>0</v>
      </c>
      <c r="ET1455" s="471">
        <v>0</v>
      </c>
      <c r="EU1455" s="496">
        <v>0</v>
      </c>
      <c r="EV1455" s="503">
        <v>100</v>
      </c>
      <c r="EW1455" s="471">
        <v>0</v>
      </c>
      <c r="EX1455" s="471">
        <v>0</v>
      </c>
      <c r="EY1455" s="471">
        <v>0</v>
      </c>
      <c r="EZ1455" s="471">
        <v>0</v>
      </c>
      <c r="FA1455" s="471">
        <v>0</v>
      </c>
      <c r="FB1455" s="471">
        <v>0</v>
      </c>
      <c r="FC1455" s="471">
        <v>0</v>
      </c>
      <c r="FD1455" s="471">
        <v>0</v>
      </c>
      <c r="FE1455" s="496">
        <v>0</v>
      </c>
      <c r="FF1455" s="503">
        <v>150</v>
      </c>
      <c r="FG1455" s="471">
        <v>0</v>
      </c>
      <c r="FH1455" s="471">
        <v>0</v>
      </c>
      <c r="FI1455" s="471">
        <v>0</v>
      </c>
      <c r="FJ1455" s="471">
        <v>0</v>
      </c>
      <c r="FK1455" s="471">
        <v>0</v>
      </c>
      <c r="FL1455" s="471">
        <v>0</v>
      </c>
      <c r="FM1455" s="471">
        <v>0</v>
      </c>
      <c r="FN1455" s="471">
        <v>0</v>
      </c>
      <c r="FO1455" s="496">
        <v>0</v>
      </c>
      <c r="FP1455" s="503">
        <v>200</v>
      </c>
      <c r="FQ1455" s="471">
        <v>3</v>
      </c>
      <c r="FR1455" s="471">
        <v>3</v>
      </c>
      <c r="FS1455" s="471">
        <v>4</v>
      </c>
      <c r="FT1455" s="471">
        <v>3</v>
      </c>
      <c r="FU1455" s="471">
        <v>4</v>
      </c>
      <c r="FV1455" s="471">
        <v>1</v>
      </c>
      <c r="FW1455" s="471">
        <v>2</v>
      </c>
      <c r="FX1455" s="471">
        <v>0</v>
      </c>
      <c r="FY1455" s="496">
        <v>20</v>
      </c>
      <c r="FZ1455" s="503">
        <v>0</v>
      </c>
      <c r="GA1455" s="471">
        <v>0</v>
      </c>
      <c r="GB1455" s="471">
        <v>0</v>
      </c>
      <c r="GC1455" s="471">
        <v>0</v>
      </c>
      <c r="GD1455" s="471">
        <v>0</v>
      </c>
      <c r="GE1455" s="471">
        <v>0</v>
      </c>
      <c r="GF1455" s="471">
        <v>0</v>
      </c>
      <c r="GG1455" s="471">
        <v>0</v>
      </c>
      <c r="GH1455" s="471">
        <v>0</v>
      </c>
      <c r="GI1455" s="496">
        <v>0</v>
      </c>
      <c r="GJ1455" s="471">
        <v>3</v>
      </c>
      <c r="GK1455" s="471">
        <v>3</v>
      </c>
      <c r="GL1455" s="471">
        <v>4</v>
      </c>
      <c r="GM1455" s="471">
        <v>3</v>
      </c>
      <c r="GN1455" s="471">
        <v>4</v>
      </c>
      <c r="GO1455" s="471">
        <v>1</v>
      </c>
      <c r="GP1455" s="471">
        <v>2</v>
      </c>
      <c r="GQ1455" s="471">
        <v>0</v>
      </c>
      <c r="GR1455" s="496">
        <v>20</v>
      </c>
      <c r="GS1455" s="503">
        <v>100</v>
      </c>
      <c r="GT1455" s="471">
        <v>0</v>
      </c>
      <c r="GU1455" s="471">
        <v>0</v>
      </c>
      <c r="GV1455" s="471">
        <v>0</v>
      </c>
      <c r="GW1455" s="471">
        <v>0</v>
      </c>
      <c r="GX1455" s="471">
        <v>0</v>
      </c>
      <c r="GY1455" s="471">
        <v>0</v>
      </c>
      <c r="GZ1455" s="471">
        <v>0</v>
      </c>
      <c r="HA1455" s="471">
        <v>0</v>
      </c>
      <c r="HB1455" s="496">
        <v>0</v>
      </c>
      <c r="HC1455" s="503">
        <v>150</v>
      </c>
      <c r="HD1455" s="471">
        <v>0</v>
      </c>
      <c r="HE1455" s="471">
        <v>0</v>
      </c>
      <c r="HF1455" s="471">
        <v>0</v>
      </c>
      <c r="HG1455" s="471">
        <v>0</v>
      </c>
      <c r="HH1455" s="471">
        <v>0</v>
      </c>
      <c r="HI1455" s="471">
        <v>0</v>
      </c>
      <c r="HJ1455" s="471">
        <v>0</v>
      </c>
      <c r="HK1455" s="471">
        <v>0</v>
      </c>
      <c r="HL1455" s="496">
        <v>0</v>
      </c>
      <c r="HM1455" s="503">
        <v>200</v>
      </c>
      <c r="HN1455" s="471">
        <v>0</v>
      </c>
      <c r="HO1455" s="471">
        <v>0</v>
      </c>
      <c r="HP1455" s="471">
        <v>0</v>
      </c>
      <c r="HQ1455" s="471">
        <v>0</v>
      </c>
      <c r="HR1455" s="471">
        <v>0</v>
      </c>
      <c r="HS1455" s="471">
        <v>0</v>
      </c>
      <c r="HT1455" s="471">
        <v>0</v>
      </c>
      <c r="HU1455" s="471">
        <v>0</v>
      </c>
      <c r="HV1455" s="496">
        <v>0</v>
      </c>
      <c r="HW1455" s="503">
        <v>250</v>
      </c>
      <c r="HX1455" s="471">
        <v>0</v>
      </c>
      <c r="HY1455" s="471">
        <v>0</v>
      </c>
      <c r="HZ1455" s="471">
        <v>0</v>
      </c>
      <c r="IA1455" s="471">
        <v>0</v>
      </c>
      <c r="IB1455" s="471">
        <v>0</v>
      </c>
      <c r="IC1455" s="471">
        <v>0</v>
      </c>
      <c r="ID1455" s="471">
        <v>0</v>
      </c>
      <c r="IE1455" s="471">
        <v>0</v>
      </c>
      <c r="IF1455" s="496">
        <v>0</v>
      </c>
      <c r="IG1455" s="503">
        <v>300</v>
      </c>
      <c r="IH1455" s="471">
        <v>0</v>
      </c>
      <c r="II1455" s="471">
        <v>3</v>
      </c>
      <c r="IJ1455" s="471">
        <v>2</v>
      </c>
      <c r="IK1455" s="471">
        <v>0</v>
      </c>
      <c r="IL1455" s="471">
        <v>0</v>
      </c>
      <c r="IM1455" s="471">
        <v>1</v>
      </c>
      <c r="IN1455" s="471">
        <v>0</v>
      </c>
      <c r="IO1455" s="471">
        <v>0</v>
      </c>
      <c r="IP1455" s="496">
        <v>6</v>
      </c>
      <c r="IQ1455" s="503">
        <v>0</v>
      </c>
      <c r="IR1455" s="471">
        <v>0</v>
      </c>
      <c r="IS1455" s="471">
        <v>0</v>
      </c>
      <c r="IT1455" s="471">
        <v>0</v>
      </c>
      <c r="IU1455" s="471">
        <v>0</v>
      </c>
      <c r="IV1455" s="471">
        <v>0</v>
      </c>
      <c r="IW1455" s="471">
        <v>0</v>
      </c>
      <c r="IX1455" s="471">
        <v>0</v>
      </c>
      <c r="IY1455" s="471">
        <v>0</v>
      </c>
      <c r="IZ1455" s="496">
        <v>0</v>
      </c>
      <c r="JA1455" s="471">
        <v>0</v>
      </c>
      <c r="JB1455" s="471">
        <v>3</v>
      </c>
      <c r="JC1455" s="471">
        <v>2</v>
      </c>
      <c r="JD1455" s="471">
        <v>0</v>
      </c>
      <c r="JE1455" s="471">
        <v>0</v>
      </c>
      <c r="JF1455" s="471">
        <v>1</v>
      </c>
      <c r="JG1455" s="471">
        <v>0</v>
      </c>
      <c r="JH1455" s="471">
        <v>0</v>
      </c>
      <c r="JI1455" s="471">
        <v>6</v>
      </c>
      <c r="JJ1455" s="503">
        <v>0</v>
      </c>
      <c r="JK1455" s="471">
        <v>53</v>
      </c>
      <c r="JL1455" s="471">
        <v>48</v>
      </c>
      <c r="JM1455" s="471">
        <v>45</v>
      </c>
      <c r="JN1455" s="471">
        <v>39</v>
      </c>
      <c r="JO1455" s="471">
        <v>21</v>
      </c>
      <c r="JP1455" s="471">
        <v>14</v>
      </c>
      <c r="JQ1455" s="471">
        <v>17</v>
      </c>
      <c r="JR1455" s="471">
        <v>7</v>
      </c>
      <c r="JS1455" s="496">
        <v>244</v>
      </c>
      <c r="JT1455" s="503">
        <v>10</v>
      </c>
      <c r="JU1455" s="471">
        <v>0</v>
      </c>
      <c r="JV1455" s="471">
        <v>0</v>
      </c>
      <c r="JW1455" s="471">
        <v>0</v>
      </c>
      <c r="JX1455" s="471">
        <v>0</v>
      </c>
      <c r="JY1455" s="471">
        <v>0</v>
      </c>
      <c r="JZ1455" s="471">
        <v>0</v>
      </c>
      <c r="KA1455" s="471">
        <v>0</v>
      </c>
      <c r="KB1455" s="471">
        <v>0</v>
      </c>
      <c r="KC1455" s="496">
        <v>0</v>
      </c>
      <c r="KD1455" s="503">
        <v>50</v>
      </c>
      <c r="KE1455" s="471">
        <v>0</v>
      </c>
      <c r="KF1455" s="471">
        <v>0</v>
      </c>
      <c r="KG1455" s="471">
        <v>0</v>
      </c>
      <c r="KH1455" s="471">
        <v>0</v>
      </c>
      <c r="KI1455" s="471">
        <v>0</v>
      </c>
      <c r="KJ1455" s="471">
        <v>0</v>
      </c>
      <c r="KK1455" s="471">
        <v>0</v>
      </c>
      <c r="KL1455" s="471">
        <v>0</v>
      </c>
      <c r="KM1455" s="496">
        <v>0</v>
      </c>
      <c r="KN1455" s="503">
        <v>0</v>
      </c>
      <c r="KO1455" s="471">
        <v>0</v>
      </c>
      <c r="KP1455" s="471">
        <v>0</v>
      </c>
      <c r="KQ1455" s="471">
        <v>0</v>
      </c>
      <c r="KR1455" s="471">
        <v>0</v>
      </c>
      <c r="KS1455" s="471">
        <v>0</v>
      </c>
      <c r="KT1455" s="471">
        <v>0</v>
      </c>
      <c r="KU1455" s="471">
        <v>0</v>
      </c>
      <c r="KV1455" s="471">
        <v>0</v>
      </c>
      <c r="KW1455" s="496">
        <v>0</v>
      </c>
      <c r="KX1455" s="471">
        <v>53</v>
      </c>
      <c r="KY1455" s="471">
        <v>48</v>
      </c>
      <c r="KZ1455" s="471">
        <v>45</v>
      </c>
      <c r="LA1455" s="471">
        <v>39</v>
      </c>
      <c r="LB1455" s="471">
        <v>21</v>
      </c>
      <c r="LC1455" s="471">
        <v>14</v>
      </c>
      <c r="LD1455" s="471">
        <v>17</v>
      </c>
      <c r="LE1455" s="471">
        <v>7</v>
      </c>
      <c r="LF1455" s="496">
        <v>244</v>
      </c>
      <c r="LG1455" s="262"/>
      <c r="LH1455" s="262"/>
      <c r="LI1455" s="262"/>
      <c r="LJ1455" s="262"/>
      <c r="LK1455" s="262"/>
      <c r="LL1455" s="262"/>
      <c r="LM1455" s="262"/>
      <c r="LN1455" s="262"/>
      <c r="LO1455" s="262"/>
      <c r="LP1455" s="262"/>
      <c r="LQ1455" s="262"/>
      <c r="LR1455" s="262"/>
      <c r="LS1455" s="262"/>
      <c r="LT1455" s="262"/>
      <c r="LU1455" s="262"/>
      <c r="LV1455" s="262"/>
      <c r="LW1455" s="262"/>
      <c r="LX1455" s="262"/>
      <c r="LY1455" s="262"/>
      <c r="LZ1455" s="262"/>
      <c r="MA1455" s="262"/>
      <c r="MB1455" s="262"/>
      <c r="MC1455" s="262"/>
      <c r="MD1455" s="262"/>
      <c r="ME1455" s="262"/>
      <c r="MF1455" s="262"/>
      <c r="MG1455" s="262"/>
      <c r="MH1455" s="262"/>
      <c r="MI1455" s="262"/>
      <c r="MJ1455" s="262"/>
      <c r="MK1455" s="262"/>
      <c r="ML1455" s="262"/>
      <c r="MM1455" s="262"/>
      <c r="MN1455" s="262"/>
      <c r="MO1455" s="262"/>
      <c r="MP1455" s="262"/>
      <c r="MQ1455" s="262"/>
      <c r="MR1455" s="262"/>
      <c r="MS1455" s="262"/>
      <c r="MT1455" s="262"/>
      <c r="MU1455" s="262"/>
    </row>
    <row r="1456" spans="1:359" x14ac:dyDescent="0.2">
      <c r="A1456" s="241" t="s">
        <v>345</v>
      </c>
      <c r="B1456" s="476" t="s">
        <v>973</v>
      </c>
      <c r="C1456" s="326" t="s">
        <v>807</v>
      </c>
      <c r="D1456" s="283" t="s">
        <v>346</v>
      </c>
      <c r="E1456" s="503">
        <v>0</v>
      </c>
      <c r="F1456" s="471">
        <v>112</v>
      </c>
      <c r="G1456" s="471">
        <v>109</v>
      </c>
      <c r="H1456" s="471">
        <v>90</v>
      </c>
      <c r="I1456" s="471">
        <v>74</v>
      </c>
      <c r="J1456" s="471">
        <v>59</v>
      </c>
      <c r="K1456" s="471">
        <v>35</v>
      </c>
      <c r="L1456" s="471">
        <v>16</v>
      </c>
      <c r="M1456" s="471">
        <v>0</v>
      </c>
      <c r="N1456" s="496">
        <v>495</v>
      </c>
      <c r="O1456" s="503">
        <v>10</v>
      </c>
      <c r="P1456" s="471">
        <v>0</v>
      </c>
      <c r="Q1456" s="471">
        <v>0</v>
      </c>
      <c r="R1456" s="471">
        <v>0</v>
      </c>
      <c r="S1456" s="471">
        <v>0</v>
      </c>
      <c r="T1456" s="471">
        <v>0</v>
      </c>
      <c r="U1456" s="471">
        <v>0</v>
      </c>
      <c r="V1456" s="471">
        <v>0</v>
      </c>
      <c r="W1456" s="471">
        <v>0</v>
      </c>
      <c r="X1456" s="496">
        <v>0</v>
      </c>
      <c r="Y1456" s="503">
        <v>25</v>
      </c>
      <c r="Z1456" s="471">
        <v>0</v>
      </c>
      <c r="AA1456" s="471">
        <v>0</v>
      </c>
      <c r="AB1456" s="471">
        <v>0</v>
      </c>
      <c r="AC1456" s="471">
        <v>0</v>
      </c>
      <c r="AD1456" s="471">
        <v>0</v>
      </c>
      <c r="AE1456" s="471">
        <v>0</v>
      </c>
      <c r="AF1456" s="471">
        <v>0</v>
      </c>
      <c r="AG1456" s="471">
        <v>0</v>
      </c>
      <c r="AH1456" s="496">
        <v>0</v>
      </c>
      <c r="AI1456" s="503">
        <v>50</v>
      </c>
      <c r="AJ1456" s="471">
        <v>0</v>
      </c>
      <c r="AK1456" s="471">
        <v>0</v>
      </c>
      <c r="AL1456" s="471">
        <v>0</v>
      </c>
      <c r="AM1456" s="471">
        <v>0</v>
      </c>
      <c r="AN1456" s="471">
        <v>0</v>
      </c>
      <c r="AO1456" s="471">
        <v>0</v>
      </c>
      <c r="AP1456" s="471">
        <v>0</v>
      </c>
      <c r="AQ1456" s="471">
        <v>0</v>
      </c>
      <c r="AR1456" s="496">
        <v>0</v>
      </c>
      <c r="AS1456" s="503">
        <v>100</v>
      </c>
      <c r="AT1456" s="471">
        <v>5</v>
      </c>
      <c r="AU1456" s="471">
        <v>27</v>
      </c>
      <c r="AV1456" s="471">
        <v>9</v>
      </c>
      <c r="AW1456" s="471">
        <v>9</v>
      </c>
      <c r="AX1456" s="471">
        <v>12</v>
      </c>
      <c r="AY1456" s="471">
        <v>6</v>
      </c>
      <c r="AZ1456" s="471">
        <v>5</v>
      </c>
      <c r="BA1456" s="471">
        <v>0</v>
      </c>
      <c r="BB1456" s="496">
        <v>73</v>
      </c>
      <c r="BC1456" s="503">
        <v>0</v>
      </c>
      <c r="BD1456" s="471">
        <v>0</v>
      </c>
      <c r="BE1456" s="471">
        <v>0</v>
      </c>
      <c r="BF1456" s="471">
        <v>0</v>
      </c>
      <c r="BG1456" s="471">
        <v>0</v>
      </c>
      <c r="BH1456" s="471">
        <v>0</v>
      </c>
      <c r="BI1456" s="471">
        <v>0</v>
      </c>
      <c r="BJ1456" s="471">
        <v>0</v>
      </c>
      <c r="BK1456" s="471">
        <v>0</v>
      </c>
      <c r="BL1456" s="496">
        <v>0</v>
      </c>
      <c r="BM1456" s="471">
        <v>5</v>
      </c>
      <c r="BN1456" s="471">
        <v>27</v>
      </c>
      <c r="BO1456" s="471">
        <v>9</v>
      </c>
      <c r="BP1456" s="471">
        <v>9</v>
      </c>
      <c r="BQ1456" s="471">
        <v>12</v>
      </c>
      <c r="BR1456" s="471">
        <v>6</v>
      </c>
      <c r="BS1456" s="471">
        <v>5</v>
      </c>
      <c r="BT1456" s="471">
        <v>0</v>
      </c>
      <c r="BU1456" s="496">
        <v>73</v>
      </c>
      <c r="BV1456" s="471">
        <v>117</v>
      </c>
      <c r="BW1456" s="471">
        <v>136</v>
      </c>
      <c r="BX1456" s="471">
        <v>99</v>
      </c>
      <c r="BY1456" s="471">
        <v>83</v>
      </c>
      <c r="BZ1456" s="471">
        <v>71</v>
      </c>
      <c r="CA1456" s="471">
        <v>41</v>
      </c>
      <c r="CB1456" s="471">
        <v>21</v>
      </c>
      <c r="CC1456" s="471">
        <v>0</v>
      </c>
      <c r="CD1456" s="496">
        <v>568</v>
      </c>
      <c r="CE1456" s="503">
        <v>10</v>
      </c>
      <c r="CF1456" s="471">
        <v>0</v>
      </c>
      <c r="CG1456" s="471">
        <v>0</v>
      </c>
      <c r="CH1456" s="471">
        <v>0</v>
      </c>
      <c r="CI1456" s="471">
        <v>0</v>
      </c>
      <c r="CJ1456" s="471">
        <v>0</v>
      </c>
      <c r="CK1456" s="471">
        <v>0</v>
      </c>
      <c r="CL1456" s="471">
        <v>0</v>
      </c>
      <c r="CM1456" s="471">
        <v>0</v>
      </c>
      <c r="CN1456" s="496">
        <v>0</v>
      </c>
      <c r="CO1456" s="503">
        <v>25</v>
      </c>
      <c r="CP1456" s="471">
        <v>0</v>
      </c>
      <c r="CQ1456" s="471">
        <v>0</v>
      </c>
      <c r="CR1456" s="471">
        <v>0</v>
      </c>
      <c r="CS1456" s="471">
        <v>0</v>
      </c>
      <c r="CT1456" s="471">
        <v>0</v>
      </c>
      <c r="CU1456" s="471">
        <v>0</v>
      </c>
      <c r="CV1456" s="471">
        <v>0</v>
      </c>
      <c r="CW1456" s="471">
        <v>0</v>
      </c>
      <c r="CX1456" s="496">
        <v>0</v>
      </c>
      <c r="CY1456" s="503">
        <v>50</v>
      </c>
      <c r="CZ1456" s="471">
        <v>0</v>
      </c>
      <c r="DA1456" s="471">
        <v>0</v>
      </c>
      <c r="DB1456" s="471">
        <v>0</v>
      </c>
      <c r="DC1456" s="471">
        <v>0</v>
      </c>
      <c r="DD1456" s="471">
        <v>0</v>
      </c>
      <c r="DE1456" s="471">
        <v>0</v>
      </c>
      <c r="DF1456" s="471">
        <v>0</v>
      </c>
      <c r="DG1456" s="471">
        <v>0</v>
      </c>
      <c r="DH1456" s="496">
        <v>0</v>
      </c>
      <c r="DI1456" s="503">
        <v>100</v>
      </c>
      <c r="DJ1456" s="471">
        <v>18</v>
      </c>
      <c r="DK1456" s="471">
        <v>11</v>
      </c>
      <c r="DL1456" s="471">
        <v>8</v>
      </c>
      <c r="DM1456" s="471">
        <v>13</v>
      </c>
      <c r="DN1456" s="471">
        <v>8</v>
      </c>
      <c r="DO1456" s="471">
        <v>43</v>
      </c>
      <c r="DP1456" s="471">
        <v>4</v>
      </c>
      <c r="DQ1456" s="471">
        <v>0</v>
      </c>
      <c r="DR1456" s="496">
        <v>105</v>
      </c>
      <c r="DS1456" s="503">
        <v>0</v>
      </c>
      <c r="DT1456" s="471">
        <v>0</v>
      </c>
      <c r="DU1456" s="471">
        <v>0</v>
      </c>
      <c r="DV1456" s="471">
        <v>0</v>
      </c>
      <c r="DW1456" s="471">
        <v>0</v>
      </c>
      <c r="DX1456" s="471">
        <v>0</v>
      </c>
      <c r="DY1456" s="471">
        <v>0</v>
      </c>
      <c r="DZ1456" s="471">
        <v>0</v>
      </c>
      <c r="EA1456" s="471">
        <v>0</v>
      </c>
      <c r="EB1456" s="496">
        <v>0</v>
      </c>
      <c r="EC1456" s="471">
        <v>18</v>
      </c>
      <c r="ED1456" s="471">
        <v>11</v>
      </c>
      <c r="EE1456" s="471">
        <v>8</v>
      </c>
      <c r="EF1456" s="471">
        <v>13</v>
      </c>
      <c r="EG1456" s="471">
        <v>8</v>
      </c>
      <c r="EH1456" s="471">
        <v>43</v>
      </c>
      <c r="EI1456" s="471">
        <v>4</v>
      </c>
      <c r="EJ1456" s="471">
        <v>0</v>
      </c>
      <c r="EK1456" s="496">
        <v>105</v>
      </c>
      <c r="EL1456" s="518">
        <v>50</v>
      </c>
      <c r="EM1456" s="471">
        <v>0</v>
      </c>
      <c r="EN1456" s="471">
        <v>0</v>
      </c>
      <c r="EO1456" s="471">
        <v>0</v>
      </c>
      <c r="EP1456" s="471">
        <v>0</v>
      </c>
      <c r="EQ1456" s="471">
        <v>0</v>
      </c>
      <c r="ER1456" s="471">
        <v>0</v>
      </c>
      <c r="ES1456" s="471">
        <v>0</v>
      </c>
      <c r="ET1456" s="471">
        <v>0</v>
      </c>
      <c r="EU1456" s="496">
        <v>0</v>
      </c>
      <c r="EV1456" s="503">
        <v>100</v>
      </c>
      <c r="EW1456" s="471">
        <v>7</v>
      </c>
      <c r="EX1456" s="471">
        <v>4</v>
      </c>
      <c r="EY1456" s="471">
        <v>1</v>
      </c>
      <c r="EZ1456" s="471">
        <v>7</v>
      </c>
      <c r="FA1456" s="471">
        <v>0</v>
      </c>
      <c r="FB1456" s="471">
        <v>1</v>
      </c>
      <c r="FC1456" s="471">
        <v>2</v>
      </c>
      <c r="FD1456" s="471">
        <v>0</v>
      </c>
      <c r="FE1456" s="496">
        <v>22</v>
      </c>
      <c r="FF1456" s="503">
        <v>150</v>
      </c>
      <c r="FG1456" s="471">
        <v>0</v>
      </c>
      <c r="FH1456" s="471">
        <v>0</v>
      </c>
      <c r="FI1456" s="471">
        <v>0</v>
      </c>
      <c r="FJ1456" s="471">
        <v>0</v>
      </c>
      <c r="FK1456" s="471">
        <v>0</v>
      </c>
      <c r="FL1456" s="471">
        <v>0</v>
      </c>
      <c r="FM1456" s="471">
        <v>0</v>
      </c>
      <c r="FN1456" s="471">
        <v>0</v>
      </c>
      <c r="FO1456" s="496">
        <v>0</v>
      </c>
      <c r="FP1456" s="503">
        <v>200</v>
      </c>
      <c r="FQ1456" s="471">
        <v>0</v>
      </c>
      <c r="FR1456" s="471">
        <v>0</v>
      </c>
      <c r="FS1456" s="471">
        <v>0</v>
      </c>
      <c r="FT1456" s="471">
        <v>0</v>
      </c>
      <c r="FU1456" s="471">
        <v>0</v>
      </c>
      <c r="FV1456" s="471">
        <v>0</v>
      </c>
      <c r="FW1456" s="471">
        <v>0</v>
      </c>
      <c r="FX1456" s="471">
        <v>0</v>
      </c>
      <c r="FY1456" s="496">
        <v>0</v>
      </c>
      <c r="FZ1456" s="503">
        <v>0</v>
      </c>
      <c r="GA1456" s="471">
        <v>0</v>
      </c>
      <c r="GB1456" s="471">
        <v>0</v>
      </c>
      <c r="GC1456" s="471">
        <v>0</v>
      </c>
      <c r="GD1456" s="471">
        <v>0</v>
      </c>
      <c r="GE1456" s="471">
        <v>0</v>
      </c>
      <c r="GF1456" s="471">
        <v>0</v>
      </c>
      <c r="GG1456" s="471">
        <v>0</v>
      </c>
      <c r="GH1456" s="471">
        <v>0</v>
      </c>
      <c r="GI1456" s="496">
        <v>0</v>
      </c>
      <c r="GJ1456" s="471">
        <v>7</v>
      </c>
      <c r="GK1456" s="471">
        <v>4</v>
      </c>
      <c r="GL1456" s="471">
        <v>1</v>
      </c>
      <c r="GM1456" s="471">
        <v>7</v>
      </c>
      <c r="GN1456" s="471">
        <v>0</v>
      </c>
      <c r="GO1456" s="471">
        <v>1</v>
      </c>
      <c r="GP1456" s="471">
        <v>2</v>
      </c>
      <c r="GQ1456" s="471">
        <v>0</v>
      </c>
      <c r="GR1456" s="496">
        <v>22</v>
      </c>
      <c r="GS1456" s="503">
        <v>100</v>
      </c>
      <c r="GT1456" s="471">
        <v>1</v>
      </c>
      <c r="GU1456" s="471">
        <v>4</v>
      </c>
      <c r="GV1456" s="471">
        <v>3</v>
      </c>
      <c r="GW1456" s="471">
        <v>1</v>
      </c>
      <c r="GX1456" s="471">
        <v>2</v>
      </c>
      <c r="GY1456" s="471">
        <v>1</v>
      </c>
      <c r="GZ1456" s="471">
        <v>2</v>
      </c>
      <c r="HA1456" s="471">
        <v>0</v>
      </c>
      <c r="HB1456" s="496">
        <v>14</v>
      </c>
      <c r="HC1456" s="503">
        <v>150</v>
      </c>
      <c r="HD1456" s="471">
        <v>0</v>
      </c>
      <c r="HE1456" s="471">
        <v>0</v>
      </c>
      <c r="HF1456" s="471">
        <v>0</v>
      </c>
      <c r="HG1456" s="471">
        <v>0</v>
      </c>
      <c r="HH1456" s="471">
        <v>0</v>
      </c>
      <c r="HI1456" s="471">
        <v>0</v>
      </c>
      <c r="HJ1456" s="471">
        <v>0</v>
      </c>
      <c r="HK1456" s="471">
        <v>0</v>
      </c>
      <c r="HL1456" s="496">
        <v>0</v>
      </c>
      <c r="HM1456" s="503">
        <v>200</v>
      </c>
      <c r="HN1456" s="471">
        <v>0</v>
      </c>
      <c r="HO1456" s="471">
        <v>0</v>
      </c>
      <c r="HP1456" s="471">
        <v>0</v>
      </c>
      <c r="HQ1456" s="471">
        <v>0</v>
      </c>
      <c r="HR1456" s="471">
        <v>0</v>
      </c>
      <c r="HS1456" s="471">
        <v>0</v>
      </c>
      <c r="HT1456" s="471">
        <v>0</v>
      </c>
      <c r="HU1456" s="471">
        <v>0</v>
      </c>
      <c r="HV1456" s="496">
        <v>0</v>
      </c>
      <c r="HW1456" s="503">
        <v>250</v>
      </c>
      <c r="HX1456" s="471">
        <v>0</v>
      </c>
      <c r="HY1456" s="471">
        <v>0</v>
      </c>
      <c r="HZ1456" s="471">
        <v>0</v>
      </c>
      <c r="IA1456" s="471">
        <v>0</v>
      </c>
      <c r="IB1456" s="471">
        <v>0</v>
      </c>
      <c r="IC1456" s="471">
        <v>0</v>
      </c>
      <c r="ID1456" s="471">
        <v>0</v>
      </c>
      <c r="IE1456" s="471">
        <v>0</v>
      </c>
      <c r="IF1456" s="496">
        <v>0</v>
      </c>
      <c r="IG1456" s="503">
        <v>300</v>
      </c>
      <c r="IH1456" s="471">
        <v>0</v>
      </c>
      <c r="II1456" s="471">
        <v>0</v>
      </c>
      <c r="IJ1456" s="471">
        <v>0</v>
      </c>
      <c r="IK1456" s="471">
        <v>0</v>
      </c>
      <c r="IL1456" s="471">
        <v>0</v>
      </c>
      <c r="IM1456" s="471">
        <v>0</v>
      </c>
      <c r="IN1456" s="471">
        <v>0</v>
      </c>
      <c r="IO1456" s="471">
        <v>0</v>
      </c>
      <c r="IP1456" s="496">
        <v>0</v>
      </c>
      <c r="IQ1456" s="503">
        <v>0</v>
      </c>
      <c r="IR1456" s="471">
        <v>0</v>
      </c>
      <c r="IS1456" s="471">
        <v>0</v>
      </c>
      <c r="IT1456" s="471">
        <v>0</v>
      </c>
      <c r="IU1456" s="471">
        <v>0</v>
      </c>
      <c r="IV1456" s="471">
        <v>0</v>
      </c>
      <c r="IW1456" s="471">
        <v>0</v>
      </c>
      <c r="IX1456" s="471">
        <v>0</v>
      </c>
      <c r="IY1456" s="471">
        <v>0</v>
      </c>
      <c r="IZ1456" s="496">
        <v>0</v>
      </c>
      <c r="JA1456" s="471">
        <v>1</v>
      </c>
      <c r="JB1456" s="471">
        <v>4</v>
      </c>
      <c r="JC1456" s="471">
        <v>3</v>
      </c>
      <c r="JD1456" s="471">
        <v>1</v>
      </c>
      <c r="JE1456" s="471">
        <v>2</v>
      </c>
      <c r="JF1456" s="471">
        <v>1</v>
      </c>
      <c r="JG1456" s="471">
        <v>2</v>
      </c>
      <c r="JH1456" s="471">
        <v>0</v>
      </c>
      <c r="JI1456" s="471">
        <v>14</v>
      </c>
      <c r="JJ1456" s="503">
        <v>0</v>
      </c>
      <c r="JK1456" s="471">
        <v>108</v>
      </c>
      <c r="JL1456" s="471">
        <v>88</v>
      </c>
      <c r="JM1456" s="471">
        <v>74</v>
      </c>
      <c r="JN1456" s="471">
        <v>47</v>
      </c>
      <c r="JO1456" s="471">
        <v>48</v>
      </c>
      <c r="JP1456" s="471">
        <v>33</v>
      </c>
      <c r="JQ1456" s="471">
        <v>27</v>
      </c>
      <c r="JR1456" s="471">
        <v>5</v>
      </c>
      <c r="JS1456" s="496">
        <v>430</v>
      </c>
      <c r="JT1456" s="503">
        <v>10</v>
      </c>
      <c r="JU1456" s="471">
        <v>0</v>
      </c>
      <c r="JV1456" s="471">
        <v>0</v>
      </c>
      <c r="JW1456" s="471">
        <v>0</v>
      </c>
      <c r="JX1456" s="471">
        <v>0</v>
      </c>
      <c r="JY1456" s="471">
        <v>0</v>
      </c>
      <c r="JZ1456" s="471">
        <v>0</v>
      </c>
      <c r="KA1456" s="471">
        <v>0</v>
      </c>
      <c r="KB1456" s="471">
        <v>0</v>
      </c>
      <c r="KC1456" s="496">
        <v>0</v>
      </c>
      <c r="KD1456" s="503">
        <v>50</v>
      </c>
      <c r="KE1456" s="471">
        <v>4</v>
      </c>
      <c r="KF1456" s="471">
        <v>1</v>
      </c>
      <c r="KG1456" s="471">
        <v>2</v>
      </c>
      <c r="KH1456" s="471">
        <v>1</v>
      </c>
      <c r="KI1456" s="471">
        <v>2</v>
      </c>
      <c r="KJ1456" s="471">
        <v>0</v>
      </c>
      <c r="KK1456" s="471">
        <v>1</v>
      </c>
      <c r="KL1456" s="471">
        <v>0</v>
      </c>
      <c r="KM1456" s="496">
        <v>11</v>
      </c>
      <c r="KN1456" s="503">
        <v>0</v>
      </c>
      <c r="KO1456" s="471">
        <v>0</v>
      </c>
      <c r="KP1456" s="471">
        <v>0</v>
      </c>
      <c r="KQ1456" s="471">
        <v>0</v>
      </c>
      <c r="KR1456" s="471">
        <v>0</v>
      </c>
      <c r="KS1456" s="471">
        <v>0</v>
      </c>
      <c r="KT1456" s="471">
        <v>0</v>
      </c>
      <c r="KU1456" s="471">
        <v>0</v>
      </c>
      <c r="KV1456" s="471">
        <v>0</v>
      </c>
      <c r="KW1456" s="496">
        <v>0</v>
      </c>
      <c r="KX1456" s="471">
        <v>112</v>
      </c>
      <c r="KY1456" s="471">
        <v>89</v>
      </c>
      <c r="KZ1456" s="471">
        <v>76</v>
      </c>
      <c r="LA1456" s="471">
        <v>48</v>
      </c>
      <c r="LB1456" s="471">
        <v>50</v>
      </c>
      <c r="LC1456" s="471">
        <v>33</v>
      </c>
      <c r="LD1456" s="471">
        <v>28</v>
      </c>
      <c r="LE1456" s="471">
        <v>5</v>
      </c>
      <c r="LF1456" s="496">
        <v>441</v>
      </c>
      <c r="LG1456" s="262"/>
      <c r="LH1456" s="262"/>
      <c r="LI1456" s="262"/>
      <c r="LJ1456" s="262"/>
      <c r="LK1456" s="262"/>
      <c r="LL1456" s="262"/>
      <c r="LM1456" s="262"/>
      <c r="LN1456" s="262"/>
      <c r="LO1456" s="262"/>
      <c r="LP1456" s="262"/>
      <c r="LQ1456" s="262"/>
      <c r="LR1456" s="262"/>
      <c r="LS1456" s="262"/>
      <c r="LT1456" s="262"/>
      <c r="LU1456" s="262"/>
      <c r="LV1456" s="262"/>
      <c r="LW1456" s="262"/>
      <c r="LX1456" s="262"/>
      <c r="LY1456" s="262"/>
      <c r="LZ1456" s="262"/>
      <c r="MA1456" s="262"/>
      <c r="MB1456" s="262"/>
      <c r="MC1456" s="262"/>
      <c r="MD1456" s="262"/>
      <c r="ME1456" s="262"/>
      <c r="MF1456" s="262"/>
      <c r="MG1456" s="262"/>
      <c r="MH1456" s="262"/>
      <c r="MI1456" s="262"/>
      <c r="MJ1456" s="262"/>
      <c r="MK1456" s="262"/>
      <c r="ML1456" s="262"/>
      <c r="MM1456" s="262"/>
      <c r="MN1456" s="262"/>
      <c r="MO1456" s="262"/>
      <c r="MP1456" s="262"/>
      <c r="MQ1456" s="262"/>
      <c r="MR1456" s="262"/>
      <c r="MS1456" s="262"/>
      <c r="MT1456" s="262"/>
      <c r="MU1456" s="262"/>
    </row>
    <row r="1457" spans="1:359" x14ac:dyDescent="0.2">
      <c r="A1457" s="241" t="s">
        <v>347</v>
      </c>
      <c r="B1457" s="476" t="s">
        <v>974</v>
      </c>
      <c r="C1457" s="326" t="s">
        <v>784</v>
      </c>
      <c r="D1457" s="283" t="s">
        <v>348</v>
      </c>
      <c r="E1457" s="503">
        <v>0</v>
      </c>
      <c r="F1457" s="471">
        <v>1040</v>
      </c>
      <c r="G1457" s="471">
        <v>333</v>
      </c>
      <c r="H1457" s="471">
        <v>457</v>
      </c>
      <c r="I1457" s="471">
        <v>549</v>
      </c>
      <c r="J1457" s="471">
        <v>225</v>
      </c>
      <c r="K1457" s="471">
        <v>220</v>
      </c>
      <c r="L1457" s="471">
        <v>122</v>
      </c>
      <c r="M1457" s="471">
        <v>16</v>
      </c>
      <c r="N1457" s="496">
        <v>2962</v>
      </c>
      <c r="O1457" s="503">
        <v>10</v>
      </c>
      <c r="P1457" s="471">
        <v>0</v>
      </c>
      <c r="Q1457" s="471">
        <v>0</v>
      </c>
      <c r="R1457" s="471">
        <v>0</v>
      </c>
      <c r="S1457" s="471">
        <v>0</v>
      </c>
      <c r="T1457" s="471">
        <v>0</v>
      </c>
      <c r="U1457" s="471">
        <v>0</v>
      </c>
      <c r="V1457" s="471">
        <v>0</v>
      </c>
      <c r="W1457" s="471">
        <v>0</v>
      </c>
      <c r="X1457" s="496">
        <v>0</v>
      </c>
      <c r="Y1457" s="503">
        <v>25</v>
      </c>
      <c r="Z1457" s="471">
        <v>0</v>
      </c>
      <c r="AA1457" s="471">
        <v>0</v>
      </c>
      <c r="AB1457" s="471">
        <v>0</v>
      </c>
      <c r="AC1457" s="471">
        <v>0</v>
      </c>
      <c r="AD1457" s="471">
        <v>0</v>
      </c>
      <c r="AE1457" s="471">
        <v>0</v>
      </c>
      <c r="AF1457" s="471">
        <v>0</v>
      </c>
      <c r="AG1457" s="471">
        <v>0</v>
      </c>
      <c r="AH1457" s="496">
        <v>0</v>
      </c>
      <c r="AI1457" s="503">
        <v>50</v>
      </c>
      <c r="AJ1457" s="471">
        <v>0</v>
      </c>
      <c r="AK1457" s="471">
        <v>0</v>
      </c>
      <c r="AL1457" s="471">
        <v>0</v>
      </c>
      <c r="AM1457" s="471">
        <v>0</v>
      </c>
      <c r="AN1457" s="471">
        <v>0</v>
      </c>
      <c r="AO1457" s="471">
        <v>0</v>
      </c>
      <c r="AP1457" s="471">
        <v>0</v>
      </c>
      <c r="AQ1457" s="471">
        <v>0</v>
      </c>
      <c r="AR1457" s="496">
        <v>0</v>
      </c>
      <c r="AS1457" s="503">
        <v>100</v>
      </c>
      <c r="AT1457" s="471">
        <v>0</v>
      </c>
      <c r="AU1457" s="471">
        <v>0</v>
      </c>
      <c r="AV1457" s="471">
        <v>0</v>
      </c>
      <c r="AW1457" s="471">
        <v>0</v>
      </c>
      <c r="AX1457" s="471">
        <v>0</v>
      </c>
      <c r="AY1457" s="471">
        <v>0</v>
      </c>
      <c r="AZ1457" s="471">
        <v>0</v>
      </c>
      <c r="BA1457" s="471">
        <v>0</v>
      </c>
      <c r="BB1457" s="496">
        <v>0</v>
      </c>
      <c r="BC1457" s="503">
        <v>0</v>
      </c>
      <c r="BD1457" s="471">
        <v>0</v>
      </c>
      <c r="BE1457" s="471">
        <v>0</v>
      </c>
      <c r="BF1457" s="471">
        <v>0</v>
      </c>
      <c r="BG1457" s="471">
        <v>0</v>
      </c>
      <c r="BH1457" s="471">
        <v>0</v>
      </c>
      <c r="BI1457" s="471">
        <v>0</v>
      </c>
      <c r="BJ1457" s="471">
        <v>0</v>
      </c>
      <c r="BK1457" s="471">
        <v>0</v>
      </c>
      <c r="BL1457" s="496">
        <v>0</v>
      </c>
      <c r="BM1457" s="471">
        <v>0</v>
      </c>
      <c r="BN1457" s="471">
        <v>0</v>
      </c>
      <c r="BO1457" s="471">
        <v>0</v>
      </c>
      <c r="BP1457" s="471">
        <v>0</v>
      </c>
      <c r="BQ1457" s="471">
        <v>0</v>
      </c>
      <c r="BR1457" s="471">
        <v>0</v>
      </c>
      <c r="BS1457" s="471">
        <v>0</v>
      </c>
      <c r="BT1457" s="471">
        <v>0</v>
      </c>
      <c r="BU1457" s="496">
        <v>0</v>
      </c>
      <c r="BV1457" s="471">
        <v>1040</v>
      </c>
      <c r="BW1457" s="471">
        <v>333</v>
      </c>
      <c r="BX1457" s="471">
        <v>457</v>
      </c>
      <c r="BY1457" s="471">
        <v>549</v>
      </c>
      <c r="BZ1457" s="471">
        <v>225</v>
      </c>
      <c r="CA1457" s="471">
        <v>220</v>
      </c>
      <c r="CB1457" s="471">
        <v>122</v>
      </c>
      <c r="CC1457" s="471">
        <v>16</v>
      </c>
      <c r="CD1457" s="496">
        <v>2962</v>
      </c>
      <c r="CE1457" s="503">
        <v>10</v>
      </c>
      <c r="CF1457" s="471">
        <v>0</v>
      </c>
      <c r="CG1457" s="471">
        <v>0</v>
      </c>
      <c r="CH1457" s="471">
        <v>0</v>
      </c>
      <c r="CI1457" s="471">
        <v>0</v>
      </c>
      <c r="CJ1457" s="471">
        <v>0</v>
      </c>
      <c r="CK1457" s="471">
        <v>0</v>
      </c>
      <c r="CL1457" s="471">
        <v>0</v>
      </c>
      <c r="CM1457" s="471">
        <v>0</v>
      </c>
      <c r="CN1457" s="496">
        <v>0</v>
      </c>
      <c r="CO1457" s="503">
        <v>25</v>
      </c>
      <c r="CP1457" s="471">
        <v>0</v>
      </c>
      <c r="CQ1457" s="471">
        <v>0</v>
      </c>
      <c r="CR1457" s="471">
        <v>0</v>
      </c>
      <c r="CS1457" s="471">
        <v>0</v>
      </c>
      <c r="CT1457" s="471">
        <v>0</v>
      </c>
      <c r="CU1457" s="471">
        <v>0</v>
      </c>
      <c r="CV1457" s="471">
        <v>0</v>
      </c>
      <c r="CW1457" s="471">
        <v>0</v>
      </c>
      <c r="CX1457" s="496">
        <v>0</v>
      </c>
      <c r="CY1457" s="503">
        <v>50</v>
      </c>
      <c r="CZ1457" s="471">
        <v>0</v>
      </c>
      <c r="DA1457" s="471">
        <v>0</v>
      </c>
      <c r="DB1457" s="471">
        <v>0</v>
      </c>
      <c r="DC1457" s="471">
        <v>0</v>
      </c>
      <c r="DD1457" s="471">
        <v>0</v>
      </c>
      <c r="DE1457" s="471">
        <v>0</v>
      </c>
      <c r="DF1457" s="471">
        <v>0</v>
      </c>
      <c r="DG1457" s="471">
        <v>0</v>
      </c>
      <c r="DH1457" s="496">
        <v>0</v>
      </c>
      <c r="DI1457" s="503">
        <v>100</v>
      </c>
      <c r="DJ1457" s="471">
        <v>176</v>
      </c>
      <c r="DK1457" s="471">
        <v>26</v>
      </c>
      <c r="DL1457" s="471">
        <v>15</v>
      </c>
      <c r="DM1457" s="471">
        <v>8</v>
      </c>
      <c r="DN1457" s="471">
        <v>2</v>
      </c>
      <c r="DO1457" s="471">
        <v>9</v>
      </c>
      <c r="DP1457" s="471">
        <v>1</v>
      </c>
      <c r="DQ1457" s="471">
        <v>0</v>
      </c>
      <c r="DR1457" s="496">
        <v>237</v>
      </c>
      <c r="DS1457" s="503">
        <v>0</v>
      </c>
      <c r="DT1457" s="471">
        <v>0</v>
      </c>
      <c r="DU1457" s="471">
        <v>0</v>
      </c>
      <c r="DV1457" s="471">
        <v>0</v>
      </c>
      <c r="DW1457" s="471">
        <v>0</v>
      </c>
      <c r="DX1457" s="471">
        <v>0</v>
      </c>
      <c r="DY1457" s="471">
        <v>0</v>
      </c>
      <c r="DZ1457" s="471">
        <v>0</v>
      </c>
      <c r="EA1457" s="471">
        <v>0</v>
      </c>
      <c r="EB1457" s="496">
        <v>0</v>
      </c>
      <c r="EC1457" s="471">
        <v>176</v>
      </c>
      <c r="ED1457" s="471">
        <v>26</v>
      </c>
      <c r="EE1457" s="471">
        <v>15</v>
      </c>
      <c r="EF1457" s="471">
        <v>8</v>
      </c>
      <c r="EG1457" s="471">
        <v>2</v>
      </c>
      <c r="EH1457" s="471">
        <v>9</v>
      </c>
      <c r="EI1457" s="471">
        <v>1</v>
      </c>
      <c r="EJ1457" s="471">
        <v>0</v>
      </c>
      <c r="EK1457" s="496">
        <v>237</v>
      </c>
      <c r="EL1457" s="518">
        <v>50</v>
      </c>
      <c r="EM1457" s="471">
        <v>0</v>
      </c>
      <c r="EN1457" s="471">
        <v>0</v>
      </c>
      <c r="EO1457" s="471">
        <v>0</v>
      </c>
      <c r="EP1457" s="471">
        <v>0</v>
      </c>
      <c r="EQ1457" s="471">
        <v>0</v>
      </c>
      <c r="ER1457" s="471">
        <v>0</v>
      </c>
      <c r="ES1457" s="471">
        <v>0</v>
      </c>
      <c r="ET1457" s="471">
        <v>0</v>
      </c>
      <c r="EU1457" s="496">
        <v>0</v>
      </c>
      <c r="EV1457" s="503">
        <v>100</v>
      </c>
      <c r="EW1457" s="471">
        <v>3</v>
      </c>
      <c r="EX1457" s="471">
        <v>0</v>
      </c>
      <c r="EY1457" s="471">
        <v>1</v>
      </c>
      <c r="EZ1457" s="471">
        <v>1</v>
      </c>
      <c r="FA1457" s="471">
        <v>0</v>
      </c>
      <c r="FB1457" s="471">
        <v>0</v>
      </c>
      <c r="FC1457" s="471">
        <v>0</v>
      </c>
      <c r="FD1457" s="471">
        <v>0</v>
      </c>
      <c r="FE1457" s="496">
        <v>5</v>
      </c>
      <c r="FF1457" s="503">
        <v>150</v>
      </c>
      <c r="FG1457" s="471">
        <v>0</v>
      </c>
      <c r="FH1457" s="471">
        <v>0</v>
      </c>
      <c r="FI1457" s="471">
        <v>0</v>
      </c>
      <c r="FJ1457" s="471">
        <v>0</v>
      </c>
      <c r="FK1457" s="471">
        <v>0</v>
      </c>
      <c r="FL1457" s="471">
        <v>0</v>
      </c>
      <c r="FM1457" s="471">
        <v>0</v>
      </c>
      <c r="FN1457" s="471">
        <v>0</v>
      </c>
      <c r="FO1457" s="496">
        <v>0</v>
      </c>
      <c r="FP1457" s="503">
        <v>200</v>
      </c>
      <c r="FQ1457" s="471">
        <v>37</v>
      </c>
      <c r="FR1457" s="471">
        <v>6</v>
      </c>
      <c r="FS1457" s="471">
        <v>3</v>
      </c>
      <c r="FT1457" s="471">
        <v>3</v>
      </c>
      <c r="FU1457" s="471">
        <v>2</v>
      </c>
      <c r="FV1457" s="471">
        <v>0</v>
      </c>
      <c r="FW1457" s="471">
        <v>0</v>
      </c>
      <c r="FX1457" s="471">
        <v>0</v>
      </c>
      <c r="FY1457" s="496">
        <v>51</v>
      </c>
      <c r="FZ1457" s="503">
        <v>0</v>
      </c>
      <c r="GA1457" s="471">
        <v>0</v>
      </c>
      <c r="GB1457" s="471">
        <v>0</v>
      </c>
      <c r="GC1457" s="471">
        <v>0</v>
      </c>
      <c r="GD1457" s="471">
        <v>0</v>
      </c>
      <c r="GE1457" s="471">
        <v>0</v>
      </c>
      <c r="GF1457" s="471">
        <v>0</v>
      </c>
      <c r="GG1457" s="471">
        <v>0</v>
      </c>
      <c r="GH1457" s="471">
        <v>0</v>
      </c>
      <c r="GI1457" s="496">
        <v>0</v>
      </c>
      <c r="GJ1457" s="471">
        <v>40</v>
      </c>
      <c r="GK1457" s="471">
        <v>6</v>
      </c>
      <c r="GL1457" s="471">
        <v>4</v>
      </c>
      <c r="GM1457" s="471">
        <v>4</v>
      </c>
      <c r="GN1457" s="471">
        <v>2</v>
      </c>
      <c r="GO1457" s="471">
        <v>0</v>
      </c>
      <c r="GP1457" s="471">
        <v>0</v>
      </c>
      <c r="GQ1457" s="471">
        <v>0</v>
      </c>
      <c r="GR1457" s="496">
        <v>56</v>
      </c>
      <c r="GS1457" s="503">
        <v>100</v>
      </c>
      <c r="GT1457" s="471">
        <v>0</v>
      </c>
      <c r="GU1457" s="471">
        <v>0</v>
      </c>
      <c r="GV1457" s="471">
        <v>0</v>
      </c>
      <c r="GW1457" s="471">
        <v>0</v>
      </c>
      <c r="GX1457" s="471">
        <v>0</v>
      </c>
      <c r="GY1457" s="471">
        <v>0</v>
      </c>
      <c r="GZ1457" s="471">
        <v>0</v>
      </c>
      <c r="HA1457" s="471">
        <v>0</v>
      </c>
      <c r="HB1457" s="496">
        <v>0</v>
      </c>
      <c r="HC1457" s="503">
        <v>150</v>
      </c>
      <c r="HD1457" s="471">
        <v>0</v>
      </c>
      <c r="HE1457" s="471">
        <v>0</v>
      </c>
      <c r="HF1457" s="471">
        <v>0</v>
      </c>
      <c r="HG1457" s="471">
        <v>0</v>
      </c>
      <c r="HH1457" s="471">
        <v>0</v>
      </c>
      <c r="HI1457" s="471">
        <v>0</v>
      </c>
      <c r="HJ1457" s="471">
        <v>0</v>
      </c>
      <c r="HK1457" s="471">
        <v>0</v>
      </c>
      <c r="HL1457" s="496">
        <v>0</v>
      </c>
      <c r="HM1457" s="503">
        <v>200</v>
      </c>
      <c r="HN1457" s="471">
        <v>2</v>
      </c>
      <c r="HO1457" s="471">
        <v>0</v>
      </c>
      <c r="HP1457" s="471">
        <v>0</v>
      </c>
      <c r="HQ1457" s="471">
        <v>0</v>
      </c>
      <c r="HR1457" s="471">
        <v>0</v>
      </c>
      <c r="HS1457" s="471">
        <v>0</v>
      </c>
      <c r="HT1457" s="471">
        <v>0</v>
      </c>
      <c r="HU1457" s="471">
        <v>0</v>
      </c>
      <c r="HV1457" s="496">
        <v>2</v>
      </c>
      <c r="HW1457" s="503">
        <v>250</v>
      </c>
      <c r="HX1457" s="471">
        <v>0</v>
      </c>
      <c r="HY1457" s="471">
        <v>0</v>
      </c>
      <c r="HZ1457" s="471">
        <v>0</v>
      </c>
      <c r="IA1457" s="471">
        <v>0</v>
      </c>
      <c r="IB1457" s="471">
        <v>0</v>
      </c>
      <c r="IC1457" s="471">
        <v>0</v>
      </c>
      <c r="ID1457" s="471">
        <v>0</v>
      </c>
      <c r="IE1457" s="471">
        <v>0</v>
      </c>
      <c r="IF1457" s="496">
        <v>0</v>
      </c>
      <c r="IG1457" s="503">
        <v>300</v>
      </c>
      <c r="IH1457" s="471">
        <v>104</v>
      </c>
      <c r="II1457" s="471">
        <v>13</v>
      </c>
      <c r="IJ1457" s="471">
        <v>6</v>
      </c>
      <c r="IK1457" s="471">
        <v>2</v>
      </c>
      <c r="IL1457" s="471">
        <v>1</v>
      </c>
      <c r="IM1457" s="471">
        <v>0</v>
      </c>
      <c r="IN1457" s="471">
        <v>2</v>
      </c>
      <c r="IO1457" s="471">
        <v>0</v>
      </c>
      <c r="IP1457" s="496">
        <v>128</v>
      </c>
      <c r="IQ1457" s="503">
        <v>0</v>
      </c>
      <c r="IR1457" s="471">
        <v>0</v>
      </c>
      <c r="IS1457" s="471">
        <v>0</v>
      </c>
      <c r="IT1457" s="471">
        <v>0</v>
      </c>
      <c r="IU1457" s="471">
        <v>0</v>
      </c>
      <c r="IV1457" s="471">
        <v>0</v>
      </c>
      <c r="IW1457" s="471">
        <v>0</v>
      </c>
      <c r="IX1457" s="471">
        <v>0</v>
      </c>
      <c r="IY1457" s="471">
        <v>0</v>
      </c>
      <c r="IZ1457" s="496">
        <v>0</v>
      </c>
      <c r="JA1457" s="471">
        <v>106</v>
      </c>
      <c r="JB1457" s="471">
        <v>13</v>
      </c>
      <c r="JC1457" s="471">
        <v>6</v>
      </c>
      <c r="JD1457" s="471">
        <v>2</v>
      </c>
      <c r="JE1457" s="471">
        <v>1</v>
      </c>
      <c r="JF1457" s="471">
        <v>0</v>
      </c>
      <c r="JG1457" s="471">
        <v>2</v>
      </c>
      <c r="JH1457" s="471">
        <v>0</v>
      </c>
      <c r="JI1457" s="471">
        <v>130</v>
      </c>
      <c r="JJ1457" s="503">
        <v>0</v>
      </c>
      <c r="JK1457" s="471">
        <v>2344</v>
      </c>
      <c r="JL1457" s="471">
        <v>1117</v>
      </c>
      <c r="JM1457" s="471">
        <v>1105</v>
      </c>
      <c r="JN1457" s="471">
        <v>801</v>
      </c>
      <c r="JO1457" s="471">
        <v>283</v>
      </c>
      <c r="JP1457" s="471">
        <v>163</v>
      </c>
      <c r="JQ1457" s="471">
        <v>57</v>
      </c>
      <c r="JR1457" s="471">
        <v>13</v>
      </c>
      <c r="JS1457" s="496">
        <v>5883</v>
      </c>
      <c r="JT1457" s="503">
        <v>10</v>
      </c>
      <c r="JU1457" s="471">
        <v>0</v>
      </c>
      <c r="JV1457" s="471">
        <v>0</v>
      </c>
      <c r="JW1457" s="471">
        <v>0</v>
      </c>
      <c r="JX1457" s="471">
        <v>0</v>
      </c>
      <c r="JY1457" s="471">
        <v>0</v>
      </c>
      <c r="JZ1457" s="471">
        <v>0</v>
      </c>
      <c r="KA1457" s="471">
        <v>0</v>
      </c>
      <c r="KB1457" s="471">
        <v>0</v>
      </c>
      <c r="KC1457" s="496">
        <v>0</v>
      </c>
      <c r="KD1457" s="503">
        <v>50</v>
      </c>
      <c r="KE1457" s="471">
        <v>7</v>
      </c>
      <c r="KF1457" s="471">
        <v>3</v>
      </c>
      <c r="KG1457" s="471">
        <v>0</v>
      </c>
      <c r="KH1457" s="471">
        <v>1</v>
      </c>
      <c r="KI1457" s="471">
        <v>0</v>
      </c>
      <c r="KJ1457" s="471">
        <v>0</v>
      </c>
      <c r="KK1457" s="471">
        <v>0</v>
      </c>
      <c r="KL1457" s="471">
        <v>0</v>
      </c>
      <c r="KM1457" s="496">
        <v>11</v>
      </c>
      <c r="KN1457" s="503">
        <v>0</v>
      </c>
      <c r="KO1457" s="471">
        <v>0</v>
      </c>
      <c r="KP1457" s="471">
        <v>0</v>
      </c>
      <c r="KQ1457" s="471">
        <v>0</v>
      </c>
      <c r="KR1457" s="471">
        <v>0</v>
      </c>
      <c r="KS1457" s="471">
        <v>0</v>
      </c>
      <c r="KT1457" s="471">
        <v>0</v>
      </c>
      <c r="KU1457" s="471">
        <v>0</v>
      </c>
      <c r="KV1457" s="471">
        <v>0</v>
      </c>
      <c r="KW1457" s="496">
        <v>0</v>
      </c>
      <c r="KX1457" s="471">
        <v>2351</v>
      </c>
      <c r="KY1457" s="471">
        <v>1120</v>
      </c>
      <c r="KZ1457" s="471">
        <v>1105</v>
      </c>
      <c r="LA1457" s="471">
        <v>802</v>
      </c>
      <c r="LB1457" s="471">
        <v>283</v>
      </c>
      <c r="LC1457" s="471">
        <v>163</v>
      </c>
      <c r="LD1457" s="471">
        <v>57</v>
      </c>
      <c r="LE1457" s="471">
        <v>13</v>
      </c>
      <c r="LF1457" s="496">
        <v>5894</v>
      </c>
      <c r="LG1457" s="262"/>
      <c r="LH1457" s="262"/>
      <c r="LI1457" s="262"/>
      <c r="LJ1457" s="262"/>
      <c r="LK1457" s="262"/>
      <c r="LL1457" s="262"/>
      <c r="LM1457" s="262"/>
      <c r="LN1457" s="262"/>
      <c r="LO1457" s="262"/>
      <c r="LP1457" s="262"/>
      <c r="LQ1457" s="262"/>
      <c r="LR1457" s="262"/>
      <c r="LS1457" s="262"/>
      <c r="LT1457" s="262"/>
      <c r="LU1457" s="262"/>
      <c r="LV1457" s="262"/>
      <c r="LW1457" s="262"/>
      <c r="LX1457" s="262"/>
      <c r="LY1457" s="262"/>
      <c r="LZ1457" s="262"/>
      <c r="MA1457" s="262"/>
      <c r="MB1457" s="262"/>
      <c r="MC1457" s="262"/>
      <c r="MD1457" s="262"/>
      <c r="ME1457" s="262"/>
      <c r="MF1457" s="262"/>
      <c r="MG1457" s="262"/>
      <c r="MH1457" s="262"/>
      <c r="MI1457" s="262"/>
      <c r="MJ1457" s="262"/>
      <c r="MK1457" s="262"/>
      <c r="ML1457" s="262"/>
      <c r="MM1457" s="262"/>
      <c r="MN1457" s="262"/>
      <c r="MO1457" s="262"/>
      <c r="MP1457" s="262"/>
      <c r="MQ1457" s="262"/>
      <c r="MR1457" s="262"/>
      <c r="MS1457" s="262"/>
      <c r="MT1457" s="262"/>
      <c r="MU1457" s="262"/>
    </row>
    <row r="1458" spans="1:359" x14ac:dyDescent="0.2">
      <c r="A1458" s="241" t="s">
        <v>349</v>
      </c>
      <c r="B1458" s="476" t="s">
        <v>975</v>
      </c>
      <c r="C1458" s="326" t="s">
        <v>786</v>
      </c>
      <c r="D1458" s="283" t="s">
        <v>350</v>
      </c>
      <c r="E1458" s="503">
        <v>0</v>
      </c>
      <c r="F1458" s="471">
        <v>353</v>
      </c>
      <c r="G1458" s="471">
        <v>66</v>
      </c>
      <c r="H1458" s="471">
        <v>44</v>
      </c>
      <c r="I1458" s="471">
        <v>21</v>
      </c>
      <c r="J1458" s="471">
        <v>7</v>
      </c>
      <c r="K1458" s="471">
        <v>17</v>
      </c>
      <c r="L1458" s="471">
        <v>2</v>
      </c>
      <c r="M1458" s="471">
        <v>0</v>
      </c>
      <c r="N1458" s="496">
        <v>510</v>
      </c>
      <c r="O1458" s="503">
        <v>10</v>
      </c>
      <c r="P1458" s="471">
        <v>0</v>
      </c>
      <c r="Q1458" s="471">
        <v>0</v>
      </c>
      <c r="R1458" s="471">
        <v>0</v>
      </c>
      <c r="S1458" s="471">
        <v>0</v>
      </c>
      <c r="T1458" s="471">
        <v>0</v>
      </c>
      <c r="U1458" s="471">
        <v>0</v>
      </c>
      <c r="V1458" s="471">
        <v>0</v>
      </c>
      <c r="W1458" s="471">
        <v>0</v>
      </c>
      <c r="X1458" s="496">
        <v>0</v>
      </c>
      <c r="Y1458" s="503">
        <v>25</v>
      </c>
      <c r="Z1458" s="471">
        <v>12</v>
      </c>
      <c r="AA1458" s="471">
        <v>6</v>
      </c>
      <c r="AB1458" s="471">
        <v>3</v>
      </c>
      <c r="AC1458" s="471">
        <v>2</v>
      </c>
      <c r="AD1458" s="471">
        <v>1</v>
      </c>
      <c r="AE1458" s="471">
        <v>1</v>
      </c>
      <c r="AF1458" s="471">
        <v>0</v>
      </c>
      <c r="AG1458" s="471">
        <v>0</v>
      </c>
      <c r="AH1458" s="496">
        <v>25</v>
      </c>
      <c r="AI1458" s="503">
        <v>50</v>
      </c>
      <c r="AJ1458" s="471">
        <v>0</v>
      </c>
      <c r="AK1458" s="471">
        <v>0</v>
      </c>
      <c r="AL1458" s="471">
        <v>0</v>
      </c>
      <c r="AM1458" s="471">
        <v>0</v>
      </c>
      <c r="AN1458" s="471">
        <v>0</v>
      </c>
      <c r="AO1458" s="471">
        <v>0</v>
      </c>
      <c r="AP1458" s="471">
        <v>0</v>
      </c>
      <c r="AQ1458" s="471">
        <v>0</v>
      </c>
      <c r="AR1458" s="496">
        <v>0</v>
      </c>
      <c r="AS1458" s="503">
        <v>100</v>
      </c>
      <c r="AT1458" s="471">
        <v>0</v>
      </c>
      <c r="AU1458" s="471">
        <v>0</v>
      </c>
      <c r="AV1458" s="471">
        <v>0</v>
      </c>
      <c r="AW1458" s="471">
        <v>0</v>
      </c>
      <c r="AX1458" s="471">
        <v>0</v>
      </c>
      <c r="AY1458" s="471">
        <v>0</v>
      </c>
      <c r="AZ1458" s="471">
        <v>0</v>
      </c>
      <c r="BA1458" s="471">
        <v>0</v>
      </c>
      <c r="BB1458" s="496">
        <v>0</v>
      </c>
      <c r="BC1458" s="503">
        <v>75</v>
      </c>
      <c r="BD1458" s="471">
        <v>266</v>
      </c>
      <c r="BE1458" s="471">
        <v>40</v>
      </c>
      <c r="BF1458" s="471">
        <v>23</v>
      </c>
      <c r="BG1458" s="471">
        <v>9</v>
      </c>
      <c r="BH1458" s="471">
        <v>2</v>
      </c>
      <c r="BI1458" s="471">
        <v>0</v>
      </c>
      <c r="BJ1458" s="471">
        <v>1</v>
      </c>
      <c r="BK1458" s="471">
        <v>0</v>
      </c>
      <c r="BL1458" s="496">
        <v>341</v>
      </c>
      <c r="BM1458" s="471">
        <v>278</v>
      </c>
      <c r="BN1458" s="471">
        <v>46</v>
      </c>
      <c r="BO1458" s="471">
        <v>26</v>
      </c>
      <c r="BP1458" s="471">
        <v>11</v>
      </c>
      <c r="BQ1458" s="471">
        <v>3</v>
      </c>
      <c r="BR1458" s="471">
        <v>1</v>
      </c>
      <c r="BS1458" s="471">
        <v>1</v>
      </c>
      <c r="BT1458" s="471">
        <v>0</v>
      </c>
      <c r="BU1458" s="496">
        <v>366</v>
      </c>
      <c r="BV1458" s="471">
        <v>631</v>
      </c>
      <c r="BW1458" s="471">
        <v>112</v>
      </c>
      <c r="BX1458" s="471">
        <v>70</v>
      </c>
      <c r="BY1458" s="471">
        <v>32</v>
      </c>
      <c r="BZ1458" s="471">
        <v>10</v>
      </c>
      <c r="CA1458" s="471">
        <v>18</v>
      </c>
      <c r="CB1458" s="471">
        <v>3</v>
      </c>
      <c r="CC1458" s="471">
        <v>0</v>
      </c>
      <c r="CD1458" s="496">
        <v>876</v>
      </c>
      <c r="CE1458" s="503">
        <v>10</v>
      </c>
      <c r="CF1458" s="471">
        <v>0</v>
      </c>
      <c r="CG1458" s="471">
        <v>0</v>
      </c>
      <c r="CH1458" s="471">
        <v>0</v>
      </c>
      <c r="CI1458" s="471">
        <v>0</v>
      </c>
      <c r="CJ1458" s="471">
        <v>0</v>
      </c>
      <c r="CK1458" s="471">
        <v>0</v>
      </c>
      <c r="CL1458" s="471">
        <v>0</v>
      </c>
      <c r="CM1458" s="471">
        <v>0</v>
      </c>
      <c r="CN1458" s="496">
        <v>0</v>
      </c>
      <c r="CO1458" s="503">
        <v>25</v>
      </c>
      <c r="CP1458" s="471">
        <v>0</v>
      </c>
      <c r="CQ1458" s="471">
        <v>0</v>
      </c>
      <c r="CR1458" s="471">
        <v>0</v>
      </c>
      <c r="CS1458" s="471">
        <v>0</v>
      </c>
      <c r="CT1458" s="471">
        <v>0</v>
      </c>
      <c r="CU1458" s="471">
        <v>0</v>
      </c>
      <c r="CV1458" s="471">
        <v>0</v>
      </c>
      <c r="CW1458" s="471">
        <v>0</v>
      </c>
      <c r="CX1458" s="496">
        <v>0</v>
      </c>
      <c r="CY1458" s="503">
        <v>50</v>
      </c>
      <c r="CZ1458" s="471">
        <v>0</v>
      </c>
      <c r="DA1458" s="471">
        <v>0</v>
      </c>
      <c r="DB1458" s="471">
        <v>0</v>
      </c>
      <c r="DC1458" s="471">
        <v>0</v>
      </c>
      <c r="DD1458" s="471">
        <v>0</v>
      </c>
      <c r="DE1458" s="471">
        <v>0</v>
      </c>
      <c r="DF1458" s="471">
        <v>0</v>
      </c>
      <c r="DG1458" s="471">
        <v>0</v>
      </c>
      <c r="DH1458" s="496">
        <v>0</v>
      </c>
      <c r="DI1458" s="503">
        <v>100</v>
      </c>
      <c r="DJ1458" s="471">
        <v>114</v>
      </c>
      <c r="DK1458" s="471">
        <v>16</v>
      </c>
      <c r="DL1458" s="471">
        <v>9</v>
      </c>
      <c r="DM1458" s="471">
        <v>2</v>
      </c>
      <c r="DN1458" s="471">
        <v>2</v>
      </c>
      <c r="DO1458" s="471">
        <v>0</v>
      </c>
      <c r="DP1458" s="471">
        <v>1</v>
      </c>
      <c r="DQ1458" s="471">
        <v>1</v>
      </c>
      <c r="DR1458" s="496">
        <v>145</v>
      </c>
      <c r="DS1458" s="503">
        <v>0</v>
      </c>
      <c r="DT1458" s="471">
        <v>0</v>
      </c>
      <c r="DU1458" s="471">
        <v>0</v>
      </c>
      <c r="DV1458" s="471">
        <v>0</v>
      </c>
      <c r="DW1458" s="471">
        <v>0</v>
      </c>
      <c r="DX1458" s="471">
        <v>0</v>
      </c>
      <c r="DY1458" s="471">
        <v>0</v>
      </c>
      <c r="DZ1458" s="471">
        <v>0</v>
      </c>
      <c r="EA1458" s="471">
        <v>0</v>
      </c>
      <c r="EB1458" s="496">
        <v>0</v>
      </c>
      <c r="EC1458" s="471">
        <v>114</v>
      </c>
      <c r="ED1458" s="471">
        <v>16</v>
      </c>
      <c r="EE1458" s="471">
        <v>9</v>
      </c>
      <c r="EF1458" s="471">
        <v>2</v>
      </c>
      <c r="EG1458" s="471">
        <v>2</v>
      </c>
      <c r="EH1458" s="471">
        <v>0</v>
      </c>
      <c r="EI1458" s="471">
        <v>1</v>
      </c>
      <c r="EJ1458" s="471">
        <v>1</v>
      </c>
      <c r="EK1458" s="496">
        <v>145</v>
      </c>
      <c r="EL1458" s="518">
        <v>50</v>
      </c>
      <c r="EM1458" s="471">
        <v>0</v>
      </c>
      <c r="EN1458" s="471">
        <v>0</v>
      </c>
      <c r="EO1458" s="471">
        <v>0</v>
      </c>
      <c r="EP1458" s="471">
        <v>0</v>
      </c>
      <c r="EQ1458" s="471">
        <v>0</v>
      </c>
      <c r="ER1458" s="471">
        <v>0</v>
      </c>
      <c r="ES1458" s="471">
        <v>0</v>
      </c>
      <c r="ET1458" s="471">
        <v>0</v>
      </c>
      <c r="EU1458" s="496">
        <v>0</v>
      </c>
      <c r="EV1458" s="503">
        <v>100</v>
      </c>
      <c r="EW1458" s="471">
        <v>0</v>
      </c>
      <c r="EX1458" s="471">
        <v>0</v>
      </c>
      <c r="EY1458" s="471">
        <v>0</v>
      </c>
      <c r="EZ1458" s="471">
        <v>0</v>
      </c>
      <c r="FA1458" s="471">
        <v>0</v>
      </c>
      <c r="FB1458" s="471">
        <v>0</v>
      </c>
      <c r="FC1458" s="471">
        <v>0</v>
      </c>
      <c r="FD1458" s="471">
        <v>0</v>
      </c>
      <c r="FE1458" s="496">
        <v>0</v>
      </c>
      <c r="FF1458" s="503">
        <v>150</v>
      </c>
      <c r="FG1458" s="471">
        <v>0</v>
      </c>
      <c r="FH1458" s="471">
        <v>0</v>
      </c>
      <c r="FI1458" s="471">
        <v>0</v>
      </c>
      <c r="FJ1458" s="471">
        <v>0</v>
      </c>
      <c r="FK1458" s="471">
        <v>0</v>
      </c>
      <c r="FL1458" s="471">
        <v>0</v>
      </c>
      <c r="FM1458" s="471">
        <v>0</v>
      </c>
      <c r="FN1458" s="471">
        <v>0</v>
      </c>
      <c r="FO1458" s="496">
        <v>0</v>
      </c>
      <c r="FP1458" s="503">
        <v>200</v>
      </c>
      <c r="FQ1458" s="471">
        <v>30</v>
      </c>
      <c r="FR1458" s="471">
        <v>2</v>
      </c>
      <c r="FS1458" s="471">
        <v>1</v>
      </c>
      <c r="FT1458" s="471">
        <v>1</v>
      </c>
      <c r="FU1458" s="471">
        <v>0</v>
      </c>
      <c r="FV1458" s="471">
        <v>0</v>
      </c>
      <c r="FW1458" s="471">
        <v>0</v>
      </c>
      <c r="FX1458" s="471">
        <v>0</v>
      </c>
      <c r="FY1458" s="496">
        <v>34</v>
      </c>
      <c r="FZ1458" s="503">
        <v>0</v>
      </c>
      <c r="GA1458" s="471">
        <v>0</v>
      </c>
      <c r="GB1458" s="471">
        <v>0</v>
      </c>
      <c r="GC1458" s="471">
        <v>0</v>
      </c>
      <c r="GD1458" s="471">
        <v>0</v>
      </c>
      <c r="GE1458" s="471">
        <v>0</v>
      </c>
      <c r="GF1458" s="471">
        <v>0</v>
      </c>
      <c r="GG1458" s="471">
        <v>0</v>
      </c>
      <c r="GH1458" s="471">
        <v>0</v>
      </c>
      <c r="GI1458" s="496">
        <v>0</v>
      </c>
      <c r="GJ1458" s="471">
        <v>30</v>
      </c>
      <c r="GK1458" s="471">
        <v>2</v>
      </c>
      <c r="GL1458" s="471">
        <v>1</v>
      </c>
      <c r="GM1458" s="471">
        <v>1</v>
      </c>
      <c r="GN1458" s="471">
        <v>0</v>
      </c>
      <c r="GO1458" s="471">
        <v>0</v>
      </c>
      <c r="GP1458" s="471">
        <v>0</v>
      </c>
      <c r="GQ1458" s="471">
        <v>0</v>
      </c>
      <c r="GR1458" s="496">
        <v>34</v>
      </c>
      <c r="GS1458" s="503">
        <v>100</v>
      </c>
      <c r="GT1458" s="471">
        <v>0</v>
      </c>
      <c r="GU1458" s="471">
        <v>0</v>
      </c>
      <c r="GV1458" s="471">
        <v>0</v>
      </c>
      <c r="GW1458" s="471">
        <v>0</v>
      </c>
      <c r="GX1458" s="471">
        <v>0</v>
      </c>
      <c r="GY1458" s="471">
        <v>0</v>
      </c>
      <c r="GZ1458" s="471">
        <v>0</v>
      </c>
      <c r="HA1458" s="471">
        <v>0</v>
      </c>
      <c r="HB1458" s="496">
        <v>0</v>
      </c>
      <c r="HC1458" s="503">
        <v>150</v>
      </c>
      <c r="HD1458" s="471">
        <v>0</v>
      </c>
      <c r="HE1458" s="471">
        <v>0</v>
      </c>
      <c r="HF1458" s="471">
        <v>0</v>
      </c>
      <c r="HG1458" s="471">
        <v>0</v>
      </c>
      <c r="HH1458" s="471">
        <v>0</v>
      </c>
      <c r="HI1458" s="471">
        <v>0</v>
      </c>
      <c r="HJ1458" s="471">
        <v>0</v>
      </c>
      <c r="HK1458" s="471">
        <v>0</v>
      </c>
      <c r="HL1458" s="496">
        <v>0</v>
      </c>
      <c r="HM1458" s="503">
        <v>200</v>
      </c>
      <c r="HN1458" s="471">
        <v>0</v>
      </c>
      <c r="HO1458" s="471">
        <v>0</v>
      </c>
      <c r="HP1458" s="471">
        <v>0</v>
      </c>
      <c r="HQ1458" s="471">
        <v>0</v>
      </c>
      <c r="HR1458" s="471">
        <v>0</v>
      </c>
      <c r="HS1458" s="471">
        <v>0</v>
      </c>
      <c r="HT1458" s="471">
        <v>0</v>
      </c>
      <c r="HU1458" s="471">
        <v>0</v>
      </c>
      <c r="HV1458" s="496">
        <v>0</v>
      </c>
      <c r="HW1458" s="503">
        <v>250</v>
      </c>
      <c r="HX1458" s="471">
        <v>0</v>
      </c>
      <c r="HY1458" s="471">
        <v>0</v>
      </c>
      <c r="HZ1458" s="471">
        <v>0</v>
      </c>
      <c r="IA1458" s="471">
        <v>0</v>
      </c>
      <c r="IB1458" s="471">
        <v>0</v>
      </c>
      <c r="IC1458" s="471">
        <v>0</v>
      </c>
      <c r="ID1458" s="471">
        <v>0</v>
      </c>
      <c r="IE1458" s="471">
        <v>0</v>
      </c>
      <c r="IF1458" s="496">
        <v>0</v>
      </c>
      <c r="IG1458" s="503">
        <v>300</v>
      </c>
      <c r="IH1458" s="471">
        <v>17</v>
      </c>
      <c r="II1458" s="471">
        <v>3</v>
      </c>
      <c r="IJ1458" s="471">
        <v>0</v>
      </c>
      <c r="IK1458" s="471">
        <v>1</v>
      </c>
      <c r="IL1458" s="471">
        <v>1</v>
      </c>
      <c r="IM1458" s="471">
        <v>0</v>
      </c>
      <c r="IN1458" s="471">
        <v>0</v>
      </c>
      <c r="IO1458" s="471">
        <v>0</v>
      </c>
      <c r="IP1458" s="496">
        <v>22</v>
      </c>
      <c r="IQ1458" s="503">
        <v>0</v>
      </c>
      <c r="IR1458" s="471">
        <v>0</v>
      </c>
      <c r="IS1458" s="471">
        <v>0</v>
      </c>
      <c r="IT1458" s="471">
        <v>0</v>
      </c>
      <c r="IU1458" s="471">
        <v>0</v>
      </c>
      <c r="IV1458" s="471">
        <v>0</v>
      </c>
      <c r="IW1458" s="471">
        <v>0</v>
      </c>
      <c r="IX1458" s="471">
        <v>0</v>
      </c>
      <c r="IY1458" s="471">
        <v>0</v>
      </c>
      <c r="IZ1458" s="496">
        <v>0</v>
      </c>
      <c r="JA1458" s="471">
        <v>17</v>
      </c>
      <c r="JB1458" s="471">
        <v>3</v>
      </c>
      <c r="JC1458" s="471">
        <v>0</v>
      </c>
      <c r="JD1458" s="471">
        <v>1</v>
      </c>
      <c r="JE1458" s="471">
        <v>1</v>
      </c>
      <c r="JF1458" s="471">
        <v>0</v>
      </c>
      <c r="JG1458" s="471">
        <v>0</v>
      </c>
      <c r="JH1458" s="471">
        <v>0</v>
      </c>
      <c r="JI1458" s="471">
        <v>22</v>
      </c>
      <c r="JJ1458" s="503">
        <v>0</v>
      </c>
      <c r="JK1458" s="471">
        <v>28</v>
      </c>
      <c r="JL1458" s="471">
        <v>9</v>
      </c>
      <c r="JM1458" s="471">
        <v>11</v>
      </c>
      <c r="JN1458" s="471">
        <v>6</v>
      </c>
      <c r="JO1458" s="471">
        <v>4</v>
      </c>
      <c r="JP1458" s="471">
        <v>2</v>
      </c>
      <c r="JQ1458" s="471">
        <v>0</v>
      </c>
      <c r="JR1458" s="471">
        <v>0</v>
      </c>
      <c r="JS1458" s="496">
        <v>60</v>
      </c>
      <c r="JT1458" s="503">
        <v>10</v>
      </c>
      <c r="JU1458" s="471">
        <v>0</v>
      </c>
      <c r="JV1458" s="471">
        <v>0</v>
      </c>
      <c r="JW1458" s="471">
        <v>0</v>
      </c>
      <c r="JX1458" s="471">
        <v>0</v>
      </c>
      <c r="JY1458" s="471">
        <v>0</v>
      </c>
      <c r="JZ1458" s="471">
        <v>0</v>
      </c>
      <c r="KA1458" s="471">
        <v>0</v>
      </c>
      <c r="KB1458" s="471">
        <v>0</v>
      </c>
      <c r="KC1458" s="496">
        <v>0</v>
      </c>
      <c r="KD1458" s="503">
        <v>50</v>
      </c>
      <c r="KE1458" s="471">
        <v>8</v>
      </c>
      <c r="KF1458" s="471">
        <v>2</v>
      </c>
      <c r="KG1458" s="471">
        <v>1</v>
      </c>
      <c r="KH1458" s="471">
        <v>0</v>
      </c>
      <c r="KI1458" s="471">
        <v>0</v>
      </c>
      <c r="KJ1458" s="471">
        <v>0</v>
      </c>
      <c r="KK1458" s="471">
        <v>0</v>
      </c>
      <c r="KL1458" s="471">
        <v>0</v>
      </c>
      <c r="KM1458" s="496">
        <v>11</v>
      </c>
      <c r="KN1458" s="503">
        <v>0</v>
      </c>
      <c r="KO1458" s="471">
        <v>0</v>
      </c>
      <c r="KP1458" s="471">
        <v>0</v>
      </c>
      <c r="KQ1458" s="471">
        <v>0</v>
      </c>
      <c r="KR1458" s="471">
        <v>0</v>
      </c>
      <c r="KS1458" s="471">
        <v>0</v>
      </c>
      <c r="KT1458" s="471">
        <v>0</v>
      </c>
      <c r="KU1458" s="471">
        <v>0</v>
      </c>
      <c r="KV1458" s="471">
        <v>0</v>
      </c>
      <c r="KW1458" s="496">
        <v>0</v>
      </c>
      <c r="KX1458" s="471">
        <v>36</v>
      </c>
      <c r="KY1458" s="471">
        <v>11</v>
      </c>
      <c r="KZ1458" s="471">
        <v>12</v>
      </c>
      <c r="LA1458" s="471">
        <v>6</v>
      </c>
      <c r="LB1458" s="471">
        <v>4</v>
      </c>
      <c r="LC1458" s="471">
        <v>2</v>
      </c>
      <c r="LD1458" s="471">
        <v>0</v>
      </c>
      <c r="LE1458" s="471">
        <v>0</v>
      </c>
      <c r="LF1458" s="496">
        <v>71</v>
      </c>
      <c r="LG1458" s="262"/>
      <c r="LH1458" s="262"/>
      <c r="LI1458" s="262"/>
      <c r="LJ1458" s="262"/>
      <c r="LK1458" s="262"/>
      <c r="LL1458" s="262"/>
      <c r="LM1458" s="262"/>
      <c r="LN1458" s="262"/>
      <c r="LO1458" s="262"/>
      <c r="LP1458" s="262"/>
      <c r="LQ1458" s="262"/>
      <c r="LR1458" s="262"/>
      <c r="LS1458" s="262"/>
      <c r="LT1458" s="262"/>
      <c r="LU1458" s="262"/>
      <c r="LV1458" s="262"/>
      <c r="LW1458" s="262"/>
      <c r="LX1458" s="262"/>
      <c r="LY1458" s="262"/>
      <c r="LZ1458" s="262"/>
      <c r="MA1458" s="262"/>
      <c r="MB1458" s="262"/>
      <c r="MC1458" s="262"/>
      <c r="MD1458" s="262"/>
      <c r="ME1458" s="262"/>
      <c r="MF1458" s="262"/>
      <c r="MG1458" s="262"/>
      <c r="MH1458" s="262"/>
      <c r="MI1458" s="262"/>
      <c r="MJ1458" s="262"/>
      <c r="MK1458" s="262"/>
      <c r="ML1458" s="262"/>
      <c r="MM1458" s="262"/>
      <c r="MN1458" s="262"/>
      <c r="MO1458" s="262"/>
      <c r="MP1458" s="262"/>
      <c r="MQ1458" s="262"/>
      <c r="MR1458" s="262"/>
      <c r="MS1458" s="262"/>
      <c r="MT1458" s="262"/>
      <c r="MU1458" s="262"/>
    </row>
    <row r="1459" spans="1:359" x14ac:dyDescent="0.2">
      <c r="A1459" s="241" t="s">
        <v>351</v>
      </c>
      <c r="B1459" s="476" t="s">
        <v>976</v>
      </c>
      <c r="C1459" s="326" t="s">
        <v>782</v>
      </c>
      <c r="D1459" s="283" t="s">
        <v>977</v>
      </c>
      <c r="E1459" s="503">
        <v>0</v>
      </c>
      <c r="F1459" s="471">
        <v>267</v>
      </c>
      <c r="G1459" s="471">
        <v>511</v>
      </c>
      <c r="H1459" s="471">
        <v>301</v>
      </c>
      <c r="I1459" s="471">
        <v>153</v>
      </c>
      <c r="J1459" s="471">
        <v>79</v>
      </c>
      <c r="K1459" s="471">
        <v>23</v>
      </c>
      <c r="L1459" s="471">
        <v>9</v>
      </c>
      <c r="M1459" s="471">
        <v>0</v>
      </c>
      <c r="N1459" s="496">
        <v>1343</v>
      </c>
      <c r="O1459" s="503">
        <v>10</v>
      </c>
      <c r="P1459" s="471">
        <v>0</v>
      </c>
      <c r="Q1459" s="471">
        <v>0</v>
      </c>
      <c r="R1459" s="471">
        <v>0</v>
      </c>
      <c r="S1459" s="471">
        <v>0</v>
      </c>
      <c r="T1459" s="471">
        <v>0</v>
      </c>
      <c r="U1459" s="471">
        <v>0</v>
      </c>
      <c r="V1459" s="471">
        <v>0</v>
      </c>
      <c r="W1459" s="471">
        <v>0</v>
      </c>
      <c r="X1459" s="496">
        <v>0</v>
      </c>
      <c r="Y1459" s="503">
        <v>25</v>
      </c>
      <c r="Z1459" s="471">
        <v>0</v>
      </c>
      <c r="AA1459" s="471">
        <v>0</v>
      </c>
      <c r="AB1459" s="471">
        <v>0</v>
      </c>
      <c r="AC1459" s="471">
        <v>0</v>
      </c>
      <c r="AD1459" s="471">
        <v>0</v>
      </c>
      <c r="AE1459" s="471">
        <v>0</v>
      </c>
      <c r="AF1459" s="471">
        <v>0</v>
      </c>
      <c r="AG1459" s="471">
        <v>0</v>
      </c>
      <c r="AH1459" s="496">
        <v>0</v>
      </c>
      <c r="AI1459" s="503">
        <v>50</v>
      </c>
      <c r="AJ1459" s="471">
        <v>0</v>
      </c>
      <c r="AK1459" s="471">
        <v>0</v>
      </c>
      <c r="AL1459" s="471">
        <v>0</v>
      </c>
      <c r="AM1459" s="471">
        <v>0</v>
      </c>
      <c r="AN1459" s="471">
        <v>0</v>
      </c>
      <c r="AO1459" s="471">
        <v>0</v>
      </c>
      <c r="AP1459" s="471">
        <v>0</v>
      </c>
      <c r="AQ1459" s="471">
        <v>0</v>
      </c>
      <c r="AR1459" s="496">
        <v>0</v>
      </c>
      <c r="AS1459" s="503">
        <v>100</v>
      </c>
      <c r="AT1459" s="471">
        <v>159</v>
      </c>
      <c r="AU1459" s="471">
        <v>288</v>
      </c>
      <c r="AV1459" s="471">
        <v>152</v>
      </c>
      <c r="AW1459" s="471">
        <v>64</v>
      </c>
      <c r="AX1459" s="471">
        <v>29</v>
      </c>
      <c r="AY1459" s="471">
        <v>12</v>
      </c>
      <c r="AZ1459" s="471">
        <v>0</v>
      </c>
      <c r="BA1459" s="471">
        <v>0</v>
      </c>
      <c r="BB1459" s="496">
        <v>704</v>
      </c>
      <c r="BC1459" s="503">
        <v>0</v>
      </c>
      <c r="BD1459" s="471">
        <v>0</v>
      </c>
      <c r="BE1459" s="471">
        <v>0</v>
      </c>
      <c r="BF1459" s="471">
        <v>0</v>
      </c>
      <c r="BG1459" s="471">
        <v>0</v>
      </c>
      <c r="BH1459" s="471">
        <v>0</v>
      </c>
      <c r="BI1459" s="471">
        <v>0</v>
      </c>
      <c r="BJ1459" s="471">
        <v>0</v>
      </c>
      <c r="BK1459" s="471">
        <v>0</v>
      </c>
      <c r="BL1459" s="496">
        <v>0</v>
      </c>
      <c r="BM1459" s="471">
        <v>159</v>
      </c>
      <c r="BN1459" s="471">
        <v>288</v>
      </c>
      <c r="BO1459" s="471">
        <v>152</v>
      </c>
      <c r="BP1459" s="471">
        <v>64</v>
      </c>
      <c r="BQ1459" s="471">
        <v>29</v>
      </c>
      <c r="BR1459" s="471">
        <v>12</v>
      </c>
      <c r="BS1459" s="471">
        <v>0</v>
      </c>
      <c r="BT1459" s="471">
        <v>0</v>
      </c>
      <c r="BU1459" s="496">
        <v>704</v>
      </c>
      <c r="BV1459" s="471">
        <v>426</v>
      </c>
      <c r="BW1459" s="471">
        <v>799</v>
      </c>
      <c r="BX1459" s="471">
        <v>453</v>
      </c>
      <c r="BY1459" s="471">
        <v>217</v>
      </c>
      <c r="BZ1459" s="471">
        <v>108</v>
      </c>
      <c r="CA1459" s="471">
        <v>35</v>
      </c>
      <c r="CB1459" s="471">
        <v>9</v>
      </c>
      <c r="CC1459" s="471">
        <v>0</v>
      </c>
      <c r="CD1459" s="496">
        <v>2047</v>
      </c>
      <c r="CE1459" s="503">
        <v>10</v>
      </c>
      <c r="CF1459" s="471">
        <v>0</v>
      </c>
      <c r="CG1459" s="471">
        <v>0</v>
      </c>
      <c r="CH1459" s="471">
        <v>0</v>
      </c>
      <c r="CI1459" s="471">
        <v>0</v>
      </c>
      <c r="CJ1459" s="471">
        <v>0</v>
      </c>
      <c r="CK1459" s="471">
        <v>0</v>
      </c>
      <c r="CL1459" s="471">
        <v>0</v>
      </c>
      <c r="CM1459" s="471">
        <v>0</v>
      </c>
      <c r="CN1459" s="496">
        <v>0</v>
      </c>
      <c r="CO1459" s="503">
        <v>25</v>
      </c>
      <c r="CP1459" s="471">
        <v>0</v>
      </c>
      <c r="CQ1459" s="471">
        <v>0</v>
      </c>
      <c r="CR1459" s="471">
        <v>0</v>
      </c>
      <c r="CS1459" s="471">
        <v>0</v>
      </c>
      <c r="CT1459" s="471">
        <v>0</v>
      </c>
      <c r="CU1459" s="471">
        <v>0</v>
      </c>
      <c r="CV1459" s="471">
        <v>0</v>
      </c>
      <c r="CW1459" s="471">
        <v>0</v>
      </c>
      <c r="CX1459" s="496">
        <v>0</v>
      </c>
      <c r="CY1459" s="503">
        <v>50</v>
      </c>
      <c r="CZ1459" s="471">
        <v>0</v>
      </c>
      <c r="DA1459" s="471">
        <v>0</v>
      </c>
      <c r="DB1459" s="471">
        <v>0</v>
      </c>
      <c r="DC1459" s="471">
        <v>0</v>
      </c>
      <c r="DD1459" s="471">
        <v>0</v>
      </c>
      <c r="DE1459" s="471">
        <v>0</v>
      </c>
      <c r="DF1459" s="471">
        <v>0</v>
      </c>
      <c r="DG1459" s="471">
        <v>0</v>
      </c>
      <c r="DH1459" s="496">
        <v>0</v>
      </c>
      <c r="DI1459" s="503">
        <v>100</v>
      </c>
      <c r="DJ1459" s="471">
        <v>128</v>
      </c>
      <c r="DK1459" s="471">
        <v>99</v>
      </c>
      <c r="DL1459" s="471">
        <v>54</v>
      </c>
      <c r="DM1459" s="471">
        <v>46</v>
      </c>
      <c r="DN1459" s="471">
        <v>27</v>
      </c>
      <c r="DO1459" s="471">
        <v>7</v>
      </c>
      <c r="DP1459" s="471">
        <v>4</v>
      </c>
      <c r="DQ1459" s="471">
        <v>0</v>
      </c>
      <c r="DR1459" s="496">
        <v>365</v>
      </c>
      <c r="DS1459" s="503">
        <v>0</v>
      </c>
      <c r="DT1459" s="471">
        <v>0</v>
      </c>
      <c r="DU1459" s="471">
        <v>0</v>
      </c>
      <c r="DV1459" s="471">
        <v>0</v>
      </c>
      <c r="DW1459" s="471">
        <v>0</v>
      </c>
      <c r="DX1459" s="471">
        <v>0</v>
      </c>
      <c r="DY1459" s="471">
        <v>0</v>
      </c>
      <c r="DZ1459" s="471">
        <v>0</v>
      </c>
      <c r="EA1459" s="471">
        <v>0</v>
      </c>
      <c r="EB1459" s="496">
        <v>0</v>
      </c>
      <c r="EC1459" s="471">
        <v>128</v>
      </c>
      <c r="ED1459" s="471">
        <v>99</v>
      </c>
      <c r="EE1459" s="471">
        <v>54</v>
      </c>
      <c r="EF1459" s="471">
        <v>46</v>
      </c>
      <c r="EG1459" s="471">
        <v>27</v>
      </c>
      <c r="EH1459" s="471">
        <v>7</v>
      </c>
      <c r="EI1459" s="471">
        <v>4</v>
      </c>
      <c r="EJ1459" s="471">
        <v>0</v>
      </c>
      <c r="EK1459" s="496">
        <v>365</v>
      </c>
      <c r="EL1459" s="518">
        <v>50</v>
      </c>
      <c r="EM1459" s="471">
        <v>0</v>
      </c>
      <c r="EN1459" s="471">
        <v>0</v>
      </c>
      <c r="EO1459" s="471">
        <v>0</v>
      </c>
      <c r="EP1459" s="471">
        <v>0</v>
      </c>
      <c r="EQ1459" s="471">
        <v>0</v>
      </c>
      <c r="ER1459" s="471">
        <v>0</v>
      </c>
      <c r="ES1459" s="471">
        <v>0</v>
      </c>
      <c r="ET1459" s="471">
        <v>0</v>
      </c>
      <c r="EU1459" s="496">
        <v>0</v>
      </c>
      <c r="EV1459" s="503">
        <v>100</v>
      </c>
      <c r="EW1459" s="471">
        <v>0</v>
      </c>
      <c r="EX1459" s="471">
        <v>0</v>
      </c>
      <c r="EY1459" s="471">
        <v>0</v>
      </c>
      <c r="EZ1459" s="471">
        <v>0</v>
      </c>
      <c r="FA1459" s="471">
        <v>0</v>
      </c>
      <c r="FB1459" s="471">
        <v>0</v>
      </c>
      <c r="FC1459" s="471">
        <v>0</v>
      </c>
      <c r="FD1459" s="471">
        <v>0</v>
      </c>
      <c r="FE1459" s="496">
        <v>0</v>
      </c>
      <c r="FF1459" s="503">
        <v>150</v>
      </c>
      <c r="FG1459" s="471">
        <v>0</v>
      </c>
      <c r="FH1459" s="471">
        <v>0</v>
      </c>
      <c r="FI1459" s="471">
        <v>0</v>
      </c>
      <c r="FJ1459" s="471">
        <v>0</v>
      </c>
      <c r="FK1459" s="471">
        <v>0</v>
      </c>
      <c r="FL1459" s="471">
        <v>0</v>
      </c>
      <c r="FM1459" s="471">
        <v>0</v>
      </c>
      <c r="FN1459" s="471">
        <v>0</v>
      </c>
      <c r="FO1459" s="496">
        <v>0</v>
      </c>
      <c r="FP1459" s="503">
        <v>200</v>
      </c>
      <c r="FQ1459" s="471">
        <v>23</v>
      </c>
      <c r="FR1459" s="471">
        <v>20</v>
      </c>
      <c r="FS1459" s="471">
        <v>7</v>
      </c>
      <c r="FT1459" s="471">
        <v>5</v>
      </c>
      <c r="FU1459" s="471">
        <v>1</v>
      </c>
      <c r="FV1459" s="471">
        <v>1</v>
      </c>
      <c r="FW1459" s="471">
        <v>2</v>
      </c>
      <c r="FX1459" s="471">
        <v>1</v>
      </c>
      <c r="FY1459" s="496">
        <v>60</v>
      </c>
      <c r="FZ1459" s="503">
        <v>0</v>
      </c>
      <c r="GA1459" s="471">
        <v>0</v>
      </c>
      <c r="GB1459" s="471">
        <v>0</v>
      </c>
      <c r="GC1459" s="471">
        <v>0</v>
      </c>
      <c r="GD1459" s="471">
        <v>0</v>
      </c>
      <c r="GE1459" s="471">
        <v>0</v>
      </c>
      <c r="GF1459" s="471">
        <v>0</v>
      </c>
      <c r="GG1459" s="471">
        <v>0</v>
      </c>
      <c r="GH1459" s="471">
        <v>0</v>
      </c>
      <c r="GI1459" s="496">
        <v>0</v>
      </c>
      <c r="GJ1459" s="471">
        <v>23</v>
      </c>
      <c r="GK1459" s="471">
        <v>20</v>
      </c>
      <c r="GL1459" s="471">
        <v>7</v>
      </c>
      <c r="GM1459" s="471">
        <v>5</v>
      </c>
      <c r="GN1459" s="471">
        <v>1</v>
      </c>
      <c r="GO1459" s="471">
        <v>1</v>
      </c>
      <c r="GP1459" s="471">
        <v>2</v>
      </c>
      <c r="GQ1459" s="471">
        <v>1</v>
      </c>
      <c r="GR1459" s="496">
        <v>60</v>
      </c>
      <c r="GS1459" s="503">
        <v>100</v>
      </c>
      <c r="GT1459" s="471">
        <v>0</v>
      </c>
      <c r="GU1459" s="471">
        <v>0</v>
      </c>
      <c r="GV1459" s="471">
        <v>0</v>
      </c>
      <c r="GW1459" s="471">
        <v>0</v>
      </c>
      <c r="GX1459" s="471">
        <v>0</v>
      </c>
      <c r="GY1459" s="471">
        <v>0</v>
      </c>
      <c r="GZ1459" s="471">
        <v>0</v>
      </c>
      <c r="HA1459" s="471">
        <v>0</v>
      </c>
      <c r="HB1459" s="496">
        <v>0</v>
      </c>
      <c r="HC1459" s="503">
        <v>150</v>
      </c>
      <c r="HD1459" s="471">
        <v>0</v>
      </c>
      <c r="HE1459" s="471">
        <v>0</v>
      </c>
      <c r="HF1459" s="471">
        <v>0</v>
      </c>
      <c r="HG1459" s="471">
        <v>0</v>
      </c>
      <c r="HH1459" s="471">
        <v>0</v>
      </c>
      <c r="HI1459" s="471">
        <v>0</v>
      </c>
      <c r="HJ1459" s="471">
        <v>0</v>
      </c>
      <c r="HK1459" s="471">
        <v>0</v>
      </c>
      <c r="HL1459" s="496">
        <v>0</v>
      </c>
      <c r="HM1459" s="503">
        <v>200</v>
      </c>
      <c r="HN1459" s="471">
        <v>14</v>
      </c>
      <c r="HO1459" s="471">
        <v>16</v>
      </c>
      <c r="HP1459" s="471">
        <v>9</v>
      </c>
      <c r="HQ1459" s="471">
        <v>4</v>
      </c>
      <c r="HR1459" s="471">
        <v>2</v>
      </c>
      <c r="HS1459" s="471">
        <v>0</v>
      </c>
      <c r="HT1459" s="471">
        <v>1</v>
      </c>
      <c r="HU1459" s="471">
        <v>1</v>
      </c>
      <c r="HV1459" s="496">
        <v>47</v>
      </c>
      <c r="HW1459" s="503">
        <v>250</v>
      </c>
      <c r="HX1459" s="471">
        <v>0</v>
      </c>
      <c r="HY1459" s="471">
        <v>0</v>
      </c>
      <c r="HZ1459" s="471">
        <v>0</v>
      </c>
      <c r="IA1459" s="471">
        <v>0</v>
      </c>
      <c r="IB1459" s="471">
        <v>0</v>
      </c>
      <c r="IC1459" s="471">
        <v>0</v>
      </c>
      <c r="ID1459" s="471">
        <v>0</v>
      </c>
      <c r="IE1459" s="471">
        <v>0</v>
      </c>
      <c r="IF1459" s="496">
        <v>0</v>
      </c>
      <c r="IG1459" s="503">
        <v>300</v>
      </c>
      <c r="IH1459" s="471">
        <v>0</v>
      </c>
      <c r="II1459" s="471">
        <v>0</v>
      </c>
      <c r="IJ1459" s="471">
        <v>0</v>
      </c>
      <c r="IK1459" s="471">
        <v>0</v>
      </c>
      <c r="IL1459" s="471">
        <v>0</v>
      </c>
      <c r="IM1459" s="471">
        <v>0</v>
      </c>
      <c r="IN1459" s="471">
        <v>0</v>
      </c>
      <c r="IO1459" s="471">
        <v>0</v>
      </c>
      <c r="IP1459" s="496">
        <v>0</v>
      </c>
      <c r="IQ1459" s="503">
        <v>0</v>
      </c>
      <c r="IR1459" s="471">
        <v>0</v>
      </c>
      <c r="IS1459" s="471">
        <v>0</v>
      </c>
      <c r="IT1459" s="471">
        <v>0</v>
      </c>
      <c r="IU1459" s="471">
        <v>0</v>
      </c>
      <c r="IV1459" s="471">
        <v>0</v>
      </c>
      <c r="IW1459" s="471">
        <v>0</v>
      </c>
      <c r="IX1459" s="471">
        <v>0</v>
      </c>
      <c r="IY1459" s="471">
        <v>0</v>
      </c>
      <c r="IZ1459" s="496">
        <v>0</v>
      </c>
      <c r="JA1459" s="471">
        <v>14</v>
      </c>
      <c r="JB1459" s="471">
        <v>16</v>
      </c>
      <c r="JC1459" s="471">
        <v>9</v>
      </c>
      <c r="JD1459" s="471">
        <v>4</v>
      </c>
      <c r="JE1459" s="471">
        <v>2</v>
      </c>
      <c r="JF1459" s="471">
        <v>0</v>
      </c>
      <c r="JG1459" s="471">
        <v>1</v>
      </c>
      <c r="JH1459" s="471">
        <v>1</v>
      </c>
      <c r="JI1459" s="471">
        <v>47</v>
      </c>
      <c r="JJ1459" s="503">
        <v>0</v>
      </c>
      <c r="JK1459" s="471">
        <v>35</v>
      </c>
      <c r="JL1459" s="471">
        <v>91</v>
      </c>
      <c r="JM1459" s="471">
        <v>69</v>
      </c>
      <c r="JN1459" s="471">
        <v>37</v>
      </c>
      <c r="JO1459" s="471">
        <v>14</v>
      </c>
      <c r="JP1459" s="471">
        <v>10</v>
      </c>
      <c r="JQ1459" s="471">
        <v>4</v>
      </c>
      <c r="JR1459" s="471">
        <v>2</v>
      </c>
      <c r="JS1459" s="496">
        <v>262</v>
      </c>
      <c r="JT1459" s="503">
        <v>10</v>
      </c>
      <c r="JU1459" s="471">
        <v>0</v>
      </c>
      <c r="JV1459" s="471">
        <v>0</v>
      </c>
      <c r="JW1459" s="471">
        <v>0</v>
      </c>
      <c r="JX1459" s="471">
        <v>0</v>
      </c>
      <c r="JY1459" s="471">
        <v>0</v>
      </c>
      <c r="JZ1459" s="471">
        <v>0</v>
      </c>
      <c r="KA1459" s="471">
        <v>0</v>
      </c>
      <c r="KB1459" s="471">
        <v>0</v>
      </c>
      <c r="KC1459" s="496">
        <v>0</v>
      </c>
      <c r="KD1459" s="503">
        <v>50</v>
      </c>
      <c r="KE1459" s="471">
        <v>0</v>
      </c>
      <c r="KF1459" s="471">
        <v>0</v>
      </c>
      <c r="KG1459" s="471">
        <v>1</v>
      </c>
      <c r="KH1459" s="471">
        <v>0</v>
      </c>
      <c r="KI1459" s="471">
        <v>0</v>
      </c>
      <c r="KJ1459" s="471">
        <v>0</v>
      </c>
      <c r="KK1459" s="471">
        <v>0</v>
      </c>
      <c r="KL1459" s="471">
        <v>0</v>
      </c>
      <c r="KM1459" s="496">
        <v>1</v>
      </c>
      <c r="KN1459" s="503">
        <v>0</v>
      </c>
      <c r="KO1459" s="471">
        <v>0</v>
      </c>
      <c r="KP1459" s="471">
        <v>0</v>
      </c>
      <c r="KQ1459" s="471">
        <v>0</v>
      </c>
      <c r="KR1459" s="471">
        <v>0</v>
      </c>
      <c r="KS1459" s="471">
        <v>0</v>
      </c>
      <c r="KT1459" s="471">
        <v>0</v>
      </c>
      <c r="KU1459" s="471">
        <v>0</v>
      </c>
      <c r="KV1459" s="471">
        <v>0</v>
      </c>
      <c r="KW1459" s="496">
        <v>0</v>
      </c>
      <c r="KX1459" s="471">
        <v>35</v>
      </c>
      <c r="KY1459" s="471">
        <v>91</v>
      </c>
      <c r="KZ1459" s="471">
        <v>70</v>
      </c>
      <c r="LA1459" s="471">
        <v>37</v>
      </c>
      <c r="LB1459" s="471">
        <v>14</v>
      </c>
      <c r="LC1459" s="471">
        <v>10</v>
      </c>
      <c r="LD1459" s="471">
        <v>4</v>
      </c>
      <c r="LE1459" s="471">
        <v>2</v>
      </c>
      <c r="LF1459" s="496">
        <v>263</v>
      </c>
      <c r="LG1459" s="262"/>
      <c r="LH1459" s="262"/>
      <c r="LI1459" s="262"/>
      <c r="LJ1459" s="262"/>
      <c r="LK1459" s="262"/>
      <c r="LL1459" s="262"/>
      <c r="LM1459" s="262"/>
      <c r="LN1459" s="262"/>
      <c r="LO1459" s="262"/>
      <c r="LP1459" s="262"/>
      <c r="LQ1459" s="262"/>
      <c r="LR1459" s="262"/>
      <c r="LS1459" s="262"/>
      <c r="LT1459" s="262"/>
      <c r="LU1459" s="262"/>
      <c r="LV1459" s="262"/>
      <c r="LW1459" s="262"/>
      <c r="LX1459" s="262"/>
      <c r="LY1459" s="262"/>
      <c r="LZ1459" s="262"/>
      <c r="MA1459" s="262"/>
      <c r="MB1459" s="262"/>
      <c r="MC1459" s="262"/>
      <c r="MD1459" s="262"/>
      <c r="ME1459" s="262"/>
      <c r="MF1459" s="262"/>
      <c r="MG1459" s="262"/>
      <c r="MH1459" s="262"/>
      <c r="MI1459" s="262"/>
      <c r="MJ1459" s="262"/>
      <c r="MK1459" s="262"/>
      <c r="ML1459" s="262"/>
      <c r="MM1459" s="262"/>
      <c r="MN1459" s="262"/>
      <c r="MO1459" s="262"/>
      <c r="MP1459" s="262"/>
      <c r="MQ1459" s="262"/>
      <c r="MR1459" s="262"/>
      <c r="MS1459" s="262"/>
      <c r="MT1459" s="262"/>
      <c r="MU1459" s="262"/>
    </row>
    <row r="1460" spans="1:359" x14ac:dyDescent="0.2">
      <c r="A1460" s="241" t="s">
        <v>352</v>
      </c>
      <c r="B1460" s="476" t="s">
        <v>978</v>
      </c>
      <c r="C1460" s="326" t="s">
        <v>786</v>
      </c>
      <c r="D1460" s="283" t="s">
        <v>353</v>
      </c>
      <c r="E1460" s="503">
        <v>0</v>
      </c>
      <c r="F1460" s="471">
        <v>82</v>
      </c>
      <c r="G1460" s="471">
        <v>79</v>
      </c>
      <c r="H1460" s="471">
        <v>36</v>
      </c>
      <c r="I1460" s="471">
        <v>38</v>
      </c>
      <c r="J1460" s="471">
        <v>18</v>
      </c>
      <c r="K1460" s="471">
        <v>9</v>
      </c>
      <c r="L1460" s="471">
        <v>5</v>
      </c>
      <c r="M1460" s="471">
        <v>0</v>
      </c>
      <c r="N1460" s="496">
        <v>267</v>
      </c>
      <c r="O1460" s="503">
        <v>10</v>
      </c>
      <c r="P1460" s="471">
        <v>0</v>
      </c>
      <c r="Q1460" s="471">
        <v>0</v>
      </c>
      <c r="R1460" s="471">
        <v>0</v>
      </c>
      <c r="S1460" s="471">
        <v>0</v>
      </c>
      <c r="T1460" s="471">
        <v>0</v>
      </c>
      <c r="U1460" s="471">
        <v>0</v>
      </c>
      <c r="V1460" s="471">
        <v>0</v>
      </c>
      <c r="W1460" s="471">
        <v>0</v>
      </c>
      <c r="X1460" s="496">
        <v>0</v>
      </c>
      <c r="Y1460" s="503">
        <v>25</v>
      </c>
      <c r="Z1460" s="471">
        <v>0</v>
      </c>
      <c r="AA1460" s="471">
        <v>0</v>
      </c>
      <c r="AB1460" s="471">
        <v>0</v>
      </c>
      <c r="AC1460" s="471">
        <v>0</v>
      </c>
      <c r="AD1460" s="471">
        <v>0</v>
      </c>
      <c r="AE1460" s="471">
        <v>0</v>
      </c>
      <c r="AF1460" s="471">
        <v>0</v>
      </c>
      <c r="AG1460" s="471">
        <v>0</v>
      </c>
      <c r="AH1460" s="496">
        <v>0</v>
      </c>
      <c r="AI1460" s="503">
        <v>50</v>
      </c>
      <c r="AJ1460" s="471">
        <v>2</v>
      </c>
      <c r="AK1460" s="471">
        <v>1</v>
      </c>
      <c r="AL1460" s="471">
        <v>2</v>
      </c>
      <c r="AM1460" s="471">
        <v>2</v>
      </c>
      <c r="AN1460" s="471">
        <v>4</v>
      </c>
      <c r="AO1460" s="471">
        <v>0</v>
      </c>
      <c r="AP1460" s="471">
        <v>1</v>
      </c>
      <c r="AQ1460" s="471">
        <v>0</v>
      </c>
      <c r="AR1460" s="496">
        <v>12</v>
      </c>
      <c r="AS1460" s="503">
        <v>100</v>
      </c>
      <c r="AT1460" s="471">
        <v>0</v>
      </c>
      <c r="AU1460" s="471">
        <v>0</v>
      </c>
      <c r="AV1460" s="471">
        <v>0</v>
      </c>
      <c r="AW1460" s="471">
        <v>0</v>
      </c>
      <c r="AX1460" s="471">
        <v>0</v>
      </c>
      <c r="AY1460" s="471">
        <v>0</v>
      </c>
      <c r="AZ1460" s="471">
        <v>0</v>
      </c>
      <c r="BA1460" s="471">
        <v>0</v>
      </c>
      <c r="BB1460" s="496">
        <v>0</v>
      </c>
      <c r="BC1460" s="503">
        <v>0</v>
      </c>
      <c r="BD1460" s="471">
        <v>0</v>
      </c>
      <c r="BE1460" s="471">
        <v>0</v>
      </c>
      <c r="BF1460" s="471">
        <v>0</v>
      </c>
      <c r="BG1460" s="471">
        <v>0</v>
      </c>
      <c r="BH1460" s="471">
        <v>0</v>
      </c>
      <c r="BI1460" s="471">
        <v>0</v>
      </c>
      <c r="BJ1460" s="471">
        <v>0</v>
      </c>
      <c r="BK1460" s="471">
        <v>0</v>
      </c>
      <c r="BL1460" s="496">
        <v>0</v>
      </c>
      <c r="BM1460" s="471">
        <v>2</v>
      </c>
      <c r="BN1460" s="471">
        <v>1</v>
      </c>
      <c r="BO1460" s="471">
        <v>2</v>
      </c>
      <c r="BP1460" s="471">
        <v>2</v>
      </c>
      <c r="BQ1460" s="471">
        <v>4</v>
      </c>
      <c r="BR1460" s="471">
        <v>0</v>
      </c>
      <c r="BS1460" s="471">
        <v>1</v>
      </c>
      <c r="BT1460" s="471">
        <v>0</v>
      </c>
      <c r="BU1460" s="496">
        <v>12</v>
      </c>
      <c r="BV1460" s="471">
        <v>84</v>
      </c>
      <c r="BW1460" s="471">
        <v>80</v>
      </c>
      <c r="BX1460" s="471">
        <v>38</v>
      </c>
      <c r="BY1460" s="471">
        <v>40</v>
      </c>
      <c r="BZ1460" s="471">
        <v>22</v>
      </c>
      <c r="CA1460" s="471">
        <v>9</v>
      </c>
      <c r="CB1460" s="471">
        <v>6</v>
      </c>
      <c r="CC1460" s="471">
        <v>0</v>
      </c>
      <c r="CD1460" s="496">
        <v>279</v>
      </c>
      <c r="CE1460" s="503">
        <v>10</v>
      </c>
      <c r="CF1460" s="471">
        <v>0</v>
      </c>
      <c r="CG1460" s="471">
        <v>0</v>
      </c>
      <c r="CH1460" s="471">
        <v>0</v>
      </c>
      <c r="CI1460" s="471">
        <v>0</v>
      </c>
      <c r="CJ1460" s="471">
        <v>0</v>
      </c>
      <c r="CK1460" s="471">
        <v>0</v>
      </c>
      <c r="CL1460" s="471">
        <v>0</v>
      </c>
      <c r="CM1460" s="471">
        <v>0</v>
      </c>
      <c r="CN1460" s="496">
        <v>0</v>
      </c>
      <c r="CO1460" s="503">
        <v>25</v>
      </c>
      <c r="CP1460" s="471">
        <v>0</v>
      </c>
      <c r="CQ1460" s="471">
        <v>0</v>
      </c>
      <c r="CR1460" s="471">
        <v>0</v>
      </c>
      <c r="CS1460" s="471">
        <v>0</v>
      </c>
      <c r="CT1460" s="471">
        <v>0</v>
      </c>
      <c r="CU1460" s="471">
        <v>0</v>
      </c>
      <c r="CV1460" s="471">
        <v>0</v>
      </c>
      <c r="CW1460" s="471">
        <v>0</v>
      </c>
      <c r="CX1460" s="496">
        <v>0</v>
      </c>
      <c r="CY1460" s="503">
        <v>50</v>
      </c>
      <c r="CZ1460" s="471">
        <v>0</v>
      </c>
      <c r="DA1460" s="471">
        <v>0</v>
      </c>
      <c r="DB1460" s="471">
        <v>0</v>
      </c>
      <c r="DC1460" s="471">
        <v>0</v>
      </c>
      <c r="DD1460" s="471">
        <v>0</v>
      </c>
      <c r="DE1460" s="471">
        <v>0</v>
      </c>
      <c r="DF1460" s="471">
        <v>0</v>
      </c>
      <c r="DG1460" s="471">
        <v>0</v>
      </c>
      <c r="DH1460" s="496">
        <v>0</v>
      </c>
      <c r="DI1460" s="503">
        <v>100</v>
      </c>
      <c r="DJ1460" s="471">
        <v>9</v>
      </c>
      <c r="DK1460" s="471">
        <v>3</v>
      </c>
      <c r="DL1460" s="471">
        <v>5</v>
      </c>
      <c r="DM1460" s="471">
        <v>5</v>
      </c>
      <c r="DN1460" s="471">
        <v>1</v>
      </c>
      <c r="DO1460" s="471">
        <v>2</v>
      </c>
      <c r="DP1460" s="471">
        <v>1</v>
      </c>
      <c r="DQ1460" s="471">
        <v>1</v>
      </c>
      <c r="DR1460" s="496">
        <v>27</v>
      </c>
      <c r="DS1460" s="503">
        <v>0</v>
      </c>
      <c r="DT1460" s="471">
        <v>0</v>
      </c>
      <c r="DU1460" s="471">
        <v>0</v>
      </c>
      <c r="DV1460" s="471">
        <v>0</v>
      </c>
      <c r="DW1460" s="471">
        <v>0</v>
      </c>
      <c r="DX1460" s="471">
        <v>0</v>
      </c>
      <c r="DY1460" s="471">
        <v>0</v>
      </c>
      <c r="DZ1460" s="471">
        <v>0</v>
      </c>
      <c r="EA1460" s="471">
        <v>0</v>
      </c>
      <c r="EB1460" s="496">
        <v>0</v>
      </c>
      <c r="EC1460" s="471">
        <v>9</v>
      </c>
      <c r="ED1460" s="471">
        <v>3</v>
      </c>
      <c r="EE1460" s="471">
        <v>5</v>
      </c>
      <c r="EF1460" s="471">
        <v>5</v>
      </c>
      <c r="EG1460" s="471">
        <v>1</v>
      </c>
      <c r="EH1460" s="471">
        <v>2</v>
      </c>
      <c r="EI1460" s="471">
        <v>1</v>
      </c>
      <c r="EJ1460" s="471">
        <v>1</v>
      </c>
      <c r="EK1460" s="496">
        <v>27</v>
      </c>
      <c r="EL1460" s="518">
        <v>50</v>
      </c>
      <c r="EM1460" s="471">
        <v>0</v>
      </c>
      <c r="EN1460" s="471">
        <v>0</v>
      </c>
      <c r="EO1460" s="471">
        <v>0</v>
      </c>
      <c r="EP1460" s="471">
        <v>0</v>
      </c>
      <c r="EQ1460" s="471">
        <v>0</v>
      </c>
      <c r="ER1460" s="471">
        <v>0</v>
      </c>
      <c r="ES1460" s="471">
        <v>0</v>
      </c>
      <c r="ET1460" s="471">
        <v>0</v>
      </c>
      <c r="EU1460" s="496">
        <v>0</v>
      </c>
      <c r="EV1460" s="503">
        <v>100</v>
      </c>
      <c r="EW1460" s="471">
        <v>0</v>
      </c>
      <c r="EX1460" s="471">
        <v>0</v>
      </c>
      <c r="EY1460" s="471">
        <v>0</v>
      </c>
      <c r="EZ1460" s="471">
        <v>0</v>
      </c>
      <c r="FA1460" s="471">
        <v>0</v>
      </c>
      <c r="FB1460" s="471">
        <v>0</v>
      </c>
      <c r="FC1460" s="471">
        <v>0</v>
      </c>
      <c r="FD1460" s="471">
        <v>0</v>
      </c>
      <c r="FE1460" s="496">
        <v>0</v>
      </c>
      <c r="FF1460" s="503">
        <v>150</v>
      </c>
      <c r="FG1460" s="471">
        <v>0</v>
      </c>
      <c r="FH1460" s="471">
        <v>0</v>
      </c>
      <c r="FI1460" s="471">
        <v>0</v>
      </c>
      <c r="FJ1460" s="471">
        <v>0</v>
      </c>
      <c r="FK1460" s="471">
        <v>0</v>
      </c>
      <c r="FL1460" s="471">
        <v>0</v>
      </c>
      <c r="FM1460" s="471">
        <v>0</v>
      </c>
      <c r="FN1460" s="471">
        <v>0</v>
      </c>
      <c r="FO1460" s="496">
        <v>0</v>
      </c>
      <c r="FP1460" s="503">
        <v>200</v>
      </c>
      <c r="FQ1460" s="471">
        <v>0</v>
      </c>
      <c r="FR1460" s="471">
        <v>2</v>
      </c>
      <c r="FS1460" s="471">
        <v>1</v>
      </c>
      <c r="FT1460" s="471">
        <v>1</v>
      </c>
      <c r="FU1460" s="471">
        <v>1</v>
      </c>
      <c r="FV1460" s="471">
        <v>0</v>
      </c>
      <c r="FW1460" s="471">
        <v>0</v>
      </c>
      <c r="FX1460" s="471">
        <v>0</v>
      </c>
      <c r="FY1460" s="496">
        <v>5</v>
      </c>
      <c r="FZ1460" s="503">
        <v>0</v>
      </c>
      <c r="GA1460" s="471">
        <v>0</v>
      </c>
      <c r="GB1460" s="471">
        <v>0</v>
      </c>
      <c r="GC1460" s="471">
        <v>0</v>
      </c>
      <c r="GD1460" s="471">
        <v>0</v>
      </c>
      <c r="GE1460" s="471">
        <v>0</v>
      </c>
      <c r="GF1460" s="471">
        <v>0</v>
      </c>
      <c r="GG1460" s="471">
        <v>0</v>
      </c>
      <c r="GH1460" s="471">
        <v>0</v>
      </c>
      <c r="GI1460" s="496">
        <v>0</v>
      </c>
      <c r="GJ1460" s="471">
        <v>0</v>
      </c>
      <c r="GK1460" s="471">
        <v>2</v>
      </c>
      <c r="GL1460" s="471">
        <v>1</v>
      </c>
      <c r="GM1460" s="471">
        <v>1</v>
      </c>
      <c r="GN1460" s="471">
        <v>1</v>
      </c>
      <c r="GO1460" s="471">
        <v>0</v>
      </c>
      <c r="GP1460" s="471">
        <v>0</v>
      </c>
      <c r="GQ1460" s="471">
        <v>0</v>
      </c>
      <c r="GR1460" s="496">
        <v>5</v>
      </c>
      <c r="GS1460" s="503">
        <v>100</v>
      </c>
      <c r="GT1460" s="471">
        <v>0</v>
      </c>
      <c r="GU1460" s="471">
        <v>0</v>
      </c>
      <c r="GV1460" s="471">
        <v>0</v>
      </c>
      <c r="GW1460" s="471">
        <v>0</v>
      </c>
      <c r="GX1460" s="471">
        <v>0</v>
      </c>
      <c r="GY1460" s="471">
        <v>0</v>
      </c>
      <c r="GZ1460" s="471">
        <v>0</v>
      </c>
      <c r="HA1460" s="471">
        <v>0</v>
      </c>
      <c r="HB1460" s="496">
        <v>0</v>
      </c>
      <c r="HC1460" s="503">
        <v>150</v>
      </c>
      <c r="HD1460" s="471">
        <v>0</v>
      </c>
      <c r="HE1460" s="471">
        <v>0</v>
      </c>
      <c r="HF1460" s="471">
        <v>0</v>
      </c>
      <c r="HG1460" s="471">
        <v>0</v>
      </c>
      <c r="HH1460" s="471">
        <v>0</v>
      </c>
      <c r="HI1460" s="471">
        <v>0</v>
      </c>
      <c r="HJ1460" s="471">
        <v>0</v>
      </c>
      <c r="HK1460" s="471">
        <v>0</v>
      </c>
      <c r="HL1460" s="496">
        <v>0</v>
      </c>
      <c r="HM1460" s="503">
        <v>200</v>
      </c>
      <c r="HN1460" s="471">
        <v>0</v>
      </c>
      <c r="HO1460" s="471">
        <v>0</v>
      </c>
      <c r="HP1460" s="471">
        <v>0</v>
      </c>
      <c r="HQ1460" s="471">
        <v>0</v>
      </c>
      <c r="HR1460" s="471">
        <v>0</v>
      </c>
      <c r="HS1460" s="471">
        <v>0</v>
      </c>
      <c r="HT1460" s="471">
        <v>0</v>
      </c>
      <c r="HU1460" s="471">
        <v>0</v>
      </c>
      <c r="HV1460" s="496">
        <v>0</v>
      </c>
      <c r="HW1460" s="503">
        <v>250</v>
      </c>
      <c r="HX1460" s="471">
        <v>0</v>
      </c>
      <c r="HY1460" s="471">
        <v>0</v>
      </c>
      <c r="HZ1460" s="471">
        <v>0</v>
      </c>
      <c r="IA1460" s="471">
        <v>0</v>
      </c>
      <c r="IB1460" s="471">
        <v>0</v>
      </c>
      <c r="IC1460" s="471">
        <v>0</v>
      </c>
      <c r="ID1460" s="471">
        <v>0</v>
      </c>
      <c r="IE1460" s="471">
        <v>0</v>
      </c>
      <c r="IF1460" s="496">
        <v>0</v>
      </c>
      <c r="IG1460" s="503">
        <v>300</v>
      </c>
      <c r="IH1460" s="471">
        <v>2</v>
      </c>
      <c r="II1460" s="471">
        <v>0</v>
      </c>
      <c r="IJ1460" s="471">
        <v>0</v>
      </c>
      <c r="IK1460" s="471">
        <v>0</v>
      </c>
      <c r="IL1460" s="471">
        <v>0</v>
      </c>
      <c r="IM1460" s="471">
        <v>0</v>
      </c>
      <c r="IN1460" s="471">
        <v>0</v>
      </c>
      <c r="IO1460" s="471">
        <v>0</v>
      </c>
      <c r="IP1460" s="496">
        <v>2</v>
      </c>
      <c r="IQ1460" s="503">
        <v>0</v>
      </c>
      <c r="IR1460" s="471">
        <v>0</v>
      </c>
      <c r="IS1460" s="471">
        <v>0</v>
      </c>
      <c r="IT1460" s="471">
        <v>0</v>
      </c>
      <c r="IU1460" s="471">
        <v>0</v>
      </c>
      <c r="IV1460" s="471">
        <v>0</v>
      </c>
      <c r="IW1460" s="471">
        <v>0</v>
      </c>
      <c r="IX1460" s="471">
        <v>0</v>
      </c>
      <c r="IY1460" s="471">
        <v>0</v>
      </c>
      <c r="IZ1460" s="496">
        <v>0</v>
      </c>
      <c r="JA1460" s="471">
        <v>2</v>
      </c>
      <c r="JB1460" s="471">
        <v>0</v>
      </c>
      <c r="JC1460" s="471">
        <v>0</v>
      </c>
      <c r="JD1460" s="471">
        <v>0</v>
      </c>
      <c r="JE1460" s="471">
        <v>0</v>
      </c>
      <c r="JF1460" s="471">
        <v>0</v>
      </c>
      <c r="JG1460" s="471">
        <v>0</v>
      </c>
      <c r="JH1460" s="471">
        <v>0</v>
      </c>
      <c r="JI1460" s="471">
        <v>2</v>
      </c>
      <c r="JJ1460" s="503">
        <v>0</v>
      </c>
      <c r="JK1460" s="471">
        <v>8</v>
      </c>
      <c r="JL1460" s="471">
        <v>14</v>
      </c>
      <c r="JM1460" s="471">
        <v>4</v>
      </c>
      <c r="JN1460" s="471">
        <v>4</v>
      </c>
      <c r="JO1460" s="471">
        <v>2</v>
      </c>
      <c r="JP1460" s="471">
        <v>4</v>
      </c>
      <c r="JQ1460" s="471">
        <v>3</v>
      </c>
      <c r="JR1460" s="471">
        <v>2</v>
      </c>
      <c r="JS1460" s="496">
        <v>41</v>
      </c>
      <c r="JT1460" s="503">
        <v>10</v>
      </c>
      <c r="JU1460" s="471">
        <v>0</v>
      </c>
      <c r="JV1460" s="471">
        <v>0</v>
      </c>
      <c r="JW1460" s="471">
        <v>0</v>
      </c>
      <c r="JX1460" s="471">
        <v>0</v>
      </c>
      <c r="JY1460" s="471">
        <v>0</v>
      </c>
      <c r="JZ1460" s="471">
        <v>0</v>
      </c>
      <c r="KA1460" s="471">
        <v>0</v>
      </c>
      <c r="KB1460" s="471">
        <v>0</v>
      </c>
      <c r="KC1460" s="496">
        <v>0</v>
      </c>
      <c r="KD1460" s="503">
        <v>50</v>
      </c>
      <c r="KE1460" s="471">
        <v>1</v>
      </c>
      <c r="KF1460" s="471">
        <v>0</v>
      </c>
      <c r="KG1460" s="471">
        <v>0</v>
      </c>
      <c r="KH1460" s="471">
        <v>0</v>
      </c>
      <c r="KI1460" s="471">
        <v>0</v>
      </c>
      <c r="KJ1460" s="471">
        <v>0</v>
      </c>
      <c r="KK1460" s="471">
        <v>0</v>
      </c>
      <c r="KL1460" s="471">
        <v>0</v>
      </c>
      <c r="KM1460" s="496">
        <v>1</v>
      </c>
      <c r="KN1460" s="503">
        <v>0</v>
      </c>
      <c r="KO1460" s="471">
        <v>0</v>
      </c>
      <c r="KP1460" s="471">
        <v>0</v>
      </c>
      <c r="KQ1460" s="471">
        <v>0</v>
      </c>
      <c r="KR1460" s="471">
        <v>0</v>
      </c>
      <c r="KS1460" s="471">
        <v>0</v>
      </c>
      <c r="KT1460" s="471">
        <v>0</v>
      </c>
      <c r="KU1460" s="471">
        <v>0</v>
      </c>
      <c r="KV1460" s="471">
        <v>0</v>
      </c>
      <c r="KW1460" s="496">
        <v>0</v>
      </c>
      <c r="KX1460" s="471">
        <v>9</v>
      </c>
      <c r="KY1460" s="471">
        <v>14</v>
      </c>
      <c r="KZ1460" s="471">
        <v>4</v>
      </c>
      <c r="LA1460" s="471">
        <v>4</v>
      </c>
      <c r="LB1460" s="471">
        <v>2</v>
      </c>
      <c r="LC1460" s="471">
        <v>4</v>
      </c>
      <c r="LD1460" s="471">
        <v>3</v>
      </c>
      <c r="LE1460" s="471">
        <v>2</v>
      </c>
      <c r="LF1460" s="496">
        <v>42</v>
      </c>
      <c r="LG1460" s="262"/>
      <c r="LH1460" s="262"/>
      <c r="LI1460" s="262"/>
      <c r="LJ1460" s="262"/>
      <c r="LK1460" s="262"/>
      <c r="LL1460" s="262"/>
      <c r="LM1460" s="262"/>
      <c r="LN1460" s="262"/>
      <c r="LO1460" s="262"/>
      <c r="LP1460" s="262"/>
      <c r="LQ1460" s="262"/>
      <c r="LR1460" s="262"/>
      <c r="LS1460" s="262"/>
      <c r="LT1460" s="262"/>
      <c r="LU1460" s="262"/>
      <c r="LV1460" s="262"/>
      <c r="LW1460" s="262"/>
      <c r="LX1460" s="262"/>
      <c r="LY1460" s="262"/>
      <c r="LZ1460" s="262"/>
      <c r="MA1460" s="262"/>
      <c r="MB1460" s="262"/>
      <c r="MC1460" s="262"/>
      <c r="MD1460" s="262"/>
      <c r="ME1460" s="262"/>
      <c r="MF1460" s="262"/>
      <c r="MG1460" s="262"/>
      <c r="MH1460" s="262"/>
      <c r="MI1460" s="262"/>
      <c r="MJ1460" s="262"/>
      <c r="MK1460" s="262"/>
      <c r="ML1460" s="262"/>
      <c r="MM1460" s="262"/>
      <c r="MN1460" s="262"/>
      <c r="MO1460" s="262"/>
      <c r="MP1460" s="262"/>
      <c r="MQ1460" s="262"/>
      <c r="MR1460" s="262"/>
      <c r="MS1460" s="262"/>
      <c r="MT1460" s="262"/>
      <c r="MU1460" s="262"/>
    </row>
    <row r="1461" spans="1:359" x14ac:dyDescent="0.2">
      <c r="A1461" s="241" t="s">
        <v>354</v>
      </c>
      <c r="B1461" s="476" t="s">
        <v>979</v>
      </c>
      <c r="C1461" s="326" t="s">
        <v>801</v>
      </c>
      <c r="D1461" s="283" t="s">
        <v>355</v>
      </c>
      <c r="E1461" s="503">
        <v>0</v>
      </c>
      <c r="F1461" s="471">
        <v>72</v>
      </c>
      <c r="G1461" s="471">
        <v>62</v>
      </c>
      <c r="H1461" s="471">
        <v>52</v>
      </c>
      <c r="I1461" s="471">
        <v>24</v>
      </c>
      <c r="J1461" s="471">
        <v>19</v>
      </c>
      <c r="K1461" s="471">
        <v>7</v>
      </c>
      <c r="L1461" s="471">
        <v>8</v>
      </c>
      <c r="M1461" s="471">
        <v>1</v>
      </c>
      <c r="N1461" s="496">
        <v>245</v>
      </c>
      <c r="O1461" s="503">
        <v>10</v>
      </c>
      <c r="P1461" s="471">
        <v>0</v>
      </c>
      <c r="Q1461" s="471">
        <v>0</v>
      </c>
      <c r="R1461" s="471">
        <v>0</v>
      </c>
      <c r="S1461" s="471">
        <v>0</v>
      </c>
      <c r="T1461" s="471">
        <v>0</v>
      </c>
      <c r="U1461" s="471">
        <v>0</v>
      </c>
      <c r="V1461" s="471">
        <v>0</v>
      </c>
      <c r="W1461" s="471">
        <v>0</v>
      </c>
      <c r="X1461" s="496">
        <v>0</v>
      </c>
      <c r="Y1461" s="503">
        <v>25</v>
      </c>
      <c r="Z1461" s="471">
        <v>0</v>
      </c>
      <c r="AA1461" s="471">
        <v>0</v>
      </c>
      <c r="AB1461" s="471">
        <v>0</v>
      </c>
      <c r="AC1461" s="471">
        <v>0</v>
      </c>
      <c r="AD1461" s="471">
        <v>0</v>
      </c>
      <c r="AE1461" s="471">
        <v>0</v>
      </c>
      <c r="AF1461" s="471">
        <v>0</v>
      </c>
      <c r="AG1461" s="471">
        <v>0</v>
      </c>
      <c r="AH1461" s="496">
        <v>0</v>
      </c>
      <c r="AI1461" s="503">
        <v>50</v>
      </c>
      <c r="AJ1461" s="471">
        <v>0</v>
      </c>
      <c r="AK1461" s="471">
        <v>0</v>
      </c>
      <c r="AL1461" s="471">
        <v>0</v>
      </c>
      <c r="AM1461" s="471">
        <v>0</v>
      </c>
      <c r="AN1461" s="471">
        <v>0</v>
      </c>
      <c r="AO1461" s="471">
        <v>0</v>
      </c>
      <c r="AP1461" s="471">
        <v>0</v>
      </c>
      <c r="AQ1461" s="471">
        <v>0</v>
      </c>
      <c r="AR1461" s="496">
        <v>0</v>
      </c>
      <c r="AS1461" s="503">
        <v>100</v>
      </c>
      <c r="AT1461" s="471">
        <v>110</v>
      </c>
      <c r="AU1461" s="471">
        <v>133</v>
      </c>
      <c r="AV1461" s="471">
        <v>83</v>
      </c>
      <c r="AW1461" s="471">
        <v>34</v>
      </c>
      <c r="AX1461" s="471">
        <v>27</v>
      </c>
      <c r="AY1461" s="471">
        <v>9</v>
      </c>
      <c r="AZ1461" s="471">
        <v>5</v>
      </c>
      <c r="BA1461" s="471">
        <v>1</v>
      </c>
      <c r="BB1461" s="496">
        <v>402</v>
      </c>
      <c r="BC1461" s="503">
        <v>75</v>
      </c>
      <c r="BD1461" s="471">
        <v>9</v>
      </c>
      <c r="BE1461" s="471">
        <v>12</v>
      </c>
      <c r="BF1461" s="471">
        <v>14</v>
      </c>
      <c r="BG1461" s="471">
        <v>9</v>
      </c>
      <c r="BH1461" s="471">
        <v>8</v>
      </c>
      <c r="BI1461" s="471">
        <v>6</v>
      </c>
      <c r="BJ1461" s="471">
        <v>4</v>
      </c>
      <c r="BK1461" s="471">
        <v>1</v>
      </c>
      <c r="BL1461" s="496">
        <v>63</v>
      </c>
      <c r="BM1461" s="471">
        <v>119</v>
      </c>
      <c r="BN1461" s="471">
        <v>145</v>
      </c>
      <c r="BO1461" s="471">
        <v>97</v>
      </c>
      <c r="BP1461" s="471">
        <v>43</v>
      </c>
      <c r="BQ1461" s="471">
        <v>35</v>
      </c>
      <c r="BR1461" s="471">
        <v>15</v>
      </c>
      <c r="BS1461" s="471">
        <v>9</v>
      </c>
      <c r="BT1461" s="471">
        <v>2</v>
      </c>
      <c r="BU1461" s="496">
        <v>465</v>
      </c>
      <c r="BV1461" s="471">
        <v>191</v>
      </c>
      <c r="BW1461" s="471">
        <v>207</v>
      </c>
      <c r="BX1461" s="471">
        <v>149</v>
      </c>
      <c r="BY1461" s="471">
        <v>67</v>
      </c>
      <c r="BZ1461" s="471">
        <v>54</v>
      </c>
      <c r="CA1461" s="471">
        <v>22</v>
      </c>
      <c r="CB1461" s="471">
        <v>17</v>
      </c>
      <c r="CC1461" s="471">
        <v>3</v>
      </c>
      <c r="CD1461" s="496">
        <v>710</v>
      </c>
      <c r="CE1461" s="503">
        <v>10</v>
      </c>
      <c r="CF1461" s="471">
        <v>0</v>
      </c>
      <c r="CG1461" s="471">
        <v>0</v>
      </c>
      <c r="CH1461" s="471">
        <v>0</v>
      </c>
      <c r="CI1461" s="471">
        <v>0</v>
      </c>
      <c r="CJ1461" s="471">
        <v>0</v>
      </c>
      <c r="CK1461" s="471">
        <v>0</v>
      </c>
      <c r="CL1461" s="471">
        <v>0</v>
      </c>
      <c r="CM1461" s="471">
        <v>0</v>
      </c>
      <c r="CN1461" s="496">
        <v>0</v>
      </c>
      <c r="CO1461" s="503">
        <v>25</v>
      </c>
      <c r="CP1461" s="471">
        <v>0</v>
      </c>
      <c r="CQ1461" s="471">
        <v>0</v>
      </c>
      <c r="CR1461" s="471">
        <v>0</v>
      </c>
      <c r="CS1461" s="471">
        <v>0</v>
      </c>
      <c r="CT1461" s="471">
        <v>0</v>
      </c>
      <c r="CU1461" s="471">
        <v>0</v>
      </c>
      <c r="CV1461" s="471">
        <v>0</v>
      </c>
      <c r="CW1461" s="471">
        <v>0</v>
      </c>
      <c r="CX1461" s="496">
        <v>0</v>
      </c>
      <c r="CY1461" s="503">
        <v>50</v>
      </c>
      <c r="CZ1461" s="471">
        <v>0</v>
      </c>
      <c r="DA1461" s="471">
        <v>0</v>
      </c>
      <c r="DB1461" s="471">
        <v>0</v>
      </c>
      <c r="DC1461" s="471">
        <v>0</v>
      </c>
      <c r="DD1461" s="471">
        <v>0</v>
      </c>
      <c r="DE1461" s="471">
        <v>0</v>
      </c>
      <c r="DF1461" s="471">
        <v>0</v>
      </c>
      <c r="DG1461" s="471">
        <v>0</v>
      </c>
      <c r="DH1461" s="496">
        <v>0</v>
      </c>
      <c r="DI1461" s="503">
        <v>100</v>
      </c>
      <c r="DJ1461" s="471">
        <v>39</v>
      </c>
      <c r="DK1461" s="471">
        <v>26</v>
      </c>
      <c r="DL1461" s="471">
        <v>12</v>
      </c>
      <c r="DM1461" s="471">
        <v>11</v>
      </c>
      <c r="DN1461" s="471">
        <v>8</v>
      </c>
      <c r="DO1461" s="471">
        <v>4</v>
      </c>
      <c r="DP1461" s="471">
        <v>5</v>
      </c>
      <c r="DQ1461" s="471">
        <v>0</v>
      </c>
      <c r="DR1461" s="496">
        <v>105</v>
      </c>
      <c r="DS1461" s="503">
        <v>0</v>
      </c>
      <c r="DT1461" s="471">
        <v>0</v>
      </c>
      <c r="DU1461" s="471">
        <v>0</v>
      </c>
      <c r="DV1461" s="471">
        <v>0</v>
      </c>
      <c r="DW1461" s="471">
        <v>0</v>
      </c>
      <c r="DX1461" s="471">
        <v>0</v>
      </c>
      <c r="DY1461" s="471">
        <v>0</v>
      </c>
      <c r="DZ1461" s="471">
        <v>0</v>
      </c>
      <c r="EA1461" s="471">
        <v>0</v>
      </c>
      <c r="EB1461" s="496">
        <v>0</v>
      </c>
      <c r="EC1461" s="471">
        <v>39</v>
      </c>
      <c r="ED1461" s="471">
        <v>26</v>
      </c>
      <c r="EE1461" s="471">
        <v>12</v>
      </c>
      <c r="EF1461" s="471">
        <v>11</v>
      </c>
      <c r="EG1461" s="471">
        <v>8</v>
      </c>
      <c r="EH1461" s="471">
        <v>4</v>
      </c>
      <c r="EI1461" s="471">
        <v>5</v>
      </c>
      <c r="EJ1461" s="471">
        <v>0</v>
      </c>
      <c r="EK1461" s="496">
        <v>105</v>
      </c>
      <c r="EL1461" s="518">
        <v>50</v>
      </c>
      <c r="EM1461" s="471">
        <v>0</v>
      </c>
      <c r="EN1461" s="471">
        <v>0</v>
      </c>
      <c r="EO1461" s="471">
        <v>0</v>
      </c>
      <c r="EP1461" s="471">
        <v>0</v>
      </c>
      <c r="EQ1461" s="471">
        <v>0</v>
      </c>
      <c r="ER1461" s="471">
        <v>0</v>
      </c>
      <c r="ES1461" s="471">
        <v>0</v>
      </c>
      <c r="ET1461" s="471">
        <v>0</v>
      </c>
      <c r="EU1461" s="496">
        <v>0</v>
      </c>
      <c r="EV1461" s="503">
        <v>100</v>
      </c>
      <c r="EW1461" s="471">
        <v>8</v>
      </c>
      <c r="EX1461" s="471">
        <v>5</v>
      </c>
      <c r="EY1461" s="471">
        <v>3</v>
      </c>
      <c r="EZ1461" s="471">
        <v>2</v>
      </c>
      <c r="FA1461" s="471">
        <v>3</v>
      </c>
      <c r="FB1461" s="471">
        <v>1</v>
      </c>
      <c r="FC1461" s="471">
        <v>2</v>
      </c>
      <c r="FD1461" s="471">
        <v>1</v>
      </c>
      <c r="FE1461" s="496">
        <v>25</v>
      </c>
      <c r="FF1461" s="503">
        <v>150</v>
      </c>
      <c r="FG1461" s="471">
        <v>0</v>
      </c>
      <c r="FH1461" s="471">
        <v>0</v>
      </c>
      <c r="FI1461" s="471">
        <v>0</v>
      </c>
      <c r="FJ1461" s="471">
        <v>0</v>
      </c>
      <c r="FK1461" s="471">
        <v>0</v>
      </c>
      <c r="FL1461" s="471">
        <v>0</v>
      </c>
      <c r="FM1461" s="471">
        <v>0</v>
      </c>
      <c r="FN1461" s="471">
        <v>0</v>
      </c>
      <c r="FO1461" s="496">
        <v>0</v>
      </c>
      <c r="FP1461" s="503">
        <v>200</v>
      </c>
      <c r="FQ1461" s="471">
        <v>0</v>
      </c>
      <c r="FR1461" s="471">
        <v>0</v>
      </c>
      <c r="FS1461" s="471">
        <v>0</v>
      </c>
      <c r="FT1461" s="471">
        <v>0</v>
      </c>
      <c r="FU1461" s="471">
        <v>0</v>
      </c>
      <c r="FV1461" s="471">
        <v>0</v>
      </c>
      <c r="FW1461" s="471">
        <v>0</v>
      </c>
      <c r="FX1461" s="471">
        <v>0</v>
      </c>
      <c r="FY1461" s="496">
        <v>0</v>
      </c>
      <c r="FZ1461" s="503">
        <v>0</v>
      </c>
      <c r="GA1461" s="471">
        <v>0</v>
      </c>
      <c r="GB1461" s="471">
        <v>0</v>
      </c>
      <c r="GC1461" s="471">
        <v>0</v>
      </c>
      <c r="GD1461" s="471">
        <v>0</v>
      </c>
      <c r="GE1461" s="471">
        <v>0</v>
      </c>
      <c r="GF1461" s="471">
        <v>0</v>
      </c>
      <c r="GG1461" s="471">
        <v>0</v>
      </c>
      <c r="GH1461" s="471">
        <v>0</v>
      </c>
      <c r="GI1461" s="496">
        <v>0</v>
      </c>
      <c r="GJ1461" s="471">
        <v>8</v>
      </c>
      <c r="GK1461" s="471">
        <v>5</v>
      </c>
      <c r="GL1461" s="471">
        <v>3</v>
      </c>
      <c r="GM1461" s="471">
        <v>2</v>
      </c>
      <c r="GN1461" s="471">
        <v>3</v>
      </c>
      <c r="GO1461" s="471">
        <v>1</v>
      </c>
      <c r="GP1461" s="471">
        <v>2</v>
      </c>
      <c r="GQ1461" s="471">
        <v>1</v>
      </c>
      <c r="GR1461" s="496">
        <v>25</v>
      </c>
      <c r="GS1461" s="503">
        <v>100</v>
      </c>
      <c r="GT1461" s="471">
        <v>13</v>
      </c>
      <c r="GU1461" s="471">
        <v>7</v>
      </c>
      <c r="GV1461" s="471">
        <v>6</v>
      </c>
      <c r="GW1461" s="471">
        <v>3</v>
      </c>
      <c r="GX1461" s="471">
        <v>2</v>
      </c>
      <c r="GY1461" s="471">
        <v>1</v>
      </c>
      <c r="GZ1461" s="471">
        <v>1</v>
      </c>
      <c r="HA1461" s="471">
        <v>0</v>
      </c>
      <c r="HB1461" s="496">
        <v>33</v>
      </c>
      <c r="HC1461" s="503">
        <v>150</v>
      </c>
      <c r="HD1461" s="471">
        <v>0</v>
      </c>
      <c r="HE1461" s="471">
        <v>0</v>
      </c>
      <c r="HF1461" s="471">
        <v>0</v>
      </c>
      <c r="HG1461" s="471">
        <v>0</v>
      </c>
      <c r="HH1461" s="471">
        <v>0</v>
      </c>
      <c r="HI1461" s="471">
        <v>0</v>
      </c>
      <c r="HJ1461" s="471">
        <v>0</v>
      </c>
      <c r="HK1461" s="471">
        <v>0</v>
      </c>
      <c r="HL1461" s="496">
        <v>0</v>
      </c>
      <c r="HM1461" s="503">
        <v>200</v>
      </c>
      <c r="HN1461" s="471">
        <v>0</v>
      </c>
      <c r="HO1461" s="471">
        <v>0</v>
      </c>
      <c r="HP1461" s="471">
        <v>0</v>
      </c>
      <c r="HQ1461" s="471">
        <v>0</v>
      </c>
      <c r="HR1461" s="471">
        <v>0</v>
      </c>
      <c r="HS1461" s="471">
        <v>0</v>
      </c>
      <c r="HT1461" s="471">
        <v>0</v>
      </c>
      <c r="HU1461" s="471">
        <v>0</v>
      </c>
      <c r="HV1461" s="496">
        <v>0</v>
      </c>
      <c r="HW1461" s="503">
        <v>250</v>
      </c>
      <c r="HX1461" s="471">
        <v>0</v>
      </c>
      <c r="HY1461" s="471">
        <v>0</v>
      </c>
      <c r="HZ1461" s="471">
        <v>0</v>
      </c>
      <c r="IA1461" s="471">
        <v>0</v>
      </c>
      <c r="IB1461" s="471">
        <v>0</v>
      </c>
      <c r="IC1461" s="471">
        <v>0</v>
      </c>
      <c r="ID1461" s="471">
        <v>0</v>
      </c>
      <c r="IE1461" s="471">
        <v>0</v>
      </c>
      <c r="IF1461" s="496">
        <v>0</v>
      </c>
      <c r="IG1461" s="503">
        <v>300</v>
      </c>
      <c r="IH1461" s="471">
        <v>0</v>
      </c>
      <c r="II1461" s="471">
        <v>0</v>
      </c>
      <c r="IJ1461" s="471">
        <v>0</v>
      </c>
      <c r="IK1461" s="471">
        <v>0</v>
      </c>
      <c r="IL1461" s="471">
        <v>0</v>
      </c>
      <c r="IM1461" s="471">
        <v>0</v>
      </c>
      <c r="IN1461" s="471">
        <v>0</v>
      </c>
      <c r="IO1461" s="471">
        <v>0</v>
      </c>
      <c r="IP1461" s="496">
        <v>0</v>
      </c>
      <c r="IQ1461" s="503">
        <v>0</v>
      </c>
      <c r="IR1461" s="471">
        <v>0</v>
      </c>
      <c r="IS1461" s="471">
        <v>0</v>
      </c>
      <c r="IT1461" s="471">
        <v>0</v>
      </c>
      <c r="IU1461" s="471">
        <v>0</v>
      </c>
      <c r="IV1461" s="471">
        <v>0</v>
      </c>
      <c r="IW1461" s="471">
        <v>0</v>
      </c>
      <c r="IX1461" s="471">
        <v>0</v>
      </c>
      <c r="IY1461" s="471">
        <v>0</v>
      </c>
      <c r="IZ1461" s="496">
        <v>0</v>
      </c>
      <c r="JA1461" s="471">
        <v>13</v>
      </c>
      <c r="JB1461" s="471">
        <v>7</v>
      </c>
      <c r="JC1461" s="471">
        <v>6</v>
      </c>
      <c r="JD1461" s="471">
        <v>3</v>
      </c>
      <c r="JE1461" s="471">
        <v>2</v>
      </c>
      <c r="JF1461" s="471">
        <v>1</v>
      </c>
      <c r="JG1461" s="471">
        <v>1</v>
      </c>
      <c r="JH1461" s="471">
        <v>0</v>
      </c>
      <c r="JI1461" s="471">
        <v>33</v>
      </c>
      <c r="JJ1461" s="503">
        <v>0</v>
      </c>
      <c r="JK1461" s="471">
        <v>46</v>
      </c>
      <c r="JL1461" s="471">
        <v>72</v>
      </c>
      <c r="JM1461" s="471">
        <v>59</v>
      </c>
      <c r="JN1461" s="471">
        <v>62</v>
      </c>
      <c r="JO1461" s="471">
        <v>37</v>
      </c>
      <c r="JP1461" s="471">
        <v>21</v>
      </c>
      <c r="JQ1461" s="471">
        <v>24</v>
      </c>
      <c r="JR1461" s="471">
        <v>8</v>
      </c>
      <c r="JS1461" s="496">
        <v>329</v>
      </c>
      <c r="JT1461" s="503">
        <v>10</v>
      </c>
      <c r="JU1461" s="471">
        <v>0</v>
      </c>
      <c r="JV1461" s="471">
        <v>0</v>
      </c>
      <c r="JW1461" s="471">
        <v>0</v>
      </c>
      <c r="JX1461" s="471">
        <v>0</v>
      </c>
      <c r="JY1461" s="471">
        <v>0</v>
      </c>
      <c r="JZ1461" s="471">
        <v>0</v>
      </c>
      <c r="KA1461" s="471">
        <v>0</v>
      </c>
      <c r="KB1461" s="471">
        <v>0</v>
      </c>
      <c r="KC1461" s="496">
        <v>0</v>
      </c>
      <c r="KD1461" s="503">
        <v>50</v>
      </c>
      <c r="KE1461" s="471">
        <v>1</v>
      </c>
      <c r="KF1461" s="471">
        <v>0</v>
      </c>
      <c r="KG1461" s="471">
        <v>1</v>
      </c>
      <c r="KH1461" s="471">
        <v>1</v>
      </c>
      <c r="KI1461" s="471">
        <v>0</v>
      </c>
      <c r="KJ1461" s="471">
        <v>0</v>
      </c>
      <c r="KK1461" s="471">
        <v>0</v>
      </c>
      <c r="KL1461" s="471">
        <v>0</v>
      </c>
      <c r="KM1461" s="496">
        <v>3</v>
      </c>
      <c r="KN1461" s="503">
        <v>0</v>
      </c>
      <c r="KO1461" s="471">
        <v>0</v>
      </c>
      <c r="KP1461" s="471">
        <v>0</v>
      </c>
      <c r="KQ1461" s="471">
        <v>0</v>
      </c>
      <c r="KR1461" s="471">
        <v>0</v>
      </c>
      <c r="KS1461" s="471">
        <v>0</v>
      </c>
      <c r="KT1461" s="471">
        <v>0</v>
      </c>
      <c r="KU1461" s="471">
        <v>0</v>
      </c>
      <c r="KV1461" s="471">
        <v>0</v>
      </c>
      <c r="KW1461" s="496">
        <v>0</v>
      </c>
      <c r="KX1461" s="471">
        <v>47</v>
      </c>
      <c r="KY1461" s="471">
        <v>72</v>
      </c>
      <c r="KZ1461" s="471">
        <v>60</v>
      </c>
      <c r="LA1461" s="471">
        <v>63</v>
      </c>
      <c r="LB1461" s="471">
        <v>37</v>
      </c>
      <c r="LC1461" s="471">
        <v>21</v>
      </c>
      <c r="LD1461" s="471">
        <v>24</v>
      </c>
      <c r="LE1461" s="471">
        <v>8</v>
      </c>
      <c r="LF1461" s="496">
        <v>332</v>
      </c>
      <c r="LG1461" s="262"/>
      <c r="LH1461" s="262"/>
      <c r="LI1461" s="262"/>
      <c r="LJ1461" s="262"/>
      <c r="LK1461" s="262"/>
      <c r="LL1461" s="262"/>
      <c r="LM1461" s="262"/>
      <c r="LN1461" s="262"/>
      <c r="LO1461" s="262"/>
      <c r="LP1461" s="262"/>
      <c r="LQ1461" s="262"/>
      <c r="LR1461" s="262"/>
      <c r="LS1461" s="262"/>
      <c r="LT1461" s="262"/>
      <c r="LU1461" s="262"/>
      <c r="LV1461" s="262"/>
      <c r="LW1461" s="262"/>
      <c r="LX1461" s="262"/>
      <c r="LY1461" s="262"/>
      <c r="LZ1461" s="262"/>
      <c r="MA1461" s="262"/>
      <c r="MB1461" s="262"/>
      <c r="MC1461" s="262"/>
      <c r="MD1461" s="262"/>
      <c r="ME1461" s="262"/>
      <c r="MF1461" s="262"/>
      <c r="MG1461" s="262"/>
      <c r="MH1461" s="262"/>
      <c r="MI1461" s="262"/>
      <c r="MJ1461" s="262"/>
      <c r="MK1461" s="262"/>
      <c r="ML1461" s="262"/>
      <c r="MM1461" s="262"/>
      <c r="MN1461" s="262"/>
      <c r="MO1461" s="262"/>
      <c r="MP1461" s="262"/>
      <c r="MQ1461" s="262"/>
      <c r="MR1461" s="262"/>
      <c r="MS1461" s="262"/>
      <c r="MT1461" s="262"/>
      <c r="MU1461" s="262"/>
    </row>
    <row r="1462" spans="1:359" x14ac:dyDescent="0.2">
      <c r="A1462" s="241" t="s">
        <v>356</v>
      </c>
      <c r="B1462" s="476" t="s">
        <v>980</v>
      </c>
      <c r="C1462" s="326" t="s">
        <v>640</v>
      </c>
      <c r="D1462" s="283" t="s">
        <v>357</v>
      </c>
      <c r="E1462" s="503">
        <v>0</v>
      </c>
      <c r="F1462" s="471">
        <v>36</v>
      </c>
      <c r="G1462" s="471">
        <v>243</v>
      </c>
      <c r="H1462" s="471">
        <v>519</v>
      </c>
      <c r="I1462" s="471">
        <v>407</v>
      </c>
      <c r="J1462" s="471">
        <v>209</v>
      </c>
      <c r="K1462" s="471">
        <v>102</v>
      </c>
      <c r="L1462" s="471">
        <v>77</v>
      </c>
      <c r="M1462" s="471">
        <v>28</v>
      </c>
      <c r="N1462" s="496">
        <v>1621</v>
      </c>
      <c r="O1462" s="503">
        <v>10</v>
      </c>
      <c r="P1462" s="471">
        <v>0</v>
      </c>
      <c r="Q1462" s="471">
        <v>0</v>
      </c>
      <c r="R1462" s="471">
        <v>0</v>
      </c>
      <c r="S1462" s="471">
        <v>0</v>
      </c>
      <c r="T1462" s="471">
        <v>0</v>
      </c>
      <c r="U1462" s="471">
        <v>0</v>
      </c>
      <c r="V1462" s="471">
        <v>0</v>
      </c>
      <c r="W1462" s="471">
        <v>0</v>
      </c>
      <c r="X1462" s="496">
        <v>0</v>
      </c>
      <c r="Y1462" s="503">
        <v>25</v>
      </c>
      <c r="Z1462" s="471">
        <v>0</v>
      </c>
      <c r="AA1462" s="471">
        <v>0</v>
      </c>
      <c r="AB1462" s="471">
        <v>0</v>
      </c>
      <c r="AC1462" s="471">
        <v>0</v>
      </c>
      <c r="AD1462" s="471">
        <v>0</v>
      </c>
      <c r="AE1462" s="471">
        <v>0</v>
      </c>
      <c r="AF1462" s="471">
        <v>0</v>
      </c>
      <c r="AG1462" s="471">
        <v>0</v>
      </c>
      <c r="AH1462" s="496">
        <v>0</v>
      </c>
      <c r="AI1462" s="503">
        <v>50</v>
      </c>
      <c r="AJ1462" s="471">
        <v>0</v>
      </c>
      <c r="AK1462" s="471">
        <v>0</v>
      </c>
      <c r="AL1462" s="471">
        <v>0</v>
      </c>
      <c r="AM1462" s="471">
        <v>0</v>
      </c>
      <c r="AN1462" s="471">
        <v>0</v>
      </c>
      <c r="AO1462" s="471">
        <v>0</v>
      </c>
      <c r="AP1462" s="471">
        <v>0</v>
      </c>
      <c r="AQ1462" s="471">
        <v>0</v>
      </c>
      <c r="AR1462" s="496">
        <v>0</v>
      </c>
      <c r="AS1462" s="503">
        <v>100</v>
      </c>
      <c r="AT1462" s="471">
        <v>0</v>
      </c>
      <c r="AU1462" s="471">
        <v>0</v>
      </c>
      <c r="AV1462" s="471">
        <v>0</v>
      </c>
      <c r="AW1462" s="471">
        <v>0</v>
      </c>
      <c r="AX1462" s="471">
        <v>0</v>
      </c>
      <c r="AY1462" s="471">
        <v>0</v>
      </c>
      <c r="AZ1462" s="471">
        <v>0</v>
      </c>
      <c r="BA1462" s="471">
        <v>0</v>
      </c>
      <c r="BB1462" s="496">
        <v>0</v>
      </c>
      <c r="BC1462" s="503">
        <v>0</v>
      </c>
      <c r="BD1462" s="471">
        <v>0</v>
      </c>
      <c r="BE1462" s="471">
        <v>0</v>
      </c>
      <c r="BF1462" s="471">
        <v>0</v>
      </c>
      <c r="BG1462" s="471">
        <v>0</v>
      </c>
      <c r="BH1462" s="471">
        <v>0</v>
      </c>
      <c r="BI1462" s="471">
        <v>0</v>
      </c>
      <c r="BJ1462" s="471">
        <v>0</v>
      </c>
      <c r="BK1462" s="471">
        <v>0</v>
      </c>
      <c r="BL1462" s="496">
        <v>0</v>
      </c>
      <c r="BM1462" s="471">
        <v>0</v>
      </c>
      <c r="BN1462" s="471">
        <v>0</v>
      </c>
      <c r="BO1462" s="471">
        <v>0</v>
      </c>
      <c r="BP1462" s="471">
        <v>0</v>
      </c>
      <c r="BQ1462" s="471">
        <v>0</v>
      </c>
      <c r="BR1462" s="471">
        <v>0</v>
      </c>
      <c r="BS1462" s="471">
        <v>0</v>
      </c>
      <c r="BT1462" s="471">
        <v>0</v>
      </c>
      <c r="BU1462" s="496">
        <v>0</v>
      </c>
      <c r="BV1462" s="471">
        <v>36</v>
      </c>
      <c r="BW1462" s="471">
        <v>243</v>
      </c>
      <c r="BX1462" s="471">
        <v>519</v>
      </c>
      <c r="BY1462" s="471">
        <v>407</v>
      </c>
      <c r="BZ1462" s="471">
        <v>209</v>
      </c>
      <c r="CA1462" s="471">
        <v>102</v>
      </c>
      <c r="CB1462" s="471">
        <v>77</v>
      </c>
      <c r="CC1462" s="471">
        <v>28</v>
      </c>
      <c r="CD1462" s="496">
        <v>1621</v>
      </c>
      <c r="CE1462" s="503">
        <v>10</v>
      </c>
      <c r="CF1462" s="471">
        <v>0</v>
      </c>
      <c r="CG1462" s="471">
        <v>0</v>
      </c>
      <c r="CH1462" s="471">
        <v>0</v>
      </c>
      <c r="CI1462" s="471">
        <v>0</v>
      </c>
      <c r="CJ1462" s="471">
        <v>0</v>
      </c>
      <c r="CK1462" s="471">
        <v>0</v>
      </c>
      <c r="CL1462" s="471">
        <v>0</v>
      </c>
      <c r="CM1462" s="471">
        <v>0</v>
      </c>
      <c r="CN1462" s="496">
        <v>0</v>
      </c>
      <c r="CO1462" s="503">
        <v>25</v>
      </c>
      <c r="CP1462" s="471">
        <v>0</v>
      </c>
      <c r="CQ1462" s="471">
        <v>0</v>
      </c>
      <c r="CR1462" s="471">
        <v>0</v>
      </c>
      <c r="CS1462" s="471">
        <v>0</v>
      </c>
      <c r="CT1462" s="471">
        <v>0</v>
      </c>
      <c r="CU1462" s="471">
        <v>0</v>
      </c>
      <c r="CV1462" s="471">
        <v>0</v>
      </c>
      <c r="CW1462" s="471">
        <v>0</v>
      </c>
      <c r="CX1462" s="496">
        <v>0</v>
      </c>
      <c r="CY1462" s="503">
        <v>50</v>
      </c>
      <c r="CZ1462" s="471">
        <v>0</v>
      </c>
      <c r="DA1462" s="471">
        <v>0</v>
      </c>
      <c r="DB1462" s="471">
        <v>0</v>
      </c>
      <c r="DC1462" s="471">
        <v>0</v>
      </c>
      <c r="DD1462" s="471">
        <v>0</v>
      </c>
      <c r="DE1462" s="471">
        <v>0</v>
      </c>
      <c r="DF1462" s="471">
        <v>0</v>
      </c>
      <c r="DG1462" s="471">
        <v>0</v>
      </c>
      <c r="DH1462" s="496">
        <v>0</v>
      </c>
      <c r="DI1462" s="503">
        <v>100</v>
      </c>
      <c r="DJ1462" s="471">
        <v>3</v>
      </c>
      <c r="DK1462" s="471">
        <v>18</v>
      </c>
      <c r="DL1462" s="471">
        <v>40</v>
      </c>
      <c r="DM1462" s="471">
        <v>39</v>
      </c>
      <c r="DN1462" s="471">
        <v>26</v>
      </c>
      <c r="DO1462" s="471">
        <v>6</v>
      </c>
      <c r="DP1462" s="471">
        <v>5</v>
      </c>
      <c r="DQ1462" s="471">
        <v>16</v>
      </c>
      <c r="DR1462" s="496">
        <v>153</v>
      </c>
      <c r="DS1462" s="503">
        <v>0</v>
      </c>
      <c r="DT1462" s="471">
        <v>0</v>
      </c>
      <c r="DU1462" s="471">
        <v>0</v>
      </c>
      <c r="DV1462" s="471">
        <v>0</v>
      </c>
      <c r="DW1462" s="471">
        <v>0</v>
      </c>
      <c r="DX1462" s="471">
        <v>0</v>
      </c>
      <c r="DY1462" s="471">
        <v>0</v>
      </c>
      <c r="DZ1462" s="471">
        <v>0</v>
      </c>
      <c r="EA1462" s="471">
        <v>0</v>
      </c>
      <c r="EB1462" s="496">
        <v>0</v>
      </c>
      <c r="EC1462" s="471">
        <v>3</v>
      </c>
      <c r="ED1462" s="471">
        <v>18</v>
      </c>
      <c r="EE1462" s="471">
        <v>40</v>
      </c>
      <c r="EF1462" s="471">
        <v>39</v>
      </c>
      <c r="EG1462" s="471">
        <v>26</v>
      </c>
      <c r="EH1462" s="471">
        <v>6</v>
      </c>
      <c r="EI1462" s="471">
        <v>5</v>
      </c>
      <c r="EJ1462" s="471">
        <v>16</v>
      </c>
      <c r="EK1462" s="496">
        <v>153</v>
      </c>
      <c r="EL1462" s="518">
        <v>50</v>
      </c>
      <c r="EM1462" s="471">
        <v>0</v>
      </c>
      <c r="EN1462" s="471">
        <v>0</v>
      </c>
      <c r="EO1462" s="471">
        <v>0</v>
      </c>
      <c r="EP1462" s="471">
        <v>0</v>
      </c>
      <c r="EQ1462" s="471">
        <v>0</v>
      </c>
      <c r="ER1462" s="471">
        <v>0</v>
      </c>
      <c r="ES1462" s="471">
        <v>0</v>
      </c>
      <c r="ET1462" s="471">
        <v>0</v>
      </c>
      <c r="EU1462" s="496">
        <v>0</v>
      </c>
      <c r="EV1462" s="503">
        <v>100</v>
      </c>
      <c r="EW1462" s="471">
        <v>0</v>
      </c>
      <c r="EX1462" s="471">
        <v>0</v>
      </c>
      <c r="EY1462" s="471">
        <v>0</v>
      </c>
      <c r="EZ1462" s="471">
        <v>0</v>
      </c>
      <c r="FA1462" s="471">
        <v>0</v>
      </c>
      <c r="FB1462" s="471">
        <v>0</v>
      </c>
      <c r="FC1462" s="471">
        <v>0</v>
      </c>
      <c r="FD1462" s="471">
        <v>0</v>
      </c>
      <c r="FE1462" s="496">
        <v>0</v>
      </c>
      <c r="FF1462" s="503">
        <v>150</v>
      </c>
      <c r="FG1462" s="471">
        <v>0</v>
      </c>
      <c r="FH1462" s="471">
        <v>0</v>
      </c>
      <c r="FI1462" s="471">
        <v>0</v>
      </c>
      <c r="FJ1462" s="471">
        <v>0</v>
      </c>
      <c r="FK1462" s="471">
        <v>0</v>
      </c>
      <c r="FL1462" s="471">
        <v>0</v>
      </c>
      <c r="FM1462" s="471">
        <v>0</v>
      </c>
      <c r="FN1462" s="471">
        <v>0</v>
      </c>
      <c r="FO1462" s="496">
        <v>0</v>
      </c>
      <c r="FP1462" s="503">
        <v>200</v>
      </c>
      <c r="FQ1462" s="471">
        <v>4</v>
      </c>
      <c r="FR1462" s="471">
        <v>19</v>
      </c>
      <c r="FS1462" s="471">
        <v>13</v>
      </c>
      <c r="FT1462" s="471">
        <v>8</v>
      </c>
      <c r="FU1462" s="471">
        <v>5</v>
      </c>
      <c r="FV1462" s="471">
        <v>2</v>
      </c>
      <c r="FW1462" s="471">
        <v>1</v>
      </c>
      <c r="FX1462" s="471">
        <v>1</v>
      </c>
      <c r="FY1462" s="496">
        <v>53</v>
      </c>
      <c r="FZ1462" s="503">
        <v>0</v>
      </c>
      <c r="GA1462" s="471">
        <v>0</v>
      </c>
      <c r="GB1462" s="471">
        <v>0</v>
      </c>
      <c r="GC1462" s="471">
        <v>0</v>
      </c>
      <c r="GD1462" s="471">
        <v>0</v>
      </c>
      <c r="GE1462" s="471">
        <v>0</v>
      </c>
      <c r="GF1462" s="471">
        <v>0</v>
      </c>
      <c r="GG1462" s="471">
        <v>0</v>
      </c>
      <c r="GH1462" s="471">
        <v>0</v>
      </c>
      <c r="GI1462" s="496">
        <v>0</v>
      </c>
      <c r="GJ1462" s="471">
        <v>4</v>
      </c>
      <c r="GK1462" s="471">
        <v>19</v>
      </c>
      <c r="GL1462" s="471">
        <v>13</v>
      </c>
      <c r="GM1462" s="471">
        <v>8</v>
      </c>
      <c r="GN1462" s="471">
        <v>5</v>
      </c>
      <c r="GO1462" s="471">
        <v>2</v>
      </c>
      <c r="GP1462" s="471">
        <v>1</v>
      </c>
      <c r="GQ1462" s="471">
        <v>1</v>
      </c>
      <c r="GR1462" s="496">
        <v>53</v>
      </c>
      <c r="GS1462" s="503">
        <v>100</v>
      </c>
      <c r="GT1462" s="471">
        <v>0</v>
      </c>
      <c r="GU1462" s="471">
        <v>0</v>
      </c>
      <c r="GV1462" s="471">
        <v>0</v>
      </c>
      <c r="GW1462" s="471">
        <v>0</v>
      </c>
      <c r="GX1462" s="471">
        <v>0</v>
      </c>
      <c r="GY1462" s="471">
        <v>0</v>
      </c>
      <c r="GZ1462" s="471">
        <v>0</v>
      </c>
      <c r="HA1462" s="471">
        <v>0</v>
      </c>
      <c r="HB1462" s="496">
        <v>0</v>
      </c>
      <c r="HC1462" s="503">
        <v>150</v>
      </c>
      <c r="HD1462" s="471">
        <v>0</v>
      </c>
      <c r="HE1462" s="471">
        <v>0</v>
      </c>
      <c r="HF1462" s="471">
        <v>0</v>
      </c>
      <c r="HG1462" s="471">
        <v>0</v>
      </c>
      <c r="HH1462" s="471">
        <v>0</v>
      </c>
      <c r="HI1462" s="471">
        <v>0</v>
      </c>
      <c r="HJ1462" s="471">
        <v>0</v>
      </c>
      <c r="HK1462" s="471">
        <v>0</v>
      </c>
      <c r="HL1462" s="496">
        <v>0</v>
      </c>
      <c r="HM1462" s="503">
        <v>200</v>
      </c>
      <c r="HN1462" s="471">
        <v>0</v>
      </c>
      <c r="HO1462" s="471">
        <v>0</v>
      </c>
      <c r="HP1462" s="471">
        <v>0</v>
      </c>
      <c r="HQ1462" s="471">
        <v>0</v>
      </c>
      <c r="HR1462" s="471">
        <v>0</v>
      </c>
      <c r="HS1462" s="471">
        <v>0</v>
      </c>
      <c r="HT1462" s="471">
        <v>0</v>
      </c>
      <c r="HU1462" s="471">
        <v>0</v>
      </c>
      <c r="HV1462" s="496">
        <v>0</v>
      </c>
      <c r="HW1462" s="503">
        <v>250</v>
      </c>
      <c r="HX1462" s="471">
        <v>0</v>
      </c>
      <c r="HY1462" s="471">
        <v>0</v>
      </c>
      <c r="HZ1462" s="471">
        <v>0</v>
      </c>
      <c r="IA1462" s="471">
        <v>0</v>
      </c>
      <c r="IB1462" s="471">
        <v>0</v>
      </c>
      <c r="IC1462" s="471">
        <v>0</v>
      </c>
      <c r="ID1462" s="471">
        <v>0</v>
      </c>
      <c r="IE1462" s="471">
        <v>0</v>
      </c>
      <c r="IF1462" s="496">
        <v>0</v>
      </c>
      <c r="IG1462" s="503">
        <v>300</v>
      </c>
      <c r="IH1462" s="471">
        <v>0</v>
      </c>
      <c r="II1462" s="471">
        <v>1</v>
      </c>
      <c r="IJ1462" s="471">
        <v>4</v>
      </c>
      <c r="IK1462" s="471">
        <v>2</v>
      </c>
      <c r="IL1462" s="471">
        <v>2</v>
      </c>
      <c r="IM1462" s="471">
        <v>0</v>
      </c>
      <c r="IN1462" s="471">
        <v>2</v>
      </c>
      <c r="IO1462" s="471">
        <v>1</v>
      </c>
      <c r="IP1462" s="496">
        <v>12</v>
      </c>
      <c r="IQ1462" s="503">
        <v>0</v>
      </c>
      <c r="IR1462" s="471">
        <v>0</v>
      </c>
      <c r="IS1462" s="471">
        <v>0</v>
      </c>
      <c r="IT1462" s="471">
        <v>0</v>
      </c>
      <c r="IU1462" s="471">
        <v>0</v>
      </c>
      <c r="IV1462" s="471">
        <v>0</v>
      </c>
      <c r="IW1462" s="471">
        <v>0</v>
      </c>
      <c r="IX1462" s="471">
        <v>0</v>
      </c>
      <c r="IY1462" s="471">
        <v>0</v>
      </c>
      <c r="IZ1462" s="496">
        <v>0</v>
      </c>
      <c r="JA1462" s="471">
        <v>0</v>
      </c>
      <c r="JB1462" s="471">
        <v>1</v>
      </c>
      <c r="JC1462" s="471">
        <v>4</v>
      </c>
      <c r="JD1462" s="471">
        <v>2</v>
      </c>
      <c r="JE1462" s="471">
        <v>2</v>
      </c>
      <c r="JF1462" s="471">
        <v>0</v>
      </c>
      <c r="JG1462" s="471">
        <v>2</v>
      </c>
      <c r="JH1462" s="471">
        <v>1</v>
      </c>
      <c r="JI1462" s="471">
        <v>12</v>
      </c>
      <c r="JJ1462" s="503">
        <v>0</v>
      </c>
      <c r="JK1462" s="471">
        <v>26</v>
      </c>
      <c r="JL1462" s="471">
        <v>179</v>
      </c>
      <c r="JM1462" s="471">
        <v>387</v>
      </c>
      <c r="JN1462" s="471">
        <v>411</v>
      </c>
      <c r="JO1462" s="471">
        <v>195</v>
      </c>
      <c r="JP1462" s="471">
        <v>105</v>
      </c>
      <c r="JQ1462" s="471">
        <v>79</v>
      </c>
      <c r="JR1462" s="471">
        <v>33</v>
      </c>
      <c r="JS1462" s="496">
        <v>1415</v>
      </c>
      <c r="JT1462" s="503">
        <v>10</v>
      </c>
      <c r="JU1462" s="471">
        <v>0</v>
      </c>
      <c r="JV1462" s="471">
        <v>0</v>
      </c>
      <c r="JW1462" s="471">
        <v>0</v>
      </c>
      <c r="JX1462" s="471">
        <v>0</v>
      </c>
      <c r="JY1462" s="471">
        <v>0</v>
      </c>
      <c r="JZ1462" s="471">
        <v>0</v>
      </c>
      <c r="KA1462" s="471">
        <v>0</v>
      </c>
      <c r="KB1462" s="471">
        <v>0</v>
      </c>
      <c r="KC1462" s="496">
        <v>0</v>
      </c>
      <c r="KD1462" s="503">
        <v>50</v>
      </c>
      <c r="KE1462" s="471">
        <v>0</v>
      </c>
      <c r="KF1462" s="471">
        <v>0</v>
      </c>
      <c r="KG1462" s="471">
        <v>0</v>
      </c>
      <c r="KH1462" s="471">
        <v>0</v>
      </c>
      <c r="KI1462" s="471">
        <v>0</v>
      </c>
      <c r="KJ1462" s="471">
        <v>0</v>
      </c>
      <c r="KK1462" s="471">
        <v>0</v>
      </c>
      <c r="KL1462" s="471">
        <v>0</v>
      </c>
      <c r="KM1462" s="496">
        <v>0</v>
      </c>
      <c r="KN1462" s="503">
        <v>0</v>
      </c>
      <c r="KO1462" s="471">
        <v>0</v>
      </c>
      <c r="KP1462" s="471">
        <v>0</v>
      </c>
      <c r="KQ1462" s="471">
        <v>0</v>
      </c>
      <c r="KR1462" s="471">
        <v>0</v>
      </c>
      <c r="KS1462" s="471">
        <v>0</v>
      </c>
      <c r="KT1462" s="471">
        <v>0</v>
      </c>
      <c r="KU1462" s="471">
        <v>0</v>
      </c>
      <c r="KV1462" s="471">
        <v>0</v>
      </c>
      <c r="KW1462" s="496">
        <v>0</v>
      </c>
      <c r="KX1462" s="471">
        <v>26</v>
      </c>
      <c r="KY1462" s="471">
        <v>179</v>
      </c>
      <c r="KZ1462" s="471">
        <v>387</v>
      </c>
      <c r="LA1462" s="471">
        <v>411</v>
      </c>
      <c r="LB1462" s="471">
        <v>195</v>
      </c>
      <c r="LC1462" s="471">
        <v>105</v>
      </c>
      <c r="LD1462" s="471">
        <v>79</v>
      </c>
      <c r="LE1462" s="471">
        <v>33</v>
      </c>
      <c r="LF1462" s="496">
        <v>1415</v>
      </c>
      <c r="LG1462" s="262"/>
      <c r="LH1462" s="262"/>
      <c r="LI1462" s="262"/>
      <c r="LJ1462" s="262"/>
      <c r="LK1462" s="262"/>
      <c r="LL1462" s="262"/>
      <c r="LM1462" s="262"/>
      <c r="LN1462" s="262"/>
      <c r="LO1462" s="262"/>
      <c r="LP1462" s="262"/>
      <c r="LQ1462" s="262"/>
      <c r="LR1462" s="262"/>
      <c r="LS1462" s="262"/>
      <c r="LT1462" s="262"/>
      <c r="LU1462" s="262"/>
      <c r="LV1462" s="262"/>
      <c r="LW1462" s="262"/>
      <c r="LX1462" s="262"/>
      <c r="LY1462" s="262"/>
      <c r="LZ1462" s="262"/>
      <c r="MA1462" s="262"/>
      <c r="MB1462" s="262"/>
      <c r="MC1462" s="262"/>
      <c r="MD1462" s="262"/>
      <c r="ME1462" s="262"/>
      <c r="MF1462" s="262"/>
      <c r="MG1462" s="262"/>
      <c r="MH1462" s="262"/>
      <c r="MI1462" s="262"/>
      <c r="MJ1462" s="262"/>
      <c r="MK1462" s="262"/>
      <c r="ML1462" s="262"/>
      <c r="MM1462" s="262"/>
      <c r="MN1462" s="262"/>
      <c r="MO1462" s="262"/>
      <c r="MP1462" s="262"/>
      <c r="MQ1462" s="262"/>
      <c r="MR1462" s="262"/>
      <c r="MS1462" s="262"/>
      <c r="MT1462" s="262"/>
      <c r="MU1462" s="262"/>
    </row>
    <row r="1463" spans="1:359" x14ac:dyDescent="0.2">
      <c r="A1463" s="241" t="s">
        <v>358</v>
      </c>
      <c r="B1463" s="476" t="s">
        <v>981</v>
      </c>
      <c r="C1463" s="326" t="s">
        <v>801</v>
      </c>
      <c r="D1463" s="283" t="s">
        <v>359</v>
      </c>
      <c r="E1463" s="503">
        <v>0</v>
      </c>
      <c r="F1463" s="471">
        <v>159</v>
      </c>
      <c r="G1463" s="471">
        <v>104</v>
      </c>
      <c r="H1463" s="471">
        <v>77</v>
      </c>
      <c r="I1463" s="471">
        <v>57</v>
      </c>
      <c r="J1463" s="471">
        <v>43</v>
      </c>
      <c r="K1463" s="471">
        <v>19</v>
      </c>
      <c r="L1463" s="471">
        <v>9</v>
      </c>
      <c r="M1463" s="471">
        <v>1</v>
      </c>
      <c r="N1463" s="496">
        <v>469</v>
      </c>
      <c r="O1463" s="503">
        <v>10</v>
      </c>
      <c r="P1463" s="471">
        <v>0</v>
      </c>
      <c r="Q1463" s="471">
        <v>0</v>
      </c>
      <c r="R1463" s="471">
        <v>0</v>
      </c>
      <c r="S1463" s="471">
        <v>0</v>
      </c>
      <c r="T1463" s="471">
        <v>0</v>
      </c>
      <c r="U1463" s="471">
        <v>0</v>
      </c>
      <c r="V1463" s="471">
        <v>0</v>
      </c>
      <c r="W1463" s="471">
        <v>0</v>
      </c>
      <c r="X1463" s="496">
        <v>0</v>
      </c>
      <c r="Y1463" s="503">
        <v>25</v>
      </c>
      <c r="Z1463" s="471">
        <v>0</v>
      </c>
      <c r="AA1463" s="471">
        <v>0</v>
      </c>
      <c r="AB1463" s="471">
        <v>0</v>
      </c>
      <c r="AC1463" s="471">
        <v>0</v>
      </c>
      <c r="AD1463" s="471">
        <v>0</v>
      </c>
      <c r="AE1463" s="471">
        <v>0</v>
      </c>
      <c r="AF1463" s="471">
        <v>0</v>
      </c>
      <c r="AG1463" s="471">
        <v>0</v>
      </c>
      <c r="AH1463" s="496">
        <v>0</v>
      </c>
      <c r="AI1463" s="503">
        <v>50</v>
      </c>
      <c r="AJ1463" s="471">
        <v>0</v>
      </c>
      <c r="AK1463" s="471">
        <v>1</v>
      </c>
      <c r="AL1463" s="471">
        <v>1</v>
      </c>
      <c r="AM1463" s="471">
        <v>0</v>
      </c>
      <c r="AN1463" s="471">
        <v>0</v>
      </c>
      <c r="AO1463" s="471">
        <v>0</v>
      </c>
      <c r="AP1463" s="471">
        <v>0</v>
      </c>
      <c r="AQ1463" s="471">
        <v>0</v>
      </c>
      <c r="AR1463" s="496">
        <v>2</v>
      </c>
      <c r="AS1463" s="503">
        <v>100</v>
      </c>
      <c r="AT1463" s="471">
        <v>66</v>
      </c>
      <c r="AU1463" s="471">
        <v>52</v>
      </c>
      <c r="AV1463" s="471">
        <v>30</v>
      </c>
      <c r="AW1463" s="471">
        <v>16</v>
      </c>
      <c r="AX1463" s="471">
        <v>14</v>
      </c>
      <c r="AY1463" s="471">
        <v>2</v>
      </c>
      <c r="AZ1463" s="471">
        <v>0</v>
      </c>
      <c r="BA1463" s="471">
        <v>0</v>
      </c>
      <c r="BB1463" s="496">
        <v>180</v>
      </c>
      <c r="BC1463" s="503">
        <v>0</v>
      </c>
      <c r="BD1463" s="471">
        <v>0</v>
      </c>
      <c r="BE1463" s="471">
        <v>0</v>
      </c>
      <c r="BF1463" s="471">
        <v>0</v>
      </c>
      <c r="BG1463" s="471">
        <v>0</v>
      </c>
      <c r="BH1463" s="471">
        <v>0</v>
      </c>
      <c r="BI1463" s="471">
        <v>0</v>
      </c>
      <c r="BJ1463" s="471">
        <v>0</v>
      </c>
      <c r="BK1463" s="471">
        <v>0</v>
      </c>
      <c r="BL1463" s="496">
        <v>0</v>
      </c>
      <c r="BM1463" s="471">
        <v>66</v>
      </c>
      <c r="BN1463" s="471">
        <v>53</v>
      </c>
      <c r="BO1463" s="471">
        <v>31</v>
      </c>
      <c r="BP1463" s="471">
        <v>16</v>
      </c>
      <c r="BQ1463" s="471">
        <v>14</v>
      </c>
      <c r="BR1463" s="471">
        <v>2</v>
      </c>
      <c r="BS1463" s="471">
        <v>0</v>
      </c>
      <c r="BT1463" s="471">
        <v>0</v>
      </c>
      <c r="BU1463" s="496">
        <v>182</v>
      </c>
      <c r="BV1463" s="471">
        <v>225</v>
      </c>
      <c r="BW1463" s="471">
        <v>157</v>
      </c>
      <c r="BX1463" s="471">
        <v>108</v>
      </c>
      <c r="BY1463" s="471">
        <v>73</v>
      </c>
      <c r="BZ1463" s="471">
        <v>57</v>
      </c>
      <c r="CA1463" s="471">
        <v>21</v>
      </c>
      <c r="CB1463" s="471">
        <v>9</v>
      </c>
      <c r="CC1463" s="471">
        <v>1</v>
      </c>
      <c r="CD1463" s="496">
        <v>651</v>
      </c>
      <c r="CE1463" s="503">
        <v>10</v>
      </c>
      <c r="CF1463" s="471">
        <v>0</v>
      </c>
      <c r="CG1463" s="471">
        <v>0</v>
      </c>
      <c r="CH1463" s="471">
        <v>0</v>
      </c>
      <c r="CI1463" s="471">
        <v>0</v>
      </c>
      <c r="CJ1463" s="471">
        <v>0</v>
      </c>
      <c r="CK1463" s="471">
        <v>0</v>
      </c>
      <c r="CL1463" s="471">
        <v>0</v>
      </c>
      <c r="CM1463" s="471">
        <v>0</v>
      </c>
      <c r="CN1463" s="496">
        <v>0</v>
      </c>
      <c r="CO1463" s="503">
        <v>25</v>
      </c>
      <c r="CP1463" s="471">
        <v>0</v>
      </c>
      <c r="CQ1463" s="471">
        <v>0</v>
      </c>
      <c r="CR1463" s="471">
        <v>0</v>
      </c>
      <c r="CS1463" s="471">
        <v>0</v>
      </c>
      <c r="CT1463" s="471">
        <v>0</v>
      </c>
      <c r="CU1463" s="471">
        <v>0</v>
      </c>
      <c r="CV1463" s="471">
        <v>0</v>
      </c>
      <c r="CW1463" s="471">
        <v>0</v>
      </c>
      <c r="CX1463" s="496">
        <v>0</v>
      </c>
      <c r="CY1463" s="503">
        <v>50</v>
      </c>
      <c r="CZ1463" s="471">
        <v>0</v>
      </c>
      <c r="DA1463" s="471">
        <v>0</v>
      </c>
      <c r="DB1463" s="471">
        <v>1</v>
      </c>
      <c r="DC1463" s="471">
        <v>0</v>
      </c>
      <c r="DD1463" s="471">
        <v>0</v>
      </c>
      <c r="DE1463" s="471">
        <v>0</v>
      </c>
      <c r="DF1463" s="471">
        <v>0</v>
      </c>
      <c r="DG1463" s="471">
        <v>0</v>
      </c>
      <c r="DH1463" s="496">
        <v>1</v>
      </c>
      <c r="DI1463" s="503">
        <v>100</v>
      </c>
      <c r="DJ1463" s="471">
        <v>27</v>
      </c>
      <c r="DK1463" s="471">
        <v>9</v>
      </c>
      <c r="DL1463" s="471">
        <v>7</v>
      </c>
      <c r="DM1463" s="471">
        <v>7</v>
      </c>
      <c r="DN1463" s="471">
        <v>5</v>
      </c>
      <c r="DO1463" s="471">
        <v>3</v>
      </c>
      <c r="DP1463" s="471">
        <v>0</v>
      </c>
      <c r="DQ1463" s="471">
        <v>0</v>
      </c>
      <c r="DR1463" s="496">
        <v>58</v>
      </c>
      <c r="DS1463" s="503">
        <v>0</v>
      </c>
      <c r="DT1463" s="471">
        <v>0</v>
      </c>
      <c r="DU1463" s="471">
        <v>0</v>
      </c>
      <c r="DV1463" s="471">
        <v>0</v>
      </c>
      <c r="DW1463" s="471">
        <v>0</v>
      </c>
      <c r="DX1463" s="471">
        <v>0</v>
      </c>
      <c r="DY1463" s="471">
        <v>0</v>
      </c>
      <c r="DZ1463" s="471">
        <v>0</v>
      </c>
      <c r="EA1463" s="471">
        <v>0</v>
      </c>
      <c r="EB1463" s="496">
        <v>0</v>
      </c>
      <c r="EC1463" s="471">
        <v>27</v>
      </c>
      <c r="ED1463" s="471">
        <v>9</v>
      </c>
      <c r="EE1463" s="471">
        <v>8</v>
      </c>
      <c r="EF1463" s="471">
        <v>7</v>
      </c>
      <c r="EG1463" s="471">
        <v>5</v>
      </c>
      <c r="EH1463" s="471">
        <v>3</v>
      </c>
      <c r="EI1463" s="471">
        <v>0</v>
      </c>
      <c r="EJ1463" s="471">
        <v>0</v>
      </c>
      <c r="EK1463" s="496">
        <v>59</v>
      </c>
      <c r="EL1463" s="518">
        <v>50</v>
      </c>
      <c r="EM1463" s="471">
        <v>0</v>
      </c>
      <c r="EN1463" s="471">
        <v>0</v>
      </c>
      <c r="EO1463" s="471">
        <v>0</v>
      </c>
      <c r="EP1463" s="471">
        <v>0</v>
      </c>
      <c r="EQ1463" s="471">
        <v>0</v>
      </c>
      <c r="ER1463" s="471">
        <v>0</v>
      </c>
      <c r="ES1463" s="471">
        <v>0</v>
      </c>
      <c r="ET1463" s="471">
        <v>0</v>
      </c>
      <c r="EU1463" s="496">
        <v>0</v>
      </c>
      <c r="EV1463" s="503">
        <v>100</v>
      </c>
      <c r="EW1463" s="471">
        <v>0</v>
      </c>
      <c r="EX1463" s="471">
        <v>0</v>
      </c>
      <c r="EY1463" s="471">
        <v>0</v>
      </c>
      <c r="EZ1463" s="471">
        <v>0</v>
      </c>
      <c r="FA1463" s="471">
        <v>0</v>
      </c>
      <c r="FB1463" s="471">
        <v>0</v>
      </c>
      <c r="FC1463" s="471">
        <v>0</v>
      </c>
      <c r="FD1463" s="471">
        <v>0</v>
      </c>
      <c r="FE1463" s="496">
        <v>0</v>
      </c>
      <c r="FF1463" s="503">
        <v>150</v>
      </c>
      <c r="FG1463" s="471">
        <v>0</v>
      </c>
      <c r="FH1463" s="471">
        <v>0</v>
      </c>
      <c r="FI1463" s="471">
        <v>0</v>
      </c>
      <c r="FJ1463" s="471">
        <v>0</v>
      </c>
      <c r="FK1463" s="471">
        <v>0</v>
      </c>
      <c r="FL1463" s="471">
        <v>0</v>
      </c>
      <c r="FM1463" s="471">
        <v>0</v>
      </c>
      <c r="FN1463" s="471">
        <v>0</v>
      </c>
      <c r="FO1463" s="496">
        <v>0</v>
      </c>
      <c r="FP1463" s="503">
        <v>200</v>
      </c>
      <c r="FQ1463" s="471">
        <v>8</v>
      </c>
      <c r="FR1463" s="471">
        <v>6</v>
      </c>
      <c r="FS1463" s="471">
        <v>3</v>
      </c>
      <c r="FT1463" s="471">
        <v>4</v>
      </c>
      <c r="FU1463" s="471">
        <v>3</v>
      </c>
      <c r="FV1463" s="471">
        <v>0</v>
      </c>
      <c r="FW1463" s="471">
        <v>1</v>
      </c>
      <c r="FX1463" s="471">
        <v>0</v>
      </c>
      <c r="FY1463" s="496">
        <v>25</v>
      </c>
      <c r="FZ1463" s="503">
        <v>0</v>
      </c>
      <c r="GA1463" s="471">
        <v>0</v>
      </c>
      <c r="GB1463" s="471">
        <v>0</v>
      </c>
      <c r="GC1463" s="471">
        <v>0</v>
      </c>
      <c r="GD1463" s="471">
        <v>0</v>
      </c>
      <c r="GE1463" s="471">
        <v>0</v>
      </c>
      <c r="GF1463" s="471">
        <v>0</v>
      </c>
      <c r="GG1463" s="471">
        <v>0</v>
      </c>
      <c r="GH1463" s="471">
        <v>0</v>
      </c>
      <c r="GI1463" s="496">
        <v>0</v>
      </c>
      <c r="GJ1463" s="471">
        <v>8</v>
      </c>
      <c r="GK1463" s="471">
        <v>6</v>
      </c>
      <c r="GL1463" s="471">
        <v>3</v>
      </c>
      <c r="GM1463" s="471">
        <v>4</v>
      </c>
      <c r="GN1463" s="471">
        <v>3</v>
      </c>
      <c r="GO1463" s="471">
        <v>0</v>
      </c>
      <c r="GP1463" s="471">
        <v>1</v>
      </c>
      <c r="GQ1463" s="471">
        <v>0</v>
      </c>
      <c r="GR1463" s="496">
        <v>25</v>
      </c>
      <c r="GS1463" s="503">
        <v>100</v>
      </c>
      <c r="GT1463" s="471">
        <v>0</v>
      </c>
      <c r="GU1463" s="471">
        <v>0</v>
      </c>
      <c r="GV1463" s="471">
        <v>0</v>
      </c>
      <c r="GW1463" s="471">
        <v>0</v>
      </c>
      <c r="GX1463" s="471">
        <v>0</v>
      </c>
      <c r="GY1463" s="471">
        <v>0</v>
      </c>
      <c r="GZ1463" s="471">
        <v>0</v>
      </c>
      <c r="HA1463" s="471">
        <v>0</v>
      </c>
      <c r="HB1463" s="496">
        <v>0</v>
      </c>
      <c r="HC1463" s="503">
        <v>150</v>
      </c>
      <c r="HD1463" s="471">
        <v>0</v>
      </c>
      <c r="HE1463" s="471">
        <v>0</v>
      </c>
      <c r="HF1463" s="471">
        <v>0</v>
      </c>
      <c r="HG1463" s="471">
        <v>0</v>
      </c>
      <c r="HH1463" s="471">
        <v>0</v>
      </c>
      <c r="HI1463" s="471">
        <v>0</v>
      </c>
      <c r="HJ1463" s="471">
        <v>0</v>
      </c>
      <c r="HK1463" s="471">
        <v>0</v>
      </c>
      <c r="HL1463" s="496">
        <v>0</v>
      </c>
      <c r="HM1463" s="503">
        <v>200</v>
      </c>
      <c r="HN1463" s="471">
        <v>0</v>
      </c>
      <c r="HO1463" s="471">
        <v>0</v>
      </c>
      <c r="HP1463" s="471">
        <v>0</v>
      </c>
      <c r="HQ1463" s="471">
        <v>0</v>
      </c>
      <c r="HR1463" s="471">
        <v>0</v>
      </c>
      <c r="HS1463" s="471">
        <v>0</v>
      </c>
      <c r="HT1463" s="471">
        <v>0</v>
      </c>
      <c r="HU1463" s="471">
        <v>0</v>
      </c>
      <c r="HV1463" s="496">
        <v>0</v>
      </c>
      <c r="HW1463" s="503">
        <v>250</v>
      </c>
      <c r="HX1463" s="471">
        <v>0</v>
      </c>
      <c r="HY1463" s="471">
        <v>0</v>
      </c>
      <c r="HZ1463" s="471">
        <v>0</v>
      </c>
      <c r="IA1463" s="471">
        <v>0</v>
      </c>
      <c r="IB1463" s="471">
        <v>0</v>
      </c>
      <c r="IC1463" s="471">
        <v>0</v>
      </c>
      <c r="ID1463" s="471">
        <v>0</v>
      </c>
      <c r="IE1463" s="471">
        <v>0</v>
      </c>
      <c r="IF1463" s="496">
        <v>0</v>
      </c>
      <c r="IG1463" s="503">
        <v>300</v>
      </c>
      <c r="IH1463" s="471">
        <v>10</v>
      </c>
      <c r="II1463" s="471">
        <v>4</v>
      </c>
      <c r="IJ1463" s="471">
        <v>1</v>
      </c>
      <c r="IK1463" s="471">
        <v>0</v>
      </c>
      <c r="IL1463" s="471">
        <v>0</v>
      </c>
      <c r="IM1463" s="471">
        <v>0</v>
      </c>
      <c r="IN1463" s="471">
        <v>0</v>
      </c>
      <c r="IO1463" s="471">
        <v>0</v>
      </c>
      <c r="IP1463" s="496">
        <v>15</v>
      </c>
      <c r="IQ1463" s="503">
        <v>0</v>
      </c>
      <c r="IR1463" s="471">
        <v>0</v>
      </c>
      <c r="IS1463" s="471">
        <v>0</v>
      </c>
      <c r="IT1463" s="471">
        <v>0</v>
      </c>
      <c r="IU1463" s="471">
        <v>0</v>
      </c>
      <c r="IV1463" s="471">
        <v>0</v>
      </c>
      <c r="IW1463" s="471">
        <v>0</v>
      </c>
      <c r="IX1463" s="471">
        <v>0</v>
      </c>
      <c r="IY1463" s="471">
        <v>0</v>
      </c>
      <c r="IZ1463" s="496">
        <v>0</v>
      </c>
      <c r="JA1463" s="471">
        <v>10</v>
      </c>
      <c r="JB1463" s="471">
        <v>4</v>
      </c>
      <c r="JC1463" s="471">
        <v>1</v>
      </c>
      <c r="JD1463" s="471">
        <v>0</v>
      </c>
      <c r="JE1463" s="471">
        <v>0</v>
      </c>
      <c r="JF1463" s="471">
        <v>0</v>
      </c>
      <c r="JG1463" s="471">
        <v>0</v>
      </c>
      <c r="JH1463" s="471">
        <v>0</v>
      </c>
      <c r="JI1463" s="471">
        <v>15</v>
      </c>
      <c r="JJ1463" s="503">
        <v>0</v>
      </c>
      <c r="JK1463" s="471">
        <v>31</v>
      </c>
      <c r="JL1463" s="471">
        <v>43</v>
      </c>
      <c r="JM1463" s="471">
        <v>44</v>
      </c>
      <c r="JN1463" s="471">
        <v>30</v>
      </c>
      <c r="JO1463" s="471">
        <v>26</v>
      </c>
      <c r="JP1463" s="471">
        <v>23</v>
      </c>
      <c r="JQ1463" s="471">
        <v>12</v>
      </c>
      <c r="JR1463" s="471">
        <v>2</v>
      </c>
      <c r="JS1463" s="496">
        <v>211</v>
      </c>
      <c r="JT1463" s="503">
        <v>10</v>
      </c>
      <c r="JU1463" s="471">
        <v>0</v>
      </c>
      <c r="JV1463" s="471">
        <v>0</v>
      </c>
      <c r="JW1463" s="471">
        <v>0</v>
      </c>
      <c r="JX1463" s="471">
        <v>0</v>
      </c>
      <c r="JY1463" s="471">
        <v>0</v>
      </c>
      <c r="JZ1463" s="471">
        <v>0</v>
      </c>
      <c r="KA1463" s="471">
        <v>0</v>
      </c>
      <c r="KB1463" s="471">
        <v>0</v>
      </c>
      <c r="KC1463" s="496">
        <v>0</v>
      </c>
      <c r="KD1463" s="503">
        <v>50</v>
      </c>
      <c r="KE1463" s="471">
        <v>0</v>
      </c>
      <c r="KF1463" s="471">
        <v>0</v>
      </c>
      <c r="KG1463" s="471">
        <v>1</v>
      </c>
      <c r="KH1463" s="471">
        <v>0</v>
      </c>
      <c r="KI1463" s="471">
        <v>0</v>
      </c>
      <c r="KJ1463" s="471">
        <v>1</v>
      </c>
      <c r="KK1463" s="471">
        <v>0</v>
      </c>
      <c r="KL1463" s="471">
        <v>0</v>
      </c>
      <c r="KM1463" s="496">
        <v>2</v>
      </c>
      <c r="KN1463" s="503">
        <v>0</v>
      </c>
      <c r="KO1463" s="471">
        <v>0</v>
      </c>
      <c r="KP1463" s="471">
        <v>0</v>
      </c>
      <c r="KQ1463" s="471">
        <v>0</v>
      </c>
      <c r="KR1463" s="471">
        <v>0</v>
      </c>
      <c r="KS1463" s="471">
        <v>0</v>
      </c>
      <c r="KT1463" s="471">
        <v>0</v>
      </c>
      <c r="KU1463" s="471">
        <v>0</v>
      </c>
      <c r="KV1463" s="471">
        <v>0</v>
      </c>
      <c r="KW1463" s="496">
        <v>0</v>
      </c>
      <c r="KX1463" s="471">
        <v>31</v>
      </c>
      <c r="KY1463" s="471">
        <v>43</v>
      </c>
      <c r="KZ1463" s="471">
        <v>45</v>
      </c>
      <c r="LA1463" s="471">
        <v>30</v>
      </c>
      <c r="LB1463" s="471">
        <v>26</v>
      </c>
      <c r="LC1463" s="471">
        <v>24</v>
      </c>
      <c r="LD1463" s="471">
        <v>12</v>
      </c>
      <c r="LE1463" s="471">
        <v>2</v>
      </c>
      <c r="LF1463" s="496">
        <v>213</v>
      </c>
      <c r="LG1463" s="262"/>
      <c r="LH1463" s="262"/>
      <c r="LI1463" s="262"/>
      <c r="LJ1463" s="262"/>
      <c r="LK1463" s="262"/>
      <c r="LL1463" s="262"/>
      <c r="LM1463" s="262"/>
      <c r="LN1463" s="262"/>
      <c r="LO1463" s="262"/>
      <c r="LP1463" s="262"/>
      <c r="LQ1463" s="262"/>
      <c r="LR1463" s="262"/>
      <c r="LS1463" s="262"/>
      <c r="LT1463" s="262"/>
      <c r="LU1463" s="262"/>
      <c r="LV1463" s="262"/>
      <c r="LW1463" s="262"/>
      <c r="LX1463" s="262"/>
      <c r="LY1463" s="262"/>
      <c r="LZ1463" s="262"/>
      <c r="MA1463" s="262"/>
      <c r="MB1463" s="262"/>
      <c r="MC1463" s="262"/>
      <c r="MD1463" s="262"/>
      <c r="ME1463" s="262"/>
      <c r="MF1463" s="262"/>
      <c r="MG1463" s="262"/>
      <c r="MH1463" s="262"/>
      <c r="MI1463" s="262"/>
      <c r="MJ1463" s="262"/>
      <c r="MK1463" s="262"/>
      <c r="ML1463" s="262"/>
      <c r="MM1463" s="262"/>
      <c r="MN1463" s="262"/>
      <c r="MO1463" s="262"/>
      <c r="MP1463" s="262"/>
      <c r="MQ1463" s="262"/>
      <c r="MR1463" s="262"/>
      <c r="MS1463" s="262"/>
      <c r="MT1463" s="262"/>
      <c r="MU1463" s="262"/>
    </row>
    <row r="1464" spans="1:359" x14ac:dyDescent="0.2">
      <c r="A1464" s="241" t="s">
        <v>360</v>
      </c>
      <c r="B1464" s="476" t="s">
        <v>982</v>
      </c>
      <c r="C1464" s="326" t="s">
        <v>626</v>
      </c>
      <c r="D1464" s="283" t="s">
        <v>361</v>
      </c>
      <c r="E1464" s="503">
        <v>0</v>
      </c>
      <c r="F1464" s="471">
        <v>102</v>
      </c>
      <c r="G1464" s="471">
        <v>124</v>
      </c>
      <c r="H1464" s="471">
        <v>111</v>
      </c>
      <c r="I1464" s="471">
        <v>62</v>
      </c>
      <c r="J1464" s="471">
        <v>27</v>
      </c>
      <c r="K1464" s="471">
        <v>21</v>
      </c>
      <c r="L1464" s="471">
        <v>19</v>
      </c>
      <c r="M1464" s="471">
        <v>1</v>
      </c>
      <c r="N1464" s="496">
        <v>467</v>
      </c>
      <c r="O1464" s="503">
        <v>10</v>
      </c>
      <c r="P1464" s="471">
        <v>0</v>
      </c>
      <c r="Q1464" s="471">
        <v>0</v>
      </c>
      <c r="R1464" s="471">
        <v>0</v>
      </c>
      <c r="S1464" s="471">
        <v>0</v>
      </c>
      <c r="T1464" s="471">
        <v>0</v>
      </c>
      <c r="U1464" s="471">
        <v>0</v>
      </c>
      <c r="V1464" s="471">
        <v>0</v>
      </c>
      <c r="W1464" s="471">
        <v>0</v>
      </c>
      <c r="X1464" s="496">
        <v>0</v>
      </c>
      <c r="Y1464" s="503">
        <v>25</v>
      </c>
      <c r="Z1464" s="471">
        <v>20</v>
      </c>
      <c r="AA1464" s="471">
        <v>22</v>
      </c>
      <c r="AB1464" s="471">
        <v>22</v>
      </c>
      <c r="AC1464" s="471">
        <v>14</v>
      </c>
      <c r="AD1464" s="471">
        <v>4</v>
      </c>
      <c r="AE1464" s="471">
        <v>6</v>
      </c>
      <c r="AF1464" s="471">
        <v>1</v>
      </c>
      <c r="AG1464" s="471">
        <v>0</v>
      </c>
      <c r="AH1464" s="496">
        <v>89</v>
      </c>
      <c r="AI1464" s="503">
        <v>50</v>
      </c>
      <c r="AJ1464" s="471">
        <v>0</v>
      </c>
      <c r="AK1464" s="471">
        <v>0</v>
      </c>
      <c r="AL1464" s="471">
        <v>0</v>
      </c>
      <c r="AM1464" s="471">
        <v>0</v>
      </c>
      <c r="AN1464" s="471">
        <v>0</v>
      </c>
      <c r="AO1464" s="471">
        <v>0</v>
      </c>
      <c r="AP1464" s="471">
        <v>0</v>
      </c>
      <c r="AQ1464" s="471">
        <v>0</v>
      </c>
      <c r="AR1464" s="496">
        <v>0</v>
      </c>
      <c r="AS1464" s="503">
        <v>100</v>
      </c>
      <c r="AT1464" s="471">
        <v>0</v>
      </c>
      <c r="AU1464" s="471">
        <v>0</v>
      </c>
      <c r="AV1464" s="471">
        <v>0</v>
      </c>
      <c r="AW1464" s="471">
        <v>0</v>
      </c>
      <c r="AX1464" s="471">
        <v>0</v>
      </c>
      <c r="AY1464" s="471">
        <v>0</v>
      </c>
      <c r="AZ1464" s="471">
        <v>0</v>
      </c>
      <c r="BA1464" s="471">
        <v>0</v>
      </c>
      <c r="BB1464" s="496">
        <v>0</v>
      </c>
      <c r="BC1464" s="503">
        <v>0</v>
      </c>
      <c r="BD1464" s="471">
        <v>0</v>
      </c>
      <c r="BE1464" s="471">
        <v>0</v>
      </c>
      <c r="BF1464" s="471">
        <v>0</v>
      </c>
      <c r="BG1464" s="471">
        <v>0</v>
      </c>
      <c r="BH1464" s="471">
        <v>0</v>
      </c>
      <c r="BI1464" s="471">
        <v>0</v>
      </c>
      <c r="BJ1464" s="471">
        <v>0</v>
      </c>
      <c r="BK1464" s="471">
        <v>0</v>
      </c>
      <c r="BL1464" s="496">
        <v>0</v>
      </c>
      <c r="BM1464" s="471">
        <v>20</v>
      </c>
      <c r="BN1464" s="471">
        <v>22</v>
      </c>
      <c r="BO1464" s="471">
        <v>22</v>
      </c>
      <c r="BP1464" s="471">
        <v>14</v>
      </c>
      <c r="BQ1464" s="471">
        <v>4</v>
      </c>
      <c r="BR1464" s="471">
        <v>6</v>
      </c>
      <c r="BS1464" s="471">
        <v>1</v>
      </c>
      <c r="BT1464" s="471">
        <v>0</v>
      </c>
      <c r="BU1464" s="496">
        <v>89</v>
      </c>
      <c r="BV1464" s="471">
        <v>122</v>
      </c>
      <c r="BW1464" s="471">
        <v>146</v>
      </c>
      <c r="BX1464" s="471">
        <v>133</v>
      </c>
      <c r="BY1464" s="471">
        <v>76</v>
      </c>
      <c r="BZ1464" s="471">
        <v>31</v>
      </c>
      <c r="CA1464" s="471">
        <v>27</v>
      </c>
      <c r="CB1464" s="471">
        <v>20</v>
      </c>
      <c r="CC1464" s="471">
        <v>1</v>
      </c>
      <c r="CD1464" s="496">
        <v>556</v>
      </c>
      <c r="CE1464" s="503">
        <v>10</v>
      </c>
      <c r="CF1464" s="471">
        <v>0</v>
      </c>
      <c r="CG1464" s="471">
        <v>0</v>
      </c>
      <c r="CH1464" s="471">
        <v>0</v>
      </c>
      <c r="CI1464" s="471">
        <v>0</v>
      </c>
      <c r="CJ1464" s="471">
        <v>0</v>
      </c>
      <c r="CK1464" s="471">
        <v>0</v>
      </c>
      <c r="CL1464" s="471">
        <v>0</v>
      </c>
      <c r="CM1464" s="471">
        <v>0</v>
      </c>
      <c r="CN1464" s="496">
        <v>0</v>
      </c>
      <c r="CO1464" s="503">
        <v>25</v>
      </c>
      <c r="CP1464" s="471">
        <v>0</v>
      </c>
      <c r="CQ1464" s="471">
        <v>0</v>
      </c>
      <c r="CR1464" s="471">
        <v>0</v>
      </c>
      <c r="CS1464" s="471">
        <v>0</v>
      </c>
      <c r="CT1464" s="471">
        <v>0</v>
      </c>
      <c r="CU1464" s="471">
        <v>0</v>
      </c>
      <c r="CV1464" s="471">
        <v>0</v>
      </c>
      <c r="CW1464" s="471">
        <v>0</v>
      </c>
      <c r="CX1464" s="496">
        <v>0</v>
      </c>
      <c r="CY1464" s="503">
        <v>50</v>
      </c>
      <c r="CZ1464" s="471">
        <v>39</v>
      </c>
      <c r="DA1464" s="471">
        <v>30</v>
      </c>
      <c r="DB1464" s="471">
        <v>17</v>
      </c>
      <c r="DC1464" s="471">
        <v>12</v>
      </c>
      <c r="DD1464" s="471">
        <v>4</v>
      </c>
      <c r="DE1464" s="471">
        <v>7</v>
      </c>
      <c r="DF1464" s="471">
        <v>2</v>
      </c>
      <c r="DG1464" s="471">
        <v>2</v>
      </c>
      <c r="DH1464" s="496">
        <v>113</v>
      </c>
      <c r="DI1464" s="503">
        <v>100</v>
      </c>
      <c r="DJ1464" s="471">
        <v>0</v>
      </c>
      <c r="DK1464" s="471">
        <v>0</v>
      </c>
      <c r="DL1464" s="471">
        <v>0</v>
      </c>
      <c r="DM1464" s="471">
        <v>0</v>
      </c>
      <c r="DN1464" s="471">
        <v>0</v>
      </c>
      <c r="DO1464" s="471">
        <v>0</v>
      </c>
      <c r="DP1464" s="471">
        <v>0</v>
      </c>
      <c r="DQ1464" s="471">
        <v>0</v>
      </c>
      <c r="DR1464" s="496">
        <v>0</v>
      </c>
      <c r="DS1464" s="503">
        <v>0</v>
      </c>
      <c r="DT1464" s="471">
        <v>0</v>
      </c>
      <c r="DU1464" s="471">
        <v>0</v>
      </c>
      <c r="DV1464" s="471">
        <v>0</v>
      </c>
      <c r="DW1464" s="471">
        <v>0</v>
      </c>
      <c r="DX1464" s="471">
        <v>0</v>
      </c>
      <c r="DY1464" s="471">
        <v>0</v>
      </c>
      <c r="DZ1464" s="471">
        <v>0</v>
      </c>
      <c r="EA1464" s="471">
        <v>0</v>
      </c>
      <c r="EB1464" s="496">
        <v>0</v>
      </c>
      <c r="EC1464" s="471">
        <v>39</v>
      </c>
      <c r="ED1464" s="471">
        <v>30</v>
      </c>
      <c r="EE1464" s="471">
        <v>17</v>
      </c>
      <c r="EF1464" s="471">
        <v>12</v>
      </c>
      <c r="EG1464" s="471">
        <v>4</v>
      </c>
      <c r="EH1464" s="471">
        <v>7</v>
      </c>
      <c r="EI1464" s="471">
        <v>2</v>
      </c>
      <c r="EJ1464" s="471">
        <v>2</v>
      </c>
      <c r="EK1464" s="496">
        <v>113</v>
      </c>
      <c r="EL1464" s="518">
        <v>50</v>
      </c>
      <c r="EM1464" s="471">
        <v>0</v>
      </c>
      <c r="EN1464" s="471">
        <v>0</v>
      </c>
      <c r="EO1464" s="471">
        <v>0</v>
      </c>
      <c r="EP1464" s="471">
        <v>0</v>
      </c>
      <c r="EQ1464" s="471">
        <v>0</v>
      </c>
      <c r="ER1464" s="471">
        <v>0</v>
      </c>
      <c r="ES1464" s="471">
        <v>0</v>
      </c>
      <c r="ET1464" s="471">
        <v>0</v>
      </c>
      <c r="EU1464" s="496">
        <v>0</v>
      </c>
      <c r="EV1464" s="503">
        <v>100</v>
      </c>
      <c r="EW1464" s="471">
        <v>0</v>
      </c>
      <c r="EX1464" s="471">
        <v>0</v>
      </c>
      <c r="EY1464" s="471">
        <v>0</v>
      </c>
      <c r="EZ1464" s="471">
        <v>0</v>
      </c>
      <c r="FA1464" s="471">
        <v>0</v>
      </c>
      <c r="FB1464" s="471">
        <v>0</v>
      </c>
      <c r="FC1464" s="471">
        <v>0</v>
      </c>
      <c r="FD1464" s="471">
        <v>0</v>
      </c>
      <c r="FE1464" s="496">
        <v>0</v>
      </c>
      <c r="FF1464" s="503">
        <v>150</v>
      </c>
      <c r="FG1464" s="471">
        <v>0</v>
      </c>
      <c r="FH1464" s="471">
        <v>0</v>
      </c>
      <c r="FI1464" s="471">
        <v>0</v>
      </c>
      <c r="FJ1464" s="471">
        <v>0</v>
      </c>
      <c r="FK1464" s="471">
        <v>0</v>
      </c>
      <c r="FL1464" s="471">
        <v>0</v>
      </c>
      <c r="FM1464" s="471">
        <v>0</v>
      </c>
      <c r="FN1464" s="471">
        <v>0</v>
      </c>
      <c r="FO1464" s="496">
        <v>0</v>
      </c>
      <c r="FP1464" s="503">
        <v>200</v>
      </c>
      <c r="FQ1464" s="471">
        <v>0</v>
      </c>
      <c r="FR1464" s="471">
        <v>0</v>
      </c>
      <c r="FS1464" s="471">
        <v>0</v>
      </c>
      <c r="FT1464" s="471">
        <v>0</v>
      </c>
      <c r="FU1464" s="471">
        <v>0</v>
      </c>
      <c r="FV1464" s="471">
        <v>0</v>
      </c>
      <c r="FW1464" s="471">
        <v>0</v>
      </c>
      <c r="FX1464" s="471">
        <v>0</v>
      </c>
      <c r="FY1464" s="496">
        <v>0</v>
      </c>
      <c r="FZ1464" s="503">
        <v>0</v>
      </c>
      <c r="GA1464" s="471">
        <v>0</v>
      </c>
      <c r="GB1464" s="471">
        <v>0</v>
      </c>
      <c r="GC1464" s="471">
        <v>0</v>
      </c>
      <c r="GD1464" s="471">
        <v>0</v>
      </c>
      <c r="GE1464" s="471">
        <v>0</v>
      </c>
      <c r="GF1464" s="471">
        <v>0</v>
      </c>
      <c r="GG1464" s="471">
        <v>0</v>
      </c>
      <c r="GH1464" s="471">
        <v>0</v>
      </c>
      <c r="GI1464" s="496">
        <v>0</v>
      </c>
      <c r="GJ1464" s="471">
        <v>0</v>
      </c>
      <c r="GK1464" s="471">
        <v>0</v>
      </c>
      <c r="GL1464" s="471">
        <v>0</v>
      </c>
      <c r="GM1464" s="471">
        <v>0</v>
      </c>
      <c r="GN1464" s="471">
        <v>0</v>
      </c>
      <c r="GO1464" s="471">
        <v>0</v>
      </c>
      <c r="GP1464" s="471">
        <v>0</v>
      </c>
      <c r="GQ1464" s="471">
        <v>0</v>
      </c>
      <c r="GR1464" s="496">
        <v>0</v>
      </c>
      <c r="GS1464" s="503">
        <v>100</v>
      </c>
      <c r="GT1464" s="471">
        <v>0</v>
      </c>
      <c r="GU1464" s="471">
        <v>0</v>
      </c>
      <c r="GV1464" s="471">
        <v>0</v>
      </c>
      <c r="GW1464" s="471">
        <v>0</v>
      </c>
      <c r="GX1464" s="471">
        <v>0</v>
      </c>
      <c r="GY1464" s="471">
        <v>0</v>
      </c>
      <c r="GZ1464" s="471">
        <v>0</v>
      </c>
      <c r="HA1464" s="471">
        <v>0</v>
      </c>
      <c r="HB1464" s="496">
        <v>0</v>
      </c>
      <c r="HC1464" s="503">
        <v>150</v>
      </c>
      <c r="HD1464" s="471">
        <v>0</v>
      </c>
      <c r="HE1464" s="471">
        <v>0</v>
      </c>
      <c r="HF1464" s="471">
        <v>0</v>
      </c>
      <c r="HG1464" s="471">
        <v>0</v>
      </c>
      <c r="HH1464" s="471">
        <v>0</v>
      </c>
      <c r="HI1464" s="471">
        <v>0</v>
      </c>
      <c r="HJ1464" s="471">
        <v>0</v>
      </c>
      <c r="HK1464" s="471">
        <v>0</v>
      </c>
      <c r="HL1464" s="496">
        <v>0</v>
      </c>
      <c r="HM1464" s="503">
        <v>200</v>
      </c>
      <c r="HN1464" s="471">
        <v>0</v>
      </c>
      <c r="HO1464" s="471">
        <v>0</v>
      </c>
      <c r="HP1464" s="471">
        <v>0</v>
      </c>
      <c r="HQ1464" s="471">
        <v>0</v>
      </c>
      <c r="HR1464" s="471">
        <v>0</v>
      </c>
      <c r="HS1464" s="471">
        <v>0</v>
      </c>
      <c r="HT1464" s="471">
        <v>0</v>
      </c>
      <c r="HU1464" s="471">
        <v>0</v>
      </c>
      <c r="HV1464" s="496">
        <v>0</v>
      </c>
      <c r="HW1464" s="503">
        <v>250</v>
      </c>
      <c r="HX1464" s="471">
        <v>0</v>
      </c>
      <c r="HY1464" s="471">
        <v>0</v>
      </c>
      <c r="HZ1464" s="471">
        <v>0</v>
      </c>
      <c r="IA1464" s="471">
        <v>0</v>
      </c>
      <c r="IB1464" s="471">
        <v>0</v>
      </c>
      <c r="IC1464" s="471">
        <v>0</v>
      </c>
      <c r="ID1464" s="471">
        <v>0</v>
      </c>
      <c r="IE1464" s="471">
        <v>0</v>
      </c>
      <c r="IF1464" s="496">
        <v>0</v>
      </c>
      <c r="IG1464" s="503">
        <v>300</v>
      </c>
      <c r="IH1464" s="471">
        <v>0</v>
      </c>
      <c r="II1464" s="471">
        <v>0</v>
      </c>
      <c r="IJ1464" s="471">
        <v>0</v>
      </c>
      <c r="IK1464" s="471">
        <v>0</v>
      </c>
      <c r="IL1464" s="471">
        <v>0</v>
      </c>
      <c r="IM1464" s="471">
        <v>0</v>
      </c>
      <c r="IN1464" s="471">
        <v>0</v>
      </c>
      <c r="IO1464" s="471">
        <v>0</v>
      </c>
      <c r="IP1464" s="496">
        <v>0</v>
      </c>
      <c r="IQ1464" s="503">
        <v>0</v>
      </c>
      <c r="IR1464" s="471">
        <v>0</v>
      </c>
      <c r="IS1464" s="471">
        <v>0</v>
      </c>
      <c r="IT1464" s="471">
        <v>0</v>
      </c>
      <c r="IU1464" s="471">
        <v>0</v>
      </c>
      <c r="IV1464" s="471">
        <v>0</v>
      </c>
      <c r="IW1464" s="471">
        <v>0</v>
      </c>
      <c r="IX1464" s="471">
        <v>0</v>
      </c>
      <c r="IY1464" s="471">
        <v>0</v>
      </c>
      <c r="IZ1464" s="496">
        <v>0</v>
      </c>
      <c r="JA1464" s="471">
        <v>0</v>
      </c>
      <c r="JB1464" s="471">
        <v>0</v>
      </c>
      <c r="JC1464" s="471">
        <v>0</v>
      </c>
      <c r="JD1464" s="471">
        <v>0</v>
      </c>
      <c r="JE1464" s="471">
        <v>0</v>
      </c>
      <c r="JF1464" s="471">
        <v>0</v>
      </c>
      <c r="JG1464" s="471">
        <v>0</v>
      </c>
      <c r="JH1464" s="471">
        <v>0</v>
      </c>
      <c r="JI1464" s="471">
        <v>0</v>
      </c>
      <c r="JJ1464" s="503">
        <v>0</v>
      </c>
      <c r="JK1464" s="471">
        <v>77</v>
      </c>
      <c r="JL1464" s="471">
        <v>108</v>
      </c>
      <c r="JM1464" s="471">
        <v>75</v>
      </c>
      <c r="JN1464" s="471">
        <v>51</v>
      </c>
      <c r="JO1464" s="471">
        <v>56</v>
      </c>
      <c r="JP1464" s="471">
        <v>28</v>
      </c>
      <c r="JQ1464" s="471">
        <v>40</v>
      </c>
      <c r="JR1464" s="471">
        <v>8</v>
      </c>
      <c r="JS1464" s="496">
        <v>443</v>
      </c>
      <c r="JT1464" s="503">
        <v>10</v>
      </c>
      <c r="JU1464" s="471">
        <v>0</v>
      </c>
      <c r="JV1464" s="471">
        <v>0</v>
      </c>
      <c r="JW1464" s="471">
        <v>0</v>
      </c>
      <c r="JX1464" s="471">
        <v>0</v>
      </c>
      <c r="JY1464" s="471">
        <v>0</v>
      </c>
      <c r="JZ1464" s="471">
        <v>0</v>
      </c>
      <c r="KA1464" s="471">
        <v>0</v>
      </c>
      <c r="KB1464" s="471">
        <v>0</v>
      </c>
      <c r="KC1464" s="496">
        <v>0</v>
      </c>
      <c r="KD1464" s="503">
        <v>50</v>
      </c>
      <c r="KE1464" s="471">
        <v>8</v>
      </c>
      <c r="KF1464" s="471">
        <v>2</v>
      </c>
      <c r="KG1464" s="471">
        <v>0</v>
      </c>
      <c r="KH1464" s="471">
        <v>1</v>
      </c>
      <c r="KI1464" s="471">
        <v>0</v>
      </c>
      <c r="KJ1464" s="471">
        <v>0</v>
      </c>
      <c r="KK1464" s="471">
        <v>0</v>
      </c>
      <c r="KL1464" s="471">
        <v>0</v>
      </c>
      <c r="KM1464" s="496">
        <v>11</v>
      </c>
      <c r="KN1464" s="503">
        <v>0</v>
      </c>
      <c r="KO1464" s="471">
        <v>0</v>
      </c>
      <c r="KP1464" s="471">
        <v>0</v>
      </c>
      <c r="KQ1464" s="471">
        <v>0</v>
      </c>
      <c r="KR1464" s="471">
        <v>0</v>
      </c>
      <c r="KS1464" s="471">
        <v>0</v>
      </c>
      <c r="KT1464" s="471">
        <v>0</v>
      </c>
      <c r="KU1464" s="471">
        <v>0</v>
      </c>
      <c r="KV1464" s="471">
        <v>0</v>
      </c>
      <c r="KW1464" s="496">
        <v>0</v>
      </c>
      <c r="KX1464" s="471">
        <v>85</v>
      </c>
      <c r="KY1464" s="471">
        <v>110</v>
      </c>
      <c r="KZ1464" s="471">
        <v>75</v>
      </c>
      <c r="LA1464" s="471">
        <v>52</v>
      </c>
      <c r="LB1464" s="471">
        <v>56</v>
      </c>
      <c r="LC1464" s="471">
        <v>28</v>
      </c>
      <c r="LD1464" s="471">
        <v>40</v>
      </c>
      <c r="LE1464" s="471">
        <v>8</v>
      </c>
      <c r="LF1464" s="496">
        <v>454</v>
      </c>
      <c r="LG1464" s="262"/>
      <c r="LH1464" s="262"/>
      <c r="LI1464" s="262"/>
      <c r="LJ1464" s="262"/>
      <c r="LK1464" s="262"/>
      <c r="LL1464" s="262"/>
      <c r="LM1464" s="262"/>
      <c r="LN1464" s="262"/>
      <c r="LO1464" s="262"/>
      <c r="LP1464" s="262"/>
      <c r="LQ1464" s="262"/>
      <c r="LR1464" s="262"/>
      <c r="LS1464" s="262"/>
      <c r="LT1464" s="262"/>
      <c r="LU1464" s="262"/>
      <c r="LV1464" s="262"/>
      <c r="LW1464" s="262"/>
      <c r="LX1464" s="262"/>
      <c r="LY1464" s="262"/>
      <c r="LZ1464" s="262"/>
      <c r="MA1464" s="262"/>
      <c r="MB1464" s="262"/>
      <c r="MC1464" s="262"/>
      <c r="MD1464" s="262"/>
      <c r="ME1464" s="262"/>
      <c r="MF1464" s="262"/>
      <c r="MG1464" s="262"/>
      <c r="MH1464" s="262"/>
      <c r="MI1464" s="262"/>
      <c r="MJ1464" s="262"/>
      <c r="MK1464" s="262"/>
      <c r="ML1464" s="262"/>
      <c r="MM1464" s="262"/>
      <c r="MN1464" s="262"/>
      <c r="MO1464" s="262"/>
      <c r="MP1464" s="262"/>
      <c r="MQ1464" s="262"/>
      <c r="MR1464" s="262"/>
      <c r="MS1464" s="262"/>
      <c r="MT1464" s="262"/>
      <c r="MU1464" s="262"/>
    </row>
    <row r="1465" spans="1:359" x14ac:dyDescent="0.2">
      <c r="A1465" s="241" t="s">
        <v>362</v>
      </c>
      <c r="B1465" s="476" t="s">
        <v>983</v>
      </c>
      <c r="C1465" s="326" t="s">
        <v>782</v>
      </c>
      <c r="D1465" s="283" t="s">
        <v>363</v>
      </c>
      <c r="E1465" s="503">
        <v>0</v>
      </c>
      <c r="F1465" s="471">
        <v>63</v>
      </c>
      <c r="G1465" s="471">
        <v>178</v>
      </c>
      <c r="H1465" s="471">
        <v>219</v>
      </c>
      <c r="I1465" s="471">
        <v>135</v>
      </c>
      <c r="J1465" s="471">
        <v>66</v>
      </c>
      <c r="K1465" s="471">
        <v>41</v>
      </c>
      <c r="L1465" s="471">
        <v>41</v>
      </c>
      <c r="M1465" s="471">
        <v>4</v>
      </c>
      <c r="N1465" s="496">
        <v>747</v>
      </c>
      <c r="O1465" s="503">
        <v>10</v>
      </c>
      <c r="P1465" s="471">
        <v>0</v>
      </c>
      <c r="Q1465" s="471">
        <v>0</v>
      </c>
      <c r="R1465" s="471">
        <v>0</v>
      </c>
      <c r="S1465" s="471">
        <v>0</v>
      </c>
      <c r="T1465" s="471">
        <v>0</v>
      </c>
      <c r="U1465" s="471">
        <v>0</v>
      </c>
      <c r="V1465" s="471">
        <v>0</v>
      </c>
      <c r="W1465" s="471">
        <v>0</v>
      </c>
      <c r="X1465" s="496">
        <v>0</v>
      </c>
      <c r="Y1465" s="503">
        <v>25</v>
      </c>
      <c r="Z1465" s="471">
        <v>0</v>
      </c>
      <c r="AA1465" s="471">
        <v>0</v>
      </c>
      <c r="AB1465" s="471">
        <v>0</v>
      </c>
      <c r="AC1465" s="471">
        <v>0</v>
      </c>
      <c r="AD1465" s="471">
        <v>0</v>
      </c>
      <c r="AE1465" s="471">
        <v>0</v>
      </c>
      <c r="AF1465" s="471">
        <v>0</v>
      </c>
      <c r="AG1465" s="471">
        <v>0</v>
      </c>
      <c r="AH1465" s="496">
        <v>0</v>
      </c>
      <c r="AI1465" s="503">
        <v>50</v>
      </c>
      <c r="AJ1465" s="471">
        <v>0</v>
      </c>
      <c r="AK1465" s="471">
        <v>0</v>
      </c>
      <c r="AL1465" s="471">
        <v>0</v>
      </c>
      <c r="AM1465" s="471">
        <v>0</v>
      </c>
      <c r="AN1465" s="471">
        <v>0</v>
      </c>
      <c r="AO1465" s="471">
        <v>0</v>
      </c>
      <c r="AP1465" s="471">
        <v>0</v>
      </c>
      <c r="AQ1465" s="471">
        <v>0</v>
      </c>
      <c r="AR1465" s="496">
        <v>0</v>
      </c>
      <c r="AS1465" s="503">
        <v>100</v>
      </c>
      <c r="AT1465" s="471">
        <v>0</v>
      </c>
      <c r="AU1465" s="471">
        <v>0</v>
      </c>
      <c r="AV1465" s="471">
        <v>0</v>
      </c>
      <c r="AW1465" s="471">
        <v>0</v>
      </c>
      <c r="AX1465" s="471">
        <v>0</v>
      </c>
      <c r="AY1465" s="471">
        <v>0</v>
      </c>
      <c r="AZ1465" s="471">
        <v>0</v>
      </c>
      <c r="BA1465" s="471">
        <v>0</v>
      </c>
      <c r="BB1465" s="496">
        <v>0</v>
      </c>
      <c r="BC1465" s="503">
        <v>0</v>
      </c>
      <c r="BD1465" s="471">
        <v>0</v>
      </c>
      <c r="BE1465" s="471">
        <v>0</v>
      </c>
      <c r="BF1465" s="471">
        <v>0</v>
      </c>
      <c r="BG1465" s="471">
        <v>0</v>
      </c>
      <c r="BH1465" s="471">
        <v>0</v>
      </c>
      <c r="BI1465" s="471">
        <v>0</v>
      </c>
      <c r="BJ1465" s="471">
        <v>0</v>
      </c>
      <c r="BK1465" s="471">
        <v>0</v>
      </c>
      <c r="BL1465" s="496">
        <v>0</v>
      </c>
      <c r="BM1465" s="471">
        <v>0</v>
      </c>
      <c r="BN1465" s="471">
        <v>0</v>
      </c>
      <c r="BO1465" s="471">
        <v>0</v>
      </c>
      <c r="BP1465" s="471">
        <v>0</v>
      </c>
      <c r="BQ1465" s="471">
        <v>0</v>
      </c>
      <c r="BR1465" s="471">
        <v>0</v>
      </c>
      <c r="BS1465" s="471">
        <v>0</v>
      </c>
      <c r="BT1465" s="471">
        <v>0</v>
      </c>
      <c r="BU1465" s="496">
        <v>0</v>
      </c>
      <c r="BV1465" s="471">
        <v>63</v>
      </c>
      <c r="BW1465" s="471">
        <v>178</v>
      </c>
      <c r="BX1465" s="471">
        <v>219</v>
      </c>
      <c r="BY1465" s="471">
        <v>135</v>
      </c>
      <c r="BZ1465" s="471">
        <v>66</v>
      </c>
      <c r="CA1465" s="471">
        <v>41</v>
      </c>
      <c r="CB1465" s="471">
        <v>41</v>
      </c>
      <c r="CC1465" s="471">
        <v>4</v>
      </c>
      <c r="CD1465" s="496">
        <v>747</v>
      </c>
      <c r="CE1465" s="503">
        <v>10</v>
      </c>
      <c r="CF1465" s="471">
        <v>0</v>
      </c>
      <c r="CG1465" s="471">
        <v>0</v>
      </c>
      <c r="CH1465" s="471">
        <v>0</v>
      </c>
      <c r="CI1465" s="471">
        <v>0</v>
      </c>
      <c r="CJ1465" s="471">
        <v>0</v>
      </c>
      <c r="CK1465" s="471">
        <v>0</v>
      </c>
      <c r="CL1465" s="471">
        <v>0</v>
      </c>
      <c r="CM1465" s="471">
        <v>0</v>
      </c>
      <c r="CN1465" s="496">
        <v>0</v>
      </c>
      <c r="CO1465" s="503">
        <v>25</v>
      </c>
      <c r="CP1465" s="471">
        <v>0</v>
      </c>
      <c r="CQ1465" s="471">
        <v>0</v>
      </c>
      <c r="CR1465" s="471">
        <v>0</v>
      </c>
      <c r="CS1465" s="471">
        <v>0</v>
      </c>
      <c r="CT1465" s="471">
        <v>0</v>
      </c>
      <c r="CU1465" s="471">
        <v>0</v>
      </c>
      <c r="CV1465" s="471">
        <v>0</v>
      </c>
      <c r="CW1465" s="471">
        <v>0</v>
      </c>
      <c r="CX1465" s="496">
        <v>0</v>
      </c>
      <c r="CY1465" s="503">
        <v>50</v>
      </c>
      <c r="CZ1465" s="471">
        <v>0</v>
      </c>
      <c r="DA1465" s="471">
        <v>0</v>
      </c>
      <c r="DB1465" s="471">
        <v>0</v>
      </c>
      <c r="DC1465" s="471">
        <v>0</v>
      </c>
      <c r="DD1465" s="471">
        <v>0</v>
      </c>
      <c r="DE1465" s="471">
        <v>0</v>
      </c>
      <c r="DF1465" s="471">
        <v>0</v>
      </c>
      <c r="DG1465" s="471">
        <v>0</v>
      </c>
      <c r="DH1465" s="496">
        <v>0</v>
      </c>
      <c r="DI1465" s="503">
        <v>100</v>
      </c>
      <c r="DJ1465" s="471">
        <v>7</v>
      </c>
      <c r="DK1465" s="471">
        <v>47</v>
      </c>
      <c r="DL1465" s="471">
        <v>27</v>
      </c>
      <c r="DM1465" s="471">
        <v>11</v>
      </c>
      <c r="DN1465" s="471">
        <v>14</v>
      </c>
      <c r="DO1465" s="471">
        <v>6</v>
      </c>
      <c r="DP1465" s="471">
        <v>5</v>
      </c>
      <c r="DQ1465" s="471">
        <v>3</v>
      </c>
      <c r="DR1465" s="496">
        <v>120</v>
      </c>
      <c r="DS1465" s="503">
        <v>0</v>
      </c>
      <c r="DT1465" s="471">
        <v>0</v>
      </c>
      <c r="DU1465" s="471">
        <v>0</v>
      </c>
      <c r="DV1465" s="471">
        <v>0</v>
      </c>
      <c r="DW1465" s="471">
        <v>0</v>
      </c>
      <c r="DX1465" s="471">
        <v>0</v>
      </c>
      <c r="DY1465" s="471">
        <v>0</v>
      </c>
      <c r="DZ1465" s="471">
        <v>0</v>
      </c>
      <c r="EA1465" s="471">
        <v>0</v>
      </c>
      <c r="EB1465" s="496">
        <v>0</v>
      </c>
      <c r="EC1465" s="471">
        <v>7</v>
      </c>
      <c r="ED1465" s="471">
        <v>47</v>
      </c>
      <c r="EE1465" s="471">
        <v>27</v>
      </c>
      <c r="EF1465" s="471">
        <v>11</v>
      </c>
      <c r="EG1465" s="471">
        <v>14</v>
      </c>
      <c r="EH1465" s="471">
        <v>6</v>
      </c>
      <c r="EI1465" s="471">
        <v>5</v>
      </c>
      <c r="EJ1465" s="471">
        <v>3</v>
      </c>
      <c r="EK1465" s="496">
        <v>120</v>
      </c>
      <c r="EL1465" s="518">
        <v>50</v>
      </c>
      <c r="EM1465" s="471">
        <v>0</v>
      </c>
      <c r="EN1465" s="471">
        <v>0</v>
      </c>
      <c r="EO1465" s="471">
        <v>0</v>
      </c>
      <c r="EP1465" s="471">
        <v>0</v>
      </c>
      <c r="EQ1465" s="471">
        <v>0</v>
      </c>
      <c r="ER1465" s="471">
        <v>0</v>
      </c>
      <c r="ES1465" s="471">
        <v>0</v>
      </c>
      <c r="ET1465" s="471">
        <v>0</v>
      </c>
      <c r="EU1465" s="496">
        <v>0</v>
      </c>
      <c r="EV1465" s="503">
        <v>100</v>
      </c>
      <c r="EW1465" s="471">
        <v>0</v>
      </c>
      <c r="EX1465" s="471">
        <v>0</v>
      </c>
      <c r="EY1465" s="471">
        <v>0</v>
      </c>
      <c r="EZ1465" s="471">
        <v>0</v>
      </c>
      <c r="FA1465" s="471">
        <v>0</v>
      </c>
      <c r="FB1465" s="471">
        <v>0</v>
      </c>
      <c r="FC1465" s="471">
        <v>0</v>
      </c>
      <c r="FD1465" s="471">
        <v>0</v>
      </c>
      <c r="FE1465" s="496">
        <v>0</v>
      </c>
      <c r="FF1465" s="503">
        <v>150</v>
      </c>
      <c r="FG1465" s="471">
        <v>0</v>
      </c>
      <c r="FH1465" s="471">
        <v>0</v>
      </c>
      <c r="FI1465" s="471">
        <v>0</v>
      </c>
      <c r="FJ1465" s="471">
        <v>0</v>
      </c>
      <c r="FK1465" s="471">
        <v>0</v>
      </c>
      <c r="FL1465" s="471">
        <v>0</v>
      </c>
      <c r="FM1465" s="471">
        <v>0</v>
      </c>
      <c r="FN1465" s="471">
        <v>0</v>
      </c>
      <c r="FO1465" s="496">
        <v>0</v>
      </c>
      <c r="FP1465" s="503">
        <v>200</v>
      </c>
      <c r="FQ1465" s="471">
        <v>8</v>
      </c>
      <c r="FR1465" s="471">
        <v>2</v>
      </c>
      <c r="FS1465" s="471">
        <v>2</v>
      </c>
      <c r="FT1465" s="471">
        <v>2</v>
      </c>
      <c r="FU1465" s="471">
        <v>0</v>
      </c>
      <c r="FV1465" s="471">
        <v>2</v>
      </c>
      <c r="FW1465" s="471">
        <v>1</v>
      </c>
      <c r="FX1465" s="471">
        <v>0</v>
      </c>
      <c r="FY1465" s="496">
        <v>17</v>
      </c>
      <c r="FZ1465" s="503">
        <v>0</v>
      </c>
      <c r="GA1465" s="471">
        <v>0</v>
      </c>
      <c r="GB1465" s="471">
        <v>0</v>
      </c>
      <c r="GC1465" s="471">
        <v>0</v>
      </c>
      <c r="GD1465" s="471">
        <v>0</v>
      </c>
      <c r="GE1465" s="471">
        <v>0</v>
      </c>
      <c r="GF1465" s="471">
        <v>0</v>
      </c>
      <c r="GG1465" s="471">
        <v>0</v>
      </c>
      <c r="GH1465" s="471">
        <v>0</v>
      </c>
      <c r="GI1465" s="496">
        <v>0</v>
      </c>
      <c r="GJ1465" s="471">
        <v>8</v>
      </c>
      <c r="GK1465" s="471">
        <v>2</v>
      </c>
      <c r="GL1465" s="471">
        <v>2</v>
      </c>
      <c r="GM1465" s="471">
        <v>2</v>
      </c>
      <c r="GN1465" s="471">
        <v>0</v>
      </c>
      <c r="GO1465" s="471">
        <v>2</v>
      </c>
      <c r="GP1465" s="471">
        <v>1</v>
      </c>
      <c r="GQ1465" s="471">
        <v>0</v>
      </c>
      <c r="GR1465" s="496">
        <v>17</v>
      </c>
      <c r="GS1465" s="503">
        <v>100</v>
      </c>
      <c r="GT1465" s="471">
        <v>2</v>
      </c>
      <c r="GU1465" s="471">
        <v>2</v>
      </c>
      <c r="GV1465" s="471">
        <v>1</v>
      </c>
      <c r="GW1465" s="471">
        <v>0</v>
      </c>
      <c r="GX1465" s="471">
        <v>0</v>
      </c>
      <c r="GY1465" s="471">
        <v>0</v>
      </c>
      <c r="GZ1465" s="471">
        <v>0</v>
      </c>
      <c r="HA1465" s="471">
        <v>0</v>
      </c>
      <c r="HB1465" s="496">
        <v>5</v>
      </c>
      <c r="HC1465" s="503">
        <v>150</v>
      </c>
      <c r="HD1465" s="471">
        <v>0</v>
      </c>
      <c r="HE1465" s="471">
        <v>0</v>
      </c>
      <c r="HF1465" s="471">
        <v>0</v>
      </c>
      <c r="HG1465" s="471">
        <v>0</v>
      </c>
      <c r="HH1465" s="471">
        <v>0</v>
      </c>
      <c r="HI1465" s="471">
        <v>0</v>
      </c>
      <c r="HJ1465" s="471">
        <v>0</v>
      </c>
      <c r="HK1465" s="471">
        <v>0</v>
      </c>
      <c r="HL1465" s="496">
        <v>0</v>
      </c>
      <c r="HM1465" s="503">
        <v>200</v>
      </c>
      <c r="HN1465" s="471">
        <v>1</v>
      </c>
      <c r="HO1465" s="471">
        <v>0</v>
      </c>
      <c r="HP1465" s="471">
        <v>1</v>
      </c>
      <c r="HQ1465" s="471">
        <v>0</v>
      </c>
      <c r="HR1465" s="471">
        <v>0</v>
      </c>
      <c r="HS1465" s="471">
        <v>0</v>
      </c>
      <c r="HT1465" s="471">
        <v>0</v>
      </c>
      <c r="HU1465" s="471">
        <v>0</v>
      </c>
      <c r="HV1465" s="496">
        <v>2</v>
      </c>
      <c r="HW1465" s="503">
        <v>250</v>
      </c>
      <c r="HX1465" s="471">
        <v>0</v>
      </c>
      <c r="HY1465" s="471">
        <v>0</v>
      </c>
      <c r="HZ1465" s="471">
        <v>0</v>
      </c>
      <c r="IA1465" s="471">
        <v>0</v>
      </c>
      <c r="IB1465" s="471">
        <v>0</v>
      </c>
      <c r="IC1465" s="471">
        <v>0</v>
      </c>
      <c r="ID1465" s="471">
        <v>0</v>
      </c>
      <c r="IE1465" s="471">
        <v>0</v>
      </c>
      <c r="IF1465" s="496">
        <v>0</v>
      </c>
      <c r="IG1465" s="503">
        <v>300</v>
      </c>
      <c r="IH1465" s="471">
        <v>1</v>
      </c>
      <c r="II1465" s="471">
        <v>2</v>
      </c>
      <c r="IJ1465" s="471">
        <v>2</v>
      </c>
      <c r="IK1465" s="471">
        <v>1</v>
      </c>
      <c r="IL1465" s="471">
        <v>1</v>
      </c>
      <c r="IM1465" s="471">
        <v>0</v>
      </c>
      <c r="IN1465" s="471">
        <v>0</v>
      </c>
      <c r="IO1465" s="471">
        <v>0</v>
      </c>
      <c r="IP1465" s="496">
        <v>7</v>
      </c>
      <c r="IQ1465" s="503">
        <v>0</v>
      </c>
      <c r="IR1465" s="471">
        <v>0</v>
      </c>
      <c r="IS1465" s="471">
        <v>0</v>
      </c>
      <c r="IT1465" s="471">
        <v>0</v>
      </c>
      <c r="IU1465" s="471">
        <v>0</v>
      </c>
      <c r="IV1465" s="471">
        <v>0</v>
      </c>
      <c r="IW1465" s="471">
        <v>0</v>
      </c>
      <c r="IX1465" s="471">
        <v>0</v>
      </c>
      <c r="IY1465" s="471">
        <v>0</v>
      </c>
      <c r="IZ1465" s="496">
        <v>0</v>
      </c>
      <c r="JA1465" s="471">
        <v>4</v>
      </c>
      <c r="JB1465" s="471">
        <v>4</v>
      </c>
      <c r="JC1465" s="471">
        <v>4</v>
      </c>
      <c r="JD1465" s="471">
        <v>1</v>
      </c>
      <c r="JE1465" s="471">
        <v>1</v>
      </c>
      <c r="JF1465" s="471">
        <v>0</v>
      </c>
      <c r="JG1465" s="471">
        <v>0</v>
      </c>
      <c r="JH1465" s="471">
        <v>0</v>
      </c>
      <c r="JI1465" s="471">
        <v>14</v>
      </c>
      <c r="JJ1465" s="503">
        <v>0</v>
      </c>
      <c r="JK1465" s="471">
        <v>28</v>
      </c>
      <c r="JL1465" s="471">
        <v>18</v>
      </c>
      <c r="JM1465" s="471">
        <v>54</v>
      </c>
      <c r="JN1465" s="471">
        <v>50</v>
      </c>
      <c r="JO1465" s="471">
        <v>33</v>
      </c>
      <c r="JP1465" s="471">
        <v>20</v>
      </c>
      <c r="JQ1465" s="471">
        <v>27</v>
      </c>
      <c r="JR1465" s="471">
        <v>11</v>
      </c>
      <c r="JS1465" s="496">
        <v>241</v>
      </c>
      <c r="JT1465" s="503">
        <v>10</v>
      </c>
      <c r="JU1465" s="471">
        <v>0</v>
      </c>
      <c r="JV1465" s="471">
        <v>0</v>
      </c>
      <c r="JW1465" s="471">
        <v>0</v>
      </c>
      <c r="JX1465" s="471">
        <v>0</v>
      </c>
      <c r="JY1465" s="471">
        <v>0</v>
      </c>
      <c r="JZ1465" s="471">
        <v>0</v>
      </c>
      <c r="KA1465" s="471">
        <v>0</v>
      </c>
      <c r="KB1465" s="471">
        <v>0</v>
      </c>
      <c r="KC1465" s="496">
        <v>0</v>
      </c>
      <c r="KD1465" s="503">
        <v>50</v>
      </c>
      <c r="KE1465" s="471">
        <v>3</v>
      </c>
      <c r="KF1465" s="471">
        <v>1</v>
      </c>
      <c r="KG1465" s="471">
        <v>1</v>
      </c>
      <c r="KH1465" s="471">
        <v>1</v>
      </c>
      <c r="KI1465" s="471">
        <v>0</v>
      </c>
      <c r="KJ1465" s="471">
        <v>0</v>
      </c>
      <c r="KK1465" s="471">
        <v>1</v>
      </c>
      <c r="KL1465" s="471">
        <v>0</v>
      </c>
      <c r="KM1465" s="496">
        <v>7</v>
      </c>
      <c r="KN1465" s="503">
        <v>0</v>
      </c>
      <c r="KO1465" s="471">
        <v>0</v>
      </c>
      <c r="KP1465" s="471">
        <v>0</v>
      </c>
      <c r="KQ1465" s="471">
        <v>0</v>
      </c>
      <c r="KR1465" s="471">
        <v>0</v>
      </c>
      <c r="KS1465" s="471">
        <v>0</v>
      </c>
      <c r="KT1465" s="471">
        <v>0</v>
      </c>
      <c r="KU1465" s="471">
        <v>0</v>
      </c>
      <c r="KV1465" s="471">
        <v>0</v>
      </c>
      <c r="KW1465" s="496">
        <v>0</v>
      </c>
      <c r="KX1465" s="471">
        <v>31</v>
      </c>
      <c r="KY1465" s="471">
        <v>19</v>
      </c>
      <c r="KZ1465" s="471">
        <v>55</v>
      </c>
      <c r="LA1465" s="471">
        <v>51</v>
      </c>
      <c r="LB1465" s="471">
        <v>33</v>
      </c>
      <c r="LC1465" s="471">
        <v>20</v>
      </c>
      <c r="LD1465" s="471">
        <v>28</v>
      </c>
      <c r="LE1465" s="471">
        <v>11</v>
      </c>
      <c r="LF1465" s="496">
        <v>248</v>
      </c>
      <c r="LG1465" s="262"/>
      <c r="LH1465" s="262"/>
      <c r="LI1465" s="262"/>
      <c r="LJ1465" s="262"/>
      <c r="LK1465" s="262"/>
      <c r="LL1465" s="262"/>
      <c r="LM1465" s="262"/>
      <c r="LN1465" s="262"/>
      <c r="LO1465" s="262"/>
      <c r="LP1465" s="262"/>
      <c r="LQ1465" s="262"/>
      <c r="LR1465" s="262"/>
      <c r="LS1465" s="262"/>
      <c r="LT1465" s="262"/>
      <c r="LU1465" s="262"/>
      <c r="LV1465" s="262"/>
      <c r="LW1465" s="262"/>
      <c r="LX1465" s="262"/>
      <c r="LY1465" s="262"/>
      <c r="LZ1465" s="262"/>
      <c r="MA1465" s="262"/>
      <c r="MB1465" s="262"/>
      <c r="MC1465" s="262"/>
      <c r="MD1465" s="262"/>
      <c r="ME1465" s="262"/>
      <c r="MF1465" s="262"/>
      <c r="MG1465" s="262"/>
      <c r="MH1465" s="262"/>
      <c r="MI1465" s="262"/>
      <c r="MJ1465" s="262"/>
      <c r="MK1465" s="262"/>
      <c r="ML1465" s="262"/>
      <c r="MM1465" s="262"/>
      <c r="MN1465" s="262"/>
      <c r="MO1465" s="262"/>
      <c r="MP1465" s="262"/>
      <c r="MQ1465" s="262"/>
      <c r="MR1465" s="262"/>
      <c r="MS1465" s="262"/>
      <c r="MT1465" s="262"/>
      <c r="MU1465" s="262"/>
    </row>
    <row r="1466" spans="1:359" x14ac:dyDescent="0.2">
      <c r="A1466" s="241" t="s">
        <v>364</v>
      </c>
      <c r="B1466" s="476" t="s">
        <v>984</v>
      </c>
      <c r="C1466" s="326" t="s">
        <v>870</v>
      </c>
      <c r="D1466" s="283" t="s">
        <v>985</v>
      </c>
      <c r="E1466" s="503">
        <v>0</v>
      </c>
      <c r="F1466" s="471">
        <v>1173</v>
      </c>
      <c r="G1466" s="471">
        <v>177</v>
      </c>
      <c r="H1466" s="471">
        <v>143</v>
      </c>
      <c r="I1466" s="471">
        <v>55</v>
      </c>
      <c r="J1466" s="471">
        <v>16</v>
      </c>
      <c r="K1466" s="471">
        <v>6</v>
      </c>
      <c r="L1466" s="471">
        <v>5</v>
      </c>
      <c r="M1466" s="471">
        <v>1</v>
      </c>
      <c r="N1466" s="496">
        <v>1576</v>
      </c>
      <c r="O1466" s="503">
        <v>10</v>
      </c>
      <c r="P1466" s="471">
        <v>0</v>
      </c>
      <c r="Q1466" s="471">
        <v>0</v>
      </c>
      <c r="R1466" s="471">
        <v>0</v>
      </c>
      <c r="S1466" s="471">
        <v>0</v>
      </c>
      <c r="T1466" s="471">
        <v>0</v>
      </c>
      <c r="U1466" s="471">
        <v>0</v>
      </c>
      <c r="V1466" s="471">
        <v>0</v>
      </c>
      <c r="W1466" s="471">
        <v>0</v>
      </c>
      <c r="X1466" s="496">
        <v>0</v>
      </c>
      <c r="Y1466" s="503">
        <v>25</v>
      </c>
      <c r="Z1466" s="471">
        <v>0</v>
      </c>
      <c r="AA1466" s="471">
        <v>0</v>
      </c>
      <c r="AB1466" s="471">
        <v>0</v>
      </c>
      <c r="AC1466" s="471">
        <v>0</v>
      </c>
      <c r="AD1466" s="471">
        <v>0</v>
      </c>
      <c r="AE1466" s="471">
        <v>0</v>
      </c>
      <c r="AF1466" s="471">
        <v>0</v>
      </c>
      <c r="AG1466" s="471">
        <v>0</v>
      </c>
      <c r="AH1466" s="496">
        <v>0</v>
      </c>
      <c r="AI1466" s="503">
        <v>50</v>
      </c>
      <c r="AJ1466" s="471">
        <v>0</v>
      </c>
      <c r="AK1466" s="471">
        <v>0</v>
      </c>
      <c r="AL1466" s="471">
        <v>0</v>
      </c>
      <c r="AM1466" s="471">
        <v>0</v>
      </c>
      <c r="AN1466" s="471">
        <v>0</v>
      </c>
      <c r="AO1466" s="471">
        <v>0</v>
      </c>
      <c r="AP1466" s="471">
        <v>0</v>
      </c>
      <c r="AQ1466" s="471">
        <v>0</v>
      </c>
      <c r="AR1466" s="496">
        <v>0</v>
      </c>
      <c r="AS1466" s="503">
        <v>100</v>
      </c>
      <c r="AT1466" s="471">
        <v>0</v>
      </c>
      <c r="AU1466" s="471">
        <v>0</v>
      </c>
      <c r="AV1466" s="471">
        <v>0</v>
      </c>
      <c r="AW1466" s="471">
        <v>0</v>
      </c>
      <c r="AX1466" s="471">
        <v>0</v>
      </c>
      <c r="AY1466" s="471">
        <v>0</v>
      </c>
      <c r="AZ1466" s="471">
        <v>0</v>
      </c>
      <c r="BA1466" s="471">
        <v>0</v>
      </c>
      <c r="BB1466" s="496">
        <v>0</v>
      </c>
      <c r="BC1466" s="503">
        <v>0</v>
      </c>
      <c r="BD1466" s="471">
        <v>0</v>
      </c>
      <c r="BE1466" s="471">
        <v>0</v>
      </c>
      <c r="BF1466" s="471">
        <v>0</v>
      </c>
      <c r="BG1466" s="471">
        <v>0</v>
      </c>
      <c r="BH1466" s="471">
        <v>0</v>
      </c>
      <c r="BI1466" s="471">
        <v>0</v>
      </c>
      <c r="BJ1466" s="471">
        <v>0</v>
      </c>
      <c r="BK1466" s="471">
        <v>0</v>
      </c>
      <c r="BL1466" s="496">
        <v>0</v>
      </c>
      <c r="BM1466" s="471">
        <v>0</v>
      </c>
      <c r="BN1466" s="471">
        <v>0</v>
      </c>
      <c r="BO1466" s="471">
        <v>0</v>
      </c>
      <c r="BP1466" s="471">
        <v>0</v>
      </c>
      <c r="BQ1466" s="471">
        <v>0</v>
      </c>
      <c r="BR1466" s="471">
        <v>0</v>
      </c>
      <c r="BS1466" s="471">
        <v>0</v>
      </c>
      <c r="BT1466" s="471">
        <v>0</v>
      </c>
      <c r="BU1466" s="496">
        <v>0</v>
      </c>
      <c r="BV1466" s="471">
        <v>1173</v>
      </c>
      <c r="BW1466" s="471">
        <v>177</v>
      </c>
      <c r="BX1466" s="471">
        <v>143</v>
      </c>
      <c r="BY1466" s="471">
        <v>55</v>
      </c>
      <c r="BZ1466" s="471">
        <v>16</v>
      </c>
      <c r="CA1466" s="471">
        <v>6</v>
      </c>
      <c r="CB1466" s="471">
        <v>5</v>
      </c>
      <c r="CC1466" s="471">
        <v>1</v>
      </c>
      <c r="CD1466" s="496">
        <v>1576</v>
      </c>
      <c r="CE1466" s="503">
        <v>10</v>
      </c>
      <c r="CF1466" s="471">
        <v>0</v>
      </c>
      <c r="CG1466" s="471">
        <v>0</v>
      </c>
      <c r="CH1466" s="471">
        <v>0</v>
      </c>
      <c r="CI1466" s="471">
        <v>0</v>
      </c>
      <c r="CJ1466" s="471">
        <v>0</v>
      </c>
      <c r="CK1466" s="471">
        <v>0</v>
      </c>
      <c r="CL1466" s="471">
        <v>0</v>
      </c>
      <c r="CM1466" s="471">
        <v>0</v>
      </c>
      <c r="CN1466" s="496">
        <v>0</v>
      </c>
      <c r="CO1466" s="503">
        <v>25</v>
      </c>
      <c r="CP1466" s="471">
        <v>0</v>
      </c>
      <c r="CQ1466" s="471">
        <v>0</v>
      </c>
      <c r="CR1466" s="471">
        <v>0</v>
      </c>
      <c r="CS1466" s="471">
        <v>0</v>
      </c>
      <c r="CT1466" s="471">
        <v>0</v>
      </c>
      <c r="CU1466" s="471">
        <v>0</v>
      </c>
      <c r="CV1466" s="471">
        <v>0</v>
      </c>
      <c r="CW1466" s="471">
        <v>0</v>
      </c>
      <c r="CX1466" s="496">
        <v>0</v>
      </c>
      <c r="CY1466" s="503">
        <v>50</v>
      </c>
      <c r="CZ1466" s="471">
        <v>0</v>
      </c>
      <c r="DA1466" s="471">
        <v>0</v>
      </c>
      <c r="DB1466" s="471">
        <v>0</v>
      </c>
      <c r="DC1466" s="471">
        <v>0</v>
      </c>
      <c r="DD1466" s="471">
        <v>0</v>
      </c>
      <c r="DE1466" s="471">
        <v>0</v>
      </c>
      <c r="DF1466" s="471">
        <v>0</v>
      </c>
      <c r="DG1466" s="471">
        <v>0</v>
      </c>
      <c r="DH1466" s="496">
        <v>0</v>
      </c>
      <c r="DI1466" s="503">
        <v>100</v>
      </c>
      <c r="DJ1466" s="471">
        <v>362</v>
      </c>
      <c r="DK1466" s="471">
        <v>39</v>
      </c>
      <c r="DL1466" s="471">
        <v>23</v>
      </c>
      <c r="DM1466" s="471">
        <v>3</v>
      </c>
      <c r="DN1466" s="471">
        <v>3</v>
      </c>
      <c r="DO1466" s="471">
        <v>1</v>
      </c>
      <c r="DP1466" s="471">
        <v>0</v>
      </c>
      <c r="DQ1466" s="471">
        <v>0</v>
      </c>
      <c r="DR1466" s="496">
        <v>431</v>
      </c>
      <c r="DS1466" s="503">
        <v>0</v>
      </c>
      <c r="DT1466" s="471">
        <v>0</v>
      </c>
      <c r="DU1466" s="471">
        <v>0</v>
      </c>
      <c r="DV1466" s="471">
        <v>0</v>
      </c>
      <c r="DW1466" s="471">
        <v>0</v>
      </c>
      <c r="DX1466" s="471">
        <v>0</v>
      </c>
      <c r="DY1466" s="471">
        <v>0</v>
      </c>
      <c r="DZ1466" s="471">
        <v>0</v>
      </c>
      <c r="EA1466" s="471">
        <v>0</v>
      </c>
      <c r="EB1466" s="496">
        <v>0</v>
      </c>
      <c r="EC1466" s="471">
        <v>362</v>
      </c>
      <c r="ED1466" s="471">
        <v>39</v>
      </c>
      <c r="EE1466" s="471">
        <v>23</v>
      </c>
      <c r="EF1466" s="471">
        <v>3</v>
      </c>
      <c r="EG1466" s="471">
        <v>3</v>
      </c>
      <c r="EH1466" s="471">
        <v>1</v>
      </c>
      <c r="EI1466" s="471">
        <v>0</v>
      </c>
      <c r="EJ1466" s="471">
        <v>0</v>
      </c>
      <c r="EK1466" s="496">
        <v>431</v>
      </c>
      <c r="EL1466" s="518">
        <v>50</v>
      </c>
      <c r="EM1466" s="471">
        <v>0</v>
      </c>
      <c r="EN1466" s="471">
        <v>0</v>
      </c>
      <c r="EO1466" s="471">
        <v>0</v>
      </c>
      <c r="EP1466" s="471">
        <v>0</v>
      </c>
      <c r="EQ1466" s="471">
        <v>0</v>
      </c>
      <c r="ER1466" s="471">
        <v>0</v>
      </c>
      <c r="ES1466" s="471">
        <v>0</v>
      </c>
      <c r="ET1466" s="471">
        <v>0</v>
      </c>
      <c r="EU1466" s="496">
        <v>0</v>
      </c>
      <c r="EV1466" s="503">
        <v>100</v>
      </c>
      <c r="EW1466" s="471">
        <v>0</v>
      </c>
      <c r="EX1466" s="471">
        <v>0</v>
      </c>
      <c r="EY1466" s="471">
        <v>0</v>
      </c>
      <c r="EZ1466" s="471">
        <v>0</v>
      </c>
      <c r="FA1466" s="471">
        <v>0</v>
      </c>
      <c r="FB1466" s="471">
        <v>0</v>
      </c>
      <c r="FC1466" s="471">
        <v>0</v>
      </c>
      <c r="FD1466" s="471">
        <v>0</v>
      </c>
      <c r="FE1466" s="496">
        <v>0</v>
      </c>
      <c r="FF1466" s="503">
        <v>150</v>
      </c>
      <c r="FG1466" s="471">
        <v>0</v>
      </c>
      <c r="FH1466" s="471">
        <v>0</v>
      </c>
      <c r="FI1466" s="471">
        <v>0</v>
      </c>
      <c r="FJ1466" s="471">
        <v>0</v>
      </c>
      <c r="FK1466" s="471">
        <v>0</v>
      </c>
      <c r="FL1466" s="471">
        <v>0</v>
      </c>
      <c r="FM1466" s="471">
        <v>0</v>
      </c>
      <c r="FN1466" s="471">
        <v>0</v>
      </c>
      <c r="FO1466" s="496">
        <v>0</v>
      </c>
      <c r="FP1466" s="503">
        <v>200</v>
      </c>
      <c r="FQ1466" s="471">
        <v>70</v>
      </c>
      <c r="FR1466" s="471">
        <v>5</v>
      </c>
      <c r="FS1466" s="471">
        <v>3</v>
      </c>
      <c r="FT1466" s="471">
        <v>1</v>
      </c>
      <c r="FU1466" s="471">
        <v>0</v>
      </c>
      <c r="FV1466" s="471">
        <v>0</v>
      </c>
      <c r="FW1466" s="471">
        <v>1</v>
      </c>
      <c r="FX1466" s="471">
        <v>0</v>
      </c>
      <c r="FY1466" s="496">
        <v>80</v>
      </c>
      <c r="FZ1466" s="503">
        <v>0</v>
      </c>
      <c r="GA1466" s="471">
        <v>0</v>
      </c>
      <c r="GB1466" s="471">
        <v>0</v>
      </c>
      <c r="GC1466" s="471">
        <v>0</v>
      </c>
      <c r="GD1466" s="471">
        <v>0</v>
      </c>
      <c r="GE1466" s="471">
        <v>0</v>
      </c>
      <c r="GF1466" s="471">
        <v>0</v>
      </c>
      <c r="GG1466" s="471">
        <v>0</v>
      </c>
      <c r="GH1466" s="471">
        <v>0</v>
      </c>
      <c r="GI1466" s="496">
        <v>0</v>
      </c>
      <c r="GJ1466" s="471">
        <v>70</v>
      </c>
      <c r="GK1466" s="471">
        <v>5</v>
      </c>
      <c r="GL1466" s="471">
        <v>3</v>
      </c>
      <c r="GM1466" s="471">
        <v>1</v>
      </c>
      <c r="GN1466" s="471">
        <v>0</v>
      </c>
      <c r="GO1466" s="471">
        <v>0</v>
      </c>
      <c r="GP1466" s="471">
        <v>1</v>
      </c>
      <c r="GQ1466" s="471">
        <v>0</v>
      </c>
      <c r="GR1466" s="496">
        <v>80</v>
      </c>
      <c r="GS1466" s="503">
        <v>100</v>
      </c>
      <c r="GT1466" s="471">
        <v>0</v>
      </c>
      <c r="GU1466" s="471">
        <v>0</v>
      </c>
      <c r="GV1466" s="471">
        <v>0</v>
      </c>
      <c r="GW1466" s="471">
        <v>0</v>
      </c>
      <c r="GX1466" s="471">
        <v>0</v>
      </c>
      <c r="GY1466" s="471">
        <v>0</v>
      </c>
      <c r="GZ1466" s="471">
        <v>0</v>
      </c>
      <c r="HA1466" s="471">
        <v>0</v>
      </c>
      <c r="HB1466" s="496">
        <v>0</v>
      </c>
      <c r="HC1466" s="503">
        <v>150</v>
      </c>
      <c r="HD1466" s="471">
        <v>0</v>
      </c>
      <c r="HE1466" s="471">
        <v>0</v>
      </c>
      <c r="HF1466" s="471">
        <v>0</v>
      </c>
      <c r="HG1466" s="471">
        <v>0</v>
      </c>
      <c r="HH1466" s="471">
        <v>0</v>
      </c>
      <c r="HI1466" s="471">
        <v>0</v>
      </c>
      <c r="HJ1466" s="471">
        <v>0</v>
      </c>
      <c r="HK1466" s="471">
        <v>0</v>
      </c>
      <c r="HL1466" s="496">
        <v>0</v>
      </c>
      <c r="HM1466" s="503">
        <v>200</v>
      </c>
      <c r="HN1466" s="471">
        <v>18</v>
      </c>
      <c r="HO1466" s="471">
        <v>3</v>
      </c>
      <c r="HP1466" s="471">
        <v>0</v>
      </c>
      <c r="HQ1466" s="471">
        <v>1</v>
      </c>
      <c r="HR1466" s="471">
        <v>0</v>
      </c>
      <c r="HS1466" s="471">
        <v>0</v>
      </c>
      <c r="HT1466" s="471">
        <v>0</v>
      </c>
      <c r="HU1466" s="471">
        <v>0</v>
      </c>
      <c r="HV1466" s="496">
        <v>22</v>
      </c>
      <c r="HW1466" s="503">
        <v>250</v>
      </c>
      <c r="HX1466" s="471">
        <v>0</v>
      </c>
      <c r="HY1466" s="471">
        <v>0</v>
      </c>
      <c r="HZ1466" s="471">
        <v>0</v>
      </c>
      <c r="IA1466" s="471">
        <v>0</v>
      </c>
      <c r="IB1466" s="471">
        <v>0</v>
      </c>
      <c r="IC1466" s="471">
        <v>0</v>
      </c>
      <c r="ID1466" s="471">
        <v>0</v>
      </c>
      <c r="IE1466" s="471">
        <v>0</v>
      </c>
      <c r="IF1466" s="496">
        <v>0</v>
      </c>
      <c r="IG1466" s="503">
        <v>300</v>
      </c>
      <c r="IH1466" s="471">
        <v>0</v>
      </c>
      <c r="II1466" s="471">
        <v>0</v>
      </c>
      <c r="IJ1466" s="471">
        <v>0</v>
      </c>
      <c r="IK1466" s="471">
        <v>0</v>
      </c>
      <c r="IL1466" s="471">
        <v>0</v>
      </c>
      <c r="IM1466" s="471">
        <v>0</v>
      </c>
      <c r="IN1466" s="471">
        <v>0</v>
      </c>
      <c r="IO1466" s="471">
        <v>0</v>
      </c>
      <c r="IP1466" s="496">
        <v>0</v>
      </c>
      <c r="IQ1466" s="503">
        <v>0</v>
      </c>
      <c r="IR1466" s="471">
        <v>0</v>
      </c>
      <c r="IS1466" s="471">
        <v>0</v>
      </c>
      <c r="IT1466" s="471">
        <v>0</v>
      </c>
      <c r="IU1466" s="471">
        <v>0</v>
      </c>
      <c r="IV1466" s="471">
        <v>0</v>
      </c>
      <c r="IW1466" s="471">
        <v>0</v>
      </c>
      <c r="IX1466" s="471">
        <v>0</v>
      </c>
      <c r="IY1466" s="471">
        <v>0</v>
      </c>
      <c r="IZ1466" s="496">
        <v>0</v>
      </c>
      <c r="JA1466" s="471">
        <v>18</v>
      </c>
      <c r="JB1466" s="471">
        <v>3</v>
      </c>
      <c r="JC1466" s="471">
        <v>0</v>
      </c>
      <c r="JD1466" s="471">
        <v>1</v>
      </c>
      <c r="JE1466" s="471">
        <v>0</v>
      </c>
      <c r="JF1466" s="471">
        <v>0</v>
      </c>
      <c r="JG1466" s="471">
        <v>0</v>
      </c>
      <c r="JH1466" s="471">
        <v>0</v>
      </c>
      <c r="JI1466" s="471">
        <v>22</v>
      </c>
      <c r="JJ1466" s="503">
        <v>0</v>
      </c>
      <c r="JK1466" s="471">
        <v>10</v>
      </c>
      <c r="JL1466" s="471">
        <v>3</v>
      </c>
      <c r="JM1466" s="471">
        <v>12</v>
      </c>
      <c r="JN1466" s="471">
        <v>0</v>
      </c>
      <c r="JO1466" s="471">
        <v>0</v>
      </c>
      <c r="JP1466" s="471">
        <v>1</v>
      </c>
      <c r="JQ1466" s="471">
        <v>1</v>
      </c>
      <c r="JR1466" s="471">
        <v>0</v>
      </c>
      <c r="JS1466" s="496">
        <v>27</v>
      </c>
      <c r="JT1466" s="503">
        <v>10</v>
      </c>
      <c r="JU1466" s="471">
        <v>0</v>
      </c>
      <c r="JV1466" s="471">
        <v>0</v>
      </c>
      <c r="JW1466" s="471">
        <v>0</v>
      </c>
      <c r="JX1466" s="471">
        <v>0</v>
      </c>
      <c r="JY1466" s="471">
        <v>0</v>
      </c>
      <c r="JZ1466" s="471">
        <v>0</v>
      </c>
      <c r="KA1466" s="471">
        <v>0</v>
      </c>
      <c r="KB1466" s="471">
        <v>0</v>
      </c>
      <c r="KC1466" s="496">
        <v>0</v>
      </c>
      <c r="KD1466" s="503">
        <v>50</v>
      </c>
      <c r="KE1466" s="471">
        <v>0</v>
      </c>
      <c r="KF1466" s="471">
        <v>0</v>
      </c>
      <c r="KG1466" s="471">
        <v>0</v>
      </c>
      <c r="KH1466" s="471">
        <v>0</v>
      </c>
      <c r="KI1466" s="471">
        <v>0</v>
      </c>
      <c r="KJ1466" s="471">
        <v>0</v>
      </c>
      <c r="KK1466" s="471">
        <v>0</v>
      </c>
      <c r="KL1466" s="471">
        <v>0</v>
      </c>
      <c r="KM1466" s="496">
        <v>0</v>
      </c>
      <c r="KN1466" s="503">
        <v>0</v>
      </c>
      <c r="KO1466" s="471">
        <v>0</v>
      </c>
      <c r="KP1466" s="471">
        <v>0</v>
      </c>
      <c r="KQ1466" s="471">
        <v>0</v>
      </c>
      <c r="KR1466" s="471">
        <v>0</v>
      </c>
      <c r="KS1466" s="471">
        <v>0</v>
      </c>
      <c r="KT1466" s="471">
        <v>0</v>
      </c>
      <c r="KU1466" s="471">
        <v>0</v>
      </c>
      <c r="KV1466" s="471">
        <v>0</v>
      </c>
      <c r="KW1466" s="496">
        <v>0</v>
      </c>
      <c r="KX1466" s="471">
        <v>10</v>
      </c>
      <c r="KY1466" s="471">
        <v>3</v>
      </c>
      <c r="KZ1466" s="471">
        <v>12</v>
      </c>
      <c r="LA1466" s="471">
        <v>0</v>
      </c>
      <c r="LB1466" s="471">
        <v>0</v>
      </c>
      <c r="LC1466" s="471">
        <v>1</v>
      </c>
      <c r="LD1466" s="471">
        <v>1</v>
      </c>
      <c r="LE1466" s="471">
        <v>0</v>
      </c>
      <c r="LF1466" s="496">
        <v>27</v>
      </c>
      <c r="LG1466" s="262"/>
      <c r="LH1466" s="262"/>
      <c r="LI1466" s="262"/>
      <c r="LJ1466" s="262"/>
      <c r="LK1466" s="262"/>
      <c r="LL1466" s="262"/>
      <c r="LM1466" s="262"/>
      <c r="LN1466" s="262"/>
      <c r="LO1466" s="262"/>
      <c r="LP1466" s="262"/>
      <c r="LQ1466" s="262"/>
      <c r="LR1466" s="262"/>
      <c r="LS1466" s="262"/>
      <c r="LT1466" s="262"/>
      <c r="LU1466" s="262"/>
      <c r="LV1466" s="262"/>
      <c r="LW1466" s="262"/>
      <c r="LX1466" s="262"/>
      <c r="LY1466" s="262"/>
      <c r="LZ1466" s="262"/>
      <c r="MA1466" s="262"/>
      <c r="MB1466" s="262"/>
      <c r="MC1466" s="262"/>
      <c r="MD1466" s="262"/>
      <c r="ME1466" s="262"/>
      <c r="MF1466" s="262"/>
      <c r="MG1466" s="262"/>
      <c r="MH1466" s="262"/>
      <c r="MI1466" s="262"/>
      <c r="MJ1466" s="262"/>
      <c r="MK1466" s="262"/>
      <c r="ML1466" s="262"/>
      <c r="MM1466" s="262"/>
      <c r="MN1466" s="262"/>
      <c r="MO1466" s="262"/>
      <c r="MP1466" s="262"/>
      <c r="MQ1466" s="262"/>
      <c r="MR1466" s="262"/>
      <c r="MS1466" s="262"/>
      <c r="MT1466" s="262"/>
      <c r="MU1466" s="262"/>
    </row>
    <row r="1467" spans="1:359" x14ac:dyDescent="0.2">
      <c r="A1467" s="241" t="s">
        <v>986</v>
      </c>
      <c r="B1467" s="476" t="s">
        <v>987</v>
      </c>
      <c r="C1467" s="326" t="s">
        <v>782</v>
      </c>
      <c r="D1467" s="283" t="s">
        <v>988</v>
      </c>
      <c r="E1467" s="503">
        <v>0</v>
      </c>
      <c r="F1467" s="471">
        <v>579</v>
      </c>
      <c r="G1467" s="471">
        <v>484</v>
      </c>
      <c r="H1467" s="471">
        <v>362</v>
      </c>
      <c r="I1467" s="471">
        <v>104</v>
      </c>
      <c r="J1467" s="471">
        <v>80</v>
      </c>
      <c r="K1467" s="471">
        <v>47</v>
      </c>
      <c r="L1467" s="471">
        <v>27</v>
      </c>
      <c r="M1467" s="471">
        <v>1</v>
      </c>
      <c r="N1467" s="496">
        <v>1684</v>
      </c>
      <c r="O1467" s="503">
        <v>10</v>
      </c>
      <c r="P1467" s="471">
        <v>0</v>
      </c>
      <c r="Q1467" s="471">
        <v>0</v>
      </c>
      <c r="R1467" s="471">
        <v>0</v>
      </c>
      <c r="S1467" s="471">
        <v>0</v>
      </c>
      <c r="T1467" s="471">
        <v>0</v>
      </c>
      <c r="U1467" s="471">
        <v>0</v>
      </c>
      <c r="V1467" s="471">
        <v>0</v>
      </c>
      <c r="W1467" s="471">
        <v>0</v>
      </c>
      <c r="X1467" s="496">
        <v>0</v>
      </c>
      <c r="Y1467" s="503">
        <v>25</v>
      </c>
      <c r="Z1467" s="471">
        <v>0</v>
      </c>
      <c r="AA1467" s="471">
        <v>0</v>
      </c>
      <c r="AB1467" s="471">
        <v>0</v>
      </c>
      <c r="AC1467" s="471">
        <v>0</v>
      </c>
      <c r="AD1467" s="471">
        <v>0</v>
      </c>
      <c r="AE1467" s="471">
        <v>0</v>
      </c>
      <c r="AF1467" s="471">
        <v>0</v>
      </c>
      <c r="AG1467" s="471">
        <v>0</v>
      </c>
      <c r="AH1467" s="496">
        <v>0</v>
      </c>
      <c r="AI1467" s="503">
        <v>50</v>
      </c>
      <c r="AJ1467" s="471">
        <v>4</v>
      </c>
      <c r="AK1467" s="471">
        <v>16</v>
      </c>
      <c r="AL1467" s="471">
        <v>12</v>
      </c>
      <c r="AM1467" s="471">
        <v>6</v>
      </c>
      <c r="AN1467" s="471">
        <v>7</v>
      </c>
      <c r="AO1467" s="471">
        <v>3</v>
      </c>
      <c r="AP1467" s="471">
        <v>3</v>
      </c>
      <c r="AQ1467" s="471">
        <v>1</v>
      </c>
      <c r="AR1467" s="496">
        <v>52</v>
      </c>
      <c r="AS1467" s="503">
        <v>100</v>
      </c>
      <c r="AT1467" s="471">
        <v>19</v>
      </c>
      <c r="AU1467" s="471">
        <v>33</v>
      </c>
      <c r="AV1467" s="471">
        <v>23</v>
      </c>
      <c r="AW1467" s="471">
        <v>16</v>
      </c>
      <c r="AX1467" s="471">
        <v>6</v>
      </c>
      <c r="AY1467" s="471">
        <v>3</v>
      </c>
      <c r="AZ1467" s="471">
        <v>3</v>
      </c>
      <c r="BA1467" s="471">
        <v>0</v>
      </c>
      <c r="BB1467" s="496">
        <v>103</v>
      </c>
      <c r="BC1467" s="503">
        <v>0</v>
      </c>
      <c r="BD1467" s="471">
        <v>0</v>
      </c>
      <c r="BE1467" s="471">
        <v>0</v>
      </c>
      <c r="BF1467" s="471">
        <v>0</v>
      </c>
      <c r="BG1467" s="471">
        <v>0</v>
      </c>
      <c r="BH1467" s="471">
        <v>0</v>
      </c>
      <c r="BI1467" s="471">
        <v>0</v>
      </c>
      <c r="BJ1467" s="471">
        <v>0</v>
      </c>
      <c r="BK1467" s="471">
        <v>0</v>
      </c>
      <c r="BL1467" s="496">
        <v>0</v>
      </c>
      <c r="BM1467" s="471">
        <v>23</v>
      </c>
      <c r="BN1467" s="471">
        <v>49</v>
      </c>
      <c r="BO1467" s="471">
        <v>35</v>
      </c>
      <c r="BP1467" s="471">
        <v>22</v>
      </c>
      <c r="BQ1467" s="471">
        <v>13</v>
      </c>
      <c r="BR1467" s="471">
        <v>6</v>
      </c>
      <c r="BS1467" s="471">
        <v>6</v>
      </c>
      <c r="BT1467" s="471">
        <v>1</v>
      </c>
      <c r="BU1467" s="496">
        <v>155</v>
      </c>
      <c r="BV1467" s="471">
        <v>602</v>
      </c>
      <c r="BW1467" s="471">
        <v>533</v>
      </c>
      <c r="BX1467" s="471">
        <v>397</v>
      </c>
      <c r="BY1467" s="471">
        <v>126</v>
      </c>
      <c r="BZ1467" s="471">
        <v>93</v>
      </c>
      <c r="CA1467" s="471">
        <v>53</v>
      </c>
      <c r="CB1467" s="471">
        <v>33</v>
      </c>
      <c r="CC1467" s="471">
        <v>2</v>
      </c>
      <c r="CD1467" s="496">
        <v>1839</v>
      </c>
      <c r="CE1467" s="503">
        <v>10</v>
      </c>
      <c r="CF1467" s="471">
        <v>0</v>
      </c>
      <c r="CG1467" s="471">
        <v>0</v>
      </c>
      <c r="CH1467" s="471">
        <v>0</v>
      </c>
      <c r="CI1467" s="471">
        <v>0</v>
      </c>
      <c r="CJ1467" s="471">
        <v>0</v>
      </c>
      <c r="CK1467" s="471">
        <v>0</v>
      </c>
      <c r="CL1467" s="471">
        <v>0</v>
      </c>
      <c r="CM1467" s="471">
        <v>0</v>
      </c>
      <c r="CN1467" s="496">
        <v>0</v>
      </c>
      <c r="CO1467" s="503">
        <v>25</v>
      </c>
      <c r="CP1467" s="471">
        <v>0</v>
      </c>
      <c r="CQ1467" s="471">
        <v>0</v>
      </c>
      <c r="CR1467" s="471">
        <v>0</v>
      </c>
      <c r="CS1467" s="471">
        <v>0</v>
      </c>
      <c r="CT1467" s="471">
        <v>0</v>
      </c>
      <c r="CU1467" s="471">
        <v>0</v>
      </c>
      <c r="CV1467" s="471">
        <v>0</v>
      </c>
      <c r="CW1467" s="471">
        <v>0</v>
      </c>
      <c r="CX1467" s="496">
        <v>0</v>
      </c>
      <c r="CY1467" s="503">
        <v>50</v>
      </c>
      <c r="CZ1467" s="471">
        <v>0</v>
      </c>
      <c r="DA1467" s="471">
        <v>0</v>
      </c>
      <c r="DB1467" s="471">
        <v>0</v>
      </c>
      <c r="DC1467" s="471">
        <v>0</v>
      </c>
      <c r="DD1467" s="471">
        <v>0</v>
      </c>
      <c r="DE1467" s="471">
        <v>0</v>
      </c>
      <c r="DF1467" s="471">
        <v>0</v>
      </c>
      <c r="DG1467" s="471">
        <v>0</v>
      </c>
      <c r="DH1467" s="496">
        <v>0</v>
      </c>
      <c r="DI1467" s="503">
        <v>100</v>
      </c>
      <c r="DJ1467" s="471">
        <v>19</v>
      </c>
      <c r="DK1467" s="471">
        <v>18</v>
      </c>
      <c r="DL1467" s="471">
        <v>12</v>
      </c>
      <c r="DM1467" s="471">
        <v>3</v>
      </c>
      <c r="DN1467" s="471">
        <v>2</v>
      </c>
      <c r="DO1467" s="471">
        <v>1</v>
      </c>
      <c r="DP1467" s="471">
        <v>1</v>
      </c>
      <c r="DQ1467" s="471">
        <v>1</v>
      </c>
      <c r="DR1467" s="496">
        <v>57</v>
      </c>
      <c r="DS1467" s="503">
        <v>0</v>
      </c>
      <c r="DT1467" s="471">
        <v>0</v>
      </c>
      <c r="DU1467" s="471">
        <v>0</v>
      </c>
      <c r="DV1467" s="471">
        <v>0</v>
      </c>
      <c r="DW1467" s="471">
        <v>0</v>
      </c>
      <c r="DX1467" s="471">
        <v>0</v>
      </c>
      <c r="DY1467" s="471">
        <v>0</v>
      </c>
      <c r="DZ1467" s="471">
        <v>0</v>
      </c>
      <c r="EA1467" s="471">
        <v>0</v>
      </c>
      <c r="EB1467" s="496">
        <v>0</v>
      </c>
      <c r="EC1467" s="471">
        <v>19</v>
      </c>
      <c r="ED1467" s="471">
        <v>18</v>
      </c>
      <c r="EE1467" s="471">
        <v>12</v>
      </c>
      <c r="EF1467" s="471">
        <v>3</v>
      </c>
      <c r="EG1467" s="471">
        <v>2</v>
      </c>
      <c r="EH1467" s="471">
        <v>1</v>
      </c>
      <c r="EI1467" s="471">
        <v>1</v>
      </c>
      <c r="EJ1467" s="471">
        <v>1</v>
      </c>
      <c r="EK1467" s="496">
        <v>57</v>
      </c>
      <c r="EL1467" s="518">
        <v>50</v>
      </c>
      <c r="EM1467" s="471">
        <v>0</v>
      </c>
      <c r="EN1467" s="471">
        <v>0</v>
      </c>
      <c r="EO1467" s="471">
        <v>0</v>
      </c>
      <c r="EP1467" s="471">
        <v>0</v>
      </c>
      <c r="EQ1467" s="471">
        <v>0</v>
      </c>
      <c r="ER1467" s="471">
        <v>0</v>
      </c>
      <c r="ES1467" s="471">
        <v>0</v>
      </c>
      <c r="ET1467" s="471">
        <v>0</v>
      </c>
      <c r="EU1467" s="496">
        <v>0</v>
      </c>
      <c r="EV1467" s="503">
        <v>100</v>
      </c>
      <c r="EW1467" s="471">
        <v>0</v>
      </c>
      <c r="EX1467" s="471">
        <v>0</v>
      </c>
      <c r="EY1467" s="471">
        <v>0</v>
      </c>
      <c r="EZ1467" s="471">
        <v>0</v>
      </c>
      <c r="FA1467" s="471">
        <v>0</v>
      </c>
      <c r="FB1467" s="471">
        <v>0</v>
      </c>
      <c r="FC1467" s="471">
        <v>0</v>
      </c>
      <c r="FD1467" s="471">
        <v>0</v>
      </c>
      <c r="FE1467" s="496">
        <v>0</v>
      </c>
      <c r="FF1467" s="503">
        <v>150</v>
      </c>
      <c r="FG1467" s="471">
        <v>0</v>
      </c>
      <c r="FH1467" s="471">
        <v>0</v>
      </c>
      <c r="FI1467" s="471">
        <v>0</v>
      </c>
      <c r="FJ1467" s="471">
        <v>0</v>
      </c>
      <c r="FK1467" s="471">
        <v>0</v>
      </c>
      <c r="FL1467" s="471">
        <v>0</v>
      </c>
      <c r="FM1467" s="471">
        <v>0</v>
      </c>
      <c r="FN1467" s="471">
        <v>0</v>
      </c>
      <c r="FO1467" s="496">
        <v>0</v>
      </c>
      <c r="FP1467" s="503">
        <v>200</v>
      </c>
      <c r="FQ1467" s="471">
        <v>7</v>
      </c>
      <c r="FR1467" s="471">
        <v>3</v>
      </c>
      <c r="FS1467" s="471">
        <v>8</v>
      </c>
      <c r="FT1467" s="471">
        <v>4</v>
      </c>
      <c r="FU1467" s="471">
        <v>4</v>
      </c>
      <c r="FV1467" s="471">
        <v>0</v>
      </c>
      <c r="FW1467" s="471">
        <v>0</v>
      </c>
      <c r="FX1467" s="471">
        <v>1</v>
      </c>
      <c r="FY1467" s="496">
        <v>27</v>
      </c>
      <c r="FZ1467" s="503">
        <v>0</v>
      </c>
      <c r="GA1467" s="471">
        <v>0</v>
      </c>
      <c r="GB1467" s="471">
        <v>0</v>
      </c>
      <c r="GC1467" s="471">
        <v>0</v>
      </c>
      <c r="GD1467" s="471">
        <v>0</v>
      </c>
      <c r="GE1467" s="471">
        <v>0</v>
      </c>
      <c r="GF1467" s="471">
        <v>0</v>
      </c>
      <c r="GG1467" s="471">
        <v>0</v>
      </c>
      <c r="GH1467" s="471">
        <v>0</v>
      </c>
      <c r="GI1467" s="496">
        <v>0</v>
      </c>
      <c r="GJ1467" s="471">
        <v>7</v>
      </c>
      <c r="GK1467" s="471">
        <v>3</v>
      </c>
      <c r="GL1467" s="471">
        <v>8</v>
      </c>
      <c r="GM1467" s="471">
        <v>4</v>
      </c>
      <c r="GN1467" s="471">
        <v>4</v>
      </c>
      <c r="GO1467" s="471">
        <v>0</v>
      </c>
      <c r="GP1467" s="471">
        <v>0</v>
      </c>
      <c r="GQ1467" s="471">
        <v>1</v>
      </c>
      <c r="GR1467" s="496">
        <v>27</v>
      </c>
      <c r="GS1467" s="503">
        <v>100</v>
      </c>
      <c r="GT1467" s="471">
        <v>0</v>
      </c>
      <c r="GU1467" s="471">
        <v>0</v>
      </c>
      <c r="GV1467" s="471">
        <v>0</v>
      </c>
      <c r="GW1467" s="471">
        <v>0</v>
      </c>
      <c r="GX1467" s="471">
        <v>0</v>
      </c>
      <c r="GY1467" s="471">
        <v>0</v>
      </c>
      <c r="GZ1467" s="471">
        <v>0</v>
      </c>
      <c r="HA1467" s="471">
        <v>0</v>
      </c>
      <c r="HB1467" s="496">
        <v>0</v>
      </c>
      <c r="HC1467" s="503">
        <v>150</v>
      </c>
      <c r="HD1467" s="471">
        <v>0</v>
      </c>
      <c r="HE1467" s="471">
        <v>0</v>
      </c>
      <c r="HF1467" s="471">
        <v>0</v>
      </c>
      <c r="HG1467" s="471">
        <v>0</v>
      </c>
      <c r="HH1467" s="471">
        <v>0</v>
      </c>
      <c r="HI1467" s="471">
        <v>0</v>
      </c>
      <c r="HJ1467" s="471">
        <v>0</v>
      </c>
      <c r="HK1467" s="471">
        <v>0</v>
      </c>
      <c r="HL1467" s="496">
        <v>0</v>
      </c>
      <c r="HM1467" s="503">
        <v>200</v>
      </c>
      <c r="HN1467" s="471">
        <v>0</v>
      </c>
      <c r="HO1467" s="471">
        <v>0</v>
      </c>
      <c r="HP1467" s="471">
        <v>0</v>
      </c>
      <c r="HQ1467" s="471">
        <v>0</v>
      </c>
      <c r="HR1467" s="471">
        <v>0</v>
      </c>
      <c r="HS1467" s="471">
        <v>0</v>
      </c>
      <c r="HT1467" s="471">
        <v>0</v>
      </c>
      <c r="HU1467" s="471">
        <v>0</v>
      </c>
      <c r="HV1467" s="496">
        <v>0</v>
      </c>
      <c r="HW1467" s="503">
        <v>250</v>
      </c>
      <c r="HX1467" s="471">
        <v>0</v>
      </c>
      <c r="HY1467" s="471">
        <v>0</v>
      </c>
      <c r="HZ1467" s="471">
        <v>0</v>
      </c>
      <c r="IA1467" s="471">
        <v>0</v>
      </c>
      <c r="IB1467" s="471">
        <v>0</v>
      </c>
      <c r="IC1467" s="471">
        <v>0</v>
      </c>
      <c r="ID1467" s="471">
        <v>0</v>
      </c>
      <c r="IE1467" s="471">
        <v>0</v>
      </c>
      <c r="IF1467" s="496">
        <v>0</v>
      </c>
      <c r="IG1467" s="503">
        <v>300</v>
      </c>
      <c r="IH1467" s="471">
        <v>8</v>
      </c>
      <c r="II1467" s="471">
        <v>6</v>
      </c>
      <c r="IJ1467" s="471">
        <v>6</v>
      </c>
      <c r="IK1467" s="471">
        <v>1</v>
      </c>
      <c r="IL1467" s="471">
        <v>1</v>
      </c>
      <c r="IM1467" s="471">
        <v>1</v>
      </c>
      <c r="IN1467" s="471">
        <v>1</v>
      </c>
      <c r="IO1467" s="471">
        <v>0</v>
      </c>
      <c r="IP1467" s="496">
        <v>24</v>
      </c>
      <c r="IQ1467" s="503">
        <v>0</v>
      </c>
      <c r="IR1467" s="471">
        <v>0</v>
      </c>
      <c r="IS1467" s="471">
        <v>0</v>
      </c>
      <c r="IT1467" s="471">
        <v>0</v>
      </c>
      <c r="IU1467" s="471">
        <v>0</v>
      </c>
      <c r="IV1467" s="471">
        <v>0</v>
      </c>
      <c r="IW1467" s="471">
        <v>0</v>
      </c>
      <c r="IX1467" s="471">
        <v>0</v>
      </c>
      <c r="IY1467" s="471">
        <v>0</v>
      </c>
      <c r="IZ1467" s="496">
        <v>0</v>
      </c>
      <c r="JA1467" s="471">
        <v>8</v>
      </c>
      <c r="JB1467" s="471">
        <v>6</v>
      </c>
      <c r="JC1467" s="471">
        <v>6</v>
      </c>
      <c r="JD1467" s="471">
        <v>1</v>
      </c>
      <c r="JE1467" s="471">
        <v>1</v>
      </c>
      <c r="JF1467" s="471">
        <v>1</v>
      </c>
      <c r="JG1467" s="471">
        <v>1</v>
      </c>
      <c r="JH1467" s="471">
        <v>0</v>
      </c>
      <c r="JI1467" s="471">
        <v>24</v>
      </c>
      <c r="JJ1467" s="503">
        <v>0</v>
      </c>
      <c r="JK1467" s="471">
        <v>106</v>
      </c>
      <c r="JL1467" s="471">
        <v>173</v>
      </c>
      <c r="JM1467" s="471">
        <v>165</v>
      </c>
      <c r="JN1467" s="471">
        <v>130</v>
      </c>
      <c r="JO1467" s="471">
        <v>128</v>
      </c>
      <c r="JP1467" s="471">
        <v>106</v>
      </c>
      <c r="JQ1467" s="471">
        <v>47</v>
      </c>
      <c r="JR1467" s="471">
        <v>3</v>
      </c>
      <c r="JS1467" s="496">
        <v>858</v>
      </c>
      <c r="JT1467" s="503">
        <v>10</v>
      </c>
      <c r="JU1467" s="471">
        <v>0</v>
      </c>
      <c r="JV1467" s="471">
        <v>0</v>
      </c>
      <c r="JW1467" s="471">
        <v>0</v>
      </c>
      <c r="JX1467" s="471">
        <v>0</v>
      </c>
      <c r="JY1467" s="471">
        <v>0</v>
      </c>
      <c r="JZ1467" s="471">
        <v>0</v>
      </c>
      <c r="KA1467" s="471">
        <v>0</v>
      </c>
      <c r="KB1467" s="471">
        <v>0</v>
      </c>
      <c r="KC1467" s="496">
        <v>0</v>
      </c>
      <c r="KD1467" s="503">
        <v>50</v>
      </c>
      <c r="KE1467" s="471">
        <v>0</v>
      </c>
      <c r="KF1467" s="471">
        <v>0</v>
      </c>
      <c r="KG1467" s="471">
        <v>0</v>
      </c>
      <c r="KH1467" s="471">
        <v>0</v>
      </c>
      <c r="KI1467" s="471">
        <v>0</v>
      </c>
      <c r="KJ1467" s="471">
        <v>0</v>
      </c>
      <c r="KK1467" s="471">
        <v>0</v>
      </c>
      <c r="KL1467" s="471">
        <v>0</v>
      </c>
      <c r="KM1467" s="496">
        <v>0</v>
      </c>
      <c r="KN1467" s="503">
        <v>0</v>
      </c>
      <c r="KO1467" s="471">
        <v>0</v>
      </c>
      <c r="KP1467" s="471">
        <v>0</v>
      </c>
      <c r="KQ1467" s="471">
        <v>0</v>
      </c>
      <c r="KR1467" s="471">
        <v>0</v>
      </c>
      <c r="KS1467" s="471">
        <v>0</v>
      </c>
      <c r="KT1467" s="471">
        <v>0</v>
      </c>
      <c r="KU1467" s="471">
        <v>0</v>
      </c>
      <c r="KV1467" s="471">
        <v>0</v>
      </c>
      <c r="KW1467" s="496">
        <v>0</v>
      </c>
      <c r="KX1467" s="471">
        <v>106</v>
      </c>
      <c r="KY1467" s="471">
        <v>173</v>
      </c>
      <c r="KZ1467" s="471">
        <v>165</v>
      </c>
      <c r="LA1467" s="471">
        <v>130</v>
      </c>
      <c r="LB1467" s="471">
        <v>128</v>
      </c>
      <c r="LC1467" s="471">
        <v>106</v>
      </c>
      <c r="LD1467" s="471">
        <v>47</v>
      </c>
      <c r="LE1467" s="471">
        <v>3</v>
      </c>
      <c r="LF1467" s="496">
        <v>858</v>
      </c>
      <c r="LG1467" s="262"/>
      <c r="LH1467" s="262"/>
      <c r="LI1467" s="262"/>
      <c r="LJ1467" s="262"/>
      <c r="LK1467" s="262"/>
      <c r="LL1467" s="262"/>
      <c r="LM1467" s="262"/>
      <c r="LN1467" s="262"/>
      <c r="LO1467" s="262"/>
      <c r="LP1467" s="262"/>
      <c r="LQ1467" s="262"/>
      <c r="LR1467" s="262"/>
      <c r="LS1467" s="262"/>
      <c r="LT1467" s="262"/>
      <c r="LU1467" s="262"/>
      <c r="LV1467" s="262"/>
      <c r="LW1467" s="262"/>
      <c r="LX1467" s="262"/>
      <c r="LY1467" s="262"/>
      <c r="LZ1467" s="262"/>
      <c r="MA1467" s="262"/>
      <c r="MB1467" s="262"/>
      <c r="MC1467" s="262"/>
      <c r="MD1467" s="262"/>
      <c r="ME1467" s="262"/>
      <c r="MF1467" s="262"/>
      <c r="MG1467" s="262"/>
      <c r="MH1467" s="262"/>
      <c r="MI1467" s="262"/>
      <c r="MJ1467" s="262"/>
      <c r="MK1467" s="262"/>
      <c r="ML1467" s="262"/>
      <c r="MM1467" s="262"/>
      <c r="MN1467" s="262"/>
      <c r="MO1467" s="262"/>
      <c r="MP1467" s="262"/>
      <c r="MQ1467" s="262"/>
      <c r="MR1467" s="262"/>
      <c r="MS1467" s="262"/>
      <c r="MT1467" s="262"/>
      <c r="MU1467" s="262"/>
    </row>
    <row r="1468" spans="1:359" x14ac:dyDescent="0.2">
      <c r="A1468" s="241" t="s">
        <v>365</v>
      </c>
      <c r="B1468" s="476" t="s">
        <v>989</v>
      </c>
      <c r="C1468" s="326" t="s">
        <v>782</v>
      </c>
      <c r="D1468" s="283" t="s">
        <v>366</v>
      </c>
      <c r="E1468" s="503">
        <v>0</v>
      </c>
      <c r="F1468" s="471">
        <v>29</v>
      </c>
      <c r="G1468" s="471">
        <v>97</v>
      </c>
      <c r="H1468" s="471">
        <v>114</v>
      </c>
      <c r="I1468" s="471">
        <v>88</v>
      </c>
      <c r="J1468" s="471">
        <v>61</v>
      </c>
      <c r="K1468" s="471">
        <v>39</v>
      </c>
      <c r="L1468" s="471">
        <v>44</v>
      </c>
      <c r="M1468" s="471">
        <v>10</v>
      </c>
      <c r="N1468" s="496">
        <v>482</v>
      </c>
      <c r="O1468" s="503">
        <v>10</v>
      </c>
      <c r="P1468" s="471">
        <v>0</v>
      </c>
      <c r="Q1468" s="471">
        <v>0</v>
      </c>
      <c r="R1468" s="471">
        <v>0</v>
      </c>
      <c r="S1468" s="471">
        <v>0</v>
      </c>
      <c r="T1468" s="471">
        <v>0</v>
      </c>
      <c r="U1468" s="471">
        <v>0</v>
      </c>
      <c r="V1468" s="471">
        <v>0</v>
      </c>
      <c r="W1468" s="471">
        <v>0</v>
      </c>
      <c r="X1468" s="496">
        <v>0</v>
      </c>
      <c r="Y1468" s="503">
        <v>25</v>
      </c>
      <c r="Z1468" s="471">
        <v>0</v>
      </c>
      <c r="AA1468" s="471">
        <v>0</v>
      </c>
      <c r="AB1468" s="471">
        <v>0</v>
      </c>
      <c r="AC1468" s="471">
        <v>0</v>
      </c>
      <c r="AD1468" s="471">
        <v>0</v>
      </c>
      <c r="AE1468" s="471">
        <v>0</v>
      </c>
      <c r="AF1468" s="471">
        <v>0</v>
      </c>
      <c r="AG1468" s="471">
        <v>0</v>
      </c>
      <c r="AH1468" s="496">
        <v>0</v>
      </c>
      <c r="AI1468" s="503">
        <v>50</v>
      </c>
      <c r="AJ1468" s="471">
        <v>0</v>
      </c>
      <c r="AK1468" s="471">
        <v>0</v>
      </c>
      <c r="AL1468" s="471">
        <v>0</v>
      </c>
      <c r="AM1468" s="471">
        <v>0</v>
      </c>
      <c r="AN1468" s="471">
        <v>0</v>
      </c>
      <c r="AO1468" s="471">
        <v>0</v>
      </c>
      <c r="AP1468" s="471">
        <v>0</v>
      </c>
      <c r="AQ1468" s="471">
        <v>0</v>
      </c>
      <c r="AR1468" s="496">
        <v>0</v>
      </c>
      <c r="AS1468" s="503">
        <v>100</v>
      </c>
      <c r="AT1468" s="471">
        <v>5</v>
      </c>
      <c r="AU1468" s="471">
        <v>8</v>
      </c>
      <c r="AV1468" s="471">
        <v>5</v>
      </c>
      <c r="AW1468" s="471">
        <v>7</v>
      </c>
      <c r="AX1468" s="471">
        <v>2</v>
      </c>
      <c r="AY1468" s="471">
        <v>3</v>
      </c>
      <c r="AZ1468" s="471">
        <v>2</v>
      </c>
      <c r="BA1468" s="471">
        <v>1</v>
      </c>
      <c r="BB1468" s="496">
        <v>33</v>
      </c>
      <c r="BC1468" s="503">
        <v>0</v>
      </c>
      <c r="BD1468" s="471">
        <v>0</v>
      </c>
      <c r="BE1468" s="471">
        <v>0</v>
      </c>
      <c r="BF1468" s="471">
        <v>0</v>
      </c>
      <c r="BG1468" s="471">
        <v>0</v>
      </c>
      <c r="BH1468" s="471">
        <v>0</v>
      </c>
      <c r="BI1468" s="471">
        <v>0</v>
      </c>
      <c r="BJ1468" s="471">
        <v>0</v>
      </c>
      <c r="BK1468" s="471">
        <v>0</v>
      </c>
      <c r="BL1468" s="496">
        <v>0</v>
      </c>
      <c r="BM1468" s="471">
        <v>5</v>
      </c>
      <c r="BN1468" s="471">
        <v>8</v>
      </c>
      <c r="BO1468" s="471">
        <v>5</v>
      </c>
      <c r="BP1468" s="471">
        <v>7</v>
      </c>
      <c r="BQ1468" s="471">
        <v>2</v>
      </c>
      <c r="BR1468" s="471">
        <v>3</v>
      </c>
      <c r="BS1468" s="471">
        <v>2</v>
      </c>
      <c r="BT1468" s="471">
        <v>1</v>
      </c>
      <c r="BU1468" s="496">
        <v>33</v>
      </c>
      <c r="BV1468" s="471">
        <v>34</v>
      </c>
      <c r="BW1468" s="471">
        <v>105</v>
      </c>
      <c r="BX1468" s="471">
        <v>119</v>
      </c>
      <c r="BY1468" s="471">
        <v>95</v>
      </c>
      <c r="BZ1468" s="471">
        <v>63</v>
      </c>
      <c r="CA1468" s="471">
        <v>42</v>
      </c>
      <c r="CB1468" s="471">
        <v>46</v>
      </c>
      <c r="CC1468" s="471">
        <v>11</v>
      </c>
      <c r="CD1468" s="496">
        <v>515</v>
      </c>
      <c r="CE1468" s="503">
        <v>10</v>
      </c>
      <c r="CF1468" s="471">
        <v>0</v>
      </c>
      <c r="CG1468" s="471">
        <v>0</v>
      </c>
      <c r="CH1468" s="471">
        <v>0</v>
      </c>
      <c r="CI1468" s="471">
        <v>0</v>
      </c>
      <c r="CJ1468" s="471">
        <v>0</v>
      </c>
      <c r="CK1468" s="471">
        <v>0</v>
      </c>
      <c r="CL1468" s="471">
        <v>0</v>
      </c>
      <c r="CM1468" s="471">
        <v>0</v>
      </c>
      <c r="CN1468" s="496">
        <v>0</v>
      </c>
      <c r="CO1468" s="503">
        <v>25</v>
      </c>
      <c r="CP1468" s="471">
        <v>0</v>
      </c>
      <c r="CQ1468" s="471">
        <v>0</v>
      </c>
      <c r="CR1468" s="471">
        <v>0</v>
      </c>
      <c r="CS1468" s="471">
        <v>0</v>
      </c>
      <c r="CT1468" s="471">
        <v>0</v>
      </c>
      <c r="CU1468" s="471">
        <v>0</v>
      </c>
      <c r="CV1468" s="471">
        <v>0</v>
      </c>
      <c r="CW1468" s="471">
        <v>0</v>
      </c>
      <c r="CX1468" s="496">
        <v>0</v>
      </c>
      <c r="CY1468" s="503">
        <v>50</v>
      </c>
      <c r="CZ1468" s="471">
        <v>0</v>
      </c>
      <c r="DA1468" s="471">
        <v>0</v>
      </c>
      <c r="DB1468" s="471">
        <v>0</v>
      </c>
      <c r="DC1468" s="471">
        <v>0</v>
      </c>
      <c r="DD1468" s="471">
        <v>0</v>
      </c>
      <c r="DE1468" s="471">
        <v>0</v>
      </c>
      <c r="DF1468" s="471">
        <v>0</v>
      </c>
      <c r="DG1468" s="471">
        <v>0</v>
      </c>
      <c r="DH1468" s="496">
        <v>0</v>
      </c>
      <c r="DI1468" s="503">
        <v>100</v>
      </c>
      <c r="DJ1468" s="471">
        <v>15</v>
      </c>
      <c r="DK1468" s="471">
        <v>10</v>
      </c>
      <c r="DL1468" s="471">
        <v>7</v>
      </c>
      <c r="DM1468" s="471">
        <v>21</v>
      </c>
      <c r="DN1468" s="471">
        <v>16</v>
      </c>
      <c r="DO1468" s="471">
        <v>7</v>
      </c>
      <c r="DP1468" s="471">
        <v>3</v>
      </c>
      <c r="DQ1468" s="471">
        <v>0</v>
      </c>
      <c r="DR1468" s="496">
        <v>79</v>
      </c>
      <c r="DS1468" s="503">
        <v>0</v>
      </c>
      <c r="DT1468" s="471">
        <v>0</v>
      </c>
      <c r="DU1468" s="471">
        <v>0</v>
      </c>
      <c r="DV1468" s="471">
        <v>0</v>
      </c>
      <c r="DW1468" s="471">
        <v>0</v>
      </c>
      <c r="DX1468" s="471">
        <v>0</v>
      </c>
      <c r="DY1468" s="471">
        <v>0</v>
      </c>
      <c r="DZ1468" s="471">
        <v>0</v>
      </c>
      <c r="EA1468" s="471">
        <v>0</v>
      </c>
      <c r="EB1468" s="496">
        <v>0</v>
      </c>
      <c r="EC1468" s="471">
        <v>15</v>
      </c>
      <c r="ED1468" s="471">
        <v>10</v>
      </c>
      <c r="EE1468" s="471">
        <v>7</v>
      </c>
      <c r="EF1468" s="471">
        <v>21</v>
      </c>
      <c r="EG1468" s="471">
        <v>16</v>
      </c>
      <c r="EH1468" s="471">
        <v>7</v>
      </c>
      <c r="EI1468" s="471">
        <v>3</v>
      </c>
      <c r="EJ1468" s="471">
        <v>0</v>
      </c>
      <c r="EK1468" s="496">
        <v>79</v>
      </c>
      <c r="EL1468" s="518">
        <v>50</v>
      </c>
      <c r="EM1468" s="471">
        <v>0</v>
      </c>
      <c r="EN1468" s="471">
        <v>0</v>
      </c>
      <c r="EO1468" s="471">
        <v>0</v>
      </c>
      <c r="EP1468" s="471">
        <v>0</v>
      </c>
      <c r="EQ1468" s="471">
        <v>0</v>
      </c>
      <c r="ER1468" s="471">
        <v>0</v>
      </c>
      <c r="ES1468" s="471">
        <v>0</v>
      </c>
      <c r="ET1468" s="471">
        <v>0</v>
      </c>
      <c r="EU1468" s="496">
        <v>0</v>
      </c>
      <c r="EV1468" s="503">
        <v>100</v>
      </c>
      <c r="EW1468" s="471">
        <v>4</v>
      </c>
      <c r="EX1468" s="471">
        <v>2</v>
      </c>
      <c r="EY1468" s="471">
        <v>2</v>
      </c>
      <c r="EZ1468" s="471">
        <v>4</v>
      </c>
      <c r="FA1468" s="471">
        <v>5</v>
      </c>
      <c r="FB1468" s="471">
        <v>1</v>
      </c>
      <c r="FC1468" s="471">
        <v>1</v>
      </c>
      <c r="FD1468" s="471">
        <v>2</v>
      </c>
      <c r="FE1468" s="496">
        <v>21</v>
      </c>
      <c r="FF1468" s="503">
        <v>150</v>
      </c>
      <c r="FG1468" s="471">
        <v>0</v>
      </c>
      <c r="FH1468" s="471">
        <v>0</v>
      </c>
      <c r="FI1468" s="471">
        <v>0</v>
      </c>
      <c r="FJ1468" s="471">
        <v>0</v>
      </c>
      <c r="FK1468" s="471">
        <v>0</v>
      </c>
      <c r="FL1468" s="471">
        <v>0</v>
      </c>
      <c r="FM1468" s="471">
        <v>0</v>
      </c>
      <c r="FN1468" s="471">
        <v>0</v>
      </c>
      <c r="FO1468" s="496">
        <v>0</v>
      </c>
      <c r="FP1468" s="503">
        <v>200</v>
      </c>
      <c r="FQ1468" s="471">
        <v>0</v>
      </c>
      <c r="FR1468" s="471">
        <v>0</v>
      </c>
      <c r="FS1468" s="471">
        <v>0</v>
      </c>
      <c r="FT1468" s="471">
        <v>0</v>
      </c>
      <c r="FU1468" s="471">
        <v>0</v>
      </c>
      <c r="FV1468" s="471">
        <v>0</v>
      </c>
      <c r="FW1468" s="471">
        <v>0</v>
      </c>
      <c r="FX1468" s="471">
        <v>0</v>
      </c>
      <c r="FY1468" s="496">
        <v>0</v>
      </c>
      <c r="FZ1468" s="503">
        <v>0</v>
      </c>
      <c r="GA1468" s="471">
        <v>0</v>
      </c>
      <c r="GB1468" s="471">
        <v>0</v>
      </c>
      <c r="GC1468" s="471">
        <v>0</v>
      </c>
      <c r="GD1468" s="471">
        <v>0</v>
      </c>
      <c r="GE1468" s="471">
        <v>0</v>
      </c>
      <c r="GF1468" s="471">
        <v>0</v>
      </c>
      <c r="GG1468" s="471">
        <v>0</v>
      </c>
      <c r="GH1468" s="471">
        <v>0</v>
      </c>
      <c r="GI1468" s="496">
        <v>0</v>
      </c>
      <c r="GJ1468" s="471">
        <v>4</v>
      </c>
      <c r="GK1468" s="471">
        <v>2</v>
      </c>
      <c r="GL1468" s="471">
        <v>2</v>
      </c>
      <c r="GM1468" s="471">
        <v>4</v>
      </c>
      <c r="GN1468" s="471">
        <v>5</v>
      </c>
      <c r="GO1468" s="471">
        <v>1</v>
      </c>
      <c r="GP1468" s="471">
        <v>1</v>
      </c>
      <c r="GQ1468" s="471">
        <v>2</v>
      </c>
      <c r="GR1468" s="496">
        <v>21</v>
      </c>
      <c r="GS1468" s="503">
        <v>100</v>
      </c>
      <c r="GT1468" s="471">
        <v>2</v>
      </c>
      <c r="GU1468" s="471">
        <v>4</v>
      </c>
      <c r="GV1468" s="471">
        <v>4</v>
      </c>
      <c r="GW1468" s="471">
        <v>1</v>
      </c>
      <c r="GX1468" s="471">
        <v>1</v>
      </c>
      <c r="GY1468" s="471">
        <v>2</v>
      </c>
      <c r="GZ1468" s="471">
        <v>2</v>
      </c>
      <c r="HA1468" s="471">
        <v>0</v>
      </c>
      <c r="HB1468" s="496">
        <v>16</v>
      </c>
      <c r="HC1468" s="503">
        <v>150</v>
      </c>
      <c r="HD1468" s="471">
        <v>0</v>
      </c>
      <c r="HE1468" s="471">
        <v>0</v>
      </c>
      <c r="HF1468" s="471">
        <v>0</v>
      </c>
      <c r="HG1468" s="471">
        <v>0</v>
      </c>
      <c r="HH1468" s="471">
        <v>0</v>
      </c>
      <c r="HI1468" s="471">
        <v>0</v>
      </c>
      <c r="HJ1468" s="471">
        <v>0</v>
      </c>
      <c r="HK1468" s="471">
        <v>0</v>
      </c>
      <c r="HL1468" s="496">
        <v>0</v>
      </c>
      <c r="HM1468" s="503">
        <v>200</v>
      </c>
      <c r="HN1468" s="471">
        <v>0</v>
      </c>
      <c r="HO1468" s="471">
        <v>0</v>
      </c>
      <c r="HP1468" s="471">
        <v>0</v>
      </c>
      <c r="HQ1468" s="471">
        <v>0</v>
      </c>
      <c r="HR1468" s="471">
        <v>0</v>
      </c>
      <c r="HS1468" s="471">
        <v>0</v>
      </c>
      <c r="HT1468" s="471">
        <v>0</v>
      </c>
      <c r="HU1468" s="471">
        <v>0</v>
      </c>
      <c r="HV1468" s="496">
        <v>0</v>
      </c>
      <c r="HW1468" s="503">
        <v>250</v>
      </c>
      <c r="HX1468" s="471">
        <v>0</v>
      </c>
      <c r="HY1468" s="471">
        <v>0</v>
      </c>
      <c r="HZ1468" s="471">
        <v>0</v>
      </c>
      <c r="IA1468" s="471">
        <v>0</v>
      </c>
      <c r="IB1468" s="471">
        <v>0</v>
      </c>
      <c r="IC1468" s="471">
        <v>0</v>
      </c>
      <c r="ID1468" s="471">
        <v>0</v>
      </c>
      <c r="IE1468" s="471">
        <v>0</v>
      </c>
      <c r="IF1468" s="496">
        <v>0</v>
      </c>
      <c r="IG1468" s="503">
        <v>300</v>
      </c>
      <c r="IH1468" s="471">
        <v>0</v>
      </c>
      <c r="II1468" s="471">
        <v>0</v>
      </c>
      <c r="IJ1468" s="471">
        <v>0</v>
      </c>
      <c r="IK1468" s="471">
        <v>0</v>
      </c>
      <c r="IL1468" s="471">
        <v>0</v>
      </c>
      <c r="IM1468" s="471">
        <v>0</v>
      </c>
      <c r="IN1468" s="471">
        <v>0</v>
      </c>
      <c r="IO1468" s="471">
        <v>0</v>
      </c>
      <c r="IP1468" s="496">
        <v>0</v>
      </c>
      <c r="IQ1468" s="503">
        <v>0</v>
      </c>
      <c r="IR1468" s="471">
        <v>0</v>
      </c>
      <c r="IS1468" s="471">
        <v>0</v>
      </c>
      <c r="IT1468" s="471">
        <v>0</v>
      </c>
      <c r="IU1468" s="471">
        <v>0</v>
      </c>
      <c r="IV1468" s="471">
        <v>0</v>
      </c>
      <c r="IW1468" s="471">
        <v>0</v>
      </c>
      <c r="IX1468" s="471">
        <v>0</v>
      </c>
      <c r="IY1468" s="471">
        <v>0</v>
      </c>
      <c r="IZ1468" s="496">
        <v>0</v>
      </c>
      <c r="JA1468" s="471">
        <v>2</v>
      </c>
      <c r="JB1468" s="471">
        <v>4</v>
      </c>
      <c r="JC1468" s="471">
        <v>4</v>
      </c>
      <c r="JD1468" s="471">
        <v>1</v>
      </c>
      <c r="JE1468" s="471">
        <v>1</v>
      </c>
      <c r="JF1468" s="471">
        <v>2</v>
      </c>
      <c r="JG1468" s="471">
        <v>2</v>
      </c>
      <c r="JH1468" s="471">
        <v>0</v>
      </c>
      <c r="JI1468" s="471">
        <v>16</v>
      </c>
      <c r="JJ1468" s="503">
        <v>0</v>
      </c>
      <c r="JK1468" s="471">
        <v>15</v>
      </c>
      <c r="JL1468" s="471">
        <v>19</v>
      </c>
      <c r="JM1468" s="471">
        <v>26</v>
      </c>
      <c r="JN1468" s="471">
        <v>46</v>
      </c>
      <c r="JO1468" s="471">
        <v>41</v>
      </c>
      <c r="JP1468" s="471">
        <v>27</v>
      </c>
      <c r="JQ1468" s="471">
        <v>27</v>
      </c>
      <c r="JR1468" s="471">
        <v>12</v>
      </c>
      <c r="JS1468" s="496">
        <v>213</v>
      </c>
      <c r="JT1468" s="503">
        <v>10</v>
      </c>
      <c r="JU1468" s="471">
        <v>0</v>
      </c>
      <c r="JV1468" s="471">
        <v>0</v>
      </c>
      <c r="JW1468" s="471">
        <v>0</v>
      </c>
      <c r="JX1468" s="471">
        <v>0</v>
      </c>
      <c r="JY1468" s="471">
        <v>0</v>
      </c>
      <c r="JZ1468" s="471">
        <v>0</v>
      </c>
      <c r="KA1468" s="471">
        <v>0</v>
      </c>
      <c r="KB1468" s="471">
        <v>0</v>
      </c>
      <c r="KC1468" s="496">
        <v>0</v>
      </c>
      <c r="KD1468" s="503">
        <v>50</v>
      </c>
      <c r="KE1468" s="471">
        <v>0</v>
      </c>
      <c r="KF1468" s="471">
        <v>0</v>
      </c>
      <c r="KG1468" s="471">
        <v>1</v>
      </c>
      <c r="KH1468" s="471">
        <v>1</v>
      </c>
      <c r="KI1468" s="471">
        <v>0</v>
      </c>
      <c r="KJ1468" s="471">
        <v>0</v>
      </c>
      <c r="KK1468" s="471">
        <v>0</v>
      </c>
      <c r="KL1468" s="471">
        <v>0</v>
      </c>
      <c r="KM1468" s="496">
        <v>2</v>
      </c>
      <c r="KN1468" s="503">
        <v>0</v>
      </c>
      <c r="KO1468" s="471">
        <v>0</v>
      </c>
      <c r="KP1468" s="471">
        <v>0</v>
      </c>
      <c r="KQ1468" s="471">
        <v>0</v>
      </c>
      <c r="KR1468" s="471">
        <v>0</v>
      </c>
      <c r="KS1468" s="471">
        <v>0</v>
      </c>
      <c r="KT1468" s="471">
        <v>0</v>
      </c>
      <c r="KU1468" s="471">
        <v>0</v>
      </c>
      <c r="KV1468" s="471">
        <v>0</v>
      </c>
      <c r="KW1468" s="496">
        <v>0</v>
      </c>
      <c r="KX1468" s="471">
        <v>15</v>
      </c>
      <c r="KY1468" s="471">
        <v>19</v>
      </c>
      <c r="KZ1468" s="471">
        <v>27</v>
      </c>
      <c r="LA1468" s="471">
        <v>47</v>
      </c>
      <c r="LB1468" s="471">
        <v>41</v>
      </c>
      <c r="LC1468" s="471">
        <v>27</v>
      </c>
      <c r="LD1468" s="471">
        <v>27</v>
      </c>
      <c r="LE1468" s="471">
        <v>12</v>
      </c>
      <c r="LF1468" s="496">
        <v>215</v>
      </c>
      <c r="LG1468" s="262"/>
      <c r="LH1468" s="262"/>
      <c r="LI1468" s="262"/>
      <c r="LJ1468" s="262"/>
      <c r="LK1468" s="262"/>
      <c r="LL1468" s="262"/>
      <c r="LM1468" s="262"/>
      <c r="LN1468" s="262"/>
      <c r="LO1468" s="262"/>
      <c r="LP1468" s="262"/>
      <c r="LQ1468" s="262"/>
      <c r="LR1468" s="262"/>
      <c r="LS1468" s="262"/>
      <c r="LT1468" s="262"/>
      <c r="LU1468" s="262"/>
      <c r="LV1468" s="262"/>
      <c r="LW1468" s="262"/>
      <c r="LX1468" s="262"/>
      <c r="LY1468" s="262"/>
      <c r="LZ1468" s="262"/>
      <c r="MA1468" s="262"/>
      <c r="MB1468" s="262"/>
      <c r="MC1468" s="262"/>
      <c r="MD1468" s="262"/>
      <c r="ME1468" s="262"/>
      <c r="MF1468" s="262"/>
      <c r="MG1468" s="262"/>
      <c r="MH1468" s="262"/>
      <c r="MI1468" s="262"/>
      <c r="MJ1468" s="262"/>
      <c r="MK1468" s="262"/>
      <c r="ML1468" s="262"/>
      <c r="MM1468" s="262"/>
      <c r="MN1468" s="262"/>
      <c r="MO1468" s="262"/>
      <c r="MP1468" s="262"/>
      <c r="MQ1468" s="262"/>
      <c r="MR1468" s="262"/>
      <c r="MS1468" s="262"/>
      <c r="MT1468" s="262"/>
      <c r="MU1468" s="262"/>
    </row>
    <row r="1469" spans="1:359" x14ac:dyDescent="0.2">
      <c r="A1469" s="241" t="s">
        <v>367</v>
      </c>
      <c r="B1469" s="476" t="s">
        <v>990</v>
      </c>
      <c r="C1469" s="326" t="s">
        <v>782</v>
      </c>
      <c r="D1469" s="283" t="s">
        <v>368</v>
      </c>
      <c r="E1469" s="503">
        <v>0</v>
      </c>
      <c r="F1469" s="471">
        <v>207</v>
      </c>
      <c r="G1469" s="471">
        <v>143</v>
      </c>
      <c r="H1469" s="471">
        <v>162</v>
      </c>
      <c r="I1469" s="471">
        <v>140</v>
      </c>
      <c r="J1469" s="471">
        <v>72</v>
      </c>
      <c r="K1469" s="471">
        <v>39</v>
      </c>
      <c r="L1469" s="471">
        <v>25</v>
      </c>
      <c r="M1469" s="471">
        <v>4</v>
      </c>
      <c r="N1469" s="496">
        <v>792</v>
      </c>
      <c r="O1469" s="503">
        <v>10</v>
      </c>
      <c r="P1469" s="471">
        <v>0</v>
      </c>
      <c r="Q1469" s="471">
        <v>0</v>
      </c>
      <c r="R1469" s="471">
        <v>0</v>
      </c>
      <c r="S1469" s="471">
        <v>0</v>
      </c>
      <c r="T1469" s="471">
        <v>0</v>
      </c>
      <c r="U1469" s="471">
        <v>0</v>
      </c>
      <c r="V1469" s="471">
        <v>0</v>
      </c>
      <c r="W1469" s="471">
        <v>0</v>
      </c>
      <c r="X1469" s="496">
        <v>0</v>
      </c>
      <c r="Y1469" s="503">
        <v>25</v>
      </c>
      <c r="Z1469" s="471">
        <v>0</v>
      </c>
      <c r="AA1469" s="471">
        <v>0</v>
      </c>
      <c r="AB1469" s="471">
        <v>0</v>
      </c>
      <c r="AC1469" s="471">
        <v>0</v>
      </c>
      <c r="AD1469" s="471">
        <v>0</v>
      </c>
      <c r="AE1469" s="471">
        <v>0</v>
      </c>
      <c r="AF1469" s="471">
        <v>0</v>
      </c>
      <c r="AG1469" s="471">
        <v>0</v>
      </c>
      <c r="AH1469" s="496">
        <v>0</v>
      </c>
      <c r="AI1469" s="503">
        <v>50</v>
      </c>
      <c r="AJ1469" s="471">
        <v>14</v>
      </c>
      <c r="AK1469" s="471">
        <v>8</v>
      </c>
      <c r="AL1469" s="471">
        <v>20</v>
      </c>
      <c r="AM1469" s="471">
        <v>46</v>
      </c>
      <c r="AN1469" s="471">
        <v>40</v>
      </c>
      <c r="AO1469" s="471">
        <v>18</v>
      </c>
      <c r="AP1469" s="471">
        <v>17</v>
      </c>
      <c r="AQ1469" s="471">
        <v>3</v>
      </c>
      <c r="AR1469" s="496">
        <v>166</v>
      </c>
      <c r="AS1469" s="503">
        <v>100</v>
      </c>
      <c r="AT1469" s="471">
        <v>35</v>
      </c>
      <c r="AU1469" s="471">
        <v>39</v>
      </c>
      <c r="AV1469" s="471">
        <v>39</v>
      </c>
      <c r="AW1469" s="471">
        <v>24</v>
      </c>
      <c r="AX1469" s="471">
        <v>10</v>
      </c>
      <c r="AY1469" s="471">
        <v>4</v>
      </c>
      <c r="AZ1469" s="471">
        <v>4</v>
      </c>
      <c r="BA1469" s="471">
        <v>0</v>
      </c>
      <c r="BB1469" s="496">
        <v>155</v>
      </c>
      <c r="BC1469" s="503">
        <v>0</v>
      </c>
      <c r="BD1469" s="471">
        <v>0</v>
      </c>
      <c r="BE1469" s="471">
        <v>0</v>
      </c>
      <c r="BF1469" s="471">
        <v>0</v>
      </c>
      <c r="BG1469" s="471">
        <v>0</v>
      </c>
      <c r="BH1469" s="471">
        <v>0</v>
      </c>
      <c r="BI1469" s="471">
        <v>0</v>
      </c>
      <c r="BJ1469" s="471">
        <v>0</v>
      </c>
      <c r="BK1469" s="471">
        <v>0</v>
      </c>
      <c r="BL1469" s="496">
        <v>0</v>
      </c>
      <c r="BM1469" s="471">
        <v>49</v>
      </c>
      <c r="BN1469" s="471">
        <v>47</v>
      </c>
      <c r="BO1469" s="471">
        <v>59</v>
      </c>
      <c r="BP1469" s="471">
        <v>70</v>
      </c>
      <c r="BQ1469" s="471">
        <v>50</v>
      </c>
      <c r="BR1469" s="471">
        <v>22</v>
      </c>
      <c r="BS1469" s="471">
        <v>21</v>
      </c>
      <c r="BT1469" s="471">
        <v>3</v>
      </c>
      <c r="BU1469" s="496">
        <v>321</v>
      </c>
      <c r="BV1469" s="471">
        <v>256</v>
      </c>
      <c r="BW1469" s="471">
        <v>190</v>
      </c>
      <c r="BX1469" s="471">
        <v>221</v>
      </c>
      <c r="BY1469" s="471">
        <v>210</v>
      </c>
      <c r="BZ1469" s="471">
        <v>122</v>
      </c>
      <c r="CA1469" s="471">
        <v>61</v>
      </c>
      <c r="CB1469" s="471">
        <v>46</v>
      </c>
      <c r="CC1469" s="471">
        <v>7</v>
      </c>
      <c r="CD1469" s="496">
        <v>1113</v>
      </c>
      <c r="CE1469" s="503">
        <v>10</v>
      </c>
      <c r="CF1469" s="471">
        <v>0</v>
      </c>
      <c r="CG1469" s="471">
        <v>0</v>
      </c>
      <c r="CH1469" s="471">
        <v>0</v>
      </c>
      <c r="CI1469" s="471">
        <v>0</v>
      </c>
      <c r="CJ1469" s="471">
        <v>0</v>
      </c>
      <c r="CK1469" s="471">
        <v>0</v>
      </c>
      <c r="CL1469" s="471">
        <v>0</v>
      </c>
      <c r="CM1469" s="471">
        <v>0</v>
      </c>
      <c r="CN1469" s="496">
        <v>0</v>
      </c>
      <c r="CO1469" s="503">
        <v>25</v>
      </c>
      <c r="CP1469" s="471">
        <v>0</v>
      </c>
      <c r="CQ1469" s="471">
        <v>0</v>
      </c>
      <c r="CR1469" s="471">
        <v>0</v>
      </c>
      <c r="CS1469" s="471">
        <v>0</v>
      </c>
      <c r="CT1469" s="471">
        <v>0</v>
      </c>
      <c r="CU1469" s="471">
        <v>0</v>
      </c>
      <c r="CV1469" s="471">
        <v>0</v>
      </c>
      <c r="CW1469" s="471">
        <v>0</v>
      </c>
      <c r="CX1469" s="496">
        <v>0</v>
      </c>
      <c r="CY1469" s="503">
        <v>50</v>
      </c>
      <c r="CZ1469" s="471">
        <v>0</v>
      </c>
      <c r="DA1469" s="471">
        <v>0</v>
      </c>
      <c r="DB1469" s="471">
        <v>0</v>
      </c>
      <c r="DC1469" s="471">
        <v>0</v>
      </c>
      <c r="DD1469" s="471">
        <v>0</v>
      </c>
      <c r="DE1469" s="471">
        <v>0</v>
      </c>
      <c r="DF1469" s="471">
        <v>0</v>
      </c>
      <c r="DG1469" s="471">
        <v>0</v>
      </c>
      <c r="DH1469" s="496">
        <v>0</v>
      </c>
      <c r="DI1469" s="503">
        <v>100</v>
      </c>
      <c r="DJ1469" s="471">
        <v>30</v>
      </c>
      <c r="DK1469" s="471">
        <v>12</v>
      </c>
      <c r="DL1469" s="471">
        <v>25</v>
      </c>
      <c r="DM1469" s="471">
        <v>8</v>
      </c>
      <c r="DN1469" s="471">
        <v>3</v>
      </c>
      <c r="DO1469" s="471">
        <v>14</v>
      </c>
      <c r="DP1469" s="471">
        <v>1</v>
      </c>
      <c r="DQ1469" s="471">
        <v>1</v>
      </c>
      <c r="DR1469" s="496">
        <v>94</v>
      </c>
      <c r="DS1469" s="503">
        <v>0</v>
      </c>
      <c r="DT1469" s="471">
        <v>0</v>
      </c>
      <c r="DU1469" s="471">
        <v>0</v>
      </c>
      <c r="DV1469" s="471">
        <v>0</v>
      </c>
      <c r="DW1469" s="471">
        <v>0</v>
      </c>
      <c r="DX1469" s="471">
        <v>0</v>
      </c>
      <c r="DY1469" s="471">
        <v>0</v>
      </c>
      <c r="DZ1469" s="471">
        <v>0</v>
      </c>
      <c r="EA1469" s="471">
        <v>0</v>
      </c>
      <c r="EB1469" s="496">
        <v>0</v>
      </c>
      <c r="EC1469" s="471">
        <v>30</v>
      </c>
      <c r="ED1469" s="471">
        <v>12</v>
      </c>
      <c r="EE1469" s="471">
        <v>25</v>
      </c>
      <c r="EF1469" s="471">
        <v>8</v>
      </c>
      <c r="EG1469" s="471">
        <v>3</v>
      </c>
      <c r="EH1469" s="471">
        <v>14</v>
      </c>
      <c r="EI1469" s="471">
        <v>1</v>
      </c>
      <c r="EJ1469" s="471">
        <v>1</v>
      </c>
      <c r="EK1469" s="496">
        <v>94</v>
      </c>
      <c r="EL1469" s="518">
        <v>50</v>
      </c>
      <c r="EM1469" s="471">
        <v>0</v>
      </c>
      <c r="EN1469" s="471">
        <v>0</v>
      </c>
      <c r="EO1469" s="471">
        <v>0</v>
      </c>
      <c r="EP1469" s="471">
        <v>0</v>
      </c>
      <c r="EQ1469" s="471">
        <v>0</v>
      </c>
      <c r="ER1469" s="471">
        <v>0</v>
      </c>
      <c r="ES1469" s="471">
        <v>0</v>
      </c>
      <c r="ET1469" s="471">
        <v>0</v>
      </c>
      <c r="EU1469" s="496">
        <v>0</v>
      </c>
      <c r="EV1469" s="503">
        <v>100</v>
      </c>
      <c r="EW1469" s="471">
        <v>0</v>
      </c>
      <c r="EX1469" s="471">
        <v>0</v>
      </c>
      <c r="EY1469" s="471">
        <v>0</v>
      </c>
      <c r="EZ1469" s="471">
        <v>0</v>
      </c>
      <c r="FA1469" s="471">
        <v>0</v>
      </c>
      <c r="FB1469" s="471">
        <v>0</v>
      </c>
      <c r="FC1469" s="471">
        <v>0</v>
      </c>
      <c r="FD1469" s="471">
        <v>0</v>
      </c>
      <c r="FE1469" s="496">
        <v>0</v>
      </c>
      <c r="FF1469" s="503">
        <v>150</v>
      </c>
      <c r="FG1469" s="471">
        <v>20</v>
      </c>
      <c r="FH1469" s="471">
        <v>3</v>
      </c>
      <c r="FI1469" s="471">
        <v>3</v>
      </c>
      <c r="FJ1469" s="471">
        <v>4</v>
      </c>
      <c r="FK1469" s="471">
        <v>2</v>
      </c>
      <c r="FL1469" s="471">
        <v>3</v>
      </c>
      <c r="FM1469" s="471">
        <v>1</v>
      </c>
      <c r="FN1469" s="471">
        <v>0</v>
      </c>
      <c r="FO1469" s="496">
        <v>36</v>
      </c>
      <c r="FP1469" s="503">
        <v>200</v>
      </c>
      <c r="FQ1469" s="471">
        <v>0</v>
      </c>
      <c r="FR1469" s="471">
        <v>0</v>
      </c>
      <c r="FS1469" s="471">
        <v>0</v>
      </c>
      <c r="FT1469" s="471">
        <v>0</v>
      </c>
      <c r="FU1469" s="471">
        <v>0</v>
      </c>
      <c r="FV1469" s="471">
        <v>0</v>
      </c>
      <c r="FW1469" s="471">
        <v>0</v>
      </c>
      <c r="FX1469" s="471">
        <v>0</v>
      </c>
      <c r="FY1469" s="496">
        <v>0</v>
      </c>
      <c r="FZ1469" s="503">
        <v>0</v>
      </c>
      <c r="GA1469" s="471">
        <v>0</v>
      </c>
      <c r="GB1469" s="471">
        <v>0</v>
      </c>
      <c r="GC1469" s="471">
        <v>0</v>
      </c>
      <c r="GD1469" s="471">
        <v>0</v>
      </c>
      <c r="GE1469" s="471">
        <v>0</v>
      </c>
      <c r="GF1469" s="471">
        <v>0</v>
      </c>
      <c r="GG1469" s="471">
        <v>0</v>
      </c>
      <c r="GH1469" s="471">
        <v>0</v>
      </c>
      <c r="GI1469" s="496">
        <v>0</v>
      </c>
      <c r="GJ1469" s="471">
        <v>20</v>
      </c>
      <c r="GK1469" s="471">
        <v>3</v>
      </c>
      <c r="GL1469" s="471">
        <v>3</v>
      </c>
      <c r="GM1469" s="471">
        <v>4</v>
      </c>
      <c r="GN1469" s="471">
        <v>2</v>
      </c>
      <c r="GO1469" s="471">
        <v>3</v>
      </c>
      <c r="GP1469" s="471">
        <v>1</v>
      </c>
      <c r="GQ1469" s="471">
        <v>0</v>
      </c>
      <c r="GR1469" s="496">
        <v>36</v>
      </c>
      <c r="GS1469" s="503">
        <v>100</v>
      </c>
      <c r="GT1469" s="471">
        <v>0</v>
      </c>
      <c r="GU1469" s="471">
        <v>0</v>
      </c>
      <c r="GV1469" s="471">
        <v>0</v>
      </c>
      <c r="GW1469" s="471">
        <v>0</v>
      </c>
      <c r="GX1469" s="471">
        <v>0</v>
      </c>
      <c r="GY1469" s="471">
        <v>0</v>
      </c>
      <c r="GZ1469" s="471">
        <v>0</v>
      </c>
      <c r="HA1469" s="471">
        <v>0</v>
      </c>
      <c r="HB1469" s="496">
        <v>0</v>
      </c>
      <c r="HC1469" s="503">
        <v>150</v>
      </c>
      <c r="HD1469" s="471">
        <v>3</v>
      </c>
      <c r="HE1469" s="471">
        <v>3</v>
      </c>
      <c r="HF1469" s="471">
        <v>1</v>
      </c>
      <c r="HG1469" s="471">
        <v>1</v>
      </c>
      <c r="HH1469" s="471">
        <v>1</v>
      </c>
      <c r="HI1469" s="471">
        <v>0</v>
      </c>
      <c r="HJ1469" s="471">
        <v>3</v>
      </c>
      <c r="HK1469" s="471">
        <v>0</v>
      </c>
      <c r="HL1469" s="496">
        <v>12</v>
      </c>
      <c r="HM1469" s="503">
        <v>200</v>
      </c>
      <c r="HN1469" s="471">
        <v>0</v>
      </c>
      <c r="HO1469" s="471">
        <v>0</v>
      </c>
      <c r="HP1469" s="471">
        <v>0</v>
      </c>
      <c r="HQ1469" s="471">
        <v>0</v>
      </c>
      <c r="HR1469" s="471">
        <v>0</v>
      </c>
      <c r="HS1469" s="471">
        <v>0</v>
      </c>
      <c r="HT1469" s="471">
        <v>0</v>
      </c>
      <c r="HU1469" s="471">
        <v>0</v>
      </c>
      <c r="HV1469" s="496">
        <v>0</v>
      </c>
      <c r="HW1469" s="503">
        <v>250</v>
      </c>
      <c r="HX1469" s="471">
        <v>0</v>
      </c>
      <c r="HY1469" s="471">
        <v>0</v>
      </c>
      <c r="HZ1469" s="471">
        <v>0</v>
      </c>
      <c r="IA1469" s="471">
        <v>0</v>
      </c>
      <c r="IB1469" s="471">
        <v>0</v>
      </c>
      <c r="IC1469" s="471">
        <v>0</v>
      </c>
      <c r="ID1469" s="471">
        <v>0</v>
      </c>
      <c r="IE1469" s="471">
        <v>0</v>
      </c>
      <c r="IF1469" s="496">
        <v>0</v>
      </c>
      <c r="IG1469" s="503">
        <v>300</v>
      </c>
      <c r="IH1469" s="471">
        <v>0</v>
      </c>
      <c r="II1469" s="471">
        <v>0</v>
      </c>
      <c r="IJ1469" s="471">
        <v>0</v>
      </c>
      <c r="IK1469" s="471">
        <v>0</v>
      </c>
      <c r="IL1469" s="471">
        <v>0</v>
      </c>
      <c r="IM1469" s="471">
        <v>0</v>
      </c>
      <c r="IN1469" s="471">
        <v>0</v>
      </c>
      <c r="IO1469" s="471">
        <v>0</v>
      </c>
      <c r="IP1469" s="496">
        <v>0</v>
      </c>
      <c r="IQ1469" s="503">
        <v>0</v>
      </c>
      <c r="IR1469" s="471">
        <v>0</v>
      </c>
      <c r="IS1469" s="471">
        <v>0</v>
      </c>
      <c r="IT1469" s="471">
        <v>0</v>
      </c>
      <c r="IU1469" s="471">
        <v>0</v>
      </c>
      <c r="IV1469" s="471">
        <v>0</v>
      </c>
      <c r="IW1469" s="471">
        <v>0</v>
      </c>
      <c r="IX1469" s="471">
        <v>0</v>
      </c>
      <c r="IY1469" s="471">
        <v>0</v>
      </c>
      <c r="IZ1469" s="496">
        <v>0</v>
      </c>
      <c r="JA1469" s="471">
        <v>3</v>
      </c>
      <c r="JB1469" s="471">
        <v>3</v>
      </c>
      <c r="JC1469" s="471">
        <v>1</v>
      </c>
      <c r="JD1469" s="471">
        <v>1</v>
      </c>
      <c r="JE1469" s="471">
        <v>1</v>
      </c>
      <c r="JF1469" s="471">
        <v>0</v>
      </c>
      <c r="JG1469" s="471">
        <v>3</v>
      </c>
      <c r="JH1469" s="471">
        <v>0</v>
      </c>
      <c r="JI1469" s="471">
        <v>12</v>
      </c>
      <c r="JJ1469" s="503">
        <v>0</v>
      </c>
      <c r="JK1469" s="471">
        <v>129</v>
      </c>
      <c r="JL1469" s="471">
        <v>136</v>
      </c>
      <c r="JM1469" s="471">
        <v>228</v>
      </c>
      <c r="JN1469" s="471">
        <v>400</v>
      </c>
      <c r="JO1469" s="471">
        <v>308</v>
      </c>
      <c r="JP1469" s="471">
        <v>206</v>
      </c>
      <c r="JQ1469" s="471">
        <v>202</v>
      </c>
      <c r="JR1469" s="471">
        <v>45</v>
      </c>
      <c r="JS1469" s="496">
        <v>1654</v>
      </c>
      <c r="JT1469" s="503">
        <v>10</v>
      </c>
      <c r="JU1469" s="471">
        <v>0</v>
      </c>
      <c r="JV1469" s="471">
        <v>0</v>
      </c>
      <c r="JW1469" s="471">
        <v>0</v>
      </c>
      <c r="JX1469" s="471">
        <v>0</v>
      </c>
      <c r="JY1469" s="471">
        <v>0</v>
      </c>
      <c r="JZ1469" s="471">
        <v>0</v>
      </c>
      <c r="KA1469" s="471">
        <v>0</v>
      </c>
      <c r="KB1469" s="471">
        <v>0</v>
      </c>
      <c r="KC1469" s="496">
        <v>0</v>
      </c>
      <c r="KD1469" s="503">
        <v>50</v>
      </c>
      <c r="KE1469" s="471">
        <v>0</v>
      </c>
      <c r="KF1469" s="471">
        <v>0</v>
      </c>
      <c r="KG1469" s="471">
        <v>0</v>
      </c>
      <c r="KH1469" s="471">
        <v>0</v>
      </c>
      <c r="KI1469" s="471">
        <v>0</v>
      </c>
      <c r="KJ1469" s="471">
        <v>0</v>
      </c>
      <c r="KK1469" s="471">
        <v>0</v>
      </c>
      <c r="KL1469" s="471">
        <v>0</v>
      </c>
      <c r="KM1469" s="496">
        <v>0</v>
      </c>
      <c r="KN1469" s="503">
        <v>0</v>
      </c>
      <c r="KO1469" s="471">
        <v>0</v>
      </c>
      <c r="KP1469" s="471">
        <v>0</v>
      </c>
      <c r="KQ1469" s="471">
        <v>0</v>
      </c>
      <c r="KR1469" s="471">
        <v>0</v>
      </c>
      <c r="KS1469" s="471">
        <v>0</v>
      </c>
      <c r="KT1469" s="471">
        <v>0</v>
      </c>
      <c r="KU1469" s="471">
        <v>0</v>
      </c>
      <c r="KV1469" s="471">
        <v>0</v>
      </c>
      <c r="KW1469" s="496">
        <v>0</v>
      </c>
      <c r="KX1469" s="471">
        <v>129</v>
      </c>
      <c r="KY1469" s="471">
        <v>136</v>
      </c>
      <c r="KZ1469" s="471">
        <v>228</v>
      </c>
      <c r="LA1469" s="471">
        <v>400</v>
      </c>
      <c r="LB1469" s="471">
        <v>308</v>
      </c>
      <c r="LC1469" s="471">
        <v>206</v>
      </c>
      <c r="LD1469" s="471">
        <v>202</v>
      </c>
      <c r="LE1469" s="471">
        <v>45</v>
      </c>
      <c r="LF1469" s="496">
        <v>1654</v>
      </c>
      <c r="LG1469" s="262"/>
      <c r="LH1469" s="262"/>
      <c r="LI1469" s="262"/>
      <c r="LJ1469" s="262"/>
      <c r="LK1469" s="262"/>
      <c r="LL1469" s="262"/>
      <c r="LM1469" s="262"/>
      <c r="LN1469" s="262"/>
      <c r="LO1469" s="262"/>
      <c r="LP1469" s="262"/>
      <c r="LQ1469" s="262"/>
      <c r="LR1469" s="262"/>
      <c r="LS1469" s="262"/>
      <c r="LT1469" s="262"/>
      <c r="LU1469" s="262"/>
      <c r="LV1469" s="262"/>
      <c r="LW1469" s="262"/>
      <c r="LX1469" s="262"/>
      <c r="LY1469" s="262"/>
      <c r="LZ1469" s="262"/>
      <c r="MA1469" s="262"/>
      <c r="MB1469" s="262"/>
      <c r="MC1469" s="262"/>
      <c r="MD1469" s="262"/>
      <c r="ME1469" s="262"/>
      <c r="MF1469" s="262"/>
      <c r="MG1469" s="262"/>
      <c r="MH1469" s="262"/>
      <c r="MI1469" s="262"/>
      <c r="MJ1469" s="262"/>
      <c r="MK1469" s="262"/>
      <c r="ML1469" s="262"/>
      <c r="MM1469" s="262"/>
      <c r="MN1469" s="262"/>
      <c r="MO1469" s="262"/>
      <c r="MP1469" s="262"/>
      <c r="MQ1469" s="262"/>
      <c r="MR1469" s="262"/>
      <c r="MS1469" s="262"/>
      <c r="MT1469" s="262"/>
      <c r="MU1469" s="262"/>
    </row>
    <row r="1470" spans="1:359" x14ac:dyDescent="0.2">
      <c r="A1470" s="241" t="s">
        <v>369</v>
      </c>
      <c r="B1470" s="476" t="s">
        <v>991</v>
      </c>
      <c r="C1470" s="326" t="s">
        <v>786</v>
      </c>
      <c r="D1470" s="283" t="s">
        <v>370</v>
      </c>
      <c r="E1470" s="503">
        <v>0</v>
      </c>
      <c r="F1470" s="471">
        <v>539</v>
      </c>
      <c r="G1470" s="471">
        <v>187</v>
      </c>
      <c r="H1470" s="471">
        <v>127</v>
      </c>
      <c r="I1470" s="471">
        <v>66</v>
      </c>
      <c r="J1470" s="471">
        <v>36</v>
      </c>
      <c r="K1470" s="471">
        <v>26</v>
      </c>
      <c r="L1470" s="471">
        <v>14</v>
      </c>
      <c r="M1470" s="471">
        <v>2</v>
      </c>
      <c r="N1470" s="496">
        <v>997</v>
      </c>
      <c r="O1470" s="503">
        <v>10</v>
      </c>
      <c r="P1470" s="471">
        <v>0</v>
      </c>
      <c r="Q1470" s="471">
        <v>0</v>
      </c>
      <c r="R1470" s="471">
        <v>0</v>
      </c>
      <c r="S1470" s="471">
        <v>0</v>
      </c>
      <c r="T1470" s="471">
        <v>0</v>
      </c>
      <c r="U1470" s="471">
        <v>0</v>
      </c>
      <c r="V1470" s="471">
        <v>0</v>
      </c>
      <c r="W1470" s="471">
        <v>0</v>
      </c>
      <c r="X1470" s="496">
        <v>0</v>
      </c>
      <c r="Y1470" s="503">
        <v>25</v>
      </c>
      <c r="Z1470" s="471">
        <v>0</v>
      </c>
      <c r="AA1470" s="471">
        <v>0</v>
      </c>
      <c r="AB1470" s="471">
        <v>0</v>
      </c>
      <c r="AC1470" s="471">
        <v>0</v>
      </c>
      <c r="AD1470" s="471">
        <v>0</v>
      </c>
      <c r="AE1470" s="471">
        <v>0</v>
      </c>
      <c r="AF1470" s="471">
        <v>0</v>
      </c>
      <c r="AG1470" s="471">
        <v>0</v>
      </c>
      <c r="AH1470" s="496">
        <v>0</v>
      </c>
      <c r="AI1470" s="503">
        <v>50</v>
      </c>
      <c r="AJ1470" s="471">
        <v>0</v>
      </c>
      <c r="AK1470" s="471">
        <v>0</v>
      </c>
      <c r="AL1470" s="471">
        <v>0</v>
      </c>
      <c r="AM1470" s="471">
        <v>0</v>
      </c>
      <c r="AN1470" s="471">
        <v>0</v>
      </c>
      <c r="AO1470" s="471">
        <v>0</v>
      </c>
      <c r="AP1470" s="471">
        <v>0</v>
      </c>
      <c r="AQ1470" s="471">
        <v>0</v>
      </c>
      <c r="AR1470" s="496">
        <v>0</v>
      </c>
      <c r="AS1470" s="503">
        <v>100</v>
      </c>
      <c r="AT1470" s="471">
        <v>71</v>
      </c>
      <c r="AU1470" s="471">
        <v>20</v>
      </c>
      <c r="AV1470" s="471">
        <v>13</v>
      </c>
      <c r="AW1470" s="471">
        <v>7</v>
      </c>
      <c r="AX1470" s="471">
        <v>4</v>
      </c>
      <c r="AY1470" s="471">
        <v>2</v>
      </c>
      <c r="AZ1470" s="471">
        <v>0</v>
      </c>
      <c r="BA1470" s="471">
        <v>0</v>
      </c>
      <c r="BB1470" s="496">
        <v>117</v>
      </c>
      <c r="BC1470" s="503">
        <v>0</v>
      </c>
      <c r="BD1470" s="471">
        <v>0</v>
      </c>
      <c r="BE1470" s="471">
        <v>0</v>
      </c>
      <c r="BF1470" s="471">
        <v>0</v>
      </c>
      <c r="BG1470" s="471">
        <v>0</v>
      </c>
      <c r="BH1470" s="471">
        <v>0</v>
      </c>
      <c r="BI1470" s="471">
        <v>0</v>
      </c>
      <c r="BJ1470" s="471">
        <v>0</v>
      </c>
      <c r="BK1470" s="471">
        <v>0</v>
      </c>
      <c r="BL1470" s="496">
        <v>0</v>
      </c>
      <c r="BM1470" s="471">
        <v>71</v>
      </c>
      <c r="BN1470" s="471">
        <v>20</v>
      </c>
      <c r="BO1470" s="471">
        <v>13</v>
      </c>
      <c r="BP1470" s="471">
        <v>7</v>
      </c>
      <c r="BQ1470" s="471">
        <v>4</v>
      </c>
      <c r="BR1470" s="471">
        <v>2</v>
      </c>
      <c r="BS1470" s="471">
        <v>0</v>
      </c>
      <c r="BT1470" s="471">
        <v>0</v>
      </c>
      <c r="BU1470" s="496">
        <v>117</v>
      </c>
      <c r="BV1470" s="471">
        <v>610</v>
      </c>
      <c r="BW1470" s="471">
        <v>207</v>
      </c>
      <c r="BX1470" s="471">
        <v>140</v>
      </c>
      <c r="BY1470" s="471">
        <v>73</v>
      </c>
      <c r="BZ1470" s="471">
        <v>40</v>
      </c>
      <c r="CA1470" s="471">
        <v>28</v>
      </c>
      <c r="CB1470" s="471">
        <v>14</v>
      </c>
      <c r="CC1470" s="471">
        <v>2</v>
      </c>
      <c r="CD1470" s="496">
        <v>1114</v>
      </c>
      <c r="CE1470" s="503">
        <v>10</v>
      </c>
      <c r="CF1470" s="471">
        <v>0</v>
      </c>
      <c r="CG1470" s="471">
        <v>0</v>
      </c>
      <c r="CH1470" s="471">
        <v>0</v>
      </c>
      <c r="CI1470" s="471">
        <v>0</v>
      </c>
      <c r="CJ1470" s="471">
        <v>0</v>
      </c>
      <c r="CK1470" s="471">
        <v>0</v>
      </c>
      <c r="CL1470" s="471">
        <v>0</v>
      </c>
      <c r="CM1470" s="471">
        <v>0</v>
      </c>
      <c r="CN1470" s="496">
        <v>0</v>
      </c>
      <c r="CO1470" s="503">
        <v>25</v>
      </c>
      <c r="CP1470" s="471">
        <v>0</v>
      </c>
      <c r="CQ1470" s="471">
        <v>0</v>
      </c>
      <c r="CR1470" s="471">
        <v>0</v>
      </c>
      <c r="CS1470" s="471">
        <v>0</v>
      </c>
      <c r="CT1470" s="471">
        <v>0</v>
      </c>
      <c r="CU1470" s="471">
        <v>0</v>
      </c>
      <c r="CV1470" s="471">
        <v>0</v>
      </c>
      <c r="CW1470" s="471">
        <v>0</v>
      </c>
      <c r="CX1470" s="496">
        <v>0</v>
      </c>
      <c r="CY1470" s="503">
        <v>50</v>
      </c>
      <c r="CZ1470" s="471">
        <v>128</v>
      </c>
      <c r="DA1470" s="471">
        <v>23</v>
      </c>
      <c r="DB1470" s="471">
        <v>30</v>
      </c>
      <c r="DC1470" s="471">
        <v>21</v>
      </c>
      <c r="DD1470" s="471">
        <v>15</v>
      </c>
      <c r="DE1470" s="471">
        <v>5</v>
      </c>
      <c r="DF1470" s="471">
        <v>4</v>
      </c>
      <c r="DG1470" s="471">
        <v>0</v>
      </c>
      <c r="DH1470" s="496">
        <v>226</v>
      </c>
      <c r="DI1470" s="503">
        <v>100</v>
      </c>
      <c r="DJ1470" s="471">
        <v>0</v>
      </c>
      <c r="DK1470" s="471">
        <v>0</v>
      </c>
      <c r="DL1470" s="471">
        <v>0</v>
      </c>
      <c r="DM1470" s="471">
        <v>0</v>
      </c>
      <c r="DN1470" s="471">
        <v>0</v>
      </c>
      <c r="DO1470" s="471">
        <v>0</v>
      </c>
      <c r="DP1470" s="471">
        <v>0</v>
      </c>
      <c r="DQ1470" s="471">
        <v>0</v>
      </c>
      <c r="DR1470" s="496">
        <v>0</v>
      </c>
      <c r="DS1470" s="503">
        <v>0</v>
      </c>
      <c r="DT1470" s="471">
        <v>0</v>
      </c>
      <c r="DU1470" s="471">
        <v>0</v>
      </c>
      <c r="DV1470" s="471">
        <v>0</v>
      </c>
      <c r="DW1470" s="471">
        <v>0</v>
      </c>
      <c r="DX1470" s="471">
        <v>0</v>
      </c>
      <c r="DY1470" s="471">
        <v>0</v>
      </c>
      <c r="DZ1470" s="471">
        <v>0</v>
      </c>
      <c r="EA1470" s="471">
        <v>0</v>
      </c>
      <c r="EB1470" s="496">
        <v>0</v>
      </c>
      <c r="EC1470" s="471">
        <v>128</v>
      </c>
      <c r="ED1470" s="471">
        <v>23</v>
      </c>
      <c r="EE1470" s="471">
        <v>30</v>
      </c>
      <c r="EF1470" s="471">
        <v>21</v>
      </c>
      <c r="EG1470" s="471">
        <v>15</v>
      </c>
      <c r="EH1470" s="471">
        <v>5</v>
      </c>
      <c r="EI1470" s="471">
        <v>4</v>
      </c>
      <c r="EJ1470" s="471">
        <v>0</v>
      </c>
      <c r="EK1470" s="496">
        <v>226</v>
      </c>
      <c r="EL1470" s="518">
        <v>50</v>
      </c>
      <c r="EM1470" s="471">
        <v>0</v>
      </c>
      <c r="EN1470" s="471">
        <v>0</v>
      </c>
      <c r="EO1470" s="471">
        <v>0</v>
      </c>
      <c r="EP1470" s="471">
        <v>0</v>
      </c>
      <c r="EQ1470" s="471">
        <v>0</v>
      </c>
      <c r="ER1470" s="471">
        <v>0</v>
      </c>
      <c r="ES1470" s="471">
        <v>0</v>
      </c>
      <c r="ET1470" s="471">
        <v>0</v>
      </c>
      <c r="EU1470" s="496">
        <v>0</v>
      </c>
      <c r="EV1470" s="503">
        <v>100</v>
      </c>
      <c r="EW1470" s="471">
        <v>0</v>
      </c>
      <c r="EX1470" s="471">
        <v>0</v>
      </c>
      <c r="EY1470" s="471">
        <v>0</v>
      </c>
      <c r="EZ1470" s="471">
        <v>0</v>
      </c>
      <c r="FA1470" s="471">
        <v>0</v>
      </c>
      <c r="FB1470" s="471">
        <v>0</v>
      </c>
      <c r="FC1470" s="471">
        <v>0</v>
      </c>
      <c r="FD1470" s="471">
        <v>0</v>
      </c>
      <c r="FE1470" s="496">
        <v>0</v>
      </c>
      <c r="FF1470" s="503">
        <v>150</v>
      </c>
      <c r="FG1470" s="471">
        <v>0</v>
      </c>
      <c r="FH1470" s="471">
        <v>0</v>
      </c>
      <c r="FI1470" s="471">
        <v>0</v>
      </c>
      <c r="FJ1470" s="471">
        <v>0</v>
      </c>
      <c r="FK1470" s="471">
        <v>0</v>
      </c>
      <c r="FL1470" s="471">
        <v>0</v>
      </c>
      <c r="FM1470" s="471">
        <v>0</v>
      </c>
      <c r="FN1470" s="471">
        <v>0</v>
      </c>
      <c r="FO1470" s="496">
        <v>0</v>
      </c>
      <c r="FP1470" s="503">
        <v>200</v>
      </c>
      <c r="FQ1470" s="471">
        <v>0</v>
      </c>
      <c r="FR1470" s="471">
        <v>0</v>
      </c>
      <c r="FS1470" s="471">
        <v>0</v>
      </c>
      <c r="FT1470" s="471">
        <v>0</v>
      </c>
      <c r="FU1470" s="471">
        <v>0</v>
      </c>
      <c r="FV1470" s="471">
        <v>0</v>
      </c>
      <c r="FW1470" s="471">
        <v>0</v>
      </c>
      <c r="FX1470" s="471">
        <v>0</v>
      </c>
      <c r="FY1470" s="496">
        <v>0</v>
      </c>
      <c r="FZ1470" s="503">
        <v>0</v>
      </c>
      <c r="GA1470" s="471">
        <v>0</v>
      </c>
      <c r="GB1470" s="471">
        <v>0</v>
      </c>
      <c r="GC1470" s="471">
        <v>0</v>
      </c>
      <c r="GD1470" s="471">
        <v>0</v>
      </c>
      <c r="GE1470" s="471">
        <v>0</v>
      </c>
      <c r="GF1470" s="471">
        <v>0</v>
      </c>
      <c r="GG1470" s="471">
        <v>0</v>
      </c>
      <c r="GH1470" s="471">
        <v>0</v>
      </c>
      <c r="GI1470" s="496">
        <v>0</v>
      </c>
      <c r="GJ1470" s="471">
        <v>0</v>
      </c>
      <c r="GK1470" s="471">
        <v>0</v>
      </c>
      <c r="GL1470" s="471">
        <v>0</v>
      </c>
      <c r="GM1470" s="471">
        <v>0</v>
      </c>
      <c r="GN1470" s="471">
        <v>0</v>
      </c>
      <c r="GO1470" s="471">
        <v>0</v>
      </c>
      <c r="GP1470" s="471">
        <v>0</v>
      </c>
      <c r="GQ1470" s="471">
        <v>0</v>
      </c>
      <c r="GR1470" s="496">
        <v>0</v>
      </c>
      <c r="GS1470" s="503">
        <v>100</v>
      </c>
      <c r="GT1470" s="471">
        <v>0</v>
      </c>
      <c r="GU1470" s="471">
        <v>0</v>
      </c>
      <c r="GV1470" s="471">
        <v>0</v>
      </c>
      <c r="GW1470" s="471">
        <v>0</v>
      </c>
      <c r="GX1470" s="471">
        <v>0</v>
      </c>
      <c r="GY1470" s="471">
        <v>0</v>
      </c>
      <c r="GZ1470" s="471">
        <v>0</v>
      </c>
      <c r="HA1470" s="471">
        <v>0</v>
      </c>
      <c r="HB1470" s="496">
        <v>0</v>
      </c>
      <c r="HC1470" s="503">
        <v>150</v>
      </c>
      <c r="HD1470" s="471">
        <v>0</v>
      </c>
      <c r="HE1470" s="471">
        <v>0</v>
      </c>
      <c r="HF1470" s="471">
        <v>0</v>
      </c>
      <c r="HG1470" s="471">
        <v>0</v>
      </c>
      <c r="HH1470" s="471">
        <v>0</v>
      </c>
      <c r="HI1470" s="471">
        <v>0</v>
      </c>
      <c r="HJ1470" s="471">
        <v>0</v>
      </c>
      <c r="HK1470" s="471">
        <v>0</v>
      </c>
      <c r="HL1470" s="496">
        <v>0</v>
      </c>
      <c r="HM1470" s="503">
        <v>200</v>
      </c>
      <c r="HN1470" s="471">
        <v>0</v>
      </c>
      <c r="HO1470" s="471">
        <v>0</v>
      </c>
      <c r="HP1470" s="471">
        <v>0</v>
      </c>
      <c r="HQ1470" s="471">
        <v>0</v>
      </c>
      <c r="HR1470" s="471">
        <v>0</v>
      </c>
      <c r="HS1470" s="471">
        <v>0</v>
      </c>
      <c r="HT1470" s="471">
        <v>0</v>
      </c>
      <c r="HU1470" s="471">
        <v>0</v>
      </c>
      <c r="HV1470" s="496">
        <v>0</v>
      </c>
      <c r="HW1470" s="503">
        <v>250</v>
      </c>
      <c r="HX1470" s="471">
        <v>0</v>
      </c>
      <c r="HY1470" s="471">
        <v>0</v>
      </c>
      <c r="HZ1470" s="471">
        <v>0</v>
      </c>
      <c r="IA1470" s="471">
        <v>0</v>
      </c>
      <c r="IB1470" s="471">
        <v>0</v>
      </c>
      <c r="IC1470" s="471">
        <v>0</v>
      </c>
      <c r="ID1470" s="471">
        <v>0</v>
      </c>
      <c r="IE1470" s="471">
        <v>0</v>
      </c>
      <c r="IF1470" s="496">
        <v>0</v>
      </c>
      <c r="IG1470" s="503">
        <v>300</v>
      </c>
      <c r="IH1470" s="471">
        <v>0</v>
      </c>
      <c r="II1470" s="471">
        <v>0</v>
      </c>
      <c r="IJ1470" s="471">
        <v>0</v>
      </c>
      <c r="IK1470" s="471">
        <v>0</v>
      </c>
      <c r="IL1470" s="471">
        <v>0</v>
      </c>
      <c r="IM1470" s="471">
        <v>0</v>
      </c>
      <c r="IN1470" s="471">
        <v>0</v>
      </c>
      <c r="IO1470" s="471">
        <v>0</v>
      </c>
      <c r="IP1470" s="496">
        <v>0</v>
      </c>
      <c r="IQ1470" s="503">
        <v>0</v>
      </c>
      <c r="IR1470" s="471">
        <v>0</v>
      </c>
      <c r="IS1470" s="471">
        <v>0</v>
      </c>
      <c r="IT1470" s="471">
        <v>0</v>
      </c>
      <c r="IU1470" s="471">
        <v>0</v>
      </c>
      <c r="IV1470" s="471">
        <v>0</v>
      </c>
      <c r="IW1470" s="471">
        <v>0</v>
      </c>
      <c r="IX1470" s="471">
        <v>0</v>
      </c>
      <c r="IY1470" s="471">
        <v>0</v>
      </c>
      <c r="IZ1470" s="496">
        <v>0</v>
      </c>
      <c r="JA1470" s="471">
        <v>0</v>
      </c>
      <c r="JB1470" s="471">
        <v>0</v>
      </c>
      <c r="JC1470" s="471">
        <v>0</v>
      </c>
      <c r="JD1470" s="471">
        <v>0</v>
      </c>
      <c r="JE1470" s="471">
        <v>0</v>
      </c>
      <c r="JF1470" s="471">
        <v>0</v>
      </c>
      <c r="JG1470" s="471">
        <v>0</v>
      </c>
      <c r="JH1470" s="471">
        <v>0</v>
      </c>
      <c r="JI1470" s="471">
        <v>0</v>
      </c>
      <c r="JJ1470" s="503">
        <v>0</v>
      </c>
      <c r="JK1470" s="471">
        <v>87</v>
      </c>
      <c r="JL1470" s="471">
        <v>30</v>
      </c>
      <c r="JM1470" s="471">
        <v>17</v>
      </c>
      <c r="JN1470" s="471">
        <v>28</v>
      </c>
      <c r="JO1470" s="471">
        <v>13</v>
      </c>
      <c r="JP1470" s="471">
        <v>8</v>
      </c>
      <c r="JQ1470" s="471">
        <v>5</v>
      </c>
      <c r="JR1470" s="471">
        <v>1</v>
      </c>
      <c r="JS1470" s="496">
        <v>189</v>
      </c>
      <c r="JT1470" s="503">
        <v>10</v>
      </c>
      <c r="JU1470" s="471">
        <v>0</v>
      </c>
      <c r="JV1470" s="471">
        <v>0</v>
      </c>
      <c r="JW1470" s="471">
        <v>0</v>
      </c>
      <c r="JX1470" s="471">
        <v>0</v>
      </c>
      <c r="JY1470" s="471">
        <v>0</v>
      </c>
      <c r="JZ1470" s="471">
        <v>0</v>
      </c>
      <c r="KA1470" s="471">
        <v>0</v>
      </c>
      <c r="KB1470" s="471">
        <v>0</v>
      </c>
      <c r="KC1470" s="496">
        <v>0</v>
      </c>
      <c r="KD1470" s="503">
        <v>50</v>
      </c>
      <c r="KE1470" s="471">
        <v>1</v>
      </c>
      <c r="KF1470" s="471">
        <v>1</v>
      </c>
      <c r="KG1470" s="471">
        <v>0</v>
      </c>
      <c r="KH1470" s="471">
        <v>1</v>
      </c>
      <c r="KI1470" s="471">
        <v>0</v>
      </c>
      <c r="KJ1470" s="471">
        <v>1</v>
      </c>
      <c r="KK1470" s="471">
        <v>0</v>
      </c>
      <c r="KL1470" s="471">
        <v>0</v>
      </c>
      <c r="KM1470" s="496">
        <v>4</v>
      </c>
      <c r="KN1470" s="503">
        <v>0</v>
      </c>
      <c r="KO1470" s="471">
        <v>0</v>
      </c>
      <c r="KP1470" s="471">
        <v>0</v>
      </c>
      <c r="KQ1470" s="471">
        <v>0</v>
      </c>
      <c r="KR1470" s="471">
        <v>0</v>
      </c>
      <c r="KS1470" s="471">
        <v>0</v>
      </c>
      <c r="KT1470" s="471">
        <v>0</v>
      </c>
      <c r="KU1470" s="471">
        <v>0</v>
      </c>
      <c r="KV1470" s="471">
        <v>0</v>
      </c>
      <c r="KW1470" s="496">
        <v>0</v>
      </c>
      <c r="KX1470" s="471">
        <v>88</v>
      </c>
      <c r="KY1470" s="471">
        <v>31</v>
      </c>
      <c r="KZ1470" s="471">
        <v>17</v>
      </c>
      <c r="LA1470" s="471">
        <v>29</v>
      </c>
      <c r="LB1470" s="471">
        <v>13</v>
      </c>
      <c r="LC1470" s="471">
        <v>9</v>
      </c>
      <c r="LD1470" s="471">
        <v>5</v>
      </c>
      <c r="LE1470" s="471">
        <v>1</v>
      </c>
      <c r="LF1470" s="496">
        <v>193</v>
      </c>
      <c r="LG1470" s="262"/>
      <c r="LH1470" s="262"/>
      <c r="LI1470" s="262"/>
      <c r="LJ1470" s="262"/>
      <c r="LK1470" s="262"/>
      <c r="LL1470" s="262"/>
      <c r="LM1470" s="262"/>
      <c r="LN1470" s="262"/>
      <c r="LO1470" s="262"/>
      <c r="LP1470" s="262"/>
      <c r="LQ1470" s="262"/>
      <c r="LR1470" s="262"/>
      <c r="LS1470" s="262"/>
      <c r="LT1470" s="262"/>
      <c r="LU1470" s="262"/>
      <c r="LV1470" s="262"/>
      <c r="LW1470" s="262"/>
      <c r="LX1470" s="262"/>
      <c r="LY1470" s="262"/>
      <c r="LZ1470" s="262"/>
      <c r="MA1470" s="262"/>
      <c r="MB1470" s="262"/>
      <c r="MC1470" s="262"/>
      <c r="MD1470" s="262"/>
      <c r="ME1470" s="262"/>
      <c r="MF1470" s="262"/>
      <c r="MG1470" s="262"/>
      <c r="MH1470" s="262"/>
      <c r="MI1470" s="262"/>
      <c r="MJ1470" s="262"/>
      <c r="MK1470" s="262"/>
      <c r="ML1470" s="262"/>
      <c r="MM1470" s="262"/>
      <c r="MN1470" s="262"/>
      <c r="MO1470" s="262"/>
      <c r="MP1470" s="262"/>
      <c r="MQ1470" s="262"/>
      <c r="MR1470" s="262"/>
      <c r="MS1470" s="262"/>
      <c r="MT1470" s="262"/>
      <c r="MU1470" s="262"/>
    </row>
    <row r="1471" spans="1:359" x14ac:dyDescent="0.2">
      <c r="A1471" s="241" t="s">
        <v>371</v>
      </c>
      <c r="B1471" s="476" t="s">
        <v>992</v>
      </c>
      <c r="C1471" s="326" t="s">
        <v>870</v>
      </c>
      <c r="D1471" s="283" t="s">
        <v>372</v>
      </c>
      <c r="E1471" s="503">
        <v>0</v>
      </c>
      <c r="F1471" s="471">
        <v>1547</v>
      </c>
      <c r="G1471" s="471">
        <v>353</v>
      </c>
      <c r="H1471" s="471">
        <v>222</v>
      </c>
      <c r="I1471" s="471">
        <v>153</v>
      </c>
      <c r="J1471" s="471">
        <v>56</v>
      </c>
      <c r="K1471" s="471">
        <v>16</v>
      </c>
      <c r="L1471" s="471">
        <v>16</v>
      </c>
      <c r="M1471" s="471">
        <v>0</v>
      </c>
      <c r="N1471" s="496">
        <v>2363</v>
      </c>
      <c r="O1471" s="503">
        <v>10</v>
      </c>
      <c r="P1471" s="471">
        <v>0</v>
      </c>
      <c r="Q1471" s="471">
        <v>0</v>
      </c>
      <c r="R1471" s="471">
        <v>0</v>
      </c>
      <c r="S1471" s="471">
        <v>0</v>
      </c>
      <c r="T1471" s="471">
        <v>0</v>
      </c>
      <c r="U1471" s="471">
        <v>0</v>
      </c>
      <c r="V1471" s="471">
        <v>0</v>
      </c>
      <c r="W1471" s="471">
        <v>0</v>
      </c>
      <c r="X1471" s="496">
        <v>0</v>
      </c>
      <c r="Y1471" s="503">
        <v>25</v>
      </c>
      <c r="Z1471" s="471">
        <v>0</v>
      </c>
      <c r="AA1471" s="471">
        <v>0</v>
      </c>
      <c r="AB1471" s="471">
        <v>0</v>
      </c>
      <c r="AC1471" s="471">
        <v>0</v>
      </c>
      <c r="AD1471" s="471">
        <v>0</v>
      </c>
      <c r="AE1471" s="471">
        <v>0</v>
      </c>
      <c r="AF1471" s="471">
        <v>0</v>
      </c>
      <c r="AG1471" s="471">
        <v>0</v>
      </c>
      <c r="AH1471" s="496">
        <v>0</v>
      </c>
      <c r="AI1471" s="503">
        <v>50</v>
      </c>
      <c r="AJ1471" s="471">
        <v>0</v>
      </c>
      <c r="AK1471" s="471">
        <v>0</v>
      </c>
      <c r="AL1471" s="471">
        <v>0</v>
      </c>
      <c r="AM1471" s="471">
        <v>0</v>
      </c>
      <c r="AN1471" s="471">
        <v>0</v>
      </c>
      <c r="AO1471" s="471">
        <v>0</v>
      </c>
      <c r="AP1471" s="471">
        <v>0</v>
      </c>
      <c r="AQ1471" s="471">
        <v>0</v>
      </c>
      <c r="AR1471" s="496">
        <v>0</v>
      </c>
      <c r="AS1471" s="503">
        <v>100</v>
      </c>
      <c r="AT1471" s="471">
        <v>100</v>
      </c>
      <c r="AU1471" s="471">
        <v>4</v>
      </c>
      <c r="AV1471" s="471">
        <v>2</v>
      </c>
      <c r="AW1471" s="471">
        <v>0</v>
      </c>
      <c r="AX1471" s="471">
        <v>0</v>
      </c>
      <c r="AY1471" s="471">
        <v>1</v>
      </c>
      <c r="AZ1471" s="471">
        <v>0</v>
      </c>
      <c r="BA1471" s="471">
        <v>0</v>
      </c>
      <c r="BB1471" s="496">
        <v>107</v>
      </c>
      <c r="BC1471" s="503">
        <v>0</v>
      </c>
      <c r="BD1471" s="471">
        <v>0</v>
      </c>
      <c r="BE1471" s="471">
        <v>0</v>
      </c>
      <c r="BF1471" s="471">
        <v>0</v>
      </c>
      <c r="BG1471" s="471">
        <v>0</v>
      </c>
      <c r="BH1471" s="471">
        <v>0</v>
      </c>
      <c r="BI1471" s="471">
        <v>0</v>
      </c>
      <c r="BJ1471" s="471">
        <v>0</v>
      </c>
      <c r="BK1471" s="471">
        <v>0</v>
      </c>
      <c r="BL1471" s="496">
        <v>0</v>
      </c>
      <c r="BM1471" s="471">
        <v>100</v>
      </c>
      <c r="BN1471" s="471">
        <v>4</v>
      </c>
      <c r="BO1471" s="471">
        <v>2</v>
      </c>
      <c r="BP1471" s="471">
        <v>0</v>
      </c>
      <c r="BQ1471" s="471">
        <v>0</v>
      </c>
      <c r="BR1471" s="471">
        <v>1</v>
      </c>
      <c r="BS1471" s="471">
        <v>0</v>
      </c>
      <c r="BT1471" s="471">
        <v>0</v>
      </c>
      <c r="BU1471" s="496">
        <v>107</v>
      </c>
      <c r="BV1471" s="471">
        <v>1647</v>
      </c>
      <c r="BW1471" s="471">
        <v>357</v>
      </c>
      <c r="BX1471" s="471">
        <v>224</v>
      </c>
      <c r="BY1471" s="471">
        <v>153</v>
      </c>
      <c r="BZ1471" s="471">
        <v>56</v>
      </c>
      <c r="CA1471" s="471">
        <v>17</v>
      </c>
      <c r="CB1471" s="471">
        <v>16</v>
      </c>
      <c r="CC1471" s="471">
        <v>0</v>
      </c>
      <c r="CD1471" s="496">
        <v>2470</v>
      </c>
      <c r="CE1471" s="503">
        <v>10</v>
      </c>
      <c r="CF1471" s="471">
        <v>0</v>
      </c>
      <c r="CG1471" s="471">
        <v>0</v>
      </c>
      <c r="CH1471" s="471">
        <v>0</v>
      </c>
      <c r="CI1471" s="471">
        <v>0</v>
      </c>
      <c r="CJ1471" s="471">
        <v>0</v>
      </c>
      <c r="CK1471" s="471">
        <v>0</v>
      </c>
      <c r="CL1471" s="471">
        <v>0</v>
      </c>
      <c r="CM1471" s="471">
        <v>0</v>
      </c>
      <c r="CN1471" s="496">
        <v>0</v>
      </c>
      <c r="CO1471" s="503">
        <v>25</v>
      </c>
      <c r="CP1471" s="471">
        <v>0</v>
      </c>
      <c r="CQ1471" s="471">
        <v>0</v>
      </c>
      <c r="CR1471" s="471">
        <v>0</v>
      </c>
      <c r="CS1471" s="471">
        <v>0</v>
      </c>
      <c r="CT1471" s="471">
        <v>0</v>
      </c>
      <c r="CU1471" s="471">
        <v>0</v>
      </c>
      <c r="CV1471" s="471">
        <v>0</v>
      </c>
      <c r="CW1471" s="471">
        <v>0</v>
      </c>
      <c r="CX1471" s="496">
        <v>0</v>
      </c>
      <c r="CY1471" s="503">
        <v>50</v>
      </c>
      <c r="CZ1471" s="471">
        <v>0</v>
      </c>
      <c r="DA1471" s="471">
        <v>0</v>
      </c>
      <c r="DB1471" s="471">
        <v>0</v>
      </c>
      <c r="DC1471" s="471">
        <v>0</v>
      </c>
      <c r="DD1471" s="471">
        <v>0</v>
      </c>
      <c r="DE1471" s="471">
        <v>0</v>
      </c>
      <c r="DF1471" s="471">
        <v>0</v>
      </c>
      <c r="DG1471" s="471">
        <v>0</v>
      </c>
      <c r="DH1471" s="496">
        <v>0</v>
      </c>
      <c r="DI1471" s="503">
        <v>100</v>
      </c>
      <c r="DJ1471" s="471">
        <v>422</v>
      </c>
      <c r="DK1471" s="471">
        <v>33</v>
      </c>
      <c r="DL1471" s="471">
        <v>26</v>
      </c>
      <c r="DM1471" s="471">
        <v>7</v>
      </c>
      <c r="DN1471" s="471">
        <v>8</v>
      </c>
      <c r="DO1471" s="471">
        <v>2</v>
      </c>
      <c r="DP1471" s="471">
        <v>3</v>
      </c>
      <c r="DQ1471" s="471">
        <v>1</v>
      </c>
      <c r="DR1471" s="496">
        <v>502</v>
      </c>
      <c r="DS1471" s="503">
        <v>0</v>
      </c>
      <c r="DT1471" s="471">
        <v>0</v>
      </c>
      <c r="DU1471" s="471">
        <v>0</v>
      </c>
      <c r="DV1471" s="471">
        <v>0</v>
      </c>
      <c r="DW1471" s="471">
        <v>0</v>
      </c>
      <c r="DX1471" s="471">
        <v>0</v>
      </c>
      <c r="DY1471" s="471">
        <v>0</v>
      </c>
      <c r="DZ1471" s="471">
        <v>0</v>
      </c>
      <c r="EA1471" s="471">
        <v>0</v>
      </c>
      <c r="EB1471" s="496">
        <v>0</v>
      </c>
      <c r="EC1471" s="471">
        <v>422</v>
      </c>
      <c r="ED1471" s="471">
        <v>33</v>
      </c>
      <c r="EE1471" s="471">
        <v>26</v>
      </c>
      <c r="EF1471" s="471">
        <v>7</v>
      </c>
      <c r="EG1471" s="471">
        <v>8</v>
      </c>
      <c r="EH1471" s="471">
        <v>2</v>
      </c>
      <c r="EI1471" s="471">
        <v>3</v>
      </c>
      <c r="EJ1471" s="471">
        <v>1</v>
      </c>
      <c r="EK1471" s="496">
        <v>502</v>
      </c>
      <c r="EL1471" s="518">
        <v>50</v>
      </c>
      <c r="EM1471" s="471">
        <v>0</v>
      </c>
      <c r="EN1471" s="471">
        <v>0</v>
      </c>
      <c r="EO1471" s="471">
        <v>0</v>
      </c>
      <c r="EP1471" s="471">
        <v>0</v>
      </c>
      <c r="EQ1471" s="471">
        <v>0</v>
      </c>
      <c r="ER1471" s="471">
        <v>0</v>
      </c>
      <c r="ES1471" s="471">
        <v>0</v>
      </c>
      <c r="ET1471" s="471">
        <v>0</v>
      </c>
      <c r="EU1471" s="496">
        <v>0</v>
      </c>
      <c r="EV1471" s="503">
        <v>100</v>
      </c>
      <c r="EW1471" s="471">
        <v>0</v>
      </c>
      <c r="EX1471" s="471">
        <v>0</v>
      </c>
      <c r="EY1471" s="471">
        <v>0</v>
      </c>
      <c r="EZ1471" s="471">
        <v>0</v>
      </c>
      <c r="FA1471" s="471">
        <v>0</v>
      </c>
      <c r="FB1471" s="471">
        <v>0</v>
      </c>
      <c r="FC1471" s="471">
        <v>0</v>
      </c>
      <c r="FD1471" s="471">
        <v>0</v>
      </c>
      <c r="FE1471" s="496">
        <v>0</v>
      </c>
      <c r="FF1471" s="503">
        <v>150</v>
      </c>
      <c r="FG1471" s="471">
        <v>0</v>
      </c>
      <c r="FH1471" s="471">
        <v>0</v>
      </c>
      <c r="FI1471" s="471">
        <v>0</v>
      </c>
      <c r="FJ1471" s="471">
        <v>0</v>
      </c>
      <c r="FK1471" s="471">
        <v>0</v>
      </c>
      <c r="FL1471" s="471">
        <v>0</v>
      </c>
      <c r="FM1471" s="471">
        <v>0</v>
      </c>
      <c r="FN1471" s="471">
        <v>0</v>
      </c>
      <c r="FO1471" s="496">
        <v>0</v>
      </c>
      <c r="FP1471" s="503">
        <v>200</v>
      </c>
      <c r="FQ1471" s="471">
        <v>155</v>
      </c>
      <c r="FR1471" s="471">
        <v>9</v>
      </c>
      <c r="FS1471" s="471">
        <v>9</v>
      </c>
      <c r="FT1471" s="471">
        <v>5</v>
      </c>
      <c r="FU1471" s="471">
        <v>0</v>
      </c>
      <c r="FV1471" s="471">
        <v>1</v>
      </c>
      <c r="FW1471" s="471">
        <v>2</v>
      </c>
      <c r="FX1471" s="471">
        <v>1</v>
      </c>
      <c r="FY1471" s="496">
        <v>182</v>
      </c>
      <c r="FZ1471" s="503">
        <v>0</v>
      </c>
      <c r="GA1471" s="471">
        <v>0</v>
      </c>
      <c r="GB1471" s="471">
        <v>0</v>
      </c>
      <c r="GC1471" s="471">
        <v>0</v>
      </c>
      <c r="GD1471" s="471">
        <v>0</v>
      </c>
      <c r="GE1471" s="471">
        <v>0</v>
      </c>
      <c r="GF1471" s="471">
        <v>0</v>
      </c>
      <c r="GG1471" s="471">
        <v>0</v>
      </c>
      <c r="GH1471" s="471">
        <v>0</v>
      </c>
      <c r="GI1471" s="496">
        <v>0</v>
      </c>
      <c r="GJ1471" s="471">
        <v>155</v>
      </c>
      <c r="GK1471" s="471">
        <v>9</v>
      </c>
      <c r="GL1471" s="471">
        <v>9</v>
      </c>
      <c r="GM1471" s="471">
        <v>5</v>
      </c>
      <c r="GN1471" s="471">
        <v>0</v>
      </c>
      <c r="GO1471" s="471">
        <v>1</v>
      </c>
      <c r="GP1471" s="471">
        <v>2</v>
      </c>
      <c r="GQ1471" s="471">
        <v>1</v>
      </c>
      <c r="GR1471" s="496">
        <v>182</v>
      </c>
      <c r="GS1471" s="503">
        <v>100</v>
      </c>
      <c r="GT1471" s="471">
        <v>0</v>
      </c>
      <c r="GU1471" s="471">
        <v>0</v>
      </c>
      <c r="GV1471" s="471">
        <v>0</v>
      </c>
      <c r="GW1471" s="471">
        <v>0</v>
      </c>
      <c r="GX1471" s="471">
        <v>0</v>
      </c>
      <c r="GY1471" s="471">
        <v>0</v>
      </c>
      <c r="GZ1471" s="471">
        <v>0</v>
      </c>
      <c r="HA1471" s="471">
        <v>0</v>
      </c>
      <c r="HB1471" s="496">
        <v>0</v>
      </c>
      <c r="HC1471" s="503">
        <v>150</v>
      </c>
      <c r="HD1471" s="471">
        <v>0</v>
      </c>
      <c r="HE1471" s="471">
        <v>0</v>
      </c>
      <c r="HF1471" s="471">
        <v>0</v>
      </c>
      <c r="HG1471" s="471">
        <v>0</v>
      </c>
      <c r="HH1471" s="471">
        <v>0</v>
      </c>
      <c r="HI1471" s="471">
        <v>0</v>
      </c>
      <c r="HJ1471" s="471">
        <v>0</v>
      </c>
      <c r="HK1471" s="471">
        <v>0</v>
      </c>
      <c r="HL1471" s="496">
        <v>0</v>
      </c>
      <c r="HM1471" s="503">
        <v>200</v>
      </c>
      <c r="HN1471" s="471">
        <v>0</v>
      </c>
      <c r="HO1471" s="471">
        <v>0</v>
      </c>
      <c r="HP1471" s="471">
        <v>0</v>
      </c>
      <c r="HQ1471" s="471">
        <v>0</v>
      </c>
      <c r="HR1471" s="471">
        <v>0</v>
      </c>
      <c r="HS1471" s="471">
        <v>0</v>
      </c>
      <c r="HT1471" s="471">
        <v>0</v>
      </c>
      <c r="HU1471" s="471">
        <v>0</v>
      </c>
      <c r="HV1471" s="496">
        <v>0</v>
      </c>
      <c r="HW1471" s="503">
        <v>250</v>
      </c>
      <c r="HX1471" s="471">
        <v>0</v>
      </c>
      <c r="HY1471" s="471">
        <v>0</v>
      </c>
      <c r="HZ1471" s="471">
        <v>0</v>
      </c>
      <c r="IA1471" s="471">
        <v>0</v>
      </c>
      <c r="IB1471" s="471">
        <v>0</v>
      </c>
      <c r="IC1471" s="471">
        <v>0</v>
      </c>
      <c r="ID1471" s="471">
        <v>0</v>
      </c>
      <c r="IE1471" s="471">
        <v>0</v>
      </c>
      <c r="IF1471" s="496">
        <v>0</v>
      </c>
      <c r="IG1471" s="503">
        <v>300</v>
      </c>
      <c r="IH1471" s="471">
        <v>76</v>
      </c>
      <c r="II1471" s="471">
        <v>7</v>
      </c>
      <c r="IJ1471" s="471">
        <v>1</v>
      </c>
      <c r="IK1471" s="471">
        <v>2</v>
      </c>
      <c r="IL1471" s="471">
        <v>0</v>
      </c>
      <c r="IM1471" s="471">
        <v>0</v>
      </c>
      <c r="IN1471" s="471">
        <v>0</v>
      </c>
      <c r="IO1471" s="471">
        <v>1</v>
      </c>
      <c r="IP1471" s="496">
        <v>87</v>
      </c>
      <c r="IQ1471" s="503">
        <v>0</v>
      </c>
      <c r="IR1471" s="471">
        <v>0</v>
      </c>
      <c r="IS1471" s="471">
        <v>0</v>
      </c>
      <c r="IT1471" s="471">
        <v>0</v>
      </c>
      <c r="IU1471" s="471">
        <v>0</v>
      </c>
      <c r="IV1471" s="471">
        <v>0</v>
      </c>
      <c r="IW1471" s="471">
        <v>0</v>
      </c>
      <c r="IX1471" s="471">
        <v>0</v>
      </c>
      <c r="IY1471" s="471">
        <v>0</v>
      </c>
      <c r="IZ1471" s="496">
        <v>0</v>
      </c>
      <c r="JA1471" s="471">
        <v>76</v>
      </c>
      <c r="JB1471" s="471">
        <v>7</v>
      </c>
      <c r="JC1471" s="471">
        <v>1</v>
      </c>
      <c r="JD1471" s="471">
        <v>2</v>
      </c>
      <c r="JE1471" s="471">
        <v>0</v>
      </c>
      <c r="JF1471" s="471">
        <v>0</v>
      </c>
      <c r="JG1471" s="471">
        <v>0</v>
      </c>
      <c r="JH1471" s="471">
        <v>1</v>
      </c>
      <c r="JI1471" s="471">
        <v>87</v>
      </c>
      <c r="JJ1471" s="503">
        <v>0</v>
      </c>
      <c r="JK1471" s="471">
        <v>1358</v>
      </c>
      <c r="JL1471" s="471">
        <v>506</v>
      </c>
      <c r="JM1471" s="471">
        <v>386</v>
      </c>
      <c r="JN1471" s="471">
        <v>255</v>
      </c>
      <c r="JO1471" s="471">
        <v>89</v>
      </c>
      <c r="JP1471" s="471">
        <v>41</v>
      </c>
      <c r="JQ1471" s="471">
        <v>14</v>
      </c>
      <c r="JR1471" s="471">
        <v>1</v>
      </c>
      <c r="JS1471" s="496">
        <v>2650</v>
      </c>
      <c r="JT1471" s="503">
        <v>10</v>
      </c>
      <c r="JU1471" s="471">
        <v>0</v>
      </c>
      <c r="JV1471" s="471">
        <v>0</v>
      </c>
      <c r="JW1471" s="471">
        <v>0</v>
      </c>
      <c r="JX1471" s="471">
        <v>0</v>
      </c>
      <c r="JY1471" s="471">
        <v>0</v>
      </c>
      <c r="JZ1471" s="471">
        <v>0</v>
      </c>
      <c r="KA1471" s="471">
        <v>0</v>
      </c>
      <c r="KB1471" s="471">
        <v>0</v>
      </c>
      <c r="KC1471" s="496">
        <v>0</v>
      </c>
      <c r="KD1471" s="503">
        <v>50</v>
      </c>
      <c r="KE1471" s="471">
        <v>0</v>
      </c>
      <c r="KF1471" s="471">
        <v>0</v>
      </c>
      <c r="KG1471" s="471">
        <v>0</v>
      </c>
      <c r="KH1471" s="471">
        <v>0</v>
      </c>
      <c r="KI1471" s="471">
        <v>0</v>
      </c>
      <c r="KJ1471" s="471">
        <v>0</v>
      </c>
      <c r="KK1471" s="471">
        <v>0</v>
      </c>
      <c r="KL1471" s="471">
        <v>0</v>
      </c>
      <c r="KM1471" s="496">
        <v>0</v>
      </c>
      <c r="KN1471" s="503">
        <v>0</v>
      </c>
      <c r="KO1471" s="471">
        <v>0</v>
      </c>
      <c r="KP1471" s="471">
        <v>0</v>
      </c>
      <c r="KQ1471" s="471">
        <v>0</v>
      </c>
      <c r="KR1471" s="471">
        <v>0</v>
      </c>
      <c r="KS1471" s="471">
        <v>0</v>
      </c>
      <c r="KT1471" s="471">
        <v>0</v>
      </c>
      <c r="KU1471" s="471">
        <v>0</v>
      </c>
      <c r="KV1471" s="471">
        <v>0</v>
      </c>
      <c r="KW1471" s="496">
        <v>0</v>
      </c>
      <c r="KX1471" s="471">
        <v>1358</v>
      </c>
      <c r="KY1471" s="471">
        <v>506</v>
      </c>
      <c r="KZ1471" s="471">
        <v>386</v>
      </c>
      <c r="LA1471" s="471">
        <v>255</v>
      </c>
      <c r="LB1471" s="471">
        <v>89</v>
      </c>
      <c r="LC1471" s="471">
        <v>41</v>
      </c>
      <c r="LD1471" s="471">
        <v>14</v>
      </c>
      <c r="LE1471" s="471">
        <v>1</v>
      </c>
      <c r="LF1471" s="496">
        <v>2650</v>
      </c>
      <c r="LG1471" s="262"/>
      <c r="LH1471" s="262"/>
      <c r="LI1471" s="262"/>
      <c r="LJ1471" s="262"/>
      <c r="LK1471" s="262"/>
      <c r="LL1471" s="262"/>
      <c r="LM1471" s="262"/>
      <c r="LN1471" s="262"/>
      <c r="LO1471" s="262"/>
      <c r="LP1471" s="262"/>
      <c r="LQ1471" s="262"/>
      <c r="LR1471" s="262"/>
      <c r="LS1471" s="262"/>
      <c r="LT1471" s="262"/>
      <c r="LU1471" s="262"/>
      <c r="LV1471" s="262"/>
      <c r="LW1471" s="262"/>
      <c r="LX1471" s="262"/>
      <c r="LY1471" s="262"/>
      <c r="LZ1471" s="262"/>
      <c r="MA1471" s="262"/>
      <c r="MB1471" s="262"/>
      <c r="MC1471" s="262"/>
      <c r="MD1471" s="262"/>
      <c r="ME1471" s="262"/>
      <c r="MF1471" s="262"/>
      <c r="MG1471" s="262"/>
      <c r="MH1471" s="262"/>
      <c r="MI1471" s="262"/>
      <c r="MJ1471" s="262"/>
      <c r="MK1471" s="262"/>
      <c r="ML1471" s="262"/>
      <c r="MM1471" s="262"/>
      <c r="MN1471" s="262"/>
      <c r="MO1471" s="262"/>
      <c r="MP1471" s="262"/>
      <c r="MQ1471" s="262"/>
      <c r="MR1471" s="262"/>
      <c r="MS1471" s="262"/>
      <c r="MT1471" s="262"/>
      <c r="MU1471" s="262"/>
    </row>
    <row r="1472" spans="1:359" x14ac:dyDescent="0.2">
      <c r="A1472" s="241" t="s">
        <v>373</v>
      </c>
      <c r="B1472" s="476" t="s">
        <v>993</v>
      </c>
      <c r="C1472" s="326" t="s">
        <v>807</v>
      </c>
      <c r="D1472" s="283" t="s">
        <v>374</v>
      </c>
      <c r="E1472" s="503">
        <v>0</v>
      </c>
      <c r="F1472" s="471">
        <v>644</v>
      </c>
      <c r="G1472" s="471">
        <v>130</v>
      </c>
      <c r="H1472" s="471">
        <v>158</v>
      </c>
      <c r="I1472" s="471">
        <v>64</v>
      </c>
      <c r="J1472" s="471">
        <v>40</v>
      </c>
      <c r="K1472" s="471">
        <v>24</v>
      </c>
      <c r="L1472" s="471">
        <v>21</v>
      </c>
      <c r="M1472" s="471">
        <v>1</v>
      </c>
      <c r="N1472" s="496">
        <v>1082</v>
      </c>
      <c r="O1472" s="503">
        <v>10</v>
      </c>
      <c r="P1472" s="471">
        <v>0</v>
      </c>
      <c r="Q1472" s="471">
        <v>0</v>
      </c>
      <c r="R1472" s="471">
        <v>0</v>
      </c>
      <c r="S1472" s="471">
        <v>0</v>
      </c>
      <c r="T1472" s="471">
        <v>0</v>
      </c>
      <c r="U1472" s="471">
        <v>0</v>
      </c>
      <c r="V1472" s="471">
        <v>0</v>
      </c>
      <c r="W1472" s="471">
        <v>0</v>
      </c>
      <c r="X1472" s="496">
        <v>0</v>
      </c>
      <c r="Y1472" s="503">
        <v>25</v>
      </c>
      <c r="Z1472" s="471">
        <v>0</v>
      </c>
      <c r="AA1472" s="471">
        <v>0</v>
      </c>
      <c r="AB1472" s="471">
        <v>0</v>
      </c>
      <c r="AC1472" s="471">
        <v>0</v>
      </c>
      <c r="AD1472" s="471">
        <v>0</v>
      </c>
      <c r="AE1472" s="471">
        <v>0</v>
      </c>
      <c r="AF1472" s="471">
        <v>0</v>
      </c>
      <c r="AG1472" s="471">
        <v>0</v>
      </c>
      <c r="AH1472" s="496">
        <v>0</v>
      </c>
      <c r="AI1472" s="503">
        <v>50</v>
      </c>
      <c r="AJ1472" s="471">
        <v>0</v>
      </c>
      <c r="AK1472" s="471">
        <v>0</v>
      </c>
      <c r="AL1472" s="471">
        <v>0</v>
      </c>
      <c r="AM1472" s="471">
        <v>0</v>
      </c>
      <c r="AN1472" s="471">
        <v>0</v>
      </c>
      <c r="AO1472" s="471">
        <v>0</v>
      </c>
      <c r="AP1472" s="471">
        <v>0</v>
      </c>
      <c r="AQ1472" s="471">
        <v>0</v>
      </c>
      <c r="AR1472" s="496">
        <v>0</v>
      </c>
      <c r="AS1472" s="503">
        <v>100</v>
      </c>
      <c r="AT1472" s="471">
        <v>38</v>
      </c>
      <c r="AU1472" s="471">
        <v>17</v>
      </c>
      <c r="AV1472" s="471">
        <v>8</v>
      </c>
      <c r="AW1472" s="471">
        <v>4</v>
      </c>
      <c r="AX1472" s="471">
        <v>2</v>
      </c>
      <c r="AY1472" s="471">
        <v>2</v>
      </c>
      <c r="AZ1472" s="471">
        <v>0</v>
      </c>
      <c r="BA1472" s="471">
        <v>0</v>
      </c>
      <c r="BB1472" s="496">
        <v>71</v>
      </c>
      <c r="BC1472" s="503">
        <v>0</v>
      </c>
      <c r="BD1472" s="471">
        <v>0</v>
      </c>
      <c r="BE1472" s="471">
        <v>0</v>
      </c>
      <c r="BF1472" s="471">
        <v>0</v>
      </c>
      <c r="BG1472" s="471">
        <v>0</v>
      </c>
      <c r="BH1472" s="471">
        <v>0</v>
      </c>
      <c r="BI1472" s="471">
        <v>0</v>
      </c>
      <c r="BJ1472" s="471">
        <v>0</v>
      </c>
      <c r="BK1472" s="471">
        <v>0</v>
      </c>
      <c r="BL1472" s="496">
        <v>0</v>
      </c>
      <c r="BM1472" s="471">
        <v>38</v>
      </c>
      <c r="BN1472" s="471">
        <v>17</v>
      </c>
      <c r="BO1472" s="471">
        <v>8</v>
      </c>
      <c r="BP1472" s="471">
        <v>4</v>
      </c>
      <c r="BQ1472" s="471">
        <v>2</v>
      </c>
      <c r="BR1472" s="471">
        <v>2</v>
      </c>
      <c r="BS1472" s="471">
        <v>0</v>
      </c>
      <c r="BT1472" s="471">
        <v>0</v>
      </c>
      <c r="BU1472" s="496">
        <v>71</v>
      </c>
      <c r="BV1472" s="471">
        <v>682</v>
      </c>
      <c r="BW1472" s="471">
        <v>147</v>
      </c>
      <c r="BX1472" s="471">
        <v>166</v>
      </c>
      <c r="BY1472" s="471">
        <v>68</v>
      </c>
      <c r="BZ1472" s="471">
        <v>42</v>
      </c>
      <c r="CA1472" s="471">
        <v>26</v>
      </c>
      <c r="CB1472" s="471">
        <v>21</v>
      </c>
      <c r="CC1472" s="471">
        <v>1</v>
      </c>
      <c r="CD1472" s="496">
        <v>1153</v>
      </c>
      <c r="CE1472" s="503">
        <v>10</v>
      </c>
      <c r="CF1472" s="471">
        <v>0</v>
      </c>
      <c r="CG1472" s="471">
        <v>0</v>
      </c>
      <c r="CH1472" s="471">
        <v>0</v>
      </c>
      <c r="CI1472" s="471">
        <v>0</v>
      </c>
      <c r="CJ1472" s="471">
        <v>0</v>
      </c>
      <c r="CK1472" s="471">
        <v>0</v>
      </c>
      <c r="CL1472" s="471">
        <v>0</v>
      </c>
      <c r="CM1472" s="471">
        <v>0</v>
      </c>
      <c r="CN1472" s="496">
        <v>0</v>
      </c>
      <c r="CO1472" s="503">
        <v>25</v>
      </c>
      <c r="CP1472" s="471">
        <v>0</v>
      </c>
      <c r="CQ1472" s="471">
        <v>0</v>
      </c>
      <c r="CR1472" s="471">
        <v>0</v>
      </c>
      <c r="CS1472" s="471">
        <v>0</v>
      </c>
      <c r="CT1472" s="471">
        <v>0</v>
      </c>
      <c r="CU1472" s="471">
        <v>0</v>
      </c>
      <c r="CV1472" s="471">
        <v>0</v>
      </c>
      <c r="CW1472" s="471">
        <v>0</v>
      </c>
      <c r="CX1472" s="496">
        <v>0</v>
      </c>
      <c r="CY1472" s="503">
        <v>50</v>
      </c>
      <c r="CZ1472" s="471">
        <v>0</v>
      </c>
      <c r="DA1472" s="471">
        <v>0</v>
      </c>
      <c r="DB1472" s="471">
        <v>0</v>
      </c>
      <c r="DC1472" s="471">
        <v>0</v>
      </c>
      <c r="DD1472" s="471">
        <v>0</v>
      </c>
      <c r="DE1472" s="471">
        <v>0</v>
      </c>
      <c r="DF1472" s="471">
        <v>0</v>
      </c>
      <c r="DG1472" s="471">
        <v>0</v>
      </c>
      <c r="DH1472" s="496">
        <v>0</v>
      </c>
      <c r="DI1472" s="503">
        <v>100</v>
      </c>
      <c r="DJ1472" s="471">
        <v>70</v>
      </c>
      <c r="DK1472" s="471">
        <v>10</v>
      </c>
      <c r="DL1472" s="471">
        <v>23</v>
      </c>
      <c r="DM1472" s="471">
        <v>4</v>
      </c>
      <c r="DN1472" s="471">
        <v>1</v>
      </c>
      <c r="DO1472" s="471">
        <v>1</v>
      </c>
      <c r="DP1472" s="471">
        <v>4</v>
      </c>
      <c r="DQ1472" s="471">
        <v>3</v>
      </c>
      <c r="DR1472" s="496">
        <v>116</v>
      </c>
      <c r="DS1472" s="503">
        <v>0</v>
      </c>
      <c r="DT1472" s="471">
        <v>0</v>
      </c>
      <c r="DU1472" s="471">
        <v>0</v>
      </c>
      <c r="DV1472" s="471">
        <v>0</v>
      </c>
      <c r="DW1472" s="471">
        <v>0</v>
      </c>
      <c r="DX1472" s="471">
        <v>0</v>
      </c>
      <c r="DY1472" s="471">
        <v>0</v>
      </c>
      <c r="DZ1472" s="471">
        <v>0</v>
      </c>
      <c r="EA1472" s="471">
        <v>0</v>
      </c>
      <c r="EB1472" s="496">
        <v>0</v>
      </c>
      <c r="EC1472" s="471">
        <v>70</v>
      </c>
      <c r="ED1472" s="471">
        <v>10</v>
      </c>
      <c r="EE1472" s="471">
        <v>23</v>
      </c>
      <c r="EF1472" s="471">
        <v>4</v>
      </c>
      <c r="EG1472" s="471">
        <v>1</v>
      </c>
      <c r="EH1472" s="471">
        <v>1</v>
      </c>
      <c r="EI1472" s="471">
        <v>4</v>
      </c>
      <c r="EJ1472" s="471">
        <v>3</v>
      </c>
      <c r="EK1472" s="496">
        <v>116</v>
      </c>
      <c r="EL1472" s="518">
        <v>50</v>
      </c>
      <c r="EM1472" s="471">
        <v>0</v>
      </c>
      <c r="EN1472" s="471">
        <v>0</v>
      </c>
      <c r="EO1472" s="471">
        <v>0</v>
      </c>
      <c r="EP1472" s="471">
        <v>0</v>
      </c>
      <c r="EQ1472" s="471">
        <v>0</v>
      </c>
      <c r="ER1472" s="471">
        <v>0</v>
      </c>
      <c r="ES1472" s="471">
        <v>0</v>
      </c>
      <c r="ET1472" s="471">
        <v>0</v>
      </c>
      <c r="EU1472" s="496">
        <v>0</v>
      </c>
      <c r="EV1472" s="503">
        <v>100</v>
      </c>
      <c r="EW1472" s="471">
        <v>0</v>
      </c>
      <c r="EX1472" s="471">
        <v>0</v>
      </c>
      <c r="EY1472" s="471">
        <v>0</v>
      </c>
      <c r="EZ1472" s="471">
        <v>0</v>
      </c>
      <c r="FA1472" s="471">
        <v>0</v>
      </c>
      <c r="FB1472" s="471">
        <v>0</v>
      </c>
      <c r="FC1472" s="471">
        <v>0</v>
      </c>
      <c r="FD1472" s="471">
        <v>0</v>
      </c>
      <c r="FE1472" s="496">
        <v>0</v>
      </c>
      <c r="FF1472" s="503">
        <v>150</v>
      </c>
      <c r="FG1472" s="471">
        <v>0</v>
      </c>
      <c r="FH1472" s="471">
        <v>0</v>
      </c>
      <c r="FI1472" s="471">
        <v>0</v>
      </c>
      <c r="FJ1472" s="471">
        <v>0</v>
      </c>
      <c r="FK1472" s="471">
        <v>0</v>
      </c>
      <c r="FL1472" s="471">
        <v>0</v>
      </c>
      <c r="FM1472" s="471">
        <v>0</v>
      </c>
      <c r="FN1472" s="471">
        <v>0</v>
      </c>
      <c r="FO1472" s="496">
        <v>0</v>
      </c>
      <c r="FP1472" s="503">
        <v>200</v>
      </c>
      <c r="FQ1472" s="471">
        <v>26</v>
      </c>
      <c r="FR1472" s="471">
        <v>9</v>
      </c>
      <c r="FS1472" s="471">
        <v>8</v>
      </c>
      <c r="FT1472" s="471">
        <v>2</v>
      </c>
      <c r="FU1472" s="471">
        <v>0</v>
      </c>
      <c r="FV1472" s="471">
        <v>3</v>
      </c>
      <c r="FW1472" s="471">
        <v>0</v>
      </c>
      <c r="FX1472" s="471">
        <v>0</v>
      </c>
      <c r="FY1472" s="496">
        <v>48</v>
      </c>
      <c r="FZ1472" s="503">
        <v>0</v>
      </c>
      <c r="GA1472" s="471">
        <v>0</v>
      </c>
      <c r="GB1472" s="471">
        <v>0</v>
      </c>
      <c r="GC1472" s="471">
        <v>0</v>
      </c>
      <c r="GD1472" s="471">
        <v>0</v>
      </c>
      <c r="GE1472" s="471">
        <v>0</v>
      </c>
      <c r="GF1472" s="471">
        <v>0</v>
      </c>
      <c r="GG1472" s="471">
        <v>0</v>
      </c>
      <c r="GH1472" s="471">
        <v>0</v>
      </c>
      <c r="GI1472" s="496">
        <v>0</v>
      </c>
      <c r="GJ1472" s="471">
        <v>26</v>
      </c>
      <c r="GK1472" s="471">
        <v>9</v>
      </c>
      <c r="GL1472" s="471">
        <v>8</v>
      </c>
      <c r="GM1472" s="471">
        <v>2</v>
      </c>
      <c r="GN1472" s="471">
        <v>0</v>
      </c>
      <c r="GO1472" s="471">
        <v>3</v>
      </c>
      <c r="GP1472" s="471">
        <v>0</v>
      </c>
      <c r="GQ1472" s="471">
        <v>0</v>
      </c>
      <c r="GR1472" s="496">
        <v>48</v>
      </c>
      <c r="GS1472" s="503">
        <v>100</v>
      </c>
      <c r="GT1472" s="471">
        <v>0</v>
      </c>
      <c r="GU1472" s="471">
        <v>0</v>
      </c>
      <c r="GV1472" s="471">
        <v>0</v>
      </c>
      <c r="GW1472" s="471">
        <v>0</v>
      </c>
      <c r="GX1472" s="471">
        <v>0</v>
      </c>
      <c r="GY1472" s="471">
        <v>0</v>
      </c>
      <c r="GZ1472" s="471">
        <v>0</v>
      </c>
      <c r="HA1472" s="471">
        <v>0</v>
      </c>
      <c r="HB1472" s="496">
        <v>0</v>
      </c>
      <c r="HC1472" s="503">
        <v>150</v>
      </c>
      <c r="HD1472" s="471">
        <v>0</v>
      </c>
      <c r="HE1472" s="471">
        <v>0</v>
      </c>
      <c r="HF1472" s="471">
        <v>0</v>
      </c>
      <c r="HG1472" s="471">
        <v>0</v>
      </c>
      <c r="HH1472" s="471">
        <v>0</v>
      </c>
      <c r="HI1472" s="471">
        <v>0</v>
      </c>
      <c r="HJ1472" s="471">
        <v>0</v>
      </c>
      <c r="HK1472" s="471">
        <v>0</v>
      </c>
      <c r="HL1472" s="496">
        <v>0</v>
      </c>
      <c r="HM1472" s="503">
        <v>200</v>
      </c>
      <c r="HN1472" s="471">
        <v>0</v>
      </c>
      <c r="HO1472" s="471">
        <v>0</v>
      </c>
      <c r="HP1472" s="471">
        <v>0</v>
      </c>
      <c r="HQ1472" s="471">
        <v>0</v>
      </c>
      <c r="HR1472" s="471">
        <v>0</v>
      </c>
      <c r="HS1472" s="471">
        <v>0</v>
      </c>
      <c r="HT1472" s="471">
        <v>0</v>
      </c>
      <c r="HU1472" s="471">
        <v>0</v>
      </c>
      <c r="HV1472" s="496">
        <v>0</v>
      </c>
      <c r="HW1472" s="503">
        <v>250</v>
      </c>
      <c r="HX1472" s="471">
        <v>0</v>
      </c>
      <c r="HY1472" s="471">
        <v>0</v>
      </c>
      <c r="HZ1472" s="471">
        <v>0</v>
      </c>
      <c r="IA1472" s="471">
        <v>0</v>
      </c>
      <c r="IB1472" s="471">
        <v>0</v>
      </c>
      <c r="IC1472" s="471">
        <v>0</v>
      </c>
      <c r="ID1472" s="471">
        <v>0</v>
      </c>
      <c r="IE1472" s="471">
        <v>0</v>
      </c>
      <c r="IF1472" s="496">
        <v>0</v>
      </c>
      <c r="IG1472" s="503">
        <v>300</v>
      </c>
      <c r="IH1472" s="471">
        <v>10</v>
      </c>
      <c r="II1472" s="471">
        <v>4</v>
      </c>
      <c r="IJ1472" s="471">
        <v>1</v>
      </c>
      <c r="IK1472" s="471">
        <v>1</v>
      </c>
      <c r="IL1472" s="471">
        <v>0</v>
      </c>
      <c r="IM1472" s="471">
        <v>0</v>
      </c>
      <c r="IN1472" s="471">
        <v>0</v>
      </c>
      <c r="IO1472" s="471">
        <v>0</v>
      </c>
      <c r="IP1472" s="496">
        <v>16</v>
      </c>
      <c r="IQ1472" s="503">
        <v>0</v>
      </c>
      <c r="IR1472" s="471">
        <v>0</v>
      </c>
      <c r="IS1472" s="471">
        <v>0</v>
      </c>
      <c r="IT1472" s="471">
        <v>0</v>
      </c>
      <c r="IU1472" s="471">
        <v>0</v>
      </c>
      <c r="IV1472" s="471">
        <v>0</v>
      </c>
      <c r="IW1472" s="471">
        <v>0</v>
      </c>
      <c r="IX1472" s="471">
        <v>0</v>
      </c>
      <c r="IY1472" s="471">
        <v>0</v>
      </c>
      <c r="IZ1472" s="496">
        <v>0</v>
      </c>
      <c r="JA1472" s="471">
        <v>10</v>
      </c>
      <c r="JB1472" s="471">
        <v>4</v>
      </c>
      <c r="JC1472" s="471">
        <v>1</v>
      </c>
      <c r="JD1472" s="471">
        <v>1</v>
      </c>
      <c r="JE1472" s="471">
        <v>0</v>
      </c>
      <c r="JF1472" s="471">
        <v>0</v>
      </c>
      <c r="JG1472" s="471">
        <v>0</v>
      </c>
      <c r="JH1472" s="471">
        <v>0</v>
      </c>
      <c r="JI1472" s="471">
        <v>16</v>
      </c>
      <c r="JJ1472" s="503">
        <v>0</v>
      </c>
      <c r="JK1472" s="471">
        <v>13</v>
      </c>
      <c r="JL1472" s="471">
        <v>6</v>
      </c>
      <c r="JM1472" s="471">
        <v>6</v>
      </c>
      <c r="JN1472" s="471">
        <v>3</v>
      </c>
      <c r="JO1472" s="471">
        <v>4</v>
      </c>
      <c r="JP1472" s="471">
        <v>2</v>
      </c>
      <c r="JQ1472" s="471">
        <v>2</v>
      </c>
      <c r="JR1472" s="471">
        <v>0</v>
      </c>
      <c r="JS1472" s="496">
        <v>36</v>
      </c>
      <c r="JT1472" s="503">
        <v>10</v>
      </c>
      <c r="JU1472" s="471">
        <v>0</v>
      </c>
      <c r="JV1472" s="471">
        <v>0</v>
      </c>
      <c r="JW1472" s="471">
        <v>0</v>
      </c>
      <c r="JX1472" s="471">
        <v>0</v>
      </c>
      <c r="JY1472" s="471">
        <v>0</v>
      </c>
      <c r="JZ1472" s="471">
        <v>0</v>
      </c>
      <c r="KA1472" s="471">
        <v>0</v>
      </c>
      <c r="KB1472" s="471">
        <v>0</v>
      </c>
      <c r="KC1472" s="496">
        <v>0</v>
      </c>
      <c r="KD1472" s="503">
        <v>50</v>
      </c>
      <c r="KE1472" s="471">
        <v>0</v>
      </c>
      <c r="KF1472" s="471">
        <v>0</v>
      </c>
      <c r="KG1472" s="471">
        <v>0</v>
      </c>
      <c r="KH1472" s="471">
        <v>0</v>
      </c>
      <c r="KI1472" s="471">
        <v>0</v>
      </c>
      <c r="KJ1472" s="471">
        <v>0</v>
      </c>
      <c r="KK1472" s="471">
        <v>0</v>
      </c>
      <c r="KL1472" s="471">
        <v>0</v>
      </c>
      <c r="KM1472" s="496">
        <v>0</v>
      </c>
      <c r="KN1472" s="503">
        <v>0</v>
      </c>
      <c r="KO1472" s="471">
        <v>0</v>
      </c>
      <c r="KP1472" s="471">
        <v>0</v>
      </c>
      <c r="KQ1472" s="471">
        <v>0</v>
      </c>
      <c r="KR1472" s="471">
        <v>0</v>
      </c>
      <c r="KS1472" s="471">
        <v>0</v>
      </c>
      <c r="KT1472" s="471">
        <v>0</v>
      </c>
      <c r="KU1472" s="471">
        <v>0</v>
      </c>
      <c r="KV1472" s="471">
        <v>0</v>
      </c>
      <c r="KW1472" s="496">
        <v>0</v>
      </c>
      <c r="KX1472" s="471">
        <v>13</v>
      </c>
      <c r="KY1472" s="471">
        <v>6</v>
      </c>
      <c r="KZ1472" s="471">
        <v>6</v>
      </c>
      <c r="LA1472" s="471">
        <v>3</v>
      </c>
      <c r="LB1472" s="471">
        <v>4</v>
      </c>
      <c r="LC1472" s="471">
        <v>2</v>
      </c>
      <c r="LD1472" s="471">
        <v>2</v>
      </c>
      <c r="LE1472" s="471">
        <v>0</v>
      </c>
      <c r="LF1472" s="496">
        <v>36</v>
      </c>
      <c r="LG1472" s="262"/>
      <c r="LH1472" s="262"/>
      <c r="LI1472" s="262"/>
      <c r="LJ1472" s="262"/>
      <c r="LK1472" s="262"/>
      <c r="LL1472" s="262"/>
      <c r="LM1472" s="262"/>
      <c r="LN1472" s="262"/>
      <c r="LO1472" s="262"/>
      <c r="LP1472" s="262"/>
      <c r="LQ1472" s="262"/>
      <c r="LR1472" s="262"/>
      <c r="LS1472" s="262"/>
      <c r="LT1472" s="262"/>
      <c r="LU1472" s="262"/>
      <c r="LV1472" s="262"/>
      <c r="LW1472" s="262"/>
      <c r="LX1472" s="262"/>
      <c r="LY1472" s="262"/>
      <c r="LZ1472" s="262"/>
      <c r="MA1472" s="262"/>
      <c r="MB1472" s="262"/>
      <c r="MC1472" s="262"/>
      <c r="MD1472" s="262"/>
      <c r="ME1472" s="262"/>
      <c r="MF1472" s="262"/>
      <c r="MG1472" s="262"/>
      <c r="MH1472" s="262"/>
      <c r="MI1472" s="262"/>
      <c r="MJ1472" s="262"/>
      <c r="MK1472" s="262"/>
      <c r="ML1472" s="262"/>
      <c r="MM1472" s="262"/>
      <c r="MN1472" s="262"/>
      <c r="MO1472" s="262"/>
      <c r="MP1472" s="262"/>
      <c r="MQ1472" s="262"/>
      <c r="MR1472" s="262"/>
      <c r="MS1472" s="262"/>
      <c r="MT1472" s="262"/>
      <c r="MU1472" s="262"/>
    </row>
    <row r="1473" spans="1:359" x14ac:dyDescent="0.2">
      <c r="A1473" s="241" t="s">
        <v>375</v>
      </c>
      <c r="B1473" s="476" t="s">
        <v>994</v>
      </c>
      <c r="C1473" s="326" t="s">
        <v>640</v>
      </c>
      <c r="D1473" s="283" t="s">
        <v>376</v>
      </c>
      <c r="E1473" s="503">
        <v>0</v>
      </c>
      <c r="F1473" s="471">
        <v>139</v>
      </c>
      <c r="G1473" s="471">
        <v>615</v>
      </c>
      <c r="H1473" s="471">
        <v>881</v>
      </c>
      <c r="I1473" s="471">
        <v>747</v>
      </c>
      <c r="J1473" s="471">
        <v>362</v>
      </c>
      <c r="K1473" s="471">
        <v>138</v>
      </c>
      <c r="L1473" s="471">
        <v>15</v>
      </c>
      <c r="M1473" s="471">
        <v>2</v>
      </c>
      <c r="N1473" s="496">
        <v>2899</v>
      </c>
      <c r="O1473" s="503">
        <v>10</v>
      </c>
      <c r="P1473" s="471">
        <v>0</v>
      </c>
      <c r="Q1473" s="471">
        <v>0</v>
      </c>
      <c r="R1473" s="471">
        <v>0</v>
      </c>
      <c r="S1473" s="471">
        <v>0</v>
      </c>
      <c r="T1473" s="471">
        <v>0</v>
      </c>
      <c r="U1473" s="471">
        <v>0</v>
      </c>
      <c r="V1473" s="471">
        <v>0</v>
      </c>
      <c r="W1473" s="471">
        <v>0</v>
      </c>
      <c r="X1473" s="496">
        <v>0</v>
      </c>
      <c r="Y1473" s="503">
        <v>25</v>
      </c>
      <c r="Z1473" s="471">
        <v>0</v>
      </c>
      <c r="AA1473" s="471">
        <v>0</v>
      </c>
      <c r="AB1473" s="471">
        <v>0</v>
      </c>
      <c r="AC1473" s="471">
        <v>0</v>
      </c>
      <c r="AD1473" s="471">
        <v>0</v>
      </c>
      <c r="AE1473" s="471">
        <v>0</v>
      </c>
      <c r="AF1473" s="471">
        <v>0</v>
      </c>
      <c r="AG1473" s="471">
        <v>0</v>
      </c>
      <c r="AH1473" s="496">
        <v>0</v>
      </c>
      <c r="AI1473" s="503">
        <v>50</v>
      </c>
      <c r="AJ1473" s="471">
        <v>0</v>
      </c>
      <c r="AK1473" s="471">
        <v>0</v>
      </c>
      <c r="AL1473" s="471">
        <v>0</v>
      </c>
      <c r="AM1473" s="471">
        <v>0</v>
      </c>
      <c r="AN1473" s="471">
        <v>0</v>
      </c>
      <c r="AO1473" s="471">
        <v>0</v>
      </c>
      <c r="AP1473" s="471">
        <v>0</v>
      </c>
      <c r="AQ1473" s="471">
        <v>0</v>
      </c>
      <c r="AR1473" s="496">
        <v>0</v>
      </c>
      <c r="AS1473" s="503">
        <v>100</v>
      </c>
      <c r="AT1473" s="471">
        <v>0</v>
      </c>
      <c r="AU1473" s="471">
        <v>0</v>
      </c>
      <c r="AV1473" s="471">
        <v>0</v>
      </c>
      <c r="AW1473" s="471">
        <v>0</v>
      </c>
      <c r="AX1473" s="471">
        <v>0</v>
      </c>
      <c r="AY1473" s="471">
        <v>0</v>
      </c>
      <c r="AZ1473" s="471">
        <v>0</v>
      </c>
      <c r="BA1473" s="471">
        <v>0</v>
      </c>
      <c r="BB1473" s="496">
        <v>0</v>
      </c>
      <c r="BC1473" s="503">
        <v>0</v>
      </c>
      <c r="BD1473" s="471">
        <v>0</v>
      </c>
      <c r="BE1473" s="471">
        <v>0</v>
      </c>
      <c r="BF1473" s="471">
        <v>0</v>
      </c>
      <c r="BG1473" s="471">
        <v>0</v>
      </c>
      <c r="BH1473" s="471">
        <v>0</v>
      </c>
      <c r="BI1473" s="471">
        <v>0</v>
      </c>
      <c r="BJ1473" s="471">
        <v>0</v>
      </c>
      <c r="BK1473" s="471">
        <v>0</v>
      </c>
      <c r="BL1473" s="496">
        <v>0</v>
      </c>
      <c r="BM1473" s="471">
        <v>0</v>
      </c>
      <c r="BN1473" s="471">
        <v>0</v>
      </c>
      <c r="BO1473" s="471">
        <v>0</v>
      </c>
      <c r="BP1473" s="471">
        <v>0</v>
      </c>
      <c r="BQ1473" s="471">
        <v>0</v>
      </c>
      <c r="BR1473" s="471">
        <v>0</v>
      </c>
      <c r="BS1473" s="471">
        <v>0</v>
      </c>
      <c r="BT1473" s="471">
        <v>0</v>
      </c>
      <c r="BU1473" s="496">
        <v>0</v>
      </c>
      <c r="BV1473" s="471">
        <v>139</v>
      </c>
      <c r="BW1473" s="471">
        <v>615</v>
      </c>
      <c r="BX1473" s="471">
        <v>881</v>
      </c>
      <c r="BY1473" s="471">
        <v>747</v>
      </c>
      <c r="BZ1473" s="471">
        <v>362</v>
      </c>
      <c r="CA1473" s="471">
        <v>138</v>
      </c>
      <c r="CB1473" s="471">
        <v>15</v>
      </c>
      <c r="CC1473" s="471">
        <v>2</v>
      </c>
      <c r="CD1473" s="496">
        <v>2899</v>
      </c>
      <c r="CE1473" s="503">
        <v>10</v>
      </c>
      <c r="CF1473" s="471">
        <v>0</v>
      </c>
      <c r="CG1473" s="471">
        <v>0</v>
      </c>
      <c r="CH1473" s="471">
        <v>0</v>
      </c>
      <c r="CI1473" s="471">
        <v>0</v>
      </c>
      <c r="CJ1473" s="471">
        <v>0</v>
      </c>
      <c r="CK1473" s="471">
        <v>0</v>
      </c>
      <c r="CL1473" s="471">
        <v>0</v>
      </c>
      <c r="CM1473" s="471">
        <v>0</v>
      </c>
      <c r="CN1473" s="496">
        <v>0</v>
      </c>
      <c r="CO1473" s="503">
        <v>25</v>
      </c>
      <c r="CP1473" s="471">
        <v>0</v>
      </c>
      <c r="CQ1473" s="471">
        <v>0</v>
      </c>
      <c r="CR1473" s="471">
        <v>0</v>
      </c>
      <c r="CS1473" s="471">
        <v>0</v>
      </c>
      <c r="CT1473" s="471">
        <v>0</v>
      </c>
      <c r="CU1473" s="471">
        <v>0</v>
      </c>
      <c r="CV1473" s="471">
        <v>0</v>
      </c>
      <c r="CW1473" s="471">
        <v>0</v>
      </c>
      <c r="CX1473" s="496">
        <v>0</v>
      </c>
      <c r="CY1473" s="503">
        <v>50</v>
      </c>
      <c r="CZ1473" s="471">
        <v>0</v>
      </c>
      <c r="DA1473" s="471">
        <v>0</v>
      </c>
      <c r="DB1473" s="471">
        <v>0</v>
      </c>
      <c r="DC1473" s="471">
        <v>0</v>
      </c>
      <c r="DD1473" s="471">
        <v>0</v>
      </c>
      <c r="DE1473" s="471">
        <v>0</v>
      </c>
      <c r="DF1473" s="471">
        <v>0</v>
      </c>
      <c r="DG1473" s="471">
        <v>0</v>
      </c>
      <c r="DH1473" s="496">
        <v>0</v>
      </c>
      <c r="DI1473" s="503">
        <v>100</v>
      </c>
      <c r="DJ1473" s="471">
        <v>48</v>
      </c>
      <c r="DK1473" s="471">
        <v>53</v>
      </c>
      <c r="DL1473" s="471">
        <v>59</v>
      </c>
      <c r="DM1473" s="471">
        <v>52</v>
      </c>
      <c r="DN1473" s="471">
        <v>33</v>
      </c>
      <c r="DO1473" s="471">
        <v>16</v>
      </c>
      <c r="DP1473" s="471">
        <v>1</v>
      </c>
      <c r="DQ1473" s="471">
        <v>2</v>
      </c>
      <c r="DR1473" s="496">
        <v>264</v>
      </c>
      <c r="DS1473" s="503">
        <v>0</v>
      </c>
      <c r="DT1473" s="471">
        <v>0</v>
      </c>
      <c r="DU1473" s="471">
        <v>0</v>
      </c>
      <c r="DV1473" s="471">
        <v>0</v>
      </c>
      <c r="DW1473" s="471">
        <v>0</v>
      </c>
      <c r="DX1473" s="471">
        <v>0</v>
      </c>
      <c r="DY1473" s="471">
        <v>0</v>
      </c>
      <c r="DZ1473" s="471">
        <v>0</v>
      </c>
      <c r="EA1473" s="471">
        <v>0</v>
      </c>
      <c r="EB1473" s="496">
        <v>0</v>
      </c>
      <c r="EC1473" s="471">
        <v>48</v>
      </c>
      <c r="ED1473" s="471">
        <v>53</v>
      </c>
      <c r="EE1473" s="471">
        <v>59</v>
      </c>
      <c r="EF1473" s="471">
        <v>52</v>
      </c>
      <c r="EG1473" s="471">
        <v>33</v>
      </c>
      <c r="EH1473" s="471">
        <v>16</v>
      </c>
      <c r="EI1473" s="471">
        <v>1</v>
      </c>
      <c r="EJ1473" s="471">
        <v>2</v>
      </c>
      <c r="EK1473" s="496">
        <v>264</v>
      </c>
      <c r="EL1473" s="518">
        <v>50</v>
      </c>
      <c r="EM1473" s="471">
        <v>0</v>
      </c>
      <c r="EN1473" s="471">
        <v>0</v>
      </c>
      <c r="EO1473" s="471">
        <v>0</v>
      </c>
      <c r="EP1473" s="471">
        <v>0</v>
      </c>
      <c r="EQ1473" s="471">
        <v>0</v>
      </c>
      <c r="ER1473" s="471">
        <v>0</v>
      </c>
      <c r="ES1473" s="471">
        <v>0</v>
      </c>
      <c r="ET1473" s="471">
        <v>0</v>
      </c>
      <c r="EU1473" s="496">
        <v>0</v>
      </c>
      <c r="EV1473" s="503">
        <v>100</v>
      </c>
      <c r="EW1473" s="471">
        <v>0</v>
      </c>
      <c r="EX1473" s="471">
        <v>0</v>
      </c>
      <c r="EY1473" s="471">
        <v>0</v>
      </c>
      <c r="EZ1473" s="471">
        <v>0</v>
      </c>
      <c r="FA1473" s="471">
        <v>0</v>
      </c>
      <c r="FB1473" s="471">
        <v>0</v>
      </c>
      <c r="FC1473" s="471">
        <v>0</v>
      </c>
      <c r="FD1473" s="471">
        <v>0</v>
      </c>
      <c r="FE1473" s="496">
        <v>0</v>
      </c>
      <c r="FF1473" s="503">
        <v>150</v>
      </c>
      <c r="FG1473" s="471">
        <v>0</v>
      </c>
      <c r="FH1473" s="471">
        <v>0</v>
      </c>
      <c r="FI1473" s="471">
        <v>0</v>
      </c>
      <c r="FJ1473" s="471">
        <v>0</v>
      </c>
      <c r="FK1473" s="471">
        <v>0</v>
      </c>
      <c r="FL1473" s="471">
        <v>0</v>
      </c>
      <c r="FM1473" s="471">
        <v>0</v>
      </c>
      <c r="FN1473" s="471">
        <v>0</v>
      </c>
      <c r="FO1473" s="496">
        <v>0</v>
      </c>
      <c r="FP1473" s="503">
        <v>200</v>
      </c>
      <c r="FQ1473" s="471">
        <v>43</v>
      </c>
      <c r="FR1473" s="471">
        <v>105</v>
      </c>
      <c r="FS1473" s="471">
        <v>5</v>
      </c>
      <c r="FT1473" s="471">
        <v>0</v>
      </c>
      <c r="FU1473" s="471">
        <v>0</v>
      </c>
      <c r="FV1473" s="471">
        <v>0</v>
      </c>
      <c r="FW1473" s="471">
        <v>0</v>
      </c>
      <c r="FX1473" s="471">
        <v>0</v>
      </c>
      <c r="FY1473" s="496">
        <v>153</v>
      </c>
      <c r="FZ1473" s="503">
        <v>0</v>
      </c>
      <c r="GA1473" s="471">
        <v>0</v>
      </c>
      <c r="GB1473" s="471">
        <v>0</v>
      </c>
      <c r="GC1473" s="471">
        <v>0</v>
      </c>
      <c r="GD1473" s="471">
        <v>0</v>
      </c>
      <c r="GE1473" s="471">
        <v>0</v>
      </c>
      <c r="GF1473" s="471">
        <v>0</v>
      </c>
      <c r="GG1473" s="471">
        <v>0</v>
      </c>
      <c r="GH1473" s="471">
        <v>0</v>
      </c>
      <c r="GI1473" s="496">
        <v>0</v>
      </c>
      <c r="GJ1473" s="471">
        <v>43</v>
      </c>
      <c r="GK1473" s="471">
        <v>105</v>
      </c>
      <c r="GL1473" s="471">
        <v>5</v>
      </c>
      <c r="GM1473" s="471">
        <v>0</v>
      </c>
      <c r="GN1473" s="471">
        <v>0</v>
      </c>
      <c r="GO1473" s="471">
        <v>0</v>
      </c>
      <c r="GP1473" s="471">
        <v>0</v>
      </c>
      <c r="GQ1473" s="471">
        <v>0</v>
      </c>
      <c r="GR1473" s="496">
        <v>153</v>
      </c>
      <c r="GS1473" s="503">
        <v>100</v>
      </c>
      <c r="GT1473" s="471">
        <v>0</v>
      </c>
      <c r="GU1473" s="471">
        <v>0</v>
      </c>
      <c r="GV1473" s="471">
        <v>0</v>
      </c>
      <c r="GW1473" s="471">
        <v>0</v>
      </c>
      <c r="GX1473" s="471">
        <v>0</v>
      </c>
      <c r="GY1473" s="471">
        <v>0</v>
      </c>
      <c r="GZ1473" s="471">
        <v>0</v>
      </c>
      <c r="HA1473" s="471">
        <v>0</v>
      </c>
      <c r="HB1473" s="496">
        <v>0</v>
      </c>
      <c r="HC1473" s="503">
        <v>150</v>
      </c>
      <c r="HD1473" s="471">
        <v>0</v>
      </c>
      <c r="HE1473" s="471">
        <v>0</v>
      </c>
      <c r="HF1473" s="471">
        <v>0</v>
      </c>
      <c r="HG1473" s="471">
        <v>0</v>
      </c>
      <c r="HH1473" s="471">
        <v>0</v>
      </c>
      <c r="HI1473" s="471">
        <v>0</v>
      </c>
      <c r="HJ1473" s="471">
        <v>0</v>
      </c>
      <c r="HK1473" s="471">
        <v>0</v>
      </c>
      <c r="HL1473" s="496">
        <v>0</v>
      </c>
      <c r="HM1473" s="503">
        <v>200</v>
      </c>
      <c r="HN1473" s="471">
        <v>0</v>
      </c>
      <c r="HO1473" s="471">
        <v>0</v>
      </c>
      <c r="HP1473" s="471">
        <v>0</v>
      </c>
      <c r="HQ1473" s="471">
        <v>0</v>
      </c>
      <c r="HR1473" s="471">
        <v>0</v>
      </c>
      <c r="HS1473" s="471">
        <v>0</v>
      </c>
      <c r="HT1473" s="471">
        <v>0</v>
      </c>
      <c r="HU1473" s="471">
        <v>0</v>
      </c>
      <c r="HV1473" s="496">
        <v>0</v>
      </c>
      <c r="HW1473" s="503">
        <v>250</v>
      </c>
      <c r="HX1473" s="471">
        <v>0</v>
      </c>
      <c r="HY1473" s="471">
        <v>0</v>
      </c>
      <c r="HZ1473" s="471">
        <v>0</v>
      </c>
      <c r="IA1473" s="471">
        <v>0</v>
      </c>
      <c r="IB1473" s="471">
        <v>0</v>
      </c>
      <c r="IC1473" s="471">
        <v>0</v>
      </c>
      <c r="ID1473" s="471">
        <v>0</v>
      </c>
      <c r="IE1473" s="471">
        <v>0</v>
      </c>
      <c r="IF1473" s="496">
        <v>0</v>
      </c>
      <c r="IG1473" s="503">
        <v>300</v>
      </c>
      <c r="IH1473" s="471">
        <v>90</v>
      </c>
      <c r="II1473" s="471">
        <v>170</v>
      </c>
      <c r="IJ1473" s="471">
        <v>4</v>
      </c>
      <c r="IK1473" s="471">
        <v>2</v>
      </c>
      <c r="IL1473" s="471">
        <v>2</v>
      </c>
      <c r="IM1473" s="471">
        <v>0</v>
      </c>
      <c r="IN1473" s="471">
        <v>0</v>
      </c>
      <c r="IO1473" s="471">
        <v>0</v>
      </c>
      <c r="IP1473" s="496">
        <v>268</v>
      </c>
      <c r="IQ1473" s="503">
        <v>0</v>
      </c>
      <c r="IR1473" s="471">
        <v>0</v>
      </c>
      <c r="IS1473" s="471">
        <v>0</v>
      </c>
      <c r="IT1473" s="471">
        <v>0</v>
      </c>
      <c r="IU1473" s="471">
        <v>0</v>
      </c>
      <c r="IV1473" s="471">
        <v>0</v>
      </c>
      <c r="IW1473" s="471">
        <v>0</v>
      </c>
      <c r="IX1473" s="471">
        <v>0</v>
      </c>
      <c r="IY1473" s="471">
        <v>0</v>
      </c>
      <c r="IZ1473" s="496">
        <v>0</v>
      </c>
      <c r="JA1473" s="471">
        <v>90</v>
      </c>
      <c r="JB1473" s="471">
        <v>170</v>
      </c>
      <c r="JC1473" s="471">
        <v>4</v>
      </c>
      <c r="JD1473" s="471">
        <v>2</v>
      </c>
      <c r="JE1473" s="471">
        <v>2</v>
      </c>
      <c r="JF1473" s="471">
        <v>0</v>
      </c>
      <c r="JG1473" s="471">
        <v>0</v>
      </c>
      <c r="JH1473" s="471">
        <v>0</v>
      </c>
      <c r="JI1473" s="471">
        <v>268</v>
      </c>
      <c r="JJ1473" s="503">
        <v>0</v>
      </c>
      <c r="JK1473" s="471">
        <v>12</v>
      </c>
      <c r="JL1473" s="471">
        <v>42</v>
      </c>
      <c r="JM1473" s="471">
        <v>97</v>
      </c>
      <c r="JN1473" s="471">
        <v>37</v>
      </c>
      <c r="JO1473" s="471">
        <v>15</v>
      </c>
      <c r="JP1473" s="471">
        <v>9</v>
      </c>
      <c r="JQ1473" s="471">
        <v>3</v>
      </c>
      <c r="JR1473" s="471">
        <v>1</v>
      </c>
      <c r="JS1473" s="496">
        <v>216</v>
      </c>
      <c r="JT1473" s="503">
        <v>10</v>
      </c>
      <c r="JU1473" s="471">
        <v>0</v>
      </c>
      <c r="JV1473" s="471">
        <v>0</v>
      </c>
      <c r="JW1473" s="471">
        <v>0</v>
      </c>
      <c r="JX1473" s="471">
        <v>0</v>
      </c>
      <c r="JY1473" s="471">
        <v>0</v>
      </c>
      <c r="JZ1473" s="471">
        <v>0</v>
      </c>
      <c r="KA1473" s="471">
        <v>0</v>
      </c>
      <c r="KB1473" s="471">
        <v>0</v>
      </c>
      <c r="KC1473" s="496">
        <v>0</v>
      </c>
      <c r="KD1473" s="503">
        <v>50</v>
      </c>
      <c r="KE1473" s="471">
        <v>0</v>
      </c>
      <c r="KF1473" s="471">
        <v>0</v>
      </c>
      <c r="KG1473" s="471">
        <v>0</v>
      </c>
      <c r="KH1473" s="471">
        <v>0</v>
      </c>
      <c r="KI1473" s="471">
        <v>0</v>
      </c>
      <c r="KJ1473" s="471">
        <v>0</v>
      </c>
      <c r="KK1473" s="471">
        <v>0</v>
      </c>
      <c r="KL1473" s="471">
        <v>0</v>
      </c>
      <c r="KM1473" s="496">
        <v>0</v>
      </c>
      <c r="KN1473" s="503">
        <v>0</v>
      </c>
      <c r="KO1473" s="471">
        <v>0</v>
      </c>
      <c r="KP1473" s="471">
        <v>0</v>
      </c>
      <c r="KQ1473" s="471">
        <v>0</v>
      </c>
      <c r="KR1473" s="471">
        <v>0</v>
      </c>
      <c r="KS1473" s="471">
        <v>0</v>
      </c>
      <c r="KT1473" s="471">
        <v>0</v>
      </c>
      <c r="KU1473" s="471">
        <v>0</v>
      </c>
      <c r="KV1473" s="471">
        <v>0</v>
      </c>
      <c r="KW1473" s="496">
        <v>0</v>
      </c>
      <c r="KX1473" s="471">
        <v>12</v>
      </c>
      <c r="KY1473" s="471">
        <v>42</v>
      </c>
      <c r="KZ1473" s="471">
        <v>97</v>
      </c>
      <c r="LA1473" s="471">
        <v>37</v>
      </c>
      <c r="LB1473" s="471">
        <v>15</v>
      </c>
      <c r="LC1473" s="471">
        <v>9</v>
      </c>
      <c r="LD1473" s="471">
        <v>3</v>
      </c>
      <c r="LE1473" s="471">
        <v>1</v>
      </c>
      <c r="LF1473" s="496">
        <v>216</v>
      </c>
      <c r="LG1473" s="262"/>
      <c r="LH1473" s="262"/>
      <c r="LI1473" s="262"/>
      <c r="LJ1473" s="262"/>
      <c r="LK1473" s="262"/>
      <c r="LL1473" s="262"/>
      <c r="LM1473" s="262"/>
      <c r="LN1473" s="262"/>
      <c r="LO1473" s="262"/>
      <c r="LP1473" s="262"/>
      <c r="LQ1473" s="262"/>
      <c r="LR1473" s="262"/>
      <c r="LS1473" s="262"/>
      <c r="LT1473" s="262"/>
      <c r="LU1473" s="262"/>
      <c r="LV1473" s="262"/>
      <c r="LW1473" s="262"/>
      <c r="LX1473" s="262"/>
      <c r="LY1473" s="262"/>
      <c r="LZ1473" s="262"/>
      <c r="MA1473" s="262"/>
      <c r="MB1473" s="262"/>
      <c r="MC1473" s="262"/>
      <c r="MD1473" s="262"/>
      <c r="ME1473" s="262"/>
      <c r="MF1473" s="262"/>
      <c r="MG1473" s="262"/>
      <c r="MH1473" s="262"/>
      <c r="MI1473" s="262"/>
      <c r="MJ1473" s="262"/>
      <c r="MK1473" s="262"/>
      <c r="ML1473" s="262"/>
      <c r="MM1473" s="262"/>
      <c r="MN1473" s="262"/>
      <c r="MO1473" s="262"/>
      <c r="MP1473" s="262"/>
      <c r="MQ1473" s="262"/>
      <c r="MR1473" s="262"/>
      <c r="MS1473" s="262"/>
      <c r="MT1473" s="262"/>
      <c r="MU1473" s="262"/>
    </row>
    <row r="1474" spans="1:359" x14ac:dyDescent="0.2">
      <c r="A1474" s="241" t="s">
        <v>377</v>
      </c>
      <c r="B1474" s="476" t="s">
        <v>995</v>
      </c>
      <c r="C1474" s="326" t="s">
        <v>801</v>
      </c>
      <c r="D1474" s="283" t="s">
        <v>378</v>
      </c>
      <c r="E1474" s="503">
        <v>0</v>
      </c>
      <c r="F1474" s="471">
        <v>209</v>
      </c>
      <c r="G1474" s="471">
        <v>119</v>
      </c>
      <c r="H1474" s="471">
        <v>89</v>
      </c>
      <c r="I1474" s="471">
        <v>62</v>
      </c>
      <c r="J1474" s="471">
        <v>32</v>
      </c>
      <c r="K1474" s="471">
        <v>14</v>
      </c>
      <c r="L1474" s="471">
        <v>9</v>
      </c>
      <c r="M1474" s="471">
        <v>1</v>
      </c>
      <c r="N1474" s="496">
        <v>535</v>
      </c>
      <c r="O1474" s="503">
        <v>10</v>
      </c>
      <c r="P1474" s="471">
        <v>0</v>
      </c>
      <c r="Q1474" s="471">
        <v>0</v>
      </c>
      <c r="R1474" s="471">
        <v>0</v>
      </c>
      <c r="S1474" s="471">
        <v>0</v>
      </c>
      <c r="T1474" s="471">
        <v>0</v>
      </c>
      <c r="U1474" s="471">
        <v>0</v>
      </c>
      <c r="V1474" s="471">
        <v>0</v>
      </c>
      <c r="W1474" s="471">
        <v>0</v>
      </c>
      <c r="X1474" s="496">
        <v>0</v>
      </c>
      <c r="Y1474" s="503">
        <v>25</v>
      </c>
      <c r="Z1474" s="471">
        <v>0</v>
      </c>
      <c r="AA1474" s="471">
        <v>0</v>
      </c>
      <c r="AB1474" s="471">
        <v>0</v>
      </c>
      <c r="AC1474" s="471">
        <v>0</v>
      </c>
      <c r="AD1474" s="471">
        <v>0</v>
      </c>
      <c r="AE1474" s="471">
        <v>0</v>
      </c>
      <c r="AF1474" s="471">
        <v>0</v>
      </c>
      <c r="AG1474" s="471">
        <v>0</v>
      </c>
      <c r="AH1474" s="496">
        <v>0</v>
      </c>
      <c r="AI1474" s="503">
        <v>50</v>
      </c>
      <c r="AJ1474" s="471">
        <v>0</v>
      </c>
      <c r="AK1474" s="471">
        <v>0</v>
      </c>
      <c r="AL1474" s="471">
        <v>0</v>
      </c>
      <c r="AM1474" s="471">
        <v>0</v>
      </c>
      <c r="AN1474" s="471">
        <v>0</v>
      </c>
      <c r="AO1474" s="471">
        <v>0</v>
      </c>
      <c r="AP1474" s="471">
        <v>0</v>
      </c>
      <c r="AQ1474" s="471">
        <v>0</v>
      </c>
      <c r="AR1474" s="496">
        <v>0</v>
      </c>
      <c r="AS1474" s="503">
        <v>100</v>
      </c>
      <c r="AT1474" s="471">
        <v>115</v>
      </c>
      <c r="AU1474" s="471">
        <v>76</v>
      </c>
      <c r="AV1474" s="471">
        <v>54</v>
      </c>
      <c r="AW1474" s="471">
        <v>30</v>
      </c>
      <c r="AX1474" s="471">
        <v>8</v>
      </c>
      <c r="AY1474" s="471">
        <v>5</v>
      </c>
      <c r="AZ1474" s="471">
        <v>3</v>
      </c>
      <c r="BA1474" s="471">
        <v>0</v>
      </c>
      <c r="BB1474" s="496">
        <v>291</v>
      </c>
      <c r="BC1474" s="503">
        <v>0</v>
      </c>
      <c r="BD1474" s="471">
        <v>0</v>
      </c>
      <c r="BE1474" s="471">
        <v>0</v>
      </c>
      <c r="BF1474" s="471">
        <v>0</v>
      </c>
      <c r="BG1474" s="471">
        <v>0</v>
      </c>
      <c r="BH1474" s="471">
        <v>0</v>
      </c>
      <c r="BI1474" s="471">
        <v>0</v>
      </c>
      <c r="BJ1474" s="471">
        <v>0</v>
      </c>
      <c r="BK1474" s="471">
        <v>0</v>
      </c>
      <c r="BL1474" s="496">
        <v>0</v>
      </c>
      <c r="BM1474" s="471">
        <v>115</v>
      </c>
      <c r="BN1474" s="471">
        <v>76</v>
      </c>
      <c r="BO1474" s="471">
        <v>54</v>
      </c>
      <c r="BP1474" s="471">
        <v>30</v>
      </c>
      <c r="BQ1474" s="471">
        <v>8</v>
      </c>
      <c r="BR1474" s="471">
        <v>5</v>
      </c>
      <c r="BS1474" s="471">
        <v>3</v>
      </c>
      <c r="BT1474" s="471">
        <v>0</v>
      </c>
      <c r="BU1474" s="496">
        <v>291</v>
      </c>
      <c r="BV1474" s="471">
        <v>324</v>
      </c>
      <c r="BW1474" s="471">
        <v>195</v>
      </c>
      <c r="BX1474" s="471">
        <v>143</v>
      </c>
      <c r="BY1474" s="471">
        <v>92</v>
      </c>
      <c r="BZ1474" s="471">
        <v>40</v>
      </c>
      <c r="CA1474" s="471">
        <v>19</v>
      </c>
      <c r="CB1474" s="471">
        <v>12</v>
      </c>
      <c r="CC1474" s="471">
        <v>1</v>
      </c>
      <c r="CD1474" s="496">
        <v>826</v>
      </c>
      <c r="CE1474" s="503">
        <v>10</v>
      </c>
      <c r="CF1474" s="471">
        <v>0</v>
      </c>
      <c r="CG1474" s="471">
        <v>0</v>
      </c>
      <c r="CH1474" s="471">
        <v>0</v>
      </c>
      <c r="CI1474" s="471">
        <v>0</v>
      </c>
      <c r="CJ1474" s="471">
        <v>0</v>
      </c>
      <c r="CK1474" s="471">
        <v>0</v>
      </c>
      <c r="CL1474" s="471">
        <v>0</v>
      </c>
      <c r="CM1474" s="471">
        <v>0</v>
      </c>
      <c r="CN1474" s="496">
        <v>0</v>
      </c>
      <c r="CO1474" s="503">
        <v>25</v>
      </c>
      <c r="CP1474" s="471">
        <v>0</v>
      </c>
      <c r="CQ1474" s="471">
        <v>0</v>
      </c>
      <c r="CR1474" s="471">
        <v>0</v>
      </c>
      <c r="CS1474" s="471">
        <v>0</v>
      </c>
      <c r="CT1474" s="471">
        <v>0</v>
      </c>
      <c r="CU1474" s="471">
        <v>0</v>
      </c>
      <c r="CV1474" s="471">
        <v>0</v>
      </c>
      <c r="CW1474" s="471">
        <v>0</v>
      </c>
      <c r="CX1474" s="496">
        <v>0</v>
      </c>
      <c r="CY1474" s="503">
        <v>50</v>
      </c>
      <c r="CZ1474" s="471">
        <v>0</v>
      </c>
      <c r="DA1474" s="471">
        <v>0</v>
      </c>
      <c r="DB1474" s="471">
        <v>0</v>
      </c>
      <c r="DC1474" s="471">
        <v>0</v>
      </c>
      <c r="DD1474" s="471">
        <v>0</v>
      </c>
      <c r="DE1474" s="471">
        <v>0</v>
      </c>
      <c r="DF1474" s="471">
        <v>0</v>
      </c>
      <c r="DG1474" s="471">
        <v>0</v>
      </c>
      <c r="DH1474" s="496">
        <v>0</v>
      </c>
      <c r="DI1474" s="503">
        <v>100</v>
      </c>
      <c r="DJ1474" s="471">
        <v>31</v>
      </c>
      <c r="DK1474" s="471">
        <v>19</v>
      </c>
      <c r="DL1474" s="471">
        <v>12</v>
      </c>
      <c r="DM1474" s="471">
        <v>6</v>
      </c>
      <c r="DN1474" s="471">
        <v>6</v>
      </c>
      <c r="DO1474" s="471">
        <v>2</v>
      </c>
      <c r="DP1474" s="471">
        <v>2</v>
      </c>
      <c r="DQ1474" s="471">
        <v>0</v>
      </c>
      <c r="DR1474" s="496">
        <v>78</v>
      </c>
      <c r="DS1474" s="503">
        <v>0</v>
      </c>
      <c r="DT1474" s="471">
        <v>0</v>
      </c>
      <c r="DU1474" s="471">
        <v>0</v>
      </c>
      <c r="DV1474" s="471">
        <v>0</v>
      </c>
      <c r="DW1474" s="471">
        <v>0</v>
      </c>
      <c r="DX1474" s="471">
        <v>0</v>
      </c>
      <c r="DY1474" s="471">
        <v>0</v>
      </c>
      <c r="DZ1474" s="471">
        <v>0</v>
      </c>
      <c r="EA1474" s="471">
        <v>0</v>
      </c>
      <c r="EB1474" s="496">
        <v>0</v>
      </c>
      <c r="EC1474" s="471">
        <v>31</v>
      </c>
      <c r="ED1474" s="471">
        <v>19</v>
      </c>
      <c r="EE1474" s="471">
        <v>12</v>
      </c>
      <c r="EF1474" s="471">
        <v>6</v>
      </c>
      <c r="EG1474" s="471">
        <v>6</v>
      </c>
      <c r="EH1474" s="471">
        <v>2</v>
      </c>
      <c r="EI1474" s="471">
        <v>2</v>
      </c>
      <c r="EJ1474" s="471">
        <v>0</v>
      </c>
      <c r="EK1474" s="496">
        <v>78</v>
      </c>
      <c r="EL1474" s="518">
        <v>50</v>
      </c>
      <c r="EM1474" s="471">
        <v>0</v>
      </c>
      <c r="EN1474" s="471">
        <v>0</v>
      </c>
      <c r="EO1474" s="471">
        <v>0</v>
      </c>
      <c r="EP1474" s="471">
        <v>0</v>
      </c>
      <c r="EQ1474" s="471">
        <v>0</v>
      </c>
      <c r="ER1474" s="471">
        <v>0</v>
      </c>
      <c r="ES1474" s="471">
        <v>0</v>
      </c>
      <c r="ET1474" s="471">
        <v>0</v>
      </c>
      <c r="EU1474" s="496">
        <v>0</v>
      </c>
      <c r="EV1474" s="503">
        <v>100</v>
      </c>
      <c r="EW1474" s="471">
        <v>0</v>
      </c>
      <c r="EX1474" s="471">
        <v>0</v>
      </c>
      <c r="EY1474" s="471">
        <v>0</v>
      </c>
      <c r="EZ1474" s="471">
        <v>0</v>
      </c>
      <c r="FA1474" s="471">
        <v>0</v>
      </c>
      <c r="FB1474" s="471">
        <v>0</v>
      </c>
      <c r="FC1474" s="471">
        <v>0</v>
      </c>
      <c r="FD1474" s="471">
        <v>0</v>
      </c>
      <c r="FE1474" s="496">
        <v>0</v>
      </c>
      <c r="FF1474" s="503">
        <v>150</v>
      </c>
      <c r="FG1474" s="471">
        <v>0</v>
      </c>
      <c r="FH1474" s="471">
        <v>0</v>
      </c>
      <c r="FI1474" s="471">
        <v>0</v>
      </c>
      <c r="FJ1474" s="471">
        <v>0</v>
      </c>
      <c r="FK1474" s="471">
        <v>0</v>
      </c>
      <c r="FL1474" s="471">
        <v>0</v>
      </c>
      <c r="FM1474" s="471">
        <v>0</v>
      </c>
      <c r="FN1474" s="471">
        <v>0</v>
      </c>
      <c r="FO1474" s="496">
        <v>0</v>
      </c>
      <c r="FP1474" s="503">
        <v>200</v>
      </c>
      <c r="FQ1474" s="471">
        <v>12</v>
      </c>
      <c r="FR1474" s="471">
        <v>4</v>
      </c>
      <c r="FS1474" s="471">
        <v>1</v>
      </c>
      <c r="FT1474" s="471">
        <v>3</v>
      </c>
      <c r="FU1474" s="471">
        <v>0</v>
      </c>
      <c r="FV1474" s="471">
        <v>0</v>
      </c>
      <c r="FW1474" s="471">
        <v>0</v>
      </c>
      <c r="FX1474" s="471">
        <v>0</v>
      </c>
      <c r="FY1474" s="496">
        <v>20</v>
      </c>
      <c r="FZ1474" s="503">
        <v>0</v>
      </c>
      <c r="GA1474" s="471">
        <v>0</v>
      </c>
      <c r="GB1474" s="471">
        <v>0</v>
      </c>
      <c r="GC1474" s="471">
        <v>0</v>
      </c>
      <c r="GD1474" s="471">
        <v>0</v>
      </c>
      <c r="GE1474" s="471">
        <v>0</v>
      </c>
      <c r="GF1474" s="471">
        <v>0</v>
      </c>
      <c r="GG1474" s="471">
        <v>0</v>
      </c>
      <c r="GH1474" s="471">
        <v>0</v>
      </c>
      <c r="GI1474" s="496">
        <v>0</v>
      </c>
      <c r="GJ1474" s="471">
        <v>12</v>
      </c>
      <c r="GK1474" s="471">
        <v>4</v>
      </c>
      <c r="GL1474" s="471">
        <v>1</v>
      </c>
      <c r="GM1474" s="471">
        <v>3</v>
      </c>
      <c r="GN1474" s="471">
        <v>0</v>
      </c>
      <c r="GO1474" s="471">
        <v>0</v>
      </c>
      <c r="GP1474" s="471">
        <v>0</v>
      </c>
      <c r="GQ1474" s="471">
        <v>0</v>
      </c>
      <c r="GR1474" s="496">
        <v>20</v>
      </c>
      <c r="GS1474" s="503">
        <v>100</v>
      </c>
      <c r="GT1474" s="471">
        <v>0</v>
      </c>
      <c r="GU1474" s="471">
        <v>0</v>
      </c>
      <c r="GV1474" s="471">
        <v>0</v>
      </c>
      <c r="GW1474" s="471">
        <v>0</v>
      </c>
      <c r="GX1474" s="471">
        <v>0</v>
      </c>
      <c r="GY1474" s="471">
        <v>0</v>
      </c>
      <c r="GZ1474" s="471">
        <v>0</v>
      </c>
      <c r="HA1474" s="471">
        <v>0</v>
      </c>
      <c r="HB1474" s="496">
        <v>0</v>
      </c>
      <c r="HC1474" s="503">
        <v>150</v>
      </c>
      <c r="HD1474" s="471">
        <v>0</v>
      </c>
      <c r="HE1474" s="471">
        <v>0</v>
      </c>
      <c r="HF1474" s="471">
        <v>0</v>
      </c>
      <c r="HG1474" s="471">
        <v>0</v>
      </c>
      <c r="HH1474" s="471">
        <v>0</v>
      </c>
      <c r="HI1474" s="471">
        <v>0</v>
      </c>
      <c r="HJ1474" s="471">
        <v>0</v>
      </c>
      <c r="HK1474" s="471">
        <v>0</v>
      </c>
      <c r="HL1474" s="496">
        <v>0</v>
      </c>
      <c r="HM1474" s="503">
        <v>200</v>
      </c>
      <c r="HN1474" s="471">
        <v>0</v>
      </c>
      <c r="HO1474" s="471">
        <v>0</v>
      </c>
      <c r="HP1474" s="471">
        <v>0</v>
      </c>
      <c r="HQ1474" s="471">
        <v>0</v>
      </c>
      <c r="HR1474" s="471">
        <v>0</v>
      </c>
      <c r="HS1474" s="471">
        <v>0</v>
      </c>
      <c r="HT1474" s="471">
        <v>0</v>
      </c>
      <c r="HU1474" s="471">
        <v>0</v>
      </c>
      <c r="HV1474" s="496">
        <v>0</v>
      </c>
      <c r="HW1474" s="503">
        <v>250</v>
      </c>
      <c r="HX1474" s="471">
        <v>0</v>
      </c>
      <c r="HY1474" s="471">
        <v>0</v>
      </c>
      <c r="HZ1474" s="471">
        <v>0</v>
      </c>
      <c r="IA1474" s="471">
        <v>0</v>
      </c>
      <c r="IB1474" s="471">
        <v>0</v>
      </c>
      <c r="IC1474" s="471">
        <v>0</v>
      </c>
      <c r="ID1474" s="471">
        <v>0</v>
      </c>
      <c r="IE1474" s="471">
        <v>0</v>
      </c>
      <c r="IF1474" s="496">
        <v>0</v>
      </c>
      <c r="IG1474" s="503">
        <v>300</v>
      </c>
      <c r="IH1474" s="471">
        <v>5</v>
      </c>
      <c r="II1474" s="471">
        <v>4</v>
      </c>
      <c r="IJ1474" s="471">
        <v>4</v>
      </c>
      <c r="IK1474" s="471">
        <v>4</v>
      </c>
      <c r="IL1474" s="471">
        <v>1</v>
      </c>
      <c r="IM1474" s="471">
        <v>0</v>
      </c>
      <c r="IN1474" s="471">
        <v>1</v>
      </c>
      <c r="IO1474" s="471">
        <v>0</v>
      </c>
      <c r="IP1474" s="496">
        <v>19</v>
      </c>
      <c r="IQ1474" s="503">
        <v>0</v>
      </c>
      <c r="IR1474" s="471">
        <v>0</v>
      </c>
      <c r="IS1474" s="471">
        <v>0</v>
      </c>
      <c r="IT1474" s="471">
        <v>0</v>
      </c>
      <c r="IU1474" s="471">
        <v>0</v>
      </c>
      <c r="IV1474" s="471">
        <v>0</v>
      </c>
      <c r="IW1474" s="471">
        <v>0</v>
      </c>
      <c r="IX1474" s="471">
        <v>0</v>
      </c>
      <c r="IY1474" s="471">
        <v>0</v>
      </c>
      <c r="IZ1474" s="496">
        <v>0</v>
      </c>
      <c r="JA1474" s="471">
        <v>5</v>
      </c>
      <c r="JB1474" s="471">
        <v>4</v>
      </c>
      <c r="JC1474" s="471">
        <v>4</v>
      </c>
      <c r="JD1474" s="471">
        <v>4</v>
      </c>
      <c r="JE1474" s="471">
        <v>1</v>
      </c>
      <c r="JF1474" s="471">
        <v>0</v>
      </c>
      <c r="JG1474" s="471">
        <v>1</v>
      </c>
      <c r="JH1474" s="471">
        <v>0</v>
      </c>
      <c r="JI1474" s="471">
        <v>19</v>
      </c>
      <c r="JJ1474" s="503">
        <v>0</v>
      </c>
      <c r="JK1474" s="471">
        <v>384</v>
      </c>
      <c r="JL1474" s="471">
        <v>325</v>
      </c>
      <c r="JM1474" s="471">
        <v>380</v>
      </c>
      <c r="JN1474" s="471">
        <v>324</v>
      </c>
      <c r="JO1474" s="471">
        <v>186</v>
      </c>
      <c r="JP1474" s="471">
        <v>107</v>
      </c>
      <c r="JQ1474" s="471">
        <v>60</v>
      </c>
      <c r="JR1474" s="471">
        <v>5</v>
      </c>
      <c r="JS1474" s="496">
        <v>1771</v>
      </c>
      <c r="JT1474" s="503">
        <v>10</v>
      </c>
      <c r="JU1474" s="471">
        <v>0</v>
      </c>
      <c r="JV1474" s="471">
        <v>0</v>
      </c>
      <c r="JW1474" s="471">
        <v>0</v>
      </c>
      <c r="JX1474" s="471">
        <v>0</v>
      </c>
      <c r="JY1474" s="471">
        <v>0</v>
      </c>
      <c r="JZ1474" s="471">
        <v>0</v>
      </c>
      <c r="KA1474" s="471">
        <v>0</v>
      </c>
      <c r="KB1474" s="471">
        <v>0</v>
      </c>
      <c r="KC1474" s="496">
        <v>0</v>
      </c>
      <c r="KD1474" s="503">
        <v>50</v>
      </c>
      <c r="KE1474" s="471">
        <v>1</v>
      </c>
      <c r="KF1474" s="471">
        <v>1</v>
      </c>
      <c r="KG1474" s="471">
        <v>5</v>
      </c>
      <c r="KH1474" s="471">
        <v>2</v>
      </c>
      <c r="KI1474" s="471">
        <v>3</v>
      </c>
      <c r="KJ1474" s="471">
        <v>1</v>
      </c>
      <c r="KK1474" s="471">
        <v>0</v>
      </c>
      <c r="KL1474" s="471">
        <v>0</v>
      </c>
      <c r="KM1474" s="496">
        <v>13</v>
      </c>
      <c r="KN1474" s="503">
        <v>0</v>
      </c>
      <c r="KO1474" s="471">
        <v>0</v>
      </c>
      <c r="KP1474" s="471">
        <v>0</v>
      </c>
      <c r="KQ1474" s="471">
        <v>0</v>
      </c>
      <c r="KR1474" s="471">
        <v>0</v>
      </c>
      <c r="KS1474" s="471">
        <v>0</v>
      </c>
      <c r="KT1474" s="471">
        <v>0</v>
      </c>
      <c r="KU1474" s="471">
        <v>0</v>
      </c>
      <c r="KV1474" s="471">
        <v>0</v>
      </c>
      <c r="KW1474" s="496">
        <v>0</v>
      </c>
      <c r="KX1474" s="471">
        <v>385</v>
      </c>
      <c r="KY1474" s="471">
        <v>326</v>
      </c>
      <c r="KZ1474" s="471">
        <v>385</v>
      </c>
      <c r="LA1474" s="471">
        <v>326</v>
      </c>
      <c r="LB1474" s="471">
        <v>189</v>
      </c>
      <c r="LC1474" s="471">
        <v>108</v>
      </c>
      <c r="LD1474" s="471">
        <v>60</v>
      </c>
      <c r="LE1474" s="471">
        <v>5</v>
      </c>
      <c r="LF1474" s="496">
        <v>1784</v>
      </c>
      <c r="LG1474" s="262"/>
      <c r="LH1474" s="262"/>
      <c r="LI1474" s="262"/>
      <c r="LJ1474" s="262"/>
      <c r="LK1474" s="262"/>
      <c r="LL1474" s="262"/>
      <c r="LM1474" s="262"/>
      <c r="LN1474" s="262"/>
      <c r="LO1474" s="262"/>
      <c r="LP1474" s="262"/>
      <c r="LQ1474" s="262"/>
      <c r="LR1474" s="262"/>
      <c r="LS1474" s="262"/>
      <c r="LT1474" s="262"/>
      <c r="LU1474" s="262"/>
      <c r="LV1474" s="262"/>
      <c r="LW1474" s="262"/>
      <c r="LX1474" s="262"/>
      <c r="LY1474" s="262"/>
      <c r="LZ1474" s="262"/>
      <c r="MA1474" s="262"/>
      <c r="MB1474" s="262"/>
      <c r="MC1474" s="262"/>
      <c r="MD1474" s="262"/>
      <c r="ME1474" s="262"/>
      <c r="MF1474" s="262"/>
      <c r="MG1474" s="262"/>
      <c r="MH1474" s="262"/>
      <c r="MI1474" s="262"/>
      <c r="MJ1474" s="262"/>
      <c r="MK1474" s="262"/>
      <c r="ML1474" s="262"/>
      <c r="MM1474" s="262"/>
      <c r="MN1474" s="262"/>
      <c r="MO1474" s="262"/>
      <c r="MP1474" s="262"/>
      <c r="MQ1474" s="262"/>
      <c r="MR1474" s="262"/>
      <c r="MS1474" s="262"/>
      <c r="MT1474" s="262"/>
      <c r="MU1474" s="262"/>
    </row>
    <row r="1475" spans="1:359" x14ac:dyDescent="0.2">
      <c r="A1475" s="241" t="s">
        <v>379</v>
      </c>
      <c r="B1475" s="476" t="s">
        <v>996</v>
      </c>
      <c r="C1475" s="326" t="s">
        <v>786</v>
      </c>
      <c r="D1475" s="283" t="s">
        <v>380</v>
      </c>
      <c r="E1475" s="503">
        <v>0</v>
      </c>
      <c r="F1475" s="471">
        <v>299</v>
      </c>
      <c r="G1475" s="471">
        <v>93</v>
      </c>
      <c r="H1475" s="471">
        <v>87</v>
      </c>
      <c r="I1475" s="471">
        <v>58</v>
      </c>
      <c r="J1475" s="471">
        <v>39</v>
      </c>
      <c r="K1475" s="471">
        <v>22</v>
      </c>
      <c r="L1475" s="471">
        <v>13</v>
      </c>
      <c r="M1475" s="471">
        <v>3</v>
      </c>
      <c r="N1475" s="496">
        <v>614</v>
      </c>
      <c r="O1475" s="503">
        <v>10</v>
      </c>
      <c r="P1475" s="471">
        <v>0</v>
      </c>
      <c r="Q1475" s="471">
        <v>0</v>
      </c>
      <c r="R1475" s="471">
        <v>0</v>
      </c>
      <c r="S1475" s="471">
        <v>0</v>
      </c>
      <c r="T1475" s="471">
        <v>0</v>
      </c>
      <c r="U1475" s="471">
        <v>0</v>
      </c>
      <c r="V1475" s="471">
        <v>0</v>
      </c>
      <c r="W1475" s="471">
        <v>0</v>
      </c>
      <c r="X1475" s="496">
        <v>0</v>
      </c>
      <c r="Y1475" s="503">
        <v>25</v>
      </c>
      <c r="Z1475" s="471">
        <v>0</v>
      </c>
      <c r="AA1475" s="471">
        <v>0</v>
      </c>
      <c r="AB1475" s="471">
        <v>0</v>
      </c>
      <c r="AC1475" s="471">
        <v>0</v>
      </c>
      <c r="AD1475" s="471">
        <v>0</v>
      </c>
      <c r="AE1475" s="471">
        <v>0</v>
      </c>
      <c r="AF1475" s="471">
        <v>0</v>
      </c>
      <c r="AG1475" s="471">
        <v>0</v>
      </c>
      <c r="AH1475" s="496">
        <v>0</v>
      </c>
      <c r="AI1475" s="503">
        <v>50</v>
      </c>
      <c r="AJ1475" s="471">
        <v>0</v>
      </c>
      <c r="AK1475" s="471">
        <v>0</v>
      </c>
      <c r="AL1475" s="471">
        <v>0</v>
      </c>
      <c r="AM1475" s="471">
        <v>0</v>
      </c>
      <c r="AN1475" s="471">
        <v>0</v>
      </c>
      <c r="AO1475" s="471">
        <v>0</v>
      </c>
      <c r="AP1475" s="471">
        <v>0</v>
      </c>
      <c r="AQ1475" s="471">
        <v>0</v>
      </c>
      <c r="AR1475" s="496">
        <v>0</v>
      </c>
      <c r="AS1475" s="503">
        <v>100</v>
      </c>
      <c r="AT1475" s="471">
        <v>184</v>
      </c>
      <c r="AU1475" s="471">
        <v>57</v>
      </c>
      <c r="AV1475" s="471">
        <v>41</v>
      </c>
      <c r="AW1475" s="471">
        <v>18</v>
      </c>
      <c r="AX1475" s="471">
        <v>11</v>
      </c>
      <c r="AY1475" s="471">
        <v>5</v>
      </c>
      <c r="AZ1475" s="471">
        <v>3</v>
      </c>
      <c r="BA1475" s="471">
        <v>0</v>
      </c>
      <c r="BB1475" s="496">
        <v>319</v>
      </c>
      <c r="BC1475" s="503">
        <v>0</v>
      </c>
      <c r="BD1475" s="471">
        <v>0</v>
      </c>
      <c r="BE1475" s="471">
        <v>0</v>
      </c>
      <c r="BF1475" s="471">
        <v>0</v>
      </c>
      <c r="BG1475" s="471">
        <v>0</v>
      </c>
      <c r="BH1475" s="471">
        <v>0</v>
      </c>
      <c r="BI1475" s="471">
        <v>0</v>
      </c>
      <c r="BJ1475" s="471">
        <v>0</v>
      </c>
      <c r="BK1475" s="471">
        <v>0</v>
      </c>
      <c r="BL1475" s="496">
        <v>0</v>
      </c>
      <c r="BM1475" s="471">
        <v>184</v>
      </c>
      <c r="BN1475" s="471">
        <v>57</v>
      </c>
      <c r="BO1475" s="471">
        <v>41</v>
      </c>
      <c r="BP1475" s="471">
        <v>18</v>
      </c>
      <c r="BQ1475" s="471">
        <v>11</v>
      </c>
      <c r="BR1475" s="471">
        <v>5</v>
      </c>
      <c r="BS1475" s="471">
        <v>3</v>
      </c>
      <c r="BT1475" s="471">
        <v>0</v>
      </c>
      <c r="BU1475" s="496">
        <v>319</v>
      </c>
      <c r="BV1475" s="471">
        <v>483</v>
      </c>
      <c r="BW1475" s="471">
        <v>150</v>
      </c>
      <c r="BX1475" s="471">
        <v>128</v>
      </c>
      <c r="BY1475" s="471">
        <v>76</v>
      </c>
      <c r="BZ1475" s="471">
        <v>50</v>
      </c>
      <c r="CA1475" s="471">
        <v>27</v>
      </c>
      <c r="CB1475" s="471">
        <v>16</v>
      </c>
      <c r="CC1475" s="471">
        <v>3</v>
      </c>
      <c r="CD1475" s="496">
        <v>933</v>
      </c>
      <c r="CE1475" s="503">
        <v>10</v>
      </c>
      <c r="CF1475" s="471">
        <v>0</v>
      </c>
      <c r="CG1475" s="471">
        <v>0</v>
      </c>
      <c r="CH1475" s="471">
        <v>0</v>
      </c>
      <c r="CI1475" s="471">
        <v>0</v>
      </c>
      <c r="CJ1475" s="471">
        <v>0</v>
      </c>
      <c r="CK1475" s="471">
        <v>0</v>
      </c>
      <c r="CL1475" s="471">
        <v>0</v>
      </c>
      <c r="CM1475" s="471">
        <v>0</v>
      </c>
      <c r="CN1475" s="496">
        <v>0</v>
      </c>
      <c r="CO1475" s="503">
        <v>25</v>
      </c>
      <c r="CP1475" s="471">
        <v>0</v>
      </c>
      <c r="CQ1475" s="471">
        <v>0</v>
      </c>
      <c r="CR1475" s="471">
        <v>0</v>
      </c>
      <c r="CS1475" s="471">
        <v>0</v>
      </c>
      <c r="CT1475" s="471">
        <v>0</v>
      </c>
      <c r="CU1475" s="471">
        <v>0</v>
      </c>
      <c r="CV1475" s="471">
        <v>0</v>
      </c>
      <c r="CW1475" s="471">
        <v>0</v>
      </c>
      <c r="CX1475" s="496">
        <v>0</v>
      </c>
      <c r="CY1475" s="503">
        <v>50</v>
      </c>
      <c r="CZ1475" s="471">
        <v>0</v>
      </c>
      <c r="DA1475" s="471">
        <v>0</v>
      </c>
      <c r="DB1475" s="471">
        <v>0</v>
      </c>
      <c r="DC1475" s="471">
        <v>0</v>
      </c>
      <c r="DD1475" s="471">
        <v>0</v>
      </c>
      <c r="DE1475" s="471">
        <v>0</v>
      </c>
      <c r="DF1475" s="471">
        <v>0</v>
      </c>
      <c r="DG1475" s="471">
        <v>0</v>
      </c>
      <c r="DH1475" s="496">
        <v>0</v>
      </c>
      <c r="DI1475" s="503">
        <v>100</v>
      </c>
      <c r="DJ1475" s="471">
        <v>0</v>
      </c>
      <c r="DK1475" s="471">
        <v>0</v>
      </c>
      <c r="DL1475" s="471">
        <v>0</v>
      </c>
      <c r="DM1475" s="471">
        <v>0</v>
      </c>
      <c r="DN1475" s="471">
        <v>0</v>
      </c>
      <c r="DO1475" s="471">
        <v>0</v>
      </c>
      <c r="DP1475" s="471">
        <v>0</v>
      </c>
      <c r="DQ1475" s="471">
        <v>0</v>
      </c>
      <c r="DR1475" s="496">
        <v>0</v>
      </c>
      <c r="DS1475" s="503">
        <v>0</v>
      </c>
      <c r="DT1475" s="471">
        <v>0</v>
      </c>
      <c r="DU1475" s="471">
        <v>0</v>
      </c>
      <c r="DV1475" s="471">
        <v>0</v>
      </c>
      <c r="DW1475" s="471">
        <v>0</v>
      </c>
      <c r="DX1475" s="471">
        <v>0</v>
      </c>
      <c r="DY1475" s="471">
        <v>0</v>
      </c>
      <c r="DZ1475" s="471">
        <v>0</v>
      </c>
      <c r="EA1475" s="471">
        <v>0</v>
      </c>
      <c r="EB1475" s="496">
        <v>0</v>
      </c>
      <c r="EC1475" s="471">
        <v>0</v>
      </c>
      <c r="ED1475" s="471">
        <v>0</v>
      </c>
      <c r="EE1475" s="471">
        <v>0</v>
      </c>
      <c r="EF1475" s="471">
        <v>0</v>
      </c>
      <c r="EG1475" s="471">
        <v>0</v>
      </c>
      <c r="EH1475" s="471">
        <v>0</v>
      </c>
      <c r="EI1475" s="471">
        <v>0</v>
      </c>
      <c r="EJ1475" s="471">
        <v>0</v>
      </c>
      <c r="EK1475" s="496">
        <v>0</v>
      </c>
      <c r="EL1475" s="518">
        <v>50</v>
      </c>
      <c r="EM1475" s="471">
        <v>0</v>
      </c>
      <c r="EN1475" s="471">
        <v>0</v>
      </c>
      <c r="EO1475" s="471">
        <v>0</v>
      </c>
      <c r="EP1475" s="471">
        <v>0</v>
      </c>
      <c r="EQ1475" s="471">
        <v>0</v>
      </c>
      <c r="ER1475" s="471">
        <v>0</v>
      </c>
      <c r="ES1475" s="471">
        <v>0</v>
      </c>
      <c r="ET1475" s="471">
        <v>0</v>
      </c>
      <c r="EU1475" s="496">
        <v>0</v>
      </c>
      <c r="EV1475" s="503">
        <v>100</v>
      </c>
      <c r="EW1475" s="471">
        <v>0</v>
      </c>
      <c r="EX1475" s="471">
        <v>0</v>
      </c>
      <c r="EY1475" s="471">
        <v>0</v>
      </c>
      <c r="EZ1475" s="471">
        <v>0</v>
      </c>
      <c r="FA1475" s="471">
        <v>0</v>
      </c>
      <c r="FB1475" s="471">
        <v>0</v>
      </c>
      <c r="FC1475" s="471">
        <v>0</v>
      </c>
      <c r="FD1475" s="471">
        <v>0</v>
      </c>
      <c r="FE1475" s="496">
        <v>0</v>
      </c>
      <c r="FF1475" s="503">
        <v>150</v>
      </c>
      <c r="FG1475" s="471">
        <v>0</v>
      </c>
      <c r="FH1475" s="471">
        <v>0</v>
      </c>
      <c r="FI1475" s="471">
        <v>0</v>
      </c>
      <c r="FJ1475" s="471">
        <v>0</v>
      </c>
      <c r="FK1475" s="471">
        <v>0</v>
      </c>
      <c r="FL1475" s="471">
        <v>0</v>
      </c>
      <c r="FM1475" s="471">
        <v>0</v>
      </c>
      <c r="FN1475" s="471">
        <v>0</v>
      </c>
      <c r="FO1475" s="496">
        <v>0</v>
      </c>
      <c r="FP1475" s="503">
        <v>200</v>
      </c>
      <c r="FQ1475" s="471">
        <v>0</v>
      </c>
      <c r="FR1475" s="471">
        <v>0</v>
      </c>
      <c r="FS1475" s="471">
        <v>0</v>
      </c>
      <c r="FT1475" s="471">
        <v>0</v>
      </c>
      <c r="FU1475" s="471">
        <v>0</v>
      </c>
      <c r="FV1475" s="471">
        <v>0</v>
      </c>
      <c r="FW1475" s="471">
        <v>0</v>
      </c>
      <c r="FX1475" s="471">
        <v>0</v>
      </c>
      <c r="FY1475" s="496">
        <v>0</v>
      </c>
      <c r="FZ1475" s="503">
        <v>0</v>
      </c>
      <c r="GA1475" s="471">
        <v>0</v>
      </c>
      <c r="GB1475" s="471">
        <v>0</v>
      </c>
      <c r="GC1475" s="471">
        <v>0</v>
      </c>
      <c r="GD1475" s="471">
        <v>0</v>
      </c>
      <c r="GE1475" s="471">
        <v>0</v>
      </c>
      <c r="GF1475" s="471">
        <v>0</v>
      </c>
      <c r="GG1475" s="471">
        <v>0</v>
      </c>
      <c r="GH1475" s="471">
        <v>0</v>
      </c>
      <c r="GI1475" s="496">
        <v>0</v>
      </c>
      <c r="GJ1475" s="471">
        <v>0</v>
      </c>
      <c r="GK1475" s="471">
        <v>0</v>
      </c>
      <c r="GL1475" s="471">
        <v>0</v>
      </c>
      <c r="GM1475" s="471">
        <v>0</v>
      </c>
      <c r="GN1475" s="471">
        <v>0</v>
      </c>
      <c r="GO1475" s="471">
        <v>0</v>
      </c>
      <c r="GP1475" s="471">
        <v>0</v>
      </c>
      <c r="GQ1475" s="471">
        <v>0</v>
      </c>
      <c r="GR1475" s="496">
        <v>0</v>
      </c>
      <c r="GS1475" s="503">
        <v>100</v>
      </c>
      <c r="GT1475" s="471">
        <v>0</v>
      </c>
      <c r="GU1475" s="471">
        <v>0</v>
      </c>
      <c r="GV1475" s="471">
        <v>0</v>
      </c>
      <c r="GW1475" s="471">
        <v>0</v>
      </c>
      <c r="GX1475" s="471">
        <v>0</v>
      </c>
      <c r="GY1475" s="471">
        <v>0</v>
      </c>
      <c r="GZ1475" s="471">
        <v>0</v>
      </c>
      <c r="HA1475" s="471">
        <v>0</v>
      </c>
      <c r="HB1475" s="496">
        <v>0</v>
      </c>
      <c r="HC1475" s="503">
        <v>150</v>
      </c>
      <c r="HD1475" s="471">
        <v>0</v>
      </c>
      <c r="HE1475" s="471">
        <v>0</v>
      </c>
      <c r="HF1475" s="471">
        <v>0</v>
      </c>
      <c r="HG1475" s="471">
        <v>0</v>
      </c>
      <c r="HH1475" s="471">
        <v>0</v>
      </c>
      <c r="HI1475" s="471">
        <v>0</v>
      </c>
      <c r="HJ1475" s="471">
        <v>0</v>
      </c>
      <c r="HK1475" s="471">
        <v>0</v>
      </c>
      <c r="HL1475" s="496">
        <v>0</v>
      </c>
      <c r="HM1475" s="503">
        <v>200</v>
      </c>
      <c r="HN1475" s="471">
        <v>0</v>
      </c>
      <c r="HO1475" s="471">
        <v>0</v>
      </c>
      <c r="HP1475" s="471">
        <v>0</v>
      </c>
      <c r="HQ1475" s="471">
        <v>0</v>
      </c>
      <c r="HR1475" s="471">
        <v>0</v>
      </c>
      <c r="HS1475" s="471">
        <v>0</v>
      </c>
      <c r="HT1475" s="471">
        <v>0</v>
      </c>
      <c r="HU1475" s="471">
        <v>0</v>
      </c>
      <c r="HV1475" s="496">
        <v>0</v>
      </c>
      <c r="HW1475" s="503">
        <v>250</v>
      </c>
      <c r="HX1475" s="471">
        <v>0</v>
      </c>
      <c r="HY1475" s="471">
        <v>0</v>
      </c>
      <c r="HZ1475" s="471">
        <v>0</v>
      </c>
      <c r="IA1475" s="471">
        <v>0</v>
      </c>
      <c r="IB1475" s="471">
        <v>0</v>
      </c>
      <c r="IC1475" s="471">
        <v>0</v>
      </c>
      <c r="ID1475" s="471">
        <v>0</v>
      </c>
      <c r="IE1475" s="471">
        <v>0</v>
      </c>
      <c r="IF1475" s="496">
        <v>0</v>
      </c>
      <c r="IG1475" s="503">
        <v>300</v>
      </c>
      <c r="IH1475" s="471">
        <v>0</v>
      </c>
      <c r="II1475" s="471">
        <v>0</v>
      </c>
      <c r="IJ1475" s="471">
        <v>0</v>
      </c>
      <c r="IK1475" s="471">
        <v>0</v>
      </c>
      <c r="IL1475" s="471">
        <v>0</v>
      </c>
      <c r="IM1475" s="471">
        <v>0</v>
      </c>
      <c r="IN1475" s="471">
        <v>0</v>
      </c>
      <c r="IO1475" s="471">
        <v>0</v>
      </c>
      <c r="IP1475" s="496">
        <v>0</v>
      </c>
      <c r="IQ1475" s="503">
        <v>0</v>
      </c>
      <c r="IR1475" s="471">
        <v>0</v>
      </c>
      <c r="IS1475" s="471">
        <v>0</v>
      </c>
      <c r="IT1475" s="471">
        <v>0</v>
      </c>
      <c r="IU1475" s="471">
        <v>0</v>
      </c>
      <c r="IV1475" s="471">
        <v>0</v>
      </c>
      <c r="IW1475" s="471">
        <v>0</v>
      </c>
      <c r="IX1475" s="471">
        <v>0</v>
      </c>
      <c r="IY1475" s="471">
        <v>0</v>
      </c>
      <c r="IZ1475" s="496">
        <v>0</v>
      </c>
      <c r="JA1475" s="471">
        <v>0</v>
      </c>
      <c r="JB1475" s="471">
        <v>0</v>
      </c>
      <c r="JC1475" s="471">
        <v>0</v>
      </c>
      <c r="JD1475" s="471">
        <v>0</v>
      </c>
      <c r="JE1475" s="471">
        <v>0</v>
      </c>
      <c r="JF1475" s="471">
        <v>0</v>
      </c>
      <c r="JG1475" s="471">
        <v>0</v>
      </c>
      <c r="JH1475" s="471">
        <v>0</v>
      </c>
      <c r="JI1475" s="471">
        <v>0</v>
      </c>
      <c r="JJ1475" s="503">
        <v>0</v>
      </c>
      <c r="JK1475" s="471">
        <v>73</v>
      </c>
      <c r="JL1475" s="471">
        <v>32</v>
      </c>
      <c r="JM1475" s="471">
        <v>28</v>
      </c>
      <c r="JN1475" s="471">
        <v>17</v>
      </c>
      <c r="JO1475" s="471">
        <v>10</v>
      </c>
      <c r="JP1475" s="471">
        <v>13</v>
      </c>
      <c r="JQ1475" s="471">
        <v>6</v>
      </c>
      <c r="JR1475" s="471">
        <v>4</v>
      </c>
      <c r="JS1475" s="496">
        <v>183</v>
      </c>
      <c r="JT1475" s="503">
        <v>10</v>
      </c>
      <c r="JU1475" s="471">
        <v>0</v>
      </c>
      <c r="JV1475" s="471">
        <v>0</v>
      </c>
      <c r="JW1475" s="471">
        <v>0</v>
      </c>
      <c r="JX1475" s="471">
        <v>0</v>
      </c>
      <c r="JY1475" s="471">
        <v>0</v>
      </c>
      <c r="JZ1475" s="471">
        <v>0</v>
      </c>
      <c r="KA1475" s="471">
        <v>0</v>
      </c>
      <c r="KB1475" s="471">
        <v>0</v>
      </c>
      <c r="KC1475" s="496">
        <v>0</v>
      </c>
      <c r="KD1475" s="503">
        <v>50</v>
      </c>
      <c r="KE1475" s="471">
        <v>0</v>
      </c>
      <c r="KF1475" s="471">
        <v>0</v>
      </c>
      <c r="KG1475" s="471">
        <v>0</v>
      </c>
      <c r="KH1475" s="471">
        <v>0</v>
      </c>
      <c r="KI1475" s="471">
        <v>0</v>
      </c>
      <c r="KJ1475" s="471">
        <v>1</v>
      </c>
      <c r="KK1475" s="471">
        <v>0</v>
      </c>
      <c r="KL1475" s="471">
        <v>0</v>
      </c>
      <c r="KM1475" s="496">
        <v>1</v>
      </c>
      <c r="KN1475" s="503">
        <v>0</v>
      </c>
      <c r="KO1475" s="471">
        <v>0</v>
      </c>
      <c r="KP1475" s="471">
        <v>0</v>
      </c>
      <c r="KQ1475" s="471">
        <v>0</v>
      </c>
      <c r="KR1475" s="471">
        <v>0</v>
      </c>
      <c r="KS1475" s="471">
        <v>0</v>
      </c>
      <c r="KT1475" s="471">
        <v>0</v>
      </c>
      <c r="KU1475" s="471">
        <v>0</v>
      </c>
      <c r="KV1475" s="471">
        <v>0</v>
      </c>
      <c r="KW1475" s="496">
        <v>0</v>
      </c>
      <c r="KX1475" s="471">
        <v>73</v>
      </c>
      <c r="KY1475" s="471">
        <v>32</v>
      </c>
      <c r="KZ1475" s="471">
        <v>28</v>
      </c>
      <c r="LA1475" s="471">
        <v>17</v>
      </c>
      <c r="LB1475" s="471">
        <v>10</v>
      </c>
      <c r="LC1475" s="471">
        <v>14</v>
      </c>
      <c r="LD1475" s="471">
        <v>6</v>
      </c>
      <c r="LE1475" s="471">
        <v>4</v>
      </c>
      <c r="LF1475" s="496">
        <v>184</v>
      </c>
      <c r="LG1475" s="262"/>
      <c r="LH1475" s="262"/>
      <c r="LI1475" s="262"/>
      <c r="LJ1475" s="262"/>
      <c r="LK1475" s="262"/>
      <c r="LL1475" s="262"/>
      <c r="LM1475" s="262"/>
      <c r="LN1475" s="262"/>
      <c r="LO1475" s="262"/>
      <c r="LP1475" s="262"/>
      <c r="LQ1475" s="262"/>
      <c r="LR1475" s="262"/>
      <c r="LS1475" s="262"/>
      <c r="LT1475" s="262"/>
      <c r="LU1475" s="262"/>
      <c r="LV1475" s="262"/>
      <c r="LW1475" s="262"/>
      <c r="LX1475" s="262"/>
      <c r="LY1475" s="262"/>
      <c r="LZ1475" s="262"/>
      <c r="MA1475" s="262"/>
      <c r="MB1475" s="262"/>
      <c r="MC1475" s="262"/>
      <c r="MD1475" s="262"/>
      <c r="ME1475" s="262"/>
      <c r="MF1475" s="262"/>
      <c r="MG1475" s="262"/>
      <c r="MH1475" s="262"/>
      <c r="MI1475" s="262"/>
      <c r="MJ1475" s="262"/>
      <c r="MK1475" s="262"/>
      <c r="ML1475" s="262"/>
      <c r="MM1475" s="262"/>
      <c r="MN1475" s="262"/>
      <c r="MO1475" s="262"/>
      <c r="MP1475" s="262"/>
      <c r="MQ1475" s="262"/>
      <c r="MR1475" s="262"/>
      <c r="MS1475" s="262"/>
      <c r="MT1475" s="262"/>
      <c r="MU1475" s="262"/>
    </row>
    <row r="1476" spans="1:359" x14ac:dyDescent="0.2">
      <c r="A1476" s="241" t="s">
        <v>381</v>
      </c>
      <c r="B1476" s="476" t="s">
        <v>997</v>
      </c>
      <c r="C1476" s="326" t="s">
        <v>794</v>
      </c>
      <c r="D1476" s="283" t="s">
        <v>998</v>
      </c>
      <c r="E1476" s="503">
        <v>0</v>
      </c>
      <c r="F1476" s="471">
        <v>1449</v>
      </c>
      <c r="G1476" s="471">
        <v>318</v>
      </c>
      <c r="H1476" s="471">
        <v>140</v>
      </c>
      <c r="I1476" s="471">
        <v>52</v>
      </c>
      <c r="J1476" s="471">
        <v>26</v>
      </c>
      <c r="K1476" s="471">
        <v>20</v>
      </c>
      <c r="L1476" s="471">
        <v>7</v>
      </c>
      <c r="M1476" s="471">
        <v>1</v>
      </c>
      <c r="N1476" s="496">
        <v>2013</v>
      </c>
      <c r="O1476" s="503">
        <v>10</v>
      </c>
      <c r="P1476" s="471">
        <v>0</v>
      </c>
      <c r="Q1476" s="471">
        <v>0</v>
      </c>
      <c r="R1476" s="471">
        <v>0</v>
      </c>
      <c r="S1476" s="471">
        <v>0</v>
      </c>
      <c r="T1476" s="471">
        <v>0</v>
      </c>
      <c r="U1476" s="471">
        <v>0</v>
      </c>
      <c r="V1476" s="471">
        <v>0</v>
      </c>
      <c r="W1476" s="471">
        <v>0</v>
      </c>
      <c r="X1476" s="496">
        <v>0</v>
      </c>
      <c r="Y1476" s="503">
        <v>25</v>
      </c>
      <c r="Z1476" s="471">
        <v>0</v>
      </c>
      <c r="AA1476" s="471">
        <v>0</v>
      </c>
      <c r="AB1476" s="471">
        <v>0</v>
      </c>
      <c r="AC1476" s="471">
        <v>0</v>
      </c>
      <c r="AD1476" s="471">
        <v>0</v>
      </c>
      <c r="AE1476" s="471">
        <v>0</v>
      </c>
      <c r="AF1476" s="471">
        <v>0</v>
      </c>
      <c r="AG1476" s="471">
        <v>0</v>
      </c>
      <c r="AH1476" s="496">
        <v>0</v>
      </c>
      <c r="AI1476" s="503">
        <v>50</v>
      </c>
      <c r="AJ1476" s="471">
        <v>0</v>
      </c>
      <c r="AK1476" s="471">
        <v>0</v>
      </c>
      <c r="AL1476" s="471">
        <v>0</v>
      </c>
      <c r="AM1476" s="471">
        <v>0</v>
      </c>
      <c r="AN1476" s="471">
        <v>0</v>
      </c>
      <c r="AO1476" s="471">
        <v>0</v>
      </c>
      <c r="AP1476" s="471">
        <v>0</v>
      </c>
      <c r="AQ1476" s="471">
        <v>0</v>
      </c>
      <c r="AR1476" s="496">
        <v>0</v>
      </c>
      <c r="AS1476" s="503">
        <v>100</v>
      </c>
      <c r="AT1476" s="471">
        <v>0</v>
      </c>
      <c r="AU1476" s="471">
        <v>0</v>
      </c>
      <c r="AV1476" s="471">
        <v>0</v>
      </c>
      <c r="AW1476" s="471">
        <v>0</v>
      </c>
      <c r="AX1476" s="471">
        <v>0</v>
      </c>
      <c r="AY1476" s="471">
        <v>0</v>
      </c>
      <c r="AZ1476" s="471">
        <v>0</v>
      </c>
      <c r="BA1476" s="471">
        <v>0</v>
      </c>
      <c r="BB1476" s="496">
        <v>0</v>
      </c>
      <c r="BC1476" s="503">
        <v>0</v>
      </c>
      <c r="BD1476" s="471">
        <v>0</v>
      </c>
      <c r="BE1476" s="471">
        <v>0</v>
      </c>
      <c r="BF1476" s="471">
        <v>0</v>
      </c>
      <c r="BG1476" s="471">
        <v>0</v>
      </c>
      <c r="BH1476" s="471">
        <v>0</v>
      </c>
      <c r="BI1476" s="471">
        <v>0</v>
      </c>
      <c r="BJ1476" s="471">
        <v>0</v>
      </c>
      <c r="BK1476" s="471">
        <v>0</v>
      </c>
      <c r="BL1476" s="496">
        <v>0</v>
      </c>
      <c r="BM1476" s="471">
        <v>0</v>
      </c>
      <c r="BN1476" s="471">
        <v>0</v>
      </c>
      <c r="BO1476" s="471">
        <v>0</v>
      </c>
      <c r="BP1476" s="471">
        <v>0</v>
      </c>
      <c r="BQ1476" s="471">
        <v>0</v>
      </c>
      <c r="BR1476" s="471">
        <v>0</v>
      </c>
      <c r="BS1476" s="471">
        <v>0</v>
      </c>
      <c r="BT1476" s="471">
        <v>0</v>
      </c>
      <c r="BU1476" s="496">
        <v>0</v>
      </c>
      <c r="BV1476" s="471">
        <v>1449</v>
      </c>
      <c r="BW1476" s="471">
        <v>318</v>
      </c>
      <c r="BX1476" s="471">
        <v>140</v>
      </c>
      <c r="BY1476" s="471">
        <v>52</v>
      </c>
      <c r="BZ1476" s="471">
        <v>26</v>
      </c>
      <c r="CA1476" s="471">
        <v>20</v>
      </c>
      <c r="CB1476" s="471">
        <v>7</v>
      </c>
      <c r="CC1476" s="471">
        <v>1</v>
      </c>
      <c r="CD1476" s="496">
        <v>2013</v>
      </c>
      <c r="CE1476" s="503">
        <v>10</v>
      </c>
      <c r="CF1476" s="471">
        <v>0</v>
      </c>
      <c r="CG1476" s="471">
        <v>0</v>
      </c>
      <c r="CH1476" s="471">
        <v>0</v>
      </c>
      <c r="CI1476" s="471">
        <v>0</v>
      </c>
      <c r="CJ1476" s="471">
        <v>0</v>
      </c>
      <c r="CK1476" s="471">
        <v>0</v>
      </c>
      <c r="CL1476" s="471">
        <v>0</v>
      </c>
      <c r="CM1476" s="471">
        <v>0</v>
      </c>
      <c r="CN1476" s="496">
        <v>0</v>
      </c>
      <c r="CO1476" s="503">
        <v>25</v>
      </c>
      <c r="CP1476" s="471">
        <v>0</v>
      </c>
      <c r="CQ1476" s="471">
        <v>0</v>
      </c>
      <c r="CR1476" s="471">
        <v>0</v>
      </c>
      <c r="CS1476" s="471">
        <v>0</v>
      </c>
      <c r="CT1476" s="471">
        <v>0</v>
      </c>
      <c r="CU1476" s="471">
        <v>0</v>
      </c>
      <c r="CV1476" s="471">
        <v>0</v>
      </c>
      <c r="CW1476" s="471">
        <v>0</v>
      </c>
      <c r="CX1476" s="496">
        <v>0</v>
      </c>
      <c r="CY1476" s="503">
        <v>50</v>
      </c>
      <c r="CZ1476" s="471">
        <v>0</v>
      </c>
      <c r="DA1476" s="471">
        <v>0</v>
      </c>
      <c r="DB1476" s="471">
        <v>0</v>
      </c>
      <c r="DC1476" s="471">
        <v>0</v>
      </c>
      <c r="DD1476" s="471">
        <v>0</v>
      </c>
      <c r="DE1476" s="471">
        <v>0</v>
      </c>
      <c r="DF1476" s="471">
        <v>0</v>
      </c>
      <c r="DG1476" s="471">
        <v>0</v>
      </c>
      <c r="DH1476" s="496">
        <v>0</v>
      </c>
      <c r="DI1476" s="503">
        <v>100</v>
      </c>
      <c r="DJ1476" s="471">
        <v>34</v>
      </c>
      <c r="DK1476" s="471">
        <v>3</v>
      </c>
      <c r="DL1476" s="471">
        <v>3</v>
      </c>
      <c r="DM1476" s="471">
        <v>3</v>
      </c>
      <c r="DN1476" s="471">
        <v>1</v>
      </c>
      <c r="DO1476" s="471">
        <v>0</v>
      </c>
      <c r="DP1476" s="471">
        <v>0</v>
      </c>
      <c r="DQ1476" s="471">
        <v>0</v>
      </c>
      <c r="DR1476" s="496">
        <v>44</v>
      </c>
      <c r="DS1476" s="503">
        <v>0</v>
      </c>
      <c r="DT1476" s="471">
        <v>0</v>
      </c>
      <c r="DU1476" s="471">
        <v>0</v>
      </c>
      <c r="DV1476" s="471">
        <v>0</v>
      </c>
      <c r="DW1476" s="471">
        <v>0</v>
      </c>
      <c r="DX1476" s="471">
        <v>0</v>
      </c>
      <c r="DY1476" s="471">
        <v>0</v>
      </c>
      <c r="DZ1476" s="471">
        <v>0</v>
      </c>
      <c r="EA1476" s="471">
        <v>0</v>
      </c>
      <c r="EB1476" s="496">
        <v>0</v>
      </c>
      <c r="EC1476" s="471">
        <v>34</v>
      </c>
      <c r="ED1476" s="471">
        <v>3</v>
      </c>
      <c r="EE1476" s="471">
        <v>3</v>
      </c>
      <c r="EF1476" s="471">
        <v>3</v>
      </c>
      <c r="EG1476" s="471">
        <v>1</v>
      </c>
      <c r="EH1476" s="471">
        <v>0</v>
      </c>
      <c r="EI1476" s="471">
        <v>0</v>
      </c>
      <c r="EJ1476" s="471">
        <v>0</v>
      </c>
      <c r="EK1476" s="496">
        <v>44</v>
      </c>
      <c r="EL1476" s="518">
        <v>50</v>
      </c>
      <c r="EM1476" s="471">
        <v>0</v>
      </c>
      <c r="EN1476" s="471">
        <v>0</v>
      </c>
      <c r="EO1476" s="471">
        <v>0</v>
      </c>
      <c r="EP1476" s="471">
        <v>0</v>
      </c>
      <c r="EQ1476" s="471">
        <v>0</v>
      </c>
      <c r="ER1476" s="471">
        <v>0</v>
      </c>
      <c r="ES1476" s="471">
        <v>0</v>
      </c>
      <c r="ET1476" s="471">
        <v>0</v>
      </c>
      <c r="EU1476" s="496">
        <v>0</v>
      </c>
      <c r="EV1476" s="503">
        <v>100</v>
      </c>
      <c r="EW1476" s="471">
        <v>15</v>
      </c>
      <c r="EX1476" s="471">
        <v>2</v>
      </c>
      <c r="EY1476" s="471">
        <v>3</v>
      </c>
      <c r="EZ1476" s="471">
        <v>2</v>
      </c>
      <c r="FA1476" s="471">
        <v>0</v>
      </c>
      <c r="FB1476" s="471">
        <v>0</v>
      </c>
      <c r="FC1476" s="471">
        <v>0</v>
      </c>
      <c r="FD1476" s="471">
        <v>0</v>
      </c>
      <c r="FE1476" s="496">
        <v>22</v>
      </c>
      <c r="FF1476" s="503">
        <v>150</v>
      </c>
      <c r="FG1476" s="471">
        <v>0</v>
      </c>
      <c r="FH1476" s="471">
        <v>0</v>
      </c>
      <c r="FI1476" s="471">
        <v>0</v>
      </c>
      <c r="FJ1476" s="471">
        <v>0</v>
      </c>
      <c r="FK1476" s="471">
        <v>0</v>
      </c>
      <c r="FL1476" s="471">
        <v>0</v>
      </c>
      <c r="FM1476" s="471">
        <v>0</v>
      </c>
      <c r="FN1476" s="471">
        <v>0</v>
      </c>
      <c r="FO1476" s="496">
        <v>0</v>
      </c>
      <c r="FP1476" s="503">
        <v>200</v>
      </c>
      <c r="FQ1476" s="471">
        <v>19</v>
      </c>
      <c r="FR1476" s="471">
        <v>3</v>
      </c>
      <c r="FS1476" s="471">
        <v>0</v>
      </c>
      <c r="FT1476" s="471">
        <v>1</v>
      </c>
      <c r="FU1476" s="471">
        <v>1</v>
      </c>
      <c r="FV1476" s="471">
        <v>0</v>
      </c>
      <c r="FW1476" s="471">
        <v>1</v>
      </c>
      <c r="FX1476" s="471">
        <v>0</v>
      </c>
      <c r="FY1476" s="496">
        <v>25</v>
      </c>
      <c r="FZ1476" s="503">
        <v>0</v>
      </c>
      <c r="GA1476" s="471">
        <v>0</v>
      </c>
      <c r="GB1476" s="471">
        <v>0</v>
      </c>
      <c r="GC1476" s="471">
        <v>0</v>
      </c>
      <c r="GD1476" s="471">
        <v>0</v>
      </c>
      <c r="GE1476" s="471">
        <v>0</v>
      </c>
      <c r="GF1476" s="471">
        <v>0</v>
      </c>
      <c r="GG1476" s="471">
        <v>0</v>
      </c>
      <c r="GH1476" s="471">
        <v>0</v>
      </c>
      <c r="GI1476" s="496">
        <v>0</v>
      </c>
      <c r="GJ1476" s="471">
        <v>34</v>
      </c>
      <c r="GK1476" s="471">
        <v>5</v>
      </c>
      <c r="GL1476" s="471">
        <v>3</v>
      </c>
      <c r="GM1476" s="471">
        <v>3</v>
      </c>
      <c r="GN1476" s="471">
        <v>1</v>
      </c>
      <c r="GO1476" s="471">
        <v>0</v>
      </c>
      <c r="GP1476" s="471">
        <v>1</v>
      </c>
      <c r="GQ1476" s="471">
        <v>0</v>
      </c>
      <c r="GR1476" s="496">
        <v>47</v>
      </c>
      <c r="GS1476" s="503">
        <v>100</v>
      </c>
      <c r="GT1476" s="471">
        <v>3</v>
      </c>
      <c r="GU1476" s="471">
        <v>2</v>
      </c>
      <c r="GV1476" s="471">
        <v>0</v>
      </c>
      <c r="GW1476" s="471">
        <v>0</v>
      </c>
      <c r="GX1476" s="471">
        <v>0</v>
      </c>
      <c r="GY1476" s="471">
        <v>0</v>
      </c>
      <c r="GZ1476" s="471">
        <v>0</v>
      </c>
      <c r="HA1476" s="471">
        <v>0</v>
      </c>
      <c r="HB1476" s="496">
        <v>5</v>
      </c>
      <c r="HC1476" s="503">
        <v>150</v>
      </c>
      <c r="HD1476" s="471">
        <v>0</v>
      </c>
      <c r="HE1476" s="471">
        <v>0</v>
      </c>
      <c r="HF1476" s="471">
        <v>0</v>
      </c>
      <c r="HG1476" s="471">
        <v>0</v>
      </c>
      <c r="HH1476" s="471">
        <v>0</v>
      </c>
      <c r="HI1476" s="471">
        <v>0</v>
      </c>
      <c r="HJ1476" s="471">
        <v>0</v>
      </c>
      <c r="HK1476" s="471">
        <v>0</v>
      </c>
      <c r="HL1476" s="496">
        <v>0</v>
      </c>
      <c r="HM1476" s="503">
        <v>200</v>
      </c>
      <c r="HN1476" s="471">
        <v>1</v>
      </c>
      <c r="HO1476" s="471">
        <v>0</v>
      </c>
      <c r="HP1476" s="471">
        <v>1</v>
      </c>
      <c r="HQ1476" s="471">
        <v>0</v>
      </c>
      <c r="HR1476" s="471">
        <v>0</v>
      </c>
      <c r="HS1476" s="471">
        <v>0</v>
      </c>
      <c r="HT1476" s="471">
        <v>0</v>
      </c>
      <c r="HU1476" s="471">
        <v>0</v>
      </c>
      <c r="HV1476" s="496">
        <v>2</v>
      </c>
      <c r="HW1476" s="503">
        <v>250</v>
      </c>
      <c r="HX1476" s="471">
        <v>0</v>
      </c>
      <c r="HY1476" s="471">
        <v>0</v>
      </c>
      <c r="HZ1476" s="471">
        <v>0</v>
      </c>
      <c r="IA1476" s="471">
        <v>0</v>
      </c>
      <c r="IB1476" s="471">
        <v>0</v>
      </c>
      <c r="IC1476" s="471">
        <v>0</v>
      </c>
      <c r="ID1476" s="471">
        <v>0</v>
      </c>
      <c r="IE1476" s="471">
        <v>0</v>
      </c>
      <c r="IF1476" s="496">
        <v>0</v>
      </c>
      <c r="IG1476" s="503">
        <v>300</v>
      </c>
      <c r="IH1476" s="471">
        <v>23</v>
      </c>
      <c r="II1476" s="471">
        <v>3</v>
      </c>
      <c r="IJ1476" s="471">
        <v>2</v>
      </c>
      <c r="IK1476" s="471">
        <v>0</v>
      </c>
      <c r="IL1476" s="471">
        <v>0</v>
      </c>
      <c r="IM1476" s="471">
        <v>0</v>
      </c>
      <c r="IN1476" s="471">
        <v>0</v>
      </c>
      <c r="IO1476" s="471">
        <v>0</v>
      </c>
      <c r="IP1476" s="496">
        <v>28</v>
      </c>
      <c r="IQ1476" s="503">
        <v>0</v>
      </c>
      <c r="IR1476" s="471">
        <v>0</v>
      </c>
      <c r="IS1476" s="471">
        <v>0</v>
      </c>
      <c r="IT1476" s="471">
        <v>0</v>
      </c>
      <c r="IU1476" s="471">
        <v>0</v>
      </c>
      <c r="IV1476" s="471">
        <v>0</v>
      </c>
      <c r="IW1476" s="471">
        <v>0</v>
      </c>
      <c r="IX1476" s="471">
        <v>0</v>
      </c>
      <c r="IY1476" s="471">
        <v>0</v>
      </c>
      <c r="IZ1476" s="496">
        <v>0</v>
      </c>
      <c r="JA1476" s="471">
        <v>27</v>
      </c>
      <c r="JB1476" s="471">
        <v>5</v>
      </c>
      <c r="JC1476" s="471">
        <v>3</v>
      </c>
      <c r="JD1476" s="471">
        <v>0</v>
      </c>
      <c r="JE1476" s="471">
        <v>0</v>
      </c>
      <c r="JF1476" s="471">
        <v>0</v>
      </c>
      <c r="JG1476" s="471">
        <v>0</v>
      </c>
      <c r="JH1476" s="471">
        <v>0</v>
      </c>
      <c r="JI1476" s="471">
        <v>35</v>
      </c>
      <c r="JJ1476" s="503">
        <v>0</v>
      </c>
      <c r="JK1476" s="471">
        <v>251</v>
      </c>
      <c r="JL1476" s="471">
        <v>24</v>
      </c>
      <c r="JM1476" s="471">
        <v>19</v>
      </c>
      <c r="JN1476" s="471">
        <v>20</v>
      </c>
      <c r="JO1476" s="471">
        <v>7</v>
      </c>
      <c r="JP1476" s="471">
        <v>1</v>
      </c>
      <c r="JQ1476" s="471">
        <v>1</v>
      </c>
      <c r="JR1476" s="471">
        <v>0</v>
      </c>
      <c r="JS1476" s="496">
        <v>323</v>
      </c>
      <c r="JT1476" s="503">
        <v>10</v>
      </c>
      <c r="JU1476" s="471">
        <v>0</v>
      </c>
      <c r="JV1476" s="471">
        <v>0</v>
      </c>
      <c r="JW1476" s="471">
        <v>0</v>
      </c>
      <c r="JX1476" s="471">
        <v>0</v>
      </c>
      <c r="JY1476" s="471">
        <v>0</v>
      </c>
      <c r="JZ1476" s="471">
        <v>0</v>
      </c>
      <c r="KA1476" s="471">
        <v>0</v>
      </c>
      <c r="KB1476" s="471">
        <v>0</v>
      </c>
      <c r="KC1476" s="496">
        <v>0</v>
      </c>
      <c r="KD1476" s="503">
        <v>50</v>
      </c>
      <c r="KE1476" s="471">
        <v>1</v>
      </c>
      <c r="KF1476" s="471">
        <v>0</v>
      </c>
      <c r="KG1476" s="471">
        <v>0</v>
      </c>
      <c r="KH1476" s="471">
        <v>1</v>
      </c>
      <c r="KI1476" s="471">
        <v>0</v>
      </c>
      <c r="KJ1476" s="471">
        <v>0</v>
      </c>
      <c r="KK1476" s="471">
        <v>0</v>
      </c>
      <c r="KL1476" s="471">
        <v>0</v>
      </c>
      <c r="KM1476" s="496">
        <v>2</v>
      </c>
      <c r="KN1476" s="503">
        <v>0</v>
      </c>
      <c r="KO1476" s="471">
        <v>0</v>
      </c>
      <c r="KP1476" s="471">
        <v>0</v>
      </c>
      <c r="KQ1476" s="471">
        <v>0</v>
      </c>
      <c r="KR1476" s="471">
        <v>0</v>
      </c>
      <c r="KS1476" s="471">
        <v>0</v>
      </c>
      <c r="KT1476" s="471">
        <v>0</v>
      </c>
      <c r="KU1476" s="471">
        <v>0</v>
      </c>
      <c r="KV1476" s="471">
        <v>0</v>
      </c>
      <c r="KW1476" s="496">
        <v>0</v>
      </c>
      <c r="KX1476" s="471">
        <v>252</v>
      </c>
      <c r="KY1476" s="471">
        <v>24</v>
      </c>
      <c r="KZ1476" s="471">
        <v>19</v>
      </c>
      <c r="LA1476" s="471">
        <v>21</v>
      </c>
      <c r="LB1476" s="471">
        <v>7</v>
      </c>
      <c r="LC1476" s="471">
        <v>1</v>
      </c>
      <c r="LD1476" s="471">
        <v>1</v>
      </c>
      <c r="LE1476" s="471">
        <v>0</v>
      </c>
      <c r="LF1476" s="496">
        <v>325</v>
      </c>
      <c r="LG1476" s="262"/>
      <c r="LH1476" s="262"/>
      <c r="LI1476" s="262"/>
      <c r="LJ1476" s="262"/>
      <c r="LK1476" s="262"/>
      <c r="LL1476" s="262"/>
      <c r="LM1476" s="262"/>
      <c r="LN1476" s="262"/>
      <c r="LO1476" s="262"/>
      <c r="LP1476" s="262"/>
      <c r="LQ1476" s="262"/>
      <c r="LR1476" s="262"/>
      <c r="LS1476" s="262"/>
      <c r="LT1476" s="262"/>
      <c r="LU1476" s="262"/>
      <c r="LV1476" s="262"/>
      <c r="LW1476" s="262"/>
      <c r="LX1476" s="262"/>
      <c r="LY1476" s="262"/>
      <c r="LZ1476" s="262"/>
      <c r="MA1476" s="262"/>
      <c r="MB1476" s="262"/>
      <c r="MC1476" s="262"/>
      <c r="MD1476" s="262"/>
      <c r="ME1476" s="262"/>
      <c r="MF1476" s="262"/>
      <c r="MG1476" s="262"/>
      <c r="MH1476" s="262"/>
      <c r="MI1476" s="262"/>
      <c r="MJ1476" s="262"/>
      <c r="MK1476" s="262"/>
      <c r="ML1476" s="262"/>
      <c r="MM1476" s="262"/>
      <c r="MN1476" s="262"/>
      <c r="MO1476" s="262"/>
      <c r="MP1476" s="262"/>
      <c r="MQ1476" s="262"/>
      <c r="MR1476" s="262"/>
      <c r="MS1476" s="262"/>
      <c r="MT1476" s="262"/>
      <c r="MU1476" s="262"/>
    </row>
    <row r="1477" spans="1:359" x14ac:dyDescent="0.2">
      <c r="A1477" s="241" t="s">
        <v>382</v>
      </c>
      <c r="B1477" s="476" t="s">
        <v>999</v>
      </c>
      <c r="C1477" s="326" t="s">
        <v>626</v>
      </c>
      <c r="D1477" s="283" t="s">
        <v>383</v>
      </c>
      <c r="E1477" s="503">
        <v>0</v>
      </c>
      <c r="F1477" s="471">
        <v>92</v>
      </c>
      <c r="G1477" s="471">
        <v>168</v>
      </c>
      <c r="H1477" s="471">
        <v>196</v>
      </c>
      <c r="I1477" s="471">
        <v>113</v>
      </c>
      <c r="J1477" s="471">
        <v>62</v>
      </c>
      <c r="K1477" s="471">
        <v>37</v>
      </c>
      <c r="L1477" s="471">
        <v>24</v>
      </c>
      <c r="M1477" s="471">
        <v>3</v>
      </c>
      <c r="N1477" s="496">
        <v>695</v>
      </c>
      <c r="O1477" s="503">
        <v>10</v>
      </c>
      <c r="P1477" s="471">
        <v>0</v>
      </c>
      <c r="Q1477" s="471">
        <v>0</v>
      </c>
      <c r="R1477" s="471">
        <v>0</v>
      </c>
      <c r="S1477" s="471">
        <v>0</v>
      </c>
      <c r="T1477" s="471">
        <v>0</v>
      </c>
      <c r="U1477" s="471">
        <v>0</v>
      </c>
      <c r="V1477" s="471">
        <v>0</v>
      </c>
      <c r="W1477" s="471">
        <v>0</v>
      </c>
      <c r="X1477" s="496">
        <v>0</v>
      </c>
      <c r="Y1477" s="503">
        <v>25</v>
      </c>
      <c r="Z1477" s="471">
        <v>0</v>
      </c>
      <c r="AA1477" s="471">
        <v>0</v>
      </c>
      <c r="AB1477" s="471">
        <v>0</v>
      </c>
      <c r="AC1477" s="471">
        <v>0</v>
      </c>
      <c r="AD1477" s="471">
        <v>0</v>
      </c>
      <c r="AE1477" s="471">
        <v>0</v>
      </c>
      <c r="AF1477" s="471">
        <v>0</v>
      </c>
      <c r="AG1477" s="471">
        <v>0</v>
      </c>
      <c r="AH1477" s="496">
        <v>0</v>
      </c>
      <c r="AI1477" s="503">
        <v>50</v>
      </c>
      <c r="AJ1477" s="471">
        <v>0</v>
      </c>
      <c r="AK1477" s="471">
        <v>0</v>
      </c>
      <c r="AL1477" s="471">
        <v>0</v>
      </c>
      <c r="AM1477" s="471">
        <v>0</v>
      </c>
      <c r="AN1477" s="471">
        <v>0</v>
      </c>
      <c r="AO1477" s="471">
        <v>0</v>
      </c>
      <c r="AP1477" s="471">
        <v>0</v>
      </c>
      <c r="AQ1477" s="471">
        <v>0</v>
      </c>
      <c r="AR1477" s="496">
        <v>0</v>
      </c>
      <c r="AS1477" s="503">
        <v>100</v>
      </c>
      <c r="AT1477" s="471">
        <v>28</v>
      </c>
      <c r="AU1477" s="471">
        <v>64</v>
      </c>
      <c r="AV1477" s="471">
        <v>97</v>
      </c>
      <c r="AW1477" s="471">
        <v>17</v>
      </c>
      <c r="AX1477" s="471">
        <v>15</v>
      </c>
      <c r="AY1477" s="471">
        <v>5</v>
      </c>
      <c r="AZ1477" s="471">
        <v>3</v>
      </c>
      <c r="BA1477" s="471">
        <v>1</v>
      </c>
      <c r="BB1477" s="496">
        <v>230</v>
      </c>
      <c r="BC1477" s="503">
        <v>0</v>
      </c>
      <c r="BD1477" s="471">
        <v>0</v>
      </c>
      <c r="BE1477" s="471">
        <v>0</v>
      </c>
      <c r="BF1477" s="471">
        <v>0</v>
      </c>
      <c r="BG1477" s="471">
        <v>0</v>
      </c>
      <c r="BH1477" s="471">
        <v>0</v>
      </c>
      <c r="BI1477" s="471">
        <v>0</v>
      </c>
      <c r="BJ1477" s="471">
        <v>0</v>
      </c>
      <c r="BK1477" s="471">
        <v>0</v>
      </c>
      <c r="BL1477" s="496">
        <v>0</v>
      </c>
      <c r="BM1477" s="471">
        <v>28</v>
      </c>
      <c r="BN1477" s="471">
        <v>64</v>
      </c>
      <c r="BO1477" s="471">
        <v>97</v>
      </c>
      <c r="BP1477" s="471">
        <v>17</v>
      </c>
      <c r="BQ1477" s="471">
        <v>15</v>
      </c>
      <c r="BR1477" s="471">
        <v>5</v>
      </c>
      <c r="BS1477" s="471">
        <v>3</v>
      </c>
      <c r="BT1477" s="471">
        <v>1</v>
      </c>
      <c r="BU1477" s="496">
        <v>230</v>
      </c>
      <c r="BV1477" s="471">
        <v>120</v>
      </c>
      <c r="BW1477" s="471">
        <v>232</v>
      </c>
      <c r="BX1477" s="471">
        <v>293</v>
      </c>
      <c r="BY1477" s="471">
        <v>130</v>
      </c>
      <c r="BZ1477" s="471">
        <v>77</v>
      </c>
      <c r="CA1477" s="471">
        <v>42</v>
      </c>
      <c r="CB1477" s="471">
        <v>27</v>
      </c>
      <c r="CC1477" s="471">
        <v>4</v>
      </c>
      <c r="CD1477" s="496">
        <v>925</v>
      </c>
      <c r="CE1477" s="503">
        <v>10</v>
      </c>
      <c r="CF1477" s="471">
        <v>0</v>
      </c>
      <c r="CG1477" s="471">
        <v>0</v>
      </c>
      <c r="CH1477" s="471">
        <v>0</v>
      </c>
      <c r="CI1477" s="471">
        <v>0</v>
      </c>
      <c r="CJ1477" s="471">
        <v>0</v>
      </c>
      <c r="CK1477" s="471">
        <v>0</v>
      </c>
      <c r="CL1477" s="471">
        <v>0</v>
      </c>
      <c r="CM1477" s="471">
        <v>0</v>
      </c>
      <c r="CN1477" s="496">
        <v>0</v>
      </c>
      <c r="CO1477" s="503">
        <v>25</v>
      </c>
      <c r="CP1477" s="471">
        <v>0</v>
      </c>
      <c r="CQ1477" s="471">
        <v>0</v>
      </c>
      <c r="CR1477" s="471">
        <v>0</v>
      </c>
      <c r="CS1477" s="471">
        <v>0</v>
      </c>
      <c r="CT1477" s="471">
        <v>0</v>
      </c>
      <c r="CU1477" s="471">
        <v>0</v>
      </c>
      <c r="CV1477" s="471">
        <v>0</v>
      </c>
      <c r="CW1477" s="471">
        <v>0</v>
      </c>
      <c r="CX1477" s="496">
        <v>0</v>
      </c>
      <c r="CY1477" s="503">
        <v>50</v>
      </c>
      <c r="CZ1477" s="471">
        <v>0</v>
      </c>
      <c r="DA1477" s="471">
        <v>0</v>
      </c>
      <c r="DB1477" s="471">
        <v>0</v>
      </c>
      <c r="DC1477" s="471">
        <v>0</v>
      </c>
      <c r="DD1477" s="471">
        <v>0</v>
      </c>
      <c r="DE1477" s="471">
        <v>0</v>
      </c>
      <c r="DF1477" s="471">
        <v>0</v>
      </c>
      <c r="DG1477" s="471">
        <v>0</v>
      </c>
      <c r="DH1477" s="496">
        <v>0</v>
      </c>
      <c r="DI1477" s="503">
        <v>100</v>
      </c>
      <c r="DJ1477" s="471">
        <v>6</v>
      </c>
      <c r="DK1477" s="471">
        <v>23</v>
      </c>
      <c r="DL1477" s="471">
        <v>14</v>
      </c>
      <c r="DM1477" s="471">
        <v>10</v>
      </c>
      <c r="DN1477" s="471">
        <v>7</v>
      </c>
      <c r="DO1477" s="471">
        <v>7</v>
      </c>
      <c r="DP1477" s="471">
        <v>1</v>
      </c>
      <c r="DQ1477" s="471">
        <v>0</v>
      </c>
      <c r="DR1477" s="496">
        <v>68</v>
      </c>
      <c r="DS1477" s="503">
        <v>0</v>
      </c>
      <c r="DT1477" s="471">
        <v>0</v>
      </c>
      <c r="DU1477" s="471">
        <v>0</v>
      </c>
      <c r="DV1477" s="471">
        <v>0</v>
      </c>
      <c r="DW1477" s="471">
        <v>0</v>
      </c>
      <c r="DX1477" s="471">
        <v>0</v>
      </c>
      <c r="DY1477" s="471">
        <v>0</v>
      </c>
      <c r="DZ1477" s="471">
        <v>0</v>
      </c>
      <c r="EA1477" s="471">
        <v>0</v>
      </c>
      <c r="EB1477" s="496">
        <v>0</v>
      </c>
      <c r="EC1477" s="471">
        <v>6</v>
      </c>
      <c r="ED1477" s="471">
        <v>23</v>
      </c>
      <c r="EE1477" s="471">
        <v>14</v>
      </c>
      <c r="EF1477" s="471">
        <v>10</v>
      </c>
      <c r="EG1477" s="471">
        <v>7</v>
      </c>
      <c r="EH1477" s="471">
        <v>7</v>
      </c>
      <c r="EI1477" s="471">
        <v>1</v>
      </c>
      <c r="EJ1477" s="471">
        <v>0</v>
      </c>
      <c r="EK1477" s="496">
        <v>68</v>
      </c>
      <c r="EL1477" s="518">
        <v>50</v>
      </c>
      <c r="EM1477" s="471">
        <v>0</v>
      </c>
      <c r="EN1477" s="471">
        <v>0</v>
      </c>
      <c r="EO1477" s="471">
        <v>0</v>
      </c>
      <c r="EP1477" s="471">
        <v>0</v>
      </c>
      <c r="EQ1477" s="471">
        <v>0</v>
      </c>
      <c r="ER1477" s="471">
        <v>0</v>
      </c>
      <c r="ES1477" s="471">
        <v>0</v>
      </c>
      <c r="ET1477" s="471">
        <v>0</v>
      </c>
      <c r="EU1477" s="496">
        <v>0</v>
      </c>
      <c r="EV1477" s="503">
        <v>100</v>
      </c>
      <c r="EW1477" s="471">
        <v>4</v>
      </c>
      <c r="EX1477" s="471">
        <v>7</v>
      </c>
      <c r="EY1477" s="471">
        <v>4</v>
      </c>
      <c r="EZ1477" s="471">
        <v>4</v>
      </c>
      <c r="FA1477" s="471">
        <v>0</v>
      </c>
      <c r="FB1477" s="471">
        <v>0</v>
      </c>
      <c r="FC1477" s="471">
        <v>0</v>
      </c>
      <c r="FD1477" s="471">
        <v>2</v>
      </c>
      <c r="FE1477" s="496">
        <v>21</v>
      </c>
      <c r="FF1477" s="503">
        <v>150</v>
      </c>
      <c r="FG1477" s="471">
        <v>0</v>
      </c>
      <c r="FH1477" s="471">
        <v>0</v>
      </c>
      <c r="FI1477" s="471">
        <v>0</v>
      </c>
      <c r="FJ1477" s="471">
        <v>0</v>
      </c>
      <c r="FK1477" s="471">
        <v>0</v>
      </c>
      <c r="FL1477" s="471">
        <v>0</v>
      </c>
      <c r="FM1477" s="471">
        <v>0</v>
      </c>
      <c r="FN1477" s="471">
        <v>0</v>
      </c>
      <c r="FO1477" s="496">
        <v>0</v>
      </c>
      <c r="FP1477" s="503">
        <v>200</v>
      </c>
      <c r="FQ1477" s="471">
        <v>0</v>
      </c>
      <c r="FR1477" s="471">
        <v>0</v>
      </c>
      <c r="FS1477" s="471">
        <v>0</v>
      </c>
      <c r="FT1477" s="471">
        <v>0</v>
      </c>
      <c r="FU1477" s="471">
        <v>0</v>
      </c>
      <c r="FV1477" s="471">
        <v>0</v>
      </c>
      <c r="FW1477" s="471">
        <v>0</v>
      </c>
      <c r="FX1477" s="471">
        <v>0</v>
      </c>
      <c r="FY1477" s="496">
        <v>0</v>
      </c>
      <c r="FZ1477" s="503">
        <v>0</v>
      </c>
      <c r="GA1477" s="471">
        <v>0</v>
      </c>
      <c r="GB1477" s="471">
        <v>0</v>
      </c>
      <c r="GC1477" s="471">
        <v>0</v>
      </c>
      <c r="GD1477" s="471">
        <v>0</v>
      </c>
      <c r="GE1477" s="471">
        <v>0</v>
      </c>
      <c r="GF1477" s="471">
        <v>0</v>
      </c>
      <c r="GG1477" s="471">
        <v>0</v>
      </c>
      <c r="GH1477" s="471">
        <v>0</v>
      </c>
      <c r="GI1477" s="496">
        <v>0</v>
      </c>
      <c r="GJ1477" s="471">
        <v>4</v>
      </c>
      <c r="GK1477" s="471">
        <v>7</v>
      </c>
      <c r="GL1477" s="471">
        <v>4</v>
      </c>
      <c r="GM1477" s="471">
        <v>4</v>
      </c>
      <c r="GN1477" s="471">
        <v>0</v>
      </c>
      <c r="GO1477" s="471">
        <v>0</v>
      </c>
      <c r="GP1477" s="471">
        <v>0</v>
      </c>
      <c r="GQ1477" s="471">
        <v>2</v>
      </c>
      <c r="GR1477" s="496">
        <v>21</v>
      </c>
      <c r="GS1477" s="503">
        <v>100</v>
      </c>
      <c r="GT1477" s="471">
        <v>4</v>
      </c>
      <c r="GU1477" s="471">
        <v>2</v>
      </c>
      <c r="GV1477" s="471">
        <v>2</v>
      </c>
      <c r="GW1477" s="471">
        <v>3</v>
      </c>
      <c r="GX1477" s="471">
        <v>1</v>
      </c>
      <c r="GY1477" s="471">
        <v>0</v>
      </c>
      <c r="GZ1477" s="471">
        <v>1</v>
      </c>
      <c r="HA1477" s="471">
        <v>1</v>
      </c>
      <c r="HB1477" s="496">
        <v>14</v>
      </c>
      <c r="HC1477" s="503">
        <v>150</v>
      </c>
      <c r="HD1477" s="471">
        <v>0</v>
      </c>
      <c r="HE1477" s="471">
        <v>0</v>
      </c>
      <c r="HF1477" s="471">
        <v>0</v>
      </c>
      <c r="HG1477" s="471">
        <v>0</v>
      </c>
      <c r="HH1477" s="471">
        <v>0</v>
      </c>
      <c r="HI1477" s="471">
        <v>0</v>
      </c>
      <c r="HJ1477" s="471">
        <v>0</v>
      </c>
      <c r="HK1477" s="471">
        <v>0</v>
      </c>
      <c r="HL1477" s="496">
        <v>0</v>
      </c>
      <c r="HM1477" s="503">
        <v>200</v>
      </c>
      <c r="HN1477" s="471">
        <v>0</v>
      </c>
      <c r="HO1477" s="471">
        <v>0</v>
      </c>
      <c r="HP1477" s="471">
        <v>0</v>
      </c>
      <c r="HQ1477" s="471">
        <v>0</v>
      </c>
      <c r="HR1477" s="471">
        <v>0</v>
      </c>
      <c r="HS1477" s="471">
        <v>0</v>
      </c>
      <c r="HT1477" s="471">
        <v>0</v>
      </c>
      <c r="HU1477" s="471">
        <v>0</v>
      </c>
      <c r="HV1477" s="496">
        <v>0</v>
      </c>
      <c r="HW1477" s="503">
        <v>250</v>
      </c>
      <c r="HX1477" s="471">
        <v>0</v>
      </c>
      <c r="HY1477" s="471">
        <v>0</v>
      </c>
      <c r="HZ1477" s="471">
        <v>0</v>
      </c>
      <c r="IA1477" s="471">
        <v>0</v>
      </c>
      <c r="IB1477" s="471">
        <v>0</v>
      </c>
      <c r="IC1477" s="471">
        <v>0</v>
      </c>
      <c r="ID1477" s="471">
        <v>0</v>
      </c>
      <c r="IE1477" s="471">
        <v>0</v>
      </c>
      <c r="IF1477" s="496">
        <v>0</v>
      </c>
      <c r="IG1477" s="503">
        <v>300</v>
      </c>
      <c r="IH1477" s="471">
        <v>0</v>
      </c>
      <c r="II1477" s="471">
        <v>0</v>
      </c>
      <c r="IJ1477" s="471">
        <v>0</v>
      </c>
      <c r="IK1477" s="471">
        <v>0</v>
      </c>
      <c r="IL1477" s="471">
        <v>0</v>
      </c>
      <c r="IM1477" s="471">
        <v>0</v>
      </c>
      <c r="IN1477" s="471">
        <v>0</v>
      </c>
      <c r="IO1477" s="471">
        <v>0</v>
      </c>
      <c r="IP1477" s="496">
        <v>0</v>
      </c>
      <c r="IQ1477" s="503">
        <v>0</v>
      </c>
      <c r="IR1477" s="471">
        <v>0</v>
      </c>
      <c r="IS1477" s="471">
        <v>0</v>
      </c>
      <c r="IT1477" s="471">
        <v>0</v>
      </c>
      <c r="IU1477" s="471">
        <v>0</v>
      </c>
      <c r="IV1477" s="471">
        <v>0</v>
      </c>
      <c r="IW1477" s="471">
        <v>0</v>
      </c>
      <c r="IX1477" s="471">
        <v>0</v>
      </c>
      <c r="IY1477" s="471">
        <v>0</v>
      </c>
      <c r="IZ1477" s="496">
        <v>0</v>
      </c>
      <c r="JA1477" s="471">
        <v>4</v>
      </c>
      <c r="JB1477" s="471">
        <v>2</v>
      </c>
      <c r="JC1477" s="471">
        <v>2</v>
      </c>
      <c r="JD1477" s="471">
        <v>3</v>
      </c>
      <c r="JE1477" s="471">
        <v>1</v>
      </c>
      <c r="JF1477" s="471">
        <v>0</v>
      </c>
      <c r="JG1477" s="471">
        <v>1</v>
      </c>
      <c r="JH1477" s="471">
        <v>1</v>
      </c>
      <c r="JI1477" s="471">
        <v>14</v>
      </c>
      <c r="JJ1477" s="503">
        <v>0</v>
      </c>
      <c r="JK1477" s="471">
        <v>0</v>
      </c>
      <c r="JL1477" s="471">
        <v>0</v>
      </c>
      <c r="JM1477" s="471">
        <v>0</v>
      </c>
      <c r="JN1477" s="471">
        <v>0</v>
      </c>
      <c r="JO1477" s="471">
        <v>0</v>
      </c>
      <c r="JP1477" s="471">
        <v>0</v>
      </c>
      <c r="JQ1477" s="471">
        <v>0</v>
      </c>
      <c r="JR1477" s="471">
        <v>0</v>
      </c>
      <c r="JS1477" s="496">
        <v>0</v>
      </c>
      <c r="JT1477" s="503">
        <v>10</v>
      </c>
      <c r="JU1477" s="471">
        <v>23</v>
      </c>
      <c r="JV1477" s="471">
        <v>60</v>
      </c>
      <c r="JW1477" s="471">
        <v>83</v>
      </c>
      <c r="JX1477" s="471">
        <v>31</v>
      </c>
      <c r="JY1477" s="471">
        <v>24</v>
      </c>
      <c r="JZ1477" s="471">
        <v>11</v>
      </c>
      <c r="KA1477" s="471">
        <v>19</v>
      </c>
      <c r="KB1477" s="471">
        <v>7</v>
      </c>
      <c r="KC1477" s="496">
        <v>258</v>
      </c>
      <c r="KD1477" s="503">
        <v>50</v>
      </c>
      <c r="KE1477" s="471">
        <v>0</v>
      </c>
      <c r="KF1477" s="471">
        <v>0</v>
      </c>
      <c r="KG1477" s="471">
        <v>0</v>
      </c>
      <c r="KH1477" s="471">
        <v>0</v>
      </c>
      <c r="KI1477" s="471">
        <v>0</v>
      </c>
      <c r="KJ1477" s="471">
        <v>0</v>
      </c>
      <c r="KK1477" s="471">
        <v>0</v>
      </c>
      <c r="KL1477" s="471">
        <v>0</v>
      </c>
      <c r="KM1477" s="496">
        <v>0</v>
      </c>
      <c r="KN1477" s="503">
        <v>0</v>
      </c>
      <c r="KO1477" s="471">
        <v>0</v>
      </c>
      <c r="KP1477" s="471">
        <v>0</v>
      </c>
      <c r="KQ1477" s="471">
        <v>0</v>
      </c>
      <c r="KR1477" s="471">
        <v>0</v>
      </c>
      <c r="KS1477" s="471">
        <v>0</v>
      </c>
      <c r="KT1477" s="471">
        <v>0</v>
      </c>
      <c r="KU1477" s="471">
        <v>0</v>
      </c>
      <c r="KV1477" s="471">
        <v>0</v>
      </c>
      <c r="KW1477" s="496">
        <v>0</v>
      </c>
      <c r="KX1477" s="471">
        <v>23</v>
      </c>
      <c r="KY1477" s="471">
        <v>60</v>
      </c>
      <c r="KZ1477" s="471">
        <v>83</v>
      </c>
      <c r="LA1477" s="471">
        <v>31</v>
      </c>
      <c r="LB1477" s="471">
        <v>24</v>
      </c>
      <c r="LC1477" s="471">
        <v>11</v>
      </c>
      <c r="LD1477" s="471">
        <v>19</v>
      </c>
      <c r="LE1477" s="471">
        <v>7</v>
      </c>
      <c r="LF1477" s="496">
        <v>258</v>
      </c>
      <c r="LG1477" s="262"/>
      <c r="LH1477" s="262"/>
      <c r="LI1477" s="262"/>
      <c r="LJ1477" s="262"/>
      <c r="LK1477" s="262"/>
      <c r="LL1477" s="262"/>
      <c r="LM1477" s="262"/>
      <c r="LN1477" s="262"/>
      <c r="LO1477" s="262"/>
      <c r="LP1477" s="262"/>
      <c r="LQ1477" s="262"/>
      <c r="LR1477" s="262"/>
      <c r="LS1477" s="262"/>
      <c r="LT1477" s="262"/>
      <c r="LU1477" s="262"/>
      <c r="LV1477" s="262"/>
      <c r="LW1477" s="262"/>
      <c r="LX1477" s="262"/>
      <c r="LY1477" s="262"/>
      <c r="LZ1477" s="262"/>
      <c r="MA1477" s="262"/>
      <c r="MB1477" s="262"/>
      <c r="MC1477" s="262"/>
      <c r="MD1477" s="262"/>
      <c r="ME1477" s="262"/>
      <c r="MF1477" s="262"/>
      <c r="MG1477" s="262"/>
      <c r="MH1477" s="262"/>
      <c r="MI1477" s="262"/>
      <c r="MJ1477" s="262"/>
      <c r="MK1477" s="262"/>
      <c r="ML1477" s="262"/>
      <c r="MM1477" s="262"/>
      <c r="MN1477" s="262"/>
      <c r="MO1477" s="262"/>
      <c r="MP1477" s="262"/>
      <c r="MQ1477" s="262"/>
      <c r="MR1477" s="262"/>
      <c r="MS1477" s="262"/>
      <c r="MT1477" s="262"/>
      <c r="MU1477" s="262"/>
    </row>
    <row r="1478" spans="1:359" x14ac:dyDescent="0.2">
      <c r="A1478" s="241" t="s">
        <v>384</v>
      </c>
      <c r="B1478" s="476" t="s">
        <v>1000</v>
      </c>
      <c r="C1478" s="326" t="s">
        <v>786</v>
      </c>
      <c r="D1478" s="283" t="s">
        <v>385</v>
      </c>
      <c r="E1478" s="503">
        <v>0</v>
      </c>
      <c r="F1478" s="471">
        <v>190</v>
      </c>
      <c r="G1478" s="471">
        <v>113</v>
      </c>
      <c r="H1478" s="471">
        <v>94</v>
      </c>
      <c r="I1478" s="471">
        <v>43</v>
      </c>
      <c r="J1478" s="471">
        <v>14</v>
      </c>
      <c r="K1478" s="471">
        <v>10</v>
      </c>
      <c r="L1478" s="471">
        <v>2</v>
      </c>
      <c r="M1478" s="471">
        <v>0</v>
      </c>
      <c r="N1478" s="496">
        <v>466</v>
      </c>
      <c r="O1478" s="503">
        <v>10</v>
      </c>
      <c r="P1478" s="471">
        <v>64</v>
      </c>
      <c r="Q1478" s="471">
        <v>50</v>
      </c>
      <c r="R1478" s="471">
        <v>53</v>
      </c>
      <c r="S1478" s="471">
        <v>24</v>
      </c>
      <c r="T1478" s="471">
        <v>9</v>
      </c>
      <c r="U1478" s="471">
        <v>6</v>
      </c>
      <c r="V1478" s="471">
        <v>7</v>
      </c>
      <c r="W1478" s="471">
        <v>1</v>
      </c>
      <c r="X1478" s="496">
        <v>214</v>
      </c>
      <c r="Y1478" s="503">
        <v>25</v>
      </c>
      <c r="Z1478" s="471">
        <v>3</v>
      </c>
      <c r="AA1478" s="471">
        <v>9</v>
      </c>
      <c r="AB1478" s="471">
        <v>7</v>
      </c>
      <c r="AC1478" s="471">
        <v>6</v>
      </c>
      <c r="AD1478" s="471">
        <v>0</v>
      </c>
      <c r="AE1478" s="471">
        <v>1</v>
      </c>
      <c r="AF1478" s="471">
        <v>0</v>
      </c>
      <c r="AG1478" s="471">
        <v>0</v>
      </c>
      <c r="AH1478" s="496">
        <v>26</v>
      </c>
      <c r="AI1478" s="503">
        <v>50</v>
      </c>
      <c r="AJ1478" s="471">
        <v>0</v>
      </c>
      <c r="AK1478" s="471">
        <v>0</v>
      </c>
      <c r="AL1478" s="471">
        <v>0</v>
      </c>
      <c r="AM1478" s="471">
        <v>0</v>
      </c>
      <c r="AN1478" s="471">
        <v>0</v>
      </c>
      <c r="AO1478" s="471">
        <v>0</v>
      </c>
      <c r="AP1478" s="471">
        <v>0</v>
      </c>
      <c r="AQ1478" s="471">
        <v>0</v>
      </c>
      <c r="AR1478" s="496">
        <v>0</v>
      </c>
      <c r="AS1478" s="503">
        <v>100</v>
      </c>
      <c r="AT1478" s="471">
        <v>64</v>
      </c>
      <c r="AU1478" s="471">
        <v>55</v>
      </c>
      <c r="AV1478" s="471">
        <v>33</v>
      </c>
      <c r="AW1478" s="471">
        <v>9</v>
      </c>
      <c r="AX1478" s="471">
        <v>3</v>
      </c>
      <c r="AY1478" s="471">
        <v>1</v>
      </c>
      <c r="AZ1478" s="471">
        <v>0</v>
      </c>
      <c r="BA1478" s="471">
        <v>0</v>
      </c>
      <c r="BB1478" s="496">
        <v>165</v>
      </c>
      <c r="BC1478" s="503">
        <v>0</v>
      </c>
      <c r="BD1478" s="471">
        <v>0</v>
      </c>
      <c r="BE1478" s="471">
        <v>0</v>
      </c>
      <c r="BF1478" s="471">
        <v>0</v>
      </c>
      <c r="BG1478" s="471">
        <v>0</v>
      </c>
      <c r="BH1478" s="471">
        <v>0</v>
      </c>
      <c r="BI1478" s="471">
        <v>0</v>
      </c>
      <c r="BJ1478" s="471">
        <v>0</v>
      </c>
      <c r="BK1478" s="471">
        <v>0</v>
      </c>
      <c r="BL1478" s="496">
        <v>0</v>
      </c>
      <c r="BM1478" s="471">
        <v>131</v>
      </c>
      <c r="BN1478" s="471">
        <v>114</v>
      </c>
      <c r="BO1478" s="471">
        <v>93</v>
      </c>
      <c r="BP1478" s="471">
        <v>39</v>
      </c>
      <c r="BQ1478" s="471">
        <v>12</v>
      </c>
      <c r="BR1478" s="471">
        <v>8</v>
      </c>
      <c r="BS1478" s="471">
        <v>7</v>
      </c>
      <c r="BT1478" s="471">
        <v>1</v>
      </c>
      <c r="BU1478" s="496">
        <v>405</v>
      </c>
      <c r="BV1478" s="471">
        <v>321</v>
      </c>
      <c r="BW1478" s="471">
        <v>227</v>
      </c>
      <c r="BX1478" s="471">
        <v>187</v>
      </c>
      <c r="BY1478" s="471">
        <v>82</v>
      </c>
      <c r="BZ1478" s="471">
        <v>26</v>
      </c>
      <c r="CA1478" s="471">
        <v>18</v>
      </c>
      <c r="CB1478" s="471">
        <v>9</v>
      </c>
      <c r="CC1478" s="471">
        <v>1</v>
      </c>
      <c r="CD1478" s="496">
        <v>871</v>
      </c>
      <c r="CE1478" s="503">
        <v>10</v>
      </c>
      <c r="CF1478" s="471">
        <v>0</v>
      </c>
      <c r="CG1478" s="471">
        <v>0</v>
      </c>
      <c r="CH1478" s="471">
        <v>0</v>
      </c>
      <c r="CI1478" s="471">
        <v>0</v>
      </c>
      <c r="CJ1478" s="471">
        <v>0</v>
      </c>
      <c r="CK1478" s="471">
        <v>0</v>
      </c>
      <c r="CL1478" s="471">
        <v>0</v>
      </c>
      <c r="CM1478" s="471">
        <v>0</v>
      </c>
      <c r="CN1478" s="496">
        <v>0</v>
      </c>
      <c r="CO1478" s="503">
        <v>25</v>
      </c>
      <c r="CP1478" s="471">
        <v>0</v>
      </c>
      <c r="CQ1478" s="471">
        <v>0</v>
      </c>
      <c r="CR1478" s="471">
        <v>0</v>
      </c>
      <c r="CS1478" s="471">
        <v>0</v>
      </c>
      <c r="CT1478" s="471">
        <v>0</v>
      </c>
      <c r="CU1478" s="471">
        <v>0</v>
      </c>
      <c r="CV1478" s="471">
        <v>0</v>
      </c>
      <c r="CW1478" s="471">
        <v>0</v>
      </c>
      <c r="CX1478" s="496">
        <v>0</v>
      </c>
      <c r="CY1478" s="503">
        <v>50</v>
      </c>
      <c r="CZ1478" s="471">
        <v>0</v>
      </c>
      <c r="DA1478" s="471">
        <v>1</v>
      </c>
      <c r="DB1478" s="471">
        <v>0</v>
      </c>
      <c r="DC1478" s="471">
        <v>0</v>
      </c>
      <c r="DD1478" s="471">
        <v>0</v>
      </c>
      <c r="DE1478" s="471">
        <v>0</v>
      </c>
      <c r="DF1478" s="471">
        <v>0</v>
      </c>
      <c r="DG1478" s="471">
        <v>0</v>
      </c>
      <c r="DH1478" s="496">
        <v>1</v>
      </c>
      <c r="DI1478" s="503">
        <v>100</v>
      </c>
      <c r="DJ1478" s="471">
        <v>22</v>
      </c>
      <c r="DK1478" s="471">
        <v>6</v>
      </c>
      <c r="DL1478" s="471">
        <v>13</v>
      </c>
      <c r="DM1478" s="471">
        <v>5</v>
      </c>
      <c r="DN1478" s="471">
        <v>4</v>
      </c>
      <c r="DO1478" s="471">
        <v>1</v>
      </c>
      <c r="DP1478" s="471">
        <v>2</v>
      </c>
      <c r="DQ1478" s="471">
        <v>2</v>
      </c>
      <c r="DR1478" s="496">
        <v>55</v>
      </c>
      <c r="DS1478" s="503">
        <v>0</v>
      </c>
      <c r="DT1478" s="471">
        <v>0</v>
      </c>
      <c r="DU1478" s="471">
        <v>0</v>
      </c>
      <c r="DV1478" s="471">
        <v>0</v>
      </c>
      <c r="DW1478" s="471">
        <v>0</v>
      </c>
      <c r="DX1478" s="471">
        <v>0</v>
      </c>
      <c r="DY1478" s="471">
        <v>0</v>
      </c>
      <c r="DZ1478" s="471">
        <v>0</v>
      </c>
      <c r="EA1478" s="471">
        <v>0</v>
      </c>
      <c r="EB1478" s="496">
        <v>0</v>
      </c>
      <c r="EC1478" s="471">
        <v>22</v>
      </c>
      <c r="ED1478" s="471">
        <v>7</v>
      </c>
      <c r="EE1478" s="471">
        <v>13</v>
      </c>
      <c r="EF1478" s="471">
        <v>5</v>
      </c>
      <c r="EG1478" s="471">
        <v>4</v>
      </c>
      <c r="EH1478" s="471">
        <v>1</v>
      </c>
      <c r="EI1478" s="471">
        <v>2</v>
      </c>
      <c r="EJ1478" s="471">
        <v>2</v>
      </c>
      <c r="EK1478" s="496">
        <v>56</v>
      </c>
      <c r="EL1478" s="518">
        <v>50</v>
      </c>
      <c r="EM1478" s="471">
        <v>0</v>
      </c>
      <c r="EN1478" s="471">
        <v>0</v>
      </c>
      <c r="EO1478" s="471">
        <v>0</v>
      </c>
      <c r="EP1478" s="471">
        <v>0</v>
      </c>
      <c r="EQ1478" s="471">
        <v>0</v>
      </c>
      <c r="ER1478" s="471">
        <v>0</v>
      </c>
      <c r="ES1478" s="471">
        <v>0</v>
      </c>
      <c r="ET1478" s="471">
        <v>0</v>
      </c>
      <c r="EU1478" s="496">
        <v>0</v>
      </c>
      <c r="EV1478" s="503">
        <v>100</v>
      </c>
      <c r="EW1478" s="471">
        <v>0</v>
      </c>
      <c r="EX1478" s="471">
        <v>0</v>
      </c>
      <c r="EY1478" s="471">
        <v>0</v>
      </c>
      <c r="EZ1478" s="471">
        <v>0</v>
      </c>
      <c r="FA1478" s="471">
        <v>0</v>
      </c>
      <c r="FB1478" s="471">
        <v>0</v>
      </c>
      <c r="FC1478" s="471">
        <v>0</v>
      </c>
      <c r="FD1478" s="471">
        <v>0</v>
      </c>
      <c r="FE1478" s="496">
        <v>0</v>
      </c>
      <c r="FF1478" s="503">
        <v>150</v>
      </c>
      <c r="FG1478" s="471">
        <v>0</v>
      </c>
      <c r="FH1478" s="471">
        <v>0</v>
      </c>
      <c r="FI1478" s="471">
        <v>0</v>
      </c>
      <c r="FJ1478" s="471">
        <v>0</v>
      </c>
      <c r="FK1478" s="471">
        <v>0</v>
      </c>
      <c r="FL1478" s="471">
        <v>0</v>
      </c>
      <c r="FM1478" s="471">
        <v>0</v>
      </c>
      <c r="FN1478" s="471">
        <v>0</v>
      </c>
      <c r="FO1478" s="496">
        <v>0</v>
      </c>
      <c r="FP1478" s="503">
        <v>200</v>
      </c>
      <c r="FQ1478" s="471">
        <v>8</v>
      </c>
      <c r="FR1478" s="471">
        <v>4</v>
      </c>
      <c r="FS1478" s="471">
        <v>3</v>
      </c>
      <c r="FT1478" s="471">
        <v>3</v>
      </c>
      <c r="FU1478" s="471">
        <v>0</v>
      </c>
      <c r="FV1478" s="471">
        <v>0</v>
      </c>
      <c r="FW1478" s="471">
        <v>1</v>
      </c>
      <c r="FX1478" s="471">
        <v>0</v>
      </c>
      <c r="FY1478" s="496">
        <v>19</v>
      </c>
      <c r="FZ1478" s="503">
        <v>0</v>
      </c>
      <c r="GA1478" s="471">
        <v>0</v>
      </c>
      <c r="GB1478" s="471">
        <v>0</v>
      </c>
      <c r="GC1478" s="471">
        <v>0</v>
      </c>
      <c r="GD1478" s="471">
        <v>0</v>
      </c>
      <c r="GE1478" s="471">
        <v>0</v>
      </c>
      <c r="GF1478" s="471">
        <v>0</v>
      </c>
      <c r="GG1478" s="471">
        <v>0</v>
      </c>
      <c r="GH1478" s="471">
        <v>0</v>
      </c>
      <c r="GI1478" s="496">
        <v>0</v>
      </c>
      <c r="GJ1478" s="471">
        <v>8</v>
      </c>
      <c r="GK1478" s="471">
        <v>4</v>
      </c>
      <c r="GL1478" s="471">
        <v>3</v>
      </c>
      <c r="GM1478" s="471">
        <v>3</v>
      </c>
      <c r="GN1478" s="471">
        <v>0</v>
      </c>
      <c r="GO1478" s="471">
        <v>0</v>
      </c>
      <c r="GP1478" s="471">
        <v>1</v>
      </c>
      <c r="GQ1478" s="471">
        <v>0</v>
      </c>
      <c r="GR1478" s="496">
        <v>19</v>
      </c>
      <c r="GS1478" s="503">
        <v>100</v>
      </c>
      <c r="GT1478" s="471">
        <v>0</v>
      </c>
      <c r="GU1478" s="471">
        <v>0</v>
      </c>
      <c r="GV1478" s="471">
        <v>0</v>
      </c>
      <c r="GW1478" s="471">
        <v>0</v>
      </c>
      <c r="GX1478" s="471">
        <v>0</v>
      </c>
      <c r="GY1478" s="471">
        <v>0</v>
      </c>
      <c r="GZ1478" s="471">
        <v>0</v>
      </c>
      <c r="HA1478" s="471">
        <v>0</v>
      </c>
      <c r="HB1478" s="496">
        <v>0</v>
      </c>
      <c r="HC1478" s="503">
        <v>150</v>
      </c>
      <c r="HD1478" s="471">
        <v>0</v>
      </c>
      <c r="HE1478" s="471">
        <v>0</v>
      </c>
      <c r="HF1478" s="471">
        <v>0</v>
      </c>
      <c r="HG1478" s="471">
        <v>0</v>
      </c>
      <c r="HH1478" s="471">
        <v>0</v>
      </c>
      <c r="HI1478" s="471">
        <v>0</v>
      </c>
      <c r="HJ1478" s="471">
        <v>0</v>
      </c>
      <c r="HK1478" s="471">
        <v>0</v>
      </c>
      <c r="HL1478" s="496">
        <v>0</v>
      </c>
      <c r="HM1478" s="503">
        <v>200</v>
      </c>
      <c r="HN1478" s="471">
        <v>0</v>
      </c>
      <c r="HO1478" s="471">
        <v>0</v>
      </c>
      <c r="HP1478" s="471">
        <v>0</v>
      </c>
      <c r="HQ1478" s="471">
        <v>0</v>
      </c>
      <c r="HR1478" s="471">
        <v>0</v>
      </c>
      <c r="HS1478" s="471">
        <v>0</v>
      </c>
      <c r="HT1478" s="471">
        <v>0</v>
      </c>
      <c r="HU1478" s="471">
        <v>0</v>
      </c>
      <c r="HV1478" s="496">
        <v>0</v>
      </c>
      <c r="HW1478" s="503">
        <v>250</v>
      </c>
      <c r="HX1478" s="471">
        <v>0</v>
      </c>
      <c r="HY1478" s="471">
        <v>0</v>
      </c>
      <c r="HZ1478" s="471">
        <v>0</v>
      </c>
      <c r="IA1478" s="471">
        <v>0</v>
      </c>
      <c r="IB1478" s="471">
        <v>0</v>
      </c>
      <c r="IC1478" s="471">
        <v>0</v>
      </c>
      <c r="ID1478" s="471">
        <v>0</v>
      </c>
      <c r="IE1478" s="471">
        <v>0</v>
      </c>
      <c r="IF1478" s="496">
        <v>0</v>
      </c>
      <c r="IG1478" s="503">
        <v>300</v>
      </c>
      <c r="IH1478" s="471">
        <v>7</v>
      </c>
      <c r="II1478" s="471">
        <v>2</v>
      </c>
      <c r="IJ1478" s="471">
        <v>7</v>
      </c>
      <c r="IK1478" s="471">
        <v>0</v>
      </c>
      <c r="IL1478" s="471">
        <v>0</v>
      </c>
      <c r="IM1478" s="471">
        <v>0</v>
      </c>
      <c r="IN1478" s="471">
        <v>0</v>
      </c>
      <c r="IO1478" s="471">
        <v>0</v>
      </c>
      <c r="IP1478" s="496">
        <v>16</v>
      </c>
      <c r="IQ1478" s="503">
        <v>0</v>
      </c>
      <c r="IR1478" s="471">
        <v>0</v>
      </c>
      <c r="IS1478" s="471">
        <v>0</v>
      </c>
      <c r="IT1478" s="471">
        <v>0</v>
      </c>
      <c r="IU1478" s="471">
        <v>0</v>
      </c>
      <c r="IV1478" s="471">
        <v>0</v>
      </c>
      <c r="IW1478" s="471">
        <v>0</v>
      </c>
      <c r="IX1478" s="471">
        <v>0</v>
      </c>
      <c r="IY1478" s="471">
        <v>0</v>
      </c>
      <c r="IZ1478" s="496">
        <v>0</v>
      </c>
      <c r="JA1478" s="471">
        <v>7</v>
      </c>
      <c r="JB1478" s="471">
        <v>2</v>
      </c>
      <c r="JC1478" s="471">
        <v>7</v>
      </c>
      <c r="JD1478" s="471">
        <v>0</v>
      </c>
      <c r="JE1478" s="471">
        <v>0</v>
      </c>
      <c r="JF1478" s="471">
        <v>0</v>
      </c>
      <c r="JG1478" s="471">
        <v>0</v>
      </c>
      <c r="JH1478" s="471">
        <v>0</v>
      </c>
      <c r="JI1478" s="471">
        <v>16</v>
      </c>
      <c r="JJ1478" s="503">
        <v>0</v>
      </c>
      <c r="JK1478" s="471">
        <v>0</v>
      </c>
      <c r="JL1478" s="471">
        <v>0</v>
      </c>
      <c r="JM1478" s="471">
        <v>0</v>
      </c>
      <c r="JN1478" s="471">
        <v>0</v>
      </c>
      <c r="JO1478" s="471">
        <v>0</v>
      </c>
      <c r="JP1478" s="471">
        <v>0</v>
      </c>
      <c r="JQ1478" s="471">
        <v>0</v>
      </c>
      <c r="JR1478" s="471">
        <v>0</v>
      </c>
      <c r="JS1478" s="496">
        <v>0</v>
      </c>
      <c r="JT1478" s="503">
        <v>10</v>
      </c>
      <c r="JU1478" s="471">
        <v>64</v>
      </c>
      <c r="JV1478" s="471">
        <v>50</v>
      </c>
      <c r="JW1478" s="471">
        <v>53</v>
      </c>
      <c r="JX1478" s="471">
        <v>24</v>
      </c>
      <c r="JY1478" s="471">
        <v>9</v>
      </c>
      <c r="JZ1478" s="471">
        <v>6</v>
      </c>
      <c r="KA1478" s="471">
        <v>7</v>
      </c>
      <c r="KB1478" s="471">
        <v>1</v>
      </c>
      <c r="KC1478" s="496">
        <v>214</v>
      </c>
      <c r="KD1478" s="503">
        <v>50</v>
      </c>
      <c r="KE1478" s="471">
        <v>0</v>
      </c>
      <c r="KF1478" s="471">
        <v>0</v>
      </c>
      <c r="KG1478" s="471">
        <v>0</v>
      </c>
      <c r="KH1478" s="471">
        <v>0</v>
      </c>
      <c r="KI1478" s="471">
        <v>0</v>
      </c>
      <c r="KJ1478" s="471">
        <v>0</v>
      </c>
      <c r="KK1478" s="471">
        <v>0</v>
      </c>
      <c r="KL1478" s="471">
        <v>0</v>
      </c>
      <c r="KM1478" s="496">
        <v>0</v>
      </c>
      <c r="KN1478" s="503">
        <v>0</v>
      </c>
      <c r="KO1478" s="471">
        <v>0</v>
      </c>
      <c r="KP1478" s="471">
        <v>0</v>
      </c>
      <c r="KQ1478" s="471">
        <v>0</v>
      </c>
      <c r="KR1478" s="471">
        <v>0</v>
      </c>
      <c r="KS1478" s="471">
        <v>0</v>
      </c>
      <c r="KT1478" s="471">
        <v>0</v>
      </c>
      <c r="KU1478" s="471">
        <v>0</v>
      </c>
      <c r="KV1478" s="471">
        <v>0</v>
      </c>
      <c r="KW1478" s="496">
        <v>0</v>
      </c>
      <c r="KX1478" s="471">
        <v>64</v>
      </c>
      <c r="KY1478" s="471">
        <v>50</v>
      </c>
      <c r="KZ1478" s="471">
        <v>53</v>
      </c>
      <c r="LA1478" s="471">
        <v>24</v>
      </c>
      <c r="LB1478" s="471">
        <v>9</v>
      </c>
      <c r="LC1478" s="471">
        <v>6</v>
      </c>
      <c r="LD1478" s="471">
        <v>7</v>
      </c>
      <c r="LE1478" s="471">
        <v>1</v>
      </c>
      <c r="LF1478" s="496">
        <v>214</v>
      </c>
      <c r="LG1478" s="262"/>
      <c r="LH1478" s="262"/>
      <c r="LI1478" s="262"/>
      <c r="LJ1478" s="262"/>
      <c r="LK1478" s="262"/>
      <c r="LL1478" s="262"/>
      <c r="LM1478" s="262"/>
      <c r="LN1478" s="262"/>
      <c r="LO1478" s="262"/>
      <c r="LP1478" s="262"/>
      <c r="LQ1478" s="262"/>
      <c r="LR1478" s="262"/>
      <c r="LS1478" s="262"/>
      <c r="LT1478" s="262"/>
      <c r="LU1478" s="262"/>
      <c r="LV1478" s="262"/>
      <c r="LW1478" s="262"/>
      <c r="LX1478" s="262"/>
      <c r="LY1478" s="262"/>
      <c r="LZ1478" s="262"/>
      <c r="MA1478" s="262"/>
      <c r="MB1478" s="262"/>
      <c r="MC1478" s="262"/>
      <c r="MD1478" s="262"/>
      <c r="ME1478" s="262"/>
      <c r="MF1478" s="262"/>
      <c r="MG1478" s="262"/>
      <c r="MH1478" s="262"/>
      <c r="MI1478" s="262"/>
      <c r="MJ1478" s="262"/>
      <c r="MK1478" s="262"/>
      <c r="ML1478" s="262"/>
      <c r="MM1478" s="262"/>
      <c r="MN1478" s="262"/>
      <c r="MO1478" s="262"/>
      <c r="MP1478" s="262"/>
      <c r="MQ1478" s="262"/>
      <c r="MR1478" s="262"/>
      <c r="MS1478" s="262"/>
      <c r="MT1478" s="262"/>
      <c r="MU1478" s="262"/>
    </row>
    <row r="1479" spans="1:359" x14ac:dyDescent="0.2">
      <c r="A1479" s="241" t="s">
        <v>386</v>
      </c>
      <c r="B1479" s="476" t="s">
        <v>1001</v>
      </c>
      <c r="C1479" s="326" t="s">
        <v>794</v>
      </c>
      <c r="D1479" s="283" t="s">
        <v>1002</v>
      </c>
      <c r="E1479" s="503">
        <v>0</v>
      </c>
      <c r="F1479" s="471">
        <v>873</v>
      </c>
      <c r="G1479" s="471">
        <v>292</v>
      </c>
      <c r="H1479" s="471">
        <v>186</v>
      </c>
      <c r="I1479" s="471">
        <v>92</v>
      </c>
      <c r="J1479" s="471">
        <v>29</v>
      </c>
      <c r="K1479" s="471">
        <v>16</v>
      </c>
      <c r="L1479" s="471">
        <v>10</v>
      </c>
      <c r="M1479" s="471">
        <v>0</v>
      </c>
      <c r="N1479" s="496">
        <v>1498</v>
      </c>
      <c r="O1479" s="503">
        <v>10</v>
      </c>
      <c r="P1479" s="471">
        <v>0</v>
      </c>
      <c r="Q1479" s="471">
        <v>0</v>
      </c>
      <c r="R1479" s="471">
        <v>0</v>
      </c>
      <c r="S1479" s="471">
        <v>0</v>
      </c>
      <c r="T1479" s="471">
        <v>0</v>
      </c>
      <c r="U1479" s="471">
        <v>0</v>
      </c>
      <c r="V1479" s="471">
        <v>0</v>
      </c>
      <c r="W1479" s="471">
        <v>0</v>
      </c>
      <c r="X1479" s="496">
        <v>0</v>
      </c>
      <c r="Y1479" s="503">
        <v>25</v>
      </c>
      <c r="Z1479" s="471">
        <v>0</v>
      </c>
      <c r="AA1479" s="471">
        <v>0</v>
      </c>
      <c r="AB1479" s="471">
        <v>0</v>
      </c>
      <c r="AC1479" s="471">
        <v>0</v>
      </c>
      <c r="AD1479" s="471">
        <v>0</v>
      </c>
      <c r="AE1479" s="471">
        <v>0</v>
      </c>
      <c r="AF1479" s="471">
        <v>0</v>
      </c>
      <c r="AG1479" s="471">
        <v>0</v>
      </c>
      <c r="AH1479" s="496">
        <v>0</v>
      </c>
      <c r="AI1479" s="503">
        <v>50</v>
      </c>
      <c r="AJ1479" s="471">
        <v>0</v>
      </c>
      <c r="AK1479" s="471">
        <v>0</v>
      </c>
      <c r="AL1479" s="471">
        <v>0</v>
      </c>
      <c r="AM1479" s="471">
        <v>0</v>
      </c>
      <c r="AN1479" s="471">
        <v>0</v>
      </c>
      <c r="AO1479" s="471">
        <v>0</v>
      </c>
      <c r="AP1479" s="471">
        <v>0</v>
      </c>
      <c r="AQ1479" s="471">
        <v>0</v>
      </c>
      <c r="AR1479" s="496">
        <v>0</v>
      </c>
      <c r="AS1479" s="503">
        <v>100</v>
      </c>
      <c r="AT1479" s="471">
        <v>0</v>
      </c>
      <c r="AU1479" s="471">
        <v>0</v>
      </c>
      <c r="AV1479" s="471">
        <v>0</v>
      </c>
      <c r="AW1479" s="471">
        <v>0</v>
      </c>
      <c r="AX1479" s="471">
        <v>0</v>
      </c>
      <c r="AY1479" s="471">
        <v>0</v>
      </c>
      <c r="AZ1479" s="471">
        <v>0</v>
      </c>
      <c r="BA1479" s="471">
        <v>0</v>
      </c>
      <c r="BB1479" s="496">
        <v>0</v>
      </c>
      <c r="BC1479" s="503">
        <v>0</v>
      </c>
      <c r="BD1479" s="471">
        <v>0</v>
      </c>
      <c r="BE1479" s="471">
        <v>0</v>
      </c>
      <c r="BF1479" s="471">
        <v>0</v>
      </c>
      <c r="BG1479" s="471">
        <v>0</v>
      </c>
      <c r="BH1479" s="471">
        <v>0</v>
      </c>
      <c r="BI1479" s="471">
        <v>0</v>
      </c>
      <c r="BJ1479" s="471">
        <v>0</v>
      </c>
      <c r="BK1479" s="471">
        <v>0</v>
      </c>
      <c r="BL1479" s="496">
        <v>0</v>
      </c>
      <c r="BM1479" s="471">
        <v>0</v>
      </c>
      <c r="BN1479" s="471">
        <v>0</v>
      </c>
      <c r="BO1479" s="471">
        <v>0</v>
      </c>
      <c r="BP1479" s="471">
        <v>0</v>
      </c>
      <c r="BQ1479" s="471">
        <v>0</v>
      </c>
      <c r="BR1479" s="471">
        <v>0</v>
      </c>
      <c r="BS1479" s="471">
        <v>0</v>
      </c>
      <c r="BT1479" s="471">
        <v>0</v>
      </c>
      <c r="BU1479" s="496">
        <v>0</v>
      </c>
      <c r="BV1479" s="471">
        <v>873</v>
      </c>
      <c r="BW1479" s="471">
        <v>292</v>
      </c>
      <c r="BX1479" s="471">
        <v>186</v>
      </c>
      <c r="BY1479" s="471">
        <v>92</v>
      </c>
      <c r="BZ1479" s="471">
        <v>29</v>
      </c>
      <c r="CA1479" s="471">
        <v>16</v>
      </c>
      <c r="CB1479" s="471">
        <v>10</v>
      </c>
      <c r="CC1479" s="471">
        <v>0</v>
      </c>
      <c r="CD1479" s="496">
        <v>1498</v>
      </c>
      <c r="CE1479" s="503">
        <v>10</v>
      </c>
      <c r="CF1479" s="471">
        <v>0</v>
      </c>
      <c r="CG1479" s="471">
        <v>0</v>
      </c>
      <c r="CH1479" s="471">
        <v>0</v>
      </c>
      <c r="CI1479" s="471">
        <v>0</v>
      </c>
      <c r="CJ1479" s="471">
        <v>0</v>
      </c>
      <c r="CK1479" s="471">
        <v>0</v>
      </c>
      <c r="CL1479" s="471">
        <v>0</v>
      </c>
      <c r="CM1479" s="471">
        <v>0</v>
      </c>
      <c r="CN1479" s="496">
        <v>0</v>
      </c>
      <c r="CO1479" s="503">
        <v>25</v>
      </c>
      <c r="CP1479" s="471">
        <v>0</v>
      </c>
      <c r="CQ1479" s="471">
        <v>0</v>
      </c>
      <c r="CR1479" s="471">
        <v>0</v>
      </c>
      <c r="CS1479" s="471">
        <v>0</v>
      </c>
      <c r="CT1479" s="471">
        <v>0</v>
      </c>
      <c r="CU1479" s="471">
        <v>0</v>
      </c>
      <c r="CV1479" s="471">
        <v>0</v>
      </c>
      <c r="CW1479" s="471">
        <v>0</v>
      </c>
      <c r="CX1479" s="496">
        <v>0</v>
      </c>
      <c r="CY1479" s="503">
        <v>50</v>
      </c>
      <c r="CZ1479" s="471">
        <v>0</v>
      </c>
      <c r="DA1479" s="471">
        <v>0</v>
      </c>
      <c r="DB1479" s="471">
        <v>0</v>
      </c>
      <c r="DC1479" s="471">
        <v>0</v>
      </c>
      <c r="DD1479" s="471">
        <v>0</v>
      </c>
      <c r="DE1479" s="471">
        <v>0</v>
      </c>
      <c r="DF1479" s="471">
        <v>0</v>
      </c>
      <c r="DG1479" s="471">
        <v>0</v>
      </c>
      <c r="DH1479" s="496">
        <v>0</v>
      </c>
      <c r="DI1479" s="503">
        <v>100</v>
      </c>
      <c r="DJ1479" s="471">
        <v>34</v>
      </c>
      <c r="DK1479" s="471">
        <v>5</v>
      </c>
      <c r="DL1479" s="471">
        <v>4</v>
      </c>
      <c r="DM1479" s="471">
        <v>3</v>
      </c>
      <c r="DN1479" s="471">
        <v>2</v>
      </c>
      <c r="DO1479" s="471">
        <v>0</v>
      </c>
      <c r="DP1479" s="471">
        <v>2</v>
      </c>
      <c r="DQ1479" s="471">
        <v>0</v>
      </c>
      <c r="DR1479" s="496">
        <v>50</v>
      </c>
      <c r="DS1479" s="503">
        <v>0</v>
      </c>
      <c r="DT1479" s="471">
        <v>0</v>
      </c>
      <c r="DU1479" s="471">
        <v>0</v>
      </c>
      <c r="DV1479" s="471">
        <v>0</v>
      </c>
      <c r="DW1479" s="471">
        <v>0</v>
      </c>
      <c r="DX1479" s="471">
        <v>0</v>
      </c>
      <c r="DY1479" s="471">
        <v>0</v>
      </c>
      <c r="DZ1479" s="471">
        <v>0</v>
      </c>
      <c r="EA1479" s="471">
        <v>0</v>
      </c>
      <c r="EB1479" s="496">
        <v>0</v>
      </c>
      <c r="EC1479" s="471">
        <v>34</v>
      </c>
      <c r="ED1479" s="471">
        <v>5</v>
      </c>
      <c r="EE1479" s="471">
        <v>4</v>
      </c>
      <c r="EF1479" s="471">
        <v>3</v>
      </c>
      <c r="EG1479" s="471">
        <v>2</v>
      </c>
      <c r="EH1479" s="471">
        <v>0</v>
      </c>
      <c r="EI1479" s="471">
        <v>2</v>
      </c>
      <c r="EJ1479" s="471">
        <v>0</v>
      </c>
      <c r="EK1479" s="496">
        <v>50</v>
      </c>
      <c r="EL1479" s="518">
        <v>50</v>
      </c>
      <c r="EM1479" s="471">
        <v>0</v>
      </c>
      <c r="EN1479" s="471">
        <v>0</v>
      </c>
      <c r="EO1479" s="471">
        <v>0</v>
      </c>
      <c r="EP1479" s="471">
        <v>0</v>
      </c>
      <c r="EQ1479" s="471">
        <v>0</v>
      </c>
      <c r="ER1479" s="471">
        <v>0</v>
      </c>
      <c r="ES1479" s="471">
        <v>0</v>
      </c>
      <c r="ET1479" s="471">
        <v>0</v>
      </c>
      <c r="EU1479" s="496">
        <v>0</v>
      </c>
      <c r="EV1479" s="503">
        <v>100</v>
      </c>
      <c r="EW1479" s="471">
        <v>44</v>
      </c>
      <c r="EX1479" s="471">
        <v>9</v>
      </c>
      <c r="EY1479" s="471">
        <v>3</v>
      </c>
      <c r="EZ1479" s="471">
        <v>0</v>
      </c>
      <c r="FA1479" s="471">
        <v>4</v>
      </c>
      <c r="FB1479" s="471">
        <v>2</v>
      </c>
      <c r="FC1479" s="471">
        <v>0</v>
      </c>
      <c r="FD1479" s="471">
        <v>0</v>
      </c>
      <c r="FE1479" s="496">
        <v>62</v>
      </c>
      <c r="FF1479" s="503">
        <v>150</v>
      </c>
      <c r="FG1479" s="471">
        <v>0</v>
      </c>
      <c r="FH1479" s="471">
        <v>0</v>
      </c>
      <c r="FI1479" s="471">
        <v>0</v>
      </c>
      <c r="FJ1479" s="471">
        <v>0</v>
      </c>
      <c r="FK1479" s="471">
        <v>0</v>
      </c>
      <c r="FL1479" s="471">
        <v>0</v>
      </c>
      <c r="FM1479" s="471">
        <v>0</v>
      </c>
      <c r="FN1479" s="471">
        <v>0</v>
      </c>
      <c r="FO1479" s="496">
        <v>0</v>
      </c>
      <c r="FP1479" s="503">
        <v>200</v>
      </c>
      <c r="FQ1479" s="471">
        <v>0</v>
      </c>
      <c r="FR1479" s="471">
        <v>0</v>
      </c>
      <c r="FS1479" s="471">
        <v>0</v>
      </c>
      <c r="FT1479" s="471">
        <v>0</v>
      </c>
      <c r="FU1479" s="471">
        <v>0</v>
      </c>
      <c r="FV1479" s="471">
        <v>0</v>
      </c>
      <c r="FW1479" s="471">
        <v>0</v>
      </c>
      <c r="FX1479" s="471">
        <v>0</v>
      </c>
      <c r="FY1479" s="496">
        <v>0</v>
      </c>
      <c r="FZ1479" s="503">
        <v>0</v>
      </c>
      <c r="GA1479" s="471">
        <v>0</v>
      </c>
      <c r="GB1479" s="471">
        <v>0</v>
      </c>
      <c r="GC1479" s="471">
        <v>0</v>
      </c>
      <c r="GD1479" s="471">
        <v>0</v>
      </c>
      <c r="GE1479" s="471">
        <v>0</v>
      </c>
      <c r="GF1479" s="471">
        <v>0</v>
      </c>
      <c r="GG1479" s="471">
        <v>0</v>
      </c>
      <c r="GH1479" s="471">
        <v>0</v>
      </c>
      <c r="GI1479" s="496">
        <v>0</v>
      </c>
      <c r="GJ1479" s="471">
        <v>44</v>
      </c>
      <c r="GK1479" s="471">
        <v>9</v>
      </c>
      <c r="GL1479" s="471">
        <v>3</v>
      </c>
      <c r="GM1479" s="471">
        <v>0</v>
      </c>
      <c r="GN1479" s="471">
        <v>4</v>
      </c>
      <c r="GO1479" s="471">
        <v>2</v>
      </c>
      <c r="GP1479" s="471">
        <v>0</v>
      </c>
      <c r="GQ1479" s="471">
        <v>0</v>
      </c>
      <c r="GR1479" s="496">
        <v>62</v>
      </c>
      <c r="GS1479" s="503">
        <v>100</v>
      </c>
      <c r="GT1479" s="471">
        <v>20</v>
      </c>
      <c r="GU1479" s="471">
        <v>3</v>
      </c>
      <c r="GV1479" s="471">
        <v>0</v>
      </c>
      <c r="GW1479" s="471">
        <v>0</v>
      </c>
      <c r="GX1479" s="471">
        <v>0</v>
      </c>
      <c r="GY1479" s="471">
        <v>0</v>
      </c>
      <c r="GZ1479" s="471">
        <v>0</v>
      </c>
      <c r="HA1479" s="471">
        <v>0</v>
      </c>
      <c r="HB1479" s="496">
        <v>23</v>
      </c>
      <c r="HC1479" s="503">
        <v>150</v>
      </c>
      <c r="HD1479" s="471">
        <v>0</v>
      </c>
      <c r="HE1479" s="471">
        <v>0</v>
      </c>
      <c r="HF1479" s="471">
        <v>0</v>
      </c>
      <c r="HG1479" s="471">
        <v>0</v>
      </c>
      <c r="HH1479" s="471">
        <v>0</v>
      </c>
      <c r="HI1479" s="471">
        <v>0</v>
      </c>
      <c r="HJ1479" s="471">
        <v>0</v>
      </c>
      <c r="HK1479" s="471">
        <v>0</v>
      </c>
      <c r="HL1479" s="496">
        <v>0</v>
      </c>
      <c r="HM1479" s="503">
        <v>200</v>
      </c>
      <c r="HN1479" s="471">
        <v>0</v>
      </c>
      <c r="HO1479" s="471">
        <v>0</v>
      </c>
      <c r="HP1479" s="471">
        <v>0</v>
      </c>
      <c r="HQ1479" s="471">
        <v>0</v>
      </c>
      <c r="HR1479" s="471">
        <v>0</v>
      </c>
      <c r="HS1479" s="471">
        <v>0</v>
      </c>
      <c r="HT1479" s="471">
        <v>0</v>
      </c>
      <c r="HU1479" s="471">
        <v>0</v>
      </c>
      <c r="HV1479" s="496">
        <v>0</v>
      </c>
      <c r="HW1479" s="503">
        <v>250</v>
      </c>
      <c r="HX1479" s="471">
        <v>0</v>
      </c>
      <c r="HY1479" s="471">
        <v>0</v>
      </c>
      <c r="HZ1479" s="471">
        <v>0</v>
      </c>
      <c r="IA1479" s="471">
        <v>0</v>
      </c>
      <c r="IB1479" s="471">
        <v>0</v>
      </c>
      <c r="IC1479" s="471">
        <v>0</v>
      </c>
      <c r="ID1479" s="471">
        <v>0</v>
      </c>
      <c r="IE1479" s="471">
        <v>0</v>
      </c>
      <c r="IF1479" s="496">
        <v>0</v>
      </c>
      <c r="IG1479" s="503">
        <v>300</v>
      </c>
      <c r="IH1479" s="471">
        <v>0</v>
      </c>
      <c r="II1479" s="471">
        <v>0</v>
      </c>
      <c r="IJ1479" s="471">
        <v>0</v>
      </c>
      <c r="IK1479" s="471">
        <v>0</v>
      </c>
      <c r="IL1479" s="471">
        <v>0</v>
      </c>
      <c r="IM1479" s="471">
        <v>0</v>
      </c>
      <c r="IN1479" s="471">
        <v>0</v>
      </c>
      <c r="IO1479" s="471">
        <v>0</v>
      </c>
      <c r="IP1479" s="496">
        <v>0</v>
      </c>
      <c r="IQ1479" s="503">
        <v>0</v>
      </c>
      <c r="IR1479" s="471">
        <v>0</v>
      </c>
      <c r="IS1479" s="471">
        <v>0</v>
      </c>
      <c r="IT1479" s="471">
        <v>0</v>
      </c>
      <c r="IU1479" s="471">
        <v>0</v>
      </c>
      <c r="IV1479" s="471">
        <v>0</v>
      </c>
      <c r="IW1479" s="471">
        <v>0</v>
      </c>
      <c r="IX1479" s="471">
        <v>0</v>
      </c>
      <c r="IY1479" s="471">
        <v>0</v>
      </c>
      <c r="IZ1479" s="496">
        <v>0</v>
      </c>
      <c r="JA1479" s="471">
        <v>20</v>
      </c>
      <c r="JB1479" s="471">
        <v>3</v>
      </c>
      <c r="JC1479" s="471">
        <v>0</v>
      </c>
      <c r="JD1479" s="471">
        <v>0</v>
      </c>
      <c r="JE1479" s="471">
        <v>0</v>
      </c>
      <c r="JF1479" s="471">
        <v>0</v>
      </c>
      <c r="JG1479" s="471">
        <v>0</v>
      </c>
      <c r="JH1479" s="471">
        <v>0</v>
      </c>
      <c r="JI1479" s="471">
        <v>23</v>
      </c>
      <c r="JJ1479" s="503">
        <v>0</v>
      </c>
      <c r="JK1479" s="471">
        <v>152</v>
      </c>
      <c r="JL1479" s="471">
        <v>57</v>
      </c>
      <c r="JM1479" s="471">
        <v>56</v>
      </c>
      <c r="JN1479" s="471">
        <v>27</v>
      </c>
      <c r="JO1479" s="471">
        <v>9</v>
      </c>
      <c r="JP1479" s="471">
        <v>4</v>
      </c>
      <c r="JQ1479" s="471">
        <v>6</v>
      </c>
      <c r="JR1479" s="471">
        <v>0</v>
      </c>
      <c r="JS1479" s="496">
        <v>311</v>
      </c>
      <c r="JT1479" s="503">
        <v>10</v>
      </c>
      <c r="JU1479" s="471">
        <v>0</v>
      </c>
      <c r="JV1479" s="471">
        <v>0</v>
      </c>
      <c r="JW1479" s="471">
        <v>0</v>
      </c>
      <c r="JX1479" s="471">
        <v>0</v>
      </c>
      <c r="JY1479" s="471">
        <v>0</v>
      </c>
      <c r="JZ1479" s="471">
        <v>0</v>
      </c>
      <c r="KA1479" s="471">
        <v>0</v>
      </c>
      <c r="KB1479" s="471">
        <v>0</v>
      </c>
      <c r="KC1479" s="496">
        <v>0</v>
      </c>
      <c r="KD1479" s="503">
        <v>50</v>
      </c>
      <c r="KE1479" s="471">
        <v>6</v>
      </c>
      <c r="KF1479" s="471">
        <v>2</v>
      </c>
      <c r="KG1479" s="471">
        <v>1</v>
      </c>
      <c r="KH1479" s="471">
        <v>0</v>
      </c>
      <c r="KI1479" s="471">
        <v>0</v>
      </c>
      <c r="KJ1479" s="471">
        <v>0</v>
      </c>
      <c r="KK1479" s="471">
        <v>0</v>
      </c>
      <c r="KL1479" s="471">
        <v>0</v>
      </c>
      <c r="KM1479" s="496">
        <v>9</v>
      </c>
      <c r="KN1479" s="503">
        <v>0</v>
      </c>
      <c r="KO1479" s="471">
        <v>0</v>
      </c>
      <c r="KP1479" s="471">
        <v>0</v>
      </c>
      <c r="KQ1479" s="471">
        <v>0</v>
      </c>
      <c r="KR1479" s="471">
        <v>0</v>
      </c>
      <c r="KS1479" s="471">
        <v>0</v>
      </c>
      <c r="KT1479" s="471">
        <v>0</v>
      </c>
      <c r="KU1479" s="471">
        <v>0</v>
      </c>
      <c r="KV1479" s="471">
        <v>0</v>
      </c>
      <c r="KW1479" s="496">
        <v>0</v>
      </c>
      <c r="KX1479" s="471">
        <v>158</v>
      </c>
      <c r="KY1479" s="471">
        <v>59</v>
      </c>
      <c r="KZ1479" s="471">
        <v>57</v>
      </c>
      <c r="LA1479" s="471">
        <v>27</v>
      </c>
      <c r="LB1479" s="471">
        <v>9</v>
      </c>
      <c r="LC1479" s="471">
        <v>4</v>
      </c>
      <c r="LD1479" s="471">
        <v>6</v>
      </c>
      <c r="LE1479" s="471">
        <v>0</v>
      </c>
      <c r="LF1479" s="496">
        <v>320</v>
      </c>
      <c r="LG1479" s="262"/>
      <c r="LH1479" s="262"/>
      <c r="LI1479" s="262"/>
      <c r="LJ1479" s="262"/>
      <c r="LK1479" s="262"/>
      <c r="LL1479" s="262"/>
      <c r="LM1479" s="262"/>
      <c r="LN1479" s="262"/>
      <c r="LO1479" s="262"/>
      <c r="LP1479" s="262"/>
      <c r="LQ1479" s="262"/>
      <c r="LR1479" s="262"/>
      <c r="LS1479" s="262"/>
      <c r="LT1479" s="262"/>
      <c r="LU1479" s="262"/>
      <c r="LV1479" s="262"/>
      <c r="LW1479" s="262"/>
      <c r="LX1479" s="262"/>
      <c r="LY1479" s="262"/>
      <c r="LZ1479" s="262"/>
      <c r="MA1479" s="262"/>
      <c r="MB1479" s="262"/>
      <c r="MC1479" s="262"/>
      <c r="MD1479" s="262"/>
      <c r="ME1479" s="262"/>
      <c r="MF1479" s="262"/>
      <c r="MG1479" s="262"/>
      <c r="MH1479" s="262"/>
      <c r="MI1479" s="262"/>
      <c r="MJ1479" s="262"/>
      <c r="MK1479" s="262"/>
      <c r="ML1479" s="262"/>
      <c r="MM1479" s="262"/>
      <c r="MN1479" s="262"/>
      <c r="MO1479" s="262"/>
      <c r="MP1479" s="262"/>
      <c r="MQ1479" s="262"/>
      <c r="MR1479" s="262"/>
      <c r="MS1479" s="262"/>
      <c r="MT1479" s="262"/>
      <c r="MU1479" s="262"/>
    </row>
    <row r="1480" spans="1:359" x14ac:dyDescent="0.2">
      <c r="A1480" s="241" t="s">
        <v>387</v>
      </c>
      <c r="B1480" s="476" t="s">
        <v>1003</v>
      </c>
      <c r="C1480" s="326" t="s">
        <v>626</v>
      </c>
      <c r="D1480" s="283" t="s">
        <v>388</v>
      </c>
      <c r="E1480" s="503">
        <v>0</v>
      </c>
      <c r="F1480" s="471">
        <v>343</v>
      </c>
      <c r="G1480" s="471">
        <v>207</v>
      </c>
      <c r="H1480" s="471">
        <v>137</v>
      </c>
      <c r="I1480" s="471">
        <v>88</v>
      </c>
      <c r="J1480" s="471">
        <v>49</v>
      </c>
      <c r="K1480" s="471">
        <v>21</v>
      </c>
      <c r="L1480" s="471">
        <v>16</v>
      </c>
      <c r="M1480" s="471">
        <v>1</v>
      </c>
      <c r="N1480" s="496">
        <v>862</v>
      </c>
      <c r="O1480" s="503">
        <v>10</v>
      </c>
      <c r="P1480" s="471">
        <v>0</v>
      </c>
      <c r="Q1480" s="471">
        <v>0</v>
      </c>
      <c r="R1480" s="471">
        <v>0</v>
      </c>
      <c r="S1480" s="471">
        <v>0</v>
      </c>
      <c r="T1480" s="471">
        <v>0</v>
      </c>
      <c r="U1480" s="471">
        <v>0</v>
      </c>
      <c r="V1480" s="471">
        <v>0</v>
      </c>
      <c r="W1480" s="471">
        <v>0</v>
      </c>
      <c r="X1480" s="496">
        <v>0</v>
      </c>
      <c r="Y1480" s="503">
        <v>25</v>
      </c>
      <c r="Z1480" s="471">
        <v>0</v>
      </c>
      <c r="AA1480" s="471">
        <v>0</v>
      </c>
      <c r="AB1480" s="471">
        <v>0</v>
      </c>
      <c r="AC1480" s="471">
        <v>0</v>
      </c>
      <c r="AD1480" s="471">
        <v>0</v>
      </c>
      <c r="AE1480" s="471">
        <v>0</v>
      </c>
      <c r="AF1480" s="471">
        <v>0</v>
      </c>
      <c r="AG1480" s="471">
        <v>0</v>
      </c>
      <c r="AH1480" s="496">
        <v>0</v>
      </c>
      <c r="AI1480" s="503">
        <v>50</v>
      </c>
      <c r="AJ1480" s="471">
        <v>0</v>
      </c>
      <c r="AK1480" s="471">
        <v>0</v>
      </c>
      <c r="AL1480" s="471">
        <v>0</v>
      </c>
      <c r="AM1480" s="471">
        <v>0</v>
      </c>
      <c r="AN1480" s="471">
        <v>0</v>
      </c>
      <c r="AO1480" s="471">
        <v>0</v>
      </c>
      <c r="AP1480" s="471">
        <v>0</v>
      </c>
      <c r="AQ1480" s="471">
        <v>0</v>
      </c>
      <c r="AR1480" s="496">
        <v>0</v>
      </c>
      <c r="AS1480" s="503">
        <v>100</v>
      </c>
      <c r="AT1480" s="471">
        <v>0</v>
      </c>
      <c r="AU1480" s="471">
        <v>0</v>
      </c>
      <c r="AV1480" s="471">
        <v>0</v>
      </c>
      <c r="AW1480" s="471">
        <v>0</v>
      </c>
      <c r="AX1480" s="471">
        <v>0</v>
      </c>
      <c r="AY1480" s="471">
        <v>0</v>
      </c>
      <c r="AZ1480" s="471">
        <v>0</v>
      </c>
      <c r="BA1480" s="471">
        <v>0</v>
      </c>
      <c r="BB1480" s="496">
        <v>0</v>
      </c>
      <c r="BC1480" s="503">
        <v>0</v>
      </c>
      <c r="BD1480" s="471">
        <v>0</v>
      </c>
      <c r="BE1480" s="471">
        <v>0</v>
      </c>
      <c r="BF1480" s="471">
        <v>0</v>
      </c>
      <c r="BG1480" s="471">
        <v>0</v>
      </c>
      <c r="BH1480" s="471">
        <v>0</v>
      </c>
      <c r="BI1480" s="471">
        <v>0</v>
      </c>
      <c r="BJ1480" s="471">
        <v>0</v>
      </c>
      <c r="BK1480" s="471">
        <v>0</v>
      </c>
      <c r="BL1480" s="496">
        <v>0</v>
      </c>
      <c r="BM1480" s="471">
        <v>0</v>
      </c>
      <c r="BN1480" s="471">
        <v>0</v>
      </c>
      <c r="BO1480" s="471">
        <v>0</v>
      </c>
      <c r="BP1480" s="471">
        <v>0</v>
      </c>
      <c r="BQ1480" s="471">
        <v>0</v>
      </c>
      <c r="BR1480" s="471">
        <v>0</v>
      </c>
      <c r="BS1480" s="471">
        <v>0</v>
      </c>
      <c r="BT1480" s="471">
        <v>0</v>
      </c>
      <c r="BU1480" s="496">
        <v>0</v>
      </c>
      <c r="BV1480" s="471">
        <v>343</v>
      </c>
      <c r="BW1480" s="471">
        <v>207</v>
      </c>
      <c r="BX1480" s="471">
        <v>137</v>
      </c>
      <c r="BY1480" s="471">
        <v>88</v>
      </c>
      <c r="BZ1480" s="471">
        <v>49</v>
      </c>
      <c r="CA1480" s="471">
        <v>21</v>
      </c>
      <c r="CB1480" s="471">
        <v>16</v>
      </c>
      <c r="CC1480" s="471">
        <v>1</v>
      </c>
      <c r="CD1480" s="496">
        <v>862</v>
      </c>
      <c r="CE1480" s="503">
        <v>10</v>
      </c>
      <c r="CF1480" s="471">
        <v>0</v>
      </c>
      <c r="CG1480" s="471">
        <v>0</v>
      </c>
      <c r="CH1480" s="471">
        <v>0</v>
      </c>
      <c r="CI1480" s="471">
        <v>0</v>
      </c>
      <c r="CJ1480" s="471">
        <v>0</v>
      </c>
      <c r="CK1480" s="471">
        <v>0</v>
      </c>
      <c r="CL1480" s="471">
        <v>0</v>
      </c>
      <c r="CM1480" s="471">
        <v>0</v>
      </c>
      <c r="CN1480" s="496">
        <v>0</v>
      </c>
      <c r="CO1480" s="503">
        <v>25</v>
      </c>
      <c r="CP1480" s="471">
        <v>0</v>
      </c>
      <c r="CQ1480" s="471">
        <v>0</v>
      </c>
      <c r="CR1480" s="471">
        <v>0</v>
      </c>
      <c r="CS1480" s="471">
        <v>0</v>
      </c>
      <c r="CT1480" s="471">
        <v>0</v>
      </c>
      <c r="CU1480" s="471">
        <v>0</v>
      </c>
      <c r="CV1480" s="471">
        <v>0</v>
      </c>
      <c r="CW1480" s="471">
        <v>0</v>
      </c>
      <c r="CX1480" s="496">
        <v>0</v>
      </c>
      <c r="CY1480" s="503">
        <v>50</v>
      </c>
      <c r="CZ1480" s="471">
        <v>0</v>
      </c>
      <c r="DA1480" s="471">
        <v>0</v>
      </c>
      <c r="DB1480" s="471">
        <v>0</v>
      </c>
      <c r="DC1480" s="471">
        <v>0</v>
      </c>
      <c r="DD1480" s="471">
        <v>0</v>
      </c>
      <c r="DE1480" s="471">
        <v>0</v>
      </c>
      <c r="DF1480" s="471">
        <v>0</v>
      </c>
      <c r="DG1480" s="471">
        <v>0</v>
      </c>
      <c r="DH1480" s="496">
        <v>0</v>
      </c>
      <c r="DI1480" s="503">
        <v>100</v>
      </c>
      <c r="DJ1480" s="471">
        <v>27</v>
      </c>
      <c r="DK1480" s="471">
        <v>28</v>
      </c>
      <c r="DL1480" s="471">
        <v>23</v>
      </c>
      <c r="DM1480" s="471">
        <v>11</v>
      </c>
      <c r="DN1480" s="471">
        <v>9</v>
      </c>
      <c r="DO1480" s="471">
        <v>3</v>
      </c>
      <c r="DP1480" s="471">
        <v>2</v>
      </c>
      <c r="DQ1480" s="471">
        <v>0</v>
      </c>
      <c r="DR1480" s="496">
        <v>103</v>
      </c>
      <c r="DS1480" s="503">
        <v>0</v>
      </c>
      <c r="DT1480" s="471">
        <v>0</v>
      </c>
      <c r="DU1480" s="471">
        <v>0</v>
      </c>
      <c r="DV1480" s="471">
        <v>0</v>
      </c>
      <c r="DW1480" s="471">
        <v>0</v>
      </c>
      <c r="DX1480" s="471">
        <v>0</v>
      </c>
      <c r="DY1480" s="471">
        <v>0</v>
      </c>
      <c r="DZ1480" s="471">
        <v>0</v>
      </c>
      <c r="EA1480" s="471">
        <v>0</v>
      </c>
      <c r="EB1480" s="496">
        <v>0</v>
      </c>
      <c r="EC1480" s="471">
        <v>27</v>
      </c>
      <c r="ED1480" s="471">
        <v>28</v>
      </c>
      <c r="EE1480" s="471">
        <v>23</v>
      </c>
      <c r="EF1480" s="471">
        <v>11</v>
      </c>
      <c r="EG1480" s="471">
        <v>9</v>
      </c>
      <c r="EH1480" s="471">
        <v>3</v>
      </c>
      <c r="EI1480" s="471">
        <v>2</v>
      </c>
      <c r="EJ1480" s="471">
        <v>0</v>
      </c>
      <c r="EK1480" s="496">
        <v>103</v>
      </c>
      <c r="EL1480" s="518">
        <v>50</v>
      </c>
      <c r="EM1480" s="471">
        <v>0</v>
      </c>
      <c r="EN1480" s="471">
        <v>0</v>
      </c>
      <c r="EO1480" s="471">
        <v>0</v>
      </c>
      <c r="EP1480" s="471">
        <v>0</v>
      </c>
      <c r="EQ1480" s="471">
        <v>0</v>
      </c>
      <c r="ER1480" s="471">
        <v>0</v>
      </c>
      <c r="ES1480" s="471">
        <v>0</v>
      </c>
      <c r="ET1480" s="471">
        <v>0</v>
      </c>
      <c r="EU1480" s="496">
        <v>0</v>
      </c>
      <c r="EV1480" s="503">
        <v>100</v>
      </c>
      <c r="EW1480" s="471">
        <v>0</v>
      </c>
      <c r="EX1480" s="471">
        <v>0</v>
      </c>
      <c r="EY1480" s="471">
        <v>0</v>
      </c>
      <c r="EZ1480" s="471">
        <v>0</v>
      </c>
      <c r="FA1480" s="471">
        <v>0</v>
      </c>
      <c r="FB1480" s="471">
        <v>0</v>
      </c>
      <c r="FC1480" s="471">
        <v>0</v>
      </c>
      <c r="FD1480" s="471">
        <v>0</v>
      </c>
      <c r="FE1480" s="496">
        <v>0</v>
      </c>
      <c r="FF1480" s="503">
        <v>150</v>
      </c>
      <c r="FG1480" s="471">
        <v>0</v>
      </c>
      <c r="FH1480" s="471">
        <v>0</v>
      </c>
      <c r="FI1480" s="471">
        <v>0</v>
      </c>
      <c r="FJ1480" s="471">
        <v>0</v>
      </c>
      <c r="FK1480" s="471">
        <v>0</v>
      </c>
      <c r="FL1480" s="471">
        <v>0</v>
      </c>
      <c r="FM1480" s="471">
        <v>0</v>
      </c>
      <c r="FN1480" s="471">
        <v>0</v>
      </c>
      <c r="FO1480" s="496">
        <v>0</v>
      </c>
      <c r="FP1480" s="503">
        <v>200</v>
      </c>
      <c r="FQ1480" s="471">
        <v>13</v>
      </c>
      <c r="FR1480" s="471">
        <v>10</v>
      </c>
      <c r="FS1480" s="471">
        <v>4</v>
      </c>
      <c r="FT1480" s="471">
        <v>2</v>
      </c>
      <c r="FU1480" s="471">
        <v>0</v>
      </c>
      <c r="FV1480" s="471">
        <v>0</v>
      </c>
      <c r="FW1480" s="471">
        <v>1</v>
      </c>
      <c r="FX1480" s="471">
        <v>0</v>
      </c>
      <c r="FY1480" s="496">
        <v>30</v>
      </c>
      <c r="FZ1480" s="503">
        <v>0</v>
      </c>
      <c r="GA1480" s="471">
        <v>0</v>
      </c>
      <c r="GB1480" s="471">
        <v>0</v>
      </c>
      <c r="GC1480" s="471">
        <v>0</v>
      </c>
      <c r="GD1480" s="471">
        <v>0</v>
      </c>
      <c r="GE1480" s="471">
        <v>0</v>
      </c>
      <c r="GF1480" s="471">
        <v>0</v>
      </c>
      <c r="GG1480" s="471">
        <v>0</v>
      </c>
      <c r="GH1480" s="471">
        <v>0</v>
      </c>
      <c r="GI1480" s="496">
        <v>0</v>
      </c>
      <c r="GJ1480" s="471">
        <v>13</v>
      </c>
      <c r="GK1480" s="471">
        <v>10</v>
      </c>
      <c r="GL1480" s="471">
        <v>4</v>
      </c>
      <c r="GM1480" s="471">
        <v>2</v>
      </c>
      <c r="GN1480" s="471">
        <v>0</v>
      </c>
      <c r="GO1480" s="471">
        <v>0</v>
      </c>
      <c r="GP1480" s="471">
        <v>1</v>
      </c>
      <c r="GQ1480" s="471">
        <v>0</v>
      </c>
      <c r="GR1480" s="496">
        <v>30</v>
      </c>
      <c r="GS1480" s="503">
        <v>100</v>
      </c>
      <c r="GT1480" s="471">
        <v>0</v>
      </c>
      <c r="GU1480" s="471">
        <v>0</v>
      </c>
      <c r="GV1480" s="471">
        <v>0</v>
      </c>
      <c r="GW1480" s="471">
        <v>0</v>
      </c>
      <c r="GX1480" s="471">
        <v>0</v>
      </c>
      <c r="GY1480" s="471">
        <v>0</v>
      </c>
      <c r="GZ1480" s="471">
        <v>0</v>
      </c>
      <c r="HA1480" s="471">
        <v>0</v>
      </c>
      <c r="HB1480" s="496">
        <v>0</v>
      </c>
      <c r="HC1480" s="503">
        <v>150</v>
      </c>
      <c r="HD1480" s="471">
        <v>0</v>
      </c>
      <c r="HE1480" s="471">
        <v>0</v>
      </c>
      <c r="HF1480" s="471">
        <v>0</v>
      </c>
      <c r="HG1480" s="471">
        <v>0</v>
      </c>
      <c r="HH1480" s="471">
        <v>0</v>
      </c>
      <c r="HI1480" s="471">
        <v>0</v>
      </c>
      <c r="HJ1480" s="471">
        <v>0</v>
      </c>
      <c r="HK1480" s="471">
        <v>0</v>
      </c>
      <c r="HL1480" s="496">
        <v>0</v>
      </c>
      <c r="HM1480" s="503">
        <v>200</v>
      </c>
      <c r="HN1480" s="471">
        <v>0</v>
      </c>
      <c r="HO1480" s="471">
        <v>0</v>
      </c>
      <c r="HP1480" s="471">
        <v>0</v>
      </c>
      <c r="HQ1480" s="471">
        <v>0</v>
      </c>
      <c r="HR1480" s="471">
        <v>0</v>
      </c>
      <c r="HS1480" s="471">
        <v>0</v>
      </c>
      <c r="HT1480" s="471">
        <v>0</v>
      </c>
      <c r="HU1480" s="471">
        <v>0</v>
      </c>
      <c r="HV1480" s="496">
        <v>0</v>
      </c>
      <c r="HW1480" s="503">
        <v>250</v>
      </c>
      <c r="HX1480" s="471">
        <v>0</v>
      </c>
      <c r="HY1480" s="471">
        <v>0</v>
      </c>
      <c r="HZ1480" s="471">
        <v>0</v>
      </c>
      <c r="IA1480" s="471">
        <v>0</v>
      </c>
      <c r="IB1480" s="471">
        <v>0</v>
      </c>
      <c r="IC1480" s="471">
        <v>0</v>
      </c>
      <c r="ID1480" s="471">
        <v>0</v>
      </c>
      <c r="IE1480" s="471">
        <v>0</v>
      </c>
      <c r="IF1480" s="496">
        <v>0</v>
      </c>
      <c r="IG1480" s="503">
        <v>300</v>
      </c>
      <c r="IH1480" s="471">
        <v>2</v>
      </c>
      <c r="II1480" s="471">
        <v>4</v>
      </c>
      <c r="IJ1480" s="471">
        <v>0</v>
      </c>
      <c r="IK1480" s="471">
        <v>2</v>
      </c>
      <c r="IL1480" s="471">
        <v>0</v>
      </c>
      <c r="IM1480" s="471">
        <v>0</v>
      </c>
      <c r="IN1480" s="471">
        <v>0</v>
      </c>
      <c r="IO1480" s="471">
        <v>0</v>
      </c>
      <c r="IP1480" s="496">
        <v>8</v>
      </c>
      <c r="IQ1480" s="503">
        <v>0</v>
      </c>
      <c r="IR1480" s="471">
        <v>0</v>
      </c>
      <c r="IS1480" s="471">
        <v>0</v>
      </c>
      <c r="IT1480" s="471">
        <v>0</v>
      </c>
      <c r="IU1480" s="471">
        <v>0</v>
      </c>
      <c r="IV1480" s="471">
        <v>0</v>
      </c>
      <c r="IW1480" s="471">
        <v>0</v>
      </c>
      <c r="IX1480" s="471">
        <v>0</v>
      </c>
      <c r="IY1480" s="471">
        <v>0</v>
      </c>
      <c r="IZ1480" s="496">
        <v>0</v>
      </c>
      <c r="JA1480" s="471">
        <v>2</v>
      </c>
      <c r="JB1480" s="471">
        <v>4</v>
      </c>
      <c r="JC1480" s="471">
        <v>0</v>
      </c>
      <c r="JD1480" s="471">
        <v>2</v>
      </c>
      <c r="JE1480" s="471">
        <v>0</v>
      </c>
      <c r="JF1480" s="471">
        <v>0</v>
      </c>
      <c r="JG1480" s="471">
        <v>0</v>
      </c>
      <c r="JH1480" s="471">
        <v>0</v>
      </c>
      <c r="JI1480" s="471">
        <v>8</v>
      </c>
      <c r="JJ1480" s="503">
        <v>0</v>
      </c>
      <c r="JK1480" s="471">
        <v>903</v>
      </c>
      <c r="JL1480" s="471">
        <v>928</v>
      </c>
      <c r="JM1480" s="471">
        <v>1100</v>
      </c>
      <c r="JN1480" s="471">
        <v>749</v>
      </c>
      <c r="JO1480" s="471">
        <v>410</v>
      </c>
      <c r="JP1480" s="471">
        <v>267</v>
      </c>
      <c r="JQ1480" s="471">
        <v>147</v>
      </c>
      <c r="JR1480" s="471">
        <v>9</v>
      </c>
      <c r="JS1480" s="496">
        <v>4513</v>
      </c>
      <c r="JT1480" s="503">
        <v>10</v>
      </c>
      <c r="JU1480" s="471">
        <v>621</v>
      </c>
      <c r="JV1480" s="471">
        <v>7</v>
      </c>
      <c r="JW1480" s="471">
        <v>2</v>
      </c>
      <c r="JX1480" s="471">
        <v>0</v>
      </c>
      <c r="JY1480" s="471">
        <v>0</v>
      </c>
      <c r="JZ1480" s="471">
        <v>0</v>
      </c>
      <c r="KA1480" s="471">
        <v>0</v>
      </c>
      <c r="KB1480" s="471">
        <v>0</v>
      </c>
      <c r="KC1480" s="496">
        <v>630</v>
      </c>
      <c r="KD1480" s="503">
        <v>50</v>
      </c>
      <c r="KE1480" s="471">
        <v>3</v>
      </c>
      <c r="KF1480" s="471">
        <v>2</v>
      </c>
      <c r="KG1480" s="471">
        <v>6</v>
      </c>
      <c r="KH1480" s="471">
        <v>3</v>
      </c>
      <c r="KI1480" s="471">
        <v>3</v>
      </c>
      <c r="KJ1480" s="471">
        <v>3</v>
      </c>
      <c r="KK1480" s="471">
        <v>1</v>
      </c>
      <c r="KL1480" s="471">
        <v>0</v>
      </c>
      <c r="KM1480" s="496">
        <v>21</v>
      </c>
      <c r="KN1480" s="503">
        <v>35</v>
      </c>
      <c r="KO1480" s="471">
        <v>214</v>
      </c>
      <c r="KP1480" s="471">
        <v>15</v>
      </c>
      <c r="KQ1480" s="471">
        <v>2</v>
      </c>
      <c r="KR1480" s="471">
        <v>1</v>
      </c>
      <c r="KS1480" s="471">
        <v>1</v>
      </c>
      <c r="KT1480" s="471">
        <v>0</v>
      </c>
      <c r="KU1480" s="471">
        <v>0</v>
      </c>
      <c r="KV1480" s="471">
        <v>0</v>
      </c>
      <c r="KW1480" s="496">
        <v>233</v>
      </c>
      <c r="KX1480" s="471">
        <v>1741</v>
      </c>
      <c r="KY1480" s="471">
        <v>952</v>
      </c>
      <c r="KZ1480" s="471">
        <v>1110</v>
      </c>
      <c r="LA1480" s="471">
        <v>753</v>
      </c>
      <c r="LB1480" s="471">
        <v>414</v>
      </c>
      <c r="LC1480" s="471">
        <v>270</v>
      </c>
      <c r="LD1480" s="471">
        <v>148</v>
      </c>
      <c r="LE1480" s="471">
        <v>9</v>
      </c>
      <c r="LF1480" s="496">
        <v>5397</v>
      </c>
      <c r="LG1480" s="262"/>
      <c r="LH1480" s="262"/>
      <c r="LI1480" s="262"/>
      <c r="LJ1480" s="262"/>
      <c r="LK1480" s="262"/>
      <c r="LL1480" s="262"/>
      <c r="LM1480" s="262"/>
      <c r="LN1480" s="262"/>
      <c r="LO1480" s="262"/>
      <c r="LP1480" s="262"/>
      <c r="LQ1480" s="262"/>
      <c r="LR1480" s="262"/>
      <c r="LS1480" s="262"/>
      <c r="LT1480" s="262"/>
      <c r="LU1480" s="262"/>
      <c r="LV1480" s="262"/>
      <c r="LW1480" s="262"/>
      <c r="LX1480" s="262"/>
      <c r="LY1480" s="262"/>
      <c r="LZ1480" s="262"/>
      <c r="MA1480" s="262"/>
      <c r="MB1480" s="262"/>
      <c r="MC1480" s="262"/>
      <c r="MD1480" s="262"/>
      <c r="ME1480" s="262"/>
      <c r="MF1480" s="262"/>
      <c r="MG1480" s="262"/>
      <c r="MH1480" s="262"/>
      <c r="MI1480" s="262"/>
      <c r="MJ1480" s="262"/>
      <c r="MK1480" s="262"/>
      <c r="ML1480" s="262"/>
      <c r="MM1480" s="262"/>
      <c r="MN1480" s="262"/>
      <c r="MO1480" s="262"/>
      <c r="MP1480" s="262"/>
      <c r="MQ1480" s="262"/>
      <c r="MR1480" s="262"/>
      <c r="MS1480" s="262"/>
      <c r="MT1480" s="262"/>
      <c r="MU1480" s="262"/>
    </row>
    <row r="1481" spans="1:359" x14ac:dyDescent="0.2">
      <c r="A1481" s="241" t="s">
        <v>389</v>
      </c>
      <c r="B1481" s="476" t="s">
        <v>1004</v>
      </c>
      <c r="C1481" s="326" t="s">
        <v>786</v>
      </c>
      <c r="D1481" s="283" t="s">
        <v>390</v>
      </c>
      <c r="E1481" s="503">
        <v>0</v>
      </c>
      <c r="F1481" s="471">
        <v>715</v>
      </c>
      <c r="G1481" s="471">
        <v>460</v>
      </c>
      <c r="H1481" s="471">
        <v>226</v>
      </c>
      <c r="I1481" s="471">
        <v>105</v>
      </c>
      <c r="J1481" s="471">
        <v>70</v>
      </c>
      <c r="K1481" s="471">
        <v>37</v>
      </c>
      <c r="L1481" s="471">
        <v>28</v>
      </c>
      <c r="M1481" s="471">
        <v>3</v>
      </c>
      <c r="N1481" s="496">
        <v>1644</v>
      </c>
      <c r="O1481" s="503">
        <v>10</v>
      </c>
      <c r="P1481" s="471">
        <v>0</v>
      </c>
      <c r="Q1481" s="471">
        <v>0</v>
      </c>
      <c r="R1481" s="471">
        <v>0</v>
      </c>
      <c r="S1481" s="471">
        <v>0</v>
      </c>
      <c r="T1481" s="471">
        <v>0</v>
      </c>
      <c r="U1481" s="471">
        <v>0</v>
      </c>
      <c r="V1481" s="471">
        <v>0</v>
      </c>
      <c r="W1481" s="471">
        <v>0</v>
      </c>
      <c r="X1481" s="496">
        <v>0</v>
      </c>
      <c r="Y1481" s="503">
        <v>25</v>
      </c>
      <c r="Z1481" s="471">
        <v>0</v>
      </c>
      <c r="AA1481" s="471">
        <v>0</v>
      </c>
      <c r="AB1481" s="471">
        <v>0</v>
      </c>
      <c r="AC1481" s="471">
        <v>0</v>
      </c>
      <c r="AD1481" s="471">
        <v>0</v>
      </c>
      <c r="AE1481" s="471">
        <v>0</v>
      </c>
      <c r="AF1481" s="471">
        <v>0</v>
      </c>
      <c r="AG1481" s="471">
        <v>0</v>
      </c>
      <c r="AH1481" s="496">
        <v>0</v>
      </c>
      <c r="AI1481" s="503">
        <v>50</v>
      </c>
      <c r="AJ1481" s="471">
        <v>0</v>
      </c>
      <c r="AK1481" s="471">
        <v>0</v>
      </c>
      <c r="AL1481" s="471">
        <v>0</v>
      </c>
      <c r="AM1481" s="471">
        <v>0</v>
      </c>
      <c r="AN1481" s="471">
        <v>0</v>
      </c>
      <c r="AO1481" s="471">
        <v>0</v>
      </c>
      <c r="AP1481" s="471">
        <v>0</v>
      </c>
      <c r="AQ1481" s="471">
        <v>0</v>
      </c>
      <c r="AR1481" s="496">
        <v>0</v>
      </c>
      <c r="AS1481" s="503">
        <v>100</v>
      </c>
      <c r="AT1481" s="471">
        <v>0</v>
      </c>
      <c r="AU1481" s="471">
        <v>0</v>
      </c>
      <c r="AV1481" s="471">
        <v>0</v>
      </c>
      <c r="AW1481" s="471">
        <v>0</v>
      </c>
      <c r="AX1481" s="471">
        <v>0</v>
      </c>
      <c r="AY1481" s="471">
        <v>0</v>
      </c>
      <c r="AZ1481" s="471">
        <v>0</v>
      </c>
      <c r="BA1481" s="471">
        <v>0</v>
      </c>
      <c r="BB1481" s="496">
        <v>0</v>
      </c>
      <c r="BC1481" s="503">
        <v>0</v>
      </c>
      <c r="BD1481" s="471">
        <v>0</v>
      </c>
      <c r="BE1481" s="471">
        <v>0</v>
      </c>
      <c r="BF1481" s="471">
        <v>0</v>
      </c>
      <c r="BG1481" s="471">
        <v>0</v>
      </c>
      <c r="BH1481" s="471">
        <v>0</v>
      </c>
      <c r="BI1481" s="471">
        <v>0</v>
      </c>
      <c r="BJ1481" s="471">
        <v>0</v>
      </c>
      <c r="BK1481" s="471">
        <v>0</v>
      </c>
      <c r="BL1481" s="496">
        <v>0</v>
      </c>
      <c r="BM1481" s="471">
        <v>0</v>
      </c>
      <c r="BN1481" s="471">
        <v>0</v>
      </c>
      <c r="BO1481" s="471">
        <v>0</v>
      </c>
      <c r="BP1481" s="471">
        <v>0</v>
      </c>
      <c r="BQ1481" s="471">
        <v>0</v>
      </c>
      <c r="BR1481" s="471">
        <v>0</v>
      </c>
      <c r="BS1481" s="471">
        <v>0</v>
      </c>
      <c r="BT1481" s="471">
        <v>0</v>
      </c>
      <c r="BU1481" s="496">
        <v>0</v>
      </c>
      <c r="BV1481" s="471">
        <v>715</v>
      </c>
      <c r="BW1481" s="471">
        <v>460</v>
      </c>
      <c r="BX1481" s="471">
        <v>226</v>
      </c>
      <c r="BY1481" s="471">
        <v>105</v>
      </c>
      <c r="BZ1481" s="471">
        <v>70</v>
      </c>
      <c r="CA1481" s="471">
        <v>37</v>
      </c>
      <c r="CB1481" s="471">
        <v>28</v>
      </c>
      <c r="CC1481" s="471">
        <v>3</v>
      </c>
      <c r="CD1481" s="496">
        <v>1644</v>
      </c>
      <c r="CE1481" s="503">
        <v>10</v>
      </c>
      <c r="CF1481" s="471">
        <v>0</v>
      </c>
      <c r="CG1481" s="471">
        <v>0</v>
      </c>
      <c r="CH1481" s="471">
        <v>0</v>
      </c>
      <c r="CI1481" s="471">
        <v>0</v>
      </c>
      <c r="CJ1481" s="471">
        <v>0</v>
      </c>
      <c r="CK1481" s="471">
        <v>0</v>
      </c>
      <c r="CL1481" s="471">
        <v>0</v>
      </c>
      <c r="CM1481" s="471">
        <v>0</v>
      </c>
      <c r="CN1481" s="496">
        <v>0</v>
      </c>
      <c r="CO1481" s="503">
        <v>25</v>
      </c>
      <c r="CP1481" s="471">
        <v>0</v>
      </c>
      <c r="CQ1481" s="471">
        <v>0</v>
      </c>
      <c r="CR1481" s="471">
        <v>0</v>
      </c>
      <c r="CS1481" s="471">
        <v>0</v>
      </c>
      <c r="CT1481" s="471">
        <v>0</v>
      </c>
      <c r="CU1481" s="471">
        <v>0</v>
      </c>
      <c r="CV1481" s="471">
        <v>0</v>
      </c>
      <c r="CW1481" s="471">
        <v>0</v>
      </c>
      <c r="CX1481" s="496">
        <v>0</v>
      </c>
      <c r="CY1481" s="503">
        <v>50</v>
      </c>
      <c r="CZ1481" s="471">
        <v>0</v>
      </c>
      <c r="DA1481" s="471">
        <v>0</v>
      </c>
      <c r="DB1481" s="471">
        <v>0</v>
      </c>
      <c r="DC1481" s="471">
        <v>0</v>
      </c>
      <c r="DD1481" s="471">
        <v>0</v>
      </c>
      <c r="DE1481" s="471">
        <v>0</v>
      </c>
      <c r="DF1481" s="471">
        <v>0</v>
      </c>
      <c r="DG1481" s="471">
        <v>0</v>
      </c>
      <c r="DH1481" s="496">
        <v>0</v>
      </c>
      <c r="DI1481" s="503">
        <v>100</v>
      </c>
      <c r="DJ1481" s="471">
        <v>79</v>
      </c>
      <c r="DK1481" s="471">
        <v>32</v>
      </c>
      <c r="DL1481" s="471">
        <v>19</v>
      </c>
      <c r="DM1481" s="471">
        <v>8</v>
      </c>
      <c r="DN1481" s="471">
        <v>7</v>
      </c>
      <c r="DO1481" s="471">
        <v>3</v>
      </c>
      <c r="DP1481" s="471">
        <v>1</v>
      </c>
      <c r="DQ1481" s="471">
        <v>6</v>
      </c>
      <c r="DR1481" s="496">
        <v>155</v>
      </c>
      <c r="DS1481" s="503">
        <v>0</v>
      </c>
      <c r="DT1481" s="471">
        <v>0</v>
      </c>
      <c r="DU1481" s="471">
        <v>0</v>
      </c>
      <c r="DV1481" s="471">
        <v>0</v>
      </c>
      <c r="DW1481" s="471">
        <v>0</v>
      </c>
      <c r="DX1481" s="471">
        <v>0</v>
      </c>
      <c r="DY1481" s="471">
        <v>0</v>
      </c>
      <c r="DZ1481" s="471">
        <v>0</v>
      </c>
      <c r="EA1481" s="471">
        <v>0</v>
      </c>
      <c r="EB1481" s="496">
        <v>0</v>
      </c>
      <c r="EC1481" s="471">
        <v>79</v>
      </c>
      <c r="ED1481" s="471">
        <v>32</v>
      </c>
      <c r="EE1481" s="471">
        <v>19</v>
      </c>
      <c r="EF1481" s="471">
        <v>8</v>
      </c>
      <c r="EG1481" s="471">
        <v>7</v>
      </c>
      <c r="EH1481" s="471">
        <v>3</v>
      </c>
      <c r="EI1481" s="471">
        <v>1</v>
      </c>
      <c r="EJ1481" s="471">
        <v>6</v>
      </c>
      <c r="EK1481" s="496">
        <v>155</v>
      </c>
      <c r="EL1481" s="518">
        <v>50</v>
      </c>
      <c r="EM1481" s="471">
        <v>0</v>
      </c>
      <c r="EN1481" s="471">
        <v>0</v>
      </c>
      <c r="EO1481" s="471">
        <v>0</v>
      </c>
      <c r="EP1481" s="471">
        <v>0</v>
      </c>
      <c r="EQ1481" s="471">
        <v>0</v>
      </c>
      <c r="ER1481" s="471">
        <v>0</v>
      </c>
      <c r="ES1481" s="471">
        <v>0</v>
      </c>
      <c r="ET1481" s="471">
        <v>0</v>
      </c>
      <c r="EU1481" s="496">
        <v>0</v>
      </c>
      <c r="EV1481" s="503">
        <v>100</v>
      </c>
      <c r="EW1481" s="471">
        <v>0</v>
      </c>
      <c r="EX1481" s="471">
        <v>0</v>
      </c>
      <c r="EY1481" s="471">
        <v>0</v>
      </c>
      <c r="EZ1481" s="471">
        <v>0</v>
      </c>
      <c r="FA1481" s="471">
        <v>0</v>
      </c>
      <c r="FB1481" s="471">
        <v>0</v>
      </c>
      <c r="FC1481" s="471">
        <v>0</v>
      </c>
      <c r="FD1481" s="471">
        <v>0</v>
      </c>
      <c r="FE1481" s="496">
        <v>0</v>
      </c>
      <c r="FF1481" s="503">
        <v>150</v>
      </c>
      <c r="FG1481" s="471">
        <v>0</v>
      </c>
      <c r="FH1481" s="471">
        <v>0</v>
      </c>
      <c r="FI1481" s="471">
        <v>0</v>
      </c>
      <c r="FJ1481" s="471">
        <v>0</v>
      </c>
      <c r="FK1481" s="471">
        <v>0</v>
      </c>
      <c r="FL1481" s="471">
        <v>0</v>
      </c>
      <c r="FM1481" s="471">
        <v>0</v>
      </c>
      <c r="FN1481" s="471">
        <v>0</v>
      </c>
      <c r="FO1481" s="496">
        <v>0</v>
      </c>
      <c r="FP1481" s="503">
        <v>200</v>
      </c>
      <c r="FQ1481" s="471">
        <v>23</v>
      </c>
      <c r="FR1481" s="471">
        <v>15</v>
      </c>
      <c r="FS1481" s="471">
        <v>5</v>
      </c>
      <c r="FT1481" s="471">
        <v>4</v>
      </c>
      <c r="FU1481" s="471">
        <v>3</v>
      </c>
      <c r="FV1481" s="471">
        <v>0</v>
      </c>
      <c r="FW1481" s="471">
        <v>1</v>
      </c>
      <c r="FX1481" s="471">
        <v>0</v>
      </c>
      <c r="FY1481" s="496">
        <v>51</v>
      </c>
      <c r="FZ1481" s="503">
        <v>0</v>
      </c>
      <c r="GA1481" s="471">
        <v>0</v>
      </c>
      <c r="GB1481" s="471">
        <v>0</v>
      </c>
      <c r="GC1481" s="471">
        <v>0</v>
      </c>
      <c r="GD1481" s="471">
        <v>0</v>
      </c>
      <c r="GE1481" s="471">
        <v>0</v>
      </c>
      <c r="GF1481" s="471">
        <v>0</v>
      </c>
      <c r="GG1481" s="471">
        <v>0</v>
      </c>
      <c r="GH1481" s="471">
        <v>0</v>
      </c>
      <c r="GI1481" s="496">
        <v>0</v>
      </c>
      <c r="GJ1481" s="471">
        <v>23</v>
      </c>
      <c r="GK1481" s="471">
        <v>15</v>
      </c>
      <c r="GL1481" s="471">
        <v>5</v>
      </c>
      <c r="GM1481" s="471">
        <v>4</v>
      </c>
      <c r="GN1481" s="471">
        <v>3</v>
      </c>
      <c r="GO1481" s="471">
        <v>0</v>
      </c>
      <c r="GP1481" s="471">
        <v>1</v>
      </c>
      <c r="GQ1481" s="471">
        <v>0</v>
      </c>
      <c r="GR1481" s="496">
        <v>51</v>
      </c>
      <c r="GS1481" s="503">
        <v>100</v>
      </c>
      <c r="GT1481" s="471">
        <v>0</v>
      </c>
      <c r="GU1481" s="471">
        <v>0</v>
      </c>
      <c r="GV1481" s="471">
        <v>0</v>
      </c>
      <c r="GW1481" s="471">
        <v>0</v>
      </c>
      <c r="GX1481" s="471">
        <v>0</v>
      </c>
      <c r="GY1481" s="471">
        <v>0</v>
      </c>
      <c r="GZ1481" s="471">
        <v>0</v>
      </c>
      <c r="HA1481" s="471">
        <v>0</v>
      </c>
      <c r="HB1481" s="496">
        <v>0</v>
      </c>
      <c r="HC1481" s="503">
        <v>150</v>
      </c>
      <c r="HD1481" s="471">
        <v>0</v>
      </c>
      <c r="HE1481" s="471">
        <v>0</v>
      </c>
      <c r="HF1481" s="471">
        <v>0</v>
      </c>
      <c r="HG1481" s="471">
        <v>0</v>
      </c>
      <c r="HH1481" s="471">
        <v>0</v>
      </c>
      <c r="HI1481" s="471">
        <v>0</v>
      </c>
      <c r="HJ1481" s="471">
        <v>0</v>
      </c>
      <c r="HK1481" s="471">
        <v>0</v>
      </c>
      <c r="HL1481" s="496">
        <v>0</v>
      </c>
      <c r="HM1481" s="503">
        <v>200</v>
      </c>
      <c r="HN1481" s="471">
        <v>0</v>
      </c>
      <c r="HO1481" s="471">
        <v>0</v>
      </c>
      <c r="HP1481" s="471">
        <v>0</v>
      </c>
      <c r="HQ1481" s="471">
        <v>0</v>
      </c>
      <c r="HR1481" s="471">
        <v>0</v>
      </c>
      <c r="HS1481" s="471">
        <v>0</v>
      </c>
      <c r="HT1481" s="471">
        <v>0</v>
      </c>
      <c r="HU1481" s="471">
        <v>0</v>
      </c>
      <c r="HV1481" s="496">
        <v>0</v>
      </c>
      <c r="HW1481" s="503">
        <v>250</v>
      </c>
      <c r="HX1481" s="471">
        <v>0</v>
      </c>
      <c r="HY1481" s="471">
        <v>0</v>
      </c>
      <c r="HZ1481" s="471">
        <v>0</v>
      </c>
      <c r="IA1481" s="471">
        <v>0</v>
      </c>
      <c r="IB1481" s="471">
        <v>0</v>
      </c>
      <c r="IC1481" s="471">
        <v>0</v>
      </c>
      <c r="ID1481" s="471">
        <v>0</v>
      </c>
      <c r="IE1481" s="471">
        <v>0</v>
      </c>
      <c r="IF1481" s="496">
        <v>0</v>
      </c>
      <c r="IG1481" s="503">
        <v>300</v>
      </c>
      <c r="IH1481" s="471">
        <v>22</v>
      </c>
      <c r="II1481" s="471">
        <v>14</v>
      </c>
      <c r="IJ1481" s="471">
        <v>4</v>
      </c>
      <c r="IK1481" s="471">
        <v>1</v>
      </c>
      <c r="IL1481" s="471">
        <v>2</v>
      </c>
      <c r="IM1481" s="471">
        <v>0</v>
      </c>
      <c r="IN1481" s="471">
        <v>3</v>
      </c>
      <c r="IO1481" s="471">
        <v>0</v>
      </c>
      <c r="IP1481" s="496">
        <v>46</v>
      </c>
      <c r="IQ1481" s="503">
        <v>0</v>
      </c>
      <c r="IR1481" s="471">
        <v>0</v>
      </c>
      <c r="IS1481" s="471">
        <v>0</v>
      </c>
      <c r="IT1481" s="471">
        <v>0</v>
      </c>
      <c r="IU1481" s="471">
        <v>0</v>
      </c>
      <c r="IV1481" s="471">
        <v>0</v>
      </c>
      <c r="IW1481" s="471">
        <v>0</v>
      </c>
      <c r="IX1481" s="471">
        <v>0</v>
      </c>
      <c r="IY1481" s="471">
        <v>0</v>
      </c>
      <c r="IZ1481" s="496">
        <v>0</v>
      </c>
      <c r="JA1481" s="471">
        <v>22</v>
      </c>
      <c r="JB1481" s="471">
        <v>14</v>
      </c>
      <c r="JC1481" s="471">
        <v>4</v>
      </c>
      <c r="JD1481" s="471">
        <v>1</v>
      </c>
      <c r="JE1481" s="471">
        <v>2</v>
      </c>
      <c r="JF1481" s="471">
        <v>0</v>
      </c>
      <c r="JG1481" s="471">
        <v>3</v>
      </c>
      <c r="JH1481" s="471">
        <v>0</v>
      </c>
      <c r="JI1481" s="471">
        <v>46</v>
      </c>
      <c r="JJ1481" s="503">
        <v>0</v>
      </c>
      <c r="JK1481" s="471">
        <v>140</v>
      </c>
      <c r="JL1481" s="471">
        <v>101</v>
      </c>
      <c r="JM1481" s="471">
        <v>77</v>
      </c>
      <c r="JN1481" s="471">
        <v>40</v>
      </c>
      <c r="JO1481" s="471">
        <v>30</v>
      </c>
      <c r="JP1481" s="471">
        <v>15</v>
      </c>
      <c r="JQ1481" s="471">
        <v>11</v>
      </c>
      <c r="JR1481" s="471">
        <v>6</v>
      </c>
      <c r="JS1481" s="496">
        <v>420</v>
      </c>
      <c r="JT1481" s="503">
        <v>10</v>
      </c>
      <c r="JU1481" s="471">
        <v>0</v>
      </c>
      <c r="JV1481" s="471">
        <v>0</v>
      </c>
      <c r="JW1481" s="471">
        <v>0</v>
      </c>
      <c r="JX1481" s="471">
        <v>0</v>
      </c>
      <c r="JY1481" s="471">
        <v>0</v>
      </c>
      <c r="JZ1481" s="471">
        <v>0</v>
      </c>
      <c r="KA1481" s="471">
        <v>0</v>
      </c>
      <c r="KB1481" s="471">
        <v>0</v>
      </c>
      <c r="KC1481" s="496">
        <v>0</v>
      </c>
      <c r="KD1481" s="503">
        <v>50</v>
      </c>
      <c r="KE1481" s="471">
        <v>3</v>
      </c>
      <c r="KF1481" s="471">
        <v>3</v>
      </c>
      <c r="KG1481" s="471">
        <v>0</v>
      </c>
      <c r="KH1481" s="471">
        <v>0</v>
      </c>
      <c r="KI1481" s="471">
        <v>1</v>
      </c>
      <c r="KJ1481" s="471">
        <v>0</v>
      </c>
      <c r="KK1481" s="471">
        <v>0</v>
      </c>
      <c r="KL1481" s="471">
        <v>0</v>
      </c>
      <c r="KM1481" s="496">
        <v>7</v>
      </c>
      <c r="KN1481" s="503">
        <v>0</v>
      </c>
      <c r="KO1481" s="471">
        <v>0</v>
      </c>
      <c r="KP1481" s="471">
        <v>0</v>
      </c>
      <c r="KQ1481" s="471">
        <v>0</v>
      </c>
      <c r="KR1481" s="471">
        <v>0</v>
      </c>
      <c r="KS1481" s="471">
        <v>0</v>
      </c>
      <c r="KT1481" s="471">
        <v>0</v>
      </c>
      <c r="KU1481" s="471">
        <v>0</v>
      </c>
      <c r="KV1481" s="471">
        <v>0</v>
      </c>
      <c r="KW1481" s="496">
        <v>0</v>
      </c>
      <c r="KX1481" s="471">
        <v>143</v>
      </c>
      <c r="KY1481" s="471">
        <v>104</v>
      </c>
      <c r="KZ1481" s="471">
        <v>77</v>
      </c>
      <c r="LA1481" s="471">
        <v>40</v>
      </c>
      <c r="LB1481" s="471">
        <v>31</v>
      </c>
      <c r="LC1481" s="471">
        <v>15</v>
      </c>
      <c r="LD1481" s="471">
        <v>11</v>
      </c>
      <c r="LE1481" s="471">
        <v>6</v>
      </c>
      <c r="LF1481" s="496">
        <v>427</v>
      </c>
      <c r="LG1481" s="262"/>
      <c r="LH1481" s="262"/>
      <c r="LI1481" s="262"/>
      <c r="LJ1481" s="262"/>
      <c r="LK1481" s="262"/>
      <c r="LL1481" s="262"/>
      <c r="LM1481" s="262"/>
      <c r="LN1481" s="262"/>
      <c r="LO1481" s="262"/>
      <c r="LP1481" s="262"/>
      <c r="LQ1481" s="262"/>
      <c r="LR1481" s="262"/>
      <c r="LS1481" s="262"/>
      <c r="LT1481" s="262"/>
      <c r="LU1481" s="262"/>
      <c r="LV1481" s="262"/>
      <c r="LW1481" s="262"/>
      <c r="LX1481" s="262"/>
      <c r="LY1481" s="262"/>
      <c r="LZ1481" s="262"/>
      <c r="MA1481" s="262"/>
      <c r="MB1481" s="262"/>
      <c r="MC1481" s="262"/>
      <c r="MD1481" s="262"/>
      <c r="ME1481" s="262"/>
      <c r="MF1481" s="262"/>
      <c r="MG1481" s="262"/>
      <c r="MH1481" s="262"/>
      <c r="MI1481" s="262"/>
      <c r="MJ1481" s="262"/>
      <c r="MK1481" s="262"/>
      <c r="ML1481" s="262"/>
      <c r="MM1481" s="262"/>
      <c r="MN1481" s="262"/>
      <c r="MO1481" s="262"/>
      <c r="MP1481" s="262"/>
      <c r="MQ1481" s="262"/>
      <c r="MR1481" s="262"/>
      <c r="MS1481" s="262"/>
      <c r="MT1481" s="262"/>
      <c r="MU1481" s="262"/>
    </row>
    <row r="1482" spans="1:359" x14ac:dyDescent="0.2">
      <c r="A1482" s="241" t="s">
        <v>391</v>
      </c>
      <c r="B1482" s="476" t="s">
        <v>1005</v>
      </c>
      <c r="C1482" s="326" t="s">
        <v>801</v>
      </c>
      <c r="D1482" s="283" t="s">
        <v>1006</v>
      </c>
      <c r="E1482" s="503">
        <v>0</v>
      </c>
      <c r="F1482" s="471">
        <v>314</v>
      </c>
      <c r="G1482" s="471">
        <v>286</v>
      </c>
      <c r="H1482" s="471">
        <v>198</v>
      </c>
      <c r="I1482" s="471">
        <v>119</v>
      </c>
      <c r="J1482" s="471">
        <v>63</v>
      </c>
      <c r="K1482" s="471">
        <v>37</v>
      </c>
      <c r="L1482" s="471">
        <v>12</v>
      </c>
      <c r="M1482" s="471">
        <v>3</v>
      </c>
      <c r="N1482" s="496">
        <v>1032</v>
      </c>
      <c r="O1482" s="503">
        <v>10</v>
      </c>
      <c r="P1482" s="471">
        <v>0</v>
      </c>
      <c r="Q1482" s="471">
        <v>0</v>
      </c>
      <c r="R1482" s="471">
        <v>0</v>
      </c>
      <c r="S1482" s="471">
        <v>0</v>
      </c>
      <c r="T1482" s="471">
        <v>0</v>
      </c>
      <c r="U1482" s="471">
        <v>0</v>
      </c>
      <c r="V1482" s="471">
        <v>0</v>
      </c>
      <c r="W1482" s="471">
        <v>0</v>
      </c>
      <c r="X1482" s="496">
        <v>0</v>
      </c>
      <c r="Y1482" s="503">
        <v>25</v>
      </c>
      <c r="Z1482" s="471">
        <v>0</v>
      </c>
      <c r="AA1482" s="471">
        <v>0</v>
      </c>
      <c r="AB1482" s="471">
        <v>0</v>
      </c>
      <c r="AC1482" s="471">
        <v>0</v>
      </c>
      <c r="AD1482" s="471">
        <v>0</v>
      </c>
      <c r="AE1482" s="471">
        <v>0</v>
      </c>
      <c r="AF1482" s="471">
        <v>0</v>
      </c>
      <c r="AG1482" s="471">
        <v>0</v>
      </c>
      <c r="AH1482" s="496">
        <v>0</v>
      </c>
      <c r="AI1482" s="503">
        <v>50</v>
      </c>
      <c r="AJ1482" s="471">
        <v>1</v>
      </c>
      <c r="AK1482" s="471">
        <v>4</v>
      </c>
      <c r="AL1482" s="471">
        <v>2</v>
      </c>
      <c r="AM1482" s="471">
        <v>6</v>
      </c>
      <c r="AN1482" s="471">
        <v>3</v>
      </c>
      <c r="AO1482" s="471">
        <v>4</v>
      </c>
      <c r="AP1482" s="471">
        <v>1</v>
      </c>
      <c r="AQ1482" s="471">
        <v>0</v>
      </c>
      <c r="AR1482" s="496">
        <v>21</v>
      </c>
      <c r="AS1482" s="503">
        <v>100</v>
      </c>
      <c r="AT1482" s="471">
        <v>0</v>
      </c>
      <c r="AU1482" s="471">
        <v>0</v>
      </c>
      <c r="AV1482" s="471">
        <v>0</v>
      </c>
      <c r="AW1482" s="471">
        <v>0</v>
      </c>
      <c r="AX1482" s="471">
        <v>0</v>
      </c>
      <c r="AY1482" s="471">
        <v>0</v>
      </c>
      <c r="AZ1482" s="471">
        <v>0</v>
      </c>
      <c r="BA1482" s="471">
        <v>0</v>
      </c>
      <c r="BB1482" s="496">
        <v>0</v>
      </c>
      <c r="BC1482" s="503">
        <v>0</v>
      </c>
      <c r="BD1482" s="471">
        <v>0</v>
      </c>
      <c r="BE1482" s="471">
        <v>0</v>
      </c>
      <c r="BF1482" s="471">
        <v>0</v>
      </c>
      <c r="BG1482" s="471">
        <v>0</v>
      </c>
      <c r="BH1482" s="471">
        <v>0</v>
      </c>
      <c r="BI1482" s="471">
        <v>0</v>
      </c>
      <c r="BJ1482" s="471">
        <v>0</v>
      </c>
      <c r="BK1482" s="471">
        <v>0</v>
      </c>
      <c r="BL1482" s="496">
        <v>0</v>
      </c>
      <c r="BM1482" s="471">
        <v>1</v>
      </c>
      <c r="BN1482" s="471">
        <v>4</v>
      </c>
      <c r="BO1482" s="471">
        <v>2</v>
      </c>
      <c r="BP1482" s="471">
        <v>6</v>
      </c>
      <c r="BQ1482" s="471">
        <v>3</v>
      </c>
      <c r="BR1482" s="471">
        <v>4</v>
      </c>
      <c r="BS1482" s="471">
        <v>1</v>
      </c>
      <c r="BT1482" s="471">
        <v>0</v>
      </c>
      <c r="BU1482" s="496">
        <v>21</v>
      </c>
      <c r="BV1482" s="471">
        <v>315</v>
      </c>
      <c r="BW1482" s="471">
        <v>290</v>
      </c>
      <c r="BX1482" s="471">
        <v>200</v>
      </c>
      <c r="BY1482" s="471">
        <v>125</v>
      </c>
      <c r="BZ1482" s="471">
        <v>66</v>
      </c>
      <c r="CA1482" s="471">
        <v>41</v>
      </c>
      <c r="CB1482" s="471">
        <v>13</v>
      </c>
      <c r="CC1482" s="471">
        <v>3</v>
      </c>
      <c r="CD1482" s="496">
        <v>1053</v>
      </c>
      <c r="CE1482" s="503">
        <v>10</v>
      </c>
      <c r="CF1482" s="471">
        <v>0</v>
      </c>
      <c r="CG1482" s="471">
        <v>0</v>
      </c>
      <c r="CH1482" s="471">
        <v>0</v>
      </c>
      <c r="CI1482" s="471">
        <v>0</v>
      </c>
      <c r="CJ1482" s="471">
        <v>0</v>
      </c>
      <c r="CK1482" s="471">
        <v>0</v>
      </c>
      <c r="CL1482" s="471">
        <v>0</v>
      </c>
      <c r="CM1482" s="471">
        <v>0</v>
      </c>
      <c r="CN1482" s="496">
        <v>0</v>
      </c>
      <c r="CO1482" s="503">
        <v>25</v>
      </c>
      <c r="CP1482" s="471">
        <v>0</v>
      </c>
      <c r="CQ1482" s="471">
        <v>0</v>
      </c>
      <c r="CR1482" s="471">
        <v>0</v>
      </c>
      <c r="CS1482" s="471">
        <v>0</v>
      </c>
      <c r="CT1482" s="471">
        <v>0</v>
      </c>
      <c r="CU1482" s="471">
        <v>0</v>
      </c>
      <c r="CV1482" s="471">
        <v>0</v>
      </c>
      <c r="CW1482" s="471">
        <v>0</v>
      </c>
      <c r="CX1482" s="496">
        <v>0</v>
      </c>
      <c r="CY1482" s="503">
        <v>50</v>
      </c>
      <c r="CZ1482" s="471">
        <v>0</v>
      </c>
      <c r="DA1482" s="471">
        <v>0</v>
      </c>
      <c r="DB1482" s="471">
        <v>0</v>
      </c>
      <c r="DC1482" s="471">
        <v>0</v>
      </c>
      <c r="DD1482" s="471">
        <v>0</v>
      </c>
      <c r="DE1482" s="471">
        <v>0</v>
      </c>
      <c r="DF1482" s="471">
        <v>0</v>
      </c>
      <c r="DG1482" s="471">
        <v>0</v>
      </c>
      <c r="DH1482" s="496">
        <v>0</v>
      </c>
      <c r="DI1482" s="503">
        <v>100</v>
      </c>
      <c r="DJ1482" s="471">
        <v>39</v>
      </c>
      <c r="DK1482" s="471">
        <v>22</v>
      </c>
      <c r="DL1482" s="471">
        <v>15</v>
      </c>
      <c r="DM1482" s="471">
        <v>14</v>
      </c>
      <c r="DN1482" s="471">
        <v>5</v>
      </c>
      <c r="DO1482" s="471">
        <v>2</v>
      </c>
      <c r="DP1482" s="471">
        <v>1</v>
      </c>
      <c r="DQ1482" s="471">
        <v>0</v>
      </c>
      <c r="DR1482" s="496">
        <v>98</v>
      </c>
      <c r="DS1482" s="503">
        <v>0</v>
      </c>
      <c r="DT1482" s="471">
        <v>0</v>
      </c>
      <c r="DU1482" s="471">
        <v>0</v>
      </c>
      <c r="DV1482" s="471">
        <v>0</v>
      </c>
      <c r="DW1482" s="471">
        <v>0</v>
      </c>
      <c r="DX1482" s="471">
        <v>0</v>
      </c>
      <c r="DY1482" s="471">
        <v>0</v>
      </c>
      <c r="DZ1482" s="471">
        <v>0</v>
      </c>
      <c r="EA1482" s="471">
        <v>0</v>
      </c>
      <c r="EB1482" s="496">
        <v>0</v>
      </c>
      <c r="EC1482" s="471">
        <v>39</v>
      </c>
      <c r="ED1482" s="471">
        <v>22</v>
      </c>
      <c r="EE1482" s="471">
        <v>15</v>
      </c>
      <c r="EF1482" s="471">
        <v>14</v>
      </c>
      <c r="EG1482" s="471">
        <v>5</v>
      </c>
      <c r="EH1482" s="471">
        <v>2</v>
      </c>
      <c r="EI1482" s="471">
        <v>1</v>
      </c>
      <c r="EJ1482" s="471">
        <v>0</v>
      </c>
      <c r="EK1482" s="496">
        <v>98</v>
      </c>
      <c r="EL1482" s="518">
        <v>50</v>
      </c>
      <c r="EM1482" s="471">
        <v>0</v>
      </c>
      <c r="EN1482" s="471">
        <v>0</v>
      </c>
      <c r="EO1482" s="471">
        <v>0</v>
      </c>
      <c r="EP1482" s="471">
        <v>0</v>
      </c>
      <c r="EQ1482" s="471">
        <v>0</v>
      </c>
      <c r="ER1482" s="471">
        <v>0</v>
      </c>
      <c r="ES1482" s="471">
        <v>0</v>
      </c>
      <c r="ET1482" s="471">
        <v>0</v>
      </c>
      <c r="EU1482" s="496">
        <v>0</v>
      </c>
      <c r="EV1482" s="503">
        <v>100</v>
      </c>
      <c r="EW1482" s="471">
        <v>0</v>
      </c>
      <c r="EX1482" s="471">
        <v>0</v>
      </c>
      <c r="EY1482" s="471">
        <v>0</v>
      </c>
      <c r="EZ1482" s="471">
        <v>0</v>
      </c>
      <c r="FA1482" s="471">
        <v>0</v>
      </c>
      <c r="FB1482" s="471">
        <v>0</v>
      </c>
      <c r="FC1482" s="471">
        <v>0</v>
      </c>
      <c r="FD1482" s="471">
        <v>0</v>
      </c>
      <c r="FE1482" s="496">
        <v>0</v>
      </c>
      <c r="FF1482" s="503">
        <v>150</v>
      </c>
      <c r="FG1482" s="471">
        <v>0</v>
      </c>
      <c r="FH1482" s="471">
        <v>0</v>
      </c>
      <c r="FI1482" s="471">
        <v>0</v>
      </c>
      <c r="FJ1482" s="471">
        <v>0</v>
      </c>
      <c r="FK1482" s="471">
        <v>0</v>
      </c>
      <c r="FL1482" s="471">
        <v>0</v>
      </c>
      <c r="FM1482" s="471">
        <v>0</v>
      </c>
      <c r="FN1482" s="471">
        <v>0</v>
      </c>
      <c r="FO1482" s="496">
        <v>0</v>
      </c>
      <c r="FP1482" s="503">
        <v>200</v>
      </c>
      <c r="FQ1482" s="471">
        <v>15</v>
      </c>
      <c r="FR1482" s="471">
        <v>2</v>
      </c>
      <c r="FS1482" s="471">
        <v>3</v>
      </c>
      <c r="FT1482" s="471">
        <v>2</v>
      </c>
      <c r="FU1482" s="471">
        <v>3</v>
      </c>
      <c r="FV1482" s="471">
        <v>1</v>
      </c>
      <c r="FW1482" s="471">
        <v>1</v>
      </c>
      <c r="FX1482" s="471">
        <v>1</v>
      </c>
      <c r="FY1482" s="496">
        <v>28</v>
      </c>
      <c r="FZ1482" s="503">
        <v>0</v>
      </c>
      <c r="GA1482" s="471">
        <v>0</v>
      </c>
      <c r="GB1482" s="471">
        <v>0</v>
      </c>
      <c r="GC1482" s="471">
        <v>0</v>
      </c>
      <c r="GD1482" s="471">
        <v>0</v>
      </c>
      <c r="GE1482" s="471">
        <v>0</v>
      </c>
      <c r="GF1482" s="471">
        <v>0</v>
      </c>
      <c r="GG1482" s="471">
        <v>0</v>
      </c>
      <c r="GH1482" s="471">
        <v>0</v>
      </c>
      <c r="GI1482" s="496">
        <v>0</v>
      </c>
      <c r="GJ1482" s="471">
        <v>15</v>
      </c>
      <c r="GK1482" s="471">
        <v>2</v>
      </c>
      <c r="GL1482" s="471">
        <v>3</v>
      </c>
      <c r="GM1482" s="471">
        <v>2</v>
      </c>
      <c r="GN1482" s="471">
        <v>3</v>
      </c>
      <c r="GO1482" s="471">
        <v>1</v>
      </c>
      <c r="GP1482" s="471">
        <v>1</v>
      </c>
      <c r="GQ1482" s="471">
        <v>1</v>
      </c>
      <c r="GR1482" s="496">
        <v>28</v>
      </c>
      <c r="GS1482" s="503">
        <v>100</v>
      </c>
      <c r="GT1482" s="471">
        <v>0</v>
      </c>
      <c r="GU1482" s="471">
        <v>0</v>
      </c>
      <c r="GV1482" s="471">
        <v>0</v>
      </c>
      <c r="GW1482" s="471">
        <v>0</v>
      </c>
      <c r="GX1482" s="471">
        <v>0</v>
      </c>
      <c r="GY1482" s="471">
        <v>0</v>
      </c>
      <c r="GZ1482" s="471">
        <v>0</v>
      </c>
      <c r="HA1482" s="471">
        <v>0</v>
      </c>
      <c r="HB1482" s="496">
        <v>0</v>
      </c>
      <c r="HC1482" s="503">
        <v>150</v>
      </c>
      <c r="HD1482" s="471">
        <v>0</v>
      </c>
      <c r="HE1482" s="471">
        <v>0</v>
      </c>
      <c r="HF1482" s="471">
        <v>0</v>
      </c>
      <c r="HG1482" s="471">
        <v>0</v>
      </c>
      <c r="HH1482" s="471">
        <v>0</v>
      </c>
      <c r="HI1482" s="471">
        <v>0</v>
      </c>
      <c r="HJ1482" s="471">
        <v>0</v>
      </c>
      <c r="HK1482" s="471">
        <v>0</v>
      </c>
      <c r="HL1482" s="496">
        <v>0</v>
      </c>
      <c r="HM1482" s="503">
        <v>200</v>
      </c>
      <c r="HN1482" s="471">
        <v>0</v>
      </c>
      <c r="HO1482" s="471">
        <v>0</v>
      </c>
      <c r="HP1482" s="471">
        <v>0</v>
      </c>
      <c r="HQ1482" s="471">
        <v>0</v>
      </c>
      <c r="HR1482" s="471">
        <v>0</v>
      </c>
      <c r="HS1482" s="471">
        <v>0</v>
      </c>
      <c r="HT1482" s="471">
        <v>0</v>
      </c>
      <c r="HU1482" s="471">
        <v>0</v>
      </c>
      <c r="HV1482" s="496">
        <v>0</v>
      </c>
      <c r="HW1482" s="503">
        <v>250</v>
      </c>
      <c r="HX1482" s="471">
        <v>0</v>
      </c>
      <c r="HY1482" s="471">
        <v>0</v>
      </c>
      <c r="HZ1482" s="471">
        <v>0</v>
      </c>
      <c r="IA1482" s="471">
        <v>0</v>
      </c>
      <c r="IB1482" s="471">
        <v>0</v>
      </c>
      <c r="IC1482" s="471">
        <v>0</v>
      </c>
      <c r="ID1482" s="471">
        <v>0</v>
      </c>
      <c r="IE1482" s="471">
        <v>0</v>
      </c>
      <c r="IF1482" s="496">
        <v>0</v>
      </c>
      <c r="IG1482" s="503">
        <v>300</v>
      </c>
      <c r="IH1482" s="471">
        <v>2</v>
      </c>
      <c r="II1482" s="471">
        <v>0</v>
      </c>
      <c r="IJ1482" s="471">
        <v>0</v>
      </c>
      <c r="IK1482" s="471">
        <v>1</v>
      </c>
      <c r="IL1482" s="471">
        <v>0</v>
      </c>
      <c r="IM1482" s="471">
        <v>0</v>
      </c>
      <c r="IN1482" s="471">
        <v>0</v>
      </c>
      <c r="IO1482" s="471">
        <v>0</v>
      </c>
      <c r="IP1482" s="496">
        <v>3</v>
      </c>
      <c r="IQ1482" s="503">
        <v>0</v>
      </c>
      <c r="IR1482" s="471">
        <v>0</v>
      </c>
      <c r="IS1482" s="471">
        <v>0</v>
      </c>
      <c r="IT1482" s="471">
        <v>0</v>
      </c>
      <c r="IU1482" s="471">
        <v>0</v>
      </c>
      <c r="IV1482" s="471">
        <v>0</v>
      </c>
      <c r="IW1482" s="471">
        <v>0</v>
      </c>
      <c r="IX1482" s="471">
        <v>0</v>
      </c>
      <c r="IY1482" s="471">
        <v>0</v>
      </c>
      <c r="IZ1482" s="496">
        <v>0</v>
      </c>
      <c r="JA1482" s="471">
        <v>2</v>
      </c>
      <c r="JB1482" s="471">
        <v>0</v>
      </c>
      <c r="JC1482" s="471">
        <v>0</v>
      </c>
      <c r="JD1482" s="471">
        <v>1</v>
      </c>
      <c r="JE1482" s="471">
        <v>0</v>
      </c>
      <c r="JF1482" s="471">
        <v>0</v>
      </c>
      <c r="JG1482" s="471">
        <v>0</v>
      </c>
      <c r="JH1482" s="471">
        <v>0</v>
      </c>
      <c r="JI1482" s="471">
        <v>3</v>
      </c>
      <c r="JJ1482" s="503">
        <v>0</v>
      </c>
      <c r="JK1482" s="471">
        <v>94</v>
      </c>
      <c r="JL1482" s="471">
        <v>77</v>
      </c>
      <c r="JM1482" s="471">
        <v>100</v>
      </c>
      <c r="JN1482" s="471">
        <v>69</v>
      </c>
      <c r="JO1482" s="471">
        <v>45</v>
      </c>
      <c r="JP1482" s="471">
        <v>18</v>
      </c>
      <c r="JQ1482" s="471">
        <v>11</v>
      </c>
      <c r="JR1482" s="471">
        <v>3</v>
      </c>
      <c r="JS1482" s="496">
        <v>417</v>
      </c>
      <c r="JT1482" s="503">
        <v>10</v>
      </c>
      <c r="JU1482" s="471">
        <v>0</v>
      </c>
      <c r="JV1482" s="471">
        <v>0</v>
      </c>
      <c r="JW1482" s="471">
        <v>0</v>
      </c>
      <c r="JX1482" s="471">
        <v>0</v>
      </c>
      <c r="JY1482" s="471">
        <v>0</v>
      </c>
      <c r="JZ1482" s="471">
        <v>0</v>
      </c>
      <c r="KA1482" s="471">
        <v>0</v>
      </c>
      <c r="KB1482" s="471">
        <v>0</v>
      </c>
      <c r="KC1482" s="496">
        <v>0</v>
      </c>
      <c r="KD1482" s="503">
        <v>50</v>
      </c>
      <c r="KE1482" s="471">
        <v>0</v>
      </c>
      <c r="KF1482" s="471">
        <v>0</v>
      </c>
      <c r="KG1482" s="471">
        <v>0</v>
      </c>
      <c r="KH1482" s="471">
        <v>0</v>
      </c>
      <c r="KI1482" s="471">
        <v>0</v>
      </c>
      <c r="KJ1482" s="471">
        <v>0</v>
      </c>
      <c r="KK1482" s="471">
        <v>0</v>
      </c>
      <c r="KL1482" s="471">
        <v>0</v>
      </c>
      <c r="KM1482" s="496">
        <v>0</v>
      </c>
      <c r="KN1482" s="503">
        <v>0</v>
      </c>
      <c r="KO1482" s="471">
        <v>0</v>
      </c>
      <c r="KP1482" s="471">
        <v>0</v>
      </c>
      <c r="KQ1482" s="471">
        <v>0</v>
      </c>
      <c r="KR1482" s="471">
        <v>0</v>
      </c>
      <c r="KS1482" s="471">
        <v>0</v>
      </c>
      <c r="KT1482" s="471">
        <v>0</v>
      </c>
      <c r="KU1482" s="471">
        <v>0</v>
      </c>
      <c r="KV1482" s="471">
        <v>0</v>
      </c>
      <c r="KW1482" s="496">
        <v>0</v>
      </c>
      <c r="KX1482" s="471">
        <v>94</v>
      </c>
      <c r="KY1482" s="471">
        <v>77</v>
      </c>
      <c r="KZ1482" s="471">
        <v>100</v>
      </c>
      <c r="LA1482" s="471">
        <v>69</v>
      </c>
      <c r="LB1482" s="471">
        <v>45</v>
      </c>
      <c r="LC1482" s="471">
        <v>18</v>
      </c>
      <c r="LD1482" s="471">
        <v>11</v>
      </c>
      <c r="LE1482" s="471">
        <v>3</v>
      </c>
      <c r="LF1482" s="496">
        <v>417</v>
      </c>
      <c r="LG1482" s="262"/>
      <c r="LH1482" s="262"/>
      <c r="LI1482" s="262"/>
      <c r="LJ1482" s="262"/>
      <c r="LK1482" s="262"/>
      <c r="LL1482" s="262"/>
      <c r="LM1482" s="262"/>
      <c r="LN1482" s="262"/>
      <c r="LO1482" s="262"/>
      <c r="LP1482" s="262"/>
      <c r="LQ1482" s="262"/>
      <c r="LR1482" s="262"/>
      <c r="LS1482" s="262"/>
      <c r="LT1482" s="262"/>
      <c r="LU1482" s="262"/>
      <c r="LV1482" s="262"/>
      <c r="LW1482" s="262"/>
      <c r="LX1482" s="262"/>
      <c r="LY1482" s="262"/>
      <c r="LZ1482" s="262"/>
      <c r="MA1482" s="262"/>
      <c r="MB1482" s="262"/>
      <c r="MC1482" s="262"/>
      <c r="MD1482" s="262"/>
      <c r="ME1482" s="262"/>
      <c r="MF1482" s="262"/>
      <c r="MG1482" s="262"/>
      <c r="MH1482" s="262"/>
      <c r="MI1482" s="262"/>
      <c r="MJ1482" s="262"/>
      <c r="MK1482" s="262"/>
      <c r="ML1482" s="262"/>
      <c r="MM1482" s="262"/>
      <c r="MN1482" s="262"/>
      <c r="MO1482" s="262"/>
      <c r="MP1482" s="262"/>
      <c r="MQ1482" s="262"/>
      <c r="MR1482" s="262"/>
      <c r="MS1482" s="262"/>
      <c r="MT1482" s="262"/>
      <c r="MU1482" s="262"/>
    </row>
    <row r="1483" spans="1:359" x14ac:dyDescent="0.2">
      <c r="A1483" s="241" t="s">
        <v>392</v>
      </c>
      <c r="B1483" s="476" t="s">
        <v>1007</v>
      </c>
      <c r="C1483" s="326" t="s">
        <v>870</v>
      </c>
      <c r="D1483" s="283" t="s">
        <v>393</v>
      </c>
      <c r="E1483" s="503">
        <v>0</v>
      </c>
      <c r="F1483" s="471">
        <v>1123</v>
      </c>
      <c r="G1483" s="471">
        <v>229</v>
      </c>
      <c r="H1483" s="471">
        <v>162</v>
      </c>
      <c r="I1483" s="471">
        <v>58</v>
      </c>
      <c r="J1483" s="471">
        <v>18</v>
      </c>
      <c r="K1483" s="471">
        <v>10</v>
      </c>
      <c r="L1483" s="471">
        <v>1</v>
      </c>
      <c r="M1483" s="471">
        <v>1</v>
      </c>
      <c r="N1483" s="496">
        <v>1602</v>
      </c>
      <c r="O1483" s="503">
        <v>10</v>
      </c>
      <c r="P1483" s="471">
        <v>0</v>
      </c>
      <c r="Q1483" s="471">
        <v>0</v>
      </c>
      <c r="R1483" s="471">
        <v>0</v>
      </c>
      <c r="S1483" s="471">
        <v>0</v>
      </c>
      <c r="T1483" s="471">
        <v>0</v>
      </c>
      <c r="U1483" s="471">
        <v>0</v>
      </c>
      <c r="V1483" s="471">
        <v>0</v>
      </c>
      <c r="W1483" s="471">
        <v>0</v>
      </c>
      <c r="X1483" s="496">
        <v>0</v>
      </c>
      <c r="Y1483" s="503">
        <v>25</v>
      </c>
      <c r="Z1483" s="471">
        <v>0</v>
      </c>
      <c r="AA1483" s="471">
        <v>0</v>
      </c>
      <c r="AB1483" s="471">
        <v>0</v>
      </c>
      <c r="AC1483" s="471">
        <v>0</v>
      </c>
      <c r="AD1483" s="471">
        <v>0</v>
      </c>
      <c r="AE1483" s="471">
        <v>0</v>
      </c>
      <c r="AF1483" s="471">
        <v>0</v>
      </c>
      <c r="AG1483" s="471">
        <v>0</v>
      </c>
      <c r="AH1483" s="496">
        <v>0</v>
      </c>
      <c r="AI1483" s="503">
        <v>50</v>
      </c>
      <c r="AJ1483" s="471">
        <v>0</v>
      </c>
      <c r="AK1483" s="471">
        <v>0</v>
      </c>
      <c r="AL1483" s="471">
        <v>0</v>
      </c>
      <c r="AM1483" s="471">
        <v>0</v>
      </c>
      <c r="AN1483" s="471">
        <v>0</v>
      </c>
      <c r="AO1483" s="471">
        <v>0</v>
      </c>
      <c r="AP1483" s="471">
        <v>0</v>
      </c>
      <c r="AQ1483" s="471">
        <v>0</v>
      </c>
      <c r="AR1483" s="496">
        <v>0</v>
      </c>
      <c r="AS1483" s="503">
        <v>100</v>
      </c>
      <c r="AT1483" s="471">
        <v>0</v>
      </c>
      <c r="AU1483" s="471">
        <v>0</v>
      </c>
      <c r="AV1483" s="471">
        <v>0</v>
      </c>
      <c r="AW1483" s="471">
        <v>0</v>
      </c>
      <c r="AX1483" s="471">
        <v>0</v>
      </c>
      <c r="AY1483" s="471">
        <v>0</v>
      </c>
      <c r="AZ1483" s="471">
        <v>0</v>
      </c>
      <c r="BA1483" s="471">
        <v>0</v>
      </c>
      <c r="BB1483" s="496">
        <v>0</v>
      </c>
      <c r="BC1483" s="503">
        <v>0</v>
      </c>
      <c r="BD1483" s="471">
        <v>0</v>
      </c>
      <c r="BE1483" s="471">
        <v>0</v>
      </c>
      <c r="BF1483" s="471">
        <v>0</v>
      </c>
      <c r="BG1483" s="471">
        <v>0</v>
      </c>
      <c r="BH1483" s="471">
        <v>0</v>
      </c>
      <c r="BI1483" s="471">
        <v>0</v>
      </c>
      <c r="BJ1483" s="471">
        <v>0</v>
      </c>
      <c r="BK1483" s="471">
        <v>0</v>
      </c>
      <c r="BL1483" s="496">
        <v>0</v>
      </c>
      <c r="BM1483" s="471">
        <v>0</v>
      </c>
      <c r="BN1483" s="471">
        <v>0</v>
      </c>
      <c r="BO1483" s="471">
        <v>0</v>
      </c>
      <c r="BP1483" s="471">
        <v>0</v>
      </c>
      <c r="BQ1483" s="471">
        <v>0</v>
      </c>
      <c r="BR1483" s="471">
        <v>0</v>
      </c>
      <c r="BS1483" s="471">
        <v>0</v>
      </c>
      <c r="BT1483" s="471">
        <v>0</v>
      </c>
      <c r="BU1483" s="496">
        <v>0</v>
      </c>
      <c r="BV1483" s="471">
        <v>1123</v>
      </c>
      <c r="BW1483" s="471">
        <v>229</v>
      </c>
      <c r="BX1483" s="471">
        <v>162</v>
      </c>
      <c r="BY1483" s="471">
        <v>58</v>
      </c>
      <c r="BZ1483" s="471">
        <v>18</v>
      </c>
      <c r="CA1483" s="471">
        <v>10</v>
      </c>
      <c r="CB1483" s="471">
        <v>1</v>
      </c>
      <c r="CC1483" s="471">
        <v>1</v>
      </c>
      <c r="CD1483" s="496">
        <v>1602</v>
      </c>
      <c r="CE1483" s="503">
        <v>10</v>
      </c>
      <c r="CF1483" s="471">
        <v>0</v>
      </c>
      <c r="CG1483" s="471">
        <v>0</v>
      </c>
      <c r="CH1483" s="471">
        <v>0</v>
      </c>
      <c r="CI1483" s="471">
        <v>0</v>
      </c>
      <c r="CJ1483" s="471">
        <v>0</v>
      </c>
      <c r="CK1483" s="471">
        <v>0</v>
      </c>
      <c r="CL1483" s="471">
        <v>0</v>
      </c>
      <c r="CM1483" s="471">
        <v>0</v>
      </c>
      <c r="CN1483" s="496">
        <v>0</v>
      </c>
      <c r="CO1483" s="503">
        <v>25</v>
      </c>
      <c r="CP1483" s="471">
        <v>0</v>
      </c>
      <c r="CQ1483" s="471">
        <v>0</v>
      </c>
      <c r="CR1483" s="471">
        <v>0</v>
      </c>
      <c r="CS1483" s="471">
        <v>0</v>
      </c>
      <c r="CT1483" s="471">
        <v>0</v>
      </c>
      <c r="CU1483" s="471">
        <v>0</v>
      </c>
      <c r="CV1483" s="471">
        <v>0</v>
      </c>
      <c r="CW1483" s="471">
        <v>0</v>
      </c>
      <c r="CX1483" s="496">
        <v>0</v>
      </c>
      <c r="CY1483" s="503">
        <v>50</v>
      </c>
      <c r="CZ1483" s="471">
        <v>0</v>
      </c>
      <c r="DA1483" s="471">
        <v>0</v>
      </c>
      <c r="DB1483" s="471">
        <v>0</v>
      </c>
      <c r="DC1483" s="471">
        <v>0</v>
      </c>
      <c r="DD1483" s="471">
        <v>0</v>
      </c>
      <c r="DE1483" s="471">
        <v>0</v>
      </c>
      <c r="DF1483" s="471">
        <v>0</v>
      </c>
      <c r="DG1483" s="471">
        <v>0</v>
      </c>
      <c r="DH1483" s="496">
        <v>0</v>
      </c>
      <c r="DI1483" s="503">
        <v>100</v>
      </c>
      <c r="DJ1483" s="471">
        <v>150</v>
      </c>
      <c r="DK1483" s="471">
        <v>17</v>
      </c>
      <c r="DL1483" s="471">
        <v>25</v>
      </c>
      <c r="DM1483" s="471">
        <v>13</v>
      </c>
      <c r="DN1483" s="471">
        <v>3</v>
      </c>
      <c r="DO1483" s="471">
        <v>2</v>
      </c>
      <c r="DP1483" s="471">
        <v>1</v>
      </c>
      <c r="DQ1483" s="471">
        <v>0</v>
      </c>
      <c r="DR1483" s="496">
        <v>211</v>
      </c>
      <c r="DS1483" s="503">
        <v>0</v>
      </c>
      <c r="DT1483" s="471">
        <v>0</v>
      </c>
      <c r="DU1483" s="471">
        <v>0</v>
      </c>
      <c r="DV1483" s="471">
        <v>0</v>
      </c>
      <c r="DW1483" s="471">
        <v>0</v>
      </c>
      <c r="DX1483" s="471">
        <v>0</v>
      </c>
      <c r="DY1483" s="471">
        <v>0</v>
      </c>
      <c r="DZ1483" s="471">
        <v>0</v>
      </c>
      <c r="EA1483" s="471">
        <v>0</v>
      </c>
      <c r="EB1483" s="496">
        <v>0</v>
      </c>
      <c r="EC1483" s="471">
        <v>150</v>
      </c>
      <c r="ED1483" s="471">
        <v>17</v>
      </c>
      <c r="EE1483" s="471">
        <v>25</v>
      </c>
      <c r="EF1483" s="471">
        <v>13</v>
      </c>
      <c r="EG1483" s="471">
        <v>3</v>
      </c>
      <c r="EH1483" s="471">
        <v>2</v>
      </c>
      <c r="EI1483" s="471">
        <v>1</v>
      </c>
      <c r="EJ1483" s="471">
        <v>0</v>
      </c>
      <c r="EK1483" s="496">
        <v>211</v>
      </c>
      <c r="EL1483" s="518">
        <v>50</v>
      </c>
      <c r="EM1483" s="471">
        <v>0</v>
      </c>
      <c r="EN1483" s="471">
        <v>0</v>
      </c>
      <c r="EO1483" s="471">
        <v>0</v>
      </c>
      <c r="EP1483" s="471">
        <v>0</v>
      </c>
      <c r="EQ1483" s="471">
        <v>0</v>
      </c>
      <c r="ER1483" s="471">
        <v>0</v>
      </c>
      <c r="ES1483" s="471">
        <v>0</v>
      </c>
      <c r="ET1483" s="471">
        <v>0</v>
      </c>
      <c r="EU1483" s="496">
        <v>0</v>
      </c>
      <c r="EV1483" s="503">
        <v>100</v>
      </c>
      <c r="EW1483" s="471">
        <v>0</v>
      </c>
      <c r="EX1483" s="471">
        <v>0</v>
      </c>
      <c r="EY1483" s="471">
        <v>0</v>
      </c>
      <c r="EZ1483" s="471">
        <v>0</v>
      </c>
      <c r="FA1483" s="471">
        <v>0</v>
      </c>
      <c r="FB1483" s="471">
        <v>0</v>
      </c>
      <c r="FC1483" s="471">
        <v>0</v>
      </c>
      <c r="FD1483" s="471">
        <v>0</v>
      </c>
      <c r="FE1483" s="496">
        <v>0</v>
      </c>
      <c r="FF1483" s="503">
        <v>150</v>
      </c>
      <c r="FG1483" s="471">
        <v>0</v>
      </c>
      <c r="FH1483" s="471">
        <v>0</v>
      </c>
      <c r="FI1483" s="471">
        <v>0</v>
      </c>
      <c r="FJ1483" s="471">
        <v>0</v>
      </c>
      <c r="FK1483" s="471">
        <v>0</v>
      </c>
      <c r="FL1483" s="471">
        <v>0</v>
      </c>
      <c r="FM1483" s="471">
        <v>0</v>
      </c>
      <c r="FN1483" s="471">
        <v>0</v>
      </c>
      <c r="FO1483" s="496">
        <v>0</v>
      </c>
      <c r="FP1483" s="503">
        <v>200</v>
      </c>
      <c r="FQ1483" s="471">
        <v>33</v>
      </c>
      <c r="FR1483" s="471">
        <v>6</v>
      </c>
      <c r="FS1483" s="471">
        <v>5</v>
      </c>
      <c r="FT1483" s="471">
        <v>1</v>
      </c>
      <c r="FU1483" s="471">
        <v>2</v>
      </c>
      <c r="FV1483" s="471">
        <v>0</v>
      </c>
      <c r="FW1483" s="471">
        <v>2</v>
      </c>
      <c r="FX1483" s="471">
        <v>1</v>
      </c>
      <c r="FY1483" s="496">
        <v>50</v>
      </c>
      <c r="FZ1483" s="503">
        <v>0</v>
      </c>
      <c r="GA1483" s="471">
        <v>0</v>
      </c>
      <c r="GB1483" s="471">
        <v>0</v>
      </c>
      <c r="GC1483" s="471">
        <v>0</v>
      </c>
      <c r="GD1483" s="471">
        <v>0</v>
      </c>
      <c r="GE1483" s="471">
        <v>0</v>
      </c>
      <c r="GF1483" s="471">
        <v>0</v>
      </c>
      <c r="GG1483" s="471">
        <v>0</v>
      </c>
      <c r="GH1483" s="471">
        <v>0</v>
      </c>
      <c r="GI1483" s="496">
        <v>0</v>
      </c>
      <c r="GJ1483" s="471">
        <v>33</v>
      </c>
      <c r="GK1483" s="471">
        <v>6</v>
      </c>
      <c r="GL1483" s="471">
        <v>5</v>
      </c>
      <c r="GM1483" s="471">
        <v>1</v>
      </c>
      <c r="GN1483" s="471">
        <v>2</v>
      </c>
      <c r="GO1483" s="471">
        <v>0</v>
      </c>
      <c r="GP1483" s="471">
        <v>2</v>
      </c>
      <c r="GQ1483" s="471">
        <v>1</v>
      </c>
      <c r="GR1483" s="496">
        <v>50</v>
      </c>
      <c r="GS1483" s="503">
        <v>100</v>
      </c>
      <c r="GT1483" s="471">
        <v>0</v>
      </c>
      <c r="GU1483" s="471">
        <v>0</v>
      </c>
      <c r="GV1483" s="471">
        <v>0</v>
      </c>
      <c r="GW1483" s="471">
        <v>0</v>
      </c>
      <c r="GX1483" s="471">
        <v>0</v>
      </c>
      <c r="GY1483" s="471">
        <v>0</v>
      </c>
      <c r="GZ1483" s="471">
        <v>0</v>
      </c>
      <c r="HA1483" s="471">
        <v>0</v>
      </c>
      <c r="HB1483" s="496">
        <v>0</v>
      </c>
      <c r="HC1483" s="503">
        <v>150</v>
      </c>
      <c r="HD1483" s="471">
        <v>0</v>
      </c>
      <c r="HE1483" s="471">
        <v>0</v>
      </c>
      <c r="HF1483" s="471">
        <v>0</v>
      </c>
      <c r="HG1483" s="471">
        <v>0</v>
      </c>
      <c r="HH1483" s="471">
        <v>0</v>
      </c>
      <c r="HI1483" s="471">
        <v>0</v>
      </c>
      <c r="HJ1483" s="471">
        <v>0</v>
      </c>
      <c r="HK1483" s="471">
        <v>0</v>
      </c>
      <c r="HL1483" s="496">
        <v>0</v>
      </c>
      <c r="HM1483" s="503">
        <v>200</v>
      </c>
      <c r="HN1483" s="471">
        <v>0</v>
      </c>
      <c r="HO1483" s="471">
        <v>0</v>
      </c>
      <c r="HP1483" s="471">
        <v>0</v>
      </c>
      <c r="HQ1483" s="471">
        <v>0</v>
      </c>
      <c r="HR1483" s="471">
        <v>0</v>
      </c>
      <c r="HS1483" s="471">
        <v>0</v>
      </c>
      <c r="HT1483" s="471">
        <v>0</v>
      </c>
      <c r="HU1483" s="471">
        <v>0</v>
      </c>
      <c r="HV1483" s="496">
        <v>0</v>
      </c>
      <c r="HW1483" s="503">
        <v>250</v>
      </c>
      <c r="HX1483" s="471">
        <v>0</v>
      </c>
      <c r="HY1483" s="471">
        <v>0</v>
      </c>
      <c r="HZ1483" s="471">
        <v>0</v>
      </c>
      <c r="IA1483" s="471">
        <v>0</v>
      </c>
      <c r="IB1483" s="471">
        <v>0</v>
      </c>
      <c r="IC1483" s="471">
        <v>0</v>
      </c>
      <c r="ID1483" s="471">
        <v>0</v>
      </c>
      <c r="IE1483" s="471">
        <v>0</v>
      </c>
      <c r="IF1483" s="496">
        <v>0</v>
      </c>
      <c r="IG1483" s="503">
        <v>300</v>
      </c>
      <c r="IH1483" s="471">
        <v>24</v>
      </c>
      <c r="II1483" s="471">
        <v>4</v>
      </c>
      <c r="IJ1483" s="471">
        <v>1</v>
      </c>
      <c r="IK1483" s="471">
        <v>1</v>
      </c>
      <c r="IL1483" s="471">
        <v>0</v>
      </c>
      <c r="IM1483" s="471">
        <v>0</v>
      </c>
      <c r="IN1483" s="471">
        <v>0</v>
      </c>
      <c r="IO1483" s="471">
        <v>0</v>
      </c>
      <c r="IP1483" s="496">
        <v>30</v>
      </c>
      <c r="IQ1483" s="503">
        <v>0</v>
      </c>
      <c r="IR1483" s="471">
        <v>0</v>
      </c>
      <c r="IS1483" s="471">
        <v>0</v>
      </c>
      <c r="IT1483" s="471">
        <v>0</v>
      </c>
      <c r="IU1483" s="471">
        <v>0</v>
      </c>
      <c r="IV1483" s="471">
        <v>0</v>
      </c>
      <c r="IW1483" s="471">
        <v>0</v>
      </c>
      <c r="IX1483" s="471">
        <v>0</v>
      </c>
      <c r="IY1483" s="471">
        <v>0</v>
      </c>
      <c r="IZ1483" s="496">
        <v>0</v>
      </c>
      <c r="JA1483" s="471">
        <v>24</v>
      </c>
      <c r="JB1483" s="471">
        <v>4</v>
      </c>
      <c r="JC1483" s="471">
        <v>1</v>
      </c>
      <c r="JD1483" s="471">
        <v>1</v>
      </c>
      <c r="JE1483" s="471">
        <v>0</v>
      </c>
      <c r="JF1483" s="471">
        <v>0</v>
      </c>
      <c r="JG1483" s="471">
        <v>0</v>
      </c>
      <c r="JH1483" s="471">
        <v>0</v>
      </c>
      <c r="JI1483" s="471">
        <v>30</v>
      </c>
      <c r="JJ1483" s="503">
        <v>0</v>
      </c>
      <c r="JK1483" s="471">
        <v>124</v>
      </c>
      <c r="JL1483" s="471">
        <v>69</v>
      </c>
      <c r="JM1483" s="471">
        <v>57</v>
      </c>
      <c r="JN1483" s="471">
        <v>40</v>
      </c>
      <c r="JO1483" s="471">
        <v>9</v>
      </c>
      <c r="JP1483" s="471">
        <v>5</v>
      </c>
      <c r="JQ1483" s="471">
        <v>0</v>
      </c>
      <c r="JR1483" s="471">
        <v>0</v>
      </c>
      <c r="JS1483" s="496">
        <v>304</v>
      </c>
      <c r="JT1483" s="503">
        <v>10</v>
      </c>
      <c r="JU1483" s="471">
        <v>0</v>
      </c>
      <c r="JV1483" s="471">
        <v>0</v>
      </c>
      <c r="JW1483" s="471">
        <v>0</v>
      </c>
      <c r="JX1483" s="471">
        <v>0</v>
      </c>
      <c r="JY1483" s="471">
        <v>0</v>
      </c>
      <c r="JZ1483" s="471">
        <v>0</v>
      </c>
      <c r="KA1483" s="471">
        <v>0</v>
      </c>
      <c r="KB1483" s="471">
        <v>0</v>
      </c>
      <c r="KC1483" s="496">
        <v>0</v>
      </c>
      <c r="KD1483" s="503">
        <v>50</v>
      </c>
      <c r="KE1483" s="471">
        <v>0</v>
      </c>
      <c r="KF1483" s="471">
        <v>0</v>
      </c>
      <c r="KG1483" s="471">
        <v>0</v>
      </c>
      <c r="KH1483" s="471">
        <v>0</v>
      </c>
      <c r="KI1483" s="471">
        <v>0</v>
      </c>
      <c r="KJ1483" s="471">
        <v>0</v>
      </c>
      <c r="KK1483" s="471">
        <v>0</v>
      </c>
      <c r="KL1483" s="471">
        <v>0</v>
      </c>
      <c r="KM1483" s="496">
        <v>0</v>
      </c>
      <c r="KN1483" s="503">
        <v>0</v>
      </c>
      <c r="KO1483" s="471">
        <v>0</v>
      </c>
      <c r="KP1483" s="471">
        <v>0</v>
      </c>
      <c r="KQ1483" s="471">
        <v>0</v>
      </c>
      <c r="KR1483" s="471">
        <v>0</v>
      </c>
      <c r="KS1483" s="471">
        <v>0</v>
      </c>
      <c r="KT1483" s="471">
        <v>0</v>
      </c>
      <c r="KU1483" s="471">
        <v>0</v>
      </c>
      <c r="KV1483" s="471">
        <v>0</v>
      </c>
      <c r="KW1483" s="496">
        <v>0</v>
      </c>
      <c r="KX1483" s="471">
        <v>124</v>
      </c>
      <c r="KY1483" s="471">
        <v>69</v>
      </c>
      <c r="KZ1483" s="471">
        <v>57</v>
      </c>
      <c r="LA1483" s="471">
        <v>40</v>
      </c>
      <c r="LB1483" s="471">
        <v>9</v>
      </c>
      <c r="LC1483" s="471">
        <v>5</v>
      </c>
      <c r="LD1483" s="471">
        <v>0</v>
      </c>
      <c r="LE1483" s="471">
        <v>0</v>
      </c>
      <c r="LF1483" s="496">
        <v>304</v>
      </c>
      <c r="LG1483" s="262"/>
      <c r="LH1483" s="262"/>
      <c r="LI1483" s="262"/>
      <c r="LJ1483" s="262"/>
      <c r="LK1483" s="262"/>
      <c r="LL1483" s="262"/>
      <c r="LM1483" s="262"/>
      <c r="LN1483" s="262"/>
      <c r="LO1483" s="262"/>
      <c r="LP1483" s="262"/>
      <c r="LQ1483" s="262"/>
      <c r="LR1483" s="262"/>
      <c r="LS1483" s="262"/>
      <c r="LT1483" s="262"/>
      <c r="LU1483" s="262"/>
      <c r="LV1483" s="262"/>
      <c r="LW1483" s="262"/>
      <c r="LX1483" s="262"/>
      <c r="LY1483" s="262"/>
      <c r="LZ1483" s="262"/>
      <c r="MA1483" s="262"/>
      <c r="MB1483" s="262"/>
      <c r="MC1483" s="262"/>
      <c r="MD1483" s="262"/>
      <c r="ME1483" s="262"/>
      <c r="MF1483" s="262"/>
      <c r="MG1483" s="262"/>
      <c r="MH1483" s="262"/>
      <c r="MI1483" s="262"/>
      <c r="MJ1483" s="262"/>
      <c r="MK1483" s="262"/>
      <c r="ML1483" s="262"/>
      <c r="MM1483" s="262"/>
      <c r="MN1483" s="262"/>
      <c r="MO1483" s="262"/>
      <c r="MP1483" s="262"/>
      <c r="MQ1483" s="262"/>
      <c r="MR1483" s="262"/>
      <c r="MS1483" s="262"/>
      <c r="MT1483" s="262"/>
      <c r="MU1483" s="262"/>
    </row>
    <row r="1484" spans="1:359" x14ac:dyDescent="0.2">
      <c r="A1484" s="241" t="s">
        <v>394</v>
      </c>
      <c r="B1484" s="476" t="s">
        <v>1008</v>
      </c>
      <c r="C1484" s="326" t="s">
        <v>807</v>
      </c>
      <c r="D1484" s="283" t="s">
        <v>395</v>
      </c>
      <c r="E1484" s="503">
        <v>0</v>
      </c>
      <c r="F1484" s="471">
        <v>144</v>
      </c>
      <c r="G1484" s="471">
        <v>106</v>
      </c>
      <c r="H1484" s="471">
        <v>76</v>
      </c>
      <c r="I1484" s="471">
        <v>47</v>
      </c>
      <c r="J1484" s="471">
        <v>31</v>
      </c>
      <c r="K1484" s="471">
        <v>20</v>
      </c>
      <c r="L1484" s="471">
        <v>24</v>
      </c>
      <c r="M1484" s="471">
        <v>0</v>
      </c>
      <c r="N1484" s="496">
        <v>448</v>
      </c>
      <c r="O1484" s="503">
        <v>10</v>
      </c>
      <c r="P1484" s="471">
        <v>0</v>
      </c>
      <c r="Q1484" s="471">
        <v>0</v>
      </c>
      <c r="R1484" s="471">
        <v>0</v>
      </c>
      <c r="S1484" s="471">
        <v>0</v>
      </c>
      <c r="T1484" s="471">
        <v>0</v>
      </c>
      <c r="U1484" s="471">
        <v>0</v>
      </c>
      <c r="V1484" s="471">
        <v>0</v>
      </c>
      <c r="W1484" s="471">
        <v>0</v>
      </c>
      <c r="X1484" s="496">
        <v>0</v>
      </c>
      <c r="Y1484" s="503">
        <v>25</v>
      </c>
      <c r="Z1484" s="471">
        <v>3</v>
      </c>
      <c r="AA1484" s="471">
        <v>5</v>
      </c>
      <c r="AB1484" s="471">
        <v>3</v>
      </c>
      <c r="AC1484" s="471">
        <v>1</v>
      </c>
      <c r="AD1484" s="471">
        <v>0</v>
      </c>
      <c r="AE1484" s="471">
        <v>1</v>
      </c>
      <c r="AF1484" s="471">
        <v>1</v>
      </c>
      <c r="AG1484" s="471">
        <v>0</v>
      </c>
      <c r="AH1484" s="496">
        <v>14</v>
      </c>
      <c r="AI1484" s="503">
        <v>50</v>
      </c>
      <c r="AJ1484" s="471">
        <v>0</v>
      </c>
      <c r="AK1484" s="471">
        <v>0</v>
      </c>
      <c r="AL1484" s="471">
        <v>0</v>
      </c>
      <c r="AM1484" s="471">
        <v>0</v>
      </c>
      <c r="AN1484" s="471">
        <v>0</v>
      </c>
      <c r="AO1484" s="471">
        <v>0</v>
      </c>
      <c r="AP1484" s="471">
        <v>0</v>
      </c>
      <c r="AQ1484" s="471">
        <v>0</v>
      </c>
      <c r="AR1484" s="496">
        <v>0</v>
      </c>
      <c r="AS1484" s="503">
        <v>100</v>
      </c>
      <c r="AT1484" s="471">
        <v>15</v>
      </c>
      <c r="AU1484" s="471">
        <v>9</v>
      </c>
      <c r="AV1484" s="471">
        <v>6</v>
      </c>
      <c r="AW1484" s="471">
        <v>3</v>
      </c>
      <c r="AX1484" s="471">
        <v>0</v>
      </c>
      <c r="AY1484" s="471">
        <v>1</v>
      </c>
      <c r="AZ1484" s="471">
        <v>0</v>
      </c>
      <c r="BA1484" s="471">
        <v>0</v>
      </c>
      <c r="BB1484" s="496">
        <v>34</v>
      </c>
      <c r="BC1484" s="503">
        <v>0</v>
      </c>
      <c r="BD1484" s="471">
        <v>0</v>
      </c>
      <c r="BE1484" s="471">
        <v>0</v>
      </c>
      <c r="BF1484" s="471">
        <v>0</v>
      </c>
      <c r="BG1484" s="471">
        <v>0</v>
      </c>
      <c r="BH1484" s="471">
        <v>0</v>
      </c>
      <c r="BI1484" s="471">
        <v>0</v>
      </c>
      <c r="BJ1484" s="471">
        <v>0</v>
      </c>
      <c r="BK1484" s="471">
        <v>0</v>
      </c>
      <c r="BL1484" s="496">
        <v>0</v>
      </c>
      <c r="BM1484" s="471">
        <v>18</v>
      </c>
      <c r="BN1484" s="471">
        <v>14</v>
      </c>
      <c r="BO1484" s="471">
        <v>9</v>
      </c>
      <c r="BP1484" s="471">
        <v>4</v>
      </c>
      <c r="BQ1484" s="471">
        <v>0</v>
      </c>
      <c r="BR1484" s="471">
        <v>2</v>
      </c>
      <c r="BS1484" s="471">
        <v>1</v>
      </c>
      <c r="BT1484" s="471">
        <v>0</v>
      </c>
      <c r="BU1484" s="496">
        <v>48</v>
      </c>
      <c r="BV1484" s="471">
        <v>162</v>
      </c>
      <c r="BW1484" s="471">
        <v>120</v>
      </c>
      <c r="BX1484" s="471">
        <v>85</v>
      </c>
      <c r="BY1484" s="471">
        <v>51</v>
      </c>
      <c r="BZ1484" s="471">
        <v>31</v>
      </c>
      <c r="CA1484" s="471">
        <v>22</v>
      </c>
      <c r="CB1484" s="471">
        <v>25</v>
      </c>
      <c r="CC1484" s="471">
        <v>0</v>
      </c>
      <c r="CD1484" s="496">
        <v>496</v>
      </c>
      <c r="CE1484" s="503">
        <v>10</v>
      </c>
      <c r="CF1484" s="471">
        <v>0</v>
      </c>
      <c r="CG1484" s="471">
        <v>1</v>
      </c>
      <c r="CH1484" s="471">
        <v>1</v>
      </c>
      <c r="CI1484" s="471">
        <v>1</v>
      </c>
      <c r="CJ1484" s="471">
        <v>2</v>
      </c>
      <c r="CK1484" s="471">
        <v>2</v>
      </c>
      <c r="CL1484" s="471">
        <v>1</v>
      </c>
      <c r="CM1484" s="471">
        <v>0</v>
      </c>
      <c r="CN1484" s="496">
        <v>8</v>
      </c>
      <c r="CO1484" s="503">
        <v>25</v>
      </c>
      <c r="CP1484" s="471">
        <v>0</v>
      </c>
      <c r="CQ1484" s="471">
        <v>0</v>
      </c>
      <c r="CR1484" s="471">
        <v>0</v>
      </c>
      <c r="CS1484" s="471">
        <v>0</v>
      </c>
      <c r="CT1484" s="471">
        <v>0</v>
      </c>
      <c r="CU1484" s="471">
        <v>0</v>
      </c>
      <c r="CV1484" s="471">
        <v>0</v>
      </c>
      <c r="CW1484" s="471">
        <v>0</v>
      </c>
      <c r="CX1484" s="496">
        <v>0</v>
      </c>
      <c r="CY1484" s="503">
        <v>50</v>
      </c>
      <c r="CZ1484" s="471">
        <v>0</v>
      </c>
      <c r="DA1484" s="471">
        <v>0</v>
      </c>
      <c r="DB1484" s="471">
        <v>0</v>
      </c>
      <c r="DC1484" s="471">
        <v>0</v>
      </c>
      <c r="DD1484" s="471">
        <v>0</v>
      </c>
      <c r="DE1484" s="471">
        <v>0</v>
      </c>
      <c r="DF1484" s="471">
        <v>0</v>
      </c>
      <c r="DG1484" s="471">
        <v>0</v>
      </c>
      <c r="DH1484" s="496">
        <v>0</v>
      </c>
      <c r="DI1484" s="503">
        <v>100</v>
      </c>
      <c r="DJ1484" s="471">
        <v>0</v>
      </c>
      <c r="DK1484" s="471">
        <v>0</v>
      </c>
      <c r="DL1484" s="471">
        <v>0</v>
      </c>
      <c r="DM1484" s="471">
        <v>0</v>
      </c>
      <c r="DN1484" s="471">
        <v>0</v>
      </c>
      <c r="DO1484" s="471">
        <v>0</v>
      </c>
      <c r="DP1484" s="471">
        <v>0</v>
      </c>
      <c r="DQ1484" s="471">
        <v>0</v>
      </c>
      <c r="DR1484" s="496">
        <v>0</v>
      </c>
      <c r="DS1484" s="503">
        <v>0</v>
      </c>
      <c r="DT1484" s="471">
        <v>0</v>
      </c>
      <c r="DU1484" s="471">
        <v>0</v>
      </c>
      <c r="DV1484" s="471">
        <v>0</v>
      </c>
      <c r="DW1484" s="471">
        <v>0</v>
      </c>
      <c r="DX1484" s="471">
        <v>0</v>
      </c>
      <c r="DY1484" s="471">
        <v>0</v>
      </c>
      <c r="DZ1484" s="471">
        <v>0</v>
      </c>
      <c r="EA1484" s="471">
        <v>0</v>
      </c>
      <c r="EB1484" s="496">
        <v>0</v>
      </c>
      <c r="EC1484" s="471">
        <v>0</v>
      </c>
      <c r="ED1484" s="471">
        <v>1</v>
      </c>
      <c r="EE1484" s="471">
        <v>1</v>
      </c>
      <c r="EF1484" s="471">
        <v>1</v>
      </c>
      <c r="EG1484" s="471">
        <v>2</v>
      </c>
      <c r="EH1484" s="471">
        <v>2</v>
      </c>
      <c r="EI1484" s="471">
        <v>1</v>
      </c>
      <c r="EJ1484" s="471">
        <v>0</v>
      </c>
      <c r="EK1484" s="496">
        <v>8</v>
      </c>
      <c r="EL1484" s="518">
        <v>50</v>
      </c>
      <c r="EM1484" s="471">
        <v>13</v>
      </c>
      <c r="EN1484" s="471">
        <v>9</v>
      </c>
      <c r="EO1484" s="471">
        <v>8</v>
      </c>
      <c r="EP1484" s="471">
        <v>2</v>
      </c>
      <c r="EQ1484" s="471">
        <v>3</v>
      </c>
      <c r="ER1484" s="471">
        <v>6</v>
      </c>
      <c r="ES1484" s="471">
        <v>4</v>
      </c>
      <c r="ET1484" s="471">
        <v>0</v>
      </c>
      <c r="EU1484" s="496">
        <v>45</v>
      </c>
      <c r="EV1484" s="503">
        <v>100</v>
      </c>
      <c r="EW1484" s="471">
        <v>0</v>
      </c>
      <c r="EX1484" s="471">
        <v>0</v>
      </c>
      <c r="EY1484" s="471">
        <v>0</v>
      </c>
      <c r="EZ1484" s="471">
        <v>0</v>
      </c>
      <c r="FA1484" s="471">
        <v>0</v>
      </c>
      <c r="FB1484" s="471">
        <v>0</v>
      </c>
      <c r="FC1484" s="471">
        <v>0</v>
      </c>
      <c r="FD1484" s="471">
        <v>0</v>
      </c>
      <c r="FE1484" s="496">
        <v>0</v>
      </c>
      <c r="FF1484" s="503">
        <v>150</v>
      </c>
      <c r="FG1484" s="471">
        <v>0</v>
      </c>
      <c r="FH1484" s="471">
        <v>0</v>
      </c>
      <c r="FI1484" s="471">
        <v>0</v>
      </c>
      <c r="FJ1484" s="471">
        <v>0</v>
      </c>
      <c r="FK1484" s="471">
        <v>0</v>
      </c>
      <c r="FL1484" s="471">
        <v>0</v>
      </c>
      <c r="FM1484" s="471">
        <v>0</v>
      </c>
      <c r="FN1484" s="471">
        <v>0</v>
      </c>
      <c r="FO1484" s="496">
        <v>0</v>
      </c>
      <c r="FP1484" s="503">
        <v>200</v>
      </c>
      <c r="FQ1484" s="471">
        <v>0</v>
      </c>
      <c r="FR1484" s="471">
        <v>0</v>
      </c>
      <c r="FS1484" s="471">
        <v>0</v>
      </c>
      <c r="FT1484" s="471">
        <v>0</v>
      </c>
      <c r="FU1484" s="471">
        <v>0</v>
      </c>
      <c r="FV1484" s="471">
        <v>0</v>
      </c>
      <c r="FW1484" s="471">
        <v>0</v>
      </c>
      <c r="FX1484" s="471">
        <v>0</v>
      </c>
      <c r="FY1484" s="496">
        <v>0</v>
      </c>
      <c r="FZ1484" s="503">
        <v>0</v>
      </c>
      <c r="GA1484" s="471">
        <v>0</v>
      </c>
      <c r="GB1484" s="471">
        <v>0</v>
      </c>
      <c r="GC1484" s="471">
        <v>0</v>
      </c>
      <c r="GD1484" s="471">
        <v>0</v>
      </c>
      <c r="GE1484" s="471">
        <v>0</v>
      </c>
      <c r="GF1484" s="471">
        <v>0</v>
      </c>
      <c r="GG1484" s="471">
        <v>0</v>
      </c>
      <c r="GH1484" s="471">
        <v>0</v>
      </c>
      <c r="GI1484" s="496">
        <v>0</v>
      </c>
      <c r="GJ1484" s="471">
        <v>13</v>
      </c>
      <c r="GK1484" s="471">
        <v>9</v>
      </c>
      <c r="GL1484" s="471">
        <v>8</v>
      </c>
      <c r="GM1484" s="471">
        <v>2</v>
      </c>
      <c r="GN1484" s="471">
        <v>3</v>
      </c>
      <c r="GO1484" s="471">
        <v>6</v>
      </c>
      <c r="GP1484" s="471">
        <v>4</v>
      </c>
      <c r="GQ1484" s="471">
        <v>0</v>
      </c>
      <c r="GR1484" s="496">
        <v>45</v>
      </c>
      <c r="GS1484" s="503">
        <v>100</v>
      </c>
      <c r="GT1484" s="471">
        <v>0</v>
      </c>
      <c r="GU1484" s="471">
        <v>0</v>
      </c>
      <c r="GV1484" s="471">
        <v>0</v>
      </c>
      <c r="GW1484" s="471">
        <v>0</v>
      </c>
      <c r="GX1484" s="471">
        <v>0</v>
      </c>
      <c r="GY1484" s="471">
        <v>0</v>
      </c>
      <c r="GZ1484" s="471">
        <v>0</v>
      </c>
      <c r="HA1484" s="471">
        <v>0</v>
      </c>
      <c r="HB1484" s="496">
        <v>0</v>
      </c>
      <c r="HC1484" s="503">
        <v>150</v>
      </c>
      <c r="HD1484" s="471">
        <v>0</v>
      </c>
      <c r="HE1484" s="471">
        <v>0</v>
      </c>
      <c r="HF1484" s="471">
        <v>0</v>
      </c>
      <c r="HG1484" s="471">
        <v>0</v>
      </c>
      <c r="HH1484" s="471">
        <v>0</v>
      </c>
      <c r="HI1484" s="471">
        <v>0</v>
      </c>
      <c r="HJ1484" s="471">
        <v>0</v>
      </c>
      <c r="HK1484" s="471">
        <v>0</v>
      </c>
      <c r="HL1484" s="496">
        <v>0</v>
      </c>
      <c r="HM1484" s="503">
        <v>200</v>
      </c>
      <c r="HN1484" s="471">
        <v>0</v>
      </c>
      <c r="HO1484" s="471">
        <v>0</v>
      </c>
      <c r="HP1484" s="471">
        <v>0</v>
      </c>
      <c r="HQ1484" s="471">
        <v>0</v>
      </c>
      <c r="HR1484" s="471">
        <v>0</v>
      </c>
      <c r="HS1484" s="471">
        <v>0</v>
      </c>
      <c r="HT1484" s="471">
        <v>0</v>
      </c>
      <c r="HU1484" s="471">
        <v>0</v>
      </c>
      <c r="HV1484" s="496">
        <v>0</v>
      </c>
      <c r="HW1484" s="503">
        <v>250</v>
      </c>
      <c r="HX1484" s="471">
        <v>0</v>
      </c>
      <c r="HY1484" s="471">
        <v>0</v>
      </c>
      <c r="HZ1484" s="471">
        <v>0</v>
      </c>
      <c r="IA1484" s="471">
        <v>0</v>
      </c>
      <c r="IB1484" s="471">
        <v>0</v>
      </c>
      <c r="IC1484" s="471">
        <v>0</v>
      </c>
      <c r="ID1484" s="471">
        <v>0</v>
      </c>
      <c r="IE1484" s="471">
        <v>0</v>
      </c>
      <c r="IF1484" s="496">
        <v>0</v>
      </c>
      <c r="IG1484" s="503">
        <v>300</v>
      </c>
      <c r="IH1484" s="471">
        <v>0</v>
      </c>
      <c r="II1484" s="471">
        <v>0</v>
      </c>
      <c r="IJ1484" s="471">
        <v>0</v>
      </c>
      <c r="IK1484" s="471">
        <v>0</v>
      </c>
      <c r="IL1484" s="471">
        <v>0</v>
      </c>
      <c r="IM1484" s="471">
        <v>0</v>
      </c>
      <c r="IN1484" s="471">
        <v>0</v>
      </c>
      <c r="IO1484" s="471">
        <v>0</v>
      </c>
      <c r="IP1484" s="496">
        <v>0</v>
      </c>
      <c r="IQ1484" s="503">
        <v>0</v>
      </c>
      <c r="IR1484" s="471">
        <v>0</v>
      </c>
      <c r="IS1484" s="471">
        <v>0</v>
      </c>
      <c r="IT1484" s="471">
        <v>0</v>
      </c>
      <c r="IU1484" s="471">
        <v>0</v>
      </c>
      <c r="IV1484" s="471">
        <v>0</v>
      </c>
      <c r="IW1484" s="471">
        <v>0</v>
      </c>
      <c r="IX1484" s="471">
        <v>0</v>
      </c>
      <c r="IY1484" s="471">
        <v>0</v>
      </c>
      <c r="IZ1484" s="496">
        <v>0</v>
      </c>
      <c r="JA1484" s="471">
        <v>0</v>
      </c>
      <c r="JB1484" s="471">
        <v>0</v>
      </c>
      <c r="JC1484" s="471">
        <v>0</v>
      </c>
      <c r="JD1484" s="471">
        <v>0</v>
      </c>
      <c r="JE1484" s="471">
        <v>0</v>
      </c>
      <c r="JF1484" s="471">
        <v>0</v>
      </c>
      <c r="JG1484" s="471">
        <v>0</v>
      </c>
      <c r="JH1484" s="471">
        <v>0</v>
      </c>
      <c r="JI1484" s="471">
        <v>0</v>
      </c>
      <c r="JJ1484" s="503">
        <v>0</v>
      </c>
      <c r="JK1484" s="471">
        <v>0</v>
      </c>
      <c r="JL1484" s="471">
        <v>0</v>
      </c>
      <c r="JM1484" s="471">
        <v>0</v>
      </c>
      <c r="JN1484" s="471">
        <v>0</v>
      </c>
      <c r="JO1484" s="471">
        <v>0</v>
      </c>
      <c r="JP1484" s="471">
        <v>0</v>
      </c>
      <c r="JQ1484" s="471">
        <v>0</v>
      </c>
      <c r="JR1484" s="471">
        <v>0</v>
      </c>
      <c r="JS1484" s="496">
        <v>0</v>
      </c>
      <c r="JT1484" s="503">
        <v>10</v>
      </c>
      <c r="JU1484" s="471">
        <v>0</v>
      </c>
      <c r="JV1484" s="471">
        <v>0</v>
      </c>
      <c r="JW1484" s="471">
        <v>0</v>
      </c>
      <c r="JX1484" s="471">
        <v>0</v>
      </c>
      <c r="JY1484" s="471">
        <v>0</v>
      </c>
      <c r="JZ1484" s="471">
        <v>0</v>
      </c>
      <c r="KA1484" s="471">
        <v>0</v>
      </c>
      <c r="KB1484" s="471">
        <v>0</v>
      </c>
      <c r="KC1484" s="496">
        <v>0</v>
      </c>
      <c r="KD1484" s="503">
        <v>50</v>
      </c>
      <c r="KE1484" s="471">
        <v>0</v>
      </c>
      <c r="KF1484" s="471">
        <v>0</v>
      </c>
      <c r="KG1484" s="471">
        <v>0</v>
      </c>
      <c r="KH1484" s="471">
        <v>0</v>
      </c>
      <c r="KI1484" s="471">
        <v>0</v>
      </c>
      <c r="KJ1484" s="471">
        <v>0</v>
      </c>
      <c r="KK1484" s="471">
        <v>0</v>
      </c>
      <c r="KL1484" s="471">
        <v>0</v>
      </c>
      <c r="KM1484" s="496">
        <v>0</v>
      </c>
      <c r="KN1484" s="503">
        <v>0</v>
      </c>
      <c r="KO1484" s="471">
        <v>0</v>
      </c>
      <c r="KP1484" s="471">
        <v>0</v>
      </c>
      <c r="KQ1484" s="471">
        <v>0</v>
      </c>
      <c r="KR1484" s="471">
        <v>0</v>
      </c>
      <c r="KS1484" s="471">
        <v>0</v>
      </c>
      <c r="KT1484" s="471">
        <v>0</v>
      </c>
      <c r="KU1484" s="471">
        <v>0</v>
      </c>
      <c r="KV1484" s="471">
        <v>0</v>
      </c>
      <c r="KW1484" s="496">
        <v>0</v>
      </c>
      <c r="KX1484" s="471">
        <v>0</v>
      </c>
      <c r="KY1484" s="471">
        <v>0</v>
      </c>
      <c r="KZ1484" s="471">
        <v>0</v>
      </c>
      <c r="LA1484" s="471">
        <v>0</v>
      </c>
      <c r="LB1484" s="471">
        <v>0</v>
      </c>
      <c r="LC1484" s="471">
        <v>0</v>
      </c>
      <c r="LD1484" s="471">
        <v>0</v>
      </c>
      <c r="LE1484" s="471">
        <v>0</v>
      </c>
      <c r="LF1484" s="496">
        <v>0</v>
      </c>
      <c r="LG1484" s="262"/>
      <c r="LH1484" s="262"/>
      <c r="LI1484" s="262"/>
      <c r="LJ1484" s="262"/>
      <c r="LK1484" s="262"/>
      <c r="LL1484" s="262"/>
      <c r="LM1484" s="262"/>
      <c r="LN1484" s="262"/>
      <c r="LO1484" s="262"/>
      <c r="LP1484" s="262"/>
      <c r="LQ1484" s="262"/>
      <c r="LR1484" s="262"/>
      <c r="LS1484" s="262"/>
      <c r="LT1484" s="262"/>
      <c r="LU1484" s="262"/>
      <c r="LV1484" s="262"/>
      <c r="LW1484" s="262"/>
      <c r="LX1484" s="262"/>
      <c r="LY1484" s="262"/>
      <c r="LZ1484" s="262"/>
      <c r="MA1484" s="262"/>
      <c r="MB1484" s="262"/>
      <c r="MC1484" s="262"/>
      <c r="MD1484" s="262"/>
      <c r="ME1484" s="262"/>
      <c r="MF1484" s="262"/>
      <c r="MG1484" s="262"/>
      <c r="MH1484" s="262"/>
      <c r="MI1484" s="262"/>
      <c r="MJ1484" s="262"/>
      <c r="MK1484" s="262"/>
      <c r="ML1484" s="262"/>
      <c r="MM1484" s="262"/>
      <c r="MN1484" s="262"/>
      <c r="MO1484" s="262"/>
      <c r="MP1484" s="262"/>
      <c r="MQ1484" s="262"/>
      <c r="MR1484" s="262"/>
      <c r="MS1484" s="262"/>
      <c r="MT1484" s="262"/>
      <c r="MU1484" s="262"/>
    </row>
    <row r="1485" spans="1:359" x14ac:dyDescent="0.2">
      <c r="A1485" s="241" t="s">
        <v>396</v>
      </c>
      <c r="B1485" s="476" t="s">
        <v>1009</v>
      </c>
      <c r="C1485" s="326" t="s">
        <v>786</v>
      </c>
      <c r="D1485" s="283" t="s">
        <v>397</v>
      </c>
      <c r="E1485" s="503">
        <v>0</v>
      </c>
      <c r="F1485" s="471">
        <v>159</v>
      </c>
      <c r="G1485" s="471">
        <v>145</v>
      </c>
      <c r="H1485" s="471">
        <v>43</v>
      </c>
      <c r="I1485" s="471">
        <v>38</v>
      </c>
      <c r="J1485" s="471">
        <v>19</v>
      </c>
      <c r="K1485" s="471">
        <v>12</v>
      </c>
      <c r="L1485" s="471">
        <v>10</v>
      </c>
      <c r="M1485" s="471">
        <v>1</v>
      </c>
      <c r="N1485" s="496">
        <v>427</v>
      </c>
      <c r="O1485" s="503">
        <v>10</v>
      </c>
      <c r="P1485" s="471">
        <v>0</v>
      </c>
      <c r="Q1485" s="471">
        <v>0</v>
      </c>
      <c r="R1485" s="471">
        <v>0</v>
      </c>
      <c r="S1485" s="471">
        <v>0</v>
      </c>
      <c r="T1485" s="471">
        <v>0</v>
      </c>
      <c r="U1485" s="471">
        <v>0</v>
      </c>
      <c r="V1485" s="471">
        <v>0</v>
      </c>
      <c r="W1485" s="471">
        <v>0</v>
      </c>
      <c r="X1485" s="496">
        <v>0</v>
      </c>
      <c r="Y1485" s="503">
        <v>25</v>
      </c>
      <c r="Z1485" s="471">
        <v>0</v>
      </c>
      <c r="AA1485" s="471">
        <v>0</v>
      </c>
      <c r="AB1485" s="471">
        <v>0</v>
      </c>
      <c r="AC1485" s="471">
        <v>0</v>
      </c>
      <c r="AD1485" s="471">
        <v>0</v>
      </c>
      <c r="AE1485" s="471">
        <v>0</v>
      </c>
      <c r="AF1485" s="471">
        <v>0</v>
      </c>
      <c r="AG1485" s="471">
        <v>0</v>
      </c>
      <c r="AH1485" s="496">
        <v>0</v>
      </c>
      <c r="AI1485" s="503">
        <v>50</v>
      </c>
      <c r="AJ1485" s="471">
        <v>9</v>
      </c>
      <c r="AK1485" s="471">
        <v>13</v>
      </c>
      <c r="AL1485" s="471">
        <v>6</v>
      </c>
      <c r="AM1485" s="471">
        <v>5</v>
      </c>
      <c r="AN1485" s="471">
        <v>9</v>
      </c>
      <c r="AO1485" s="471">
        <v>4</v>
      </c>
      <c r="AP1485" s="471">
        <v>1</v>
      </c>
      <c r="AQ1485" s="471">
        <v>0</v>
      </c>
      <c r="AR1485" s="496">
        <v>47</v>
      </c>
      <c r="AS1485" s="503">
        <v>100</v>
      </c>
      <c r="AT1485" s="471">
        <v>37</v>
      </c>
      <c r="AU1485" s="471">
        <v>25</v>
      </c>
      <c r="AV1485" s="471">
        <v>7</v>
      </c>
      <c r="AW1485" s="471">
        <v>3</v>
      </c>
      <c r="AX1485" s="471">
        <v>2</v>
      </c>
      <c r="AY1485" s="471">
        <v>1</v>
      </c>
      <c r="AZ1485" s="471">
        <v>0</v>
      </c>
      <c r="BA1485" s="471">
        <v>0</v>
      </c>
      <c r="BB1485" s="496">
        <v>75</v>
      </c>
      <c r="BC1485" s="503">
        <v>0</v>
      </c>
      <c r="BD1485" s="471">
        <v>0</v>
      </c>
      <c r="BE1485" s="471">
        <v>0</v>
      </c>
      <c r="BF1485" s="471">
        <v>0</v>
      </c>
      <c r="BG1485" s="471">
        <v>0</v>
      </c>
      <c r="BH1485" s="471">
        <v>0</v>
      </c>
      <c r="BI1485" s="471">
        <v>0</v>
      </c>
      <c r="BJ1485" s="471">
        <v>0</v>
      </c>
      <c r="BK1485" s="471">
        <v>0</v>
      </c>
      <c r="BL1485" s="496">
        <v>0</v>
      </c>
      <c r="BM1485" s="471">
        <v>46</v>
      </c>
      <c r="BN1485" s="471">
        <v>38</v>
      </c>
      <c r="BO1485" s="471">
        <v>13</v>
      </c>
      <c r="BP1485" s="471">
        <v>8</v>
      </c>
      <c r="BQ1485" s="471">
        <v>11</v>
      </c>
      <c r="BR1485" s="471">
        <v>5</v>
      </c>
      <c r="BS1485" s="471">
        <v>1</v>
      </c>
      <c r="BT1485" s="471">
        <v>0</v>
      </c>
      <c r="BU1485" s="496">
        <v>122</v>
      </c>
      <c r="BV1485" s="471">
        <v>205</v>
      </c>
      <c r="BW1485" s="471">
        <v>183</v>
      </c>
      <c r="BX1485" s="471">
        <v>56</v>
      </c>
      <c r="BY1485" s="471">
        <v>46</v>
      </c>
      <c r="BZ1485" s="471">
        <v>30</v>
      </c>
      <c r="CA1485" s="471">
        <v>17</v>
      </c>
      <c r="CB1485" s="471">
        <v>11</v>
      </c>
      <c r="CC1485" s="471">
        <v>1</v>
      </c>
      <c r="CD1485" s="496">
        <v>549</v>
      </c>
      <c r="CE1485" s="503">
        <v>10</v>
      </c>
      <c r="CF1485" s="471">
        <v>0</v>
      </c>
      <c r="CG1485" s="471">
        <v>0</v>
      </c>
      <c r="CH1485" s="471">
        <v>0</v>
      </c>
      <c r="CI1485" s="471">
        <v>0</v>
      </c>
      <c r="CJ1485" s="471">
        <v>0</v>
      </c>
      <c r="CK1485" s="471">
        <v>0</v>
      </c>
      <c r="CL1485" s="471">
        <v>0</v>
      </c>
      <c r="CM1485" s="471">
        <v>0</v>
      </c>
      <c r="CN1485" s="496">
        <v>0</v>
      </c>
      <c r="CO1485" s="503">
        <v>25</v>
      </c>
      <c r="CP1485" s="471">
        <v>0</v>
      </c>
      <c r="CQ1485" s="471">
        <v>0</v>
      </c>
      <c r="CR1485" s="471">
        <v>0</v>
      </c>
      <c r="CS1485" s="471">
        <v>0</v>
      </c>
      <c r="CT1485" s="471">
        <v>0</v>
      </c>
      <c r="CU1485" s="471">
        <v>0</v>
      </c>
      <c r="CV1485" s="471">
        <v>0</v>
      </c>
      <c r="CW1485" s="471">
        <v>0</v>
      </c>
      <c r="CX1485" s="496">
        <v>0</v>
      </c>
      <c r="CY1485" s="503">
        <v>50</v>
      </c>
      <c r="CZ1485" s="471">
        <v>24</v>
      </c>
      <c r="DA1485" s="471">
        <v>8</v>
      </c>
      <c r="DB1485" s="471">
        <v>5</v>
      </c>
      <c r="DC1485" s="471">
        <v>2</v>
      </c>
      <c r="DD1485" s="471">
        <v>2</v>
      </c>
      <c r="DE1485" s="471">
        <v>0</v>
      </c>
      <c r="DF1485" s="471">
        <v>1</v>
      </c>
      <c r="DG1485" s="471">
        <v>0</v>
      </c>
      <c r="DH1485" s="496">
        <v>42</v>
      </c>
      <c r="DI1485" s="503">
        <v>100</v>
      </c>
      <c r="DJ1485" s="471">
        <v>13</v>
      </c>
      <c r="DK1485" s="471">
        <v>6</v>
      </c>
      <c r="DL1485" s="471">
        <v>3</v>
      </c>
      <c r="DM1485" s="471">
        <v>5</v>
      </c>
      <c r="DN1485" s="471">
        <v>2</v>
      </c>
      <c r="DO1485" s="471">
        <v>2</v>
      </c>
      <c r="DP1485" s="471">
        <v>1</v>
      </c>
      <c r="DQ1485" s="471">
        <v>0</v>
      </c>
      <c r="DR1485" s="496">
        <v>32</v>
      </c>
      <c r="DS1485" s="503">
        <v>0</v>
      </c>
      <c r="DT1485" s="471">
        <v>0</v>
      </c>
      <c r="DU1485" s="471">
        <v>0</v>
      </c>
      <c r="DV1485" s="471">
        <v>0</v>
      </c>
      <c r="DW1485" s="471">
        <v>0</v>
      </c>
      <c r="DX1485" s="471">
        <v>0</v>
      </c>
      <c r="DY1485" s="471">
        <v>0</v>
      </c>
      <c r="DZ1485" s="471">
        <v>0</v>
      </c>
      <c r="EA1485" s="471">
        <v>0</v>
      </c>
      <c r="EB1485" s="496">
        <v>0</v>
      </c>
      <c r="EC1485" s="471">
        <v>37</v>
      </c>
      <c r="ED1485" s="471">
        <v>14</v>
      </c>
      <c r="EE1485" s="471">
        <v>8</v>
      </c>
      <c r="EF1485" s="471">
        <v>7</v>
      </c>
      <c r="EG1485" s="471">
        <v>4</v>
      </c>
      <c r="EH1485" s="471">
        <v>2</v>
      </c>
      <c r="EI1485" s="471">
        <v>2</v>
      </c>
      <c r="EJ1485" s="471">
        <v>0</v>
      </c>
      <c r="EK1485" s="496">
        <v>74</v>
      </c>
      <c r="EL1485" s="518">
        <v>50</v>
      </c>
      <c r="EM1485" s="471">
        <v>1</v>
      </c>
      <c r="EN1485" s="471">
        <v>0</v>
      </c>
      <c r="EO1485" s="471">
        <v>0</v>
      </c>
      <c r="EP1485" s="471">
        <v>0</v>
      </c>
      <c r="EQ1485" s="471">
        <v>0</v>
      </c>
      <c r="ER1485" s="471">
        <v>0</v>
      </c>
      <c r="ES1485" s="471">
        <v>0</v>
      </c>
      <c r="ET1485" s="471">
        <v>0</v>
      </c>
      <c r="EU1485" s="496">
        <v>1</v>
      </c>
      <c r="EV1485" s="503">
        <v>100</v>
      </c>
      <c r="EW1485" s="471">
        <v>5</v>
      </c>
      <c r="EX1485" s="471">
        <v>1</v>
      </c>
      <c r="EY1485" s="471">
        <v>2</v>
      </c>
      <c r="EZ1485" s="471">
        <v>2</v>
      </c>
      <c r="FA1485" s="471">
        <v>2</v>
      </c>
      <c r="FB1485" s="471">
        <v>0</v>
      </c>
      <c r="FC1485" s="471">
        <v>3</v>
      </c>
      <c r="FD1485" s="471">
        <v>0</v>
      </c>
      <c r="FE1485" s="496">
        <v>15</v>
      </c>
      <c r="FF1485" s="503">
        <v>150</v>
      </c>
      <c r="FG1485" s="471">
        <v>0</v>
      </c>
      <c r="FH1485" s="471">
        <v>0</v>
      </c>
      <c r="FI1485" s="471">
        <v>0</v>
      </c>
      <c r="FJ1485" s="471">
        <v>0</v>
      </c>
      <c r="FK1485" s="471">
        <v>0</v>
      </c>
      <c r="FL1485" s="471">
        <v>0</v>
      </c>
      <c r="FM1485" s="471">
        <v>0</v>
      </c>
      <c r="FN1485" s="471">
        <v>0</v>
      </c>
      <c r="FO1485" s="496">
        <v>0</v>
      </c>
      <c r="FP1485" s="503">
        <v>200</v>
      </c>
      <c r="FQ1485" s="471">
        <v>0</v>
      </c>
      <c r="FR1485" s="471">
        <v>0</v>
      </c>
      <c r="FS1485" s="471">
        <v>0</v>
      </c>
      <c r="FT1485" s="471">
        <v>0</v>
      </c>
      <c r="FU1485" s="471">
        <v>0</v>
      </c>
      <c r="FV1485" s="471">
        <v>0</v>
      </c>
      <c r="FW1485" s="471">
        <v>0</v>
      </c>
      <c r="FX1485" s="471">
        <v>0</v>
      </c>
      <c r="FY1485" s="496">
        <v>0</v>
      </c>
      <c r="FZ1485" s="503">
        <v>0</v>
      </c>
      <c r="GA1485" s="471">
        <v>0</v>
      </c>
      <c r="GB1485" s="471">
        <v>0</v>
      </c>
      <c r="GC1485" s="471">
        <v>0</v>
      </c>
      <c r="GD1485" s="471">
        <v>0</v>
      </c>
      <c r="GE1485" s="471">
        <v>0</v>
      </c>
      <c r="GF1485" s="471">
        <v>0</v>
      </c>
      <c r="GG1485" s="471">
        <v>0</v>
      </c>
      <c r="GH1485" s="471">
        <v>0</v>
      </c>
      <c r="GI1485" s="496">
        <v>0</v>
      </c>
      <c r="GJ1485" s="471">
        <v>6</v>
      </c>
      <c r="GK1485" s="471">
        <v>1</v>
      </c>
      <c r="GL1485" s="471">
        <v>2</v>
      </c>
      <c r="GM1485" s="471">
        <v>2</v>
      </c>
      <c r="GN1485" s="471">
        <v>2</v>
      </c>
      <c r="GO1485" s="471">
        <v>0</v>
      </c>
      <c r="GP1485" s="471">
        <v>3</v>
      </c>
      <c r="GQ1485" s="471">
        <v>0</v>
      </c>
      <c r="GR1485" s="496">
        <v>16</v>
      </c>
      <c r="GS1485" s="503">
        <v>100</v>
      </c>
      <c r="GT1485" s="471">
        <v>7</v>
      </c>
      <c r="GU1485" s="471">
        <v>6</v>
      </c>
      <c r="GV1485" s="471">
        <v>4</v>
      </c>
      <c r="GW1485" s="471">
        <v>1</v>
      </c>
      <c r="GX1485" s="471">
        <v>1</v>
      </c>
      <c r="GY1485" s="471">
        <v>0</v>
      </c>
      <c r="GZ1485" s="471">
        <v>0</v>
      </c>
      <c r="HA1485" s="471">
        <v>0</v>
      </c>
      <c r="HB1485" s="496">
        <v>19</v>
      </c>
      <c r="HC1485" s="503">
        <v>150</v>
      </c>
      <c r="HD1485" s="471">
        <v>0</v>
      </c>
      <c r="HE1485" s="471">
        <v>0</v>
      </c>
      <c r="HF1485" s="471">
        <v>0</v>
      </c>
      <c r="HG1485" s="471">
        <v>0</v>
      </c>
      <c r="HH1485" s="471">
        <v>0</v>
      </c>
      <c r="HI1485" s="471">
        <v>0</v>
      </c>
      <c r="HJ1485" s="471">
        <v>0</v>
      </c>
      <c r="HK1485" s="471">
        <v>0</v>
      </c>
      <c r="HL1485" s="496">
        <v>0</v>
      </c>
      <c r="HM1485" s="503">
        <v>200</v>
      </c>
      <c r="HN1485" s="471">
        <v>0</v>
      </c>
      <c r="HO1485" s="471">
        <v>0</v>
      </c>
      <c r="HP1485" s="471">
        <v>0</v>
      </c>
      <c r="HQ1485" s="471">
        <v>0</v>
      </c>
      <c r="HR1485" s="471">
        <v>0</v>
      </c>
      <c r="HS1485" s="471">
        <v>0</v>
      </c>
      <c r="HT1485" s="471">
        <v>0</v>
      </c>
      <c r="HU1485" s="471">
        <v>0</v>
      </c>
      <c r="HV1485" s="496">
        <v>0</v>
      </c>
      <c r="HW1485" s="503">
        <v>250</v>
      </c>
      <c r="HX1485" s="471">
        <v>0</v>
      </c>
      <c r="HY1485" s="471">
        <v>0</v>
      </c>
      <c r="HZ1485" s="471">
        <v>0</v>
      </c>
      <c r="IA1485" s="471">
        <v>0</v>
      </c>
      <c r="IB1485" s="471">
        <v>0</v>
      </c>
      <c r="IC1485" s="471">
        <v>0</v>
      </c>
      <c r="ID1485" s="471">
        <v>0</v>
      </c>
      <c r="IE1485" s="471">
        <v>0</v>
      </c>
      <c r="IF1485" s="496">
        <v>0</v>
      </c>
      <c r="IG1485" s="503">
        <v>300</v>
      </c>
      <c r="IH1485" s="471">
        <v>0</v>
      </c>
      <c r="II1485" s="471">
        <v>0</v>
      </c>
      <c r="IJ1485" s="471">
        <v>0</v>
      </c>
      <c r="IK1485" s="471">
        <v>0</v>
      </c>
      <c r="IL1485" s="471">
        <v>0</v>
      </c>
      <c r="IM1485" s="471">
        <v>0</v>
      </c>
      <c r="IN1485" s="471">
        <v>0</v>
      </c>
      <c r="IO1485" s="471">
        <v>0</v>
      </c>
      <c r="IP1485" s="496">
        <v>0</v>
      </c>
      <c r="IQ1485" s="503">
        <v>0</v>
      </c>
      <c r="IR1485" s="471">
        <v>0</v>
      </c>
      <c r="IS1485" s="471">
        <v>0</v>
      </c>
      <c r="IT1485" s="471">
        <v>0</v>
      </c>
      <c r="IU1485" s="471">
        <v>0</v>
      </c>
      <c r="IV1485" s="471">
        <v>0</v>
      </c>
      <c r="IW1485" s="471">
        <v>0</v>
      </c>
      <c r="IX1485" s="471">
        <v>0</v>
      </c>
      <c r="IY1485" s="471">
        <v>0</v>
      </c>
      <c r="IZ1485" s="496">
        <v>0</v>
      </c>
      <c r="JA1485" s="471">
        <v>7</v>
      </c>
      <c r="JB1485" s="471">
        <v>6</v>
      </c>
      <c r="JC1485" s="471">
        <v>4</v>
      </c>
      <c r="JD1485" s="471">
        <v>1</v>
      </c>
      <c r="JE1485" s="471">
        <v>1</v>
      </c>
      <c r="JF1485" s="471">
        <v>0</v>
      </c>
      <c r="JG1485" s="471">
        <v>0</v>
      </c>
      <c r="JH1485" s="471">
        <v>0</v>
      </c>
      <c r="JI1485" s="471">
        <v>19</v>
      </c>
      <c r="JJ1485" s="503">
        <v>0</v>
      </c>
      <c r="JK1485" s="471">
        <v>0</v>
      </c>
      <c r="JL1485" s="471">
        <v>0</v>
      </c>
      <c r="JM1485" s="471">
        <v>0</v>
      </c>
      <c r="JN1485" s="471">
        <v>0</v>
      </c>
      <c r="JO1485" s="471">
        <v>0</v>
      </c>
      <c r="JP1485" s="471">
        <v>0</v>
      </c>
      <c r="JQ1485" s="471">
        <v>0</v>
      </c>
      <c r="JR1485" s="471">
        <v>0</v>
      </c>
      <c r="JS1485" s="496">
        <v>0</v>
      </c>
      <c r="JT1485" s="503">
        <v>10</v>
      </c>
      <c r="JU1485" s="471">
        <v>42</v>
      </c>
      <c r="JV1485" s="471">
        <v>32</v>
      </c>
      <c r="JW1485" s="471">
        <v>23</v>
      </c>
      <c r="JX1485" s="471">
        <v>12</v>
      </c>
      <c r="JY1485" s="471">
        <v>12</v>
      </c>
      <c r="JZ1485" s="471">
        <v>5</v>
      </c>
      <c r="KA1485" s="471">
        <v>4</v>
      </c>
      <c r="KB1485" s="471">
        <v>0</v>
      </c>
      <c r="KC1485" s="496">
        <v>130</v>
      </c>
      <c r="KD1485" s="503">
        <v>50</v>
      </c>
      <c r="KE1485" s="471">
        <v>1</v>
      </c>
      <c r="KF1485" s="471">
        <v>0</v>
      </c>
      <c r="KG1485" s="471">
        <v>0</v>
      </c>
      <c r="KH1485" s="471">
        <v>0</v>
      </c>
      <c r="KI1485" s="471">
        <v>0</v>
      </c>
      <c r="KJ1485" s="471">
        <v>0</v>
      </c>
      <c r="KK1485" s="471">
        <v>1</v>
      </c>
      <c r="KL1485" s="471">
        <v>0</v>
      </c>
      <c r="KM1485" s="496">
        <v>2</v>
      </c>
      <c r="KN1485" s="503">
        <v>0</v>
      </c>
      <c r="KO1485" s="471">
        <v>0</v>
      </c>
      <c r="KP1485" s="471">
        <v>0</v>
      </c>
      <c r="KQ1485" s="471">
        <v>0</v>
      </c>
      <c r="KR1485" s="471">
        <v>0</v>
      </c>
      <c r="KS1485" s="471">
        <v>0</v>
      </c>
      <c r="KT1485" s="471">
        <v>0</v>
      </c>
      <c r="KU1485" s="471">
        <v>0</v>
      </c>
      <c r="KV1485" s="471">
        <v>0</v>
      </c>
      <c r="KW1485" s="496">
        <v>0</v>
      </c>
      <c r="KX1485" s="471">
        <v>43</v>
      </c>
      <c r="KY1485" s="471">
        <v>32</v>
      </c>
      <c r="KZ1485" s="471">
        <v>23</v>
      </c>
      <c r="LA1485" s="471">
        <v>12</v>
      </c>
      <c r="LB1485" s="471">
        <v>12</v>
      </c>
      <c r="LC1485" s="471">
        <v>5</v>
      </c>
      <c r="LD1485" s="471">
        <v>5</v>
      </c>
      <c r="LE1485" s="471">
        <v>0</v>
      </c>
      <c r="LF1485" s="496">
        <v>132</v>
      </c>
      <c r="LG1485" s="262"/>
      <c r="LH1485" s="262"/>
      <c r="LI1485" s="262"/>
      <c r="LJ1485" s="262"/>
      <c r="LK1485" s="262"/>
      <c r="LL1485" s="262"/>
      <c r="LM1485" s="262"/>
      <c r="LN1485" s="262"/>
      <c r="LO1485" s="262"/>
      <c r="LP1485" s="262"/>
      <c r="LQ1485" s="262"/>
      <c r="LR1485" s="262"/>
      <c r="LS1485" s="262"/>
      <c r="LT1485" s="262"/>
      <c r="LU1485" s="262"/>
      <c r="LV1485" s="262"/>
      <c r="LW1485" s="262"/>
      <c r="LX1485" s="262"/>
      <c r="LY1485" s="262"/>
      <c r="LZ1485" s="262"/>
      <c r="MA1485" s="262"/>
      <c r="MB1485" s="262"/>
      <c r="MC1485" s="262"/>
      <c r="MD1485" s="262"/>
      <c r="ME1485" s="262"/>
      <c r="MF1485" s="262"/>
      <c r="MG1485" s="262"/>
      <c r="MH1485" s="262"/>
      <c r="MI1485" s="262"/>
      <c r="MJ1485" s="262"/>
      <c r="MK1485" s="262"/>
      <c r="ML1485" s="262"/>
      <c r="MM1485" s="262"/>
      <c r="MN1485" s="262"/>
      <c r="MO1485" s="262"/>
      <c r="MP1485" s="262"/>
      <c r="MQ1485" s="262"/>
      <c r="MR1485" s="262"/>
      <c r="MS1485" s="262"/>
      <c r="MT1485" s="262"/>
      <c r="MU1485" s="262"/>
    </row>
    <row r="1486" spans="1:359" x14ac:dyDescent="0.2">
      <c r="A1486" s="241" t="s">
        <v>398</v>
      </c>
      <c r="B1486" s="476" t="s">
        <v>1010</v>
      </c>
      <c r="C1486" s="326" t="s">
        <v>870</v>
      </c>
      <c r="D1486" s="283" t="s">
        <v>1011</v>
      </c>
      <c r="E1486" s="503">
        <v>0</v>
      </c>
      <c r="F1486" s="471">
        <v>1563</v>
      </c>
      <c r="G1486" s="471">
        <v>356</v>
      </c>
      <c r="H1486" s="471">
        <v>212</v>
      </c>
      <c r="I1486" s="471">
        <v>141</v>
      </c>
      <c r="J1486" s="471">
        <v>102</v>
      </c>
      <c r="K1486" s="471">
        <v>66</v>
      </c>
      <c r="L1486" s="471">
        <v>33</v>
      </c>
      <c r="M1486" s="471">
        <v>8</v>
      </c>
      <c r="N1486" s="496">
        <v>2481</v>
      </c>
      <c r="O1486" s="503">
        <v>10</v>
      </c>
      <c r="P1486" s="471">
        <v>0</v>
      </c>
      <c r="Q1486" s="471">
        <v>0</v>
      </c>
      <c r="R1486" s="471">
        <v>0</v>
      </c>
      <c r="S1486" s="471">
        <v>0</v>
      </c>
      <c r="T1486" s="471">
        <v>0</v>
      </c>
      <c r="U1486" s="471">
        <v>0</v>
      </c>
      <c r="V1486" s="471">
        <v>0</v>
      </c>
      <c r="W1486" s="471">
        <v>0</v>
      </c>
      <c r="X1486" s="496">
        <v>0</v>
      </c>
      <c r="Y1486" s="503">
        <v>25</v>
      </c>
      <c r="Z1486" s="471">
        <v>0</v>
      </c>
      <c r="AA1486" s="471">
        <v>0</v>
      </c>
      <c r="AB1486" s="471">
        <v>0</v>
      </c>
      <c r="AC1486" s="471">
        <v>0</v>
      </c>
      <c r="AD1486" s="471">
        <v>0</v>
      </c>
      <c r="AE1486" s="471">
        <v>0</v>
      </c>
      <c r="AF1486" s="471">
        <v>0</v>
      </c>
      <c r="AG1486" s="471">
        <v>0</v>
      </c>
      <c r="AH1486" s="496">
        <v>0</v>
      </c>
      <c r="AI1486" s="503">
        <v>50</v>
      </c>
      <c r="AJ1486" s="471">
        <v>0</v>
      </c>
      <c r="AK1486" s="471">
        <v>0</v>
      </c>
      <c r="AL1486" s="471">
        <v>0</v>
      </c>
      <c r="AM1486" s="471">
        <v>0</v>
      </c>
      <c r="AN1486" s="471">
        <v>0</v>
      </c>
      <c r="AO1486" s="471">
        <v>0</v>
      </c>
      <c r="AP1486" s="471">
        <v>0</v>
      </c>
      <c r="AQ1486" s="471">
        <v>0</v>
      </c>
      <c r="AR1486" s="496">
        <v>0</v>
      </c>
      <c r="AS1486" s="503">
        <v>100</v>
      </c>
      <c r="AT1486" s="471">
        <v>77</v>
      </c>
      <c r="AU1486" s="471">
        <v>22</v>
      </c>
      <c r="AV1486" s="471">
        <v>32</v>
      </c>
      <c r="AW1486" s="471">
        <v>22</v>
      </c>
      <c r="AX1486" s="471">
        <v>15</v>
      </c>
      <c r="AY1486" s="471">
        <v>14</v>
      </c>
      <c r="AZ1486" s="471">
        <v>10</v>
      </c>
      <c r="BA1486" s="471">
        <v>2</v>
      </c>
      <c r="BB1486" s="496">
        <v>194</v>
      </c>
      <c r="BC1486" s="503">
        <v>0</v>
      </c>
      <c r="BD1486" s="471">
        <v>0</v>
      </c>
      <c r="BE1486" s="471">
        <v>0</v>
      </c>
      <c r="BF1486" s="471">
        <v>0</v>
      </c>
      <c r="BG1486" s="471">
        <v>0</v>
      </c>
      <c r="BH1486" s="471">
        <v>0</v>
      </c>
      <c r="BI1486" s="471">
        <v>0</v>
      </c>
      <c r="BJ1486" s="471">
        <v>0</v>
      </c>
      <c r="BK1486" s="471">
        <v>0</v>
      </c>
      <c r="BL1486" s="496">
        <v>0</v>
      </c>
      <c r="BM1486" s="471">
        <v>77</v>
      </c>
      <c r="BN1486" s="471">
        <v>22</v>
      </c>
      <c r="BO1486" s="471">
        <v>32</v>
      </c>
      <c r="BP1486" s="471">
        <v>22</v>
      </c>
      <c r="BQ1486" s="471">
        <v>15</v>
      </c>
      <c r="BR1486" s="471">
        <v>14</v>
      </c>
      <c r="BS1486" s="471">
        <v>10</v>
      </c>
      <c r="BT1486" s="471">
        <v>2</v>
      </c>
      <c r="BU1486" s="496">
        <v>194</v>
      </c>
      <c r="BV1486" s="471">
        <v>1640</v>
      </c>
      <c r="BW1486" s="471">
        <v>378</v>
      </c>
      <c r="BX1486" s="471">
        <v>244</v>
      </c>
      <c r="BY1486" s="471">
        <v>163</v>
      </c>
      <c r="BZ1486" s="471">
        <v>117</v>
      </c>
      <c r="CA1486" s="471">
        <v>80</v>
      </c>
      <c r="CB1486" s="471">
        <v>43</v>
      </c>
      <c r="CC1486" s="471">
        <v>10</v>
      </c>
      <c r="CD1486" s="496">
        <v>2675</v>
      </c>
      <c r="CE1486" s="503">
        <v>10</v>
      </c>
      <c r="CF1486" s="471">
        <v>0</v>
      </c>
      <c r="CG1486" s="471">
        <v>0</v>
      </c>
      <c r="CH1486" s="471">
        <v>0</v>
      </c>
      <c r="CI1486" s="471">
        <v>0</v>
      </c>
      <c r="CJ1486" s="471">
        <v>0</v>
      </c>
      <c r="CK1486" s="471">
        <v>0</v>
      </c>
      <c r="CL1486" s="471">
        <v>0</v>
      </c>
      <c r="CM1486" s="471">
        <v>0</v>
      </c>
      <c r="CN1486" s="496">
        <v>0</v>
      </c>
      <c r="CO1486" s="503">
        <v>25</v>
      </c>
      <c r="CP1486" s="471">
        <v>0</v>
      </c>
      <c r="CQ1486" s="471">
        <v>0</v>
      </c>
      <c r="CR1486" s="471">
        <v>0</v>
      </c>
      <c r="CS1486" s="471">
        <v>0</v>
      </c>
      <c r="CT1486" s="471">
        <v>0</v>
      </c>
      <c r="CU1486" s="471">
        <v>0</v>
      </c>
      <c r="CV1486" s="471">
        <v>0</v>
      </c>
      <c r="CW1486" s="471">
        <v>0</v>
      </c>
      <c r="CX1486" s="496">
        <v>0</v>
      </c>
      <c r="CY1486" s="503">
        <v>50</v>
      </c>
      <c r="CZ1486" s="471">
        <v>0</v>
      </c>
      <c r="DA1486" s="471">
        <v>0</v>
      </c>
      <c r="DB1486" s="471">
        <v>0</v>
      </c>
      <c r="DC1486" s="471">
        <v>0</v>
      </c>
      <c r="DD1486" s="471">
        <v>0</v>
      </c>
      <c r="DE1486" s="471">
        <v>0</v>
      </c>
      <c r="DF1486" s="471">
        <v>0</v>
      </c>
      <c r="DG1486" s="471">
        <v>0</v>
      </c>
      <c r="DH1486" s="496">
        <v>0</v>
      </c>
      <c r="DI1486" s="503">
        <v>100</v>
      </c>
      <c r="DJ1486" s="471">
        <v>382</v>
      </c>
      <c r="DK1486" s="471">
        <v>74</v>
      </c>
      <c r="DL1486" s="471">
        <v>48</v>
      </c>
      <c r="DM1486" s="471">
        <v>22</v>
      </c>
      <c r="DN1486" s="471">
        <v>18</v>
      </c>
      <c r="DO1486" s="471">
        <v>9</v>
      </c>
      <c r="DP1486" s="471">
        <v>6</v>
      </c>
      <c r="DQ1486" s="471">
        <v>5</v>
      </c>
      <c r="DR1486" s="496">
        <v>564</v>
      </c>
      <c r="DS1486" s="503">
        <v>0</v>
      </c>
      <c r="DT1486" s="471">
        <v>0</v>
      </c>
      <c r="DU1486" s="471">
        <v>0</v>
      </c>
      <c r="DV1486" s="471">
        <v>0</v>
      </c>
      <c r="DW1486" s="471">
        <v>0</v>
      </c>
      <c r="DX1486" s="471">
        <v>0</v>
      </c>
      <c r="DY1486" s="471">
        <v>0</v>
      </c>
      <c r="DZ1486" s="471">
        <v>0</v>
      </c>
      <c r="EA1486" s="471">
        <v>0</v>
      </c>
      <c r="EB1486" s="496">
        <v>0</v>
      </c>
      <c r="EC1486" s="471">
        <v>382</v>
      </c>
      <c r="ED1486" s="471">
        <v>74</v>
      </c>
      <c r="EE1486" s="471">
        <v>48</v>
      </c>
      <c r="EF1486" s="471">
        <v>22</v>
      </c>
      <c r="EG1486" s="471">
        <v>18</v>
      </c>
      <c r="EH1486" s="471">
        <v>9</v>
      </c>
      <c r="EI1486" s="471">
        <v>6</v>
      </c>
      <c r="EJ1486" s="471">
        <v>5</v>
      </c>
      <c r="EK1486" s="496">
        <v>564</v>
      </c>
      <c r="EL1486" s="518">
        <v>50</v>
      </c>
      <c r="EM1486" s="471">
        <v>0</v>
      </c>
      <c r="EN1486" s="471">
        <v>0</v>
      </c>
      <c r="EO1486" s="471">
        <v>0</v>
      </c>
      <c r="EP1486" s="471">
        <v>0</v>
      </c>
      <c r="EQ1486" s="471">
        <v>0</v>
      </c>
      <c r="ER1486" s="471">
        <v>0</v>
      </c>
      <c r="ES1486" s="471">
        <v>0</v>
      </c>
      <c r="ET1486" s="471">
        <v>0</v>
      </c>
      <c r="EU1486" s="496">
        <v>0</v>
      </c>
      <c r="EV1486" s="503">
        <v>100</v>
      </c>
      <c r="EW1486" s="471">
        <v>0</v>
      </c>
      <c r="EX1486" s="471">
        <v>0</v>
      </c>
      <c r="EY1486" s="471">
        <v>0</v>
      </c>
      <c r="EZ1486" s="471">
        <v>0</v>
      </c>
      <c r="FA1486" s="471">
        <v>0</v>
      </c>
      <c r="FB1486" s="471">
        <v>0</v>
      </c>
      <c r="FC1486" s="471">
        <v>0</v>
      </c>
      <c r="FD1486" s="471">
        <v>0</v>
      </c>
      <c r="FE1486" s="496">
        <v>0</v>
      </c>
      <c r="FF1486" s="503">
        <v>150</v>
      </c>
      <c r="FG1486" s="471">
        <v>0</v>
      </c>
      <c r="FH1486" s="471">
        <v>0</v>
      </c>
      <c r="FI1486" s="471">
        <v>0</v>
      </c>
      <c r="FJ1486" s="471">
        <v>0</v>
      </c>
      <c r="FK1486" s="471">
        <v>0</v>
      </c>
      <c r="FL1486" s="471">
        <v>0</v>
      </c>
      <c r="FM1486" s="471">
        <v>0</v>
      </c>
      <c r="FN1486" s="471">
        <v>0</v>
      </c>
      <c r="FO1486" s="496">
        <v>0</v>
      </c>
      <c r="FP1486" s="503">
        <v>200</v>
      </c>
      <c r="FQ1486" s="471">
        <v>69</v>
      </c>
      <c r="FR1486" s="471">
        <v>11</v>
      </c>
      <c r="FS1486" s="471">
        <v>13</v>
      </c>
      <c r="FT1486" s="471">
        <v>3</v>
      </c>
      <c r="FU1486" s="471">
        <v>3</v>
      </c>
      <c r="FV1486" s="471">
        <v>4</v>
      </c>
      <c r="FW1486" s="471">
        <v>0</v>
      </c>
      <c r="FX1486" s="471">
        <v>2</v>
      </c>
      <c r="FY1486" s="496">
        <v>105</v>
      </c>
      <c r="FZ1486" s="503">
        <v>0</v>
      </c>
      <c r="GA1486" s="471">
        <v>0</v>
      </c>
      <c r="GB1486" s="471">
        <v>0</v>
      </c>
      <c r="GC1486" s="471">
        <v>0</v>
      </c>
      <c r="GD1486" s="471">
        <v>0</v>
      </c>
      <c r="GE1486" s="471">
        <v>0</v>
      </c>
      <c r="GF1486" s="471">
        <v>0</v>
      </c>
      <c r="GG1486" s="471">
        <v>0</v>
      </c>
      <c r="GH1486" s="471">
        <v>0</v>
      </c>
      <c r="GI1486" s="496">
        <v>0</v>
      </c>
      <c r="GJ1486" s="471">
        <v>69</v>
      </c>
      <c r="GK1486" s="471">
        <v>11</v>
      </c>
      <c r="GL1486" s="471">
        <v>13</v>
      </c>
      <c r="GM1486" s="471">
        <v>3</v>
      </c>
      <c r="GN1486" s="471">
        <v>3</v>
      </c>
      <c r="GO1486" s="471">
        <v>4</v>
      </c>
      <c r="GP1486" s="471">
        <v>0</v>
      </c>
      <c r="GQ1486" s="471">
        <v>2</v>
      </c>
      <c r="GR1486" s="496">
        <v>105</v>
      </c>
      <c r="GS1486" s="503">
        <v>100</v>
      </c>
      <c r="GT1486" s="471">
        <v>0</v>
      </c>
      <c r="GU1486" s="471">
        <v>0</v>
      </c>
      <c r="GV1486" s="471">
        <v>0</v>
      </c>
      <c r="GW1486" s="471">
        <v>0</v>
      </c>
      <c r="GX1486" s="471">
        <v>0</v>
      </c>
      <c r="GY1486" s="471">
        <v>0</v>
      </c>
      <c r="GZ1486" s="471">
        <v>0</v>
      </c>
      <c r="HA1486" s="471">
        <v>0</v>
      </c>
      <c r="HB1486" s="496">
        <v>0</v>
      </c>
      <c r="HC1486" s="503">
        <v>150</v>
      </c>
      <c r="HD1486" s="471">
        <v>0</v>
      </c>
      <c r="HE1486" s="471">
        <v>0</v>
      </c>
      <c r="HF1486" s="471">
        <v>0</v>
      </c>
      <c r="HG1486" s="471">
        <v>0</v>
      </c>
      <c r="HH1486" s="471">
        <v>0</v>
      </c>
      <c r="HI1486" s="471">
        <v>0</v>
      </c>
      <c r="HJ1486" s="471">
        <v>0</v>
      </c>
      <c r="HK1486" s="471">
        <v>0</v>
      </c>
      <c r="HL1486" s="496">
        <v>0</v>
      </c>
      <c r="HM1486" s="503">
        <v>200</v>
      </c>
      <c r="HN1486" s="471">
        <v>0</v>
      </c>
      <c r="HO1486" s="471">
        <v>0</v>
      </c>
      <c r="HP1486" s="471">
        <v>0</v>
      </c>
      <c r="HQ1486" s="471">
        <v>0</v>
      </c>
      <c r="HR1486" s="471">
        <v>0</v>
      </c>
      <c r="HS1486" s="471">
        <v>0</v>
      </c>
      <c r="HT1486" s="471">
        <v>0</v>
      </c>
      <c r="HU1486" s="471">
        <v>0</v>
      </c>
      <c r="HV1486" s="496">
        <v>0</v>
      </c>
      <c r="HW1486" s="503">
        <v>250</v>
      </c>
      <c r="HX1486" s="471">
        <v>0</v>
      </c>
      <c r="HY1486" s="471">
        <v>0</v>
      </c>
      <c r="HZ1486" s="471">
        <v>0</v>
      </c>
      <c r="IA1486" s="471">
        <v>0</v>
      </c>
      <c r="IB1486" s="471">
        <v>0</v>
      </c>
      <c r="IC1486" s="471">
        <v>0</v>
      </c>
      <c r="ID1486" s="471">
        <v>0</v>
      </c>
      <c r="IE1486" s="471">
        <v>0</v>
      </c>
      <c r="IF1486" s="496">
        <v>0</v>
      </c>
      <c r="IG1486" s="503">
        <v>300</v>
      </c>
      <c r="IH1486" s="471">
        <v>68</v>
      </c>
      <c r="II1486" s="471">
        <v>19</v>
      </c>
      <c r="IJ1486" s="471">
        <v>6</v>
      </c>
      <c r="IK1486" s="471">
        <v>3</v>
      </c>
      <c r="IL1486" s="471">
        <v>0</v>
      </c>
      <c r="IM1486" s="471">
        <v>3</v>
      </c>
      <c r="IN1486" s="471">
        <v>0</v>
      </c>
      <c r="IO1486" s="471">
        <v>1</v>
      </c>
      <c r="IP1486" s="496">
        <v>100</v>
      </c>
      <c r="IQ1486" s="503">
        <v>0</v>
      </c>
      <c r="IR1486" s="471">
        <v>0</v>
      </c>
      <c r="IS1486" s="471">
        <v>0</v>
      </c>
      <c r="IT1486" s="471">
        <v>0</v>
      </c>
      <c r="IU1486" s="471">
        <v>0</v>
      </c>
      <c r="IV1486" s="471">
        <v>0</v>
      </c>
      <c r="IW1486" s="471">
        <v>0</v>
      </c>
      <c r="IX1486" s="471">
        <v>0</v>
      </c>
      <c r="IY1486" s="471">
        <v>0</v>
      </c>
      <c r="IZ1486" s="496">
        <v>0</v>
      </c>
      <c r="JA1486" s="471">
        <v>68</v>
      </c>
      <c r="JB1486" s="471">
        <v>19</v>
      </c>
      <c r="JC1486" s="471">
        <v>6</v>
      </c>
      <c r="JD1486" s="471">
        <v>3</v>
      </c>
      <c r="JE1486" s="471">
        <v>0</v>
      </c>
      <c r="JF1486" s="471">
        <v>3</v>
      </c>
      <c r="JG1486" s="471">
        <v>0</v>
      </c>
      <c r="JH1486" s="471">
        <v>1</v>
      </c>
      <c r="JI1486" s="471">
        <v>100</v>
      </c>
      <c r="JJ1486" s="503">
        <v>0</v>
      </c>
      <c r="JK1486" s="471">
        <v>1194</v>
      </c>
      <c r="JL1486" s="471">
        <v>647</v>
      </c>
      <c r="JM1486" s="471">
        <v>619</v>
      </c>
      <c r="JN1486" s="471">
        <v>463</v>
      </c>
      <c r="JO1486" s="471">
        <v>334</v>
      </c>
      <c r="JP1486" s="471">
        <v>147</v>
      </c>
      <c r="JQ1486" s="471">
        <v>80</v>
      </c>
      <c r="JR1486" s="471">
        <v>23</v>
      </c>
      <c r="JS1486" s="496">
        <v>3507</v>
      </c>
      <c r="JT1486" s="503">
        <v>10</v>
      </c>
      <c r="JU1486" s="471">
        <v>0</v>
      </c>
      <c r="JV1486" s="471">
        <v>0</v>
      </c>
      <c r="JW1486" s="471">
        <v>0</v>
      </c>
      <c r="JX1486" s="471">
        <v>0</v>
      </c>
      <c r="JY1486" s="471">
        <v>0</v>
      </c>
      <c r="JZ1486" s="471">
        <v>0</v>
      </c>
      <c r="KA1486" s="471">
        <v>0</v>
      </c>
      <c r="KB1486" s="471">
        <v>0</v>
      </c>
      <c r="KC1486" s="496">
        <v>0</v>
      </c>
      <c r="KD1486" s="503">
        <v>50</v>
      </c>
      <c r="KE1486" s="471">
        <v>10</v>
      </c>
      <c r="KF1486" s="471">
        <v>4</v>
      </c>
      <c r="KG1486" s="471">
        <v>8</v>
      </c>
      <c r="KH1486" s="471">
        <v>5</v>
      </c>
      <c r="KI1486" s="471">
        <v>2</v>
      </c>
      <c r="KJ1486" s="471">
        <v>1</v>
      </c>
      <c r="KK1486" s="471">
        <v>1</v>
      </c>
      <c r="KL1486" s="471">
        <v>0</v>
      </c>
      <c r="KM1486" s="496">
        <v>31</v>
      </c>
      <c r="KN1486" s="503">
        <v>0</v>
      </c>
      <c r="KO1486" s="471">
        <v>0</v>
      </c>
      <c r="KP1486" s="471">
        <v>0</v>
      </c>
      <c r="KQ1486" s="471">
        <v>0</v>
      </c>
      <c r="KR1486" s="471">
        <v>0</v>
      </c>
      <c r="KS1486" s="471">
        <v>0</v>
      </c>
      <c r="KT1486" s="471">
        <v>0</v>
      </c>
      <c r="KU1486" s="471">
        <v>0</v>
      </c>
      <c r="KV1486" s="471">
        <v>0</v>
      </c>
      <c r="KW1486" s="496">
        <v>0</v>
      </c>
      <c r="KX1486" s="471">
        <v>1204</v>
      </c>
      <c r="KY1486" s="471">
        <v>651</v>
      </c>
      <c r="KZ1486" s="471">
        <v>627</v>
      </c>
      <c r="LA1486" s="471">
        <v>468</v>
      </c>
      <c r="LB1486" s="471">
        <v>336</v>
      </c>
      <c r="LC1486" s="471">
        <v>148</v>
      </c>
      <c r="LD1486" s="471">
        <v>81</v>
      </c>
      <c r="LE1486" s="471">
        <v>23</v>
      </c>
      <c r="LF1486" s="496">
        <v>3538</v>
      </c>
      <c r="LG1486" s="262"/>
      <c r="LH1486" s="262"/>
      <c r="LI1486" s="262"/>
      <c r="LJ1486" s="262"/>
      <c r="LK1486" s="262"/>
      <c r="LL1486" s="262"/>
      <c r="LM1486" s="262"/>
      <c r="LN1486" s="262"/>
      <c r="LO1486" s="262"/>
      <c r="LP1486" s="262"/>
      <c r="LQ1486" s="262"/>
      <c r="LR1486" s="262"/>
      <c r="LS1486" s="262"/>
      <c r="LT1486" s="262"/>
      <c r="LU1486" s="262"/>
      <c r="LV1486" s="262"/>
      <c r="LW1486" s="262"/>
      <c r="LX1486" s="262"/>
      <c r="LY1486" s="262"/>
      <c r="LZ1486" s="262"/>
      <c r="MA1486" s="262"/>
      <c r="MB1486" s="262"/>
      <c r="MC1486" s="262"/>
      <c r="MD1486" s="262"/>
      <c r="ME1486" s="262"/>
      <c r="MF1486" s="262"/>
      <c r="MG1486" s="262"/>
      <c r="MH1486" s="262"/>
      <c r="MI1486" s="262"/>
      <c r="MJ1486" s="262"/>
      <c r="MK1486" s="262"/>
      <c r="ML1486" s="262"/>
      <c r="MM1486" s="262"/>
      <c r="MN1486" s="262"/>
      <c r="MO1486" s="262"/>
      <c r="MP1486" s="262"/>
      <c r="MQ1486" s="262"/>
      <c r="MR1486" s="262"/>
      <c r="MS1486" s="262"/>
      <c r="MT1486" s="262"/>
      <c r="MU1486" s="262"/>
    </row>
    <row r="1487" spans="1:359" x14ac:dyDescent="0.2">
      <c r="A1487" s="241" t="s">
        <v>399</v>
      </c>
      <c r="B1487" s="476" t="s">
        <v>1012</v>
      </c>
      <c r="C1487" s="326" t="s">
        <v>626</v>
      </c>
      <c r="D1487" s="283" t="s">
        <v>400</v>
      </c>
      <c r="E1487" s="503">
        <v>0</v>
      </c>
      <c r="F1487" s="471">
        <v>556</v>
      </c>
      <c r="G1487" s="471">
        <v>460</v>
      </c>
      <c r="H1487" s="471">
        <v>250</v>
      </c>
      <c r="I1487" s="471">
        <v>64</v>
      </c>
      <c r="J1487" s="471">
        <v>25</v>
      </c>
      <c r="K1487" s="471">
        <v>9</v>
      </c>
      <c r="L1487" s="471">
        <v>8</v>
      </c>
      <c r="M1487" s="471">
        <v>0</v>
      </c>
      <c r="N1487" s="496">
        <v>1372</v>
      </c>
      <c r="O1487" s="503">
        <v>10</v>
      </c>
      <c r="P1487" s="471">
        <v>0</v>
      </c>
      <c r="Q1487" s="471">
        <v>0</v>
      </c>
      <c r="R1487" s="471">
        <v>0</v>
      </c>
      <c r="S1487" s="471">
        <v>0</v>
      </c>
      <c r="T1487" s="471">
        <v>0</v>
      </c>
      <c r="U1487" s="471">
        <v>0</v>
      </c>
      <c r="V1487" s="471">
        <v>0</v>
      </c>
      <c r="W1487" s="471">
        <v>0</v>
      </c>
      <c r="X1487" s="496">
        <v>0</v>
      </c>
      <c r="Y1487" s="503">
        <v>25</v>
      </c>
      <c r="Z1487" s="471">
        <v>0</v>
      </c>
      <c r="AA1487" s="471">
        <v>0</v>
      </c>
      <c r="AB1487" s="471">
        <v>0</v>
      </c>
      <c r="AC1487" s="471">
        <v>0</v>
      </c>
      <c r="AD1487" s="471">
        <v>0</v>
      </c>
      <c r="AE1487" s="471">
        <v>0</v>
      </c>
      <c r="AF1487" s="471">
        <v>0</v>
      </c>
      <c r="AG1487" s="471">
        <v>0</v>
      </c>
      <c r="AH1487" s="496">
        <v>0</v>
      </c>
      <c r="AI1487" s="503">
        <v>50</v>
      </c>
      <c r="AJ1487" s="471">
        <v>0</v>
      </c>
      <c r="AK1487" s="471">
        <v>0</v>
      </c>
      <c r="AL1487" s="471">
        <v>0</v>
      </c>
      <c r="AM1487" s="471">
        <v>0</v>
      </c>
      <c r="AN1487" s="471">
        <v>0</v>
      </c>
      <c r="AO1487" s="471">
        <v>0</v>
      </c>
      <c r="AP1487" s="471">
        <v>0</v>
      </c>
      <c r="AQ1487" s="471">
        <v>0</v>
      </c>
      <c r="AR1487" s="496">
        <v>0</v>
      </c>
      <c r="AS1487" s="503">
        <v>100</v>
      </c>
      <c r="AT1487" s="471">
        <v>0</v>
      </c>
      <c r="AU1487" s="471">
        <v>0</v>
      </c>
      <c r="AV1487" s="471">
        <v>0</v>
      </c>
      <c r="AW1487" s="471">
        <v>0</v>
      </c>
      <c r="AX1487" s="471">
        <v>0</v>
      </c>
      <c r="AY1487" s="471">
        <v>0</v>
      </c>
      <c r="AZ1487" s="471">
        <v>0</v>
      </c>
      <c r="BA1487" s="471">
        <v>0</v>
      </c>
      <c r="BB1487" s="496">
        <v>0</v>
      </c>
      <c r="BC1487" s="503">
        <v>0</v>
      </c>
      <c r="BD1487" s="471">
        <v>0</v>
      </c>
      <c r="BE1487" s="471">
        <v>0</v>
      </c>
      <c r="BF1487" s="471">
        <v>0</v>
      </c>
      <c r="BG1487" s="471">
        <v>0</v>
      </c>
      <c r="BH1487" s="471">
        <v>0</v>
      </c>
      <c r="BI1487" s="471">
        <v>0</v>
      </c>
      <c r="BJ1487" s="471">
        <v>0</v>
      </c>
      <c r="BK1487" s="471">
        <v>0</v>
      </c>
      <c r="BL1487" s="496">
        <v>0</v>
      </c>
      <c r="BM1487" s="471">
        <v>0</v>
      </c>
      <c r="BN1487" s="471">
        <v>0</v>
      </c>
      <c r="BO1487" s="471">
        <v>0</v>
      </c>
      <c r="BP1487" s="471">
        <v>0</v>
      </c>
      <c r="BQ1487" s="471">
        <v>0</v>
      </c>
      <c r="BR1487" s="471">
        <v>0</v>
      </c>
      <c r="BS1487" s="471">
        <v>0</v>
      </c>
      <c r="BT1487" s="471">
        <v>0</v>
      </c>
      <c r="BU1487" s="496">
        <v>0</v>
      </c>
      <c r="BV1487" s="471">
        <v>556</v>
      </c>
      <c r="BW1487" s="471">
        <v>460</v>
      </c>
      <c r="BX1487" s="471">
        <v>250</v>
      </c>
      <c r="BY1487" s="471">
        <v>64</v>
      </c>
      <c r="BZ1487" s="471">
        <v>25</v>
      </c>
      <c r="CA1487" s="471">
        <v>9</v>
      </c>
      <c r="CB1487" s="471">
        <v>8</v>
      </c>
      <c r="CC1487" s="471">
        <v>0</v>
      </c>
      <c r="CD1487" s="496">
        <v>1372</v>
      </c>
      <c r="CE1487" s="503">
        <v>10</v>
      </c>
      <c r="CF1487" s="471">
        <v>0</v>
      </c>
      <c r="CG1487" s="471">
        <v>0</v>
      </c>
      <c r="CH1487" s="471">
        <v>0</v>
      </c>
      <c r="CI1487" s="471">
        <v>0</v>
      </c>
      <c r="CJ1487" s="471">
        <v>0</v>
      </c>
      <c r="CK1487" s="471">
        <v>0</v>
      </c>
      <c r="CL1487" s="471">
        <v>0</v>
      </c>
      <c r="CM1487" s="471">
        <v>0</v>
      </c>
      <c r="CN1487" s="496">
        <v>0</v>
      </c>
      <c r="CO1487" s="503">
        <v>25</v>
      </c>
      <c r="CP1487" s="471">
        <v>0</v>
      </c>
      <c r="CQ1487" s="471">
        <v>0</v>
      </c>
      <c r="CR1487" s="471">
        <v>0</v>
      </c>
      <c r="CS1487" s="471">
        <v>0</v>
      </c>
      <c r="CT1487" s="471">
        <v>0</v>
      </c>
      <c r="CU1487" s="471">
        <v>0</v>
      </c>
      <c r="CV1487" s="471">
        <v>0</v>
      </c>
      <c r="CW1487" s="471">
        <v>0</v>
      </c>
      <c r="CX1487" s="496">
        <v>0</v>
      </c>
      <c r="CY1487" s="503">
        <v>50</v>
      </c>
      <c r="CZ1487" s="471">
        <v>0</v>
      </c>
      <c r="DA1487" s="471">
        <v>0</v>
      </c>
      <c r="DB1487" s="471">
        <v>0</v>
      </c>
      <c r="DC1487" s="471">
        <v>0</v>
      </c>
      <c r="DD1487" s="471">
        <v>0</v>
      </c>
      <c r="DE1487" s="471">
        <v>0</v>
      </c>
      <c r="DF1487" s="471">
        <v>0</v>
      </c>
      <c r="DG1487" s="471">
        <v>0</v>
      </c>
      <c r="DH1487" s="496">
        <v>0</v>
      </c>
      <c r="DI1487" s="503">
        <v>100</v>
      </c>
      <c r="DJ1487" s="471">
        <v>43</v>
      </c>
      <c r="DK1487" s="471">
        <v>32</v>
      </c>
      <c r="DL1487" s="471">
        <v>23</v>
      </c>
      <c r="DM1487" s="471">
        <v>4</v>
      </c>
      <c r="DN1487" s="471">
        <v>3</v>
      </c>
      <c r="DO1487" s="471">
        <v>2</v>
      </c>
      <c r="DP1487" s="471">
        <v>2</v>
      </c>
      <c r="DQ1487" s="471">
        <v>1</v>
      </c>
      <c r="DR1487" s="496">
        <v>110</v>
      </c>
      <c r="DS1487" s="503">
        <v>0</v>
      </c>
      <c r="DT1487" s="471">
        <v>0</v>
      </c>
      <c r="DU1487" s="471">
        <v>0</v>
      </c>
      <c r="DV1487" s="471">
        <v>0</v>
      </c>
      <c r="DW1487" s="471">
        <v>0</v>
      </c>
      <c r="DX1487" s="471">
        <v>0</v>
      </c>
      <c r="DY1487" s="471">
        <v>0</v>
      </c>
      <c r="DZ1487" s="471">
        <v>0</v>
      </c>
      <c r="EA1487" s="471">
        <v>0</v>
      </c>
      <c r="EB1487" s="496">
        <v>0</v>
      </c>
      <c r="EC1487" s="471">
        <v>43</v>
      </c>
      <c r="ED1487" s="471">
        <v>32</v>
      </c>
      <c r="EE1487" s="471">
        <v>23</v>
      </c>
      <c r="EF1487" s="471">
        <v>4</v>
      </c>
      <c r="EG1487" s="471">
        <v>3</v>
      </c>
      <c r="EH1487" s="471">
        <v>2</v>
      </c>
      <c r="EI1487" s="471">
        <v>2</v>
      </c>
      <c r="EJ1487" s="471">
        <v>1</v>
      </c>
      <c r="EK1487" s="496">
        <v>110</v>
      </c>
      <c r="EL1487" s="518">
        <v>50</v>
      </c>
      <c r="EM1487" s="471">
        <v>0</v>
      </c>
      <c r="EN1487" s="471">
        <v>0</v>
      </c>
      <c r="EO1487" s="471">
        <v>0</v>
      </c>
      <c r="EP1487" s="471">
        <v>0</v>
      </c>
      <c r="EQ1487" s="471">
        <v>0</v>
      </c>
      <c r="ER1487" s="471">
        <v>0</v>
      </c>
      <c r="ES1487" s="471">
        <v>0</v>
      </c>
      <c r="ET1487" s="471">
        <v>0</v>
      </c>
      <c r="EU1487" s="496">
        <v>0</v>
      </c>
      <c r="EV1487" s="503">
        <v>100</v>
      </c>
      <c r="EW1487" s="471">
        <v>0</v>
      </c>
      <c r="EX1487" s="471">
        <v>0</v>
      </c>
      <c r="EY1487" s="471">
        <v>0</v>
      </c>
      <c r="EZ1487" s="471">
        <v>0</v>
      </c>
      <c r="FA1487" s="471">
        <v>0</v>
      </c>
      <c r="FB1487" s="471">
        <v>0</v>
      </c>
      <c r="FC1487" s="471">
        <v>0</v>
      </c>
      <c r="FD1487" s="471">
        <v>0</v>
      </c>
      <c r="FE1487" s="496">
        <v>0</v>
      </c>
      <c r="FF1487" s="503">
        <v>150</v>
      </c>
      <c r="FG1487" s="471">
        <v>0</v>
      </c>
      <c r="FH1487" s="471">
        <v>0</v>
      </c>
      <c r="FI1487" s="471">
        <v>0</v>
      </c>
      <c r="FJ1487" s="471">
        <v>0</v>
      </c>
      <c r="FK1487" s="471">
        <v>0</v>
      </c>
      <c r="FL1487" s="471">
        <v>0</v>
      </c>
      <c r="FM1487" s="471">
        <v>0</v>
      </c>
      <c r="FN1487" s="471">
        <v>0</v>
      </c>
      <c r="FO1487" s="496">
        <v>0</v>
      </c>
      <c r="FP1487" s="503">
        <v>200</v>
      </c>
      <c r="FQ1487" s="471">
        <v>11</v>
      </c>
      <c r="FR1487" s="471">
        <v>3</v>
      </c>
      <c r="FS1487" s="471">
        <v>5</v>
      </c>
      <c r="FT1487" s="471">
        <v>0</v>
      </c>
      <c r="FU1487" s="471">
        <v>0</v>
      </c>
      <c r="FV1487" s="471">
        <v>0</v>
      </c>
      <c r="FW1487" s="471">
        <v>0</v>
      </c>
      <c r="FX1487" s="471">
        <v>0</v>
      </c>
      <c r="FY1487" s="496">
        <v>19</v>
      </c>
      <c r="FZ1487" s="503">
        <v>0</v>
      </c>
      <c r="GA1487" s="471">
        <v>0</v>
      </c>
      <c r="GB1487" s="471">
        <v>0</v>
      </c>
      <c r="GC1487" s="471">
        <v>0</v>
      </c>
      <c r="GD1487" s="471">
        <v>0</v>
      </c>
      <c r="GE1487" s="471">
        <v>0</v>
      </c>
      <c r="GF1487" s="471">
        <v>0</v>
      </c>
      <c r="GG1487" s="471">
        <v>0</v>
      </c>
      <c r="GH1487" s="471">
        <v>0</v>
      </c>
      <c r="GI1487" s="496">
        <v>0</v>
      </c>
      <c r="GJ1487" s="471">
        <v>11</v>
      </c>
      <c r="GK1487" s="471">
        <v>3</v>
      </c>
      <c r="GL1487" s="471">
        <v>5</v>
      </c>
      <c r="GM1487" s="471">
        <v>0</v>
      </c>
      <c r="GN1487" s="471">
        <v>0</v>
      </c>
      <c r="GO1487" s="471">
        <v>0</v>
      </c>
      <c r="GP1487" s="471">
        <v>0</v>
      </c>
      <c r="GQ1487" s="471">
        <v>0</v>
      </c>
      <c r="GR1487" s="496">
        <v>19</v>
      </c>
      <c r="GS1487" s="503">
        <v>100</v>
      </c>
      <c r="GT1487" s="471">
        <v>0</v>
      </c>
      <c r="GU1487" s="471">
        <v>0</v>
      </c>
      <c r="GV1487" s="471">
        <v>0</v>
      </c>
      <c r="GW1487" s="471">
        <v>0</v>
      </c>
      <c r="GX1487" s="471">
        <v>0</v>
      </c>
      <c r="GY1487" s="471">
        <v>0</v>
      </c>
      <c r="GZ1487" s="471">
        <v>0</v>
      </c>
      <c r="HA1487" s="471">
        <v>0</v>
      </c>
      <c r="HB1487" s="496">
        <v>0</v>
      </c>
      <c r="HC1487" s="503">
        <v>150</v>
      </c>
      <c r="HD1487" s="471">
        <v>0</v>
      </c>
      <c r="HE1487" s="471">
        <v>0</v>
      </c>
      <c r="HF1487" s="471">
        <v>0</v>
      </c>
      <c r="HG1487" s="471">
        <v>0</v>
      </c>
      <c r="HH1487" s="471">
        <v>0</v>
      </c>
      <c r="HI1487" s="471">
        <v>0</v>
      </c>
      <c r="HJ1487" s="471">
        <v>0</v>
      </c>
      <c r="HK1487" s="471">
        <v>0</v>
      </c>
      <c r="HL1487" s="496">
        <v>0</v>
      </c>
      <c r="HM1487" s="503">
        <v>200</v>
      </c>
      <c r="HN1487" s="471">
        <v>0</v>
      </c>
      <c r="HO1487" s="471">
        <v>0</v>
      </c>
      <c r="HP1487" s="471">
        <v>0</v>
      </c>
      <c r="HQ1487" s="471">
        <v>0</v>
      </c>
      <c r="HR1487" s="471">
        <v>0</v>
      </c>
      <c r="HS1487" s="471">
        <v>0</v>
      </c>
      <c r="HT1487" s="471">
        <v>0</v>
      </c>
      <c r="HU1487" s="471">
        <v>0</v>
      </c>
      <c r="HV1487" s="496">
        <v>0</v>
      </c>
      <c r="HW1487" s="503">
        <v>250</v>
      </c>
      <c r="HX1487" s="471">
        <v>0</v>
      </c>
      <c r="HY1487" s="471">
        <v>0</v>
      </c>
      <c r="HZ1487" s="471">
        <v>0</v>
      </c>
      <c r="IA1487" s="471">
        <v>0</v>
      </c>
      <c r="IB1487" s="471">
        <v>0</v>
      </c>
      <c r="IC1487" s="471">
        <v>0</v>
      </c>
      <c r="ID1487" s="471">
        <v>0</v>
      </c>
      <c r="IE1487" s="471">
        <v>0</v>
      </c>
      <c r="IF1487" s="496">
        <v>0</v>
      </c>
      <c r="IG1487" s="503">
        <v>300</v>
      </c>
      <c r="IH1487" s="471">
        <v>9</v>
      </c>
      <c r="II1487" s="471">
        <v>3</v>
      </c>
      <c r="IJ1487" s="471">
        <v>1</v>
      </c>
      <c r="IK1487" s="471">
        <v>2</v>
      </c>
      <c r="IL1487" s="471">
        <v>0</v>
      </c>
      <c r="IM1487" s="471">
        <v>1</v>
      </c>
      <c r="IN1487" s="471">
        <v>0</v>
      </c>
      <c r="IO1487" s="471">
        <v>0</v>
      </c>
      <c r="IP1487" s="496">
        <v>16</v>
      </c>
      <c r="IQ1487" s="503">
        <v>0</v>
      </c>
      <c r="IR1487" s="471">
        <v>0</v>
      </c>
      <c r="IS1487" s="471">
        <v>0</v>
      </c>
      <c r="IT1487" s="471">
        <v>0</v>
      </c>
      <c r="IU1487" s="471">
        <v>0</v>
      </c>
      <c r="IV1487" s="471">
        <v>0</v>
      </c>
      <c r="IW1487" s="471">
        <v>0</v>
      </c>
      <c r="IX1487" s="471">
        <v>0</v>
      </c>
      <c r="IY1487" s="471">
        <v>0</v>
      </c>
      <c r="IZ1487" s="496">
        <v>0</v>
      </c>
      <c r="JA1487" s="471">
        <v>9</v>
      </c>
      <c r="JB1487" s="471">
        <v>3</v>
      </c>
      <c r="JC1487" s="471">
        <v>1</v>
      </c>
      <c r="JD1487" s="471">
        <v>2</v>
      </c>
      <c r="JE1487" s="471">
        <v>0</v>
      </c>
      <c r="JF1487" s="471">
        <v>1</v>
      </c>
      <c r="JG1487" s="471">
        <v>0</v>
      </c>
      <c r="JH1487" s="471">
        <v>0</v>
      </c>
      <c r="JI1487" s="471">
        <v>16</v>
      </c>
      <c r="JJ1487" s="503">
        <v>0</v>
      </c>
      <c r="JK1487" s="471">
        <v>253</v>
      </c>
      <c r="JL1487" s="471">
        <v>311</v>
      </c>
      <c r="JM1487" s="471">
        <v>131</v>
      </c>
      <c r="JN1487" s="471">
        <v>68</v>
      </c>
      <c r="JO1487" s="471">
        <v>39</v>
      </c>
      <c r="JP1487" s="471">
        <v>9</v>
      </c>
      <c r="JQ1487" s="471">
        <v>2</v>
      </c>
      <c r="JR1487" s="471">
        <v>0</v>
      </c>
      <c r="JS1487" s="496">
        <v>813</v>
      </c>
      <c r="JT1487" s="503">
        <v>10</v>
      </c>
      <c r="JU1487" s="471">
        <v>0</v>
      </c>
      <c r="JV1487" s="471">
        <v>0</v>
      </c>
      <c r="JW1487" s="471">
        <v>0</v>
      </c>
      <c r="JX1487" s="471">
        <v>0</v>
      </c>
      <c r="JY1487" s="471">
        <v>0</v>
      </c>
      <c r="JZ1487" s="471">
        <v>0</v>
      </c>
      <c r="KA1487" s="471">
        <v>0</v>
      </c>
      <c r="KB1487" s="471">
        <v>0</v>
      </c>
      <c r="KC1487" s="496">
        <v>0</v>
      </c>
      <c r="KD1487" s="503">
        <v>50</v>
      </c>
      <c r="KE1487" s="471">
        <v>0</v>
      </c>
      <c r="KF1487" s="471">
        <v>0</v>
      </c>
      <c r="KG1487" s="471">
        <v>0</v>
      </c>
      <c r="KH1487" s="471">
        <v>0</v>
      </c>
      <c r="KI1487" s="471">
        <v>0</v>
      </c>
      <c r="KJ1487" s="471">
        <v>0</v>
      </c>
      <c r="KK1487" s="471">
        <v>0</v>
      </c>
      <c r="KL1487" s="471">
        <v>0</v>
      </c>
      <c r="KM1487" s="496">
        <v>0</v>
      </c>
      <c r="KN1487" s="503">
        <v>0</v>
      </c>
      <c r="KO1487" s="471">
        <v>0</v>
      </c>
      <c r="KP1487" s="471">
        <v>0</v>
      </c>
      <c r="KQ1487" s="471">
        <v>0</v>
      </c>
      <c r="KR1487" s="471">
        <v>0</v>
      </c>
      <c r="KS1487" s="471">
        <v>0</v>
      </c>
      <c r="KT1487" s="471">
        <v>0</v>
      </c>
      <c r="KU1487" s="471">
        <v>0</v>
      </c>
      <c r="KV1487" s="471">
        <v>0</v>
      </c>
      <c r="KW1487" s="496">
        <v>0</v>
      </c>
      <c r="KX1487" s="471">
        <v>253</v>
      </c>
      <c r="KY1487" s="471">
        <v>311</v>
      </c>
      <c r="KZ1487" s="471">
        <v>131</v>
      </c>
      <c r="LA1487" s="471">
        <v>68</v>
      </c>
      <c r="LB1487" s="471">
        <v>39</v>
      </c>
      <c r="LC1487" s="471">
        <v>9</v>
      </c>
      <c r="LD1487" s="471">
        <v>2</v>
      </c>
      <c r="LE1487" s="471">
        <v>0</v>
      </c>
      <c r="LF1487" s="496">
        <v>813</v>
      </c>
      <c r="LG1487" s="262"/>
      <c r="LH1487" s="262"/>
      <c r="LI1487" s="262"/>
      <c r="LJ1487" s="262"/>
      <c r="LK1487" s="262"/>
      <c r="LL1487" s="262"/>
      <c r="LM1487" s="262"/>
      <c r="LN1487" s="262"/>
      <c r="LO1487" s="262"/>
      <c r="LP1487" s="262"/>
      <c r="LQ1487" s="262"/>
      <c r="LR1487" s="262"/>
      <c r="LS1487" s="262"/>
      <c r="LT1487" s="262"/>
      <c r="LU1487" s="262"/>
      <c r="LV1487" s="262"/>
      <c r="LW1487" s="262"/>
      <c r="LX1487" s="262"/>
      <c r="LY1487" s="262"/>
      <c r="LZ1487" s="262"/>
      <c r="MA1487" s="262"/>
      <c r="MB1487" s="262"/>
      <c r="MC1487" s="262"/>
      <c r="MD1487" s="262"/>
      <c r="ME1487" s="262"/>
      <c r="MF1487" s="262"/>
      <c r="MG1487" s="262"/>
      <c r="MH1487" s="262"/>
      <c r="MI1487" s="262"/>
      <c r="MJ1487" s="262"/>
      <c r="MK1487" s="262"/>
      <c r="ML1487" s="262"/>
      <c r="MM1487" s="262"/>
      <c r="MN1487" s="262"/>
      <c r="MO1487" s="262"/>
      <c r="MP1487" s="262"/>
      <c r="MQ1487" s="262"/>
      <c r="MR1487" s="262"/>
      <c r="MS1487" s="262"/>
      <c r="MT1487" s="262"/>
      <c r="MU1487" s="262"/>
    </row>
    <row r="1488" spans="1:359" x14ac:dyDescent="0.2">
      <c r="A1488" s="241" t="s">
        <v>401</v>
      </c>
      <c r="B1488" s="476" t="s">
        <v>1013</v>
      </c>
      <c r="C1488" s="326" t="s">
        <v>786</v>
      </c>
      <c r="D1488" s="283" t="s">
        <v>1014</v>
      </c>
      <c r="E1488" s="503">
        <v>0</v>
      </c>
      <c r="F1488" s="471">
        <v>1720</v>
      </c>
      <c r="G1488" s="471">
        <v>436</v>
      </c>
      <c r="H1488" s="471">
        <v>324</v>
      </c>
      <c r="I1488" s="471">
        <v>170</v>
      </c>
      <c r="J1488" s="471">
        <v>51</v>
      </c>
      <c r="K1488" s="471">
        <v>24</v>
      </c>
      <c r="L1488" s="471">
        <v>14</v>
      </c>
      <c r="M1488" s="471">
        <v>2</v>
      </c>
      <c r="N1488" s="496">
        <v>2741</v>
      </c>
      <c r="O1488" s="503">
        <v>10</v>
      </c>
      <c r="P1488" s="471">
        <v>0</v>
      </c>
      <c r="Q1488" s="471">
        <v>0</v>
      </c>
      <c r="R1488" s="471">
        <v>0</v>
      </c>
      <c r="S1488" s="471">
        <v>0</v>
      </c>
      <c r="T1488" s="471">
        <v>0</v>
      </c>
      <c r="U1488" s="471">
        <v>0</v>
      </c>
      <c r="V1488" s="471">
        <v>0</v>
      </c>
      <c r="W1488" s="471">
        <v>0</v>
      </c>
      <c r="X1488" s="496">
        <v>0</v>
      </c>
      <c r="Y1488" s="503">
        <v>25</v>
      </c>
      <c r="Z1488" s="471">
        <v>0</v>
      </c>
      <c r="AA1488" s="471">
        <v>0</v>
      </c>
      <c r="AB1488" s="471">
        <v>0</v>
      </c>
      <c r="AC1488" s="471">
        <v>0</v>
      </c>
      <c r="AD1488" s="471">
        <v>0</v>
      </c>
      <c r="AE1488" s="471">
        <v>0</v>
      </c>
      <c r="AF1488" s="471">
        <v>0</v>
      </c>
      <c r="AG1488" s="471">
        <v>0</v>
      </c>
      <c r="AH1488" s="496">
        <v>0</v>
      </c>
      <c r="AI1488" s="503">
        <v>50</v>
      </c>
      <c r="AJ1488" s="471">
        <v>0</v>
      </c>
      <c r="AK1488" s="471">
        <v>0</v>
      </c>
      <c r="AL1488" s="471">
        <v>0</v>
      </c>
      <c r="AM1488" s="471">
        <v>0</v>
      </c>
      <c r="AN1488" s="471">
        <v>0</v>
      </c>
      <c r="AO1488" s="471">
        <v>0</v>
      </c>
      <c r="AP1488" s="471">
        <v>0</v>
      </c>
      <c r="AQ1488" s="471">
        <v>0</v>
      </c>
      <c r="AR1488" s="496">
        <v>0</v>
      </c>
      <c r="AS1488" s="503">
        <v>100</v>
      </c>
      <c r="AT1488" s="471">
        <v>0</v>
      </c>
      <c r="AU1488" s="471">
        <v>0</v>
      </c>
      <c r="AV1488" s="471">
        <v>0</v>
      </c>
      <c r="AW1488" s="471">
        <v>0</v>
      </c>
      <c r="AX1488" s="471">
        <v>0</v>
      </c>
      <c r="AY1488" s="471">
        <v>0</v>
      </c>
      <c r="AZ1488" s="471">
        <v>0</v>
      </c>
      <c r="BA1488" s="471">
        <v>0</v>
      </c>
      <c r="BB1488" s="496">
        <v>0</v>
      </c>
      <c r="BC1488" s="503">
        <v>0</v>
      </c>
      <c r="BD1488" s="471">
        <v>0</v>
      </c>
      <c r="BE1488" s="471">
        <v>0</v>
      </c>
      <c r="BF1488" s="471">
        <v>0</v>
      </c>
      <c r="BG1488" s="471">
        <v>0</v>
      </c>
      <c r="BH1488" s="471">
        <v>0</v>
      </c>
      <c r="BI1488" s="471">
        <v>0</v>
      </c>
      <c r="BJ1488" s="471">
        <v>0</v>
      </c>
      <c r="BK1488" s="471">
        <v>0</v>
      </c>
      <c r="BL1488" s="496">
        <v>0</v>
      </c>
      <c r="BM1488" s="471">
        <v>0</v>
      </c>
      <c r="BN1488" s="471">
        <v>0</v>
      </c>
      <c r="BO1488" s="471">
        <v>0</v>
      </c>
      <c r="BP1488" s="471">
        <v>0</v>
      </c>
      <c r="BQ1488" s="471">
        <v>0</v>
      </c>
      <c r="BR1488" s="471">
        <v>0</v>
      </c>
      <c r="BS1488" s="471">
        <v>0</v>
      </c>
      <c r="BT1488" s="471">
        <v>0</v>
      </c>
      <c r="BU1488" s="496">
        <v>0</v>
      </c>
      <c r="BV1488" s="471">
        <v>1720</v>
      </c>
      <c r="BW1488" s="471">
        <v>436</v>
      </c>
      <c r="BX1488" s="471">
        <v>324</v>
      </c>
      <c r="BY1488" s="471">
        <v>170</v>
      </c>
      <c r="BZ1488" s="471">
        <v>51</v>
      </c>
      <c r="CA1488" s="471">
        <v>24</v>
      </c>
      <c r="CB1488" s="471">
        <v>14</v>
      </c>
      <c r="CC1488" s="471">
        <v>2</v>
      </c>
      <c r="CD1488" s="496">
        <v>2741</v>
      </c>
      <c r="CE1488" s="503">
        <v>10</v>
      </c>
      <c r="CF1488" s="471">
        <v>0</v>
      </c>
      <c r="CG1488" s="471">
        <v>0</v>
      </c>
      <c r="CH1488" s="471">
        <v>0</v>
      </c>
      <c r="CI1488" s="471">
        <v>0</v>
      </c>
      <c r="CJ1488" s="471">
        <v>0</v>
      </c>
      <c r="CK1488" s="471">
        <v>0</v>
      </c>
      <c r="CL1488" s="471">
        <v>0</v>
      </c>
      <c r="CM1488" s="471">
        <v>0</v>
      </c>
      <c r="CN1488" s="496">
        <v>0</v>
      </c>
      <c r="CO1488" s="503">
        <v>25</v>
      </c>
      <c r="CP1488" s="471">
        <v>0</v>
      </c>
      <c r="CQ1488" s="471">
        <v>0</v>
      </c>
      <c r="CR1488" s="471">
        <v>0</v>
      </c>
      <c r="CS1488" s="471">
        <v>0</v>
      </c>
      <c r="CT1488" s="471">
        <v>0</v>
      </c>
      <c r="CU1488" s="471">
        <v>0</v>
      </c>
      <c r="CV1488" s="471">
        <v>0</v>
      </c>
      <c r="CW1488" s="471">
        <v>0</v>
      </c>
      <c r="CX1488" s="496">
        <v>0</v>
      </c>
      <c r="CY1488" s="503">
        <v>50</v>
      </c>
      <c r="CZ1488" s="471">
        <v>0</v>
      </c>
      <c r="DA1488" s="471">
        <v>0</v>
      </c>
      <c r="DB1488" s="471">
        <v>0</v>
      </c>
      <c r="DC1488" s="471">
        <v>0</v>
      </c>
      <c r="DD1488" s="471">
        <v>0</v>
      </c>
      <c r="DE1488" s="471">
        <v>0</v>
      </c>
      <c r="DF1488" s="471">
        <v>0</v>
      </c>
      <c r="DG1488" s="471">
        <v>0</v>
      </c>
      <c r="DH1488" s="496">
        <v>0</v>
      </c>
      <c r="DI1488" s="503">
        <v>100</v>
      </c>
      <c r="DJ1488" s="471">
        <v>238</v>
      </c>
      <c r="DK1488" s="471">
        <v>54</v>
      </c>
      <c r="DL1488" s="471">
        <v>40</v>
      </c>
      <c r="DM1488" s="471">
        <v>17</v>
      </c>
      <c r="DN1488" s="471">
        <v>8</v>
      </c>
      <c r="DO1488" s="471">
        <v>4</v>
      </c>
      <c r="DP1488" s="471">
        <v>1</v>
      </c>
      <c r="DQ1488" s="471">
        <v>1</v>
      </c>
      <c r="DR1488" s="496">
        <v>363</v>
      </c>
      <c r="DS1488" s="503">
        <v>0</v>
      </c>
      <c r="DT1488" s="471">
        <v>0</v>
      </c>
      <c r="DU1488" s="471">
        <v>0</v>
      </c>
      <c r="DV1488" s="471">
        <v>0</v>
      </c>
      <c r="DW1488" s="471">
        <v>0</v>
      </c>
      <c r="DX1488" s="471">
        <v>0</v>
      </c>
      <c r="DY1488" s="471">
        <v>0</v>
      </c>
      <c r="DZ1488" s="471">
        <v>0</v>
      </c>
      <c r="EA1488" s="471">
        <v>0</v>
      </c>
      <c r="EB1488" s="496">
        <v>0</v>
      </c>
      <c r="EC1488" s="471">
        <v>238</v>
      </c>
      <c r="ED1488" s="471">
        <v>54</v>
      </c>
      <c r="EE1488" s="471">
        <v>40</v>
      </c>
      <c r="EF1488" s="471">
        <v>17</v>
      </c>
      <c r="EG1488" s="471">
        <v>8</v>
      </c>
      <c r="EH1488" s="471">
        <v>4</v>
      </c>
      <c r="EI1488" s="471">
        <v>1</v>
      </c>
      <c r="EJ1488" s="471">
        <v>1</v>
      </c>
      <c r="EK1488" s="496">
        <v>363</v>
      </c>
      <c r="EL1488" s="518">
        <v>50</v>
      </c>
      <c r="EM1488" s="471">
        <v>0</v>
      </c>
      <c r="EN1488" s="471">
        <v>0</v>
      </c>
      <c r="EO1488" s="471">
        <v>0</v>
      </c>
      <c r="EP1488" s="471">
        <v>0</v>
      </c>
      <c r="EQ1488" s="471">
        <v>0</v>
      </c>
      <c r="ER1488" s="471">
        <v>0</v>
      </c>
      <c r="ES1488" s="471">
        <v>0</v>
      </c>
      <c r="ET1488" s="471">
        <v>0</v>
      </c>
      <c r="EU1488" s="496">
        <v>0</v>
      </c>
      <c r="EV1488" s="503">
        <v>100</v>
      </c>
      <c r="EW1488" s="471">
        <v>0</v>
      </c>
      <c r="EX1488" s="471">
        <v>0</v>
      </c>
      <c r="EY1488" s="471">
        <v>0</v>
      </c>
      <c r="EZ1488" s="471">
        <v>0</v>
      </c>
      <c r="FA1488" s="471">
        <v>0</v>
      </c>
      <c r="FB1488" s="471">
        <v>0</v>
      </c>
      <c r="FC1488" s="471">
        <v>0</v>
      </c>
      <c r="FD1488" s="471">
        <v>0</v>
      </c>
      <c r="FE1488" s="496">
        <v>0</v>
      </c>
      <c r="FF1488" s="503">
        <v>150</v>
      </c>
      <c r="FG1488" s="471">
        <v>0</v>
      </c>
      <c r="FH1488" s="471">
        <v>0</v>
      </c>
      <c r="FI1488" s="471">
        <v>0</v>
      </c>
      <c r="FJ1488" s="471">
        <v>0</v>
      </c>
      <c r="FK1488" s="471">
        <v>0</v>
      </c>
      <c r="FL1488" s="471">
        <v>0</v>
      </c>
      <c r="FM1488" s="471">
        <v>0</v>
      </c>
      <c r="FN1488" s="471">
        <v>0</v>
      </c>
      <c r="FO1488" s="496">
        <v>0</v>
      </c>
      <c r="FP1488" s="503">
        <v>200</v>
      </c>
      <c r="FQ1488" s="471">
        <v>66</v>
      </c>
      <c r="FR1488" s="471">
        <v>12</v>
      </c>
      <c r="FS1488" s="471">
        <v>6</v>
      </c>
      <c r="FT1488" s="471">
        <v>2</v>
      </c>
      <c r="FU1488" s="471">
        <v>1</v>
      </c>
      <c r="FV1488" s="471">
        <v>1</v>
      </c>
      <c r="FW1488" s="471">
        <v>1</v>
      </c>
      <c r="FX1488" s="471">
        <v>1</v>
      </c>
      <c r="FY1488" s="496">
        <v>90</v>
      </c>
      <c r="FZ1488" s="503">
        <v>0</v>
      </c>
      <c r="GA1488" s="471">
        <v>0</v>
      </c>
      <c r="GB1488" s="471">
        <v>0</v>
      </c>
      <c r="GC1488" s="471">
        <v>0</v>
      </c>
      <c r="GD1488" s="471">
        <v>0</v>
      </c>
      <c r="GE1488" s="471">
        <v>0</v>
      </c>
      <c r="GF1488" s="471">
        <v>0</v>
      </c>
      <c r="GG1488" s="471">
        <v>0</v>
      </c>
      <c r="GH1488" s="471">
        <v>0</v>
      </c>
      <c r="GI1488" s="496">
        <v>0</v>
      </c>
      <c r="GJ1488" s="471">
        <v>66</v>
      </c>
      <c r="GK1488" s="471">
        <v>12</v>
      </c>
      <c r="GL1488" s="471">
        <v>6</v>
      </c>
      <c r="GM1488" s="471">
        <v>2</v>
      </c>
      <c r="GN1488" s="471">
        <v>1</v>
      </c>
      <c r="GO1488" s="471">
        <v>1</v>
      </c>
      <c r="GP1488" s="471">
        <v>1</v>
      </c>
      <c r="GQ1488" s="471">
        <v>1</v>
      </c>
      <c r="GR1488" s="496">
        <v>90</v>
      </c>
      <c r="GS1488" s="503">
        <v>100</v>
      </c>
      <c r="GT1488" s="471">
        <v>0</v>
      </c>
      <c r="GU1488" s="471">
        <v>0</v>
      </c>
      <c r="GV1488" s="471">
        <v>0</v>
      </c>
      <c r="GW1488" s="471">
        <v>0</v>
      </c>
      <c r="GX1488" s="471">
        <v>0</v>
      </c>
      <c r="GY1488" s="471">
        <v>0</v>
      </c>
      <c r="GZ1488" s="471">
        <v>0</v>
      </c>
      <c r="HA1488" s="471">
        <v>0</v>
      </c>
      <c r="HB1488" s="496">
        <v>0</v>
      </c>
      <c r="HC1488" s="503">
        <v>150</v>
      </c>
      <c r="HD1488" s="471">
        <v>0</v>
      </c>
      <c r="HE1488" s="471">
        <v>0</v>
      </c>
      <c r="HF1488" s="471">
        <v>0</v>
      </c>
      <c r="HG1488" s="471">
        <v>0</v>
      </c>
      <c r="HH1488" s="471">
        <v>0</v>
      </c>
      <c r="HI1488" s="471">
        <v>0</v>
      </c>
      <c r="HJ1488" s="471">
        <v>0</v>
      </c>
      <c r="HK1488" s="471">
        <v>0</v>
      </c>
      <c r="HL1488" s="496">
        <v>0</v>
      </c>
      <c r="HM1488" s="503">
        <v>200</v>
      </c>
      <c r="HN1488" s="471">
        <v>0</v>
      </c>
      <c r="HO1488" s="471">
        <v>0</v>
      </c>
      <c r="HP1488" s="471">
        <v>0</v>
      </c>
      <c r="HQ1488" s="471">
        <v>0</v>
      </c>
      <c r="HR1488" s="471">
        <v>0</v>
      </c>
      <c r="HS1488" s="471">
        <v>0</v>
      </c>
      <c r="HT1488" s="471">
        <v>0</v>
      </c>
      <c r="HU1488" s="471">
        <v>0</v>
      </c>
      <c r="HV1488" s="496">
        <v>0</v>
      </c>
      <c r="HW1488" s="503">
        <v>250</v>
      </c>
      <c r="HX1488" s="471">
        <v>0</v>
      </c>
      <c r="HY1488" s="471">
        <v>0</v>
      </c>
      <c r="HZ1488" s="471">
        <v>0</v>
      </c>
      <c r="IA1488" s="471">
        <v>0</v>
      </c>
      <c r="IB1488" s="471">
        <v>0</v>
      </c>
      <c r="IC1488" s="471">
        <v>0</v>
      </c>
      <c r="ID1488" s="471">
        <v>0</v>
      </c>
      <c r="IE1488" s="471">
        <v>0</v>
      </c>
      <c r="IF1488" s="496">
        <v>0</v>
      </c>
      <c r="IG1488" s="503">
        <v>300</v>
      </c>
      <c r="IH1488" s="471">
        <v>60</v>
      </c>
      <c r="II1488" s="471">
        <v>2</v>
      </c>
      <c r="IJ1488" s="471">
        <v>2</v>
      </c>
      <c r="IK1488" s="471">
        <v>1</v>
      </c>
      <c r="IL1488" s="471">
        <v>1</v>
      </c>
      <c r="IM1488" s="471">
        <v>0</v>
      </c>
      <c r="IN1488" s="471">
        <v>0</v>
      </c>
      <c r="IO1488" s="471">
        <v>0</v>
      </c>
      <c r="IP1488" s="496">
        <v>66</v>
      </c>
      <c r="IQ1488" s="503">
        <v>0</v>
      </c>
      <c r="IR1488" s="471">
        <v>0</v>
      </c>
      <c r="IS1488" s="471">
        <v>0</v>
      </c>
      <c r="IT1488" s="471">
        <v>0</v>
      </c>
      <c r="IU1488" s="471">
        <v>0</v>
      </c>
      <c r="IV1488" s="471">
        <v>0</v>
      </c>
      <c r="IW1488" s="471">
        <v>0</v>
      </c>
      <c r="IX1488" s="471">
        <v>0</v>
      </c>
      <c r="IY1488" s="471">
        <v>0</v>
      </c>
      <c r="IZ1488" s="496">
        <v>0</v>
      </c>
      <c r="JA1488" s="471">
        <v>60</v>
      </c>
      <c r="JB1488" s="471">
        <v>2</v>
      </c>
      <c r="JC1488" s="471">
        <v>2</v>
      </c>
      <c r="JD1488" s="471">
        <v>1</v>
      </c>
      <c r="JE1488" s="471">
        <v>1</v>
      </c>
      <c r="JF1488" s="471">
        <v>0</v>
      </c>
      <c r="JG1488" s="471">
        <v>0</v>
      </c>
      <c r="JH1488" s="471">
        <v>0</v>
      </c>
      <c r="JI1488" s="471">
        <v>66</v>
      </c>
      <c r="JJ1488" s="503">
        <v>0</v>
      </c>
      <c r="JK1488" s="471">
        <v>180</v>
      </c>
      <c r="JL1488" s="471">
        <v>67</v>
      </c>
      <c r="JM1488" s="471">
        <v>37</v>
      </c>
      <c r="JN1488" s="471">
        <v>33</v>
      </c>
      <c r="JO1488" s="471">
        <v>13</v>
      </c>
      <c r="JP1488" s="471">
        <v>3</v>
      </c>
      <c r="JQ1488" s="471">
        <v>3</v>
      </c>
      <c r="JR1488" s="471">
        <v>0</v>
      </c>
      <c r="JS1488" s="496">
        <v>336</v>
      </c>
      <c r="JT1488" s="503">
        <v>10</v>
      </c>
      <c r="JU1488" s="471">
        <v>0</v>
      </c>
      <c r="JV1488" s="471">
        <v>0</v>
      </c>
      <c r="JW1488" s="471">
        <v>0</v>
      </c>
      <c r="JX1488" s="471">
        <v>0</v>
      </c>
      <c r="JY1488" s="471">
        <v>0</v>
      </c>
      <c r="JZ1488" s="471">
        <v>0</v>
      </c>
      <c r="KA1488" s="471">
        <v>0</v>
      </c>
      <c r="KB1488" s="471">
        <v>0</v>
      </c>
      <c r="KC1488" s="496">
        <v>0</v>
      </c>
      <c r="KD1488" s="503">
        <v>50</v>
      </c>
      <c r="KE1488" s="471">
        <v>1</v>
      </c>
      <c r="KF1488" s="471">
        <v>0</v>
      </c>
      <c r="KG1488" s="471">
        <v>0</v>
      </c>
      <c r="KH1488" s="471">
        <v>0</v>
      </c>
      <c r="KI1488" s="471">
        <v>0</v>
      </c>
      <c r="KJ1488" s="471">
        <v>0</v>
      </c>
      <c r="KK1488" s="471">
        <v>0</v>
      </c>
      <c r="KL1488" s="471">
        <v>0</v>
      </c>
      <c r="KM1488" s="496">
        <v>1</v>
      </c>
      <c r="KN1488" s="503">
        <v>0</v>
      </c>
      <c r="KO1488" s="471">
        <v>0</v>
      </c>
      <c r="KP1488" s="471">
        <v>0</v>
      </c>
      <c r="KQ1488" s="471">
        <v>0</v>
      </c>
      <c r="KR1488" s="471">
        <v>0</v>
      </c>
      <c r="KS1488" s="471">
        <v>0</v>
      </c>
      <c r="KT1488" s="471">
        <v>0</v>
      </c>
      <c r="KU1488" s="471">
        <v>0</v>
      </c>
      <c r="KV1488" s="471">
        <v>0</v>
      </c>
      <c r="KW1488" s="496">
        <v>0</v>
      </c>
      <c r="KX1488" s="471">
        <v>181</v>
      </c>
      <c r="KY1488" s="471">
        <v>67</v>
      </c>
      <c r="KZ1488" s="471">
        <v>37</v>
      </c>
      <c r="LA1488" s="471">
        <v>33</v>
      </c>
      <c r="LB1488" s="471">
        <v>13</v>
      </c>
      <c r="LC1488" s="471">
        <v>3</v>
      </c>
      <c r="LD1488" s="471">
        <v>3</v>
      </c>
      <c r="LE1488" s="471">
        <v>0</v>
      </c>
      <c r="LF1488" s="496">
        <v>337</v>
      </c>
      <c r="LG1488" s="262"/>
      <c r="LH1488" s="262"/>
      <c r="LI1488" s="262"/>
      <c r="LJ1488" s="262"/>
      <c r="LK1488" s="262"/>
      <c r="LL1488" s="262"/>
      <c r="LM1488" s="262"/>
      <c r="LN1488" s="262"/>
      <c r="LO1488" s="262"/>
      <c r="LP1488" s="262"/>
      <c r="LQ1488" s="262"/>
      <c r="LR1488" s="262"/>
      <c r="LS1488" s="262"/>
      <c r="LT1488" s="262"/>
      <c r="LU1488" s="262"/>
      <c r="LV1488" s="262"/>
      <c r="LW1488" s="262"/>
      <c r="LX1488" s="262"/>
      <c r="LY1488" s="262"/>
      <c r="LZ1488" s="262"/>
      <c r="MA1488" s="262"/>
      <c r="MB1488" s="262"/>
      <c r="MC1488" s="262"/>
      <c r="MD1488" s="262"/>
      <c r="ME1488" s="262"/>
      <c r="MF1488" s="262"/>
      <c r="MG1488" s="262"/>
      <c r="MH1488" s="262"/>
      <c r="MI1488" s="262"/>
      <c r="MJ1488" s="262"/>
      <c r="MK1488" s="262"/>
      <c r="ML1488" s="262"/>
      <c r="MM1488" s="262"/>
      <c r="MN1488" s="262"/>
      <c r="MO1488" s="262"/>
      <c r="MP1488" s="262"/>
      <c r="MQ1488" s="262"/>
      <c r="MR1488" s="262"/>
      <c r="MS1488" s="262"/>
      <c r="MT1488" s="262"/>
      <c r="MU1488" s="262"/>
    </row>
    <row r="1489" spans="1:359" x14ac:dyDescent="0.2">
      <c r="A1489" s="241" t="s">
        <v>402</v>
      </c>
      <c r="B1489" s="476" t="s">
        <v>1015</v>
      </c>
      <c r="C1489" s="326" t="s">
        <v>807</v>
      </c>
      <c r="D1489" s="283" t="s">
        <v>403</v>
      </c>
      <c r="E1489" s="503">
        <v>0</v>
      </c>
      <c r="F1489" s="471">
        <v>576</v>
      </c>
      <c r="G1489" s="471">
        <v>188</v>
      </c>
      <c r="H1489" s="471">
        <v>163</v>
      </c>
      <c r="I1489" s="471">
        <v>64</v>
      </c>
      <c r="J1489" s="471">
        <v>25</v>
      </c>
      <c r="K1489" s="471">
        <v>8</v>
      </c>
      <c r="L1489" s="471">
        <v>7</v>
      </c>
      <c r="M1489" s="471">
        <v>1</v>
      </c>
      <c r="N1489" s="496">
        <v>1032</v>
      </c>
      <c r="O1489" s="503">
        <v>10</v>
      </c>
      <c r="P1489" s="471">
        <v>0</v>
      </c>
      <c r="Q1489" s="471">
        <v>0</v>
      </c>
      <c r="R1489" s="471">
        <v>0</v>
      </c>
      <c r="S1489" s="471">
        <v>0</v>
      </c>
      <c r="T1489" s="471">
        <v>0</v>
      </c>
      <c r="U1489" s="471">
        <v>0</v>
      </c>
      <c r="V1489" s="471">
        <v>0</v>
      </c>
      <c r="W1489" s="471">
        <v>0</v>
      </c>
      <c r="X1489" s="496">
        <v>0</v>
      </c>
      <c r="Y1489" s="503">
        <v>25</v>
      </c>
      <c r="Z1489" s="471">
        <v>0</v>
      </c>
      <c r="AA1489" s="471">
        <v>0</v>
      </c>
      <c r="AB1489" s="471">
        <v>0</v>
      </c>
      <c r="AC1489" s="471">
        <v>0</v>
      </c>
      <c r="AD1489" s="471">
        <v>0</v>
      </c>
      <c r="AE1489" s="471">
        <v>0</v>
      </c>
      <c r="AF1489" s="471">
        <v>0</v>
      </c>
      <c r="AG1489" s="471">
        <v>0</v>
      </c>
      <c r="AH1489" s="496">
        <v>0</v>
      </c>
      <c r="AI1489" s="503">
        <v>50</v>
      </c>
      <c r="AJ1489" s="471">
        <v>5</v>
      </c>
      <c r="AK1489" s="471">
        <v>0</v>
      </c>
      <c r="AL1489" s="471">
        <v>0</v>
      </c>
      <c r="AM1489" s="471">
        <v>0</v>
      </c>
      <c r="AN1489" s="471">
        <v>0</v>
      </c>
      <c r="AO1489" s="471">
        <v>0</v>
      </c>
      <c r="AP1489" s="471">
        <v>0</v>
      </c>
      <c r="AQ1489" s="471">
        <v>0</v>
      </c>
      <c r="AR1489" s="496">
        <v>5</v>
      </c>
      <c r="AS1489" s="503">
        <v>100</v>
      </c>
      <c r="AT1489" s="471">
        <v>11</v>
      </c>
      <c r="AU1489" s="471">
        <v>0</v>
      </c>
      <c r="AV1489" s="471">
        <v>0</v>
      </c>
      <c r="AW1489" s="471">
        <v>0</v>
      </c>
      <c r="AX1489" s="471">
        <v>0</v>
      </c>
      <c r="AY1489" s="471">
        <v>0</v>
      </c>
      <c r="AZ1489" s="471">
        <v>0</v>
      </c>
      <c r="BA1489" s="471">
        <v>0</v>
      </c>
      <c r="BB1489" s="496">
        <v>11</v>
      </c>
      <c r="BC1489" s="503">
        <v>0</v>
      </c>
      <c r="BD1489" s="471">
        <v>0</v>
      </c>
      <c r="BE1489" s="471">
        <v>0</v>
      </c>
      <c r="BF1489" s="471">
        <v>0</v>
      </c>
      <c r="BG1489" s="471">
        <v>0</v>
      </c>
      <c r="BH1489" s="471">
        <v>0</v>
      </c>
      <c r="BI1489" s="471">
        <v>0</v>
      </c>
      <c r="BJ1489" s="471">
        <v>0</v>
      </c>
      <c r="BK1489" s="471">
        <v>0</v>
      </c>
      <c r="BL1489" s="496">
        <v>0</v>
      </c>
      <c r="BM1489" s="471">
        <v>16</v>
      </c>
      <c r="BN1489" s="471">
        <v>0</v>
      </c>
      <c r="BO1489" s="471">
        <v>0</v>
      </c>
      <c r="BP1489" s="471">
        <v>0</v>
      </c>
      <c r="BQ1489" s="471">
        <v>0</v>
      </c>
      <c r="BR1489" s="471">
        <v>0</v>
      </c>
      <c r="BS1489" s="471">
        <v>0</v>
      </c>
      <c r="BT1489" s="471">
        <v>0</v>
      </c>
      <c r="BU1489" s="496">
        <v>16</v>
      </c>
      <c r="BV1489" s="471">
        <v>592</v>
      </c>
      <c r="BW1489" s="471">
        <v>188</v>
      </c>
      <c r="BX1489" s="471">
        <v>163</v>
      </c>
      <c r="BY1489" s="471">
        <v>64</v>
      </c>
      <c r="BZ1489" s="471">
        <v>25</v>
      </c>
      <c r="CA1489" s="471">
        <v>8</v>
      </c>
      <c r="CB1489" s="471">
        <v>7</v>
      </c>
      <c r="CC1489" s="471">
        <v>1</v>
      </c>
      <c r="CD1489" s="496">
        <v>1048</v>
      </c>
      <c r="CE1489" s="503">
        <v>10</v>
      </c>
      <c r="CF1489" s="471">
        <v>0</v>
      </c>
      <c r="CG1489" s="471">
        <v>0</v>
      </c>
      <c r="CH1489" s="471">
        <v>0</v>
      </c>
      <c r="CI1489" s="471">
        <v>0</v>
      </c>
      <c r="CJ1489" s="471">
        <v>0</v>
      </c>
      <c r="CK1489" s="471">
        <v>0</v>
      </c>
      <c r="CL1489" s="471">
        <v>0</v>
      </c>
      <c r="CM1489" s="471">
        <v>0</v>
      </c>
      <c r="CN1489" s="496">
        <v>0</v>
      </c>
      <c r="CO1489" s="503">
        <v>25</v>
      </c>
      <c r="CP1489" s="471">
        <v>0</v>
      </c>
      <c r="CQ1489" s="471">
        <v>0</v>
      </c>
      <c r="CR1489" s="471">
        <v>0</v>
      </c>
      <c r="CS1489" s="471">
        <v>0</v>
      </c>
      <c r="CT1489" s="471">
        <v>0</v>
      </c>
      <c r="CU1489" s="471">
        <v>0</v>
      </c>
      <c r="CV1489" s="471">
        <v>0</v>
      </c>
      <c r="CW1489" s="471">
        <v>0</v>
      </c>
      <c r="CX1489" s="496">
        <v>0</v>
      </c>
      <c r="CY1489" s="503">
        <v>50</v>
      </c>
      <c r="CZ1489" s="471">
        <v>0</v>
      </c>
      <c r="DA1489" s="471">
        <v>0</v>
      </c>
      <c r="DB1489" s="471">
        <v>0</v>
      </c>
      <c r="DC1489" s="471">
        <v>0</v>
      </c>
      <c r="DD1489" s="471">
        <v>0</v>
      </c>
      <c r="DE1489" s="471">
        <v>0</v>
      </c>
      <c r="DF1489" s="471">
        <v>0</v>
      </c>
      <c r="DG1489" s="471">
        <v>0</v>
      </c>
      <c r="DH1489" s="496">
        <v>0</v>
      </c>
      <c r="DI1489" s="503">
        <v>100</v>
      </c>
      <c r="DJ1489" s="471">
        <v>99</v>
      </c>
      <c r="DK1489" s="471">
        <v>14</v>
      </c>
      <c r="DL1489" s="471">
        <v>18</v>
      </c>
      <c r="DM1489" s="471">
        <v>3</v>
      </c>
      <c r="DN1489" s="471">
        <v>1</v>
      </c>
      <c r="DO1489" s="471">
        <v>0</v>
      </c>
      <c r="DP1489" s="471">
        <v>1</v>
      </c>
      <c r="DQ1489" s="471">
        <v>0</v>
      </c>
      <c r="DR1489" s="496">
        <v>136</v>
      </c>
      <c r="DS1489" s="503">
        <v>0</v>
      </c>
      <c r="DT1489" s="471">
        <v>0</v>
      </c>
      <c r="DU1489" s="471">
        <v>0</v>
      </c>
      <c r="DV1489" s="471">
        <v>0</v>
      </c>
      <c r="DW1489" s="471">
        <v>0</v>
      </c>
      <c r="DX1489" s="471">
        <v>0</v>
      </c>
      <c r="DY1489" s="471">
        <v>0</v>
      </c>
      <c r="DZ1489" s="471">
        <v>0</v>
      </c>
      <c r="EA1489" s="471">
        <v>0</v>
      </c>
      <c r="EB1489" s="496">
        <v>0</v>
      </c>
      <c r="EC1489" s="471">
        <v>99</v>
      </c>
      <c r="ED1489" s="471">
        <v>14</v>
      </c>
      <c r="EE1489" s="471">
        <v>18</v>
      </c>
      <c r="EF1489" s="471">
        <v>3</v>
      </c>
      <c r="EG1489" s="471">
        <v>1</v>
      </c>
      <c r="EH1489" s="471">
        <v>0</v>
      </c>
      <c r="EI1489" s="471">
        <v>1</v>
      </c>
      <c r="EJ1489" s="471">
        <v>0</v>
      </c>
      <c r="EK1489" s="496">
        <v>136</v>
      </c>
      <c r="EL1489" s="518">
        <v>50</v>
      </c>
      <c r="EM1489" s="471">
        <v>38</v>
      </c>
      <c r="EN1489" s="471">
        <v>13</v>
      </c>
      <c r="EO1489" s="471">
        <v>11</v>
      </c>
      <c r="EP1489" s="471">
        <v>5</v>
      </c>
      <c r="EQ1489" s="471">
        <v>0</v>
      </c>
      <c r="ER1489" s="471">
        <v>0</v>
      </c>
      <c r="ES1489" s="471">
        <v>1</v>
      </c>
      <c r="ET1489" s="471">
        <v>0</v>
      </c>
      <c r="EU1489" s="496">
        <v>68</v>
      </c>
      <c r="EV1489" s="503">
        <v>100</v>
      </c>
      <c r="EW1489" s="471">
        <v>0</v>
      </c>
      <c r="EX1489" s="471">
        <v>0</v>
      </c>
      <c r="EY1489" s="471">
        <v>0</v>
      </c>
      <c r="EZ1489" s="471">
        <v>0</v>
      </c>
      <c r="FA1489" s="471">
        <v>0</v>
      </c>
      <c r="FB1489" s="471">
        <v>0</v>
      </c>
      <c r="FC1489" s="471">
        <v>0</v>
      </c>
      <c r="FD1489" s="471">
        <v>0</v>
      </c>
      <c r="FE1489" s="496">
        <v>0</v>
      </c>
      <c r="FF1489" s="503">
        <v>150</v>
      </c>
      <c r="FG1489" s="471">
        <v>0</v>
      </c>
      <c r="FH1489" s="471">
        <v>0</v>
      </c>
      <c r="FI1489" s="471">
        <v>0</v>
      </c>
      <c r="FJ1489" s="471">
        <v>0</v>
      </c>
      <c r="FK1489" s="471">
        <v>0</v>
      </c>
      <c r="FL1489" s="471">
        <v>0</v>
      </c>
      <c r="FM1489" s="471">
        <v>0</v>
      </c>
      <c r="FN1489" s="471">
        <v>0</v>
      </c>
      <c r="FO1489" s="496">
        <v>0</v>
      </c>
      <c r="FP1489" s="503">
        <v>200</v>
      </c>
      <c r="FQ1489" s="471">
        <v>0</v>
      </c>
      <c r="FR1489" s="471">
        <v>0</v>
      </c>
      <c r="FS1489" s="471">
        <v>0</v>
      </c>
      <c r="FT1489" s="471">
        <v>0</v>
      </c>
      <c r="FU1489" s="471">
        <v>0</v>
      </c>
      <c r="FV1489" s="471">
        <v>0</v>
      </c>
      <c r="FW1489" s="471">
        <v>0</v>
      </c>
      <c r="FX1489" s="471">
        <v>0</v>
      </c>
      <c r="FY1489" s="496">
        <v>0</v>
      </c>
      <c r="FZ1489" s="503">
        <v>0</v>
      </c>
      <c r="GA1489" s="471">
        <v>0</v>
      </c>
      <c r="GB1489" s="471">
        <v>0</v>
      </c>
      <c r="GC1489" s="471">
        <v>0</v>
      </c>
      <c r="GD1489" s="471">
        <v>0</v>
      </c>
      <c r="GE1489" s="471">
        <v>0</v>
      </c>
      <c r="GF1489" s="471">
        <v>0</v>
      </c>
      <c r="GG1489" s="471">
        <v>0</v>
      </c>
      <c r="GH1489" s="471">
        <v>0</v>
      </c>
      <c r="GI1489" s="496">
        <v>0</v>
      </c>
      <c r="GJ1489" s="471">
        <v>38</v>
      </c>
      <c r="GK1489" s="471">
        <v>13</v>
      </c>
      <c r="GL1489" s="471">
        <v>11</v>
      </c>
      <c r="GM1489" s="471">
        <v>5</v>
      </c>
      <c r="GN1489" s="471">
        <v>0</v>
      </c>
      <c r="GO1489" s="471">
        <v>0</v>
      </c>
      <c r="GP1489" s="471">
        <v>1</v>
      </c>
      <c r="GQ1489" s="471">
        <v>0</v>
      </c>
      <c r="GR1489" s="496">
        <v>68</v>
      </c>
      <c r="GS1489" s="503">
        <v>100</v>
      </c>
      <c r="GT1489" s="471">
        <v>28</v>
      </c>
      <c r="GU1489" s="471">
        <v>13</v>
      </c>
      <c r="GV1489" s="471">
        <v>9</v>
      </c>
      <c r="GW1489" s="471">
        <v>5</v>
      </c>
      <c r="GX1489" s="471">
        <v>4</v>
      </c>
      <c r="GY1489" s="471">
        <v>1</v>
      </c>
      <c r="GZ1489" s="471">
        <v>0</v>
      </c>
      <c r="HA1489" s="471">
        <v>0</v>
      </c>
      <c r="HB1489" s="496">
        <v>60</v>
      </c>
      <c r="HC1489" s="503">
        <v>150</v>
      </c>
      <c r="HD1489" s="471">
        <v>0</v>
      </c>
      <c r="HE1489" s="471">
        <v>0</v>
      </c>
      <c r="HF1489" s="471">
        <v>0</v>
      </c>
      <c r="HG1489" s="471">
        <v>0</v>
      </c>
      <c r="HH1489" s="471">
        <v>0</v>
      </c>
      <c r="HI1489" s="471">
        <v>0</v>
      </c>
      <c r="HJ1489" s="471">
        <v>0</v>
      </c>
      <c r="HK1489" s="471">
        <v>0</v>
      </c>
      <c r="HL1489" s="496">
        <v>0</v>
      </c>
      <c r="HM1489" s="503">
        <v>200</v>
      </c>
      <c r="HN1489" s="471">
        <v>0</v>
      </c>
      <c r="HO1489" s="471">
        <v>0</v>
      </c>
      <c r="HP1489" s="471">
        <v>0</v>
      </c>
      <c r="HQ1489" s="471">
        <v>0</v>
      </c>
      <c r="HR1489" s="471">
        <v>0</v>
      </c>
      <c r="HS1489" s="471">
        <v>0</v>
      </c>
      <c r="HT1489" s="471">
        <v>0</v>
      </c>
      <c r="HU1489" s="471">
        <v>0</v>
      </c>
      <c r="HV1489" s="496">
        <v>0</v>
      </c>
      <c r="HW1489" s="503">
        <v>250</v>
      </c>
      <c r="HX1489" s="471">
        <v>0</v>
      </c>
      <c r="HY1489" s="471">
        <v>0</v>
      </c>
      <c r="HZ1489" s="471">
        <v>0</v>
      </c>
      <c r="IA1489" s="471">
        <v>0</v>
      </c>
      <c r="IB1489" s="471">
        <v>0</v>
      </c>
      <c r="IC1489" s="471">
        <v>0</v>
      </c>
      <c r="ID1489" s="471">
        <v>0</v>
      </c>
      <c r="IE1489" s="471">
        <v>0</v>
      </c>
      <c r="IF1489" s="496">
        <v>0</v>
      </c>
      <c r="IG1489" s="503">
        <v>300</v>
      </c>
      <c r="IH1489" s="471">
        <v>0</v>
      </c>
      <c r="II1489" s="471">
        <v>0</v>
      </c>
      <c r="IJ1489" s="471">
        <v>0</v>
      </c>
      <c r="IK1489" s="471">
        <v>0</v>
      </c>
      <c r="IL1489" s="471">
        <v>0</v>
      </c>
      <c r="IM1489" s="471">
        <v>0</v>
      </c>
      <c r="IN1489" s="471">
        <v>0</v>
      </c>
      <c r="IO1489" s="471">
        <v>0</v>
      </c>
      <c r="IP1489" s="496">
        <v>0</v>
      </c>
      <c r="IQ1489" s="503">
        <v>0</v>
      </c>
      <c r="IR1489" s="471">
        <v>0</v>
      </c>
      <c r="IS1489" s="471">
        <v>0</v>
      </c>
      <c r="IT1489" s="471">
        <v>0</v>
      </c>
      <c r="IU1489" s="471">
        <v>0</v>
      </c>
      <c r="IV1489" s="471">
        <v>0</v>
      </c>
      <c r="IW1489" s="471">
        <v>0</v>
      </c>
      <c r="IX1489" s="471">
        <v>0</v>
      </c>
      <c r="IY1489" s="471">
        <v>0</v>
      </c>
      <c r="IZ1489" s="496">
        <v>0</v>
      </c>
      <c r="JA1489" s="471">
        <v>28</v>
      </c>
      <c r="JB1489" s="471">
        <v>13</v>
      </c>
      <c r="JC1489" s="471">
        <v>9</v>
      </c>
      <c r="JD1489" s="471">
        <v>5</v>
      </c>
      <c r="JE1489" s="471">
        <v>4</v>
      </c>
      <c r="JF1489" s="471">
        <v>1</v>
      </c>
      <c r="JG1489" s="471">
        <v>0</v>
      </c>
      <c r="JH1489" s="471">
        <v>0</v>
      </c>
      <c r="JI1489" s="471">
        <v>60</v>
      </c>
      <c r="JJ1489" s="503">
        <v>0</v>
      </c>
      <c r="JK1489" s="471">
        <v>43</v>
      </c>
      <c r="JL1489" s="471">
        <v>31</v>
      </c>
      <c r="JM1489" s="471">
        <v>25</v>
      </c>
      <c r="JN1489" s="471">
        <v>16</v>
      </c>
      <c r="JO1489" s="471">
        <v>4</v>
      </c>
      <c r="JP1489" s="471">
        <v>3</v>
      </c>
      <c r="JQ1489" s="471">
        <v>0</v>
      </c>
      <c r="JR1489" s="471">
        <v>0</v>
      </c>
      <c r="JS1489" s="496">
        <v>122</v>
      </c>
      <c r="JT1489" s="503">
        <v>10</v>
      </c>
      <c r="JU1489" s="471">
        <v>0</v>
      </c>
      <c r="JV1489" s="471">
        <v>0</v>
      </c>
      <c r="JW1489" s="471">
        <v>0</v>
      </c>
      <c r="JX1489" s="471">
        <v>0</v>
      </c>
      <c r="JY1489" s="471">
        <v>0</v>
      </c>
      <c r="JZ1489" s="471">
        <v>0</v>
      </c>
      <c r="KA1489" s="471">
        <v>0</v>
      </c>
      <c r="KB1489" s="471">
        <v>0</v>
      </c>
      <c r="KC1489" s="496">
        <v>0</v>
      </c>
      <c r="KD1489" s="503">
        <v>50</v>
      </c>
      <c r="KE1489" s="471">
        <v>1</v>
      </c>
      <c r="KF1489" s="471">
        <v>0</v>
      </c>
      <c r="KG1489" s="471">
        <v>0</v>
      </c>
      <c r="KH1489" s="471">
        <v>0</v>
      </c>
      <c r="KI1489" s="471">
        <v>0</v>
      </c>
      <c r="KJ1489" s="471">
        <v>0</v>
      </c>
      <c r="KK1489" s="471">
        <v>0</v>
      </c>
      <c r="KL1489" s="471">
        <v>0</v>
      </c>
      <c r="KM1489" s="496">
        <v>1</v>
      </c>
      <c r="KN1489" s="503">
        <v>0</v>
      </c>
      <c r="KO1489" s="471">
        <v>0</v>
      </c>
      <c r="KP1489" s="471">
        <v>0</v>
      </c>
      <c r="KQ1489" s="471">
        <v>0</v>
      </c>
      <c r="KR1489" s="471">
        <v>0</v>
      </c>
      <c r="KS1489" s="471">
        <v>0</v>
      </c>
      <c r="KT1489" s="471">
        <v>0</v>
      </c>
      <c r="KU1489" s="471">
        <v>0</v>
      </c>
      <c r="KV1489" s="471">
        <v>0</v>
      </c>
      <c r="KW1489" s="496">
        <v>0</v>
      </c>
      <c r="KX1489" s="471">
        <v>44</v>
      </c>
      <c r="KY1489" s="471">
        <v>31</v>
      </c>
      <c r="KZ1489" s="471">
        <v>25</v>
      </c>
      <c r="LA1489" s="471">
        <v>16</v>
      </c>
      <c r="LB1489" s="471">
        <v>4</v>
      </c>
      <c r="LC1489" s="471">
        <v>3</v>
      </c>
      <c r="LD1489" s="471">
        <v>0</v>
      </c>
      <c r="LE1489" s="471">
        <v>0</v>
      </c>
      <c r="LF1489" s="496">
        <v>123</v>
      </c>
      <c r="LG1489" s="262"/>
      <c r="LH1489" s="262"/>
      <c r="LI1489" s="262"/>
      <c r="LJ1489" s="262"/>
      <c r="LK1489" s="262"/>
      <c r="LL1489" s="262"/>
      <c r="LM1489" s="262"/>
      <c r="LN1489" s="262"/>
      <c r="LO1489" s="262"/>
      <c r="LP1489" s="262"/>
      <c r="LQ1489" s="262"/>
      <c r="LR1489" s="262"/>
      <c r="LS1489" s="262"/>
      <c r="LT1489" s="262"/>
      <c r="LU1489" s="262"/>
      <c r="LV1489" s="262"/>
      <c r="LW1489" s="262"/>
      <c r="LX1489" s="262"/>
      <c r="LY1489" s="262"/>
      <c r="LZ1489" s="262"/>
      <c r="MA1489" s="262"/>
      <c r="MB1489" s="262"/>
      <c r="MC1489" s="262"/>
      <c r="MD1489" s="262"/>
      <c r="ME1489" s="262"/>
      <c r="MF1489" s="262"/>
      <c r="MG1489" s="262"/>
      <c r="MH1489" s="262"/>
      <c r="MI1489" s="262"/>
      <c r="MJ1489" s="262"/>
      <c r="MK1489" s="262"/>
      <c r="ML1489" s="262"/>
      <c r="MM1489" s="262"/>
      <c r="MN1489" s="262"/>
      <c r="MO1489" s="262"/>
      <c r="MP1489" s="262"/>
      <c r="MQ1489" s="262"/>
      <c r="MR1489" s="262"/>
      <c r="MS1489" s="262"/>
      <c r="MT1489" s="262"/>
      <c r="MU1489" s="262"/>
    </row>
    <row r="1490" spans="1:359" x14ac:dyDescent="0.2">
      <c r="A1490" s="241" t="s">
        <v>404</v>
      </c>
      <c r="B1490" s="476" t="s">
        <v>1016</v>
      </c>
      <c r="C1490" s="326" t="s">
        <v>786</v>
      </c>
      <c r="D1490" s="283" t="s">
        <v>405</v>
      </c>
      <c r="E1490" s="503">
        <v>0</v>
      </c>
      <c r="F1490" s="471">
        <v>74</v>
      </c>
      <c r="G1490" s="471">
        <v>59</v>
      </c>
      <c r="H1490" s="471">
        <v>54</v>
      </c>
      <c r="I1490" s="471">
        <v>22</v>
      </c>
      <c r="J1490" s="471">
        <v>17</v>
      </c>
      <c r="K1490" s="471">
        <v>7</v>
      </c>
      <c r="L1490" s="471">
        <v>4</v>
      </c>
      <c r="M1490" s="471">
        <v>1</v>
      </c>
      <c r="N1490" s="496">
        <v>238</v>
      </c>
      <c r="O1490" s="503">
        <v>10</v>
      </c>
      <c r="P1490" s="471">
        <v>0</v>
      </c>
      <c r="Q1490" s="471">
        <v>0</v>
      </c>
      <c r="R1490" s="471">
        <v>0</v>
      </c>
      <c r="S1490" s="471">
        <v>0</v>
      </c>
      <c r="T1490" s="471">
        <v>0</v>
      </c>
      <c r="U1490" s="471">
        <v>0</v>
      </c>
      <c r="V1490" s="471">
        <v>0</v>
      </c>
      <c r="W1490" s="471">
        <v>0</v>
      </c>
      <c r="X1490" s="496">
        <v>0</v>
      </c>
      <c r="Y1490" s="503">
        <v>25</v>
      </c>
      <c r="Z1490" s="471">
        <v>0</v>
      </c>
      <c r="AA1490" s="471">
        <v>0</v>
      </c>
      <c r="AB1490" s="471">
        <v>0</v>
      </c>
      <c r="AC1490" s="471">
        <v>0</v>
      </c>
      <c r="AD1490" s="471">
        <v>0</v>
      </c>
      <c r="AE1490" s="471">
        <v>0</v>
      </c>
      <c r="AF1490" s="471">
        <v>0</v>
      </c>
      <c r="AG1490" s="471">
        <v>0</v>
      </c>
      <c r="AH1490" s="496">
        <v>0</v>
      </c>
      <c r="AI1490" s="503">
        <v>50</v>
      </c>
      <c r="AJ1490" s="471">
        <v>0</v>
      </c>
      <c r="AK1490" s="471">
        <v>0</v>
      </c>
      <c r="AL1490" s="471">
        <v>0</v>
      </c>
      <c r="AM1490" s="471">
        <v>0</v>
      </c>
      <c r="AN1490" s="471">
        <v>0</v>
      </c>
      <c r="AO1490" s="471">
        <v>0</v>
      </c>
      <c r="AP1490" s="471">
        <v>0</v>
      </c>
      <c r="AQ1490" s="471">
        <v>0</v>
      </c>
      <c r="AR1490" s="496">
        <v>0</v>
      </c>
      <c r="AS1490" s="503">
        <v>100</v>
      </c>
      <c r="AT1490" s="471">
        <v>0</v>
      </c>
      <c r="AU1490" s="471">
        <v>0</v>
      </c>
      <c r="AV1490" s="471">
        <v>0</v>
      </c>
      <c r="AW1490" s="471">
        <v>0</v>
      </c>
      <c r="AX1490" s="471">
        <v>0</v>
      </c>
      <c r="AY1490" s="471">
        <v>0</v>
      </c>
      <c r="AZ1490" s="471">
        <v>0</v>
      </c>
      <c r="BA1490" s="471">
        <v>0</v>
      </c>
      <c r="BB1490" s="496">
        <v>0</v>
      </c>
      <c r="BC1490" s="503">
        <v>0</v>
      </c>
      <c r="BD1490" s="471">
        <v>0</v>
      </c>
      <c r="BE1490" s="471">
        <v>0</v>
      </c>
      <c r="BF1490" s="471">
        <v>0</v>
      </c>
      <c r="BG1490" s="471">
        <v>0</v>
      </c>
      <c r="BH1490" s="471">
        <v>0</v>
      </c>
      <c r="BI1490" s="471">
        <v>0</v>
      </c>
      <c r="BJ1490" s="471">
        <v>0</v>
      </c>
      <c r="BK1490" s="471">
        <v>0</v>
      </c>
      <c r="BL1490" s="496">
        <v>0</v>
      </c>
      <c r="BM1490" s="471">
        <v>0</v>
      </c>
      <c r="BN1490" s="471">
        <v>0</v>
      </c>
      <c r="BO1490" s="471">
        <v>0</v>
      </c>
      <c r="BP1490" s="471">
        <v>0</v>
      </c>
      <c r="BQ1490" s="471">
        <v>0</v>
      </c>
      <c r="BR1490" s="471">
        <v>0</v>
      </c>
      <c r="BS1490" s="471">
        <v>0</v>
      </c>
      <c r="BT1490" s="471">
        <v>0</v>
      </c>
      <c r="BU1490" s="496">
        <v>0</v>
      </c>
      <c r="BV1490" s="471">
        <v>74</v>
      </c>
      <c r="BW1490" s="471">
        <v>59</v>
      </c>
      <c r="BX1490" s="471">
        <v>54</v>
      </c>
      <c r="BY1490" s="471">
        <v>22</v>
      </c>
      <c r="BZ1490" s="471">
        <v>17</v>
      </c>
      <c r="CA1490" s="471">
        <v>7</v>
      </c>
      <c r="CB1490" s="471">
        <v>4</v>
      </c>
      <c r="CC1490" s="471">
        <v>1</v>
      </c>
      <c r="CD1490" s="496">
        <v>238</v>
      </c>
      <c r="CE1490" s="503">
        <v>10</v>
      </c>
      <c r="CF1490" s="471">
        <v>0</v>
      </c>
      <c r="CG1490" s="471">
        <v>0</v>
      </c>
      <c r="CH1490" s="471">
        <v>0</v>
      </c>
      <c r="CI1490" s="471">
        <v>0</v>
      </c>
      <c r="CJ1490" s="471">
        <v>0</v>
      </c>
      <c r="CK1490" s="471">
        <v>0</v>
      </c>
      <c r="CL1490" s="471">
        <v>0</v>
      </c>
      <c r="CM1490" s="471">
        <v>0</v>
      </c>
      <c r="CN1490" s="496">
        <v>0</v>
      </c>
      <c r="CO1490" s="503">
        <v>25</v>
      </c>
      <c r="CP1490" s="471">
        <v>0</v>
      </c>
      <c r="CQ1490" s="471">
        <v>0</v>
      </c>
      <c r="CR1490" s="471">
        <v>0</v>
      </c>
      <c r="CS1490" s="471">
        <v>0</v>
      </c>
      <c r="CT1490" s="471">
        <v>0</v>
      </c>
      <c r="CU1490" s="471">
        <v>0</v>
      </c>
      <c r="CV1490" s="471">
        <v>0</v>
      </c>
      <c r="CW1490" s="471">
        <v>0</v>
      </c>
      <c r="CX1490" s="496">
        <v>0</v>
      </c>
      <c r="CY1490" s="503">
        <v>50</v>
      </c>
      <c r="CZ1490" s="471">
        <v>0</v>
      </c>
      <c r="DA1490" s="471">
        <v>0</v>
      </c>
      <c r="DB1490" s="471">
        <v>0</v>
      </c>
      <c r="DC1490" s="471">
        <v>0</v>
      </c>
      <c r="DD1490" s="471">
        <v>0</v>
      </c>
      <c r="DE1490" s="471">
        <v>0</v>
      </c>
      <c r="DF1490" s="471">
        <v>0</v>
      </c>
      <c r="DG1490" s="471">
        <v>0</v>
      </c>
      <c r="DH1490" s="496">
        <v>0</v>
      </c>
      <c r="DI1490" s="503">
        <v>100</v>
      </c>
      <c r="DJ1490" s="471">
        <v>6</v>
      </c>
      <c r="DK1490" s="471">
        <v>6</v>
      </c>
      <c r="DL1490" s="471">
        <v>0</v>
      </c>
      <c r="DM1490" s="471">
        <v>2</v>
      </c>
      <c r="DN1490" s="471">
        <v>2</v>
      </c>
      <c r="DO1490" s="471">
        <v>1</v>
      </c>
      <c r="DP1490" s="471">
        <v>0</v>
      </c>
      <c r="DQ1490" s="471">
        <v>0</v>
      </c>
      <c r="DR1490" s="496">
        <v>17</v>
      </c>
      <c r="DS1490" s="503">
        <v>0</v>
      </c>
      <c r="DT1490" s="471">
        <v>0</v>
      </c>
      <c r="DU1490" s="471">
        <v>0</v>
      </c>
      <c r="DV1490" s="471">
        <v>0</v>
      </c>
      <c r="DW1490" s="471">
        <v>0</v>
      </c>
      <c r="DX1490" s="471">
        <v>0</v>
      </c>
      <c r="DY1490" s="471">
        <v>0</v>
      </c>
      <c r="DZ1490" s="471">
        <v>0</v>
      </c>
      <c r="EA1490" s="471">
        <v>0</v>
      </c>
      <c r="EB1490" s="496">
        <v>0</v>
      </c>
      <c r="EC1490" s="471">
        <v>6</v>
      </c>
      <c r="ED1490" s="471">
        <v>6</v>
      </c>
      <c r="EE1490" s="471">
        <v>0</v>
      </c>
      <c r="EF1490" s="471">
        <v>2</v>
      </c>
      <c r="EG1490" s="471">
        <v>2</v>
      </c>
      <c r="EH1490" s="471">
        <v>1</v>
      </c>
      <c r="EI1490" s="471">
        <v>0</v>
      </c>
      <c r="EJ1490" s="471">
        <v>0</v>
      </c>
      <c r="EK1490" s="496">
        <v>17</v>
      </c>
      <c r="EL1490" s="518">
        <v>50</v>
      </c>
      <c r="EM1490" s="471">
        <v>0</v>
      </c>
      <c r="EN1490" s="471">
        <v>0</v>
      </c>
      <c r="EO1490" s="471">
        <v>0</v>
      </c>
      <c r="EP1490" s="471">
        <v>0</v>
      </c>
      <c r="EQ1490" s="471">
        <v>0</v>
      </c>
      <c r="ER1490" s="471">
        <v>0</v>
      </c>
      <c r="ES1490" s="471">
        <v>0</v>
      </c>
      <c r="ET1490" s="471">
        <v>0</v>
      </c>
      <c r="EU1490" s="496">
        <v>0</v>
      </c>
      <c r="EV1490" s="503">
        <v>100</v>
      </c>
      <c r="EW1490" s="471">
        <v>3</v>
      </c>
      <c r="EX1490" s="471">
        <v>1</v>
      </c>
      <c r="EY1490" s="471">
        <v>0</v>
      </c>
      <c r="EZ1490" s="471">
        <v>2</v>
      </c>
      <c r="FA1490" s="471">
        <v>0</v>
      </c>
      <c r="FB1490" s="471">
        <v>0</v>
      </c>
      <c r="FC1490" s="471">
        <v>1</v>
      </c>
      <c r="FD1490" s="471">
        <v>0</v>
      </c>
      <c r="FE1490" s="496">
        <v>7</v>
      </c>
      <c r="FF1490" s="503">
        <v>150</v>
      </c>
      <c r="FG1490" s="471">
        <v>0</v>
      </c>
      <c r="FH1490" s="471">
        <v>0</v>
      </c>
      <c r="FI1490" s="471">
        <v>0</v>
      </c>
      <c r="FJ1490" s="471">
        <v>0</v>
      </c>
      <c r="FK1490" s="471">
        <v>0</v>
      </c>
      <c r="FL1490" s="471">
        <v>0</v>
      </c>
      <c r="FM1490" s="471">
        <v>0</v>
      </c>
      <c r="FN1490" s="471">
        <v>0</v>
      </c>
      <c r="FO1490" s="496">
        <v>0</v>
      </c>
      <c r="FP1490" s="503">
        <v>200</v>
      </c>
      <c r="FQ1490" s="471">
        <v>0</v>
      </c>
      <c r="FR1490" s="471">
        <v>0</v>
      </c>
      <c r="FS1490" s="471">
        <v>0</v>
      </c>
      <c r="FT1490" s="471">
        <v>0</v>
      </c>
      <c r="FU1490" s="471">
        <v>0</v>
      </c>
      <c r="FV1490" s="471">
        <v>0</v>
      </c>
      <c r="FW1490" s="471">
        <v>0</v>
      </c>
      <c r="FX1490" s="471">
        <v>0</v>
      </c>
      <c r="FY1490" s="496">
        <v>0</v>
      </c>
      <c r="FZ1490" s="503">
        <v>0</v>
      </c>
      <c r="GA1490" s="471">
        <v>0</v>
      </c>
      <c r="GB1490" s="471">
        <v>0</v>
      </c>
      <c r="GC1490" s="471">
        <v>0</v>
      </c>
      <c r="GD1490" s="471">
        <v>0</v>
      </c>
      <c r="GE1490" s="471">
        <v>0</v>
      </c>
      <c r="GF1490" s="471">
        <v>0</v>
      </c>
      <c r="GG1490" s="471">
        <v>0</v>
      </c>
      <c r="GH1490" s="471">
        <v>0</v>
      </c>
      <c r="GI1490" s="496">
        <v>0</v>
      </c>
      <c r="GJ1490" s="471">
        <v>3</v>
      </c>
      <c r="GK1490" s="471">
        <v>1</v>
      </c>
      <c r="GL1490" s="471">
        <v>0</v>
      </c>
      <c r="GM1490" s="471">
        <v>2</v>
      </c>
      <c r="GN1490" s="471">
        <v>0</v>
      </c>
      <c r="GO1490" s="471">
        <v>0</v>
      </c>
      <c r="GP1490" s="471">
        <v>1</v>
      </c>
      <c r="GQ1490" s="471">
        <v>0</v>
      </c>
      <c r="GR1490" s="496">
        <v>7</v>
      </c>
      <c r="GS1490" s="503">
        <v>100</v>
      </c>
      <c r="GT1490" s="471">
        <v>2</v>
      </c>
      <c r="GU1490" s="471">
        <v>0</v>
      </c>
      <c r="GV1490" s="471">
        <v>2</v>
      </c>
      <c r="GW1490" s="471">
        <v>1</v>
      </c>
      <c r="GX1490" s="471">
        <v>1</v>
      </c>
      <c r="GY1490" s="471">
        <v>0</v>
      </c>
      <c r="GZ1490" s="471">
        <v>0</v>
      </c>
      <c r="HA1490" s="471">
        <v>0</v>
      </c>
      <c r="HB1490" s="496">
        <v>6</v>
      </c>
      <c r="HC1490" s="503">
        <v>150</v>
      </c>
      <c r="HD1490" s="471">
        <v>0</v>
      </c>
      <c r="HE1490" s="471">
        <v>0</v>
      </c>
      <c r="HF1490" s="471">
        <v>0</v>
      </c>
      <c r="HG1490" s="471">
        <v>0</v>
      </c>
      <c r="HH1490" s="471">
        <v>0</v>
      </c>
      <c r="HI1490" s="471">
        <v>0</v>
      </c>
      <c r="HJ1490" s="471">
        <v>0</v>
      </c>
      <c r="HK1490" s="471">
        <v>0</v>
      </c>
      <c r="HL1490" s="496">
        <v>0</v>
      </c>
      <c r="HM1490" s="503">
        <v>200</v>
      </c>
      <c r="HN1490" s="471">
        <v>0</v>
      </c>
      <c r="HO1490" s="471">
        <v>0</v>
      </c>
      <c r="HP1490" s="471">
        <v>0</v>
      </c>
      <c r="HQ1490" s="471">
        <v>0</v>
      </c>
      <c r="HR1490" s="471">
        <v>0</v>
      </c>
      <c r="HS1490" s="471">
        <v>0</v>
      </c>
      <c r="HT1490" s="471">
        <v>0</v>
      </c>
      <c r="HU1490" s="471">
        <v>0</v>
      </c>
      <c r="HV1490" s="496">
        <v>0</v>
      </c>
      <c r="HW1490" s="503">
        <v>250</v>
      </c>
      <c r="HX1490" s="471">
        <v>0</v>
      </c>
      <c r="HY1490" s="471">
        <v>0</v>
      </c>
      <c r="HZ1490" s="471">
        <v>0</v>
      </c>
      <c r="IA1490" s="471">
        <v>0</v>
      </c>
      <c r="IB1490" s="471">
        <v>0</v>
      </c>
      <c r="IC1490" s="471">
        <v>0</v>
      </c>
      <c r="ID1490" s="471">
        <v>0</v>
      </c>
      <c r="IE1490" s="471">
        <v>0</v>
      </c>
      <c r="IF1490" s="496">
        <v>0</v>
      </c>
      <c r="IG1490" s="503">
        <v>300</v>
      </c>
      <c r="IH1490" s="471">
        <v>0</v>
      </c>
      <c r="II1490" s="471">
        <v>0</v>
      </c>
      <c r="IJ1490" s="471">
        <v>0</v>
      </c>
      <c r="IK1490" s="471">
        <v>0</v>
      </c>
      <c r="IL1490" s="471">
        <v>0</v>
      </c>
      <c r="IM1490" s="471">
        <v>0</v>
      </c>
      <c r="IN1490" s="471">
        <v>0</v>
      </c>
      <c r="IO1490" s="471">
        <v>0</v>
      </c>
      <c r="IP1490" s="496">
        <v>0</v>
      </c>
      <c r="IQ1490" s="503">
        <v>0</v>
      </c>
      <c r="IR1490" s="471">
        <v>0</v>
      </c>
      <c r="IS1490" s="471">
        <v>0</v>
      </c>
      <c r="IT1490" s="471">
        <v>0</v>
      </c>
      <c r="IU1490" s="471">
        <v>0</v>
      </c>
      <c r="IV1490" s="471">
        <v>0</v>
      </c>
      <c r="IW1490" s="471">
        <v>0</v>
      </c>
      <c r="IX1490" s="471">
        <v>0</v>
      </c>
      <c r="IY1490" s="471">
        <v>0</v>
      </c>
      <c r="IZ1490" s="496">
        <v>0</v>
      </c>
      <c r="JA1490" s="471">
        <v>2</v>
      </c>
      <c r="JB1490" s="471">
        <v>0</v>
      </c>
      <c r="JC1490" s="471">
        <v>2</v>
      </c>
      <c r="JD1490" s="471">
        <v>1</v>
      </c>
      <c r="JE1490" s="471">
        <v>1</v>
      </c>
      <c r="JF1490" s="471">
        <v>0</v>
      </c>
      <c r="JG1490" s="471">
        <v>0</v>
      </c>
      <c r="JH1490" s="471">
        <v>0</v>
      </c>
      <c r="JI1490" s="471">
        <v>6</v>
      </c>
      <c r="JJ1490" s="503">
        <v>0</v>
      </c>
      <c r="JK1490" s="471">
        <v>12</v>
      </c>
      <c r="JL1490" s="471">
        <v>13</v>
      </c>
      <c r="JM1490" s="471">
        <v>12</v>
      </c>
      <c r="JN1490" s="471">
        <v>8</v>
      </c>
      <c r="JO1490" s="471">
        <v>2</v>
      </c>
      <c r="JP1490" s="471">
        <v>2</v>
      </c>
      <c r="JQ1490" s="471">
        <v>1</v>
      </c>
      <c r="JR1490" s="471">
        <v>0</v>
      </c>
      <c r="JS1490" s="496">
        <v>50</v>
      </c>
      <c r="JT1490" s="503">
        <v>10</v>
      </c>
      <c r="JU1490" s="471">
        <v>0</v>
      </c>
      <c r="JV1490" s="471">
        <v>0</v>
      </c>
      <c r="JW1490" s="471">
        <v>0</v>
      </c>
      <c r="JX1490" s="471">
        <v>0</v>
      </c>
      <c r="JY1490" s="471">
        <v>0</v>
      </c>
      <c r="JZ1490" s="471">
        <v>0</v>
      </c>
      <c r="KA1490" s="471">
        <v>0</v>
      </c>
      <c r="KB1490" s="471">
        <v>0</v>
      </c>
      <c r="KC1490" s="496">
        <v>0</v>
      </c>
      <c r="KD1490" s="503">
        <v>50</v>
      </c>
      <c r="KE1490" s="471">
        <v>0</v>
      </c>
      <c r="KF1490" s="471">
        <v>0</v>
      </c>
      <c r="KG1490" s="471">
        <v>0</v>
      </c>
      <c r="KH1490" s="471">
        <v>0</v>
      </c>
      <c r="KI1490" s="471">
        <v>0</v>
      </c>
      <c r="KJ1490" s="471">
        <v>0</v>
      </c>
      <c r="KK1490" s="471">
        <v>0</v>
      </c>
      <c r="KL1490" s="471">
        <v>0</v>
      </c>
      <c r="KM1490" s="496">
        <v>0</v>
      </c>
      <c r="KN1490" s="503">
        <v>0</v>
      </c>
      <c r="KO1490" s="471">
        <v>0</v>
      </c>
      <c r="KP1490" s="471">
        <v>0</v>
      </c>
      <c r="KQ1490" s="471">
        <v>0</v>
      </c>
      <c r="KR1490" s="471">
        <v>0</v>
      </c>
      <c r="KS1490" s="471">
        <v>0</v>
      </c>
      <c r="KT1490" s="471">
        <v>0</v>
      </c>
      <c r="KU1490" s="471">
        <v>0</v>
      </c>
      <c r="KV1490" s="471">
        <v>0</v>
      </c>
      <c r="KW1490" s="496">
        <v>0</v>
      </c>
      <c r="KX1490" s="471">
        <v>12</v>
      </c>
      <c r="KY1490" s="471">
        <v>13</v>
      </c>
      <c r="KZ1490" s="471">
        <v>12</v>
      </c>
      <c r="LA1490" s="471">
        <v>8</v>
      </c>
      <c r="LB1490" s="471">
        <v>2</v>
      </c>
      <c r="LC1490" s="471">
        <v>2</v>
      </c>
      <c r="LD1490" s="471">
        <v>1</v>
      </c>
      <c r="LE1490" s="471">
        <v>0</v>
      </c>
      <c r="LF1490" s="496">
        <v>50</v>
      </c>
      <c r="LG1490" s="262"/>
      <c r="LH1490" s="262"/>
      <c r="LI1490" s="262"/>
      <c r="LJ1490" s="262"/>
      <c r="LK1490" s="262"/>
      <c r="LL1490" s="262"/>
      <c r="LM1490" s="262"/>
      <c r="LN1490" s="262"/>
      <c r="LO1490" s="262"/>
      <c r="LP1490" s="262"/>
      <c r="LQ1490" s="262"/>
      <c r="LR1490" s="262"/>
      <c r="LS1490" s="262"/>
      <c r="LT1490" s="262"/>
      <c r="LU1490" s="262"/>
      <c r="LV1490" s="262"/>
      <c r="LW1490" s="262"/>
      <c r="LX1490" s="262"/>
      <c r="LY1490" s="262"/>
      <c r="LZ1490" s="262"/>
      <c r="MA1490" s="262"/>
      <c r="MB1490" s="262"/>
      <c r="MC1490" s="262"/>
      <c r="MD1490" s="262"/>
      <c r="ME1490" s="262"/>
      <c r="MF1490" s="262"/>
      <c r="MG1490" s="262"/>
      <c r="MH1490" s="262"/>
      <c r="MI1490" s="262"/>
      <c r="MJ1490" s="262"/>
      <c r="MK1490" s="262"/>
      <c r="ML1490" s="262"/>
      <c r="MM1490" s="262"/>
      <c r="MN1490" s="262"/>
      <c r="MO1490" s="262"/>
      <c r="MP1490" s="262"/>
      <c r="MQ1490" s="262"/>
      <c r="MR1490" s="262"/>
      <c r="MS1490" s="262"/>
      <c r="MT1490" s="262"/>
      <c r="MU1490" s="262"/>
    </row>
    <row r="1491" spans="1:359" x14ac:dyDescent="0.2">
      <c r="A1491" s="241" t="s">
        <v>406</v>
      </c>
      <c r="B1491" s="476" t="s">
        <v>1017</v>
      </c>
      <c r="C1491" s="326" t="s">
        <v>784</v>
      </c>
      <c r="D1491" s="283" t="s">
        <v>407</v>
      </c>
      <c r="E1491" s="503">
        <v>0</v>
      </c>
      <c r="F1491" s="471">
        <v>455</v>
      </c>
      <c r="G1491" s="471">
        <v>113</v>
      </c>
      <c r="H1491" s="471">
        <v>92</v>
      </c>
      <c r="I1491" s="471">
        <v>45</v>
      </c>
      <c r="J1491" s="471">
        <v>14</v>
      </c>
      <c r="K1491" s="471">
        <v>9</v>
      </c>
      <c r="L1491" s="471">
        <v>6</v>
      </c>
      <c r="M1491" s="471">
        <v>0</v>
      </c>
      <c r="N1491" s="496">
        <v>734</v>
      </c>
      <c r="O1491" s="503">
        <v>10</v>
      </c>
      <c r="P1491" s="471">
        <v>0</v>
      </c>
      <c r="Q1491" s="471">
        <v>0</v>
      </c>
      <c r="R1491" s="471">
        <v>0</v>
      </c>
      <c r="S1491" s="471">
        <v>0</v>
      </c>
      <c r="T1491" s="471">
        <v>0</v>
      </c>
      <c r="U1491" s="471">
        <v>0</v>
      </c>
      <c r="V1491" s="471">
        <v>0</v>
      </c>
      <c r="W1491" s="471">
        <v>0</v>
      </c>
      <c r="X1491" s="496">
        <v>0</v>
      </c>
      <c r="Y1491" s="503">
        <v>25</v>
      </c>
      <c r="Z1491" s="471">
        <v>466</v>
      </c>
      <c r="AA1491" s="471">
        <v>108</v>
      </c>
      <c r="AB1491" s="471">
        <v>68</v>
      </c>
      <c r="AC1491" s="471">
        <v>22</v>
      </c>
      <c r="AD1491" s="471">
        <v>19</v>
      </c>
      <c r="AE1491" s="471">
        <v>5</v>
      </c>
      <c r="AF1491" s="471">
        <v>0</v>
      </c>
      <c r="AG1491" s="471">
        <v>0</v>
      </c>
      <c r="AH1491" s="496">
        <v>688</v>
      </c>
      <c r="AI1491" s="503">
        <v>50</v>
      </c>
      <c r="AJ1491" s="471">
        <v>27</v>
      </c>
      <c r="AK1491" s="471">
        <v>12</v>
      </c>
      <c r="AL1491" s="471">
        <v>14</v>
      </c>
      <c r="AM1491" s="471">
        <v>5</v>
      </c>
      <c r="AN1491" s="471">
        <v>4</v>
      </c>
      <c r="AO1491" s="471">
        <v>2</v>
      </c>
      <c r="AP1491" s="471">
        <v>3</v>
      </c>
      <c r="AQ1491" s="471">
        <v>0</v>
      </c>
      <c r="AR1491" s="496">
        <v>67</v>
      </c>
      <c r="AS1491" s="503">
        <v>100</v>
      </c>
      <c r="AT1491" s="471">
        <v>26</v>
      </c>
      <c r="AU1491" s="471">
        <v>7</v>
      </c>
      <c r="AV1491" s="471">
        <v>7</v>
      </c>
      <c r="AW1491" s="471">
        <v>1</v>
      </c>
      <c r="AX1491" s="471">
        <v>0</v>
      </c>
      <c r="AY1491" s="471">
        <v>0</v>
      </c>
      <c r="AZ1491" s="471">
        <v>0</v>
      </c>
      <c r="BA1491" s="471">
        <v>0</v>
      </c>
      <c r="BB1491" s="496">
        <v>41</v>
      </c>
      <c r="BC1491" s="503">
        <v>0</v>
      </c>
      <c r="BD1491" s="471">
        <v>0</v>
      </c>
      <c r="BE1491" s="471">
        <v>0</v>
      </c>
      <c r="BF1491" s="471">
        <v>0</v>
      </c>
      <c r="BG1491" s="471">
        <v>0</v>
      </c>
      <c r="BH1491" s="471">
        <v>0</v>
      </c>
      <c r="BI1491" s="471">
        <v>0</v>
      </c>
      <c r="BJ1491" s="471">
        <v>0</v>
      </c>
      <c r="BK1491" s="471">
        <v>0</v>
      </c>
      <c r="BL1491" s="496">
        <v>0</v>
      </c>
      <c r="BM1491" s="471">
        <v>519</v>
      </c>
      <c r="BN1491" s="471">
        <v>127</v>
      </c>
      <c r="BO1491" s="471">
        <v>89</v>
      </c>
      <c r="BP1491" s="471">
        <v>28</v>
      </c>
      <c r="BQ1491" s="471">
        <v>23</v>
      </c>
      <c r="BR1491" s="471">
        <v>7</v>
      </c>
      <c r="BS1491" s="471">
        <v>3</v>
      </c>
      <c r="BT1491" s="471">
        <v>0</v>
      </c>
      <c r="BU1491" s="496">
        <v>796</v>
      </c>
      <c r="BV1491" s="471">
        <v>974</v>
      </c>
      <c r="BW1491" s="471">
        <v>240</v>
      </c>
      <c r="BX1491" s="471">
        <v>181</v>
      </c>
      <c r="BY1491" s="471">
        <v>73</v>
      </c>
      <c r="BZ1491" s="471">
        <v>37</v>
      </c>
      <c r="CA1491" s="471">
        <v>16</v>
      </c>
      <c r="CB1491" s="471">
        <v>9</v>
      </c>
      <c r="CC1491" s="471">
        <v>0</v>
      </c>
      <c r="CD1491" s="496">
        <v>1530</v>
      </c>
      <c r="CE1491" s="503">
        <v>10</v>
      </c>
      <c r="CF1491" s="471">
        <v>0</v>
      </c>
      <c r="CG1491" s="471">
        <v>0</v>
      </c>
      <c r="CH1491" s="471">
        <v>0</v>
      </c>
      <c r="CI1491" s="471">
        <v>0</v>
      </c>
      <c r="CJ1491" s="471">
        <v>0</v>
      </c>
      <c r="CK1491" s="471">
        <v>0</v>
      </c>
      <c r="CL1491" s="471">
        <v>0</v>
      </c>
      <c r="CM1491" s="471">
        <v>0</v>
      </c>
      <c r="CN1491" s="496">
        <v>0</v>
      </c>
      <c r="CO1491" s="503">
        <v>25</v>
      </c>
      <c r="CP1491" s="471">
        <v>0</v>
      </c>
      <c r="CQ1491" s="471">
        <v>0</v>
      </c>
      <c r="CR1491" s="471">
        <v>0</v>
      </c>
      <c r="CS1491" s="471">
        <v>0</v>
      </c>
      <c r="CT1491" s="471">
        <v>0</v>
      </c>
      <c r="CU1491" s="471">
        <v>0</v>
      </c>
      <c r="CV1491" s="471">
        <v>0</v>
      </c>
      <c r="CW1491" s="471">
        <v>0</v>
      </c>
      <c r="CX1491" s="496">
        <v>0</v>
      </c>
      <c r="CY1491" s="503">
        <v>50</v>
      </c>
      <c r="CZ1491" s="471">
        <v>0</v>
      </c>
      <c r="DA1491" s="471">
        <v>0</v>
      </c>
      <c r="DB1491" s="471">
        <v>0</v>
      </c>
      <c r="DC1491" s="471">
        <v>0</v>
      </c>
      <c r="DD1491" s="471">
        <v>0</v>
      </c>
      <c r="DE1491" s="471">
        <v>0</v>
      </c>
      <c r="DF1491" s="471">
        <v>0</v>
      </c>
      <c r="DG1491" s="471">
        <v>0</v>
      </c>
      <c r="DH1491" s="496">
        <v>0</v>
      </c>
      <c r="DI1491" s="503">
        <v>100</v>
      </c>
      <c r="DJ1491" s="471">
        <v>149</v>
      </c>
      <c r="DK1491" s="471">
        <v>29</v>
      </c>
      <c r="DL1491" s="471">
        <v>23</v>
      </c>
      <c r="DM1491" s="471">
        <v>9</v>
      </c>
      <c r="DN1491" s="471">
        <v>4</v>
      </c>
      <c r="DO1491" s="471">
        <v>2</v>
      </c>
      <c r="DP1491" s="471">
        <v>2</v>
      </c>
      <c r="DQ1491" s="471">
        <v>0</v>
      </c>
      <c r="DR1491" s="496">
        <v>218</v>
      </c>
      <c r="DS1491" s="503">
        <v>0</v>
      </c>
      <c r="DT1491" s="471">
        <v>0</v>
      </c>
      <c r="DU1491" s="471">
        <v>0</v>
      </c>
      <c r="DV1491" s="471">
        <v>0</v>
      </c>
      <c r="DW1491" s="471">
        <v>0</v>
      </c>
      <c r="DX1491" s="471">
        <v>0</v>
      </c>
      <c r="DY1491" s="471">
        <v>0</v>
      </c>
      <c r="DZ1491" s="471">
        <v>0</v>
      </c>
      <c r="EA1491" s="471">
        <v>0</v>
      </c>
      <c r="EB1491" s="496">
        <v>0</v>
      </c>
      <c r="EC1491" s="471">
        <v>149</v>
      </c>
      <c r="ED1491" s="471">
        <v>29</v>
      </c>
      <c r="EE1491" s="471">
        <v>23</v>
      </c>
      <c r="EF1491" s="471">
        <v>9</v>
      </c>
      <c r="EG1491" s="471">
        <v>4</v>
      </c>
      <c r="EH1491" s="471">
        <v>2</v>
      </c>
      <c r="EI1491" s="471">
        <v>2</v>
      </c>
      <c r="EJ1491" s="471">
        <v>0</v>
      </c>
      <c r="EK1491" s="496">
        <v>218</v>
      </c>
      <c r="EL1491" s="518">
        <v>50</v>
      </c>
      <c r="EM1491" s="471">
        <v>0</v>
      </c>
      <c r="EN1491" s="471">
        <v>0</v>
      </c>
      <c r="EO1491" s="471">
        <v>0</v>
      </c>
      <c r="EP1491" s="471">
        <v>0</v>
      </c>
      <c r="EQ1491" s="471">
        <v>0</v>
      </c>
      <c r="ER1491" s="471">
        <v>0</v>
      </c>
      <c r="ES1491" s="471">
        <v>0</v>
      </c>
      <c r="ET1491" s="471">
        <v>0</v>
      </c>
      <c r="EU1491" s="496">
        <v>0</v>
      </c>
      <c r="EV1491" s="503">
        <v>100</v>
      </c>
      <c r="EW1491" s="471">
        <v>47</v>
      </c>
      <c r="EX1491" s="471">
        <v>7</v>
      </c>
      <c r="EY1491" s="471">
        <v>9</v>
      </c>
      <c r="EZ1491" s="471">
        <v>0</v>
      </c>
      <c r="FA1491" s="471">
        <v>2</v>
      </c>
      <c r="FB1491" s="471">
        <v>0</v>
      </c>
      <c r="FC1491" s="471">
        <v>1</v>
      </c>
      <c r="FD1491" s="471">
        <v>0</v>
      </c>
      <c r="FE1491" s="496">
        <v>66</v>
      </c>
      <c r="FF1491" s="503">
        <v>150</v>
      </c>
      <c r="FG1491" s="471">
        <v>0</v>
      </c>
      <c r="FH1491" s="471">
        <v>0</v>
      </c>
      <c r="FI1491" s="471">
        <v>0</v>
      </c>
      <c r="FJ1491" s="471">
        <v>0</v>
      </c>
      <c r="FK1491" s="471">
        <v>0</v>
      </c>
      <c r="FL1491" s="471">
        <v>0</v>
      </c>
      <c r="FM1491" s="471">
        <v>0</v>
      </c>
      <c r="FN1491" s="471">
        <v>0</v>
      </c>
      <c r="FO1491" s="496">
        <v>0</v>
      </c>
      <c r="FP1491" s="503">
        <v>200</v>
      </c>
      <c r="FQ1491" s="471">
        <v>0</v>
      </c>
      <c r="FR1491" s="471">
        <v>0</v>
      </c>
      <c r="FS1491" s="471">
        <v>0</v>
      </c>
      <c r="FT1491" s="471">
        <v>0</v>
      </c>
      <c r="FU1491" s="471">
        <v>0</v>
      </c>
      <c r="FV1491" s="471">
        <v>0</v>
      </c>
      <c r="FW1491" s="471">
        <v>0</v>
      </c>
      <c r="FX1491" s="471">
        <v>0</v>
      </c>
      <c r="FY1491" s="496">
        <v>0</v>
      </c>
      <c r="FZ1491" s="503">
        <v>0</v>
      </c>
      <c r="GA1491" s="471">
        <v>0</v>
      </c>
      <c r="GB1491" s="471">
        <v>0</v>
      </c>
      <c r="GC1491" s="471">
        <v>0</v>
      </c>
      <c r="GD1491" s="471">
        <v>0</v>
      </c>
      <c r="GE1491" s="471">
        <v>0</v>
      </c>
      <c r="GF1491" s="471">
        <v>0</v>
      </c>
      <c r="GG1491" s="471">
        <v>0</v>
      </c>
      <c r="GH1491" s="471">
        <v>0</v>
      </c>
      <c r="GI1491" s="496">
        <v>0</v>
      </c>
      <c r="GJ1491" s="471">
        <v>47</v>
      </c>
      <c r="GK1491" s="471">
        <v>7</v>
      </c>
      <c r="GL1491" s="471">
        <v>9</v>
      </c>
      <c r="GM1491" s="471">
        <v>0</v>
      </c>
      <c r="GN1491" s="471">
        <v>2</v>
      </c>
      <c r="GO1491" s="471">
        <v>0</v>
      </c>
      <c r="GP1491" s="471">
        <v>1</v>
      </c>
      <c r="GQ1491" s="471">
        <v>0</v>
      </c>
      <c r="GR1491" s="496">
        <v>66</v>
      </c>
      <c r="GS1491" s="503">
        <v>100</v>
      </c>
      <c r="GT1491" s="471">
        <v>42</v>
      </c>
      <c r="GU1491" s="471">
        <v>8</v>
      </c>
      <c r="GV1491" s="471">
        <v>4</v>
      </c>
      <c r="GW1491" s="471">
        <v>4</v>
      </c>
      <c r="GX1491" s="471">
        <v>2</v>
      </c>
      <c r="GY1491" s="471">
        <v>0</v>
      </c>
      <c r="GZ1491" s="471">
        <v>2</v>
      </c>
      <c r="HA1491" s="471">
        <v>0</v>
      </c>
      <c r="HB1491" s="496">
        <v>62</v>
      </c>
      <c r="HC1491" s="503">
        <v>150</v>
      </c>
      <c r="HD1491" s="471">
        <v>0</v>
      </c>
      <c r="HE1491" s="471">
        <v>0</v>
      </c>
      <c r="HF1491" s="471">
        <v>0</v>
      </c>
      <c r="HG1491" s="471">
        <v>0</v>
      </c>
      <c r="HH1491" s="471">
        <v>0</v>
      </c>
      <c r="HI1491" s="471">
        <v>0</v>
      </c>
      <c r="HJ1491" s="471">
        <v>0</v>
      </c>
      <c r="HK1491" s="471">
        <v>0</v>
      </c>
      <c r="HL1491" s="496">
        <v>0</v>
      </c>
      <c r="HM1491" s="503">
        <v>200</v>
      </c>
      <c r="HN1491" s="471">
        <v>0</v>
      </c>
      <c r="HO1491" s="471">
        <v>0</v>
      </c>
      <c r="HP1491" s="471">
        <v>0</v>
      </c>
      <c r="HQ1491" s="471">
        <v>0</v>
      </c>
      <c r="HR1491" s="471">
        <v>0</v>
      </c>
      <c r="HS1491" s="471">
        <v>0</v>
      </c>
      <c r="HT1491" s="471">
        <v>0</v>
      </c>
      <c r="HU1491" s="471">
        <v>0</v>
      </c>
      <c r="HV1491" s="496">
        <v>0</v>
      </c>
      <c r="HW1491" s="503">
        <v>250</v>
      </c>
      <c r="HX1491" s="471">
        <v>0</v>
      </c>
      <c r="HY1491" s="471">
        <v>0</v>
      </c>
      <c r="HZ1491" s="471">
        <v>0</v>
      </c>
      <c r="IA1491" s="471">
        <v>0</v>
      </c>
      <c r="IB1491" s="471">
        <v>0</v>
      </c>
      <c r="IC1491" s="471">
        <v>0</v>
      </c>
      <c r="ID1491" s="471">
        <v>0</v>
      </c>
      <c r="IE1491" s="471">
        <v>0</v>
      </c>
      <c r="IF1491" s="496">
        <v>0</v>
      </c>
      <c r="IG1491" s="503">
        <v>300</v>
      </c>
      <c r="IH1491" s="471">
        <v>0</v>
      </c>
      <c r="II1491" s="471">
        <v>0</v>
      </c>
      <c r="IJ1491" s="471">
        <v>0</v>
      </c>
      <c r="IK1491" s="471">
        <v>0</v>
      </c>
      <c r="IL1491" s="471">
        <v>0</v>
      </c>
      <c r="IM1491" s="471">
        <v>0</v>
      </c>
      <c r="IN1491" s="471">
        <v>0</v>
      </c>
      <c r="IO1491" s="471">
        <v>0</v>
      </c>
      <c r="IP1491" s="496">
        <v>0</v>
      </c>
      <c r="IQ1491" s="503">
        <v>0</v>
      </c>
      <c r="IR1491" s="471">
        <v>0</v>
      </c>
      <c r="IS1491" s="471">
        <v>0</v>
      </c>
      <c r="IT1491" s="471">
        <v>0</v>
      </c>
      <c r="IU1491" s="471">
        <v>0</v>
      </c>
      <c r="IV1491" s="471">
        <v>0</v>
      </c>
      <c r="IW1491" s="471">
        <v>0</v>
      </c>
      <c r="IX1491" s="471">
        <v>0</v>
      </c>
      <c r="IY1491" s="471">
        <v>0</v>
      </c>
      <c r="IZ1491" s="496">
        <v>0</v>
      </c>
      <c r="JA1491" s="471">
        <v>42</v>
      </c>
      <c r="JB1491" s="471">
        <v>8</v>
      </c>
      <c r="JC1491" s="471">
        <v>4</v>
      </c>
      <c r="JD1491" s="471">
        <v>4</v>
      </c>
      <c r="JE1491" s="471">
        <v>2</v>
      </c>
      <c r="JF1491" s="471">
        <v>0</v>
      </c>
      <c r="JG1491" s="471">
        <v>2</v>
      </c>
      <c r="JH1491" s="471">
        <v>0</v>
      </c>
      <c r="JI1491" s="471">
        <v>62</v>
      </c>
      <c r="JJ1491" s="503">
        <v>0</v>
      </c>
      <c r="JK1491" s="471">
        <v>127</v>
      </c>
      <c r="JL1491" s="471">
        <v>43</v>
      </c>
      <c r="JM1491" s="471">
        <v>43</v>
      </c>
      <c r="JN1491" s="471">
        <v>20</v>
      </c>
      <c r="JO1491" s="471">
        <v>8</v>
      </c>
      <c r="JP1491" s="471">
        <v>5</v>
      </c>
      <c r="JQ1491" s="471">
        <v>3</v>
      </c>
      <c r="JR1491" s="471">
        <v>0</v>
      </c>
      <c r="JS1491" s="496">
        <v>249</v>
      </c>
      <c r="JT1491" s="503">
        <v>10</v>
      </c>
      <c r="JU1491" s="471">
        <v>0</v>
      </c>
      <c r="JV1491" s="471">
        <v>0</v>
      </c>
      <c r="JW1491" s="471">
        <v>0</v>
      </c>
      <c r="JX1491" s="471">
        <v>0</v>
      </c>
      <c r="JY1491" s="471">
        <v>0</v>
      </c>
      <c r="JZ1491" s="471">
        <v>0</v>
      </c>
      <c r="KA1491" s="471">
        <v>0</v>
      </c>
      <c r="KB1491" s="471">
        <v>0</v>
      </c>
      <c r="KC1491" s="496">
        <v>0</v>
      </c>
      <c r="KD1491" s="503">
        <v>50</v>
      </c>
      <c r="KE1491" s="471">
        <v>0</v>
      </c>
      <c r="KF1491" s="471">
        <v>0</v>
      </c>
      <c r="KG1491" s="471">
        <v>0</v>
      </c>
      <c r="KH1491" s="471">
        <v>0</v>
      </c>
      <c r="KI1491" s="471">
        <v>0</v>
      </c>
      <c r="KJ1491" s="471">
        <v>0</v>
      </c>
      <c r="KK1491" s="471">
        <v>0</v>
      </c>
      <c r="KL1491" s="471">
        <v>0</v>
      </c>
      <c r="KM1491" s="496">
        <v>0</v>
      </c>
      <c r="KN1491" s="503">
        <v>0</v>
      </c>
      <c r="KO1491" s="471">
        <v>0</v>
      </c>
      <c r="KP1491" s="471">
        <v>0</v>
      </c>
      <c r="KQ1491" s="471">
        <v>0</v>
      </c>
      <c r="KR1491" s="471">
        <v>0</v>
      </c>
      <c r="KS1491" s="471">
        <v>0</v>
      </c>
      <c r="KT1491" s="471">
        <v>0</v>
      </c>
      <c r="KU1491" s="471">
        <v>0</v>
      </c>
      <c r="KV1491" s="471">
        <v>0</v>
      </c>
      <c r="KW1491" s="496">
        <v>0</v>
      </c>
      <c r="KX1491" s="471">
        <v>127</v>
      </c>
      <c r="KY1491" s="471">
        <v>43</v>
      </c>
      <c r="KZ1491" s="471">
        <v>43</v>
      </c>
      <c r="LA1491" s="471">
        <v>20</v>
      </c>
      <c r="LB1491" s="471">
        <v>8</v>
      </c>
      <c r="LC1491" s="471">
        <v>5</v>
      </c>
      <c r="LD1491" s="471">
        <v>3</v>
      </c>
      <c r="LE1491" s="471">
        <v>0</v>
      </c>
      <c r="LF1491" s="496">
        <v>249</v>
      </c>
      <c r="LG1491" s="262"/>
      <c r="LH1491" s="262"/>
      <c r="LI1491" s="262"/>
      <c r="LJ1491" s="262"/>
      <c r="LK1491" s="262"/>
      <c r="LL1491" s="262"/>
      <c r="LM1491" s="262"/>
      <c r="LN1491" s="262"/>
      <c r="LO1491" s="262"/>
      <c r="LP1491" s="262"/>
      <c r="LQ1491" s="262"/>
      <c r="LR1491" s="262"/>
      <c r="LS1491" s="262"/>
      <c r="LT1491" s="262"/>
      <c r="LU1491" s="262"/>
      <c r="LV1491" s="262"/>
      <c r="LW1491" s="262"/>
      <c r="LX1491" s="262"/>
      <c r="LY1491" s="262"/>
      <c r="LZ1491" s="262"/>
      <c r="MA1491" s="262"/>
      <c r="MB1491" s="262"/>
      <c r="MC1491" s="262"/>
      <c r="MD1491" s="262"/>
      <c r="ME1491" s="262"/>
      <c r="MF1491" s="262"/>
      <c r="MG1491" s="262"/>
      <c r="MH1491" s="262"/>
      <c r="MI1491" s="262"/>
      <c r="MJ1491" s="262"/>
      <c r="MK1491" s="262"/>
      <c r="ML1491" s="262"/>
      <c r="MM1491" s="262"/>
      <c r="MN1491" s="262"/>
      <c r="MO1491" s="262"/>
      <c r="MP1491" s="262"/>
      <c r="MQ1491" s="262"/>
      <c r="MR1491" s="262"/>
      <c r="MS1491" s="262"/>
      <c r="MT1491" s="262"/>
      <c r="MU1491" s="262"/>
    </row>
    <row r="1492" spans="1:359" x14ac:dyDescent="0.2">
      <c r="A1492" s="241" t="s">
        <v>408</v>
      </c>
      <c r="B1492" s="476" t="s">
        <v>1018</v>
      </c>
      <c r="C1492" s="326" t="s">
        <v>782</v>
      </c>
      <c r="D1492" s="283" t="s">
        <v>409</v>
      </c>
      <c r="E1492" s="503">
        <v>0</v>
      </c>
      <c r="F1492" s="471">
        <v>40</v>
      </c>
      <c r="G1492" s="471">
        <v>104</v>
      </c>
      <c r="H1492" s="471">
        <v>192</v>
      </c>
      <c r="I1492" s="471">
        <v>166</v>
      </c>
      <c r="J1492" s="471">
        <v>58</v>
      </c>
      <c r="K1492" s="471">
        <v>33</v>
      </c>
      <c r="L1492" s="471">
        <v>29</v>
      </c>
      <c r="M1492" s="471">
        <v>4</v>
      </c>
      <c r="N1492" s="496">
        <v>626</v>
      </c>
      <c r="O1492" s="503">
        <v>10</v>
      </c>
      <c r="P1492" s="471">
        <v>0</v>
      </c>
      <c r="Q1492" s="471">
        <v>0</v>
      </c>
      <c r="R1492" s="471">
        <v>0</v>
      </c>
      <c r="S1492" s="471">
        <v>0</v>
      </c>
      <c r="T1492" s="471">
        <v>0</v>
      </c>
      <c r="U1492" s="471">
        <v>0</v>
      </c>
      <c r="V1492" s="471">
        <v>0</v>
      </c>
      <c r="W1492" s="471">
        <v>0</v>
      </c>
      <c r="X1492" s="496">
        <v>0</v>
      </c>
      <c r="Y1492" s="503">
        <v>25</v>
      </c>
      <c r="Z1492" s="471">
        <v>2</v>
      </c>
      <c r="AA1492" s="471">
        <v>6</v>
      </c>
      <c r="AB1492" s="471">
        <v>10</v>
      </c>
      <c r="AC1492" s="471">
        <v>12</v>
      </c>
      <c r="AD1492" s="471">
        <v>8</v>
      </c>
      <c r="AE1492" s="471">
        <v>6</v>
      </c>
      <c r="AF1492" s="471">
        <v>8</v>
      </c>
      <c r="AG1492" s="471">
        <v>3</v>
      </c>
      <c r="AH1492" s="496">
        <v>55</v>
      </c>
      <c r="AI1492" s="503">
        <v>50</v>
      </c>
      <c r="AJ1492" s="471">
        <v>14</v>
      </c>
      <c r="AK1492" s="471">
        <v>1</v>
      </c>
      <c r="AL1492" s="471">
        <v>1</v>
      </c>
      <c r="AM1492" s="471">
        <v>0</v>
      </c>
      <c r="AN1492" s="471">
        <v>0</v>
      </c>
      <c r="AO1492" s="471">
        <v>0</v>
      </c>
      <c r="AP1492" s="471">
        <v>1</v>
      </c>
      <c r="AQ1492" s="471">
        <v>0</v>
      </c>
      <c r="AR1492" s="496">
        <v>17</v>
      </c>
      <c r="AS1492" s="503">
        <v>100</v>
      </c>
      <c r="AT1492" s="471">
        <v>2</v>
      </c>
      <c r="AU1492" s="471">
        <v>13</v>
      </c>
      <c r="AV1492" s="471">
        <v>33</v>
      </c>
      <c r="AW1492" s="471">
        <v>23</v>
      </c>
      <c r="AX1492" s="471">
        <v>19</v>
      </c>
      <c r="AY1492" s="471">
        <v>3</v>
      </c>
      <c r="AZ1492" s="471">
        <v>1</v>
      </c>
      <c r="BA1492" s="471">
        <v>0</v>
      </c>
      <c r="BB1492" s="496">
        <v>94</v>
      </c>
      <c r="BC1492" s="503">
        <v>0</v>
      </c>
      <c r="BD1492" s="471">
        <v>0</v>
      </c>
      <c r="BE1492" s="471">
        <v>0</v>
      </c>
      <c r="BF1492" s="471">
        <v>0</v>
      </c>
      <c r="BG1492" s="471">
        <v>0</v>
      </c>
      <c r="BH1492" s="471">
        <v>0</v>
      </c>
      <c r="BI1492" s="471">
        <v>0</v>
      </c>
      <c r="BJ1492" s="471">
        <v>0</v>
      </c>
      <c r="BK1492" s="471">
        <v>0</v>
      </c>
      <c r="BL1492" s="496">
        <v>0</v>
      </c>
      <c r="BM1492" s="471">
        <v>18</v>
      </c>
      <c r="BN1492" s="471">
        <v>20</v>
      </c>
      <c r="BO1492" s="471">
        <v>44</v>
      </c>
      <c r="BP1492" s="471">
        <v>35</v>
      </c>
      <c r="BQ1492" s="471">
        <v>27</v>
      </c>
      <c r="BR1492" s="471">
        <v>9</v>
      </c>
      <c r="BS1492" s="471">
        <v>10</v>
      </c>
      <c r="BT1492" s="471">
        <v>3</v>
      </c>
      <c r="BU1492" s="496">
        <v>166</v>
      </c>
      <c r="BV1492" s="471">
        <v>58</v>
      </c>
      <c r="BW1492" s="471">
        <v>124</v>
      </c>
      <c r="BX1492" s="471">
        <v>236</v>
      </c>
      <c r="BY1492" s="471">
        <v>201</v>
      </c>
      <c r="BZ1492" s="471">
        <v>85</v>
      </c>
      <c r="CA1492" s="471">
        <v>42</v>
      </c>
      <c r="CB1492" s="471">
        <v>39</v>
      </c>
      <c r="CC1492" s="471">
        <v>7</v>
      </c>
      <c r="CD1492" s="496">
        <v>792</v>
      </c>
      <c r="CE1492" s="503">
        <v>10</v>
      </c>
      <c r="CF1492" s="471">
        <v>0</v>
      </c>
      <c r="CG1492" s="471">
        <v>0</v>
      </c>
      <c r="CH1492" s="471">
        <v>0</v>
      </c>
      <c r="CI1492" s="471">
        <v>0</v>
      </c>
      <c r="CJ1492" s="471">
        <v>0</v>
      </c>
      <c r="CK1492" s="471">
        <v>0</v>
      </c>
      <c r="CL1492" s="471">
        <v>0</v>
      </c>
      <c r="CM1492" s="471">
        <v>0</v>
      </c>
      <c r="CN1492" s="496">
        <v>0</v>
      </c>
      <c r="CO1492" s="503">
        <v>25</v>
      </c>
      <c r="CP1492" s="471">
        <v>0</v>
      </c>
      <c r="CQ1492" s="471">
        <v>0</v>
      </c>
      <c r="CR1492" s="471">
        <v>0</v>
      </c>
      <c r="CS1492" s="471">
        <v>0</v>
      </c>
      <c r="CT1492" s="471">
        <v>0</v>
      </c>
      <c r="CU1492" s="471">
        <v>0</v>
      </c>
      <c r="CV1492" s="471">
        <v>0</v>
      </c>
      <c r="CW1492" s="471">
        <v>0</v>
      </c>
      <c r="CX1492" s="496">
        <v>0</v>
      </c>
      <c r="CY1492" s="503">
        <v>50</v>
      </c>
      <c r="CZ1492" s="471">
        <v>0</v>
      </c>
      <c r="DA1492" s="471">
        <v>0</v>
      </c>
      <c r="DB1492" s="471">
        <v>0</v>
      </c>
      <c r="DC1492" s="471">
        <v>0</v>
      </c>
      <c r="DD1492" s="471">
        <v>0</v>
      </c>
      <c r="DE1492" s="471">
        <v>0</v>
      </c>
      <c r="DF1492" s="471">
        <v>0</v>
      </c>
      <c r="DG1492" s="471">
        <v>0</v>
      </c>
      <c r="DH1492" s="496">
        <v>0</v>
      </c>
      <c r="DI1492" s="503">
        <v>100</v>
      </c>
      <c r="DJ1492" s="471">
        <v>13</v>
      </c>
      <c r="DK1492" s="471">
        <v>11</v>
      </c>
      <c r="DL1492" s="471">
        <v>24</v>
      </c>
      <c r="DM1492" s="471">
        <v>17</v>
      </c>
      <c r="DN1492" s="471">
        <v>11</v>
      </c>
      <c r="DO1492" s="471">
        <v>4</v>
      </c>
      <c r="DP1492" s="471">
        <v>4</v>
      </c>
      <c r="DQ1492" s="471">
        <v>3</v>
      </c>
      <c r="DR1492" s="496">
        <v>87</v>
      </c>
      <c r="DS1492" s="503">
        <v>0</v>
      </c>
      <c r="DT1492" s="471">
        <v>0</v>
      </c>
      <c r="DU1492" s="471">
        <v>0</v>
      </c>
      <c r="DV1492" s="471">
        <v>0</v>
      </c>
      <c r="DW1492" s="471">
        <v>0</v>
      </c>
      <c r="DX1492" s="471">
        <v>0</v>
      </c>
      <c r="DY1492" s="471">
        <v>0</v>
      </c>
      <c r="DZ1492" s="471">
        <v>0</v>
      </c>
      <c r="EA1492" s="471">
        <v>0</v>
      </c>
      <c r="EB1492" s="496">
        <v>0</v>
      </c>
      <c r="EC1492" s="471">
        <v>13</v>
      </c>
      <c r="ED1492" s="471">
        <v>11</v>
      </c>
      <c r="EE1492" s="471">
        <v>24</v>
      </c>
      <c r="EF1492" s="471">
        <v>17</v>
      </c>
      <c r="EG1492" s="471">
        <v>11</v>
      </c>
      <c r="EH1492" s="471">
        <v>4</v>
      </c>
      <c r="EI1492" s="471">
        <v>4</v>
      </c>
      <c r="EJ1492" s="471">
        <v>3</v>
      </c>
      <c r="EK1492" s="496">
        <v>87</v>
      </c>
      <c r="EL1492" s="518">
        <v>50</v>
      </c>
      <c r="EM1492" s="471">
        <v>0</v>
      </c>
      <c r="EN1492" s="471">
        <v>0</v>
      </c>
      <c r="EO1492" s="471">
        <v>0</v>
      </c>
      <c r="EP1492" s="471">
        <v>0</v>
      </c>
      <c r="EQ1492" s="471">
        <v>0</v>
      </c>
      <c r="ER1492" s="471">
        <v>0</v>
      </c>
      <c r="ES1492" s="471">
        <v>0</v>
      </c>
      <c r="ET1492" s="471">
        <v>0</v>
      </c>
      <c r="EU1492" s="496">
        <v>0</v>
      </c>
      <c r="EV1492" s="503">
        <v>100</v>
      </c>
      <c r="EW1492" s="471">
        <v>0</v>
      </c>
      <c r="EX1492" s="471">
        <v>0</v>
      </c>
      <c r="EY1492" s="471">
        <v>0</v>
      </c>
      <c r="EZ1492" s="471">
        <v>0</v>
      </c>
      <c r="FA1492" s="471">
        <v>0</v>
      </c>
      <c r="FB1492" s="471">
        <v>0</v>
      </c>
      <c r="FC1492" s="471">
        <v>0</v>
      </c>
      <c r="FD1492" s="471">
        <v>0</v>
      </c>
      <c r="FE1492" s="496">
        <v>0</v>
      </c>
      <c r="FF1492" s="503">
        <v>150</v>
      </c>
      <c r="FG1492" s="471">
        <v>0</v>
      </c>
      <c r="FH1492" s="471">
        <v>0</v>
      </c>
      <c r="FI1492" s="471">
        <v>0</v>
      </c>
      <c r="FJ1492" s="471">
        <v>0</v>
      </c>
      <c r="FK1492" s="471">
        <v>0</v>
      </c>
      <c r="FL1492" s="471">
        <v>0</v>
      </c>
      <c r="FM1492" s="471">
        <v>0</v>
      </c>
      <c r="FN1492" s="471">
        <v>0</v>
      </c>
      <c r="FO1492" s="496">
        <v>0</v>
      </c>
      <c r="FP1492" s="503">
        <v>200</v>
      </c>
      <c r="FQ1492" s="471">
        <v>3</v>
      </c>
      <c r="FR1492" s="471">
        <v>9</v>
      </c>
      <c r="FS1492" s="471">
        <v>3</v>
      </c>
      <c r="FT1492" s="471">
        <v>3</v>
      </c>
      <c r="FU1492" s="471">
        <v>0</v>
      </c>
      <c r="FV1492" s="471">
        <v>0</v>
      </c>
      <c r="FW1492" s="471">
        <v>0</v>
      </c>
      <c r="FX1492" s="471">
        <v>0</v>
      </c>
      <c r="FY1492" s="496">
        <v>18</v>
      </c>
      <c r="FZ1492" s="503">
        <v>0</v>
      </c>
      <c r="GA1492" s="471">
        <v>0</v>
      </c>
      <c r="GB1492" s="471">
        <v>0</v>
      </c>
      <c r="GC1492" s="471">
        <v>0</v>
      </c>
      <c r="GD1492" s="471">
        <v>0</v>
      </c>
      <c r="GE1492" s="471">
        <v>0</v>
      </c>
      <c r="GF1492" s="471">
        <v>0</v>
      </c>
      <c r="GG1492" s="471">
        <v>0</v>
      </c>
      <c r="GH1492" s="471">
        <v>0</v>
      </c>
      <c r="GI1492" s="496">
        <v>0</v>
      </c>
      <c r="GJ1492" s="471">
        <v>3</v>
      </c>
      <c r="GK1492" s="471">
        <v>9</v>
      </c>
      <c r="GL1492" s="471">
        <v>3</v>
      </c>
      <c r="GM1492" s="471">
        <v>3</v>
      </c>
      <c r="GN1492" s="471">
        <v>0</v>
      </c>
      <c r="GO1492" s="471">
        <v>0</v>
      </c>
      <c r="GP1492" s="471">
        <v>0</v>
      </c>
      <c r="GQ1492" s="471">
        <v>0</v>
      </c>
      <c r="GR1492" s="496">
        <v>18</v>
      </c>
      <c r="GS1492" s="503">
        <v>100</v>
      </c>
      <c r="GT1492" s="471">
        <v>0</v>
      </c>
      <c r="GU1492" s="471">
        <v>0</v>
      </c>
      <c r="GV1492" s="471">
        <v>0</v>
      </c>
      <c r="GW1492" s="471">
        <v>0</v>
      </c>
      <c r="GX1492" s="471">
        <v>0</v>
      </c>
      <c r="GY1492" s="471">
        <v>0</v>
      </c>
      <c r="GZ1492" s="471">
        <v>0</v>
      </c>
      <c r="HA1492" s="471">
        <v>0</v>
      </c>
      <c r="HB1492" s="496">
        <v>0</v>
      </c>
      <c r="HC1492" s="503">
        <v>150</v>
      </c>
      <c r="HD1492" s="471">
        <v>0</v>
      </c>
      <c r="HE1492" s="471">
        <v>0</v>
      </c>
      <c r="HF1492" s="471">
        <v>0</v>
      </c>
      <c r="HG1492" s="471">
        <v>0</v>
      </c>
      <c r="HH1492" s="471">
        <v>0</v>
      </c>
      <c r="HI1492" s="471">
        <v>0</v>
      </c>
      <c r="HJ1492" s="471">
        <v>0</v>
      </c>
      <c r="HK1492" s="471">
        <v>0</v>
      </c>
      <c r="HL1492" s="496">
        <v>0</v>
      </c>
      <c r="HM1492" s="503">
        <v>200</v>
      </c>
      <c r="HN1492" s="471">
        <v>0</v>
      </c>
      <c r="HO1492" s="471">
        <v>0</v>
      </c>
      <c r="HP1492" s="471">
        <v>0</v>
      </c>
      <c r="HQ1492" s="471">
        <v>0</v>
      </c>
      <c r="HR1492" s="471">
        <v>0</v>
      </c>
      <c r="HS1492" s="471">
        <v>0</v>
      </c>
      <c r="HT1492" s="471">
        <v>0</v>
      </c>
      <c r="HU1492" s="471">
        <v>0</v>
      </c>
      <c r="HV1492" s="496">
        <v>0</v>
      </c>
      <c r="HW1492" s="503">
        <v>250</v>
      </c>
      <c r="HX1492" s="471">
        <v>0</v>
      </c>
      <c r="HY1492" s="471">
        <v>0</v>
      </c>
      <c r="HZ1492" s="471">
        <v>0</v>
      </c>
      <c r="IA1492" s="471">
        <v>0</v>
      </c>
      <c r="IB1492" s="471">
        <v>0</v>
      </c>
      <c r="IC1492" s="471">
        <v>0</v>
      </c>
      <c r="ID1492" s="471">
        <v>0</v>
      </c>
      <c r="IE1492" s="471">
        <v>0</v>
      </c>
      <c r="IF1492" s="496">
        <v>0</v>
      </c>
      <c r="IG1492" s="503">
        <v>300</v>
      </c>
      <c r="IH1492" s="471">
        <v>2</v>
      </c>
      <c r="II1492" s="471">
        <v>1</v>
      </c>
      <c r="IJ1492" s="471">
        <v>1</v>
      </c>
      <c r="IK1492" s="471">
        <v>3</v>
      </c>
      <c r="IL1492" s="471">
        <v>1</v>
      </c>
      <c r="IM1492" s="471">
        <v>0</v>
      </c>
      <c r="IN1492" s="471">
        <v>1</v>
      </c>
      <c r="IO1492" s="471">
        <v>0</v>
      </c>
      <c r="IP1492" s="496">
        <v>9</v>
      </c>
      <c r="IQ1492" s="503">
        <v>0</v>
      </c>
      <c r="IR1492" s="471">
        <v>0</v>
      </c>
      <c r="IS1492" s="471">
        <v>0</v>
      </c>
      <c r="IT1492" s="471">
        <v>0</v>
      </c>
      <c r="IU1492" s="471">
        <v>0</v>
      </c>
      <c r="IV1492" s="471">
        <v>0</v>
      </c>
      <c r="IW1492" s="471">
        <v>0</v>
      </c>
      <c r="IX1492" s="471">
        <v>0</v>
      </c>
      <c r="IY1492" s="471">
        <v>0</v>
      </c>
      <c r="IZ1492" s="496">
        <v>0</v>
      </c>
      <c r="JA1492" s="471">
        <v>2</v>
      </c>
      <c r="JB1492" s="471">
        <v>1</v>
      </c>
      <c r="JC1492" s="471">
        <v>1</v>
      </c>
      <c r="JD1492" s="471">
        <v>3</v>
      </c>
      <c r="JE1492" s="471">
        <v>1</v>
      </c>
      <c r="JF1492" s="471">
        <v>0</v>
      </c>
      <c r="JG1492" s="471">
        <v>1</v>
      </c>
      <c r="JH1492" s="471">
        <v>0</v>
      </c>
      <c r="JI1492" s="471">
        <v>9</v>
      </c>
      <c r="JJ1492" s="503">
        <v>0</v>
      </c>
      <c r="JK1492" s="471">
        <v>50</v>
      </c>
      <c r="JL1492" s="471">
        <v>160</v>
      </c>
      <c r="JM1492" s="471">
        <v>227</v>
      </c>
      <c r="JN1492" s="471">
        <v>313</v>
      </c>
      <c r="JO1492" s="471">
        <v>155</v>
      </c>
      <c r="JP1492" s="471">
        <v>46</v>
      </c>
      <c r="JQ1492" s="471">
        <v>36</v>
      </c>
      <c r="JR1492" s="471">
        <v>13</v>
      </c>
      <c r="JS1492" s="496">
        <v>1000</v>
      </c>
      <c r="JT1492" s="503">
        <v>10</v>
      </c>
      <c r="JU1492" s="471">
        <v>0</v>
      </c>
      <c r="JV1492" s="471">
        <v>0</v>
      </c>
      <c r="JW1492" s="471">
        <v>0</v>
      </c>
      <c r="JX1492" s="471">
        <v>0</v>
      </c>
      <c r="JY1492" s="471">
        <v>0</v>
      </c>
      <c r="JZ1492" s="471">
        <v>0</v>
      </c>
      <c r="KA1492" s="471">
        <v>0</v>
      </c>
      <c r="KB1492" s="471">
        <v>0</v>
      </c>
      <c r="KC1492" s="496">
        <v>0</v>
      </c>
      <c r="KD1492" s="503">
        <v>50</v>
      </c>
      <c r="KE1492" s="471">
        <v>0</v>
      </c>
      <c r="KF1492" s="471">
        <v>0</v>
      </c>
      <c r="KG1492" s="471">
        <v>0</v>
      </c>
      <c r="KH1492" s="471">
        <v>0</v>
      </c>
      <c r="KI1492" s="471">
        <v>0</v>
      </c>
      <c r="KJ1492" s="471">
        <v>0</v>
      </c>
      <c r="KK1492" s="471">
        <v>0</v>
      </c>
      <c r="KL1492" s="471">
        <v>0</v>
      </c>
      <c r="KM1492" s="496">
        <v>0</v>
      </c>
      <c r="KN1492" s="503">
        <v>0</v>
      </c>
      <c r="KO1492" s="471">
        <v>0</v>
      </c>
      <c r="KP1492" s="471">
        <v>0</v>
      </c>
      <c r="KQ1492" s="471">
        <v>0</v>
      </c>
      <c r="KR1492" s="471">
        <v>0</v>
      </c>
      <c r="KS1492" s="471">
        <v>0</v>
      </c>
      <c r="KT1492" s="471">
        <v>0</v>
      </c>
      <c r="KU1492" s="471">
        <v>0</v>
      </c>
      <c r="KV1492" s="471">
        <v>0</v>
      </c>
      <c r="KW1492" s="496">
        <v>0</v>
      </c>
      <c r="KX1492" s="471">
        <v>50</v>
      </c>
      <c r="KY1492" s="471">
        <v>160</v>
      </c>
      <c r="KZ1492" s="471">
        <v>227</v>
      </c>
      <c r="LA1492" s="471">
        <v>313</v>
      </c>
      <c r="LB1492" s="471">
        <v>155</v>
      </c>
      <c r="LC1492" s="471">
        <v>46</v>
      </c>
      <c r="LD1492" s="471">
        <v>36</v>
      </c>
      <c r="LE1492" s="471">
        <v>13</v>
      </c>
      <c r="LF1492" s="496">
        <v>1000</v>
      </c>
      <c r="LG1492" s="262"/>
      <c r="LH1492" s="262"/>
      <c r="LI1492" s="262"/>
      <c r="LJ1492" s="262"/>
      <c r="LK1492" s="262"/>
      <c r="LL1492" s="262"/>
      <c r="LM1492" s="262"/>
      <c r="LN1492" s="262"/>
      <c r="LO1492" s="262"/>
      <c r="LP1492" s="262"/>
      <c r="LQ1492" s="262"/>
      <c r="LR1492" s="262"/>
      <c r="LS1492" s="262"/>
      <c r="LT1492" s="262"/>
      <c r="LU1492" s="262"/>
      <c r="LV1492" s="262"/>
      <c r="LW1492" s="262"/>
      <c r="LX1492" s="262"/>
      <c r="LY1492" s="262"/>
      <c r="LZ1492" s="262"/>
      <c r="MA1492" s="262"/>
      <c r="MB1492" s="262"/>
      <c r="MC1492" s="262"/>
      <c r="MD1492" s="262"/>
      <c r="ME1492" s="262"/>
      <c r="MF1492" s="262"/>
      <c r="MG1492" s="262"/>
      <c r="MH1492" s="262"/>
      <c r="MI1492" s="262"/>
      <c r="MJ1492" s="262"/>
      <c r="MK1492" s="262"/>
      <c r="ML1492" s="262"/>
      <c r="MM1492" s="262"/>
      <c r="MN1492" s="262"/>
      <c r="MO1492" s="262"/>
      <c r="MP1492" s="262"/>
      <c r="MQ1492" s="262"/>
      <c r="MR1492" s="262"/>
      <c r="MS1492" s="262"/>
      <c r="MT1492" s="262"/>
      <c r="MU1492" s="262"/>
    </row>
    <row r="1493" spans="1:359" x14ac:dyDescent="0.2">
      <c r="A1493" s="241" t="s">
        <v>410</v>
      </c>
      <c r="B1493" s="476" t="s">
        <v>1019</v>
      </c>
      <c r="C1493" s="326" t="s">
        <v>784</v>
      </c>
      <c r="D1493" s="283" t="s">
        <v>411</v>
      </c>
      <c r="E1493" s="503">
        <v>0</v>
      </c>
      <c r="F1493" s="471">
        <v>597</v>
      </c>
      <c r="G1493" s="471">
        <v>102</v>
      </c>
      <c r="H1493" s="471">
        <v>73</v>
      </c>
      <c r="I1493" s="471">
        <v>38</v>
      </c>
      <c r="J1493" s="471">
        <v>27</v>
      </c>
      <c r="K1493" s="471">
        <v>15</v>
      </c>
      <c r="L1493" s="471">
        <v>9</v>
      </c>
      <c r="M1493" s="471">
        <v>1</v>
      </c>
      <c r="N1493" s="496">
        <v>862</v>
      </c>
      <c r="O1493" s="503">
        <v>10</v>
      </c>
      <c r="P1493" s="471">
        <v>0</v>
      </c>
      <c r="Q1493" s="471">
        <v>0</v>
      </c>
      <c r="R1493" s="471">
        <v>0</v>
      </c>
      <c r="S1493" s="471">
        <v>0</v>
      </c>
      <c r="T1493" s="471">
        <v>0</v>
      </c>
      <c r="U1493" s="471">
        <v>0</v>
      </c>
      <c r="V1493" s="471">
        <v>0</v>
      </c>
      <c r="W1493" s="471">
        <v>0</v>
      </c>
      <c r="X1493" s="496">
        <v>0</v>
      </c>
      <c r="Y1493" s="503">
        <v>25</v>
      </c>
      <c r="Z1493" s="471">
        <v>0</v>
      </c>
      <c r="AA1493" s="471">
        <v>0</v>
      </c>
      <c r="AB1493" s="471">
        <v>0</v>
      </c>
      <c r="AC1493" s="471">
        <v>0</v>
      </c>
      <c r="AD1493" s="471">
        <v>0</v>
      </c>
      <c r="AE1493" s="471">
        <v>0</v>
      </c>
      <c r="AF1493" s="471">
        <v>0</v>
      </c>
      <c r="AG1493" s="471">
        <v>0</v>
      </c>
      <c r="AH1493" s="496">
        <v>0</v>
      </c>
      <c r="AI1493" s="503">
        <v>50</v>
      </c>
      <c r="AJ1493" s="471">
        <v>0</v>
      </c>
      <c r="AK1493" s="471">
        <v>0</v>
      </c>
      <c r="AL1493" s="471">
        <v>0</v>
      </c>
      <c r="AM1493" s="471">
        <v>0</v>
      </c>
      <c r="AN1493" s="471">
        <v>0</v>
      </c>
      <c r="AO1493" s="471">
        <v>0</v>
      </c>
      <c r="AP1493" s="471">
        <v>0</v>
      </c>
      <c r="AQ1493" s="471">
        <v>0</v>
      </c>
      <c r="AR1493" s="496">
        <v>0</v>
      </c>
      <c r="AS1493" s="503">
        <v>100</v>
      </c>
      <c r="AT1493" s="471">
        <v>6</v>
      </c>
      <c r="AU1493" s="471">
        <v>2</v>
      </c>
      <c r="AV1493" s="471">
        <v>0</v>
      </c>
      <c r="AW1493" s="471">
        <v>0</v>
      </c>
      <c r="AX1493" s="471">
        <v>1</v>
      </c>
      <c r="AY1493" s="471">
        <v>0</v>
      </c>
      <c r="AZ1493" s="471">
        <v>0</v>
      </c>
      <c r="BA1493" s="471">
        <v>0</v>
      </c>
      <c r="BB1493" s="496">
        <v>9</v>
      </c>
      <c r="BC1493" s="503">
        <v>0</v>
      </c>
      <c r="BD1493" s="471">
        <v>0</v>
      </c>
      <c r="BE1493" s="471">
        <v>0</v>
      </c>
      <c r="BF1493" s="471">
        <v>0</v>
      </c>
      <c r="BG1493" s="471">
        <v>0</v>
      </c>
      <c r="BH1493" s="471">
        <v>0</v>
      </c>
      <c r="BI1493" s="471">
        <v>0</v>
      </c>
      <c r="BJ1493" s="471">
        <v>0</v>
      </c>
      <c r="BK1493" s="471">
        <v>0</v>
      </c>
      <c r="BL1493" s="496">
        <v>0</v>
      </c>
      <c r="BM1493" s="471">
        <v>6</v>
      </c>
      <c r="BN1493" s="471">
        <v>2</v>
      </c>
      <c r="BO1493" s="471">
        <v>0</v>
      </c>
      <c r="BP1493" s="471">
        <v>0</v>
      </c>
      <c r="BQ1493" s="471">
        <v>1</v>
      </c>
      <c r="BR1493" s="471">
        <v>0</v>
      </c>
      <c r="BS1493" s="471">
        <v>0</v>
      </c>
      <c r="BT1493" s="471">
        <v>0</v>
      </c>
      <c r="BU1493" s="496">
        <v>9</v>
      </c>
      <c r="BV1493" s="471">
        <v>603</v>
      </c>
      <c r="BW1493" s="471">
        <v>104</v>
      </c>
      <c r="BX1493" s="471">
        <v>73</v>
      </c>
      <c r="BY1493" s="471">
        <v>38</v>
      </c>
      <c r="BZ1493" s="471">
        <v>28</v>
      </c>
      <c r="CA1493" s="471">
        <v>15</v>
      </c>
      <c r="CB1493" s="471">
        <v>9</v>
      </c>
      <c r="CC1493" s="471">
        <v>1</v>
      </c>
      <c r="CD1493" s="496">
        <v>871</v>
      </c>
      <c r="CE1493" s="503">
        <v>10</v>
      </c>
      <c r="CF1493" s="471">
        <v>0</v>
      </c>
      <c r="CG1493" s="471">
        <v>0</v>
      </c>
      <c r="CH1493" s="471">
        <v>0</v>
      </c>
      <c r="CI1493" s="471">
        <v>0</v>
      </c>
      <c r="CJ1493" s="471">
        <v>0</v>
      </c>
      <c r="CK1493" s="471">
        <v>0</v>
      </c>
      <c r="CL1493" s="471">
        <v>0</v>
      </c>
      <c r="CM1493" s="471">
        <v>0</v>
      </c>
      <c r="CN1493" s="496">
        <v>0</v>
      </c>
      <c r="CO1493" s="503">
        <v>25</v>
      </c>
      <c r="CP1493" s="471">
        <v>0</v>
      </c>
      <c r="CQ1493" s="471">
        <v>0</v>
      </c>
      <c r="CR1493" s="471">
        <v>0</v>
      </c>
      <c r="CS1493" s="471">
        <v>0</v>
      </c>
      <c r="CT1493" s="471">
        <v>0</v>
      </c>
      <c r="CU1493" s="471">
        <v>0</v>
      </c>
      <c r="CV1493" s="471">
        <v>0</v>
      </c>
      <c r="CW1493" s="471">
        <v>0</v>
      </c>
      <c r="CX1493" s="496">
        <v>0</v>
      </c>
      <c r="CY1493" s="503">
        <v>50</v>
      </c>
      <c r="CZ1493" s="471">
        <v>0</v>
      </c>
      <c r="DA1493" s="471">
        <v>0</v>
      </c>
      <c r="DB1493" s="471">
        <v>0</v>
      </c>
      <c r="DC1493" s="471">
        <v>0</v>
      </c>
      <c r="DD1493" s="471">
        <v>0</v>
      </c>
      <c r="DE1493" s="471">
        <v>0</v>
      </c>
      <c r="DF1493" s="471">
        <v>0</v>
      </c>
      <c r="DG1493" s="471">
        <v>0</v>
      </c>
      <c r="DH1493" s="496">
        <v>0</v>
      </c>
      <c r="DI1493" s="503">
        <v>100</v>
      </c>
      <c r="DJ1493" s="471">
        <v>95</v>
      </c>
      <c r="DK1493" s="471">
        <v>7</v>
      </c>
      <c r="DL1493" s="471">
        <v>8</v>
      </c>
      <c r="DM1493" s="471">
        <v>6</v>
      </c>
      <c r="DN1493" s="471">
        <v>6</v>
      </c>
      <c r="DO1493" s="471">
        <v>1</v>
      </c>
      <c r="DP1493" s="471">
        <v>3</v>
      </c>
      <c r="DQ1493" s="471">
        <v>0</v>
      </c>
      <c r="DR1493" s="496">
        <v>126</v>
      </c>
      <c r="DS1493" s="503">
        <v>0</v>
      </c>
      <c r="DT1493" s="471">
        <v>0</v>
      </c>
      <c r="DU1493" s="471">
        <v>0</v>
      </c>
      <c r="DV1493" s="471">
        <v>0</v>
      </c>
      <c r="DW1493" s="471">
        <v>0</v>
      </c>
      <c r="DX1493" s="471">
        <v>0</v>
      </c>
      <c r="DY1493" s="471">
        <v>0</v>
      </c>
      <c r="DZ1493" s="471">
        <v>0</v>
      </c>
      <c r="EA1493" s="471">
        <v>0</v>
      </c>
      <c r="EB1493" s="496">
        <v>0</v>
      </c>
      <c r="EC1493" s="471">
        <v>95</v>
      </c>
      <c r="ED1493" s="471">
        <v>7</v>
      </c>
      <c r="EE1493" s="471">
        <v>8</v>
      </c>
      <c r="EF1493" s="471">
        <v>6</v>
      </c>
      <c r="EG1493" s="471">
        <v>6</v>
      </c>
      <c r="EH1493" s="471">
        <v>1</v>
      </c>
      <c r="EI1493" s="471">
        <v>3</v>
      </c>
      <c r="EJ1493" s="471">
        <v>0</v>
      </c>
      <c r="EK1493" s="496">
        <v>126</v>
      </c>
      <c r="EL1493" s="518">
        <v>50</v>
      </c>
      <c r="EM1493" s="471">
        <v>0</v>
      </c>
      <c r="EN1493" s="471">
        <v>0</v>
      </c>
      <c r="EO1493" s="471">
        <v>0</v>
      </c>
      <c r="EP1493" s="471">
        <v>0</v>
      </c>
      <c r="EQ1493" s="471">
        <v>0</v>
      </c>
      <c r="ER1493" s="471">
        <v>0</v>
      </c>
      <c r="ES1493" s="471">
        <v>0</v>
      </c>
      <c r="ET1493" s="471">
        <v>0</v>
      </c>
      <c r="EU1493" s="496">
        <v>0</v>
      </c>
      <c r="EV1493" s="503">
        <v>100</v>
      </c>
      <c r="EW1493" s="471">
        <v>0</v>
      </c>
      <c r="EX1493" s="471">
        <v>0</v>
      </c>
      <c r="EY1493" s="471">
        <v>0</v>
      </c>
      <c r="EZ1493" s="471">
        <v>0</v>
      </c>
      <c r="FA1493" s="471">
        <v>0</v>
      </c>
      <c r="FB1493" s="471">
        <v>0</v>
      </c>
      <c r="FC1493" s="471">
        <v>0</v>
      </c>
      <c r="FD1493" s="471">
        <v>0</v>
      </c>
      <c r="FE1493" s="496">
        <v>0</v>
      </c>
      <c r="FF1493" s="503">
        <v>150</v>
      </c>
      <c r="FG1493" s="471">
        <v>0</v>
      </c>
      <c r="FH1493" s="471">
        <v>0</v>
      </c>
      <c r="FI1493" s="471">
        <v>0</v>
      </c>
      <c r="FJ1493" s="471">
        <v>0</v>
      </c>
      <c r="FK1493" s="471">
        <v>0</v>
      </c>
      <c r="FL1493" s="471">
        <v>0</v>
      </c>
      <c r="FM1493" s="471">
        <v>0</v>
      </c>
      <c r="FN1493" s="471">
        <v>0</v>
      </c>
      <c r="FO1493" s="496">
        <v>0</v>
      </c>
      <c r="FP1493" s="503">
        <v>200</v>
      </c>
      <c r="FQ1493" s="471">
        <v>45</v>
      </c>
      <c r="FR1493" s="471">
        <v>4</v>
      </c>
      <c r="FS1493" s="471">
        <v>0</v>
      </c>
      <c r="FT1493" s="471">
        <v>2</v>
      </c>
      <c r="FU1493" s="471">
        <v>0</v>
      </c>
      <c r="FV1493" s="471">
        <v>0</v>
      </c>
      <c r="FW1493" s="471">
        <v>0</v>
      </c>
      <c r="FX1493" s="471">
        <v>0</v>
      </c>
      <c r="FY1493" s="496">
        <v>51</v>
      </c>
      <c r="FZ1493" s="503">
        <v>0</v>
      </c>
      <c r="GA1493" s="471">
        <v>0</v>
      </c>
      <c r="GB1493" s="471">
        <v>0</v>
      </c>
      <c r="GC1493" s="471">
        <v>0</v>
      </c>
      <c r="GD1493" s="471">
        <v>0</v>
      </c>
      <c r="GE1493" s="471">
        <v>0</v>
      </c>
      <c r="GF1493" s="471">
        <v>0</v>
      </c>
      <c r="GG1493" s="471">
        <v>0</v>
      </c>
      <c r="GH1493" s="471">
        <v>0</v>
      </c>
      <c r="GI1493" s="496">
        <v>0</v>
      </c>
      <c r="GJ1493" s="471">
        <v>45</v>
      </c>
      <c r="GK1493" s="471">
        <v>4</v>
      </c>
      <c r="GL1493" s="471">
        <v>0</v>
      </c>
      <c r="GM1493" s="471">
        <v>2</v>
      </c>
      <c r="GN1493" s="471">
        <v>0</v>
      </c>
      <c r="GO1493" s="471">
        <v>0</v>
      </c>
      <c r="GP1493" s="471">
        <v>0</v>
      </c>
      <c r="GQ1493" s="471">
        <v>0</v>
      </c>
      <c r="GR1493" s="496">
        <v>51</v>
      </c>
      <c r="GS1493" s="503">
        <v>100</v>
      </c>
      <c r="GT1493" s="471">
        <v>0</v>
      </c>
      <c r="GU1493" s="471">
        <v>0</v>
      </c>
      <c r="GV1493" s="471">
        <v>0</v>
      </c>
      <c r="GW1493" s="471">
        <v>0</v>
      </c>
      <c r="GX1493" s="471">
        <v>0</v>
      </c>
      <c r="GY1493" s="471">
        <v>0</v>
      </c>
      <c r="GZ1493" s="471">
        <v>0</v>
      </c>
      <c r="HA1493" s="471">
        <v>0</v>
      </c>
      <c r="HB1493" s="496">
        <v>0</v>
      </c>
      <c r="HC1493" s="503">
        <v>150</v>
      </c>
      <c r="HD1493" s="471">
        <v>0</v>
      </c>
      <c r="HE1493" s="471">
        <v>0</v>
      </c>
      <c r="HF1493" s="471">
        <v>0</v>
      </c>
      <c r="HG1493" s="471">
        <v>0</v>
      </c>
      <c r="HH1493" s="471">
        <v>0</v>
      </c>
      <c r="HI1493" s="471">
        <v>0</v>
      </c>
      <c r="HJ1493" s="471">
        <v>0</v>
      </c>
      <c r="HK1493" s="471">
        <v>0</v>
      </c>
      <c r="HL1493" s="496">
        <v>0</v>
      </c>
      <c r="HM1493" s="503">
        <v>200</v>
      </c>
      <c r="HN1493" s="471">
        <v>0</v>
      </c>
      <c r="HO1493" s="471">
        <v>0</v>
      </c>
      <c r="HP1493" s="471">
        <v>0</v>
      </c>
      <c r="HQ1493" s="471">
        <v>0</v>
      </c>
      <c r="HR1493" s="471">
        <v>0</v>
      </c>
      <c r="HS1493" s="471">
        <v>0</v>
      </c>
      <c r="HT1493" s="471">
        <v>0</v>
      </c>
      <c r="HU1493" s="471">
        <v>0</v>
      </c>
      <c r="HV1493" s="496">
        <v>0</v>
      </c>
      <c r="HW1493" s="503">
        <v>250</v>
      </c>
      <c r="HX1493" s="471">
        <v>0</v>
      </c>
      <c r="HY1493" s="471">
        <v>0</v>
      </c>
      <c r="HZ1493" s="471">
        <v>0</v>
      </c>
      <c r="IA1493" s="471">
        <v>0</v>
      </c>
      <c r="IB1493" s="471">
        <v>0</v>
      </c>
      <c r="IC1493" s="471">
        <v>0</v>
      </c>
      <c r="ID1493" s="471">
        <v>0</v>
      </c>
      <c r="IE1493" s="471">
        <v>0</v>
      </c>
      <c r="IF1493" s="496">
        <v>0</v>
      </c>
      <c r="IG1493" s="503">
        <v>300</v>
      </c>
      <c r="IH1493" s="471">
        <v>25</v>
      </c>
      <c r="II1493" s="471">
        <v>2</v>
      </c>
      <c r="IJ1493" s="471">
        <v>2</v>
      </c>
      <c r="IK1493" s="471">
        <v>1</v>
      </c>
      <c r="IL1493" s="471">
        <v>2</v>
      </c>
      <c r="IM1493" s="471">
        <v>0</v>
      </c>
      <c r="IN1493" s="471">
        <v>0</v>
      </c>
      <c r="IO1493" s="471">
        <v>0</v>
      </c>
      <c r="IP1493" s="496">
        <v>32</v>
      </c>
      <c r="IQ1493" s="503">
        <v>0</v>
      </c>
      <c r="IR1493" s="471">
        <v>0</v>
      </c>
      <c r="IS1493" s="471">
        <v>0</v>
      </c>
      <c r="IT1493" s="471">
        <v>0</v>
      </c>
      <c r="IU1493" s="471">
        <v>0</v>
      </c>
      <c r="IV1493" s="471">
        <v>0</v>
      </c>
      <c r="IW1493" s="471">
        <v>0</v>
      </c>
      <c r="IX1493" s="471">
        <v>0</v>
      </c>
      <c r="IY1493" s="471">
        <v>0</v>
      </c>
      <c r="IZ1493" s="496">
        <v>0</v>
      </c>
      <c r="JA1493" s="471">
        <v>25</v>
      </c>
      <c r="JB1493" s="471">
        <v>2</v>
      </c>
      <c r="JC1493" s="471">
        <v>2</v>
      </c>
      <c r="JD1493" s="471">
        <v>1</v>
      </c>
      <c r="JE1493" s="471">
        <v>2</v>
      </c>
      <c r="JF1493" s="471">
        <v>0</v>
      </c>
      <c r="JG1493" s="471">
        <v>0</v>
      </c>
      <c r="JH1493" s="471">
        <v>0</v>
      </c>
      <c r="JI1493" s="471">
        <v>32</v>
      </c>
      <c r="JJ1493" s="503">
        <v>0</v>
      </c>
      <c r="JK1493" s="471">
        <v>162</v>
      </c>
      <c r="JL1493" s="471">
        <v>20</v>
      </c>
      <c r="JM1493" s="471">
        <v>11</v>
      </c>
      <c r="JN1493" s="471">
        <v>10</v>
      </c>
      <c r="JO1493" s="471">
        <v>8</v>
      </c>
      <c r="JP1493" s="471">
        <v>6</v>
      </c>
      <c r="JQ1493" s="471">
        <v>3</v>
      </c>
      <c r="JR1493" s="471">
        <v>0</v>
      </c>
      <c r="JS1493" s="496">
        <v>220</v>
      </c>
      <c r="JT1493" s="503">
        <v>10</v>
      </c>
      <c r="JU1493" s="471">
        <v>0</v>
      </c>
      <c r="JV1493" s="471">
        <v>0</v>
      </c>
      <c r="JW1493" s="471">
        <v>0</v>
      </c>
      <c r="JX1493" s="471">
        <v>0</v>
      </c>
      <c r="JY1493" s="471">
        <v>0</v>
      </c>
      <c r="JZ1493" s="471">
        <v>0</v>
      </c>
      <c r="KA1493" s="471">
        <v>0</v>
      </c>
      <c r="KB1493" s="471">
        <v>0</v>
      </c>
      <c r="KC1493" s="496">
        <v>0</v>
      </c>
      <c r="KD1493" s="503">
        <v>50</v>
      </c>
      <c r="KE1493" s="471">
        <v>3</v>
      </c>
      <c r="KF1493" s="471">
        <v>1</v>
      </c>
      <c r="KG1493" s="471">
        <v>2</v>
      </c>
      <c r="KH1493" s="471">
        <v>0</v>
      </c>
      <c r="KI1493" s="471">
        <v>0</v>
      </c>
      <c r="KJ1493" s="471">
        <v>0</v>
      </c>
      <c r="KK1493" s="471">
        <v>0</v>
      </c>
      <c r="KL1493" s="471">
        <v>0</v>
      </c>
      <c r="KM1493" s="496">
        <v>6</v>
      </c>
      <c r="KN1493" s="503">
        <v>0</v>
      </c>
      <c r="KO1493" s="471">
        <v>0</v>
      </c>
      <c r="KP1493" s="471">
        <v>0</v>
      </c>
      <c r="KQ1493" s="471">
        <v>0</v>
      </c>
      <c r="KR1493" s="471">
        <v>0</v>
      </c>
      <c r="KS1493" s="471">
        <v>0</v>
      </c>
      <c r="KT1493" s="471">
        <v>0</v>
      </c>
      <c r="KU1493" s="471">
        <v>0</v>
      </c>
      <c r="KV1493" s="471">
        <v>0</v>
      </c>
      <c r="KW1493" s="496">
        <v>0</v>
      </c>
      <c r="KX1493" s="471">
        <v>165</v>
      </c>
      <c r="KY1493" s="471">
        <v>21</v>
      </c>
      <c r="KZ1493" s="471">
        <v>13</v>
      </c>
      <c r="LA1493" s="471">
        <v>10</v>
      </c>
      <c r="LB1493" s="471">
        <v>8</v>
      </c>
      <c r="LC1493" s="471">
        <v>6</v>
      </c>
      <c r="LD1493" s="471">
        <v>3</v>
      </c>
      <c r="LE1493" s="471">
        <v>0</v>
      </c>
      <c r="LF1493" s="496">
        <v>226</v>
      </c>
      <c r="LG1493" s="262"/>
      <c r="LH1493" s="262"/>
      <c r="LI1493" s="262"/>
      <c r="LJ1493" s="262"/>
      <c r="LK1493" s="262"/>
      <c r="LL1493" s="262"/>
      <c r="LM1493" s="262"/>
      <c r="LN1493" s="262"/>
      <c r="LO1493" s="262"/>
      <c r="LP1493" s="262"/>
      <c r="LQ1493" s="262"/>
      <c r="LR1493" s="262"/>
      <c r="LS1493" s="262"/>
      <c r="LT1493" s="262"/>
      <c r="LU1493" s="262"/>
      <c r="LV1493" s="262"/>
      <c r="LW1493" s="262"/>
      <c r="LX1493" s="262"/>
      <c r="LY1493" s="262"/>
      <c r="LZ1493" s="262"/>
      <c r="MA1493" s="262"/>
      <c r="MB1493" s="262"/>
      <c r="MC1493" s="262"/>
      <c r="MD1493" s="262"/>
      <c r="ME1493" s="262"/>
      <c r="MF1493" s="262"/>
      <c r="MG1493" s="262"/>
      <c r="MH1493" s="262"/>
      <c r="MI1493" s="262"/>
      <c r="MJ1493" s="262"/>
      <c r="MK1493" s="262"/>
      <c r="ML1493" s="262"/>
      <c r="MM1493" s="262"/>
      <c r="MN1493" s="262"/>
      <c r="MO1493" s="262"/>
      <c r="MP1493" s="262"/>
      <c r="MQ1493" s="262"/>
      <c r="MR1493" s="262"/>
      <c r="MS1493" s="262"/>
      <c r="MT1493" s="262"/>
      <c r="MU1493" s="262"/>
    </row>
    <row r="1494" spans="1:359" x14ac:dyDescent="0.2">
      <c r="A1494" s="241" t="s">
        <v>412</v>
      </c>
      <c r="B1494" s="476" t="s">
        <v>1020</v>
      </c>
      <c r="C1494" s="326" t="s">
        <v>626</v>
      </c>
      <c r="D1494" s="283" t="s">
        <v>1021</v>
      </c>
      <c r="E1494" s="503">
        <v>0</v>
      </c>
      <c r="F1494" s="471">
        <v>587</v>
      </c>
      <c r="G1494" s="471">
        <v>388</v>
      </c>
      <c r="H1494" s="471">
        <v>153</v>
      </c>
      <c r="I1494" s="471">
        <v>74</v>
      </c>
      <c r="J1494" s="471">
        <v>29</v>
      </c>
      <c r="K1494" s="471">
        <v>20</v>
      </c>
      <c r="L1494" s="471">
        <v>12</v>
      </c>
      <c r="M1494" s="471">
        <v>2</v>
      </c>
      <c r="N1494" s="496">
        <v>1265</v>
      </c>
      <c r="O1494" s="503">
        <v>10</v>
      </c>
      <c r="P1494" s="471">
        <v>0</v>
      </c>
      <c r="Q1494" s="471">
        <v>0</v>
      </c>
      <c r="R1494" s="471">
        <v>0</v>
      </c>
      <c r="S1494" s="471">
        <v>0</v>
      </c>
      <c r="T1494" s="471">
        <v>0</v>
      </c>
      <c r="U1494" s="471">
        <v>0</v>
      </c>
      <c r="V1494" s="471">
        <v>0</v>
      </c>
      <c r="W1494" s="471">
        <v>0</v>
      </c>
      <c r="X1494" s="496">
        <v>0</v>
      </c>
      <c r="Y1494" s="503">
        <v>25</v>
      </c>
      <c r="Z1494" s="471">
        <v>0</v>
      </c>
      <c r="AA1494" s="471">
        <v>0</v>
      </c>
      <c r="AB1494" s="471">
        <v>0</v>
      </c>
      <c r="AC1494" s="471">
        <v>0</v>
      </c>
      <c r="AD1494" s="471">
        <v>0</v>
      </c>
      <c r="AE1494" s="471">
        <v>0</v>
      </c>
      <c r="AF1494" s="471">
        <v>0</v>
      </c>
      <c r="AG1494" s="471">
        <v>0</v>
      </c>
      <c r="AH1494" s="496">
        <v>0</v>
      </c>
      <c r="AI1494" s="503">
        <v>50</v>
      </c>
      <c r="AJ1494" s="471">
        <v>0</v>
      </c>
      <c r="AK1494" s="471">
        <v>0</v>
      </c>
      <c r="AL1494" s="471">
        <v>0</v>
      </c>
      <c r="AM1494" s="471">
        <v>0</v>
      </c>
      <c r="AN1494" s="471">
        <v>0</v>
      </c>
      <c r="AO1494" s="471">
        <v>0</v>
      </c>
      <c r="AP1494" s="471">
        <v>0</v>
      </c>
      <c r="AQ1494" s="471">
        <v>0</v>
      </c>
      <c r="AR1494" s="496">
        <v>0</v>
      </c>
      <c r="AS1494" s="503">
        <v>100</v>
      </c>
      <c r="AT1494" s="471">
        <v>0</v>
      </c>
      <c r="AU1494" s="471">
        <v>0</v>
      </c>
      <c r="AV1494" s="471">
        <v>0</v>
      </c>
      <c r="AW1494" s="471">
        <v>0</v>
      </c>
      <c r="AX1494" s="471">
        <v>0</v>
      </c>
      <c r="AY1494" s="471">
        <v>0</v>
      </c>
      <c r="AZ1494" s="471">
        <v>0</v>
      </c>
      <c r="BA1494" s="471">
        <v>0</v>
      </c>
      <c r="BB1494" s="496">
        <v>0</v>
      </c>
      <c r="BC1494" s="503">
        <v>0</v>
      </c>
      <c r="BD1494" s="471">
        <v>0</v>
      </c>
      <c r="BE1494" s="471">
        <v>0</v>
      </c>
      <c r="BF1494" s="471">
        <v>0</v>
      </c>
      <c r="BG1494" s="471">
        <v>0</v>
      </c>
      <c r="BH1494" s="471">
        <v>0</v>
      </c>
      <c r="BI1494" s="471">
        <v>0</v>
      </c>
      <c r="BJ1494" s="471">
        <v>0</v>
      </c>
      <c r="BK1494" s="471">
        <v>0</v>
      </c>
      <c r="BL1494" s="496">
        <v>0</v>
      </c>
      <c r="BM1494" s="471">
        <v>0</v>
      </c>
      <c r="BN1494" s="471">
        <v>0</v>
      </c>
      <c r="BO1494" s="471">
        <v>0</v>
      </c>
      <c r="BP1494" s="471">
        <v>0</v>
      </c>
      <c r="BQ1494" s="471">
        <v>0</v>
      </c>
      <c r="BR1494" s="471">
        <v>0</v>
      </c>
      <c r="BS1494" s="471">
        <v>0</v>
      </c>
      <c r="BT1494" s="471">
        <v>0</v>
      </c>
      <c r="BU1494" s="496">
        <v>0</v>
      </c>
      <c r="BV1494" s="471">
        <v>587</v>
      </c>
      <c r="BW1494" s="471">
        <v>388</v>
      </c>
      <c r="BX1494" s="471">
        <v>153</v>
      </c>
      <c r="BY1494" s="471">
        <v>74</v>
      </c>
      <c r="BZ1494" s="471">
        <v>29</v>
      </c>
      <c r="CA1494" s="471">
        <v>20</v>
      </c>
      <c r="CB1494" s="471">
        <v>12</v>
      </c>
      <c r="CC1494" s="471">
        <v>2</v>
      </c>
      <c r="CD1494" s="496">
        <v>1265</v>
      </c>
      <c r="CE1494" s="503">
        <v>10</v>
      </c>
      <c r="CF1494" s="471">
        <v>0</v>
      </c>
      <c r="CG1494" s="471">
        <v>0</v>
      </c>
      <c r="CH1494" s="471">
        <v>0</v>
      </c>
      <c r="CI1494" s="471">
        <v>0</v>
      </c>
      <c r="CJ1494" s="471">
        <v>0</v>
      </c>
      <c r="CK1494" s="471">
        <v>0</v>
      </c>
      <c r="CL1494" s="471">
        <v>0</v>
      </c>
      <c r="CM1494" s="471">
        <v>0</v>
      </c>
      <c r="CN1494" s="496">
        <v>0</v>
      </c>
      <c r="CO1494" s="503">
        <v>25</v>
      </c>
      <c r="CP1494" s="471">
        <v>0</v>
      </c>
      <c r="CQ1494" s="471">
        <v>0</v>
      </c>
      <c r="CR1494" s="471">
        <v>0</v>
      </c>
      <c r="CS1494" s="471">
        <v>0</v>
      </c>
      <c r="CT1494" s="471">
        <v>0</v>
      </c>
      <c r="CU1494" s="471">
        <v>0</v>
      </c>
      <c r="CV1494" s="471">
        <v>0</v>
      </c>
      <c r="CW1494" s="471">
        <v>0</v>
      </c>
      <c r="CX1494" s="496">
        <v>0</v>
      </c>
      <c r="CY1494" s="503">
        <v>50</v>
      </c>
      <c r="CZ1494" s="471">
        <v>52</v>
      </c>
      <c r="DA1494" s="471">
        <v>24</v>
      </c>
      <c r="DB1494" s="471">
        <v>13</v>
      </c>
      <c r="DC1494" s="471">
        <v>6</v>
      </c>
      <c r="DD1494" s="471">
        <v>5</v>
      </c>
      <c r="DE1494" s="471">
        <v>5</v>
      </c>
      <c r="DF1494" s="471">
        <v>1</v>
      </c>
      <c r="DG1494" s="471">
        <v>0</v>
      </c>
      <c r="DH1494" s="496">
        <v>106</v>
      </c>
      <c r="DI1494" s="503">
        <v>100</v>
      </c>
      <c r="DJ1494" s="471">
        <v>0</v>
      </c>
      <c r="DK1494" s="471">
        <v>0</v>
      </c>
      <c r="DL1494" s="471">
        <v>0</v>
      </c>
      <c r="DM1494" s="471">
        <v>0</v>
      </c>
      <c r="DN1494" s="471">
        <v>0</v>
      </c>
      <c r="DO1494" s="471">
        <v>0</v>
      </c>
      <c r="DP1494" s="471">
        <v>0</v>
      </c>
      <c r="DQ1494" s="471">
        <v>0</v>
      </c>
      <c r="DR1494" s="496">
        <v>0</v>
      </c>
      <c r="DS1494" s="503">
        <v>0</v>
      </c>
      <c r="DT1494" s="471">
        <v>0</v>
      </c>
      <c r="DU1494" s="471">
        <v>0</v>
      </c>
      <c r="DV1494" s="471">
        <v>0</v>
      </c>
      <c r="DW1494" s="471">
        <v>0</v>
      </c>
      <c r="DX1494" s="471">
        <v>0</v>
      </c>
      <c r="DY1494" s="471">
        <v>0</v>
      </c>
      <c r="DZ1494" s="471">
        <v>0</v>
      </c>
      <c r="EA1494" s="471">
        <v>0</v>
      </c>
      <c r="EB1494" s="496">
        <v>0</v>
      </c>
      <c r="EC1494" s="471">
        <v>52</v>
      </c>
      <c r="ED1494" s="471">
        <v>24</v>
      </c>
      <c r="EE1494" s="471">
        <v>13</v>
      </c>
      <c r="EF1494" s="471">
        <v>6</v>
      </c>
      <c r="EG1494" s="471">
        <v>5</v>
      </c>
      <c r="EH1494" s="471">
        <v>5</v>
      </c>
      <c r="EI1494" s="471">
        <v>1</v>
      </c>
      <c r="EJ1494" s="471">
        <v>0</v>
      </c>
      <c r="EK1494" s="496">
        <v>106</v>
      </c>
      <c r="EL1494" s="518">
        <v>50</v>
      </c>
      <c r="EM1494" s="471">
        <v>17</v>
      </c>
      <c r="EN1494" s="471">
        <v>7</v>
      </c>
      <c r="EO1494" s="471">
        <v>4</v>
      </c>
      <c r="EP1494" s="471">
        <v>1</v>
      </c>
      <c r="EQ1494" s="471">
        <v>1</v>
      </c>
      <c r="ER1494" s="471">
        <v>1</v>
      </c>
      <c r="ES1494" s="471">
        <v>1</v>
      </c>
      <c r="ET1494" s="471">
        <v>0</v>
      </c>
      <c r="EU1494" s="496">
        <v>32</v>
      </c>
      <c r="EV1494" s="503">
        <v>100</v>
      </c>
      <c r="EW1494" s="471">
        <v>0</v>
      </c>
      <c r="EX1494" s="471">
        <v>0</v>
      </c>
      <c r="EY1494" s="471">
        <v>0</v>
      </c>
      <c r="EZ1494" s="471">
        <v>0</v>
      </c>
      <c r="FA1494" s="471">
        <v>0</v>
      </c>
      <c r="FB1494" s="471">
        <v>0</v>
      </c>
      <c r="FC1494" s="471">
        <v>0</v>
      </c>
      <c r="FD1494" s="471">
        <v>0</v>
      </c>
      <c r="FE1494" s="496">
        <v>0</v>
      </c>
      <c r="FF1494" s="503">
        <v>150</v>
      </c>
      <c r="FG1494" s="471">
        <v>0</v>
      </c>
      <c r="FH1494" s="471">
        <v>0</v>
      </c>
      <c r="FI1494" s="471">
        <v>0</v>
      </c>
      <c r="FJ1494" s="471">
        <v>0</v>
      </c>
      <c r="FK1494" s="471">
        <v>0</v>
      </c>
      <c r="FL1494" s="471">
        <v>0</v>
      </c>
      <c r="FM1494" s="471">
        <v>0</v>
      </c>
      <c r="FN1494" s="471">
        <v>0</v>
      </c>
      <c r="FO1494" s="496">
        <v>0</v>
      </c>
      <c r="FP1494" s="503">
        <v>200</v>
      </c>
      <c r="FQ1494" s="471">
        <v>0</v>
      </c>
      <c r="FR1494" s="471">
        <v>0</v>
      </c>
      <c r="FS1494" s="471">
        <v>0</v>
      </c>
      <c r="FT1494" s="471">
        <v>0</v>
      </c>
      <c r="FU1494" s="471">
        <v>0</v>
      </c>
      <c r="FV1494" s="471">
        <v>0</v>
      </c>
      <c r="FW1494" s="471">
        <v>0</v>
      </c>
      <c r="FX1494" s="471">
        <v>0</v>
      </c>
      <c r="FY1494" s="496">
        <v>0</v>
      </c>
      <c r="FZ1494" s="503">
        <v>0</v>
      </c>
      <c r="GA1494" s="471">
        <v>0</v>
      </c>
      <c r="GB1494" s="471">
        <v>0</v>
      </c>
      <c r="GC1494" s="471">
        <v>0</v>
      </c>
      <c r="GD1494" s="471">
        <v>0</v>
      </c>
      <c r="GE1494" s="471">
        <v>0</v>
      </c>
      <c r="GF1494" s="471">
        <v>0</v>
      </c>
      <c r="GG1494" s="471">
        <v>0</v>
      </c>
      <c r="GH1494" s="471">
        <v>0</v>
      </c>
      <c r="GI1494" s="496">
        <v>0</v>
      </c>
      <c r="GJ1494" s="471">
        <v>17</v>
      </c>
      <c r="GK1494" s="471">
        <v>7</v>
      </c>
      <c r="GL1494" s="471">
        <v>4</v>
      </c>
      <c r="GM1494" s="471">
        <v>1</v>
      </c>
      <c r="GN1494" s="471">
        <v>1</v>
      </c>
      <c r="GO1494" s="471">
        <v>1</v>
      </c>
      <c r="GP1494" s="471">
        <v>1</v>
      </c>
      <c r="GQ1494" s="471">
        <v>0</v>
      </c>
      <c r="GR1494" s="496">
        <v>32</v>
      </c>
      <c r="GS1494" s="503">
        <v>100</v>
      </c>
      <c r="GT1494" s="471">
        <v>0</v>
      </c>
      <c r="GU1494" s="471">
        <v>0</v>
      </c>
      <c r="GV1494" s="471">
        <v>0</v>
      </c>
      <c r="GW1494" s="471">
        <v>0</v>
      </c>
      <c r="GX1494" s="471">
        <v>0</v>
      </c>
      <c r="GY1494" s="471">
        <v>0</v>
      </c>
      <c r="GZ1494" s="471">
        <v>0</v>
      </c>
      <c r="HA1494" s="471">
        <v>0</v>
      </c>
      <c r="HB1494" s="496">
        <v>0</v>
      </c>
      <c r="HC1494" s="503">
        <v>150</v>
      </c>
      <c r="HD1494" s="471">
        <v>0</v>
      </c>
      <c r="HE1494" s="471">
        <v>0</v>
      </c>
      <c r="HF1494" s="471">
        <v>0</v>
      </c>
      <c r="HG1494" s="471">
        <v>0</v>
      </c>
      <c r="HH1494" s="471">
        <v>0</v>
      </c>
      <c r="HI1494" s="471">
        <v>0</v>
      </c>
      <c r="HJ1494" s="471">
        <v>0</v>
      </c>
      <c r="HK1494" s="471">
        <v>0</v>
      </c>
      <c r="HL1494" s="496">
        <v>0</v>
      </c>
      <c r="HM1494" s="503">
        <v>200</v>
      </c>
      <c r="HN1494" s="471">
        <v>0</v>
      </c>
      <c r="HO1494" s="471">
        <v>0</v>
      </c>
      <c r="HP1494" s="471">
        <v>0</v>
      </c>
      <c r="HQ1494" s="471">
        <v>0</v>
      </c>
      <c r="HR1494" s="471">
        <v>0</v>
      </c>
      <c r="HS1494" s="471">
        <v>0</v>
      </c>
      <c r="HT1494" s="471">
        <v>0</v>
      </c>
      <c r="HU1494" s="471">
        <v>0</v>
      </c>
      <c r="HV1494" s="496">
        <v>0</v>
      </c>
      <c r="HW1494" s="503">
        <v>250</v>
      </c>
      <c r="HX1494" s="471">
        <v>0</v>
      </c>
      <c r="HY1494" s="471">
        <v>0</v>
      </c>
      <c r="HZ1494" s="471">
        <v>0</v>
      </c>
      <c r="IA1494" s="471">
        <v>0</v>
      </c>
      <c r="IB1494" s="471">
        <v>0</v>
      </c>
      <c r="IC1494" s="471">
        <v>0</v>
      </c>
      <c r="ID1494" s="471">
        <v>0</v>
      </c>
      <c r="IE1494" s="471">
        <v>0</v>
      </c>
      <c r="IF1494" s="496">
        <v>0</v>
      </c>
      <c r="IG1494" s="503">
        <v>300</v>
      </c>
      <c r="IH1494" s="471">
        <v>0</v>
      </c>
      <c r="II1494" s="471">
        <v>0</v>
      </c>
      <c r="IJ1494" s="471">
        <v>0</v>
      </c>
      <c r="IK1494" s="471">
        <v>0</v>
      </c>
      <c r="IL1494" s="471">
        <v>0</v>
      </c>
      <c r="IM1494" s="471">
        <v>0</v>
      </c>
      <c r="IN1494" s="471">
        <v>0</v>
      </c>
      <c r="IO1494" s="471">
        <v>0</v>
      </c>
      <c r="IP1494" s="496">
        <v>0</v>
      </c>
      <c r="IQ1494" s="503">
        <v>50</v>
      </c>
      <c r="IR1494" s="471">
        <v>6</v>
      </c>
      <c r="IS1494" s="471">
        <v>7</v>
      </c>
      <c r="IT1494" s="471">
        <v>2</v>
      </c>
      <c r="IU1494" s="471">
        <v>1</v>
      </c>
      <c r="IV1494" s="471">
        <v>0</v>
      </c>
      <c r="IW1494" s="471">
        <v>0</v>
      </c>
      <c r="IX1494" s="471">
        <v>0</v>
      </c>
      <c r="IY1494" s="471">
        <v>0</v>
      </c>
      <c r="IZ1494" s="496">
        <v>16</v>
      </c>
      <c r="JA1494" s="471">
        <v>6</v>
      </c>
      <c r="JB1494" s="471">
        <v>7</v>
      </c>
      <c r="JC1494" s="471">
        <v>2</v>
      </c>
      <c r="JD1494" s="471">
        <v>1</v>
      </c>
      <c r="JE1494" s="471">
        <v>0</v>
      </c>
      <c r="JF1494" s="471">
        <v>0</v>
      </c>
      <c r="JG1494" s="471">
        <v>0</v>
      </c>
      <c r="JH1494" s="471">
        <v>0</v>
      </c>
      <c r="JI1494" s="471">
        <v>16</v>
      </c>
      <c r="JJ1494" s="503">
        <v>0</v>
      </c>
      <c r="JK1494" s="471">
        <v>58</v>
      </c>
      <c r="JL1494" s="471">
        <v>45</v>
      </c>
      <c r="JM1494" s="471">
        <v>41</v>
      </c>
      <c r="JN1494" s="471">
        <v>11</v>
      </c>
      <c r="JO1494" s="471">
        <v>8</v>
      </c>
      <c r="JP1494" s="471">
        <v>6</v>
      </c>
      <c r="JQ1494" s="471">
        <v>4</v>
      </c>
      <c r="JR1494" s="471">
        <v>1</v>
      </c>
      <c r="JS1494" s="496">
        <v>174</v>
      </c>
      <c r="JT1494" s="503">
        <v>10</v>
      </c>
      <c r="JU1494" s="471">
        <v>0</v>
      </c>
      <c r="JV1494" s="471">
        <v>0</v>
      </c>
      <c r="JW1494" s="471">
        <v>0</v>
      </c>
      <c r="JX1494" s="471">
        <v>0</v>
      </c>
      <c r="JY1494" s="471">
        <v>0</v>
      </c>
      <c r="JZ1494" s="471">
        <v>0</v>
      </c>
      <c r="KA1494" s="471">
        <v>0</v>
      </c>
      <c r="KB1494" s="471">
        <v>0</v>
      </c>
      <c r="KC1494" s="496">
        <v>0</v>
      </c>
      <c r="KD1494" s="503">
        <v>50</v>
      </c>
      <c r="KE1494" s="471">
        <v>16</v>
      </c>
      <c r="KF1494" s="471">
        <v>0</v>
      </c>
      <c r="KG1494" s="471">
        <v>0</v>
      </c>
      <c r="KH1494" s="471">
        <v>0</v>
      </c>
      <c r="KI1494" s="471">
        <v>0</v>
      </c>
      <c r="KJ1494" s="471">
        <v>0</v>
      </c>
      <c r="KK1494" s="471">
        <v>0</v>
      </c>
      <c r="KL1494" s="471">
        <v>0</v>
      </c>
      <c r="KM1494" s="496">
        <v>16</v>
      </c>
      <c r="KN1494" s="503">
        <v>0</v>
      </c>
      <c r="KO1494" s="471">
        <v>0</v>
      </c>
      <c r="KP1494" s="471">
        <v>0</v>
      </c>
      <c r="KQ1494" s="471">
        <v>0</v>
      </c>
      <c r="KR1494" s="471">
        <v>0</v>
      </c>
      <c r="KS1494" s="471">
        <v>0</v>
      </c>
      <c r="KT1494" s="471">
        <v>0</v>
      </c>
      <c r="KU1494" s="471">
        <v>0</v>
      </c>
      <c r="KV1494" s="471">
        <v>0</v>
      </c>
      <c r="KW1494" s="496">
        <v>0</v>
      </c>
      <c r="KX1494" s="471">
        <v>74</v>
      </c>
      <c r="KY1494" s="471">
        <v>45</v>
      </c>
      <c r="KZ1494" s="471">
        <v>41</v>
      </c>
      <c r="LA1494" s="471">
        <v>11</v>
      </c>
      <c r="LB1494" s="471">
        <v>8</v>
      </c>
      <c r="LC1494" s="471">
        <v>6</v>
      </c>
      <c r="LD1494" s="471">
        <v>4</v>
      </c>
      <c r="LE1494" s="471">
        <v>1</v>
      </c>
      <c r="LF1494" s="496">
        <v>190</v>
      </c>
      <c r="LG1494" s="262"/>
      <c r="LH1494" s="262"/>
      <c r="LI1494" s="262"/>
      <c r="LJ1494" s="262"/>
      <c r="LK1494" s="262"/>
      <c r="LL1494" s="262"/>
      <c r="LM1494" s="262"/>
      <c r="LN1494" s="262"/>
      <c r="LO1494" s="262"/>
      <c r="LP1494" s="262"/>
      <c r="LQ1494" s="262"/>
      <c r="LR1494" s="262"/>
      <c r="LS1494" s="262"/>
      <c r="LT1494" s="262"/>
      <c r="LU1494" s="262"/>
      <c r="LV1494" s="262"/>
      <c r="LW1494" s="262"/>
      <c r="LX1494" s="262"/>
      <c r="LY1494" s="262"/>
      <c r="LZ1494" s="262"/>
      <c r="MA1494" s="262"/>
      <c r="MB1494" s="262"/>
      <c r="MC1494" s="262"/>
      <c r="MD1494" s="262"/>
      <c r="ME1494" s="262"/>
      <c r="MF1494" s="262"/>
      <c r="MG1494" s="262"/>
      <c r="MH1494" s="262"/>
      <c r="MI1494" s="262"/>
      <c r="MJ1494" s="262"/>
      <c r="MK1494" s="262"/>
      <c r="ML1494" s="262"/>
      <c r="MM1494" s="262"/>
      <c r="MN1494" s="262"/>
      <c r="MO1494" s="262"/>
      <c r="MP1494" s="262"/>
      <c r="MQ1494" s="262"/>
      <c r="MR1494" s="262"/>
      <c r="MS1494" s="262"/>
      <c r="MT1494" s="262"/>
      <c r="MU1494" s="262"/>
    </row>
    <row r="1495" spans="1:359" x14ac:dyDescent="0.2">
      <c r="A1495" s="241" t="s">
        <v>413</v>
      </c>
      <c r="B1495" s="476" t="s">
        <v>1022</v>
      </c>
      <c r="C1495" s="326" t="s">
        <v>801</v>
      </c>
      <c r="D1495" s="283" t="s">
        <v>1023</v>
      </c>
      <c r="E1495" s="503">
        <v>0</v>
      </c>
      <c r="F1495" s="471">
        <v>629</v>
      </c>
      <c r="G1495" s="471">
        <v>259</v>
      </c>
      <c r="H1495" s="471">
        <v>134</v>
      </c>
      <c r="I1495" s="471">
        <v>49</v>
      </c>
      <c r="J1495" s="471">
        <v>23</v>
      </c>
      <c r="K1495" s="471">
        <v>9</v>
      </c>
      <c r="L1495" s="471">
        <v>2</v>
      </c>
      <c r="M1495" s="471">
        <v>1</v>
      </c>
      <c r="N1495" s="496">
        <v>1106</v>
      </c>
      <c r="O1495" s="503">
        <v>10</v>
      </c>
      <c r="P1495" s="471">
        <v>0</v>
      </c>
      <c r="Q1495" s="471">
        <v>0</v>
      </c>
      <c r="R1495" s="471">
        <v>0</v>
      </c>
      <c r="S1495" s="471">
        <v>0</v>
      </c>
      <c r="T1495" s="471">
        <v>0</v>
      </c>
      <c r="U1495" s="471">
        <v>0</v>
      </c>
      <c r="V1495" s="471">
        <v>0</v>
      </c>
      <c r="W1495" s="471">
        <v>0</v>
      </c>
      <c r="X1495" s="496">
        <v>0</v>
      </c>
      <c r="Y1495" s="503">
        <v>25</v>
      </c>
      <c r="Z1495" s="471">
        <v>0</v>
      </c>
      <c r="AA1495" s="471">
        <v>0</v>
      </c>
      <c r="AB1495" s="471">
        <v>0</v>
      </c>
      <c r="AC1495" s="471">
        <v>0</v>
      </c>
      <c r="AD1495" s="471">
        <v>0</v>
      </c>
      <c r="AE1495" s="471">
        <v>0</v>
      </c>
      <c r="AF1495" s="471">
        <v>0</v>
      </c>
      <c r="AG1495" s="471">
        <v>0</v>
      </c>
      <c r="AH1495" s="496">
        <v>0</v>
      </c>
      <c r="AI1495" s="503">
        <v>50</v>
      </c>
      <c r="AJ1495" s="471">
        <v>0</v>
      </c>
      <c r="AK1495" s="471">
        <v>0</v>
      </c>
      <c r="AL1495" s="471">
        <v>0</v>
      </c>
      <c r="AM1495" s="471">
        <v>0</v>
      </c>
      <c r="AN1495" s="471">
        <v>0</v>
      </c>
      <c r="AO1495" s="471">
        <v>0</v>
      </c>
      <c r="AP1495" s="471">
        <v>0</v>
      </c>
      <c r="AQ1495" s="471">
        <v>0</v>
      </c>
      <c r="AR1495" s="496">
        <v>0</v>
      </c>
      <c r="AS1495" s="503">
        <v>100</v>
      </c>
      <c r="AT1495" s="471">
        <v>81</v>
      </c>
      <c r="AU1495" s="471">
        <v>64</v>
      </c>
      <c r="AV1495" s="471">
        <v>26</v>
      </c>
      <c r="AW1495" s="471">
        <v>7</v>
      </c>
      <c r="AX1495" s="471">
        <v>5</v>
      </c>
      <c r="AY1495" s="471">
        <v>1</v>
      </c>
      <c r="AZ1495" s="471">
        <v>1</v>
      </c>
      <c r="BA1495" s="471">
        <v>0</v>
      </c>
      <c r="BB1495" s="496">
        <v>185</v>
      </c>
      <c r="BC1495" s="503">
        <v>0</v>
      </c>
      <c r="BD1495" s="471">
        <v>0</v>
      </c>
      <c r="BE1495" s="471">
        <v>0</v>
      </c>
      <c r="BF1495" s="471">
        <v>0</v>
      </c>
      <c r="BG1495" s="471">
        <v>0</v>
      </c>
      <c r="BH1495" s="471">
        <v>0</v>
      </c>
      <c r="BI1495" s="471">
        <v>0</v>
      </c>
      <c r="BJ1495" s="471">
        <v>0</v>
      </c>
      <c r="BK1495" s="471">
        <v>0</v>
      </c>
      <c r="BL1495" s="496">
        <v>0</v>
      </c>
      <c r="BM1495" s="471">
        <v>81</v>
      </c>
      <c r="BN1495" s="471">
        <v>64</v>
      </c>
      <c r="BO1495" s="471">
        <v>26</v>
      </c>
      <c r="BP1495" s="471">
        <v>7</v>
      </c>
      <c r="BQ1495" s="471">
        <v>5</v>
      </c>
      <c r="BR1495" s="471">
        <v>1</v>
      </c>
      <c r="BS1495" s="471">
        <v>1</v>
      </c>
      <c r="BT1495" s="471">
        <v>0</v>
      </c>
      <c r="BU1495" s="496">
        <v>185</v>
      </c>
      <c r="BV1495" s="471">
        <v>710</v>
      </c>
      <c r="BW1495" s="471">
        <v>323</v>
      </c>
      <c r="BX1495" s="471">
        <v>160</v>
      </c>
      <c r="BY1495" s="471">
        <v>56</v>
      </c>
      <c r="BZ1495" s="471">
        <v>28</v>
      </c>
      <c r="CA1495" s="471">
        <v>10</v>
      </c>
      <c r="CB1495" s="471">
        <v>3</v>
      </c>
      <c r="CC1495" s="471">
        <v>1</v>
      </c>
      <c r="CD1495" s="496">
        <v>1291</v>
      </c>
      <c r="CE1495" s="503">
        <v>10</v>
      </c>
      <c r="CF1495" s="471">
        <v>0</v>
      </c>
      <c r="CG1495" s="471">
        <v>0</v>
      </c>
      <c r="CH1495" s="471">
        <v>0</v>
      </c>
      <c r="CI1495" s="471">
        <v>0</v>
      </c>
      <c r="CJ1495" s="471">
        <v>0</v>
      </c>
      <c r="CK1495" s="471">
        <v>0</v>
      </c>
      <c r="CL1495" s="471">
        <v>0</v>
      </c>
      <c r="CM1495" s="471">
        <v>0</v>
      </c>
      <c r="CN1495" s="496">
        <v>0</v>
      </c>
      <c r="CO1495" s="503">
        <v>25</v>
      </c>
      <c r="CP1495" s="471">
        <v>0</v>
      </c>
      <c r="CQ1495" s="471">
        <v>0</v>
      </c>
      <c r="CR1495" s="471">
        <v>0</v>
      </c>
      <c r="CS1495" s="471">
        <v>0</v>
      </c>
      <c r="CT1495" s="471">
        <v>0</v>
      </c>
      <c r="CU1495" s="471">
        <v>0</v>
      </c>
      <c r="CV1495" s="471">
        <v>0</v>
      </c>
      <c r="CW1495" s="471">
        <v>0</v>
      </c>
      <c r="CX1495" s="496">
        <v>0</v>
      </c>
      <c r="CY1495" s="503">
        <v>50</v>
      </c>
      <c r="CZ1495" s="471">
        <v>0</v>
      </c>
      <c r="DA1495" s="471">
        <v>0</v>
      </c>
      <c r="DB1495" s="471">
        <v>0</v>
      </c>
      <c r="DC1495" s="471">
        <v>0</v>
      </c>
      <c r="DD1495" s="471">
        <v>0</v>
      </c>
      <c r="DE1495" s="471">
        <v>0</v>
      </c>
      <c r="DF1495" s="471">
        <v>0</v>
      </c>
      <c r="DG1495" s="471">
        <v>0</v>
      </c>
      <c r="DH1495" s="496">
        <v>0</v>
      </c>
      <c r="DI1495" s="503">
        <v>100</v>
      </c>
      <c r="DJ1495" s="471">
        <v>83</v>
      </c>
      <c r="DK1495" s="471">
        <v>13</v>
      </c>
      <c r="DL1495" s="471">
        <v>11</v>
      </c>
      <c r="DM1495" s="471">
        <v>5</v>
      </c>
      <c r="DN1495" s="471">
        <v>1</v>
      </c>
      <c r="DO1495" s="471">
        <v>2</v>
      </c>
      <c r="DP1495" s="471">
        <v>0</v>
      </c>
      <c r="DQ1495" s="471">
        <v>0</v>
      </c>
      <c r="DR1495" s="496">
        <v>115</v>
      </c>
      <c r="DS1495" s="503">
        <v>0</v>
      </c>
      <c r="DT1495" s="471">
        <v>0</v>
      </c>
      <c r="DU1495" s="471">
        <v>0</v>
      </c>
      <c r="DV1495" s="471">
        <v>0</v>
      </c>
      <c r="DW1495" s="471">
        <v>0</v>
      </c>
      <c r="DX1495" s="471">
        <v>0</v>
      </c>
      <c r="DY1495" s="471">
        <v>0</v>
      </c>
      <c r="DZ1495" s="471">
        <v>0</v>
      </c>
      <c r="EA1495" s="471">
        <v>0</v>
      </c>
      <c r="EB1495" s="496">
        <v>0</v>
      </c>
      <c r="EC1495" s="471">
        <v>83</v>
      </c>
      <c r="ED1495" s="471">
        <v>13</v>
      </c>
      <c r="EE1495" s="471">
        <v>11</v>
      </c>
      <c r="EF1495" s="471">
        <v>5</v>
      </c>
      <c r="EG1495" s="471">
        <v>1</v>
      </c>
      <c r="EH1495" s="471">
        <v>2</v>
      </c>
      <c r="EI1495" s="471">
        <v>0</v>
      </c>
      <c r="EJ1495" s="471">
        <v>0</v>
      </c>
      <c r="EK1495" s="496">
        <v>115</v>
      </c>
      <c r="EL1495" s="518">
        <v>50</v>
      </c>
      <c r="EM1495" s="471">
        <v>0</v>
      </c>
      <c r="EN1495" s="471">
        <v>0</v>
      </c>
      <c r="EO1495" s="471">
        <v>0</v>
      </c>
      <c r="EP1495" s="471">
        <v>0</v>
      </c>
      <c r="EQ1495" s="471">
        <v>0</v>
      </c>
      <c r="ER1495" s="471">
        <v>0</v>
      </c>
      <c r="ES1495" s="471">
        <v>0</v>
      </c>
      <c r="ET1495" s="471">
        <v>0</v>
      </c>
      <c r="EU1495" s="496">
        <v>0</v>
      </c>
      <c r="EV1495" s="503">
        <v>100</v>
      </c>
      <c r="EW1495" s="471">
        <v>0</v>
      </c>
      <c r="EX1495" s="471">
        <v>0</v>
      </c>
      <c r="EY1495" s="471">
        <v>0</v>
      </c>
      <c r="EZ1495" s="471">
        <v>0</v>
      </c>
      <c r="FA1495" s="471">
        <v>0</v>
      </c>
      <c r="FB1495" s="471">
        <v>0</v>
      </c>
      <c r="FC1495" s="471">
        <v>0</v>
      </c>
      <c r="FD1495" s="471">
        <v>0</v>
      </c>
      <c r="FE1495" s="496">
        <v>0</v>
      </c>
      <c r="FF1495" s="503">
        <v>150</v>
      </c>
      <c r="FG1495" s="471">
        <v>0</v>
      </c>
      <c r="FH1495" s="471">
        <v>0</v>
      </c>
      <c r="FI1495" s="471">
        <v>0</v>
      </c>
      <c r="FJ1495" s="471">
        <v>0</v>
      </c>
      <c r="FK1495" s="471">
        <v>0</v>
      </c>
      <c r="FL1495" s="471">
        <v>0</v>
      </c>
      <c r="FM1495" s="471">
        <v>0</v>
      </c>
      <c r="FN1495" s="471">
        <v>0</v>
      </c>
      <c r="FO1495" s="496">
        <v>0</v>
      </c>
      <c r="FP1495" s="503">
        <v>200</v>
      </c>
      <c r="FQ1495" s="471">
        <v>37</v>
      </c>
      <c r="FR1495" s="471">
        <v>8</v>
      </c>
      <c r="FS1495" s="471">
        <v>4</v>
      </c>
      <c r="FT1495" s="471">
        <v>0</v>
      </c>
      <c r="FU1495" s="471">
        <v>0</v>
      </c>
      <c r="FV1495" s="471">
        <v>0</v>
      </c>
      <c r="FW1495" s="471">
        <v>0</v>
      </c>
      <c r="FX1495" s="471">
        <v>0</v>
      </c>
      <c r="FY1495" s="496">
        <v>49</v>
      </c>
      <c r="FZ1495" s="503">
        <v>0</v>
      </c>
      <c r="GA1495" s="471">
        <v>0</v>
      </c>
      <c r="GB1495" s="471">
        <v>0</v>
      </c>
      <c r="GC1495" s="471">
        <v>0</v>
      </c>
      <c r="GD1495" s="471">
        <v>0</v>
      </c>
      <c r="GE1495" s="471">
        <v>0</v>
      </c>
      <c r="GF1495" s="471">
        <v>0</v>
      </c>
      <c r="GG1495" s="471">
        <v>0</v>
      </c>
      <c r="GH1495" s="471">
        <v>0</v>
      </c>
      <c r="GI1495" s="496">
        <v>0</v>
      </c>
      <c r="GJ1495" s="471">
        <v>37</v>
      </c>
      <c r="GK1495" s="471">
        <v>8</v>
      </c>
      <c r="GL1495" s="471">
        <v>4</v>
      </c>
      <c r="GM1495" s="471">
        <v>0</v>
      </c>
      <c r="GN1495" s="471">
        <v>0</v>
      </c>
      <c r="GO1495" s="471">
        <v>0</v>
      </c>
      <c r="GP1495" s="471">
        <v>0</v>
      </c>
      <c r="GQ1495" s="471">
        <v>0</v>
      </c>
      <c r="GR1495" s="496">
        <v>49</v>
      </c>
      <c r="GS1495" s="503">
        <v>100</v>
      </c>
      <c r="GT1495" s="471">
        <v>0</v>
      </c>
      <c r="GU1495" s="471">
        <v>0</v>
      </c>
      <c r="GV1495" s="471">
        <v>0</v>
      </c>
      <c r="GW1495" s="471">
        <v>0</v>
      </c>
      <c r="GX1495" s="471">
        <v>0</v>
      </c>
      <c r="GY1495" s="471">
        <v>0</v>
      </c>
      <c r="GZ1495" s="471">
        <v>0</v>
      </c>
      <c r="HA1495" s="471">
        <v>0</v>
      </c>
      <c r="HB1495" s="496">
        <v>0</v>
      </c>
      <c r="HC1495" s="503">
        <v>150</v>
      </c>
      <c r="HD1495" s="471">
        <v>0</v>
      </c>
      <c r="HE1495" s="471">
        <v>0</v>
      </c>
      <c r="HF1495" s="471">
        <v>0</v>
      </c>
      <c r="HG1495" s="471">
        <v>0</v>
      </c>
      <c r="HH1495" s="471">
        <v>0</v>
      </c>
      <c r="HI1495" s="471">
        <v>0</v>
      </c>
      <c r="HJ1495" s="471">
        <v>0</v>
      </c>
      <c r="HK1495" s="471">
        <v>0</v>
      </c>
      <c r="HL1495" s="496">
        <v>0</v>
      </c>
      <c r="HM1495" s="503">
        <v>200</v>
      </c>
      <c r="HN1495" s="471">
        <v>0</v>
      </c>
      <c r="HO1495" s="471">
        <v>0</v>
      </c>
      <c r="HP1495" s="471">
        <v>0</v>
      </c>
      <c r="HQ1495" s="471">
        <v>0</v>
      </c>
      <c r="HR1495" s="471">
        <v>0</v>
      </c>
      <c r="HS1495" s="471">
        <v>0</v>
      </c>
      <c r="HT1495" s="471">
        <v>0</v>
      </c>
      <c r="HU1495" s="471">
        <v>0</v>
      </c>
      <c r="HV1495" s="496">
        <v>0</v>
      </c>
      <c r="HW1495" s="503">
        <v>250</v>
      </c>
      <c r="HX1495" s="471">
        <v>0</v>
      </c>
      <c r="HY1495" s="471">
        <v>0</v>
      </c>
      <c r="HZ1495" s="471">
        <v>0</v>
      </c>
      <c r="IA1495" s="471">
        <v>0</v>
      </c>
      <c r="IB1495" s="471">
        <v>0</v>
      </c>
      <c r="IC1495" s="471">
        <v>0</v>
      </c>
      <c r="ID1495" s="471">
        <v>0</v>
      </c>
      <c r="IE1495" s="471">
        <v>0</v>
      </c>
      <c r="IF1495" s="496">
        <v>0</v>
      </c>
      <c r="IG1495" s="503">
        <v>300</v>
      </c>
      <c r="IH1495" s="471">
        <v>6</v>
      </c>
      <c r="II1495" s="471">
        <v>2</v>
      </c>
      <c r="IJ1495" s="471">
        <v>0</v>
      </c>
      <c r="IK1495" s="471">
        <v>0</v>
      </c>
      <c r="IL1495" s="471">
        <v>0</v>
      </c>
      <c r="IM1495" s="471">
        <v>0</v>
      </c>
      <c r="IN1495" s="471">
        <v>0</v>
      </c>
      <c r="IO1495" s="471">
        <v>0</v>
      </c>
      <c r="IP1495" s="496">
        <v>8</v>
      </c>
      <c r="IQ1495" s="503">
        <v>0</v>
      </c>
      <c r="IR1495" s="471">
        <v>0</v>
      </c>
      <c r="IS1495" s="471">
        <v>0</v>
      </c>
      <c r="IT1495" s="471">
        <v>0</v>
      </c>
      <c r="IU1495" s="471">
        <v>0</v>
      </c>
      <c r="IV1495" s="471">
        <v>0</v>
      </c>
      <c r="IW1495" s="471">
        <v>0</v>
      </c>
      <c r="IX1495" s="471">
        <v>0</v>
      </c>
      <c r="IY1495" s="471">
        <v>0</v>
      </c>
      <c r="IZ1495" s="496">
        <v>0</v>
      </c>
      <c r="JA1495" s="471">
        <v>6</v>
      </c>
      <c r="JB1495" s="471">
        <v>2</v>
      </c>
      <c r="JC1495" s="471">
        <v>0</v>
      </c>
      <c r="JD1495" s="471">
        <v>0</v>
      </c>
      <c r="JE1495" s="471">
        <v>0</v>
      </c>
      <c r="JF1495" s="471">
        <v>0</v>
      </c>
      <c r="JG1495" s="471">
        <v>0</v>
      </c>
      <c r="JH1495" s="471">
        <v>0</v>
      </c>
      <c r="JI1495" s="471">
        <v>8</v>
      </c>
      <c r="JJ1495" s="503">
        <v>0</v>
      </c>
      <c r="JK1495" s="471">
        <v>384</v>
      </c>
      <c r="JL1495" s="471">
        <v>213</v>
      </c>
      <c r="JM1495" s="471">
        <v>144</v>
      </c>
      <c r="JN1495" s="471">
        <v>82</v>
      </c>
      <c r="JO1495" s="471">
        <v>70</v>
      </c>
      <c r="JP1495" s="471">
        <v>13</v>
      </c>
      <c r="JQ1495" s="471">
        <v>8</v>
      </c>
      <c r="JR1495" s="471">
        <v>1</v>
      </c>
      <c r="JS1495" s="496">
        <v>915</v>
      </c>
      <c r="JT1495" s="503">
        <v>10</v>
      </c>
      <c r="JU1495" s="471">
        <v>0</v>
      </c>
      <c r="JV1495" s="471">
        <v>0</v>
      </c>
      <c r="JW1495" s="471">
        <v>0</v>
      </c>
      <c r="JX1495" s="471">
        <v>0</v>
      </c>
      <c r="JY1495" s="471">
        <v>0</v>
      </c>
      <c r="JZ1495" s="471">
        <v>0</v>
      </c>
      <c r="KA1495" s="471">
        <v>0</v>
      </c>
      <c r="KB1495" s="471">
        <v>0</v>
      </c>
      <c r="KC1495" s="496">
        <v>0</v>
      </c>
      <c r="KD1495" s="503">
        <v>50</v>
      </c>
      <c r="KE1495" s="471">
        <v>0</v>
      </c>
      <c r="KF1495" s="471">
        <v>0</v>
      </c>
      <c r="KG1495" s="471">
        <v>0</v>
      </c>
      <c r="KH1495" s="471">
        <v>0</v>
      </c>
      <c r="KI1495" s="471">
        <v>0</v>
      </c>
      <c r="KJ1495" s="471">
        <v>0</v>
      </c>
      <c r="KK1495" s="471">
        <v>0</v>
      </c>
      <c r="KL1495" s="471">
        <v>0</v>
      </c>
      <c r="KM1495" s="496">
        <v>0</v>
      </c>
      <c r="KN1495" s="503">
        <v>0</v>
      </c>
      <c r="KO1495" s="471">
        <v>0</v>
      </c>
      <c r="KP1495" s="471">
        <v>0</v>
      </c>
      <c r="KQ1495" s="471">
        <v>0</v>
      </c>
      <c r="KR1495" s="471">
        <v>0</v>
      </c>
      <c r="KS1495" s="471">
        <v>0</v>
      </c>
      <c r="KT1495" s="471">
        <v>0</v>
      </c>
      <c r="KU1495" s="471">
        <v>0</v>
      </c>
      <c r="KV1495" s="471">
        <v>0</v>
      </c>
      <c r="KW1495" s="496">
        <v>0</v>
      </c>
      <c r="KX1495" s="471">
        <v>384</v>
      </c>
      <c r="KY1495" s="471">
        <v>213</v>
      </c>
      <c r="KZ1495" s="471">
        <v>144</v>
      </c>
      <c r="LA1495" s="471">
        <v>82</v>
      </c>
      <c r="LB1495" s="471">
        <v>70</v>
      </c>
      <c r="LC1495" s="471">
        <v>13</v>
      </c>
      <c r="LD1495" s="471">
        <v>8</v>
      </c>
      <c r="LE1495" s="471">
        <v>1</v>
      </c>
      <c r="LF1495" s="496">
        <v>915</v>
      </c>
      <c r="LG1495" s="262"/>
      <c r="LH1495" s="262"/>
      <c r="LI1495" s="262"/>
      <c r="LJ1495" s="262"/>
      <c r="LK1495" s="262"/>
      <c r="LL1495" s="262"/>
      <c r="LM1495" s="262"/>
      <c r="LN1495" s="262"/>
      <c r="LO1495" s="262"/>
      <c r="LP1495" s="262"/>
      <c r="LQ1495" s="262"/>
      <c r="LR1495" s="262"/>
      <c r="LS1495" s="262"/>
      <c r="LT1495" s="262"/>
      <c r="LU1495" s="262"/>
      <c r="LV1495" s="262"/>
      <c r="LW1495" s="262"/>
      <c r="LX1495" s="262"/>
      <c r="LY1495" s="262"/>
      <c r="LZ1495" s="262"/>
      <c r="MA1495" s="262"/>
      <c r="MB1495" s="262"/>
      <c r="MC1495" s="262"/>
      <c r="MD1495" s="262"/>
      <c r="ME1495" s="262"/>
      <c r="MF1495" s="262"/>
      <c r="MG1495" s="262"/>
      <c r="MH1495" s="262"/>
      <c r="MI1495" s="262"/>
      <c r="MJ1495" s="262"/>
      <c r="MK1495" s="262"/>
      <c r="ML1495" s="262"/>
      <c r="MM1495" s="262"/>
      <c r="MN1495" s="262"/>
      <c r="MO1495" s="262"/>
      <c r="MP1495" s="262"/>
      <c r="MQ1495" s="262"/>
      <c r="MR1495" s="262"/>
      <c r="MS1495" s="262"/>
      <c r="MT1495" s="262"/>
      <c r="MU1495" s="262"/>
    </row>
    <row r="1496" spans="1:359" x14ac:dyDescent="0.2">
      <c r="A1496" s="241" t="s">
        <v>414</v>
      </c>
      <c r="B1496" s="476" t="s">
        <v>1024</v>
      </c>
      <c r="C1496" s="326" t="s">
        <v>782</v>
      </c>
      <c r="D1496" s="283" t="s">
        <v>1025</v>
      </c>
      <c r="E1496" s="503">
        <v>0</v>
      </c>
      <c r="F1496" s="471">
        <v>1033</v>
      </c>
      <c r="G1496" s="471">
        <v>737</v>
      </c>
      <c r="H1496" s="471">
        <v>325</v>
      </c>
      <c r="I1496" s="471">
        <v>103</v>
      </c>
      <c r="J1496" s="471">
        <v>69</v>
      </c>
      <c r="K1496" s="471">
        <v>25</v>
      </c>
      <c r="L1496" s="471">
        <v>14</v>
      </c>
      <c r="M1496" s="471">
        <v>0</v>
      </c>
      <c r="N1496" s="496">
        <v>2306</v>
      </c>
      <c r="O1496" s="503">
        <v>10</v>
      </c>
      <c r="P1496" s="471">
        <v>0</v>
      </c>
      <c r="Q1496" s="471">
        <v>0</v>
      </c>
      <c r="R1496" s="471">
        <v>0</v>
      </c>
      <c r="S1496" s="471">
        <v>0</v>
      </c>
      <c r="T1496" s="471">
        <v>0</v>
      </c>
      <c r="U1496" s="471">
        <v>0</v>
      </c>
      <c r="V1496" s="471">
        <v>0</v>
      </c>
      <c r="W1496" s="471">
        <v>0</v>
      </c>
      <c r="X1496" s="496">
        <v>0</v>
      </c>
      <c r="Y1496" s="503">
        <v>25</v>
      </c>
      <c r="Z1496" s="471">
        <v>0</v>
      </c>
      <c r="AA1496" s="471">
        <v>0</v>
      </c>
      <c r="AB1496" s="471">
        <v>0</v>
      </c>
      <c r="AC1496" s="471">
        <v>0</v>
      </c>
      <c r="AD1496" s="471">
        <v>0</v>
      </c>
      <c r="AE1496" s="471">
        <v>0</v>
      </c>
      <c r="AF1496" s="471">
        <v>0</v>
      </c>
      <c r="AG1496" s="471">
        <v>0</v>
      </c>
      <c r="AH1496" s="496">
        <v>0</v>
      </c>
      <c r="AI1496" s="503">
        <v>50</v>
      </c>
      <c r="AJ1496" s="471">
        <v>0</v>
      </c>
      <c r="AK1496" s="471">
        <v>0</v>
      </c>
      <c r="AL1496" s="471">
        <v>0</v>
      </c>
      <c r="AM1496" s="471">
        <v>0</v>
      </c>
      <c r="AN1496" s="471">
        <v>0</v>
      </c>
      <c r="AO1496" s="471">
        <v>0</v>
      </c>
      <c r="AP1496" s="471">
        <v>0</v>
      </c>
      <c r="AQ1496" s="471">
        <v>0</v>
      </c>
      <c r="AR1496" s="496">
        <v>0</v>
      </c>
      <c r="AS1496" s="503">
        <v>100</v>
      </c>
      <c r="AT1496" s="471">
        <v>0</v>
      </c>
      <c r="AU1496" s="471">
        <v>0</v>
      </c>
      <c r="AV1496" s="471">
        <v>0</v>
      </c>
      <c r="AW1496" s="471">
        <v>0</v>
      </c>
      <c r="AX1496" s="471">
        <v>0</v>
      </c>
      <c r="AY1496" s="471">
        <v>0</v>
      </c>
      <c r="AZ1496" s="471">
        <v>0</v>
      </c>
      <c r="BA1496" s="471">
        <v>0</v>
      </c>
      <c r="BB1496" s="496">
        <v>0</v>
      </c>
      <c r="BC1496" s="503">
        <v>0</v>
      </c>
      <c r="BD1496" s="471">
        <v>0</v>
      </c>
      <c r="BE1496" s="471">
        <v>0</v>
      </c>
      <c r="BF1496" s="471">
        <v>0</v>
      </c>
      <c r="BG1496" s="471">
        <v>0</v>
      </c>
      <c r="BH1496" s="471">
        <v>0</v>
      </c>
      <c r="BI1496" s="471">
        <v>0</v>
      </c>
      <c r="BJ1496" s="471">
        <v>0</v>
      </c>
      <c r="BK1496" s="471">
        <v>0</v>
      </c>
      <c r="BL1496" s="496">
        <v>0</v>
      </c>
      <c r="BM1496" s="471">
        <v>0</v>
      </c>
      <c r="BN1496" s="471">
        <v>0</v>
      </c>
      <c r="BO1496" s="471">
        <v>0</v>
      </c>
      <c r="BP1496" s="471">
        <v>0</v>
      </c>
      <c r="BQ1496" s="471">
        <v>0</v>
      </c>
      <c r="BR1496" s="471">
        <v>0</v>
      </c>
      <c r="BS1496" s="471">
        <v>0</v>
      </c>
      <c r="BT1496" s="471">
        <v>0</v>
      </c>
      <c r="BU1496" s="496">
        <v>0</v>
      </c>
      <c r="BV1496" s="471">
        <v>1033</v>
      </c>
      <c r="BW1496" s="471">
        <v>737</v>
      </c>
      <c r="BX1496" s="471">
        <v>325</v>
      </c>
      <c r="BY1496" s="471">
        <v>103</v>
      </c>
      <c r="BZ1496" s="471">
        <v>69</v>
      </c>
      <c r="CA1496" s="471">
        <v>25</v>
      </c>
      <c r="CB1496" s="471">
        <v>14</v>
      </c>
      <c r="CC1496" s="471">
        <v>0</v>
      </c>
      <c r="CD1496" s="496">
        <v>2306</v>
      </c>
      <c r="CE1496" s="503">
        <v>10</v>
      </c>
      <c r="CF1496" s="471">
        <v>0</v>
      </c>
      <c r="CG1496" s="471">
        <v>0</v>
      </c>
      <c r="CH1496" s="471">
        <v>0</v>
      </c>
      <c r="CI1496" s="471">
        <v>0</v>
      </c>
      <c r="CJ1496" s="471">
        <v>0</v>
      </c>
      <c r="CK1496" s="471">
        <v>0</v>
      </c>
      <c r="CL1496" s="471">
        <v>0</v>
      </c>
      <c r="CM1496" s="471">
        <v>0</v>
      </c>
      <c r="CN1496" s="496">
        <v>0</v>
      </c>
      <c r="CO1496" s="503">
        <v>25</v>
      </c>
      <c r="CP1496" s="471">
        <v>0</v>
      </c>
      <c r="CQ1496" s="471">
        <v>0</v>
      </c>
      <c r="CR1496" s="471">
        <v>0</v>
      </c>
      <c r="CS1496" s="471">
        <v>0</v>
      </c>
      <c r="CT1496" s="471">
        <v>0</v>
      </c>
      <c r="CU1496" s="471">
        <v>0</v>
      </c>
      <c r="CV1496" s="471">
        <v>0</v>
      </c>
      <c r="CW1496" s="471">
        <v>0</v>
      </c>
      <c r="CX1496" s="496">
        <v>0</v>
      </c>
      <c r="CY1496" s="503">
        <v>50</v>
      </c>
      <c r="CZ1496" s="471">
        <v>0</v>
      </c>
      <c r="DA1496" s="471">
        <v>0</v>
      </c>
      <c r="DB1496" s="471">
        <v>0</v>
      </c>
      <c r="DC1496" s="471">
        <v>0</v>
      </c>
      <c r="DD1496" s="471">
        <v>0</v>
      </c>
      <c r="DE1496" s="471">
        <v>0</v>
      </c>
      <c r="DF1496" s="471">
        <v>0</v>
      </c>
      <c r="DG1496" s="471">
        <v>0</v>
      </c>
      <c r="DH1496" s="496">
        <v>0</v>
      </c>
      <c r="DI1496" s="503">
        <v>100</v>
      </c>
      <c r="DJ1496" s="471">
        <v>57</v>
      </c>
      <c r="DK1496" s="471">
        <v>51</v>
      </c>
      <c r="DL1496" s="471">
        <v>18</v>
      </c>
      <c r="DM1496" s="471">
        <v>6</v>
      </c>
      <c r="DN1496" s="471">
        <v>4</v>
      </c>
      <c r="DO1496" s="471">
        <v>2</v>
      </c>
      <c r="DP1496" s="471">
        <v>2</v>
      </c>
      <c r="DQ1496" s="471">
        <v>0</v>
      </c>
      <c r="DR1496" s="496">
        <v>140</v>
      </c>
      <c r="DS1496" s="503">
        <v>0</v>
      </c>
      <c r="DT1496" s="471">
        <v>0</v>
      </c>
      <c r="DU1496" s="471">
        <v>0</v>
      </c>
      <c r="DV1496" s="471">
        <v>0</v>
      </c>
      <c r="DW1496" s="471">
        <v>0</v>
      </c>
      <c r="DX1496" s="471">
        <v>0</v>
      </c>
      <c r="DY1496" s="471">
        <v>0</v>
      </c>
      <c r="DZ1496" s="471">
        <v>0</v>
      </c>
      <c r="EA1496" s="471">
        <v>0</v>
      </c>
      <c r="EB1496" s="496">
        <v>0</v>
      </c>
      <c r="EC1496" s="471">
        <v>57</v>
      </c>
      <c r="ED1496" s="471">
        <v>51</v>
      </c>
      <c r="EE1496" s="471">
        <v>18</v>
      </c>
      <c r="EF1496" s="471">
        <v>6</v>
      </c>
      <c r="EG1496" s="471">
        <v>4</v>
      </c>
      <c r="EH1496" s="471">
        <v>2</v>
      </c>
      <c r="EI1496" s="471">
        <v>2</v>
      </c>
      <c r="EJ1496" s="471">
        <v>0</v>
      </c>
      <c r="EK1496" s="496">
        <v>140</v>
      </c>
      <c r="EL1496" s="518">
        <v>50</v>
      </c>
      <c r="EM1496" s="471">
        <v>0</v>
      </c>
      <c r="EN1496" s="471">
        <v>0</v>
      </c>
      <c r="EO1496" s="471">
        <v>0</v>
      </c>
      <c r="EP1496" s="471">
        <v>0</v>
      </c>
      <c r="EQ1496" s="471">
        <v>0</v>
      </c>
      <c r="ER1496" s="471">
        <v>0</v>
      </c>
      <c r="ES1496" s="471">
        <v>0</v>
      </c>
      <c r="ET1496" s="471">
        <v>0</v>
      </c>
      <c r="EU1496" s="496">
        <v>0</v>
      </c>
      <c r="EV1496" s="503">
        <v>100</v>
      </c>
      <c r="EW1496" s="471">
        <v>0</v>
      </c>
      <c r="EX1496" s="471">
        <v>0</v>
      </c>
      <c r="EY1496" s="471">
        <v>0</v>
      </c>
      <c r="EZ1496" s="471">
        <v>0</v>
      </c>
      <c r="FA1496" s="471">
        <v>0</v>
      </c>
      <c r="FB1496" s="471">
        <v>0</v>
      </c>
      <c r="FC1496" s="471">
        <v>0</v>
      </c>
      <c r="FD1496" s="471">
        <v>0</v>
      </c>
      <c r="FE1496" s="496">
        <v>0</v>
      </c>
      <c r="FF1496" s="503">
        <v>150</v>
      </c>
      <c r="FG1496" s="471">
        <v>0</v>
      </c>
      <c r="FH1496" s="471">
        <v>0</v>
      </c>
      <c r="FI1496" s="471">
        <v>0</v>
      </c>
      <c r="FJ1496" s="471">
        <v>0</v>
      </c>
      <c r="FK1496" s="471">
        <v>0</v>
      </c>
      <c r="FL1496" s="471">
        <v>0</v>
      </c>
      <c r="FM1496" s="471">
        <v>0</v>
      </c>
      <c r="FN1496" s="471">
        <v>0</v>
      </c>
      <c r="FO1496" s="496">
        <v>0</v>
      </c>
      <c r="FP1496" s="503">
        <v>200</v>
      </c>
      <c r="FQ1496" s="471">
        <v>26</v>
      </c>
      <c r="FR1496" s="471">
        <v>11</v>
      </c>
      <c r="FS1496" s="471">
        <v>6</v>
      </c>
      <c r="FT1496" s="471">
        <v>2</v>
      </c>
      <c r="FU1496" s="471">
        <v>1</v>
      </c>
      <c r="FV1496" s="471">
        <v>2</v>
      </c>
      <c r="FW1496" s="471">
        <v>0</v>
      </c>
      <c r="FX1496" s="471">
        <v>0</v>
      </c>
      <c r="FY1496" s="496">
        <v>48</v>
      </c>
      <c r="FZ1496" s="503">
        <v>0</v>
      </c>
      <c r="GA1496" s="471">
        <v>0</v>
      </c>
      <c r="GB1496" s="471">
        <v>0</v>
      </c>
      <c r="GC1496" s="471">
        <v>0</v>
      </c>
      <c r="GD1496" s="471">
        <v>0</v>
      </c>
      <c r="GE1496" s="471">
        <v>0</v>
      </c>
      <c r="GF1496" s="471">
        <v>0</v>
      </c>
      <c r="GG1496" s="471">
        <v>0</v>
      </c>
      <c r="GH1496" s="471">
        <v>0</v>
      </c>
      <c r="GI1496" s="496">
        <v>0</v>
      </c>
      <c r="GJ1496" s="471">
        <v>26</v>
      </c>
      <c r="GK1496" s="471">
        <v>11</v>
      </c>
      <c r="GL1496" s="471">
        <v>6</v>
      </c>
      <c r="GM1496" s="471">
        <v>2</v>
      </c>
      <c r="GN1496" s="471">
        <v>1</v>
      </c>
      <c r="GO1496" s="471">
        <v>2</v>
      </c>
      <c r="GP1496" s="471">
        <v>0</v>
      </c>
      <c r="GQ1496" s="471">
        <v>0</v>
      </c>
      <c r="GR1496" s="496">
        <v>48</v>
      </c>
      <c r="GS1496" s="503">
        <v>100</v>
      </c>
      <c r="GT1496" s="471">
        <v>0</v>
      </c>
      <c r="GU1496" s="471">
        <v>0</v>
      </c>
      <c r="GV1496" s="471">
        <v>0</v>
      </c>
      <c r="GW1496" s="471">
        <v>0</v>
      </c>
      <c r="GX1496" s="471">
        <v>0</v>
      </c>
      <c r="GY1496" s="471">
        <v>0</v>
      </c>
      <c r="GZ1496" s="471">
        <v>0</v>
      </c>
      <c r="HA1496" s="471">
        <v>0</v>
      </c>
      <c r="HB1496" s="496">
        <v>0</v>
      </c>
      <c r="HC1496" s="503">
        <v>150</v>
      </c>
      <c r="HD1496" s="471">
        <v>0</v>
      </c>
      <c r="HE1496" s="471">
        <v>0</v>
      </c>
      <c r="HF1496" s="471">
        <v>0</v>
      </c>
      <c r="HG1496" s="471">
        <v>0</v>
      </c>
      <c r="HH1496" s="471">
        <v>0</v>
      </c>
      <c r="HI1496" s="471">
        <v>0</v>
      </c>
      <c r="HJ1496" s="471">
        <v>0</v>
      </c>
      <c r="HK1496" s="471">
        <v>0</v>
      </c>
      <c r="HL1496" s="496">
        <v>0</v>
      </c>
      <c r="HM1496" s="503">
        <v>200</v>
      </c>
      <c r="HN1496" s="471">
        <v>0</v>
      </c>
      <c r="HO1496" s="471">
        <v>0</v>
      </c>
      <c r="HP1496" s="471">
        <v>0</v>
      </c>
      <c r="HQ1496" s="471">
        <v>0</v>
      </c>
      <c r="HR1496" s="471">
        <v>0</v>
      </c>
      <c r="HS1496" s="471">
        <v>0</v>
      </c>
      <c r="HT1496" s="471">
        <v>0</v>
      </c>
      <c r="HU1496" s="471">
        <v>0</v>
      </c>
      <c r="HV1496" s="496">
        <v>0</v>
      </c>
      <c r="HW1496" s="503">
        <v>250</v>
      </c>
      <c r="HX1496" s="471">
        <v>0</v>
      </c>
      <c r="HY1496" s="471">
        <v>0</v>
      </c>
      <c r="HZ1496" s="471">
        <v>0</v>
      </c>
      <c r="IA1496" s="471">
        <v>0</v>
      </c>
      <c r="IB1496" s="471">
        <v>0</v>
      </c>
      <c r="IC1496" s="471">
        <v>0</v>
      </c>
      <c r="ID1496" s="471">
        <v>0</v>
      </c>
      <c r="IE1496" s="471">
        <v>0</v>
      </c>
      <c r="IF1496" s="496">
        <v>0</v>
      </c>
      <c r="IG1496" s="503">
        <v>300</v>
      </c>
      <c r="IH1496" s="471">
        <v>9</v>
      </c>
      <c r="II1496" s="471">
        <v>8</v>
      </c>
      <c r="IJ1496" s="471">
        <v>1</v>
      </c>
      <c r="IK1496" s="471">
        <v>2</v>
      </c>
      <c r="IL1496" s="471">
        <v>0</v>
      </c>
      <c r="IM1496" s="471">
        <v>0</v>
      </c>
      <c r="IN1496" s="471">
        <v>0</v>
      </c>
      <c r="IO1496" s="471">
        <v>0</v>
      </c>
      <c r="IP1496" s="496">
        <v>20</v>
      </c>
      <c r="IQ1496" s="503">
        <v>0</v>
      </c>
      <c r="IR1496" s="471">
        <v>0</v>
      </c>
      <c r="IS1496" s="471">
        <v>0</v>
      </c>
      <c r="IT1496" s="471">
        <v>0</v>
      </c>
      <c r="IU1496" s="471">
        <v>0</v>
      </c>
      <c r="IV1496" s="471">
        <v>0</v>
      </c>
      <c r="IW1496" s="471">
        <v>0</v>
      </c>
      <c r="IX1496" s="471">
        <v>0</v>
      </c>
      <c r="IY1496" s="471">
        <v>0</v>
      </c>
      <c r="IZ1496" s="496">
        <v>0</v>
      </c>
      <c r="JA1496" s="471">
        <v>9</v>
      </c>
      <c r="JB1496" s="471">
        <v>8</v>
      </c>
      <c r="JC1496" s="471">
        <v>1</v>
      </c>
      <c r="JD1496" s="471">
        <v>2</v>
      </c>
      <c r="JE1496" s="471">
        <v>0</v>
      </c>
      <c r="JF1496" s="471">
        <v>0</v>
      </c>
      <c r="JG1496" s="471">
        <v>0</v>
      </c>
      <c r="JH1496" s="471">
        <v>0</v>
      </c>
      <c r="JI1496" s="471">
        <v>20</v>
      </c>
      <c r="JJ1496" s="503">
        <v>0</v>
      </c>
      <c r="JK1496" s="471">
        <v>594</v>
      </c>
      <c r="JL1496" s="471">
        <v>459</v>
      </c>
      <c r="JM1496" s="471">
        <v>197</v>
      </c>
      <c r="JN1496" s="471">
        <v>122</v>
      </c>
      <c r="JO1496" s="471">
        <v>115</v>
      </c>
      <c r="JP1496" s="471">
        <v>66</v>
      </c>
      <c r="JQ1496" s="471">
        <v>25</v>
      </c>
      <c r="JR1496" s="471">
        <v>1</v>
      </c>
      <c r="JS1496" s="496">
        <v>1579</v>
      </c>
      <c r="JT1496" s="503">
        <v>10</v>
      </c>
      <c r="JU1496" s="471">
        <v>0</v>
      </c>
      <c r="JV1496" s="471">
        <v>0</v>
      </c>
      <c r="JW1496" s="471">
        <v>0</v>
      </c>
      <c r="JX1496" s="471">
        <v>0</v>
      </c>
      <c r="JY1496" s="471">
        <v>0</v>
      </c>
      <c r="JZ1496" s="471">
        <v>0</v>
      </c>
      <c r="KA1496" s="471">
        <v>0</v>
      </c>
      <c r="KB1496" s="471">
        <v>0</v>
      </c>
      <c r="KC1496" s="496">
        <v>0</v>
      </c>
      <c r="KD1496" s="503">
        <v>50</v>
      </c>
      <c r="KE1496" s="471">
        <v>2</v>
      </c>
      <c r="KF1496" s="471">
        <v>3</v>
      </c>
      <c r="KG1496" s="471">
        <v>2</v>
      </c>
      <c r="KH1496" s="471">
        <v>1</v>
      </c>
      <c r="KI1496" s="471">
        <v>0</v>
      </c>
      <c r="KJ1496" s="471">
        <v>0</v>
      </c>
      <c r="KK1496" s="471">
        <v>0</v>
      </c>
      <c r="KL1496" s="471">
        <v>0</v>
      </c>
      <c r="KM1496" s="496">
        <v>8</v>
      </c>
      <c r="KN1496" s="503">
        <v>0</v>
      </c>
      <c r="KO1496" s="471">
        <v>0</v>
      </c>
      <c r="KP1496" s="471">
        <v>0</v>
      </c>
      <c r="KQ1496" s="471">
        <v>0</v>
      </c>
      <c r="KR1496" s="471">
        <v>0</v>
      </c>
      <c r="KS1496" s="471">
        <v>0</v>
      </c>
      <c r="KT1496" s="471">
        <v>0</v>
      </c>
      <c r="KU1496" s="471">
        <v>0</v>
      </c>
      <c r="KV1496" s="471">
        <v>0</v>
      </c>
      <c r="KW1496" s="496">
        <v>0</v>
      </c>
      <c r="KX1496" s="471">
        <v>596</v>
      </c>
      <c r="KY1496" s="471">
        <v>462</v>
      </c>
      <c r="KZ1496" s="471">
        <v>199</v>
      </c>
      <c r="LA1496" s="471">
        <v>123</v>
      </c>
      <c r="LB1496" s="471">
        <v>115</v>
      </c>
      <c r="LC1496" s="471">
        <v>66</v>
      </c>
      <c r="LD1496" s="471">
        <v>25</v>
      </c>
      <c r="LE1496" s="471">
        <v>1</v>
      </c>
      <c r="LF1496" s="496">
        <v>1587</v>
      </c>
      <c r="LG1496" s="262"/>
      <c r="LH1496" s="262"/>
      <c r="LI1496" s="262"/>
      <c r="LJ1496" s="262"/>
      <c r="LK1496" s="262"/>
      <c r="LL1496" s="262"/>
      <c r="LM1496" s="262"/>
      <c r="LN1496" s="262"/>
      <c r="LO1496" s="262"/>
      <c r="LP1496" s="262"/>
      <c r="LQ1496" s="262"/>
      <c r="LR1496" s="262"/>
      <c r="LS1496" s="262"/>
      <c r="LT1496" s="262"/>
      <c r="LU1496" s="262"/>
      <c r="LV1496" s="262"/>
      <c r="LW1496" s="262"/>
      <c r="LX1496" s="262"/>
      <c r="LY1496" s="262"/>
      <c r="LZ1496" s="262"/>
      <c r="MA1496" s="262"/>
      <c r="MB1496" s="262"/>
      <c r="MC1496" s="262"/>
      <c r="MD1496" s="262"/>
      <c r="ME1496" s="262"/>
      <c r="MF1496" s="262"/>
      <c r="MG1496" s="262"/>
      <c r="MH1496" s="262"/>
      <c r="MI1496" s="262"/>
      <c r="MJ1496" s="262"/>
      <c r="MK1496" s="262"/>
      <c r="ML1496" s="262"/>
      <c r="MM1496" s="262"/>
      <c r="MN1496" s="262"/>
      <c r="MO1496" s="262"/>
      <c r="MP1496" s="262"/>
      <c r="MQ1496" s="262"/>
      <c r="MR1496" s="262"/>
      <c r="MS1496" s="262"/>
      <c r="MT1496" s="262"/>
      <c r="MU1496" s="262"/>
    </row>
    <row r="1497" spans="1:359" x14ac:dyDescent="0.2">
      <c r="A1497" s="241" t="s">
        <v>415</v>
      </c>
      <c r="B1497" s="476" t="s">
        <v>1026</v>
      </c>
      <c r="C1497" s="326" t="s">
        <v>784</v>
      </c>
      <c r="D1497" s="283" t="s">
        <v>416</v>
      </c>
      <c r="E1497" s="503">
        <v>0</v>
      </c>
      <c r="F1497" s="471">
        <v>719</v>
      </c>
      <c r="G1497" s="471">
        <v>221</v>
      </c>
      <c r="H1497" s="471">
        <v>152</v>
      </c>
      <c r="I1497" s="471">
        <v>91</v>
      </c>
      <c r="J1497" s="471">
        <v>43</v>
      </c>
      <c r="K1497" s="471">
        <v>24</v>
      </c>
      <c r="L1497" s="471">
        <v>18</v>
      </c>
      <c r="M1497" s="471">
        <v>0</v>
      </c>
      <c r="N1497" s="496">
        <v>1268</v>
      </c>
      <c r="O1497" s="503">
        <v>10</v>
      </c>
      <c r="P1497" s="471">
        <v>0</v>
      </c>
      <c r="Q1497" s="471">
        <v>0</v>
      </c>
      <c r="R1497" s="471">
        <v>0</v>
      </c>
      <c r="S1497" s="471">
        <v>0</v>
      </c>
      <c r="T1497" s="471">
        <v>0</v>
      </c>
      <c r="U1497" s="471">
        <v>0</v>
      </c>
      <c r="V1497" s="471">
        <v>0</v>
      </c>
      <c r="W1497" s="471">
        <v>0</v>
      </c>
      <c r="X1497" s="496">
        <v>0</v>
      </c>
      <c r="Y1497" s="503">
        <v>25</v>
      </c>
      <c r="Z1497" s="471">
        <v>0</v>
      </c>
      <c r="AA1497" s="471">
        <v>0</v>
      </c>
      <c r="AB1497" s="471">
        <v>0</v>
      </c>
      <c r="AC1497" s="471">
        <v>0</v>
      </c>
      <c r="AD1497" s="471">
        <v>0</v>
      </c>
      <c r="AE1497" s="471">
        <v>0</v>
      </c>
      <c r="AF1497" s="471">
        <v>0</v>
      </c>
      <c r="AG1497" s="471">
        <v>0</v>
      </c>
      <c r="AH1497" s="496">
        <v>0</v>
      </c>
      <c r="AI1497" s="503">
        <v>50</v>
      </c>
      <c r="AJ1497" s="471">
        <v>25</v>
      </c>
      <c r="AK1497" s="471">
        <v>24</v>
      </c>
      <c r="AL1497" s="471">
        <v>22</v>
      </c>
      <c r="AM1497" s="471">
        <v>13</v>
      </c>
      <c r="AN1497" s="471">
        <v>4</v>
      </c>
      <c r="AO1497" s="471">
        <v>2</v>
      </c>
      <c r="AP1497" s="471">
        <v>3</v>
      </c>
      <c r="AQ1497" s="471">
        <v>0</v>
      </c>
      <c r="AR1497" s="496">
        <v>93</v>
      </c>
      <c r="AS1497" s="503">
        <v>100</v>
      </c>
      <c r="AT1497" s="471">
        <v>63</v>
      </c>
      <c r="AU1497" s="471">
        <v>20</v>
      </c>
      <c r="AV1497" s="471">
        <v>12</v>
      </c>
      <c r="AW1497" s="471">
        <v>5</v>
      </c>
      <c r="AX1497" s="471">
        <v>0</v>
      </c>
      <c r="AY1497" s="471">
        <v>1</v>
      </c>
      <c r="AZ1497" s="471">
        <v>0</v>
      </c>
      <c r="BA1497" s="471">
        <v>0</v>
      </c>
      <c r="BB1497" s="496">
        <v>101</v>
      </c>
      <c r="BC1497" s="503">
        <v>0</v>
      </c>
      <c r="BD1497" s="471">
        <v>0</v>
      </c>
      <c r="BE1497" s="471">
        <v>0</v>
      </c>
      <c r="BF1497" s="471">
        <v>0</v>
      </c>
      <c r="BG1497" s="471">
        <v>0</v>
      </c>
      <c r="BH1497" s="471">
        <v>0</v>
      </c>
      <c r="BI1497" s="471">
        <v>0</v>
      </c>
      <c r="BJ1497" s="471">
        <v>0</v>
      </c>
      <c r="BK1497" s="471">
        <v>0</v>
      </c>
      <c r="BL1497" s="496">
        <v>0</v>
      </c>
      <c r="BM1497" s="471">
        <v>88</v>
      </c>
      <c r="BN1497" s="471">
        <v>44</v>
      </c>
      <c r="BO1497" s="471">
        <v>34</v>
      </c>
      <c r="BP1497" s="471">
        <v>18</v>
      </c>
      <c r="BQ1497" s="471">
        <v>4</v>
      </c>
      <c r="BR1497" s="471">
        <v>3</v>
      </c>
      <c r="BS1497" s="471">
        <v>3</v>
      </c>
      <c r="BT1497" s="471">
        <v>0</v>
      </c>
      <c r="BU1497" s="496">
        <v>194</v>
      </c>
      <c r="BV1497" s="471">
        <v>807</v>
      </c>
      <c r="BW1497" s="471">
        <v>265</v>
      </c>
      <c r="BX1497" s="471">
        <v>186</v>
      </c>
      <c r="BY1497" s="471">
        <v>109</v>
      </c>
      <c r="BZ1497" s="471">
        <v>47</v>
      </c>
      <c r="CA1497" s="471">
        <v>27</v>
      </c>
      <c r="CB1497" s="471">
        <v>21</v>
      </c>
      <c r="CC1497" s="471">
        <v>0</v>
      </c>
      <c r="CD1497" s="496">
        <v>1462</v>
      </c>
      <c r="CE1497" s="503">
        <v>10</v>
      </c>
      <c r="CF1497" s="471">
        <v>0</v>
      </c>
      <c r="CG1497" s="471">
        <v>0</v>
      </c>
      <c r="CH1497" s="471">
        <v>0</v>
      </c>
      <c r="CI1497" s="471">
        <v>0</v>
      </c>
      <c r="CJ1497" s="471">
        <v>0</v>
      </c>
      <c r="CK1497" s="471">
        <v>0</v>
      </c>
      <c r="CL1497" s="471">
        <v>0</v>
      </c>
      <c r="CM1497" s="471">
        <v>0</v>
      </c>
      <c r="CN1497" s="496">
        <v>0</v>
      </c>
      <c r="CO1497" s="503">
        <v>25</v>
      </c>
      <c r="CP1497" s="471">
        <v>0</v>
      </c>
      <c r="CQ1497" s="471">
        <v>0</v>
      </c>
      <c r="CR1497" s="471">
        <v>0</v>
      </c>
      <c r="CS1497" s="471">
        <v>0</v>
      </c>
      <c r="CT1497" s="471">
        <v>0</v>
      </c>
      <c r="CU1497" s="471">
        <v>0</v>
      </c>
      <c r="CV1497" s="471">
        <v>0</v>
      </c>
      <c r="CW1497" s="471">
        <v>0</v>
      </c>
      <c r="CX1497" s="496">
        <v>0</v>
      </c>
      <c r="CY1497" s="503">
        <v>50</v>
      </c>
      <c r="CZ1497" s="471">
        <v>0</v>
      </c>
      <c r="DA1497" s="471">
        <v>0</v>
      </c>
      <c r="DB1497" s="471">
        <v>0</v>
      </c>
      <c r="DC1497" s="471">
        <v>0</v>
      </c>
      <c r="DD1497" s="471">
        <v>0</v>
      </c>
      <c r="DE1497" s="471">
        <v>0</v>
      </c>
      <c r="DF1497" s="471">
        <v>0</v>
      </c>
      <c r="DG1497" s="471">
        <v>0</v>
      </c>
      <c r="DH1497" s="496">
        <v>0</v>
      </c>
      <c r="DI1497" s="503">
        <v>100</v>
      </c>
      <c r="DJ1497" s="471">
        <v>204</v>
      </c>
      <c r="DK1497" s="471">
        <v>40</v>
      </c>
      <c r="DL1497" s="471">
        <v>31</v>
      </c>
      <c r="DM1497" s="471">
        <v>19</v>
      </c>
      <c r="DN1497" s="471">
        <v>5</v>
      </c>
      <c r="DO1497" s="471">
        <v>1</v>
      </c>
      <c r="DP1497" s="471">
        <v>2</v>
      </c>
      <c r="DQ1497" s="471">
        <v>0</v>
      </c>
      <c r="DR1497" s="496">
        <v>302</v>
      </c>
      <c r="DS1497" s="503">
        <v>0</v>
      </c>
      <c r="DT1497" s="471">
        <v>0</v>
      </c>
      <c r="DU1497" s="471">
        <v>0</v>
      </c>
      <c r="DV1497" s="471">
        <v>0</v>
      </c>
      <c r="DW1497" s="471">
        <v>0</v>
      </c>
      <c r="DX1497" s="471">
        <v>0</v>
      </c>
      <c r="DY1497" s="471">
        <v>0</v>
      </c>
      <c r="DZ1497" s="471">
        <v>0</v>
      </c>
      <c r="EA1497" s="471">
        <v>0</v>
      </c>
      <c r="EB1497" s="496">
        <v>0</v>
      </c>
      <c r="EC1497" s="471">
        <v>204</v>
      </c>
      <c r="ED1497" s="471">
        <v>40</v>
      </c>
      <c r="EE1497" s="471">
        <v>31</v>
      </c>
      <c r="EF1497" s="471">
        <v>19</v>
      </c>
      <c r="EG1497" s="471">
        <v>5</v>
      </c>
      <c r="EH1497" s="471">
        <v>1</v>
      </c>
      <c r="EI1497" s="471">
        <v>2</v>
      </c>
      <c r="EJ1497" s="471">
        <v>0</v>
      </c>
      <c r="EK1497" s="496">
        <v>302</v>
      </c>
      <c r="EL1497" s="518">
        <v>50</v>
      </c>
      <c r="EM1497" s="471">
        <v>0</v>
      </c>
      <c r="EN1497" s="471">
        <v>0</v>
      </c>
      <c r="EO1497" s="471">
        <v>0</v>
      </c>
      <c r="EP1497" s="471">
        <v>0</v>
      </c>
      <c r="EQ1497" s="471">
        <v>0</v>
      </c>
      <c r="ER1497" s="471">
        <v>0</v>
      </c>
      <c r="ES1497" s="471">
        <v>0</v>
      </c>
      <c r="ET1497" s="471">
        <v>0</v>
      </c>
      <c r="EU1497" s="496">
        <v>0</v>
      </c>
      <c r="EV1497" s="503">
        <v>100</v>
      </c>
      <c r="EW1497" s="471">
        <v>0</v>
      </c>
      <c r="EX1497" s="471">
        <v>0</v>
      </c>
      <c r="EY1497" s="471">
        <v>0</v>
      </c>
      <c r="EZ1497" s="471">
        <v>0</v>
      </c>
      <c r="FA1497" s="471">
        <v>0</v>
      </c>
      <c r="FB1497" s="471">
        <v>0</v>
      </c>
      <c r="FC1497" s="471">
        <v>0</v>
      </c>
      <c r="FD1497" s="471">
        <v>0</v>
      </c>
      <c r="FE1497" s="496">
        <v>0</v>
      </c>
      <c r="FF1497" s="503">
        <v>150</v>
      </c>
      <c r="FG1497" s="471">
        <v>0</v>
      </c>
      <c r="FH1497" s="471">
        <v>0</v>
      </c>
      <c r="FI1497" s="471">
        <v>0</v>
      </c>
      <c r="FJ1497" s="471">
        <v>0</v>
      </c>
      <c r="FK1497" s="471">
        <v>0</v>
      </c>
      <c r="FL1497" s="471">
        <v>0</v>
      </c>
      <c r="FM1497" s="471">
        <v>0</v>
      </c>
      <c r="FN1497" s="471">
        <v>0</v>
      </c>
      <c r="FO1497" s="496">
        <v>0</v>
      </c>
      <c r="FP1497" s="503">
        <v>200</v>
      </c>
      <c r="FQ1497" s="471">
        <v>36</v>
      </c>
      <c r="FR1497" s="471">
        <v>4</v>
      </c>
      <c r="FS1497" s="471">
        <v>3</v>
      </c>
      <c r="FT1497" s="471">
        <v>1</v>
      </c>
      <c r="FU1497" s="471">
        <v>0</v>
      </c>
      <c r="FV1497" s="471">
        <v>1</v>
      </c>
      <c r="FW1497" s="471">
        <v>0</v>
      </c>
      <c r="FX1497" s="471">
        <v>0</v>
      </c>
      <c r="FY1497" s="496">
        <v>45</v>
      </c>
      <c r="FZ1497" s="503">
        <v>0</v>
      </c>
      <c r="GA1497" s="471">
        <v>0</v>
      </c>
      <c r="GB1497" s="471">
        <v>0</v>
      </c>
      <c r="GC1497" s="471">
        <v>0</v>
      </c>
      <c r="GD1497" s="471">
        <v>0</v>
      </c>
      <c r="GE1497" s="471">
        <v>0</v>
      </c>
      <c r="GF1497" s="471">
        <v>0</v>
      </c>
      <c r="GG1497" s="471">
        <v>0</v>
      </c>
      <c r="GH1497" s="471">
        <v>0</v>
      </c>
      <c r="GI1497" s="496">
        <v>0</v>
      </c>
      <c r="GJ1497" s="471">
        <v>36</v>
      </c>
      <c r="GK1497" s="471">
        <v>4</v>
      </c>
      <c r="GL1497" s="471">
        <v>3</v>
      </c>
      <c r="GM1497" s="471">
        <v>1</v>
      </c>
      <c r="GN1497" s="471">
        <v>0</v>
      </c>
      <c r="GO1497" s="471">
        <v>1</v>
      </c>
      <c r="GP1497" s="471">
        <v>0</v>
      </c>
      <c r="GQ1497" s="471">
        <v>0</v>
      </c>
      <c r="GR1497" s="496">
        <v>45</v>
      </c>
      <c r="GS1497" s="503">
        <v>100</v>
      </c>
      <c r="GT1497" s="471">
        <v>0</v>
      </c>
      <c r="GU1497" s="471">
        <v>0</v>
      </c>
      <c r="GV1497" s="471">
        <v>0</v>
      </c>
      <c r="GW1497" s="471">
        <v>0</v>
      </c>
      <c r="GX1497" s="471">
        <v>0</v>
      </c>
      <c r="GY1497" s="471">
        <v>0</v>
      </c>
      <c r="GZ1497" s="471">
        <v>0</v>
      </c>
      <c r="HA1497" s="471">
        <v>0</v>
      </c>
      <c r="HB1497" s="496">
        <v>0</v>
      </c>
      <c r="HC1497" s="503">
        <v>150</v>
      </c>
      <c r="HD1497" s="471">
        <v>0</v>
      </c>
      <c r="HE1497" s="471">
        <v>0</v>
      </c>
      <c r="HF1497" s="471">
        <v>0</v>
      </c>
      <c r="HG1497" s="471">
        <v>0</v>
      </c>
      <c r="HH1497" s="471">
        <v>0</v>
      </c>
      <c r="HI1497" s="471">
        <v>0</v>
      </c>
      <c r="HJ1497" s="471">
        <v>0</v>
      </c>
      <c r="HK1497" s="471">
        <v>0</v>
      </c>
      <c r="HL1497" s="496">
        <v>0</v>
      </c>
      <c r="HM1497" s="503">
        <v>200</v>
      </c>
      <c r="HN1497" s="471">
        <v>0</v>
      </c>
      <c r="HO1497" s="471">
        <v>0</v>
      </c>
      <c r="HP1497" s="471">
        <v>0</v>
      </c>
      <c r="HQ1497" s="471">
        <v>0</v>
      </c>
      <c r="HR1497" s="471">
        <v>0</v>
      </c>
      <c r="HS1497" s="471">
        <v>0</v>
      </c>
      <c r="HT1497" s="471">
        <v>0</v>
      </c>
      <c r="HU1497" s="471">
        <v>0</v>
      </c>
      <c r="HV1497" s="496">
        <v>0</v>
      </c>
      <c r="HW1497" s="503">
        <v>250</v>
      </c>
      <c r="HX1497" s="471">
        <v>0</v>
      </c>
      <c r="HY1497" s="471">
        <v>0</v>
      </c>
      <c r="HZ1497" s="471">
        <v>0</v>
      </c>
      <c r="IA1497" s="471">
        <v>0</v>
      </c>
      <c r="IB1497" s="471">
        <v>0</v>
      </c>
      <c r="IC1497" s="471">
        <v>0</v>
      </c>
      <c r="ID1497" s="471">
        <v>0</v>
      </c>
      <c r="IE1497" s="471">
        <v>0</v>
      </c>
      <c r="IF1497" s="496">
        <v>0</v>
      </c>
      <c r="IG1497" s="503">
        <v>300</v>
      </c>
      <c r="IH1497" s="471">
        <v>21</v>
      </c>
      <c r="II1497" s="471">
        <v>7</v>
      </c>
      <c r="IJ1497" s="471">
        <v>3</v>
      </c>
      <c r="IK1497" s="471">
        <v>0</v>
      </c>
      <c r="IL1497" s="471">
        <v>0</v>
      </c>
      <c r="IM1497" s="471">
        <v>0</v>
      </c>
      <c r="IN1497" s="471">
        <v>0</v>
      </c>
      <c r="IO1497" s="471">
        <v>0</v>
      </c>
      <c r="IP1497" s="496">
        <v>31</v>
      </c>
      <c r="IQ1497" s="503">
        <v>0</v>
      </c>
      <c r="IR1497" s="471">
        <v>0</v>
      </c>
      <c r="IS1497" s="471">
        <v>0</v>
      </c>
      <c r="IT1497" s="471">
        <v>0</v>
      </c>
      <c r="IU1497" s="471">
        <v>0</v>
      </c>
      <c r="IV1497" s="471">
        <v>0</v>
      </c>
      <c r="IW1497" s="471">
        <v>0</v>
      </c>
      <c r="IX1497" s="471">
        <v>0</v>
      </c>
      <c r="IY1497" s="471">
        <v>0</v>
      </c>
      <c r="IZ1497" s="496">
        <v>0</v>
      </c>
      <c r="JA1497" s="471">
        <v>21</v>
      </c>
      <c r="JB1497" s="471">
        <v>7</v>
      </c>
      <c r="JC1497" s="471">
        <v>3</v>
      </c>
      <c r="JD1497" s="471">
        <v>0</v>
      </c>
      <c r="JE1497" s="471">
        <v>0</v>
      </c>
      <c r="JF1497" s="471">
        <v>0</v>
      </c>
      <c r="JG1497" s="471">
        <v>0</v>
      </c>
      <c r="JH1497" s="471">
        <v>0</v>
      </c>
      <c r="JI1497" s="471">
        <v>31</v>
      </c>
      <c r="JJ1497" s="503">
        <v>0</v>
      </c>
      <c r="JK1497" s="471">
        <v>369</v>
      </c>
      <c r="JL1497" s="471">
        <v>101</v>
      </c>
      <c r="JM1497" s="471">
        <v>94</v>
      </c>
      <c r="JN1497" s="471">
        <v>24</v>
      </c>
      <c r="JO1497" s="471">
        <v>9</v>
      </c>
      <c r="JP1497" s="471">
        <v>3</v>
      </c>
      <c r="JQ1497" s="471">
        <v>1</v>
      </c>
      <c r="JR1497" s="471">
        <v>3</v>
      </c>
      <c r="JS1497" s="496">
        <v>604</v>
      </c>
      <c r="JT1497" s="503">
        <v>10</v>
      </c>
      <c r="JU1497" s="471">
        <v>1</v>
      </c>
      <c r="JV1497" s="471">
        <v>4</v>
      </c>
      <c r="JW1497" s="471">
        <v>1</v>
      </c>
      <c r="JX1497" s="471">
        <v>0</v>
      </c>
      <c r="JY1497" s="471">
        <v>0</v>
      </c>
      <c r="JZ1497" s="471">
        <v>0</v>
      </c>
      <c r="KA1497" s="471">
        <v>0</v>
      </c>
      <c r="KB1497" s="471">
        <v>0</v>
      </c>
      <c r="KC1497" s="496">
        <v>6</v>
      </c>
      <c r="KD1497" s="503">
        <v>50</v>
      </c>
      <c r="KE1497" s="471">
        <v>0</v>
      </c>
      <c r="KF1497" s="471">
        <v>0</v>
      </c>
      <c r="KG1497" s="471">
        <v>0</v>
      </c>
      <c r="KH1497" s="471">
        <v>0</v>
      </c>
      <c r="KI1497" s="471">
        <v>0</v>
      </c>
      <c r="KJ1497" s="471">
        <v>0</v>
      </c>
      <c r="KK1497" s="471">
        <v>0</v>
      </c>
      <c r="KL1497" s="471">
        <v>0</v>
      </c>
      <c r="KM1497" s="496">
        <v>0</v>
      </c>
      <c r="KN1497" s="503">
        <v>0</v>
      </c>
      <c r="KO1497" s="471">
        <v>0</v>
      </c>
      <c r="KP1497" s="471">
        <v>0</v>
      </c>
      <c r="KQ1497" s="471">
        <v>0</v>
      </c>
      <c r="KR1497" s="471">
        <v>0</v>
      </c>
      <c r="KS1497" s="471">
        <v>0</v>
      </c>
      <c r="KT1497" s="471">
        <v>0</v>
      </c>
      <c r="KU1497" s="471">
        <v>0</v>
      </c>
      <c r="KV1497" s="471">
        <v>0</v>
      </c>
      <c r="KW1497" s="496">
        <v>0</v>
      </c>
      <c r="KX1497" s="471">
        <v>370</v>
      </c>
      <c r="KY1497" s="471">
        <v>105</v>
      </c>
      <c r="KZ1497" s="471">
        <v>95</v>
      </c>
      <c r="LA1497" s="471">
        <v>24</v>
      </c>
      <c r="LB1497" s="471">
        <v>9</v>
      </c>
      <c r="LC1497" s="471">
        <v>3</v>
      </c>
      <c r="LD1497" s="471">
        <v>1</v>
      </c>
      <c r="LE1497" s="471">
        <v>3</v>
      </c>
      <c r="LF1497" s="496">
        <v>610</v>
      </c>
      <c r="LG1497" s="262"/>
      <c r="LH1497" s="262"/>
      <c r="LI1497" s="262"/>
      <c r="LJ1497" s="262"/>
      <c r="LK1497" s="262"/>
      <c r="LL1497" s="262"/>
      <c r="LM1497" s="262"/>
      <c r="LN1497" s="262"/>
      <c r="LO1497" s="262"/>
      <c r="LP1497" s="262"/>
      <c r="LQ1497" s="262"/>
      <c r="LR1497" s="262"/>
      <c r="LS1497" s="262"/>
      <c r="LT1497" s="262"/>
      <c r="LU1497" s="262"/>
      <c r="LV1497" s="262"/>
      <c r="LW1497" s="262"/>
      <c r="LX1497" s="262"/>
      <c r="LY1497" s="262"/>
      <c r="LZ1497" s="262"/>
      <c r="MA1497" s="262"/>
      <c r="MB1497" s="262"/>
      <c r="MC1497" s="262"/>
      <c r="MD1497" s="262"/>
      <c r="ME1497" s="262"/>
      <c r="MF1497" s="262"/>
      <c r="MG1497" s="262"/>
      <c r="MH1497" s="262"/>
      <c r="MI1497" s="262"/>
      <c r="MJ1497" s="262"/>
      <c r="MK1497" s="262"/>
      <c r="ML1497" s="262"/>
      <c r="MM1497" s="262"/>
      <c r="MN1497" s="262"/>
      <c r="MO1497" s="262"/>
      <c r="MP1497" s="262"/>
      <c r="MQ1497" s="262"/>
      <c r="MR1497" s="262"/>
      <c r="MS1497" s="262"/>
      <c r="MT1497" s="262"/>
      <c r="MU1497" s="262"/>
    </row>
    <row r="1498" spans="1:359" x14ac:dyDescent="0.2">
      <c r="A1498" s="241" t="s">
        <v>417</v>
      </c>
      <c r="B1498" s="476" t="s">
        <v>1027</v>
      </c>
      <c r="C1498" s="326" t="s">
        <v>782</v>
      </c>
      <c r="D1498" s="283" t="s">
        <v>1028</v>
      </c>
      <c r="E1498" s="503">
        <v>0</v>
      </c>
      <c r="F1498" s="471">
        <v>181</v>
      </c>
      <c r="G1498" s="471">
        <v>336</v>
      </c>
      <c r="H1498" s="471">
        <v>397</v>
      </c>
      <c r="I1498" s="471">
        <v>196</v>
      </c>
      <c r="J1498" s="471">
        <v>40</v>
      </c>
      <c r="K1498" s="471">
        <v>20</v>
      </c>
      <c r="L1498" s="471">
        <v>14</v>
      </c>
      <c r="M1498" s="471">
        <v>0</v>
      </c>
      <c r="N1498" s="496">
        <v>1184</v>
      </c>
      <c r="O1498" s="503">
        <v>10</v>
      </c>
      <c r="P1498" s="471">
        <v>0</v>
      </c>
      <c r="Q1498" s="471">
        <v>0</v>
      </c>
      <c r="R1498" s="471">
        <v>0</v>
      </c>
      <c r="S1498" s="471">
        <v>0</v>
      </c>
      <c r="T1498" s="471">
        <v>0</v>
      </c>
      <c r="U1498" s="471">
        <v>0</v>
      </c>
      <c r="V1498" s="471">
        <v>0</v>
      </c>
      <c r="W1498" s="471">
        <v>0</v>
      </c>
      <c r="X1498" s="496">
        <v>0</v>
      </c>
      <c r="Y1498" s="503">
        <v>25</v>
      </c>
      <c r="Z1498" s="471">
        <v>0</v>
      </c>
      <c r="AA1498" s="471">
        <v>0</v>
      </c>
      <c r="AB1498" s="471">
        <v>0</v>
      </c>
      <c r="AC1498" s="471">
        <v>0</v>
      </c>
      <c r="AD1498" s="471">
        <v>0</v>
      </c>
      <c r="AE1498" s="471">
        <v>0</v>
      </c>
      <c r="AF1498" s="471">
        <v>0</v>
      </c>
      <c r="AG1498" s="471">
        <v>0</v>
      </c>
      <c r="AH1498" s="496">
        <v>0</v>
      </c>
      <c r="AI1498" s="503">
        <v>50</v>
      </c>
      <c r="AJ1498" s="471">
        <v>0</v>
      </c>
      <c r="AK1498" s="471">
        <v>0</v>
      </c>
      <c r="AL1498" s="471">
        <v>0</v>
      </c>
      <c r="AM1498" s="471">
        <v>0</v>
      </c>
      <c r="AN1498" s="471">
        <v>0</v>
      </c>
      <c r="AO1498" s="471">
        <v>0</v>
      </c>
      <c r="AP1498" s="471">
        <v>0</v>
      </c>
      <c r="AQ1498" s="471">
        <v>0</v>
      </c>
      <c r="AR1498" s="496">
        <v>0</v>
      </c>
      <c r="AS1498" s="503">
        <v>100</v>
      </c>
      <c r="AT1498" s="471">
        <v>0</v>
      </c>
      <c r="AU1498" s="471">
        <v>0</v>
      </c>
      <c r="AV1498" s="471">
        <v>0</v>
      </c>
      <c r="AW1498" s="471">
        <v>0</v>
      </c>
      <c r="AX1498" s="471">
        <v>0</v>
      </c>
      <c r="AY1498" s="471">
        <v>0</v>
      </c>
      <c r="AZ1498" s="471">
        <v>0</v>
      </c>
      <c r="BA1498" s="471">
        <v>0</v>
      </c>
      <c r="BB1498" s="496">
        <v>0</v>
      </c>
      <c r="BC1498" s="503">
        <v>0</v>
      </c>
      <c r="BD1498" s="471">
        <v>0</v>
      </c>
      <c r="BE1498" s="471">
        <v>0</v>
      </c>
      <c r="BF1498" s="471">
        <v>0</v>
      </c>
      <c r="BG1498" s="471">
        <v>0</v>
      </c>
      <c r="BH1498" s="471">
        <v>0</v>
      </c>
      <c r="BI1498" s="471">
        <v>0</v>
      </c>
      <c r="BJ1498" s="471">
        <v>0</v>
      </c>
      <c r="BK1498" s="471">
        <v>0</v>
      </c>
      <c r="BL1498" s="496">
        <v>0</v>
      </c>
      <c r="BM1498" s="471">
        <v>0</v>
      </c>
      <c r="BN1498" s="471">
        <v>0</v>
      </c>
      <c r="BO1498" s="471">
        <v>0</v>
      </c>
      <c r="BP1498" s="471">
        <v>0</v>
      </c>
      <c r="BQ1498" s="471">
        <v>0</v>
      </c>
      <c r="BR1498" s="471">
        <v>0</v>
      </c>
      <c r="BS1498" s="471">
        <v>0</v>
      </c>
      <c r="BT1498" s="471">
        <v>0</v>
      </c>
      <c r="BU1498" s="496">
        <v>0</v>
      </c>
      <c r="BV1498" s="471">
        <v>181</v>
      </c>
      <c r="BW1498" s="471">
        <v>336</v>
      </c>
      <c r="BX1498" s="471">
        <v>397</v>
      </c>
      <c r="BY1498" s="471">
        <v>196</v>
      </c>
      <c r="BZ1498" s="471">
        <v>40</v>
      </c>
      <c r="CA1498" s="471">
        <v>20</v>
      </c>
      <c r="CB1498" s="471">
        <v>14</v>
      </c>
      <c r="CC1498" s="471">
        <v>0</v>
      </c>
      <c r="CD1498" s="496">
        <v>1184</v>
      </c>
      <c r="CE1498" s="503">
        <v>10</v>
      </c>
      <c r="CF1498" s="471">
        <v>0</v>
      </c>
      <c r="CG1498" s="471">
        <v>0</v>
      </c>
      <c r="CH1498" s="471">
        <v>0</v>
      </c>
      <c r="CI1498" s="471">
        <v>0</v>
      </c>
      <c r="CJ1498" s="471">
        <v>0</v>
      </c>
      <c r="CK1498" s="471">
        <v>0</v>
      </c>
      <c r="CL1498" s="471">
        <v>0</v>
      </c>
      <c r="CM1498" s="471">
        <v>0</v>
      </c>
      <c r="CN1498" s="496">
        <v>0</v>
      </c>
      <c r="CO1498" s="503">
        <v>25</v>
      </c>
      <c r="CP1498" s="471">
        <v>0</v>
      </c>
      <c r="CQ1498" s="471">
        <v>0</v>
      </c>
      <c r="CR1498" s="471">
        <v>0</v>
      </c>
      <c r="CS1498" s="471">
        <v>0</v>
      </c>
      <c r="CT1498" s="471">
        <v>0</v>
      </c>
      <c r="CU1498" s="471">
        <v>0</v>
      </c>
      <c r="CV1498" s="471">
        <v>0</v>
      </c>
      <c r="CW1498" s="471">
        <v>0</v>
      </c>
      <c r="CX1498" s="496">
        <v>0</v>
      </c>
      <c r="CY1498" s="503">
        <v>50</v>
      </c>
      <c r="CZ1498" s="471">
        <v>0</v>
      </c>
      <c r="DA1498" s="471">
        <v>0</v>
      </c>
      <c r="DB1498" s="471">
        <v>0</v>
      </c>
      <c r="DC1498" s="471">
        <v>0</v>
      </c>
      <c r="DD1498" s="471">
        <v>0</v>
      </c>
      <c r="DE1498" s="471">
        <v>0</v>
      </c>
      <c r="DF1498" s="471">
        <v>0</v>
      </c>
      <c r="DG1498" s="471">
        <v>0</v>
      </c>
      <c r="DH1498" s="496">
        <v>0</v>
      </c>
      <c r="DI1498" s="503">
        <v>100</v>
      </c>
      <c r="DJ1498" s="471">
        <v>45</v>
      </c>
      <c r="DK1498" s="471">
        <v>37</v>
      </c>
      <c r="DL1498" s="471">
        <v>86</v>
      </c>
      <c r="DM1498" s="471">
        <v>19</v>
      </c>
      <c r="DN1498" s="471">
        <v>10</v>
      </c>
      <c r="DO1498" s="471">
        <v>3</v>
      </c>
      <c r="DP1498" s="471">
        <v>3</v>
      </c>
      <c r="DQ1498" s="471">
        <v>1</v>
      </c>
      <c r="DR1498" s="496">
        <v>204</v>
      </c>
      <c r="DS1498" s="503">
        <v>0</v>
      </c>
      <c r="DT1498" s="471">
        <v>0</v>
      </c>
      <c r="DU1498" s="471">
        <v>0</v>
      </c>
      <c r="DV1498" s="471">
        <v>0</v>
      </c>
      <c r="DW1498" s="471">
        <v>0</v>
      </c>
      <c r="DX1498" s="471">
        <v>0</v>
      </c>
      <c r="DY1498" s="471">
        <v>0</v>
      </c>
      <c r="DZ1498" s="471">
        <v>0</v>
      </c>
      <c r="EA1498" s="471">
        <v>0</v>
      </c>
      <c r="EB1498" s="496">
        <v>0</v>
      </c>
      <c r="EC1498" s="471">
        <v>45</v>
      </c>
      <c r="ED1498" s="471">
        <v>37</v>
      </c>
      <c r="EE1498" s="471">
        <v>86</v>
      </c>
      <c r="EF1498" s="471">
        <v>19</v>
      </c>
      <c r="EG1498" s="471">
        <v>10</v>
      </c>
      <c r="EH1498" s="471">
        <v>3</v>
      </c>
      <c r="EI1498" s="471">
        <v>3</v>
      </c>
      <c r="EJ1498" s="471">
        <v>1</v>
      </c>
      <c r="EK1498" s="496">
        <v>204</v>
      </c>
      <c r="EL1498" s="518">
        <v>50</v>
      </c>
      <c r="EM1498" s="471">
        <v>0</v>
      </c>
      <c r="EN1498" s="471">
        <v>0</v>
      </c>
      <c r="EO1498" s="471">
        <v>0</v>
      </c>
      <c r="EP1498" s="471">
        <v>0</v>
      </c>
      <c r="EQ1498" s="471">
        <v>0</v>
      </c>
      <c r="ER1498" s="471">
        <v>0</v>
      </c>
      <c r="ES1498" s="471">
        <v>0</v>
      </c>
      <c r="ET1498" s="471">
        <v>0</v>
      </c>
      <c r="EU1498" s="496">
        <v>0</v>
      </c>
      <c r="EV1498" s="503">
        <v>100</v>
      </c>
      <c r="EW1498" s="471">
        <v>4</v>
      </c>
      <c r="EX1498" s="471">
        <v>2</v>
      </c>
      <c r="EY1498" s="471">
        <v>4</v>
      </c>
      <c r="EZ1498" s="471">
        <v>5</v>
      </c>
      <c r="FA1498" s="471">
        <v>0</v>
      </c>
      <c r="FB1498" s="471">
        <v>1</v>
      </c>
      <c r="FC1498" s="471">
        <v>0</v>
      </c>
      <c r="FD1498" s="471">
        <v>0</v>
      </c>
      <c r="FE1498" s="496">
        <v>16</v>
      </c>
      <c r="FF1498" s="503">
        <v>150</v>
      </c>
      <c r="FG1498" s="471">
        <v>0</v>
      </c>
      <c r="FH1498" s="471">
        <v>0</v>
      </c>
      <c r="FI1498" s="471">
        <v>0</v>
      </c>
      <c r="FJ1498" s="471">
        <v>0</v>
      </c>
      <c r="FK1498" s="471">
        <v>0</v>
      </c>
      <c r="FL1498" s="471">
        <v>0</v>
      </c>
      <c r="FM1498" s="471">
        <v>0</v>
      </c>
      <c r="FN1498" s="471">
        <v>0</v>
      </c>
      <c r="FO1498" s="496">
        <v>0</v>
      </c>
      <c r="FP1498" s="503">
        <v>200</v>
      </c>
      <c r="FQ1498" s="471">
        <v>2</v>
      </c>
      <c r="FR1498" s="471">
        <v>3</v>
      </c>
      <c r="FS1498" s="471">
        <v>2</v>
      </c>
      <c r="FT1498" s="471">
        <v>0</v>
      </c>
      <c r="FU1498" s="471">
        <v>1</v>
      </c>
      <c r="FV1498" s="471">
        <v>0</v>
      </c>
      <c r="FW1498" s="471">
        <v>0</v>
      </c>
      <c r="FX1498" s="471">
        <v>0</v>
      </c>
      <c r="FY1498" s="496">
        <v>8</v>
      </c>
      <c r="FZ1498" s="503">
        <v>0</v>
      </c>
      <c r="GA1498" s="471">
        <v>0</v>
      </c>
      <c r="GB1498" s="471">
        <v>0</v>
      </c>
      <c r="GC1498" s="471">
        <v>0</v>
      </c>
      <c r="GD1498" s="471">
        <v>0</v>
      </c>
      <c r="GE1498" s="471">
        <v>0</v>
      </c>
      <c r="GF1498" s="471">
        <v>0</v>
      </c>
      <c r="GG1498" s="471">
        <v>0</v>
      </c>
      <c r="GH1498" s="471">
        <v>0</v>
      </c>
      <c r="GI1498" s="496">
        <v>0</v>
      </c>
      <c r="GJ1498" s="471">
        <v>6</v>
      </c>
      <c r="GK1498" s="471">
        <v>5</v>
      </c>
      <c r="GL1498" s="471">
        <v>6</v>
      </c>
      <c r="GM1498" s="471">
        <v>5</v>
      </c>
      <c r="GN1498" s="471">
        <v>1</v>
      </c>
      <c r="GO1498" s="471">
        <v>1</v>
      </c>
      <c r="GP1498" s="471">
        <v>0</v>
      </c>
      <c r="GQ1498" s="471">
        <v>0</v>
      </c>
      <c r="GR1498" s="496">
        <v>24</v>
      </c>
      <c r="GS1498" s="503">
        <v>100</v>
      </c>
      <c r="GT1498" s="471">
        <v>1</v>
      </c>
      <c r="GU1498" s="471">
        <v>1</v>
      </c>
      <c r="GV1498" s="471">
        <v>0</v>
      </c>
      <c r="GW1498" s="471">
        <v>0</v>
      </c>
      <c r="GX1498" s="471">
        <v>0</v>
      </c>
      <c r="GY1498" s="471">
        <v>0</v>
      </c>
      <c r="GZ1498" s="471">
        <v>0</v>
      </c>
      <c r="HA1498" s="471">
        <v>0</v>
      </c>
      <c r="HB1498" s="496">
        <v>2</v>
      </c>
      <c r="HC1498" s="503">
        <v>150</v>
      </c>
      <c r="HD1498" s="471">
        <v>0</v>
      </c>
      <c r="HE1498" s="471">
        <v>0</v>
      </c>
      <c r="HF1498" s="471">
        <v>0</v>
      </c>
      <c r="HG1498" s="471">
        <v>0</v>
      </c>
      <c r="HH1498" s="471">
        <v>0</v>
      </c>
      <c r="HI1498" s="471">
        <v>0</v>
      </c>
      <c r="HJ1498" s="471">
        <v>0</v>
      </c>
      <c r="HK1498" s="471">
        <v>0</v>
      </c>
      <c r="HL1498" s="496">
        <v>0</v>
      </c>
      <c r="HM1498" s="503">
        <v>200</v>
      </c>
      <c r="HN1498" s="471">
        <v>2</v>
      </c>
      <c r="HO1498" s="471">
        <v>1</v>
      </c>
      <c r="HP1498" s="471">
        <v>2</v>
      </c>
      <c r="HQ1498" s="471">
        <v>1</v>
      </c>
      <c r="HR1498" s="471">
        <v>0</v>
      </c>
      <c r="HS1498" s="471">
        <v>0</v>
      </c>
      <c r="HT1498" s="471">
        <v>0</v>
      </c>
      <c r="HU1498" s="471">
        <v>0</v>
      </c>
      <c r="HV1498" s="496">
        <v>6</v>
      </c>
      <c r="HW1498" s="503">
        <v>250</v>
      </c>
      <c r="HX1498" s="471">
        <v>0</v>
      </c>
      <c r="HY1498" s="471">
        <v>0</v>
      </c>
      <c r="HZ1498" s="471">
        <v>0</v>
      </c>
      <c r="IA1498" s="471">
        <v>0</v>
      </c>
      <c r="IB1498" s="471">
        <v>0</v>
      </c>
      <c r="IC1498" s="471">
        <v>0</v>
      </c>
      <c r="ID1498" s="471">
        <v>0</v>
      </c>
      <c r="IE1498" s="471">
        <v>0</v>
      </c>
      <c r="IF1498" s="496">
        <v>0</v>
      </c>
      <c r="IG1498" s="503">
        <v>300</v>
      </c>
      <c r="IH1498" s="471">
        <v>0</v>
      </c>
      <c r="II1498" s="471">
        <v>0</v>
      </c>
      <c r="IJ1498" s="471">
        <v>0</v>
      </c>
      <c r="IK1498" s="471">
        <v>0</v>
      </c>
      <c r="IL1498" s="471">
        <v>0</v>
      </c>
      <c r="IM1498" s="471">
        <v>0</v>
      </c>
      <c r="IN1498" s="471">
        <v>0</v>
      </c>
      <c r="IO1498" s="471">
        <v>0</v>
      </c>
      <c r="IP1498" s="496">
        <v>0</v>
      </c>
      <c r="IQ1498" s="503">
        <v>0</v>
      </c>
      <c r="IR1498" s="471">
        <v>0</v>
      </c>
      <c r="IS1498" s="471">
        <v>0</v>
      </c>
      <c r="IT1498" s="471">
        <v>0</v>
      </c>
      <c r="IU1498" s="471">
        <v>0</v>
      </c>
      <c r="IV1498" s="471">
        <v>0</v>
      </c>
      <c r="IW1498" s="471">
        <v>0</v>
      </c>
      <c r="IX1498" s="471">
        <v>0</v>
      </c>
      <c r="IY1498" s="471">
        <v>0</v>
      </c>
      <c r="IZ1498" s="496">
        <v>0</v>
      </c>
      <c r="JA1498" s="471">
        <v>3</v>
      </c>
      <c r="JB1498" s="471">
        <v>2</v>
      </c>
      <c r="JC1498" s="471">
        <v>2</v>
      </c>
      <c r="JD1498" s="471">
        <v>1</v>
      </c>
      <c r="JE1498" s="471">
        <v>0</v>
      </c>
      <c r="JF1498" s="471">
        <v>0</v>
      </c>
      <c r="JG1498" s="471">
        <v>0</v>
      </c>
      <c r="JH1498" s="471">
        <v>0</v>
      </c>
      <c r="JI1498" s="471">
        <v>8</v>
      </c>
      <c r="JJ1498" s="503">
        <v>0</v>
      </c>
      <c r="JK1498" s="471">
        <v>971</v>
      </c>
      <c r="JL1498" s="471">
        <v>358</v>
      </c>
      <c r="JM1498" s="471">
        <v>450</v>
      </c>
      <c r="JN1498" s="471">
        <v>156</v>
      </c>
      <c r="JO1498" s="471">
        <v>49</v>
      </c>
      <c r="JP1498" s="471">
        <v>23</v>
      </c>
      <c r="JQ1498" s="471">
        <v>9</v>
      </c>
      <c r="JR1498" s="471">
        <v>3</v>
      </c>
      <c r="JS1498" s="496">
        <v>2019</v>
      </c>
      <c r="JT1498" s="503">
        <v>10</v>
      </c>
      <c r="JU1498" s="471">
        <v>0</v>
      </c>
      <c r="JV1498" s="471">
        <v>0</v>
      </c>
      <c r="JW1498" s="471">
        <v>0</v>
      </c>
      <c r="JX1498" s="471">
        <v>0</v>
      </c>
      <c r="JY1498" s="471">
        <v>0</v>
      </c>
      <c r="JZ1498" s="471">
        <v>0</v>
      </c>
      <c r="KA1498" s="471">
        <v>0</v>
      </c>
      <c r="KB1498" s="471">
        <v>0</v>
      </c>
      <c r="KC1498" s="496">
        <v>0</v>
      </c>
      <c r="KD1498" s="503">
        <v>50</v>
      </c>
      <c r="KE1498" s="471">
        <v>1</v>
      </c>
      <c r="KF1498" s="471">
        <v>1</v>
      </c>
      <c r="KG1498" s="471">
        <v>1</v>
      </c>
      <c r="KH1498" s="471">
        <v>0</v>
      </c>
      <c r="KI1498" s="471">
        <v>1</v>
      </c>
      <c r="KJ1498" s="471">
        <v>0</v>
      </c>
      <c r="KK1498" s="471">
        <v>0</v>
      </c>
      <c r="KL1498" s="471">
        <v>0</v>
      </c>
      <c r="KM1498" s="496">
        <v>4</v>
      </c>
      <c r="KN1498" s="503">
        <v>0</v>
      </c>
      <c r="KO1498" s="471">
        <v>0</v>
      </c>
      <c r="KP1498" s="471">
        <v>0</v>
      </c>
      <c r="KQ1498" s="471">
        <v>0</v>
      </c>
      <c r="KR1498" s="471">
        <v>0</v>
      </c>
      <c r="KS1498" s="471">
        <v>0</v>
      </c>
      <c r="KT1498" s="471">
        <v>0</v>
      </c>
      <c r="KU1498" s="471">
        <v>0</v>
      </c>
      <c r="KV1498" s="471">
        <v>0</v>
      </c>
      <c r="KW1498" s="496">
        <v>0</v>
      </c>
      <c r="KX1498" s="471">
        <v>972</v>
      </c>
      <c r="KY1498" s="471">
        <v>359</v>
      </c>
      <c r="KZ1498" s="471">
        <v>451</v>
      </c>
      <c r="LA1498" s="471">
        <v>156</v>
      </c>
      <c r="LB1498" s="471">
        <v>50</v>
      </c>
      <c r="LC1498" s="471">
        <v>23</v>
      </c>
      <c r="LD1498" s="471">
        <v>9</v>
      </c>
      <c r="LE1498" s="471">
        <v>3</v>
      </c>
      <c r="LF1498" s="496">
        <v>2023</v>
      </c>
      <c r="LG1498" s="262"/>
      <c r="LH1498" s="262"/>
      <c r="LI1498" s="262"/>
      <c r="LJ1498" s="262"/>
      <c r="LK1498" s="262"/>
      <c r="LL1498" s="262"/>
      <c r="LM1498" s="262"/>
      <c r="LN1498" s="262"/>
      <c r="LO1498" s="262"/>
      <c r="LP1498" s="262"/>
      <c r="LQ1498" s="262"/>
      <c r="LR1498" s="262"/>
      <c r="LS1498" s="262"/>
      <c r="LT1498" s="262"/>
      <c r="LU1498" s="262"/>
      <c r="LV1498" s="262"/>
      <c r="LW1498" s="262"/>
      <c r="LX1498" s="262"/>
      <c r="LY1498" s="262"/>
      <c r="LZ1498" s="262"/>
      <c r="MA1498" s="262"/>
      <c r="MB1498" s="262"/>
      <c r="MC1498" s="262"/>
      <c r="MD1498" s="262"/>
      <c r="ME1498" s="262"/>
      <c r="MF1498" s="262"/>
      <c r="MG1498" s="262"/>
      <c r="MH1498" s="262"/>
      <c r="MI1498" s="262"/>
      <c r="MJ1498" s="262"/>
      <c r="MK1498" s="262"/>
      <c r="ML1498" s="262"/>
      <c r="MM1498" s="262"/>
      <c r="MN1498" s="262"/>
      <c r="MO1498" s="262"/>
      <c r="MP1498" s="262"/>
      <c r="MQ1498" s="262"/>
      <c r="MR1498" s="262"/>
      <c r="MS1498" s="262"/>
      <c r="MT1498" s="262"/>
      <c r="MU1498" s="262"/>
    </row>
    <row r="1499" spans="1:359" x14ac:dyDescent="0.2">
      <c r="A1499" s="241" t="s">
        <v>418</v>
      </c>
      <c r="B1499" s="476" t="s">
        <v>1029</v>
      </c>
      <c r="C1499" s="326" t="s">
        <v>640</v>
      </c>
      <c r="D1499" s="283" t="s">
        <v>419</v>
      </c>
      <c r="E1499" s="503">
        <v>0</v>
      </c>
      <c r="F1499" s="471">
        <v>73</v>
      </c>
      <c r="G1499" s="471">
        <v>343</v>
      </c>
      <c r="H1499" s="471">
        <v>412</v>
      </c>
      <c r="I1499" s="471">
        <v>302</v>
      </c>
      <c r="J1499" s="471">
        <v>147</v>
      </c>
      <c r="K1499" s="471">
        <v>59</v>
      </c>
      <c r="L1499" s="471">
        <v>21</v>
      </c>
      <c r="M1499" s="471">
        <v>2</v>
      </c>
      <c r="N1499" s="496">
        <v>1359</v>
      </c>
      <c r="O1499" s="503">
        <v>10</v>
      </c>
      <c r="P1499" s="471">
        <v>0</v>
      </c>
      <c r="Q1499" s="471">
        <v>0</v>
      </c>
      <c r="R1499" s="471">
        <v>0</v>
      </c>
      <c r="S1499" s="471">
        <v>0</v>
      </c>
      <c r="T1499" s="471">
        <v>0</v>
      </c>
      <c r="U1499" s="471">
        <v>0</v>
      </c>
      <c r="V1499" s="471">
        <v>0</v>
      </c>
      <c r="W1499" s="471">
        <v>0</v>
      </c>
      <c r="X1499" s="496">
        <v>0</v>
      </c>
      <c r="Y1499" s="503">
        <v>25</v>
      </c>
      <c r="Z1499" s="471">
        <v>0</v>
      </c>
      <c r="AA1499" s="471">
        <v>0</v>
      </c>
      <c r="AB1499" s="471">
        <v>0</v>
      </c>
      <c r="AC1499" s="471">
        <v>0</v>
      </c>
      <c r="AD1499" s="471">
        <v>0</v>
      </c>
      <c r="AE1499" s="471">
        <v>0</v>
      </c>
      <c r="AF1499" s="471">
        <v>0</v>
      </c>
      <c r="AG1499" s="471">
        <v>0</v>
      </c>
      <c r="AH1499" s="496">
        <v>0</v>
      </c>
      <c r="AI1499" s="503">
        <v>50</v>
      </c>
      <c r="AJ1499" s="471">
        <v>0</v>
      </c>
      <c r="AK1499" s="471">
        <v>0</v>
      </c>
      <c r="AL1499" s="471">
        <v>0</v>
      </c>
      <c r="AM1499" s="471">
        <v>0</v>
      </c>
      <c r="AN1499" s="471">
        <v>0</v>
      </c>
      <c r="AO1499" s="471">
        <v>0</v>
      </c>
      <c r="AP1499" s="471">
        <v>0</v>
      </c>
      <c r="AQ1499" s="471">
        <v>0</v>
      </c>
      <c r="AR1499" s="496">
        <v>0</v>
      </c>
      <c r="AS1499" s="503">
        <v>100</v>
      </c>
      <c r="AT1499" s="471">
        <v>0</v>
      </c>
      <c r="AU1499" s="471">
        <v>0</v>
      </c>
      <c r="AV1499" s="471">
        <v>0</v>
      </c>
      <c r="AW1499" s="471">
        <v>0</v>
      </c>
      <c r="AX1499" s="471">
        <v>0</v>
      </c>
      <c r="AY1499" s="471">
        <v>0</v>
      </c>
      <c r="AZ1499" s="471">
        <v>0</v>
      </c>
      <c r="BA1499" s="471">
        <v>0</v>
      </c>
      <c r="BB1499" s="496">
        <v>0</v>
      </c>
      <c r="BC1499" s="503">
        <v>0</v>
      </c>
      <c r="BD1499" s="471">
        <v>0</v>
      </c>
      <c r="BE1499" s="471">
        <v>0</v>
      </c>
      <c r="BF1499" s="471">
        <v>0</v>
      </c>
      <c r="BG1499" s="471">
        <v>0</v>
      </c>
      <c r="BH1499" s="471">
        <v>0</v>
      </c>
      <c r="BI1499" s="471">
        <v>0</v>
      </c>
      <c r="BJ1499" s="471">
        <v>0</v>
      </c>
      <c r="BK1499" s="471">
        <v>0</v>
      </c>
      <c r="BL1499" s="496">
        <v>0</v>
      </c>
      <c r="BM1499" s="471">
        <v>0</v>
      </c>
      <c r="BN1499" s="471">
        <v>0</v>
      </c>
      <c r="BO1499" s="471">
        <v>0</v>
      </c>
      <c r="BP1499" s="471">
        <v>0</v>
      </c>
      <c r="BQ1499" s="471">
        <v>0</v>
      </c>
      <c r="BR1499" s="471">
        <v>0</v>
      </c>
      <c r="BS1499" s="471">
        <v>0</v>
      </c>
      <c r="BT1499" s="471">
        <v>0</v>
      </c>
      <c r="BU1499" s="496">
        <v>0</v>
      </c>
      <c r="BV1499" s="471">
        <v>73</v>
      </c>
      <c r="BW1499" s="471">
        <v>343</v>
      </c>
      <c r="BX1499" s="471">
        <v>412</v>
      </c>
      <c r="BY1499" s="471">
        <v>302</v>
      </c>
      <c r="BZ1499" s="471">
        <v>147</v>
      </c>
      <c r="CA1499" s="471">
        <v>59</v>
      </c>
      <c r="CB1499" s="471">
        <v>21</v>
      </c>
      <c r="CC1499" s="471">
        <v>2</v>
      </c>
      <c r="CD1499" s="496">
        <v>1359</v>
      </c>
      <c r="CE1499" s="503">
        <v>10</v>
      </c>
      <c r="CF1499" s="471">
        <v>0</v>
      </c>
      <c r="CG1499" s="471">
        <v>0</v>
      </c>
      <c r="CH1499" s="471">
        <v>0</v>
      </c>
      <c r="CI1499" s="471">
        <v>0</v>
      </c>
      <c r="CJ1499" s="471">
        <v>0</v>
      </c>
      <c r="CK1499" s="471">
        <v>0</v>
      </c>
      <c r="CL1499" s="471">
        <v>0</v>
      </c>
      <c r="CM1499" s="471">
        <v>0</v>
      </c>
      <c r="CN1499" s="496">
        <v>0</v>
      </c>
      <c r="CO1499" s="503">
        <v>25</v>
      </c>
      <c r="CP1499" s="471">
        <v>0</v>
      </c>
      <c r="CQ1499" s="471">
        <v>0</v>
      </c>
      <c r="CR1499" s="471">
        <v>0</v>
      </c>
      <c r="CS1499" s="471">
        <v>0</v>
      </c>
      <c r="CT1499" s="471">
        <v>0</v>
      </c>
      <c r="CU1499" s="471">
        <v>0</v>
      </c>
      <c r="CV1499" s="471">
        <v>0</v>
      </c>
      <c r="CW1499" s="471">
        <v>0</v>
      </c>
      <c r="CX1499" s="496">
        <v>0</v>
      </c>
      <c r="CY1499" s="503">
        <v>50</v>
      </c>
      <c r="CZ1499" s="471">
        <v>0</v>
      </c>
      <c r="DA1499" s="471">
        <v>0</v>
      </c>
      <c r="DB1499" s="471">
        <v>0</v>
      </c>
      <c r="DC1499" s="471">
        <v>0</v>
      </c>
      <c r="DD1499" s="471">
        <v>0</v>
      </c>
      <c r="DE1499" s="471">
        <v>0</v>
      </c>
      <c r="DF1499" s="471">
        <v>0</v>
      </c>
      <c r="DG1499" s="471">
        <v>0</v>
      </c>
      <c r="DH1499" s="496">
        <v>0</v>
      </c>
      <c r="DI1499" s="503">
        <v>100</v>
      </c>
      <c r="DJ1499" s="471">
        <v>8</v>
      </c>
      <c r="DK1499" s="471">
        <v>40</v>
      </c>
      <c r="DL1499" s="471">
        <v>33</v>
      </c>
      <c r="DM1499" s="471">
        <v>23</v>
      </c>
      <c r="DN1499" s="471">
        <v>14</v>
      </c>
      <c r="DO1499" s="471">
        <v>6</v>
      </c>
      <c r="DP1499" s="471">
        <v>1</v>
      </c>
      <c r="DQ1499" s="471">
        <v>1</v>
      </c>
      <c r="DR1499" s="496">
        <v>126</v>
      </c>
      <c r="DS1499" s="503">
        <v>0</v>
      </c>
      <c r="DT1499" s="471">
        <v>0</v>
      </c>
      <c r="DU1499" s="471">
        <v>0</v>
      </c>
      <c r="DV1499" s="471">
        <v>0</v>
      </c>
      <c r="DW1499" s="471">
        <v>0</v>
      </c>
      <c r="DX1499" s="471">
        <v>0</v>
      </c>
      <c r="DY1499" s="471">
        <v>0</v>
      </c>
      <c r="DZ1499" s="471">
        <v>0</v>
      </c>
      <c r="EA1499" s="471">
        <v>0</v>
      </c>
      <c r="EB1499" s="496">
        <v>0</v>
      </c>
      <c r="EC1499" s="471">
        <v>8</v>
      </c>
      <c r="ED1499" s="471">
        <v>40</v>
      </c>
      <c r="EE1499" s="471">
        <v>33</v>
      </c>
      <c r="EF1499" s="471">
        <v>23</v>
      </c>
      <c r="EG1499" s="471">
        <v>14</v>
      </c>
      <c r="EH1499" s="471">
        <v>6</v>
      </c>
      <c r="EI1499" s="471">
        <v>1</v>
      </c>
      <c r="EJ1499" s="471">
        <v>1</v>
      </c>
      <c r="EK1499" s="496">
        <v>126</v>
      </c>
      <c r="EL1499" s="518">
        <v>50</v>
      </c>
      <c r="EM1499" s="471">
        <v>0</v>
      </c>
      <c r="EN1499" s="471">
        <v>0</v>
      </c>
      <c r="EO1499" s="471">
        <v>0</v>
      </c>
      <c r="EP1499" s="471">
        <v>0</v>
      </c>
      <c r="EQ1499" s="471">
        <v>0</v>
      </c>
      <c r="ER1499" s="471">
        <v>0</v>
      </c>
      <c r="ES1499" s="471">
        <v>0</v>
      </c>
      <c r="ET1499" s="471">
        <v>0</v>
      </c>
      <c r="EU1499" s="496">
        <v>0</v>
      </c>
      <c r="EV1499" s="503">
        <v>100</v>
      </c>
      <c r="EW1499" s="471">
        <v>0</v>
      </c>
      <c r="EX1499" s="471">
        <v>0</v>
      </c>
      <c r="EY1499" s="471">
        <v>0</v>
      </c>
      <c r="EZ1499" s="471">
        <v>0</v>
      </c>
      <c r="FA1499" s="471">
        <v>0</v>
      </c>
      <c r="FB1499" s="471">
        <v>0</v>
      </c>
      <c r="FC1499" s="471">
        <v>0</v>
      </c>
      <c r="FD1499" s="471">
        <v>0</v>
      </c>
      <c r="FE1499" s="496">
        <v>0</v>
      </c>
      <c r="FF1499" s="503">
        <v>150</v>
      </c>
      <c r="FG1499" s="471">
        <v>0</v>
      </c>
      <c r="FH1499" s="471">
        <v>0</v>
      </c>
      <c r="FI1499" s="471">
        <v>0</v>
      </c>
      <c r="FJ1499" s="471">
        <v>0</v>
      </c>
      <c r="FK1499" s="471">
        <v>0</v>
      </c>
      <c r="FL1499" s="471">
        <v>0</v>
      </c>
      <c r="FM1499" s="471">
        <v>0</v>
      </c>
      <c r="FN1499" s="471">
        <v>0</v>
      </c>
      <c r="FO1499" s="496">
        <v>0</v>
      </c>
      <c r="FP1499" s="503">
        <v>200</v>
      </c>
      <c r="FQ1499" s="471">
        <v>2</v>
      </c>
      <c r="FR1499" s="471">
        <v>6</v>
      </c>
      <c r="FS1499" s="471">
        <v>5</v>
      </c>
      <c r="FT1499" s="471">
        <v>7</v>
      </c>
      <c r="FU1499" s="471">
        <v>0</v>
      </c>
      <c r="FV1499" s="471">
        <v>1</v>
      </c>
      <c r="FW1499" s="471">
        <v>0</v>
      </c>
      <c r="FX1499" s="471">
        <v>0</v>
      </c>
      <c r="FY1499" s="496">
        <v>21</v>
      </c>
      <c r="FZ1499" s="503">
        <v>0</v>
      </c>
      <c r="GA1499" s="471">
        <v>0</v>
      </c>
      <c r="GB1499" s="471">
        <v>0</v>
      </c>
      <c r="GC1499" s="471">
        <v>0</v>
      </c>
      <c r="GD1499" s="471">
        <v>0</v>
      </c>
      <c r="GE1499" s="471">
        <v>0</v>
      </c>
      <c r="GF1499" s="471">
        <v>0</v>
      </c>
      <c r="GG1499" s="471">
        <v>0</v>
      </c>
      <c r="GH1499" s="471">
        <v>0</v>
      </c>
      <c r="GI1499" s="496">
        <v>0</v>
      </c>
      <c r="GJ1499" s="471">
        <v>2</v>
      </c>
      <c r="GK1499" s="471">
        <v>6</v>
      </c>
      <c r="GL1499" s="471">
        <v>5</v>
      </c>
      <c r="GM1499" s="471">
        <v>7</v>
      </c>
      <c r="GN1499" s="471">
        <v>0</v>
      </c>
      <c r="GO1499" s="471">
        <v>1</v>
      </c>
      <c r="GP1499" s="471">
        <v>0</v>
      </c>
      <c r="GQ1499" s="471">
        <v>0</v>
      </c>
      <c r="GR1499" s="496">
        <v>21</v>
      </c>
      <c r="GS1499" s="503">
        <v>100</v>
      </c>
      <c r="GT1499" s="471">
        <v>0</v>
      </c>
      <c r="GU1499" s="471">
        <v>0</v>
      </c>
      <c r="GV1499" s="471">
        <v>0</v>
      </c>
      <c r="GW1499" s="471">
        <v>0</v>
      </c>
      <c r="GX1499" s="471">
        <v>0</v>
      </c>
      <c r="GY1499" s="471">
        <v>0</v>
      </c>
      <c r="GZ1499" s="471">
        <v>0</v>
      </c>
      <c r="HA1499" s="471">
        <v>0</v>
      </c>
      <c r="HB1499" s="496">
        <v>0</v>
      </c>
      <c r="HC1499" s="503">
        <v>150</v>
      </c>
      <c r="HD1499" s="471">
        <v>0</v>
      </c>
      <c r="HE1499" s="471">
        <v>0</v>
      </c>
      <c r="HF1499" s="471">
        <v>0</v>
      </c>
      <c r="HG1499" s="471">
        <v>0</v>
      </c>
      <c r="HH1499" s="471">
        <v>0</v>
      </c>
      <c r="HI1499" s="471">
        <v>0</v>
      </c>
      <c r="HJ1499" s="471">
        <v>0</v>
      </c>
      <c r="HK1499" s="471">
        <v>0</v>
      </c>
      <c r="HL1499" s="496">
        <v>0</v>
      </c>
      <c r="HM1499" s="503">
        <v>200</v>
      </c>
      <c r="HN1499" s="471">
        <v>0</v>
      </c>
      <c r="HO1499" s="471">
        <v>0</v>
      </c>
      <c r="HP1499" s="471">
        <v>0</v>
      </c>
      <c r="HQ1499" s="471">
        <v>0</v>
      </c>
      <c r="HR1499" s="471">
        <v>0</v>
      </c>
      <c r="HS1499" s="471">
        <v>0</v>
      </c>
      <c r="HT1499" s="471">
        <v>0</v>
      </c>
      <c r="HU1499" s="471">
        <v>0</v>
      </c>
      <c r="HV1499" s="496">
        <v>0</v>
      </c>
      <c r="HW1499" s="503">
        <v>250</v>
      </c>
      <c r="HX1499" s="471">
        <v>0</v>
      </c>
      <c r="HY1499" s="471">
        <v>0</v>
      </c>
      <c r="HZ1499" s="471">
        <v>0</v>
      </c>
      <c r="IA1499" s="471">
        <v>0</v>
      </c>
      <c r="IB1499" s="471">
        <v>0</v>
      </c>
      <c r="IC1499" s="471">
        <v>0</v>
      </c>
      <c r="ID1499" s="471">
        <v>0</v>
      </c>
      <c r="IE1499" s="471">
        <v>0</v>
      </c>
      <c r="IF1499" s="496">
        <v>0</v>
      </c>
      <c r="IG1499" s="503">
        <v>300</v>
      </c>
      <c r="IH1499" s="471">
        <v>0</v>
      </c>
      <c r="II1499" s="471">
        <v>4</v>
      </c>
      <c r="IJ1499" s="471">
        <v>4</v>
      </c>
      <c r="IK1499" s="471">
        <v>1</v>
      </c>
      <c r="IL1499" s="471">
        <v>2</v>
      </c>
      <c r="IM1499" s="471">
        <v>1</v>
      </c>
      <c r="IN1499" s="471">
        <v>1</v>
      </c>
      <c r="IO1499" s="471">
        <v>0</v>
      </c>
      <c r="IP1499" s="496">
        <v>13</v>
      </c>
      <c r="IQ1499" s="503">
        <v>0</v>
      </c>
      <c r="IR1499" s="471">
        <v>0</v>
      </c>
      <c r="IS1499" s="471">
        <v>0</v>
      </c>
      <c r="IT1499" s="471">
        <v>0</v>
      </c>
      <c r="IU1499" s="471">
        <v>0</v>
      </c>
      <c r="IV1499" s="471">
        <v>0</v>
      </c>
      <c r="IW1499" s="471">
        <v>0</v>
      </c>
      <c r="IX1499" s="471">
        <v>0</v>
      </c>
      <c r="IY1499" s="471">
        <v>0</v>
      </c>
      <c r="IZ1499" s="496">
        <v>0</v>
      </c>
      <c r="JA1499" s="471">
        <v>0</v>
      </c>
      <c r="JB1499" s="471">
        <v>4</v>
      </c>
      <c r="JC1499" s="471">
        <v>4</v>
      </c>
      <c r="JD1499" s="471">
        <v>1</v>
      </c>
      <c r="JE1499" s="471">
        <v>2</v>
      </c>
      <c r="JF1499" s="471">
        <v>1</v>
      </c>
      <c r="JG1499" s="471">
        <v>1</v>
      </c>
      <c r="JH1499" s="471">
        <v>0</v>
      </c>
      <c r="JI1499" s="471">
        <v>13</v>
      </c>
      <c r="JJ1499" s="503">
        <v>0</v>
      </c>
      <c r="JK1499" s="471">
        <v>34</v>
      </c>
      <c r="JL1499" s="471">
        <v>170</v>
      </c>
      <c r="JM1499" s="471">
        <v>290</v>
      </c>
      <c r="JN1499" s="471">
        <v>242</v>
      </c>
      <c r="JO1499" s="471">
        <v>125</v>
      </c>
      <c r="JP1499" s="471">
        <v>48</v>
      </c>
      <c r="JQ1499" s="471">
        <v>15</v>
      </c>
      <c r="JR1499" s="471">
        <v>1</v>
      </c>
      <c r="JS1499" s="496">
        <v>925</v>
      </c>
      <c r="JT1499" s="503">
        <v>10</v>
      </c>
      <c r="JU1499" s="471">
        <v>0</v>
      </c>
      <c r="JV1499" s="471">
        <v>0</v>
      </c>
      <c r="JW1499" s="471">
        <v>0</v>
      </c>
      <c r="JX1499" s="471">
        <v>0</v>
      </c>
      <c r="JY1499" s="471">
        <v>0</v>
      </c>
      <c r="JZ1499" s="471">
        <v>0</v>
      </c>
      <c r="KA1499" s="471">
        <v>0</v>
      </c>
      <c r="KB1499" s="471">
        <v>0</v>
      </c>
      <c r="KC1499" s="496">
        <v>0</v>
      </c>
      <c r="KD1499" s="503">
        <v>50</v>
      </c>
      <c r="KE1499" s="471">
        <v>0</v>
      </c>
      <c r="KF1499" s="471">
        <v>0</v>
      </c>
      <c r="KG1499" s="471">
        <v>0</v>
      </c>
      <c r="KH1499" s="471">
        <v>0</v>
      </c>
      <c r="KI1499" s="471">
        <v>0</v>
      </c>
      <c r="KJ1499" s="471">
        <v>0</v>
      </c>
      <c r="KK1499" s="471">
        <v>0</v>
      </c>
      <c r="KL1499" s="471">
        <v>0</v>
      </c>
      <c r="KM1499" s="496">
        <v>0</v>
      </c>
      <c r="KN1499" s="503">
        <v>0</v>
      </c>
      <c r="KO1499" s="471">
        <v>0</v>
      </c>
      <c r="KP1499" s="471">
        <v>0</v>
      </c>
      <c r="KQ1499" s="471">
        <v>0</v>
      </c>
      <c r="KR1499" s="471">
        <v>0</v>
      </c>
      <c r="KS1499" s="471">
        <v>0</v>
      </c>
      <c r="KT1499" s="471">
        <v>0</v>
      </c>
      <c r="KU1499" s="471">
        <v>0</v>
      </c>
      <c r="KV1499" s="471">
        <v>0</v>
      </c>
      <c r="KW1499" s="496">
        <v>0</v>
      </c>
      <c r="KX1499" s="471">
        <v>34</v>
      </c>
      <c r="KY1499" s="471">
        <v>170</v>
      </c>
      <c r="KZ1499" s="471">
        <v>290</v>
      </c>
      <c r="LA1499" s="471">
        <v>242</v>
      </c>
      <c r="LB1499" s="471">
        <v>125</v>
      </c>
      <c r="LC1499" s="471">
        <v>48</v>
      </c>
      <c r="LD1499" s="471">
        <v>15</v>
      </c>
      <c r="LE1499" s="471">
        <v>1</v>
      </c>
      <c r="LF1499" s="496">
        <v>925</v>
      </c>
      <c r="LG1499" s="262"/>
      <c r="LH1499" s="262"/>
      <c r="LI1499" s="262"/>
      <c r="LJ1499" s="262"/>
      <c r="LK1499" s="262"/>
      <c r="LL1499" s="262"/>
      <c r="LM1499" s="262"/>
      <c r="LN1499" s="262"/>
      <c r="LO1499" s="262"/>
      <c r="LP1499" s="262"/>
      <c r="LQ1499" s="262"/>
      <c r="LR1499" s="262"/>
      <c r="LS1499" s="262"/>
      <c r="LT1499" s="262"/>
      <c r="LU1499" s="262"/>
      <c r="LV1499" s="262"/>
      <c r="LW1499" s="262"/>
      <c r="LX1499" s="262"/>
      <c r="LY1499" s="262"/>
      <c r="LZ1499" s="262"/>
      <c r="MA1499" s="262"/>
      <c r="MB1499" s="262"/>
      <c r="MC1499" s="262"/>
      <c r="MD1499" s="262"/>
      <c r="ME1499" s="262"/>
      <c r="MF1499" s="262"/>
      <c r="MG1499" s="262"/>
      <c r="MH1499" s="262"/>
      <c r="MI1499" s="262"/>
      <c r="MJ1499" s="262"/>
      <c r="MK1499" s="262"/>
      <c r="ML1499" s="262"/>
      <c r="MM1499" s="262"/>
      <c r="MN1499" s="262"/>
      <c r="MO1499" s="262"/>
      <c r="MP1499" s="262"/>
      <c r="MQ1499" s="262"/>
      <c r="MR1499" s="262"/>
      <c r="MS1499" s="262"/>
      <c r="MT1499" s="262"/>
      <c r="MU1499" s="262"/>
    </row>
    <row r="1500" spans="1:359" x14ac:dyDescent="0.2">
      <c r="A1500" s="241" t="s">
        <v>420</v>
      </c>
      <c r="B1500" s="476" t="s">
        <v>1030</v>
      </c>
      <c r="C1500" s="326" t="s">
        <v>870</v>
      </c>
      <c r="D1500" s="283" t="s">
        <v>1031</v>
      </c>
      <c r="E1500" s="503">
        <v>0</v>
      </c>
      <c r="F1500" s="471">
        <v>614</v>
      </c>
      <c r="G1500" s="471">
        <v>215</v>
      </c>
      <c r="H1500" s="471">
        <v>143</v>
      </c>
      <c r="I1500" s="471">
        <v>53</v>
      </c>
      <c r="J1500" s="471">
        <v>25</v>
      </c>
      <c r="K1500" s="471">
        <v>8</v>
      </c>
      <c r="L1500" s="471">
        <v>2</v>
      </c>
      <c r="M1500" s="471">
        <v>1</v>
      </c>
      <c r="N1500" s="496">
        <v>1061</v>
      </c>
      <c r="O1500" s="503">
        <v>10</v>
      </c>
      <c r="P1500" s="471">
        <v>0</v>
      </c>
      <c r="Q1500" s="471">
        <v>0</v>
      </c>
      <c r="R1500" s="471">
        <v>0</v>
      </c>
      <c r="S1500" s="471">
        <v>0</v>
      </c>
      <c r="T1500" s="471">
        <v>0</v>
      </c>
      <c r="U1500" s="471">
        <v>0</v>
      </c>
      <c r="V1500" s="471">
        <v>0</v>
      </c>
      <c r="W1500" s="471">
        <v>0</v>
      </c>
      <c r="X1500" s="496">
        <v>0</v>
      </c>
      <c r="Y1500" s="503">
        <v>25</v>
      </c>
      <c r="Z1500" s="471">
        <v>0</v>
      </c>
      <c r="AA1500" s="471">
        <v>0</v>
      </c>
      <c r="AB1500" s="471">
        <v>0</v>
      </c>
      <c r="AC1500" s="471">
        <v>0</v>
      </c>
      <c r="AD1500" s="471">
        <v>0</v>
      </c>
      <c r="AE1500" s="471">
        <v>0</v>
      </c>
      <c r="AF1500" s="471">
        <v>0</v>
      </c>
      <c r="AG1500" s="471">
        <v>0</v>
      </c>
      <c r="AH1500" s="496">
        <v>0</v>
      </c>
      <c r="AI1500" s="503">
        <v>50</v>
      </c>
      <c r="AJ1500" s="471">
        <v>0</v>
      </c>
      <c r="AK1500" s="471">
        <v>0</v>
      </c>
      <c r="AL1500" s="471">
        <v>0</v>
      </c>
      <c r="AM1500" s="471">
        <v>0</v>
      </c>
      <c r="AN1500" s="471">
        <v>0</v>
      </c>
      <c r="AO1500" s="471">
        <v>0</v>
      </c>
      <c r="AP1500" s="471">
        <v>0</v>
      </c>
      <c r="AQ1500" s="471">
        <v>0</v>
      </c>
      <c r="AR1500" s="496">
        <v>0</v>
      </c>
      <c r="AS1500" s="503">
        <v>100</v>
      </c>
      <c r="AT1500" s="471">
        <v>0</v>
      </c>
      <c r="AU1500" s="471">
        <v>0</v>
      </c>
      <c r="AV1500" s="471">
        <v>0</v>
      </c>
      <c r="AW1500" s="471">
        <v>0</v>
      </c>
      <c r="AX1500" s="471">
        <v>0</v>
      </c>
      <c r="AY1500" s="471">
        <v>0</v>
      </c>
      <c r="AZ1500" s="471">
        <v>0</v>
      </c>
      <c r="BA1500" s="471">
        <v>0</v>
      </c>
      <c r="BB1500" s="496">
        <v>0</v>
      </c>
      <c r="BC1500" s="503">
        <v>0</v>
      </c>
      <c r="BD1500" s="471">
        <v>0</v>
      </c>
      <c r="BE1500" s="471">
        <v>0</v>
      </c>
      <c r="BF1500" s="471">
        <v>0</v>
      </c>
      <c r="BG1500" s="471">
        <v>0</v>
      </c>
      <c r="BH1500" s="471">
        <v>0</v>
      </c>
      <c r="BI1500" s="471">
        <v>0</v>
      </c>
      <c r="BJ1500" s="471">
        <v>0</v>
      </c>
      <c r="BK1500" s="471">
        <v>0</v>
      </c>
      <c r="BL1500" s="496">
        <v>0</v>
      </c>
      <c r="BM1500" s="471">
        <v>0</v>
      </c>
      <c r="BN1500" s="471">
        <v>0</v>
      </c>
      <c r="BO1500" s="471">
        <v>0</v>
      </c>
      <c r="BP1500" s="471">
        <v>0</v>
      </c>
      <c r="BQ1500" s="471">
        <v>0</v>
      </c>
      <c r="BR1500" s="471">
        <v>0</v>
      </c>
      <c r="BS1500" s="471">
        <v>0</v>
      </c>
      <c r="BT1500" s="471">
        <v>0</v>
      </c>
      <c r="BU1500" s="496">
        <v>0</v>
      </c>
      <c r="BV1500" s="471">
        <v>614</v>
      </c>
      <c r="BW1500" s="471">
        <v>215</v>
      </c>
      <c r="BX1500" s="471">
        <v>143</v>
      </c>
      <c r="BY1500" s="471">
        <v>53</v>
      </c>
      <c r="BZ1500" s="471">
        <v>25</v>
      </c>
      <c r="CA1500" s="471">
        <v>8</v>
      </c>
      <c r="CB1500" s="471">
        <v>2</v>
      </c>
      <c r="CC1500" s="471">
        <v>1</v>
      </c>
      <c r="CD1500" s="496">
        <v>1061</v>
      </c>
      <c r="CE1500" s="503">
        <v>10</v>
      </c>
      <c r="CF1500" s="471">
        <v>0</v>
      </c>
      <c r="CG1500" s="471">
        <v>0</v>
      </c>
      <c r="CH1500" s="471">
        <v>0</v>
      </c>
      <c r="CI1500" s="471">
        <v>0</v>
      </c>
      <c r="CJ1500" s="471">
        <v>0</v>
      </c>
      <c r="CK1500" s="471">
        <v>0</v>
      </c>
      <c r="CL1500" s="471">
        <v>0</v>
      </c>
      <c r="CM1500" s="471">
        <v>0</v>
      </c>
      <c r="CN1500" s="496">
        <v>0</v>
      </c>
      <c r="CO1500" s="503">
        <v>25</v>
      </c>
      <c r="CP1500" s="471">
        <v>0</v>
      </c>
      <c r="CQ1500" s="471">
        <v>0</v>
      </c>
      <c r="CR1500" s="471">
        <v>0</v>
      </c>
      <c r="CS1500" s="471">
        <v>0</v>
      </c>
      <c r="CT1500" s="471">
        <v>0</v>
      </c>
      <c r="CU1500" s="471">
        <v>0</v>
      </c>
      <c r="CV1500" s="471">
        <v>0</v>
      </c>
      <c r="CW1500" s="471">
        <v>0</v>
      </c>
      <c r="CX1500" s="496">
        <v>0</v>
      </c>
      <c r="CY1500" s="503">
        <v>50</v>
      </c>
      <c r="CZ1500" s="471">
        <v>0</v>
      </c>
      <c r="DA1500" s="471">
        <v>0</v>
      </c>
      <c r="DB1500" s="471">
        <v>0</v>
      </c>
      <c r="DC1500" s="471">
        <v>0</v>
      </c>
      <c r="DD1500" s="471">
        <v>0</v>
      </c>
      <c r="DE1500" s="471">
        <v>0</v>
      </c>
      <c r="DF1500" s="471">
        <v>0</v>
      </c>
      <c r="DG1500" s="471">
        <v>0</v>
      </c>
      <c r="DH1500" s="496">
        <v>0</v>
      </c>
      <c r="DI1500" s="503">
        <v>100</v>
      </c>
      <c r="DJ1500" s="471">
        <v>135</v>
      </c>
      <c r="DK1500" s="471">
        <v>32</v>
      </c>
      <c r="DL1500" s="471">
        <v>17</v>
      </c>
      <c r="DM1500" s="471">
        <v>2</v>
      </c>
      <c r="DN1500" s="471">
        <v>0</v>
      </c>
      <c r="DO1500" s="471">
        <v>0</v>
      </c>
      <c r="DP1500" s="471">
        <v>1</v>
      </c>
      <c r="DQ1500" s="471">
        <v>0</v>
      </c>
      <c r="DR1500" s="496">
        <v>187</v>
      </c>
      <c r="DS1500" s="503">
        <v>0</v>
      </c>
      <c r="DT1500" s="471">
        <v>0</v>
      </c>
      <c r="DU1500" s="471">
        <v>0</v>
      </c>
      <c r="DV1500" s="471">
        <v>0</v>
      </c>
      <c r="DW1500" s="471">
        <v>0</v>
      </c>
      <c r="DX1500" s="471">
        <v>0</v>
      </c>
      <c r="DY1500" s="471">
        <v>0</v>
      </c>
      <c r="DZ1500" s="471">
        <v>0</v>
      </c>
      <c r="EA1500" s="471">
        <v>0</v>
      </c>
      <c r="EB1500" s="496">
        <v>0</v>
      </c>
      <c r="EC1500" s="471">
        <v>135</v>
      </c>
      <c r="ED1500" s="471">
        <v>32</v>
      </c>
      <c r="EE1500" s="471">
        <v>17</v>
      </c>
      <c r="EF1500" s="471">
        <v>2</v>
      </c>
      <c r="EG1500" s="471">
        <v>0</v>
      </c>
      <c r="EH1500" s="471">
        <v>0</v>
      </c>
      <c r="EI1500" s="471">
        <v>1</v>
      </c>
      <c r="EJ1500" s="471">
        <v>0</v>
      </c>
      <c r="EK1500" s="496">
        <v>187</v>
      </c>
      <c r="EL1500" s="518">
        <v>50</v>
      </c>
      <c r="EM1500" s="471">
        <v>0</v>
      </c>
      <c r="EN1500" s="471">
        <v>0</v>
      </c>
      <c r="EO1500" s="471">
        <v>0</v>
      </c>
      <c r="EP1500" s="471">
        <v>0</v>
      </c>
      <c r="EQ1500" s="471">
        <v>0</v>
      </c>
      <c r="ER1500" s="471">
        <v>0</v>
      </c>
      <c r="ES1500" s="471">
        <v>0</v>
      </c>
      <c r="ET1500" s="471">
        <v>0</v>
      </c>
      <c r="EU1500" s="496">
        <v>0</v>
      </c>
      <c r="EV1500" s="503">
        <v>100</v>
      </c>
      <c r="EW1500" s="471">
        <v>63</v>
      </c>
      <c r="EX1500" s="471">
        <v>13</v>
      </c>
      <c r="EY1500" s="471">
        <v>10</v>
      </c>
      <c r="EZ1500" s="471">
        <v>3</v>
      </c>
      <c r="FA1500" s="471">
        <v>1</v>
      </c>
      <c r="FB1500" s="471">
        <v>0</v>
      </c>
      <c r="FC1500" s="471">
        <v>0</v>
      </c>
      <c r="FD1500" s="471">
        <v>0</v>
      </c>
      <c r="FE1500" s="496">
        <v>90</v>
      </c>
      <c r="FF1500" s="503">
        <v>150</v>
      </c>
      <c r="FG1500" s="471">
        <v>0</v>
      </c>
      <c r="FH1500" s="471">
        <v>0</v>
      </c>
      <c r="FI1500" s="471">
        <v>0</v>
      </c>
      <c r="FJ1500" s="471">
        <v>0</v>
      </c>
      <c r="FK1500" s="471">
        <v>0</v>
      </c>
      <c r="FL1500" s="471">
        <v>0</v>
      </c>
      <c r="FM1500" s="471">
        <v>0</v>
      </c>
      <c r="FN1500" s="471">
        <v>0</v>
      </c>
      <c r="FO1500" s="496">
        <v>0</v>
      </c>
      <c r="FP1500" s="503">
        <v>200</v>
      </c>
      <c r="FQ1500" s="471">
        <v>0</v>
      </c>
      <c r="FR1500" s="471">
        <v>0</v>
      </c>
      <c r="FS1500" s="471">
        <v>0</v>
      </c>
      <c r="FT1500" s="471">
        <v>0</v>
      </c>
      <c r="FU1500" s="471">
        <v>0</v>
      </c>
      <c r="FV1500" s="471">
        <v>0</v>
      </c>
      <c r="FW1500" s="471">
        <v>0</v>
      </c>
      <c r="FX1500" s="471">
        <v>0</v>
      </c>
      <c r="FY1500" s="496">
        <v>0</v>
      </c>
      <c r="FZ1500" s="503">
        <v>0</v>
      </c>
      <c r="GA1500" s="471">
        <v>0</v>
      </c>
      <c r="GB1500" s="471">
        <v>0</v>
      </c>
      <c r="GC1500" s="471">
        <v>0</v>
      </c>
      <c r="GD1500" s="471">
        <v>0</v>
      </c>
      <c r="GE1500" s="471">
        <v>0</v>
      </c>
      <c r="GF1500" s="471">
        <v>0</v>
      </c>
      <c r="GG1500" s="471">
        <v>0</v>
      </c>
      <c r="GH1500" s="471">
        <v>0</v>
      </c>
      <c r="GI1500" s="496">
        <v>0</v>
      </c>
      <c r="GJ1500" s="471">
        <v>63</v>
      </c>
      <c r="GK1500" s="471">
        <v>13</v>
      </c>
      <c r="GL1500" s="471">
        <v>10</v>
      </c>
      <c r="GM1500" s="471">
        <v>3</v>
      </c>
      <c r="GN1500" s="471">
        <v>1</v>
      </c>
      <c r="GO1500" s="471">
        <v>0</v>
      </c>
      <c r="GP1500" s="471">
        <v>0</v>
      </c>
      <c r="GQ1500" s="471">
        <v>0</v>
      </c>
      <c r="GR1500" s="496">
        <v>90</v>
      </c>
      <c r="GS1500" s="503">
        <v>100</v>
      </c>
      <c r="GT1500" s="471">
        <v>20</v>
      </c>
      <c r="GU1500" s="471">
        <v>2</v>
      </c>
      <c r="GV1500" s="471">
        <v>6</v>
      </c>
      <c r="GW1500" s="471">
        <v>1</v>
      </c>
      <c r="GX1500" s="471">
        <v>0</v>
      </c>
      <c r="GY1500" s="471">
        <v>1</v>
      </c>
      <c r="GZ1500" s="471">
        <v>0</v>
      </c>
      <c r="HA1500" s="471">
        <v>0</v>
      </c>
      <c r="HB1500" s="496">
        <v>30</v>
      </c>
      <c r="HC1500" s="503">
        <v>150</v>
      </c>
      <c r="HD1500" s="471">
        <v>0</v>
      </c>
      <c r="HE1500" s="471">
        <v>0</v>
      </c>
      <c r="HF1500" s="471">
        <v>0</v>
      </c>
      <c r="HG1500" s="471">
        <v>0</v>
      </c>
      <c r="HH1500" s="471">
        <v>0</v>
      </c>
      <c r="HI1500" s="471">
        <v>0</v>
      </c>
      <c r="HJ1500" s="471">
        <v>0</v>
      </c>
      <c r="HK1500" s="471">
        <v>0</v>
      </c>
      <c r="HL1500" s="496">
        <v>0</v>
      </c>
      <c r="HM1500" s="503">
        <v>200</v>
      </c>
      <c r="HN1500" s="471">
        <v>0</v>
      </c>
      <c r="HO1500" s="471">
        <v>0</v>
      </c>
      <c r="HP1500" s="471">
        <v>0</v>
      </c>
      <c r="HQ1500" s="471">
        <v>0</v>
      </c>
      <c r="HR1500" s="471">
        <v>0</v>
      </c>
      <c r="HS1500" s="471">
        <v>0</v>
      </c>
      <c r="HT1500" s="471">
        <v>0</v>
      </c>
      <c r="HU1500" s="471">
        <v>0</v>
      </c>
      <c r="HV1500" s="496">
        <v>0</v>
      </c>
      <c r="HW1500" s="503">
        <v>250</v>
      </c>
      <c r="HX1500" s="471">
        <v>0</v>
      </c>
      <c r="HY1500" s="471">
        <v>0</v>
      </c>
      <c r="HZ1500" s="471">
        <v>0</v>
      </c>
      <c r="IA1500" s="471">
        <v>0</v>
      </c>
      <c r="IB1500" s="471">
        <v>0</v>
      </c>
      <c r="IC1500" s="471">
        <v>0</v>
      </c>
      <c r="ID1500" s="471">
        <v>0</v>
      </c>
      <c r="IE1500" s="471">
        <v>0</v>
      </c>
      <c r="IF1500" s="496">
        <v>0</v>
      </c>
      <c r="IG1500" s="503">
        <v>300</v>
      </c>
      <c r="IH1500" s="471">
        <v>0</v>
      </c>
      <c r="II1500" s="471">
        <v>0</v>
      </c>
      <c r="IJ1500" s="471">
        <v>0</v>
      </c>
      <c r="IK1500" s="471">
        <v>0</v>
      </c>
      <c r="IL1500" s="471">
        <v>0</v>
      </c>
      <c r="IM1500" s="471">
        <v>0</v>
      </c>
      <c r="IN1500" s="471">
        <v>0</v>
      </c>
      <c r="IO1500" s="471">
        <v>0</v>
      </c>
      <c r="IP1500" s="496">
        <v>0</v>
      </c>
      <c r="IQ1500" s="503">
        <v>0</v>
      </c>
      <c r="IR1500" s="471">
        <v>0</v>
      </c>
      <c r="IS1500" s="471">
        <v>0</v>
      </c>
      <c r="IT1500" s="471">
        <v>0</v>
      </c>
      <c r="IU1500" s="471">
        <v>0</v>
      </c>
      <c r="IV1500" s="471">
        <v>0</v>
      </c>
      <c r="IW1500" s="471">
        <v>0</v>
      </c>
      <c r="IX1500" s="471">
        <v>0</v>
      </c>
      <c r="IY1500" s="471">
        <v>0</v>
      </c>
      <c r="IZ1500" s="496">
        <v>0</v>
      </c>
      <c r="JA1500" s="471">
        <v>20</v>
      </c>
      <c r="JB1500" s="471">
        <v>2</v>
      </c>
      <c r="JC1500" s="471">
        <v>6</v>
      </c>
      <c r="JD1500" s="471">
        <v>1</v>
      </c>
      <c r="JE1500" s="471">
        <v>0</v>
      </c>
      <c r="JF1500" s="471">
        <v>1</v>
      </c>
      <c r="JG1500" s="471">
        <v>0</v>
      </c>
      <c r="JH1500" s="471">
        <v>0</v>
      </c>
      <c r="JI1500" s="471">
        <v>30</v>
      </c>
      <c r="JJ1500" s="503">
        <v>0</v>
      </c>
      <c r="JK1500" s="471">
        <v>120</v>
      </c>
      <c r="JL1500" s="471">
        <v>75</v>
      </c>
      <c r="JM1500" s="471">
        <v>44</v>
      </c>
      <c r="JN1500" s="471">
        <v>17</v>
      </c>
      <c r="JO1500" s="471">
        <v>9</v>
      </c>
      <c r="JP1500" s="471">
        <v>1</v>
      </c>
      <c r="JQ1500" s="471">
        <v>1</v>
      </c>
      <c r="JR1500" s="471">
        <v>0</v>
      </c>
      <c r="JS1500" s="496">
        <v>267</v>
      </c>
      <c r="JT1500" s="503">
        <v>10</v>
      </c>
      <c r="JU1500" s="471">
        <v>0</v>
      </c>
      <c r="JV1500" s="471">
        <v>0</v>
      </c>
      <c r="JW1500" s="471">
        <v>0</v>
      </c>
      <c r="JX1500" s="471">
        <v>0</v>
      </c>
      <c r="JY1500" s="471">
        <v>0</v>
      </c>
      <c r="JZ1500" s="471">
        <v>0</v>
      </c>
      <c r="KA1500" s="471">
        <v>0</v>
      </c>
      <c r="KB1500" s="471">
        <v>0</v>
      </c>
      <c r="KC1500" s="496">
        <v>0</v>
      </c>
      <c r="KD1500" s="503">
        <v>50</v>
      </c>
      <c r="KE1500" s="471">
        <v>1</v>
      </c>
      <c r="KF1500" s="471">
        <v>3</v>
      </c>
      <c r="KG1500" s="471">
        <v>1</v>
      </c>
      <c r="KH1500" s="471">
        <v>0</v>
      </c>
      <c r="KI1500" s="471">
        <v>0</v>
      </c>
      <c r="KJ1500" s="471">
        <v>0</v>
      </c>
      <c r="KK1500" s="471">
        <v>0</v>
      </c>
      <c r="KL1500" s="471">
        <v>0</v>
      </c>
      <c r="KM1500" s="496">
        <v>5</v>
      </c>
      <c r="KN1500" s="503">
        <v>0</v>
      </c>
      <c r="KO1500" s="471">
        <v>0</v>
      </c>
      <c r="KP1500" s="471">
        <v>0</v>
      </c>
      <c r="KQ1500" s="471">
        <v>0</v>
      </c>
      <c r="KR1500" s="471">
        <v>0</v>
      </c>
      <c r="KS1500" s="471">
        <v>0</v>
      </c>
      <c r="KT1500" s="471">
        <v>0</v>
      </c>
      <c r="KU1500" s="471">
        <v>0</v>
      </c>
      <c r="KV1500" s="471">
        <v>0</v>
      </c>
      <c r="KW1500" s="496">
        <v>0</v>
      </c>
      <c r="KX1500" s="471">
        <v>121</v>
      </c>
      <c r="KY1500" s="471">
        <v>78</v>
      </c>
      <c r="KZ1500" s="471">
        <v>45</v>
      </c>
      <c r="LA1500" s="471">
        <v>17</v>
      </c>
      <c r="LB1500" s="471">
        <v>9</v>
      </c>
      <c r="LC1500" s="471">
        <v>1</v>
      </c>
      <c r="LD1500" s="471">
        <v>1</v>
      </c>
      <c r="LE1500" s="471">
        <v>0</v>
      </c>
      <c r="LF1500" s="496">
        <v>272</v>
      </c>
      <c r="LG1500" s="262"/>
      <c r="LH1500" s="262"/>
      <c r="LI1500" s="262"/>
      <c r="LJ1500" s="262"/>
      <c r="LK1500" s="262"/>
      <c r="LL1500" s="262"/>
      <c r="LM1500" s="262"/>
      <c r="LN1500" s="262"/>
      <c r="LO1500" s="262"/>
      <c r="LP1500" s="262"/>
      <c r="LQ1500" s="262"/>
      <c r="LR1500" s="262"/>
      <c r="LS1500" s="262"/>
      <c r="LT1500" s="262"/>
      <c r="LU1500" s="262"/>
      <c r="LV1500" s="262"/>
      <c r="LW1500" s="262"/>
      <c r="LX1500" s="262"/>
      <c r="LY1500" s="262"/>
      <c r="LZ1500" s="262"/>
      <c r="MA1500" s="262"/>
      <c r="MB1500" s="262"/>
      <c r="MC1500" s="262"/>
      <c r="MD1500" s="262"/>
      <c r="ME1500" s="262"/>
      <c r="MF1500" s="262"/>
      <c r="MG1500" s="262"/>
      <c r="MH1500" s="262"/>
      <c r="MI1500" s="262"/>
      <c r="MJ1500" s="262"/>
      <c r="MK1500" s="262"/>
      <c r="ML1500" s="262"/>
      <c r="MM1500" s="262"/>
      <c r="MN1500" s="262"/>
      <c r="MO1500" s="262"/>
      <c r="MP1500" s="262"/>
      <c r="MQ1500" s="262"/>
      <c r="MR1500" s="262"/>
      <c r="MS1500" s="262"/>
      <c r="MT1500" s="262"/>
      <c r="MU1500" s="262"/>
    </row>
    <row r="1501" spans="1:359" x14ac:dyDescent="0.2">
      <c r="A1501" s="241" t="s">
        <v>421</v>
      </c>
      <c r="B1501" s="476" t="s">
        <v>1032</v>
      </c>
      <c r="C1501" s="326" t="s">
        <v>807</v>
      </c>
      <c r="D1501" s="283" t="s">
        <v>422</v>
      </c>
      <c r="E1501" s="503">
        <v>0</v>
      </c>
      <c r="F1501" s="471">
        <v>156</v>
      </c>
      <c r="G1501" s="471">
        <v>121</v>
      </c>
      <c r="H1501" s="471">
        <v>68</v>
      </c>
      <c r="I1501" s="471">
        <v>38</v>
      </c>
      <c r="J1501" s="471">
        <v>22</v>
      </c>
      <c r="K1501" s="471">
        <v>10</v>
      </c>
      <c r="L1501" s="471">
        <v>4</v>
      </c>
      <c r="M1501" s="471">
        <v>1</v>
      </c>
      <c r="N1501" s="496">
        <v>420</v>
      </c>
      <c r="O1501" s="503">
        <v>10</v>
      </c>
      <c r="P1501" s="471">
        <v>0</v>
      </c>
      <c r="Q1501" s="471">
        <v>0</v>
      </c>
      <c r="R1501" s="471">
        <v>0</v>
      </c>
      <c r="S1501" s="471">
        <v>0</v>
      </c>
      <c r="T1501" s="471">
        <v>0</v>
      </c>
      <c r="U1501" s="471">
        <v>0</v>
      </c>
      <c r="V1501" s="471">
        <v>0</v>
      </c>
      <c r="W1501" s="471">
        <v>0</v>
      </c>
      <c r="X1501" s="496">
        <v>0</v>
      </c>
      <c r="Y1501" s="503">
        <v>25</v>
      </c>
      <c r="Z1501" s="471">
        <v>0</v>
      </c>
      <c r="AA1501" s="471">
        <v>0</v>
      </c>
      <c r="AB1501" s="471">
        <v>0</v>
      </c>
      <c r="AC1501" s="471">
        <v>0</v>
      </c>
      <c r="AD1501" s="471">
        <v>0</v>
      </c>
      <c r="AE1501" s="471">
        <v>0</v>
      </c>
      <c r="AF1501" s="471">
        <v>0</v>
      </c>
      <c r="AG1501" s="471">
        <v>0</v>
      </c>
      <c r="AH1501" s="496">
        <v>0</v>
      </c>
      <c r="AI1501" s="503">
        <v>50</v>
      </c>
      <c r="AJ1501" s="471">
        <v>69</v>
      </c>
      <c r="AK1501" s="471">
        <v>79</v>
      </c>
      <c r="AL1501" s="471">
        <v>26</v>
      </c>
      <c r="AM1501" s="471">
        <v>10</v>
      </c>
      <c r="AN1501" s="471">
        <v>4</v>
      </c>
      <c r="AO1501" s="471">
        <v>1</v>
      </c>
      <c r="AP1501" s="471">
        <v>1</v>
      </c>
      <c r="AQ1501" s="471">
        <v>0</v>
      </c>
      <c r="AR1501" s="496">
        <v>190</v>
      </c>
      <c r="AS1501" s="503">
        <v>100</v>
      </c>
      <c r="AT1501" s="471">
        <v>2</v>
      </c>
      <c r="AU1501" s="471">
        <v>0</v>
      </c>
      <c r="AV1501" s="471">
        <v>2</v>
      </c>
      <c r="AW1501" s="471">
        <v>2</v>
      </c>
      <c r="AX1501" s="471">
        <v>1</v>
      </c>
      <c r="AY1501" s="471">
        <v>0</v>
      </c>
      <c r="AZ1501" s="471">
        <v>0</v>
      </c>
      <c r="BA1501" s="471">
        <v>0</v>
      </c>
      <c r="BB1501" s="496">
        <v>7</v>
      </c>
      <c r="BC1501" s="503">
        <v>0</v>
      </c>
      <c r="BD1501" s="471">
        <v>0</v>
      </c>
      <c r="BE1501" s="471">
        <v>0</v>
      </c>
      <c r="BF1501" s="471">
        <v>0</v>
      </c>
      <c r="BG1501" s="471">
        <v>0</v>
      </c>
      <c r="BH1501" s="471">
        <v>0</v>
      </c>
      <c r="BI1501" s="471">
        <v>0</v>
      </c>
      <c r="BJ1501" s="471">
        <v>0</v>
      </c>
      <c r="BK1501" s="471">
        <v>0</v>
      </c>
      <c r="BL1501" s="496">
        <v>0</v>
      </c>
      <c r="BM1501" s="471">
        <v>71</v>
      </c>
      <c r="BN1501" s="471">
        <v>79</v>
      </c>
      <c r="BO1501" s="471">
        <v>28</v>
      </c>
      <c r="BP1501" s="471">
        <v>12</v>
      </c>
      <c r="BQ1501" s="471">
        <v>5</v>
      </c>
      <c r="BR1501" s="471">
        <v>1</v>
      </c>
      <c r="BS1501" s="471">
        <v>1</v>
      </c>
      <c r="BT1501" s="471">
        <v>0</v>
      </c>
      <c r="BU1501" s="496">
        <v>197</v>
      </c>
      <c r="BV1501" s="471">
        <v>227</v>
      </c>
      <c r="BW1501" s="471">
        <v>200</v>
      </c>
      <c r="BX1501" s="471">
        <v>96</v>
      </c>
      <c r="BY1501" s="471">
        <v>50</v>
      </c>
      <c r="BZ1501" s="471">
        <v>27</v>
      </c>
      <c r="CA1501" s="471">
        <v>11</v>
      </c>
      <c r="CB1501" s="471">
        <v>5</v>
      </c>
      <c r="CC1501" s="471">
        <v>1</v>
      </c>
      <c r="CD1501" s="496">
        <v>617</v>
      </c>
      <c r="CE1501" s="503">
        <v>10</v>
      </c>
      <c r="CF1501" s="471">
        <v>0</v>
      </c>
      <c r="CG1501" s="471">
        <v>0</v>
      </c>
      <c r="CH1501" s="471">
        <v>0</v>
      </c>
      <c r="CI1501" s="471">
        <v>0</v>
      </c>
      <c r="CJ1501" s="471">
        <v>0</v>
      </c>
      <c r="CK1501" s="471">
        <v>0</v>
      </c>
      <c r="CL1501" s="471">
        <v>0</v>
      </c>
      <c r="CM1501" s="471">
        <v>0</v>
      </c>
      <c r="CN1501" s="496">
        <v>0</v>
      </c>
      <c r="CO1501" s="503">
        <v>25</v>
      </c>
      <c r="CP1501" s="471">
        <v>0</v>
      </c>
      <c r="CQ1501" s="471">
        <v>0</v>
      </c>
      <c r="CR1501" s="471">
        <v>0</v>
      </c>
      <c r="CS1501" s="471">
        <v>0</v>
      </c>
      <c r="CT1501" s="471">
        <v>0</v>
      </c>
      <c r="CU1501" s="471">
        <v>0</v>
      </c>
      <c r="CV1501" s="471">
        <v>0</v>
      </c>
      <c r="CW1501" s="471">
        <v>0</v>
      </c>
      <c r="CX1501" s="496">
        <v>0</v>
      </c>
      <c r="CY1501" s="503">
        <v>50</v>
      </c>
      <c r="CZ1501" s="471">
        <v>0</v>
      </c>
      <c r="DA1501" s="471">
        <v>0</v>
      </c>
      <c r="DB1501" s="471">
        <v>0</v>
      </c>
      <c r="DC1501" s="471">
        <v>0</v>
      </c>
      <c r="DD1501" s="471">
        <v>0</v>
      </c>
      <c r="DE1501" s="471">
        <v>0</v>
      </c>
      <c r="DF1501" s="471">
        <v>0</v>
      </c>
      <c r="DG1501" s="471">
        <v>0</v>
      </c>
      <c r="DH1501" s="496">
        <v>0</v>
      </c>
      <c r="DI1501" s="503">
        <v>100</v>
      </c>
      <c r="DJ1501" s="471">
        <v>0</v>
      </c>
      <c r="DK1501" s="471">
        <v>0</v>
      </c>
      <c r="DL1501" s="471">
        <v>0</v>
      </c>
      <c r="DM1501" s="471">
        <v>0</v>
      </c>
      <c r="DN1501" s="471">
        <v>0</v>
      </c>
      <c r="DO1501" s="471">
        <v>0</v>
      </c>
      <c r="DP1501" s="471">
        <v>0</v>
      </c>
      <c r="DQ1501" s="471">
        <v>0</v>
      </c>
      <c r="DR1501" s="496">
        <v>0</v>
      </c>
      <c r="DS1501" s="503">
        <v>0</v>
      </c>
      <c r="DT1501" s="471">
        <v>0</v>
      </c>
      <c r="DU1501" s="471">
        <v>0</v>
      </c>
      <c r="DV1501" s="471">
        <v>0</v>
      </c>
      <c r="DW1501" s="471">
        <v>0</v>
      </c>
      <c r="DX1501" s="471">
        <v>0</v>
      </c>
      <c r="DY1501" s="471">
        <v>0</v>
      </c>
      <c r="DZ1501" s="471">
        <v>0</v>
      </c>
      <c r="EA1501" s="471">
        <v>0</v>
      </c>
      <c r="EB1501" s="496">
        <v>0</v>
      </c>
      <c r="EC1501" s="471">
        <v>0</v>
      </c>
      <c r="ED1501" s="471">
        <v>0</v>
      </c>
      <c r="EE1501" s="471">
        <v>0</v>
      </c>
      <c r="EF1501" s="471">
        <v>0</v>
      </c>
      <c r="EG1501" s="471">
        <v>0</v>
      </c>
      <c r="EH1501" s="471">
        <v>0</v>
      </c>
      <c r="EI1501" s="471">
        <v>0</v>
      </c>
      <c r="EJ1501" s="471">
        <v>0</v>
      </c>
      <c r="EK1501" s="496">
        <v>0</v>
      </c>
      <c r="EL1501" s="518">
        <v>50</v>
      </c>
      <c r="EM1501" s="471">
        <v>0</v>
      </c>
      <c r="EN1501" s="471">
        <v>0</v>
      </c>
      <c r="EO1501" s="471">
        <v>0</v>
      </c>
      <c r="EP1501" s="471">
        <v>0</v>
      </c>
      <c r="EQ1501" s="471">
        <v>0</v>
      </c>
      <c r="ER1501" s="471">
        <v>0</v>
      </c>
      <c r="ES1501" s="471">
        <v>0</v>
      </c>
      <c r="ET1501" s="471">
        <v>0</v>
      </c>
      <c r="EU1501" s="496">
        <v>0</v>
      </c>
      <c r="EV1501" s="503">
        <v>100</v>
      </c>
      <c r="EW1501" s="471">
        <v>0</v>
      </c>
      <c r="EX1501" s="471">
        <v>0</v>
      </c>
      <c r="EY1501" s="471">
        <v>0</v>
      </c>
      <c r="EZ1501" s="471">
        <v>0</v>
      </c>
      <c r="FA1501" s="471">
        <v>0</v>
      </c>
      <c r="FB1501" s="471">
        <v>0</v>
      </c>
      <c r="FC1501" s="471">
        <v>0</v>
      </c>
      <c r="FD1501" s="471">
        <v>0</v>
      </c>
      <c r="FE1501" s="496">
        <v>0</v>
      </c>
      <c r="FF1501" s="503">
        <v>150</v>
      </c>
      <c r="FG1501" s="471">
        <v>0</v>
      </c>
      <c r="FH1501" s="471">
        <v>0</v>
      </c>
      <c r="FI1501" s="471">
        <v>0</v>
      </c>
      <c r="FJ1501" s="471">
        <v>0</v>
      </c>
      <c r="FK1501" s="471">
        <v>0</v>
      </c>
      <c r="FL1501" s="471">
        <v>0</v>
      </c>
      <c r="FM1501" s="471">
        <v>0</v>
      </c>
      <c r="FN1501" s="471">
        <v>0</v>
      </c>
      <c r="FO1501" s="496">
        <v>0</v>
      </c>
      <c r="FP1501" s="503">
        <v>200</v>
      </c>
      <c r="FQ1501" s="471">
        <v>0</v>
      </c>
      <c r="FR1501" s="471">
        <v>0</v>
      </c>
      <c r="FS1501" s="471">
        <v>0</v>
      </c>
      <c r="FT1501" s="471">
        <v>0</v>
      </c>
      <c r="FU1501" s="471">
        <v>0</v>
      </c>
      <c r="FV1501" s="471">
        <v>0</v>
      </c>
      <c r="FW1501" s="471">
        <v>0</v>
      </c>
      <c r="FX1501" s="471">
        <v>0</v>
      </c>
      <c r="FY1501" s="496">
        <v>0</v>
      </c>
      <c r="FZ1501" s="503">
        <v>0</v>
      </c>
      <c r="GA1501" s="471">
        <v>0</v>
      </c>
      <c r="GB1501" s="471">
        <v>0</v>
      </c>
      <c r="GC1501" s="471">
        <v>0</v>
      </c>
      <c r="GD1501" s="471">
        <v>0</v>
      </c>
      <c r="GE1501" s="471">
        <v>0</v>
      </c>
      <c r="GF1501" s="471">
        <v>0</v>
      </c>
      <c r="GG1501" s="471">
        <v>0</v>
      </c>
      <c r="GH1501" s="471">
        <v>0</v>
      </c>
      <c r="GI1501" s="496">
        <v>0</v>
      </c>
      <c r="GJ1501" s="471">
        <v>0</v>
      </c>
      <c r="GK1501" s="471">
        <v>0</v>
      </c>
      <c r="GL1501" s="471">
        <v>0</v>
      </c>
      <c r="GM1501" s="471">
        <v>0</v>
      </c>
      <c r="GN1501" s="471">
        <v>0</v>
      </c>
      <c r="GO1501" s="471">
        <v>0</v>
      </c>
      <c r="GP1501" s="471">
        <v>0</v>
      </c>
      <c r="GQ1501" s="471">
        <v>0</v>
      </c>
      <c r="GR1501" s="496">
        <v>0</v>
      </c>
      <c r="GS1501" s="503">
        <v>100</v>
      </c>
      <c r="GT1501" s="471">
        <v>0</v>
      </c>
      <c r="GU1501" s="471">
        <v>0</v>
      </c>
      <c r="GV1501" s="471">
        <v>0</v>
      </c>
      <c r="GW1501" s="471">
        <v>0</v>
      </c>
      <c r="GX1501" s="471">
        <v>0</v>
      </c>
      <c r="GY1501" s="471">
        <v>0</v>
      </c>
      <c r="GZ1501" s="471">
        <v>0</v>
      </c>
      <c r="HA1501" s="471">
        <v>0</v>
      </c>
      <c r="HB1501" s="496">
        <v>0</v>
      </c>
      <c r="HC1501" s="503">
        <v>150</v>
      </c>
      <c r="HD1501" s="471">
        <v>0</v>
      </c>
      <c r="HE1501" s="471">
        <v>0</v>
      </c>
      <c r="HF1501" s="471">
        <v>0</v>
      </c>
      <c r="HG1501" s="471">
        <v>0</v>
      </c>
      <c r="HH1501" s="471">
        <v>0</v>
      </c>
      <c r="HI1501" s="471">
        <v>0</v>
      </c>
      <c r="HJ1501" s="471">
        <v>0</v>
      </c>
      <c r="HK1501" s="471">
        <v>0</v>
      </c>
      <c r="HL1501" s="496">
        <v>0</v>
      </c>
      <c r="HM1501" s="503">
        <v>200</v>
      </c>
      <c r="HN1501" s="471">
        <v>0</v>
      </c>
      <c r="HO1501" s="471">
        <v>0</v>
      </c>
      <c r="HP1501" s="471">
        <v>0</v>
      </c>
      <c r="HQ1501" s="471">
        <v>0</v>
      </c>
      <c r="HR1501" s="471">
        <v>0</v>
      </c>
      <c r="HS1501" s="471">
        <v>0</v>
      </c>
      <c r="HT1501" s="471">
        <v>0</v>
      </c>
      <c r="HU1501" s="471">
        <v>0</v>
      </c>
      <c r="HV1501" s="496">
        <v>0</v>
      </c>
      <c r="HW1501" s="503">
        <v>250</v>
      </c>
      <c r="HX1501" s="471">
        <v>0</v>
      </c>
      <c r="HY1501" s="471">
        <v>0</v>
      </c>
      <c r="HZ1501" s="471">
        <v>0</v>
      </c>
      <c r="IA1501" s="471">
        <v>0</v>
      </c>
      <c r="IB1501" s="471">
        <v>0</v>
      </c>
      <c r="IC1501" s="471">
        <v>0</v>
      </c>
      <c r="ID1501" s="471">
        <v>0</v>
      </c>
      <c r="IE1501" s="471">
        <v>0</v>
      </c>
      <c r="IF1501" s="496">
        <v>0</v>
      </c>
      <c r="IG1501" s="503">
        <v>300</v>
      </c>
      <c r="IH1501" s="471">
        <v>0</v>
      </c>
      <c r="II1501" s="471">
        <v>0</v>
      </c>
      <c r="IJ1501" s="471">
        <v>0</v>
      </c>
      <c r="IK1501" s="471">
        <v>0</v>
      </c>
      <c r="IL1501" s="471">
        <v>0</v>
      </c>
      <c r="IM1501" s="471">
        <v>0</v>
      </c>
      <c r="IN1501" s="471">
        <v>0</v>
      </c>
      <c r="IO1501" s="471">
        <v>0</v>
      </c>
      <c r="IP1501" s="496">
        <v>0</v>
      </c>
      <c r="IQ1501" s="503">
        <v>0</v>
      </c>
      <c r="IR1501" s="471">
        <v>0</v>
      </c>
      <c r="IS1501" s="471">
        <v>0</v>
      </c>
      <c r="IT1501" s="471">
        <v>0</v>
      </c>
      <c r="IU1501" s="471">
        <v>0</v>
      </c>
      <c r="IV1501" s="471">
        <v>0</v>
      </c>
      <c r="IW1501" s="471">
        <v>0</v>
      </c>
      <c r="IX1501" s="471">
        <v>0</v>
      </c>
      <c r="IY1501" s="471">
        <v>0</v>
      </c>
      <c r="IZ1501" s="496">
        <v>0</v>
      </c>
      <c r="JA1501" s="471">
        <v>0</v>
      </c>
      <c r="JB1501" s="471">
        <v>0</v>
      </c>
      <c r="JC1501" s="471">
        <v>0</v>
      </c>
      <c r="JD1501" s="471">
        <v>0</v>
      </c>
      <c r="JE1501" s="471">
        <v>0</v>
      </c>
      <c r="JF1501" s="471">
        <v>0</v>
      </c>
      <c r="JG1501" s="471">
        <v>0</v>
      </c>
      <c r="JH1501" s="471">
        <v>0</v>
      </c>
      <c r="JI1501" s="471">
        <v>0</v>
      </c>
      <c r="JJ1501" s="503">
        <v>0</v>
      </c>
      <c r="JK1501" s="471">
        <v>29</v>
      </c>
      <c r="JL1501" s="471">
        <v>26</v>
      </c>
      <c r="JM1501" s="471">
        <v>14</v>
      </c>
      <c r="JN1501" s="471">
        <v>5</v>
      </c>
      <c r="JO1501" s="471">
        <v>6</v>
      </c>
      <c r="JP1501" s="471">
        <v>3</v>
      </c>
      <c r="JQ1501" s="471">
        <v>1</v>
      </c>
      <c r="JR1501" s="471">
        <v>0</v>
      </c>
      <c r="JS1501" s="496">
        <v>84</v>
      </c>
      <c r="JT1501" s="503">
        <v>10</v>
      </c>
      <c r="JU1501" s="471">
        <v>0</v>
      </c>
      <c r="JV1501" s="471">
        <v>0</v>
      </c>
      <c r="JW1501" s="471">
        <v>0</v>
      </c>
      <c r="JX1501" s="471">
        <v>0</v>
      </c>
      <c r="JY1501" s="471">
        <v>0</v>
      </c>
      <c r="JZ1501" s="471">
        <v>0</v>
      </c>
      <c r="KA1501" s="471">
        <v>0</v>
      </c>
      <c r="KB1501" s="471">
        <v>0</v>
      </c>
      <c r="KC1501" s="496">
        <v>0</v>
      </c>
      <c r="KD1501" s="503">
        <v>50</v>
      </c>
      <c r="KE1501" s="471">
        <v>1</v>
      </c>
      <c r="KF1501" s="471">
        <v>0</v>
      </c>
      <c r="KG1501" s="471">
        <v>0</v>
      </c>
      <c r="KH1501" s="471">
        <v>0</v>
      </c>
      <c r="KI1501" s="471">
        <v>0</v>
      </c>
      <c r="KJ1501" s="471">
        <v>0</v>
      </c>
      <c r="KK1501" s="471">
        <v>0</v>
      </c>
      <c r="KL1501" s="471">
        <v>0</v>
      </c>
      <c r="KM1501" s="496">
        <v>1</v>
      </c>
      <c r="KN1501" s="503">
        <v>0</v>
      </c>
      <c r="KO1501" s="471">
        <v>0</v>
      </c>
      <c r="KP1501" s="471">
        <v>0</v>
      </c>
      <c r="KQ1501" s="471">
        <v>0</v>
      </c>
      <c r="KR1501" s="471">
        <v>0</v>
      </c>
      <c r="KS1501" s="471">
        <v>0</v>
      </c>
      <c r="KT1501" s="471">
        <v>0</v>
      </c>
      <c r="KU1501" s="471">
        <v>0</v>
      </c>
      <c r="KV1501" s="471">
        <v>0</v>
      </c>
      <c r="KW1501" s="496">
        <v>0</v>
      </c>
      <c r="KX1501" s="471">
        <v>30</v>
      </c>
      <c r="KY1501" s="471">
        <v>26</v>
      </c>
      <c r="KZ1501" s="471">
        <v>14</v>
      </c>
      <c r="LA1501" s="471">
        <v>5</v>
      </c>
      <c r="LB1501" s="471">
        <v>6</v>
      </c>
      <c r="LC1501" s="471">
        <v>3</v>
      </c>
      <c r="LD1501" s="471">
        <v>1</v>
      </c>
      <c r="LE1501" s="471">
        <v>0</v>
      </c>
      <c r="LF1501" s="496">
        <v>85</v>
      </c>
      <c r="LG1501" s="262"/>
      <c r="LH1501" s="262"/>
      <c r="LI1501" s="262"/>
      <c r="LJ1501" s="262"/>
      <c r="LK1501" s="262"/>
      <c r="LL1501" s="262"/>
      <c r="LM1501" s="262"/>
      <c r="LN1501" s="262"/>
      <c r="LO1501" s="262"/>
      <c r="LP1501" s="262"/>
      <c r="LQ1501" s="262"/>
      <c r="LR1501" s="262"/>
      <c r="LS1501" s="262"/>
      <c r="LT1501" s="262"/>
      <c r="LU1501" s="262"/>
      <c r="LV1501" s="262"/>
      <c r="LW1501" s="262"/>
      <c r="LX1501" s="262"/>
      <c r="LY1501" s="262"/>
      <c r="LZ1501" s="262"/>
      <c r="MA1501" s="262"/>
      <c r="MB1501" s="262"/>
      <c r="MC1501" s="262"/>
      <c r="MD1501" s="262"/>
      <c r="ME1501" s="262"/>
      <c r="MF1501" s="262"/>
      <c r="MG1501" s="262"/>
      <c r="MH1501" s="262"/>
      <c r="MI1501" s="262"/>
      <c r="MJ1501" s="262"/>
      <c r="MK1501" s="262"/>
      <c r="ML1501" s="262"/>
      <c r="MM1501" s="262"/>
      <c r="MN1501" s="262"/>
      <c r="MO1501" s="262"/>
      <c r="MP1501" s="262"/>
      <c r="MQ1501" s="262"/>
      <c r="MR1501" s="262"/>
      <c r="MS1501" s="262"/>
      <c r="MT1501" s="262"/>
      <c r="MU1501" s="262"/>
    </row>
    <row r="1502" spans="1:359" x14ac:dyDescent="0.2">
      <c r="A1502" s="241" t="s">
        <v>423</v>
      </c>
      <c r="B1502" s="476" t="s">
        <v>1033</v>
      </c>
      <c r="C1502" s="326" t="s">
        <v>782</v>
      </c>
      <c r="D1502" s="283" t="s">
        <v>424</v>
      </c>
      <c r="E1502" s="503">
        <v>0</v>
      </c>
      <c r="F1502" s="471">
        <v>28</v>
      </c>
      <c r="G1502" s="471">
        <v>139</v>
      </c>
      <c r="H1502" s="471">
        <v>313</v>
      </c>
      <c r="I1502" s="471">
        <v>242</v>
      </c>
      <c r="J1502" s="471">
        <v>112</v>
      </c>
      <c r="K1502" s="471">
        <v>60</v>
      </c>
      <c r="L1502" s="471">
        <v>55</v>
      </c>
      <c r="M1502" s="471">
        <v>13</v>
      </c>
      <c r="N1502" s="496">
        <v>962</v>
      </c>
      <c r="O1502" s="503">
        <v>10</v>
      </c>
      <c r="P1502" s="471">
        <v>0</v>
      </c>
      <c r="Q1502" s="471">
        <v>0</v>
      </c>
      <c r="R1502" s="471">
        <v>0</v>
      </c>
      <c r="S1502" s="471">
        <v>0</v>
      </c>
      <c r="T1502" s="471">
        <v>0</v>
      </c>
      <c r="U1502" s="471">
        <v>0</v>
      </c>
      <c r="V1502" s="471">
        <v>0</v>
      </c>
      <c r="W1502" s="471">
        <v>0</v>
      </c>
      <c r="X1502" s="496">
        <v>0</v>
      </c>
      <c r="Y1502" s="503">
        <v>25</v>
      </c>
      <c r="Z1502" s="471">
        <v>0</v>
      </c>
      <c r="AA1502" s="471">
        <v>0</v>
      </c>
      <c r="AB1502" s="471">
        <v>0</v>
      </c>
      <c r="AC1502" s="471">
        <v>0</v>
      </c>
      <c r="AD1502" s="471">
        <v>0</v>
      </c>
      <c r="AE1502" s="471">
        <v>0</v>
      </c>
      <c r="AF1502" s="471">
        <v>0</v>
      </c>
      <c r="AG1502" s="471">
        <v>0</v>
      </c>
      <c r="AH1502" s="496">
        <v>0</v>
      </c>
      <c r="AI1502" s="503">
        <v>50</v>
      </c>
      <c r="AJ1502" s="471">
        <v>0</v>
      </c>
      <c r="AK1502" s="471">
        <v>0</v>
      </c>
      <c r="AL1502" s="471">
        <v>0</v>
      </c>
      <c r="AM1502" s="471">
        <v>0</v>
      </c>
      <c r="AN1502" s="471">
        <v>0</v>
      </c>
      <c r="AO1502" s="471">
        <v>0</v>
      </c>
      <c r="AP1502" s="471">
        <v>0</v>
      </c>
      <c r="AQ1502" s="471">
        <v>0</v>
      </c>
      <c r="AR1502" s="496">
        <v>0</v>
      </c>
      <c r="AS1502" s="503">
        <v>100</v>
      </c>
      <c r="AT1502" s="471">
        <v>2</v>
      </c>
      <c r="AU1502" s="471">
        <v>14</v>
      </c>
      <c r="AV1502" s="471">
        <v>14</v>
      </c>
      <c r="AW1502" s="471">
        <v>11</v>
      </c>
      <c r="AX1502" s="471">
        <v>9</v>
      </c>
      <c r="AY1502" s="471">
        <v>0</v>
      </c>
      <c r="AZ1502" s="471">
        <v>5</v>
      </c>
      <c r="BA1502" s="471">
        <v>0</v>
      </c>
      <c r="BB1502" s="496">
        <v>55</v>
      </c>
      <c r="BC1502" s="503">
        <v>0</v>
      </c>
      <c r="BD1502" s="471">
        <v>0</v>
      </c>
      <c r="BE1502" s="471">
        <v>0</v>
      </c>
      <c r="BF1502" s="471">
        <v>0</v>
      </c>
      <c r="BG1502" s="471">
        <v>0</v>
      </c>
      <c r="BH1502" s="471">
        <v>0</v>
      </c>
      <c r="BI1502" s="471">
        <v>0</v>
      </c>
      <c r="BJ1502" s="471">
        <v>0</v>
      </c>
      <c r="BK1502" s="471">
        <v>0</v>
      </c>
      <c r="BL1502" s="496">
        <v>0</v>
      </c>
      <c r="BM1502" s="471">
        <v>2</v>
      </c>
      <c r="BN1502" s="471">
        <v>14</v>
      </c>
      <c r="BO1502" s="471">
        <v>14</v>
      </c>
      <c r="BP1502" s="471">
        <v>11</v>
      </c>
      <c r="BQ1502" s="471">
        <v>9</v>
      </c>
      <c r="BR1502" s="471">
        <v>0</v>
      </c>
      <c r="BS1502" s="471">
        <v>5</v>
      </c>
      <c r="BT1502" s="471">
        <v>0</v>
      </c>
      <c r="BU1502" s="496">
        <v>55</v>
      </c>
      <c r="BV1502" s="471">
        <v>30</v>
      </c>
      <c r="BW1502" s="471">
        <v>153</v>
      </c>
      <c r="BX1502" s="471">
        <v>327</v>
      </c>
      <c r="BY1502" s="471">
        <v>253</v>
      </c>
      <c r="BZ1502" s="471">
        <v>121</v>
      </c>
      <c r="CA1502" s="471">
        <v>60</v>
      </c>
      <c r="CB1502" s="471">
        <v>60</v>
      </c>
      <c r="CC1502" s="471">
        <v>13</v>
      </c>
      <c r="CD1502" s="496">
        <v>1017</v>
      </c>
      <c r="CE1502" s="503">
        <v>10</v>
      </c>
      <c r="CF1502" s="471">
        <v>0</v>
      </c>
      <c r="CG1502" s="471">
        <v>0</v>
      </c>
      <c r="CH1502" s="471">
        <v>0</v>
      </c>
      <c r="CI1502" s="471">
        <v>0</v>
      </c>
      <c r="CJ1502" s="471">
        <v>0</v>
      </c>
      <c r="CK1502" s="471">
        <v>0</v>
      </c>
      <c r="CL1502" s="471">
        <v>0</v>
      </c>
      <c r="CM1502" s="471">
        <v>0</v>
      </c>
      <c r="CN1502" s="496">
        <v>0</v>
      </c>
      <c r="CO1502" s="503">
        <v>25</v>
      </c>
      <c r="CP1502" s="471">
        <v>0</v>
      </c>
      <c r="CQ1502" s="471">
        <v>0</v>
      </c>
      <c r="CR1502" s="471">
        <v>0</v>
      </c>
      <c r="CS1502" s="471">
        <v>0</v>
      </c>
      <c r="CT1502" s="471">
        <v>0</v>
      </c>
      <c r="CU1502" s="471">
        <v>0</v>
      </c>
      <c r="CV1502" s="471">
        <v>0</v>
      </c>
      <c r="CW1502" s="471">
        <v>0</v>
      </c>
      <c r="CX1502" s="496">
        <v>0</v>
      </c>
      <c r="CY1502" s="503">
        <v>50</v>
      </c>
      <c r="CZ1502" s="471">
        <v>0</v>
      </c>
      <c r="DA1502" s="471">
        <v>0</v>
      </c>
      <c r="DB1502" s="471">
        <v>0</v>
      </c>
      <c r="DC1502" s="471">
        <v>0</v>
      </c>
      <c r="DD1502" s="471">
        <v>0</v>
      </c>
      <c r="DE1502" s="471">
        <v>0</v>
      </c>
      <c r="DF1502" s="471">
        <v>0</v>
      </c>
      <c r="DG1502" s="471">
        <v>0</v>
      </c>
      <c r="DH1502" s="496">
        <v>0</v>
      </c>
      <c r="DI1502" s="503">
        <v>100</v>
      </c>
      <c r="DJ1502" s="471">
        <v>2</v>
      </c>
      <c r="DK1502" s="471">
        <v>7</v>
      </c>
      <c r="DL1502" s="471">
        <v>13</v>
      </c>
      <c r="DM1502" s="471">
        <v>6</v>
      </c>
      <c r="DN1502" s="471">
        <v>3</v>
      </c>
      <c r="DO1502" s="471">
        <v>1</v>
      </c>
      <c r="DP1502" s="471">
        <v>1</v>
      </c>
      <c r="DQ1502" s="471">
        <v>1</v>
      </c>
      <c r="DR1502" s="496">
        <v>34</v>
      </c>
      <c r="DS1502" s="503">
        <v>0</v>
      </c>
      <c r="DT1502" s="471">
        <v>0</v>
      </c>
      <c r="DU1502" s="471">
        <v>0</v>
      </c>
      <c r="DV1502" s="471">
        <v>0</v>
      </c>
      <c r="DW1502" s="471">
        <v>0</v>
      </c>
      <c r="DX1502" s="471">
        <v>0</v>
      </c>
      <c r="DY1502" s="471">
        <v>0</v>
      </c>
      <c r="DZ1502" s="471">
        <v>0</v>
      </c>
      <c r="EA1502" s="471">
        <v>0</v>
      </c>
      <c r="EB1502" s="496">
        <v>0</v>
      </c>
      <c r="EC1502" s="471">
        <v>2</v>
      </c>
      <c r="ED1502" s="471">
        <v>7</v>
      </c>
      <c r="EE1502" s="471">
        <v>13</v>
      </c>
      <c r="EF1502" s="471">
        <v>6</v>
      </c>
      <c r="EG1502" s="471">
        <v>3</v>
      </c>
      <c r="EH1502" s="471">
        <v>1</v>
      </c>
      <c r="EI1502" s="471">
        <v>1</v>
      </c>
      <c r="EJ1502" s="471">
        <v>1</v>
      </c>
      <c r="EK1502" s="496">
        <v>34</v>
      </c>
      <c r="EL1502" s="518">
        <v>50</v>
      </c>
      <c r="EM1502" s="471">
        <v>0</v>
      </c>
      <c r="EN1502" s="471">
        <v>0</v>
      </c>
      <c r="EO1502" s="471">
        <v>0</v>
      </c>
      <c r="EP1502" s="471">
        <v>0</v>
      </c>
      <c r="EQ1502" s="471">
        <v>0</v>
      </c>
      <c r="ER1502" s="471">
        <v>0</v>
      </c>
      <c r="ES1502" s="471">
        <v>0</v>
      </c>
      <c r="ET1502" s="471">
        <v>0</v>
      </c>
      <c r="EU1502" s="496">
        <v>0</v>
      </c>
      <c r="EV1502" s="503">
        <v>100</v>
      </c>
      <c r="EW1502" s="471">
        <v>0</v>
      </c>
      <c r="EX1502" s="471">
        <v>8</v>
      </c>
      <c r="EY1502" s="471">
        <v>2</v>
      </c>
      <c r="EZ1502" s="471">
        <v>1</v>
      </c>
      <c r="FA1502" s="471">
        <v>3</v>
      </c>
      <c r="FB1502" s="471">
        <v>1</v>
      </c>
      <c r="FC1502" s="471">
        <v>0</v>
      </c>
      <c r="FD1502" s="471">
        <v>1</v>
      </c>
      <c r="FE1502" s="496">
        <v>16</v>
      </c>
      <c r="FF1502" s="503">
        <v>150</v>
      </c>
      <c r="FG1502" s="471">
        <v>0</v>
      </c>
      <c r="FH1502" s="471">
        <v>0</v>
      </c>
      <c r="FI1502" s="471">
        <v>0</v>
      </c>
      <c r="FJ1502" s="471">
        <v>0</v>
      </c>
      <c r="FK1502" s="471">
        <v>0</v>
      </c>
      <c r="FL1502" s="471">
        <v>0</v>
      </c>
      <c r="FM1502" s="471">
        <v>0</v>
      </c>
      <c r="FN1502" s="471">
        <v>0</v>
      </c>
      <c r="FO1502" s="496">
        <v>0</v>
      </c>
      <c r="FP1502" s="503">
        <v>200</v>
      </c>
      <c r="FQ1502" s="471">
        <v>0</v>
      </c>
      <c r="FR1502" s="471">
        <v>0</v>
      </c>
      <c r="FS1502" s="471">
        <v>1</v>
      </c>
      <c r="FT1502" s="471">
        <v>1</v>
      </c>
      <c r="FU1502" s="471">
        <v>0</v>
      </c>
      <c r="FV1502" s="471">
        <v>0</v>
      </c>
      <c r="FW1502" s="471">
        <v>0</v>
      </c>
      <c r="FX1502" s="471">
        <v>0</v>
      </c>
      <c r="FY1502" s="496">
        <v>2</v>
      </c>
      <c r="FZ1502" s="503">
        <v>0</v>
      </c>
      <c r="GA1502" s="471">
        <v>0</v>
      </c>
      <c r="GB1502" s="471">
        <v>0</v>
      </c>
      <c r="GC1502" s="471">
        <v>0</v>
      </c>
      <c r="GD1502" s="471">
        <v>0</v>
      </c>
      <c r="GE1502" s="471">
        <v>0</v>
      </c>
      <c r="GF1502" s="471">
        <v>0</v>
      </c>
      <c r="GG1502" s="471">
        <v>0</v>
      </c>
      <c r="GH1502" s="471">
        <v>0</v>
      </c>
      <c r="GI1502" s="496">
        <v>0</v>
      </c>
      <c r="GJ1502" s="471">
        <v>0</v>
      </c>
      <c r="GK1502" s="471">
        <v>8</v>
      </c>
      <c r="GL1502" s="471">
        <v>3</v>
      </c>
      <c r="GM1502" s="471">
        <v>2</v>
      </c>
      <c r="GN1502" s="471">
        <v>3</v>
      </c>
      <c r="GO1502" s="471">
        <v>1</v>
      </c>
      <c r="GP1502" s="471">
        <v>0</v>
      </c>
      <c r="GQ1502" s="471">
        <v>1</v>
      </c>
      <c r="GR1502" s="496">
        <v>18</v>
      </c>
      <c r="GS1502" s="503">
        <v>100</v>
      </c>
      <c r="GT1502" s="471">
        <v>0</v>
      </c>
      <c r="GU1502" s="471">
        <v>0</v>
      </c>
      <c r="GV1502" s="471">
        <v>0</v>
      </c>
      <c r="GW1502" s="471">
        <v>0</v>
      </c>
      <c r="GX1502" s="471">
        <v>0</v>
      </c>
      <c r="GY1502" s="471">
        <v>0</v>
      </c>
      <c r="GZ1502" s="471">
        <v>0</v>
      </c>
      <c r="HA1502" s="471">
        <v>0</v>
      </c>
      <c r="HB1502" s="496">
        <v>0</v>
      </c>
      <c r="HC1502" s="503">
        <v>150</v>
      </c>
      <c r="HD1502" s="471">
        <v>0</v>
      </c>
      <c r="HE1502" s="471">
        <v>0</v>
      </c>
      <c r="HF1502" s="471">
        <v>0</v>
      </c>
      <c r="HG1502" s="471">
        <v>0</v>
      </c>
      <c r="HH1502" s="471">
        <v>0</v>
      </c>
      <c r="HI1502" s="471">
        <v>0</v>
      </c>
      <c r="HJ1502" s="471">
        <v>0</v>
      </c>
      <c r="HK1502" s="471">
        <v>0</v>
      </c>
      <c r="HL1502" s="496">
        <v>0</v>
      </c>
      <c r="HM1502" s="503">
        <v>200</v>
      </c>
      <c r="HN1502" s="471">
        <v>0</v>
      </c>
      <c r="HO1502" s="471">
        <v>1</v>
      </c>
      <c r="HP1502" s="471">
        <v>0</v>
      </c>
      <c r="HQ1502" s="471">
        <v>0</v>
      </c>
      <c r="HR1502" s="471">
        <v>0</v>
      </c>
      <c r="HS1502" s="471">
        <v>0</v>
      </c>
      <c r="HT1502" s="471">
        <v>0</v>
      </c>
      <c r="HU1502" s="471">
        <v>0</v>
      </c>
      <c r="HV1502" s="496">
        <v>1</v>
      </c>
      <c r="HW1502" s="503">
        <v>250</v>
      </c>
      <c r="HX1502" s="471">
        <v>0</v>
      </c>
      <c r="HY1502" s="471">
        <v>0</v>
      </c>
      <c r="HZ1502" s="471">
        <v>0</v>
      </c>
      <c r="IA1502" s="471">
        <v>0</v>
      </c>
      <c r="IB1502" s="471">
        <v>0</v>
      </c>
      <c r="IC1502" s="471">
        <v>0</v>
      </c>
      <c r="ID1502" s="471">
        <v>0</v>
      </c>
      <c r="IE1502" s="471">
        <v>0</v>
      </c>
      <c r="IF1502" s="496">
        <v>0</v>
      </c>
      <c r="IG1502" s="503">
        <v>300</v>
      </c>
      <c r="IH1502" s="471">
        <v>0</v>
      </c>
      <c r="II1502" s="471">
        <v>1</v>
      </c>
      <c r="IJ1502" s="471">
        <v>2</v>
      </c>
      <c r="IK1502" s="471">
        <v>0</v>
      </c>
      <c r="IL1502" s="471">
        <v>2</v>
      </c>
      <c r="IM1502" s="471">
        <v>0</v>
      </c>
      <c r="IN1502" s="471">
        <v>0</v>
      </c>
      <c r="IO1502" s="471">
        <v>1</v>
      </c>
      <c r="IP1502" s="496">
        <v>6</v>
      </c>
      <c r="IQ1502" s="503">
        <v>0</v>
      </c>
      <c r="IR1502" s="471">
        <v>0</v>
      </c>
      <c r="IS1502" s="471">
        <v>0</v>
      </c>
      <c r="IT1502" s="471">
        <v>0</v>
      </c>
      <c r="IU1502" s="471">
        <v>0</v>
      </c>
      <c r="IV1502" s="471">
        <v>0</v>
      </c>
      <c r="IW1502" s="471">
        <v>0</v>
      </c>
      <c r="IX1502" s="471">
        <v>0</v>
      </c>
      <c r="IY1502" s="471">
        <v>0</v>
      </c>
      <c r="IZ1502" s="496">
        <v>0</v>
      </c>
      <c r="JA1502" s="471">
        <v>0</v>
      </c>
      <c r="JB1502" s="471">
        <v>2</v>
      </c>
      <c r="JC1502" s="471">
        <v>2</v>
      </c>
      <c r="JD1502" s="471">
        <v>0</v>
      </c>
      <c r="JE1502" s="471">
        <v>2</v>
      </c>
      <c r="JF1502" s="471">
        <v>0</v>
      </c>
      <c r="JG1502" s="471">
        <v>0</v>
      </c>
      <c r="JH1502" s="471">
        <v>1</v>
      </c>
      <c r="JI1502" s="471">
        <v>7</v>
      </c>
      <c r="JJ1502" s="503">
        <v>0</v>
      </c>
      <c r="JK1502" s="471">
        <v>15</v>
      </c>
      <c r="JL1502" s="471">
        <v>28</v>
      </c>
      <c r="JM1502" s="471">
        <v>78</v>
      </c>
      <c r="JN1502" s="471">
        <v>74</v>
      </c>
      <c r="JO1502" s="471">
        <v>52</v>
      </c>
      <c r="JP1502" s="471">
        <v>23</v>
      </c>
      <c r="JQ1502" s="471">
        <v>36</v>
      </c>
      <c r="JR1502" s="471">
        <v>15</v>
      </c>
      <c r="JS1502" s="496">
        <v>321</v>
      </c>
      <c r="JT1502" s="503">
        <v>10</v>
      </c>
      <c r="JU1502" s="471">
        <v>0</v>
      </c>
      <c r="JV1502" s="471">
        <v>0</v>
      </c>
      <c r="JW1502" s="471">
        <v>0</v>
      </c>
      <c r="JX1502" s="471">
        <v>0</v>
      </c>
      <c r="JY1502" s="471">
        <v>0</v>
      </c>
      <c r="JZ1502" s="471">
        <v>0</v>
      </c>
      <c r="KA1502" s="471">
        <v>0</v>
      </c>
      <c r="KB1502" s="471">
        <v>0</v>
      </c>
      <c r="KC1502" s="496">
        <v>0</v>
      </c>
      <c r="KD1502" s="503">
        <v>50</v>
      </c>
      <c r="KE1502" s="471">
        <v>0</v>
      </c>
      <c r="KF1502" s="471">
        <v>0</v>
      </c>
      <c r="KG1502" s="471">
        <v>0</v>
      </c>
      <c r="KH1502" s="471">
        <v>0</v>
      </c>
      <c r="KI1502" s="471">
        <v>0</v>
      </c>
      <c r="KJ1502" s="471">
        <v>0</v>
      </c>
      <c r="KK1502" s="471">
        <v>0</v>
      </c>
      <c r="KL1502" s="471">
        <v>0</v>
      </c>
      <c r="KM1502" s="496">
        <v>0</v>
      </c>
      <c r="KN1502" s="503">
        <v>0</v>
      </c>
      <c r="KO1502" s="471">
        <v>0</v>
      </c>
      <c r="KP1502" s="471">
        <v>0</v>
      </c>
      <c r="KQ1502" s="471">
        <v>0</v>
      </c>
      <c r="KR1502" s="471">
        <v>0</v>
      </c>
      <c r="KS1502" s="471">
        <v>0</v>
      </c>
      <c r="KT1502" s="471">
        <v>0</v>
      </c>
      <c r="KU1502" s="471">
        <v>0</v>
      </c>
      <c r="KV1502" s="471">
        <v>0</v>
      </c>
      <c r="KW1502" s="496">
        <v>0</v>
      </c>
      <c r="KX1502" s="471">
        <v>15</v>
      </c>
      <c r="KY1502" s="471">
        <v>28</v>
      </c>
      <c r="KZ1502" s="471">
        <v>78</v>
      </c>
      <c r="LA1502" s="471">
        <v>74</v>
      </c>
      <c r="LB1502" s="471">
        <v>52</v>
      </c>
      <c r="LC1502" s="471">
        <v>23</v>
      </c>
      <c r="LD1502" s="471">
        <v>36</v>
      </c>
      <c r="LE1502" s="471">
        <v>15</v>
      </c>
      <c r="LF1502" s="496">
        <v>321</v>
      </c>
      <c r="LG1502" s="262"/>
      <c r="LH1502" s="262"/>
      <c r="LI1502" s="262"/>
      <c r="LJ1502" s="262"/>
      <c r="LK1502" s="262"/>
      <c r="LL1502" s="262"/>
      <c r="LM1502" s="262"/>
      <c r="LN1502" s="262"/>
      <c r="LO1502" s="262"/>
      <c r="LP1502" s="262"/>
      <c r="LQ1502" s="262"/>
      <c r="LR1502" s="262"/>
      <c r="LS1502" s="262"/>
      <c r="LT1502" s="262"/>
      <c r="LU1502" s="262"/>
      <c r="LV1502" s="262"/>
      <c r="LW1502" s="262"/>
      <c r="LX1502" s="262"/>
      <c r="LY1502" s="262"/>
      <c r="LZ1502" s="262"/>
      <c r="MA1502" s="262"/>
      <c r="MB1502" s="262"/>
      <c r="MC1502" s="262"/>
      <c r="MD1502" s="262"/>
      <c r="ME1502" s="262"/>
      <c r="MF1502" s="262"/>
      <c r="MG1502" s="262"/>
      <c r="MH1502" s="262"/>
      <c r="MI1502" s="262"/>
      <c r="MJ1502" s="262"/>
      <c r="MK1502" s="262"/>
      <c r="ML1502" s="262"/>
      <c r="MM1502" s="262"/>
      <c r="MN1502" s="262"/>
      <c r="MO1502" s="262"/>
      <c r="MP1502" s="262"/>
      <c r="MQ1502" s="262"/>
      <c r="MR1502" s="262"/>
      <c r="MS1502" s="262"/>
      <c r="MT1502" s="262"/>
      <c r="MU1502" s="262"/>
    </row>
    <row r="1503" spans="1:359" x14ac:dyDescent="0.2">
      <c r="A1503" s="241" t="s">
        <v>425</v>
      </c>
      <c r="B1503" s="476" t="s">
        <v>1034</v>
      </c>
      <c r="C1503" s="326" t="s">
        <v>784</v>
      </c>
      <c r="D1503" s="283" t="s">
        <v>426</v>
      </c>
      <c r="E1503" s="503">
        <v>0</v>
      </c>
      <c r="F1503" s="471">
        <v>35</v>
      </c>
      <c r="G1503" s="471">
        <v>67</v>
      </c>
      <c r="H1503" s="471">
        <v>38</v>
      </c>
      <c r="I1503" s="471">
        <v>17</v>
      </c>
      <c r="J1503" s="471">
        <v>16</v>
      </c>
      <c r="K1503" s="471">
        <v>2</v>
      </c>
      <c r="L1503" s="471">
        <v>4</v>
      </c>
      <c r="M1503" s="471">
        <v>1</v>
      </c>
      <c r="N1503" s="496">
        <v>180</v>
      </c>
      <c r="O1503" s="503">
        <v>10</v>
      </c>
      <c r="P1503" s="471">
        <v>0</v>
      </c>
      <c r="Q1503" s="471">
        <v>0</v>
      </c>
      <c r="R1503" s="471">
        <v>0</v>
      </c>
      <c r="S1503" s="471">
        <v>0</v>
      </c>
      <c r="T1503" s="471">
        <v>0</v>
      </c>
      <c r="U1503" s="471">
        <v>0</v>
      </c>
      <c r="V1503" s="471">
        <v>0</v>
      </c>
      <c r="W1503" s="471">
        <v>0</v>
      </c>
      <c r="X1503" s="496">
        <v>0</v>
      </c>
      <c r="Y1503" s="503">
        <v>25</v>
      </c>
      <c r="Z1503" s="471">
        <v>0</v>
      </c>
      <c r="AA1503" s="471">
        <v>0</v>
      </c>
      <c r="AB1503" s="471">
        <v>0</v>
      </c>
      <c r="AC1503" s="471">
        <v>0</v>
      </c>
      <c r="AD1503" s="471">
        <v>0</v>
      </c>
      <c r="AE1503" s="471">
        <v>0</v>
      </c>
      <c r="AF1503" s="471">
        <v>0</v>
      </c>
      <c r="AG1503" s="471">
        <v>0</v>
      </c>
      <c r="AH1503" s="496">
        <v>0</v>
      </c>
      <c r="AI1503" s="503">
        <v>50</v>
      </c>
      <c r="AJ1503" s="471">
        <v>0</v>
      </c>
      <c r="AK1503" s="471">
        <v>0</v>
      </c>
      <c r="AL1503" s="471">
        <v>0</v>
      </c>
      <c r="AM1503" s="471">
        <v>0</v>
      </c>
      <c r="AN1503" s="471">
        <v>0</v>
      </c>
      <c r="AO1503" s="471">
        <v>0</v>
      </c>
      <c r="AP1503" s="471">
        <v>0</v>
      </c>
      <c r="AQ1503" s="471">
        <v>0</v>
      </c>
      <c r="AR1503" s="496">
        <v>0</v>
      </c>
      <c r="AS1503" s="503">
        <v>100</v>
      </c>
      <c r="AT1503" s="471">
        <v>98</v>
      </c>
      <c r="AU1503" s="471">
        <v>117</v>
      </c>
      <c r="AV1503" s="471">
        <v>72</v>
      </c>
      <c r="AW1503" s="471">
        <v>46</v>
      </c>
      <c r="AX1503" s="471">
        <v>35</v>
      </c>
      <c r="AY1503" s="471">
        <v>17</v>
      </c>
      <c r="AZ1503" s="471">
        <v>17</v>
      </c>
      <c r="BA1503" s="471">
        <v>2</v>
      </c>
      <c r="BB1503" s="496">
        <v>404</v>
      </c>
      <c r="BC1503" s="503">
        <v>0</v>
      </c>
      <c r="BD1503" s="471">
        <v>0</v>
      </c>
      <c r="BE1503" s="471">
        <v>0</v>
      </c>
      <c r="BF1503" s="471">
        <v>0</v>
      </c>
      <c r="BG1503" s="471">
        <v>0</v>
      </c>
      <c r="BH1503" s="471">
        <v>0</v>
      </c>
      <c r="BI1503" s="471">
        <v>0</v>
      </c>
      <c r="BJ1503" s="471">
        <v>0</v>
      </c>
      <c r="BK1503" s="471">
        <v>0</v>
      </c>
      <c r="BL1503" s="496">
        <v>0</v>
      </c>
      <c r="BM1503" s="471">
        <v>98</v>
      </c>
      <c r="BN1503" s="471">
        <v>117</v>
      </c>
      <c r="BO1503" s="471">
        <v>72</v>
      </c>
      <c r="BP1503" s="471">
        <v>46</v>
      </c>
      <c r="BQ1503" s="471">
        <v>35</v>
      </c>
      <c r="BR1503" s="471">
        <v>17</v>
      </c>
      <c r="BS1503" s="471">
        <v>17</v>
      </c>
      <c r="BT1503" s="471">
        <v>2</v>
      </c>
      <c r="BU1503" s="496">
        <v>404</v>
      </c>
      <c r="BV1503" s="471">
        <v>133</v>
      </c>
      <c r="BW1503" s="471">
        <v>184</v>
      </c>
      <c r="BX1503" s="471">
        <v>110</v>
      </c>
      <c r="BY1503" s="471">
        <v>63</v>
      </c>
      <c r="BZ1503" s="471">
        <v>51</v>
      </c>
      <c r="CA1503" s="471">
        <v>19</v>
      </c>
      <c r="CB1503" s="471">
        <v>21</v>
      </c>
      <c r="CC1503" s="471">
        <v>3</v>
      </c>
      <c r="CD1503" s="496">
        <v>584</v>
      </c>
      <c r="CE1503" s="503">
        <v>10</v>
      </c>
      <c r="CF1503" s="471">
        <v>0</v>
      </c>
      <c r="CG1503" s="471">
        <v>0</v>
      </c>
      <c r="CH1503" s="471">
        <v>0</v>
      </c>
      <c r="CI1503" s="471">
        <v>0</v>
      </c>
      <c r="CJ1503" s="471">
        <v>0</v>
      </c>
      <c r="CK1503" s="471">
        <v>0</v>
      </c>
      <c r="CL1503" s="471">
        <v>0</v>
      </c>
      <c r="CM1503" s="471">
        <v>0</v>
      </c>
      <c r="CN1503" s="496">
        <v>0</v>
      </c>
      <c r="CO1503" s="503">
        <v>25</v>
      </c>
      <c r="CP1503" s="471">
        <v>0</v>
      </c>
      <c r="CQ1503" s="471">
        <v>0</v>
      </c>
      <c r="CR1503" s="471">
        <v>0</v>
      </c>
      <c r="CS1503" s="471">
        <v>0</v>
      </c>
      <c r="CT1503" s="471">
        <v>0</v>
      </c>
      <c r="CU1503" s="471">
        <v>0</v>
      </c>
      <c r="CV1503" s="471">
        <v>0</v>
      </c>
      <c r="CW1503" s="471">
        <v>0</v>
      </c>
      <c r="CX1503" s="496">
        <v>0</v>
      </c>
      <c r="CY1503" s="503">
        <v>50</v>
      </c>
      <c r="CZ1503" s="471">
        <v>0</v>
      </c>
      <c r="DA1503" s="471">
        <v>0</v>
      </c>
      <c r="DB1503" s="471">
        <v>0</v>
      </c>
      <c r="DC1503" s="471">
        <v>0</v>
      </c>
      <c r="DD1503" s="471">
        <v>0</v>
      </c>
      <c r="DE1503" s="471">
        <v>0</v>
      </c>
      <c r="DF1503" s="471">
        <v>0</v>
      </c>
      <c r="DG1503" s="471">
        <v>0</v>
      </c>
      <c r="DH1503" s="496">
        <v>0</v>
      </c>
      <c r="DI1503" s="503">
        <v>100</v>
      </c>
      <c r="DJ1503" s="471">
        <v>0</v>
      </c>
      <c r="DK1503" s="471">
        <v>0</v>
      </c>
      <c r="DL1503" s="471">
        <v>0</v>
      </c>
      <c r="DM1503" s="471">
        <v>0</v>
      </c>
      <c r="DN1503" s="471">
        <v>0</v>
      </c>
      <c r="DO1503" s="471">
        <v>0</v>
      </c>
      <c r="DP1503" s="471">
        <v>0</v>
      </c>
      <c r="DQ1503" s="471">
        <v>0</v>
      </c>
      <c r="DR1503" s="496">
        <v>0</v>
      </c>
      <c r="DS1503" s="503">
        <v>0</v>
      </c>
      <c r="DT1503" s="471">
        <v>0</v>
      </c>
      <c r="DU1503" s="471">
        <v>0</v>
      </c>
      <c r="DV1503" s="471">
        <v>0</v>
      </c>
      <c r="DW1503" s="471">
        <v>0</v>
      </c>
      <c r="DX1503" s="471">
        <v>0</v>
      </c>
      <c r="DY1503" s="471">
        <v>0</v>
      </c>
      <c r="DZ1503" s="471">
        <v>0</v>
      </c>
      <c r="EA1503" s="471">
        <v>0</v>
      </c>
      <c r="EB1503" s="496">
        <v>0</v>
      </c>
      <c r="EC1503" s="471">
        <v>0</v>
      </c>
      <c r="ED1503" s="471">
        <v>0</v>
      </c>
      <c r="EE1503" s="471">
        <v>0</v>
      </c>
      <c r="EF1503" s="471">
        <v>0</v>
      </c>
      <c r="EG1503" s="471">
        <v>0</v>
      </c>
      <c r="EH1503" s="471">
        <v>0</v>
      </c>
      <c r="EI1503" s="471">
        <v>0</v>
      </c>
      <c r="EJ1503" s="471">
        <v>0</v>
      </c>
      <c r="EK1503" s="496">
        <v>0</v>
      </c>
      <c r="EL1503" s="518">
        <v>50</v>
      </c>
      <c r="EM1503" s="471">
        <v>0</v>
      </c>
      <c r="EN1503" s="471">
        <v>0</v>
      </c>
      <c r="EO1503" s="471">
        <v>0</v>
      </c>
      <c r="EP1503" s="471">
        <v>0</v>
      </c>
      <c r="EQ1503" s="471">
        <v>0</v>
      </c>
      <c r="ER1503" s="471">
        <v>0</v>
      </c>
      <c r="ES1503" s="471">
        <v>0</v>
      </c>
      <c r="ET1503" s="471">
        <v>0</v>
      </c>
      <c r="EU1503" s="496">
        <v>0</v>
      </c>
      <c r="EV1503" s="503">
        <v>100</v>
      </c>
      <c r="EW1503" s="471">
        <v>0</v>
      </c>
      <c r="EX1503" s="471">
        <v>0</v>
      </c>
      <c r="EY1503" s="471">
        <v>0</v>
      </c>
      <c r="EZ1503" s="471">
        <v>0</v>
      </c>
      <c r="FA1503" s="471">
        <v>0</v>
      </c>
      <c r="FB1503" s="471">
        <v>0</v>
      </c>
      <c r="FC1503" s="471">
        <v>0</v>
      </c>
      <c r="FD1503" s="471">
        <v>0</v>
      </c>
      <c r="FE1503" s="496">
        <v>0</v>
      </c>
      <c r="FF1503" s="503">
        <v>150</v>
      </c>
      <c r="FG1503" s="471">
        <v>0</v>
      </c>
      <c r="FH1503" s="471">
        <v>0</v>
      </c>
      <c r="FI1503" s="471">
        <v>0</v>
      </c>
      <c r="FJ1503" s="471">
        <v>0</v>
      </c>
      <c r="FK1503" s="471">
        <v>0</v>
      </c>
      <c r="FL1503" s="471">
        <v>0</v>
      </c>
      <c r="FM1503" s="471">
        <v>0</v>
      </c>
      <c r="FN1503" s="471">
        <v>0</v>
      </c>
      <c r="FO1503" s="496">
        <v>0</v>
      </c>
      <c r="FP1503" s="503">
        <v>200</v>
      </c>
      <c r="FQ1503" s="471">
        <v>0</v>
      </c>
      <c r="FR1503" s="471">
        <v>0</v>
      </c>
      <c r="FS1503" s="471">
        <v>0</v>
      </c>
      <c r="FT1503" s="471">
        <v>0</v>
      </c>
      <c r="FU1503" s="471">
        <v>0</v>
      </c>
      <c r="FV1503" s="471">
        <v>0</v>
      </c>
      <c r="FW1503" s="471">
        <v>0</v>
      </c>
      <c r="FX1503" s="471">
        <v>0</v>
      </c>
      <c r="FY1503" s="496">
        <v>0</v>
      </c>
      <c r="FZ1503" s="503">
        <v>0</v>
      </c>
      <c r="GA1503" s="471">
        <v>0</v>
      </c>
      <c r="GB1503" s="471">
        <v>0</v>
      </c>
      <c r="GC1503" s="471">
        <v>0</v>
      </c>
      <c r="GD1503" s="471">
        <v>0</v>
      </c>
      <c r="GE1503" s="471">
        <v>0</v>
      </c>
      <c r="GF1503" s="471">
        <v>0</v>
      </c>
      <c r="GG1503" s="471">
        <v>0</v>
      </c>
      <c r="GH1503" s="471">
        <v>0</v>
      </c>
      <c r="GI1503" s="496">
        <v>0</v>
      </c>
      <c r="GJ1503" s="471">
        <v>0</v>
      </c>
      <c r="GK1503" s="471">
        <v>0</v>
      </c>
      <c r="GL1503" s="471">
        <v>0</v>
      </c>
      <c r="GM1503" s="471">
        <v>0</v>
      </c>
      <c r="GN1503" s="471">
        <v>0</v>
      </c>
      <c r="GO1503" s="471">
        <v>0</v>
      </c>
      <c r="GP1503" s="471">
        <v>0</v>
      </c>
      <c r="GQ1503" s="471">
        <v>0</v>
      </c>
      <c r="GR1503" s="496">
        <v>0</v>
      </c>
      <c r="GS1503" s="503">
        <v>100</v>
      </c>
      <c r="GT1503" s="471">
        <v>0</v>
      </c>
      <c r="GU1503" s="471">
        <v>0</v>
      </c>
      <c r="GV1503" s="471">
        <v>0</v>
      </c>
      <c r="GW1503" s="471">
        <v>0</v>
      </c>
      <c r="GX1503" s="471">
        <v>0</v>
      </c>
      <c r="GY1503" s="471">
        <v>0</v>
      </c>
      <c r="GZ1503" s="471">
        <v>0</v>
      </c>
      <c r="HA1503" s="471">
        <v>0</v>
      </c>
      <c r="HB1503" s="496">
        <v>0</v>
      </c>
      <c r="HC1503" s="503">
        <v>150</v>
      </c>
      <c r="HD1503" s="471">
        <v>0</v>
      </c>
      <c r="HE1503" s="471">
        <v>0</v>
      </c>
      <c r="HF1503" s="471">
        <v>0</v>
      </c>
      <c r="HG1503" s="471">
        <v>0</v>
      </c>
      <c r="HH1503" s="471">
        <v>0</v>
      </c>
      <c r="HI1503" s="471">
        <v>0</v>
      </c>
      <c r="HJ1503" s="471">
        <v>0</v>
      </c>
      <c r="HK1503" s="471">
        <v>0</v>
      </c>
      <c r="HL1503" s="496">
        <v>0</v>
      </c>
      <c r="HM1503" s="503">
        <v>200</v>
      </c>
      <c r="HN1503" s="471">
        <v>0</v>
      </c>
      <c r="HO1503" s="471">
        <v>0</v>
      </c>
      <c r="HP1503" s="471">
        <v>0</v>
      </c>
      <c r="HQ1503" s="471">
        <v>0</v>
      </c>
      <c r="HR1503" s="471">
        <v>0</v>
      </c>
      <c r="HS1503" s="471">
        <v>0</v>
      </c>
      <c r="HT1503" s="471">
        <v>0</v>
      </c>
      <c r="HU1503" s="471">
        <v>0</v>
      </c>
      <c r="HV1503" s="496">
        <v>0</v>
      </c>
      <c r="HW1503" s="503">
        <v>250</v>
      </c>
      <c r="HX1503" s="471">
        <v>0</v>
      </c>
      <c r="HY1503" s="471">
        <v>0</v>
      </c>
      <c r="HZ1503" s="471">
        <v>0</v>
      </c>
      <c r="IA1503" s="471">
        <v>0</v>
      </c>
      <c r="IB1503" s="471">
        <v>0</v>
      </c>
      <c r="IC1503" s="471">
        <v>0</v>
      </c>
      <c r="ID1503" s="471">
        <v>0</v>
      </c>
      <c r="IE1503" s="471">
        <v>0</v>
      </c>
      <c r="IF1503" s="496">
        <v>0</v>
      </c>
      <c r="IG1503" s="503">
        <v>300</v>
      </c>
      <c r="IH1503" s="471">
        <v>0</v>
      </c>
      <c r="II1503" s="471">
        <v>0</v>
      </c>
      <c r="IJ1503" s="471">
        <v>0</v>
      </c>
      <c r="IK1503" s="471">
        <v>0</v>
      </c>
      <c r="IL1503" s="471">
        <v>0</v>
      </c>
      <c r="IM1503" s="471">
        <v>0</v>
      </c>
      <c r="IN1503" s="471">
        <v>0</v>
      </c>
      <c r="IO1503" s="471">
        <v>0</v>
      </c>
      <c r="IP1503" s="496">
        <v>0</v>
      </c>
      <c r="IQ1503" s="503">
        <v>0</v>
      </c>
      <c r="IR1503" s="471">
        <v>0</v>
      </c>
      <c r="IS1503" s="471">
        <v>0</v>
      </c>
      <c r="IT1503" s="471">
        <v>0</v>
      </c>
      <c r="IU1503" s="471">
        <v>0</v>
      </c>
      <c r="IV1503" s="471">
        <v>0</v>
      </c>
      <c r="IW1503" s="471">
        <v>0</v>
      </c>
      <c r="IX1503" s="471">
        <v>0</v>
      </c>
      <c r="IY1503" s="471">
        <v>0</v>
      </c>
      <c r="IZ1503" s="496">
        <v>0</v>
      </c>
      <c r="JA1503" s="471">
        <v>0</v>
      </c>
      <c r="JB1503" s="471">
        <v>0</v>
      </c>
      <c r="JC1503" s="471">
        <v>0</v>
      </c>
      <c r="JD1503" s="471">
        <v>0</v>
      </c>
      <c r="JE1503" s="471">
        <v>0</v>
      </c>
      <c r="JF1503" s="471">
        <v>0</v>
      </c>
      <c r="JG1503" s="471">
        <v>0</v>
      </c>
      <c r="JH1503" s="471">
        <v>0</v>
      </c>
      <c r="JI1503" s="471">
        <v>0</v>
      </c>
      <c r="JJ1503" s="503">
        <v>0</v>
      </c>
      <c r="JK1503" s="471">
        <v>0</v>
      </c>
      <c r="JL1503" s="471">
        <v>0</v>
      </c>
      <c r="JM1503" s="471">
        <v>0</v>
      </c>
      <c r="JN1503" s="471">
        <v>0</v>
      </c>
      <c r="JO1503" s="471">
        <v>0</v>
      </c>
      <c r="JP1503" s="471">
        <v>0</v>
      </c>
      <c r="JQ1503" s="471">
        <v>0</v>
      </c>
      <c r="JR1503" s="471">
        <v>0</v>
      </c>
      <c r="JS1503" s="496">
        <v>0</v>
      </c>
      <c r="JT1503" s="503">
        <v>10</v>
      </c>
      <c r="JU1503" s="471">
        <v>36</v>
      </c>
      <c r="JV1503" s="471">
        <v>29</v>
      </c>
      <c r="JW1503" s="471">
        <v>39</v>
      </c>
      <c r="JX1503" s="471">
        <v>26</v>
      </c>
      <c r="JY1503" s="471">
        <v>30</v>
      </c>
      <c r="JZ1503" s="471">
        <v>14</v>
      </c>
      <c r="KA1503" s="471">
        <v>23</v>
      </c>
      <c r="KB1503" s="471">
        <v>5</v>
      </c>
      <c r="KC1503" s="496">
        <v>202</v>
      </c>
      <c r="KD1503" s="503">
        <v>50</v>
      </c>
      <c r="KE1503" s="471">
        <v>0</v>
      </c>
      <c r="KF1503" s="471">
        <v>1</v>
      </c>
      <c r="KG1503" s="471">
        <v>1</v>
      </c>
      <c r="KH1503" s="471">
        <v>1</v>
      </c>
      <c r="KI1503" s="471">
        <v>0</v>
      </c>
      <c r="KJ1503" s="471">
        <v>0</v>
      </c>
      <c r="KK1503" s="471">
        <v>0</v>
      </c>
      <c r="KL1503" s="471">
        <v>0</v>
      </c>
      <c r="KM1503" s="496">
        <v>3</v>
      </c>
      <c r="KN1503" s="503">
        <v>0</v>
      </c>
      <c r="KO1503" s="471">
        <v>0</v>
      </c>
      <c r="KP1503" s="471">
        <v>0</v>
      </c>
      <c r="KQ1503" s="471">
        <v>0</v>
      </c>
      <c r="KR1503" s="471">
        <v>0</v>
      </c>
      <c r="KS1503" s="471">
        <v>0</v>
      </c>
      <c r="KT1503" s="471">
        <v>0</v>
      </c>
      <c r="KU1503" s="471">
        <v>0</v>
      </c>
      <c r="KV1503" s="471">
        <v>0</v>
      </c>
      <c r="KW1503" s="496">
        <v>0</v>
      </c>
      <c r="KX1503" s="471">
        <v>36</v>
      </c>
      <c r="KY1503" s="471">
        <v>30</v>
      </c>
      <c r="KZ1503" s="471">
        <v>40</v>
      </c>
      <c r="LA1503" s="471">
        <v>27</v>
      </c>
      <c r="LB1503" s="471">
        <v>30</v>
      </c>
      <c r="LC1503" s="471">
        <v>14</v>
      </c>
      <c r="LD1503" s="471">
        <v>23</v>
      </c>
      <c r="LE1503" s="471">
        <v>5</v>
      </c>
      <c r="LF1503" s="496">
        <v>205</v>
      </c>
      <c r="LG1503" s="262"/>
      <c r="LH1503" s="262"/>
      <c r="LI1503" s="262"/>
      <c r="LJ1503" s="262"/>
      <c r="LK1503" s="262"/>
      <c r="LL1503" s="262"/>
      <c r="LM1503" s="262"/>
      <c r="LN1503" s="262"/>
      <c r="LO1503" s="262"/>
      <c r="LP1503" s="262"/>
      <c r="LQ1503" s="262"/>
      <c r="LR1503" s="262"/>
      <c r="LS1503" s="262"/>
      <c r="LT1503" s="262"/>
      <c r="LU1503" s="262"/>
      <c r="LV1503" s="262"/>
      <c r="LW1503" s="262"/>
      <c r="LX1503" s="262"/>
      <c r="LY1503" s="262"/>
      <c r="LZ1503" s="262"/>
      <c r="MA1503" s="262"/>
      <c r="MB1503" s="262"/>
      <c r="MC1503" s="262"/>
      <c r="MD1503" s="262"/>
      <c r="ME1503" s="262"/>
      <c r="MF1503" s="262"/>
      <c r="MG1503" s="262"/>
      <c r="MH1503" s="262"/>
      <c r="MI1503" s="262"/>
      <c r="MJ1503" s="262"/>
      <c r="MK1503" s="262"/>
      <c r="ML1503" s="262"/>
      <c r="MM1503" s="262"/>
      <c r="MN1503" s="262"/>
      <c r="MO1503" s="262"/>
      <c r="MP1503" s="262"/>
      <c r="MQ1503" s="262"/>
      <c r="MR1503" s="262"/>
      <c r="MS1503" s="262"/>
      <c r="MT1503" s="262"/>
      <c r="MU1503" s="262"/>
    </row>
    <row r="1504" spans="1:359" x14ac:dyDescent="0.2">
      <c r="A1504" s="241" t="s">
        <v>427</v>
      </c>
      <c r="B1504" s="476" t="s">
        <v>1035</v>
      </c>
      <c r="C1504" s="326" t="s">
        <v>640</v>
      </c>
      <c r="D1504" s="283" t="s">
        <v>428</v>
      </c>
      <c r="E1504" s="503">
        <v>0</v>
      </c>
      <c r="F1504" s="471">
        <v>16</v>
      </c>
      <c r="G1504" s="471">
        <v>41</v>
      </c>
      <c r="H1504" s="471">
        <v>167</v>
      </c>
      <c r="I1504" s="471">
        <v>236</v>
      </c>
      <c r="J1504" s="471">
        <v>195</v>
      </c>
      <c r="K1504" s="471">
        <v>92</v>
      </c>
      <c r="L1504" s="471">
        <v>104</v>
      </c>
      <c r="M1504" s="471">
        <v>35</v>
      </c>
      <c r="N1504" s="496">
        <v>886</v>
      </c>
      <c r="O1504" s="503">
        <v>10</v>
      </c>
      <c r="P1504" s="471">
        <v>0</v>
      </c>
      <c r="Q1504" s="471">
        <v>0</v>
      </c>
      <c r="R1504" s="471">
        <v>0</v>
      </c>
      <c r="S1504" s="471">
        <v>0</v>
      </c>
      <c r="T1504" s="471">
        <v>0</v>
      </c>
      <c r="U1504" s="471">
        <v>0</v>
      </c>
      <c r="V1504" s="471">
        <v>0</v>
      </c>
      <c r="W1504" s="471">
        <v>0</v>
      </c>
      <c r="X1504" s="496">
        <v>0</v>
      </c>
      <c r="Y1504" s="503">
        <v>25</v>
      </c>
      <c r="Z1504" s="471">
        <v>0</v>
      </c>
      <c r="AA1504" s="471">
        <v>0</v>
      </c>
      <c r="AB1504" s="471">
        <v>0</v>
      </c>
      <c r="AC1504" s="471">
        <v>0</v>
      </c>
      <c r="AD1504" s="471">
        <v>0</v>
      </c>
      <c r="AE1504" s="471">
        <v>0</v>
      </c>
      <c r="AF1504" s="471">
        <v>0</v>
      </c>
      <c r="AG1504" s="471">
        <v>0</v>
      </c>
      <c r="AH1504" s="496">
        <v>0</v>
      </c>
      <c r="AI1504" s="503">
        <v>50</v>
      </c>
      <c r="AJ1504" s="471">
        <v>0</v>
      </c>
      <c r="AK1504" s="471">
        <v>0</v>
      </c>
      <c r="AL1504" s="471">
        <v>0</v>
      </c>
      <c r="AM1504" s="471">
        <v>0</v>
      </c>
      <c r="AN1504" s="471">
        <v>0</v>
      </c>
      <c r="AO1504" s="471">
        <v>0</v>
      </c>
      <c r="AP1504" s="471">
        <v>0</v>
      </c>
      <c r="AQ1504" s="471">
        <v>0</v>
      </c>
      <c r="AR1504" s="496">
        <v>0</v>
      </c>
      <c r="AS1504" s="503">
        <v>100</v>
      </c>
      <c r="AT1504" s="471">
        <v>0</v>
      </c>
      <c r="AU1504" s="471">
        <v>0</v>
      </c>
      <c r="AV1504" s="471">
        <v>0</v>
      </c>
      <c r="AW1504" s="471">
        <v>0</v>
      </c>
      <c r="AX1504" s="471">
        <v>0</v>
      </c>
      <c r="AY1504" s="471">
        <v>0</v>
      </c>
      <c r="AZ1504" s="471">
        <v>0</v>
      </c>
      <c r="BA1504" s="471">
        <v>0</v>
      </c>
      <c r="BB1504" s="496">
        <v>0</v>
      </c>
      <c r="BC1504" s="503">
        <v>0</v>
      </c>
      <c r="BD1504" s="471">
        <v>0</v>
      </c>
      <c r="BE1504" s="471">
        <v>0</v>
      </c>
      <c r="BF1504" s="471">
        <v>0</v>
      </c>
      <c r="BG1504" s="471">
        <v>0</v>
      </c>
      <c r="BH1504" s="471">
        <v>0</v>
      </c>
      <c r="BI1504" s="471">
        <v>0</v>
      </c>
      <c r="BJ1504" s="471">
        <v>0</v>
      </c>
      <c r="BK1504" s="471">
        <v>0</v>
      </c>
      <c r="BL1504" s="496">
        <v>0</v>
      </c>
      <c r="BM1504" s="471">
        <v>0</v>
      </c>
      <c r="BN1504" s="471">
        <v>0</v>
      </c>
      <c r="BO1504" s="471">
        <v>0</v>
      </c>
      <c r="BP1504" s="471">
        <v>0</v>
      </c>
      <c r="BQ1504" s="471">
        <v>0</v>
      </c>
      <c r="BR1504" s="471">
        <v>0</v>
      </c>
      <c r="BS1504" s="471">
        <v>0</v>
      </c>
      <c r="BT1504" s="471">
        <v>0</v>
      </c>
      <c r="BU1504" s="496">
        <v>0</v>
      </c>
      <c r="BV1504" s="471">
        <v>16</v>
      </c>
      <c r="BW1504" s="471">
        <v>41</v>
      </c>
      <c r="BX1504" s="471">
        <v>167</v>
      </c>
      <c r="BY1504" s="471">
        <v>236</v>
      </c>
      <c r="BZ1504" s="471">
        <v>195</v>
      </c>
      <c r="CA1504" s="471">
        <v>92</v>
      </c>
      <c r="CB1504" s="471">
        <v>104</v>
      </c>
      <c r="CC1504" s="471">
        <v>35</v>
      </c>
      <c r="CD1504" s="496">
        <v>886</v>
      </c>
      <c r="CE1504" s="503">
        <v>10</v>
      </c>
      <c r="CF1504" s="471">
        <v>0</v>
      </c>
      <c r="CG1504" s="471">
        <v>0</v>
      </c>
      <c r="CH1504" s="471">
        <v>0</v>
      </c>
      <c r="CI1504" s="471">
        <v>0</v>
      </c>
      <c r="CJ1504" s="471">
        <v>0</v>
      </c>
      <c r="CK1504" s="471">
        <v>0</v>
      </c>
      <c r="CL1504" s="471">
        <v>0</v>
      </c>
      <c r="CM1504" s="471">
        <v>0</v>
      </c>
      <c r="CN1504" s="496">
        <v>0</v>
      </c>
      <c r="CO1504" s="503">
        <v>25</v>
      </c>
      <c r="CP1504" s="471">
        <v>0</v>
      </c>
      <c r="CQ1504" s="471">
        <v>0</v>
      </c>
      <c r="CR1504" s="471">
        <v>0</v>
      </c>
      <c r="CS1504" s="471">
        <v>0</v>
      </c>
      <c r="CT1504" s="471">
        <v>0</v>
      </c>
      <c r="CU1504" s="471">
        <v>0</v>
      </c>
      <c r="CV1504" s="471">
        <v>0</v>
      </c>
      <c r="CW1504" s="471">
        <v>0</v>
      </c>
      <c r="CX1504" s="496">
        <v>0</v>
      </c>
      <c r="CY1504" s="503">
        <v>50</v>
      </c>
      <c r="CZ1504" s="471">
        <v>0</v>
      </c>
      <c r="DA1504" s="471">
        <v>0</v>
      </c>
      <c r="DB1504" s="471">
        <v>0</v>
      </c>
      <c r="DC1504" s="471">
        <v>0</v>
      </c>
      <c r="DD1504" s="471">
        <v>0</v>
      </c>
      <c r="DE1504" s="471">
        <v>0</v>
      </c>
      <c r="DF1504" s="471">
        <v>0</v>
      </c>
      <c r="DG1504" s="471">
        <v>0</v>
      </c>
      <c r="DH1504" s="496">
        <v>0</v>
      </c>
      <c r="DI1504" s="503">
        <v>100</v>
      </c>
      <c r="DJ1504" s="471">
        <v>1</v>
      </c>
      <c r="DK1504" s="471">
        <v>7</v>
      </c>
      <c r="DL1504" s="471">
        <v>27</v>
      </c>
      <c r="DM1504" s="471">
        <v>26</v>
      </c>
      <c r="DN1504" s="471">
        <v>17</v>
      </c>
      <c r="DO1504" s="471">
        <v>9</v>
      </c>
      <c r="DP1504" s="471">
        <v>6</v>
      </c>
      <c r="DQ1504" s="471">
        <v>8</v>
      </c>
      <c r="DR1504" s="496">
        <v>101</v>
      </c>
      <c r="DS1504" s="503">
        <v>0</v>
      </c>
      <c r="DT1504" s="471">
        <v>0</v>
      </c>
      <c r="DU1504" s="471">
        <v>0</v>
      </c>
      <c r="DV1504" s="471">
        <v>0</v>
      </c>
      <c r="DW1504" s="471">
        <v>0</v>
      </c>
      <c r="DX1504" s="471">
        <v>0</v>
      </c>
      <c r="DY1504" s="471">
        <v>0</v>
      </c>
      <c r="DZ1504" s="471">
        <v>0</v>
      </c>
      <c r="EA1504" s="471">
        <v>0</v>
      </c>
      <c r="EB1504" s="496">
        <v>0</v>
      </c>
      <c r="EC1504" s="471">
        <v>1</v>
      </c>
      <c r="ED1504" s="471">
        <v>7</v>
      </c>
      <c r="EE1504" s="471">
        <v>27</v>
      </c>
      <c r="EF1504" s="471">
        <v>26</v>
      </c>
      <c r="EG1504" s="471">
        <v>17</v>
      </c>
      <c r="EH1504" s="471">
        <v>9</v>
      </c>
      <c r="EI1504" s="471">
        <v>6</v>
      </c>
      <c r="EJ1504" s="471">
        <v>8</v>
      </c>
      <c r="EK1504" s="496">
        <v>101</v>
      </c>
      <c r="EL1504" s="518">
        <v>50</v>
      </c>
      <c r="EM1504" s="471">
        <v>0</v>
      </c>
      <c r="EN1504" s="471">
        <v>0</v>
      </c>
      <c r="EO1504" s="471">
        <v>0</v>
      </c>
      <c r="EP1504" s="471">
        <v>0</v>
      </c>
      <c r="EQ1504" s="471">
        <v>0</v>
      </c>
      <c r="ER1504" s="471">
        <v>0</v>
      </c>
      <c r="ES1504" s="471">
        <v>0</v>
      </c>
      <c r="ET1504" s="471">
        <v>0</v>
      </c>
      <c r="EU1504" s="496">
        <v>0</v>
      </c>
      <c r="EV1504" s="503">
        <v>100</v>
      </c>
      <c r="EW1504" s="471">
        <v>0</v>
      </c>
      <c r="EX1504" s="471">
        <v>0</v>
      </c>
      <c r="EY1504" s="471">
        <v>0</v>
      </c>
      <c r="EZ1504" s="471">
        <v>0</v>
      </c>
      <c r="FA1504" s="471">
        <v>0</v>
      </c>
      <c r="FB1504" s="471">
        <v>0</v>
      </c>
      <c r="FC1504" s="471">
        <v>0</v>
      </c>
      <c r="FD1504" s="471">
        <v>0</v>
      </c>
      <c r="FE1504" s="496">
        <v>0</v>
      </c>
      <c r="FF1504" s="503">
        <v>150</v>
      </c>
      <c r="FG1504" s="471">
        <v>0</v>
      </c>
      <c r="FH1504" s="471">
        <v>0</v>
      </c>
      <c r="FI1504" s="471">
        <v>0</v>
      </c>
      <c r="FJ1504" s="471">
        <v>0</v>
      </c>
      <c r="FK1504" s="471">
        <v>0</v>
      </c>
      <c r="FL1504" s="471">
        <v>0</v>
      </c>
      <c r="FM1504" s="471">
        <v>0</v>
      </c>
      <c r="FN1504" s="471">
        <v>0</v>
      </c>
      <c r="FO1504" s="496">
        <v>0</v>
      </c>
      <c r="FP1504" s="503">
        <v>200</v>
      </c>
      <c r="FQ1504" s="471">
        <v>1</v>
      </c>
      <c r="FR1504" s="471">
        <v>4</v>
      </c>
      <c r="FS1504" s="471">
        <v>5</v>
      </c>
      <c r="FT1504" s="471">
        <v>4</v>
      </c>
      <c r="FU1504" s="471">
        <v>7</v>
      </c>
      <c r="FV1504" s="471">
        <v>0</v>
      </c>
      <c r="FW1504" s="471">
        <v>2</v>
      </c>
      <c r="FX1504" s="471">
        <v>3</v>
      </c>
      <c r="FY1504" s="496">
        <v>26</v>
      </c>
      <c r="FZ1504" s="503">
        <v>0</v>
      </c>
      <c r="GA1504" s="471">
        <v>0</v>
      </c>
      <c r="GB1504" s="471">
        <v>0</v>
      </c>
      <c r="GC1504" s="471">
        <v>0</v>
      </c>
      <c r="GD1504" s="471">
        <v>0</v>
      </c>
      <c r="GE1504" s="471">
        <v>0</v>
      </c>
      <c r="GF1504" s="471">
        <v>0</v>
      </c>
      <c r="GG1504" s="471">
        <v>0</v>
      </c>
      <c r="GH1504" s="471">
        <v>0</v>
      </c>
      <c r="GI1504" s="496">
        <v>0</v>
      </c>
      <c r="GJ1504" s="471">
        <v>1</v>
      </c>
      <c r="GK1504" s="471">
        <v>4</v>
      </c>
      <c r="GL1504" s="471">
        <v>5</v>
      </c>
      <c r="GM1504" s="471">
        <v>4</v>
      </c>
      <c r="GN1504" s="471">
        <v>7</v>
      </c>
      <c r="GO1504" s="471">
        <v>0</v>
      </c>
      <c r="GP1504" s="471">
        <v>2</v>
      </c>
      <c r="GQ1504" s="471">
        <v>3</v>
      </c>
      <c r="GR1504" s="496">
        <v>26</v>
      </c>
      <c r="GS1504" s="503">
        <v>100</v>
      </c>
      <c r="GT1504" s="471">
        <v>0</v>
      </c>
      <c r="GU1504" s="471">
        <v>0</v>
      </c>
      <c r="GV1504" s="471">
        <v>0</v>
      </c>
      <c r="GW1504" s="471">
        <v>0</v>
      </c>
      <c r="GX1504" s="471">
        <v>0</v>
      </c>
      <c r="GY1504" s="471">
        <v>0</v>
      </c>
      <c r="GZ1504" s="471">
        <v>0</v>
      </c>
      <c r="HA1504" s="471">
        <v>0</v>
      </c>
      <c r="HB1504" s="496">
        <v>0</v>
      </c>
      <c r="HC1504" s="503">
        <v>150</v>
      </c>
      <c r="HD1504" s="471">
        <v>0</v>
      </c>
      <c r="HE1504" s="471">
        <v>0</v>
      </c>
      <c r="HF1504" s="471">
        <v>0</v>
      </c>
      <c r="HG1504" s="471">
        <v>0</v>
      </c>
      <c r="HH1504" s="471">
        <v>0</v>
      </c>
      <c r="HI1504" s="471">
        <v>0</v>
      </c>
      <c r="HJ1504" s="471">
        <v>0</v>
      </c>
      <c r="HK1504" s="471">
        <v>0</v>
      </c>
      <c r="HL1504" s="496">
        <v>0</v>
      </c>
      <c r="HM1504" s="503">
        <v>200</v>
      </c>
      <c r="HN1504" s="471">
        <v>0</v>
      </c>
      <c r="HO1504" s="471">
        <v>0</v>
      </c>
      <c r="HP1504" s="471">
        <v>0</v>
      </c>
      <c r="HQ1504" s="471">
        <v>0</v>
      </c>
      <c r="HR1504" s="471">
        <v>0</v>
      </c>
      <c r="HS1504" s="471">
        <v>0</v>
      </c>
      <c r="HT1504" s="471">
        <v>0</v>
      </c>
      <c r="HU1504" s="471">
        <v>0</v>
      </c>
      <c r="HV1504" s="496">
        <v>0</v>
      </c>
      <c r="HW1504" s="503">
        <v>250</v>
      </c>
      <c r="HX1504" s="471">
        <v>0</v>
      </c>
      <c r="HY1504" s="471">
        <v>0</v>
      </c>
      <c r="HZ1504" s="471">
        <v>0</v>
      </c>
      <c r="IA1504" s="471">
        <v>0</v>
      </c>
      <c r="IB1504" s="471">
        <v>0</v>
      </c>
      <c r="IC1504" s="471">
        <v>0</v>
      </c>
      <c r="ID1504" s="471">
        <v>0</v>
      </c>
      <c r="IE1504" s="471">
        <v>0</v>
      </c>
      <c r="IF1504" s="496">
        <v>0</v>
      </c>
      <c r="IG1504" s="503">
        <v>300</v>
      </c>
      <c r="IH1504" s="471">
        <v>0</v>
      </c>
      <c r="II1504" s="471">
        <v>1</v>
      </c>
      <c r="IJ1504" s="471">
        <v>2</v>
      </c>
      <c r="IK1504" s="471">
        <v>3</v>
      </c>
      <c r="IL1504" s="471">
        <v>0</v>
      </c>
      <c r="IM1504" s="471">
        <v>0</v>
      </c>
      <c r="IN1504" s="471">
        <v>0</v>
      </c>
      <c r="IO1504" s="471">
        <v>0</v>
      </c>
      <c r="IP1504" s="496">
        <v>6</v>
      </c>
      <c r="IQ1504" s="503">
        <v>0</v>
      </c>
      <c r="IR1504" s="471">
        <v>0</v>
      </c>
      <c r="IS1504" s="471">
        <v>0</v>
      </c>
      <c r="IT1504" s="471">
        <v>0</v>
      </c>
      <c r="IU1504" s="471">
        <v>0</v>
      </c>
      <c r="IV1504" s="471">
        <v>0</v>
      </c>
      <c r="IW1504" s="471">
        <v>0</v>
      </c>
      <c r="IX1504" s="471">
        <v>0</v>
      </c>
      <c r="IY1504" s="471">
        <v>0</v>
      </c>
      <c r="IZ1504" s="496">
        <v>0</v>
      </c>
      <c r="JA1504" s="471">
        <v>0</v>
      </c>
      <c r="JB1504" s="471">
        <v>1</v>
      </c>
      <c r="JC1504" s="471">
        <v>2</v>
      </c>
      <c r="JD1504" s="471">
        <v>3</v>
      </c>
      <c r="JE1504" s="471">
        <v>0</v>
      </c>
      <c r="JF1504" s="471">
        <v>0</v>
      </c>
      <c r="JG1504" s="471">
        <v>0</v>
      </c>
      <c r="JH1504" s="471">
        <v>0</v>
      </c>
      <c r="JI1504" s="471">
        <v>6</v>
      </c>
      <c r="JJ1504" s="503">
        <v>0</v>
      </c>
      <c r="JK1504" s="471">
        <v>5</v>
      </c>
      <c r="JL1504" s="471">
        <v>9</v>
      </c>
      <c r="JM1504" s="471">
        <v>52</v>
      </c>
      <c r="JN1504" s="471">
        <v>69</v>
      </c>
      <c r="JO1504" s="471">
        <v>90</v>
      </c>
      <c r="JP1504" s="471">
        <v>43</v>
      </c>
      <c r="JQ1504" s="471">
        <v>65</v>
      </c>
      <c r="JR1504" s="471">
        <v>16</v>
      </c>
      <c r="JS1504" s="496">
        <v>349</v>
      </c>
      <c r="JT1504" s="503">
        <v>10</v>
      </c>
      <c r="JU1504" s="471">
        <v>0</v>
      </c>
      <c r="JV1504" s="471">
        <v>0</v>
      </c>
      <c r="JW1504" s="471">
        <v>0</v>
      </c>
      <c r="JX1504" s="471">
        <v>0</v>
      </c>
      <c r="JY1504" s="471">
        <v>0</v>
      </c>
      <c r="JZ1504" s="471">
        <v>0</v>
      </c>
      <c r="KA1504" s="471">
        <v>0</v>
      </c>
      <c r="KB1504" s="471">
        <v>0</v>
      </c>
      <c r="KC1504" s="496">
        <v>0</v>
      </c>
      <c r="KD1504" s="503">
        <v>50</v>
      </c>
      <c r="KE1504" s="471">
        <v>0</v>
      </c>
      <c r="KF1504" s="471">
        <v>0</v>
      </c>
      <c r="KG1504" s="471">
        <v>0</v>
      </c>
      <c r="KH1504" s="471">
        <v>0</v>
      </c>
      <c r="KI1504" s="471">
        <v>0</v>
      </c>
      <c r="KJ1504" s="471">
        <v>0</v>
      </c>
      <c r="KK1504" s="471">
        <v>0</v>
      </c>
      <c r="KL1504" s="471">
        <v>0</v>
      </c>
      <c r="KM1504" s="496">
        <v>0</v>
      </c>
      <c r="KN1504" s="503">
        <v>0</v>
      </c>
      <c r="KO1504" s="471">
        <v>0</v>
      </c>
      <c r="KP1504" s="471">
        <v>0</v>
      </c>
      <c r="KQ1504" s="471">
        <v>0</v>
      </c>
      <c r="KR1504" s="471">
        <v>0</v>
      </c>
      <c r="KS1504" s="471">
        <v>0</v>
      </c>
      <c r="KT1504" s="471">
        <v>0</v>
      </c>
      <c r="KU1504" s="471">
        <v>0</v>
      </c>
      <c r="KV1504" s="471">
        <v>0</v>
      </c>
      <c r="KW1504" s="496">
        <v>0</v>
      </c>
      <c r="KX1504" s="471">
        <v>5</v>
      </c>
      <c r="KY1504" s="471">
        <v>9</v>
      </c>
      <c r="KZ1504" s="471">
        <v>52</v>
      </c>
      <c r="LA1504" s="471">
        <v>69</v>
      </c>
      <c r="LB1504" s="471">
        <v>90</v>
      </c>
      <c r="LC1504" s="471">
        <v>43</v>
      </c>
      <c r="LD1504" s="471">
        <v>65</v>
      </c>
      <c r="LE1504" s="471">
        <v>16</v>
      </c>
      <c r="LF1504" s="496">
        <v>349</v>
      </c>
      <c r="LG1504" s="262"/>
      <c r="LH1504" s="262"/>
      <c r="LI1504" s="262"/>
      <c r="LJ1504" s="262"/>
      <c r="LK1504" s="262"/>
      <c r="LL1504" s="262"/>
      <c r="LM1504" s="262"/>
      <c r="LN1504" s="262"/>
      <c r="LO1504" s="262"/>
      <c r="LP1504" s="262"/>
      <c r="LQ1504" s="262"/>
      <c r="LR1504" s="262"/>
      <c r="LS1504" s="262"/>
      <c r="LT1504" s="262"/>
      <c r="LU1504" s="262"/>
      <c r="LV1504" s="262"/>
      <c r="LW1504" s="262"/>
      <c r="LX1504" s="262"/>
      <c r="LY1504" s="262"/>
      <c r="LZ1504" s="262"/>
      <c r="MA1504" s="262"/>
      <c r="MB1504" s="262"/>
      <c r="MC1504" s="262"/>
      <c r="MD1504" s="262"/>
      <c r="ME1504" s="262"/>
      <c r="MF1504" s="262"/>
      <c r="MG1504" s="262"/>
      <c r="MH1504" s="262"/>
      <c r="MI1504" s="262"/>
      <c r="MJ1504" s="262"/>
      <c r="MK1504" s="262"/>
      <c r="ML1504" s="262"/>
      <c r="MM1504" s="262"/>
      <c r="MN1504" s="262"/>
      <c r="MO1504" s="262"/>
      <c r="MP1504" s="262"/>
      <c r="MQ1504" s="262"/>
      <c r="MR1504" s="262"/>
      <c r="MS1504" s="262"/>
      <c r="MT1504" s="262"/>
      <c r="MU1504" s="262"/>
    </row>
    <row r="1505" spans="1:359" x14ac:dyDescent="0.2">
      <c r="A1505" s="241" t="s">
        <v>429</v>
      </c>
      <c r="B1505" s="476" t="s">
        <v>1036</v>
      </c>
      <c r="C1505" s="326" t="s">
        <v>794</v>
      </c>
      <c r="D1505" s="283" t="s">
        <v>430</v>
      </c>
      <c r="E1505" s="503">
        <v>0</v>
      </c>
      <c r="F1505" s="471">
        <v>96</v>
      </c>
      <c r="G1505" s="471">
        <v>106</v>
      </c>
      <c r="H1505" s="471">
        <v>109</v>
      </c>
      <c r="I1505" s="471">
        <v>75</v>
      </c>
      <c r="J1505" s="471">
        <v>47</v>
      </c>
      <c r="K1505" s="471">
        <v>31</v>
      </c>
      <c r="L1505" s="471">
        <v>19</v>
      </c>
      <c r="M1505" s="471">
        <v>2</v>
      </c>
      <c r="N1505" s="496">
        <v>485</v>
      </c>
      <c r="O1505" s="503">
        <v>10</v>
      </c>
      <c r="P1505" s="471">
        <v>0</v>
      </c>
      <c r="Q1505" s="471">
        <v>0</v>
      </c>
      <c r="R1505" s="471">
        <v>0</v>
      </c>
      <c r="S1505" s="471">
        <v>0</v>
      </c>
      <c r="T1505" s="471">
        <v>0</v>
      </c>
      <c r="U1505" s="471">
        <v>0</v>
      </c>
      <c r="V1505" s="471">
        <v>0</v>
      </c>
      <c r="W1505" s="471">
        <v>0</v>
      </c>
      <c r="X1505" s="496">
        <v>0</v>
      </c>
      <c r="Y1505" s="503">
        <v>25</v>
      </c>
      <c r="Z1505" s="471">
        <v>0</v>
      </c>
      <c r="AA1505" s="471">
        <v>0</v>
      </c>
      <c r="AB1505" s="471">
        <v>0</v>
      </c>
      <c r="AC1505" s="471">
        <v>0</v>
      </c>
      <c r="AD1505" s="471">
        <v>0</v>
      </c>
      <c r="AE1505" s="471">
        <v>0</v>
      </c>
      <c r="AF1505" s="471">
        <v>0</v>
      </c>
      <c r="AG1505" s="471">
        <v>0</v>
      </c>
      <c r="AH1505" s="496">
        <v>0</v>
      </c>
      <c r="AI1505" s="503">
        <v>50</v>
      </c>
      <c r="AJ1505" s="471">
        <v>0</v>
      </c>
      <c r="AK1505" s="471">
        <v>0</v>
      </c>
      <c r="AL1505" s="471">
        <v>0</v>
      </c>
      <c r="AM1505" s="471">
        <v>0</v>
      </c>
      <c r="AN1505" s="471">
        <v>0</v>
      </c>
      <c r="AO1505" s="471">
        <v>0</v>
      </c>
      <c r="AP1505" s="471">
        <v>0</v>
      </c>
      <c r="AQ1505" s="471">
        <v>0</v>
      </c>
      <c r="AR1505" s="496">
        <v>0</v>
      </c>
      <c r="AS1505" s="503">
        <v>100</v>
      </c>
      <c r="AT1505" s="471">
        <v>0</v>
      </c>
      <c r="AU1505" s="471">
        <v>0</v>
      </c>
      <c r="AV1505" s="471">
        <v>0</v>
      </c>
      <c r="AW1505" s="471">
        <v>0</v>
      </c>
      <c r="AX1505" s="471">
        <v>0</v>
      </c>
      <c r="AY1505" s="471">
        <v>0</v>
      </c>
      <c r="AZ1505" s="471">
        <v>0</v>
      </c>
      <c r="BA1505" s="471">
        <v>0</v>
      </c>
      <c r="BB1505" s="496">
        <v>0</v>
      </c>
      <c r="BC1505" s="503">
        <v>0</v>
      </c>
      <c r="BD1505" s="471">
        <v>0</v>
      </c>
      <c r="BE1505" s="471">
        <v>0</v>
      </c>
      <c r="BF1505" s="471">
        <v>0</v>
      </c>
      <c r="BG1505" s="471">
        <v>0</v>
      </c>
      <c r="BH1505" s="471">
        <v>0</v>
      </c>
      <c r="BI1505" s="471">
        <v>0</v>
      </c>
      <c r="BJ1505" s="471">
        <v>0</v>
      </c>
      <c r="BK1505" s="471">
        <v>0</v>
      </c>
      <c r="BL1505" s="496">
        <v>0</v>
      </c>
      <c r="BM1505" s="471">
        <v>0</v>
      </c>
      <c r="BN1505" s="471">
        <v>0</v>
      </c>
      <c r="BO1505" s="471">
        <v>0</v>
      </c>
      <c r="BP1505" s="471">
        <v>0</v>
      </c>
      <c r="BQ1505" s="471">
        <v>0</v>
      </c>
      <c r="BR1505" s="471">
        <v>0</v>
      </c>
      <c r="BS1505" s="471">
        <v>0</v>
      </c>
      <c r="BT1505" s="471">
        <v>0</v>
      </c>
      <c r="BU1505" s="496">
        <v>0</v>
      </c>
      <c r="BV1505" s="471">
        <v>96</v>
      </c>
      <c r="BW1505" s="471">
        <v>106</v>
      </c>
      <c r="BX1505" s="471">
        <v>109</v>
      </c>
      <c r="BY1505" s="471">
        <v>75</v>
      </c>
      <c r="BZ1505" s="471">
        <v>47</v>
      </c>
      <c r="CA1505" s="471">
        <v>31</v>
      </c>
      <c r="CB1505" s="471">
        <v>19</v>
      </c>
      <c r="CC1505" s="471">
        <v>2</v>
      </c>
      <c r="CD1505" s="496">
        <v>485</v>
      </c>
      <c r="CE1505" s="503">
        <v>10</v>
      </c>
      <c r="CF1505" s="471">
        <v>0</v>
      </c>
      <c r="CG1505" s="471">
        <v>0</v>
      </c>
      <c r="CH1505" s="471">
        <v>0</v>
      </c>
      <c r="CI1505" s="471">
        <v>0</v>
      </c>
      <c r="CJ1505" s="471">
        <v>0</v>
      </c>
      <c r="CK1505" s="471">
        <v>0</v>
      </c>
      <c r="CL1505" s="471">
        <v>0</v>
      </c>
      <c r="CM1505" s="471">
        <v>0</v>
      </c>
      <c r="CN1505" s="496">
        <v>0</v>
      </c>
      <c r="CO1505" s="503">
        <v>25</v>
      </c>
      <c r="CP1505" s="471">
        <v>0</v>
      </c>
      <c r="CQ1505" s="471">
        <v>0</v>
      </c>
      <c r="CR1505" s="471">
        <v>0</v>
      </c>
      <c r="CS1505" s="471">
        <v>0</v>
      </c>
      <c r="CT1505" s="471">
        <v>0</v>
      </c>
      <c r="CU1505" s="471">
        <v>0</v>
      </c>
      <c r="CV1505" s="471">
        <v>0</v>
      </c>
      <c r="CW1505" s="471">
        <v>0</v>
      </c>
      <c r="CX1505" s="496">
        <v>0</v>
      </c>
      <c r="CY1505" s="503">
        <v>50</v>
      </c>
      <c r="CZ1505" s="471">
        <v>0</v>
      </c>
      <c r="DA1505" s="471">
        <v>0</v>
      </c>
      <c r="DB1505" s="471">
        <v>0</v>
      </c>
      <c r="DC1505" s="471">
        <v>0</v>
      </c>
      <c r="DD1505" s="471">
        <v>0</v>
      </c>
      <c r="DE1505" s="471">
        <v>0</v>
      </c>
      <c r="DF1505" s="471">
        <v>0</v>
      </c>
      <c r="DG1505" s="471">
        <v>0</v>
      </c>
      <c r="DH1505" s="496">
        <v>0</v>
      </c>
      <c r="DI1505" s="503">
        <v>100</v>
      </c>
      <c r="DJ1505" s="471">
        <v>20</v>
      </c>
      <c r="DK1505" s="471">
        <v>20</v>
      </c>
      <c r="DL1505" s="471">
        <v>19</v>
      </c>
      <c r="DM1505" s="471">
        <v>12</v>
      </c>
      <c r="DN1505" s="471">
        <v>7</v>
      </c>
      <c r="DO1505" s="471">
        <v>6</v>
      </c>
      <c r="DP1505" s="471">
        <v>0</v>
      </c>
      <c r="DQ1505" s="471">
        <v>1</v>
      </c>
      <c r="DR1505" s="496">
        <v>85</v>
      </c>
      <c r="DS1505" s="503">
        <v>0</v>
      </c>
      <c r="DT1505" s="471">
        <v>0</v>
      </c>
      <c r="DU1505" s="471">
        <v>0</v>
      </c>
      <c r="DV1505" s="471">
        <v>0</v>
      </c>
      <c r="DW1505" s="471">
        <v>0</v>
      </c>
      <c r="DX1505" s="471">
        <v>0</v>
      </c>
      <c r="DY1505" s="471">
        <v>0</v>
      </c>
      <c r="DZ1505" s="471">
        <v>0</v>
      </c>
      <c r="EA1505" s="471">
        <v>0</v>
      </c>
      <c r="EB1505" s="496">
        <v>0</v>
      </c>
      <c r="EC1505" s="471">
        <v>20</v>
      </c>
      <c r="ED1505" s="471">
        <v>20</v>
      </c>
      <c r="EE1505" s="471">
        <v>19</v>
      </c>
      <c r="EF1505" s="471">
        <v>12</v>
      </c>
      <c r="EG1505" s="471">
        <v>7</v>
      </c>
      <c r="EH1505" s="471">
        <v>6</v>
      </c>
      <c r="EI1505" s="471">
        <v>0</v>
      </c>
      <c r="EJ1505" s="471">
        <v>1</v>
      </c>
      <c r="EK1505" s="496">
        <v>85</v>
      </c>
      <c r="EL1505" s="518">
        <v>50</v>
      </c>
      <c r="EM1505" s="471">
        <v>0</v>
      </c>
      <c r="EN1505" s="471">
        <v>0</v>
      </c>
      <c r="EO1505" s="471">
        <v>0</v>
      </c>
      <c r="EP1505" s="471">
        <v>0</v>
      </c>
      <c r="EQ1505" s="471">
        <v>0</v>
      </c>
      <c r="ER1505" s="471">
        <v>0</v>
      </c>
      <c r="ES1505" s="471">
        <v>0</v>
      </c>
      <c r="ET1505" s="471">
        <v>0</v>
      </c>
      <c r="EU1505" s="496">
        <v>0</v>
      </c>
      <c r="EV1505" s="503">
        <v>100</v>
      </c>
      <c r="EW1505" s="471">
        <v>0</v>
      </c>
      <c r="EX1505" s="471">
        <v>0</v>
      </c>
      <c r="EY1505" s="471">
        <v>0</v>
      </c>
      <c r="EZ1505" s="471">
        <v>0</v>
      </c>
      <c r="FA1505" s="471">
        <v>0</v>
      </c>
      <c r="FB1505" s="471">
        <v>0</v>
      </c>
      <c r="FC1505" s="471">
        <v>0</v>
      </c>
      <c r="FD1505" s="471">
        <v>0</v>
      </c>
      <c r="FE1505" s="496">
        <v>0</v>
      </c>
      <c r="FF1505" s="503">
        <v>150</v>
      </c>
      <c r="FG1505" s="471">
        <v>0</v>
      </c>
      <c r="FH1505" s="471">
        <v>0</v>
      </c>
      <c r="FI1505" s="471">
        <v>0</v>
      </c>
      <c r="FJ1505" s="471">
        <v>0</v>
      </c>
      <c r="FK1505" s="471">
        <v>0</v>
      </c>
      <c r="FL1505" s="471">
        <v>0</v>
      </c>
      <c r="FM1505" s="471">
        <v>0</v>
      </c>
      <c r="FN1505" s="471">
        <v>0</v>
      </c>
      <c r="FO1505" s="496">
        <v>0</v>
      </c>
      <c r="FP1505" s="503">
        <v>200</v>
      </c>
      <c r="FQ1505" s="471">
        <v>8</v>
      </c>
      <c r="FR1505" s="471">
        <v>5</v>
      </c>
      <c r="FS1505" s="471">
        <v>0</v>
      </c>
      <c r="FT1505" s="471">
        <v>3</v>
      </c>
      <c r="FU1505" s="471">
        <v>5</v>
      </c>
      <c r="FV1505" s="471">
        <v>0</v>
      </c>
      <c r="FW1505" s="471">
        <v>0</v>
      </c>
      <c r="FX1505" s="471">
        <v>0</v>
      </c>
      <c r="FY1505" s="496">
        <v>21</v>
      </c>
      <c r="FZ1505" s="503">
        <v>0</v>
      </c>
      <c r="GA1505" s="471">
        <v>0</v>
      </c>
      <c r="GB1505" s="471">
        <v>0</v>
      </c>
      <c r="GC1505" s="471">
        <v>0</v>
      </c>
      <c r="GD1505" s="471">
        <v>0</v>
      </c>
      <c r="GE1505" s="471">
        <v>0</v>
      </c>
      <c r="GF1505" s="471">
        <v>0</v>
      </c>
      <c r="GG1505" s="471">
        <v>0</v>
      </c>
      <c r="GH1505" s="471">
        <v>0</v>
      </c>
      <c r="GI1505" s="496">
        <v>0</v>
      </c>
      <c r="GJ1505" s="471">
        <v>8</v>
      </c>
      <c r="GK1505" s="471">
        <v>5</v>
      </c>
      <c r="GL1505" s="471">
        <v>0</v>
      </c>
      <c r="GM1505" s="471">
        <v>3</v>
      </c>
      <c r="GN1505" s="471">
        <v>5</v>
      </c>
      <c r="GO1505" s="471">
        <v>0</v>
      </c>
      <c r="GP1505" s="471">
        <v>0</v>
      </c>
      <c r="GQ1505" s="471">
        <v>0</v>
      </c>
      <c r="GR1505" s="496">
        <v>21</v>
      </c>
      <c r="GS1505" s="503">
        <v>100</v>
      </c>
      <c r="GT1505" s="471">
        <v>0</v>
      </c>
      <c r="GU1505" s="471">
        <v>0</v>
      </c>
      <c r="GV1505" s="471">
        <v>0</v>
      </c>
      <c r="GW1505" s="471">
        <v>0</v>
      </c>
      <c r="GX1505" s="471">
        <v>0</v>
      </c>
      <c r="GY1505" s="471">
        <v>0</v>
      </c>
      <c r="GZ1505" s="471">
        <v>0</v>
      </c>
      <c r="HA1505" s="471">
        <v>0</v>
      </c>
      <c r="HB1505" s="496">
        <v>0</v>
      </c>
      <c r="HC1505" s="503">
        <v>150</v>
      </c>
      <c r="HD1505" s="471">
        <v>0</v>
      </c>
      <c r="HE1505" s="471">
        <v>0</v>
      </c>
      <c r="HF1505" s="471">
        <v>0</v>
      </c>
      <c r="HG1505" s="471">
        <v>0</v>
      </c>
      <c r="HH1505" s="471">
        <v>0</v>
      </c>
      <c r="HI1505" s="471">
        <v>0</v>
      </c>
      <c r="HJ1505" s="471">
        <v>0</v>
      </c>
      <c r="HK1505" s="471">
        <v>0</v>
      </c>
      <c r="HL1505" s="496">
        <v>0</v>
      </c>
      <c r="HM1505" s="503">
        <v>200</v>
      </c>
      <c r="HN1505" s="471">
        <v>0</v>
      </c>
      <c r="HO1505" s="471">
        <v>0</v>
      </c>
      <c r="HP1505" s="471">
        <v>0</v>
      </c>
      <c r="HQ1505" s="471">
        <v>0</v>
      </c>
      <c r="HR1505" s="471">
        <v>0</v>
      </c>
      <c r="HS1505" s="471">
        <v>0</v>
      </c>
      <c r="HT1505" s="471">
        <v>0</v>
      </c>
      <c r="HU1505" s="471">
        <v>0</v>
      </c>
      <c r="HV1505" s="496">
        <v>0</v>
      </c>
      <c r="HW1505" s="503">
        <v>250</v>
      </c>
      <c r="HX1505" s="471">
        <v>0</v>
      </c>
      <c r="HY1505" s="471">
        <v>0</v>
      </c>
      <c r="HZ1505" s="471">
        <v>0</v>
      </c>
      <c r="IA1505" s="471">
        <v>0</v>
      </c>
      <c r="IB1505" s="471">
        <v>0</v>
      </c>
      <c r="IC1505" s="471">
        <v>0</v>
      </c>
      <c r="ID1505" s="471">
        <v>0</v>
      </c>
      <c r="IE1505" s="471">
        <v>0</v>
      </c>
      <c r="IF1505" s="496">
        <v>0</v>
      </c>
      <c r="IG1505" s="503">
        <v>300</v>
      </c>
      <c r="IH1505" s="471">
        <v>2</v>
      </c>
      <c r="II1505" s="471">
        <v>3</v>
      </c>
      <c r="IJ1505" s="471">
        <v>4</v>
      </c>
      <c r="IK1505" s="471">
        <v>1</v>
      </c>
      <c r="IL1505" s="471">
        <v>4</v>
      </c>
      <c r="IM1505" s="471">
        <v>0</v>
      </c>
      <c r="IN1505" s="471">
        <v>0</v>
      </c>
      <c r="IO1505" s="471">
        <v>0</v>
      </c>
      <c r="IP1505" s="496">
        <v>14</v>
      </c>
      <c r="IQ1505" s="503">
        <v>0</v>
      </c>
      <c r="IR1505" s="471">
        <v>0</v>
      </c>
      <c r="IS1505" s="471">
        <v>0</v>
      </c>
      <c r="IT1505" s="471">
        <v>0</v>
      </c>
      <c r="IU1505" s="471">
        <v>0</v>
      </c>
      <c r="IV1505" s="471">
        <v>0</v>
      </c>
      <c r="IW1505" s="471">
        <v>0</v>
      </c>
      <c r="IX1505" s="471">
        <v>0</v>
      </c>
      <c r="IY1505" s="471">
        <v>0</v>
      </c>
      <c r="IZ1505" s="496">
        <v>0</v>
      </c>
      <c r="JA1505" s="471">
        <v>2</v>
      </c>
      <c r="JB1505" s="471">
        <v>3</v>
      </c>
      <c r="JC1505" s="471">
        <v>4</v>
      </c>
      <c r="JD1505" s="471">
        <v>1</v>
      </c>
      <c r="JE1505" s="471">
        <v>4</v>
      </c>
      <c r="JF1505" s="471">
        <v>0</v>
      </c>
      <c r="JG1505" s="471">
        <v>0</v>
      </c>
      <c r="JH1505" s="471">
        <v>0</v>
      </c>
      <c r="JI1505" s="471">
        <v>14</v>
      </c>
      <c r="JJ1505" s="503">
        <v>0</v>
      </c>
      <c r="JK1505" s="471">
        <v>93</v>
      </c>
      <c r="JL1505" s="471">
        <v>144</v>
      </c>
      <c r="JM1505" s="471">
        <v>235</v>
      </c>
      <c r="JN1505" s="471">
        <v>197</v>
      </c>
      <c r="JO1505" s="471">
        <v>169</v>
      </c>
      <c r="JP1505" s="471">
        <v>54</v>
      </c>
      <c r="JQ1505" s="471">
        <v>38</v>
      </c>
      <c r="JR1505" s="471">
        <v>0</v>
      </c>
      <c r="JS1505" s="496">
        <v>930</v>
      </c>
      <c r="JT1505" s="503">
        <v>10</v>
      </c>
      <c r="JU1505" s="471">
        <v>0</v>
      </c>
      <c r="JV1505" s="471">
        <v>0</v>
      </c>
      <c r="JW1505" s="471">
        <v>0</v>
      </c>
      <c r="JX1505" s="471">
        <v>0</v>
      </c>
      <c r="JY1505" s="471">
        <v>0</v>
      </c>
      <c r="JZ1505" s="471">
        <v>0</v>
      </c>
      <c r="KA1505" s="471">
        <v>0</v>
      </c>
      <c r="KB1505" s="471">
        <v>0</v>
      </c>
      <c r="KC1505" s="496">
        <v>0</v>
      </c>
      <c r="KD1505" s="503">
        <v>50</v>
      </c>
      <c r="KE1505" s="471">
        <v>0</v>
      </c>
      <c r="KF1505" s="471">
        <v>0</v>
      </c>
      <c r="KG1505" s="471">
        <v>0</v>
      </c>
      <c r="KH1505" s="471">
        <v>0</v>
      </c>
      <c r="KI1505" s="471">
        <v>0</v>
      </c>
      <c r="KJ1505" s="471">
        <v>0</v>
      </c>
      <c r="KK1505" s="471">
        <v>0</v>
      </c>
      <c r="KL1505" s="471">
        <v>0</v>
      </c>
      <c r="KM1505" s="496">
        <v>0</v>
      </c>
      <c r="KN1505" s="503">
        <v>0</v>
      </c>
      <c r="KO1505" s="471">
        <v>0</v>
      </c>
      <c r="KP1505" s="471">
        <v>0</v>
      </c>
      <c r="KQ1505" s="471">
        <v>0</v>
      </c>
      <c r="KR1505" s="471">
        <v>0</v>
      </c>
      <c r="KS1505" s="471">
        <v>0</v>
      </c>
      <c r="KT1505" s="471">
        <v>0</v>
      </c>
      <c r="KU1505" s="471">
        <v>0</v>
      </c>
      <c r="KV1505" s="471">
        <v>0</v>
      </c>
      <c r="KW1505" s="496">
        <v>0</v>
      </c>
      <c r="KX1505" s="471">
        <v>93</v>
      </c>
      <c r="KY1505" s="471">
        <v>144</v>
      </c>
      <c r="KZ1505" s="471">
        <v>235</v>
      </c>
      <c r="LA1505" s="471">
        <v>197</v>
      </c>
      <c r="LB1505" s="471">
        <v>169</v>
      </c>
      <c r="LC1505" s="471">
        <v>54</v>
      </c>
      <c r="LD1505" s="471">
        <v>38</v>
      </c>
      <c r="LE1505" s="471">
        <v>0</v>
      </c>
      <c r="LF1505" s="496">
        <v>930</v>
      </c>
      <c r="LG1505" s="262"/>
      <c r="LH1505" s="262"/>
      <c r="LI1505" s="262"/>
      <c r="LJ1505" s="262"/>
      <c r="LK1505" s="262"/>
      <c r="LL1505" s="262"/>
      <c r="LM1505" s="262"/>
      <c r="LN1505" s="262"/>
      <c r="LO1505" s="262"/>
      <c r="LP1505" s="262"/>
      <c r="LQ1505" s="262"/>
      <c r="LR1505" s="262"/>
      <c r="LS1505" s="262"/>
      <c r="LT1505" s="262"/>
      <c r="LU1505" s="262"/>
      <c r="LV1505" s="262"/>
      <c r="LW1505" s="262"/>
      <c r="LX1505" s="262"/>
      <c r="LY1505" s="262"/>
      <c r="LZ1505" s="262"/>
      <c r="MA1505" s="262"/>
      <c r="MB1505" s="262"/>
      <c r="MC1505" s="262"/>
      <c r="MD1505" s="262"/>
      <c r="ME1505" s="262"/>
      <c r="MF1505" s="262"/>
      <c r="MG1505" s="262"/>
      <c r="MH1505" s="262"/>
      <c r="MI1505" s="262"/>
      <c r="MJ1505" s="262"/>
      <c r="MK1505" s="262"/>
      <c r="ML1505" s="262"/>
      <c r="MM1505" s="262"/>
      <c r="MN1505" s="262"/>
      <c r="MO1505" s="262"/>
      <c r="MP1505" s="262"/>
      <c r="MQ1505" s="262"/>
      <c r="MR1505" s="262"/>
      <c r="MS1505" s="262"/>
      <c r="MT1505" s="262"/>
      <c r="MU1505" s="262"/>
    </row>
    <row r="1506" spans="1:359" x14ac:dyDescent="0.2">
      <c r="A1506" s="241" t="s">
        <v>431</v>
      </c>
      <c r="B1506" s="476" t="s">
        <v>1037</v>
      </c>
      <c r="C1506" s="326" t="s">
        <v>784</v>
      </c>
      <c r="D1506" s="283" t="s">
        <v>432</v>
      </c>
      <c r="E1506" s="503">
        <v>0</v>
      </c>
      <c r="F1506" s="471">
        <v>560</v>
      </c>
      <c r="G1506" s="471">
        <v>99</v>
      </c>
      <c r="H1506" s="471">
        <v>76</v>
      </c>
      <c r="I1506" s="471">
        <v>44</v>
      </c>
      <c r="J1506" s="471">
        <v>27</v>
      </c>
      <c r="K1506" s="471">
        <v>7</v>
      </c>
      <c r="L1506" s="471">
        <v>8</v>
      </c>
      <c r="M1506" s="471">
        <v>0</v>
      </c>
      <c r="N1506" s="496">
        <v>821</v>
      </c>
      <c r="O1506" s="503">
        <v>10</v>
      </c>
      <c r="P1506" s="471">
        <v>0</v>
      </c>
      <c r="Q1506" s="471">
        <v>0</v>
      </c>
      <c r="R1506" s="471">
        <v>0</v>
      </c>
      <c r="S1506" s="471">
        <v>0</v>
      </c>
      <c r="T1506" s="471">
        <v>0</v>
      </c>
      <c r="U1506" s="471">
        <v>0</v>
      </c>
      <c r="V1506" s="471">
        <v>0</v>
      </c>
      <c r="W1506" s="471">
        <v>0</v>
      </c>
      <c r="X1506" s="496">
        <v>0</v>
      </c>
      <c r="Y1506" s="503">
        <v>25</v>
      </c>
      <c r="Z1506" s="471">
        <v>436</v>
      </c>
      <c r="AA1506" s="471">
        <v>144</v>
      </c>
      <c r="AB1506" s="471">
        <v>83</v>
      </c>
      <c r="AC1506" s="471">
        <v>50</v>
      </c>
      <c r="AD1506" s="471">
        <v>20</v>
      </c>
      <c r="AE1506" s="471">
        <v>7</v>
      </c>
      <c r="AF1506" s="471">
        <v>3</v>
      </c>
      <c r="AG1506" s="471">
        <v>1</v>
      </c>
      <c r="AH1506" s="496">
        <v>744</v>
      </c>
      <c r="AI1506" s="503">
        <v>50</v>
      </c>
      <c r="AJ1506" s="471">
        <v>0</v>
      </c>
      <c r="AK1506" s="471">
        <v>0</v>
      </c>
      <c r="AL1506" s="471">
        <v>0</v>
      </c>
      <c r="AM1506" s="471">
        <v>0</v>
      </c>
      <c r="AN1506" s="471">
        <v>0</v>
      </c>
      <c r="AO1506" s="471">
        <v>0</v>
      </c>
      <c r="AP1506" s="471">
        <v>0</v>
      </c>
      <c r="AQ1506" s="471">
        <v>0</v>
      </c>
      <c r="AR1506" s="496">
        <v>0</v>
      </c>
      <c r="AS1506" s="503">
        <v>100</v>
      </c>
      <c r="AT1506" s="471">
        <v>74</v>
      </c>
      <c r="AU1506" s="471">
        <v>33</v>
      </c>
      <c r="AV1506" s="471">
        <v>9</v>
      </c>
      <c r="AW1506" s="471">
        <v>5</v>
      </c>
      <c r="AX1506" s="471">
        <v>2</v>
      </c>
      <c r="AY1506" s="471">
        <v>0</v>
      </c>
      <c r="AZ1506" s="471">
        <v>1</v>
      </c>
      <c r="BA1506" s="471">
        <v>0</v>
      </c>
      <c r="BB1506" s="496">
        <v>124</v>
      </c>
      <c r="BC1506" s="503">
        <v>0</v>
      </c>
      <c r="BD1506" s="471">
        <v>0</v>
      </c>
      <c r="BE1506" s="471">
        <v>0</v>
      </c>
      <c r="BF1506" s="471">
        <v>0</v>
      </c>
      <c r="BG1506" s="471">
        <v>0</v>
      </c>
      <c r="BH1506" s="471">
        <v>0</v>
      </c>
      <c r="BI1506" s="471">
        <v>0</v>
      </c>
      <c r="BJ1506" s="471">
        <v>0</v>
      </c>
      <c r="BK1506" s="471">
        <v>0</v>
      </c>
      <c r="BL1506" s="496">
        <v>0</v>
      </c>
      <c r="BM1506" s="471">
        <v>510</v>
      </c>
      <c r="BN1506" s="471">
        <v>177</v>
      </c>
      <c r="BO1506" s="471">
        <v>92</v>
      </c>
      <c r="BP1506" s="471">
        <v>55</v>
      </c>
      <c r="BQ1506" s="471">
        <v>22</v>
      </c>
      <c r="BR1506" s="471">
        <v>7</v>
      </c>
      <c r="BS1506" s="471">
        <v>4</v>
      </c>
      <c r="BT1506" s="471">
        <v>1</v>
      </c>
      <c r="BU1506" s="496">
        <v>868</v>
      </c>
      <c r="BV1506" s="471">
        <v>1070</v>
      </c>
      <c r="BW1506" s="471">
        <v>276</v>
      </c>
      <c r="BX1506" s="471">
        <v>168</v>
      </c>
      <c r="BY1506" s="471">
        <v>99</v>
      </c>
      <c r="BZ1506" s="471">
        <v>49</v>
      </c>
      <c r="CA1506" s="471">
        <v>14</v>
      </c>
      <c r="CB1506" s="471">
        <v>12</v>
      </c>
      <c r="CC1506" s="471">
        <v>1</v>
      </c>
      <c r="CD1506" s="496">
        <v>1689</v>
      </c>
      <c r="CE1506" s="503">
        <v>10</v>
      </c>
      <c r="CF1506" s="471">
        <v>0</v>
      </c>
      <c r="CG1506" s="471">
        <v>0</v>
      </c>
      <c r="CH1506" s="471">
        <v>0</v>
      </c>
      <c r="CI1506" s="471">
        <v>0</v>
      </c>
      <c r="CJ1506" s="471">
        <v>0</v>
      </c>
      <c r="CK1506" s="471">
        <v>0</v>
      </c>
      <c r="CL1506" s="471">
        <v>0</v>
      </c>
      <c r="CM1506" s="471">
        <v>0</v>
      </c>
      <c r="CN1506" s="496">
        <v>0</v>
      </c>
      <c r="CO1506" s="503">
        <v>25</v>
      </c>
      <c r="CP1506" s="471">
        <v>0</v>
      </c>
      <c r="CQ1506" s="471">
        <v>0</v>
      </c>
      <c r="CR1506" s="471">
        <v>0</v>
      </c>
      <c r="CS1506" s="471">
        <v>0</v>
      </c>
      <c r="CT1506" s="471">
        <v>0</v>
      </c>
      <c r="CU1506" s="471">
        <v>0</v>
      </c>
      <c r="CV1506" s="471">
        <v>0</v>
      </c>
      <c r="CW1506" s="471">
        <v>0</v>
      </c>
      <c r="CX1506" s="496">
        <v>0</v>
      </c>
      <c r="CY1506" s="503">
        <v>50</v>
      </c>
      <c r="CZ1506" s="471">
        <v>0</v>
      </c>
      <c r="DA1506" s="471">
        <v>0</v>
      </c>
      <c r="DB1506" s="471">
        <v>0</v>
      </c>
      <c r="DC1506" s="471">
        <v>0</v>
      </c>
      <c r="DD1506" s="471">
        <v>0</v>
      </c>
      <c r="DE1506" s="471">
        <v>0</v>
      </c>
      <c r="DF1506" s="471">
        <v>0</v>
      </c>
      <c r="DG1506" s="471">
        <v>0</v>
      </c>
      <c r="DH1506" s="496">
        <v>0</v>
      </c>
      <c r="DI1506" s="503">
        <v>100</v>
      </c>
      <c r="DJ1506" s="471">
        <v>238</v>
      </c>
      <c r="DK1506" s="471">
        <v>31</v>
      </c>
      <c r="DL1506" s="471">
        <v>24</v>
      </c>
      <c r="DM1506" s="471">
        <v>5</v>
      </c>
      <c r="DN1506" s="471">
        <v>4</v>
      </c>
      <c r="DO1506" s="471">
        <v>2</v>
      </c>
      <c r="DP1506" s="471">
        <v>4</v>
      </c>
      <c r="DQ1506" s="471">
        <v>1</v>
      </c>
      <c r="DR1506" s="496">
        <v>309</v>
      </c>
      <c r="DS1506" s="503">
        <v>0</v>
      </c>
      <c r="DT1506" s="471">
        <v>0</v>
      </c>
      <c r="DU1506" s="471">
        <v>0</v>
      </c>
      <c r="DV1506" s="471">
        <v>0</v>
      </c>
      <c r="DW1506" s="471">
        <v>0</v>
      </c>
      <c r="DX1506" s="471">
        <v>0</v>
      </c>
      <c r="DY1506" s="471">
        <v>0</v>
      </c>
      <c r="DZ1506" s="471">
        <v>0</v>
      </c>
      <c r="EA1506" s="471">
        <v>0</v>
      </c>
      <c r="EB1506" s="496">
        <v>0</v>
      </c>
      <c r="EC1506" s="471">
        <v>238</v>
      </c>
      <c r="ED1506" s="471">
        <v>31</v>
      </c>
      <c r="EE1506" s="471">
        <v>24</v>
      </c>
      <c r="EF1506" s="471">
        <v>5</v>
      </c>
      <c r="EG1506" s="471">
        <v>4</v>
      </c>
      <c r="EH1506" s="471">
        <v>2</v>
      </c>
      <c r="EI1506" s="471">
        <v>4</v>
      </c>
      <c r="EJ1506" s="471">
        <v>1</v>
      </c>
      <c r="EK1506" s="496">
        <v>309</v>
      </c>
      <c r="EL1506" s="518">
        <v>50</v>
      </c>
      <c r="EM1506" s="471">
        <v>0</v>
      </c>
      <c r="EN1506" s="471">
        <v>0</v>
      </c>
      <c r="EO1506" s="471">
        <v>0</v>
      </c>
      <c r="EP1506" s="471">
        <v>0</v>
      </c>
      <c r="EQ1506" s="471">
        <v>0</v>
      </c>
      <c r="ER1506" s="471">
        <v>0</v>
      </c>
      <c r="ES1506" s="471">
        <v>0</v>
      </c>
      <c r="ET1506" s="471">
        <v>0</v>
      </c>
      <c r="EU1506" s="496">
        <v>0</v>
      </c>
      <c r="EV1506" s="503">
        <v>100</v>
      </c>
      <c r="EW1506" s="471">
        <v>0</v>
      </c>
      <c r="EX1506" s="471">
        <v>0</v>
      </c>
      <c r="EY1506" s="471">
        <v>0</v>
      </c>
      <c r="EZ1506" s="471">
        <v>0</v>
      </c>
      <c r="FA1506" s="471">
        <v>0</v>
      </c>
      <c r="FB1506" s="471">
        <v>0</v>
      </c>
      <c r="FC1506" s="471">
        <v>0</v>
      </c>
      <c r="FD1506" s="471">
        <v>0</v>
      </c>
      <c r="FE1506" s="496">
        <v>0</v>
      </c>
      <c r="FF1506" s="503">
        <v>150</v>
      </c>
      <c r="FG1506" s="471">
        <v>0</v>
      </c>
      <c r="FH1506" s="471">
        <v>0</v>
      </c>
      <c r="FI1506" s="471">
        <v>0</v>
      </c>
      <c r="FJ1506" s="471">
        <v>0</v>
      </c>
      <c r="FK1506" s="471">
        <v>0</v>
      </c>
      <c r="FL1506" s="471">
        <v>0</v>
      </c>
      <c r="FM1506" s="471">
        <v>0</v>
      </c>
      <c r="FN1506" s="471">
        <v>0</v>
      </c>
      <c r="FO1506" s="496">
        <v>0</v>
      </c>
      <c r="FP1506" s="503">
        <v>200</v>
      </c>
      <c r="FQ1506" s="471">
        <v>76</v>
      </c>
      <c r="FR1506" s="471">
        <v>8</v>
      </c>
      <c r="FS1506" s="471">
        <v>4</v>
      </c>
      <c r="FT1506" s="471">
        <v>1</v>
      </c>
      <c r="FU1506" s="471">
        <v>3</v>
      </c>
      <c r="FV1506" s="471">
        <v>0</v>
      </c>
      <c r="FW1506" s="471">
        <v>1</v>
      </c>
      <c r="FX1506" s="471">
        <v>0</v>
      </c>
      <c r="FY1506" s="496">
        <v>93</v>
      </c>
      <c r="FZ1506" s="503">
        <v>0</v>
      </c>
      <c r="GA1506" s="471">
        <v>0</v>
      </c>
      <c r="GB1506" s="471">
        <v>0</v>
      </c>
      <c r="GC1506" s="471">
        <v>0</v>
      </c>
      <c r="GD1506" s="471">
        <v>0</v>
      </c>
      <c r="GE1506" s="471">
        <v>0</v>
      </c>
      <c r="GF1506" s="471">
        <v>0</v>
      </c>
      <c r="GG1506" s="471">
        <v>0</v>
      </c>
      <c r="GH1506" s="471">
        <v>0</v>
      </c>
      <c r="GI1506" s="496">
        <v>0</v>
      </c>
      <c r="GJ1506" s="471">
        <v>76</v>
      </c>
      <c r="GK1506" s="471">
        <v>8</v>
      </c>
      <c r="GL1506" s="471">
        <v>4</v>
      </c>
      <c r="GM1506" s="471">
        <v>1</v>
      </c>
      <c r="GN1506" s="471">
        <v>3</v>
      </c>
      <c r="GO1506" s="471">
        <v>0</v>
      </c>
      <c r="GP1506" s="471">
        <v>1</v>
      </c>
      <c r="GQ1506" s="471">
        <v>0</v>
      </c>
      <c r="GR1506" s="496">
        <v>93</v>
      </c>
      <c r="GS1506" s="503">
        <v>100</v>
      </c>
      <c r="GT1506" s="471">
        <v>0</v>
      </c>
      <c r="GU1506" s="471">
        <v>0</v>
      </c>
      <c r="GV1506" s="471">
        <v>0</v>
      </c>
      <c r="GW1506" s="471">
        <v>0</v>
      </c>
      <c r="GX1506" s="471">
        <v>0</v>
      </c>
      <c r="GY1506" s="471">
        <v>0</v>
      </c>
      <c r="GZ1506" s="471">
        <v>0</v>
      </c>
      <c r="HA1506" s="471">
        <v>0</v>
      </c>
      <c r="HB1506" s="496">
        <v>0</v>
      </c>
      <c r="HC1506" s="503">
        <v>150</v>
      </c>
      <c r="HD1506" s="471">
        <v>0</v>
      </c>
      <c r="HE1506" s="471">
        <v>0</v>
      </c>
      <c r="HF1506" s="471">
        <v>0</v>
      </c>
      <c r="HG1506" s="471">
        <v>0</v>
      </c>
      <c r="HH1506" s="471">
        <v>0</v>
      </c>
      <c r="HI1506" s="471">
        <v>0</v>
      </c>
      <c r="HJ1506" s="471">
        <v>0</v>
      </c>
      <c r="HK1506" s="471">
        <v>0</v>
      </c>
      <c r="HL1506" s="496">
        <v>0</v>
      </c>
      <c r="HM1506" s="503">
        <v>200</v>
      </c>
      <c r="HN1506" s="471">
        <v>0</v>
      </c>
      <c r="HO1506" s="471">
        <v>0</v>
      </c>
      <c r="HP1506" s="471">
        <v>0</v>
      </c>
      <c r="HQ1506" s="471">
        <v>0</v>
      </c>
      <c r="HR1506" s="471">
        <v>0</v>
      </c>
      <c r="HS1506" s="471">
        <v>0</v>
      </c>
      <c r="HT1506" s="471">
        <v>0</v>
      </c>
      <c r="HU1506" s="471">
        <v>0</v>
      </c>
      <c r="HV1506" s="496">
        <v>0</v>
      </c>
      <c r="HW1506" s="503">
        <v>250</v>
      </c>
      <c r="HX1506" s="471">
        <v>0</v>
      </c>
      <c r="HY1506" s="471">
        <v>0</v>
      </c>
      <c r="HZ1506" s="471">
        <v>0</v>
      </c>
      <c r="IA1506" s="471">
        <v>0</v>
      </c>
      <c r="IB1506" s="471">
        <v>0</v>
      </c>
      <c r="IC1506" s="471">
        <v>0</v>
      </c>
      <c r="ID1506" s="471">
        <v>0</v>
      </c>
      <c r="IE1506" s="471">
        <v>0</v>
      </c>
      <c r="IF1506" s="496">
        <v>0</v>
      </c>
      <c r="IG1506" s="503">
        <v>300</v>
      </c>
      <c r="IH1506" s="471">
        <v>22</v>
      </c>
      <c r="II1506" s="471">
        <v>1</v>
      </c>
      <c r="IJ1506" s="471">
        <v>3</v>
      </c>
      <c r="IK1506" s="471">
        <v>0</v>
      </c>
      <c r="IL1506" s="471">
        <v>2</v>
      </c>
      <c r="IM1506" s="471">
        <v>0</v>
      </c>
      <c r="IN1506" s="471">
        <v>1</v>
      </c>
      <c r="IO1506" s="471">
        <v>0</v>
      </c>
      <c r="IP1506" s="496">
        <v>29</v>
      </c>
      <c r="IQ1506" s="503">
        <v>0</v>
      </c>
      <c r="IR1506" s="471">
        <v>0</v>
      </c>
      <c r="IS1506" s="471">
        <v>0</v>
      </c>
      <c r="IT1506" s="471">
        <v>0</v>
      </c>
      <c r="IU1506" s="471">
        <v>0</v>
      </c>
      <c r="IV1506" s="471">
        <v>0</v>
      </c>
      <c r="IW1506" s="471">
        <v>0</v>
      </c>
      <c r="IX1506" s="471">
        <v>0</v>
      </c>
      <c r="IY1506" s="471">
        <v>0</v>
      </c>
      <c r="IZ1506" s="496">
        <v>0</v>
      </c>
      <c r="JA1506" s="471">
        <v>22</v>
      </c>
      <c r="JB1506" s="471">
        <v>1</v>
      </c>
      <c r="JC1506" s="471">
        <v>3</v>
      </c>
      <c r="JD1506" s="471">
        <v>0</v>
      </c>
      <c r="JE1506" s="471">
        <v>2</v>
      </c>
      <c r="JF1506" s="471">
        <v>0</v>
      </c>
      <c r="JG1506" s="471">
        <v>1</v>
      </c>
      <c r="JH1506" s="471">
        <v>0</v>
      </c>
      <c r="JI1506" s="471">
        <v>29</v>
      </c>
      <c r="JJ1506" s="503">
        <v>0</v>
      </c>
      <c r="JK1506" s="471">
        <v>22</v>
      </c>
      <c r="JL1506" s="471">
        <v>3</v>
      </c>
      <c r="JM1506" s="471">
        <v>3</v>
      </c>
      <c r="JN1506" s="471">
        <v>2</v>
      </c>
      <c r="JO1506" s="471">
        <v>2</v>
      </c>
      <c r="JP1506" s="471">
        <v>1</v>
      </c>
      <c r="JQ1506" s="471">
        <v>0</v>
      </c>
      <c r="JR1506" s="471">
        <v>0</v>
      </c>
      <c r="JS1506" s="496">
        <v>33</v>
      </c>
      <c r="JT1506" s="503">
        <v>10</v>
      </c>
      <c r="JU1506" s="471">
        <v>0</v>
      </c>
      <c r="JV1506" s="471">
        <v>0</v>
      </c>
      <c r="JW1506" s="471">
        <v>0</v>
      </c>
      <c r="JX1506" s="471">
        <v>0</v>
      </c>
      <c r="JY1506" s="471">
        <v>0</v>
      </c>
      <c r="JZ1506" s="471">
        <v>0</v>
      </c>
      <c r="KA1506" s="471">
        <v>0</v>
      </c>
      <c r="KB1506" s="471">
        <v>0</v>
      </c>
      <c r="KC1506" s="496">
        <v>0</v>
      </c>
      <c r="KD1506" s="503">
        <v>50</v>
      </c>
      <c r="KE1506" s="471">
        <v>5</v>
      </c>
      <c r="KF1506" s="471">
        <v>0</v>
      </c>
      <c r="KG1506" s="471">
        <v>1</v>
      </c>
      <c r="KH1506" s="471">
        <v>0</v>
      </c>
      <c r="KI1506" s="471">
        <v>0</v>
      </c>
      <c r="KJ1506" s="471">
        <v>0</v>
      </c>
      <c r="KK1506" s="471">
        <v>0</v>
      </c>
      <c r="KL1506" s="471">
        <v>0</v>
      </c>
      <c r="KM1506" s="496">
        <v>6</v>
      </c>
      <c r="KN1506" s="503">
        <v>0</v>
      </c>
      <c r="KO1506" s="471">
        <v>0</v>
      </c>
      <c r="KP1506" s="471">
        <v>0</v>
      </c>
      <c r="KQ1506" s="471">
        <v>0</v>
      </c>
      <c r="KR1506" s="471">
        <v>0</v>
      </c>
      <c r="KS1506" s="471">
        <v>0</v>
      </c>
      <c r="KT1506" s="471">
        <v>0</v>
      </c>
      <c r="KU1506" s="471">
        <v>0</v>
      </c>
      <c r="KV1506" s="471">
        <v>0</v>
      </c>
      <c r="KW1506" s="496">
        <v>0</v>
      </c>
      <c r="KX1506" s="471">
        <v>27</v>
      </c>
      <c r="KY1506" s="471">
        <v>3</v>
      </c>
      <c r="KZ1506" s="471">
        <v>4</v>
      </c>
      <c r="LA1506" s="471">
        <v>2</v>
      </c>
      <c r="LB1506" s="471">
        <v>2</v>
      </c>
      <c r="LC1506" s="471">
        <v>1</v>
      </c>
      <c r="LD1506" s="471">
        <v>0</v>
      </c>
      <c r="LE1506" s="471">
        <v>0</v>
      </c>
      <c r="LF1506" s="496">
        <v>39</v>
      </c>
      <c r="LG1506" s="262"/>
      <c r="LH1506" s="262"/>
      <c r="LI1506" s="262"/>
      <c r="LJ1506" s="262"/>
      <c r="LK1506" s="262"/>
      <c r="LL1506" s="262"/>
      <c r="LM1506" s="262"/>
      <c r="LN1506" s="262"/>
      <c r="LO1506" s="262"/>
      <c r="LP1506" s="262"/>
      <c r="LQ1506" s="262"/>
      <c r="LR1506" s="262"/>
      <c r="LS1506" s="262"/>
      <c r="LT1506" s="262"/>
      <c r="LU1506" s="262"/>
      <c r="LV1506" s="262"/>
      <c r="LW1506" s="262"/>
      <c r="LX1506" s="262"/>
      <c r="LY1506" s="262"/>
      <c r="LZ1506" s="262"/>
      <c r="MA1506" s="262"/>
      <c r="MB1506" s="262"/>
      <c r="MC1506" s="262"/>
      <c r="MD1506" s="262"/>
      <c r="ME1506" s="262"/>
      <c r="MF1506" s="262"/>
      <c r="MG1506" s="262"/>
      <c r="MH1506" s="262"/>
      <c r="MI1506" s="262"/>
      <c r="MJ1506" s="262"/>
      <c r="MK1506" s="262"/>
      <c r="ML1506" s="262"/>
      <c r="MM1506" s="262"/>
      <c r="MN1506" s="262"/>
      <c r="MO1506" s="262"/>
      <c r="MP1506" s="262"/>
      <c r="MQ1506" s="262"/>
      <c r="MR1506" s="262"/>
      <c r="MS1506" s="262"/>
      <c r="MT1506" s="262"/>
      <c r="MU1506" s="262"/>
    </row>
    <row r="1507" spans="1:359" x14ac:dyDescent="0.2">
      <c r="A1507" s="241" t="s">
        <v>433</v>
      </c>
      <c r="B1507" s="476" t="s">
        <v>1038</v>
      </c>
      <c r="C1507" s="326" t="s">
        <v>626</v>
      </c>
      <c r="D1507" s="283" t="s">
        <v>434</v>
      </c>
      <c r="E1507" s="503">
        <v>0</v>
      </c>
      <c r="F1507" s="471">
        <v>38</v>
      </c>
      <c r="G1507" s="471">
        <v>83</v>
      </c>
      <c r="H1507" s="471">
        <v>123</v>
      </c>
      <c r="I1507" s="471">
        <v>73</v>
      </c>
      <c r="J1507" s="471">
        <v>31</v>
      </c>
      <c r="K1507" s="471">
        <v>13</v>
      </c>
      <c r="L1507" s="471">
        <v>8</v>
      </c>
      <c r="M1507" s="471">
        <v>1</v>
      </c>
      <c r="N1507" s="496">
        <v>370</v>
      </c>
      <c r="O1507" s="503">
        <v>10</v>
      </c>
      <c r="P1507" s="471">
        <v>0</v>
      </c>
      <c r="Q1507" s="471">
        <v>0</v>
      </c>
      <c r="R1507" s="471">
        <v>0</v>
      </c>
      <c r="S1507" s="471">
        <v>0</v>
      </c>
      <c r="T1507" s="471">
        <v>0</v>
      </c>
      <c r="U1507" s="471">
        <v>0</v>
      </c>
      <c r="V1507" s="471">
        <v>0</v>
      </c>
      <c r="W1507" s="471">
        <v>0</v>
      </c>
      <c r="X1507" s="496">
        <v>0</v>
      </c>
      <c r="Y1507" s="503">
        <v>25</v>
      </c>
      <c r="Z1507" s="471">
        <v>0</v>
      </c>
      <c r="AA1507" s="471">
        <v>0</v>
      </c>
      <c r="AB1507" s="471">
        <v>0</v>
      </c>
      <c r="AC1507" s="471">
        <v>0</v>
      </c>
      <c r="AD1507" s="471">
        <v>0</v>
      </c>
      <c r="AE1507" s="471">
        <v>0</v>
      </c>
      <c r="AF1507" s="471">
        <v>0</v>
      </c>
      <c r="AG1507" s="471">
        <v>0</v>
      </c>
      <c r="AH1507" s="496">
        <v>0</v>
      </c>
      <c r="AI1507" s="503">
        <v>50</v>
      </c>
      <c r="AJ1507" s="471">
        <v>0</v>
      </c>
      <c r="AK1507" s="471">
        <v>0</v>
      </c>
      <c r="AL1507" s="471">
        <v>0</v>
      </c>
      <c r="AM1507" s="471">
        <v>0</v>
      </c>
      <c r="AN1507" s="471">
        <v>0</v>
      </c>
      <c r="AO1507" s="471">
        <v>0</v>
      </c>
      <c r="AP1507" s="471">
        <v>0</v>
      </c>
      <c r="AQ1507" s="471">
        <v>0</v>
      </c>
      <c r="AR1507" s="496">
        <v>0</v>
      </c>
      <c r="AS1507" s="503">
        <v>100</v>
      </c>
      <c r="AT1507" s="471">
        <v>0</v>
      </c>
      <c r="AU1507" s="471">
        <v>0</v>
      </c>
      <c r="AV1507" s="471">
        <v>0</v>
      </c>
      <c r="AW1507" s="471">
        <v>0</v>
      </c>
      <c r="AX1507" s="471">
        <v>0</v>
      </c>
      <c r="AY1507" s="471">
        <v>0</v>
      </c>
      <c r="AZ1507" s="471">
        <v>0</v>
      </c>
      <c r="BA1507" s="471">
        <v>0</v>
      </c>
      <c r="BB1507" s="496">
        <v>0</v>
      </c>
      <c r="BC1507" s="503">
        <v>0</v>
      </c>
      <c r="BD1507" s="471">
        <v>0</v>
      </c>
      <c r="BE1507" s="471">
        <v>0</v>
      </c>
      <c r="BF1507" s="471">
        <v>0</v>
      </c>
      <c r="BG1507" s="471">
        <v>0</v>
      </c>
      <c r="BH1507" s="471">
        <v>0</v>
      </c>
      <c r="BI1507" s="471">
        <v>0</v>
      </c>
      <c r="BJ1507" s="471">
        <v>0</v>
      </c>
      <c r="BK1507" s="471">
        <v>0</v>
      </c>
      <c r="BL1507" s="496">
        <v>0</v>
      </c>
      <c r="BM1507" s="471">
        <v>0</v>
      </c>
      <c r="BN1507" s="471">
        <v>0</v>
      </c>
      <c r="BO1507" s="471">
        <v>0</v>
      </c>
      <c r="BP1507" s="471">
        <v>0</v>
      </c>
      <c r="BQ1507" s="471">
        <v>0</v>
      </c>
      <c r="BR1507" s="471">
        <v>0</v>
      </c>
      <c r="BS1507" s="471">
        <v>0</v>
      </c>
      <c r="BT1507" s="471">
        <v>0</v>
      </c>
      <c r="BU1507" s="496">
        <v>0</v>
      </c>
      <c r="BV1507" s="471">
        <v>38</v>
      </c>
      <c r="BW1507" s="471">
        <v>83</v>
      </c>
      <c r="BX1507" s="471">
        <v>123</v>
      </c>
      <c r="BY1507" s="471">
        <v>73</v>
      </c>
      <c r="BZ1507" s="471">
        <v>31</v>
      </c>
      <c r="CA1507" s="471">
        <v>13</v>
      </c>
      <c r="CB1507" s="471">
        <v>8</v>
      </c>
      <c r="CC1507" s="471">
        <v>1</v>
      </c>
      <c r="CD1507" s="496">
        <v>370</v>
      </c>
      <c r="CE1507" s="503">
        <v>10</v>
      </c>
      <c r="CF1507" s="471">
        <v>0</v>
      </c>
      <c r="CG1507" s="471">
        <v>0</v>
      </c>
      <c r="CH1507" s="471">
        <v>0</v>
      </c>
      <c r="CI1507" s="471">
        <v>0</v>
      </c>
      <c r="CJ1507" s="471">
        <v>0</v>
      </c>
      <c r="CK1507" s="471">
        <v>0</v>
      </c>
      <c r="CL1507" s="471">
        <v>0</v>
      </c>
      <c r="CM1507" s="471">
        <v>0</v>
      </c>
      <c r="CN1507" s="496">
        <v>0</v>
      </c>
      <c r="CO1507" s="503">
        <v>25</v>
      </c>
      <c r="CP1507" s="471">
        <v>0</v>
      </c>
      <c r="CQ1507" s="471">
        <v>0</v>
      </c>
      <c r="CR1507" s="471">
        <v>0</v>
      </c>
      <c r="CS1507" s="471">
        <v>0</v>
      </c>
      <c r="CT1507" s="471">
        <v>0</v>
      </c>
      <c r="CU1507" s="471">
        <v>0</v>
      </c>
      <c r="CV1507" s="471">
        <v>0</v>
      </c>
      <c r="CW1507" s="471">
        <v>0</v>
      </c>
      <c r="CX1507" s="496">
        <v>0</v>
      </c>
      <c r="CY1507" s="503">
        <v>50</v>
      </c>
      <c r="CZ1507" s="471">
        <v>0</v>
      </c>
      <c r="DA1507" s="471">
        <v>0</v>
      </c>
      <c r="DB1507" s="471">
        <v>0</v>
      </c>
      <c r="DC1507" s="471">
        <v>0</v>
      </c>
      <c r="DD1507" s="471">
        <v>0</v>
      </c>
      <c r="DE1507" s="471">
        <v>0</v>
      </c>
      <c r="DF1507" s="471">
        <v>0</v>
      </c>
      <c r="DG1507" s="471">
        <v>0</v>
      </c>
      <c r="DH1507" s="496">
        <v>0</v>
      </c>
      <c r="DI1507" s="503">
        <v>100</v>
      </c>
      <c r="DJ1507" s="471">
        <v>1</v>
      </c>
      <c r="DK1507" s="471">
        <v>8</v>
      </c>
      <c r="DL1507" s="471">
        <v>11</v>
      </c>
      <c r="DM1507" s="471">
        <v>5</v>
      </c>
      <c r="DN1507" s="471">
        <v>3</v>
      </c>
      <c r="DO1507" s="471">
        <v>1</v>
      </c>
      <c r="DP1507" s="471">
        <v>2</v>
      </c>
      <c r="DQ1507" s="471">
        <v>0</v>
      </c>
      <c r="DR1507" s="496">
        <v>31</v>
      </c>
      <c r="DS1507" s="503">
        <v>0</v>
      </c>
      <c r="DT1507" s="471">
        <v>0</v>
      </c>
      <c r="DU1507" s="471">
        <v>0</v>
      </c>
      <c r="DV1507" s="471">
        <v>0</v>
      </c>
      <c r="DW1507" s="471">
        <v>0</v>
      </c>
      <c r="DX1507" s="471">
        <v>0</v>
      </c>
      <c r="DY1507" s="471">
        <v>0</v>
      </c>
      <c r="DZ1507" s="471">
        <v>0</v>
      </c>
      <c r="EA1507" s="471">
        <v>0</v>
      </c>
      <c r="EB1507" s="496">
        <v>0</v>
      </c>
      <c r="EC1507" s="471">
        <v>1</v>
      </c>
      <c r="ED1507" s="471">
        <v>8</v>
      </c>
      <c r="EE1507" s="471">
        <v>11</v>
      </c>
      <c r="EF1507" s="471">
        <v>5</v>
      </c>
      <c r="EG1507" s="471">
        <v>3</v>
      </c>
      <c r="EH1507" s="471">
        <v>1</v>
      </c>
      <c r="EI1507" s="471">
        <v>2</v>
      </c>
      <c r="EJ1507" s="471">
        <v>0</v>
      </c>
      <c r="EK1507" s="496">
        <v>31</v>
      </c>
      <c r="EL1507" s="518">
        <v>50</v>
      </c>
      <c r="EM1507" s="471">
        <v>0</v>
      </c>
      <c r="EN1507" s="471">
        <v>0</v>
      </c>
      <c r="EO1507" s="471">
        <v>0</v>
      </c>
      <c r="EP1507" s="471">
        <v>0</v>
      </c>
      <c r="EQ1507" s="471">
        <v>0</v>
      </c>
      <c r="ER1507" s="471">
        <v>0</v>
      </c>
      <c r="ES1507" s="471">
        <v>0</v>
      </c>
      <c r="ET1507" s="471">
        <v>0</v>
      </c>
      <c r="EU1507" s="496">
        <v>0</v>
      </c>
      <c r="EV1507" s="503">
        <v>100</v>
      </c>
      <c r="EW1507" s="471">
        <v>0</v>
      </c>
      <c r="EX1507" s="471">
        <v>0</v>
      </c>
      <c r="EY1507" s="471">
        <v>0</v>
      </c>
      <c r="EZ1507" s="471">
        <v>0</v>
      </c>
      <c r="FA1507" s="471">
        <v>0</v>
      </c>
      <c r="FB1507" s="471">
        <v>0</v>
      </c>
      <c r="FC1507" s="471">
        <v>0</v>
      </c>
      <c r="FD1507" s="471">
        <v>0</v>
      </c>
      <c r="FE1507" s="496">
        <v>0</v>
      </c>
      <c r="FF1507" s="503">
        <v>150</v>
      </c>
      <c r="FG1507" s="471">
        <v>0</v>
      </c>
      <c r="FH1507" s="471">
        <v>0</v>
      </c>
      <c r="FI1507" s="471">
        <v>0</v>
      </c>
      <c r="FJ1507" s="471">
        <v>0</v>
      </c>
      <c r="FK1507" s="471">
        <v>0</v>
      </c>
      <c r="FL1507" s="471">
        <v>0</v>
      </c>
      <c r="FM1507" s="471">
        <v>0</v>
      </c>
      <c r="FN1507" s="471">
        <v>0</v>
      </c>
      <c r="FO1507" s="496">
        <v>0</v>
      </c>
      <c r="FP1507" s="503">
        <v>200</v>
      </c>
      <c r="FQ1507" s="471">
        <v>0</v>
      </c>
      <c r="FR1507" s="471">
        <v>4</v>
      </c>
      <c r="FS1507" s="471">
        <v>3</v>
      </c>
      <c r="FT1507" s="471">
        <v>2</v>
      </c>
      <c r="FU1507" s="471">
        <v>1</v>
      </c>
      <c r="FV1507" s="471">
        <v>0</v>
      </c>
      <c r="FW1507" s="471">
        <v>0</v>
      </c>
      <c r="FX1507" s="471">
        <v>0</v>
      </c>
      <c r="FY1507" s="496">
        <v>10</v>
      </c>
      <c r="FZ1507" s="503">
        <v>0</v>
      </c>
      <c r="GA1507" s="471">
        <v>0</v>
      </c>
      <c r="GB1507" s="471">
        <v>0</v>
      </c>
      <c r="GC1507" s="471">
        <v>0</v>
      </c>
      <c r="GD1507" s="471">
        <v>0</v>
      </c>
      <c r="GE1507" s="471">
        <v>0</v>
      </c>
      <c r="GF1507" s="471">
        <v>0</v>
      </c>
      <c r="GG1507" s="471">
        <v>0</v>
      </c>
      <c r="GH1507" s="471">
        <v>0</v>
      </c>
      <c r="GI1507" s="496">
        <v>0</v>
      </c>
      <c r="GJ1507" s="471">
        <v>0</v>
      </c>
      <c r="GK1507" s="471">
        <v>4</v>
      </c>
      <c r="GL1507" s="471">
        <v>3</v>
      </c>
      <c r="GM1507" s="471">
        <v>2</v>
      </c>
      <c r="GN1507" s="471">
        <v>1</v>
      </c>
      <c r="GO1507" s="471">
        <v>0</v>
      </c>
      <c r="GP1507" s="471">
        <v>0</v>
      </c>
      <c r="GQ1507" s="471">
        <v>0</v>
      </c>
      <c r="GR1507" s="496">
        <v>10</v>
      </c>
      <c r="GS1507" s="503">
        <v>100</v>
      </c>
      <c r="GT1507" s="471">
        <v>0</v>
      </c>
      <c r="GU1507" s="471">
        <v>0</v>
      </c>
      <c r="GV1507" s="471">
        <v>1</v>
      </c>
      <c r="GW1507" s="471">
        <v>0</v>
      </c>
      <c r="GX1507" s="471">
        <v>0</v>
      </c>
      <c r="GY1507" s="471">
        <v>0</v>
      </c>
      <c r="GZ1507" s="471">
        <v>0</v>
      </c>
      <c r="HA1507" s="471">
        <v>0</v>
      </c>
      <c r="HB1507" s="496">
        <v>1</v>
      </c>
      <c r="HC1507" s="503">
        <v>150</v>
      </c>
      <c r="HD1507" s="471">
        <v>0</v>
      </c>
      <c r="HE1507" s="471">
        <v>0</v>
      </c>
      <c r="HF1507" s="471">
        <v>0</v>
      </c>
      <c r="HG1507" s="471">
        <v>0</v>
      </c>
      <c r="HH1507" s="471">
        <v>0</v>
      </c>
      <c r="HI1507" s="471">
        <v>0</v>
      </c>
      <c r="HJ1507" s="471">
        <v>0</v>
      </c>
      <c r="HK1507" s="471">
        <v>0</v>
      </c>
      <c r="HL1507" s="496">
        <v>0</v>
      </c>
      <c r="HM1507" s="503">
        <v>200</v>
      </c>
      <c r="HN1507" s="471">
        <v>0</v>
      </c>
      <c r="HO1507" s="471">
        <v>0</v>
      </c>
      <c r="HP1507" s="471">
        <v>0</v>
      </c>
      <c r="HQ1507" s="471">
        <v>0</v>
      </c>
      <c r="HR1507" s="471">
        <v>0</v>
      </c>
      <c r="HS1507" s="471">
        <v>0</v>
      </c>
      <c r="HT1507" s="471">
        <v>0</v>
      </c>
      <c r="HU1507" s="471">
        <v>0</v>
      </c>
      <c r="HV1507" s="496">
        <v>0</v>
      </c>
      <c r="HW1507" s="503">
        <v>250</v>
      </c>
      <c r="HX1507" s="471">
        <v>0</v>
      </c>
      <c r="HY1507" s="471">
        <v>0</v>
      </c>
      <c r="HZ1507" s="471">
        <v>0</v>
      </c>
      <c r="IA1507" s="471">
        <v>0</v>
      </c>
      <c r="IB1507" s="471">
        <v>0</v>
      </c>
      <c r="IC1507" s="471">
        <v>0</v>
      </c>
      <c r="ID1507" s="471">
        <v>0</v>
      </c>
      <c r="IE1507" s="471">
        <v>0</v>
      </c>
      <c r="IF1507" s="496">
        <v>0</v>
      </c>
      <c r="IG1507" s="503">
        <v>300</v>
      </c>
      <c r="IH1507" s="471">
        <v>2</v>
      </c>
      <c r="II1507" s="471">
        <v>5</v>
      </c>
      <c r="IJ1507" s="471">
        <v>3</v>
      </c>
      <c r="IK1507" s="471">
        <v>1</v>
      </c>
      <c r="IL1507" s="471">
        <v>0</v>
      </c>
      <c r="IM1507" s="471">
        <v>0</v>
      </c>
      <c r="IN1507" s="471">
        <v>1</v>
      </c>
      <c r="IO1507" s="471">
        <v>0</v>
      </c>
      <c r="IP1507" s="496">
        <v>12</v>
      </c>
      <c r="IQ1507" s="503">
        <v>0</v>
      </c>
      <c r="IR1507" s="471">
        <v>0</v>
      </c>
      <c r="IS1507" s="471">
        <v>0</v>
      </c>
      <c r="IT1507" s="471">
        <v>0</v>
      </c>
      <c r="IU1507" s="471">
        <v>0</v>
      </c>
      <c r="IV1507" s="471">
        <v>0</v>
      </c>
      <c r="IW1507" s="471">
        <v>0</v>
      </c>
      <c r="IX1507" s="471">
        <v>0</v>
      </c>
      <c r="IY1507" s="471">
        <v>0</v>
      </c>
      <c r="IZ1507" s="496">
        <v>0</v>
      </c>
      <c r="JA1507" s="471">
        <v>2</v>
      </c>
      <c r="JB1507" s="471">
        <v>5</v>
      </c>
      <c r="JC1507" s="471">
        <v>4</v>
      </c>
      <c r="JD1507" s="471">
        <v>1</v>
      </c>
      <c r="JE1507" s="471">
        <v>0</v>
      </c>
      <c r="JF1507" s="471">
        <v>0</v>
      </c>
      <c r="JG1507" s="471">
        <v>1</v>
      </c>
      <c r="JH1507" s="471">
        <v>0</v>
      </c>
      <c r="JI1507" s="471">
        <v>13</v>
      </c>
      <c r="JJ1507" s="503">
        <v>0</v>
      </c>
      <c r="JK1507" s="471">
        <v>10</v>
      </c>
      <c r="JL1507" s="471">
        <v>15</v>
      </c>
      <c r="JM1507" s="471">
        <v>22</v>
      </c>
      <c r="JN1507" s="471">
        <v>19</v>
      </c>
      <c r="JO1507" s="471">
        <v>5</v>
      </c>
      <c r="JP1507" s="471">
        <v>5</v>
      </c>
      <c r="JQ1507" s="471">
        <v>2</v>
      </c>
      <c r="JR1507" s="471">
        <v>2</v>
      </c>
      <c r="JS1507" s="496">
        <v>80</v>
      </c>
      <c r="JT1507" s="503">
        <v>10</v>
      </c>
      <c r="JU1507" s="471">
        <v>0</v>
      </c>
      <c r="JV1507" s="471">
        <v>0</v>
      </c>
      <c r="JW1507" s="471">
        <v>0</v>
      </c>
      <c r="JX1507" s="471">
        <v>0</v>
      </c>
      <c r="JY1507" s="471">
        <v>0</v>
      </c>
      <c r="JZ1507" s="471">
        <v>0</v>
      </c>
      <c r="KA1507" s="471">
        <v>0</v>
      </c>
      <c r="KB1507" s="471">
        <v>0</v>
      </c>
      <c r="KC1507" s="496">
        <v>0</v>
      </c>
      <c r="KD1507" s="503">
        <v>50</v>
      </c>
      <c r="KE1507" s="471">
        <v>6</v>
      </c>
      <c r="KF1507" s="471">
        <v>2</v>
      </c>
      <c r="KG1507" s="471">
        <v>0</v>
      </c>
      <c r="KH1507" s="471">
        <v>1</v>
      </c>
      <c r="KI1507" s="471">
        <v>0</v>
      </c>
      <c r="KJ1507" s="471">
        <v>0</v>
      </c>
      <c r="KK1507" s="471">
        <v>0</v>
      </c>
      <c r="KL1507" s="471">
        <v>0</v>
      </c>
      <c r="KM1507" s="496">
        <v>9</v>
      </c>
      <c r="KN1507" s="503">
        <v>0</v>
      </c>
      <c r="KO1507" s="471">
        <v>0</v>
      </c>
      <c r="KP1507" s="471">
        <v>0</v>
      </c>
      <c r="KQ1507" s="471">
        <v>0</v>
      </c>
      <c r="KR1507" s="471">
        <v>0</v>
      </c>
      <c r="KS1507" s="471">
        <v>0</v>
      </c>
      <c r="KT1507" s="471">
        <v>0</v>
      </c>
      <c r="KU1507" s="471">
        <v>0</v>
      </c>
      <c r="KV1507" s="471">
        <v>0</v>
      </c>
      <c r="KW1507" s="496">
        <v>0</v>
      </c>
      <c r="KX1507" s="471">
        <v>16</v>
      </c>
      <c r="KY1507" s="471">
        <v>17</v>
      </c>
      <c r="KZ1507" s="471">
        <v>22</v>
      </c>
      <c r="LA1507" s="471">
        <v>20</v>
      </c>
      <c r="LB1507" s="471">
        <v>5</v>
      </c>
      <c r="LC1507" s="471">
        <v>5</v>
      </c>
      <c r="LD1507" s="471">
        <v>2</v>
      </c>
      <c r="LE1507" s="471">
        <v>2</v>
      </c>
      <c r="LF1507" s="496">
        <v>89</v>
      </c>
      <c r="LG1507" s="262"/>
      <c r="LH1507" s="262"/>
      <c r="LI1507" s="262"/>
      <c r="LJ1507" s="262"/>
      <c r="LK1507" s="262"/>
      <c r="LL1507" s="262"/>
      <c r="LM1507" s="262"/>
      <c r="LN1507" s="262"/>
      <c r="LO1507" s="262"/>
      <c r="LP1507" s="262"/>
      <c r="LQ1507" s="262"/>
      <c r="LR1507" s="262"/>
      <c r="LS1507" s="262"/>
      <c r="LT1507" s="262"/>
      <c r="LU1507" s="262"/>
      <c r="LV1507" s="262"/>
      <c r="LW1507" s="262"/>
      <c r="LX1507" s="262"/>
      <c r="LY1507" s="262"/>
      <c r="LZ1507" s="262"/>
      <c r="MA1507" s="262"/>
      <c r="MB1507" s="262"/>
      <c r="MC1507" s="262"/>
      <c r="MD1507" s="262"/>
      <c r="ME1507" s="262"/>
      <c r="MF1507" s="262"/>
      <c r="MG1507" s="262"/>
      <c r="MH1507" s="262"/>
      <c r="MI1507" s="262"/>
      <c r="MJ1507" s="262"/>
      <c r="MK1507" s="262"/>
      <c r="ML1507" s="262"/>
      <c r="MM1507" s="262"/>
      <c r="MN1507" s="262"/>
      <c r="MO1507" s="262"/>
      <c r="MP1507" s="262"/>
      <c r="MQ1507" s="262"/>
      <c r="MR1507" s="262"/>
      <c r="MS1507" s="262"/>
      <c r="MT1507" s="262"/>
      <c r="MU1507" s="262"/>
    </row>
    <row r="1508" spans="1:359" x14ac:dyDescent="0.2">
      <c r="A1508" s="241" t="s">
        <v>435</v>
      </c>
      <c r="B1508" s="476" t="s">
        <v>1039</v>
      </c>
      <c r="C1508" s="326" t="s">
        <v>784</v>
      </c>
      <c r="D1508" s="283" t="s">
        <v>436</v>
      </c>
      <c r="E1508" s="503">
        <v>0</v>
      </c>
      <c r="F1508" s="471">
        <v>192</v>
      </c>
      <c r="G1508" s="471">
        <v>42</v>
      </c>
      <c r="H1508" s="471">
        <v>32</v>
      </c>
      <c r="I1508" s="471">
        <v>10</v>
      </c>
      <c r="J1508" s="471">
        <v>5</v>
      </c>
      <c r="K1508" s="471">
        <v>3</v>
      </c>
      <c r="L1508" s="471">
        <v>3</v>
      </c>
      <c r="M1508" s="471">
        <v>0</v>
      </c>
      <c r="N1508" s="496">
        <v>287</v>
      </c>
      <c r="O1508" s="503">
        <v>10</v>
      </c>
      <c r="P1508" s="471">
        <v>0</v>
      </c>
      <c r="Q1508" s="471">
        <v>0</v>
      </c>
      <c r="R1508" s="471">
        <v>0</v>
      </c>
      <c r="S1508" s="471">
        <v>0</v>
      </c>
      <c r="T1508" s="471">
        <v>0</v>
      </c>
      <c r="U1508" s="471">
        <v>0</v>
      </c>
      <c r="V1508" s="471">
        <v>0</v>
      </c>
      <c r="W1508" s="471">
        <v>0</v>
      </c>
      <c r="X1508" s="496">
        <v>0</v>
      </c>
      <c r="Y1508" s="503">
        <v>25</v>
      </c>
      <c r="Z1508" s="471">
        <v>0</v>
      </c>
      <c r="AA1508" s="471">
        <v>0</v>
      </c>
      <c r="AB1508" s="471">
        <v>0</v>
      </c>
      <c r="AC1508" s="471">
        <v>0</v>
      </c>
      <c r="AD1508" s="471">
        <v>0</v>
      </c>
      <c r="AE1508" s="471">
        <v>0</v>
      </c>
      <c r="AF1508" s="471">
        <v>0</v>
      </c>
      <c r="AG1508" s="471">
        <v>0</v>
      </c>
      <c r="AH1508" s="496">
        <v>0</v>
      </c>
      <c r="AI1508" s="503">
        <v>50</v>
      </c>
      <c r="AJ1508" s="471">
        <v>204</v>
      </c>
      <c r="AK1508" s="471">
        <v>62</v>
      </c>
      <c r="AL1508" s="471">
        <v>31</v>
      </c>
      <c r="AM1508" s="471">
        <v>15</v>
      </c>
      <c r="AN1508" s="471">
        <v>10</v>
      </c>
      <c r="AO1508" s="471">
        <v>1</v>
      </c>
      <c r="AP1508" s="471">
        <v>1</v>
      </c>
      <c r="AQ1508" s="471">
        <v>0</v>
      </c>
      <c r="AR1508" s="496">
        <v>324</v>
      </c>
      <c r="AS1508" s="503">
        <v>100</v>
      </c>
      <c r="AT1508" s="471">
        <v>25</v>
      </c>
      <c r="AU1508" s="471">
        <v>8</v>
      </c>
      <c r="AV1508" s="471">
        <v>6</v>
      </c>
      <c r="AW1508" s="471">
        <v>3</v>
      </c>
      <c r="AX1508" s="471">
        <v>3</v>
      </c>
      <c r="AY1508" s="471">
        <v>0</v>
      </c>
      <c r="AZ1508" s="471">
        <v>0</v>
      </c>
      <c r="BA1508" s="471">
        <v>0</v>
      </c>
      <c r="BB1508" s="496">
        <v>45</v>
      </c>
      <c r="BC1508" s="503">
        <v>0</v>
      </c>
      <c r="BD1508" s="471">
        <v>0</v>
      </c>
      <c r="BE1508" s="471">
        <v>0</v>
      </c>
      <c r="BF1508" s="471">
        <v>0</v>
      </c>
      <c r="BG1508" s="471">
        <v>0</v>
      </c>
      <c r="BH1508" s="471">
        <v>0</v>
      </c>
      <c r="BI1508" s="471">
        <v>0</v>
      </c>
      <c r="BJ1508" s="471">
        <v>0</v>
      </c>
      <c r="BK1508" s="471">
        <v>0</v>
      </c>
      <c r="BL1508" s="496">
        <v>0</v>
      </c>
      <c r="BM1508" s="471">
        <v>229</v>
      </c>
      <c r="BN1508" s="471">
        <v>70</v>
      </c>
      <c r="BO1508" s="471">
        <v>37</v>
      </c>
      <c r="BP1508" s="471">
        <v>18</v>
      </c>
      <c r="BQ1508" s="471">
        <v>13</v>
      </c>
      <c r="BR1508" s="471">
        <v>1</v>
      </c>
      <c r="BS1508" s="471">
        <v>1</v>
      </c>
      <c r="BT1508" s="471">
        <v>0</v>
      </c>
      <c r="BU1508" s="496">
        <v>369</v>
      </c>
      <c r="BV1508" s="471">
        <v>421</v>
      </c>
      <c r="BW1508" s="471">
        <v>112</v>
      </c>
      <c r="BX1508" s="471">
        <v>69</v>
      </c>
      <c r="BY1508" s="471">
        <v>28</v>
      </c>
      <c r="BZ1508" s="471">
        <v>18</v>
      </c>
      <c r="CA1508" s="471">
        <v>4</v>
      </c>
      <c r="CB1508" s="471">
        <v>4</v>
      </c>
      <c r="CC1508" s="471">
        <v>0</v>
      </c>
      <c r="CD1508" s="496">
        <v>656</v>
      </c>
      <c r="CE1508" s="503">
        <v>10</v>
      </c>
      <c r="CF1508" s="471">
        <v>0</v>
      </c>
      <c r="CG1508" s="471">
        <v>0</v>
      </c>
      <c r="CH1508" s="471">
        <v>0</v>
      </c>
      <c r="CI1508" s="471">
        <v>0</v>
      </c>
      <c r="CJ1508" s="471">
        <v>0</v>
      </c>
      <c r="CK1508" s="471">
        <v>0</v>
      </c>
      <c r="CL1508" s="471">
        <v>0</v>
      </c>
      <c r="CM1508" s="471">
        <v>0</v>
      </c>
      <c r="CN1508" s="496">
        <v>0</v>
      </c>
      <c r="CO1508" s="503">
        <v>25</v>
      </c>
      <c r="CP1508" s="471">
        <v>0</v>
      </c>
      <c r="CQ1508" s="471">
        <v>0</v>
      </c>
      <c r="CR1508" s="471">
        <v>0</v>
      </c>
      <c r="CS1508" s="471">
        <v>0</v>
      </c>
      <c r="CT1508" s="471">
        <v>0</v>
      </c>
      <c r="CU1508" s="471">
        <v>0</v>
      </c>
      <c r="CV1508" s="471">
        <v>0</v>
      </c>
      <c r="CW1508" s="471">
        <v>0</v>
      </c>
      <c r="CX1508" s="496">
        <v>0</v>
      </c>
      <c r="CY1508" s="503">
        <v>50</v>
      </c>
      <c r="CZ1508" s="471">
        <v>0</v>
      </c>
      <c r="DA1508" s="471">
        <v>0</v>
      </c>
      <c r="DB1508" s="471">
        <v>0</v>
      </c>
      <c r="DC1508" s="471">
        <v>0</v>
      </c>
      <c r="DD1508" s="471">
        <v>0</v>
      </c>
      <c r="DE1508" s="471">
        <v>0</v>
      </c>
      <c r="DF1508" s="471">
        <v>0</v>
      </c>
      <c r="DG1508" s="471">
        <v>0</v>
      </c>
      <c r="DH1508" s="496">
        <v>0</v>
      </c>
      <c r="DI1508" s="503">
        <v>100</v>
      </c>
      <c r="DJ1508" s="471">
        <v>83</v>
      </c>
      <c r="DK1508" s="471">
        <v>12</v>
      </c>
      <c r="DL1508" s="471">
        <v>9</v>
      </c>
      <c r="DM1508" s="471">
        <v>2</v>
      </c>
      <c r="DN1508" s="471">
        <v>2</v>
      </c>
      <c r="DO1508" s="471">
        <v>2</v>
      </c>
      <c r="DP1508" s="471">
        <v>1</v>
      </c>
      <c r="DQ1508" s="471">
        <v>0</v>
      </c>
      <c r="DR1508" s="496">
        <v>111</v>
      </c>
      <c r="DS1508" s="503">
        <v>0</v>
      </c>
      <c r="DT1508" s="471">
        <v>0</v>
      </c>
      <c r="DU1508" s="471">
        <v>0</v>
      </c>
      <c r="DV1508" s="471">
        <v>0</v>
      </c>
      <c r="DW1508" s="471">
        <v>0</v>
      </c>
      <c r="DX1508" s="471">
        <v>0</v>
      </c>
      <c r="DY1508" s="471">
        <v>0</v>
      </c>
      <c r="DZ1508" s="471">
        <v>0</v>
      </c>
      <c r="EA1508" s="471">
        <v>0</v>
      </c>
      <c r="EB1508" s="496">
        <v>0</v>
      </c>
      <c r="EC1508" s="471">
        <v>83</v>
      </c>
      <c r="ED1508" s="471">
        <v>12</v>
      </c>
      <c r="EE1508" s="471">
        <v>9</v>
      </c>
      <c r="EF1508" s="471">
        <v>2</v>
      </c>
      <c r="EG1508" s="471">
        <v>2</v>
      </c>
      <c r="EH1508" s="471">
        <v>2</v>
      </c>
      <c r="EI1508" s="471">
        <v>1</v>
      </c>
      <c r="EJ1508" s="471">
        <v>0</v>
      </c>
      <c r="EK1508" s="496">
        <v>111</v>
      </c>
      <c r="EL1508" s="518">
        <v>50</v>
      </c>
      <c r="EM1508" s="471">
        <v>0</v>
      </c>
      <c r="EN1508" s="471">
        <v>0</v>
      </c>
      <c r="EO1508" s="471">
        <v>0</v>
      </c>
      <c r="EP1508" s="471">
        <v>0</v>
      </c>
      <c r="EQ1508" s="471">
        <v>0</v>
      </c>
      <c r="ER1508" s="471">
        <v>0</v>
      </c>
      <c r="ES1508" s="471">
        <v>0</v>
      </c>
      <c r="ET1508" s="471">
        <v>0</v>
      </c>
      <c r="EU1508" s="496">
        <v>0</v>
      </c>
      <c r="EV1508" s="503">
        <v>100</v>
      </c>
      <c r="EW1508" s="471">
        <v>0</v>
      </c>
      <c r="EX1508" s="471">
        <v>0</v>
      </c>
      <c r="EY1508" s="471">
        <v>0</v>
      </c>
      <c r="EZ1508" s="471">
        <v>0</v>
      </c>
      <c r="FA1508" s="471">
        <v>0</v>
      </c>
      <c r="FB1508" s="471">
        <v>0</v>
      </c>
      <c r="FC1508" s="471">
        <v>0</v>
      </c>
      <c r="FD1508" s="471">
        <v>0</v>
      </c>
      <c r="FE1508" s="496">
        <v>0</v>
      </c>
      <c r="FF1508" s="503">
        <v>150</v>
      </c>
      <c r="FG1508" s="471">
        <v>0</v>
      </c>
      <c r="FH1508" s="471">
        <v>0</v>
      </c>
      <c r="FI1508" s="471">
        <v>0</v>
      </c>
      <c r="FJ1508" s="471">
        <v>0</v>
      </c>
      <c r="FK1508" s="471">
        <v>0</v>
      </c>
      <c r="FL1508" s="471">
        <v>0</v>
      </c>
      <c r="FM1508" s="471">
        <v>0</v>
      </c>
      <c r="FN1508" s="471">
        <v>0</v>
      </c>
      <c r="FO1508" s="496">
        <v>0</v>
      </c>
      <c r="FP1508" s="503">
        <v>200</v>
      </c>
      <c r="FQ1508" s="471">
        <v>32</v>
      </c>
      <c r="FR1508" s="471">
        <v>4</v>
      </c>
      <c r="FS1508" s="471">
        <v>0</v>
      </c>
      <c r="FT1508" s="471">
        <v>2</v>
      </c>
      <c r="FU1508" s="471">
        <v>1</v>
      </c>
      <c r="FV1508" s="471">
        <v>0</v>
      </c>
      <c r="FW1508" s="471">
        <v>0</v>
      </c>
      <c r="FX1508" s="471">
        <v>0</v>
      </c>
      <c r="FY1508" s="496">
        <v>39</v>
      </c>
      <c r="FZ1508" s="503">
        <v>0</v>
      </c>
      <c r="GA1508" s="471">
        <v>0</v>
      </c>
      <c r="GB1508" s="471">
        <v>0</v>
      </c>
      <c r="GC1508" s="471">
        <v>0</v>
      </c>
      <c r="GD1508" s="471">
        <v>0</v>
      </c>
      <c r="GE1508" s="471">
        <v>0</v>
      </c>
      <c r="GF1508" s="471">
        <v>0</v>
      </c>
      <c r="GG1508" s="471">
        <v>0</v>
      </c>
      <c r="GH1508" s="471">
        <v>0</v>
      </c>
      <c r="GI1508" s="496">
        <v>0</v>
      </c>
      <c r="GJ1508" s="471">
        <v>32</v>
      </c>
      <c r="GK1508" s="471">
        <v>4</v>
      </c>
      <c r="GL1508" s="471">
        <v>0</v>
      </c>
      <c r="GM1508" s="471">
        <v>2</v>
      </c>
      <c r="GN1508" s="471">
        <v>1</v>
      </c>
      <c r="GO1508" s="471">
        <v>0</v>
      </c>
      <c r="GP1508" s="471">
        <v>0</v>
      </c>
      <c r="GQ1508" s="471">
        <v>0</v>
      </c>
      <c r="GR1508" s="496">
        <v>39</v>
      </c>
      <c r="GS1508" s="503">
        <v>100</v>
      </c>
      <c r="GT1508" s="471">
        <v>0</v>
      </c>
      <c r="GU1508" s="471">
        <v>0</v>
      </c>
      <c r="GV1508" s="471">
        <v>0</v>
      </c>
      <c r="GW1508" s="471">
        <v>0</v>
      </c>
      <c r="GX1508" s="471">
        <v>0</v>
      </c>
      <c r="GY1508" s="471">
        <v>0</v>
      </c>
      <c r="GZ1508" s="471">
        <v>0</v>
      </c>
      <c r="HA1508" s="471">
        <v>0</v>
      </c>
      <c r="HB1508" s="496">
        <v>0</v>
      </c>
      <c r="HC1508" s="503">
        <v>150</v>
      </c>
      <c r="HD1508" s="471">
        <v>0</v>
      </c>
      <c r="HE1508" s="471">
        <v>0</v>
      </c>
      <c r="HF1508" s="471">
        <v>0</v>
      </c>
      <c r="HG1508" s="471">
        <v>0</v>
      </c>
      <c r="HH1508" s="471">
        <v>0</v>
      </c>
      <c r="HI1508" s="471">
        <v>0</v>
      </c>
      <c r="HJ1508" s="471">
        <v>0</v>
      </c>
      <c r="HK1508" s="471">
        <v>0</v>
      </c>
      <c r="HL1508" s="496">
        <v>0</v>
      </c>
      <c r="HM1508" s="503">
        <v>200</v>
      </c>
      <c r="HN1508" s="471">
        <v>0</v>
      </c>
      <c r="HO1508" s="471">
        <v>0</v>
      </c>
      <c r="HP1508" s="471">
        <v>0</v>
      </c>
      <c r="HQ1508" s="471">
        <v>0</v>
      </c>
      <c r="HR1508" s="471">
        <v>0</v>
      </c>
      <c r="HS1508" s="471">
        <v>0</v>
      </c>
      <c r="HT1508" s="471">
        <v>0</v>
      </c>
      <c r="HU1508" s="471">
        <v>0</v>
      </c>
      <c r="HV1508" s="496">
        <v>0</v>
      </c>
      <c r="HW1508" s="503">
        <v>250</v>
      </c>
      <c r="HX1508" s="471">
        <v>0</v>
      </c>
      <c r="HY1508" s="471">
        <v>0</v>
      </c>
      <c r="HZ1508" s="471">
        <v>0</v>
      </c>
      <c r="IA1508" s="471">
        <v>0</v>
      </c>
      <c r="IB1508" s="471">
        <v>0</v>
      </c>
      <c r="IC1508" s="471">
        <v>0</v>
      </c>
      <c r="ID1508" s="471">
        <v>0</v>
      </c>
      <c r="IE1508" s="471">
        <v>0</v>
      </c>
      <c r="IF1508" s="496">
        <v>0</v>
      </c>
      <c r="IG1508" s="503">
        <v>300</v>
      </c>
      <c r="IH1508" s="471">
        <v>26</v>
      </c>
      <c r="II1508" s="471">
        <v>1</v>
      </c>
      <c r="IJ1508" s="471">
        <v>0</v>
      </c>
      <c r="IK1508" s="471">
        <v>3</v>
      </c>
      <c r="IL1508" s="471">
        <v>1</v>
      </c>
      <c r="IM1508" s="471">
        <v>2</v>
      </c>
      <c r="IN1508" s="471">
        <v>0</v>
      </c>
      <c r="IO1508" s="471">
        <v>0</v>
      </c>
      <c r="IP1508" s="496">
        <v>33</v>
      </c>
      <c r="IQ1508" s="503">
        <v>0</v>
      </c>
      <c r="IR1508" s="471">
        <v>0</v>
      </c>
      <c r="IS1508" s="471">
        <v>0</v>
      </c>
      <c r="IT1508" s="471">
        <v>0</v>
      </c>
      <c r="IU1508" s="471">
        <v>0</v>
      </c>
      <c r="IV1508" s="471">
        <v>0</v>
      </c>
      <c r="IW1508" s="471">
        <v>0</v>
      </c>
      <c r="IX1508" s="471">
        <v>0</v>
      </c>
      <c r="IY1508" s="471">
        <v>0</v>
      </c>
      <c r="IZ1508" s="496">
        <v>0</v>
      </c>
      <c r="JA1508" s="471">
        <v>26</v>
      </c>
      <c r="JB1508" s="471">
        <v>1</v>
      </c>
      <c r="JC1508" s="471">
        <v>0</v>
      </c>
      <c r="JD1508" s="471">
        <v>3</v>
      </c>
      <c r="JE1508" s="471">
        <v>1</v>
      </c>
      <c r="JF1508" s="471">
        <v>2</v>
      </c>
      <c r="JG1508" s="471">
        <v>0</v>
      </c>
      <c r="JH1508" s="471">
        <v>0</v>
      </c>
      <c r="JI1508" s="471">
        <v>33</v>
      </c>
      <c r="JJ1508" s="503">
        <v>0</v>
      </c>
      <c r="JK1508" s="471">
        <v>75</v>
      </c>
      <c r="JL1508" s="471">
        <v>15</v>
      </c>
      <c r="JM1508" s="471">
        <v>13</v>
      </c>
      <c r="JN1508" s="471">
        <v>9</v>
      </c>
      <c r="JO1508" s="471">
        <v>5</v>
      </c>
      <c r="JP1508" s="471">
        <v>0</v>
      </c>
      <c r="JQ1508" s="471">
        <v>3</v>
      </c>
      <c r="JR1508" s="471">
        <v>0</v>
      </c>
      <c r="JS1508" s="496">
        <v>120</v>
      </c>
      <c r="JT1508" s="503">
        <v>10</v>
      </c>
      <c r="JU1508" s="471">
        <v>0</v>
      </c>
      <c r="JV1508" s="471">
        <v>0</v>
      </c>
      <c r="JW1508" s="471">
        <v>0</v>
      </c>
      <c r="JX1508" s="471">
        <v>0</v>
      </c>
      <c r="JY1508" s="471">
        <v>0</v>
      </c>
      <c r="JZ1508" s="471">
        <v>0</v>
      </c>
      <c r="KA1508" s="471">
        <v>0</v>
      </c>
      <c r="KB1508" s="471">
        <v>0</v>
      </c>
      <c r="KC1508" s="496">
        <v>0</v>
      </c>
      <c r="KD1508" s="503">
        <v>50</v>
      </c>
      <c r="KE1508" s="471">
        <v>0</v>
      </c>
      <c r="KF1508" s="471">
        <v>0</v>
      </c>
      <c r="KG1508" s="471">
        <v>0</v>
      </c>
      <c r="KH1508" s="471">
        <v>0</v>
      </c>
      <c r="KI1508" s="471">
        <v>0</v>
      </c>
      <c r="KJ1508" s="471">
        <v>0</v>
      </c>
      <c r="KK1508" s="471">
        <v>0</v>
      </c>
      <c r="KL1508" s="471">
        <v>0</v>
      </c>
      <c r="KM1508" s="496">
        <v>0</v>
      </c>
      <c r="KN1508" s="503">
        <v>0</v>
      </c>
      <c r="KO1508" s="471">
        <v>0</v>
      </c>
      <c r="KP1508" s="471">
        <v>0</v>
      </c>
      <c r="KQ1508" s="471">
        <v>0</v>
      </c>
      <c r="KR1508" s="471">
        <v>0</v>
      </c>
      <c r="KS1508" s="471">
        <v>0</v>
      </c>
      <c r="KT1508" s="471">
        <v>0</v>
      </c>
      <c r="KU1508" s="471">
        <v>0</v>
      </c>
      <c r="KV1508" s="471">
        <v>0</v>
      </c>
      <c r="KW1508" s="496">
        <v>0</v>
      </c>
      <c r="KX1508" s="471">
        <v>75</v>
      </c>
      <c r="KY1508" s="471">
        <v>15</v>
      </c>
      <c r="KZ1508" s="471">
        <v>13</v>
      </c>
      <c r="LA1508" s="471">
        <v>9</v>
      </c>
      <c r="LB1508" s="471">
        <v>5</v>
      </c>
      <c r="LC1508" s="471">
        <v>0</v>
      </c>
      <c r="LD1508" s="471">
        <v>3</v>
      </c>
      <c r="LE1508" s="471">
        <v>0</v>
      </c>
      <c r="LF1508" s="496">
        <v>120</v>
      </c>
      <c r="LG1508" s="262"/>
      <c r="LH1508" s="262"/>
      <c r="LI1508" s="262"/>
      <c r="LJ1508" s="262"/>
      <c r="LK1508" s="262"/>
      <c r="LL1508" s="262"/>
      <c r="LM1508" s="262"/>
      <c r="LN1508" s="262"/>
      <c r="LO1508" s="262"/>
      <c r="LP1508" s="262"/>
      <c r="LQ1508" s="262"/>
      <c r="LR1508" s="262"/>
      <c r="LS1508" s="262"/>
      <c r="LT1508" s="262"/>
      <c r="LU1508" s="262"/>
      <c r="LV1508" s="262"/>
      <c r="LW1508" s="262"/>
      <c r="LX1508" s="262"/>
      <c r="LY1508" s="262"/>
      <c r="LZ1508" s="262"/>
      <c r="MA1508" s="262"/>
      <c r="MB1508" s="262"/>
      <c r="MC1508" s="262"/>
      <c r="MD1508" s="262"/>
      <c r="ME1508" s="262"/>
      <c r="MF1508" s="262"/>
      <c r="MG1508" s="262"/>
      <c r="MH1508" s="262"/>
      <c r="MI1508" s="262"/>
      <c r="MJ1508" s="262"/>
      <c r="MK1508" s="262"/>
      <c r="ML1508" s="262"/>
      <c r="MM1508" s="262"/>
      <c r="MN1508" s="262"/>
      <c r="MO1508" s="262"/>
      <c r="MP1508" s="262"/>
      <c r="MQ1508" s="262"/>
      <c r="MR1508" s="262"/>
      <c r="MS1508" s="262"/>
      <c r="MT1508" s="262"/>
      <c r="MU1508" s="262"/>
    </row>
    <row r="1509" spans="1:359" x14ac:dyDescent="0.2">
      <c r="A1509" s="241" t="s">
        <v>437</v>
      </c>
      <c r="B1509" s="476" t="s">
        <v>1040</v>
      </c>
      <c r="C1509" s="326" t="s">
        <v>782</v>
      </c>
      <c r="D1509" s="283" t="s">
        <v>438</v>
      </c>
      <c r="E1509" s="503">
        <v>0</v>
      </c>
      <c r="F1509" s="471">
        <v>55</v>
      </c>
      <c r="G1509" s="471">
        <v>56</v>
      </c>
      <c r="H1509" s="471">
        <v>58</v>
      </c>
      <c r="I1509" s="471">
        <v>38</v>
      </c>
      <c r="J1509" s="471">
        <v>20</v>
      </c>
      <c r="K1509" s="471">
        <v>8</v>
      </c>
      <c r="L1509" s="471">
        <v>8</v>
      </c>
      <c r="M1509" s="471">
        <v>1</v>
      </c>
      <c r="N1509" s="496">
        <v>244</v>
      </c>
      <c r="O1509" s="503">
        <v>10</v>
      </c>
      <c r="P1509" s="471">
        <v>0</v>
      </c>
      <c r="Q1509" s="471">
        <v>0</v>
      </c>
      <c r="R1509" s="471">
        <v>0</v>
      </c>
      <c r="S1509" s="471">
        <v>0</v>
      </c>
      <c r="T1509" s="471">
        <v>0</v>
      </c>
      <c r="U1509" s="471">
        <v>0</v>
      </c>
      <c r="V1509" s="471">
        <v>0</v>
      </c>
      <c r="W1509" s="471">
        <v>0</v>
      </c>
      <c r="X1509" s="496">
        <v>0</v>
      </c>
      <c r="Y1509" s="503">
        <v>25</v>
      </c>
      <c r="Z1509" s="471">
        <v>0</v>
      </c>
      <c r="AA1509" s="471">
        <v>0</v>
      </c>
      <c r="AB1509" s="471">
        <v>0</v>
      </c>
      <c r="AC1509" s="471">
        <v>0</v>
      </c>
      <c r="AD1509" s="471">
        <v>0</v>
      </c>
      <c r="AE1509" s="471">
        <v>0</v>
      </c>
      <c r="AF1509" s="471">
        <v>0</v>
      </c>
      <c r="AG1509" s="471">
        <v>0</v>
      </c>
      <c r="AH1509" s="496">
        <v>0</v>
      </c>
      <c r="AI1509" s="503">
        <v>50</v>
      </c>
      <c r="AJ1509" s="471">
        <v>0</v>
      </c>
      <c r="AK1509" s="471">
        <v>0</v>
      </c>
      <c r="AL1509" s="471">
        <v>0</v>
      </c>
      <c r="AM1509" s="471">
        <v>0</v>
      </c>
      <c r="AN1509" s="471">
        <v>0</v>
      </c>
      <c r="AO1509" s="471">
        <v>0</v>
      </c>
      <c r="AP1509" s="471">
        <v>0</v>
      </c>
      <c r="AQ1509" s="471">
        <v>0</v>
      </c>
      <c r="AR1509" s="496">
        <v>0</v>
      </c>
      <c r="AS1509" s="503">
        <v>100</v>
      </c>
      <c r="AT1509" s="471">
        <v>0</v>
      </c>
      <c r="AU1509" s="471">
        <v>0</v>
      </c>
      <c r="AV1509" s="471">
        <v>0</v>
      </c>
      <c r="AW1509" s="471">
        <v>0</v>
      </c>
      <c r="AX1509" s="471">
        <v>0</v>
      </c>
      <c r="AY1509" s="471">
        <v>0</v>
      </c>
      <c r="AZ1509" s="471">
        <v>0</v>
      </c>
      <c r="BA1509" s="471">
        <v>0</v>
      </c>
      <c r="BB1509" s="496">
        <v>0</v>
      </c>
      <c r="BC1509" s="503">
        <v>0</v>
      </c>
      <c r="BD1509" s="471">
        <v>0</v>
      </c>
      <c r="BE1509" s="471">
        <v>0</v>
      </c>
      <c r="BF1509" s="471">
        <v>0</v>
      </c>
      <c r="BG1509" s="471">
        <v>0</v>
      </c>
      <c r="BH1509" s="471">
        <v>0</v>
      </c>
      <c r="BI1509" s="471">
        <v>0</v>
      </c>
      <c r="BJ1509" s="471">
        <v>0</v>
      </c>
      <c r="BK1509" s="471">
        <v>0</v>
      </c>
      <c r="BL1509" s="496">
        <v>0</v>
      </c>
      <c r="BM1509" s="471">
        <v>0</v>
      </c>
      <c r="BN1509" s="471">
        <v>0</v>
      </c>
      <c r="BO1509" s="471">
        <v>0</v>
      </c>
      <c r="BP1509" s="471">
        <v>0</v>
      </c>
      <c r="BQ1509" s="471">
        <v>0</v>
      </c>
      <c r="BR1509" s="471">
        <v>0</v>
      </c>
      <c r="BS1509" s="471">
        <v>0</v>
      </c>
      <c r="BT1509" s="471">
        <v>0</v>
      </c>
      <c r="BU1509" s="496">
        <v>0</v>
      </c>
      <c r="BV1509" s="471">
        <v>55</v>
      </c>
      <c r="BW1509" s="471">
        <v>56</v>
      </c>
      <c r="BX1509" s="471">
        <v>58</v>
      </c>
      <c r="BY1509" s="471">
        <v>38</v>
      </c>
      <c r="BZ1509" s="471">
        <v>20</v>
      </c>
      <c r="CA1509" s="471">
        <v>8</v>
      </c>
      <c r="CB1509" s="471">
        <v>8</v>
      </c>
      <c r="CC1509" s="471">
        <v>1</v>
      </c>
      <c r="CD1509" s="496">
        <v>244</v>
      </c>
      <c r="CE1509" s="503">
        <v>10</v>
      </c>
      <c r="CF1509" s="471">
        <v>0</v>
      </c>
      <c r="CG1509" s="471">
        <v>0</v>
      </c>
      <c r="CH1509" s="471">
        <v>0</v>
      </c>
      <c r="CI1509" s="471">
        <v>0</v>
      </c>
      <c r="CJ1509" s="471">
        <v>0</v>
      </c>
      <c r="CK1509" s="471">
        <v>0</v>
      </c>
      <c r="CL1509" s="471">
        <v>0</v>
      </c>
      <c r="CM1509" s="471">
        <v>0</v>
      </c>
      <c r="CN1509" s="496">
        <v>0</v>
      </c>
      <c r="CO1509" s="503">
        <v>25</v>
      </c>
      <c r="CP1509" s="471">
        <v>0</v>
      </c>
      <c r="CQ1509" s="471">
        <v>0</v>
      </c>
      <c r="CR1509" s="471">
        <v>0</v>
      </c>
      <c r="CS1509" s="471">
        <v>0</v>
      </c>
      <c r="CT1509" s="471">
        <v>0</v>
      </c>
      <c r="CU1509" s="471">
        <v>0</v>
      </c>
      <c r="CV1509" s="471">
        <v>0</v>
      </c>
      <c r="CW1509" s="471">
        <v>0</v>
      </c>
      <c r="CX1509" s="496">
        <v>0</v>
      </c>
      <c r="CY1509" s="503">
        <v>50</v>
      </c>
      <c r="CZ1509" s="471">
        <v>0</v>
      </c>
      <c r="DA1509" s="471">
        <v>0</v>
      </c>
      <c r="DB1509" s="471">
        <v>0</v>
      </c>
      <c r="DC1509" s="471">
        <v>0</v>
      </c>
      <c r="DD1509" s="471">
        <v>0</v>
      </c>
      <c r="DE1509" s="471">
        <v>0</v>
      </c>
      <c r="DF1509" s="471">
        <v>0</v>
      </c>
      <c r="DG1509" s="471">
        <v>0</v>
      </c>
      <c r="DH1509" s="496">
        <v>0</v>
      </c>
      <c r="DI1509" s="503">
        <v>100</v>
      </c>
      <c r="DJ1509" s="471">
        <v>14</v>
      </c>
      <c r="DK1509" s="471">
        <v>7</v>
      </c>
      <c r="DL1509" s="471">
        <v>16</v>
      </c>
      <c r="DM1509" s="471">
        <v>7</v>
      </c>
      <c r="DN1509" s="471">
        <v>0</v>
      </c>
      <c r="DO1509" s="471">
        <v>2</v>
      </c>
      <c r="DP1509" s="471">
        <v>4</v>
      </c>
      <c r="DQ1509" s="471">
        <v>0</v>
      </c>
      <c r="DR1509" s="496">
        <v>50</v>
      </c>
      <c r="DS1509" s="503">
        <v>0</v>
      </c>
      <c r="DT1509" s="471">
        <v>0</v>
      </c>
      <c r="DU1509" s="471">
        <v>0</v>
      </c>
      <c r="DV1509" s="471">
        <v>0</v>
      </c>
      <c r="DW1509" s="471">
        <v>0</v>
      </c>
      <c r="DX1509" s="471">
        <v>0</v>
      </c>
      <c r="DY1509" s="471">
        <v>0</v>
      </c>
      <c r="DZ1509" s="471">
        <v>0</v>
      </c>
      <c r="EA1509" s="471">
        <v>0</v>
      </c>
      <c r="EB1509" s="496">
        <v>0</v>
      </c>
      <c r="EC1509" s="471">
        <v>14</v>
      </c>
      <c r="ED1509" s="471">
        <v>7</v>
      </c>
      <c r="EE1509" s="471">
        <v>16</v>
      </c>
      <c r="EF1509" s="471">
        <v>7</v>
      </c>
      <c r="EG1509" s="471">
        <v>0</v>
      </c>
      <c r="EH1509" s="471">
        <v>2</v>
      </c>
      <c r="EI1509" s="471">
        <v>4</v>
      </c>
      <c r="EJ1509" s="471">
        <v>0</v>
      </c>
      <c r="EK1509" s="496">
        <v>50</v>
      </c>
      <c r="EL1509" s="518">
        <v>50</v>
      </c>
      <c r="EM1509" s="471">
        <v>0</v>
      </c>
      <c r="EN1509" s="471">
        <v>0</v>
      </c>
      <c r="EO1509" s="471">
        <v>0</v>
      </c>
      <c r="EP1509" s="471">
        <v>0</v>
      </c>
      <c r="EQ1509" s="471">
        <v>0</v>
      </c>
      <c r="ER1509" s="471">
        <v>0</v>
      </c>
      <c r="ES1509" s="471">
        <v>0</v>
      </c>
      <c r="ET1509" s="471">
        <v>0</v>
      </c>
      <c r="EU1509" s="496">
        <v>0</v>
      </c>
      <c r="EV1509" s="503">
        <v>100</v>
      </c>
      <c r="EW1509" s="471">
        <v>5</v>
      </c>
      <c r="EX1509" s="471">
        <v>1</v>
      </c>
      <c r="EY1509" s="471">
        <v>4</v>
      </c>
      <c r="EZ1509" s="471">
        <v>1</v>
      </c>
      <c r="FA1509" s="471">
        <v>1</v>
      </c>
      <c r="FB1509" s="471">
        <v>1</v>
      </c>
      <c r="FC1509" s="471">
        <v>2</v>
      </c>
      <c r="FD1509" s="471">
        <v>0</v>
      </c>
      <c r="FE1509" s="496">
        <v>15</v>
      </c>
      <c r="FF1509" s="503">
        <v>150</v>
      </c>
      <c r="FG1509" s="471">
        <v>0</v>
      </c>
      <c r="FH1509" s="471">
        <v>0</v>
      </c>
      <c r="FI1509" s="471">
        <v>0</v>
      </c>
      <c r="FJ1509" s="471">
        <v>0</v>
      </c>
      <c r="FK1509" s="471">
        <v>0</v>
      </c>
      <c r="FL1509" s="471">
        <v>0</v>
      </c>
      <c r="FM1509" s="471">
        <v>0</v>
      </c>
      <c r="FN1509" s="471">
        <v>0</v>
      </c>
      <c r="FO1509" s="496">
        <v>0</v>
      </c>
      <c r="FP1509" s="503">
        <v>200</v>
      </c>
      <c r="FQ1509" s="471">
        <v>3</v>
      </c>
      <c r="FR1509" s="471">
        <v>4</v>
      </c>
      <c r="FS1509" s="471">
        <v>2</v>
      </c>
      <c r="FT1509" s="471">
        <v>1</v>
      </c>
      <c r="FU1509" s="471">
        <v>2</v>
      </c>
      <c r="FV1509" s="471">
        <v>0</v>
      </c>
      <c r="FW1509" s="471">
        <v>1</v>
      </c>
      <c r="FX1509" s="471">
        <v>0</v>
      </c>
      <c r="FY1509" s="496">
        <v>13</v>
      </c>
      <c r="FZ1509" s="503">
        <v>0</v>
      </c>
      <c r="GA1509" s="471">
        <v>0</v>
      </c>
      <c r="GB1509" s="471">
        <v>0</v>
      </c>
      <c r="GC1509" s="471">
        <v>0</v>
      </c>
      <c r="GD1509" s="471">
        <v>0</v>
      </c>
      <c r="GE1509" s="471">
        <v>0</v>
      </c>
      <c r="GF1509" s="471">
        <v>0</v>
      </c>
      <c r="GG1509" s="471">
        <v>0</v>
      </c>
      <c r="GH1509" s="471">
        <v>0</v>
      </c>
      <c r="GI1509" s="496">
        <v>0</v>
      </c>
      <c r="GJ1509" s="471">
        <v>8</v>
      </c>
      <c r="GK1509" s="471">
        <v>5</v>
      </c>
      <c r="GL1509" s="471">
        <v>6</v>
      </c>
      <c r="GM1509" s="471">
        <v>2</v>
      </c>
      <c r="GN1509" s="471">
        <v>3</v>
      </c>
      <c r="GO1509" s="471">
        <v>1</v>
      </c>
      <c r="GP1509" s="471">
        <v>3</v>
      </c>
      <c r="GQ1509" s="471">
        <v>0</v>
      </c>
      <c r="GR1509" s="496">
        <v>28</v>
      </c>
      <c r="GS1509" s="503">
        <v>100</v>
      </c>
      <c r="GT1509" s="471">
        <v>0</v>
      </c>
      <c r="GU1509" s="471">
        <v>0</v>
      </c>
      <c r="GV1509" s="471">
        <v>0</v>
      </c>
      <c r="GW1509" s="471">
        <v>0</v>
      </c>
      <c r="GX1509" s="471">
        <v>0</v>
      </c>
      <c r="GY1509" s="471">
        <v>0</v>
      </c>
      <c r="GZ1509" s="471">
        <v>0</v>
      </c>
      <c r="HA1509" s="471">
        <v>2</v>
      </c>
      <c r="HB1509" s="496">
        <v>2</v>
      </c>
      <c r="HC1509" s="503">
        <v>150</v>
      </c>
      <c r="HD1509" s="471">
        <v>0</v>
      </c>
      <c r="HE1509" s="471">
        <v>0</v>
      </c>
      <c r="HF1509" s="471">
        <v>0</v>
      </c>
      <c r="HG1509" s="471">
        <v>0</v>
      </c>
      <c r="HH1509" s="471">
        <v>0</v>
      </c>
      <c r="HI1509" s="471">
        <v>0</v>
      </c>
      <c r="HJ1509" s="471">
        <v>0</v>
      </c>
      <c r="HK1509" s="471">
        <v>0</v>
      </c>
      <c r="HL1509" s="496">
        <v>0</v>
      </c>
      <c r="HM1509" s="503">
        <v>200</v>
      </c>
      <c r="HN1509" s="471">
        <v>5</v>
      </c>
      <c r="HO1509" s="471">
        <v>3</v>
      </c>
      <c r="HP1509" s="471">
        <v>1</v>
      </c>
      <c r="HQ1509" s="471">
        <v>2</v>
      </c>
      <c r="HR1509" s="471">
        <v>1</v>
      </c>
      <c r="HS1509" s="471">
        <v>0</v>
      </c>
      <c r="HT1509" s="471">
        <v>0</v>
      </c>
      <c r="HU1509" s="471">
        <v>1</v>
      </c>
      <c r="HV1509" s="496">
        <v>13</v>
      </c>
      <c r="HW1509" s="503">
        <v>250</v>
      </c>
      <c r="HX1509" s="471">
        <v>0</v>
      </c>
      <c r="HY1509" s="471">
        <v>0</v>
      </c>
      <c r="HZ1509" s="471">
        <v>0</v>
      </c>
      <c r="IA1509" s="471">
        <v>0</v>
      </c>
      <c r="IB1509" s="471">
        <v>0</v>
      </c>
      <c r="IC1509" s="471">
        <v>0</v>
      </c>
      <c r="ID1509" s="471">
        <v>0</v>
      </c>
      <c r="IE1509" s="471">
        <v>0</v>
      </c>
      <c r="IF1509" s="496">
        <v>0</v>
      </c>
      <c r="IG1509" s="503">
        <v>300</v>
      </c>
      <c r="IH1509" s="471">
        <v>0</v>
      </c>
      <c r="II1509" s="471">
        <v>0</v>
      </c>
      <c r="IJ1509" s="471">
        <v>0</v>
      </c>
      <c r="IK1509" s="471">
        <v>0</v>
      </c>
      <c r="IL1509" s="471">
        <v>0</v>
      </c>
      <c r="IM1509" s="471">
        <v>0</v>
      </c>
      <c r="IN1509" s="471">
        <v>0</v>
      </c>
      <c r="IO1509" s="471">
        <v>0</v>
      </c>
      <c r="IP1509" s="496">
        <v>0</v>
      </c>
      <c r="IQ1509" s="503">
        <v>0</v>
      </c>
      <c r="IR1509" s="471">
        <v>0</v>
      </c>
      <c r="IS1509" s="471">
        <v>0</v>
      </c>
      <c r="IT1509" s="471">
        <v>0</v>
      </c>
      <c r="IU1509" s="471">
        <v>0</v>
      </c>
      <c r="IV1509" s="471">
        <v>0</v>
      </c>
      <c r="IW1509" s="471">
        <v>0</v>
      </c>
      <c r="IX1509" s="471">
        <v>0</v>
      </c>
      <c r="IY1509" s="471">
        <v>0</v>
      </c>
      <c r="IZ1509" s="496">
        <v>0</v>
      </c>
      <c r="JA1509" s="471">
        <v>5</v>
      </c>
      <c r="JB1509" s="471">
        <v>3</v>
      </c>
      <c r="JC1509" s="471">
        <v>1</v>
      </c>
      <c r="JD1509" s="471">
        <v>2</v>
      </c>
      <c r="JE1509" s="471">
        <v>1</v>
      </c>
      <c r="JF1509" s="471">
        <v>0</v>
      </c>
      <c r="JG1509" s="471">
        <v>0</v>
      </c>
      <c r="JH1509" s="471">
        <v>3</v>
      </c>
      <c r="JI1509" s="471">
        <v>15</v>
      </c>
      <c r="JJ1509" s="503">
        <v>0</v>
      </c>
      <c r="JK1509" s="471">
        <v>156</v>
      </c>
      <c r="JL1509" s="471">
        <v>171</v>
      </c>
      <c r="JM1509" s="471">
        <v>213</v>
      </c>
      <c r="JN1509" s="471">
        <v>230</v>
      </c>
      <c r="JO1509" s="471">
        <v>146</v>
      </c>
      <c r="JP1509" s="471">
        <v>87</v>
      </c>
      <c r="JQ1509" s="471">
        <v>79</v>
      </c>
      <c r="JR1509" s="471">
        <v>10</v>
      </c>
      <c r="JS1509" s="496">
        <v>1092</v>
      </c>
      <c r="JT1509" s="503">
        <v>10</v>
      </c>
      <c r="JU1509" s="471">
        <v>0</v>
      </c>
      <c r="JV1509" s="471">
        <v>0</v>
      </c>
      <c r="JW1509" s="471">
        <v>0</v>
      </c>
      <c r="JX1509" s="471">
        <v>0</v>
      </c>
      <c r="JY1509" s="471">
        <v>0</v>
      </c>
      <c r="JZ1509" s="471">
        <v>0</v>
      </c>
      <c r="KA1509" s="471">
        <v>0</v>
      </c>
      <c r="KB1509" s="471">
        <v>0</v>
      </c>
      <c r="KC1509" s="496">
        <v>0</v>
      </c>
      <c r="KD1509" s="503">
        <v>50</v>
      </c>
      <c r="KE1509" s="471">
        <v>0</v>
      </c>
      <c r="KF1509" s="471">
        <v>0</v>
      </c>
      <c r="KG1509" s="471">
        <v>0</v>
      </c>
      <c r="KH1509" s="471">
        <v>0</v>
      </c>
      <c r="KI1509" s="471">
        <v>0</v>
      </c>
      <c r="KJ1509" s="471">
        <v>0</v>
      </c>
      <c r="KK1509" s="471">
        <v>0</v>
      </c>
      <c r="KL1509" s="471">
        <v>0</v>
      </c>
      <c r="KM1509" s="496">
        <v>0</v>
      </c>
      <c r="KN1509" s="503">
        <v>0</v>
      </c>
      <c r="KO1509" s="471">
        <v>0</v>
      </c>
      <c r="KP1509" s="471">
        <v>0</v>
      </c>
      <c r="KQ1509" s="471">
        <v>0</v>
      </c>
      <c r="KR1509" s="471">
        <v>0</v>
      </c>
      <c r="KS1509" s="471">
        <v>0</v>
      </c>
      <c r="KT1509" s="471">
        <v>0</v>
      </c>
      <c r="KU1509" s="471">
        <v>0</v>
      </c>
      <c r="KV1509" s="471">
        <v>0</v>
      </c>
      <c r="KW1509" s="496">
        <v>0</v>
      </c>
      <c r="KX1509" s="471">
        <v>156</v>
      </c>
      <c r="KY1509" s="471">
        <v>171</v>
      </c>
      <c r="KZ1509" s="471">
        <v>213</v>
      </c>
      <c r="LA1509" s="471">
        <v>230</v>
      </c>
      <c r="LB1509" s="471">
        <v>146</v>
      </c>
      <c r="LC1509" s="471">
        <v>87</v>
      </c>
      <c r="LD1509" s="471">
        <v>79</v>
      </c>
      <c r="LE1509" s="471">
        <v>10</v>
      </c>
      <c r="LF1509" s="496">
        <v>1092</v>
      </c>
      <c r="LG1509" s="262"/>
      <c r="LH1509" s="262"/>
      <c r="LI1509" s="262"/>
      <c r="LJ1509" s="262"/>
      <c r="LK1509" s="262"/>
      <c r="LL1509" s="262"/>
      <c r="LM1509" s="262"/>
      <c r="LN1509" s="262"/>
      <c r="LO1509" s="262"/>
      <c r="LP1509" s="262"/>
      <c r="LQ1509" s="262"/>
      <c r="LR1509" s="262"/>
      <c r="LS1509" s="262"/>
      <c r="LT1509" s="262"/>
      <c r="LU1509" s="262"/>
      <c r="LV1509" s="262"/>
      <c r="LW1509" s="262"/>
      <c r="LX1509" s="262"/>
      <c r="LY1509" s="262"/>
      <c r="LZ1509" s="262"/>
      <c r="MA1509" s="262"/>
      <c r="MB1509" s="262"/>
      <c r="MC1509" s="262"/>
      <c r="MD1509" s="262"/>
      <c r="ME1509" s="262"/>
      <c r="MF1509" s="262"/>
      <c r="MG1509" s="262"/>
      <c r="MH1509" s="262"/>
      <c r="MI1509" s="262"/>
      <c r="MJ1509" s="262"/>
      <c r="MK1509" s="262"/>
      <c r="ML1509" s="262"/>
      <c r="MM1509" s="262"/>
      <c r="MN1509" s="262"/>
      <c r="MO1509" s="262"/>
      <c r="MP1509" s="262"/>
      <c r="MQ1509" s="262"/>
      <c r="MR1509" s="262"/>
      <c r="MS1509" s="262"/>
      <c r="MT1509" s="262"/>
      <c r="MU1509" s="262"/>
    </row>
    <row r="1510" spans="1:359" x14ac:dyDescent="0.2">
      <c r="A1510" s="241" t="s">
        <v>439</v>
      </c>
      <c r="B1510" s="476" t="s">
        <v>1041</v>
      </c>
      <c r="C1510" s="326" t="s">
        <v>794</v>
      </c>
      <c r="D1510" s="283" t="s">
        <v>440</v>
      </c>
      <c r="E1510" s="503">
        <v>0</v>
      </c>
      <c r="F1510" s="471">
        <v>1402</v>
      </c>
      <c r="G1510" s="471">
        <v>246</v>
      </c>
      <c r="H1510" s="471">
        <v>142</v>
      </c>
      <c r="I1510" s="471">
        <v>46</v>
      </c>
      <c r="J1510" s="471">
        <v>35</v>
      </c>
      <c r="K1510" s="471">
        <v>24</v>
      </c>
      <c r="L1510" s="471">
        <v>10</v>
      </c>
      <c r="M1510" s="471">
        <v>2</v>
      </c>
      <c r="N1510" s="496">
        <v>1907</v>
      </c>
      <c r="O1510" s="503">
        <v>10</v>
      </c>
      <c r="P1510" s="471">
        <v>0</v>
      </c>
      <c r="Q1510" s="471">
        <v>0</v>
      </c>
      <c r="R1510" s="471">
        <v>0</v>
      </c>
      <c r="S1510" s="471">
        <v>0</v>
      </c>
      <c r="T1510" s="471">
        <v>0</v>
      </c>
      <c r="U1510" s="471">
        <v>0</v>
      </c>
      <c r="V1510" s="471">
        <v>0</v>
      </c>
      <c r="W1510" s="471">
        <v>0</v>
      </c>
      <c r="X1510" s="496">
        <v>0</v>
      </c>
      <c r="Y1510" s="503">
        <v>25</v>
      </c>
      <c r="Z1510" s="471">
        <v>0</v>
      </c>
      <c r="AA1510" s="471">
        <v>0</v>
      </c>
      <c r="AB1510" s="471">
        <v>0</v>
      </c>
      <c r="AC1510" s="471">
        <v>0</v>
      </c>
      <c r="AD1510" s="471">
        <v>0</v>
      </c>
      <c r="AE1510" s="471">
        <v>0</v>
      </c>
      <c r="AF1510" s="471">
        <v>0</v>
      </c>
      <c r="AG1510" s="471">
        <v>0</v>
      </c>
      <c r="AH1510" s="496">
        <v>0</v>
      </c>
      <c r="AI1510" s="503">
        <v>50</v>
      </c>
      <c r="AJ1510" s="471">
        <v>0</v>
      </c>
      <c r="AK1510" s="471">
        <v>0</v>
      </c>
      <c r="AL1510" s="471">
        <v>0</v>
      </c>
      <c r="AM1510" s="471">
        <v>0</v>
      </c>
      <c r="AN1510" s="471">
        <v>0</v>
      </c>
      <c r="AO1510" s="471">
        <v>0</v>
      </c>
      <c r="AP1510" s="471">
        <v>0</v>
      </c>
      <c r="AQ1510" s="471">
        <v>0</v>
      </c>
      <c r="AR1510" s="496">
        <v>0</v>
      </c>
      <c r="AS1510" s="503">
        <v>100</v>
      </c>
      <c r="AT1510" s="471">
        <v>1</v>
      </c>
      <c r="AU1510" s="471">
        <v>0</v>
      </c>
      <c r="AV1510" s="471">
        <v>0</v>
      </c>
      <c r="AW1510" s="471">
        <v>0</v>
      </c>
      <c r="AX1510" s="471">
        <v>1</v>
      </c>
      <c r="AY1510" s="471">
        <v>0</v>
      </c>
      <c r="AZ1510" s="471">
        <v>0</v>
      </c>
      <c r="BA1510" s="471">
        <v>0</v>
      </c>
      <c r="BB1510" s="496">
        <v>2</v>
      </c>
      <c r="BC1510" s="503">
        <v>0</v>
      </c>
      <c r="BD1510" s="471">
        <v>0</v>
      </c>
      <c r="BE1510" s="471">
        <v>0</v>
      </c>
      <c r="BF1510" s="471">
        <v>0</v>
      </c>
      <c r="BG1510" s="471">
        <v>0</v>
      </c>
      <c r="BH1510" s="471">
        <v>0</v>
      </c>
      <c r="BI1510" s="471">
        <v>0</v>
      </c>
      <c r="BJ1510" s="471">
        <v>0</v>
      </c>
      <c r="BK1510" s="471">
        <v>0</v>
      </c>
      <c r="BL1510" s="496">
        <v>0</v>
      </c>
      <c r="BM1510" s="471">
        <v>1</v>
      </c>
      <c r="BN1510" s="471">
        <v>0</v>
      </c>
      <c r="BO1510" s="471">
        <v>0</v>
      </c>
      <c r="BP1510" s="471">
        <v>0</v>
      </c>
      <c r="BQ1510" s="471">
        <v>1</v>
      </c>
      <c r="BR1510" s="471">
        <v>0</v>
      </c>
      <c r="BS1510" s="471">
        <v>0</v>
      </c>
      <c r="BT1510" s="471">
        <v>0</v>
      </c>
      <c r="BU1510" s="496">
        <v>2</v>
      </c>
      <c r="BV1510" s="471">
        <v>1403</v>
      </c>
      <c r="BW1510" s="471">
        <v>246</v>
      </c>
      <c r="BX1510" s="471">
        <v>142</v>
      </c>
      <c r="BY1510" s="471">
        <v>46</v>
      </c>
      <c r="BZ1510" s="471">
        <v>36</v>
      </c>
      <c r="CA1510" s="471">
        <v>24</v>
      </c>
      <c r="CB1510" s="471">
        <v>10</v>
      </c>
      <c r="CC1510" s="471">
        <v>2</v>
      </c>
      <c r="CD1510" s="496">
        <v>1909</v>
      </c>
      <c r="CE1510" s="503">
        <v>10</v>
      </c>
      <c r="CF1510" s="471">
        <v>0</v>
      </c>
      <c r="CG1510" s="471">
        <v>0</v>
      </c>
      <c r="CH1510" s="471">
        <v>0</v>
      </c>
      <c r="CI1510" s="471">
        <v>0</v>
      </c>
      <c r="CJ1510" s="471">
        <v>0</v>
      </c>
      <c r="CK1510" s="471">
        <v>0</v>
      </c>
      <c r="CL1510" s="471">
        <v>0</v>
      </c>
      <c r="CM1510" s="471">
        <v>0</v>
      </c>
      <c r="CN1510" s="496">
        <v>0</v>
      </c>
      <c r="CO1510" s="503">
        <v>25</v>
      </c>
      <c r="CP1510" s="471">
        <v>0</v>
      </c>
      <c r="CQ1510" s="471">
        <v>0</v>
      </c>
      <c r="CR1510" s="471">
        <v>0</v>
      </c>
      <c r="CS1510" s="471">
        <v>0</v>
      </c>
      <c r="CT1510" s="471">
        <v>0</v>
      </c>
      <c r="CU1510" s="471">
        <v>0</v>
      </c>
      <c r="CV1510" s="471">
        <v>0</v>
      </c>
      <c r="CW1510" s="471">
        <v>0</v>
      </c>
      <c r="CX1510" s="496">
        <v>0</v>
      </c>
      <c r="CY1510" s="503">
        <v>50</v>
      </c>
      <c r="CZ1510" s="471">
        <v>0</v>
      </c>
      <c r="DA1510" s="471">
        <v>0</v>
      </c>
      <c r="DB1510" s="471">
        <v>0</v>
      </c>
      <c r="DC1510" s="471">
        <v>0</v>
      </c>
      <c r="DD1510" s="471">
        <v>0</v>
      </c>
      <c r="DE1510" s="471">
        <v>0</v>
      </c>
      <c r="DF1510" s="471">
        <v>0</v>
      </c>
      <c r="DG1510" s="471">
        <v>0</v>
      </c>
      <c r="DH1510" s="496">
        <v>0</v>
      </c>
      <c r="DI1510" s="503">
        <v>100</v>
      </c>
      <c r="DJ1510" s="471">
        <v>143</v>
      </c>
      <c r="DK1510" s="471">
        <v>21</v>
      </c>
      <c r="DL1510" s="471">
        <v>18</v>
      </c>
      <c r="DM1510" s="471">
        <v>7</v>
      </c>
      <c r="DN1510" s="471">
        <v>6</v>
      </c>
      <c r="DO1510" s="471">
        <v>2</v>
      </c>
      <c r="DP1510" s="471">
        <v>1</v>
      </c>
      <c r="DQ1510" s="471">
        <v>1</v>
      </c>
      <c r="DR1510" s="496">
        <v>199</v>
      </c>
      <c r="DS1510" s="503">
        <v>0</v>
      </c>
      <c r="DT1510" s="471">
        <v>0</v>
      </c>
      <c r="DU1510" s="471">
        <v>0</v>
      </c>
      <c r="DV1510" s="471">
        <v>0</v>
      </c>
      <c r="DW1510" s="471">
        <v>0</v>
      </c>
      <c r="DX1510" s="471">
        <v>0</v>
      </c>
      <c r="DY1510" s="471">
        <v>0</v>
      </c>
      <c r="DZ1510" s="471">
        <v>0</v>
      </c>
      <c r="EA1510" s="471">
        <v>0</v>
      </c>
      <c r="EB1510" s="496">
        <v>0</v>
      </c>
      <c r="EC1510" s="471">
        <v>143</v>
      </c>
      <c r="ED1510" s="471">
        <v>21</v>
      </c>
      <c r="EE1510" s="471">
        <v>18</v>
      </c>
      <c r="EF1510" s="471">
        <v>7</v>
      </c>
      <c r="EG1510" s="471">
        <v>6</v>
      </c>
      <c r="EH1510" s="471">
        <v>2</v>
      </c>
      <c r="EI1510" s="471">
        <v>1</v>
      </c>
      <c r="EJ1510" s="471">
        <v>1</v>
      </c>
      <c r="EK1510" s="496">
        <v>199</v>
      </c>
      <c r="EL1510" s="518">
        <v>50</v>
      </c>
      <c r="EM1510" s="471">
        <v>0</v>
      </c>
      <c r="EN1510" s="471">
        <v>0</v>
      </c>
      <c r="EO1510" s="471">
        <v>0</v>
      </c>
      <c r="EP1510" s="471">
        <v>0</v>
      </c>
      <c r="EQ1510" s="471">
        <v>0</v>
      </c>
      <c r="ER1510" s="471">
        <v>0</v>
      </c>
      <c r="ES1510" s="471">
        <v>0</v>
      </c>
      <c r="ET1510" s="471">
        <v>0</v>
      </c>
      <c r="EU1510" s="496">
        <v>0</v>
      </c>
      <c r="EV1510" s="503">
        <v>100</v>
      </c>
      <c r="EW1510" s="471">
        <v>0</v>
      </c>
      <c r="EX1510" s="471">
        <v>0</v>
      </c>
      <c r="EY1510" s="471">
        <v>0</v>
      </c>
      <c r="EZ1510" s="471">
        <v>0</v>
      </c>
      <c r="FA1510" s="471">
        <v>0</v>
      </c>
      <c r="FB1510" s="471">
        <v>0</v>
      </c>
      <c r="FC1510" s="471">
        <v>0</v>
      </c>
      <c r="FD1510" s="471">
        <v>0</v>
      </c>
      <c r="FE1510" s="496">
        <v>0</v>
      </c>
      <c r="FF1510" s="503">
        <v>150</v>
      </c>
      <c r="FG1510" s="471">
        <v>0</v>
      </c>
      <c r="FH1510" s="471">
        <v>0</v>
      </c>
      <c r="FI1510" s="471">
        <v>0</v>
      </c>
      <c r="FJ1510" s="471">
        <v>0</v>
      </c>
      <c r="FK1510" s="471">
        <v>0</v>
      </c>
      <c r="FL1510" s="471">
        <v>0</v>
      </c>
      <c r="FM1510" s="471">
        <v>0</v>
      </c>
      <c r="FN1510" s="471">
        <v>0</v>
      </c>
      <c r="FO1510" s="496">
        <v>0</v>
      </c>
      <c r="FP1510" s="503">
        <v>200</v>
      </c>
      <c r="FQ1510" s="471">
        <v>46</v>
      </c>
      <c r="FR1510" s="471">
        <v>6</v>
      </c>
      <c r="FS1510" s="471">
        <v>5</v>
      </c>
      <c r="FT1510" s="471">
        <v>0</v>
      </c>
      <c r="FU1510" s="471">
        <v>1</v>
      </c>
      <c r="FV1510" s="471">
        <v>2</v>
      </c>
      <c r="FW1510" s="471">
        <v>0</v>
      </c>
      <c r="FX1510" s="471">
        <v>0</v>
      </c>
      <c r="FY1510" s="496">
        <v>60</v>
      </c>
      <c r="FZ1510" s="503">
        <v>0</v>
      </c>
      <c r="GA1510" s="471">
        <v>0</v>
      </c>
      <c r="GB1510" s="471">
        <v>0</v>
      </c>
      <c r="GC1510" s="471">
        <v>0</v>
      </c>
      <c r="GD1510" s="471">
        <v>0</v>
      </c>
      <c r="GE1510" s="471">
        <v>0</v>
      </c>
      <c r="GF1510" s="471">
        <v>0</v>
      </c>
      <c r="GG1510" s="471">
        <v>0</v>
      </c>
      <c r="GH1510" s="471">
        <v>0</v>
      </c>
      <c r="GI1510" s="496">
        <v>0</v>
      </c>
      <c r="GJ1510" s="471">
        <v>46</v>
      </c>
      <c r="GK1510" s="471">
        <v>6</v>
      </c>
      <c r="GL1510" s="471">
        <v>5</v>
      </c>
      <c r="GM1510" s="471">
        <v>0</v>
      </c>
      <c r="GN1510" s="471">
        <v>1</v>
      </c>
      <c r="GO1510" s="471">
        <v>2</v>
      </c>
      <c r="GP1510" s="471">
        <v>0</v>
      </c>
      <c r="GQ1510" s="471">
        <v>0</v>
      </c>
      <c r="GR1510" s="496">
        <v>60</v>
      </c>
      <c r="GS1510" s="503">
        <v>100</v>
      </c>
      <c r="GT1510" s="471">
        <v>0</v>
      </c>
      <c r="GU1510" s="471">
        <v>0</v>
      </c>
      <c r="GV1510" s="471">
        <v>0</v>
      </c>
      <c r="GW1510" s="471">
        <v>0</v>
      </c>
      <c r="GX1510" s="471">
        <v>0</v>
      </c>
      <c r="GY1510" s="471">
        <v>0</v>
      </c>
      <c r="GZ1510" s="471">
        <v>0</v>
      </c>
      <c r="HA1510" s="471">
        <v>0</v>
      </c>
      <c r="HB1510" s="496">
        <v>0</v>
      </c>
      <c r="HC1510" s="503">
        <v>150</v>
      </c>
      <c r="HD1510" s="471">
        <v>0</v>
      </c>
      <c r="HE1510" s="471">
        <v>0</v>
      </c>
      <c r="HF1510" s="471">
        <v>0</v>
      </c>
      <c r="HG1510" s="471">
        <v>0</v>
      </c>
      <c r="HH1510" s="471">
        <v>0</v>
      </c>
      <c r="HI1510" s="471">
        <v>0</v>
      </c>
      <c r="HJ1510" s="471">
        <v>0</v>
      </c>
      <c r="HK1510" s="471">
        <v>0</v>
      </c>
      <c r="HL1510" s="496">
        <v>0</v>
      </c>
      <c r="HM1510" s="503">
        <v>200</v>
      </c>
      <c r="HN1510" s="471">
        <v>0</v>
      </c>
      <c r="HO1510" s="471">
        <v>0</v>
      </c>
      <c r="HP1510" s="471">
        <v>0</v>
      </c>
      <c r="HQ1510" s="471">
        <v>0</v>
      </c>
      <c r="HR1510" s="471">
        <v>0</v>
      </c>
      <c r="HS1510" s="471">
        <v>0</v>
      </c>
      <c r="HT1510" s="471">
        <v>0</v>
      </c>
      <c r="HU1510" s="471">
        <v>0</v>
      </c>
      <c r="HV1510" s="496">
        <v>0</v>
      </c>
      <c r="HW1510" s="503">
        <v>250</v>
      </c>
      <c r="HX1510" s="471">
        <v>0</v>
      </c>
      <c r="HY1510" s="471">
        <v>0</v>
      </c>
      <c r="HZ1510" s="471">
        <v>0</v>
      </c>
      <c r="IA1510" s="471">
        <v>0</v>
      </c>
      <c r="IB1510" s="471">
        <v>0</v>
      </c>
      <c r="IC1510" s="471">
        <v>0</v>
      </c>
      <c r="ID1510" s="471">
        <v>0</v>
      </c>
      <c r="IE1510" s="471">
        <v>0</v>
      </c>
      <c r="IF1510" s="496">
        <v>0</v>
      </c>
      <c r="IG1510" s="503">
        <v>300</v>
      </c>
      <c r="IH1510" s="471">
        <v>25</v>
      </c>
      <c r="II1510" s="471">
        <v>6</v>
      </c>
      <c r="IJ1510" s="471">
        <v>1</v>
      </c>
      <c r="IK1510" s="471">
        <v>1</v>
      </c>
      <c r="IL1510" s="471">
        <v>0</v>
      </c>
      <c r="IM1510" s="471">
        <v>0</v>
      </c>
      <c r="IN1510" s="471">
        <v>0</v>
      </c>
      <c r="IO1510" s="471">
        <v>0</v>
      </c>
      <c r="IP1510" s="496">
        <v>33</v>
      </c>
      <c r="IQ1510" s="503">
        <v>0</v>
      </c>
      <c r="IR1510" s="471">
        <v>0</v>
      </c>
      <c r="IS1510" s="471">
        <v>0</v>
      </c>
      <c r="IT1510" s="471">
        <v>0</v>
      </c>
      <c r="IU1510" s="471">
        <v>0</v>
      </c>
      <c r="IV1510" s="471">
        <v>0</v>
      </c>
      <c r="IW1510" s="471">
        <v>0</v>
      </c>
      <c r="IX1510" s="471">
        <v>0</v>
      </c>
      <c r="IY1510" s="471">
        <v>0</v>
      </c>
      <c r="IZ1510" s="496">
        <v>0</v>
      </c>
      <c r="JA1510" s="471">
        <v>25</v>
      </c>
      <c r="JB1510" s="471">
        <v>6</v>
      </c>
      <c r="JC1510" s="471">
        <v>1</v>
      </c>
      <c r="JD1510" s="471">
        <v>1</v>
      </c>
      <c r="JE1510" s="471">
        <v>0</v>
      </c>
      <c r="JF1510" s="471">
        <v>0</v>
      </c>
      <c r="JG1510" s="471">
        <v>0</v>
      </c>
      <c r="JH1510" s="471">
        <v>0</v>
      </c>
      <c r="JI1510" s="471">
        <v>33</v>
      </c>
      <c r="JJ1510" s="503">
        <v>0</v>
      </c>
      <c r="JK1510" s="471">
        <v>231</v>
      </c>
      <c r="JL1510" s="471">
        <v>87</v>
      </c>
      <c r="JM1510" s="471">
        <v>66</v>
      </c>
      <c r="JN1510" s="471">
        <v>24</v>
      </c>
      <c r="JO1510" s="471">
        <v>14</v>
      </c>
      <c r="JP1510" s="471">
        <v>13</v>
      </c>
      <c r="JQ1510" s="471">
        <v>2</v>
      </c>
      <c r="JR1510" s="471">
        <v>1</v>
      </c>
      <c r="JS1510" s="496">
        <v>438</v>
      </c>
      <c r="JT1510" s="503">
        <v>10</v>
      </c>
      <c r="JU1510" s="471">
        <v>0</v>
      </c>
      <c r="JV1510" s="471">
        <v>0</v>
      </c>
      <c r="JW1510" s="471">
        <v>0</v>
      </c>
      <c r="JX1510" s="471">
        <v>0</v>
      </c>
      <c r="JY1510" s="471">
        <v>0</v>
      </c>
      <c r="JZ1510" s="471">
        <v>0</v>
      </c>
      <c r="KA1510" s="471">
        <v>0</v>
      </c>
      <c r="KB1510" s="471">
        <v>0</v>
      </c>
      <c r="KC1510" s="496">
        <v>0</v>
      </c>
      <c r="KD1510" s="503">
        <v>50</v>
      </c>
      <c r="KE1510" s="471">
        <v>3</v>
      </c>
      <c r="KF1510" s="471">
        <v>4</v>
      </c>
      <c r="KG1510" s="471">
        <v>0</v>
      </c>
      <c r="KH1510" s="471">
        <v>2</v>
      </c>
      <c r="KI1510" s="471">
        <v>0</v>
      </c>
      <c r="KJ1510" s="471">
        <v>1</v>
      </c>
      <c r="KK1510" s="471">
        <v>0</v>
      </c>
      <c r="KL1510" s="471">
        <v>0</v>
      </c>
      <c r="KM1510" s="496">
        <v>10</v>
      </c>
      <c r="KN1510" s="503">
        <v>0</v>
      </c>
      <c r="KO1510" s="471">
        <v>0</v>
      </c>
      <c r="KP1510" s="471">
        <v>0</v>
      </c>
      <c r="KQ1510" s="471">
        <v>0</v>
      </c>
      <c r="KR1510" s="471">
        <v>0</v>
      </c>
      <c r="KS1510" s="471">
        <v>0</v>
      </c>
      <c r="KT1510" s="471">
        <v>0</v>
      </c>
      <c r="KU1510" s="471">
        <v>0</v>
      </c>
      <c r="KV1510" s="471">
        <v>0</v>
      </c>
      <c r="KW1510" s="496">
        <v>0</v>
      </c>
      <c r="KX1510" s="471">
        <v>234</v>
      </c>
      <c r="KY1510" s="471">
        <v>91</v>
      </c>
      <c r="KZ1510" s="471">
        <v>66</v>
      </c>
      <c r="LA1510" s="471">
        <v>26</v>
      </c>
      <c r="LB1510" s="471">
        <v>14</v>
      </c>
      <c r="LC1510" s="471">
        <v>14</v>
      </c>
      <c r="LD1510" s="471">
        <v>2</v>
      </c>
      <c r="LE1510" s="471">
        <v>1</v>
      </c>
      <c r="LF1510" s="496">
        <v>448</v>
      </c>
      <c r="LG1510" s="262"/>
      <c r="LH1510" s="262"/>
      <c r="LI1510" s="262"/>
      <c r="LJ1510" s="262"/>
      <c r="LK1510" s="262"/>
      <c r="LL1510" s="262"/>
      <c r="LM1510" s="262"/>
      <c r="LN1510" s="262"/>
      <c r="LO1510" s="262"/>
      <c r="LP1510" s="262"/>
      <c r="LQ1510" s="262"/>
      <c r="LR1510" s="262"/>
      <c r="LS1510" s="262"/>
      <c r="LT1510" s="262"/>
      <c r="LU1510" s="262"/>
      <c r="LV1510" s="262"/>
      <c r="LW1510" s="262"/>
      <c r="LX1510" s="262"/>
      <c r="LY1510" s="262"/>
      <c r="LZ1510" s="262"/>
      <c r="MA1510" s="262"/>
      <c r="MB1510" s="262"/>
      <c r="MC1510" s="262"/>
      <c r="MD1510" s="262"/>
      <c r="ME1510" s="262"/>
      <c r="MF1510" s="262"/>
      <c r="MG1510" s="262"/>
      <c r="MH1510" s="262"/>
      <c r="MI1510" s="262"/>
      <c r="MJ1510" s="262"/>
      <c r="MK1510" s="262"/>
      <c r="ML1510" s="262"/>
      <c r="MM1510" s="262"/>
      <c r="MN1510" s="262"/>
      <c r="MO1510" s="262"/>
      <c r="MP1510" s="262"/>
      <c r="MQ1510" s="262"/>
      <c r="MR1510" s="262"/>
      <c r="MS1510" s="262"/>
      <c r="MT1510" s="262"/>
      <c r="MU1510" s="262"/>
    </row>
    <row r="1511" spans="1:359" x14ac:dyDescent="0.2">
      <c r="A1511" s="241" t="s">
        <v>441</v>
      </c>
      <c r="B1511" s="476" t="s">
        <v>1042</v>
      </c>
      <c r="C1511" s="326" t="s">
        <v>807</v>
      </c>
      <c r="D1511" s="283" t="s">
        <v>442</v>
      </c>
      <c r="E1511" s="503">
        <v>0</v>
      </c>
      <c r="F1511" s="471">
        <v>468</v>
      </c>
      <c r="G1511" s="471">
        <v>260</v>
      </c>
      <c r="H1511" s="471">
        <v>168</v>
      </c>
      <c r="I1511" s="471">
        <v>112</v>
      </c>
      <c r="J1511" s="471">
        <v>52</v>
      </c>
      <c r="K1511" s="471">
        <v>36</v>
      </c>
      <c r="L1511" s="471">
        <v>24</v>
      </c>
      <c r="M1511" s="471">
        <v>2</v>
      </c>
      <c r="N1511" s="496">
        <v>1122</v>
      </c>
      <c r="O1511" s="503">
        <v>10</v>
      </c>
      <c r="P1511" s="471">
        <v>0</v>
      </c>
      <c r="Q1511" s="471">
        <v>0</v>
      </c>
      <c r="R1511" s="471">
        <v>0</v>
      </c>
      <c r="S1511" s="471">
        <v>0</v>
      </c>
      <c r="T1511" s="471">
        <v>0</v>
      </c>
      <c r="U1511" s="471">
        <v>0</v>
      </c>
      <c r="V1511" s="471">
        <v>0</v>
      </c>
      <c r="W1511" s="471">
        <v>0</v>
      </c>
      <c r="X1511" s="496">
        <v>0</v>
      </c>
      <c r="Y1511" s="503">
        <v>25</v>
      </c>
      <c r="Z1511" s="471">
        <v>0</v>
      </c>
      <c r="AA1511" s="471">
        <v>0</v>
      </c>
      <c r="AB1511" s="471">
        <v>0</v>
      </c>
      <c r="AC1511" s="471">
        <v>0</v>
      </c>
      <c r="AD1511" s="471">
        <v>0</v>
      </c>
      <c r="AE1511" s="471">
        <v>0</v>
      </c>
      <c r="AF1511" s="471">
        <v>0</v>
      </c>
      <c r="AG1511" s="471">
        <v>0</v>
      </c>
      <c r="AH1511" s="496">
        <v>0</v>
      </c>
      <c r="AI1511" s="503">
        <v>50</v>
      </c>
      <c r="AJ1511" s="471">
        <v>2</v>
      </c>
      <c r="AK1511" s="471">
        <v>2</v>
      </c>
      <c r="AL1511" s="471">
        <v>0</v>
      </c>
      <c r="AM1511" s="471">
        <v>0</v>
      </c>
      <c r="AN1511" s="471">
        <v>0</v>
      </c>
      <c r="AO1511" s="471">
        <v>1</v>
      </c>
      <c r="AP1511" s="471">
        <v>0</v>
      </c>
      <c r="AQ1511" s="471">
        <v>0</v>
      </c>
      <c r="AR1511" s="496">
        <v>5</v>
      </c>
      <c r="AS1511" s="503">
        <v>100</v>
      </c>
      <c r="AT1511" s="471">
        <v>1</v>
      </c>
      <c r="AU1511" s="471">
        <v>2</v>
      </c>
      <c r="AV1511" s="471">
        <v>0</v>
      </c>
      <c r="AW1511" s="471">
        <v>0</v>
      </c>
      <c r="AX1511" s="471">
        <v>1</v>
      </c>
      <c r="AY1511" s="471">
        <v>0</v>
      </c>
      <c r="AZ1511" s="471">
        <v>1</v>
      </c>
      <c r="BA1511" s="471">
        <v>0</v>
      </c>
      <c r="BB1511" s="496">
        <v>5</v>
      </c>
      <c r="BC1511" s="503">
        <v>0</v>
      </c>
      <c r="BD1511" s="471">
        <v>0</v>
      </c>
      <c r="BE1511" s="471">
        <v>0</v>
      </c>
      <c r="BF1511" s="471">
        <v>0</v>
      </c>
      <c r="BG1511" s="471">
        <v>0</v>
      </c>
      <c r="BH1511" s="471">
        <v>0</v>
      </c>
      <c r="BI1511" s="471">
        <v>0</v>
      </c>
      <c r="BJ1511" s="471">
        <v>0</v>
      </c>
      <c r="BK1511" s="471">
        <v>0</v>
      </c>
      <c r="BL1511" s="496">
        <v>0</v>
      </c>
      <c r="BM1511" s="471">
        <v>3</v>
      </c>
      <c r="BN1511" s="471">
        <v>4</v>
      </c>
      <c r="BO1511" s="471">
        <v>0</v>
      </c>
      <c r="BP1511" s="471">
        <v>0</v>
      </c>
      <c r="BQ1511" s="471">
        <v>1</v>
      </c>
      <c r="BR1511" s="471">
        <v>1</v>
      </c>
      <c r="BS1511" s="471">
        <v>1</v>
      </c>
      <c r="BT1511" s="471">
        <v>0</v>
      </c>
      <c r="BU1511" s="496">
        <v>10</v>
      </c>
      <c r="BV1511" s="471">
        <v>471</v>
      </c>
      <c r="BW1511" s="471">
        <v>264</v>
      </c>
      <c r="BX1511" s="471">
        <v>168</v>
      </c>
      <c r="BY1511" s="471">
        <v>112</v>
      </c>
      <c r="BZ1511" s="471">
        <v>53</v>
      </c>
      <c r="CA1511" s="471">
        <v>37</v>
      </c>
      <c r="CB1511" s="471">
        <v>25</v>
      </c>
      <c r="CC1511" s="471">
        <v>2</v>
      </c>
      <c r="CD1511" s="496">
        <v>1132</v>
      </c>
      <c r="CE1511" s="503">
        <v>10</v>
      </c>
      <c r="CF1511" s="471">
        <v>0</v>
      </c>
      <c r="CG1511" s="471">
        <v>0</v>
      </c>
      <c r="CH1511" s="471">
        <v>0</v>
      </c>
      <c r="CI1511" s="471">
        <v>0</v>
      </c>
      <c r="CJ1511" s="471">
        <v>0</v>
      </c>
      <c r="CK1511" s="471">
        <v>0</v>
      </c>
      <c r="CL1511" s="471">
        <v>0</v>
      </c>
      <c r="CM1511" s="471">
        <v>0</v>
      </c>
      <c r="CN1511" s="496">
        <v>0</v>
      </c>
      <c r="CO1511" s="503">
        <v>25</v>
      </c>
      <c r="CP1511" s="471">
        <v>0</v>
      </c>
      <c r="CQ1511" s="471">
        <v>0</v>
      </c>
      <c r="CR1511" s="471">
        <v>0</v>
      </c>
      <c r="CS1511" s="471">
        <v>0</v>
      </c>
      <c r="CT1511" s="471">
        <v>0</v>
      </c>
      <c r="CU1511" s="471">
        <v>0</v>
      </c>
      <c r="CV1511" s="471">
        <v>0</v>
      </c>
      <c r="CW1511" s="471">
        <v>0</v>
      </c>
      <c r="CX1511" s="496">
        <v>0</v>
      </c>
      <c r="CY1511" s="503">
        <v>50</v>
      </c>
      <c r="CZ1511" s="471">
        <v>0</v>
      </c>
      <c r="DA1511" s="471">
        <v>0</v>
      </c>
      <c r="DB1511" s="471">
        <v>0</v>
      </c>
      <c r="DC1511" s="471">
        <v>0</v>
      </c>
      <c r="DD1511" s="471">
        <v>0</v>
      </c>
      <c r="DE1511" s="471">
        <v>0</v>
      </c>
      <c r="DF1511" s="471">
        <v>0</v>
      </c>
      <c r="DG1511" s="471">
        <v>0</v>
      </c>
      <c r="DH1511" s="496">
        <v>0</v>
      </c>
      <c r="DI1511" s="503">
        <v>100</v>
      </c>
      <c r="DJ1511" s="471">
        <v>20</v>
      </c>
      <c r="DK1511" s="471">
        <v>10</v>
      </c>
      <c r="DL1511" s="471">
        <v>8</v>
      </c>
      <c r="DM1511" s="471">
        <v>3</v>
      </c>
      <c r="DN1511" s="471">
        <v>5</v>
      </c>
      <c r="DO1511" s="471">
        <v>4</v>
      </c>
      <c r="DP1511" s="471">
        <v>0</v>
      </c>
      <c r="DQ1511" s="471">
        <v>0</v>
      </c>
      <c r="DR1511" s="496">
        <v>50</v>
      </c>
      <c r="DS1511" s="503">
        <v>0</v>
      </c>
      <c r="DT1511" s="471">
        <v>0</v>
      </c>
      <c r="DU1511" s="471">
        <v>0</v>
      </c>
      <c r="DV1511" s="471">
        <v>0</v>
      </c>
      <c r="DW1511" s="471">
        <v>0</v>
      </c>
      <c r="DX1511" s="471">
        <v>0</v>
      </c>
      <c r="DY1511" s="471">
        <v>0</v>
      </c>
      <c r="DZ1511" s="471">
        <v>0</v>
      </c>
      <c r="EA1511" s="471">
        <v>0</v>
      </c>
      <c r="EB1511" s="496">
        <v>0</v>
      </c>
      <c r="EC1511" s="471">
        <v>20</v>
      </c>
      <c r="ED1511" s="471">
        <v>10</v>
      </c>
      <c r="EE1511" s="471">
        <v>8</v>
      </c>
      <c r="EF1511" s="471">
        <v>3</v>
      </c>
      <c r="EG1511" s="471">
        <v>5</v>
      </c>
      <c r="EH1511" s="471">
        <v>4</v>
      </c>
      <c r="EI1511" s="471">
        <v>0</v>
      </c>
      <c r="EJ1511" s="471">
        <v>0</v>
      </c>
      <c r="EK1511" s="496">
        <v>50</v>
      </c>
      <c r="EL1511" s="518">
        <v>50</v>
      </c>
      <c r="EM1511" s="471">
        <v>0</v>
      </c>
      <c r="EN1511" s="471">
        <v>0</v>
      </c>
      <c r="EO1511" s="471">
        <v>0</v>
      </c>
      <c r="EP1511" s="471">
        <v>0</v>
      </c>
      <c r="EQ1511" s="471">
        <v>0</v>
      </c>
      <c r="ER1511" s="471">
        <v>0</v>
      </c>
      <c r="ES1511" s="471">
        <v>0</v>
      </c>
      <c r="ET1511" s="471">
        <v>0</v>
      </c>
      <c r="EU1511" s="496">
        <v>0</v>
      </c>
      <c r="EV1511" s="503">
        <v>100</v>
      </c>
      <c r="EW1511" s="471">
        <v>0</v>
      </c>
      <c r="EX1511" s="471">
        <v>0</v>
      </c>
      <c r="EY1511" s="471">
        <v>0</v>
      </c>
      <c r="EZ1511" s="471">
        <v>0</v>
      </c>
      <c r="FA1511" s="471">
        <v>0</v>
      </c>
      <c r="FB1511" s="471">
        <v>0</v>
      </c>
      <c r="FC1511" s="471">
        <v>0</v>
      </c>
      <c r="FD1511" s="471">
        <v>0</v>
      </c>
      <c r="FE1511" s="496">
        <v>0</v>
      </c>
      <c r="FF1511" s="503">
        <v>150</v>
      </c>
      <c r="FG1511" s="471">
        <v>0</v>
      </c>
      <c r="FH1511" s="471">
        <v>0</v>
      </c>
      <c r="FI1511" s="471">
        <v>0</v>
      </c>
      <c r="FJ1511" s="471">
        <v>0</v>
      </c>
      <c r="FK1511" s="471">
        <v>0</v>
      </c>
      <c r="FL1511" s="471">
        <v>0</v>
      </c>
      <c r="FM1511" s="471">
        <v>0</v>
      </c>
      <c r="FN1511" s="471">
        <v>0</v>
      </c>
      <c r="FO1511" s="496">
        <v>0</v>
      </c>
      <c r="FP1511" s="503">
        <v>200</v>
      </c>
      <c r="FQ1511" s="471">
        <v>0</v>
      </c>
      <c r="FR1511" s="471">
        <v>0</v>
      </c>
      <c r="FS1511" s="471">
        <v>0</v>
      </c>
      <c r="FT1511" s="471">
        <v>0</v>
      </c>
      <c r="FU1511" s="471">
        <v>0</v>
      </c>
      <c r="FV1511" s="471">
        <v>0</v>
      </c>
      <c r="FW1511" s="471">
        <v>0</v>
      </c>
      <c r="FX1511" s="471">
        <v>0</v>
      </c>
      <c r="FY1511" s="496">
        <v>0</v>
      </c>
      <c r="FZ1511" s="503">
        <v>0</v>
      </c>
      <c r="GA1511" s="471">
        <v>0</v>
      </c>
      <c r="GB1511" s="471">
        <v>0</v>
      </c>
      <c r="GC1511" s="471">
        <v>0</v>
      </c>
      <c r="GD1511" s="471">
        <v>0</v>
      </c>
      <c r="GE1511" s="471">
        <v>0</v>
      </c>
      <c r="GF1511" s="471">
        <v>0</v>
      </c>
      <c r="GG1511" s="471">
        <v>0</v>
      </c>
      <c r="GH1511" s="471">
        <v>0</v>
      </c>
      <c r="GI1511" s="496">
        <v>0</v>
      </c>
      <c r="GJ1511" s="471">
        <v>0</v>
      </c>
      <c r="GK1511" s="471">
        <v>0</v>
      </c>
      <c r="GL1511" s="471">
        <v>0</v>
      </c>
      <c r="GM1511" s="471">
        <v>0</v>
      </c>
      <c r="GN1511" s="471">
        <v>0</v>
      </c>
      <c r="GO1511" s="471">
        <v>0</v>
      </c>
      <c r="GP1511" s="471">
        <v>0</v>
      </c>
      <c r="GQ1511" s="471">
        <v>0</v>
      </c>
      <c r="GR1511" s="496">
        <v>0</v>
      </c>
      <c r="GS1511" s="503">
        <v>100</v>
      </c>
      <c r="GT1511" s="471">
        <v>0</v>
      </c>
      <c r="GU1511" s="471">
        <v>0</v>
      </c>
      <c r="GV1511" s="471">
        <v>0</v>
      </c>
      <c r="GW1511" s="471">
        <v>0</v>
      </c>
      <c r="GX1511" s="471">
        <v>0</v>
      </c>
      <c r="GY1511" s="471">
        <v>0</v>
      </c>
      <c r="GZ1511" s="471">
        <v>0</v>
      </c>
      <c r="HA1511" s="471">
        <v>0</v>
      </c>
      <c r="HB1511" s="496">
        <v>0</v>
      </c>
      <c r="HC1511" s="503">
        <v>150</v>
      </c>
      <c r="HD1511" s="471">
        <v>0</v>
      </c>
      <c r="HE1511" s="471">
        <v>0</v>
      </c>
      <c r="HF1511" s="471">
        <v>0</v>
      </c>
      <c r="HG1511" s="471">
        <v>0</v>
      </c>
      <c r="HH1511" s="471">
        <v>0</v>
      </c>
      <c r="HI1511" s="471">
        <v>0</v>
      </c>
      <c r="HJ1511" s="471">
        <v>0</v>
      </c>
      <c r="HK1511" s="471">
        <v>0</v>
      </c>
      <c r="HL1511" s="496">
        <v>0</v>
      </c>
      <c r="HM1511" s="503">
        <v>200</v>
      </c>
      <c r="HN1511" s="471">
        <v>0</v>
      </c>
      <c r="HO1511" s="471">
        <v>0</v>
      </c>
      <c r="HP1511" s="471">
        <v>0</v>
      </c>
      <c r="HQ1511" s="471">
        <v>0</v>
      </c>
      <c r="HR1511" s="471">
        <v>0</v>
      </c>
      <c r="HS1511" s="471">
        <v>0</v>
      </c>
      <c r="HT1511" s="471">
        <v>0</v>
      </c>
      <c r="HU1511" s="471">
        <v>0</v>
      </c>
      <c r="HV1511" s="496">
        <v>0</v>
      </c>
      <c r="HW1511" s="503">
        <v>250</v>
      </c>
      <c r="HX1511" s="471">
        <v>0</v>
      </c>
      <c r="HY1511" s="471">
        <v>0</v>
      </c>
      <c r="HZ1511" s="471">
        <v>0</v>
      </c>
      <c r="IA1511" s="471">
        <v>0</v>
      </c>
      <c r="IB1511" s="471">
        <v>0</v>
      </c>
      <c r="IC1511" s="471">
        <v>0</v>
      </c>
      <c r="ID1511" s="471">
        <v>0</v>
      </c>
      <c r="IE1511" s="471">
        <v>0</v>
      </c>
      <c r="IF1511" s="496">
        <v>0</v>
      </c>
      <c r="IG1511" s="503">
        <v>300</v>
      </c>
      <c r="IH1511" s="471">
        <v>0</v>
      </c>
      <c r="II1511" s="471">
        <v>0</v>
      </c>
      <c r="IJ1511" s="471">
        <v>0</v>
      </c>
      <c r="IK1511" s="471">
        <v>0</v>
      </c>
      <c r="IL1511" s="471">
        <v>0</v>
      </c>
      <c r="IM1511" s="471">
        <v>0</v>
      </c>
      <c r="IN1511" s="471">
        <v>0</v>
      </c>
      <c r="IO1511" s="471">
        <v>0</v>
      </c>
      <c r="IP1511" s="496">
        <v>0</v>
      </c>
      <c r="IQ1511" s="503">
        <v>0</v>
      </c>
      <c r="IR1511" s="471">
        <v>0</v>
      </c>
      <c r="IS1511" s="471">
        <v>0</v>
      </c>
      <c r="IT1511" s="471">
        <v>0</v>
      </c>
      <c r="IU1511" s="471">
        <v>0</v>
      </c>
      <c r="IV1511" s="471">
        <v>0</v>
      </c>
      <c r="IW1511" s="471">
        <v>0</v>
      </c>
      <c r="IX1511" s="471">
        <v>0</v>
      </c>
      <c r="IY1511" s="471">
        <v>0</v>
      </c>
      <c r="IZ1511" s="496">
        <v>0</v>
      </c>
      <c r="JA1511" s="471">
        <v>0</v>
      </c>
      <c r="JB1511" s="471">
        <v>0</v>
      </c>
      <c r="JC1511" s="471">
        <v>0</v>
      </c>
      <c r="JD1511" s="471">
        <v>0</v>
      </c>
      <c r="JE1511" s="471">
        <v>0</v>
      </c>
      <c r="JF1511" s="471">
        <v>0</v>
      </c>
      <c r="JG1511" s="471">
        <v>0</v>
      </c>
      <c r="JH1511" s="471">
        <v>0</v>
      </c>
      <c r="JI1511" s="471">
        <v>0</v>
      </c>
      <c r="JJ1511" s="503">
        <v>0</v>
      </c>
      <c r="JK1511" s="471">
        <v>40</v>
      </c>
      <c r="JL1511" s="471">
        <v>36</v>
      </c>
      <c r="JM1511" s="471">
        <v>25</v>
      </c>
      <c r="JN1511" s="471">
        <v>22</v>
      </c>
      <c r="JO1511" s="471">
        <v>9</v>
      </c>
      <c r="JP1511" s="471">
        <v>8</v>
      </c>
      <c r="JQ1511" s="471">
        <v>10</v>
      </c>
      <c r="JR1511" s="471">
        <v>0</v>
      </c>
      <c r="JS1511" s="496">
        <v>150</v>
      </c>
      <c r="JT1511" s="503">
        <v>10</v>
      </c>
      <c r="JU1511" s="471">
        <v>0</v>
      </c>
      <c r="JV1511" s="471">
        <v>0</v>
      </c>
      <c r="JW1511" s="471">
        <v>0</v>
      </c>
      <c r="JX1511" s="471">
        <v>0</v>
      </c>
      <c r="JY1511" s="471">
        <v>0</v>
      </c>
      <c r="JZ1511" s="471">
        <v>0</v>
      </c>
      <c r="KA1511" s="471">
        <v>0</v>
      </c>
      <c r="KB1511" s="471">
        <v>0</v>
      </c>
      <c r="KC1511" s="496">
        <v>0</v>
      </c>
      <c r="KD1511" s="503">
        <v>50</v>
      </c>
      <c r="KE1511" s="471">
        <v>1</v>
      </c>
      <c r="KF1511" s="471">
        <v>0</v>
      </c>
      <c r="KG1511" s="471">
        <v>0</v>
      </c>
      <c r="KH1511" s="471">
        <v>0</v>
      </c>
      <c r="KI1511" s="471">
        <v>0</v>
      </c>
      <c r="KJ1511" s="471">
        <v>0</v>
      </c>
      <c r="KK1511" s="471">
        <v>0</v>
      </c>
      <c r="KL1511" s="471">
        <v>0</v>
      </c>
      <c r="KM1511" s="496">
        <v>1</v>
      </c>
      <c r="KN1511" s="503">
        <v>0</v>
      </c>
      <c r="KO1511" s="471">
        <v>0</v>
      </c>
      <c r="KP1511" s="471">
        <v>0</v>
      </c>
      <c r="KQ1511" s="471">
        <v>0</v>
      </c>
      <c r="KR1511" s="471">
        <v>0</v>
      </c>
      <c r="KS1511" s="471">
        <v>0</v>
      </c>
      <c r="KT1511" s="471">
        <v>0</v>
      </c>
      <c r="KU1511" s="471">
        <v>0</v>
      </c>
      <c r="KV1511" s="471">
        <v>0</v>
      </c>
      <c r="KW1511" s="496">
        <v>0</v>
      </c>
      <c r="KX1511" s="471">
        <v>41</v>
      </c>
      <c r="KY1511" s="471">
        <v>36</v>
      </c>
      <c r="KZ1511" s="471">
        <v>25</v>
      </c>
      <c r="LA1511" s="471">
        <v>22</v>
      </c>
      <c r="LB1511" s="471">
        <v>9</v>
      </c>
      <c r="LC1511" s="471">
        <v>8</v>
      </c>
      <c r="LD1511" s="471">
        <v>10</v>
      </c>
      <c r="LE1511" s="471">
        <v>0</v>
      </c>
      <c r="LF1511" s="496">
        <v>151</v>
      </c>
      <c r="LG1511" s="262"/>
      <c r="LH1511" s="262"/>
      <c r="LI1511" s="262"/>
      <c r="LJ1511" s="262"/>
      <c r="LK1511" s="262"/>
      <c r="LL1511" s="262"/>
      <c r="LM1511" s="262"/>
      <c r="LN1511" s="262"/>
      <c r="LO1511" s="262"/>
      <c r="LP1511" s="262"/>
      <c r="LQ1511" s="262"/>
      <c r="LR1511" s="262"/>
      <c r="LS1511" s="262"/>
      <c r="LT1511" s="262"/>
      <c r="LU1511" s="262"/>
      <c r="LV1511" s="262"/>
      <c r="LW1511" s="262"/>
      <c r="LX1511" s="262"/>
      <c r="LY1511" s="262"/>
      <c r="LZ1511" s="262"/>
      <c r="MA1511" s="262"/>
      <c r="MB1511" s="262"/>
      <c r="MC1511" s="262"/>
      <c r="MD1511" s="262"/>
      <c r="ME1511" s="262"/>
      <c r="MF1511" s="262"/>
      <c r="MG1511" s="262"/>
      <c r="MH1511" s="262"/>
      <c r="MI1511" s="262"/>
      <c r="MJ1511" s="262"/>
      <c r="MK1511" s="262"/>
      <c r="ML1511" s="262"/>
      <c r="MM1511" s="262"/>
      <c r="MN1511" s="262"/>
      <c r="MO1511" s="262"/>
      <c r="MP1511" s="262"/>
      <c r="MQ1511" s="262"/>
      <c r="MR1511" s="262"/>
      <c r="MS1511" s="262"/>
      <c r="MT1511" s="262"/>
      <c r="MU1511" s="262"/>
    </row>
    <row r="1512" spans="1:359" x14ac:dyDescent="0.2">
      <c r="A1512" s="241" t="s">
        <v>443</v>
      </c>
      <c r="B1512" s="476" t="s">
        <v>1043</v>
      </c>
      <c r="C1512" s="326" t="s">
        <v>782</v>
      </c>
      <c r="D1512" s="283" t="s">
        <v>444</v>
      </c>
      <c r="E1512" s="503">
        <v>0</v>
      </c>
      <c r="F1512" s="471">
        <v>28</v>
      </c>
      <c r="G1512" s="471">
        <v>30</v>
      </c>
      <c r="H1512" s="471">
        <v>103</v>
      </c>
      <c r="I1512" s="471">
        <v>92</v>
      </c>
      <c r="J1512" s="471">
        <v>43</v>
      </c>
      <c r="K1512" s="471">
        <v>17</v>
      </c>
      <c r="L1512" s="471">
        <v>24</v>
      </c>
      <c r="M1512" s="471">
        <v>16</v>
      </c>
      <c r="N1512" s="496">
        <v>353</v>
      </c>
      <c r="O1512" s="503">
        <v>10</v>
      </c>
      <c r="P1512" s="471">
        <v>0</v>
      </c>
      <c r="Q1512" s="471">
        <v>0</v>
      </c>
      <c r="R1512" s="471">
        <v>0</v>
      </c>
      <c r="S1512" s="471">
        <v>0</v>
      </c>
      <c r="T1512" s="471">
        <v>0</v>
      </c>
      <c r="U1512" s="471">
        <v>0</v>
      </c>
      <c r="V1512" s="471">
        <v>0</v>
      </c>
      <c r="W1512" s="471">
        <v>0</v>
      </c>
      <c r="X1512" s="496">
        <v>0</v>
      </c>
      <c r="Y1512" s="503">
        <v>25</v>
      </c>
      <c r="Z1512" s="471">
        <v>0</v>
      </c>
      <c r="AA1512" s="471">
        <v>0</v>
      </c>
      <c r="AB1512" s="471">
        <v>0</v>
      </c>
      <c r="AC1512" s="471">
        <v>0</v>
      </c>
      <c r="AD1512" s="471">
        <v>0</v>
      </c>
      <c r="AE1512" s="471">
        <v>0</v>
      </c>
      <c r="AF1512" s="471">
        <v>0</v>
      </c>
      <c r="AG1512" s="471">
        <v>0</v>
      </c>
      <c r="AH1512" s="496">
        <v>0</v>
      </c>
      <c r="AI1512" s="503">
        <v>50</v>
      </c>
      <c r="AJ1512" s="471">
        <v>0</v>
      </c>
      <c r="AK1512" s="471">
        <v>0</v>
      </c>
      <c r="AL1512" s="471">
        <v>0</v>
      </c>
      <c r="AM1512" s="471">
        <v>0</v>
      </c>
      <c r="AN1512" s="471">
        <v>0</v>
      </c>
      <c r="AO1512" s="471">
        <v>0</v>
      </c>
      <c r="AP1512" s="471">
        <v>0</v>
      </c>
      <c r="AQ1512" s="471">
        <v>0</v>
      </c>
      <c r="AR1512" s="496">
        <v>0</v>
      </c>
      <c r="AS1512" s="503">
        <v>100</v>
      </c>
      <c r="AT1512" s="471">
        <v>8</v>
      </c>
      <c r="AU1512" s="471">
        <v>13</v>
      </c>
      <c r="AV1512" s="471">
        <v>57</v>
      </c>
      <c r="AW1512" s="471">
        <v>49</v>
      </c>
      <c r="AX1512" s="471">
        <v>19</v>
      </c>
      <c r="AY1512" s="471">
        <v>11</v>
      </c>
      <c r="AZ1512" s="471">
        <v>12</v>
      </c>
      <c r="BA1512" s="471">
        <v>9</v>
      </c>
      <c r="BB1512" s="496">
        <v>178</v>
      </c>
      <c r="BC1512" s="503">
        <v>0</v>
      </c>
      <c r="BD1512" s="471">
        <v>0</v>
      </c>
      <c r="BE1512" s="471">
        <v>0</v>
      </c>
      <c r="BF1512" s="471">
        <v>0</v>
      </c>
      <c r="BG1512" s="471">
        <v>0</v>
      </c>
      <c r="BH1512" s="471">
        <v>0</v>
      </c>
      <c r="BI1512" s="471">
        <v>0</v>
      </c>
      <c r="BJ1512" s="471">
        <v>0</v>
      </c>
      <c r="BK1512" s="471">
        <v>0</v>
      </c>
      <c r="BL1512" s="496">
        <v>0</v>
      </c>
      <c r="BM1512" s="471">
        <v>8</v>
      </c>
      <c r="BN1512" s="471">
        <v>13</v>
      </c>
      <c r="BO1512" s="471">
        <v>57</v>
      </c>
      <c r="BP1512" s="471">
        <v>49</v>
      </c>
      <c r="BQ1512" s="471">
        <v>19</v>
      </c>
      <c r="BR1512" s="471">
        <v>11</v>
      </c>
      <c r="BS1512" s="471">
        <v>12</v>
      </c>
      <c r="BT1512" s="471">
        <v>9</v>
      </c>
      <c r="BU1512" s="496">
        <v>178</v>
      </c>
      <c r="BV1512" s="471">
        <v>36</v>
      </c>
      <c r="BW1512" s="471">
        <v>43</v>
      </c>
      <c r="BX1512" s="471">
        <v>160</v>
      </c>
      <c r="BY1512" s="471">
        <v>141</v>
      </c>
      <c r="BZ1512" s="471">
        <v>62</v>
      </c>
      <c r="CA1512" s="471">
        <v>28</v>
      </c>
      <c r="CB1512" s="471">
        <v>36</v>
      </c>
      <c r="CC1512" s="471">
        <v>25</v>
      </c>
      <c r="CD1512" s="496">
        <v>531</v>
      </c>
      <c r="CE1512" s="503">
        <v>10</v>
      </c>
      <c r="CF1512" s="471">
        <v>0</v>
      </c>
      <c r="CG1512" s="471">
        <v>0</v>
      </c>
      <c r="CH1512" s="471">
        <v>0</v>
      </c>
      <c r="CI1512" s="471">
        <v>0</v>
      </c>
      <c r="CJ1512" s="471">
        <v>0</v>
      </c>
      <c r="CK1512" s="471">
        <v>0</v>
      </c>
      <c r="CL1512" s="471">
        <v>0</v>
      </c>
      <c r="CM1512" s="471">
        <v>0</v>
      </c>
      <c r="CN1512" s="496">
        <v>0</v>
      </c>
      <c r="CO1512" s="503">
        <v>25</v>
      </c>
      <c r="CP1512" s="471">
        <v>0</v>
      </c>
      <c r="CQ1512" s="471">
        <v>0</v>
      </c>
      <c r="CR1512" s="471">
        <v>0</v>
      </c>
      <c r="CS1512" s="471">
        <v>0</v>
      </c>
      <c r="CT1512" s="471">
        <v>0</v>
      </c>
      <c r="CU1512" s="471">
        <v>0</v>
      </c>
      <c r="CV1512" s="471">
        <v>0</v>
      </c>
      <c r="CW1512" s="471">
        <v>0</v>
      </c>
      <c r="CX1512" s="496">
        <v>0</v>
      </c>
      <c r="CY1512" s="503">
        <v>50</v>
      </c>
      <c r="CZ1512" s="471">
        <v>7</v>
      </c>
      <c r="DA1512" s="471">
        <v>2</v>
      </c>
      <c r="DB1512" s="471">
        <v>42</v>
      </c>
      <c r="DC1512" s="471">
        <v>22</v>
      </c>
      <c r="DD1512" s="471">
        <v>9</v>
      </c>
      <c r="DE1512" s="471">
        <v>5</v>
      </c>
      <c r="DF1512" s="471">
        <v>10</v>
      </c>
      <c r="DG1512" s="471">
        <v>6</v>
      </c>
      <c r="DH1512" s="496">
        <v>103</v>
      </c>
      <c r="DI1512" s="503">
        <v>100</v>
      </c>
      <c r="DJ1512" s="471">
        <v>0</v>
      </c>
      <c r="DK1512" s="471">
        <v>0</v>
      </c>
      <c r="DL1512" s="471">
        <v>0</v>
      </c>
      <c r="DM1512" s="471">
        <v>0</v>
      </c>
      <c r="DN1512" s="471">
        <v>0</v>
      </c>
      <c r="DO1512" s="471">
        <v>0</v>
      </c>
      <c r="DP1512" s="471">
        <v>0</v>
      </c>
      <c r="DQ1512" s="471">
        <v>0</v>
      </c>
      <c r="DR1512" s="496">
        <v>0</v>
      </c>
      <c r="DS1512" s="503">
        <v>0</v>
      </c>
      <c r="DT1512" s="471">
        <v>0</v>
      </c>
      <c r="DU1512" s="471">
        <v>0</v>
      </c>
      <c r="DV1512" s="471">
        <v>0</v>
      </c>
      <c r="DW1512" s="471">
        <v>0</v>
      </c>
      <c r="DX1512" s="471">
        <v>0</v>
      </c>
      <c r="DY1512" s="471">
        <v>0</v>
      </c>
      <c r="DZ1512" s="471">
        <v>0</v>
      </c>
      <c r="EA1512" s="471">
        <v>0</v>
      </c>
      <c r="EB1512" s="496">
        <v>0</v>
      </c>
      <c r="EC1512" s="471">
        <v>7</v>
      </c>
      <c r="ED1512" s="471">
        <v>2</v>
      </c>
      <c r="EE1512" s="471">
        <v>42</v>
      </c>
      <c r="EF1512" s="471">
        <v>22</v>
      </c>
      <c r="EG1512" s="471">
        <v>9</v>
      </c>
      <c r="EH1512" s="471">
        <v>5</v>
      </c>
      <c r="EI1512" s="471">
        <v>10</v>
      </c>
      <c r="EJ1512" s="471">
        <v>6</v>
      </c>
      <c r="EK1512" s="496">
        <v>103</v>
      </c>
      <c r="EL1512" s="518">
        <v>50</v>
      </c>
      <c r="EM1512" s="471">
        <v>5</v>
      </c>
      <c r="EN1512" s="471">
        <v>0</v>
      </c>
      <c r="EO1512" s="471">
        <v>4</v>
      </c>
      <c r="EP1512" s="471">
        <v>4</v>
      </c>
      <c r="EQ1512" s="471">
        <v>7</v>
      </c>
      <c r="ER1512" s="471">
        <v>2</v>
      </c>
      <c r="ES1512" s="471">
        <v>3</v>
      </c>
      <c r="ET1512" s="471">
        <v>4</v>
      </c>
      <c r="EU1512" s="496">
        <v>29</v>
      </c>
      <c r="EV1512" s="503">
        <v>100</v>
      </c>
      <c r="EW1512" s="471">
        <v>0</v>
      </c>
      <c r="EX1512" s="471">
        <v>0</v>
      </c>
      <c r="EY1512" s="471">
        <v>0</v>
      </c>
      <c r="EZ1512" s="471">
        <v>0</v>
      </c>
      <c r="FA1512" s="471">
        <v>0</v>
      </c>
      <c r="FB1512" s="471">
        <v>0</v>
      </c>
      <c r="FC1512" s="471">
        <v>0</v>
      </c>
      <c r="FD1512" s="471">
        <v>0</v>
      </c>
      <c r="FE1512" s="496">
        <v>0</v>
      </c>
      <c r="FF1512" s="503">
        <v>150</v>
      </c>
      <c r="FG1512" s="471">
        <v>0</v>
      </c>
      <c r="FH1512" s="471">
        <v>0</v>
      </c>
      <c r="FI1512" s="471">
        <v>0</v>
      </c>
      <c r="FJ1512" s="471">
        <v>0</v>
      </c>
      <c r="FK1512" s="471">
        <v>0</v>
      </c>
      <c r="FL1512" s="471">
        <v>0</v>
      </c>
      <c r="FM1512" s="471">
        <v>0</v>
      </c>
      <c r="FN1512" s="471">
        <v>0</v>
      </c>
      <c r="FO1512" s="496">
        <v>0</v>
      </c>
      <c r="FP1512" s="503">
        <v>200</v>
      </c>
      <c r="FQ1512" s="471">
        <v>0</v>
      </c>
      <c r="FR1512" s="471">
        <v>0</v>
      </c>
      <c r="FS1512" s="471">
        <v>0</v>
      </c>
      <c r="FT1512" s="471">
        <v>0</v>
      </c>
      <c r="FU1512" s="471">
        <v>0</v>
      </c>
      <c r="FV1512" s="471">
        <v>0</v>
      </c>
      <c r="FW1512" s="471">
        <v>0</v>
      </c>
      <c r="FX1512" s="471">
        <v>0</v>
      </c>
      <c r="FY1512" s="496">
        <v>0</v>
      </c>
      <c r="FZ1512" s="503">
        <v>0</v>
      </c>
      <c r="GA1512" s="471">
        <v>0</v>
      </c>
      <c r="GB1512" s="471">
        <v>0</v>
      </c>
      <c r="GC1512" s="471">
        <v>0</v>
      </c>
      <c r="GD1512" s="471">
        <v>0</v>
      </c>
      <c r="GE1512" s="471">
        <v>0</v>
      </c>
      <c r="GF1512" s="471">
        <v>0</v>
      </c>
      <c r="GG1512" s="471">
        <v>0</v>
      </c>
      <c r="GH1512" s="471">
        <v>0</v>
      </c>
      <c r="GI1512" s="496">
        <v>0</v>
      </c>
      <c r="GJ1512" s="471">
        <v>5</v>
      </c>
      <c r="GK1512" s="471">
        <v>0</v>
      </c>
      <c r="GL1512" s="471">
        <v>4</v>
      </c>
      <c r="GM1512" s="471">
        <v>4</v>
      </c>
      <c r="GN1512" s="471">
        <v>7</v>
      </c>
      <c r="GO1512" s="471">
        <v>2</v>
      </c>
      <c r="GP1512" s="471">
        <v>3</v>
      </c>
      <c r="GQ1512" s="471">
        <v>4</v>
      </c>
      <c r="GR1512" s="496">
        <v>29</v>
      </c>
      <c r="GS1512" s="503">
        <v>100</v>
      </c>
      <c r="GT1512" s="471">
        <v>0</v>
      </c>
      <c r="GU1512" s="471">
        <v>0</v>
      </c>
      <c r="GV1512" s="471">
        <v>0</v>
      </c>
      <c r="GW1512" s="471">
        <v>0</v>
      </c>
      <c r="GX1512" s="471">
        <v>0</v>
      </c>
      <c r="GY1512" s="471">
        <v>0</v>
      </c>
      <c r="GZ1512" s="471">
        <v>0</v>
      </c>
      <c r="HA1512" s="471">
        <v>0</v>
      </c>
      <c r="HB1512" s="496">
        <v>0</v>
      </c>
      <c r="HC1512" s="503">
        <v>150</v>
      </c>
      <c r="HD1512" s="471">
        <v>0</v>
      </c>
      <c r="HE1512" s="471">
        <v>0</v>
      </c>
      <c r="HF1512" s="471">
        <v>0</v>
      </c>
      <c r="HG1512" s="471">
        <v>0</v>
      </c>
      <c r="HH1512" s="471">
        <v>0</v>
      </c>
      <c r="HI1512" s="471">
        <v>0</v>
      </c>
      <c r="HJ1512" s="471">
        <v>0</v>
      </c>
      <c r="HK1512" s="471">
        <v>0</v>
      </c>
      <c r="HL1512" s="496">
        <v>0</v>
      </c>
      <c r="HM1512" s="503">
        <v>200</v>
      </c>
      <c r="HN1512" s="471">
        <v>0</v>
      </c>
      <c r="HO1512" s="471">
        <v>0</v>
      </c>
      <c r="HP1512" s="471">
        <v>0</v>
      </c>
      <c r="HQ1512" s="471">
        <v>0</v>
      </c>
      <c r="HR1512" s="471">
        <v>0</v>
      </c>
      <c r="HS1512" s="471">
        <v>0</v>
      </c>
      <c r="HT1512" s="471">
        <v>0</v>
      </c>
      <c r="HU1512" s="471">
        <v>0</v>
      </c>
      <c r="HV1512" s="496">
        <v>0</v>
      </c>
      <c r="HW1512" s="503">
        <v>250</v>
      </c>
      <c r="HX1512" s="471">
        <v>0</v>
      </c>
      <c r="HY1512" s="471">
        <v>0</v>
      </c>
      <c r="HZ1512" s="471">
        <v>0</v>
      </c>
      <c r="IA1512" s="471">
        <v>0</v>
      </c>
      <c r="IB1512" s="471">
        <v>0</v>
      </c>
      <c r="IC1512" s="471">
        <v>0</v>
      </c>
      <c r="ID1512" s="471">
        <v>0</v>
      </c>
      <c r="IE1512" s="471">
        <v>0</v>
      </c>
      <c r="IF1512" s="496">
        <v>0</v>
      </c>
      <c r="IG1512" s="503">
        <v>300</v>
      </c>
      <c r="IH1512" s="471">
        <v>0</v>
      </c>
      <c r="II1512" s="471">
        <v>0</v>
      </c>
      <c r="IJ1512" s="471">
        <v>0</v>
      </c>
      <c r="IK1512" s="471">
        <v>0</v>
      </c>
      <c r="IL1512" s="471">
        <v>0</v>
      </c>
      <c r="IM1512" s="471">
        <v>0</v>
      </c>
      <c r="IN1512" s="471">
        <v>0</v>
      </c>
      <c r="IO1512" s="471">
        <v>0</v>
      </c>
      <c r="IP1512" s="496">
        <v>0</v>
      </c>
      <c r="IQ1512" s="503">
        <v>50</v>
      </c>
      <c r="IR1512" s="471">
        <v>1</v>
      </c>
      <c r="IS1512" s="471">
        <v>0</v>
      </c>
      <c r="IT1512" s="471">
        <v>5</v>
      </c>
      <c r="IU1512" s="471">
        <v>5</v>
      </c>
      <c r="IV1512" s="471">
        <v>2</v>
      </c>
      <c r="IW1512" s="471">
        <v>1</v>
      </c>
      <c r="IX1512" s="471">
        <v>1</v>
      </c>
      <c r="IY1512" s="471">
        <v>1</v>
      </c>
      <c r="IZ1512" s="496">
        <v>16</v>
      </c>
      <c r="JA1512" s="471">
        <v>1</v>
      </c>
      <c r="JB1512" s="471">
        <v>0</v>
      </c>
      <c r="JC1512" s="471">
        <v>5</v>
      </c>
      <c r="JD1512" s="471">
        <v>5</v>
      </c>
      <c r="JE1512" s="471">
        <v>2</v>
      </c>
      <c r="JF1512" s="471">
        <v>1</v>
      </c>
      <c r="JG1512" s="471">
        <v>1</v>
      </c>
      <c r="JH1512" s="471">
        <v>1</v>
      </c>
      <c r="JI1512" s="471">
        <v>16</v>
      </c>
      <c r="JJ1512" s="503">
        <v>0</v>
      </c>
      <c r="JK1512" s="471">
        <v>8</v>
      </c>
      <c r="JL1512" s="471">
        <v>0</v>
      </c>
      <c r="JM1512" s="471">
        <v>16</v>
      </c>
      <c r="JN1512" s="471">
        <v>14</v>
      </c>
      <c r="JO1512" s="471">
        <v>11</v>
      </c>
      <c r="JP1512" s="471">
        <v>10</v>
      </c>
      <c r="JQ1512" s="471">
        <v>14</v>
      </c>
      <c r="JR1512" s="471">
        <v>34</v>
      </c>
      <c r="JS1512" s="496">
        <v>107</v>
      </c>
      <c r="JT1512" s="503">
        <v>10</v>
      </c>
      <c r="JU1512" s="471">
        <v>0</v>
      </c>
      <c r="JV1512" s="471">
        <v>0</v>
      </c>
      <c r="JW1512" s="471">
        <v>0</v>
      </c>
      <c r="JX1512" s="471">
        <v>0</v>
      </c>
      <c r="JY1512" s="471">
        <v>0</v>
      </c>
      <c r="JZ1512" s="471">
        <v>0</v>
      </c>
      <c r="KA1512" s="471">
        <v>0</v>
      </c>
      <c r="KB1512" s="471">
        <v>0</v>
      </c>
      <c r="KC1512" s="496">
        <v>0</v>
      </c>
      <c r="KD1512" s="503">
        <v>50</v>
      </c>
      <c r="KE1512" s="471">
        <v>7</v>
      </c>
      <c r="KF1512" s="471">
        <v>0</v>
      </c>
      <c r="KG1512" s="471">
        <v>0</v>
      </c>
      <c r="KH1512" s="471">
        <v>0</v>
      </c>
      <c r="KI1512" s="471">
        <v>0</v>
      </c>
      <c r="KJ1512" s="471">
        <v>0</v>
      </c>
      <c r="KK1512" s="471">
        <v>0</v>
      </c>
      <c r="KL1512" s="471">
        <v>0</v>
      </c>
      <c r="KM1512" s="496">
        <v>7</v>
      </c>
      <c r="KN1512" s="503">
        <v>0</v>
      </c>
      <c r="KO1512" s="471">
        <v>0</v>
      </c>
      <c r="KP1512" s="471">
        <v>0</v>
      </c>
      <c r="KQ1512" s="471">
        <v>0</v>
      </c>
      <c r="KR1512" s="471">
        <v>0</v>
      </c>
      <c r="KS1512" s="471">
        <v>0</v>
      </c>
      <c r="KT1512" s="471">
        <v>0</v>
      </c>
      <c r="KU1512" s="471">
        <v>0</v>
      </c>
      <c r="KV1512" s="471">
        <v>0</v>
      </c>
      <c r="KW1512" s="496">
        <v>0</v>
      </c>
      <c r="KX1512" s="471">
        <v>15</v>
      </c>
      <c r="KY1512" s="471">
        <v>0</v>
      </c>
      <c r="KZ1512" s="471">
        <v>16</v>
      </c>
      <c r="LA1512" s="471">
        <v>14</v>
      </c>
      <c r="LB1512" s="471">
        <v>11</v>
      </c>
      <c r="LC1512" s="471">
        <v>10</v>
      </c>
      <c r="LD1512" s="471">
        <v>14</v>
      </c>
      <c r="LE1512" s="471">
        <v>34</v>
      </c>
      <c r="LF1512" s="496">
        <v>114</v>
      </c>
      <c r="LG1512" s="262"/>
      <c r="LH1512" s="262"/>
      <c r="LI1512" s="262"/>
      <c r="LJ1512" s="262"/>
      <c r="LK1512" s="262"/>
      <c r="LL1512" s="262"/>
      <c r="LM1512" s="262"/>
      <c r="LN1512" s="262"/>
      <c r="LO1512" s="262"/>
      <c r="LP1512" s="262"/>
      <c r="LQ1512" s="262"/>
      <c r="LR1512" s="262"/>
      <c r="LS1512" s="262"/>
      <c r="LT1512" s="262"/>
      <c r="LU1512" s="262"/>
      <c r="LV1512" s="262"/>
      <c r="LW1512" s="262"/>
      <c r="LX1512" s="262"/>
      <c r="LY1512" s="262"/>
      <c r="LZ1512" s="262"/>
      <c r="MA1512" s="262"/>
      <c r="MB1512" s="262"/>
      <c r="MC1512" s="262"/>
      <c r="MD1512" s="262"/>
      <c r="ME1512" s="262"/>
      <c r="MF1512" s="262"/>
      <c r="MG1512" s="262"/>
      <c r="MH1512" s="262"/>
      <c r="MI1512" s="262"/>
      <c r="MJ1512" s="262"/>
      <c r="MK1512" s="262"/>
      <c r="ML1512" s="262"/>
      <c r="MM1512" s="262"/>
      <c r="MN1512" s="262"/>
      <c r="MO1512" s="262"/>
      <c r="MP1512" s="262"/>
      <c r="MQ1512" s="262"/>
      <c r="MR1512" s="262"/>
      <c r="MS1512" s="262"/>
      <c r="MT1512" s="262"/>
      <c r="MU1512" s="262"/>
    </row>
    <row r="1513" spans="1:359" x14ac:dyDescent="0.2">
      <c r="A1513" s="241" t="s">
        <v>445</v>
      </c>
      <c r="B1513" s="476" t="s">
        <v>1044</v>
      </c>
      <c r="C1513" s="326" t="s">
        <v>786</v>
      </c>
      <c r="D1513" s="283" t="s">
        <v>446</v>
      </c>
      <c r="E1513" s="503">
        <v>0</v>
      </c>
      <c r="F1513" s="471">
        <v>124</v>
      </c>
      <c r="G1513" s="471">
        <v>134</v>
      </c>
      <c r="H1513" s="471">
        <v>140</v>
      </c>
      <c r="I1513" s="471">
        <v>75</v>
      </c>
      <c r="J1513" s="471">
        <v>51</v>
      </c>
      <c r="K1513" s="471">
        <v>26</v>
      </c>
      <c r="L1513" s="471">
        <v>23</v>
      </c>
      <c r="M1513" s="471">
        <v>0</v>
      </c>
      <c r="N1513" s="496">
        <v>573</v>
      </c>
      <c r="O1513" s="503">
        <v>10</v>
      </c>
      <c r="P1513" s="471">
        <v>0</v>
      </c>
      <c r="Q1513" s="471">
        <v>0</v>
      </c>
      <c r="R1513" s="471">
        <v>0</v>
      </c>
      <c r="S1513" s="471">
        <v>0</v>
      </c>
      <c r="T1513" s="471">
        <v>0</v>
      </c>
      <c r="U1513" s="471">
        <v>0</v>
      </c>
      <c r="V1513" s="471">
        <v>0</v>
      </c>
      <c r="W1513" s="471">
        <v>0</v>
      </c>
      <c r="X1513" s="496">
        <v>0</v>
      </c>
      <c r="Y1513" s="503">
        <v>25</v>
      </c>
      <c r="Z1513" s="471">
        <v>0</v>
      </c>
      <c r="AA1513" s="471">
        <v>0</v>
      </c>
      <c r="AB1513" s="471">
        <v>0</v>
      </c>
      <c r="AC1513" s="471">
        <v>0</v>
      </c>
      <c r="AD1513" s="471">
        <v>0</v>
      </c>
      <c r="AE1513" s="471">
        <v>0</v>
      </c>
      <c r="AF1513" s="471">
        <v>0</v>
      </c>
      <c r="AG1513" s="471">
        <v>0</v>
      </c>
      <c r="AH1513" s="496">
        <v>0</v>
      </c>
      <c r="AI1513" s="503">
        <v>50</v>
      </c>
      <c r="AJ1513" s="471">
        <v>12</v>
      </c>
      <c r="AK1513" s="471">
        <v>19</v>
      </c>
      <c r="AL1513" s="471">
        <v>15</v>
      </c>
      <c r="AM1513" s="471">
        <v>12</v>
      </c>
      <c r="AN1513" s="471">
        <v>3</v>
      </c>
      <c r="AO1513" s="471">
        <v>2</v>
      </c>
      <c r="AP1513" s="471">
        <v>2</v>
      </c>
      <c r="AQ1513" s="471">
        <v>0</v>
      </c>
      <c r="AR1513" s="496">
        <v>65</v>
      </c>
      <c r="AS1513" s="503">
        <v>100</v>
      </c>
      <c r="AT1513" s="471">
        <v>0</v>
      </c>
      <c r="AU1513" s="471">
        <v>0</v>
      </c>
      <c r="AV1513" s="471">
        <v>0</v>
      </c>
      <c r="AW1513" s="471">
        <v>0</v>
      </c>
      <c r="AX1513" s="471">
        <v>0</v>
      </c>
      <c r="AY1513" s="471">
        <v>0</v>
      </c>
      <c r="AZ1513" s="471">
        <v>0</v>
      </c>
      <c r="BA1513" s="471">
        <v>0</v>
      </c>
      <c r="BB1513" s="496">
        <v>0</v>
      </c>
      <c r="BC1513" s="503">
        <v>0</v>
      </c>
      <c r="BD1513" s="471">
        <v>0</v>
      </c>
      <c r="BE1513" s="471">
        <v>0</v>
      </c>
      <c r="BF1513" s="471">
        <v>0</v>
      </c>
      <c r="BG1513" s="471">
        <v>0</v>
      </c>
      <c r="BH1513" s="471">
        <v>0</v>
      </c>
      <c r="BI1513" s="471">
        <v>0</v>
      </c>
      <c r="BJ1513" s="471">
        <v>0</v>
      </c>
      <c r="BK1513" s="471">
        <v>0</v>
      </c>
      <c r="BL1513" s="496">
        <v>0</v>
      </c>
      <c r="BM1513" s="471">
        <v>12</v>
      </c>
      <c r="BN1513" s="471">
        <v>19</v>
      </c>
      <c r="BO1513" s="471">
        <v>15</v>
      </c>
      <c r="BP1513" s="471">
        <v>12</v>
      </c>
      <c r="BQ1513" s="471">
        <v>3</v>
      </c>
      <c r="BR1513" s="471">
        <v>2</v>
      </c>
      <c r="BS1513" s="471">
        <v>2</v>
      </c>
      <c r="BT1513" s="471">
        <v>0</v>
      </c>
      <c r="BU1513" s="496">
        <v>65</v>
      </c>
      <c r="BV1513" s="471">
        <v>136</v>
      </c>
      <c r="BW1513" s="471">
        <v>153</v>
      </c>
      <c r="BX1513" s="471">
        <v>155</v>
      </c>
      <c r="BY1513" s="471">
        <v>87</v>
      </c>
      <c r="BZ1513" s="471">
        <v>54</v>
      </c>
      <c r="CA1513" s="471">
        <v>28</v>
      </c>
      <c r="CB1513" s="471">
        <v>25</v>
      </c>
      <c r="CC1513" s="471">
        <v>0</v>
      </c>
      <c r="CD1513" s="496">
        <v>638</v>
      </c>
      <c r="CE1513" s="503">
        <v>10</v>
      </c>
      <c r="CF1513" s="471">
        <v>0</v>
      </c>
      <c r="CG1513" s="471">
        <v>0</v>
      </c>
      <c r="CH1513" s="471">
        <v>0</v>
      </c>
      <c r="CI1513" s="471">
        <v>0</v>
      </c>
      <c r="CJ1513" s="471">
        <v>0</v>
      </c>
      <c r="CK1513" s="471">
        <v>0</v>
      </c>
      <c r="CL1513" s="471">
        <v>0</v>
      </c>
      <c r="CM1513" s="471">
        <v>0</v>
      </c>
      <c r="CN1513" s="496">
        <v>0</v>
      </c>
      <c r="CO1513" s="503">
        <v>25</v>
      </c>
      <c r="CP1513" s="471">
        <v>0</v>
      </c>
      <c r="CQ1513" s="471">
        <v>0</v>
      </c>
      <c r="CR1513" s="471">
        <v>0</v>
      </c>
      <c r="CS1513" s="471">
        <v>0</v>
      </c>
      <c r="CT1513" s="471">
        <v>0</v>
      </c>
      <c r="CU1513" s="471">
        <v>0</v>
      </c>
      <c r="CV1513" s="471">
        <v>0</v>
      </c>
      <c r="CW1513" s="471">
        <v>0</v>
      </c>
      <c r="CX1513" s="496">
        <v>0</v>
      </c>
      <c r="CY1513" s="503">
        <v>50</v>
      </c>
      <c r="CZ1513" s="471">
        <v>0</v>
      </c>
      <c r="DA1513" s="471">
        <v>0</v>
      </c>
      <c r="DB1513" s="471">
        <v>0</v>
      </c>
      <c r="DC1513" s="471">
        <v>0</v>
      </c>
      <c r="DD1513" s="471">
        <v>0</v>
      </c>
      <c r="DE1513" s="471">
        <v>0</v>
      </c>
      <c r="DF1513" s="471">
        <v>0</v>
      </c>
      <c r="DG1513" s="471">
        <v>0</v>
      </c>
      <c r="DH1513" s="496">
        <v>0</v>
      </c>
      <c r="DI1513" s="503">
        <v>100</v>
      </c>
      <c r="DJ1513" s="471">
        <v>15</v>
      </c>
      <c r="DK1513" s="471">
        <v>18</v>
      </c>
      <c r="DL1513" s="471">
        <v>17</v>
      </c>
      <c r="DM1513" s="471">
        <v>6</v>
      </c>
      <c r="DN1513" s="471">
        <v>9</v>
      </c>
      <c r="DO1513" s="471">
        <v>6</v>
      </c>
      <c r="DP1513" s="471">
        <v>7</v>
      </c>
      <c r="DQ1513" s="471">
        <v>0</v>
      </c>
      <c r="DR1513" s="496">
        <v>78</v>
      </c>
      <c r="DS1513" s="503">
        <v>0</v>
      </c>
      <c r="DT1513" s="471">
        <v>0</v>
      </c>
      <c r="DU1513" s="471">
        <v>0</v>
      </c>
      <c r="DV1513" s="471">
        <v>0</v>
      </c>
      <c r="DW1513" s="471">
        <v>0</v>
      </c>
      <c r="DX1513" s="471">
        <v>0</v>
      </c>
      <c r="DY1513" s="471">
        <v>0</v>
      </c>
      <c r="DZ1513" s="471">
        <v>0</v>
      </c>
      <c r="EA1513" s="471">
        <v>0</v>
      </c>
      <c r="EB1513" s="496">
        <v>0</v>
      </c>
      <c r="EC1513" s="471">
        <v>15</v>
      </c>
      <c r="ED1513" s="471">
        <v>18</v>
      </c>
      <c r="EE1513" s="471">
        <v>17</v>
      </c>
      <c r="EF1513" s="471">
        <v>6</v>
      </c>
      <c r="EG1513" s="471">
        <v>9</v>
      </c>
      <c r="EH1513" s="471">
        <v>6</v>
      </c>
      <c r="EI1513" s="471">
        <v>7</v>
      </c>
      <c r="EJ1513" s="471">
        <v>0</v>
      </c>
      <c r="EK1513" s="496">
        <v>78</v>
      </c>
      <c r="EL1513" s="518">
        <v>50</v>
      </c>
      <c r="EM1513" s="471">
        <v>0</v>
      </c>
      <c r="EN1513" s="471">
        <v>0</v>
      </c>
      <c r="EO1513" s="471">
        <v>0</v>
      </c>
      <c r="EP1513" s="471">
        <v>0</v>
      </c>
      <c r="EQ1513" s="471">
        <v>0</v>
      </c>
      <c r="ER1513" s="471">
        <v>0</v>
      </c>
      <c r="ES1513" s="471">
        <v>0</v>
      </c>
      <c r="ET1513" s="471">
        <v>0</v>
      </c>
      <c r="EU1513" s="496">
        <v>0</v>
      </c>
      <c r="EV1513" s="503">
        <v>100</v>
      </c>
      <c r="EW1513" s="471">
        <v>0</v>
      </c>
      <c r="EX1513" s="471">
        <v>0</v>
      </c>
      <c r="EY1513" s="471">
        <v>0</v>
      </c>
      <c r="EZ1513" s="471">
        <v>0</v>
      </c>
      <c r="FA1513" s="471">
        <v>0</v>
      </c>
      <c r="FB1513" s="471">
        <v>0</v>
      </c>
      <c r="FC1513" s="471">
        <v>0</v>
      </c>
      <c r="FD1513" s="471">
        <v>0</v>
      </c>
      <c r="FE1513" s="496">
        <v>0</v>
      </c>
      <c r="FF1513" s="503">
        <v>150</v>
      </c>
      <c r="FG1513" s="471">
        <v>0</v>
      </c>
      <c r="FH1513" s="471">
        <v>0</v>
      </c>
      <c r="FI1513" s="471">
        <v>0</v>
      </c>
      <c r="FJ1513" s="471">
        <v>0</v>
      </c>
      <c r="FK1513" s="471">
        <v>0</v>
      </c>
      <c r="FL1513" s="471">
        <v>0</v>
      </c>
      <c r="FM1513" s="471">
        <v>0</v>
      </c>
      <c r="FN1513" s="471">
        <v>0</v>
      </c>
      <c r="FO1513" s="496">
        <v>0</v>
      </c>
      <c r="FP1513" s="503">
        <v>200</v>
      </c>
      <c r="FQ1513" s="471">
        <v>3</v>
      </c>
      <c r="FR1513" s="471">
        <v>7</v>
      </c>
      <c r="FS1513" s="471">
        <v>4</v>
      </c>
      <c r="FT1513" s="471">
        <v>2</v>
      </c>
      <c r="FU1513" s="471">
        <v>0</v>
      </c>
      <c r="FV1513" s="471">
        <v>0</v>
      </c>
      <c r="FW1513" s="471">
        <v>0</v>
      </c>
      <c r="FX1513" s="471">
        <v>0</v>
      </c>
      <c r="FY1513" s="496">
        <v>16</v>
      </c>
      <c r="FZ1513" s="503">
        <v>0</v>
      </c>
      <c r="GA1513" s="471">
        <v>0</v>
      </c>
      <c r="GB1513" s="471">
        <v>0</v>
      </c>
      <c r="GC1513" s="471">
        <v>0</v>
      </c>
      <c r="GD1513" s="471">
        <v>0</v>
      </c>
      <c r="GE1513" s="471">
        <v>0</v>
      </c>
      <c r="GF1513" s="471">
        <v>0</v>
      </c>
      <c r="GG1513" s="471">
        <v>0</v>
      </c>
      <c r="GH1513" s="471">
        <v>0</v>
      </c>
      <c r="GI1513" s="496">
        <v>0</v>
      </c>
      <c r="GJ1513" s="471">
        <v>3</v>
      </c>
      <c r="GK1513" s="471">
        <v>7</v>
      </c>
      <c r="GL1513" s="471">
        <v>4</v>
      </c>
      <c r="GM1513" s="471">
        <v>2</v>
      </c>
      <c r="GN1513" s="471">
        <v>0</v>
      </c>
      <c r="GO1513" s="471">
        <v>0</v>
      </c>
      <c r="GP1513" s="471">
        <v>0</v>
      </c>
      <c r="GQ1513" s="471">
        <v>0</v>
      </c>
      <c r="GR1513" s="496">
        <v>16</v>
      </c>
      <c r="GS1513" s="503">
        <v>100</v>
      </c>
      <c r="GT1513" s="471">
        <v>0</v>
      </c>
      <c r="GU1513" s="471">
        <v>0</v>
      </c>
      <c r="GV1513" s="471">
        <v>0</v>
      </c>
      <c r="GW1513" s="471">
        <v>0</v>
      </c>
      <c r="GX1513" s="471">
        <v>0</v>
      </c>
      <c r="GY1513" s="471">
        <v>0</v>
      </c>
      <c r="GZ1513" s="471">
        <v>0</v>
      </c>
      <c r="HA1513" s="471">
        <v>0</v>
      </c>
      <c r="HB1513" s="496">
        <v>0</v>
      </c>
      <c r="HC1513" s="503">
        <v>150</v>
      </c>
      <c r="HD1513" s="471">
        <v>0</v>
      </c>
      <c r="HE1513" s="471">
        <v>0</v>
      </c>
      <c r="HF1513" s="471">
        <v>0</v>
      </c>
      <c r="HG1513" s="471">
        <v>0</v>
      </c>
      <c r="HH1513" s="471">
        <v>0</v>
      </c>
      <c r="HI1513" s="471">
        <v>0</v>
      </c>
      <c r="HJ1513" s="471">
        <v>0</v>
      </c>
      <c r="HK1513" s="471">
        <v>0</v>
      </c>
      <c r="HL1513" s="496">
        <v>0</v>
      </c>
      <c r="HM1513" s="503">
        <v>200</v>
      </c>
      <c r="HN1513" s="471">
        <v>0</v>
      </c>
      <c r="HO1513" s="471">
        <v>0</v>
      </c>
      <c r="HP1513" s="471">
        <v>1</v>
      </c>
      <c r="HQ1513" s="471">
        <v>0</v>
      </c>
      <c r="HR1513" s="471">
        <v>0</v>
      </c>
      <c r="HS1513" s="471">
        <v>0</v>
      </c>
      <c r="HT1513" s="471">
        <v>0</v>
      </c>
      <c r="HU1513" s="471">
        <v>0</v>
      </c>
      <c r="HV1513" s="496">
        <v>1</v>
      </c>
      <c r="HW1513" s="503">
        <v>250</v>
      </c>
      <c r="HX1513" s="471">
        <v>0</v>
      </c>
      <c r="HY1513" s="471">
        <v>0</v>
      </c>
      <c r="HZ1513" s="471">
        <v>0</v>
      </c>
      <c r="IA1513" s="471">
        <v>0</v>
      </c>
      <c r="IB1513" s="471">
        <v>0</v>
      </c>
      <c r="IC1513" s="471">
        <v>0</v>
      </c>
      <c r="ID1513" s="471">
        <v>0</v>
      </c>
      <c r="IE1513" s="471">
        <v>0</v>
      </c>
      <c r="IF1513" s="496">
        <v>0</v>
      </c>
      <c r="IG1513" s="503">
        <v>300</v>
      </c>
      <c r="IH1513" s="471">
        <v>6</v>
      </c>
      <c r="II1513" s="471">
        <v>1</v>
      </c>
      <c r="IJ1513" s="471">
        <v>3</v>
      </c>
      <c r="IK1513" s="471">
        <v>2</v>
      </c>
      <c r="IL1513" s="471">
        <v>0</v>
      </c>
      <c r="IM1513" s="471">
        <v>0</v>
      </c>
      <c r="IN1513" s="471">
        <v>1</v>
      </c>
      <c r="IO1513" s="471">
        <v>0</v>
      </c>
      <c r="IP1513" s="496">
        <v>13</v>
      </c>
      <c r="IQ1513" s="503">
        <v>0</v>
      </c>
      <c r="IR1513" s="471">
        <v>0</v>
      </c>
      <c r="IS1513" s="471">
        <v>0</v>
      </c>
      <c r="IT1513" s="471">
        <v>0</v>
      </c>
      <c r="IU1513" s="471">
        <v>0</v>
      </c>
      <c r="IV1513" s="471">
        <v>0</v>
      </c>
      <c r="IW1513" s="471">
        <v>0</v>
      </c>
      <c r="IX1513" s="471">
        <v>0</v>
      </c>
      <c r="IY1513" s="471">
        <v>0</v>
      </c>
      <c r="IZ1513" s="496">
        <v>0</v>
      </c>
      <c r="JA1513" s="471">
        <v>6</v>
      </c>
      <c r="JB1513" s="471">
        <v>1</v>
      </c>
      <c r="JC1513" s="471">
        <v>4</v>
      </c>
      <c r="JD1513" s="471">
        <v>2</v>
      </c>
      <c r="JE1513" s="471">
        <v>0</v>
      </c>
      <c r="JF1513" s="471">
        <v>0</v>
      </c>
      <c r="JG1513" s="471">
        <v>1</v>
      </c>
      <c r="JH1513" s="471">
        <v>0</v>
      </c>
      <c r="JI1513" s="471">
        <v>14</v>
      </c>
      <c r="JJ1513" s="503">
        <v>0</v>
      </c>
      <c r="JK1513" s="471">
        <v>59</v>
      </c>
      <c r="JL1513" s="471">
        <v>50</v>
      </c>
      <c r="JM1513" s="471">
        <v>38</v>
      </c>
      <c r="JN1513" s="471">
        <v>34</v>
      </c>
      <c r="JO1513" s="471">
        <v>21</v>
      </c>
      <c r="JP1513" s="471">
        <v>10</v>
      </c>
      <c r="JQ1513" s="471">
        <v>7</v>
      </c>
      <c r="JR1513" s="471">
        <v>1</v>
      </c>
      <c r="JS1513" s="496">
        <v>220</v>
      </c>
      <c r="JT1513" s="503">
        <v>10</v>
      </c>
      <c r="JU1513" s="471">
        <v>0</v>
      </c>
      <c r="JV1513" s="471">
        <v>0</v>
      </c>
      <c r="JW1513" s="471">
        <v>0</v>
      </c>
      <c r="JX1513" s="471">
        <v>0</v>
      </c>
      <c r="JY1513" s="471">
        <v>0</v>
      </c>
      <c r="JZ1513" s="471">
        <v>0</v>
      </c>
      <c r="KA1513" s="471">
        <v>0</v>
      </c>
      <c r="KB1513" s="471">
        <v>0</v>
      </c>
      <c r="KC1513" s="496">
        <v>0</v>
      </c>
      <c r="KD1513" s="503">
        <v>50</v>
      </c>
      <c r="KE1513" s="471">
        <v>0</v>
      </c>
      <c r="KF1513" s="471">
        <v>0</v>
      </c>
      <c r="KG1513" s="471">
        <v>0</v>
      </c>
      <c r="KH1513" s="471">
        <v>1</v>
      </c>
      <c r="KI1513" s="471">
        <v>1</v>
      </c>
      <c r="KJ1513" s="471">
        <v>0</v>
      </c>
      <c r="KK1513" s="471">
        <v>0</v>
      </c>
      <c r="KL1513" s="471">
        <v>0</v>
      </c>
      <c r="KM1513" s="496">
        <v>2</v>
      </c>
      <c r="KN1513" s="503">
        <v>0</v>
      </c>
      <c r="KO1513" s="471">
        <v>0</v>
      </c>
      <c r="KP1513" s="471">
        <v>0</v>
      </c>
      <c r="KQ1513" s="471">
        <v>0</v>
      </c>
      <c r="KR1513" s="471">
        <v>0</v>
      </c>
      <c r="KS1513" s="471">
        <v>0</v>
      </c>
      <c r="KT1513" s="471">
        <v>0</v>
      </c>
      <c r="KU1513" s="471">
        <v>0</v>
      </c>
      <c r="KV1513" s="471">
        <v>0</v>
      </c>
      <c r="KW1513" s="496">
        <v>0</v>
      </c>
      <c r="KX1513" s="471">
        <v>59</v>
      </c>
      <c r="KY1513" s="471">
        <v>50</v>
      </c>
      <c r="KZ1513" s="471">
        <v>38</v>
      </c>
      <c r="LA1513" s="471">
        <v>35</v>
      </c>
      <c r="LB1513" s="471">
        <v>22</v>
      </c>
      <c r="LC1513" s="471">
        <v>10</v>
      </c>
      <c r="LD1513" s="471">
        <v>7</v>
      </c>
      <c r="LE1513" s="471">
        <v>1</v>
      </c>
      <c r="LF1513" s="496">
        <v>222</v>
      </c>
      <c r="LG1513" s="262"/>
      <c r="LH1513" s="262"/>
      <c r="LI1513" s="262"/>
      <c r="LJ1513" s="262"/>
      <c r="LK1513" s="262"/>
      <c r="LL1513" s="262"/>
      <c r="LM1513" s="262"/>
      <c r="LN1513" s="262"/>
      <c r="LO1513" s="262"/>
      <c r="LP1513" s="262"/>
      <c r="LQ1513" s="262"/>
      <c r="LR1513" s="262"/>
      <c r="LS1513" s="262"/>
      <c r="LT1513" s="262"/>
      <c r="LU1513" s="262"/>
      <c r="LV1513" s="262"/>
      <c r="LW1513" s="262"/>
      <c r="LX1513" s="262"/>
      <c r="LY1513" s="262"/>
      <c r="LZ1513" s="262"/>
      <c r="MA1513" s="262"/>
      <c r="MB1513" s="262"/>
      <c r="MC1513" s="262"/>
      <c r="MD1513" s="262"/>
      <c r="ME1513" s="262"/>
      <c r="MF1513" s="262"/>
      <c r="MG1513" s="262"/>
      <c r="MH1513" s="262"/>
      <c r="MI1513" s="262"/>
      <c r="MJ1513" s="262"/>
      <c r="MK1513" s="262"/>
      <c r="ML1513" s="262"/>
      <c r="MM1513" s="262"/>
      <c r="MN1513" s="262"/>
      <c r="MO1513" s="262"/>
      <c r="MP1513" s="262"/>
      <c r="MQ1513" s="262"/>
      <c r="MR1513" s="262"/>
      <c r="MS1513" s="262"/>
      <c r="MT1513" s="262"/>
      <c r="MU1513" s="262"/>
    </row>
    <row r="1514" spans="1:359" x14ac:dyDescent="0.2">
      <c r="A1514" s="241" t="s">
        <v>447</v>
      </c>
      <c r="B1514" s="476" t="s">
        <v>1045</v>
      </c>
      <c r="C1514" s="326" t="s">
        <v>782</v>
      </c>
      <c r="D1514" s="283" t="s">
        <v>448</v>
      </c>
      <c r="E1514" s="503">
        <v>0</v>
      </c>
      <c r="F1514" s="471">
        <v>22</v>
      </c>
      <c r="G1514" s="471">
        <v>127</v>
      </c>
      <c r="H1514" s="471">
        <v>166</v>
      </c>
      <c r="I1514" s="471">
        <v>23</v>
      </c>
      <c r="J1514" s="471">
        <v>16</v>
      </c>
      <c r="K1514" s="471">
        <v>4</v>
      </c>
      <c r="L1514" s="471">
        <v>1</v>
      </c>
      <c r="M1514" s="471">
        <v>0</v>
      </c>
      <c r="N1514" s="496">
        <v>359</v>
      </c>
      <c r="O1514" s="503">
        <v>10</v>
      </c>
      <c r="P1514" s="471">
        <v>0</v>
      </c>
      <c r="Q1514" s="471">
        <v>0</v>
      </c>
      <c r="R1514" s="471">
        <v>0</v>
      </c>
      <c r="S1514" s="471">
        <v>0</v>
      </c>
      <c r="T1514" s="471">
        <v>0</v>
      </c>
      <c r="U1514" s="471">
        <v>0</v>
      </c>
      <c r="V1514" s="471">
        <v>0</v>
      </c>
      <c r="W1514" s="471">
        <v>0</v>
      </c>
      <c r="X1514" s="496">
        <v>0</v>
      </c>
      <c r="Y1514" s="503">
        <v>25</v>
      </c>
      <c r="Z1514" s="471">
        <v>0</v>
      </c>
      <c r="AA1514" s="471">
        <v>0</v>
      </c>
      <c r="AB1514" s="471">
        <v>0</v>
      </c>
      <c r="AC1514" s="471">
        <v>0</v>
      </c>
      <c r="AD1514" s="471">
        <v>0</v>
      </c>
      <c r="AE1514" s="471">
        <v>0</v>
      </c>
      <c r="AF1514" s="471">
        <v>0</v>
      </c>
      <c r="AG1514" s="471">
        <v>0</v>
      </c>
      <c r="AH1514" s="496">
        <v>0</v>
      </c>
      <c r="AI1514" s="503">
        <v>50</v>
      </c>
      <c r="AJ1514" s="471">
        <v>0</v>
      </c>
      <c r="AK1514" s="471">
        <v>0</v>
      </c>
      <c r="AL1514" s="471">
        <v>0</v>
      </c>
      <c r="AM1514" s="471">
        <v>0</v>
      </c>
      <c r="AN1514" s="471">
        <v>0</v>
      </c>
      <c r="AO1514" s="471">
        <v>0</v>
      </c>
      <c r="AP1514" s="471">
        <v>0</v>
      </c>
      <c r="AQ1514" s="471">
        <v>0</v>
      </c>
      <c r="AR1514" s="496">
        <v>0</v>
      </c>
      <c r="AS1514" s="503">
        <v>100</v>
      </c>
      <c r="AT1514" s="471">
        <v>14</v>
      </c>
      <c r="AU1514" s="471">
        <v>61</v>
      </c>
      <c r="AV1514" s="471">
        <v>62</v>
      </c>
      <c r="AW1514" s="471">
        <v>21</v>
      </c>
      <c r="AX1514" s="471">
        <v>10</v>
      </c>
      <c r="AY1514" s="471">
        <v>1</v>
      </c>
      <c r="AZ1514" s="471">
        <v>0</v>
      </c>
      <c r="BA1514" s="471">
        <v>0</v>
      </c>
      <c r="BB1514" s="496">
        <v>169</v>
      </c>
      <c r="BC1514" s="503">
        <v>0</v>
      </c>
      <c r="BD1514" s="471">
        <v>0</v>
      </c>
      <c r="BE1514" s="471">
        <v>0</v>
      </c>
      <c r="BF1514" s="471">
        <v>0</v>
      </c>
      <c r="BG1514" s="471">
        <v>0</v>
      </c>
      <c r="BH1514" s="471">
        <v>0</v>
      </c>
      <c r="BI1514" s="471">
        <v>0</v>
      </c>
      <c r="BJ1514" s="471">
        <v>0</v>
      </c>
      <c r="BK1514" s="471">
        <v>0</v>
      </c>
      <c r="BL1514" s="496">
        <v>0</v>
      </c>
      <c r="BM1514" s="471">
        <v>14</v>
      </c>
      <c r="BN1514" s="471">
        <v>61</v>
      </c>
      <c r="BO1514" s="471">
        <v>62</v>
      </c>
      <c r="BP1514" s="471">
        <v>21</v>
      </c>
      <c r="BQ1514" s="471">
        <v>10</v>
      </c>
      <c r="BR1514" s="471">
        <v>1</v>
      </c>
      <c r="BS1514" s="471">
        <v>0</v>
      </c>
      <c r="BT1514" s="471">
        <v>0</v>
      </c>
      <c r="BU1514" s="496">
        <v>169</v>
      </c>
      <c r="BV1514" s="471">
        <v>36</v>
      </c>
      <c r="BW1514" s="471">
        <v>188</v>
      </c>
      <c r="BX1514" s="471">
        <v>228</v>
      </c>
      <c r="BY1514" s="471">
        <v>44</v>
      </c>
      <c r="BZ1514" s="471">
        <v>26</v>
      </c>
      <c r="CA1514" s="471">
        <v>5</v>
      </c>
      <c r="CB1514" s="471">
        <v>1</v>
      </c>
      <c r="CC1514" s="471">
        <v>0</v>
      </c>
      <c r="CD1514" s="496">
        <v>528</v>
      </c>
      <c r="CE1514" s="503">
        <v>10</v>
      </c>
      <c r="CF1514" s="471">
        <v>0</v>
      </c>
      <c r="CG1514" s="471">
        <v>0</v>
      </c>
      <c r="CH1514" s="471">
        <v>0</v>
      </c>
      <c r="CI1514" s="471">
        <v>0</v>
      </c>
      <c r="CJ1514" s="471">
        <v>0</v>
      </c>
      <c r="CK1514" s="471">
        <v>0</v>
      </c>
      <c r="CL1514" s="471">
        <v>0</v>
      </c>
      <c r="CM1514" s="471">
        <v>0</v>
      </c>
      <c r="CN1514" s="496">
        <v>0</v>
      </c>
      <c r="CO1514" s="503">
        <v>25</v>
      </c>
      <c r="CP1514" s="471">
        <v>0</v>
      </c>
      <c r="CQ1514" s="471">
        <v>0</v>
      </c>
      <c r="CR1514" s="471">
        <v>0</v>
      </c>
      <c r="CS1514" s="471">
        <v>0</v>
      </c>
      <c r="CT1514" s="471">
        <v>0</v>
      </c>
      <c r="CU1514" s="471">
        <v>0</v>
      </c>
      <c r="CV1514" s="471">
        <v>0</v>
      </c>
      <c r="CW1514" s="471">
        <v>0</v>
      </c>
      <c r="CX1514" s="496">
        <v>0</v>
      </c>
      <c r="CY1514" s="503">
        <v>50</v>
      </c>
      <c r="CZ1514" s="471">
        <v>0</v>
      </c>
      <c r="DA1514" s="471">
        <v>0</v>
      </c>
      <c r="DB1514" s="471">
        <v>0</v>
      </c>
      <c r="DC1514" s="471">
        <v>0</v>
      </c>
      <c r="DD1514" s="471">
        <v>0</v>
      </c>
      <c r="DE1514" s="471">
        <v>0</v>
      </c>
      <c r="DF1514" s="471">
        <v>0</v>
      </c>
      <c r="DG1514" s="471">
        <v>0</v>
      </c>
      <c r="DH1514" s="496">
        <v>0</v>
      </c>
      <c r="DI1514" s="503">
        <v>100</v>
      </c>
      <c r="DJ1514" s="471">
        <v>12</v>
      </c>
      <c r="DK1514" s="471">
        <v>16</v>
      </c>
      <c r="DL1514" s="471">
        <v>7</v>
      </c>
      <c r="DM1514" s="471">
        <v>3</v>
      </c>
      <c r="DN1514" s="471">
        <v>1</v>
      </c>
      <c r="DO1514" s="471">
        <v>0</v>
      </c>
      <c r="DP1514" s="471">
        <v>2</v>
      </c>
      <c r="DQ1514" s="471">
        <v>0</v>
      </c>
      <c r="DR1514" s="496">
        <v>41</v>
      </c>
      <c r="DS1514" s="503">
        <v>0</v>
      </c>
      <c r="DT1514" s="471">
        <v>0</v>
      </c>
      <c r="DU1514" s="471">
        <v>0</v>
      </c>
      <c r="DV1514" s="471">
        <v>0</v>
      </c>
      <c r="DW1514" s="471">
        <v>0</v>
      </c>
      <c r="DX1514" s="471">
        <v>0</v>
      </c>
      <c r="DY1514" s="471">
        <v>0</v>
      </c>
      <c r="DZ1514" s="471">
        <v>0</v>
      </c>
      <c r="EA1514" s="471">
        <v>0</v>
      </c>
      <c r="EB1514" s="496">
        <v>0</v>
      </c>
      <c r="EC1514" s="471">
        <v>12</v>
      </c>
      <c r="ED1514" s="471">
        <v>16</v>
      </c>
      <c r="EE1514" s="471">
        <v>7</v>
      </c>
      <c r="EF1514" s="471">
        <v>3</v>
      </c>
      <c r="EG1514" s="471">
        <v>1</v>
      </c>
      <c r="EH1514" s="471">
        <v>0</v>
      </c>
      <c r="EI1514" s="471">
        <v>2</v>
      </c>
      <c r="EJ1514" s="471">
        <v>0</v>
      </c>
      <c r="EK1514" s="496">
        <v>41</v>
      </c>
      <c r="EL1514" s="518">
        <v>50</v>
      </c>
      <c r="EM1514" s="471">
        <v>0</v>
      </c>
      <c r="EN1514" s="471">
        <v>0</v>
      </c>
      <c r="EO1514" s="471">
        <v>0</v>
      </c>
      <c r="EP1514" s="471">
        <v>0</v>
      </c>
      <c r="EQ1514" s="471">
        <v>0</v>
      </c>
      <c r="ER1514" s="471">
        <v>0</v>
      </c>
      <c r="ES1514" s="471">
        <v>0</v>
      </c>
      <c r="ET1514" s="471">
        <v>0</v>
      </c>
      <c r="EU1514" s="496">
        <v>0</v>
      </c>
      <c r="EV1514" s="503">
        <v>100</v>
      </c>
      <c r="EW1514" s="471">
        <v>0</v>
      </c>
      <c r="EX1514" s="471">
        <v>0</v>
      </c>
      <c r="EY1514" s="471">
        <v>0</v>
      </c>
      <c r="EZ1514" s="471">
        <v>0</v>
      </c>
      <c r="FA1514" s="471">
        <v>0</v>
      </c>
      <c r="FB1514" s="471">
        <v>0</v>
      </c>
      <c r="FC1514" s="471">
        <v>0</v>
      </c>
      <c r="FD1514" s="471">
        <v>0</v>
      </c>
      <c r="FE1514" s="496">
        <v>0</v>
      </c>
      <c r="FF1514" s="503">
        <v>150</v>
      </c>
      <c r="FG1514" s="471">
        <v>0</v>
      </c>
      <c r="FH1514" s="471">
        <v>0</v>
      </c>
      <c r="FI1514" s="471">
        <v>0</v>
      </c>
      <c r="FJ1514" s="471">
        <v>0</v>
      </c>
      <c r="FK1514" s="471">
        <v>0</v>
      </c>
      <c r="FL1514" s="471">
        <v>0</v>
      </c>
      <c r="FM1514" s="471">
        <v>0</v>
      </c>
      <c r="FN1514" s="471">
        <v>0</v>
      </c>
      <c r="FO1514" s="496">
        <v>0</v>
      </c>
      <c r="FP1514" s="503">
        <v>200</v>
      </c>
      <c r="FQ1514" s="471">
        <v>1</v>
      </c>
      <c r="FR1514" s="471">
        <v>18</v>
      </c>
      <c r="FS1514" s="471">
        <v>1</v>
      </c>
      <c r="FT1514" s="471">
        <v>0</v>
      </c>
      <c r="FU1514" s="471">
        <v>0</v>
      </c>
      <c r="FV1514" s="471">
        <v>0</v>
      </c>
      <c r="FW1514" s="471">
        <v>0</v>
      </c>
      <c r="FX1514" s="471">
        <v>0</v>
      </c>
      <c r="FY1514" s="496">
        <v>20</v>
      </c>
      <c r="FZ1514" s="503">
        <v>0</v>
      </c>
      <c r="GA1514" s="471">
        <v>0</v>
      </c>
      <c r="GB1514" s="471">
        <v>0</v>
      </c>
      <c r="GC1514" s="471">
        <v>0</v>
      </c>
      <c r="GD1514" s="471">
        <v>0</v>
      </c>
      <c r="GE1514" s="471">
        <v>0</v>
      </c>
      <c r="GF1514" s="471">
        <v>0</v>
      </c>
      <c r="GG1514" s="471">
        <v>0</v>
      </c>
      <c r="GH1514" s="471">
        <v>0</v>
      </c>
      <c r="GI1514" s="496">
        <v>0</v>
      </c>
      <c r="GJ1514" s="471">
        <v>1</v>
      </c>
      <c r="GK1514" s="471">
        <v>18</v>
      </c>
      <c r="GL1514" s="471">
        <v>1</v>
      </c>
      <c r="GM1514" s="471">
        <v>0</v>
      </c>
      <c r="GN1514" s="471">
        <v>0</v>
      </c>
      <c r="GO1514" s="471">
        <v>0</v>
      </c>
      <c r="GP1514" s="471">
        <v>0</v>
      </c>
      <c r="GQ1514" s="471">
        <v>0</v>
      </c>
      <c r="GR1514" s="496">
        <v>20</v>
      </c>
      <c r="GS1514" s="503">
        <v>100</v>
      </c>
      <c r="GT1514" s="471">
        <v>0</v>
      </c>
      <c r="GU1514" s="471">
        <v>0</v>
      </c>
      <c r="GV1514" s="471">
        <v>0</v>
      </c>
      <c r="GW1514" s="471">
        <v>0</v>
      </c>
      <c r="GX1514" s="471">
        <v>0</v>
      </c>
      <c r="GY1514" s="471">
        <v>0</v>
      </c>
      <c r="GZ1514" s="471">
        <v>0</v>
      </c>
      <c r="HA1514" s="471">
        <v>0</v>
      </c>
      <c r="HB1514" s="496">
        <v>0</v>
      </c>
      <c r="HC1514" s="503">
        <v>150</v>
      </c>
      <c r="HD1514" s="471">
        <v>0</v>
      </c>
      <c r="HE1514" s="471">
        <v>0</v>
      </c>
      <c r="HF1514" s="471">
        <v>0</v>
      </c>
      <c r="HG1514" s="471">
        <v>0</v>
      </c>
      <c r="HH1514" s="471">
        <v>0</v>
      </c>
      <c r="HI1514" s="471">
        <v>0</v>
      </c>
      <c r="HJ1514" s="471">
        <v>0</v>
      </c>
      <c r="HK1514" s="471">
        <v>0</v>
      </c>
      <c r="HL1514" s="496">
        <v>0</v>
      </c>
      <c r="HM1514" s="503">
        <v>200</v>
      </c>
      <c r="HN1514" s="471">
        <v>0</v>
      </c>
      <c r="HO1514" s="471">
        <v>0</v>
      </c>
      <c r="HP1514" s="471">
        <v>0</v>
      </c>
      <c r="HQ1514" s="471">
        <v>0</v>
      </c>
      <c r="HR1514" s="471">
        <v>0</v>
      </c>
      <c r="HS1514" s="471">
        <v>0</v>
      </c>
      <c r="HT1514" s="471">
        <v>0</v>
      </c>
      <c r="HU1514" s="471">
        <v>0</v>
      </c>
      <c r="HV1514" s="496">
        <v>0</v>
      </c>
      <c r="HW1514" s="503">
        <v>250</v>
      </c>
      <c r="HX1514" s="471">
        <v>0</v>
      </c>
      <c r="HY1514" s="471">
        <v>0</v>
      </c>
      <c r="HZ1514" s="471">
        <v>0</v>
      </c>
      <c r="IA1514" s="471">
        <v>0</v>
      </c>
      <c r="IB1514" s="471">
        <v>0</v>
      </c>
      <c r="IC1514" s="471">
        <v>0</v>
      </c>
      <c r="ID1514" s="471">
        <v>0</v>
      </c>
      <c r="IE1514" s="471">
        <v>0</v>
      </c>
      <c r="IF1514" s="496">
        <v>0</v>
      </c>
      <c r="IG1514" s="503">
        <v>300</v>
      </c>
      <c r="IH1514" s="471">
        <v>0</v>
      </c>
      <c r="II1514" s="471">
        <v>13</v>
      </c>
      <c r="IJ1514" s="471">
        <v>3</v>
      </c>
      <c r="IK1514" s="471">
        <v>0</v>
      </c>
      <c r="IL1514" s="471">
        <v>0</v>
      </c>
      <c r="IM1514" s="471">
        <v>0</v>
      </c>
      <c r="IN1514" s="471">
        <v>0</v>
      </c>
      <c r="IO1514" s="471">
        <v>0</v>
      </c>
      <c r="IP1514" s="496">
        <v>16</v>
      </c>
      <c r="IQ1514" s="503">
        <v>0</v>
      </c>
      <c r="IR1514" s="471">
        <v>0</v>
      </c>
      <c r="IS1514" s="471">
        <v>0</v>
      </c>
      <c r="IT1514" s="471">
        <v>0</v>
      </c>
      <c r="IU1514" s="471">
        <v>0</v>
      </c>
      <c r="IV1514" s="471">
        <v>0</v>
      </c>
      <c r="IW1514" s="471">
        <v>0</v>
      </c>
      <c r="IX1514" s="471">
        <v>0</v>
      </c>
      <c r="IY1514" s="471">
        <v>0</v>
      </c>
      <c r="IZ1514" s="496">
        <v>0</v>
      </c>
      <c r="JA1514" s="471">
        <v>0</v>
      </c>
      <c r="JB1514" s="471">
        <v>13</v>
      </c>
      <c r="JC1514" s="471">
        <v>3</v>
      </c>
      <c r="JD1514" s="471">
        <v>0</v>
      </c>
      <c r="JE1514" s="471">
        <v>0</v>
      </c>
      <c r="JF1514" s="471">
        <v>0</v>
      </c>
      <c r="JG1514" s="471">
        <v>0</v>
      </c>
      <c r="JH1514" s="471">
        <v>0</v>
      </c>
      <c r="JI1514" s="471">
        <v>16</v>
      </c>
      <c r="JJ1514" s="503">
        <v>0</v>
      </c>
      <c r="JK1514" s="471">
        <v>30</v>
      </c>
      <c r="JL1514" s="471">
        <v>71</v>
      </c>
      <c r="JM1514" s="471">
        <v>63</v>
      </c>
      <c r="JN1514" s="471">
        <v>31</v>
      </c>
      <c r="JO1514" s="471">
        <v>10</v>
      </c>
      <c r="JP1514" s="471">
        <v>3</v>
      </c>
      <c r="JQ1514" s="471">
        <v>0</v>
      </c>
      <c r="JR1514" s="471">
        <v>0</v>
      </c>
      <c r="JS1514" s="496">
        <v>208</v>
      </c>
      <c r="JT1514" s="503">
        <v>10</v>
      </c>
      <c r="JU1514" s="471">
        <v>0</v>
      </c>
      <c r="JV1514" s="471">
        <v>0</v>
      </c>
      <c r="JW1514" s="471">
        <v>0</v>
      </c>
      <c r="JX1514" s="471">
        <v>0</v>
      </c>
      <c r="JY1514" s="471">
        <v>0</v>
      </c>
      <c r="JZ1514" s="471">
        <v>0</v>
      </c>
      <c r="KA1514" s="471">
        <v>0</v>
      </c>
      <c r="KB1514" s="471">
        <v>0</v>
      </c>
      <c r="KC1514" s="496">
        <v>0</v>
      </c>
      <c r="KD1514" s="503">
        <v>50</v>
      </c>
      <c r="KE1514" s="471">
        <v>0</v>
      </c>
      <c r="KF1514" s="471">
        <v>0</v>
      </c>
      <c r="KG1514" s="471">
        <v>0</v>
      </c>
      <c r="KH1514" s="471">
        <v>0</v>
      </c>
      <c r="KI1514" s="471">
        <v>0</v>
      </c>
      <c r="KJ1514" s="471">
        <v>0</v>
      </c>
      <c r="KK1514" s="471">
        <v>0</v>
      </c>
      <c r="KL1514" s="471">
        <v>0</v>
      </c>
      <c r="KM1514" s="496">
        <v>0</v>
      </c>
      <c r="KN1514" s="503">
        <v>0</v>
      </c>
      <c r="KO1514" s="471">
        <v>0</v>
      </c>
      <c r="KP1514" s="471">
        <v>0</v>
      </c>
      <c r="KQ1514" s="471">
        <v>0</v>
      </c>
      <c r="KR1514" s="471">
        <v>0</v>
      </c>
      <c r="KS1514" s="471">
        <v>0</v>
      </c>
      <c r="KT1514" s="471">
        <v>0</v>
      </c>
      <c r="KU1514" s="471">
        <v>0</v>
      </c>
      <c r="KV1514" s="471">
        <v>0</v>
      </c>
      <c r="KW1514" s="496">
        <v>0</v>
      </c>
      <c r="KX1514" s="471">
        <v>30</v>
      </c>
      <c r="KY1514" s="471">
        <v>71</v>
      </c>
      <c r="KZ1514" s="471">
        <v>63</v>
      </c>
      <c r="LA1514" s="471">
        <v>31</v>
      </c>
      <c r="LB1514" s="471">
        <v>10</v>
      </c>
      <c r="LC1514" s="471">
        <v>3</v>
      </c>
      <c r="LD1514" s="471">
        <v>0</v>
      </c>
      <c r="LE1514" s="471">
        <v>0</v>
      </c>
      <c r="LF1514" s="496">
        <v>208</v>
      </c>
      <c r="LG1514" s="262"/>
      <c r="LH1514" s="262"/>
      <c r="LI1514" s="262"/>
      <c r="LJ1514" s="262"/>
      <c r="LK1514" s="262"/>
      <c r="LL1514" s="262"/>
      <c r="LM1514" s="262"/>
      <c r="LN1514" s="262"/>
      <c r="LO1514" s="262"/>
      <c r="LP1514" s="262"/>
      <c r="LQ1514" s="262"/>
      <c r="LR1514" s="262"/>
      <c r="LS1514" s="262"/>
      <c r="LT1514" s="262"/>
      <c r="LU1514" s="262"/>
      <c r="LV1514" s="262"/>
      <c r="LW1514" s="262"/>
      <c r="LX1514" s="262"/>
      <c r="LY1514" s="262"/>
      <c r="LZ1514" s="262"/>
      <c r="MA1514" s="262"/>
      <c r="MB1514" s="262"/>
      <c r="MC1514" s="262"/>
      <c r="MD1514" s="262"/>
      <c r="ME1514" s="262"/>
      <c r="MF1514" s="262"/>
      <c r="MG1514" s="262"/>
      <c r="MH1514" s="262"/>
      <c r="MI1514" s="262"/>
      <c r="MJ1514" s="262"/>
      <c r="MK1514" s="262"/>
      <c r="ML1514" s="262"/>
      <c r="MM1514" s="262"/>
      <c r="MN1514" s="262"/>
      <c r="MO1514" s="262"/>
      <c r="MP1514" s="262"/>
      <c r="MQ1514" s="262"/>
      <c r="MR1514" s="262"/>
      <c r="MS1514" s="262"/>
      <c r="MT1514" s="262"/>
      <c r="MU1514" s="262"/>
    </row>
    <row r="1515" spans="1:359" x14ac:dyDescent="0.2">
      <c r="A1515" s="241" t="s">
        <v>449</v>
      </c>
      <c r="B1515" s="476" t="s">
        <v>1046</v>
      </c>
      <c r="C1515" s="326" t="s">
        <v>786</v>
      </c>
      <c r="D1515" s="283" t="s">
        <v>1047</v>
      </c>
      <c r="E1515" s="503">
        <v>0</v>
      </c>
      <c r="F1515" s="471">
        <v>41</v>
      </c>
      <c r="G1515" s="471">
        <v>86</v>
      </c>
      <c r="H1515" s="471">
        <v>46</v>
      </c>
      <c r="I1515" s="471">
        <v>24</v>
      </c>
      <c r="J1515" s="471">
        <v>17</v>
      </c>
      <c r="K1515" s="471">
        <v>20</v>
      </c>
      <c r="L1515" s="471">
        <v>9</v>
      </c>
      <c r="M1515" s="471">
        <v>1</v>
      </c>
      <c r="N1515" s="496">
        <v>244</v>
      </c>
      <c r="O1515" s="503">
        <v>10</v>
      </c>
      <c r="P1515" s="471">
        <v>0</v>
      </c>
      <c r="Q1515" s="471">
        <v>0</v>
      </c>
      <c r="R1515" s="471">
        <v>0</v>
      </c>
      <c r="S1515" s="471">
        <v>0</v>
      </c>
      <c r="T1515" s="471">
        <v>0</v>
      </c>
      <c r="U1515" s="471">
        <v>0</v>
      </c>
      <c r="V1515" s="471">
        <v>0</v>
      </c>
      <c r="W1515" s="471">
        <v>0</v>
      </c>
      <c r="X1515" s="496">
        <v>0</v>
      </c>
      <c r="Y1515" s="503">
        <v>25</v>
      </c>
      <c r="Z1515" s="471">
        <v>0</v>
      </c>
      <c r="AA1515" s="471">
        <v>0</v>
      </c>
      <c r="AB1515" s="471">
        <v>0</v>
      </c>
      <c r="AC1515" s="471">
        <v>0</v>
      </c>
      <c r="AD1515" s="471">
        <v>0</v>
      </c>
      <c r="AE1515" s="471">
        <v>0</v>
      </c>
      <c r="AF1515" s="471">
        <v>0</v>
      </c>
      <c r="AG1515" s="471">
        <v>0</v>
      </c>
      <c r="AH1515" s="496">
        <v>0</v>
      </c>
      <c r="AI1515" s="503">
        <v>50</v>
      </c>
      <c r="AJ1515" s="471">
        <v>0</v>
      </c>
      <c r="AK1515" s="471">
        <v>0</v>
      </c>
      <c r="AL1515" s="471">
        <v>0</v>
      </c>
      <c r="AM1515" s="471">
        <v>0</v>
      </c>
      <c r="AN1515" s="471">
        <v>0</v>
      </c>
      <c r="AO1515" s="471">
        <v>0</v>
      </c>
      <c r="AP1515" s="471">
        <v>0</v>
      </c>
      <c r="AQ1515" s="471">
        <v>0</v>
      </c>
      <c r="AR1515" s="496">
        <v>0</v>
      </c>
      <c r="AS1515" s="503">
        <v>100</v>
      </c>
      <c r="AT1515" s="471">
        <v>0</v>
      </c>
      <c r="AU1515" s="471">
        <v>0</v>
      </c>
      <c r="AV1515" s="471">
        <v>0</v>
      </c>
      <c r="AW1515" s="471">
        <v>0</v>
      </c>
      <c r="AX1515" s="471">
        <v>0</v>
      </c>
      <c r="AY1515" s="471">
        <v>0</v>
      </c>
      <c r="AZ1515" s="471">
        <v>0</v>
      </c>
      <c r="BA1515" s="471">
        <v>0</v>
      </c>
      <c r="BB1515" s="496">
        <v>0</v>
      </c>
      <c r="BC1515" s="503">
        <v>0</v>
      </c>
      <c r="BD1515" s="471">
        <v>0</v>
      </c>
      <c r="BE1515" s="471">
        <v>0</v>
      </c>
      <c r="BF1515" s="471">
        <v>0</v>
      </c>
      <c r="BG1515" s="471">
        <v>0</v>
      </c>
      <c r="BH1515" s="471">
        <v>0</v>
      </c>
      <c r="BI1515" s="471">
        <v>0</v>
      </c>
      <c r="BJ1515" s="471">
        <v>0</v>
      </c>
      <c r="BK1515" s="471">
        <v>0</v>
      </c>
      <c r="BL1515" s="496">
        <v>0</v>
      </c>
      <c r="BM1515" s="471">
        <v>0</v>
      </c>
      <c r="BN1515" s="471">
        <v>0</v>
      </c>
      <c r="BO1515" s="471">
        <v>0</v>
      </c>
      <c r="BP1515" s="471">
        <v>0</v>
      </c>
      <c r="BQ1515" s="471">
        <v>0</v>
      </c>
      <c r="BR1515" s="471">
        <v>0</v>
      </c>
      <c r="BS1515" s="471">
        <v>0</v>
      </c>
      <c r="BT1515" s="471">
        <v>0</v>
      </c>
      <c r="BU1515" s="496">
        <v>0</v>
      </c>
      <c r="BV1515" s="471">
        <v>41</v>
      </c>
      <c r="BW1515" s="471">
        <v>86</v>
      </c>
      <c r="BX1515" s="471">
        <v>46</v>
      </c>
      <c r="BY1515" s="471">
        <v>24</v>
      </c>
      <c r="BZ1515" s="471">
        <v>17</v>
      </c>
      <c r="CA1515" s="471">
        <v>20</v>
      </c>
      <c r="CB1515" s="471">
        <v>9</v>
      </c>
      <c r="CC1515" s="471">
        <v>1</v>
      </c>
      <c r="CD1515" s="496">
        <v>244</v>
      </c>
      <c r="CE1515" s="503">
        <v>10</v>
      </c>
      <c r="CF1515" s="471">
        <v>0</v>
      </c>
      <c r="CG1515" s="471">
        <v>0</v>
      </c>
      <c r="CH1515" s="471">
        <v>0</v>
      </c>
      <c r="CI1515" s="471">
        <v>0</v>
      </c>
      <c r="CJ1515" s="471">
        <v>0</v>
      </c>
      <c r="CK1515" s="471">
        <v>0</v>
      </c>
      <c r="CL1515" s="471">
        <v>0</v>
      </c>
      <c r="CM1515" s="471">
        <v>0</v>
      </c>
      <c r="CN1515" s="496">
        <v>0</v>
      </c>
      <c r="CO1515" s="503">
        <v>25</v>
      </c>
      <c r="CP1515" s="471">
        <v>0</v>
      </c>
      <c r="CQ1515" s="471">
        <v>0</v>
      </c>
      <c r="CR1515" s="471">
        <v>0</v>
      </c>
      <c r="CS1515" s="471">
        <v>0</v>
      </c>
      <c r="CT1515" s="471">
        <v>0</v>
      </c>
      <c r="CU1515" s="471">
        <v>0</v>
      </c>
      <c r="CV1515" s="471">
        <v>0</v>
      </c>
      <c r="CW1515" s="471">
        <v>0</v>
      </c>
      <c r="CX1515" s="496">
        <v>0</v>
      </c>
      <c r="CY1515" s="503">
        <v>50</v>
      </c>
      <c r="CZ1515" s="471">
        <v>0</v>
      </c>
      <c r="DA1515" s="471">
        <v>0</v>
      </c>
      <c r="DB1515" s="471">
        <v>0</v>
      </c>
      <c r="DC1515" s="471">
        <v>0</v>
      </c>
      <c r="DD1515" s="471">
        <v>0</v>
      </c>
      <c r="DE1515" s="471">
        <v>0</v>
      </c>
      <c r="DF1515" s="471">
        <v>0</v>
      </c>
      <c r="DG1515" s="471">
        <v>0</v>
      </c>
      <c r="DH1515" s="496">
        <v>0</v>
      </c>
      <c r="DI1515" s="503">
        <v>100</v>
      </c>
      <c r="DJ1515" s="471">
        <v>9</v>
      </c>
      <c r="DK1515" s="471">
        <v>5</v>
      </c>
      <c r="DL1515" s="471">
        <v>6</v>
      </c>
      <c r="DM1515" s="471">
        <v>1</v>
      </c>
      <c r="DN1515" s="471">
        <v>2</v>
      </c>
      <c r="DO1515" s="471">
        <v>4</v>
      </c>
      <c r="DP1515" s="471">
        <v>1</v>
      </c>
      <c r="DQ1515" s="471">
        <v>0</v>
      </c>
      <c r="DR1515" s="496">
        <v>28</v>
      </c>
      <c r="DS1515" s="503">
        <v>0</v>
      </c>
      <c r="DT1515" s="471">
        <v>0</v>
      </c>
      <c r="DU1515" s="471">
        <v>0</v>
      </c>
      <c r="DV1515" s="471">
        <v>0</v>
      </c>
      <c r="DW1515" s="471">
        <v>0</v>
      </c>
      <c r="DX1515" s="471">
        <v>0</v>
      </c>
      <c r="DY1515" s="471">
        <v>0</v>
      </c>
      <c r="DZ1515" s="471">
        <v>0</v>
      </c>
      <c r="EA1515" s="471">
        <v>0</v>
      </c>
      <c r="EB1515" s="496">
        <v>0</v>
      </c>
      <c r="EC1515" s="471">
        <v>9</v>
      </c>
      <c r="ED1515" s="471">
        <v>5</v>
      </c>
      <c r="EE1515" s="471">
        <v>6</v>
      </c>
      <c r="EF1515" s="471">
        <v>1</v>
      </c>
      <c r="EG1515" s="471">
        <v>2</v>
      </c>
      <c r="EH1515" s="471">
        <v>4</v>
      </c>
      <c r="EI1515" s="471">
        <v>1</v>
      </c>
      <c r="EJ1515" s="471">
        <v>0</v>
      </c>
      <c r="EK1515" s="496">
        <v>28</v>
      </c>
      <c r="EL1515" s="518">
        <v>50</v>
      </c>
      <c r="EM1515" s="471">
        <v>0</v>
      </c>
      <c r="EN1515" s="471">
        <v>0</v>
      </c>
      <c r="EO1515" s="471">
        <v>0</v>
      </c>
      <c r="EP1515" s="471">
        <v>0</v>
      </c>
      <c r="EQ1515" s="471">
        <v>0</v>
      </c>
      <c r="ER1515" s="471">
        <v>0</v>
      </c>
      <c r="ES1515" s="471">
        <v>0</v>
      </c>
      <c r="ET1515" s="471">
        <v>0</v>
      </c>
      <c r="EU1515" s="496">
        <v>0</v>
      </c>
      <c r="EV1515" s="503">
        <v>100</v>
      </c>
      <c r="EW1515" s="471">
        <v>0</v>
      </c>
      <c r="EX1515" s="471">
        <v>0</v>
      </c>
      <c r="EY1515" s="471">
        <v>0</v>
      </c>
      <c r="EZ1515" s="471">
        <v>0</v>
      </c>
      <c r="FA1515" s="471">
        <v>0</v>
      </c>
      <c r="FB1515" s="471">
        <v>0</v>
      </c>
      <c r="FC1515" s="471">
        <v>0</v>
      </c>
      <c r="FD1515" s="471">
        <v>0</v>
      </c>
      <c r="FE1515" s="496">
        <v>0</v>
      </c>
      <c r="FF1515" s="503">
        <v>150</v>
      </c>
      <c r="FG1515" s="471">
        <v>0</v>
      </c>
      <c r="FH1515" s="471">
        <v>0</v>
      </c>
      <c r="FI1515" s="471">
        <v>0</v>
      </c>
      <c r="FJ1515" s="471">
        <v>0</v>
      </c>
      <c r="FK1515" s="471">
        <v>0</v>
      </c>
      <c r="FL1515" s="471">
        <v>0</v>
      </c>
      <c r="FM1515" s="471">
        <v>0</v>
      </c>
      <c r="FN1515" s="471">
        <v>0</v>
      </c>
      <c r="FO1515" s="496">
        <v>0</v>
      </c>
      <c r="FP1515" s="503">
        <v>200</v>
      </c>
      <c r="FQ1515" s="471">
        <v>1</v>
      </c>
      <c r="FR1515" s="471">
        <v>0</v>
      </c>
      <c r="FS1515" s="471">
        <v>1</v>
      </c>
      <c r="FT1515" s="471">
        <v>2</v>
      </c>
      <c r="FU1515" s="471">
        <v>0</v>
      </c>
      <c r="FV1515" s="471">
        <v>0</v>
      </c>
      <c r="FW1515" s="471">
        <v>0</v>
      </c>
      <c r="FX1515" s="471">
        <v>0</v>
      </c>
      <c r="FY1515" s="496">
        <v>4</v>
      </c>
      <c r="FZ1515" s="503">
        <v>0</v>
      </c>
      <c r="GA1515" s="471">
        <v>0</v>
      </c>
      <c r="GB1515" s="471">
        <v>0</v>
      </c>
      <c r="GC1515" s="471">
        <v>0</v>
      </c>
      <c r="GD1515" s="471">
        <v>0</v>
      </c>
      <c r="GE1515" s="471">
        <v>0</v>
      </c>
      <c r="GF1515" s="471">
        <v>0</v>
      </c>
      <c r="GG1515" s="471">
        <v>0</v>
      </c>
      <c r="GH1515" s="471">
        <v>0</v>
      </c>
      <c r="GI1515" s="496">
        <v>0</v>
      </c>
      <c r="GJ1515" s="471">
        <v>1</v>
      </c>
      <c r="GK1515" s="471">
        <v>0</v>
      </c>
      <c r="GL1515" s="471">
        <v>1</v>
      </c>
      <c r="GM1515" s="471">
        <v>2</v>
      </c>
      <c r="GN1515" s="471">
        <v>0</v>
      </c>
      <c r="GO1515" s="471">
        <v>0</v>
      </c>
      <c r="GP1515" s="471">
        <v>0</v>
      </c>
      <c r="GQ1515" s="471">
        <v>0</v>
      </c>
      <c r="GR1515" s="496">
        <v>4</v>
      </c>
      <c r="GS1515" s="503">
        <v>100</v>
      </c>
      <c r="GT1515" s="471">
        <v>0</v>
      </c>
      <c r="GU1515" s="471">
        <v>0</v>
      </c>
      <c r="GV1515" s="471">
        <v>0</v>
      </c>
      <c r="GW1515" s="471">
        <v>0</v>
      </c>
      <c r="GX1515" s="471">
        <v>0</v>
      </c>
      <c r="GY1515" s="471">
        <v>0</v>
      </c>
      <c r="GZ1515" s="471">
        <v>0</v>
      </c>
      <c r="HA1515" s="471">
        <v>0</v>
      </c>
      <c r="HB1515" s="496">
        <v>0</v>
      </c>
      <c r="HC1515" s="503">
        <v>150</v>
      </c>
      <c r="HD1515" s="471">
        <v>0</v>
      </c>
      <c r="HE1515" s="471">
        <v>0</v>
      </c>
      <c r="HF1515" s="471">
        <v>0</v>
      </c>
      <c r="HG1515" s="471">
        <v>0</v>
      </c>
      <c r="HH1515" s="471">
        <v>0</v>
      </c>
      <c r="HI1515" s="471">
        <v>0</v>
      </c>
      <c r="HJ1515" s="471">
        <v>0</v>
      </c>
      <c r="HK1515" s="471">
        <v>0</v>
      </c>
      <c r="HL1515" s="496">
        <v>0</v>
      </c>
      <c r="HM1515" s="503">
        <v>200</v>
      </c>
      <c r="HN1515" s="471">
        <v>0</v>
      </c>
      <c r="HO1515" s="471">
        <v>0</v>
      </c>
      <c r="HP1515" s="471">
        <v>0</v>
      </c>
      <c r="HQ1515" s="471">
        <v>0</v>
      </c>
      <c r="HR1515" s="471">
        <v>0</v>
      </c>
      <c r="HS1515" s="471">
        <v>0</v>
      </c>
      <c r="HT1515" s="471">
        <v>0</v>
      </c>
      <c r="HU1515" s="471">
        <v>0</v>
      </c>
      <c r="HV1515" s="496">
        <v>0</v>
      </c>
      <c r="HW1515" s="503">
        <v>250</v>
      </c>
      <c r="HX1515" s="471">
        <v>0</v>
      </c>
      <c r="HY1515" s="471">
        <v>0</v>
      </c>
      <c r="HZ1515" s="471">
        <v>0</v>
      </c>
      <c r="IA1515" s="471">
        <v>0</v>
      </c>
      <c r="IB1515" s="471">
        <v>0</v>
      </c>
      <c r="IC1515" s="471">
        <v>0</v>
      </c>
      <c r="ID1515" s="471">
        <v>0</v>
      </c>
      <c r="IE1515" s="471">
        <v>0</v>
      </c>
      <c r="IF1515" s="496">
        <v>0</v>
      </c>
      <c r="IG1515" s="503">
        <v>300</v>
      </c>
      <c r="IH1515" s="471">
        <v>0</v>
      </c>
      <c r="II1515" s="471">
        <v>2</v>
      </c>
      <c r="IJ1515" s="471">
        <v>0</v>
      </c>
      <c r="IK1515" s="471">
        <v>0</v>
      </c>
      <c r="IL1515" s="471">
        <v>0</v>
      </c>
      <c r="IM1515" s="471">
        <v>0</v>
      </c>
      <c r="IN1515" s="471">
        <v>0</v>
      </c>
      <c r="IO1515" s="471">
        <v>0</v>
      </c>
      <c r="IP1515" s="496">
        <v>2</v>
      </c>
      <c r="IQ1515" s="503">
        <v>0</v>
      </c>
      <c r="IR1515" s="471">
        <v>0</v>
      </c>
      <c r="IS1515" s="471">
        <v>0</v>
      </c>
      <c r="IT1515" s="471">
        <v>0</v>
      </c>
      <c r="IU1515" s="471">
        <v>0</v>
      </c>
      <c r="IV1515" s="471">
        <v>0</v>
      </c>
      <c r="IW1515" s="471">
        <v>0</v>
      </c>
      <c r="IX1515" s="471">
        <v>0</v>
      </c>
      <c r="IY1515" s="471">
        <v>0</v>
      </c>
      <c r="IZ1515" s="496">
        <v>0</v>
      </c>
      <c r="JA1515" s="471">
        <v>0</v>
      </c>
      <c r="JB1515" s="471">
        <v>2</v>
      </c>
      <c r="JC1515" s="471">
        <v>0</v>
      </c>
      <c r="JD1515" s="471">
        <v>0</v>
      </c>
      <c r="JE1515" s="471">
        <v>0</v>
      </c>
      <c r="JF1515" s="471">
        <v>0</v>
      </c>
      <c r="JG1515" s="471">
        <v>0</v>
      </c>
      <c r="JH1515" s="471">
        <v>0</v>
      </c>
      <c r="JI1515" s="471">
        <v>2</v>
      </c>
      <c r="JJ1515" s="503">
        <v>0</v>
      </c>
      <c r="JK1515" s="471">
        <v>23</v>
      </c>
      <c r="JL1515" s="471">
        <v>36</v>
      </c>
      <c r="JM1515" s="471">
        <v>37</v>
      </c>
      <c r="JN1515" s="471">
        <v>29</v>
      </c>
      <c r="JO1515" s="471">
        <v>14</v>
      </c>
      <c r="JP1515" s="471">
        <v>14</v>
      </c>
      <c r="JQ1515" s="471">
        <v>13</v>
      </c>
      <c r="JR1515" s="471">
        <v>6</v>
      </c>
      <c r="JS1515" s="496">
        <v>172</v>
      </c>
      <c r="JT1515" s="503">
        <v>10</v>
      </c>
      <c r="JU1515" s="471">
        <v>0</v>
      </c>
      <c r="JV1515" s="471">
        <v>0</v>
      </c>
      <c r="JW1515" s="471">
        <v>0</v>
      </c>
      <c r="JX1515" s="471">
        <v>0</v>
      </c>
      <c r="JY1515" s="471">
        <v>0</v>
      </c>
      <c r="JZ1515" s="471">
        <v>0</v>
      </c>
      <c r="KA1515" s="471">
        <v>0</v>
      </c>
      <c r="KB1515" s="471">
        <v>0</v>
      </c>
      <c r="KC1515" s="496">
        <v>0</v>
      </c>
      <c r="KD1515" s="503">
        <v>50</v>
      </c>
      <c r="KE1515" s="471">
        <v>0</v>
      </c>
      <c r="KF1515" s="471">
        <v>2</v>
      </c>
      <c r="KG1515" s="471">
        <v>1</v>
      </c>
      <c r="KH1515" s="471">
        <v>1</v>
      </c>
      <c r="KI1515" s="471">
        <v>0</v>
      </c>
      <c r="KJ1515" s="471">
        <v>0</v>
      </c>
      <c r="KK1515" s="471">
        <v>0</v>
      </c>
      <c r="KL1515" s="471">
        <v>1</v>
      </c>
      <c r="KM1515" s="496">
        <v>5</v>
      </c>
      <c r="KN1515" s="503">
        <v>0</v>
      </c>
      <c r="KO1515" s="471">
        <v>0</v>
      </c>
      <c r="KP1515" s="471">
        <v>0</v>
      </c>
      <c r="KQ1515" s="471">
        <v>0</v>
      </c>
      <c r="KR1515" s="471">
        <v>0</v>
      </c>
      <c r="KS1515" s="471">
        <v>0</v>
      </c>
      <c r="KT1515" s="471">
        <v>0</v>
      </c>
      <c r="KU1515" s="471">
        <v>0</v>
      </c>
      <c r="KV1515" s="471">
        <v>0</v>
      </c>
      <c r="KW1515" s="496">
        <v>0</v>
      </c>
      <c r="KX1515" s="471">
        <v>23</v>
      </c>
      <c r="KY1515" s="471">
        <v>38</v>
      </c>
      <c r="KZ1515" s="471">
        <v>38</v>
      </c>
      <c r="LA1515" s="471">
        <v>30</v>
      </c>
      <c r="LB1515" s="471">
        <v>14</v>
      </c>
      <c r="LC1515" s="471">
        <v>14</v>
      </c>
      <c r="LD1515" s="471">
        <v>13</v>
      </c>
      <c r="LE1515" s="471">
        <v>7</v>
      </c>
      <c r="LF1515" s="496">
        <v>177</v>
      </c>
      <c r="LG1515" s="262"/>
      <c r="LH1515" s="262"/>
      <c r="LI1515" s="262"/>
      <c r="LJ1515" s="262"/>
      <c r="LK1515" s="262"/>
      <c r="LL1515" s="262"/>
      <c r="LM1515" s="262"/>
      <c r="LN1515" s="262"/>
      <c r="LO1515" s="262"/>
      <c r="LP1515" s="262"/>
      <c r="LQ1515" s="262"/>
      <c r="LR1515" s="262"/>
      <c r="LS1515" s="262"/>
      <c r="LT1515" s="262"/>
      <c r="LU1515" s="262"/>
      <c r="LV1515" s="262"/>
      <c r="LW1515" s="262"/>
      <c r="LX1515" s="262"/>
      <c r="LY1515" s="262"/>
      <c r="LZ1515" s="262"/>
      <c r="MA1515" s="262"/>
      <c r="MB1515" s="262"/>
      <c r="MC1515" s="262"/>
      <c r="MD1515" s="262"/>
      <c r="ME1515" s="262"/>
      <c r="MF1515" s="262"/>
      <c r="MG1515" s="262"/>
      <c r="MH1515" s="262"/>
      <c r="MI1515" s="262"/>
      <c r="MJ1515" s="262"/>
      <c r="MK1515" s="262"/>
      <c r="ML1515" s="262"/>
      <c r="MM1515" s="262"/>
      <c r="MN1515" s="262"/>
      <c r="MO1515" s="262"/>
      <c r="MP1515" s="262"/>
      <c r="MQ1515" s="262"/>
      <c r="MR1515" s="262"/>
      <c r="MS1515" s="262"/>
      <c r="MT1515" s="262"/>
      <c r="MU1515" s="262"/>
    </row>
    <row r="1516" spans="1:359" x14ac:dyDescent="0.2">
      <c r="A1516" s="241" t="s">
        <v>450</v>
      </c>
      <c r="B1516" s="476" t="s">
        <v>1048</v>
      </c>
      <c r="C1516" s="326" t="s">
        <v>794</v>
      </c>
      <c r="D1516" s="283" t="s">
        <v>451</v>
      </c>
      <c r="E1516" s="503">
        <v>0</v>
      </c>
      <c r="F1516" s="471">
        <v>77</v>
      </c>
      <c r="G1516" s="471">
        <v>135</v>
      </c>
      <c r="H1516" s="471">
        <v>97</v>
      </c>
      <c r="I1516" s="471">
        <v>88</v>
      </c>
      <c r="J1516" s="471">
        <v>30</v>
      </c>
      <c r="K1516" s="471">
        <v>9</v>
      </c>
      <c r="L1516" s="471">
        <v>9</v>
      </c>
      <c r="M1516" s="471">
        <v>2</v>
      </c>
      <c r="N1516" s="496">
        <v>447</v>
      </c>
      <c r="O1516" s="503">
        <v>10</v>
      </c>
      <c r="P1516" s="471">
        <v>0</v>
      </c>
      <c r="Q1516" s="471">
        <v>0</v>
      </c>
      <c r="R1516" s="471">
        <v>0</v>
      </c>
      <c r="S1516" s="471">
        <v>0</v>
      </c>
      <c r="T1516" s="471">
        <v>0</v>
      </c>
      <c r="U1516" s="471">
        <v>0</v>
      </c>
      <c r="V1516" s="471">
        <v>0</v>
      </c>
      <c r="W1516" s="471">
        <v>0</v>
      </c>
      <c r="X1516" s="496">
        <v>0</v>
      </c>
      <c r="Y1516" s="503">
        <v>25</v>
      </c>
      <c r="Z1516" s="471">
        <v>0</v>
      </c>
      <c r="AA1516" s="471">
        <v>0</v>
      </c>
      <c r="AB1516" s="471">
        <v>0</v>
      </c>
      <c r="AC1516" s="471">
        <v>0</v>
      </c>
      <c r="AD1516" s="471">
        <v>0</v>
      </c>
      <c r="AE1516" s="471">
        <v>0</v>
      </c>
      <c r="AF1516" s="471">
        <v>0</v>
      </c>
      <c r="AG1516" s="471">
        <v>0</v>
      </c>
      <c r="AH1516" s="496">
        <v>0</v>
      </c>
      <c r="AI1516" s="503">
        <v>50</v>
      </c>
      <c r="AJ1516" s="471">
        <v>0</v>
      </c>
      <c r="AK1516" s="471">
        <v>0</v>
      </c>
      <c r="AL1516" s="471">
        <v>0</v>
      </c>
      <c r="AM1516" s="471">
        <v>0</v>
      </c>
      <c r="AN1516" s="471">
        <v>0</v>
      </c>
      <c r="AO1516" s="471">
        <v>0</v>
      </c>
      <c r="AP1516" s="471">
        <v>0</v>
      </c>
      <c r="AQ1516" s="471">
        <v>0</v>
      </c>
      <c r="AR1516" s="496">
        <v>0</v>
      </c>
      <c r="AS1516" s="503">
        <v>100</v>
      </c>
      <c r="AT1516" s="471">
        <v>11</v>
      </c>
      <c r="AU1516" s="471">
        <v>21</v>
      </c>
      <c r="AV1516" s="471">
        <v>9</v>
      </c>
      <c r="AW1516" s="471">
        <v>7</v>
      </c>
      <c r="AX1516" s="471">
        <v>1</v>
      </c>
      <c r="AY1516" s="471">
        <v>2</v>
      </c>
      <c r="AZ1516" s="471">
        <v>1</v>
      </c>
      <c r="BA1516" s="471">
        <v>0</v>
      </c>
      <c r="BB1516" s="496">
        <v>52</v>
      </c>
      <c r="BC1516" s="503">
        <v>0</v>
      </c>
      <c r="BD1516" s="471">
        <v>0</v>
      </c>
      <c r="BE1516" s="471">
        <v>0</v>
      </c>
      <c r="BF1516" s="471">
        <v>0</v>
      </c>
      <c r="BG1516" s="471">
        <v>0</v>
      </c>
      <c r="BH1516" s="471">
        <v>0</v>
      </c>
      <c r="BI1516" s="471">
        <v>0</v>
      </c>
      <c r="BJ1516" s="471">
        <v>0</v>
      </c>
      <c r="BK1516" s="471">
        <v>0</v>
      </c>
      <c r="BL1516" s="496">
        <v>0</v>
      </c>
      <c r="BM1516" s="471">
        <v>11</v>
      </c>
      <c r="BN1516" s="471">
        <v>21</v>
      </c>
      <c r="BO1516" s="471">
        <v>9</v>
      </c>
      <c r="BP1516" s="471">
        <v>7</v>
      </c>
      <c r="BQ1516" s="471">
        <v>1</v>
      </c>
      <c r="BR1516" s="471">
        <v>2</v>
      </c>
      <c r="BS1516" s="471">
        <v>1</v>
      </c>
      <c r="BT1516" s="471">
        <v>0</v>
      </c>
      <c r="BU1516" s="496">
        <v>52</v>
      </c>
      <c r="BV1516" s="471">
        <v>88</v>
      </c>
      <c r="BW1516" s="471">
        <v>156</v>
      </c>
      <c r="BX1516" s="471">
        <v>106</v>
      </c>
      <c r="BY1516" s="471">
        <v>95</v>
      </c>
      <c r="BZ1516" s="471">
        <v>31</v>
      </c>
      <c r="CA1516" s="471">
        <v>11</v>
      </c>
      <c r="CB1516" s="471">
        <v>10</v>
      </c>
      <c r="CC1516" s="471">
        <v>2</v>
      </c>
      <c r="CD1516" s="496">
        <v>499</v>
      </c>
      <c r="CE1516" s="503">
        <v>10</v>
      </c>
      <c r="CF1516" s="471">
        <v>0</v>
      </c>
      <c r="CG1516" s="471">
        <v>0</v>
      </c>
      <c r="CH1516" s="471">
        <v>0</v>
      </c>
      <c r="CI1516" s="471">
        <v>0</v>
      </c>
      <c r="CJ1516" s="471">
        <v>0</v>
      </c>
      <c r="CK1516" s="471">
        <v>0</v>
      </c>
      <c r="CL1516" s="471">
        <v>0</v>
      </c>
      <c r="CM1516" s="471">
        <v>0</v>
      </c>
      <c r="CN1516" s="496">
        <v>0</v>
      </c>
      <c r="CO1516" s="503">
        <v>25</v>
      </c>
      <c r="CP1516" s="471">
        <v>0</v>
      </c>
      <c r="CQ1516" s="471">
        <v>0</v>
      </c>
      <c r="CR1516" s="471">
        <v>0</v>
      </c>
      <c r="CS1516" s="471">
        <v>0</v>
      </c>
      <c r="CT1516" s="471">
        <v>0</v>
      </c>
      <c r="CU1516" s="471">
        <v>0</v>
      </c>
      <c r="CV1516" s="471">
        <v>0</v>
      </c>
      <c r="CW1516" s="471">
        <v>0</v>
      </c>
      <c r="CX1516" s="496">
        <v>0</v>
      </c>
      <c r="CY1516" s="503">
        <v>50</v>
      </c>
      <c r="CZ1516" s="471">
        <v>0</v>
      </c>
      <c r="DA1516" s="471">
        <v>0</v>
      </c>
      <c r="DB1516" s="471">
        <v>0</v>
      </c>
      <c r="DC1516" s="471">
        <v>0</v>
      </c>
      <c r="DD1516" s="471">
        <v>0</v>
      </c>
      <c r="DE1516" s="471">
        <v>0</v>
      </c>
      <c r="DF1516" s="471">
        <v>0</v>
      </c>
      <c r="DG1516" s="471">
        <v>0</v>
      </c>
      <c r="DH1516" s="496">
        <v>0</v>
      </c>
      <c r="DI1516" s="503">
        <v>100</v>
      </c>
      <c r="DJ1516" s="471">
        <v>15</v>
      </c>
      <c r="DK1516" s="471">
        <v>7</v>
      </c>
      <c r="DL1516" s="471">
        <v>18</v>
      </c>
      <c r="DM1516" s="471">
        <v>7</v>
      </c>
      <c r="DN1516" s="471">
        <v>6</v>
      </c>
      <c r="DO1516" s="471">
        <v>6</v>
      </c>
      <c r="DP1516" s="471">
        <v>1</v>
      </c>
      <c r="DQ1516" s="471">
        <v>1</v>
      </c>
      <c r="DR1516" s="496">
        <v>61</v>
      </c>
      <c r="DS1516" s="503">
        <v>0</v>
      </c>
      <c r="DT1516" s="471">
        <v>0</v>
      </c>
      <c r="DU1516" s="471">
        <v>0</v>
      </c>
      <c r="DV1516" s="471">
        <v>0</v>
      </c>
      <c r="DW1516" s="471">
        <v>0</v>
      </c>
      <c r="DX1516" s="471">
        <v>0</v>
      </c>
      <c r="DY1516" s="471">
        <v>0</v>
      </c>
      <c r="DZ1516" s="471">
        <v>0</v>
      </c>
      <c r="EA1516" s="471">
        <v>0</v>
      </c>
      <c r="EB1516" s="496">
        <v>0</v>
      </c>
      <c r="EC1516" s="471">
        <v>15</v>
      </c>
      <c r="ED1516" s="471">
        <v>7</v>
      </c>
      <c r="EE1516" s="471">
        <v>18</v>
      </c>
      <c r="EF1516" s="471">
        <v>7</v>
      </c>
      <c r="EG1516" s="471">
        <v>6</v>
      </c>
      <c r="EH1516" s="471">
        <v>6</v>
      </c>
      <c r="EI1516" s="471">
        <v>1</v>
      </c>
      <c r="EJ1516" s="471">
        <v>1</v>
      </c>
      <c r="EK1516" s="496">
        <v>61</v>
      </c>
      <c r="EL1516" s="518">
        <v>50</v>
      </c>
      <c r="EM1516" s="471">
        <v>0</v>
      </c>
      <c r="EN1516" s="471">
        <v>0</v>
      </c>
      <c r="EO1516" s="471">
        <v>0</v>
      </c>
      <c r="EP1516" s="471">
        <v>0</v>
      </c>
      <c r="EQ1516" s="471">
        <v>0</v>
      </c>
      <c r="ER1516" s="471">
        <v>0</v>
      </c>
      <c r="ES1516" s="471">
        <v>0</v>
      </c>
      <c r="ET1516" s="471">
        <v>0</v>
      </c>
      <c r="EU1516" s="496">
        <v>0</v>
      </c>
      <c r="EV1516" s="503">
        <v>100</v>
      </c>
      <c r="EW1516" s="471">
        <v>0</v>
      </c>
      <c r="EX1516" s="471">
        <v>0</v>
      </c>
      <c r="EY1516" s="471">
        <v>0</v>
      </c>
      <c r="EZ1516" s="471">
        <v>0</v>
      </c>
      <c r="FA1516" s="471">
        <v>0</v>
      </c>
      <c r="FB1516" s="471">
        <v>0</v>
      </c>
      <c r="FC1516" s="471">
        <v>0</v>
      </c>
      <c r="FD1516" s="471">
        <v>0</v>
      </c>
      <c r="FE1516" s="496">
        <v>0</v>
      </c>
      <c r="FF1516" s="503">
        <v>150</v>
      </c>
      <c r="FG1516" s="471">
        <v>0</v>
      </c>
      <c r="FH1516" s="471">
        <v>0</v>
      </c>
      <c r="FI1516" s="471">
        <v>0</v>
      </c>
      <c r="FJ1516" s="471">
        <v>0</v>
      </c>
      <c r="FK1516" s="471">
        <v>0</v>
      </c>
      <c r="FL1516" s="471">
        <v>0</v>
      </c>
      <c r="FM1516" s="471">
        <v>0</v>
      </c>
      <c r="FN1516" s="471">
        <v>0</v>
      </c>
      <c r="FO1516" s="496">
        <v>0</v>
      </c>
      <c r="FP1516" s="503">
        <v>200</v>
      </c>
      <c r="FQ1516" s="471">
        <v>0</v>
      </c>
      <c r="FR1516" s="471">
        <v>0</v>
      </c>
      <c r="FS1516" s="471">
        <v>0</v>
      </c>
      <c r="FT1516" s="471">
        <v>0</v>
      </c>
      <c r="FU1516" s="471">
        <v>0</v>
      </c>
      <c r="FV1516" s="471">
        <v>0</v>
      </c>
      <c r="FW1516" s="471">
        <v>0</v>
      </c>
      <c r="FX1516" s="471">
        <v>0</v>
      </c>
      <c r="FY1516" s="496">
        <v>0</v>
      </c>
      <c r="FZ1516" s="503">
        <v>0</v>
      </c>
      <c r="GA1516" s="471">
        <v>0</v>
      </c>
      <c r="GB1516" s="471">
        <v>0</v>
      </c>
      <c r="GC1516" s="471">
        <v>0</v>
      </c>
      <c r="GD1516" s="471">
        <v>0</v>
      </c>
      <c r="GE1516" s="471">
        <v>0</v>
      </c>
      <c r="GF1516" s="471">
        <v>0</v>
      </c>
      <c r="GG1516" s="471">
        <v>0</v>
      </c>
      <c r="GH1516" s="471">
        <v>0</v>
      </c>
      <c r="GI1516" s="496">
        <v>0</v>
      </c>
      <c r="GJ1516" s="471">
        <v>0</v>
      </c>
      <c r="GK1516" s="471">
        <v>0</v>
      </c>
      <c r="GL1516" s="471">
        <v>0</v>
      </c>
      <c r="GM1516" s="471">
        <v>0</v>
      </c>
      <c r="GN1516" s="471">
        <v>0</v>
      </c>
      <c r="GO1516" s="471">
        <v>0</v>
      </c>
      <c r="GP1516" s="471">
        <v>0</v>
      </c>
      <c r="GQ1516" s="471">
        <v>0</v>
      </c>
      <c r="GR1516" s="496">
        <v>0</v>
      </c>
      <c r="GS1516" s="503">
        <v>100</v>
      </c>
      <c r="GT1516" s="471">
        <v>0</v>
      </c>
      <c r="GU1516" s="471">
        <v>0</v>
      </c>
      <c r="GV1516" s="471">
        <v>0</v>
      </c>
      <c r="GW1516" s="471">
        <v>0</v>
      </c>
      <c r="GX1516" s="471">
        <v>0</v>
      </c>
      <c r="GY1516" s="471">
        <v>0</v>
      </c>
      <c r="GZ1516" s="471">
        <v>0</v>
      </c>
      <c r="HA1516" s="471">
        <v>0</v>
      </c>
      <c r="HB1516" s="496">
        <v>0</v>
      </c>
      <c r="HC1516" s="503">
        <v>150</v>
      </c>
      <c r="HD1516" s="471">
        <v>0</v>
      </c>
      <c r="HE1516" s="471">
        <v>0</v>
      </c>
      <c r="HF1516" s="471">
        <v>0</v>
      </c>
      <c r="HG1516" s="471">
        <v>0</v>
      </c>
      <c r="HH1516" s="471">
        <v>0</v>
      </c>
      <c r="HI1516" s="471">
        <v>0</v>
      </c>
      <c r="HJ1516" s="471">
        <v>0</v>
      </c>
      <c r="HK1516" s="471">
        <v>0</v>
      </c>
      <c r="HL1516" s="496">
        <v>0</v>
      </c>
      <c r="HM1516" s="503">
        <v>200</v>
      </c>
      <c r="HN1516" s="471">
        <v>1</v>
      </c>
      <c r="HO1516" s="471">
        <v>3</v>
      </c>
      <c r="HP1516" s="471">
        <v>2</v>
      </c>
      <c r="HQ1516" s="471">
        <v>2</v>
      </c>
      <c r="HR1516" s="471">
        <v>0</v>
      </c>
      <c r="HS1516" s="471">
        <v>1</v>
      </c>
      <c r="HT1516" s="471">
        <v>1</v>
      </c>
      <c r="HU1516" s="471">
        <v>0</v>
      </c>
      <c r="HV1516" s="496">
        <v>10</v>
      </c>
      <c r="HW1516" s="503">
        <v>250</v>
      </c>
      <c r="HX1516" s="471">
        <v>0</v>
      </c>
      <c r="HY1516" s="471">
        <v>0</v>
      </c>
      <c r="HZ1516" s="471">
        <v>0</v>
      </c>
      <c r="IA1516" s="471">
        <v>0</v>
      </c>
      <c r="IB1516" s="471">
        <v>0</v>
      </c>
      <c r="IC1516" s="471">
        <v>0</v>
      </c>
      <c r="ID1516" s="471">
        <v>0</v>
      </c>
      <c r="IE1516" s="471">
        <v>0</v>
      </c>
      <c r="IF1516" s="496">
        <v>0</v>
      </c>
      <c r="IG1516" s="503">
        <v>300</v>
      </c>
      <c r="IH1516" s="471">
        <v>2</v>
      </c>
      <c r="II1516" s="471">
        <v>1</v>
      </c>
      <c r="IJ1516" s="471">
        <v>1</v>
      </c>
      <c r="IK1516" s="471">
        <v>1</v>
      </c>
      <c r="IL1516" s="471">
        <v>0</v>
      </c>
      <c r="IM1516" s="471">
        <v>0</v>
      </c>
      <c r="IN1516" s="471">
        <v>1</v>
      </c>
      <c r="IO1516" s="471">
        <v>0</v>
      </c>
      <c r="IP1516" s="496">
        <v>6</v>
      </c>
      <c r="IQ1516" s="503">
        <v>0</v>
      </c>
      <c r="IR1516" s="471">
        <v>0</v>
      </c>
      <c r="IS1516" s="471">
        <v>0</v>
      </c>
      <c r="IT1516" s="471">
        <v>0</v>
      </c>
      <c r="IU1516" s="471">
        <v>0</v>
      </c>
      <c r="IV1516" s="471">
        <v>0</v>
      </c>
      <c r="IW1516" s="471">
        <v>0</v>
      </c>
      <c r="IX1516" s="471">
        <v>0</v>
      </c>
      <c r="IY1516" s="471">
        <v>0</v>
      </c>
      <c r="IZ1516" s="496">
        <v>0</v>
      </c>
      <c r="JA1516" s="471">
        <v>3</v>
      </c>
      <c r="JB1516" s="471">
        <v>4</v>
      </c>
      <c r="JC1516" s="471">
        <v>3</v>
      </c>
      <c r="JD1516" s="471">
        <v>3</v>
      </c>
      <c r="JE1516" s="471">
        <v>0</v>
      </c>
      <c r="JF1516" s="471">
        <v>1</v>
      </c>
      <c r="JG1516" s="471">
        <v>2</v>
      </c>
      <c r="JH1516" s="471">
        <v>0</v>
      </c>
      <c r="JI1516" s="471">
        <v>16</v>
      </c>
      <c r="JJ1516" s="503">
        <v>0</v>
      </c>
      <c r="JK1516" s="471">
        <v>70</v>
      </c>
      <c r="JL1516" s="471">
        <v>141</v>
      </c>
      <c r="JM1516" s="471">
        <v>211</v>
      </c>
      <c r="JN1516" s="471">
        <v>147</v>
      </c>
      <c r="JO1516" s="471">
        <v>103</v>
      </c>
      <c r="JP1516" s="471">
        <v>48</v>
      </c>
      <c r="JQ1516" s="471">
        <v>30</v>
      </c>
      <c r="JR1516" s="471">
        <v>5</v>
      </c>
      <c r="JS1516" s="496">
        <v>755</v>
      </c>
      <c r="JT1516" s="503">
        <v>10</v>
      </c>
      <c r="JU1516" s="471">
        <v>0</v>
      </c>
      <c r="JV1516" s="471">
        <v>0</v>
      </c>
      <c r="JW1516" s="471">
        <v>0</v>
      </c>
      <c r="JX1516" s="471">
        <v>0</v>
      </c>
      <c r="JY1516" s="471">
        <v>0</v>
      </c>
      <c r="JZ1516" s="471">
        <v>0</v>
      </c>
      <c r="KA1516" s="471">
        <v>0</v>
      </c>
      <c r="KB1516" s="471">
        <v>0</v>
      </c>
      <c r="KC1516" s="496">
        <v>0</v>
      </c>
      <c r="KD1516" s="503">
        <v>50</v>
      </c>
      <c r="KE1516" s="471">
        <v>0</v>
      </c>
      <c r="KF1516" s="471">
        <v>0</v>
      </c>
      <c r="KG1516" s="471">
        <v>0</v>
      </c>
      <c r="KH1516" s="471">
        <v>0</v>
      </c>
      <c r="KI1516" s="471">
        <v>0</v>
      </c>
      <c r="KJ1516" s="471">
        <v>0</v>
      </c>
      <c r="KK1516" s="471">
        <v>0</v>
      </c>
      <c r="KL1516" s="471">
        <v>0</v>
      </c>
      <c r="KM1516" s="496">
        <v>0</v>
      </c>
      <c r="KN1516" s="503">
        <v>0</v>
      </c>
      <c r="KO1516" s="471">
        <v>0</v>
      </c>
      <c r="KP1516" s="471">
        <v>0</v>
      </c>
      <c r="KQ1516" s="471">
        <v>0</v>
      </c>
      <c r="KR1516" s="471">
        <v>0</v>
      </c>
      <c r="KS1516" s="471">
        <v>0</v>
      </c>
      <c r="KT1516" s="471">
        <v>0</v>
      </c>
      <c r="KU1516" s="471">
        <v>0</v>
      </c>
      <c r="KV1516" s="471">
        <v>0</v>
      </c>
      <c r="KW1516" s="496">
        <v>0</v>
      </c>
      <c r="KX1516" s="471">
        <v>70</v>
      </c>
      <c r="KY1516" s="471">
        <v>141</v>
      </c>
      <c r="KZ1516" s="471">
        <v>211</v>
      </c>
      <c r="LA1516" s="471">
        <v>147</v>
      </c>
      <c r="LB1516" s="471">
        <v>103</v>
      </c>
      <c r="LC1516" s="471">
        <v>48</v>
      </c>
      <c r="LD1516" s="471">
        <v>30</v>
      </c>
      <c r="LE1516" s="471">
        <v>5</v>
      </c>
      <c r="LF1516" s="496">
        <v>755</v>
      </c>
      <c r="LG1516" s="262"/>
      <c r="LH1516" s="262"/>
      <c r="LI1516" s="262"/>
      <c r="LJ1516" s="262"/>
      <c r="LK1516" s="262"/>
      <c r="LL1516" s="262"/>
      <c r="LM1516" s="262"/>
      <c r="LN1516" s="262"/>
      <c r="LO1516" s="262"/>
      <c r="LP1516" s="262"/>
      <c r="LQ1516" s="262"/>
      <c r="LR1516" s="262"/>
      <c r="LS1516" s="262"/>
      <c r="LT1516" s="262"/>
      <c r="LU1516" s="262"/>
      <c r="LV1516" s="262"/>
      <c r="LW1516" s="262"/>
      <c r="LX1516" s="262"/>
      <c r="LY1516" s="262"/>
      <c r="LZ1516" s="262"/>
      <c r="MA1516" s="262"/>
      <c r="MB1516" s="262"/>
      <c r="MC1516" s="262"/>
      <c r="MD1516" s="262"/>
      <c r="ME1516" s="262"/>
      <c r="MF1516" s="262"/>
      <c r="MG1516" s="262"/>
      <c r="MH1516" s="262"/>
      <c r="MI1516" s="262"/>
      <c r="MJ1516" s="262"/>
      <c r="MK1516" s="262"/>
      <c r="ML1516" s="262"/>
      <c r="MM1516" s="262"/>
      <c r="MN1516" s="262"/>
      <c r="MO1516" s="262"/>
      <c r="MP1516" s="262"/>
      <c r="MQ1516" s="262"/>
      <c r="MR1516" s="262"/>
      <c r="MS1516" s="262"/>
      <c r="MT1516" s="262"/>
      <c r="MU1516" s="262"/>
    </row>
    <row r="1517" spans="1:359" x14ac:dyDescent="0.2">
      <c r="A1517" s="241" t="s">
        <v>452</v>
      </c>
      <c r="B1517" s="476" t="s">
        <v>1049</v>
      </c>
      <c r="C1517" s="326" t="s">
        <v>784</v>
      </c>
      <c r="D1517" s="283" t="s">
        <v>453</v>
      </c>
      <c r="E1517" s="503">
        <v>0</v>
      </c>
      <c r="F1517" s="471">
        <v>552</v>
      </c>
      <c r="G1517" s="471">
        <v>305</v>
      </c>
      <c r="H1517" s="471">
        <v>245</v>
      </c>
      <c r="I1517" s="471">
        <v>122</v>
      </c>
      <c r="J1517" s="471">
        <v>33</v>
      </c>
      <c r="K1517" s="471">
        <v>15</v>
      </c>
      <c r="L1517" s="471">
        <v>10</v>
      </c>
      <c r="M1517" s="471">
        <v>1</v>
      </c>
      <c r="N1517" s="496">
        <v>1283</v>
      </c>
      <c r="O1517" s="503">
        <v>10</v>
      </c>
      <c r="P1517" s="471">
        <v>5</v>
      </c>
      <c r="Q1517" s="471">
        <v>2</v>
      </c>
      <c r="R1517" s="471">
        <v>1</v>
      </c>
      <c r="S1517" s="471">
        <v>0</v>
      </c>
      <c r="T1517" s="471">
        <v>0</v>
      </c>
      <c r="U1517" s="471">
        <v>3</v>
      </c>
      <c r="V1517" s="471">
        <v>0</v>
      </c>
      <c r="W1517" s="471">
        <v>0</v>
      </c>
      <c r="X1517" s="496">
        <v>11</v>
      </c>
      <c r="Y1517" s="503">
        <v>25</v>
      </c>
      <c r="Z1517" s="471">
        <v>0</v>
      </c>
      <c r="AA1517" s="471">
        <v>0</v>
      </c>
      <c r="AB1517" s="471">
        <v>0</v>
      </c>
      <c r="AC1517" s="471">
        <v>0</v>
      </c>
      <c r="AD1517" s="471">
        <v>0</v>
      </c>
      <c r="AE1517" s="471">
        <v>0</v>
      </c>
      <c r="AF1517" s="471">
        <v>0</v>
      </c>
      <c r="AG1517" s="471">
        <v>0</v>
      </c>
      <c r="AH1517" s="496">
        <v>0</v>
      </c>
      <c r="AI1517" s="503">
        <v>50</v>
      </c>
      <c r="AJ1517" s="471">
        <v>173</v>
      </c>
      <c r="AK1517" s="471">
        <v>85</v>
      </c>
      <c r="AL1517" s="471">
        <v>55</v>
      </c>
      <c r="AM1517" s="471">
        <v>23</v>
      </c>
      <c r="AN1517" s="471">
        <v>9</v>
      </c>
      <c r="AO1517" s="471">
        <v>0</v>
      </c>
      <c r="AP1517" s="471">
        <v>1</v>
      </c>
      <c r="AQ1517" s="471">
        <v>0</v>
      </c>
      <c r="AR1517" s="496">
        <v>346</v>
      </c>
      <c r="AS1517" s="503">
        <v>100</v>
      </c>
      <c r="AT1517" s="471">
        <v>0</v>
      </c>
      <c r="AU1517" s="471">
        <v>0</v>
      </c>
      <c r="AV1517" s="471">
        <v>0</v>
      </c>
      <c r="AW1517" s="471">
        <v>0</v>
      </c>
      <c r="AX1517" s="471">
        <v>0</v>
      </c>
      <c r="AY1517" s="471">
        <v>0</v>
      </c>
      <c r="AZ1517" s="471">
        <v>0</v>
      </c>
      <c r="BA1517" s="471">
        <v>0</v>
      </c>
      <c r="BB1517" s="496">
        <v>0</v>
      </c>
      <c r="BC1517" s="503">
        <v>0</v>
      </c>
      <c r="BD1517" s="471">
        <v>0</v>
      </c>
      <c r="BE1517" s="471">
        <v>0</v>
      </c>
      <c r="BF1517" s="471">
        <v>0</v>
      </c>
      <c r="BG1517" s="471">
        <v>0</v>
      </c>
      <c r="BH1517" s="471">
        <v>0</v>
      </c>
      <c r="BI1517" s="471">
        <v>0</v>
      </c>
      <c r="BJ1517" s="471">
        <v>0</v>
      </c>
      <c r="BK1517" s="471">
        <v>0</v>
      </c>
      <c r="BL1517" s="496">
        <v>0</v>
      </c>
      <c r="BM1517" s="471">
        <v>178</v>
      </c>
      <c r="BN1517" s="471">
        <v>87</v>
      </c>
      <c r="BO1517" s="471">
        <v>56</v>
      </c>
      <c r="BP1517" s="471">
        <v>23</v>
      </c>
      <c r="BQ1517" s="471">
        <v>9</v>
      </c>
      <c r="BR1517" s="471">
        <v>3</v>
      </c>
      <c r="BS1517" s="471">
        <v>1</v>
      </c>
      <c r="BT1517" s="471">
        <v>0</v>
      </c>
      <c r="BU1517" s="496">
        <v>357</v>
      </c>
      <c r="BV1517" s="471">
        <v>730</v>
      </c>
      <c r="BW1517" s="471">
        <v>392</v>
      </c>
      <c r="BX1517" s="471">
        <v>301</v>
      </c>
      <c r="BY1517" s="471">
        <v>145</v>
      </c>
      <c r="BZ1517" s="471">
        <v>42</v>
      </c>
      <c r="CA1517" s="471">
        <v>18</v>
      </c>
      <c r="CB1517" s="471">
        <v>11</v>
      </c>
      <c r="CC1517" s="471">
        <v>1</v>
      </c>
      <c r="CD1517" s="496">
        <v>1640</v>
      </c>
      <c r="CE1517" s="503">
        <v>10</v>
      </c>
      <c r="CF1517" s="471">
        <v>0</v>
      </c>
      <c r="CG1517" s="471">
        <v>0</v>
      </c>
      <c r="CH1517" s="471">
        <v>0</v>
      </c>
      <c r="CI1517" s="471">
        <v>0</v>
      </c>
      <c r="CJ1517" s="471">
        <v>0</v>
      </c>
      <c r="CK1517" s="471">
        <v>0</v>
      </c>
      <c r="CL1517" s="471">
        <v>0</v>
      </c>
      <c r="CM1517" s="471">
        <v>0</v>
      </c>
      <c r="CN1517" s="496">
        <v>0</v>
      </c>
      <c r="CO1517" s="503">
        <v>25</v>
      </c>
      <c r="CP1517" s="471">
        <v>0</v>
      </c>
      <c r="CQ1517" s="471">
        <v>0</v>
      </c>
      <c r="CR1517" s="471">
        <v>0</v>
      </c>
      <c r="CS1517" s="471">
        <v>0</v>
      </c>
      <c r="CT1517" s="471">
        <v>0</v>
      </c>
      <c r="CU1517" s="471">
        <v>0</v>
      </c>
      <c r="CV1517" s="471">
        <v>0</v>
      </c>
      <c r="CW1517" s="471">
        <v>0</v>
      </c>
      <c r="CX1517" s="496">
        <v>0</v>
      </c>
      <c r="CY1517" s="503">
        <v>50</v>
      </c>
      <c r="CZ1517" s="471">
        <v>0</v>
      </c>
      <c r="DA1517" s="471">
        <v>0</v>
      </c>
      <c r="DB1517" s="471">
        <v>0</v>
      </c>
      <c r="DC1517" s="471">
        <v>0</v>
      </c>
      <c r="DD1517" s="471">
        <v>0</v>
      </c>
      <c r="DE1517" s="471">
        <v>0</v>
      </c>
      <c r="DF1517" s="471">
        <v>0</v>
      </c>
      <c r="DG1517" s="471">
        <v>0</v>
      </c>
      <c r="DH1517" s="496">
        <v>0</v>
      </c>
      <c r="DI1517" s="503">
        <v>100</v>
      </c>
      <c r="DJ1517" s="471">
        <v>95</v>
      </c>
      <c r="DK1517" s="471">
        <v>53</v>
      </c>
      <c r="DL1517" s="471">
        <v>37</v>
      </c>
      <c r="DM1517" s="471">
        <v>15</v>
      </c>
      <c r="DN1517" s="471">
        <v>5</v>
      </c>
      <c r="DO1517" s="471">
        <v>1</v>
      </c>
      <c r="DP1517" s="471">
        <v>2</v>
      </c>
      <c r="DQ1517" s="471">
        <v>1</v>
      </c>
      <c r="DR1517" s="496">
        <v>209</v>
      </c>
      <c r="DS1517" s="503">
        <v>0</v>
      </c>
      <c r="DT1517" s="471">
        <v>0</v>
      </c>
      <c r="DU1517" s="471">
        <v>0</v>
      </c>
      <c r="DV1517" s="471">
        <v>0</v>
      </c>
      <c r="DW1517" s="471">
        <v>0</v>
      </c>
      <c r="DX1517" s="471">
        <v>0</v>
      </c>
      <c r="DY1517" s="471">
        <v>0</v>
      </c>
      <c r="DZ1517" s="471">
        <v>0</v>
      </c>
      <c r="EA1517" s="471">
        <v>0</v>
      </c>
      <c r="EB1517" s="496">
        <v>0</v>
      </c>
      <c r="EC1517" s="471">
        <v>95</v>
      </c>
      <c r="ED1517" s="471">
        <v>53</v>
      </c>
      <c r="EE1517" s="471">
        <v>37</v>
      </c>
      <c r="EF1517" s="471">
        <v>15</v>
      </c>
      <c r="EG1517" s="471">
        <v>5</v>
      </c>
      <c r="EH1517" s="471">
        <v>1</v>
      </c>
      <c r="EI1517" s="471">
        <v>2</v>
      </c>
      <c r="EJ1517" s="471">
        <v>1</v>
      </c>
      <c r="EK1517" s="496">
        <v>209</v>
      </c>
      <c r="EL1517" s="518">
        <v>50</v>
      </c>
      <c r="EM1517" s="471">
        <v>0</v>
      </c>
      <c r="EN1517" s="471">
        <v>0</v>
      </c>
      <c r="EO1517" s="471">
        <v>0</v>
      </c>
      <c r="EP1517" s="471">
        <v>0</v>
      </c>
      <c r="EQ1517" s="471">
        <v>0</v>
      </c>
      <c r="ER1517" s="471">
        <v>0</v>
      </c>
      <c r="ES1517" s="471">
        <v>0</v>
      </c>
      <c r="ET1517" s="471">
        <v>0</v>
      </c>
      <c r="EU1517" s="496">
        <v>0</v>
      </c>
      <c r="EV1517" s="503">
        <v>100</v>
      </c>
      <c r="EW1517" s="471">
        <v>0</v>
      </c>
      <c r="EX1517" s="471">
        <v>0</v>
      </c>
      <c r="EY1517" s="471">
        <v>0</v>
      </c>
      <c r="EZ1517" s="471">
        <v>0</v>
      </c>
      <c r="FA1517" s="471">
        <v>0</v>
      </c>
      <c r="FB1517" s="471">
        <v>0</v>
      </c>
      <c r="FC1517" s="471">
        <v>0</v>
      </c>
      <c r="FD1517" s="471">
        <v>0</v>
      </c>
      <c r="FE1517" s="496">
        <v>0</v>
      </c>
      <c r="FF1517" s="503">
        <v>150</v>
      </c>
      <c r="FG1517" s="471">
        <v>0</v>
      </c>
      <c r="FH1517" s="471">
        <v>0</v>
      </c>
      <c r="FI1517" s="471">
        <v>0</v>
      </c>
      <c r="FJ1517" s="471">
        <v>0</v>
      </c>
      <c r="FK1517" s="471">
        <v>0</v>
      </c>
      <c r="FL1517" s="471">
        <v>0</v>
      </c>
      <c r="FM1517" s="471">
        <v>0</v>
      </c>
      <c r="FN1517" s="471">
        <v>0</v>
      </c>
      <c r="FO1517" s="496">
        <v>0</v>
      </c>
      <c r="FP1517" s="503">
        <v>200</v>
      </c>
      <c r="FQ1517" s="471">
        <v>24</v>
      </c>
      <c r="FR1517" s="471">
        <v>9</v>
      </c>
      <c r="FS1517" s="471">
        <v>4</v>
      </c>
      <c r="FT1517" s="471">
        <v>2</v>
      </c>
      <c r="FU1517" s="471">
        <v>0</v>
      </c>
      <c r="FV1517" s="471">
        <v>0</v>
      </c>
      <c r="FW1517" s="471">
        <v>0</v>
      </c>
      <c r="FX1517" s="471">
        <v>0</v>
      </c>
      <c r="FY1517" s="496">
        <v>39</v>
      </c>
      <c r="FZ1517" s="503">
        <v>0</v>
      </c>
      <c r="GA1517" s="471">
        <v>0</v>
      </c>
      <c r="GB1517" s="471">
        <v>0</v>
      </c>
      <c r="GC1517" s="471">
        <v>0</v>
      </c>
      <c r="GD1517" s="471">
        <v>0</v>
      </c>
      <c r="GE1517" s="471">
        <v>0</v>
      </c>
      <c r="GF1517" s="471">
        <v>0</v>
      </c>
      <c r="GG1517" s="471">
        <v>0</v>
      </c>
      <c r="GH1517" s="471">
        <v>0</v>
      </c>
      <c r="GI1517" s="496">
        <v>0</v>
      </c>
      <c r="GJ1517" s="471">
        <v>24</v>
      </c>
      <c r="GK1517" s="471">
        <v>9</v>
      </c>
      <c r="GL1517" s="471">
        <v>4</v>
      </c>
      <c r="GM1517" s="471">
        <v>2</v>
      </c>
      <c r="GN1517" s="471">
        <v>0</v>
      </c>
      <c r="GO1517" s="471">
        <v>0</v>
      </c>
      <c r="GP1517" s="471">
        <v>0</v>
      </c>
      <c r="GQ1517" s="471">
        <v>0</v>
      </c>
      <c r="GR1517" s="496">
        <v>39</v>
      </c>
      <c r="GS1517" s="503">
        <v>100</v>
      </c>
      <c r="GT1517" s="471">
        <v>0</v>
      </c>
      <c r="GU1517" s="471">
        <v>0</v>
      </c>
      <c r="GV1517" s="471">
        <v>0</v>
      </c>
      <c r="GW1517" s="471">
        <v>0</v>
      </c>
      <c r="GX1517" s="471">
        <v>0</v>
      </c>
      <c r="GY1517" s="471">
        <v>0</v>
      </c>
      <c r="GZ1517" s="471">
        <v>0</v>
      </c>
      <c r="HA1517" s="471">
        <v>0</v>
      </c>
      <c r="HB1517" s="496">
        <v>0</v>
      </c>
      <c r="HC1517" s="503">
        <v>150</v>
      </c>
      <c r="HD1517" s="471">
        <v>0</v>
      </c>
      <c r="HE1517" s="471">
        <v>0</v>
      </c>
      <c r="HF1517" s="471">
        <v>0</v>
      </c>
      <c r="HG1517" s="471">
        <v>0</v>
      </c>
      <c r="HH1517" s="471">
        <v>0</v>
      </c>
      <c r="HI1517" s="471">
        <v>0</v>
      </c>
      <c r="HJ1517" s="471">
        <v>0</v>
      </c>
      <c r="HK1517" s="471">
        <v>0</v>
      </c>
      <c r="HL1517" s="496">
        <v>0</v>
      </c>
      <c r="HM1517" s="503">
        <v>200</v>
      </c>
      <c r="HN1517" s="471">
        <v>0</v>
      </c>
      <c r="HO1517" s="471">
        <v>0</v>
      </c>
      <c r="HP1517" s="471">
        <v>0</v>
      </c>
      <c r="HQ1517" s="471">
        <v>0</v>
      </c>
      <c r="HR1517" s="471">
        <v>0</v>
      </c>
      <c r="HS1517" s="471">
        <v>0</v>
      </c>
      <c r="HT1517" s="471">
        <v>0</v>
      </c>
      <c r="HU1517" s="471">
        <v>0</v>
      </c>
      <c r="HV1517" s="496">
        <v>0</v>
      </c>
      <c r="HW1517" s="503">
        <v>250</v>
      </c>
      <c r="HX1517" s="471">
        <v>0</v>
      </c>
      <c r="HY1517" s="471">
        <v>0</v>
      </c>
      <c r="HZ1517" s="471">
        <v>0</v>
      </c>
      <c r="IA1517" s="471">
        <v>0</v>
      </c>
      <c r="IB1517" s="471">
        <v>0</v>
      </c>
      <c r="IC1517" s="471">
        <v>0</v>
      </c>
      <c r="ID1517" s="471">
        <v>0</v>
      </c>
      <c r="IE1517" s="471">
        <v>0</v>
      </c>
      <c r="IF1517" s="496">
        <v>0</v>
      </c>
      <c r="IG1517" s="503">
        <v>300</v>
      </c>
      <c r="IH1517" s="471">
        <v>13</v>
      </c>
      <c r="II1517" s="471">
        <v>4</v>
      </c>
      <c r="IJ1517" s="471">
        <v>2</v>
      </c>
      <c r="IK1517" s="471">
        <v>1</v>
      </c>
      <c r="IL1517" s="471">
        <v>0</v>
      </c>
      <c r="IM1517" s="471">
        <v>0</v>
      </c>
      <c r="IN1517" s="471">
        <v>0</v>
      </c>
      <c r="IO1517" s="471">
        <v>1</v>
      </c>
      <c r="IP1517" s="496">
        <v>21</v>
      </c>
      <c r="IQ1517" s="503">
        <v>0</v>
      </c>
      <c r="IR1517" s="471">
        <v>0</v>
      </c>
      <c r="IS1517" s="471">
        <v>0</v>
      </c>
      <c r="IT1517" s="471">
        <v>0</v>
      </c>
      <c r="IU1517" s="471">
        <v>0</v>
      </c>
      <c r="IV1517" s="471">
        <v>0</v>
      </c>
      <c r="IW1517" s="471">
        <v>0</v>
      </c>
      <c r="IX1517" s="471">
        <v>0</v>
      </c>
      <c r="IY1517" s="471">
        <v>0</v>
      </c>
      <c r="IZ1517" s="496">
        <v>0</v>
      </c>
      <c r="JA1517" s="471">
        <v>13</v>
      </c>
      <c r="JB1517" s="471">
        <v>4</v>
      </c>
      <c r="JC1517" s="471">
        <v>2</v>
      </c>
      <c r="JD1517" s="471">
        <v>1</v>
      </c>
      <c r="JE1517" s="471">
        <v>0</v>
      </c>
      <c r="JF1517" s="471">
        <v>0</v>
      </c>
      <c r="JG1517" s="471">
        <v>0</v>
      </c>
      <c r="JH1517" s="471">
        <v>1</v>
      </c>
      <c r="JI1517" s="471">
        <v>21</v>
      </c>
      <c r="JJ1517" s="503">
        <v>0</v>
      </c>
      <c r="JK1517" s="471">
        <v>701</v>
      </c>
      <c r="JL1517" s="471">
        <v>547</v>
      </c>
      <c r="JM1517" s="471">
        <v>354</v>
      </c>
      <c r="JN1517" s="471">
        <v>273</v>
      </c>
      <c r="JO1517" s="471">
        <v>44</v>
      </c>
      <c r="JP1517" s="471">
        <v>13</v>
      </c>
      <c r="JQ1517" s="471">
        <v>6</v>
      </c>
      <c r="JR1517" s="471">
        <v>0</v>
      </c>
      <c r="JS1517" s="496">
        <v>1938</v>
      </c>
      <c r="JT1517" s="503">
        <v>10</v>
      </c>
      <c r="JU1517" s="471">
        <v>0</v>
      </c>
      <c r="JV1517" s="471">
        <v>0</v>
      </c>
      <c r="JW1517" s="471">
        <v>0</v>
      </c>
      <c r="JX1517" s="471">
        <v>0</v>
      </c>
      <c r="JY1517" s="471">
        <v>0</v>
      </c>
      <c r="JZ1517" s="471">
        <v>0</v>
      </c>
      <c r="KA1517" s="471">
        <v>0</v>
      </c>
      <c r="KB1517" s="471">
        <v>0</v>
      </c>
      <c r="KC1517" s="496">
        <v>0</v>
      </c>
      <c r="KD1517" s="503">
        <v>50</v>
      </c>
      <c r="KE1517" s="471">
        <v>0</v>
      </c>
      <c r="KF1517" s="471">
        <v>0</v>
      </c>
      <c r="KG1517" s="471">
        <v>0</v>
      </c>
      <c r="KH1517" s="471">
        <v>0</v>
      </c>
      <c r="KI1517" s="471">
        <v>0</v>
      </c>
      <c r="KJ1517" s="471">
        <v>0</v>
      </c>
      <c r="KK1517" s="471">
        <v>0</v>
      </c>
      <c r="KL1517" s="471">
        <v>0</v>
      </c>
      <c r="KM1517" s="496">
        <v>0</v>
      </c>
      <c r="KN1517" s="503">
        <v>0</v>
      </c>
      <c r="KO1517" s="471">
        <v>0</v>
      </c>
      <c r="KP1517" s="471">
        <v>0</v>
      </c>
      <c r="KQ1517" s="471">
        <v>0</v>
      </c>
      <c r="KR1517" s="471">
        <v>0</v>
      </c>
      <c r="KS1517" s="471">
        <v>0</v>
      </c>
      <c r="KT1517" s="471">
        <v>0</v>
      </c>
      <c r="KU1517" s="471">
        <v>0</v>
      </c>
      <c r="KV1517" s="471">
        <v>0</v>
      </c>
      <c r="KW1517" s="496">
        <v>0</v>
      </c>
      <c r="KX1517" s="471">
        <v>701</v>
      </c>
      <c r="KY1517" s="471">
        <v>547</v>
      </c>
      <c r="KZ1517" s="471">
        <v>354</v>
      </c>
      <c r="LA1517" s="471">
        <v>273</v>
      </c>
      <c r="LB1517" s="471">
        <v>44</v>
      </c>
      <c r="LC1517" s="471">
        <v>13</v>
      </c>
      <c r="LD1517" s="471">
        <v>6</v>
      </c>
      <c r="LE1517" s="471">
        <v>0</v>
      </c>
      <c r="LF1517" s="496">
        <v>1938</v>
      </c>
      <c r="LG1517" s="262"/>
      <c r="LH1517" s="262"/>
      <c r="LI1517" s="262"/>
      <c r="LJ1517" s="262"/>
      <c r="LK1517" s="262"/>
      <c r="LL1517" s="262"/>
      <c r="LM1517" s="262"/>
      <c r="LN1517" s="262"/>
      <c r="LO1517" s="262"/>
      <c r="LP1517" s="262"/>
      <c r="LQ1517" s="262"/>
      <c r="LR1517" s="262"/>
      <c r="LS1517" s="262"/>
      <c r="LT1517" s="262"/>
      <c r="LU1517" s="262"/>
      <c r="LV1517" s="262"/>
      <c r="LW1517" s="262"/>
      <c r="LX1517" s="262"/>
      <c r="LY1517" s="262"/>
      <c r="LZ1517" s="262"/>
      <c r="MA1517" s="262"/>
      <c r="MB1517" s="262"/>
      <c r="MC1517" s="262"/>
      <c r="MD1517" s="262"/>
      <c r="ME1517" s="262"/>
      <c r="MF1517" s="262"/>
      <c r="MG1517" s="262"/>
      <c r="MH1517" s="262"/>
      <c r="MI1517" s="262"/>
      <c r="MJ1517" s="262"/>
      <c r="MK1517" s="262"/>
      <c r="ML1517" s="262"/>
      <c r="MM1517" s="262"/>
      <c r="MN1517" s="262"/>
      <c r="MO1517" s="262"/>
      <c r="MP1517" s="262"/>
      <c r="MQ1517" s="262"/>
      <c r="MR1517" s="262"/>
      <c r="MS1517" s="262"/>
      <c r="MT1517" s="262"/>
      <c r="MU1517" s="262"/>
    </row>
    <row r="1518" spans="1:359" x14ac:dyDescent="0.2">
      <c r="A1518" s="241" t="s">
        <v>454</v>
      </c>
      <c r="B1518" s="476" t="s">
        <v>1050</v>
      </c>
      <c r="C1518" s="326" t="s">
        <v>807</v>
      </c>
      <c r="D1518" s="283" t="s">
        <v>455</v>
      </c>
      <c r="E1518" s="503">
        <v>0</v>
      </c>
      <c r="F1518" s="471">
        <v>1667</v>
      </c>
      <c r="G1518" s="471">
        <v>790</v>
      </c>
      <c r="H1518" s="471">
        <v>385</v>
      </c>
      <c r="I1518" s="471">
        <v>107</v>
      </c>
      <c r="J1518" s="471">
        <v>41</v>
      </c>
      <c r="K1518" s="471">
        <v>10</v>
      </c>
      <c r="L1518" s="471">
        <v>1</v>
      </c>
      <c r="M1518" s="471">
        <v>1</v>
      </c>
      <c r="N1518" s="496">
        <v>3002</v>
      </c>
      <c r="O1518" s="503">
        <v>10</v>
      </c>
      <c r="P1518" s="471">
        <v>0</v>
      </c>
      <c r="Q1518" s="471">
        <v>0</v>
      </c>
      <c r="R1518" s="471">
        <v>0</v>
      </c>
      <c r="S1518" s="471">
        <v>0</v>
      </c>
      <c r="T1518" s="471">
        <v>0</v>
      </c>
      <c r="U1518" s="471">
        <v>0</v>
      </c>
      <c r="V1518" s="471">
        <v>0</v>
      </c>
      <c r="W1518" s="471">
        <v>0</v>
      </c>
      <c r="X1518" s="496">
        <v>0</v>
      </c>
      <c r="Y1518" s="503">
        <v>25</v>
      </c>
      <c r="Z1518" s="471">
        <v>0</v>
      </c>
      <c r="AA1518" s="471">
        <v>0</v>
      </c>
      <c r="AB1518" s="471">
        <v>0</v>
      </c>
      <c r="AC1518" s="471">
        <v>0</v>
      </c>
      <c r="AD1518" s="471">
        <v>0</v>
      </c>
      <c r="AE1518" s="471">
        <v>0</v>
      </c>
      <c r="AF1518" s="471">
        <v>0</v>
      </c>
      <c r="AG1518" s="471">
        <v>0</v>
      </c>
      <c r="AH1518" s="496">
        <v>0</v>
      </c>
      <c r="AI1518" s="503">
        <v>50</v>
      </c>
      <c r="AJ1518" s="471">
        <v>0</v>
      </c>
      <c r="AK1518" s="471">
        <v>0</v>
      </c>
      <c r="AL1518" s="471">
        <v>0</v>
      </c>
      <c r="AM1518" s="471">
        <v>0</v>
      </c>
      <c r="AN1518" s="471">
        <v>0</v>
      </c>
      <c r="AO1518" s="471">
        <v>0</v>
      </c>
      <c r="AP1518" s="471">
        <v>0</v>
      </c>
      <c r="AQ1518" s="471">
        <v>0</v>
      </c>
      <c r="AR1518" s="496">
        <v>0</v>
      </c>
      <c r="AS1518" s="503">
        <v>100</v>
      </c>
      <c r="AT1518" s="471">
        <v>0</v>
      </c>
      <c r="AU1518" s="471">
        <v>0</v>
      </c>
      <c r="AV1518" s="471">
        <v>0</v>
      </c>
      <c r="AW1518" s="471">
        <v>0</v>
      </c>
      <c r="AX1518" s="471">
        <v>0</v>
      </c>
      <c r="AY1518" s="471">
        <v>0</v>
      </c>
      <c r="AZ1518" s="471">
        <v>0</v>
      </c>
      <c r="BA1518" s="471">
        <v>0</v>
      </c>
      <c r="BB1518" s="496">
        <v>0</v>
      </c>
      <c r="BC1518" s="503">
        <v>0</v>
      </c>
      <c r="BD1518" s="471">
        <v>0</v>
      </c>
      <c r="BE1518" s="471">
        <v>0</v>
      </c>
      <c r="BF1518" s="471">
        <v>0</v>
      </c>
      <c r="BG1518" s="471">
        <v>0</v>
      </c>
      <c r="BH1518" s="471">
        <v>0</v>
      </c>
      <c r="BI1518" s="471">
        <v>0</v>
      </c>
      <c r="BJ1518" s="471">
        <v>0</v>
      </c>
      <c r="BK1518" s="471">
        <v>0</v>
      </c>
      <c r="BL1518" s="496">
        <v>0</v>
      </c>
      <c r="BM1518" s="471">
        <v>0</v>
      </c>
      <c r="BN1518" s="471">
        <v>0</v>
      </c>
      <c r="BO1518" s="471">
        <v>0</v>
      </c>
      <c r="BP1518" s="471">
        <v>0</v>
      </c>
      <c r="BQ1518" s="471">
        <v>0</v>
      </c>
      <c r="BR1518" s="471">
        <v>0</v>
      </c>
      <c r="BS1518" s="471">
        <v>0</v>
      </c>
      <c r="BT1518" s="471">
        <v>0</v>
      </c>
      <c r="BU1518" s="496">
        <v>0</v>
      </c>
      <c r="BV1518" s="471">
        <v>1667</v>
      </c>
      <c r="BW1518" s="471">
        <v>790</v>
      </c>
      <c r="BX1518" s="471">
        <v>385</v>
      </c>
      <c r="BY1518" s="471">
        <v>107</v>
      </c>
      <c r="BZ1518" s="471">
        <v>41</v>
      </c>
      <c r="CA1518" s="471">
        <v>10</v>
      </c>
      <c r="CB1518" s="471">
        <v>1</v>
      </c>
      <c r="CC1518" s="471">
        <v>1</v>
      </c>
      <c r="CD1518" s="496">
        <v>3002</v>
      </c>
      <c r="CE1518" s="503">
        <v>10</v>
      </c>
      <c r="CF1518" s="471">
        <v>0</v>
      </c>
      <c r="CG1518" s="471">
        <v>0</v>
      </c>
      <c r="CH1518" s="471">
        <v>0</v>
      </c>
      <c r="CI1518" s="471">
        <v>0</v>
      </c>
      <c r="CJ1518" s="471">
        <v>0</v>
      </c>
      <c r="CK1518" s="471">
        <v>0</v>
      </c>
      <c r="CL1518" s="471">
        <v>0</v>
      </c>
      <c r="CM1518" s="471">
        <v>0</v>
      </c>
      <c r="CN1518" s="496">
        <v>0</v>
      </c>
      <c r="CO1518" s="503">
        <v>25</v>
      </c>
      <c r="CP1518" s="471">
        <v>0</v>
      </c>
      <c r="CQ1518" s="471">
        <v>0</v>
      </c>
      <c r="CR1518" s="471">
        <v>0</v>
      </c>
      <c r="CS1518" s="471">
        <v>0</v>
      </c>
      <c r="CT1518" s="471">
        <v>0</v>
      </c>
      <c r="CU1518" s="471">
        <v>0</v>
      </c>
      <c r="CV1518" s="471">
        <v>0</v>
      </c>
      <c r="CW1518" s="471">
        <v>0</v>
      </c>
      <c r="CX1518" s="496">
        <v>0</v>
      </c>
      <c r="CY1518" s="503">
        <v>50</v>
      </c>
      <c r="CZ1518" s="471">
        <v>0</v>
      </c>
      <c r="DA1518" s="471">
        <v>0</v>
      </c>
      <c r="DB1518" s="471">
        <v>0</v>
      </c>
      <c r="DC1518" s="471">
        <v>0</v>
      </c>
      <c r="DD1518" s="471">
        <v>0</v>
      </c>
      <c r="DE1518" s="471">
        <v>0</v>
      </c>
      <c r="DF1518" s="471">
        <v>0</v>
      </c>
      <c r="DG1518" s="471">
        <v>0</v>
      </c>
      <c r="DH1518" s="496">
        <v>0</v>
      </c>
      <c r="DI1518" s="503">
        <v>100</v>
      </c>
      <c r="DJ1518" s="471">
        <v>142</v>
      </c>
      <c r="DK1518" s="471">
        <v>39</v>
      </c>
      <c r="DL1518" s="471">
        <v>19</v>
      </c>
      <c r="DM1518" s="471">
        <v>6</v>
      </c>
      <c r="DN1518" s="471">
        <v>3</v>
      </c>
      <c r="DO1518" s="471">
        <v>0</v>
      </c>
      <c r="DP1518" s="471">
        <v>0</v>
      </c>
      <c r="DQ1518" s="471">
        <v>0</v>
      </c>
      <c r="DR1518" s="496">
        <v>209</v>
      </c>
      <c r="DS1518" s="503">
        <v>0</v>
      </c>
      <c r="DT1518" s="471">
        <v>0</v>
      </c>
      <c r="DU1518" s="471">
        <v>0</v>
      </c>
      <c r="DV1518" s="471">
        <v>0</v>
      </c>
      <c r="DW1518" s="471">
        <v>0</v>
      </c>
      <c r="DX1518" s="471">
        <v>0</v>
      </c>
      <c r="DY1518" s="471">
        <v>0</v>
      </c>
      <c r="DZ1518" s="471">
        <v>0</v>
      </c>
      <c r="EA1518" s="471">
        <v>0</v>
      </c>
      <c r="EB1518" s="496">
        <v>0</v>
      </c>
      <c r="EC1518" s="471">
        <v>142</v>
      </c>
      <c r="ED1518" s="471">
        <v>39</v>
      </c>
      <c r="EE1518" s="471">
        <v>19</v>
      </c>
      <c r="EF1518" s="471">
        <v>6</v>
      </c>
      <c r="EG1518" s="471">
        <v>3</v>
      </c>
      <c r="EH1518" s="471">
        <v>0</v>
      </c>
      <c r="EI1518" s="471">
        <v>0</v>
      </c>
      <c r="EJ1518" s="471">
        <v>0</v>
      </c>
      <c r="EK1518" s="496">
        <v>209</v>
      </c>
      <c r="EL1518" s="518">
        <v>50</v>
      </c>
      <c r="EM1518" s="471">
        <v>0</v>
      </c>
      <c r="EN1518" s="471">
        <v>0</v>
      </c>
      <c r="EO1518" s="471">
        <v>0</v>
      </c>
      <c r="EP1518" s="471">
        <v>0</v>
      </c>
      <c r="EQ1518" s="471">
        <v>0</v>
      </c>
      <c r="ER1518" s="471">
        <v>0</v>
      </c>
      <c r="ES1518" s="471">
        <v>0</v>
      </c>
      <c r="ET1518" s="471">
        <v>0</v>
      </c>
      <c r="EU1518" s="496">
        <v>0</v>
      </c>
      <c r="EV1518" s="503">
        <v>100</v>
      </c>
      <c r="EW1518" s="471">
        <v>0</v>
      </c>
      <c r="EX1518" s="471">
        <v>0</v>
      </c>
      <c r="EY1518" s="471">
        <v>0</v>
      </c>
      <c r="EZ1518" s="471">
        <v>0</v>
      </c>
      <c r="FA1518" s="471">
        <v>0</v>
      </c>
      <c r="FB1518" s="471">
        <v>0</v>
      </c>
      <c r="FC1518" s="471">
        <v>0</v>
      </c>
      <c r="FD1518" s="471">
        <v>0</v>
      </c>
      <c r="FE1518" s="496">
        <v>0</v>
      </c>
      <c r="FF1518" s="503">
        <v>150</v>
      </c>
      <c r="FG1518" s="471">
        <v>0</v>
      </c>
      <c r="FH1518" s="471">
        <v>0</v>
      </c>
      <c r="FI1518" s="471">
        <v>0</v>
      </c>
      <c r="FJ1518" s="471">
        <v>0</v>
      </c>
      <c r="FK1518" s="471">
        <v>0</v>
      </c>
      <c r="FL1518" s="471">
        <v>0</v>
      </c>
      <c r="FM1518" s="471">
        <v>0</v>
      </c>
      <c r="FN1518" s="471">
        <v>0</v>
      </c>
      <c r="FO1518" s="496">
        <v>0</v>
      </c>
      <c r="FP1518" s="503">
        <v>200</v>
      </c>
      <c r="FQ1518" s="471">
        <v>38</v>
      </c>
      <c r="FR1518" s="471">
        <v>16</v>
      </c>
      <c r="FS1518" s="471">
        <v>4</v>
      </c>
      <c r="FT1518" s="471">
        <v>2</v>
      </c>
      <c r="FU1518" s="471">
        <v>1</v>
      </c>
      <c r="FV1518" s="471">
        <v>0</v>
      </c>
      <c r="FW1518" s="471">
        <v>0</v>
      </c>
      <c r="FX1518" s="471">
        <v>1</v>
      </c>
      <c r="FY1518" s="496">
        <v>62</v>
      </c>
      <c r="FZ1518" s="503">
        <v>0</v>
      </c>
      <c r="GA1518" s="471">
        <v>0</v>
      </c>
      <c r="GB1518" s="471">
        <v>0</v>
      </c>
      <c r="GC1518" s="471">
        <v>0</v>
      </c>
      <c r="GD1518" s="471">
        <v>0</v>
      </c>
      <c r="GE1518" s="471">
        <v>0</v>
      </c>
      <c r="GF1518" s="471">
        <v>0</v>
      </c>
      <c r="GG1518" s="471">
        <v>0</v>
      </c>
      <c r="GH1518" s="471">
        <v>0</v>
      </c>
      <c r="GI1518" s="496">
        <v>0</v>
      </c>
      <c r="GJ1518" s="471">
        <v>38</v>
      </c>
      <c r="GK1518" s="471">
        <v>16</v>
      </c>
      <c r="GL1518" s="471">
        <v>4</v>
      </c>
      <c r="GM1518" s="471">
        <v>2</v>
      </c>
      <c r="GN1518" s="471">
        <v>1</v>
      </c>
      <c r="GO1518" s="471">
        <v>0</v>
      </c>
      <c r="GP1518" s="471">
        <v>0</v>
      </c>
      <c r="GQ1518" s="471">
        <v>1</v>
      </c>
      <c r="GR1518" s="496">
        <v>62</v>
      </c>
      <c r="GS1518" s="503">
        <v>100</v>
      </c>
      <c r="GT1518" s="471">
        <v>0</v>
      </c>
      <c r="GU1518" s="471">
        <v>0</v>
      </c>
      <c r="GV1518" s="471">
        <v>0</v>
      </c>
      <c r="GW1518" s="471">
        <v>0</v>
      </c>
      <c r="GX1518" s="471">
        <v>0</v>
      </c>
      <c r="GY1518" s="471">
        <v>0</v>
      </c>
      <c r="GZ1518" s="471">
        <v>0</v>
      </c>
      <c r="HA1518" s="471">
        <v>0</v>
      </c>
      <c r="HB1518" s="496">
        <v>0</v>
      </c>
      <c r="HC1518" s="503">
        <v>150</v>
      </c>
      <c r="HD1518" s="471">
        <v>0</v>
      </c>
      <c r="HE1518" s="471">
        <v>0</v>
      </c>
      <c r="HF1518" s="471">
        <v>0</v>
      </c>
      <c r="HG1518" s="471">
        <v>0</v>
      </c>
      <c r="HH1518" s="471">
        <v>0</v>
      </c>
      <c r="HI1518" s="471">
        <v>0</v>
      </c>
      <c r="HJ1518" s="471">
        <v>0</v>
      </c>
      <c r="HK1518" s="471">
        <v>0</v>
      </c>
      <c r="HL1518" s="496">
        <v>0</v>
      </c>
      <c r="HM1518" s="503">
        <v>200</v>
      </c>
      <c r="HN1518" s="471">
        <v>0</v>
      </c>
      <c r="HO1518" s="471">
        <v>0</v>
      </c>
      <c r="HP1518" s="471">
        <v>0</v>
      </c>
      <c r="HQ1518" s="471">
        <v>0</v>
      </c>
      <c r="HR1518" s="471">
        <v>0</v>
      </c>
      <c r="HS1518" s="471">
        <v>0</v>
      </c>
      <c r="HT1518" s="471">
        <v>0</v>
      </c>
      <c r="HU1518" s="471">
        <v>0</v>
      </c>
      <c r="HV1518" s="496">
        <v>0</v>
      </c>
      <c r="HW1518" s="503">
        <v>250</v>
      </c>
      <c r="HX1518" s="471">
        <v>0</v>
      </c>
      <c r="HY1518" s="471">
        <v>0</v>
      </c>
      <c r="HZ1518" s="471">
        <v>0</v>
      </c>
      <c r="IA1518" s="471">
        <v>0</v>
      </c>
      <c r="IB1518" s="471">
        <v>0</v>
      </c>
      <c r="IC1518" s="471">
        <v>0</v>
      </c>
      <c r="ID1518" s="471">
        <v>0</v>
      </c>
      <c r="IE1518" s="471">
        <v>0</v>
      </c>
      <c r="IF1518" s="496">
        <v>0</v>
      </c>
      <c r="IG1518" s="503">
        <v>300</v>
      </c>
      <c r="IH1518" s="471">
        <v>31</v>
      </c>
      <c r="II1518" s="471">
        <v>8</v>
      </c>
      <c r="IJ1518" s="471">
        <v>7</v>
      </c>
      <c r="IK1518" s="471">
        <v>1</v>
      </c>
      <c r="IL1518" s="471">
        <v>2</v>
      </c>
      <c r="IM1518" s="471">
        <v>0</v>
      </c>
      <c r="IN1518" s="471">
        <v>0</v>
      </c>
      <c r="IO1518" s="471">
        <v>0</v>
      </c>
      <c r="IP1518" s="496">
        <v>49</v>
      </c>
      <c r="IQ1518" s="503">
        <v>0</v>
      </c>
      <c r="IR1518" s="471">
        <v>0</v>
      </c>
      <c r="IS1518" s="471">
        <v>0</v>
      </c>
      <c r="IT1518" s="471">
        <v>0</v>
      </c>
      <c r="IU1518" s="471">
        <v>0</v>
      </c>
      <c r="IV1518" s="471">
        <v>0</v>
      </c>
      <c r="IW1518" s="471">
        <v>0</v>
      </c>
      <c r="IX1518" s="471">
        <v>0</v>
      </c>
      <c r="IY1518" s="471">
        <v>0</v>
      </c>
      <c r="IZ1518" s="496">
        <v>0</v>
      </c>
      <c r="JA1518" s="471">
        <v>31</v>
      </c>
      <c r="JB1518" s="471">
        <v>8</v>
      </c>
      <c r="JC1518" s="471">
        <v>7</v>
      </c>
      <c r="JD1518" s="471">
        <v>1</v>
      </c>
      <c r="JE1518" s="471">
        <v>2</v>
      </c>
      <c r="JF1518" s="471">
        <v>0</v>
      </c>
      <c r="JG1518" s="471">
        <v>0</v>
      </c>
      <c r="JH1518" s="471">
        <v>0</v>
      </c>
      <c r="JI1518" s="471">
        <v>49</v>
      </c>
      <c r="JJ1518" s="503">
        <v>0</v>
      </c>
      <c r="JK1518" s="471">
        <v>0</v>
      </c>
      <c r="JL1518" s="471">
        <v>0</v>
      </c>
      <c r="JM1518" s="471">
        <v>0</v>
      </c>
      <c r="JN1518" s="471">
        <v>0</v>
      </c>
      <c r="JO1518" s="471">
        <v>0</v>
      </c>
      <c r="JP1518" s="471">
        <v>0</v>
      </c>
      <c r="JQ1518" s="471">
        <v>0</v>
      </c>
      <c r="JR1518" s="471">
        <v>0</v>
      </c>
      <c r="JS1518" s="496">
        <v>0</v>
      </c>
      <c r="JT1518" s="503">
        <v>10</v>
      </c>
      <c r="JU1518" s="471">
        <v>0</v>
      </c>
      <c r="JV1518" s="471">
        <v>0</v>
      </c>
      <c r="JW1518" s="471">
        <v>0</v>
      </c>
      <c r="JX1518" s="471">
        <v>0</v>
      </c>
      <c r="JY1518" s="471">
        <v>0</v>
      </c>
      <c r="JZ1518" s="471">
        <v>0</v>
      </c>
      <c r="KA1518" s="471">
        <v>0</v>
      </c>
      <c r="KB1518" s="471">
        <v>0</v>
      </c>
      <c r="KC1518" s="496">
        <v>0</v>
      </c>
      <c r="KD1518" s="503">
        <v>50</v>
      </c>
      <c r="KE1518" s="471">
        <v>3</v>
      </c>
      <c r="KF1518" s="471">
        <v>5</v>
      </c>
      <c r="KG1518" s="471">
        <v>1</v>
      </c>
      <c r="KH1518" s="471">
        <v>0</v>
      </c>
      <c r="KI1518" s="471">
        <v>0</v>
      </c>
      <c r="KJ1518" s="471">
        <v>0</v>
      </c>
      <c r="KK1518" s="471">
        <v>0</v>
      </c>
      <c r="KL1518" s="471">
        <v>0</v>
      </c>
      <c r="KM1518" s="496">
        <v>9</v>
      </c>
      <c r="KN1518" s="503">
        <v>0</v>
      </c>
      <c r="KO1518" s="471">
        <v>0</v>
      </c>
      <c r="KP1518" s="471">
        <v>0</v>
      </c>
      <c r="KQ1518" s="471">
        <v>0</v>
      </c>
      <c r="KR1518" s="471">
        <v>0</v>
      </c>
      <c r="KS1518" s="471">
        <v>0</v>
      </c>
      <c r="KT1518" s="471">
        <v>0</v>
      </c>
      <c r="KU1518" s="471">
        <v>0</v>
      </c>
      <c r="KV1518" s="471">
        <v>0</v>
      </c>
      <c r="KW1518" s="496">
        <v>0</v>
      </c>
      <c r="KX1518" s="471">
        <v>3</v>
      </c>
      <c r="KY1518" s="471">
        <v>5</v>
      </c>
      <c r="KZ1518" s="471">
        <v>1</v>
      </c>
      <c r="LA1518" s="471">
        <v>0</v>
      </c>
      <c r="LB1518" s="471">
        <v>0</v>
      </c>
      <c r="LC1518" s="471">
        <v>0</v>
      </c>
      <c r="LD1518" s="471">
        <v>0</v>
      </c>
      <c r="LE1518" s="471">
        <v>0</v>
      </c>
      <c r="LF1518" s="496">
        <v>9</v>
      </c>
      <c r="LG1518" s="262"/>
      <c r="LH1518" s="262"/>
      <c r="LI1518" s="262"/>
      <c r="LJ1518" s="262"/>
      <c r="LK1518" s="262"/>
      <c r="LL1518" s="262"/>
      <c r="LM1518" s="262"/>
      <c r="LN1518" s="262"/>
      <c r="LO1518" s="262"/>
      <c r="LP1518" s="262"/>
      <c r="LQ1518" s="262"/>
      <c r="LR1518" s="262"/>
      <c r="LS1518" s="262"/>
      <c r="LT1518" s="262"/>
      <c r="LU1518" s="262"/>
      <c r="LV1518" s="262"/>
      <c r="LW1518" s="262"/>
      <c r="LX1518" s="262"/>
      <c r="LY1518" s="262"/>
      <c r="LZ1518" s="262"/>
      <c r="MA1518" s="262"/>
      <c r="MB1518" s="262"/>
      <c r="MC1518" s="262"/>
      <c r="MD1518" s="262"/>
      <c r="ME1518" s="262"/>
      <c r="MF1518" s="262"/>
      <c r="MG1518" s="262"/>
      <c r="MH1518" s="262"/>
      <c r="MI1518" s="262"/>
      <c r="MJ1518" s="262"/>
      <c r="MK1518" s="262"/>
      <c r="ML1518" s="262"/>
      <c r="MM1518" s="262"/>
      <c r="MN1518" s="262"/>
      <c r="MO1518" s="262"/>
      <c r="MP1518" s="262"/>
      <c r="MQ1518" s="262"/>
      <c r="MR1518" s="262"/>
      <c r="MS1518" s="262"/>
      <c r="MT1518" s="262"/>
      <c r="MU1518" s="262"/>
    </row>
    <row r="1519" spans="1:359" x14ac:dyDescent="0.2">
      <c r="A1519" s="241" t="s">
        <v>456</v>
      </c>
      <c r="B1519" s="476" t="s">
        <v>1051</v>
      </c>
      <c r="C1519" s="326" t="s">
        <v>794</v>
      </c>
      <c r="D1519" s="283" t="s">
        <v>457</v>
      </c>
      <c r="E1519" s="503">
        <v>0</v>
      </c>
      <c r="F1519" s="471">
        <v>420</v>
      </c>
      <c r="G1519" s="471">
        <v>161</v>
      </c>
      <c r="H1519" s="471">
        <v>132</v>
      </c>
      <c r="I1519" s="471">
        <v>79</v>
      </c>
      <c r="J1519" s="471">
        <v>42</v>
      </c>
      <c r="K1519" s="471">
        <v>10</v>
      </c>
      <c r="L1519" s="471">
        <v>3</v>
      </c>
      <c r="M1519" s="471">
        <v>1</v>
      </c>
      <c r="N1519" s="496">
        <v>848</v>
      </c>
      <c r="O1519" s="503">
        <v>10</v>
      </c>
      <c r="P1519" s="471">
        <v>5</v>
      </c>
      <c r="Q1519" s="471">
        <v>7</v>
      </c>
      <c r="R1519" s="471">
        <v>5</v>
      </c>
      <c r="S1519" s="471">
        <v>0</v>
      </c>
      <c r="T1519" s="471">
        <v>0</v>
      </c>
      <c r="U1519" s="471">
        <v>0</v>
      </c>
      <c r="V1519" s="471">
        <v>0</v>
      </c>
      <c r="W1519" s="471">
        <v>0</v>
      </c>
      <c r="X1519" s="496">
        <v>17</v>
      </c>
      <c r="Y1519" s="503">
        <v>25</v>
      </c>
      <c r="Z1519" s="471">
        <v>0</v>
      </c>
      <c r="AA1519" s="471">
        <v>0</v>
      </c>
      <c r="AB1519" s="471">
        <v>0</v>
      </c>
      <c r="AC1519" s="471">
        <v>0</v>
      </c>
      <c r="AD1519" s="471">
        <v>0</v>
      </c>
      <c r="AE1519" s="471">
        <v>0</v>
      </c>
      <c r="AF1519" s="471">
        <v>0</v>
      </c>
      <c r="AG1519" s="471">
        <v>0</v>
      </c>
      <c r="AH1519" s="496">
        <v>0</v>
      </c>
      <c r="AI1519" s="503">
        <v>50</v>
      </c>
      <c r="AJ1519" s="471">
        <v>4</v>
      </c>
      <c r="AK1519" s="471">
        <v>4</v>
      </c>
      <c r="AL1519" s="471">
        <v>5</v>
      </c>
      <c r="AM1519" s="471">
        <v>4</v>
      </c>
      <c r="AN1519" s="471">
        <v>2</v>
      </c>
      <c r="AO1519" s="471">
        <v>1</v>
      </c>
      <c r="AP1519" s="471">
        <v>0</v>
      </c>
      <c r="AQ1519" s="471">
        <v>0</v>
      </c>
      <c r="AR1519" s="496">
        <v>20</v>
      </c>
      <c r="AS1519" s="503">
        <v>100</v>
      </c>
      <c r="AT1519" s="471">
        <v>66</v>
      </c>
      <c r="AU1519" s="471">
        <v>37</v>
      </c>
      <c r="AV1519" s="471">
        <v>26</v>
      </c>
      <c r="AW1519" s="471">
        <v>15</v>
      </c>
      <c r="AX1519" s="471">
        <v>5</v>
      </c>
      <c r="AY1519" s="471">
        <v>1</v>
      </c>
      <c r="AZ1519" s="471">
        <v>0</v>
      </c>
      <c r="BA1519" s="471">
        <v>0</v>
      </c>
      <c r="BB1519" s="496">
        <v>150</v>
      </c>
      <c r="BC1519" s="503">
        <v>0</v>
      </c>
      <c r="BD1519" s="471">
        <v>0</v>
      </c>
      <c r="BE1519" s="471">
        <v>0</v>
      </c>
      <c r="BF1519" s="471">
        <v>0</v>
      </c>
      <c r="BG1519" s="471">
        <v>0</v>
      </c>
      <c r="BH1519" s="471">
        <v>0</v>
      </c>
      <c r="BI1519" s="471">
        <v>0</v>
      </c>
      <c r="BJ1519" s="471">
        <v>0</v>
      </c>
      <c r="BK1519" s="471">
        <v>0</v>
      </c>
      <c r="BL1519" s="496">
        <v>0</v>
      </c>
      <c r="BM1519" s="471">
        <v>75</v>
      </c>
      <c r="BN1519" s="471">
        <v>48</v>
      </c>
      <c r="BO1519" s="471">
        <v>36</v>
      </c>
      <c r="BP1519" s="471">
        <v>19</v>
      </c>
      <c r="BQ1519" s="471">
        <v>7</v>
      </c>
      <c r="BR1519" s="471">
        <v>2</v>
      </c>
      <c r="BS1519" s="471">
        <v>0</v>
      </c>
      <c r="BT1519" s="471">
        <v>0</v>
      </c>
      <c r="BU1519" s="496">
        <v>187</v>
      </c>
      <c r="BV1519" s="471">
        <v>495</v>
      </c>
      <c r="BW1519" s="471">
        <v>209</v>
      </c>
      <c r="BX1519" s="471">
        <v>168</v>
      </c>
      <c r="BY1519" s="471">
        <v>98</v>
      </c>
      <c r="BZ1519" s="471">
        <v>49</v>
      </c>
      <c r="CA1519" s="471">
        <v>12</v>
      </c>
      <c r="CB1519" s="471">
        <v>3</v>
      </c>
      <c r="CC1519" s="471">
        <v>1</v>
      </c>
      <c r="CD1519" s="496">
        <v>1035</v>
      </c>
      <c r="CE1519" s="503">
        <v>10</v>
      </c>
      <c r="CF1519" s="471">
        <v>0</v>
      </c>
      <c r="CG1519" s="471">
        <v>0</v>
      </c>
      <c r="CH1519" s="471">
        <v>0</v>
      </c>
      <c r="CI1519" s="471">
        <v>0</v>
      </c>
      <c r="CJ1519" s="471">
        <v>0</v>
      </c>
      <c r="CK1519" s="471">
        <v>0</v>
      </c>
      <c r="CL1519" s="471">
        <v>0</v>
      </c>
      <c r="CM1519" s="471">
        <v>0</v>
      </c>
      <c r="CN1519" s="496">
        <v>0</v>
      </c>
      <c r="CO1519" s="503">
        <v>25</v>
      </c>
      <c r="CP1519" s="471">
        <v>0</v>
      </c>
      <c r="CQ1519" s="471">
        <v>0</v>
      </c>
      <c r="CR1519" s="471">
        <v>0</v>
      </c>
      <c r="CS1519" s="471">
        <v>0</v>
      </c>
      <c r="CT1519" s="471">
        <v>0</v>
      </c>
      <c r="CU1519" s="471">
        <v>0</v>
      </c>
      <c r="CV1519" s="471">
        <v>0</v>
      </c>
      <c r="CW1519" s="471">
        <v>0</v>
      </c>
      <c r="CX1519" s="496">
        <v>0</v>
      </c>
      <c r="CY1519" s="503">
        <v>50</v>
      </c>
      <c r="CZ1519" s="471">
        <v>0</v>
      </c>
      <c r="DA1519" s="471">
        <v>0</v>
      </c>
      <c r="DB1519" s="471">
        <v>0</v>
      </c>
      <c r="DC1519" s="471">
        <v>0</v>
      </c>
      <c r="DD1519" s="471">
        <v>0</v>
      </c>
      <c r="DE1519" s="471">
        <v>0</v>
      </c>
      <c r="DF1519" s="471">
        <v>0</v>
      </c>
      <c r="DG1519" s="471">
        <v>0</v>
      </c>
      <c r="DH1519" s="496">
        <v>0</v>
      </c>
      <c r="DI1519" s="503">
        <v>100</v>
      </c>
      <c r="DJ1519" s="471">
        <v>46</v>
      </c>
      <c r="DK1519" s="471">
        <v>16</v>
      </c>
      <c r="DL1519" s="471">
        <v>14</v>
      </c>
      <c r="DM1519" s="471">
        <v>5</v>
      </c>
      <c r="DN1519" s="471">
        <v>3</v>
      </c>
      <c r="DO1519" s="471">
        <v>1</v>
      </c>
      <c r="DP1519" s="471">
        <v>0</v>
      </c>
      <c r="DQ1519" s="471">
        <v>0</v>
      </c>
      <c r="DR1519" s="496">
        <v>85</v>
      </c>
      <c r="DS1519" s="503">
        <v>0</v>
      </c>
      <c r="DT1519" s="471">
        <v>0</v>
      </c>
      <c r="DU1519" s="471">
        <v>0</v>
      </c>
      <c r="DV1519" s="471">
        <v>0</v>
      </c>
      <c r="DW1519" s="471">
        <v>0</v>
      </c>
      <c r="DX1519" s="471">
        <v>0</v>
      </c>
      <c r="DY1519" s="471">
        <v>0</v>
      </c>
      <c r="DZ1519" s="471">
        <v>0</v>
      </c>
      <c r="EA1519" s="471">
        <v>0</v>
      </c>
      <c r="EB1519" s="496">
        <v>0</v>
      </c>
      <c r="EC1519" s="471">
        <v>46</v>
      </c>
      <c r="ED1519" s="471">
        <v>16</v>
      </c>
      <c r="EE1519" s="471">
        <v>14</v>
      </c>
      <c r="EF1519" s="471">
        <v>5</v>
      </c>
      <c r="EG1519" s="471">
        <v>3</v>
      </c>
      <c r="EH1519" s="471">
        <v>1</v>
      </c>
      <c r="EI1519" s="471">
        <v>0</v>
      </c>
      <c r="EJ1519" s="471">
        <v>0</v>
      </c>
      <c r="EK1519" s="496">
        <v>85</v>
      </c>
      <c r="EL1519" s="518">
        <v>50</v>
      </c>
      <c r="EM1519" s="471">
        <v>0</v>
      </c>
      <c r="EN1519" s="471">
        <v>0</v>
      </c>
      <c r="EO1519" s="471">
        <v>0</v>
      </c>
      <c r="EP1519" s="471">
        <v>0</v>
      </c>
      <c r="EQ1519" s="471">
        <v>0</v>
      </c>
      <c r="ER1519" s="471">
        <v>0</v>
      </c>
      <c r="ES1519" s="471">
        <v>0</v>
      </c>
      <c r="ET1519" s="471">
        <v>0</v>
      </c>
      <c r="EU1519" s="496">
        <v>0</v>
      </c>
      <c r="EV1519" s="503">
        <v>100</v>
      </c>
      <c r="EW1519" s="471">
        <v>0</v>
      </c>
      <c r="EX1519" s="471">
        <v>0</v>
      </c>
      <c r="EY1519" s="471">
        <v>0</v>
      </c>
      <c r="EZ1519" s="471">
        <v>0</v>
      </c>
      <c r="FA1519" s="471">
        <v>0</v>
      </c>
      <c r="FB1519" s="471">
        <v>0</v>
      </c>
      <c r="FC1519" s="471">
        <v>0</v>
      </c>
      <c r="FD1519" s="471">
        <v>0</v>
      </c>
      <c r="FE1519" s="496">
        <v>0</v>
      </c>
      <c r="FF1519" s="503">
        <v>150</v>
      </c>
      <c r="FG1519" s="471">
        <v>0</v>
      </c>
      <c r="FH1519" s="471">
        <v>0</v>
      </c>
      <c r="FI1519" s="471">
        <v>0</v>
      </c>
      <c r="FJ1519" s="471">
        <v>0</v>
      </c>
      <c r="FK1519" s="471">
        <v>0</v>
      </c>
      <c r="FL1519" s="471">
        <v>0</v>
      </c>
      <c r="FM1519" s="471">
        <v>0</v>
      </c>
      <c r="FN1519" s="471">
        <v>0</v>
      </c>
      <c r="FO1519" s="496">
        <v>0</v>
      </c>
      <c r="FP1519" s="503">
        <v>200</v>
      </c>
      <c r="FQ1519" s="471">
        <v>7</v>
      </c>
      <c r="FR1519" s="471">
        <v>6</v>
      </c>
      <c r="FS1519" s="471">
        <v>0</v>
      </c>
      <c r="FT1519" s="471">
        <v>2</v>
      </c>
      <c r="FU1519" s="471">
        <v>2</v>
      </c>
      <c r="FV1519" s="471">
        <v>0</v>
      </c>
      <c r="FW1519" s="471">
        <v>0</v>
      </c>
      <c r="FX1519" s="471">
        <v>0</v>
      </c>
      <c r="FY1519" s="496">
        <v>17</v>
      </c>
      <c r="FZ1519" s="503">
        <v>0</v>
      </c>
      <c r="GA1519" s="471">
        <v>0</v>
      </c>
      <c r="GB1519" s="471">
        <v>0</v>
      </c>
      <c r="GC1519" s="471">
        <v>0</v>
      </c>
      <c r="GD1519" s="471">
        <v>0</v>
      </c>
      <c r="GE1519" s="471">
        <v>0</v>
      </c>
      <c r="GF1519" s="471">
        <v>0</v>
      </c>
      <c r="GG1519" s="471">
        <v>0</v>
      </c>
      <c r="GH1519" s="471">
        <v>0</v>
      </c>
      <c r="GI1519" s="496">
        <v>0</v>
      </c>
      <c r="GJ1519" s="471">
        <v>7</v>
      </c>
      <c r="GK1519" s="471">
        <v>6</v>
      </c>
      <c r="GL1519" s="471">
        <v>0</v>
      </c>
      <c r="GM1519" s="471">
        <v>2</v>
      </c>
      <c r="GN1519" s="471">
        <v>2</v>
      </c>
      <c r="GO1519" s="471">
        <v>0</v>
      </c>
      <c r="GP1519" s="471">
        <v>0</v>
      </c>
      <c r="GQ1519" s="471">
        <v>0</v>
      </c>
      <c r="GR1519" s="496">
        <v>17</v>
      </c>
      <c r="GS1519" s="503">
        <v>100</v>
      </c>
      <c r="GT1519" s="471">
        <v>0</v>
      </c>
      <c r="GU1519" s="471">
        <v>0</v>
      </c>
      <c r="GV1519" s="471">
        <v>0</v>
      </c>
      <c r="GW1519" s="471">
        <v>0</v>
      </c>
      <c r="GX1519" s="471">
        <v>0</v>
      </c>
      <c r="GY1519" s="471">
        <v>0</v>
      </c>
      <c r="GZ1519" s="471">
        <v>0</v>
      </c>
      <c r="HA1519" s="471">
        <v>0</v>
      </c>
      <c r="HB1519" s="496">
        <v>0</v>
      </c>
      <c r="HC1519" s="503">
        <v>150</v>
      </c>
      <c r="HD1519" s="471">
        <v>0</v>
      </c>
      <c r="HE1519" s="471">
        <v>0</v>
      </c>
      <c r="HF1519" s="471">
        <v>0</v>
      </c>
      <c r="HG1519" s="471">
        <v>0</v>
      </c>
      <c r="HH1519" s="471">
        <v>0</v>
      </c>
      <c r="HI1519" s="471">
        <v>0</v>
      </c>
      <c r="HJ1519" s="471">
        <v>0</v>
      </c>
      <c r="HK1519" s="471">
        <v>0</v>
      </c>
      <c r="HL1519" s="496">
        <v>0</v>
      </c>
      <c r="HM1519" s="503">
        <v>200</v>
      </c>
      <c r="HN1519" s="471">
        <v>0</v>
      </c>
      <c r="HO1519" s="471">
        <v>0</v>
      </c>
      <c r="HP1519" s="471">
        <v>0</v>
      </c>
      <c r="HQ1519" s="471">
        <v>0</v>
      </c>
      <c r="HR1519" s="471">
        <v>0</v>
      </c>
      <c r="HS1519" s="471">
        <v>0</v>
      </c>
      <c r="HT1519" s="471">
        <v>0</v>
      </c>
      <c r="HU1519" s="471">
        <v>0</v>
      </c>
      <c r="HV1519" s="496">
        <v>0</v>
      </c>
      <c r="HW1519" s="503">
        <v>250</v>
      </c>
      <c r="HX1519" s="471">
        <v>0</v>
      </c>
      <c r="HY1519" s="471">
        <v>0</v>
      </c>
      <c r="HZ1519" s="471">
        <v>0</v>
      </c>
      <c r="IA1519" s="471">
        <v>0</v>
      </c>
      <c r="IB1519" s="471">
        <v>0</v>
      </c>
      <c r="IC1519" s="471">
        <v>0</v>
      </c>
      <c r="ID1519" s="471">
        <v>0</v>
      </c>
      <c r="IE1519" s="471">
        <v>0</v>
      </c>
      <c r="IF1519" s="496">
        <v>0</v>
      </c>
      <c r="IG1519" s="503">
        <v>300</v>
      </c>
      <c r="IH1519" s="471">
        <v>12</v>
      </c>
      <c r="II1519" s="471">
        <v>2</v>
      </c>
      <c r="IJ1519" s="471">
        <v>0</v>
      </c>
      <c r="IK1519" s="471">
        <v>3</v>
      </c>
      <c r="IL1519" s="471">
        <v>2</v>
      </c>
      <c r="IM1519" s="471">
        <v>0</v>
      </c>
      <c r="IN1519" s="471">
        <v>1</v>
      </c>
      <c r="IO1519" s="471">
        <v>0</v>
      </c>
      <c r="IP1519" s="496">
        <v>20</v>
      </c>
      <c r="IQ1519" s="503">
        <v>0</v>
      </c>
      <c r="IR1519" s="471">
        <v>0</v>
      </c>
      <c r="IS1519" s="471">
        <v>0</v>
      </c>
      <c r="IT1519" s="471">
        <v>0</v>
      </c>
      <c r="IU1519" s="471">
        <v>0</v>
      </c>
      <c r="IV1519" s="471">
        <v>0</v>
      </c>
      <c r="IW1519" s="471">
        <v>0</v>
      </c>
      <c r="IX1519" s="471">
        <v>0</v>
      </c>
      <c r="IY1519" s="471">
        <v>0</v>
      </c>
      <c r="IZ1519" s="496">
        <v>0</v>
      </c>
      <c r="JA1519" s="471">
        <v>12</v>
      </c>
      <c r="JB1519" s="471">
        <v>2</v>
      </c>
      <c r="JC1519" s="471">
        <v>0</v>
      </c>
      <c r="JD1519" s="471">
        <v>3</v>
      </c>
      <c r="JE1519" s="471">
        <v>2</v>
      </c>
      <c r="JF1519" s="471">
        <v>0</v>
      </c>
      <c r="JG1519" s="471">
        <v>1</v>
      </c>
      <c r="JH1519" s="471">
        <v>0</v>
      </c>
      <c r="JI1519" s="471">
        <v>20</v>
      </c>
      <c r="JJ1519" s="503">
        <v>0</v>
      </c>
      <c r="JK1519" s="471">
        <v>1030</v>
      </c>
      <c r="JL1519" s="471">
        <v>1087</v>
      </c>
      <c r="JM1519" s="471">
        <v>975</v>
      </c>
      <c r="JN1519" s="471">
        <v>543</v>
      </c>
      <c r="JO1519" s="471">
        <v>239</v>
      </c>
      <c r="JP1519" s="471">
        <v>107</v>
      </c>
      <c r="JQ1519" s="471">
        <v>42</v>
      </c>
      <c r="JR1519" s="471">
        <v>5</v>
      </c>
      <c r="JS1519" s="496">
        <v>4028</v>
      </c>
      <c r="JT1519" s="503">
        <v>10</v>
      </c>
      <c r="JU1519" s="471">
        <v>0</v>
      </c>
      <c r="JV1519" s="471">
        <v>0</v>
      </c>
      <c r="JW1519" s="471">
        <v>0</v>
      </c>
      <c r="JX1519" s="471">
        <v>0</v>
      </c>
      <c r="JY1519" s="471">
        <v>0</v>
      </c>
      <c r="JZ1519" s="471">
        <v>0</v>
      </c>
      <c r="KA1519" s="471">
        <v>0</v>
      </c>
      <c r="KB1519" s="471">
        <v>0</v>
      </c>
      <c r="KC1519" s="496">
        <v>0</v>
      </c>
      <c r="KD1519" s="503">
        <v>50</v>
      </c>
      <c r="KE1519" s="471">
        <v>0</v>
      </c>
      <c r="KF1519" s="471">
        <v>0</v>
      </c>
      <c r="KG1519" s="471">
        <v>0</v>
      </c>
      <c r="KH1519" s="471">
        <v>0</v>
      </c>
      <c r="KI1519" s="471">
        <v>0</v>
      </c>
      <c r="KJ1519" s="471">
        <v>0</v>
      </c>
      <c r="KK1519" s="471">
        <v>0</v>
      </c>
      <c r="KL1519" s="471">
        <v>0</v>
      </c>
      <c r="KM1519" s="496">
        <v>0</v>
      </c>
      <c r="KN1519" s="503">
        <v>0</v>
      </c>
      <c r="KO1519" s="471">
        <v>0</v>
      </c>
      <c r="KP1519" s="471">
        <v>0</v>
      </c>
      <c r="KQ1519" s="471">
        <v>0</v>
      </c>
      <c r="KR1519" s="471">
        <v>0</v>
      </c>
      <c r="KS1519" s="471">
        <v>0</v>
      </c>
      <c r="KT1519" s="471">
        <v>0</v>
      </c>
      <c r="KU1519" s="471">
        <v>0</v>
      </c>
      <c r="KV1519" s="471">
        <v>0</v>
      </c>
      <c r="KW1519" s="496">
        <v>0</v>
      </c>
      <c r="KX1519" s="471">
        <v>1030</v>
      </c>
      <c r="KY1519" s="471">
        <v>1087</v>
      </c>
      <c r="KZ1519" s="471">
        <v>975</v>
      </c>
      <c r="LA1519" s="471">
        <v>543</v>
      </c>
      <c r="LB1519" s="471">
        <v>239</v>
      </c>
      <c r="LC1519" s="471">
        <v>107</v>
      </c>
      <c r="LD1519" s="471">
        <v>42</v>
      </c>
      <c r="LE1519" s="471">
        <v>5</v>
      </c>
      <c r="LF1519" s="496">
        <v>4028</v>
      </c>
      <c r="LG1519" s="262"/>
      <c r="LH1519" s="262"/>
      <c r="LI1519" s="262"/>
      <c r="LJ1519" s="262"/>
      <c r="LK1519" s="262"/>
      <c r="LL1519" s="262"/>
      <c r="LM1519" s="262"/>
      <c r="LN1519" s="262"/>
      <c r="LO1519" s="262"/>
      <c r="LP1519" s="262"/>
      <c r="LQ1519" s="262"/>
      <c r="LR1519" s="262"/>
      <c r="LS1519" s="262"/>
      <c r="LT1519" s="262"/>
      <c r="LU1519" s="262"/>
      <c r="LV1519" s="262"/>
      <c r="LW1519" s="262"/>
      <c r="LX1519" s="262"/>
      <c r="LY1519" s="262"/>
      <c r="LZ1519" s="262"/>
      <c r="MA1519" s="262"/>
      <c r="MB1519" s="262"/>
      <c r="MC1519" s="262"/>
      <c r="MD1519" s="262"/>
      <c r="ME1519" s="262"/>
      <c r="MF1519" s="262"/>
      <c r="MG1519" s="262"/>
      <c r="MH1519" s="262"/>
      <c r="MI1519" s="262"/>
      <c r="MJ1519" s="262"/>
      <c r="MK1519" s="262"/>
      <c r="ML1519" s="262"/>
      <c r="MM1519" s="262"/>
      <c r="MN1519" s="262"/>
      <c r="MO1519" s="262"/>
      <c r="MP1519" s="262"/>
      <c r="MQ1519" s="262"/>
      <c r="MR1519" s="262"/>
      <c r="MS1519" s="262"/>
      <c r="MT1519" s="262"/>
      <c r="MU1519" s="262"/>
    </row>
    <row r="1520" spans="1:359" x14ac:dyDescent="0.2">
      <c r="A1520" s="241" t="s">
        <v>458</v>
      </c>
      <c r="B1520" s="476" t="s">
        <v>1052</v>
      </c>
      <c r="C1520" s="326" t="s">
        <v>801</v>
      </c>
      <c r="D1520" s="283" t="s">
        <v>459</v>
      </c>
      <c r="E1520" s="503">
        <v>0</v>
      </c>
      <c r="F1520" s="471">
        <v>134</v>
      </c>
      <c r="G1520" s="471">
        <v>73</v>
      </c>
      <c r="H1520" s="471">
        <v>72</v>
      </c>
      <c r="I1520" s="471">
        <v>30</v>
      </c>
      <c r="J1520" s="471">
        <v>19</v>
      </c>
      <c r="K1520" s="471">
        <v>9</v>
      </c>
      <c r="L1520" s="471">
        <v>3</v>
      </c>
      <c r="M1520" s="471">
        <v>0</v>
      </c>
      <c r="N1520" s="496">
        <v>340</v>
      </c>
      <c r="O1520" s="503">
        <v>10</v>
      </c>
      <c r="P1520" s="471">
        <v>0</v>
      </c>
      <c r="Q1520" s="471">
        <v>0</v>
      </c>
      <c r="R1520" s="471">
        <v>0</v>
      </c>
      <c r="S1520" s="471">
        <v>0</v>
      </c>
      <c r="T1520" s="471">
        <v>0</v>
      </c>
      <c r="U1520" s="471">
        <v>0</v>
      </c>
      <c r="V1520" s="471">
        <v>0</v>
      </c>
      <c r="W1520" s="471">
        <v>0</v>
      </c>
      <c r="X1520" s="496">
        <v>0</v>
      </c>
      <c r="Y1520" s="503">
        <v>25</v>
      </c>
      <c r="Z1520" s="471">
        <v>0</v>
      </c>
      <c r="AA1520" s="471">
        <v>0</v>
      </c>
      <c r="AB1520" s="471">
        <v>0</v>
      </c>
      <c r="AC1520" s="471">
        <v>0</v>
      </c>
      <c r="AD1520" s="471">
        <v>0</v>
      </c>
      <c r="AE1520" s="471">
        <v>0</v>
      </c>
      <c r="AF1520" s="471">
        <v>0</v>
      </c>
      <c r="AG1520" s="471">
        <v>0</v>
      </c>
      <c r="AH1520" s="496">
        <v>0</v>
      </c>
      <c r="AI1520" s="503">
        <v>50</v>
      </c>
      <c r="AJ1520" s="471">
        <v>0</v>
      </c>
      <c r="AK1520" s="471">
        <v>0</v>
      </c>
      <c r="AL1520" s="471">
        <v>0</v>
      </c>
      <c r="AM1520" s="471">
        <v>0</v>
      </c>
      <c r="AN1520" s="471">
        <v>0</v>
      </c>
      <c r="AO1520" s="471">
        <v>0</v>
      </c>
      <c r="AP1520" s="471">
        <v>0</v>
      </c>
      <c r="AQ1520" s="471">
        <v>0</v>
      </c>
      <c r="AR1520" s="496">
        <v>0</v>
      </c>
      <c r="AS1520" s="503">
        <v>100</v>
      </c>
      <c r="AT1520" s="471">
        <v>341</v>
      </c>
      <c r="AU1520" s="471">
        <v>184</v>
      </c>
      <c r="AV1520" s="471">
        <v>166</v>
      </c>
      <c r="AW1520" s="471">
        <v>125</v>
      </c>
      <c r="AX1520" s="471">
        <v>53</v>
      </c>
      <c r="AY1520" s="471">
        <v>32</v>
      </c>
      <c r="AZ1520" s="471">
        <v>13</v>
      </c>
      <c r="BA1520" s="471">
        <v>1</v>
      </c>
      <c r="BB1520" s="496">
        <v>915</v>
      </c>
      <c r="BC1520" s="503">
        <v>0</v>
      </c>
      <c r="BD1520" s="471">
        <v>0</v>
      </c>
      <c r="BE1520" s="471">
        <v>0</v>
      </c>
      <c r="BF1520" s="471">
        <v>0</v>
      </c>
      <c r="BG1520" s="471">
        <v>0</v>
      </c>
      <c r="BH1520" s="471">
        <v>0</v>
      </c>
      <c r="BI1520" s="471">
        <v>0</v>
      </c>
      <c r="BJ1520" s="471">
        <v>0</v>
      </c>
      <c r="BK1520" s="471">
        <v>0</v>
      </c>
      <c r="BL1520" s="496">
        <v>0</v>
      </c>
      <c r="BM1520" s="471">
        <v>341</v>
      </c>
      <c r="BN1520" s="471">
        <v>184</v>
      </c>
      <c r="BO1520" s="471">
        <v>166</v>
      </c>
      <c r="BP1520" s="471">
        <v>125</v>
      </c>
      <c r="BQ1520" s="471">
        <v>53</v>
      </c>
      <c r="BR1520" s="471">
        <v>32</v>
      </c>
      <c r="BS1520" s="471">
        <v>13</v>
      </c>
      <c r="BT1520" s="471">
        <v>1</v>
      </c>
      <c r="BU1520" s="496">
        <v>915</v>
      </c>
      <c r="BV1520" s="471">
        <v>475</v>
      </c>
      <c r="BW1520" s="471">
        <v>257</v>
      </c>
      <c r="BX1520" s="471">
        <v>238</v>
      </c>
      <c r="BY1520" s="471">
        <v>155</v>
      </c>
      <c r="BZ1520" s="471">
        <v>72</v>
      </c>
      <c r="CA1520" s="471">
        <v>41</v>
      </c>
      <c r="CB1520" s="471">
        <v>16</v>
      </c>
      <c r="CC1520" s="471">
        <v>1</v>
      </c>
      <c r="CD1520" s="496">
        <v>1255</v>
      </c>
      <c r="CE1520" s="503">
        <v>10</v>
      </c>
      <c r="CF1520" s="471">
        <v>0</v>
      </c>
      <c r="CG1520" s="471">
        <v>0</v>
      </c>
      <c r="CH1520" s="471">
        <v>0</v>
      </c>
      <c r="CI1520" s="471">
        <v>0</v>
      </c>
      <c r="CJ1520" s="471">
        <v>0</v>
      </c>
      <c r="CK1520" s="471">
        <v>0</v>
      </c>
      <c r="CL1520" s="471">
        <v>0</v>
      </c>
      <c r="CM1520" s="471">
        <v>0</v>
      </c>
      <c r="CN1520" s="496">
        <v>0</v>
      </c>
      <c r="CO1520" s="503">
        <v>25</v>
      </c>
      <c r="CP1520" s="471">
        <v>0</v>
      </c>
      <c r="CQ1520" s="471">
        <v>0</v>
      </c>
      <c r="CR1520" s="471">
        <v>0</v>
      </c>
      <c r="CS1520" s="471">
        <v>0</v>
      </c>
      <c r="CT1520" s="471">
        <v>0</v>
      </c>
      <c r="CU1520" s="471">
        <v>0</v>
      </c>
      <c r="CV1520" s="471">
        <v>0</v>
      </c>
      <c r="CW1520" s="471">
        <v>0</v>
      </c>
      <c r="CX1520" s="496">
        <v>0</v>
      </c>
      <c r="CY1520" s="503">
        <v>50</v>
      </c>
      <c r="CZ1520" s="471">
        <v>0</v>
      </c>
      <c r="DA1520" s="471">
        <v>0</v>
      </c>
      <c r="DB1520" s="471">
        <v>0</v>
      </c>
      <c r="DC1520" s="471">
        <v>0</v>
      </c>
      <c r="DD1520" s="471">
        <v>0</v>
      </c>
      <c r="DE1520" s="471">
        <v>0</v>
      </c>
      <c r="DF1520" s="471">
        <v>0</v>
      </c>
      <c r="DG1520" s="471">
        <v>0</v>
      </c>
      <c r="DH1520" s="496">
        <v>0</v>
      </c>
      <c r="DI1520" s="503">
        <v>100</v>
      </c>
      <c r="DJ1520" s="471">
        <v>28</v>
      </c>
      <c r="DK1520" s="471">
        <v>13</v>
      </c>
      <c r="DL1520" s="471">
        <v>14</v>
      </c>
      <c r="DM1520" s="471">
        <v>7</v>
      </c>
      <c r="DN1520" s="471">
        <v>5</v>
      </c>
      <c r="DO1520" s="471">
        <v>0</v>
      </c>
      <c r="DP1520" s="471">
        <v>1</v>
      </c>
      <c r="DQ1520" s="471">
        <v>0</v>
      </c>
      <c r="DR1520" s="496">
        <v>68</v>
      </c>
      <c r="DS1520" s="503">
        <v>0</v>
      </c>
      <c r="DT1520" s="471">
        <v>0</v>
      </c>
      <c r="DU1520" s="471">
        <v>0</v>
      </c>
      <c r="DV1520" s="471">
        <v>0</v>
      </c>
      <c r="DW1520" s="471">
        <v>0</v>
      </c>
      <c r="DX1520" s="471">
        <v>0</v>
      </c>
      <c r="DY1520" s="471">
        <v>0</v>
      </c>
      <c r="DZ1520" s="471">
        <v>0</v>
      </c>
      <c r="EA1520" s="471">
        <v>0</v>
      </c>
      <c r="EB1520" s="496">
        <v>0</v>
      </c>
      <c r="EC1520" s="471">
        <v>28</v>
      </c>
      <c r="ED1520" s="471">
        <v>13</v>
      </c>
      <c r="EE1520" s="471">
        <v>14</v>
      </c>
      <c r="EF1520" s="471">
        <v>7</v>
      </c>
      <c r="EG1520" s="471">
        <v>5</v>
      </c>
      <c r="EH1520" s="471">
        <v>0</v>
      </c>
      <c r="EI1520" s="471">
        <v>1</v>
      </c>
      <c r="EJ1520" s="471">
        <v>0</v>
      </c>
      <c r="EK1520" s="496">
        <v>68</v>
      </c>
      <c r="EL1520" s="518">
        <v>50</v>
      </c>
      <c r="EM1520" s="471">
        <v>0</v>
      </c>
      <c r="EN1520" s="471">
        <v>0</v>
      </c>
      <c r="EO1520" s="471">
        <v>0</v>
      </c>
      <c r="EP1520" s="471">
        <v>0</v>
      </c>
      <c r="EQ1520" s="471">
        <v>0</v>
      </c>
      <c r="ER1520" s="471">
        <v>0</v>
      </c>
      <c r="ES1520" s="471">
        <v>0</v>
      </c>
      <c r="ET1520" s="471">
        <v>0</v>
      </c>
      <c r="EU1520" s="496">
        <v>0</v>
      </c>
      <c r="EV1520" s="503">
        <v>100</v>
      </c>
      <c r="EW1520" s="471">
        <v>0</v>
      </c>
      <c r="EX1520" s="471">
        <v>0</v>
      </c>
      <c r="EY1520" s="471">
        <v>0</v>
      </c>
      <c r="EZ1520" s="471">
        <v>0</v>
      </c>
      <c r="FA1520" s="471">
        <v>0</v>
      </c>
      <c r="FB1520" s="471">
        <v>0</v>
      </c>
      <c r="FC1520" s="471">
        <v>0</v>
      </c>
      <c r="FD1520" s="471">
        <v>0</v>
      </c>
      <c r="FE1520" s="496">
        <v>0</v>
      </c>
      <c r="FF1520" s="503">
        <v>150</v>
      </c>
      <c r="FG1520" s="471">
        <v>0</v>
      </c>
      <c r="FH1520" s="471">
        <v>0</v>
      </c>
      <c r="FI1520" s="471">
        <v>0</v>
      </c>
      <c r="FJ1520" s="471">
        <v>0</v>
      </c>
      <c r="FK1520" s="471">
        <v>0</v>
      </c>
      <c r="FL1520" s="471">
        <v>0</v>
      </c>
      <c r="FM1520" s="471">
        <v>0</v>
      </c>
      <c r="FN1520" s="471">
        <v>0</v>
      </c>
      <c r="FO1520" s="496">
        <v>0</v>
      </c>
      <c r="FP1520" s="503">
        <v>200</v>
      </c>
      <c r="FQ1520" s="471">
        <v>7</v>
      </c>
      <c r="FR1520" s="471">
        <v>5</v>
      </c>
      <c r="FS1520" s="471">
        <v>4</v>
      </c>
      <c r="FT1520" s="471">
        <v>5</v>
      </c>
      <c r="FU1520" s="471">
        <v>3</v>
      </c>
      <c r="FV1520" s="471">
        <v>0</v>
      </c>
      <c r="FW1520" s="471">
        <v>1</v>
      </c>
      <c r="FX1520" s="471">
        <v>0</v>
      </c>
      <c r="FY1520" s="496">
        <v>25</v>
      </c>
      <c r="FZ1520" s="503">
        <v>0</v>
      </c>
      <c r="GA1520" s="471">
        <v>0</v>
      </c>
      <c r="GB1520" s="471">
        <v>0</v>
      </c>
      <c r="GC1520" s="471">
        <v>0</v>
      </c>
      <c r="GD1520" s="471">
        <v>0</v>
      </c>
      <c r="GE1520" s="471">
        <v>0</v>
      </c>
      <c r="GF1520" s="471">
        <v>0</v>
      </c>
      <c r="GG1520" s="471">
        <v>0</v>
      </c>
      <c r="GH1520" s="471">
        <v>0</v>
      </c>
      <c r="GI1520" s="496">
        <v>0</v>
      </c>
      <c r="GJ1520" s="471">
        <v>7</v>
      </c>
      <c r="GK1520" s="471">
        <v>5</v>
      </c>
      <c r="GL1520" s="471">
        <v>4</v>
      </c>
      <c r="GM1520" s="471">
        <v>5</v>
      </c>
      <c r="GN1520" s="471">
        <v>3</v>
      </c>
      <c r="GO1520" s="471">
        <v>0</v>
      </c>
      <c r="GP1520" s="471">
        <v>1</v>
      </c>
      <c r="GQ1520" s="471">
        <v>0</v>
      </c>
      <c r="GR1520" s="496">
        <v>25</v>
      </c>
      <c r="GS1520" s="503">
        <v>100</v>
      </c>
      <c r="GT1520" s="471">
        <v>0</v>
      </c>
      <c r="GU1520" s="471">
        <v>0</v>
      </c>
      <c r="GV1520" s="471">
        <v>0</v>
      </c>
      <c r="GW1520" s="471">
        <v>0</v>
      </c>
      <c r="GX1520" s="471">
        <v>0</v>
      </c>
      <c r="GY1520" s="471">
        <v>0</v>
      </c>
      <c r="GZ1520" s="471">
        <v>0</v>
      </c>
      <c r="HA1520" s="471">
        <v>0</v>
      </c>
      <c r="HB1520" s="496">
        <v>0</v>
      </c>
      <c r="HC1520" s="503">
        <v>150</v>
      </c>
      <c r="HD1520" s="471">
        <v>0</v>
      </c>
      <c r="HE1520" s="471">
        <v>0</v>
      </c>
      <c r="HF1520" s="471">
        <v>0</v>
      </c>
      <c r="HG1520" s="471">
        <v>0</v>
      </c>
      <c r="HH1520" s="471">
        <v>0</v>
      </c>
      <c r="HI1520" s="471">
        <v>0</v>
      </c>
      <c r="HJ1520" s="471">
        <v>0</v>
      </c>
      <c r="HK1520" s="471">
        <v>0</v>
      </c>
      <c r="HL1520" s="496">
        <v>0</v>
      </c>
      <c r="HM1520" s="503">
        <v>200</v>
      </c>
      <c r="HN1520" s="471">
        <v>0</v>
      </c>
      <c r="HO1520" s="471">
        <v>0</v>
      </c>
      <c r="HP1520" s="471">
        <v>0</v>
      </c>
      <c r="HQ1520" s="471">
        <v>0</v>
      </c>
      <c r="HR1520" s="471">
        <v>0</v>
      </c>
      <c r="HS1520" s="471">
        <v>0</v>
      </c>
      <c r="HT1520" s="471">
        <v>0</v>
      </c>
      <c r="HU1520" s="471">
        <v>0</v>
      </c>
      <c r="HV1520" s="496">
        <v>0</v>
      </c>
      <c r="HW1520" s="503">
        <v>250</v>
      </c>
      <c r="HX1520" s="471">
        <v>0</v>
      </c>
      <c r="HY1520" s="471">
        <v>0</v>
      </c>
      <c r="HZ1520" s="471">
        <v>0</v>
      </c>
      <c r="IA1520" s="471">
        <v>0</v>
      </c>
      <c r="IB1520" s="471">
        <v>0</v>
      </c>
      <c r="IC1520" s="471">
        <v>0</v>
      </c>
      <c r="ID1520" s="471">
        <v>0</v>
      </c>
      <c r="IE1520" s="471">
        <v>0</v>
      </c>
      <c r="IF1520" s="496">
        <v>0</v>
      </c>
      <c r="IG1520" s="503">
        <v>300</v>
      </c>
      <c r="IH1520" s="471">
        <v>12</v>
      </c>
      <c r="II1520" s="471">
        <v>2</v>
      </c>
      <c r="IJ1520" s="471">
        <v>1</v>
      </c>
      <c r="IK1520" s="471">
        <v>0</v>
      </c>
      <c r="IL1520" s="471">
        <v>0</v>
      </c>
      <c r="IM1520" s="471">
        <v>1</v>
      </c>
      <c r="IN1520" s="471">
        <v>0</v>
      </c>
      <c r="IO1520" s="471">
        <v>0</v>
      </c>
      <c r="IP1520" s="496">
        <v>16</v>
      </c>
      <c r="IQ1520" s="503">
        <v>0</v>
      </c>
      <c r="IR1520" s="471">
        <v>0</v>
      </c>
      <c r="IS1520" s="471">
        <v>0</v>
      </c>
      <c r="IT1520" s="471">
        <v>0</v>
      </c>
      <c r="IU1520" s="471">
        <v>0</v>
      </c>
      <c r="IV1520" s="471">
        <v>0</v>
      </c>
      <c r="IW1520" s="471">
        <v>0</v>
      </c>
      <c r="IX1520" s="471">
        <v>0</v>
      </c>
      <c r="IY1520" s="471">
        <v>0</v>
      </c>
      <c r="IZ1520" s="496">
        <v>0</v>
      </c>
      <c r="JA1520" s="471">
        <v>12</v>
      </c>
      <c r="JB1520" s="471">
        <v>2</v>
      </c>
      <c r="JC1520" s="471">
        <v>1</v>
      </c>
      <c r="JD1520" s="471">
        <v>0</v>
      </c>
      <c r="JE1520" s="471">
        <v>0</v>
      </c>
      <c r="JF1520" s="471">
        <v>1</v>
      </c>
      <c r="JG1520" s="471">
        <v>0</v>
      </c>
      <c r="JH1520" s="471">
        <v>0</v>
      </c>
      <c r="JI1520" s="471">
        <v>16</v>
      </c>
      <c r="JJ1520" s="503">
        <v>0</v>
      </c>
      <c r="JK1520" s="471">
        <v>229</v>
      </c>
      <c r="JL1520" s="471">
        <v>131</v>
      </c>
      <c r="JM1520" s="471">
        <v>128</v>
      </c>
      <c r="JN1520" s="471">
        <v>79</v>
      </c>
      <c r="JO1520" s="471">
        <v>42</v>
      </c>
      <c r="JP1520" s="471">
        <v>31</v>
      </c>
      <c r="JQ1520" s="471">
        <v>9</v>
      </c>
      <c r="JR1520" s="471">
        <v>4</v>
      </c>
      <c r="JS1520" s="496">
        <v>653</v>
      </c>
      <c r="JT1520" s="503">
        <v>10</v>
      </c>
      <c r="JU1520" s="471">
        <v>0</v>
      </c>
      <c r="JV1520" s="471">
        <v>0</v>
      </c>
      <c r="JW1520" s="471">
        <v>0</v>
      </c>
      <c r="JX1520" s="471">
        <v>0</v>
      </c>
      <c r="JY1520" s="471">
        <v>0</v>
      </c>
      <c r="JZ1520" s="471">
        <v>0</v>
      </c>
      <c r="KA1520" s="471">
        <v>0</v>
      </c>
      <c r="KB1520" s="471">
        <v>0</v>
      </c>
      <c r="KC1520" s="496">
        <v>0</v>
      </c>
      <c r="KD1520" s="503">
        <v>50</v>
      </c>
      <c r="KE1520" s="471">
        <v>2</v>
      </c>
      <c r="KF1520" s="471">
        <v>0</v>
      </c>
      <c r="KG1520" s="471">
        <v>1</v>
      </c>
      <c r="KH1520" s="471">
        <v>1</v>
      </c>
      <c r="KI1520" s="471">
        <v>1</v>
      </c>
      <c r="KJ1520" s="471">
        <v>1</v>
      </c>
      <c r="KK1520" s="471">
        <v>0</v>
      </c>
      <c r="KL1520" s="471">
        <v>0</v>
      </c>
      <c r="KM1520" s="496">
        <v>6</v>
      </c>
      <c r="KN1520" s="503">
        <v>0</v>
      </c>
      <c r="KO1520" s="471">
        <v>0</v>
      </c>
      <c r="KP1520" s="471">
        <v>0</v>
      </c>
      <c r="KQ1520" s="471">
        <v>0</v>
      </c>
      <c r="KR1520" s="471">
        <v>0</v>
      </c>
      <c r="KS1520" s="471">
        <v>0</v>
      </c>
      <c r="KT1520" s="471">
        <v>0</v>
      </c>
      <c r="KU1520" s="471">
        <v>0</v>
      </c>
      <c r="KV1520" s="471">
        <v>0</v>
      </c>
      <c r="KW1520" s="496">
        <v>0</v>
      </c>
      <c r="KX1520" s="471">
        <v>231</v>
      </c>
      <c r="KY1520" s="471">
        <v>131</v>
      </c>
      <c r="KZ1520" s="471">
        <v>129</v>
      </c>
      <c r="LA1520" s="471">
        <v>80</v>
      </c>
      <c r="LB1520" s="471">
        <v>43</v>
      </c>
      <c r="LC1520" s="471">
        <v>32</v>
      </c>
      <c r="LD1520" s="471">
        <v>9</v>
      </c>
      <c r="LE1520" s="471">
        <v>4</v>
      </c>
      <c r="LF1520" s="496">
        <v>659</v>
      </c>
      <c r="LG1520" s="262"/>
      <c r="LH1520" s="262"/>
      <c r="LI1520" s="262"/>
      <c r="LJ1520" s="262"/>
      <c r="LK1520" s="262"/>
      <c r="LL1520" s="262"/>
      <c r="LM1520" s="262"/>
      <c r="LN1520" s="262"/>
      <c r="LO1520" s="262"/>
      <c r="LP1520" s="262"/>
      <c r="LQ1520" s="262"/>
      <c r="LR1520" s="262"/>
      <c r="LS1520" s="262"/>
      <c r="LT1520" s="262"/>
      <c r="LU1520" s="262"/>
      <c r="LV1520" s="262"/>
      <c r="LW1520" s="262"/>
      <c r="LX1520" s="262"/>
      <c r="LY1520" s="262"/>
      <c r="LZ1520" s="262"/>
      <c r="MA1520" s="262"/>
      <c r="MB1520" s="262"/>
      <c r="MC1520" s="262"/>
      <c r="MD1520" s="262"/>
      <c r="ME1520" s="262"/>
      <c r="MF1520" s="262"/>
      <c r="MG1520" s="262"/>
      <c r="MH1520" s="262"/>
      <c r="MI1520" s="262"/>
      <c r="MJ1520" s="262"/>
      <c r="MK1520" s="262"/>
      <c r="ML1520" s="262"/>
      <c r="MM1520" s="262"/>
      <c r="MN1520" s="262"/>
      <c r="MO1520" s="262"/>
      <c r="MP1520" s="262"/>
      <c r="MQ1520" s="262"/>
      <c r="MR1520" s="262"/>
      <c r="MS1520" s="262"/>
      <c r="MT1520" s="262"/>
      <c r="MU1520" s="262"/>
    </row>
    <row r="1521" spans="1:359" x14ac:dyDescent="0.2">
      <c r="A1521" s="241" t="s">
        <v>460</v>
      </c>
      <c r="B1521" s="476" t="s">
        <v>1053</v>
      </c>
      <c r="C1521" s="326" t="s">
        <v>784</v>
      </c>
      <c r="D1521" s="283" t="s">
        <v>461</v>
      </c>
      <c r="E1521" s="503">
        <v>0</v>
      </c>
      <c r="F1521" s="471">
        <v>1383</v>
      </c>
      <c r="G1521" s="471">
        <v>415</v>
      </c>
      <c r="H1521" s="471">
        <v>443</v>
      </c>
      <c r="I1521" s="471">
        <v>163</v>
      </c>
      <c r="J1521" s="471">
        <v>73</v>
      </c>
      <c r="K1521" s="471">
        <v>41</v>
      </c>
      <c r="L1521" s="471">
        <v>31</v>
      </c>
      <c r="M1521" s="471">
        <v>9</v>
      </c>
      <c r="N1521" s="496">
        <v>2558</v>
      </c>
      <c r="O1521" s="503">
        <v>10</v>
      </c>
      <c r="P1521" s="471">
        <v>0</v>
      </c>
      <c r="Q1521" s="471">
        <v>0</v>
      </c>
      <c r="R1521" s="471">
        <v>0</v>
      </c>
      <c r="S1521" s="471">
        <v>0</v>
      </c>
      <c r="T1521" s="471">
        <v>0</v>
      </c>
      <c r="U1521" s="471">
        <v>0</v>
      </c>
      <c r="V1521" s="471">
        <v>0</v>
      </c>
      <c r="W1521" s="471">
        <v>0</v>
      </c>
      <c r="X1521" s="496">
        <v>0</v>
      </c>
      <c r="Y1521" s="503">
        <v>25</v>
      </c>
      <c r="Z1521" s="471">
        <v>0</v>
      </c>
      <c r="AA1521" s="471">
        <v>0</v>
      </c>
      <c r="AB1521" s="471">
        <v>0</v>
      </c>
      <c r="AC1521" s="471">
        <v>0</v>
      </c>
      <c r="AD1521" s="471">
        <v>0</v>
      </c>
      <c r="AE1521" s="471">
        <v>0</v>
      </c>
      <c r="AF1521" s="471">
        <v>0</v>
      </c>
      <c r="AG1521" s="471">
        <v>0</v>
      </c>
      <c r="AH1521" s="496">
        <v>0</v>
      </c>
      <c r="AI1521" s="503">
        <v>50</v>
      </c>
      <c r="AJ1521" s="471">
        <v>51</v>
      </c>
      <c r="AK1521" s="471">
        <v>4</v>
      </c>
      <c r="AL1521" s="471">
        <v>8</v>
      </c>
      <c r="AM1521" s="471">
        <v>3</v>
      </c>
      <c r="AN1521" s="471">
        <v>1</v>
      </c>
      <c r="AO1521" s="471">
        <v>1</v>
      </c>
      <c r="AP1521" s="471">
        <v>2</v>
      </c>
      <c r="AQ1521" s="471">
        <v>0</v>
      </c>
      <c r="AR1521" s="496">
        <v>70</v>
      </c>
      <c r="AS1521" s="503">
        <v>100</v>
      </c>
      <c r="AT1521" s="471">
        <v>0</v>
      </c>
      <c r="AU1521" s="471">
        <v>0</v>
      </c>
      <c r="AV1521" s="471">
        <v>0</v>
      </c>
      <c r="AW1521" s="471">
        <v>0</v>
      </c>
      <c r="AX1521" s="471">
        <v>0</v>
      </c>
      <c r="AY1521" s="471">
        <v>0</v>
      </c>
      <c r="AZ1521" s="471">
        <v>0</v>
      </c>
      <c r="BA1521" s="471">
        <v>0</v>
      </c>
      <c r="BB1521" s="496">
        <v>0</v>
      </c>
      <c r="BC1521" s="503">
        <v>0</v>
      </c>
      <c r="BD1521" s="471">
        <v>0</v>
      </c>
      <c r="BE1521" s="471">
        <v>0</v>
      </c>
      <c r="BF1521" s="471">
        <v>0</v>
      </c>
      <c r="BG1521" s="471">
        <v>0</v>
      </c>
      <c r="BH1521" s="471">
        <v>0</v>
      </c>
      <c r="BI1521" s="471">
        <v>0</v>
      </c>
      <c r="BJ1521" s="471">
        <v>0</v>
      </c>
      <c r="BK1521" s="471">
        <v>0</v>
      </c>
      <c r="BL1521" s="496">
        <v>0</v>
      </c>
      <c r="BM1521" s="471">
        <v>51</v>
      </c>
      <c r="BN1521" s="471">
        <v>4</v>
      </c>
      <c r="BO1521" s="471">
        <v>8</v>
      </c>
      <c r="BP1521" s="471">
        <v>3</v>
      </c>
      <c r="BQ1521" s="471">
        <v>1</v>
      </c>
      <c r="BR1521" s="471">
        <v>1</v>
      </c>
      <c r="BS1521" s="471">
        <v>2</v>
      </c>
      <c r="BT1521" s="471">
        <v>0</v>
      </c>
      <c r="BU1521" s="496">
        <v>70</v>
      </c>
      <c r="BV1521" s="471">
        <v>1434</v>
      </c>
      <c r="BW1521" s="471">
        <v>419</v>
      </c>
      <c r="BX1521" s="471">
        <v>451</v>
      </c>
      <c r="BY1521" s="471">
        <v>166</v>
      </c>
      <c r="BZ1521" s="471">
        <v>74</v>
      </c>
      <c r="CA1521" s="471">
        <v>42</v>
      </c>
      <c r="CB1521" s="471">
        <v>33</v>
      </c>
      <c r="CC1521" s="471">
        <v>9</v>
      </c>
      <c r="CD1521" s="496">
        <v>2628</v>
      </c>
      <c r="CE1521" s="503">
        <v>10</v>
      </c>
      <c r="CF1521" s="471">
        <v>0</v>
      </c>
      <c r="CG1521" s="471">
        <v>0</v>
      </c>
      <c r="CH1521" s="471">
        <v>0</v>
      </c>
      <c r="CI1521" s="471">
        <v>0</v>
      </c>
      <c r="CJ1521" s="471">
        <v>0</v>
      </c>
      <c r="CK1521" s="471">
        <v>0</v>
      </c>
      <c r="CL1521" s="471">
        <v>0</v>
      </c>
      <c r="CM1521" s="471">
        <v>0</v>
      </c>
      <c r="CN1521" s="496">
        <v>0</v>
      </c>
      <c r="CO1521" s="503">
        <v>25</v>
      </c>
      <c r="CP1521" s="471">
        <v>0</v>
      </c>
      <c r="CQ1521" s="471">
        <v>0</v>
      </c>
      <c r="CR1521" s="471">
        <v>0</v>
      </c>
      <c r="CS1521" s="471">
        <v>0</v>
      </c>
      <c r="CT1521" s="471">
        <v>0</v>
      </c>
      <c r="CU1521" s="471">
        <v>0</v>
      </c>
      <c r="CV1521" s="471">
        <v>0</v>
      </c>
      <c r="CW1521" s="471">
        <v>0</v>
      </c>
      <c r="CX1521" s="496">
        <v>0</v>
      </c>
      <c r="CY1521" s="503">
        <v>50</v>
      </c>
      <c r="CZ1521" s="471">
        <v>0</v>
      </c>
      <c r="DA1521" s="471">
        <v>0</v>
      </c>
      <c r="DB1521" s="471">
        <v>0</v>
      </c>
      <c r="DC1521" s="471">
        <v>0</v>
      </c>
      <c r="DD1521" s="471">
        <v>0</v>
      </c>
      <c r="DE1521" s="471">
        <v>0</v>
      </c>
      <c r="DF1521" s="471">
        <v>0</v>
      </c>
      <c r="DG1521" s="471">
        <v>0</v>
      </c>
      <c r="DH1521" s="496">
        <v>0</v>
      </c>
      <c r="DI1521" s="503">
        <v>100</v>
      </c>
      <c r="DJ1521" s="471">
        <v>303</v>
      </c>
      <c r="DK1521" s="471">
        <v>67</v>
      </c>
      <c r="DL1521" s="471">
        <v>51</v>
      </c>
      <c r="DM1521" s="471">
        <v>16</v>
      </c>
      <c r="DN1521" s="471">
        <v>8</v>
      </c>
      <c r="DO1521" s="471">
        <v>6</v>
      </c>
      <c r="DP1521" s="471">
        <v>5</v>
      </c>
      <c r="DQ1521" s="471">
        <v>2</v>
      </c>
      <c r="DR1521" s="496">
        <v>458</v>
      </c>
      <c r="DS1521" s="503">
        <v>0</v>
      </c>
      <c r="DT1521" s="471">
        <v>0</v>
      </c>
      <c r="DU1521" s="471">
        <v>0</v>
      </c>
      <c r="DV1521" s="471">
        <v>0</v>
      </c>
      <c r="DW1521" s="471">
        <v>0</v>
      </c>
      <c r="DX1521" s="471">
        <v>0</v>
      </c>
      <c r="DY1521" s="471">
        <v>0</v>
      </c>
      <c r="DZ1521" s="471">
        <v>0</v>
      </c>
      <c r="EA1521" s="471">
        <v>0</v>
      </c>
      <c r="EB1521" s="496">
        <v>0</v>
      </c>
      <c r="EC1521" s="471">
        <v>303</v>
      </c>
      <c r="ED1521" s="471">
        <v>67</v>
      </c>
      <c r="EE1521" s="471">
        <v>51</v>
      </c>
      <c r="EF1521" s="471">
        <v>16</v>
      </c>
      <c r="EG1521" s="471">
        <v>8</v>
      </c>
      <c r="EH1521" s="471">
        <v>6</v>
      </c>
      <c r="EI1521" s="471">
        <v>5</v>
      </c>
      <c r="EJ1521" s="471">
        <v>2</v>
      </c>
      <c r="EK1521" s="496">
        <v>458</v>
      </c>
      <c r="EL1521" s="518">
        <v>50</v>
      </c>
      <c r="EM1521" s="471">
        <v>0</v>
      </c>
      <c r="EN1521" s="471">
        <v>0</v>
      </c>
      <c r="EO1521" s="471">
        <v>0</v>
      </c>
      <c r="EP1521" s="471">
        <v>0</v>
      </c>
      <c r="EQ1521" s="471">
        <v>0</v>
      </c>
      <c r="ER1521" s="471">
        <v>0</v>
      </c>
      <c r="ES1521" s="471">
        <v>0</v>
      </c>
      <c r="ET1521" s="471">
        <v>0</v>
      </c>
      <c r="EU1521" s="496">
        <v>0</v>
      </c>
      <c r="EV1521" s="503">
        <v>100</v>
      </c>
      <c r="EW1521" s="471">
        <v>0</v>
      </c>
      <c r="EX1521" s="471">
        <v>0</v>
      </c>
      <c r="EY1521" s="471">
        <v>0</v>
      </c>
      <c r="EZ1521" s="471">
        <v>0</v>
      </c>
      <c r="FA1521" s="471">
        <v>0</v>
      </c>
      <c r="FB1521" s="471">
        <v>0</v>
      </c>
      <c r="FC1521" s="471">
        <v>0</v>
      </c>
      <c r="FD1521" s="471">
        <v>0</v>
      </c>
      <c r="FE1521" s="496">
        <v>0</v>
      </c>
      <c r="FF1521" s="503">
        <v>150</v>
      </c>
      <c r="FG1521" s="471">
        <v>0</v>
      </c>
      <c r="FH1521" s="471">
        <v>0</v>
      </c>
      <c r="FI1521" s="471">
        <v>0</v>
      </c>
      <c r="FJ1521" s="471">
        <v>0</v>
      </c>
      <c r="FK1521" s="471">
        <v>0</v>
      </c>
      <c r="FL1521" s="471">
        <v>0</v>
      </c>
      <c r="FM1521" s="471">
        <v>0</v>
      </c>
      <c r="FN1521" s="471">
        <v>0</v>
      </c>
      <c r="FO1521" s="496">
        <v>0</v>
      </c>
      <c r="FP1521" s="503">
        <v>200</v>
      </c>
      <c r="FQ1521" s="471">
        <v>158</v>
      </c>
      <c r="FR1521" s="471">
        <v>34</v>
      </c>
      <c r="FS1521" s="471">
        <v>28</v>
      </c>
      <c r="FT1521" s="471">
        <v>9</v>
      </c>
      <c r="FU1521" s="471">
        <v>3</v>
      </c>
      <c r="FV1521" s="471">
        <v>2</v>
      </c>
      <c r="FW1521" s="471">
        <v>1</v>
      </c>
      <c r="FX1521" s="471">
        <v>0</v>
      </c>
      <c r="FY1521" s="496">
        <v>235</v>
      </c>
      <c r="FZ1521" s="503">
        <v>0</v>
      </c>
      <c r="GA1521" s="471">
        <v>0</v>
      </c>
      <c r="GB1521" s="471">
        <v>0</v>
      </c>
      <c r="GC1521" s="471">
        <v>0</v>
      </c>
      <c r="GD1521" s="471">
        <v>0</v>
      </c>
      <c r="GE1521" s="471">
        <v>0</v>
      </c>
      <c r="GF1521" s="471">
        <v>0</v>
      </c>
      <c r="GG1521" s="471">
        <v>0</v>
      </c>
      <c r="GH1521" s="471">
        <v>0</v>
      </c>
      <c r="GI1521" s="496">
        <v>0</v>
      </c>
      <c r="GJ1521" s="471">
        <v>158</v>
      </c>
      <c r="GK1521" s="471">
        <v>34</v>
      </c>
      <c r="GL1521" s="471">
        <v>28</v>
      </c>
      <c r="GM1521" s="471">
        <v>9</v>
      </c>
      <c r="GN1521" s="471">
        <v>3</v>
      </c>
      <c r="GO1521" s="471">
        <v>2</v>
      </c>
      <c r="GP1521" s="471">
        <v>1</v>
      </c>
      <c r="GQ1521" s="471">
        <v>0</v>
      </c>
      <c r="GR1521" s="496">
        <v>235</v>
      </c>
      <c r="GS1521" s="503">
        <v>100</v>
      </c>
      <c r="GT1521" s="471">
        <v>0</v>
      </c>
      <c r="GU1521" s="471">
        <v>0</v>
      </c>
      <c r="GV1521" s="471">
        <v>0</v>
      </c>
      <c r="GW1521" s="471">
        <v>0</v>
      </c>
      <c r="GX1521" s="471">
        <v>0</v>
      </c>
      <c r="GY1521" s="471">
        <v>0</v>
      </c>
      <c r="GZ1521" s="471">
        <v>0</v>
      </c>
      <c r="HA1521" s="471">
        <v>0</v>
      </c>
      <c r="HB1521" s="496">
        <v>0</v>
      </c>
      <c r="HC1521" s="503">
        <v>150</v>
      </c>
      <c r="HD1521" s="471">
        <v>0</v>
      </c>
      <c r="HE1521" s="471">
        <v>0</v>
      </c>
      <c r="HF1521" s="471">
        <v>0</v>
      </c>
      <c r="HG1521" s="471">
        <v>0</v>
      </c>
      <c r="HH1521" s="471">
        <v>0</v>
      </c>
      <c r="HI1521" s="471">
        <v>0</v>
      </c>
      <c r="HJ1521" s="471">
        <v>0</v>
      </c>
      <c r="HK1521" s="471">
        <v>0</v>
      </c>
      <c r="HL1521" s="496">
        <v>0</v>
      </c>
      <c r="HM1521" s="503">
        <v>200</v>
      </c>
      <c r="HN1521" s="471">
        <v>0</v>
      </c>
      <c r="HO1521" s="471">
        <v>0</v>
      </c>
      <c r="HP1521" s="471">
        <v>0</v>
      </c>
      <c r="HQ1521" s="471">
        <v>0</v>
      </c>
      <c r="HR1521" s="471">
        <v>0</v>
      </c>
      <c r="HS1521" s="471">
        <v>0</v>
      </c>
      <c r="HT1521" s="471">
        <v>0</v>
      </c>
      <c r="HU1521" s="471">
        <v>0</v>
      </c>
      <c r="HV1521" s="496">
        <v>0</v>
      </c>
      <c r="HW1521" s="503">
        <v>250</v>
      </c>
      <c r="HX1521" s="471">
        <v>0</v>
      </c>
      <c r="HY1521" s="471">
        <v>0</v>
      </c>
      <c r="HZ1521" s="471">
        <v>0</v>
      </c>
      <c r="IA1521" s="471">
        <v>0</v>
      </c>
      <c r="IB1521" s="471">
        <v>0</v>
      </c>
      <c r="IC1521" s="471">
        <v>0</v>
      </c>
      <c r="ID1521" s="471">
        <v>0</v>
      </c>
      <c r="IE1521" s="471">
        <v>0</v>
      </c>
      <c r="IF1521" s="496">
        <v>0</v>
      </c>
      <c r="IG1521" s="503">
        <v>300</v>
      </c>
      <c r="IH1521" s="471">
        <v>0</v>
      </c>
      <c r="II1521" s="471">
        <v>0</v>
      </c>
      <c r="IJ1521" s="471">
        <v>0</v>
      </c>
      <c r="IK1521" s="471">
        <v>0</v>
      </c>
      <c r="IL1521" s="471">
        <v>0</v>
      </c>
      <c r="IM1521" s="471">
        <v>0</v>
      </c>
      <c r="IN1521" s="471">
        <v>0</v>
      </c>
      <c r="IO1521" s="471">
        <v>0</v>
      </c>
      <c r="IP1521" s="496">
        <v>0</v>
      </c>
      <c r="IQ1521" s="503">
        <v>0</v>
      </c>
      <c r="IR1521" s="471">
        <v>0</v>
      </c>
      <c r="IS1521" s="471">
        <v>0</v>
      </c>
      <c r="IT1521" s="471">
        <v>0</v>
      </c>
      <c r="IU1521" s="471">
        <v>0</v>
      </c>
      <c r="IV1521" s="471">
        <v>0</v>
      </c>
      <c r="IW1521" s="471">
        <v>0</v>
      </c>
      <c r="IX1521" s="471">
        <v>0</v>
      </c>
      <c r="IY1521" s="471">
        <v>0</v>
      </c>
      <c r="IZ1521" s="496">
        <v>0</v>
      </c>
      <c r="JA1521" s="471">
        <v>0</v>
      </c>
      <c r="JB1521" s="471">
        <v>0</v>
      </c>
      <c r="JC1521" s="471">
        <v>0</v>
      </c>
      <c r="JD1521" s="471">
        <v>0</v>
      </c>
      <c r="JE1521" s="471">
        <v>0</v>
      </c>
      <c r="JF1521" s="471">
        <v>0</v>
      </c>
      <c r="JG1521" s="471">
        <v>0</v>
      </c>
      <c r="JH1521" s="471">
        <v>0</v>
      </c>
      <c r="JI1521" s="471">
        <v>0</v>
      </c>
      <c r="JJ1521" s="503">
        <v>0</v>
      </c>
      <c r="JK1521" s="471">
        <v>119</v>
      </c>
      <c r="JL1521" s="471">
        <v>83</v>
      </c>
      <c r="JM1521" s="471">
        <v>87</v>
      </c>
      <c r="JN1521" s="471">
        <v>51</v>
      </c>
      <c r="JO1521" s="471">
        <v>31</v>
      </c>
      <c r="JP1521" s="471">
        <v>13</v>
      </c>
      <c r="JQ1521" s="471">
        <v>18</v>
      </c>
      <c r="JR1521" s="471">
        <v>2</v>
      </c>
      <c r="JS1521" s="496">
        <v>404</v>
      </c>
      <c r="JT1521" s="503">
        <v>10</v>
      </c>
      <c r="JU1521" s="471">
        <v>0</v>
      </c>
      <c r="JV1521" s="471">
        <v>0</v>
      </c>
      <c r="JW1521" s="471">
        <v>0</v>
      </c>
      <c r="JX1521" s="471">
        <v>0</v>
      </c>
      <c r="JY1521" s="471">
        <v>0</v>
      </c>
      <c r="JZ1521" s="471">
        <v>0</v>
      </c>
      <c r="KA1521" s="471">
        <v>0</v>
      </c>
      <c r="KB1521" s="471">
        <v>0</v>
      </c>
      <c r="KC1521" s="496">
        <v>0</v>
      </c>
      <c r="KD1521" s="503">
        <v>50</v>
      </c>
      <c r="KE1521" s="471">
        <v>0</v>
      </c>
      <c r="KF1521" s="471">
        <v>4</v>
      </c>
      <c r="KG1521" s="471">
        <v>5</v>
      </c>
      <c r="KH1521" s="471">
        <v>1</v>
      </c>
      <c r="KI1521" s="471">
        <v>0</v>
      </c>
      <c r="KJ1521" s="471">
        <v>0</v>
      </c>
      <c r="KK1521" s="471">
        <v>0</v>
      </c>
      <c r="KL1521" s="471">
        <v>0</v>
      </c>
      <c r="KM1521" s="496">
        <v>10</v>
      </c>
      <c r="KN1521" s="503">
        <v>0</v>
      </c>
      <c r="KO1521" s="471">
        <v>0</v>
      </c>
      <c r="KP1521" s="471">
        <v>0</v>
      </c>
      <c r="KQ1521" s="471">
        <v>0</v>
      </c>
      <c r="KR1521" s="471">
        <v>0</v>
      </c>
      <c r="KS1521" s="471">
        <v>0</v>
      </c>
      <c r="KT1521" s="471">
        <v>0</v>
      </c>
      <c r="KU1521" s="471">
        <v>0</v>
      </c>
      <c r="KV1521" s="471">
        <v>0</v>
      </c>
      <c r="KW1521" s="496">
        <v>0</v>
      </c>
      <c r="KX1521" s="471">
        <v>119</v>
      </c>
      <c r="KY1521" s="471">
        <v>87</v>
      </c>
      <c r="KZ1521" s="471">
        <v>92</v>
      </c>
      <c r="LA1521" s="471">
        <v>52</v>
      </c>
      <c r="LB1521" s="471">
        <v>31</v>
      </c>
      <c r="LC1521" s="471">
        <v>13</v>
      </c>
      <c r="LD1521" s="471">
        <v>18</v>
      </c>
      <c r="LE1521" s="471">
        <v>2</v>
      </c>
      <c r="LF1521" s="496">
        <v>414</v>
      </c>
      <c r="LG1521" s="262"/>
      <c r="LH1521" s="262"/>
      <c r="LI1521" s="262"/>
      <c r="LJ1521" s="262"/>
      <c r="LK1521" s="262"/>
      <c r="LL1521" s="262"/>
      <c r="LM1521" s="262"/>
      <c r="LN1521" s="262"/>
      <c r="LO1521" s="262"/>
      <c r="LP1521" s="262"/>
      <c r="LQ1521" s="262"/>
      <c r="LR1521" s="262"/>
      <c r="LS1521" s="262"/>
      <c r="LT1521" s="262"/>
      <c r="LU1521" s="262"/>
      <c r="LV1521" s="262"/>
      <c r="LW1521" s="262"/>
      <c r="LX1521" s="262"/>
      <c r="LY1521" s="262"/>
      <c r="LZ1521" s="262"/>
      <c r="MA1521" s="262"/>
      <c r="MB1521" s="262"/>
      <c r="MC1521" s="262"/>
      <c r="MD1521" s="262"/>
      <c r="ME1521" s="262"/>
      <c r="MF1521" s="262"/>
      <c r="MG1521" s="262"/>
      <c r="MH1521" s="262"/>
      <c r="MI1521" s="262"/>
      <c r="MJ1521" s="262"/>
      <c r="MK1521" s="262"/>
      <c r="ML1521" s="262"/>
      <c r="MM1521" s="262"/>
      <c r="MN1521" s="262"/>
      <c r="MO1521" s="262"/>
      <c r="MP1521" s="262"/>
      <c r="MQ1521" s="262"/>
      <c r="MR1521" s="262"/>
      <c r="MS1521" s="262"/>
      <c r="MT1521" s="262"/>
      <c r="MU1521" s="262"/>
    </row>
    <row r="1522" spans="1:359" x14ac:dyDescent="0.2">
      <c r="A1522" s="241" t="s">
        <v>462</v>
      </c>
      <c r="B1522" s="476" t="s">
        <v>1054</v>
      </c>
      <c r="C1522" s="326" t="s">
        <v>794</v>
      </c>
      <c r="D1522" s="283" t="s">
        <v>463</v>
      </c>
      <c r="E1522" s="503">
        <v>0</v>
      </c>
      <c r="F1522" s="471">
        <v>66</v>
      </c>
      <c r="G1522" s="471">
        <v>52</v>
      </c>
      <c r="H1522" s="471">
        <v>55</v>
      </c>
      <c r="I1522" s="471">
        <v>26</v>
      </c>
      <c r="J1522" s="471">
        <v>9</v>
      </c>
      <c r="K1522" s="471">
        <v>16</v>
      </c>
      <c r="L1522" s="471">
        <v>8</v>
      </c>
      <c r="M1522" s="471">
        <v>1</v>
      </c>
      <c r="N1522" s="496">
        <v>233</v>
      </c>
      <c r="O1522" s="503">
        <v>10</v>
      </c>
      <c r="P1522" s="471">
        <v>0</v>
      </c>
      <c r="Q1522" s="471">
        <v>0</v>
      </c>
      <c r="R1522" s="471">
        <v>0</v>
      </c>
      <c r="S1522" s="471">
        <v>0</v>
      </c>
      <c r="T1522" s="471">
        <v>0</v>
      </c>
      <c r="U1522" s="471">
        <v>0</v>
      </c>
      <c r="V1522" s="471">
        <v>0</v>
      </c>
      <c r="W1522" s="471">
        <v>0</v>
      </c>
      <c r="X1522" s="496">
        <v>0</v>
      </c>
      <c r="Y1522" s="503">
        <v>25</v>
      </c>
      <c r="Z1522" s="471">
        <v>0</v>
      </c>
      <c r="AA1522" s="471">
        <v>0</v>
      </c>
      <c r="AB1522" s="471">
        <v>0</v>
      </c>
      <c r="AC1522" s="471">
        <v>0</v>
      </c>
      <c r="AD1522" s="471">
        <v>0</v>
      </c>
      <c r="AE1522" s="471">
        <v>0</v>
      </c>
      <c r="AF1522" s="471">
        <v>0</v>
      </c>
      <c r="AG1522" s="471">
        <v>0</v>
      </c>
      <c r="AH1522" s="496">
        <v>0</v>
      </c>
      <c r="AI1522" s="503">
        <v>50</v>
      </c>
      <c r="AJ1522" s="471">
        <v>16</v>
      </c>
      <c r="AK1522" s="471">
        <v>3</v>
      </c>
      <c r="AL1522" s="471">
        <v>0</v>
      </c>
      <c r="AM1522" s="471">
        <v>0</v>
      </c>
      <c r="AN1522" s="471">
        <v>0</v>
      </c>
      <c r="AO1522" s="471">
        <v>1</v>
      </c>
      <c r="AP1522" s="471">
        <v>0</v>
      </c>
      <c r="AQ1522" s="471">
        <v>0</v>
      </c>
      <c r="AR1522" s="496">
        <v>20</v>
      </c>
      <c r="AS1522" s="503">
        <v>100</v>
      </c>
      <c r="AT1522" s="471">
        <v>15</v>
      </c>
      <c r="AU1522" s="471">
        <v>8</v>
      </c>
      <c r="AV1522" s="471">
        <v>7</v>
      </c>
      <c r="AW1522" s="471">
        <v>1</v>
      </c>
      <c r="AX1522" s="471">
        <v>0</v>
      </c>
      <c r="AY1522" s="471">
        <v>0</v>
      </c>
      <c r="AZ1522" s="471">
        <v>2</v>
      </c>
      <c r="BA1522" s="471">
        <v>0</v>
      </c>
      <c r="BB1522" s="496">
        <v>33</v>
      </c>
      <c r="BC1522" s="503">
        <v>20</v>
      </c>
      <c r="BD1522" s="471">
        <v>124</v>
      </c>
      <c r="BE1522" s="471">
        <v>74</v>
      </c>
      <c r="BF1522" s="471">
        <v>52</v>
      </c>
      <c r="BG1522" s="471">
        <v>29</v>
      </c>
      <c r="BH1522" s="471">
        <v>16</v>
      </c>
      <c r="BI1522" s="471">
        <v>5</v>
      </c>
      <c r="BJ1522" s="471">
        <v>5</v>
      </c>
      <c r="BK1522" s="471">
        <v>0</v>
      </c>
      <c r="BL1522" s="496">
        <v>305</v>
      </c>
      <c r="BM1522" s="471">
        <v>155</v>
      </c>
      <c r="BN1522" s="471">
        <v>85</v>
      </c>
      <c r="BO1522" s="471">
        <v>59</v>
      </c>
      <c r="BP1522" s="471">
        <v>30</v>
      </c>
      <c r="BQ1522" s="471">
        <v>16</v>
      </c>
      <c r="BR1522" s="471">
        <v>6</v>
      </c>
      <c r="BS1522" s="471">
        <v>7</v>
      </c>
      <c r="BT1522" s="471">
        <v>0</v>
      </c>
      <c r="BU1522" s="496">
        <v>358</v>
      </c>
      <c r="BV1522" s="471">
        <v>221</v>
      </c>
      <c r="BW1522" s="471">
        <v>137</v>
      </c>
      <c r="BX1522" s="471">
        <v>114</v>
      </c>
      <c r="BY1522" s="471">
        <v>56</v>
      </c>
      <c r="BZ1522" s="471">
        <v>25</v>
      </c>
      <c r="CA1522" s="471">
        <v>22</v>
      </c>
      <c r="CB1522" s="471">
        <v>15</v>
      </c>
      <c r="CC1522" s="471">
        <v>1</v>
      </c>
      <c r="CD1522" s="496">
        <v>591</v>
      </c>
      <c r="CE1522" s="503">
        <v>10</v>
      </c>
      <c r="CF1522" s="471">
        <v>0</v>
      </c>
      <c r="CG1522" s="471">
        <v>0</v>
      </c>
      <c r="CH1522" s="471">
        <v>0</v>
      </c>
      <c r="CI1522" s="471">
        <v>0</v>
      </c>
      <c r="CJ1522" s="471">
        <v>0</v>
      </c>
      <c r="CK1522" s="471">
        <v>0</v>
      </c>
      <c r="CL1522" s="471">
        <v>0</v>
      </c>
      <c r="CM1522" s="471">
        <v>0</v>
      </c>
      <c r="CN1522" s="496">
        <v>0</v>
      </c>
      <c r="CO1522" s="503">
        <v>25</v>
      </c>
      <c r="CP1522" s="471">
        <v>0</v>
      </c>
      <c r="CQ1522" s="471">
        <v>0</v>
      </c>
      <c r="CR1522" s="471">
        <v>0</v>
      </c>
      <c r="CS1522" s="471">
        <v>0</v>
      </c>
      <c r="CT1522" s="471">
        <v>0</v>
      </c>
      <c r="CU1522" s="471">
        <v>0</v>
      </c>
      <c r="CV1522" s="471">
        <v>0</v>
      </c>
      <c r="CW1522" s="471">
        <v>0</v>
      </c>
      <c r="CX1522" s="496">
        <v>0</v>
      </c>
      <c r="CY1522" s="503">
        <v>50</v>
      </c>
      <c r="CZ1522" s="471">
        <v>0</v>
      </c>
      <c r="DA1522" s="471">
        <v>0</v>
      </c>
      <c r="DB1522" s="471">
        <v>0</v>
      </c>
      <c r="DC1522" s="471">
        <v>0</v>
      </c>
      <c r="DD1522" s="471">
        <v>0</v>
      </c>
      <c r="DE1522" s="471">
        <v>0</v>
      </c>
      <c r="DF1522" s="471">
        <v>0</v>
      </c>
      <c r="DG1522" s="471">
        <v>0</v>
      </c>
      <c r="DH1522" s="496">
        <v>0</v>
      </c>
      <c r="DI1522" s="503">
        <v>100</v>
      </c>
      <c r="DJ1522" s="471">
        <v>21</v>
      </c>
      <c r="DK1522" s="471">
        <v>12</v>
      </c>
      <c r="DL1522" s="471">
        <v>13</v>
      </c>
      <c r="DM1522" s="471">
        <v>9</v>
      </c>
      <c r="DN1522" s="471">
        <v>2</v>
      </c>
      <c r="DO1522" s="471">
        <v>7</v>
      </c>
      <c r="DP1522" s="471">
        <v>1</v>
      </c>
      <c r="DQ1522" s="471">
        <v>0</v>
      </c>
      <c r="DR1522" s="496">
        <v>65</v>
      </c>
      <c r="DS1522" s="503">
        <v>0</v>
      </c>
      <c r="DT1522" s="471">
        <v>0</v>
      </c>
      <c r="DU1522" s="471">
        <v>0</v>
      </c>
      <c r="DV1522" s="471">
        <v>0</v>
      </c>
      <c r="DW1522" s="471">
        <v>0</v>
      </c>
      <c r="DX1522" s="471">
        <v>0</v>
      </c>
      <c r="DY1522" s="471">
        <v>0</v>
      </c>
      <c r="DZ1522" s="471">
        <v>0</v>
      </c>
      <c r="EA1522" s="471">
        <v>0</v>
      </c>
      <c r="EB1522" s="496">
        <v>0</v>
      </c>
      <c r="EC1522" s="471">
        <v>21</v>
      </c>
      <c r="ED1522" s="471">
        <v>12</v>
      </c>
      <c r="EE1522" s="471">
        <v>13</v>
      </c>
      <c r="EF1522" s="471">
        <v>9</v>
      </c>
      <c r="EG1522" s="471">
        <v>2</v>
      </c>
      <c r="EH1522" s="471">
        <v>7</v>
      </c>
      <c r="EI1522" s="471">
        <v>1</v>
      </c>
      <c r="EJ1522" s="471">
        <v>0</v>
      </c>
      <c r="EK1522" s="496">
        <v>65</v>
      </c>
      <c r="EL1522" s="518">
        <v>50</v>
      </c>
      <c r="EM1522" s="471">
        <v>0</v>
      </c>
      <c r="EN1522" s="471">
        <v>0</v>
      </c>
      <c r="EO1522" s="471">
        <v>0</v>
      </c>
      <c r="EP1522" s="471">
        <v>0</v>
      </c>
      <c r="EQ1522" s="471">
        <v>0</v>
      </c>
      <c r="ER1522" s="471">
        <v>0</v>
      </c>
      <c r="ES1522" s="471">
        <v>0</v>
      </c>
      <c r="ET1522" s="471">
        <v>0</v>
      </c>
      <c r="EU1522" s="496">
        <v>0</v>
      </c>
      <c r="EV1522" s="503">
        <v>100</v>
      </c>
      <c r="EW1522" s="471">
        <v>0</v>
      </c>
      <c r="EX1522" s="471">
        <v>0</v>
      </c>
      <c r="EY1522" s="471">
        <v>0</v>
      </c>
      <c r="EZ1522" s="471">
        <v>0</v>
      </c>
      <c r="FA1522" s="471">
        <v>0</v>
      </c>
      <c r="FB1522" s="471">
        <v>0</v>
      </c>
      <c r="FC1522" s="471">
        <v>0</v>
      </c>
      <c r="FD1522" s="471">
        <v>0</v>
      </c>
      <c r="FE1522" s="496">
        <v>0</v>
      </c>
      <c r="FF1522" s="503">
        <v>150</v>
      </c>
      <c r="FG1522" s="471">
        <v>0</v>
      </c>
      <c r="FH1522" s="471">
        <v>0</v>
      </c>
      <c r="FI1522" s="471">
        <v>0</v>
      </c>
      <c r="FJ1522" s="471">
        <v>0</v>
      </c>
      <c r="FK1522" s="471">
        <v>0</v>
      </c>
      <c r="FL1522" s="471">
        <v>0</v>
      </c>
      <c r="FM1522" s="471">
        <v>0</v>
      </c>
      <c r="FN1522" s="471">
        <v>0</v>
      </c>
      <c r="FO1522" s="496">
        <v>0</v>
      </c>
      <c r="FP1522" s="503">
        <v>200</v>
      </c>
      <c r="FQ1522" s="471">
        <v>11</v>
      </c>
      <c r="FR1522" s="471">
        <v>4</v>
      </c>
      <c r="FS1522" s="471">
        <v>5</v>
      </c>
      <c r="FT1522" s="471">
        <v>3</v>
      </c>
      <c r="FU1522" s="471">
        <v>3</v>
      </c>
      <c r="FV1522" s="471">
        <v>2</v>
      </c>
      <c r="FW1522" s="471">
        <v>0</v>
      </c>
      <c r="FX1522" s="471">
        <v>0</v>
      </c>
      <c r="FY1522" s="496">
        <v>28</v>
      </c>
      <c r="FZ1522" s="503">
        <v>0</v>
      </c>
      <c r="GA1522" s="471">
        <v>0</v>
      </c>
      <c r="GB1522" s="471">
        <v>0</v>
      </c>
      <c r="GC1522" s="471">
        <v>0</v>
      </c>
      <c r="GD1522" s="471">
        <v>0</v>
      </c>
      <c r="GE1522" s="471">
        <v>0</v>
      </c>
      <c r="GF1522" s="471">
        <v>0</v>
      </c>
      <c r="GG1522" s="471">
        <v>0</v>
      </c>
      <c r="GH1522" s="471">
        <v>0</v>
      </c>
      <c r="GI1522" s="496">
        <v>0</v>
      </c>
      <c r="GJ1522" s="471">
        <v>11</v>
      </c>
      <c r="GK1522" s="471">
        <v>4</v>
      </c>
      <c r="GL1522" s="471">
        <v>5</v>
      </c>
      <c r="GM1522" s="471">
        <v>3</v>
      </c>
      <c r="GN1522" s="471">
        <v>3</v>
      </c>
      <c r="GO1522" s="471">
        <v>2</v>
      </c>
      <c r="GP1522" s="471">
        <v>0</v>
      </c>
      <c r="GQ1522" s="471">
        <v>0</v>
      </c>
      <c r="GR1522" s="496">
        <v>28</v>
      </c>
      <c r="GS1522" s="503">
        <v>100</v>
      </c>
      <c r="GT1522" s="471">
        <v>0</v>
      </c>
      <c r="GU1522" s="471">
        <v>0</v>
      </c>
      <c r="GV1522" s="471">
        <v>0</v>
      </c>
      <c r="GW1522" s="471">
        <v>0</v>
      </c>
      <c r="GX1522" s="471">
        <v>0</v>
      </c>
      <c r="GY1522" s="471">
        <v>0</v>
      </c>
      <c r="GZ1522" s="471">
        <v>0</v>
      </c>
      <c r="HA1522" s="471">
        <v>0</v>
      </c>
      <c r="HB1522" s="496">
        <v>0</v>
      </c>
      <c r="HC1522" s="503">
        <v>150</v>
      </c>
      <c r="HD1522" s="471">
        <v>0</v>
      </c>
      <c r="HE1522" s="471">
        <v>0</v>
      </c>
      <c r="HF1522" s="471">
        <v>0</v>
      </c>
      <c r="HG1522" s="471">
        <v>0</v>
      </c>
      <c r="HH1522" s="471">
        <v>0</v>
      </c>
      <c r="HI1522" s="471">
        <v>0</v>
      </c>
      <c r="HJ1522" s="471">
        <v>0</v>
      </c>
      <c r="HK1522" s="471">
        <v>0</v>
      </c>
      <c r="HL1522" s="496">
        <v>0</v>
      </c>
      <c r="HM1522" s="503">
        <v>200</v>
      </c>
      <c r="HN1522" s="471">
        <v>0</v>
      </c>
      <c r="HO1522" s="471">
        <v>0</v>
      </c>
      <c r="HP1522" s="471">
        <v>0</v>
      </c>
      <c r="HQ1522" s="471">
        <v>0</v>
      </c>
      <c r="HR1522" s="471">
        <v>0</v>
      </c>
      <c r="HS1522" s="471">
        <v>0</v>
      </c>
      <c r="HT1522" s="471">
        <v>0</v>
      </c>
      <c r="HU1522" s="471">
        <v>0</v>
      </c>
      <c r="HV1522" s="496">
        <v>0</v>
      </c>
      <c r="HW1522" s="503">
        <v>250</v>
      </c>
      <c r="HX1522" s="471">
        <v>0</v>
      </c>
      <c r="HY1522" s="471">
        <v>0</v>
      </c>
      <c r="HZ1522" s="471">
        <v>0</v>
      </c>
      <c r="IA1522" s="471">
        <v>0</v>
      </c>
      <c r="IB1522" s="471">
        <v>0</v>
      </c>
      <c r="IC1522" s="471">
        <v>0</v>
      </c>
      <c r="ID1522" s="471">
        <v>0</v>
      </c>
      <c r="IE1522" s="471">
        <v>0</v>
      </c>
      <c r="IF1522" s="496">
        <v>0</v>
      </c>
      <c r="IG1522" s="503">
        <v>300</v>
      </c>
      <c r="IH1522" s="471">
        <v>24</v>
      </c>
      <c r="II1522" s="471">
        <v>11</v>
      </c>
      <c r="IJ1522" s="471">
        <v>5</v>
      </c>
      <c r="IK1522" s="471">
        <v>6</v>
      </c>
      <c r="IL1522" s="471">
        <v>2</v>
      </c>
      <c r="IM1522" s="471">
        <v>4</v>
      </c>
      <c r="IN1522" s="471">
        <v>0</v>
      </c>
      <c r="IO1522" s="471">
        <v>0</v>
      </c>
      <c r="IP1522" s="496">
        <v>52</v>
      </c>
      <c r="IQ1522" s="503">
        <v>0</v>
      </c>
      <c r="IR1522" s="471">
        <v>0</v>
      </c>
      <c r="IS1522" s="471">
        <v>0</v>
      </c>
      <c r="IT1522" s="471">
        <v>0</v>
      </c>
      <c r="IU1522" s="471">
        <v>0</v>
      </c>
      <c r="IV1522" s="471">
        <v>0</v>
      </c>
      <c r="IW1522" s="471">
        <v>0</v>
      </c>
      <c r="IX1522" s="471">
        <v>0</v>
      </c>
      <c r="IY1522" s="471">
        <v>0</v>
      </c>
      <c r="IZ1522" s="496">
        <v>0</v>
      </c>
      <c r="JA1522" s="471">
        <v>24</v>
      </c>
      <c r="JB1522" s="471">
        <v>11</v>
      </c>
      <c r="JC1522" s="471">
        <v>5</v>
      </c>
      <c r="JD1522" s="471">
        <v>6</v>
      </c>
      <c r="JE1522" s="471">
        <v>2</v>
      </c>
      <c r="JF1522" s="471">
        <v>4</v>
      </c>
      <c r="JG1522" s="471">
        <v>0</v>
      </c>
      <c r="JH1522" s="471">
        <v>0</v>
      </c>
      <c r="JI1522" s="471">
        <v>52</v>
      </c>
      <c r="JJ1522" s="503">
        <v>0</v>
      </c>
      <c r="JK1522" s="471">
        <v>32</v>
      </c>
      <c r="JL1522" s="471">
        <v>34</v>
      </c>
      <c r="JM1522" s="471">
        <v>33</v>
      </c>
      <c r="JN1522" s="471">
        <v>17</v>
      </c>
      <c r="JO1522" s="471">
        <v>14</v>
      </c>
      <c r="JP1522" s="471">
        <v>8</v>
      </c>
      <c r="JQ1522" s="471">
        <v>3</v>
      </c>
      <c r="JR1522" s="471">
        <v>1</v>
      </c>
      <c r="JS1522" s="496">
        <v>142</v>
      </c>
      <c r="JT1522" s="503">
        <v>10</v>
      </c>
      <c r="JU1522" s="471">
        <v>0</v>
      </c>
      <c r="JV1522" s="471">
        <v>0</v>
      </c>
      <c r="JW1522" s="471">
        <v>0</v>
      </c>
      <c r="JX1522" s="471">
        <v>0</v>
      </c>
      <c r="JY1522" s="471">
        <v>0</v>
      </c>
      <c r="JZ1522" s="471">
        <v>0</v>
      </c>
      <c r="KA1522" s="471">
        <v>0</v>
      </c>
      <c r="KB1522" s="471">
        <v>0</v>
      </c>
      <c r="KC1522" s="496">
        <v>0</v>
      </c>
      <c r="KD1522" s="503">
        <v>50</v>
      </c>
      <c r="KE1522" s="471">
        <v>0</v>
      </c>
      <c r="KF1522" s="471">
        <v>0</v>
      </c>
      <c r="KG1522" s="471">
        <v>0</v>
      </c>
      <c r="KH1522" s="471">
        <v>0</v>
      </c>
      <c r="KI1522" s="471">
        <v>0</v>
      </c>
      <c r="KJ1522" s="471">
        <v>0</v>
      </c>
      <c r="KK1522" s="471">
        <v>0</v>
      </c>
      <c r="KL1522" s="471">
        <v>0</v>
      </c>
      <c r="KM1522" s="496">
        <v>0</v>
      </c>
      <c r="KN1522" s="503">
        <v>0</v>
      </c>
      <c r="KO1522" s="471">
        <v>0</v>
      </c>
      <c r="KP1522" s="471">
        <v>0</v>
      </c>
      <c r="KQ1522" s="471">
        <v>0</v>
      </c>
      <c r="KR1522" s="471">
        <v>0</v>
      </c>
      <c r="KS1522" s="471">
        <v>0</v>
      </c>
      <c r="KT1522" s="471">
        <v>0</v>
      </c>
      <c r="KU1522" s="471">
        <v>0</v>
      </c>
      <c r="KV1522" s="471">
        <v>0</v>
      </c>
      <c r="KW1522" s="496">
        <v>0</v>
      </c>
      <c r="KX1522" s="471">
        <v>32</v>
      </c>
      <c r="KY1522" s="471">
        <v>34</v>
      </c>
      <c r="KZ1522" s="471">
        <v>33</v>
      </c>
      <c r="LA1522" s="471">
        <v>17</v>
      </c>
      <c r="LB1522" s="471">
        <v>14</v>
      </c>
      <c r="LC1522" s="471">
        <v>8</v>
      </c>
      <c r="LD1522" s="471">
        <v>3</v>
      </c>
      <c r="LE1522" s="471">
        <v>1</v>
      </c>
      <c r="LF1522" s="496">
        <v>142</v>
      </c>
      <c r="LG1522" s="262"/>
      <c r="LH1522" s="262"/>
      <c r="LI1522" s="262"/>
      <c r="LJ1522" s="262"/>
      <c r="LK1522" s="262"/>
      <c r="LL1522" s="262"/>
      <c r="LM1522" s="262"/>
      <c r="LN1522" s="262"/>
      <c r="LO1522" s="262"/>
      <c r="LP1522" s="262"/>
      <c r="LQ1522" s="262"/>
      <c r="LR1522" s="262"/>
      <c r="LS1522" s="262"/>
      <c r="LT1522" s="262"/>
      <c r="LU1522" s="262"/>
      <c r="LV1522" s="262"/>
      <c r="LW1522" s="262"/>
      <c r="LX1522" s="262"/>
      <c r="LY1522" s="262"/>
      <c r="LZ1522" s="262"/>
      <c r="MA1522" s="262"/>
      <c r="MB1522" s="262"/>
      <c r="MC1522" s="262"/>
      <c r="MD1522" s="262"/>
      <c r="ME1522" s="262"/>
      <c r="MF1522" s="262"/>
      <c r="MG1522" s="262"/>
      <c r="MH1522" s="262"/>
      <c r="MI1522" s="262"/>
      <c r="MJ1522" s="262"/>
      <c r="MK1522" s="262"/>
      <c r="ML1522" s="262"/>
      <c r="MM1522" s="262"/>
      <c r="MN1522" s="262"/>
      <c r="MO1522" s="262"/>
      <c r="MP1522" s="262"/>
      <c r="MQ1522" s="262"/>
      <c r="MR1522" s="262"/>
      <c r="MS1522" s="262"/>
      <c r="MT1522" s="262"/>
      <c r="MU1522" s="262"/>
    </row>
    <row r="1523" spans="1:359" x14ac:dyDescent="0.2">
      <c r="A1523" s="241" t="s">
        <v>464</v>
      </c>
      <c r="B1523" s="476" t="s">
        <v>1055</v>
      </c>
      <c r="C1523" s="326" t="s">
        <v>782</v>
      </c>
      <c r="D1523" s="283" t="s">
        <v>465</v>
      </c>
      <c r="E1523" s="503">
        <v>0</v>
      </c>
      <c r="F1523" s="471">
        <v>38</v>
      </c>
      <c r="G1523" s="471">
        <v>89</v>
      </c>
      <c r="H1523" s="471">
        <v>150</v>
      </c>
      <c r="I1523" s="471">
        <v>116</v>
      </c>
      <c r="J1523" s="471">
        <v>69</v>
      </c>
      <c r="K1523" s="471">
        <v>57</v>
      </c>
      <c r="L1523" s="471">
        <v>59</v>
      </c>
      <c r="M1523" s="471">
        <v>9</v>
      </c>
      <c r="N1523" s="496">
        <v>587</v>
      </c>
      <c r="O1523" s="503">
        <v>10</v>
      </c>
      <c r="P1523" s="471">
        <v>0</v>
      </c>
      <c r="Q1523" s="471">
        <v>0</v>
      </c>
      <c r="R1523" s="471">
        <v>0</v>
      </c>
      <c r="S1523" s="471">
        <v>0</v>
      </c>
      <c r="T1523" s="471">
        <v>0</v>
      </c>
      <c r="U1523" s="471">
        <v>0</v>
      </c>
      <c r="V1523" s="471">
        <v>0</v>
      </c>
      <c r="W1523" s="471">
        <v>0</v>
      </c>
      <c r="X1523" s="496">
        <v>0</v>
      </c>
      <c r="Y1523" s="503">
        <v>25</v>
      </c>
      <c r="Z1523" s="471">
        <v>0</v>
      </c>
      <c r="AA1523" s="471">
        <v>0</v>
      </c>
      <c r="AB1523" s="471">
        <v>0</v>
      </c>
      <c r="AC1523" s="471">
        <v>0</v>
      </c>
      <c r="AD1523" s="471">
        <v>0</v>
      </c>
      <c r="AE1523" s="471">
        <v>0</v>
      </c>
      <c r="AF1523" s="471">
        <v>0</v>
      </c>
      <c r="AG1523" s="471">
        <v>0</v>
      </c>
      <c r="AH1523" s="496">
        <v>0</v>
      </c>
      <c r="AI1523" s="503">
        <v>50</v>
      </c>
      <c r="AJ1523" s="471">
        <v>3</v>
      </c>
      <c r="AK1523" s="471">
        <v>5</v>
      </c>
      <c r="AL1523" s="471">
        <v>3</v>
      </c>
      <c r="AM1523" s="471">
        <v>10</v>
      </c>
      <c r="AN1523" s="471">
        <v>7</v>
      </c>
      <c r="AO1523" s="471">
        <v>8</v>
      </c>
      <c r="AP1523" s="471">
        <v>8</v>
      </c>
      <c r="AQ1523" s="471">
        <v>0</v>
      </c>
      <c r="AR1523" s="496">
        <v>44</v>
      </c>
      <c r="AS1523" s="503">
        <v>100</v>
      </c>
      <c r="AT1523" s="471">
        <v>0</v>
      </c>
      <c r="AU1523" s="471">
        <v>0</v>
      </c>
      <c r="AV1523" s="471">
        <v>0</v>
      </c>
      <c r="AW1523" s="471">
        <v>0</v>
      </c>
      <c r="AX1523" s="471">
        <v>0</v>
      </c>
      <c r="AY1523" s="471">
        <v>0</v>
      </c>
      <c r="AZ1523" s="471">
        <v>0</v>
      </c>
      <c r="BA1523" s="471">
        <v>0</v>
      </c>
      <c r="BB1523" s="496">
        <v>0</v>
      </c>
      <c r="BC1523" s="503">
        <v>0</v>
      </c>
      <c r="BD1523" s="471">
        <v>0</v>
      </c>
      <c r="BE1523" s="471">
        <v>0</v>
      </c>
      <c r="BF1523" s="471">
        <v>0</v>
      </c>
      <c r="BG1523" s="471">
        <v>0</v>
      </c>
      <c r="BH1523" s="471">
        <v>0</v>
      </c>
      <c r="BI1523" s="471">
        <v>0</v>
      </c>
      <c r="BJ1523" s="471">
        <v>0</v>
      </c>
      <c r="BK1523" s="471">
        <v>0</v>
      </c>
      <c r="BL1523" s="496">
        <v>0</v>
      </c>
      <c r="BM1523" s="471">
        <v>3</v>
      </c>
      <c r="BN1523" s="471">
        <v>5</v>
      </c>
      <c r="BO1523" s="471">
        <v>3</v>
      </c>
      <c r="BP1523" s="471">
        <v>10</v>
      </c>
      <c r="BQ1523" s="471">
        <v>7</v>
      </c>
      <c r="BR1523" s="471">
        <v>8</v>
      </c>
      <c r="BS1523" s="471">
        <v>8</v>
      </c>
      <c r="BT1523" s="471">
        <v>0</v>
      </c>
      <c r="BU1523" s="496">
        <v>44</v>
      </c>
      <c r="BV1523" s="471">
        <v>41</v>
      </c>
      <c r="BW1523" s="471">
        <v>94</v>
      </c>
      <c r="BX1523" s="471">
        <v>153</v>
      </c>
      <c r="BY1523" s="471">
        <v>126</v>
      </c>
      <c r="BZ1523" s="471">
        <v>76</v>
      </c>
      <c r="CA1523" s="471">
        <v>65</v>
      </c>
      <c r="CB1523" s="471">
        <v>67</v>
      </c>
      <c r="CC1523" s="471">
        <v>9</v>
      </c>
      <c r="CD1523" s="496">
        <v>631</v>
      </c>
      <c r="CE1523" s="503">
        <v>10</v>
      </c>
      <c r="CF1523" s="471">
        <v>0</v>
      </c>
      <c r="CG1523" s="471">
        <v>0</v>
      </c>
      <c r="CH1523" s="471">
        <v>0</v>
      </c>
      <c r="CI1523" s="471">
        <v>0</v>
      </c>
      <c r="CJ1523" s="471">
        <v>0</v>
      </c>
      <c r="CK1523" s="471">
        <v>0</v>
      </c>
      <c r="CL1523" s="471">
        <v>0</v>
      </c>
      <c r="CM1523" s="471">
        <v>0</v>
      </c>
      <c r="CN1523" s="496">
        <v>0</v>
      </c>
      <c r="CO1523" s="503">
        <v>25</v>
      </c>
      <c r="CP1523" s="471">
        <v>0</v>
      </c>
      <c r="CQ1523" s="471">
        <v>0</v>
      </c>
      <c r="CR1523" s="471">
        <v>0</v>
      </c>
      <c r="CS1523" s="471">
        <v>0</v>
      </c>
      <c r="CT1523" s="471">
        <v>0</v>
      </c>
      <c r="CU1523" s="471">
        <v>0</v>
      </c>
      <c r="CV1523" s="471">
        <v>0</v>
      </c>
      <c r="CW1523" s="471">
        <v>0</v>
      </c>
      <c r="CX1523" s="496">
        <v>0</v>
      </c>
      <c r="CY1523" s="503">
        <v>50</v>
      </c>
      <c r="CZ1523" s="471">
        <v>0</v>
      </c>
      <c r="DA1523" s="471">
        <v>0</v>
      </c>
      <c r="DB1523" s="471">
        <v>0</v>
      </c>
      <c r="DC1523" s="471">
        <v>0</v>
      </c>
      <c r="DD1523" s="471">
        <v>0</v>
      </c>
      <c r="DE1523" s="471">
        <v>0</v>
      </c>
      <c r="DF1523" s="471">
        <v>0</v>
      </c>
      <c r="DG1523" s="471">
        <v>0</v>
      </c>
      <c r="DH1523" s="496">
        <v>0</v>
      </c>
      <c r="DI1523" s="503">
        <v>100</v>
      </c>
      <c r="DJ1523" s="471">
        <v>2</v>
      </c>
      <c r="DK1523" s="471">
        <v>3</v>
      </c>
      <c r="DL1523" s="471">
        <v>14</v>
      </c>
      <c r="DM1523" s="471">
        <v>11</v>
      </c>
      <c r="DN1523" s="471">
        <v>1</v>
      </c>
      <c r="DO1523" s="471">
        <v>15</v>
      </c>
      <c r="DP1523" s="471">
        <v>15</v>
      </c>
      <c r="DQ1523" s="471">
        <v>9</v>
      </c>
      <c r="DR1523" s="496">
        <v>70</v>
      </c>
      <c r="DS1523" s="503">
        <v>0</v>
      </c>
      <c r="DT1523" s="471">
        <v>0</v>
      </c>
      <c r="DU1523" s="471">
        <v>0</v>
      </c>
      <c r="DV1523" s="471">
        <v>0</v>
      </c>
      <c r="DW1523" s="471">
        <v>0</v>
      </c>
      <c r="DX1523" s="471">
        <v>0</v>
      </c>
      <c r="DY1523" s="471">
        <v>0</v>
      </c>
      <c r="DZ1523" s="471">
        <v>0</v>
      </c>
      <c r="EA1523" s="471">
        <v>0</v>
      </c>
      <c r="EB1523" s="496">
        <v>0</v>
      </c>
      <c r="EC1523" s="471">
        <v>2</v>
      </c>
      <c r="ED1523" s="471">
        <v>3</v>
      </c>
      <c r="EE1523" s="471">
        <v>14</v>
      </c>
      <c r="EF1523" s="471">
        <v>11</v>
      </c>
      <c r="EG1523" s="471">
        <v>1</v>
      </c>
      <c r="EH1523" s="471">
        <v>15</v>
      </c>
      <c r="EI1523" s="471">
        <v>15</v>
      </c>
      <c r="EJ1523" s="471">
        <v>9</v>
      </c>
      <c r="EK1523" s="496">
        <v>70</v>
      </c>
      <c r="EL1523" s="518">
        <v>50</v>
      </c>
      <c r="EM1523" s="471">
        <v>0</v>
      </c>
      <c r="EN1523" s="471">
        <v>0</v>
      </c>
      <c r="EO1523" s="471">
        <v>0</v>
      </c>
      <c r="EP1523" s="471">
        <v>0</v>
      </c>
      <c r="EQ1523" s="471">
        <v>0</v>
      </c>
      <c r="ER1523" s="471">
        <v>0</v>
      </c>
      <c r="ES1523" s="471">
        <v>0</v>
      </c>
      <c r="ET1523" s="471">
        <v>0</v>
      </c>
      <c r="EU1523" s="496">
        <v>0</v>
      </c>
      <c r="EV1523" s="503">
        <v>100</v>
      </c>
      <c r="EW1523" s="471">
        <v>0</v>
      </c>
      <c r="EX1523" s="471">
        <v>0</v>
      </c>
      <c r="EY1523" s="471">
        <v>0</v>
      </c>
      <c r="EZ1523" s="471">
        <v>0</v>
      </c>
      <c r="FA1523" s="471">
        <v>0</v>
      </c>
      <c r="FB1523" s="471">
        <v>0</v>
      </c>
      <c r="FC1523" s="471">
        <v>0</v>
      </c>
      <c r="FD1523" s="471">
        <v>0</v>
      </c>
      <c r="FE1523" s="496">
        <v>0</v>
      </c>
      <c r="FF1523" s="503">
        <v>150</v>
      </c>
      <c r="FG1523" s="471">
        <v>0</v>
      </c>
      <c r="FH1523" s="471">
        <v>0</v>
      </c>
      <c r="FI1523" s="471">
        <v>0</v>
      </c>
      <c r="FJ1523" s="471">
        <v>0</v>
      </c>
      <c r="FK1523" s="471">
        <v>0</v>
      </c>
      <c r="FL1523" s="471">
        <v>0</v>
      </c>
      <c r="FM1523" s="471">
        <v>0</v>
      </c>
      <c r="FN1523" s="471">
        <v>0</v>
      </c>
      <c r="FO1523" s="496">
        <v>0</v>
      </c>
      <c r="FP1523" s="503">
        <v>200</v>
      </c>
      <c r="FQ1523" s="471">
        <v>2</v>
      </c>
      <c r="FR1523" s="471">
        <v>0</v>
      </c>
      <c r="FS1523" s="471">
        <v>1</v>
      </c>
      <c r="FT1523" s="471">
        <v>2</v>
      </c>
      <c r="FU1523" s="471">
        <v>2</v>
      </c>
      <c r="FV1523" s="471">
        <v>1</v>
      </c>
      <c r="FW1523" s="471">
        <v>1</v>
      </c>
      <c r="FX1523" s="471">
        <v>1</v>
      </c>
      <c r="FY1523" s="496">
        <v>10</v>
      </c>
      <c r="FZ1523" s="503">
        <v>0</v>
      </c>
      <c r="GA1523" s="471">
        <v>0</v>
      </c>
      <c r="GB1523" s="471">
        <v>0</v>
      </c>
      <c r="GC1523" s="471">
        <v>0</v>
      </c>
      <c r="GD1523" s="471">
        <v>0</v>
      </c>
      <c r="GE1523" s="471">
        <v>0</v>
      </c>
      <c r="GF1523" s="471">
        <v>0</v>
      </c>
      <c r="GG1523" s="471">
        <v>0</v>
      </c>
      <c r="GH1523" s="471">
        <v>0</v>
      </c>
      <c r="GI1523" s="496">
        <v>0</v>
      </c>
      <c r="GJ1523" s="471">
        <v>2</v>
      </c>
      <c r="GK1523" s="471">
        <v>0</v>
      </c>
      <c r="GL1523" s="471">
        <v>1</v>
      </c>
      <c r="GM1523" s="471">
        <v>2</v>
      </c>
      <c r="GN1523" s="471">
        <v>2</v>
      </c>
      <c r="GO1523" s="471">
        <v>1</v>
      </c>
      <c r="GP1523" s="471">
        <v>1</v>
      </c>
      <c r="GQ1523" s="471">
        <v>1</v>
      </c>
      <c r="GR1523" s="496">
        <v>10</v>
      </c>
      <c r="GS1523" s="503">
        <v>100</v>
      </c>
      <c r="GT1523" s="471">
        <v>0</v>
      </c>
      <c r="GU1523" s="471">
        <v>0</v>
      </c>
      <c r="GV1523" s="471">
        <v>0</v>
      </c>
      <c r="GW1523" s="471">
        <v>0</v>
      </c>
      <c r="GX1523" s="471">
        <v>0</v>
      </c>
      <c r="GY1523" s="471">
        <v>0</v>
      </c>
      <c r="GZ1523" s="471">
        <v>0</v>
      </c>
      <c r="HA1523" s="471">
        <v>0</v>
      </c>
      <c r="HB1523" s="496">
        <v>0</v>
      </c>
      <c r="HC1523" s="503">
        <v>150</v>
      </c>
      <c r="HD1523" s="471">
        <v>0</v>
      </c>
      <c r="HE1523" s="471">
        <v>0</v>
      </c>
      <c r="HF1523" s="471">
        <v>0</v>
      </c>
      <c r="HG1523" s="471">
        <v>0</v>
      </c>
      <c r="HH1523" s="471">
        <v>0</v>
      </c>
      <c r="HI1523" s="471">
        <v>0</v>
      </c>
      <c r="HJ1523" s="471">
        <v>0</v>
      </c>
      <c r="HK1523" s="471">
        <v>0</v>
      </c>
      <c r="HL1523" s="496">
        <v>0</v>
      </c>
      <c r="HM1523" s="503">
        <v>200</v>
      </c>
      <c r="HN1523" s="471">
        <v>0</v>
      </c>
      <c r="HO1523" s="471">
        <v>0</v>
      </c>
      <c r="HP1523" s="471">
        <v>0</v>
      </c>
      <c r="HQ1523" s="471">
        <v>0</v>
      </c>
      <c r="HR1523" s="471">
        <v>0</v>
      </c>
      <c r="HS1523" s="471">
        <v>0</v>
      </c>
      <c r="HT1523" s="471">
        <v>0</v>
      </c>
      <c r="HU1523" s="471">
        <v>0</v>
      </c>
      <c r="HV1523" s="496">
        <v>0</v>
      </c>
      <c r="HW1523" s="503">
        <v>250</v>
      </c>
      <c r="HX1523" s="471">
        <v>0</v>
      </c>
      <c r="HY1523" s="471">
        <v>0</v>
      </c>
      <c r="HZ1523" s="471">
        <v>0</v>
      </c>
      <c r="IA1523" s="471">
        <v>0</v>
      </c>
      <c r="IB1523" s="471">
        <v>0</v>
      </c>
      <c r="IC1523" s="471">
        <v>0</v>
      </c>
      <c r="ID1523" s="471">
        <v>0</v>
      </c>
      <c r="IE1523" s="471">
        <v>0</v>
      </c>
      <c r="IF1523" s="496">
        <v>0</v>
      </c>
      <c r="IG1523" s="503">
        <v>300</v>
      </c>
      <c r="IH1523" s="471">
        <v>0</v>
      </c>
      <c r="II1523" s="471">
        <v>1</v>
      </c>
      <c r="IJ1523" s="471">
        <v>3</v>
      </c>
      <c r="IK1523" s="471">
        <v>4</v>
      </c>
      <c r="IL1523" s="471">
        <v>2</v>
      </c>
      <c r="IM1523" s="471">
        <v>0</v>
      </c>
      <c r="IN1523" s="471">
        <v>0</v>
      </c>
      <c r="IO1523" s="471">
        <v>0</v>
      </c>
      <c r="IP1523" s="496">
        <v>10</v>
      </c>
      <c r="IQ1523" s="503">
        <v>0</v>
      </c>
      <c r="IR1523" s="471">
        <v>0</v>
      </c>
      <c r="IS1523" s="471">
        <v>0</v>
      </c>
      <c r="IT1523" s="471">
        <v>0</v>
      </c>
      <c r="IU1523" s="471">
        <v>0</v>
      </c>
      <c r="IV1523" s="471">
        <v>0</v>
      </c>
      <c r="IW1523" s="471">
        <v>0</v>
      </c>
      <c r="IX1523" s="471">
        <v>0</v>
      </c>
      <c r="IY1523" s="471">
        <v>0</v>
      </c>
      <c r="IZ1523" s="496">
        <v>0</v>
      </c>
      <c r="JA1523" s="471">
        <v>0</v>
      </c>
      <c r="JB1523" s="471">
        <v>1</v>
      </c>
      <c r="JC1523" s="471">
        <v>3</v>
      </c>
      <c r="JD1523" s="471">
        <v>4</v>
      </c>
      <c r="JE1523" s="471">
        <v>2</v>
      </c>
      <c r="JF1523" s="471">
        <v>0</v>
      </c>
      <c r="JG1523" s="471">
        <v>0</v>
      </c>
      <c r="JH1523" s="471">
        <v>0</v>
      </c>
      <c r="JI1523" s="471">
        <v>10</v>
      </c>
      <c r="JJ1523" s="503">
        <v>0</v>
      </c>
      <c r="JK1523" s="471">
        <v>45</v>
      </c>
      <c r="JL1523" s="471">
        <v>30</v>
      </c>
      <c r="JM1523" s="471">
        <v>57</v>
      </c>
      <c r="JN1523" s="471">
        <v>71</v>
      </c>
      <c r="JO1523" s="471">
        <v>58</v>
      </c>
      <c r="JP1523" s="471">
        <v>47</v>
      </c>
      <c r="JQ1523" s="471">
        <v>57</v>
      </c>
      <c r="JR1523" s="471">
        <v>13</v>
      </c>
      <c r="JS1523" s="496">
        <v>378</v>
      </c>
      <c r="JT1523" s="503">
        <v>10</v>
      </c>
      <c r="JU1523" s="471">
        <v>0</v>
      </c>
      <c r="JV1523" s="471">
        <v>0</v>
      </c>
      <c r="JW1523" s="471">
        <v>0</v>
      </c>
      <c r="JX1523" s="471">
        <v>0</v>
      </c>
      <c r="JY1523" s="471">
        <v>0</v>
      </c>
      <c r="JZ1523" s="471">
        <v>0</v>
      </c>
      <c r="KA1523" s="471">
        <v>0</v>
      </c>
      <c r="KB1523" s="471">
        <v>0</v>
      </c>
      <c r="KC1523" s="496">
        <v>0</v>
      </c>
      <c r="KD1523" s="503">
        <v>50</v>
      </c>
      <c r="KE1523" s="471">
        <v>0</v>
      </c>
      <c r="KF1523" s="471">
        <v>0</v>
      </c>
      <c r="KG1523" s="471">
        <v>0</v>
      </c>
      <c r="KH1523" s="471">
        <v>0</v>
      </c>
      <c r="KI1523" s="471">
        <v>0</v>
      </c>
      <c r="KJ1523" s="471">
        <v>0</v>
      </c>
      <c r="KK1523" s="471">
        <v>1</v>
      </c>
      <c r="KL1523" s="471">
        <v>0</v>
      </c>
      <c r="KM1523" s="496">
        <v>1</v>
      </c>
      <c r="KN1523" s="503">
        <v>0</v>
      </c>
      <c r="KO1523" s="471">
        <v>0</v>
      </c>
      <c r="KP1523" s="471">
        <v>0</v>
      </c>
      <c r="KQ1523" s="471">
        <v>0</v>
      </c>
      <c r="KR1523" s="471">
        <v>0</v>
      </c>
      <c r="KS1523" s="471">
        <v>0</v>
      </c>
      <c r="KT1523" s="471">
        <v>0</v>
      </c>
      <c r="KU1523" s="471">
        <v>0</v>
      </c>
      <c r="KV1523" s="471">
        <v>0</v>
      </c>
      <c r="KW1523" s="496">
        <v>0</v>
      </c>
      <c r="KX1523" s="471">
        <v>45</v>
      </c>
      <c r="KY1523" s="471">
        <v>30</v>
      </c>
      <c r="KZ1523" s="471">
        <v>57</v>
      </c>
      <c r="LA1523" s="471">
        <v>71</v>
      </c>
      <c r="LB1523" s="471">
        <v>58</v>
      </c>
      <c r="LC1523" s="471">
        <v>47</v>
      </c>
      <c r="LD1523" s="471">
        <v>58</v>
      </c>
      <c r="LE1523" s="471">
        <v>13</v>
      </c>
      <c r="LF1523" s="496">
        <v>379</v>
      </c>
      <c r="LG1523" s="262"/>
      <c r="LH1523" s="262"/>
      <c r="LI1523" s="262"/>
      <c r="LJ1523" s="262"/>
      <c r="LK1523" s="262"/>
      <c r="LL1523" s="262"/>
      <c r="LM1523" s="262"/>
      <c r="LN1523" s="262"/>
      <c r="LO1523" s="262"/>
      <c r="LP1523" s="262"/>
      <c r="LQ1523" s="262"/>
      <c r="LR1523" s="262"/>
      <c r="LS1523" s="262"/>
      <c r="LT1523" s="262"/>
      <c r="LU1523" s="262"/>
      <c r="LV1523" s="262"/>
      <c r="LW1523" s="262"/>
      <c r="LX1523" s="262"/>
      <c r="LY1523" s="262"/>
      <c r="LZ1523" s="262"/>
      <c r="MA1523" s="262"/>
      <c r="MB1523" s="262"/>
      <c r="MC1523" s="262"/>
      <c r="MD1523" s="262"/>
      <c r="ME1523" s="262"/>
      <c r="MF1523" s="262"/>
      <c r="MG1523" s="262"/>
      <c r="MH1523" s="262"/>
      <c r="MI1523" s="262"/>
      <c r="MJ1523" s="262"/>
      <c r="MK1523" s="262"/>
      <c r="ML1523" s="262"/>
      <c r="MM1523" s="262"/>
      <c r="MN1523" s="262"/>
      <c r="MO1523" s="262"/>
      <c r="MP1523" s="262"/>
      <c r="MQ1523" s="262"/>
      <c r="MR1523" s="262"/>
      <c r="MS1523" s="262"/>
      <c r="MT1523" s="262"/>
      <c r="MU1523" s="262"/>
    </row>
    <row r="1524" spans="1:359" x14ac:dyDescent="0.2">
      <c r="A1524" s="241" t="s">
        <v>466</v>
      </c>
      <c r="B1524" s="476" t="s">
        <v>1056</v>
      </c>
      <c r="C1524" s="326" t="s">
        <v>794</v>
      </c>
      <c r="D1524" s="283" t="s">
        <v>467</v>
      </c>
      <c r="E1524" s="503">
        <v>0</v>
      </c>
      <c r="F1524" s="471">
        <v>2838</v>
      </c>
      <c r="G1524" s="471">
        <v>488</v>
      </c>
      <c r="H1524" s="471">
        <v>265</v>
      </c>
      <c r="I1524" s="471">
        <v>117</v>
      </c>
      <c r="J1524" s="471">
        <v>45</v>
      </c>
      <c r="K1524" s="471">
        <v>11</v>
      </c>
      <c r="L1524" s="471">
        <v>11</v>
      </c>
      <c r="M1524" s="471">
        <v>2</v>
      </c>
      <c r="N1524" s="496">
        <v>3777</v>
      </c>
      <c r="O1524" s="503">
        <v>10</v>
      </c>
      <c r="P1524" s="471">
        <v>0</v>
      </c>
      <c r="Q1524" s="471">
        <v>0</v>
      </c>
      <c r="R1524" s="471">
        <v>0</v>
      </c>
      <c r="S1524" s="471">
        <v>0</v>
      </c>
      <c r="T1524" s="471">
        <v>0</v>
      </c>
      <c r="U1524" s="471">
        <v>0</v>
      </c>
      <c r="V1524" s="471">
        <v>0</v>
      </c>
      <c r="W1524" s="471">
        <v>0</v>
      </c>
      <c r="X1524" s="496">
        <v>0</v>
      </c>
      <c r="Y1524" s="503">
        <v>25</v>
      </c>
      <c r="Z1524" s="471">
        <v>0</v>
      </c>
      <c r="AA1524" s="471">
        <v>0</v>
      </c>
      <c r="AB1524" s="471">
        <v>0</v>
      </c>
      <c r="AC1524" s="471">
        <v>0</v>
      </c>
      <c r="AD1524" s="471">
        <v>0</v>
      </c>
      <c r="AE1524" s="471">
        <v>0</v>
      </c>
      <c r="AF1524" s="471">
        <v>0</v>
      </c>
      <c r="AG1524" s="471">
        <v>0</v>
      </c>
      <c r="AH1524" s="496">
        <v>0</v>
      </c>
      <c r="AI1524" s="503">
        <v>50</v>
      </c>
      <c r="AJ1524" s="471">
        <v>0</v>
      </c>
      <c r="AK1524" s="471">
        <v>0</v>
      </c>
      <c r="AL1524" s="471">
        <v>0</v>
      </c>
      <c r="AM1524" s="471">
        <v>0</v>
      </c>
      <c r="AN1524" s="471">
        <v>0</v>
      </c>
      <c r="AO1524" s="471">
        <v>0</v>
      </c>
      <c r="AP1524" s="471">
        <v>0</v>
      </c>
      <c r="AQ1524" s="471">
        <v>0</v>
      </c>
      <c r="AR1524" s="496">
        <v>0</v>
      </c>
      <c r="AS1524" s="503">
        <v>100</v>
      </c>
      <c r="AT1524" s="471">
        <v>0</v>
      </c>
      <c r="AU1524" s="471">
        <v>0</v>
      </c>
      <c r="AV1524" s="471">
        <v>0</v>
      </c>
      <c r="AW1524" s="471">
        <v>0</v>
      </c>
      <c r="AX1524" s="471">
        <v>0</v>
      </c>
      <c r="AY1524" s="471">
        <v>0</v>
      </c>
      <c r="AZ1524" s="471">
        <v>0</v>
      </c>
      <c r="BA1524" s="471">
        <v>0</v>
      </c>
      <c r="BB1524" s="496">
        <v>0</v>
      </c>
      <c r="BC1524" s="503">
        <v>0</v>
      </c>
      <c r="BD1524" s="471">
        <v>0</v>
      </c>
      <c r="BE1524" s="471">
        <v>0</v>
      </c>
      <c r="BF1524" s="471">
        <v>0</v>
      </c>
      <c r="BG1524" s="471">
        <v>0</v>
      </c>
      <c r="BH1524" s="471">
        <v>0</v>
      </c>
      <c r="BI1524" s="471">
        <v>0</v>
      </c>
      <c r="BJ1524" s="471">
        <v>0</v>
      </c>
      <c r="BK1524" s="471">
        <v>0</v>
      </c>
      <c r="BL1524" s="496">
        <v>0</v>
      </c>
      <c r="BM1524" s="471">
        <v>0</v>
      </c>
      <c r="BN1524" s="471">
        <v>0</v>
      </c>
      <c r="BO1524" s="471">
        <v>0</v>
      </c>
      <c r="BP1524" s="471">
        <v>0</v>
      </c>
      <c r="BQ1524" s="471">
        <v>0</v>
      </c>
      <c r="BR1524" s="471">
        <v>0</v>
      </c>
      <c r="BS1524" s="471">
        <v>0</v>
      </c>
      <c r="BT1524" s="471">
        <v>0</v>
      </c>
      <c r="BU1524" s="496">
        <v>0</v>
      </c>
      <c r="BV1524" s="471">
        <v>2838</v>
      </c>
      <c r="BW1524" s="471">
        <v>488</v>
      </c>
      <c r="BX1524" s="471">
        <v>265</v>
      </c>
      <c r="BY1524" s="471">
        <v>117</v>
      </c>
      <c r="BZ1524" s="471">
        <v>45</v>
      </c>
      <c r="CA1524" s="471">
        <v>11</v>
      </c>
      <c r="CB1524" s="471">
        <v>11</v>
      </c>
      <c r="CC1524" s="471">
        <v>2</v>
      </c>
      <c r="CD1524" s="496">
        <v>3777</v>
      </c>
      <c r="CE1524" s="503">
        <v>10</v>
      </c>
      <c r="CF1524" s="471">
        <v>0</v>
      </c>
      <c r="CG1524" s="471">
        <v>0</v>
      </c>
      <c r="CH1524" s="471">
        <v>0</v>
      </c>
      <c r="CI1524" s="471">
        <v>0</v>
      </c>
      <c r="CJ1524" s="471">
        <v>0</v>
      </c>
      <c r="CK1524" s="471">
        <v>0</v>
      </c>
      <c r="CL1524" s="471">
        <v>0</v>
      </c>
      <c r="CM1524" s="471">
        <v>0</v>
      </c>
      <c r="CN1524" s="496">
        <v>0</v>
      </c>
      <c r="CO1524" s="503">
        <v>25</v>
      </c>
      <c r="CP1524" s="471">
        <v>0</v>
      </c>
      <c r="CQ1524" s="471">
        <v>0</v>
      </c>
      <c r="CR1524" s="471">
        <v>0</v>
      </c>
      <c r="CS1524" s="471">
        <v>0</v>
      </c>
      <c r="CT1524" s="471">
        <v>0</v>
      </c>
      <c r="CU1524" s="471">
        <v>0</v>
      </c>
      <c r="CV1524" s="471">
        <v>0</v>
      </c>
      <c r="CW1524" s="471">
        <v>0</v>
      </c>
      <c r="CX1524" s="496">
        <v>0</v>
      </c>
      <c r="CY1524" s="503">
        <v>50</v>
      </c>
      <c r="CZ1524" s="471">
        <v>0</v>
      </c>
      <c r="DA1524" s="471">
        <v>0</v>
      </c>
      <c r="DB1524" s="471">
        <v>0</v>
      </c>
      <c r="DC1524" s="471">
        <v>0</v>
      </c>
      <c r="DD1524" s="471">
        <v>0</v>
      </c>
      <c r="DE1524" s="471">
        <v>0</v>
      </c>
      <c r="DF1524" s="471">
        <v>0</v>
      </c>
      <c r="DG1524" s="471">
        <v>0</v>
      </c>
      <c r="DH1524" s="496">
        <v>0</v>
      </c>
      <c r="DI1524" s="503">
        <v>100</v>
      </c>
      <c r="DJ1524" s="471">
        <v>411</v>
      </c>
      <c r="DK1524" s="471">
        <v>96</v>
      </c>
      <c r="DL1524" s="471">
        <v>52</v>
      </c>
      <c r="DM1524" s="471">
        <v>23</v>
      </c>
      <c r="DN1524" s="471">
        <v>7</v>
      </c>
      <c r="DO1524" s="471">
        <v>5</v>
      </c>
      <c r="DP1524" s="471">
        <v>11</v>
      </c>
      <c r="DQ1524" s="471">
        <v>1</v>
      </c>
      <c r="DR1524" s="496">
        <v>606</v>
      </c>
      <c r="DS1524" s="503">
        <v>0</v>
      </c>
      <c r="DT1524" s="471">
        <v>0</v>
      </c>
      <c r="DU1524" s="471">
        <v>0</v>
      </c>
      <c r="DV1524" s="471">
        <v>0</v>
      </c>
      <c r="DW1524" s="471">
        <v>0</v>
      </c>
      <c r="DX1524" s="471">
        <v>0</v>
      </c>
      <c r="DY1524" s="471">
        <v>0</v>
      </c>
      <c r="DZ1524" s="471">
        <v>0</v>
      </c>
      <c r="EA1524" s="471">
        <v>0</v>
      </c>
      <c r="EB1524" s="496">
        <v>0</v>
      </c>
      <c r="EC1524" s="471">
        <v>411</v>
      </c>
      <c r="ED1524" s="471">
        <v>96</v>
      </c>
      <c r="EE1524" s="471">
        <v>52</v>
      </c>
      <c r="EF1524" s="471">
        <v>23</v>
      </c>
      <c r="EG1524" s="471">
        <v>7</v>
      </c>
      <c r="EH1524" s="471">
        <v>5</v>
      </c>
      <c r="EI1524" s="471">
        <v>11</v>
      </c>
      <c r="EJ1524" s="471">
        <v>1</v>
      </c>
      <c r="EK1524" s="496">
        <v>606</v>
      </c>
      <c r="EL1524" s="518">
        <v>50</v>
      </c>
      <c r="EM1524" s="471">
        <v>0</v>
      </c>
      <c r="EN1524" s="471">
        <v>0</v>
      </c>
      <c r="EO1524" s="471">
        <v>0</v>
      </c>
      <c r="EP1524" s="471">
        <v>0</v>
      </c>
      <c r="EQ1524" s="471">
        <v>0</v>
      </c>
      <c r="ER1524" s="471">
        <v>0</v>
      </c>
      <c r="ES1524" s="471">
        <v>0</v>
      </c>
      <c r="ET1524" s="471">
        <v>0</v>
      </c>
      <c r="EU1524" s="496">
        <v>0</v>
      </c>
      <c r="EV1524" s="503">
        <v>100</v>
      </c>
      <c r="EW1524" s="471">
        <v>12</v>
      </c>
      <c r="EX1524" s="471">
        <v>0</v>
      </c>
      <c r="EY1524" s="471">
        <v>2</v>
      </c>
      <c r="EZ1524" s="471">
        <v>1</v>
      </c>
      <c r="FA1524" s="471">
        <v>1</v>
      </c>
      <c r="FB1524" s="471">
        <v>0</v>
      </c>
      <c r="FC1524" s="471">
        <v>0</v>
      </c>
      <c r="FD1524" s="471">
        <v>0</v>
      </c>
      <c r="FE1524" s="496">
        <v>16</v>
      </c>
      <c r="FF1524" s="503">
        <v>150</v>
      </c>
      <c r="FG1524" s="471">
        <v>0</v>
      </c>
      <c r="FH1524" s="471">
        <v>0</v>
      </c>
      <c r="FI1524" s="471">
        <v>0</v>
      </c>
      <c r="FJ1524" s="471">
        <v>0</v>
      </c>
      <c r="FK1524" s="471">
        <v>0</v>
      </c>
      <c r="FL1524" s="471">
        <v>0</v>
      </c>
      <c r="FM1524" s="471">
        <v>0</v>
      </c>
      <c r="FN1524" s="471">
        <v>0</v>
      </c>
      <c r="FO1524" s="496">
        <v>0</v>
      </c>
      <c r="FP1524" s="503">
        <v>200</v>
      </c>
      <c r="FQ1524" s="471">
        <v>192</v>
      </c>
      <c r="FR1524" s="471">
        <v>20</v>
      </c>
      <c r="FS1524" s="471">
        <v>15</v>
      </c>
      <c r="FT1524" s="471">
        <v>4</v>
      </c>
      <c r="FU1524" s="471">
        <v>2</v>
      </c>
      <c r="FV1524" s="471">
        <v>2</v>
      </c>
      <c r="FW1524" s="471">
        <v>0</v>
      </c>
      <c r="FX1524" s="471">
        <v>1</v>
      </c>
      <c r="FY1524" s="496">
        <v>236</v>
      </c>
      <c r="FZ1524" s="503">
        <v>0</v>
      </c>
      <c r="GA1524" s="471">
        <v>0</v>
      </c>
      <c r="GB1524" s="471">
        <v>0</v>
      </c>
      <c r="GC1524" s="471">
        <v>0</v>
      </c>
      <c r="GD1524" s="471">
        <v>0</v>
      </c>
      <c r="GE1524" s="471">
        <v>0</v>
      </c>
      <c r="GF1524" s="471">
        <v>0</v>
      </c>
      <c r="GG1524" s="471">
        <v>0</v>
      </c>
      <c r="GH1524" s="471">
        <v>0</v>
      </c>
      <c r="GI1524" s="496">
        <v>0</v>
      </c>
      <c r="GJ1524" s="471">
        <v>204</v>
      </c>
      <c r="GK1524" s="471">
        <v>20</v>
      </c>
      <c r="GL1524" s="471">
        <v>17</v>
      </c>
      <c r="GM1524" s="471">
        <v>5</v>
      </c>
      <c r="GN1524" s="471">
        <v>3</v>
      </c>
      <c r="GO1524" s="471">
        <v>2</v>
      </c>
      <c r="GP1524" s="471">
        <v>0</v>
      </c>
      <c r="GQ1524" s="471">
        <v>1</v>
      </c>
      <c r="GR1524" s="496">
        <v>252</v>
      </c>
      <c r="GS1524" s="503">
        <v>100</v>
      </c>
      <c r="GT1524" s="471">
        <v>3</v>
      </c>
      <c r="GU1524" s="471">
        <v>0</v>
      </c>
      <c r="GV1524" s="471">
        <v>0</v>
      </c>
      <c r="GW1524" s="471">
        <v>0</v>
      </c>
      <c r="GX1524" s="471">
        <v>0</v>
      </c>
      <c r="GY1524" s="471">
        <v>0</v>
      </c>
      <c r="GZ1524" s="471">
        <v>0</v>
      </c>
      <c r="HA1524" s="471">
        <v>0</v>
      </c>
      <c r="HB1524" s="496">
        <v>3</v>
      </c>
      <c r="HC1524" s="503">
        <v>150</v>
      </c>
      <c r="HD1524" s="471">
        <v>0</v>
      </c>
      <c r="HE1524" s="471">
        <v>0</v>
      </c>
      <c r="HF1524" s="471">
        <v>0</v>
      </c>
      <c r="HG1524" s="471">
        <v>0</v>
      </c>
      <c r="HH1524" s="471">
        <v>0</v>
      </c>
      <c r="HI1524" s="471">
        <v>0</v>
      </c>
      <c r="HJ1524" s="471">
        <v>0</v>
      </c>
      <c r="HK1524" s="471">
        <v>0</v>
      </c>
      <c r="HL1524" s="496">
        <v>0</v>
      </c>
      <c r="HM1524" s="503">
        <v>200</v>
      </c>
      <c r="HN1524" s="471">
        <v>2</v>
      </c>
      <c r="HO1524" s="471">
        <v>0</v>
      </c>
      <c r="HP1524" s="471">
        <v>0</v>
      </c>
      <c r="HQ1524" s="471">
        <v>0</v>
      </c>
      <c r="HR1524" s="471">
        <v>0</v>
      </c>
      <c r="HS1524" s="471">
        <v>0</v>
      </c>
      <c r="HT1524" s="471">
        <v>0</v>
      </c>
      <c r="HU1524" s="471">
        <v>0</v>
      </c>
      <c r="HV1524" s="496">
        <v>2</v>
      </c>
      <c r="HW1524" s="503">
        <v>250</v>
      </c>
      <c r="HX1524" s="471">
        <v>0</v>
      </c>
      <c r="HY1524" s="471">
        <v>0</v>
      </c>
      <c r="HZ1524" s="471">
        <v>0</v>
      </c>
      <c r="IA1524" s="471">
        <v>0</v>
      </c>
      <c r="IB1524" s="471">
        <v>0</v>
      </c>
      <c r="IC1524" s="471">
        <v>0</v>
      </c>
      <c r="ID1524" s="471">
        <v>0</v>
      </c>
      <c r="IE1524" s="471">
        <v>0</v>
      </c>
      <c r="IF1524" s="496">
        <v>0</v>
      </c>
      <c r="IG1524" s="503">
        <v>300</v>
      </c>
      <c r="IH1524" s="471">
        <v>109</v>
      </c>
      <c r="II1524" s="471">
        <v>14</v>
      </c>
      <c r="IJ1524" s="471">
        <v>6</v>
      </c>
      <c r="IK1524" s="471">
        <v>1</v>
      </c>
      <c r="IL1524" s="471">
        <v>0</v>
      </c>
      <c r="IM1524" s="471">
        <v>2</v>
      </c>
      <c r="IN1524" s="471">
        <v>1</v>
      </c>
      <c r="IO1524" s="471">
        <v>1</v>
      </c>
      <c r="IP1524" s="496">
        <v>134</v>
      </c>
      <c r="IQ1524" s="503">
        <v>0</v>
      </c>
      <c r="IR1524" s="471">
        <v>0</v>
      </c>
      <c r="IS1524" s="471">
        <v>0</v>
      </c>
      <c r="IT1524" s="471">
        <v>0</v>
      </c>
      <c r="IU1524" s="471">
        <v>0</v>
      </c>
      <c r="IV1524" s="471">
        <v>0</v>
      </c>
      <c r="IW1524" s="471">
        <v>0</v>
      </c>
      <c r="IX1524" s="471">
        <v>0</v>
      </c>
      <c r="IY1524" s="471">
        <v>0</v>
      </c>
      <c r="IZ1524" s="496">
        <v>0</v>
      </c>
      <c r="JA1524" s="471">
        <v>114</v>
      </c>
      <c r="JB1524" s="471">
        <v>14</v>
      </c>
      <c r="JC1524" s="471">
        <v>6</v>
      </c>
      <c r="JD1524" s="471">
        <v>1</v>
      </c>
      <c r="JE1524" s="471">
        <v>0</v>
      </c>
      <c r="JF1524" s="471">
        <v>2</v>
      </c>
      <c r="JG1524" s="471">
        <v>1</v>
      </c>
      <c r="JH1524" s="471">
        <v>1</v>
      </c>
      <c r="JI1524" s="471">
        <v>139</v>
      </c>
      <c r="JJ1524" s="503">
        <v>0</v>
      </c>
      <c r="JK1524" s="471">
        <v>534</v>
      </c>
      <c r="JL1524" s="471">
        <v>181</v>
      </c>
      <c r="JM1524" s="471">
        <v>141</v>
      </c>
      <c r="JN1524" s="471">
        <v>50</v>
      </c>
      <c r="JO1524" s="471">
        <v>15</v>
      </c>
      <c r="JP1524" s="471">
        <v>12</v>
      </c>
      <c r="JQ1524" s="471">
        <v>9</v>
      </c>
      <c r="JR1524" s="471">
        <v>0</v>
      </c>
      <c r="JS1524" s="496">
        <v>942</v>
      </c>
      <c r="JT1524" s="503">
        <v>10</v>
      </c>
      <c r="JU1524" s="471">
        <v>0</v>
      </c>
      <c r="JV1524" s="471">
        <v>0</v>
      </c>
      <c r="JW1524" s="471">
        <v>0</v>
      </c>
      <c r="JX1524" s="471">
        <v>0</v>
      </c>
      <c r="JY1524" s="471">
        <v>0</v>
      </c>
      <c r="JZ1524" s="471">
        <v>0</v>
      </c>
      <c r="KA1524" s="471">
        <v>0</v>
      </c>
      <c r="KB1524" s="471">
        <v>0</v>
      </c>
      <c r="KC1524" s="496">
        <v>0</v>
      </c>
      <c r="KD1524" s="503">
        <v>50</v>
      </c>
      <c r="KE1524" s="471">
        <v>2</v>
      </c>
      <c r="KF1524" s="471">
        <v>1</v>
      </c>
      <c r="KG1524" s="471">
        <v>1</v>
      </c>
      <c r="KH1524" s="471">
        <v>0</v>
      </c>
      <c r="KI1524" s="471">
        <v>0</v>
      </c>
      <c r="KJ1524" s="471">
        <v>0</v>
      </c>
      <c r="KK1524" s="471">
        <v>0</v>
      </c>
      <c r="KL1524" s="471">
        <v>0</v>
      </c>
      <c r="KM1524" s="496">
        <v>4</v>
      </c>
      <c r="KN1524" s="503">
        <v>0</v>
      </c>
      <c r="KO1524" s="471">
        <v>0</v>
      </c>
      <c r="KP1524" s="471">
        <v>0</v>
      </c>
      <c r="KQ1524" s="471">
        <v>0</v>
      </c>
      <c r="KR1524" s="471">
        <v>0</v>
      </c>
      <c r="KS1524" s="471">
        <v>0</v>
      </c>
      <c r="KT1524" s="471">
        <v>0</v>
      </c>
      <c r="KU1524" s="471">
        <v>0</v>
      </c>
      <c r="KV1524" s="471">
        <v>0</v>
      </c>
      <c r="KW1524" s="496">
        <v>0</v>
      </c>
      <c r="KX1524" s="471">
        <v>536</v>
      </c>
      <c r="KY1524" s="471">
        <v>182</v>
      </c>
      <c r="KZ1524" s="471">
        <v>142</v>
      </c>
      <c r="LA1524" s="471">
        <v>50</v>
      </c>
      <c r="LB1524" s="471">
        <v>15</v>
      </c>
      <c r="LC1524" s="471">
        <v>12</v>
      </c>
      <c r="LD1524" s="471">
        <v>9</v>
      </c>
      <c r="LE1524" s="471">
        <v>0</v>
      </c>
      <c r="LF1524" s="496">
        <v>946</v>
      </c>
      <c r="LG1524" s="262"/>
      <c r="LH1524" s="262"/>
      <c r="LI1524" s="262"/>
      <c r="LJ1524" s="262"/>
      <c r="LK1524" s="262"/>
      <c r="LL1524" s="262"/>
      <c r="LM1524" s="262"/>
      <c r="LN1524" s="262"/>
      <c r="LO1524" s="262"/>
      <c r="LP1524" s="262"/>
      <c r="LQ1524" s="262"/>
      <c r="LR1524" s="262"/>
      <c r="LS1524" s="262"/>
      <c r="LT1524" s="262"/>
      <c r="LU1524" s="262"/>
      <c r="LV1524" s="262"/>
      <c r="LW1524" s="262"/>
      <c r="LX1524" s="262"/>
      <c r="LY1524" s="262"/>
      <c r="LZ1524" s="262"/>
      <c r="MA1524" s="262"/>
      <c r="MB1524" s="262"/>
      <c r="MC1524" s="262"/>
      <c r="MD1524" s="262"/>
      <c r="ME1524" s="262"/>
      <c r="MF1524" s="262"/>
      <c r="MG1524" s="262"/>
      <c r="MH1524" s="262"/>
      <c r="MI1524" s="262"/>
      <c r="MJ1524" s="262"/>
      <c r="MK1524" s="262"/>
      <c r="ML1524" s="262"/>
      <c r="MM1524" s="262"/>
      <c r="MN1524" s="262"/>
      <c r="MO1524" s="262"/>
      <c r="MP1524" s="262"/>
      <c r="MQ1524" s="262"/>
      <c r="MR1524" s="262"/>
      <c r="MS1524" s="262"/>
      <c r="MT1524" s="262"/>
      <c r="MU1524" s="262"/>
    </row>
    <row r="1525" spans="1:359" x14ac:dyDescent="0.2">
      <c r="A1525" s="241" t="s">
        <v>468</v>
      </c>
      <c r="B1525" s="476" t="s">
        <v>1057</v>
      </c>
      <c r="C1525" s="326" t="s">
        <v>807</v>
      </c>
      <c r="D1525" s="283" t="s">
        <v>1058</v>
      </c>
      <c r="E1525" s="503">
        <v>0</v>
      </c>
      <c r="F1525" s="471">
        <v>626</v>
      </c>
      <c r="G1525" s="471">
        <v>542</v>
      </c>
      <c r="H1525" s="471">
        <v>342</v>
      </c>
      <c r="I1525" s="471">
        <v>214</v>
      </c>
      <c r="J1525" s="471">
        <v>146</v>
      </c>
      <c r="K1525" s="471">
        <v>71</v>
      </c>
      <c r="L1525" s="471">
        <v>42</v>
      </c>
      <c r="M1525" s="471">
        <v>7</v>
      </c>
      <c r="N1525" s="496">
        <v>1990</v>
      </c>
      <c r="O1525" s="503">
        <v>10</v>
      </c>
      <c r="P1525" s="471">
        <v>0</v>
      </c>
      <c r="Q1525" s="471">
        <v>0</v>
      </c>
      <c r="R1525" s="471">
        <v>0</v>
      </c>
      <c r="S1525" s="471">
        <v>0</v>
      </c>
      <c r="T1525" s="471">
        <v>0</v>
      </c>
      <c r="U1525" s="471">
        <v>0</v>
      </c>
      <c r="V1525" s="471">
        <v>0</v>
      </c>
      <c r="W1525" s="471">
        <v>0</v>
      </c>
      <c r="X1525" s="496">
        <v>0</v>
      </c>
      <c r="Y1525" s="503">
        <v>25</v>
      </c>
      <c r="Z1525" s="471">
        <v>0</v>
      </c>
      <c r="AA1525" s="471">
        <v>0</v>
      </c>
      <c r="AB1525" s="471">
        <v>0</v>
      </c>
      <c r="AC1525" s="471">
        <v>0</v>
      </c>
      <c r="AD1525" s="471">
        <v>0</v>
      </c>
      <c r="AE1525" s="471">
        <v>0</v>
      </c>
      <c r="AF1525" s="471">
        <v>0</v>
      </c>
      <c r="AG1525" s="471">
        <v>0</v>
      </c>
      <c r="AH1525" s="496">
        <v>0</v>
      </c>
      <c r="AI1525" s="503">
        <v>50</v>
      </c>
      <c r="AJ1525" s="471">
        <v>0</v>
      </c>
      <c r="AK1525" s="471">
        <v>0</v>
      </c>
      <c r="AL1525" s="471">
        <v>0</v>
      </c>
      <c r="AM1525" s="471">
        <v>0</v>
      </c>
      <c r="AN1525" s="471">
        <v>0</v>
      </c>
      <c r="AO1525" s="471">
        <v>0</v>
      </c>
      <c r="AP1525" s="471">
        <v>0</v>
      </c>
      <c r="AQ1525" s="471">
        <v>0</v>
      </c>
      <c r="AR1525" s="496">
        <v>0</v>
      </c>
      <c r="AS1525" s="503">
        <v>100</v>
      </c>
      <c r="AT1525" s="471">
        <v>52</v>
      </c>
      <c r="AU1525" s="471">
        <v>58</v>
      </c>
      <c r="AV1525" s="471">
        <v>41</v>
      </c>
      <c r="AW1525" s="471">
        <v>13</v>
      </c>
      <c r="AX1525" s="471">
        <v>13</v>
      </c>
      <c r="AY1525" s="471">
        <v>5</v>
      </c>
      <c r="AZ1525" s="471">
        <v>5</v>
      </c>
      <c r="BA1525" s="471">
        <v>0</v>
      </c>
      <c r="BB1525" s="496">
        <v>187</v>
      </c>
      <c r="BC1525" s="503">
        <v>0</v>
      </c>
      <c r="BD1525" s="471">
        <v>0</v>
      </c>
      <c r="BE1525" s="471">
        <v>0</v>
      </c>
      <c r="BF1525" s="471">
        <v>0</v>
      </c>
      <c r="BG1525" s="471">
        <v>0</v>
      </c>
      <c r="BH1525" s="471">
        <v>0</v>
      </c>
      <c r="BI1525" s="471">
        <v>0</v>
      </c>
      <c r="BJ1525" s="471">
        <v>0</v>
      </c>
      <c r="BK1525" s="471">
        <v>0</v>
      </c>
      <c r="BL1525" s="496">
        <v>0</v>
      </c>
      <c r="BM1525" s="471">
        <v>52</v>
      </c>
      <c r="BN1525" s="471">
        <v>58</v>
      </c>
      <c r="BO1525" s="471">
        <v>41</v>
      </c>
      <c r="BP1525" s="471">
        <v>13</v>
      </c>
      <c r="BQ1525" s="471">
        <v>13</v>
      </c>
      <c r="BR1525" s="471">
        <v>5</v>
      </c>
      <c r="BS1525" s="471">
        <v>5</v>
      </c>
      <c r="BT1525" s="471">
        <v>0</v>
      </c>
      <c r="BU1525" s="496">
        <v>187</v>
      </c>
      <c r="BV1525" s="471">
        <v>678</v>
      </c>
      <c r="BW1525" s="471">
        <v>600</v>
      </c>
      <c r="BX1525" s="471">
        <v>383</v>
      </c>
      <c r="BY1525" s="471">
        <v>227</v>
      </c>
      <c r="BZ1525" s="471">
        <v>159</v>
      </c>
      <c r="CA1525" s="471">
        <v>76</v>
      </c>
      <c r="CB1525" s="471">
        <v>47</v>
      </c>
      <c r="CC1525" s="471">
        <v>7</v>
      </c>
      <c r="CD1525" s="496">
        <v>2177</v>
      </c>
      <c r="CE1525" s="503">
        <v>10</v>
      </c>
      <c r="CF1525" s="471">
        <v>0</v>
      </c>
      <c r="CG1525" s="471">
        <v>0</v>
      </c>
      <c r="CH1525" s="471">
        <v>0</v>
      </c>
      <c r="CI1525" s="471">
        <v>0</v>
      </c>
      <c r="CJ1525" s="471">
        <v>0</v>
      </c>
      <c r="CK1525" s="471">
        <v>0</v>
      </c>
      <c r="CL1525" s="471">
        <v>0</v>
      </c>
      <c r="CM1525" s="471">
        <v>0</v>
      </c>
      <c r="CN1525" s="496">
        <v>0</v>
      </c>
      <c r="CO1525" s="503">
        <v>25</v>
      </c>
      <c r="CP1525" s="471">
        <v>0</v>
      </c>
      <c r="CQ1525" s="471">
        <v>0</v>
      </c>
      <c r="CR1525" s="471">
        <v>0</v>
      </c>
      <c r="CS1525" s="471">
        <v>0</v>
      </c>
      <c r="CT1525" s="471">
        <v>0</v>
      </c>
      <c r="CU1525" s="471">
        <v>0</v>
      </c>
      <c r="CV1525" s="471">
        <v>0</v>
      </c>
      <c r="CW1525" s="471">
        <v>0</v>
      </c>
      <c r="CX1525" s="496">
        <v>0</v>
      </c>
      <c r="CY1525" s="503">
        <v>50</v>
      </c>
      <c r="CZ1525" s="471">
        <v>0</v>
      </c>
      <c r="DA1525" s="471">
        <v>0</v>
      </c>
      <c r="DB1525" s="471">
        <v>0</v>
      </c>
      <c r="DC1525" s="471">
        <v>0</v>
      </c>
      <c r="DD1525" s="471">
        <v>0</v>
      </c>
      <c r="DE1525" s="471">
        <v>0</v>
      </c>
      <c r="DF1525" s="471">
        <v>0</v>
      </c>
      <c r="DG1525" s="471">
        <v>0</v>
      </c>
      <c r="DH1525" s="496">
        <v>0</v>
      </c>
      <c r="DI1525" s="503">
        <v>100</v>
      </c>
      <c r="DJ1525" s="471">
        <v>155</v>
      </c>
      <c r="DK1525" s="471">
        <v>82</v>
      </c>
      <c r="DL1525" s="471">
        <v>59</v>
      </c>
      <c r="DM1525" s="471">
        <v>39</v>
      </c>
      <c r="DN1525" s="471">
        <v>32</v>
      </c>
      <c r="DO1525" s="471">
        <v>7</v>
      </c>
      <c r="DP1525" s="471">
        <v>11</v>
      </c>
      <c r="DQ1525" s="471">
        <v>1</v>
      </c>
      <c r="DR1525" s="496">
        <v>386</v>
      </c>
      <c r="DS1525" s="503">
        <v>0</v>
      </c>
      <c r="DT1525" s="471">
        <v>0</v>
      </c>
      <c r="DU1525" s="471">
        <v>0</v>
      </c>
      <c r="DV1525" s="471">
        <v>0</v>
      </c>
      <c r="DW1525" s="471">
        <v>0</v>
      </c>
      <c r="DX1525" s="471">
        <v>0</v>
      </c>
      <c r="DY1525" s="471">
        <v>0</v>
      </c>
      <c r="DZ1525" s="471">
        <v>0</v>
      </c>
      <c r="EA1525" s="471">
        <v>0</v>
      </c>
      <c r="EB1525" s="496">
        <v>0</v>
      </c>
      <c r="EC1525" s="471">
        <v>155</v>
      </c>
      <c r="ED1525" s="471">
        <v>82</v>
      </c>
      <c r="EE1525" s="471">
        <v>59</v>
      </c>
      <c r="EF1525" s="471">
        <v>39</v>
      </c>
      <c r="EG1525" s="471">
        <v>32</v>
      </c>
      <c r="EH1525" s="471">
        <v>7</v>
      </c>
      <c r="EI1525" s="471">
        <v>11</v>
      </c>
      <c r="EJ1525" s="471">
        <v>1</v>
      </c>
      <c r="EK1525" s="496">
        <v>386</v>
      </c>
      <c r="EL1525" s="518">
        <v>50</v>
      </c>
      <c r="EM1525" s="471">
        <v>0</v>
      </c>
      <c r="EN1525" s="471">
        <v>0</v>
      </c>
      <c r="EO1525" s="471">
        <v>0</v>
      </c>
      <c r="EP1525" s="471">
        <v>0</v>
      </c>
      <c r="EQ1525" s="471">
        <v>0</v>
      </c>
      <c r="ER1525" s="471">
        <v>0</v>
      </c>
      <c r="ES1525" s="471">
        <v>0</v>
      </c>
      <c r="ET1525" s="471">
        <v>0</v>
      </c>
      <c r="EU1525" s="496">
        <v>0</v>
      </c>
      <c r="EV1525" s="503">
        <v>100</v>
      </c>
      <c r="EW1525" s="471">
        <v>0</v>
      </c>
      <c r="EX1525" s="471">
        <v>0</v>
      </c>
      <c r="EY1525" s="471">
        <v>0</v>
      </c>
      <c r="EZ1525" s="471">
        <v>0</v>
      </c>
      <c r="FA1525" s="471">
        <v>0</v>
      </c>
      <c r="FB1525" s="471">
        <v>0</v>
      </c>
      <c r="FC1525" s="471">
        <v>0</v>
      </c>
      <c r="FD1525" s="471">
        <v>0</v>
      </c>
      <c r="FE1525" s="496">
        <v>0</v>
      </c>
      <c r="FF1525" s="503">
        <v>150</v>
      </c>
      <c r="FG1525" s="471">
        <v>0</v>
      </c>
      <c r="FH1525" s="471">
        <v>0</v>
      </c>
      <c r="FI1525" s="471">
        <v>0</v>
      </c>
      <c r="FJ1525" s="471">
        <v>0</v>
      </c>
      <c r="FK1525" s="471">
        <v>0</v>
      </c>
      <c r="FL1525" s="471">
        <v>0</v>
      </c>
      <c r="FM1525" s="471">
        <v>0</v>
      </c>
      <c r="FN1525" s="471">
        <v>0</v>
      </c>
      <c r="FO1525" s="496">
        <v>0</v>
      </c>
      <c r="FP1525" s="503">
        <v>200</v>
      </c>
      <c r="FQ1525" s="471">
        <v>36</v>
      </c>
      <c r="FR1525" s="471">
        <v>23</v>
      </c>
      <c r="FS1525" s="471">
        <v>23</v>
      </c>
      <c r="FT1525" s="471">
        <v>5</v>
      </c>
      <c r="FU1525" s="471">
        <v>7</v>
      </c>
      <c r="FV1525" s="471">
        <v>2</v>
      </c>
      <c r="FW1525" s="471">
        <v>3</v>
      </c>
      <c r="FX1525" s="471">
        <v>2</v>
      </c>
      <c r="FY1525" s="496">
        <v>101</v>
      </c>
      <c r="FZ1525" s="503">
        <v>0</v>
      </c>
      <c r="GA1525" s="471">
        <v>0</v>
      </c>
      <c r="GB1525" s="471">
        <v>0</v>
      </c>
      <c r="GC1525" s="471">
        <v>0</v>
      </c>
      <c r="GD1525" s="471">
        <v>0</v>
      </c>
      <c r="GE1525" s="471">
        <v>0</v>
      </c>
      <c r="GF1525" s="471">
        <v>0</v>
      </c>
      <c r="GG1525" s="471">
        <v>0</v>
      </c>
      <c r="GH1525" s="471">
        <v>0</v>
      </c>
      <c r="GI1525" s="496">
        <v>0</v>
      </c>
      <c r="GJ1525" s="471">
        <v>36</v>
      </c>
      <c r="GK1525" s="471">
        <v>23</v>
      </c>
      <c r="GL1525" s="471">
        <v>23</v>
      </c>
      <c r="GM1525" s="471">
        <v>5</v>
      </c>
      <c r="GN1525" s="471">
        <v>7</v>
      </c>
      <c r="GO1525" s="471">
        <v>2</v>
      </c>
      <c r="GP1525" s="471">
        <v>3</v>
      </c>
      <c r="GQ1525" s="471">
        <v>2</v>
      </c>
      <c r="GR1525" s="496">
        <v>101</v>
      </c>
      <c r="GS1525" s="503">
        <v>100</v>
      </c>
      <c r="GT1525" s="471">
        <v>0</v>
      </c>
      <c r="GU1525" s="471">
        <v>0</v>
      </c>
      <c r="GV1525" s="471">
        <v>0</v>
      </c>
      <c r="GW1525" s="471">
        <v>0</v>
      </c>
      <c r="GX1525" s="471">
        <v>0</v>
      </c>
      <c r="GY1525" s="471">
        <v>0</v>
      </c>
      <c r="GZ1525" s="471">
        <v>0</v>
      </c>
      <c r="HA1525" s="471">
        <v>0</v>
      </c>
      <c r="HB1525" s="496">
        <v>0</v>
      </c>
      <c r="HC1525" s="503">
        <v>150</v>
      </c>
      <c r="HD1525" s="471">
        <v>0</v>
      </c>
      <c r="HE1525" s="471">
        <v>0</v>
      </c>
      <c r="HF1525" s="471">
        <v>0</v>
      </c>
      <c r="HG1525" s="471">
        <v>0</v>
      </c>
      <c r="HH1525" s="471">
        <v>0</v>
      </c>
      <c r="HI1525" s="471">
        <v>0</v>
      </c>
      <c r="HJ1525" s="471">
        <v>0</v>
      </c>
      <c r="HK1525" s="471">
        <v>0</v>
      </c>
      <c r="HL1525" s="496">
        <v>0</v>
      </c>
      <c r="HM1525" s="503">
        <v>200</v>
      </c>
      <c r="HN1525" s="471">
        <v>0</v>
      </c>
      <c r="HO1525" s="471">
        <v>0</v>
      </c>
      <c r="HP1525" s="471">
        <v>0</v>
      </c>
      <c r="HQ1525" s="471">
        <v>0</v>
      </c>
      <c r="HR1525" s="471">
        <v>0</v>
      </c>
      <c r="HS1525" s="471">
        <v>0</v>
      </c>
      <c r="HT1525" s="471">
        <v>0</v>
      </c>
      <c r="HU1525" s="471">
        <v>0</v>
      </c>
      <c r="HV1525" s="496">
        <v>0</v>
      </c>
      <c r="HW1525" s="503">
        <v>250</v>
      </c>
      <c r="HX1525" s="471">
        <v>0</v>
      </c>
      <c r="HY1525" s="471">
        <v>0</v>
      </c>
      <c r="HZ1525" s="471">
        <v>0</v>
      </c>
      <c r="IA1525" s="471">
        <v>0</v>
      </c>
      <c r="IB1525" s="471">
        <v>0</v>
      </c>
      <c r="IC1525" s="471">
        <v>0</v>
      </c>
      <c r="ID1525" s="471">
        <v>0</v>
      </c>
      <c r="IE1525" s="471">
        <v>0</v>
      </c>
      <c r="IF1525" s="496">
        <v>0</v>
      </c>
      <c r="IG1525" s="503">
        <v>300</v>
      </c>
      <c r="IH1525" s="471">
        <v>48</v>
      </c>
      <c r="II1525" s="471">
        <v>20</v>
      </c>
      <c r="IJ1525" s="471">
        <v>9</v>
      </c>
      <c r="IK1525" s="471">
        <v>5</v>
      </c>
      <c r="IL1525" s="471">
        <v>5</v>
      </c>
      <c r="IM1525" s="471">
        <v>2</v>
      </c>
      <c r="IN1525" s="471">
        <v>2</v>
      </c>
      <c r="IO1525" s="471">
        <v>1</v>
      </c>
      <c r="IP1525" s="496">
        <v>92</v>
      </c>
      <c r="IQ1525" s="503">
        <v>0</v>
      </c>
      <c r="IR1525" s="471">
        <v>0</v>
      </c>
      <c r="IS1525" s="471">
        <v>0</v>
      </c>
      <c r="IT1525" s="471">
        <v>0</v>
      </c>
      <c r="IU1525" s="471">
        <v>0</v>
      </c>
      <c r="IV1525" s="471">
        <v>0</v>
      </c>
      <c r="IW1525" s="471">
        <v>0</v>
      </c>
      <c r="IX1525" s="471">
        <v>0</v>
      </c>
      <c r="IY1525" s="471">
        <v>0</v>
      </c>
      <c r="IZ1525" s="496">
        <v>0</v>
      </c>
      <c r="JA1525" s="471">
        <v>48</v>
      </c>
      <c r="JB1525" s="471">
        <v>20</v>
      </c>
      <c r="JC1525" s="471">
        <v>9</v>
      </c>
      <c r="JD1525" s="471">
        <v>5</v>
      </c>
      <c r="JE1525" s="471">
        <v>5</v>
      </c>
      <c r="JF1525" s="471">
        <v>2</v>
      </c>
      <c r="JG1525" s="471">
        <v>2</v>
      </c>
      <c r="JH1525" s="471">
        <v>1</v>
      </c>
      <c r="JI1525" s="471">
        <v>92</v>
      </c>
      <c r="JJ1525" s="503">
        <v>0</v>
      </c>
      <c r="JK1525" s="471">
        <v>377</v>
      </c>
      <c r="JL1525" s="471">
        <v>306</v>
      </c>
      <c r="JM1525" s="471">
        <v>346</v>
      </c>
      <c r="JN1525" s="471">
        <v>239</v>
      </c>
      <c r="JO1525" s="471">
        <v>138</v>
      </c>
      <c r="JP1525" s="471">
        <v>67</v>
      </c>
      <c r="JQ1525" s="471">
        <v>51</v>
      </c>
      <c r="JR1525" s="471">
        <v>12</v>
      </c>
      <c r="JS1525" s="496">
        <v>1536</v>
      </c>
      <c r="JT1525" s="503">
        <v>10</v>
      </c>
      <c r="JU1525" s="471">
        <v>0</v>
      </c>
      <c r="JV1525" s="471">
        <v>0</v>
      </c>
      <c r="JW1525" s="471">
        <v>0</v>
      </c>
      <c r="JX1525" s="471">
        <v>0</v>
      </c>
      <c r="JY1525" s="471">
        <v>0</v>
      </c>
      <c r="JZ1525" s="471">
        <v>0</v>
      </c>
      <c r="KA1525" s="471">
        <v>0</v>
      </c>
      <c r="KB1525" s="471">
        <v>0</v>
      </c>
      <c r="KC1525" s="496">
        <v>0</v>
      </c>
      <c r="KD1525" s="503">
        <v>50</v>
      </c>
      <c r="KE1525" s="471">
        <v>23</v>
      </c>
      <c r="KF1525" s="471">
        <v>2</v>
      </c>
      <c r="KG1525" s="471">
        <v>6</v>
      </c>
      <c r="KH1525" s="471">
        <v>6</v>
      </c>
      <c r="KI1525" s="471">
        <v>0</v>
      </c>
      <c r="KJ1525" s="471">
        <v>0</v>
      </c>
      <c r="KK1525" s="471">
        <v>0</v>
      </c>
      <c r="KL1525" s="471">
        <v>0</v>
      </c>
      <c r="KM1525" s="496">
        <v>37</v>
      </c>
      <c r="KN1525" s="503">
        <v>0</v>
      </c>
      <c r="KO1525" s="471">
        <v>0</v>
      </c>
      <c r="KP1525" s="471">
        <v>0</v>
      </c>
      <c r="KQ1525" s="471">
        <v>0</v>
      </c>
      <c r="KR1525" s="471">
        <v>0</v>
      </c>
      <c r="KS1525" s="471">
        <v>0</v>
      </c>
      <c r="KT1525" s="471">
        <v>0</v>
      </c>
      <c r="KU1525" s="471">
        <v>0</v>
      </c>
      <c r="KV1525" s="471">
        <v>0</v>
      </c>
      <c r="KW1525" s="496">
        <v>0</v>
      </c>
      <c r="KX1525" s="471">
        <v>400</v>
      </c>
      <c r="KY1525" s="471">
        <v>308</v>
      </c>
      <c r="KZ1525" s="471">
        <v>352</v>
      </c>
      <c r="LA1525" s="471">
        <v>245</v>
      </c>
      <c r="LB1525" s="471">
        <v>138</v>
      </c>
      <c r="LC1525" s="471">
        <v>67</v>
      </c>
      <c r="LD1525" s="471">
        <v>51</v>
      </c>
      <c r="LE1525" s="471">
        <v>12</v>
      </c>
      <c r="LF1525" s="496">
        <v>1573</v>
      </c>
      <c r="LG1525" s="262"/>
      <c r="LH1525" s="262"/>
      <c r="LI1525" s="262"/>
      <c r="LJ1525" s="262"/>
      <c r="LK1525" s="262"/>
      <c r="LL1525" s="262"/>
      <c r="LM1525" s="262"/>
      <c r="LN1525" s="262"/>
      <c r="LO1525" s="262"/>
      <c r="LP1525" s="262"/>
      <c r="LQ1525" s="262"/>
      <c r="LR1525" s="262"/>
      <c r="LS1525" s="262"/>
      <c r="LT1525" s="262"/>
      <c r="LU1525" s="262"/>
      <c r="LV1525" s="262"/>
      <c r="LW1525" s="262"/>
      <c r="LX1525" s="262"/>
      <c r="LY1525" s="262"/>
      <c r="LZ1525" s="262"/>
      <c r="MA1525" s="262"/>
      <c r="MB1525" s="262"/>
      <c r="MC1525" s="262"/>
      <c r="MD1525" s="262"/>
      <c r="ME1525" s="262"/>
      <c r="MF1525" s="262"/>
      <c r="MG1525" s="262"/>
      <c r="MH1525" s="262"/>
      <c r="MI1525" s="262"/>
      <c r="MJ1525" s="262"/>
      <c r="MK1525" s="262"/>
      <c r="ML1525" s="262"/>
      <c r="MM1525" s="262"/>
      <c r="MN1525" s="262"/>
      <c r="MO1525" s="262"/>
      <c r="MP1525" s="262"/>
      <c r="MQ1525" s="262"/>
      <c r="MR1525" s="262"/>
      <c r="MS1525" s="262"/>
      <c r="MT1525" s="262"/>
      <c r="MU1525" s="262"/>
    </row>
    <row r="1526" spans="1:359" x14ac:dyDescent="0.2">
      <c r="A1526" s="241" t="s">
        <v>469</v>
      </c>
      <c r="B1526" s="476" t="s">
        <v>1059</v>
      </c>
      <c r="C1526" s="326" t="s">
        <v>782</v>
      </c>
      <c r="D1526" s="283" t="s">
        <v>1060</v>
      </c>
      <c r="E1526" s="503">
        <v>0</v>
      </c>
      <c r="F1526" s="471">
        <v>24</v>
      </c>
      <c r="G1526" s="471">
        <v>107</v>
      </c>
      <c r="H1526" s="471">
        <v>150</v>
      </c>
      <c r="I1526" s="471">
        <v>46</v>
      </c>
      <c r="J1526" s="471">
        <v>14</v>
      </c>
      <c r="K1526" s="471">
        <v>6</v>
      </c>
      <c r="L1526" s="471">
        <v>1</v>
      </c>
      <c r="M1526" s="471">
        <v>0</v>
      </c>
      <c r="N1526" s="496">
        <v>348</v>
      </c>
      <c r="O1526" s="503">
        <v>10</v>
      </c>
      <c r="P1526" s="471">
        <v>0</v>
      </c>
      <c r="Q1526" s="471">
        <v>0</v>
      </c>
      <c r="R1526" s="471">
        <v>0</v>
      </c>
      <c r="S1526" s="471">
        <v>0</v>
      </c>
      <c r="T1526" s="471">
        <v>0</v>
      </c>
      <c r="U1526" s="471">
        <v>0</v>
      </c>
      <c r="V1526" s="471">
        <v>0</v>
      </c>
      <c r="W1526" s="471">
        <v>0</v>
      </c>
      <c r="X1526" s="496">
        <v>0</v>
      </c>
      <c r="Y1526" s="503">
        <v>25</v>
      </c>
      <c r="Z1526" s="471">
        <v>0</v>
      </c>
      <c r="AA1526" s="471">
        <v>0</v>
      </c>
      <c r="AB1526" s="471">
        <v>0</v>
      </c>
      <c r="AC1526" s="471">
        <v>0</v>
      </c>
      <c r="AD1526" s="471">
        <v>0</v>
      </c>
      <c r="AE1526" s="471">
        <v>0</v>
      </c>
      <c r="AF1526" s="471">
        <v>0</v>
      </c>
      <c r="AG1526" s="471">
        <v>0</v>
      </c>
      <c r="AH1526" s="496">
        <v>0</v>
      </c>
      <c r="AI1526" s="503">
        <v>50</v>
      </c>
      <c r="AJ1526" s="471">
        <v>0</v>
      </c>
      <c r="AK1526" s="471">
        <v>0</v>
      </c>
      <c r="AL1526" s="471">
        <v>0</v>
      </c>
      <c r="AM1526" s="471">
        <v>0</v>
      </c>
      <c r="AN1526" s="471">
        <v>0</v>
      </c>
      <c r="AO1526" s="471">
        <v>0</v>
      </c>
      <c r="AP1526" s="471">
        <v>0</v>
      </c>
      <c r="AQ1526" s="471">
        <v>0</v>
      </c>
      <c r="AR1526" s="496">
        <v>0</v>
      </c>
      <c r="AS1526" s="503">
        <v>100</v>
      </c>
      <c r="AT1526" s="471">
        <v>0</v>
      </c>
      <c r="AU1526" s="471">
        <v>0</v>
      </c>
      <c r="AV1526" s="471">
        <v>0</v>
      </c>
      <c r="AW1526" s="471">
        <v>0</v>
      </c>
      <c r="AX1526" s="471">
        <v>0</v>
      </c>
      <c r="AY1526" s="471">
        <v>0</v>
      </c>
      <c r="AZ1526" s="471">
        <v>0</v>
      </c>
      <c r="BA1526" s="471">
        <v>0</v>
      </c>
      <c r="BB1526" s="496">
        <v>0</v>
      </c>
      <c r="BC1526" s="503">
        <v>0</v>
      </c>
      <c r="BD1526" s="471">
        <v>0</v>
      </c>
      <c r="BE1526" s="471">
        <v>0</v>
      </c>
      <c r="BF1526" s="471">
        <v>0</v>
      </c>
      <c r="BG1526" s="471">
        <v>0</v>
      </c>
      <c r="BH1526" s="471">
        <v>0</v>
      </c>
      <c r="BI1526" s="471">
        <v>0</v>
      </c>
      <c r="BJ1526" s="471">
        <v>0</v>
      </c>
      <c r="BK1526" s="471">
        <v>0</v>
      </c>
      <c r="BL1526" s="496">
        <v>0</v>
      </c>
      <c r="BM1526" s="471">
        <v>0</v>
      </c>
      <c r="BN1526" s="471">
        <v>0</v>
      </c>
      <c r="BO1526" s="471">
        <v>0</v>
      </c>
      <c r="BP1526" s="471">
        <v>0</v>
      </c>
      <c r="BQ1526" s="471">
        <v>0</v>
      </c>
      <c r="BR1526" s="471">
        <v>0</v>
      </c>
      <c r="BS1526" s="471">
        <v>0</v>
      </c>
      <c r="BT1526" s="471">
        <v>0</v>
      </c>
      <c r="BU1526" s="496">
        <v>0</v>
      </c>
      <c r="BV1526" s="471">
        <v>24</v>
      </c>
      <c r="BW1526" s="471">
        <v>107</v>
      </c>
      <c r="BX1526" s="471">
        <v>150</v>
      </c>
      <c r="BY1526" s="471">
        <v>46</v>
      </c>
      <c r="BZ1526" s="471">
        <v>14</v>
      </c>
      <c r="CA1526" s="471">
        <v>6</v>
      </c>
      <c r="CB1526" s="471">
        <v>1</v>
      </c>
      <c r="CC1526" s="471">
        <v>0</v>
      </c>
      <c r="CD1526" s="496">
        <v>348</v>
      </c>
      <c r="CE1526" s="503">
        <v>10</v>
      </c>
      <c r="CF1526" s="471">
        <v>0</v>
      </c>
      <c r="CG1526" s="471">
        <v>0</v>
      </c>
      <c r="CH1526" s="471">
        <v>0</v>
      </c>
      <c r="CI1526" s="471">
        <v>0</v>
      </c>
      <c r="CJ1526" s="471">
        <v>0</v>
      </c>
      <c r="CK1526" s="471">
        <v>0</v>
      </c>
      <c r="CL1526" s="471">
        <v>0</v>
      </c>
      <c r="CM1526" s="471">
        <v>0</v>
      </c>
      <c r="CN1526" s="496">
        <v>0</v>
      </c>
      <c r="CO1526" s="503">
        <v>25</v>
      </c>
      <c r="CP1526" s="471">
        <v>0</v>
      </c>
      <c r="CQ1526" s="471">
        <v>0</v>
      </c>
      <c r="CR1526" s="471">
        <v>0</v>
      </c>
      <c r="CS1526" s="471">
        <v>0</v>
      </c>
      <c r="CT1526" s="471">
        <v>0</v>
      </c>
      <c r="CU1526" s="471">
        <v>0</v>
      </c>
      <c r="CV1526" s="471">
        <v>0</v>
      </c>
      <c r="CW1526" s="471">
        <v>0</v>
      </c>
      <c r="CX1526" s="496">
        <v>0</v>
      </c>
      <c r="CY1526" s="503">
        <v>50</v>
      </c>
      <c r="CZ1526" s="471">
        <v>0</v>
      </c>
      <c r="DA1526" s="471">
        <v>0</v>
      </c>
      <c r="DB1526" s="471">
        <v>0</v>
      </c>
      <c r="DC1526" s="471">
        <v>0</v>
      </c>
      <c r="DD1526" s="471">
        <v>0</v>
      </c>
      <c r="DE1526" s="471">
        <v>0</v>
      </c>
      <c r="DF1526" s="471">
        <v>0</v>
      </c>
      <c r="DG1526" s="471">
        <v>0</v>
      </c>
      <c r="DH1526" s="496">
        <v>0</v>
      </c>
      <c r="DI1526" s="503">
        <v>100</v>
      </c>
      <c r="DJ1526" s="471">
        <v>15</v>
      </c>
      <c r="DK1526" s="471">
        <v>9</v>
      </c>
      <c r="DL1526" s="471">
        <v>17</v>
      </c>
      <c r="DM1526" s="471">
        <v>7</v>
      </c>
      <c r="DN1526" s="471">
        <v>2</v>
      </c>
      <c r="DO1526" s="471">
        <v>0</v>
      </c>
      <c r="DP1526" s="471">
        <v>0</v>
      </c>
      <c r="DQ1526" s="471">
        <v>0</v>
      </c>
      <c r="DR1526" s="496">
        <v>50</v>
      </c>
      <c r="DS1526" s="503">
        <v>0</v>
      </c>
      <c r="DT1526" s="471">
        <v>0</v>
      </c>
      <c r="DU1526" s="471">
        <v>0</v>
      </c>
      <c r="DV1526" s="471">
        <v>0</v>
      </c>
      <c r="DW1526" s="471">
        <v>0</v>
      </c>
      <c r="DX1526" s="471">
        <v>0</v>
      </c>
      <c r="DY1526" s="471">
        <v>0</v>
      </c>
      <c r="DZ1526" s="471">
        <v>0</v>
      </c>
      <c r="EA1526" s="471">
        <v>0</v>
      </c>
      <c r="EB1526" s="496">
        <v>0</v>
      </c>
      <c r="EC1526" s="471">
        <v>15</v>
      </c>
      <c r="ED1526" s="471">
        <v>9</v>
      </c>
      <c r="EE1526" s="471">
        <v>17</v>
      </c>
      <c r="EF1526" s="471">
        <v>7</v>
      </c>
      <c r="EG1526" s="471">
        <v>2</v>
      </c>
      <c r="EH1526" s="471">
        <v>0</v>
      </c>
      <c r="EI1526" s="471">
        <v>0</v>
      </c>
      <c r="EJ1526" s="471">
        <v>0</v>
      </c>
      <c r="EK1526" s="496">
        <v>50</v>
      </c>
      <c r="EL1526" s="518">
        <v>50</v>
      </c>
      <c r="EM1526" s="471">
        <v>0</v>
      </c>
      <c r="EN1526" s="471">
        <v>0</v>
      </c>
      <c r="EO1526" s="471">
        <v>0</v>
      </c>
      <c r="EP1526" s="471">
        <v>0</v>
      </c>
      <c r="EQ1526" s="471">
        <v>0</v>
      </c>
      <c r="ER1526" s="471">
        <v>0</v>
      </c>
      <c r="ES1526" s="471">
        <v>0</v>
      </c>
      <c r="ET1526" s="471">
        <v>0</v>
      </c>
      <c r="EU1526" s="496">
        <v>0</v>
      </c>
      <c r="EV1526" s="503">
        <v>100</v>
      </c>
      <c r="EW1526" s="471">
        <v>1</v>
      </c>
      <c r="EX1526" s="471">
        <v>0</v>
      </c>
      <c r="EY1526" s="471">
        <v>0</v>
      </c>
      <c r="EZ1526" s="471">
        <v>0</v>
      </c>
      <c r="FA1526" s="471">
        <v>0</v>
      </c>
      <c r="FB1526" s="471">
        <v>0</v>
      </c>
      <c r="FC1526" s="471">
        <v>0</v>
      </c>
      <c r="FD1526" s="471">
        <v>0</v>
      </c>
      <c r="FE1526" s="496">
        <v>1</v>
      </c>
      <c r="FF1526" s="503">
        <v>150</v>
      </c>
      <c r="FG1526" s="471">
        <v>0</v>
      </c>
      <c r="FH1526" s="471">
        <v>0</v>
      </c>
      <c r="FI1526" s="471">
        <v>0</v>
      </c>
      <c r="FJ1526" s="471">
        <v>0</v>
      </c>
      <c r="FK1526" s="471">
        <v>0</v>
      </c>
      <c r="FL1526" s="471">
        <v>0</v>
      </c>
      <c r="FM1526" s="471">
        <v>0</v>
      </c>
      <c r="FN1526" s="471">
        <v>0</v>
      </c>
      <c r="FO1526" s="496">
        <v>0</v>
      </c>
      <c r="FP1526" s="503">
        <v>200</v>
      </c>
      <c r="FQ1526" s="471">
        <v>73</v>
      </c>
      <c r="FR1526" s="471">
        <v>0</v>
      </c>
      <c r="FS1526" s="471">
        <v>2</v>
      </c>
      <c r="FT1526" s="471">
        <v>1</v>
      </c>
      <c r="FU1526" s="471">
        <v>0</v>
      </c>
      <c r="FV1526" s="471">
        <v>0</v>
      </c>
      <c r="FW1526" s="471">
        <v>0</v>
      </c>
      <c r="FX1526" s="471">
        <v>0</v>
      </c>
      <c r="FY1526" s="496">
        <v>76</v>
      </c>
      <c r="FZ1526" s="503">
        <v>0</v>
      </c>
      <c r="GA1526" s="471">
        <v>0</v>
      </c>
      <c r="GB1526" s="471">
        <v>0</v>
      </c>
      <c r="GC1526" s="471">
        <v>0</v>
      </c>
      <c r="GD1526" s="471">
        <v>0</v>
      </c>
      <c r="GE1526" s="471">
        <v>0</v>
      </c>
      <c r="GF1526" s="471">
        <v>0</v>
      </c>
      <c r="GG1526" s="471">
        <v>0</v>
      </c>
      <c r="GH1526" s="471">
        <v>0</v>
      </c>
      <c r="GI1526" s="496">
        <v>0</v>
      </c>
      <c r="GJ1526" s="471">
        <v>74</v>
      </c>
      <c r="GK1526" s="471">
        <v>0</v>
      </c>
      <c r="GL1526" s="471">
        <v>2</v>
      </c>
      <c r="GM1526" s="471">
        <v>1</v>
      </c>
      <c r="GN1526" s="471">
        <v>0</v>
      </c>
      <c r="GO1526" s="471">
        <v>0</v>
      </c>
      <c r="GP1526" s="471">
        <v>0</v>
      </c>
      <c r="GQ1526" s="471">
        <v>0</v>
      </c>
      <c r="GR1526" s="496">
        <v>77</v>
      </c>
      <c r="GS1526" s="503">
        <v>100</v>
      </c>
      <c r="GT1526" s="471">
        <v>0</v>
      </c>
      <c r="GU1526" s="471">
        <v>0</v>
      </c>
      <c r="GV1526" s="471">
        <v>0</v>
      </c>
      <c r="GW1526" s="471">
        <v>0</v>
      </c>
      <c r="GX1526" s="471">
        <v>0</v>
      </c>
      <c r="GY1526" s="471">
        <v>0</v>
      </c>
      <c r="GZ1526" s="471">
        <v>0</v>
      </c>
      <c r="HA1526" s="471">
        <v>1</v>
      </c>
      <c r="HB1526" s="496">
        <v>1</v>
      </c>
      <c r="HC1526" s="503">
        <v>150</v>
      </c>
      <c r="HD1526" s="471">
        <v>0</v>
      </c>
      <c r="HE1526" s="471">
        <v>0</v>
      </c>
      <c r="HF1526" s="471">
        <v>0</v>
      </c>
      <c r="HG1526" s="471">
        <v>0</v>
      </c>
      <c r="HH1526" s="471">
        <v>0</v>
      </c>
      <c r="HI1526" s="471">
        <v>0</v>
      </c>
      <c r="HJ1526" s="471">
        <v>0</v>
      </c>
      <c r="HK1526" s="471">
        <v>0</v>
      </c>
      <c r="HL1526" s="496">
        <v>0</v>
      </c>
      <c r="HM1526" s="503">
        <v>200</v>
      </c>
      <c r="HN1526" s="471">
        <v>0</v>
      </c>
      <c r="HO1526" s="471">
        <v>0</v>
      </c>
      <c r="HP1526" s="471">
        <v>0</v>
      </c>
      <c r="HQ1526" s="471">
        <v>0</v>
      </c>
      <c r="HR1526" s="471">
        <v>0</v>
      </c>
      <c r="HS1526" s="471">
        <v>0</v>
      </c>
      <c r="HT1526" s="471">
        <v>0</v>
      </c>
      <c r="HU1526" s="471">
        <v>0</v>
      </c>
      <c r="HV1526" s="496">
        <v>0</v>
      </c>
      <c r="HW1526" s="503">
        <v>250</v>
      </c>
      <c r="HX1526" s="471">
        <v>0</v>
      </c>
      <c r="HY1526" s="471">
        <v>0</v>
      </c>
      <c r="HZ1526" s="471">
        <v>0</v>
      </c>
      <c r="IA1526" s="471">
        <v>0</v>
      </c>
      <c r="IB1526" s="471">
        <v>0</v>
      </c>
      <c r="IC1526" s="471">
        <v>0</v>
      </c>
      <c r="ID1526" s="471">
        <v>0</v>
      </c>
      <c r="IE1526" s="471">
        <v>0</v>
      </c>
      <c r="IF1526" s="496">
        <v>0</v>
      </c>
      <c r="IG1526" s="503">
        <v>300</v>
      </c>
      <c r="IH1526" s="471">
        <v>0</v>
      </c>
      <c r="II1526" s="471">
        <v>0</v>
      </c>
      <c r="IJ1526" s="471">
        <v>0</v>
      </c>
      <c r="IK1526" s="471">
        <v>0</v>
      </c>
      <c r="IL1526" s="471">
        <v>0</v>
      </c>
      <c r="IM1526" s="471">
        <v>0</v>
      </c>
      <c r="IN1526" s="471">
        <v>0</v>
      </c>
      <c r="IO1526" s="471">
        <v>0</v>
      </c>
      <c r="IP1526" s="496">
        <v>0</v>
      </c>
      <c r="IQ1526" s="503">
        <v>0</v>
      </c>
      <c r="IR1526" s="471">
        <v>0</v>
      </c>
      <c r="IS1526" s="471">
        <v>0</v>
      </c>
      <c r="IT1526" s="471">
        <v>0</v>
      </c>
      <c r="IU1526" s="471">
        <v>0</v>
      </c>
      <c r="IV1526" s="471">
        <v>0</v>
      </c>
      <c r="IW1526" s="471">
        <v>0</v>
      </c>
      <c r="IX1526" s="471">
        <v>0</v>
      </c>
      <c r="IY1526" s="471">
        <v>0</v>
      </c>
      <c r="IZ1526" s="496">
        <v>0</v>
      </c>
      <c r="JA1526" s="471">
        <v>0</v>
      </c>
      <c r="JB1526" s="471">
        <v>0</v>
      </c>
      <c r="JC1526" s="471">
        <v>0</v>
      </c>
      <c r="JD1526" s="471">
        <v>0</v>
      </c>
      <c r="JE1526" s="471">
        <v>0</v>
      </c>
      <c r="JF1526" s="471">
        <v>0</v>
      </c>
      <c r="JG1526" s="471">
        <v>0</v>
      </c>
      <c r="JH1526" s="471">
        <v>1</v>
      </c>
      <c r="JI1526" s="471">
        <v>1</v>
      </c>
      <c r="JJ1526" s="503">
        <v>0</v>
      </c>
      <c r="JK1526" s="471">
        <v>38</v>
      </c>
      <c r="JL1526" s="471">
        <v>158</v>
      </c>
      <c r="JM1526" s="471">
        <v>181</v>
      </c>
      <c r="JN1526" s="471">
        <v>60</v>
      </c>
      <c r="JO1526" s="471">
        <v>18</v>
      </c>
      <c r="JP1526" s="471">
        <v>4</v>
      </c>
      <c r="JQ1526" s="471">
        <v>5</v>
      </c>
      <c r="JR1526" s="471">
        <v>0</v>
      </c>
      <c r="JS1526" s="496">
        <v>464</v>
      </c>
      <c r="JT1526" s="503">
        <v>10</v>
      </c>
      <c r="JU1526" s="471">
        <v>0</v>
      </c>
      <c r="JV1526" s="471">
        <v>0</v>
      </c>
      <c r="JW1526" s="471">
        <v>0</v>
      </c>
      <c r="JX1526" s="471">
        <v>0</v>
      </c>
      <c r="JY1526" s="471">
        <v>0</v>
      </c>
      <c r="JZ1526" s="471">
        <v>0</v>
      </c>
      <c r="KA1526" s="471">
        <v>0</v>
      </c>
      <c r="KB1526" s="471">
        <v>0</v>
      </c>
      <c r="KC1526" s="496">
        <v>0</v>
      </c>
      <c r="KD1526" s="503">
        <v>50</v>
      </c>
      <c r="KE1526" s="471">
        <v>0</v>
      </c>
      <c r="KF1526" s="471">
        <v>0</v>
      </c>
      <c r="KG1526" s="471">
        <v>0</v>
      </c>
      <c r="KH1526" s="471">
        <v>0</v>
      </c>
      <c r="KI1526" s="471">
        <v>0</v>
      </c>
      <c r="KJ1526" s="471">
        <v>0</v>
      </c>
      <c r="KK1526" s="471">
        <v>0</v>
      </c>
      <c r="KL1526" s="471">
        <v>0</v>
      </c>
      <c r="KM1526" s="496">
        <v>0</v>
      </c>
      <c r="KN1526" s="503">
        <v>0</v>
      </c>
      <c r="KO1526" s="471">
        <v>0</v>
      </c>
      <c r="KP1526" s="471">
        <v>0</v>
      </c>
      <c r="KQ1526" s="471">
        <v>0</v>
      </c>
      <c r="KR1526" s="471">
        <v>0</v>
      </c>
      <c r="KS1526" s="471">
        <v>0</v>
      </c>
      <c r="KT1526" s="471">
        <v>0</v>
      </c>
      <c r="KU1526" s="471">
        <v>0</v>
      </c>
      <c r="KV1526" s="471">
        <v>0</v>
      </c>
      <c r="KW1526" s="496">
        <v>0</v>
      </c>
      <c r="KX1526" s="471">
        <v>38</v>
      </c>
      <c r="KY1526" s="471">
        <v>158</v>
      </c>
      <c r="KZ1526" s="471">
        <v>181</v>
      </c>
      <c r="LA1526" s="471">
        <v>60</v>
      </c>
      <c r="LB1526" s="471">
        <v>18</v>
      </c>
      <c r="LC1526" s="471">
        <v>4</v>
      </c>
      <c r="LD1526" s="471">
        <v>5</v>
      </c>
      <c r="LE1526" s="471">
        <v>0</v>
      </c>
      <c r="LF1526" s="496">
        <v>464</v>
      </c>
      <c r="LG1526" s="262"/>
      <c r="LH1526" s="262"/>
      <c r="LI1526" s="262"/>
      <c r="LJ1526" s="262"/>
      <c r="LK1526" s="262"/>
      <c r="LL1526" s="262"/>
      <c r="LM1526" s="262"/>
      <c r="LN1526" s="262"/>
      <c r="LO1526" s="262"/>
      <c r="LP1526" s="262"/>
      <c r="LQ1526" s="262"/>
      <c r="LR1526" s="262"/>
      <c r="LS1526" s="262"/>
      <c r="LT1526" s="262"/>
      <c r="LU1526" s="262"/>
      <c r="LV1526" s="262"/>
      <c r="LW1526" s="262"/>
      <c r="LX1526" s="262"/>
      <c r="LY1526" s="262"/>
      <c r="LZ1526" s="262"/>
      <c r="MA1526" s="262"/>
      <c r="MB1526" s="262"/>
      <c r="MC1526" s="262"/>
      <c r="MD1526" s="262"/>
      <c r="ME1526" s="262"/>
      <c r="MF1526" s="262"/>
      <c r="MG1526" s="262"/>
      <c r="MH1526" s="262"/>
      <c r="MI1526" s="262"/>
      <c r="MJ1526" s="262"/>
      <c r="MK1526" s="262"/>
      <c r="ML1526" s="262"/>
      <c r="MM1526" s="262"/>
      <c r="MN1526" s="262"/>
      <c r="MO1526" s="262"/>
      <c r="MP1526" s="262"/>
      <c r="MQ1526" s="262"/>
      <c r="MR1526" s="262"/>
      <c r="MS1526" s="262"/>
      <c r="MT1526" s="262"/>
      <c r="MU1526" s="262"/>
    </row>
    <row r="1527" spans="1:359" x14ac:dyDescent="0.2">
      <c r="A1527" s="241" t="s">
        <v>470</v>
      </c>
      <c r="B1527" s="476" t="s">
        <v>1061</v>
      </c>
      <c r="C1527" s="326" t="s">
        <v>807</v>
      </c>
      <c r="D1527" s="283" t="s">
        <v>471</v>
      </c>
      <c r="E1527" s="503">
        <v>0</v>
      </c>
      <c r="F1527" s="471">
        <v>209</v>
      </c>
      <c r="G1527" s="471">
        <v>90</v>
      </c>
      <c r="H1527" s="471">
        <v>121</v>
      </c>
      <c r="I1527" s="471">
        <v>100</v>
      </c>
      <c r="J1527" s="471">
        <v>41</v>
      </c>
      <c r="K1527" s="471">
        <v>15</v>
      </c>
      <c r="L1527" s="471">
        <v>22</v>
      </c>
      <c r="M1527" s="471">
        <v>2</v>
      </c>
      <c r="N1527" s="496">
        <v>600</v>
      </c>
      <c r="O1527" s="503">
        <v>10</v>
      </c>
      <c r="P1527" s="471">
        <v>0</v>
      </c>
      <c r="Q1527" s="471">
        <v>0</v>
      </c>
      <c r="R1527" s="471">
        <v>0</v>
      </c>
      <c r="S1527" s="471">
        <v>0</v>
      </c>
      <c r="T1527" s="471">
        <v>0</v>
      </c>
      <c r="U1527" s="471">
        <v>0</v>
      </c>
      <c r="V1527" s="471">
        <v>0</v>
      </c>
      <c r="W1527" s="471">
        <v>0</v>
      </c>
      <c r="X1527" s="496">
        <v>0</v>
      </c>
      <c r="Y1527" s="503">
        <v>25</v>
      </c>
      <c r="Z1527" s="471">
        <v>0</v>
      </c>
      <c r="AA1527" s="471">
        <v>0</v>
      </c>
      <c r="AB1527" s="471">
        <v>0</v>
      </c>
      <c r="AC1527" s="471">
        <v>0</v>
      </c>
      <c r="AD1527" s="471">
        <v>0</v>
      </c>
      <c r="AE1527" s="471">
        <v>0</v>
      </c>
      <c r="AF1527" s="471">
        <v>0</v>
      </c>
      <c r="AG1527" s="471">
        <v>0</v>
      </c>
      <c r="AH1527" s="496">
        <v>0</v>
      </c>
      <c r="AI1527" s="503">
        <v>50</v>
      </c>
      <c r="AJ1527" s="471">
        <v>0</v>
      </c>
      <c r="AK1527" s="471">
        <v>0</v>
      </c>
      <c r="AL1527" s="471">
        <v>0</v>
      </c>
      <c r="AM1527" s="471">
        <v>0</v>
      </c>
      <c r="AN1527" s="471">
        <v>0</v>
      </c>
      <c r="AO1527" s="471">
        <v>0</v>
      </c>
      <c r="AP1527" s="471">
        <v>0</v>
      </c>
      <c r="AQ1527" s="471">
        <v>0</v>
      </c>
      <c r="AR1527" s="496">
        <v>0</v>
      </c>
      <c r="AS1527" s="503">
        <v>100</v>
      </c>
      <c r="AT1527" s="471">
        <v>0</v>
      </c>
      <c r="AU1527" s="471">
        <v>0</v>
      </c>
      <c r="AV1527" s="471">
        <v>0</v>
      </c>
      <c r="AW1527" s="471">
        <v>0</v>
      </c>
      <c r="AX1527" s="471">
        <v>0</v>
      </c>
      <c r="AY1527" s="471">
        <v>0</v>
      </c>
      <c r="AZ1527" s="471">
        <v>0</v>
      </c>
      <c r="BA1527" s="471">
        <v>0</v>
      </c>
      <c r="BB1527" s="496">
        <v>0</v>
      </c>
      <c r="BC1527" s="503">
        <v>0</v>
      </c>
      <c r="BD1527" s="471">
        <v>0</v>
      </c>
      <c r="BE1527" s="471">
        <v>0</v>
      </c>
      <c r="BF1527" s="471">
        <v>0</v>
      </c>
      <c r="BG1527" s="471">
        <v>0</v>
      </c>
      <c r="BH1527" s="471">
        <v>0</v>
      </c>
      <c r="BI1527" s="471">
        <v>0</v>
      </c>
      <c r="BJ1527" s="471">
        <v>0</v>
      </c>
      <c r="BK1527" s="471">
        <v>0</v>
      </c>
      <c r="BL1527" s="496">
        <v>0</v>
      </c>
      <c r="BM1527" s="471">
        <v>0</v>
      </c>
      <c r="BN1527" s="471">
        <v>0</v>
      </c>
      <c r="BO1527" s="471">
        <v>0</v>
      </c>
      <c r="BP1527" s="471">
        <v>0</v>
      </c>
      <c r="BQ1527" s="471">
        <v>0</v>
      </c>
      <c r="BR1527" s="471">
        <v>0</v>
      </c>
      <c r="BS1527" s="471">
        <v>0</v>
      </c>
      <c r="BT1527" s="471">
        <v>0</v>
      </c>
      <c r="BU1527" s="496">
        <v>0</v>
      </c>
      <c r="BV1527" s="471">
        <v>209</v>
      </c>
      <c r="BW1527" s="471">
        <v>90</v>
      </c>
      <c r="BX1527" s="471">
        <v>121</v>
      </c>
      <c r="BY1527" s="471">
        <v>100</v>
      </c>
      <c r="BZ1527" s="471">
        <v>41</v>
      </c>
      <c r="CA1527" s="471">
        <v>15</v>
      </c>
      <c r="CB1527" s="471">
        <v>22</v>
      </c>
      <c r="CC1527" s="471">
        <v>2</v>
      </c>
      <c r="CD1527" s="496">
        <v>600</v>
      </c>
      <c r="CE1527" s="503">
        <v>10</v>
      </c>
      <c r="CF1527" s="471">
        <v>0</v>
      </c>
      <c r="CG1527" s="471">
        <v>0</v>
      </c>
      <c r="CH1527" s="471">
        <v>0</v>
      </c>
      <c r="CI1527" s="471">
        <v>0</v>
      </c>
      <c r="CJ1527" s="471">
        <v>0</v>
      </c>
      <c r="CK1527" s="471">
        <v>0</v>
      </c>
      <c r="CL1527" s="471">
        <v>0</v>
      </c>
      <c r="CM1527" s="471">
        <v>0</v>
      </c>
      <c r="CN1527" s="496">
        <v>0</v>
      </c>
      <c r="CO1527" s="503">
        <v>25</v>
      </c>
      <c r="CP1527" s="471">
        <v>0</v>
      </c>
      <c r="CQ1527" s="471">
        <v>0</v>
      </c>
      <c r="CR1527" s="471">
        <v>0</v>
      </c>
      <c r="CS1527" s="471">
        <v>0</v>
      </c>
      <c r="CT1527" s="471">
        <v>0</v>
      </c>
      <c r="CU1527" s="471">
        <v>0</v>
      </c>
      <c r="CV1527" s="471">
        <v>0</v>
      </c>
      <c r="CW1527" s="471">
        <v>0</v>
      </c>
      <c r="CX1527" s="496">
        <v>0</v>
      </c>
      <c r="CY1527" s="503">
        <v>50</v>
      </c>
      <c r="CZ1527" s="471">
        <v>0</v>
      </c>
      <c r="DA1527" s="471">
        <v>0</v>
      </c>
      <c r="DB1527" s="471">
        <v>0</v>
      </c>
      <c r="DC1527" s="471">
        <v>0</v>
      </c>
      <c r="DD1527" s="471">
        <v>0</v>
      </c>
      <c r="DE1527" s="471">
        <v>0</v>
      </c>
      <c r="DF1527" s="471">
        <v>0</v>
      </c>
      <c r="DG1527" s="471">
        <v>0</v>
      </c>
      <c r="DH1527" s="496">
        <v>0</v>
      </c>
      <c r="DI1527" s="503">
        <v>100</v>
      </c>
      <c r="DJ1527" s="471">
        <v>32</v>
      </c>
      <c r="DK1527" s="471">
        <v>2</v>
      </c>
      <c r="DL1527" s="471">
        <v>25</v>
      </c>
      <c r="DM1527" s="471">
        <v>13</v>
      </c>
      <c r="DN1527" s="471">
        <v>6</v>
      </c>
      <c r="DO1527" s="471">
        <v>4</v>
      </c>
      <c r="DP1527" s="471">
        <v>5</v>
      </c>
      <c r="DQ1527" s="471">
        <v>0</v>
      </c>
      <c r="DR1527" s="496">
        <v>87</v>
      </c>
      <c r="DS1527" s="503">
        <v>0</v>
      </c>
      <c r="DT1527" s="471">
        <v>0</v>
      </c>
      <c r="DU1527" s="471">
        <v>0</v>
      </c>
      <c r="DV1527" s="471">
        <v>0</v>
      </c>
      <c r="DW1527" s="471">
        <v>0</v>
      </c>
      <c r="DX1527" s="471">
        <v>0</v>
      </c>
      <c r="DY1527" s="471">
        <v>0</v>
      </c>
      <c r="DZ1527" s="471">
        <v>0</v>
      </c>
      <c r="EA1527" s="471">
        <v>0</v>
      </c>
      <c r="EB1527" s="496">
        <v>0</v>
      </c>
      <c r="EC1527" s="471">
        <v>32</v>
      </c>
      <c r="ED1527" s="471">
        <v>2</v>
      </c>
      <c r="EE1527" s="471">
        <v>25</v>
      </c>
      <c r="EF1527" s="471">
        <v>13</v>
      </c>
      <c r="EG1527" s="471">
        <v>6</v>
      </c>
      <c r="EH1527" s="471">
        <v>4</v>
      </c>
      <c r="EI1527" s="471">
        <v>5</v>
      </c>
      <c r="EJ1527" s="471">
        <v>0</v>
      </c>
      <c r="EK1527" s="496">
        <v>87</v>
      </c>
      <c r="EL1527" s="518">
        <v>50</v>
      </c>
      <c r="EM1527" s="471">
        <v>0</v>
      </c>
      <c r="EN1527" s="471">
        <v>0</v>
      </c>
      <c r="EO1527" s="471">
        <v>0</v>
      </c>
      <c r="EP1527" s="471">
        <v>0</v>
      </c>
      <c r="EQ1527" s="471">
        <v>0</v>
      </c>
      <c r="ER1527" s="471">
        <v>0</v>
      </c>
      <c r="ES1527" s="471">
        <v>0</v>
      </c>
      <c r="ET1527" s="471">
        <v>0</v>
      </c>
      <c r="EU1527" s="496">
        <v>0</v>
      </c>
      <c r="EV1527" s="503">
        <v>100</v>
      </c>
      <c r="EW1527" s="471">
        <v>0</v>
      </c>
      <c r="EX1527" s="471">
        <v>0</v>
      </c>
      <c r="EY1527" s="471">
        <v>0</v>
      </c>
      <c r="EZ1527" s="471">
        <v>0</v>
      </c>
      <c r="FA1527" s="471">
        <v>0</v>
      </c>
      <c r="FB1527" s="471">
        <v>0</v>
      </c>
      <c r="FC1527" s="471">
        <v>0</v>
      </c>
      <c r="FD1527" s="471">
        <v>0</v>
      </c>
      <c r="FE1527" s="496">
        <v>0</v>
      </c>
      <c r="FF1527" s="503">
        <v>150</v>
      </c>
      <c r="FG1527" s="471">
        <v>0</v>
      </c>
      <c r="FH1527" s="471">
        <v>0</v>
      </c>
      <c r="FI1527" s="471">
        <v>0</v>
      </c>
      <c r="FJ1527" s="471">
        <v>0</v>
      </c>
      <c r="FK1527" s="471">
        <v>0</v>
      </c>
      <c r="FL1527" s="471">
        <v>0</v>
      </c>
      <c r="FM1527" s="471">
        <v>0</v>
      </c>
      <c r="FN1527" s="471">
        <v>0</v>
      </c>
      <c r="FO1527" s="496">
        <v>0</v>
      </c>
      <c r="FP1527" s="503">
        <v>200</v>
      </c>
      <c r="FQ1527" s="471">
        <v>4</v>
      </c>
      <c r="FR1527" s="471">
        <v>4</v>
      </c>
      <c r="FS1527" s="471">
        <v>3</v>
      </c>
      <c r="FT1527" s="471">
        <v>1</v>
      </c>
      <c r="FU1527" s="471">
        <v>0</v>
      </c>
      <c r="FV1527" s="471">
        <v>2</v>
      </c>
      <c r="FW1527" s="471">
        <v>2</v>
      </c>
      <c r="FX1527" s="471">
        <v>0</v>
      </c>
      <c r="FY1527" s="496">
        <v>16</v>
      </c>
      <c r="FZ1527" s="503">
        <v>0</v>
      </c>
      <c r="GA1527" s="471">
        <v>0</v>
      </c>
      <c r="GB1527" s="471">
        <v>0</v>
      </c>
      <c r="GC1527" s="471">
        <v>0</v>
      </c>
      <c r="GD1527" s="471">
        <v>0</v>
      </c>
      <c r="GE1527" s="471">
        <v>0</v>
      </c>
      <c r="GF1527" s="471">
        <v>0</v>
      </c>
      <c r="GG1527" s="471">
        <v>0</v>
      </c>
      <c r="GH1527" s="471">
        <v>0</v>
      </c>
      <c r="GI1527" s="496">
        <v>0</v>
      </c>
      <c r="GJ1527" s="471">
        <v>4</v>
      </c>
      <c r="GK1527" s="471">
        <v>4</v>
      </c>
      <c r="GL1527" s="471">
        <v>3</v>
      </c>
      <c r="GM1527" s="471">
        <v>1</v>
      </c>
      <c r="GN1527" s="471">
        <v>0</v>
      </c>
      <c r="GO1527" s="471">
        <v>2</v>
      </c>
      <c r="GP1527" s="471">
        <v>2</v>
      </c>
      <c r="GQ1527" s="471">
        <v>0</v>
      </c>
      <c r="GR1527" s="496">
        <v>16</v>
      </c>
      <c r="GS1527" s="503">
        <v>100</v>
      </c>
      <c r="GT1527" s="471">
        <v>0</v>
      </c>
      <c r="GU1527" s="471">
        <v>0</v>
      </c>
      <c r="GV1527" s="471">
        <v>0</v>
      </c>
      <c r="GW1527" s="471">
        <v>0</v>
      </c>
      <c r="GX1527" s="471">
        <v>0</v>
      </c>
      <c r="GY1527" s="471">
        <v>0</v>
      </c>
      <c r="GZ1527" s="471">
        <v>0</v>
      </c>
      <c r="HA1527" s="471">
        <v>0</v>
      </c>
      <c r="HB1527" s="496">
        <v>0</v>
      </c>
      <c r="HC1527" s="503">
        <v>150</v>
      </c>
      <c r="HD1527" s="471">
        <v>0</v>
      </c>
      <c r="HE1527" s="471">
        <v>0</v>
      </c>
      <c r="HF1527" s="471">
        <v>0</v>
      </c>
      <c r="HG1527" s="471">
        <v>0</v>
      </c>
      <c r="HH1527" s="471">
        <v>0</v>
      </c>
      <c r="HI1527" s="471">
        <v>0</v>
      </c>
      <c r="HJ1527" s="471">
        <v>0</v>
      </c>
      <c r="HK1527" s="471">
        <v>0</v>
      </c>
      <c r="HL1527" s="496">
        <v>0</v>
      </c>
      <c r="HM1527" s="503">
        <v>200</v>
      </c>
      <c r="HN1527" s="471">
        <v>0</v>
      </c>
      <c r="HO1527" s="471">
        <v>0</v>
      </c>
      <c r="HP1527" s="471">
        <v>0</v>
      </c>
      <c r="HQ1527" s="471">
        <v>0</v>
      </c>
      <c r="HR1527" s="471">
        <v>0</v>
      </c>
      <c r="HS1527" s="471">
        <v>0</v>
      </c>
      <c r="HT1527" s="471">
        <v>0</v>
      </c>
      <c r="HU1527" s="471">
        <v>0</v>
      </c>
      <c r="HV1527" s="496">
        <v>0</v>
      </c>
      <c r="HW1527" s="503">
        <v>250</v>
      </c>
      <c r="HX1527" s="471">
        <v>0</v>
      </c>
      <c r="HY1527" s="471">
        <v>0</v>
      </c>
      <c r="HZ1527" s="471">
        <v>0</v>
      </c>
      <c r="IA1527" s="471">
        <v>0</v>
      </c>
      <c r="IB1527" s="471">
        <v>0</v>
      </c>
      <c r="IC1527" s="471">
        <v>0</v>
      </c>
      <c r="ID1527" s="471">
        <v>0</v>
      </c>
      <c r="IE1527" s="471">
        <v>0</v>
      </c>
      <c r="IF1527" s="496">
        <v>0</v>
      </c>
      <c r="IG1527" s="503">
        <v>300</v>
      </c>
      <c r="IH1527" s="471">
        <v>1</v>
      </c>
      <c r="II1527" s="471">
        <v>0</v>
      </c>
      <c r="IJ1527" s="471">
        <v>0</v>
      </c>
      <c r="IK1527" s="471">
        <v>3</v>
      </c>
      <c r="IL1527" s="471">
        <v>0</v>
      </c>
      <c r="IM1527" s="471">
        <v>0</v>
      </c>
      <c r="IN1527" s="471">
        <v>0</v>
      </c>
      <c r="IO1527" s="471">
        <v>0</v>
      </c>
      <c r="IP1527" s="496">
        <v>4</v>
      </c>
      <c r="IQ1527" s="503">
        <v>0</v>
      </c>
      <c r="IR1527" s="471">
        <v>0</v>
      </c>
      <c r="IS1527" s="471">
        <v>0</v>
      </c>
      <c r="IT1527" s="471">
        <v>0</v>
      </c>
      <c r="IU1527" s="471">
        <v>0</v>
      </c>
      <c r="IV1527" s="471">
        <v>0</v>
      </c>
      <c r="IW1527" s="471">
        <v>0</v>
      </c>
      <c r="IX1527" s="471">
        <v>0</v>
      </c>
      <c r="IY1527" s="471">
        <v>0</v>
      </c>
      <c r="IZ1527" s="496">
        <v>0</v>
      </c>
      <c r="JA1527" s="471">
        <v>1</v>
      </c>
      <c r="JB1527" s="471">
        <v>0</v>
      </c>
      <c r="JC1527" s="471">
        <v>0</v>
      </c>
      <c r="JD1527" s="471">
        <v>3</v>
      </c>
      <c r="JE1527" s="471">
        <v>0</v>
      </c>
      <c r="JF1527" s="471">
        <v>0</v>
      </c>
      <c r="JG1527" s="471">
        <v>0</v>
      </c>
      <c r="JH1527" s="471">
        <v>0</v>
      </c>
      <c r="JI1527" s="471">
        <v>4</v>
      </c>
      <c r="JJ1527" s="503">
        <v>0</v>
      </c>
      <c r="JK1527" s="471">
        <v>12</v>
      </c>
      <c r="JL1527" s="471">
        <v>10</v>
      </c>
      <c r="JM1527" s="471">
        <v>29</v>
      </c>
      <c r="JN1527" s="471">
        <v>21</v>
      </c>
      <c r="JO1527" s="471">
        <v>16</v>
      </c>
      <c r="JP1527" s="471">
        <v>7</v>
      </c>
      <c r="JQ1527" s="471">
        <v>4</v>
      </c>
      <c r="JR1527" s="471">
        <v>2</v>
      </c>
      <c r="JS1527" s="496">
        <v>101</v>
      </c>
      <c r="JT1527" s="503">
        <v>10</v>
      </c>
      <c r="JU1527" s="471">
        <v>0</v>
      </c>
      <c r="JV1527" s="471">
        <v>0</v>
      </c>
      <c r="JW1527" s="471">
        <v>0</v>
      </c>
      <c r="JX1527" s="471">
        <v>0</v>
      </c>
      <c r="JY1527" s="471">
        <v>0</v>
      </c>
      <c r="JZ1527" s="471">
        <v>0</v>
      </c>
      <c r="KA1527" s="471">
        <v>0</v>
      </c>
      <c r="KB1527" s="471">
        <v>0</v>
      </c>
      <c r="KC1527" s="496">
        <v>0</v>
      </c>
      <c r="KD1527" s="503">
        <v>50</v>
      </c>
      <c r="KE1527" s="471">
        <v>0</v>
      </c>
      <c r="KF1527" s="471">
        <v>0</v>
      </c>
      <c r="KG1527" s="471">
        <v>1</v>
      </c>
      <c r="KH1527" s="471">
        <v>0</v>
      </c>
      <c r="KI1527" s="471">
        <v>0</v>
      </c>
      <c r="KJ1527" s="471">
        <v>0</v>
      </c>
      <c r="KK1527" s="471">
        <v>0</v>
      </c>
      <c r="KL1527" s="471">
        <v>0</v>
      </c>
      <c r="KM1527" s="496">
        <v>1</v>
      </c>
      <c r="KN1527" s="503">
        <v>0</v>
      </c>
      <c r="KO1527" s="471">
        <v>0</v>
      </c>
      <c r="KP1527" s="471">
        <v>0</v>
      </c>
      <c r="KQ1527" s="471">
        <v>0</v>
      </c>
      <c r="KR1527" s="471">
        <v>0</v>
      </c>
      <c r="KS1527" s="471">
        <v>0</v>
      </c>
      <c r="KT1527" s="471">
        <v>0</v>
      </c>
      <c r="KU1527" s="471">
        <v>0</v>
      </c>
      <c r="KV1527" s="471">
        <v>0</v>
      </c>
      <c r="KW1527" s="496">
        <v>0</v>
      </c>
      <c r="KX1527" s="471">
        <v>12</v>
      </c>
      <c r="KY1527" s="471">
        <v>10</v>
      </c>
      <c r="KZ1527" s="471">
        <v>30</v>
      </c>
      <c r="LA1527" s="471">
        <v>21</v>
      </c>
      <c r="LB1527" s="471">
        <v>16</v>
      </c>
      <c r="LC1527" s="471">
        <v>7</v>
      </c>
      <c r="LD1527" s="471">
        <v>4</v>
      </c>
      <c r="LE1527" s="471">
        <v>2</v>
      </c>
      <c r="LF1527" s="496">
        <v>102</v>
      </c>
      <c r="LG1527" s="262"/>
      <c r="LH1527" s="262"/>
      <c r="LI1527" s="262"/>
      <c r="LJ1527" s="262"/>
      <c r="LK1527" s="262"/>
      <c r="LL1527" s="262"/>
      <c r="LM1527" s="262"/>
      <c r="LN1527" s="262"/>
      <c r="LO1527" s="262"/>
      <c r="LP1527" s="262"/>
      <c r="LQ1527" s="262"/>
      <c r="LR1527" s="262"/>
      <c r="LS1527" s="262"/>
      <c r="LT1527" s="262"/>
      <c r="LU1527" s="262"/>
      <c r="LV1527" s="262"/>
      <c r="LW1527" s="262"/>
      <c r="LX1527" s="262"/>
      <c r="LY1527" s="262"/>
      <c r="LZ1527" s="262"/>
      <c r="MA1527" s="262"/>
      <c r="MB1527" s="262"/>
      <c r="MC1527" s="262"/>
      <c r="MD1527" s="262"/>
      <c r="ME1527" s="262"/>
      <c r="MF1527" s="262"/>
      <c r="MG1527" s="262"/>
      <c r="MH1527" s="262"/>
      <c r="MI1527" s="262"/>
      <c r="MJ1527" s="262"/>
      <c r="MK1527" s="262"/>
      <c r="ML1527" s="262"/>
      <c r="MM1527" s="262"/>
      <c r="MN1527" s="262"/>
      <c r="MO1527" s="262"/>
      <c r="MP1527" s="262"/>
      <c r="MQ1527" s="262"/>
      <c r="MR1527" s="262"/>
      <c r="MS1527" s="262"/>
      <c r="MT1527" s="262"/>
      <c r="MU1527" s="262"/>
    </row>
    <row r="1528" spans="1:359" x14ac:dyDescent="0.2">
      <c r="A1528" s="241" t="s">
        <v>472</v>
      </c>
      <c r="B1528" s="476" t="s">
        <v>1062</v>
      </c>
      <c r="C1528" s="326" t="s">
        <v>801</v>
      </c>
      <c r="D1528" s="283" t="s">
        <v>1063</v>
      </c>
      <c r="E1528" s="503">
        <v>0</v>
      </c>
      <c r="F1528" s="471">
        <v>197</v>
      </c>
      <c r="G1528" s="471">
        <v>193</v>
      </c>
      <c r="H1528" s="471">
        <v>127</v>
      </c>
      <c r="I1528" s="471">
        <v>78</v>
      </c>
      <c r="J1528" s="471">
        <v>41</v>
      </c>
      <c r="K1528" s="471">
        <v>25</v>
      </c>
      <c r="L1528" s="471">
        <v>8</v>
      </c>
      <c r="M1528" s="471">
        <v>0</v>
      </c>
      <c r="N1528" s="496">
        <v>669</v>
      </c>
      <c r="O1528" s="503">
        <v>10</v>
      </c>
      <c r="P1528" s="471">
        <v>0</v>
      </c>
      <c r="Q1528" s="471">
        <v>0</v>
      </c>
      <c r="R1528" s="471">
        <v>0</v>
      </c>
      <c r="S1528" s="471">
        <v>0</v>
      </c>
      <c r="T1528" s="471">
        <v>0</v>
      </c>
      <c r="U1528" s="471">
        <v>0</v>
      </c>
      <c r="V1528" s="471">
        <v>0</v>
      </c>
      <c r="W1528" s="471">
        <v>0</v>
      </c>
      <c r="X1528" s="496">
        <v>0</v>
      </c>
      <c r="Y1528" s="503">
        <v>25</v>
      </c>
      <c r="Z1528" s="471">
        <v>0</v>
      </c>
      <c r="AA1528" s="471">
        <v>0</v>
      </c>
      <c r="AB1528" s="471">
        <v>0</v>
      </c>
      <c r="AC1528" s="471">
        <v>0</v>
      </c>
      <c r="AD1528" s="471">
        <v>0</v>
      </c>
      <c r="AE1528" s="471">
        <v>0</v>
      </c>
      <c r="AF1528" s="471">
        <v>0</v>
      </c>
      <c r="AG1528" s="471">
        <v>0</v>
      </c>
      <c r="AH1528" s="496">
        <v>0</v>
      </c>
      <c r="AI1528" s="503">
        <v>50</v>
      </c>
      <c r="AJ1528" s="471">
        <v>0</v>
      </c>
      <c r="AK1528" s="471">
        <v>0</v>
      </c>
      <c r="AL1528" s="471">
        <v>0</v>
      </c>
      <c r="AM1528" s="471">
        <v>0</v>
      </c>
      <c r="AN1528" s="471">
        <v>0</v>
      </c>
      <c r="AO1528" s="471">
        <v>0</v>
      </c>
      <c r="AP1528" s="471">
        <v>0</v>
      </c>
      <c r="AQ1528" s="471">
        <v>0</v>
      </c>
      <c r="AR1528" s="496">
        <v>0</v>
      </c>
      <c r="AS1528" s="503">
        <v>100</v>
      </c>
      <c r="AT1528" s="471">
        <v>193</v>
      </c>
      <c r="AU1528" s="471">
        <v>153</v>
      </c>
      <c r="AV1528" s="471">
        <v>72</v>
      </c>
      <c r="AW1528" s="471">
        <v>48</v>
      </c>
      <c r="AX1528" s="471">
        <v>23</v>
      </c>
      <c r="AY1528" s="471">
        <v>16</v>
      </c>
      <c r="AZ1528" s="471">
        <v>5</v>
      </c>
      <c r="BA1528" s="471">
        <v>1</v>
      </c>
      <c r="BB1528" s="496">
        <v>511</v>
      </c>
      <c r="BC1528" s="503">
        <v>0</v>
      </c>
      <c r="BD1528" s="471">
        <v>0</v>
      </c>
      <c r="BE1528" s="471">
        <v>0</v>
      </c>
      <c r="BF1528" s="471">
        <v>0</v>
      </c>
      <c r="BG1528" s="471">
        <v>0</v>
      </c>
      <c r="BH1528" s="471">
        <v>0</v>
      </c>
      <c r="BI1528" s="471">
        <v>0</v>
      </c>
      <c r="BJ1528" s="471">
        <v>0</v>
      </c>
      <c r="BK1528" s="471">
        <v>0</v>
      </c>
      <c r="BL1528" s="496">
        <v>0</v>
      </c>
      <c r="BM1528" s="471">
        <v>193</v>
      </c>
      <c r="BN1528" s="471">
        <v>153</v>
      </c>
      <c r="BO1528" s="471">
        <v>72</v>
      </c>
      <c r="BP1528" s="471">
        <v>48</v>
      </c>
      <c r="BQ1528" s="471">
        <v>23</v>
      </c>
      <c r="BR1528" s="471">
        <v>16</v>
      </c>
      <c r="BS1528" s="471">
        <v>5</v>
      </c>
      <c r="BT1528" s="471">
        <v>1</v>
      </c>
      <c r="BU1528" s="496">
        <v>511</v>
      </c>
      <c r="BV1528" s="471">
        <v>390</v>
      </c>
      <c r="BW1528" s="471">
        <v>346</v>
      </c>
      <c r="BX1528" s="471">
        <v>199</v>
      </c>
      <c r="BY1528" s="471">
        <v>126</v>
      </c>
      <c r="BZ1528" s="471">
        <v>64</v>
      </c>
      <c r="CA1528" s="471">
        <v>41</v>
      </c>
      <c r="CB1528" s="471">
        <v>13</v>
      </c>
      <c r="CC1528" s="471">
        <v>1</v>
      </c>
      <c r="CD1528" s="496">
        <v>1180</v>
      </c>
      <c r="CE1528" s="503">
        <v>10</v>
      </c>
      <c r="CF1528" s="471">
        <v>0</v>
      </c>
      <c r="CG1528" s="471">
        <v>0</v>
      </c>
      <c r="CH1528" s="471">
        <v>0</v>
      </c>
      <c r="CI1528" s="471">
        <v>0</v>
      </c>
      <c r="CJ1528" s="471">
        <v>0</v>
      </c>
      <c r="CK1528" s="471">
        <v>0</v>
      </c>
      <c r="CL1528" s="471">
        <v>0</v>
      </c>
      <c r="CM1528" s="471">
        <v>0</v>
      </c>
      <c r="CN1528" s="496">
        <v>0</v>
      </c>
      <c r="CO1528" s="503">
        <v>25</v>
      </c>
      <c r="CP1528" s="471">
        <v>0</v>
      </c>
      <c r="CQ1528" s="471">
        <v>0</v>
      </c>
      <c r="CR1528" s="471">
        <v>0</v>
      </c>
      <c r="CS1528" s="471">
        <v>0</v>
      </c>
      <c r="CT1528" s="471">
        <v>0</v>
      </c>
      <c r="CU1528" s="471">
        <v>0</v>
      </c>
      <c r="CV1528" s="471">
        <v>0</v>
      </c>
      <c r="CW1528" s="471">
        <v>0</v>
      </c>
      <c r="CX1528" s="496">
        <v>0</v>
      </c>
      <c r="CY1528" s="503">
        <v>50</v>
      </c>
      <c r="CZ1528" s="471">
        <v>0</v>
      </c>
      <c r="DA1528" s="471">
        <v>0</v>
      </c>
      <c r="DB1528" s="471">
        <v>0</v>
      </c>
      <c r="DC1528" s="471">
        <v>0</v>
      </c>
      <c r="DD1528" s="471">
        <v>0</v>
      </c>
      <c r="DE1528" s="471">
        <v>0</v>
      </c>
      <c r="DF1528" s="471">
        <v>0</v>
      </c>
      <c r="DG1528" s="471">
        <v>0</v>
      </c>
      <c r="DH1528" s="496">
        <v>0</v>
      </c>
      <c r="DI1528" s="503">
        <v>100</v>
      </c>
      <c r="DJ1528" s="471">
        <v>35</v>
      </c>
      <c r="DK1528" s="471">
        <v>31</v>
      </c>
      <c r="DL1528" s="471">
        <v>17</v>
      </c>
      <c r="DM1528" s="471">
        <v>12</v>
      </c>
      <c r="DN1528" s="471">
        <v>7</v>
      </c>
      <c r="DO1528" s="471">
        <v>0</v>
      </c>
      <c r="DP1528" s="471">
        <v>4</v>
      </c>
      <c r="DQ1528" s="471">
        <v>0</v>
      </c>
      <c r="DR1528" s="496">
        <v>106</v>
      </c>
      <c r="DS1528" s="503">
        <v>0</v>
      </c>
      <c r="DT1528" s="471">
        <v>0</v>
      </c>
      <c r="DU1528" s="471">
        <v>0</v>
      </c>
      <c r="DV1528" s="471">
        <v>0</v>
      </c>
      <c r="DW1528" s="471">
        <v>0</v>
      </c>
      <c r="DX1528" s="471">
        <v>0</v>
      </c>
      <c r="DY1528" s="471">
        <v>0</v>
      </c>
      <c r="DZ1528" s="471">
        <v>0</v>
      </c>
      <c r="EA1528" s="471">
        <v>0</v>
      </c>
      <c r="EB1528" s="496">
        <v>0</v>
      </c>
      <c r="EC1528" s="471">
        <v>35</v>
      </c>
      <c r="ED1528" s="471">
        <v>31</v>
      </c>
      <c r="EE1528" s="471">
        <v>17</v>
      </c>
      <c r="EF1528" s="471">
        <v>12</v>
      </c>
      <c r="EG1528" s="471">
        <v>7</v>
      </c>
      <c r="EH1528" s="471">
        <v>0</v>
      </c>
      <c r="EI1528" s="471">
        <v>4</v>
      </c>
      <c r="EJ1528" s="471">
        <v>0</v>
      </c>
      <c r="EK1528" s="496">
        <v>106</v>
      </c>
      <c r="EL1528" s="518">
        <v>50</v>
      </c>
      <c r="EM1528" s="471">
        <v>0</v>
      </c>
      <c r="EN1528" s="471">
        <v>0</v>
      </c>
      <c r="EO1528" s="471">
        <v>0</v>
      </c>
      <c r="EP1528" s="471">
        <v>0</v>
      </c>
      <c r="EQ1528" s="471">
        <v>0</v>
      </c>
      <c r="ER1528" s="471">
        <v>0</v>
      </c>
      <c r="ES1528" s="471">
        <v>0</v>
      </c>
      <c r="ET1528" s="471">
        <v>0</v>
      </c>
      <c r="EU1528" s="496">
        <v>0</v>
      </c>
      <c r="EV1528" s="503">
        <v>100</v>
      </c>
      <c r="EW1528" s="471">
        <v>0</v>
      </c>
      <c r="EX1528" s="471">
        <v>0</v>
      </c>
      <c r="EY1528" s="471">
        <v>0</v>
      </c>
      <c r="EZ1528" s="471">
        <v>0</v>
      </c>
      <c r="FA1528" s="471">
        <v>0</v>
      </c>
      <c r="FB1528" s="471">
        <v>0</v>
      </c>
      <c r="FC1528" s="471">
        <v>0</v>
      </c>
      <c r="FD1528" s="471">
        <v>0</v>
      </c>
      <c r="FE1528" s="496">
        <v>0</v>
      </c>
      <c r="FF1528" s="503">
        <v>150</v>
      </c>
      <c r="FG1528" s="471">
        <v>0</v>
      </c>
      <c r="FH1528" s="471">
        <v>0</v>
      </c>
      <c r="FI1528" s="471">
        <v>0</v>
      </c>
      <c r="FJ1528" s="471">
        <v>0</v>
      </c>
      <c r="FK1528" s="471">
        <v>0</v>
      </c>
      <c r="FL1528" s="471">
        <v>0</v>
      </c>
      <c r="FM1528" s="471">
        <v>0</v>
      </c>
      <c r="FN1528" s="471">
        <v>0</v>
      </c>
      <c r="FO1528" s="496">
        <v>0</v>
      </c>
      <c r="FP1528" s="503">
        <v>200</v>
      </c>
      <c r="FQ1528" s="471">
        <v>4</v>
      </c>
      <c r="FR1528" s="471">
        <v>9</v>
      </c>
      <c r="FS1528" s="471">
        <v>3</v>
      </c>
      <c r="FT1528" s="471">
        <v>3</v>
      </c>
      <c r="FU1528" s="471">
        <v>4</v>
      </c>
      <c r="FV1528" s="471">
        <v>3</v>
      </c>
      <c r="FW1528" s="471">
        <v>1</v>
      </c>
      <c r="FX1528" s="471">
        <v>2</v>
      </c>
      <c r="FY1528" s="496">
        <v>29</v>
      </c>
      <c r="FZ1528" s="503">
        <v>0</v>
      </c>
      <c r="GA1528" s="471">
        <v>0</v>
      </c>
      <c r="GB1528" s="471">
        <v>0</v>
      </c>
      <c r="GC1528" s="471">
        <v>0</v>
      </c>
      <c r="GD1528" s="471">
        <v>0</v>
      </c>
      <c r="GE1528" s="471">
        <v>0</v>
      </c>
      <c r="GF1528" s="471">
        <v>0</v>
      </c>
      <c r="GG1528" s="471">
        <v>0</v>
      </c>
      <c r="GH1528" s="471">
        <v>0</v>
      </c>
      <c r="GI1528" s="496">
        <v>0</v>
      </c>
      <c r="GJ1528" s="471">
        <v>4</v>
      </c>
      <c r="GK1528" s="471">
        <v>9</v>
      </c>
      <c r="GL1528" s="471">
        <v>3</v>
      </c>
      <c r="GM1528" s="471">
        <v>3</v>
      </c>
      <c r="GN1528" s="471">
        <v>4</v>
      </c>
      <c r="GO1528" s="471">
        <v>3</v>
      </c>
      <c r="GP1528" s="471">
        <v>1</v>
      </c>
      <c r="GQ1528" s="471">
        <v>2</v>
      </c>
      <c r="GR1528" s="496">
        <v>29</v>
      </c>
      <c r="GS1528" s="503">
        <v>100</v>
      </c>
      <c r="GT1528" s="471">
        <v>0</v>
      </c>
      <c r="GU1528" s="471">
        <v>0</v>
      </c>
      <c r="GV1528" s="471">
        <v>0</v>
      </c>
      <c r="GW1528" s="471">
        <v>0</v>
      </c>
      <c r="GX1528" s="471">
        <v>0</v>
      </c>
      <c r="GY1528" s="471">
        <v>0</v>
      </c>
      <c r="GZ1528" s="471">
        <v>0</v>
      </c>
      <c r="HA1528" s="471">
        <v>0</v>
      </c>
      <c r="HB1528" s="496">
        <v>0</v>
      </c>
      <c r="HC1528" s="503">
        <v>150</v>
      </c>
      <c r="HD1528" s="471">
        <v>0</v>
      </c>
      <c r="HE1528" s="471">
        <v>0</v>
      </c>
      <c r="HF1528" s="471">
        <v>0</v>
      </c>
      <c r="HG1528" s="471">
        <v>0</v>
      </c>
      <c r="HH1528" s="471">
        <v>0</v>
      </c>
      <c r="HI1528" s="471">
        <v>0</v>
      </c>
      <c r="HJ1528" s="471">
        <v>0</v>
      </c>
      <c r="HK1528" s="471">
        <v>0</v>
      </c>
      <c r="HL1528" s="496">
        <v>0</v>
      </c>
      <c r="HM1528" s="503">
        <v>200</v>
      </c>
      <c r="HN1528" s="471">
        <v>0</v>
      </c>
      <c r="HO1528" s="471">
        <v>0</v>
      </c>
      <c r="HP1528" s="471">
        <v>0</v>
      </c>
      <c r="HQ1528" s="471">
        <v>0</v>
      </c>
      <c r="HR1528" s="471">
        <v>0</v>
      </c>
      <c r="HS1528" s="471">
        <v>0</v>
      </c>
      <c r="HT1528" s="471">
        <v>0</v>
      </c>
      <c r="HU1528" s="471">
        <v>0</v>
      </c>
      <c r="HV1528" s="496">
        <v>0</v>
      </c>
      <c r="HW1528" s="503">
        <v>250</v>
      </c>
      <c r="HX1528" s="471">
        <v>0</v>
      </c>
      <c r="HY1528" s="471">
        <v>0</v>
      </c>
      <c r="HZ1528" s="471">
        <v>0</v>
      </c>
      <c r="IA1528" s="471">
        <v>0</v>
      </c>
      <c r="IB1528" s="471">
        <v>0</v>
      </c>
      <c r="IC1528" s="471">
        <v>0</v>
      </c>
      <c r="ID1528" s="471">
        <v>0</v>
      </c>
      <c r="IE1528" s="471">
        <v>0</v>
      </c>
      <c r="IF1528" s="496">
        <v>0</v>
      </c>
      <c r="IG1528" s="503">
        <v>300</v>
      </c>
      <c r="IH1528" s="471">
        <v>8</v>
      </c>
      <c r="II1528" s="471">
        <v>9</v>
      </c>
      <c r="IJ1528" s="471">
        <v>1</v>
      </c>
      <c r="IK1528" s="471">
        <v>8</v>
      </c>
      <c r="IL1528" s="471">
        <v>0</v>
      </c>
      <c r="IM1528" s="471">
        <v>1</v>
      </c>
      <c r="IN1528" s="471">
        <v>0</v>
      </c>
      <c r="IO1528" s="471">
        <v>0</v>
      </c>
      <c r="IP1528" s="496">
        <v>27</v>
      </c>
      <c r="IQ1528" s="503">
        <v>0</v>
      </c>
      <c r="IR1528" s="471">
        <v>0</v>
      </c>
      <c r="IS1528" s="471">
        <v>0</v>
      </c>
      <c r="IT1528" s="471">
        <v>0</v>
      </c>
      <c r="IU1528" s="471">
        <v>0</v>
      </c>
      <c r="IV1528" s="471">
        <v>0</v>
      </c>
      <c r="IW1528" s="471">
        <v>0</v>
      </c>
      <c r="IX1528" s="471">
        <v>0</v>
      </c>
      <c r="IY1528" s="471">
        <v>0</v>
      </c>
      <c r="IZ1528" s="496">
        <v>0</v>
      </c>
      <c r="JA1528" s="471">
        <v>8</v>
      </c>
      <c r="JB1528" s="471">
        <v>9</v>
      </c>
      <c r="JC1528" s="471">
        <v>1</v>
      </c>
      <c r="JD1528" s="471">
        <v>8</v>
      </c>
      <c r="JE1528" s="471">
        <v>0</v>
      </c>
      <c r="JF1528" s="471">
        <v>1</v>
      </c>
      <c r="JG1528" s="471">
        <v>0</v>
      </c>
      <c r="JH1528" s="471">
        <v>0</v>
      </c>
      <c r="JI1528" s="471">
        <v>27</v>
      </c>
      <c r="JJ1528" s="503">
        <v>0</v>
      </c>
      <c r="JK1528" s="471">
        <v>318</v>
      </c>
      <c r="JL1528" s="471">
        <v>190</v>
      </c>
      <c r="JM1528" s="471">
        <v>239</v>
      </c>
      <c r="JN1528" s="471">
        <v>226</v>
      </c>
      <c r="JO1528" s="471">
        <v>93</v>
      </c>
      <c r="JP1528" s="471">
        <v>89</v>
      </c>
      <c r="JQ1528" s="471">
        <v>69</v>
      </c>
      <c r="JR1528" s="471">
        <v>16</v>
      </c>
      <c r="JS1528" s="496">
        <v>1240</v>
      </c>
      <c r="JT1528" s="503">
        <v>10</v>
      </c>
      <c r="JU1528" s="471">
        <v>0</v>
      </c>
      <c r="JV1528" s="471">
        <v>0</v>
      </c>
      <c r="JW1528" s="471">
        <v>0</v>
      </c>
      <c r="JX1528" s="471">
        <v>0</v>
      </c>
      <c r="JY1528" s="471">
        <v>0</v>
      </c>
      <c r="JZ1528" s="471">
        <v>0</v>
      </c>
      <c r="KA1528" s="471">
        <v>0</v>
      </c>
      <c r="KB1528" s="471">
        <v>0</v>
      </c>
      <c r="KC1528" s="496">
        <v>0</v>
      </c>
      <c r="KD1528" s="503">
        <v>50</v>
      </c>
      <c r="KE1528" s="471">
        <v>22</v>
      </c>
      <c r="KF1528" s="471">
        <v>3</v>
      </c>
      <c r="KG1528" s="471">
        <v>2</v>
      </c>
      <c r="KH1528" s="471">
        <v>3</v>
      </c>
      <c r="KI1528" s="471">
        <v>0</v>
      </c>
      <c r="KJ1528" s="471">
        <v>2</v>
      </c>
      <c r="KK1528" s="471">
        <v>0</v>
      </c>
      <c r="KL1528" s="471">
        <v>0</v>
      </c>
      <c r="KM1528" s="496">
        <v>32</v>
      </c>
      <c r="KN1528" s="503">
        <v>0</v>
      </c>
      <c r="KO1528" s="471">
        <v>0</v>
      </c>
      <c r="KP1528" s="471">
        <v>0</v>
      </c>
      <c r="KQ1528" s="471">
        <v>0</v>
      </c>
      <c r="KR1528" s="471">
        <v>0</v>
      </c>
      <c r="KS1528" s="471">
        <v>0</v>
      </c>
      <c r="KT1528" s="471">
        <v>0</v>
      </c>
      <c r="KU1528" s="471">
        <v>0</v>
      </c>
      <c r="KV1528" s="471">
        <v>0</v>
      </c>
      <c r="KW1528" s="496">
        <v>0</v>
      </c>
      <c r="KX1528" s="471">
        <v>340</v>
      </c>
      <c r="KY1528" s="471">
        <v>193</v>
      </c>
      <c r="KZ1528" s="471">
        <v>241</v>
      </c>
      <c r="LA1528" s="471">
        <v>229</v>
      </c>
      <c r="LB1528" s="471">
        <v>93</v>
      </c>
      <c r="LC1528" s="471">
        <v>91</v>
      </c>
      <c r="LD1528" s="471">
        <v>69</v>
      </c>
      <c r="LE1528" s="471">
        <v>16</v>
      </c>
      <c r="LF1528" s="496">
        <v>1272</v>
      </c>
      <c r="LG1528" s="262"/>
      <c r="LH1528" s="262"/>
      <c r="LI1528" s="262"/>
      <c r="LJ1528" s="262"/>
      <c r="LK1528" s="262"/>
      <c r="LL1528" s="262"/>
      <c r="LM1528" s="262"/>
      <c r="LN1528" s="262"/>
      <c r="LO1528" s="262"/>
      <c r="LP1528" s="262"/>
      <c r="LQ1528" s="262"/>
      <c r="LR1528" s="262"/>
      <c r="LS1528" s="262"/>
      <c r="LT1528" s="262"/>
      <c r="LU1528" s="262"/>
      <c r="LV1528" s="262"/>
      <c r="LW1528" s="262"/>
      <c r="LX1528" s="262"/>
      <c r="LY1528" s="262"/>
      <c r="LZ1528" s="262"/>
      <c r="MA1528" s="262"/>
      <c r="MB1528" s="262"/>
      <c r="MC1528" s="262"/>
      <c r="MD1528" s="262"/>
      <c r="ME1528" s="262"/>
      <c r="MF1528" s="262"/>
      <c r="MG1528" s="262"/>
      <c r="MH1528" s="262"/>
      <c r="MI1528" s="262"/>
      <c r="MJ1528" s="262"/>
      <c r="MK1528" s="262"/>
      <c r="ML1528" s="262"/>
      <c r="MM1528" s="262"/>
      <c r="MN1528" s="262"/>
      <c r="MO1528" s="262"/>
      <c r="MP1528" s="262"/>
      <c r="MQ1528" s="262"/>
      <c r="MR1528" s="262"/>
      <c r="MS1528" s="262"/>
      <c r="MT1528" s="262"/>
      <c r="MU1528" s="262"/>
    </row>
    <row r="1529" spans="1:359" x14ac:dyDescent="0.2">
      <c r="A1529" s="241" t="s">
        <v>473</v>
      </c>
      <c r="B1529" s="476" t="s">
        <v>1064</v>
      </c>
      <c r="C1529" s="326" t="s">
        <v>626</v>
      </c>
      <c r="D1529" s="283" t="s">
        <v>474</v>
      </c>
      <c r="E1529" s="503">
        <v>0</v>
      </c>
      <c r="F1529" s="471">
        <v>88</v>
      </c>
      <c r="G1529" s="471">
        <v>187</v>
      </c>
      <c r="H1529" s="471">
        <v>371</v>
      </c>
      <c r="I1529" s="471">
        <v>168</v>
      </c>
      <c r="J1529" s="471">
        <v>127</v>
      </c>
      <c r="K1529" s="471">
        <v>63</v>
      </c>
      <c r="L1529" s="471">
        <v>36</v>
      </c>
      <c r="M1529" s="471">
        <v>5</v>
      </c>
      <c r="N1529" s="496">
        <v>1045</v>
      </c>
      <c r="O1529" s="503">
        <v>10</v>
      </c>
      <c r="P1529" s="471">
        <v>0</v>
      </c>
      <c r="Q1529" s="471">
        <v>0</v>
      </c>
      <c r="R1529" s="471">
        <v>0</v>
      </c>
      <c r="S1529" s="471">
        <v>0</v>
      </c>
      <c r="T1529" s="471">
        <v>0</v>
      </c>
      <c r="U1529" s="471">
        <v>0</v>
      </c>
      <c r="V1529" s="471">
        <v>0</v>
      </c>
      <c r="W1529" s="471">
        <v>0</v>
      </c>
      <c r="X1529" s="496">
        <v>0</v>
      </c>
      <c r="Y1529" s="503">
        <v>25</v>
      </c>
      <c r="Z1529" s="471">
        <v>0</v>
      </c>
      <c r="AA1529" s="471">
        <v>0</v>
      </c>
      <c r="AB1529" s="471">
        <v>0</v>
      </c>
      <c r="AC1529" s="471">
        <v>0</v>
      </c>
      <c r="AD1529" s="471">
        <v>0</v>
      </c>
      <c r="AE1529" s="471">
        <v>0</v>
      </c>
      <c r="AF1529" s="471">
        <v>0</v>
      </c>
      <c r="AG1529" s="471">
        <v>0</v>
      </c>
      <c r="AH1529" s="496">
        <v>0</v>
      </c>
      <c r="AI1529" s="503">
        <v>50</v>
      </c>
      <c r="AJ1529" s="471">
        <v>0</v>
      </c>
      <c r="AK1529" s="471">
        <v>0</v>
      </c>
      <c r="AL1529" s="471">
        <v>0</v>
      </c>
      <c r="AM1529" s="471">
        <v>0</v>
      </c>
      <c r="AN1529" s="471">
        <v>0</v>
      </c>
      <c r="AO1529" s="471">
        <v>0</v>
      </c>
      <c r="AP1529" s="471">
        <v>0</v>
      </c>
      <c r="AQ1529" s="471">
        <v>0</v>
      </c>
      <c r="AR1529" s="496">
        <v>0</v>
      </c>
      <c r="AS1529" s="503">
        <v>100</v>
      </c>
      <c r="AT1529" s="471">
        <v>5</v>
      </c>
      <c r="AU1529" s="471">
        <v>3</v>
      </c>
      <c r="AV1529" s="471">
        <v>11</v>
      </c>
      <c r="AW1529" s="471">
        <v>16</v>
      </c>
      <c r="AX1529" s="471">
        <v>21</v>
      </c>
      <c r="AY1529" s="471">
        <v>8</v>
      </c>
      <c r="AZ1529" s="471">
        <v>9</v>
      </c>
      <c r="BA1529" s="471">
        <v>2</v>
      </c>
      <c r="BB1529" s="496">
        <v>75</v>
      </c>
      <c r="BC1529" s="503">
        <v>0</v>
      </c>
      <c r="BD1529" s="471">
        <v>0</v>
      </c>
      <c r="BE1529" s="471">
        <v>0</v>
      </c>
      <c r="BF1529" s="471">
        <v>0</v>
      </c>
      <c r="BG1529" s="471">
        <v>0</v>
      </c>
      <c r="BH1529" s="471">
        <v>0</v>
      </c>
      <c r="BI1529" s="471">
        <v>0</v>
      </c>
      <c r="BJ1529" s="471">
        <v>0</v>
      </c>
      <c r="BK1529" s="471">
        <v>0</v>
      </c>
      <c r="BL1529" s="496">
        <v>0</v>
      </c>
      <c r="BM1529" s="471">
        <v>5</v>
      </c>
      <c r="BN1529" s="471">
        <v>3</v>
      </c>
      <c r="BO1529" s="471">
        <v>11</v>
      </c>
      <c r="BP1529" s="471">
        <v>16</v>
      </c>
      <c r="BQ1529" s="471">
        <v>21</v>
      </c>
      <c r="BR1529" s="471">
        <v>8</v>
      </c>
      <c r="BS1529" s="471">
        <v>9</v>
      </c>
      <c r="BT1529" s="471">
        <v>2</v>
      </c>
      <c r="BU1529" s="496">
        <v>75</v>
      </c>
      <c r="BV1529" s="471">
        <v>93</v>
      </c>
      <c r="BW1529" s="471">
        <v>190</v>
      </c>
      <c r="BX1529" s="471">
        <v>382</v>
      </c>
      <c r="BY1529" s="471">
        <v>184</v>
      </c>
      <c r="BZ1529" s="471">
        <v>148</v>
      </c>
      <c r="CA1529" s="471">
        <v>71</v>
      </c>
      <c r="CB1529" s="471">
        <v>45</v>
      </c>
      <c r="CC1529" s="471">
        <v>7</v>
      </c>
      <c r="CD1529" s="496">
        <v>1120</v>
      </c>
      <c r="CE1529" s="503">
        <v>10</v>
      </c>
      <c r="CF1529" s="471">
        <v>0</v>
      </c>
      <c r="CG1529" s="471">
        <v>0</v>
      </c>
      <c r="CH1529" s="471">
        <v>0</v>
      </c>
      <c r="CI1529" s="471">
        <v>0</v>
      </c>
      <c r="CJ1529" s="471">
        <v>0</v>
      </c>
      <c r="CK1529" s="471">
        <v>0</v>
      </c>
      <c r="CL1529" s="471">
        <v>0</v>
      </c>
      <c r="CM1529" s="471">
        <v>0</v>
      </c>
      <c r="CN1529" s="496">
        <v>0</v>
      </c>
      <c r="CO1529" s="503">
        <v>25</v>
      </c>
      <c r="CP1529" s="471">
        <v>0</v>
      </c>
      <c r="CQ1529" s="471">
        <v>0</v>
      </c>
      <c r="CR1529" s="471">
        <v>0</v>
      </c>
      <c r="CS1529" s="471">
        <v>0</v>
      </c>
      <c r="CT1529" s="471">
        <v>0</v>
      </c>
      <c r="CU1529" s="471">
        <v>0</v>
      </c>
      <c r="CV1529" s="471">
        <v>0</v>
      </c>
      <c r="CW1529" s="471">
        <v>0</v>
      </c>
      <c r="CX1529" s="496">
        <v>0</v>
      </c>
      <c r="CY1529" s="503">
        <v>50</v>
      </c>
      <c r="CZ1529" s="471">
        <v>0</v>
      </c>
      <c r="DA1529" s="471">
        <v>0</v>
      </c>
      <c r="DB1529" s="471">
        <v>0</v>
      </c>
      <c r="DC1529" s="471">
        <v>0</v>
      </c>
      <c r="DD1529" s="471">
        <v>0</v>
      </c>
      <c r="DE1529" s="471">
        <v>0</v>
      </c>
      <c r="DF1529" s="471">
        <v>0</v>
      </c>
      <c r="DG1529" s="471">
        <v>0</v>
      </c>
      <c r="DH1529" s="496">
        <v>0</v>
      </c>
      <c r="DI1529" s="503">
        <v>100</v>
      </c>
      <c r="DJ1529" s="471">
        <v>21</v>
      </c>
      <c r="DK1529" s="471">
        <v>20</v>
      </c>
      <c r="DL1529" s="471">
        <v>62</v>
      </c>
      <c r="DM1529" s="471">
        <v>24</v>
      </c>
      <c r="DN1529" s="471">
        <v>13</v>
      </c>
      <c r="DO1529" s="471">
        <v>10</v>
      </c>
      <c r="DP1529" s="471">
        <v>4</v>
      </c>
      <c r="DQ1529" s="471">
        <v>0</v>
      </c>
      <c r="DR1529" s="496">
        <v>154</v>
      </c>
      <c r="DS1529" s="503">
        <v>0</v>
      </c>
      <c r="DT1529" s="471">
        <v>0</v>
      </c>
      <c r="DU1529" s="471">
        <v>0</v>
      </c>
      <c r="DV1529" s="471">
        <v>0</v>
      </c>
      <c r="DW1529" s="471">
        <v>0</v>
      </c>
      <c r="DX1529" s="471">
        <v>0</v>
      </c>
      <c r="DY1529" s="471">
        <v>0</v>
      </c>
      <c r="DZ1529" s="471">
        <v>0</v>
      </c>
      <c r="EA1529" s="471">
        <v>0</v>
      </c>
      <c r="EB1529" s="496">
        <v>0</v>
      </c>
      <c r="EC1529" s="471">
        <v>21</v>
      </c>
      <c r="ED1529" s="471">
        <v>20</v>
      </c>
      <c r="EE1529" s="471">
        <v>62</v>
      </c>
      <c r="EF1529" s="471">
        <v>24</v>
      </c>
      <c r="EG1529" s="471">
        <v>13</v>
      </c>
      <c r="EH1529" s="471">
        <v>10</v>
      </c>
      <c r="EI1529" s="471">
        <v>4</v>
      </c>
      <c r="EJ1529" s="471">
        <v>0</v>
      </c>
      <c r="EK1529" s="496">
        <v>154</v>
      </c>
      <c r="EL1529" s="518">
        <v>50</v>
      </c>
      <c r="EM1529" s="471">
        <v>0</v>
      </c>
      <c r="EN1529" s="471">
        <v>0</v>
      </c>
      <c r="EO1529" s="471">
        <v>0</v>
      </c>
      <c r="EP1529" s="471">
        <v>0</v>
      </c>
      <c r="EQ1529" s="471">
        <v>0</v>
      </c>
      <c r="ER1529" s="471">
        <v>0</v>
      </c>
      <c r="ES1529" s="471">
        <v>0</v>
      </c>
      <c r="ET1529" s="471">
        <v>0</v>
      </c>
      <c r="EU1529" s="496">
        <v>0</v>
      </c>
      <c r="EV1529" s="503">
        <v>100</v>
      </c>
      <c r="EW1529" s="471">
        <v>0</v>
      </c>
      <c r="EX1529" s="471">
        <v>0</v>
      </c>
      <c r="EY1529" s="471">
        <v>0</v>
      </c>
      <c r="EZ1529" s="471">
        <v>0</v>
      </c>
      <c r="FA1529" s="471">
        <v>0</v>
      </c>
      <c r="FB1529" s="471">
        <v>0</v>
      </c>
      <c r="FC1529" s="471">
        <v>0</v>
      </c>
      <c r="FD1529" s="471">
        <v>0</v>
      </c>
      <c r="FE1529" s="496">
        <v>0</v>
      </c>
      <c r="FF1529" s="503">
        <v>150</v>
      </c>
      <c r="FG1529" s="471">
        <v>0</v>
      </c>
      <c r="FH1529" s="471">
        <v>0</v>
      </c>
      <c r="FI1529" s="471">
        <v>0</v>
      </c>
      <c r="FJ1529" s="471">
        <v>0</v>
      </c>
      <c r="FK1529" s="471">
        <v>0</v>
      </c>
      <c r="FL1529" s="471">
        <v>0</v>
      </c>
      <c r="FM1529" s="471">
        <v>0</v>
      </c>
      <c r="FN1529" s="471">
        <v>0</v>
      </c>
      <c r="FO1529" s="496">
        <v>0</v>
      </c>
      <c r="FP1529" s="503">
        <v>200</v>
      </c>
      <c r="FQ1529" s="471">
        <v>2</v>
      </c>
      <c r="FR1529" s="471">
        <v>9</v>
      </c>
      <c r="FS1529" s="471">
        <v>9</v>
      </c>
      <c r="FT1529" s="471">
        <v>3</v>
      </c>
      <c r="FU1529" s="471">
        <v>4</v>
      </c>
      <c r="FV1529" s="471">
        <v>4</v>
      </c>
      <c r="FW1529" s="471">
        <v>1</v>
      </c>
      <c r="FX1529" s="471">
        <v>0</v>
      </c>
      <c r="FY1529" s="496">
        <v>32</v>
      </c>
      <c r="FZ1529" s="503">
        <v>0</v>
      </c>
      <c r="GA1529" s="471">
        <v>0</v>
      </c>
      <c r="GB1529" s="471">
        <v>0</v>
      </c>
      <c r="GC1529" s="471">
        <v>0</v>
      </c>
      <c r="GD1529" s="471">
        <v>0</v>
      </c>
      <c r="GE1529" s="471">
        <v>0</v>
      </c>
      <c r="GF1529" s="471">
        <v>0</v>
      </c>
      <c r="GG1529" s="471">
        <v>0</v>
      </c>
      <c r="GH1529" s="471">
        <v>0</v>
      </c>
      <c r="GI1529" s="496">
        <v>0</v>
      </c>
      <c r="GJ1529" s="471">
        <v>2</v>
      </c>
      <c r="GK1529" s="471">
        <v>9</v>
      </c>
      <c r="GL1529" s="471">
        <v>9</v>
      </c>
      <c r="GM1529" s="471">
        <v>3</v>
      </c>
      <c r="GN1529" s="471">
        <v>4</v>
      </c>
      <c r="GO1529" s="471">
        <v>4</v>
      </c>
      <c r="GP1529" s="471">
        <v>1</v>
      </c>
      <c r="GQ1529" s="471">
        <v>0</v>
      </c>
      <c r="GR1529" s="496">
        <v>32</v>
      </c>
      <c r="GS1529" s="503">
        <v>100</v>
      </c>
      <c r="GT1529" s="471">
        <v>0</v>
      </c>
      <c r="GU1529" s="471">
        <v>0</v>
      </c>
      <c r="GV1529" s="471">
        <v>0</v>
      </c>
      <c r="GW1529" s="471">
        <v>0</v>
      </c>
      <c r="GX1529" s="471">
        <v>0</v>
      </c>
      <c r="GY1529" s="471">
        <v>0</v>
      </c>
      <c r="GZ1529" s="471">
        <v>0</v>
      </c>
      <c r="HA1529" s="471">
        <v>0</v>
      </c>
      <c r="HB1529" s="496">
        <v>0</v>
      </c>
      <c r="HC1529" s="503">
        <v>150</v>
      </c>
      <c r="HD1529" s="471">
        <v>0</v>
      </c>
      <c r="HE1529" s="471">
        <v>0</v>
      </c>
      <c r="HF1529" s="471">
        <v>0</v>
      </c>
      <c r="HG1529" s="471">
        <v>0</v>
      </c>
      <c r="HH1529" s="471">
        <v>0</v>
      </c>
      <c r="HI1529" s="471">
        <v>0</v>
      </c>
      <c r="HJ1529" s="471">
        <v>0</v>
      </c>
      <c r="HK1529" s="471">
        <v>0</v>
      </c>
      <c r="HL1529" s="496">
        <v>0</v>
      </c>
      <c r="HM1529" s="503">
        <v>200</v>
      </c>
      <c r="HN1529" s="471">
        <v>0</v>
      </c>
      <c r="HO1529" s="471">
        <v>0</v>
      </c>
      <c r="HP1529" s="471">
        <v>0</v>
      </c>
      <c r="HQ1529" s="471">
        <v>0</v>
      </c>
      <c r="HR1529" s="471">
        <v>0</v>
      </c>
      <c r="HS1529" s="471">
        <v>0</v>
      </c>
      <c r="HT1529" s="471">
        <v>0</v>
      </c>
      <c r="HU1529" s="471">
        <v>0</v>
      </c>
      <c r="HV1529" s="496">
        <v>0</v>
      </c>
      <c r="HW1529" s="503">
        <v>250</v>
      </c>
      <c r="HX1529" s="471">
        <v>0</v>
      </c>
      <c r="HY1529" s="471">
        <v>0</v>
      </c>
      <c r="HZ1529" s="471">
        <v>0</v>
      </c>
      <c r="IA1529" s="471">
        <v>0</v>
      </c>
      <c r="IB1529" s="471">
        <v>0</v>
      </c>
      <c r="IC1529" s="471">
        <v>0</v>
      </c>
      <c r="ID1529" s="471">
        <v>0</v>
      </c>
      <c r="IE1529" s="471">
        <v>0</v>
      </c>
      <c r="IF1529" s="496">
        <v>0</v>
      </c>
      <c r="IG1529" s="503">
        <v>300</v>
      </c>
      <c r="IH1529" s="471">
        <v>1</v>
      </c>
      <c r="II1529" s="471">
        <v>1</v>
      </c>
      <c r="IJ1529" s="471">
        <v>5</v>
      </c>
      <c r="IK1529" s="471">
        <v>6</v>
      </c>
      <c r="IL1529" s="471">
        <v>2</v>
      </c>
      <c r="IM1529" s="471">
        <v>3</v>
      </c>
      <c r="IN1529" s="471">
        <v>1</v>
      </c>
      <c r="IO1529" s="471">
        <v>2</v>
      </c>
      <c r="IP1529" s="496">
        <v>21</v>
      </c>
      <c r="IQ1529" s="503">
        <v>0</v>
      </c>
      <c r="IR1529" s="471">
        <v>0</v>
      </c>
      <c r="IS1529" s="471">
        <v>0</v>
      </c>
      <c r="IT1529" s="471">
        <v>0</v>
      </c>
      <c r="IU1529" s="471">
        <v>0</v>
      </c>
      <c r="IV1529" s="471">
        <v>0</v>
      </c>
      <c r="IW1529" s="471">
        <v>0</v>
      </c>
      <c r="IX1529" s="471">
        <v>0</v>
      </c>
      <c r="IY1529" s="471">
        <v>0</v>
      </c>
      <c r="IZ1529" s="496">
        <v>0</v>
      </c>
      <c r="JA1529" s="471">
        <v>1</v>
      </c>
      <c r="JB1529" s="471">
        <v>1</v>
      </c>
      <c r="JC1529" s="471">
        <v>5</v>
      </c>
      <c r="JD1529" s="471">
        <v>6</v>
      </c>
      <c r="JE1529" s="471">
        <v>2</v>
      </c>
      <c r="JF1529" s="471">
        <v>3</v>
      </c>
      <c r="JG1529" s="471">
        <v>1</v>
      </c>
      <c r="JH1529" s="471">
        <v>2</v>
      </c>
      <c r="JI1529" s="471">
        <v>21</v>
      </c>
      <c r="JJ1529" s="503">
        <v>0</v>
      </c>
      <c r="JK1529" s="471">
        <v>40</v>
      </c>
      <c r="JL1529" s="471">
        <v>42</v>
      </c>
      <c r="JM1529" s="471">
        <v>73</v>
      </c>
      <c r="JN1529" s="471">
        <v>71</v>
      </c>
      <c r="JO1529" s="471">
        <v>44</v>
      </c>
      <c r="JP1529" s="471">
        <v>21</v>
      </c>
      <c r="JQ1529" s="471">
        <v>17</v>
      </c>
      <c r="JR1529" s="471">
        <v>2</v>
      </c>
      <c r="JS1529" s="496">
        <v>310</v>
      </c>
      <c r="JT1529" s="503">
        <v>10</v>
      </c>
      <c r="JU1529" s="471">
        <v>0</v>
      </c>
      <c r="JV1529" s="471">
        <v>0</v>
      </c>
      <c r="JW1529" s="471">
        <v>0</v>
      </c>
      <c r="JX1529" s="471">
        <v>0</v>
      </c>
      <c r="JY1529" s="471">
        <v>0</v>
      </c>
      <c r="JZ1529" s="471">
        <v>0</v>
      </c>
      <c r="KA1529" s="471">
        <v>0</v>
      </c>
      <c r="KB1529" s="471">
        <v>0</v>
      </c>
      <c r="KC1529" s="496">
        <v>0</v>
      </c>
      <c r="KD1529" s="503">
        <v>50</v>
      </c>
      <c r="KE1529" s="471">
        <v>26</v>
      </c>
      <c r="KF1529" s="471">
        <v>0</v>
      </c>
      <c r="KG1529" s="471">
        <v>1</v>
      </c>
      <c r="KH1529" s="471">
        <v>0</v>
      </c>
      <c r="KI1529" s="471">
        <v>0</v>
      </c>
      <c r="KJ1529" s="471">
        <v>1</v>
      </c>
      <c r="KK1529" s="471">
        <v>0</v>
      </c>
      <c r="KL1529" s="471">
        <v>0</v>
      </c>
      <c r="KM1529" s="496">
        <v>28</v>
      </c>
      <c r="KN1529" s="503">
        <v>0</v>
      </c>
      <c r="KO1529" s="471">
        <v>0</v>
      </c>
      <c r="KP1529" s="471">
        <v>0</v>
      </c>
      <c r="KQ1529" s="471">
        <v>0</v>
      </c>
      <c r="KR1529" s="471">
        <v>0</v>
      </c>
      <c r="KS1529" s="471">
        <v>0</v>
      </c>
      <c r="KT1529" s="471">
        <v>0</v>
      </c>
      <c r="KU1529" s="471">
        <v>0</v>
      </c>
      <c r="KV1529" s="471">
        <v>0</v>
      </c>
      <c r="KW1529" s="496">
        <v>0</v>
      </c>
      <c r="KX1529" s="471">
        <v>66</v>
      </c>
      <c r="KY1529" s="471">
        <v>42</v>
      </c>
      <c r="KZ1529" s="471">
        <v>74</v>
      </c>
      <c r="LA1529" s="471">
        <v>71</v>
      </c>
      <c r="LB1529" s="471">
        <v>44</v>
      </c>
      <c r="LC1529" s="471">
        <v>22</v>
      </c>
      <c r="LD1529" s="471">
        <v>17</v>
      </c>
      <c r="LE1529" s="471">
        <v>2</v>
      </c>
      <c r="LF1529" s="496">
        <v>338</v>
      </c>
      <c r="LG1529" s="262"/>
      <c r="LH1529" s="262"/>
      <c r="LI1529" s="262"/>
      <c r="LJ1529" s="262"/>
      <c r="LK1529" s="262"/>
      <c r="LL1529" s="262"/>
      <c r="LM1529" s="262"/>
      <c r="LN1529" s="262"/>
      <c r="LO1529" s="262"/>
      <c r="LP1529" s="262"/>
      <c r="LQ1529" s="262"/>
      <c r="LR1529" s="262"/>
      <c r="LS1529" s="262"/>
      <c r="LT1529" s="262"/>
      <c r="LU1529" s="262"/>
      <c r="LV1529" s="262"/>
      <c r="LW1529" s="262"/>
      <c r="LX1529" s="262"/>
      <c r="LY1529" s="262"/>
      <c r="LZ1529" s="262"/>
      <c r="MA1529" s="262"/>
      <c r="MB1529" s="262"/>
      <c r="MC1529" s="262"/>
      <c r="MD1529" s="262"/>
      <c r="ME1529" s="262"/>
      <c r="MF1529" s="262"/>
      <c r="MG1529" s="262"/>
      <c r="MH1529" s="262"/>
      <c r="MI1529" s="262"/>
      <c r="MJ1529" s="262"/>
      <c r="MK1529" s="262"/>
      <c r="ML1529" s="262"/>
      <c r="MM1529" s="262"/>
      <c r="MN1529" s="262"/>
      <c r="MO1529" s="262"/>
      <c r="MP1529" s="262"/>
      <c r="MQ1529" s="262"/>
      <c r="MR1529" s="262"/>
      <c r="MS1529" s="262"/>
      <c r="MT1529" s="262"/>
      <c r="MU1529" s="262"/>
    </row>
    <row r="1530" spans="1:359" x14ac:dyDescent="0.2">
      <c r="A1530" s="241" t="s">
        <v>475</v>
      </c>
      <c r="B1530" s="476" t="s">
        <v>1065</v>
      </c>
      <c r="C1530" s="326" t="s">
        <v>786</v>
      </c>
      <c r="D1530" s="283" t="s">
        <v>476</v>
      </c>
      <c r="E1530" s="503">
        <v>0</v>
      </c>
      <c r="F1530" s="471">
        <v>198</v>
      </c>
      <c r="G1530" s="471">
        <v>98</v>
      </c>
      <c r="H1530" s="471">
        <v>81</v>
      </c>
      <c r="I1530" s="471">
        <v>55</v>
      </c>
      <c r="J1530" s="471">
        <v>41</v>
      </c>
      <c r="K1530" s="471">
        <v>15</v>
      </c>
      <c r="L1530" s="471">
        <v>10</v>
      </c>
      <c r="M1530" s="471">
        <v>1</v>
      </c>
      <c r="N1530" s="496">
        <v>499</v>
      </c>
      <c r="O1530" s="503">
        <v>10</v>
      </c>
      <c r="P1530" s="471">
        <v>0</v>
      </c>
      <c r="Q1530" s="471">
        <v>0</v>
      </c>
      <c r="R1530" s="471">
        <v>0</v>
      </c>
      <c r="S1530" s="471">
        <v>0</v>
      </c>
      <c r="T1530" s="471">
        <v>0</v>
      </c>
      <c r="U1530" s="471">
        <v>0</v>
      </c>
      <c r="V1530" s="471">
        <v>0</v>
      </c>
      <c r="W1530" s="471">
        <v>0</v>
      </c>
      <c r="X1530" s="496">
        <v>0</v>
      </c>
      <c r="Y1530" s="503">
        <v>25</v>
      </c>
      <c r="Z1530" s="471">
        <v>0</v>
      </c>
      <c r="AA1530" s="471">
        <v>0</v>
      </c>
      <c r="AB1530" s="471">
        <v>0</v>
      </c>
      <c r="AC1530" s="471">
        <v>0</v>
      </c>
      <c r="AD1530" s="471">
        <v>0</v>
      </c>
      <c r="AE1530" s="471">
        <v>0</v>
      </c>
      <c r="AF1530" s="471">
        <v>0</v>
      </c>
      <c r="AG1530" s="471">
        <v>0</v>
      </c>
      <c r="AH1530" s="496">
        <v>0</v>
      </c>
      <c r="AI1530" s="503">
        <v>50</v>
      </c>
      <c r="AJ1530" s="471">
        <v>0</v>
      </c>
      <c r="AK1530" s="471">
        <v>0</v>
      </c>
      <c r="AL1530" s="471">
        <v>0</v>
      </c>
      <c r="AM1530" s="471">
        <v>0</v>
      </c>
      <c r="AN1530" s="471">
        <v>0</v>
      </c>
      <c r="AO1530" s="471">
        <v>0</v>
      </c>
      <c r="AP1530" s="471">
        <v>0</v>
      </c>
      <c r="AQ1530" s="471">
        <v>0</v>
      </c>
      <c r="AR1530" s="496">
        <v>0</v>
      </c>
      <c r="AS1530" s="503">
        <v>100</v>
      </c>
      <c r="AT1530" s="471">
        <v>124</v>
      </c>
      <c r="AU1530" s="471">
        <v>75</v>
      </c>
      <c r="AV1530" s="471">
        <v>50</v>
      </c>
      <c r="AW1530" s="471">
        <v>30</v>
      </c>
      <c r="AX1530" s="471">
        <v>38</v>
      </c>
      <c r="AY1530" s="471">
        <v>11</v>
      </c>
      <c r="AZ1530" s="471">
        <v>5</v>
      </c>
      <c r="BA1530" s="471">
        <v>0</v>
      </c>
      <c r="BB1530" s="496">
        <v>333</v>
      </c>
      <c r="BC1530" s="503">
        <v>0</v>
      </c>
      <c r="BD1530" s="471">
        <v>0</v>
      </c>
      <c r="BE1530" s="471">
        <v>0</v>
      </c>
      <c r="BF1530" s="471">
        <v>0</v>
      </c>
      <c r="BG1530" s="471">
        <v>0</v>
      </c>
      <c r="BH1530" s="471">
        <v>0</v>
      </c>
      <c r="BI1530" s="471">
        <v>0</v>
      </c>
      <c r="BJ1530" s="471">
        <v>0</v>
      </c>
      <c r="BK1530" s="471">
        <v>0</v>
      </c>
      <c r="BL1530" s="496">
        <v>0</v>
      </c>
      <c r="BM1530" s="471">
        <v>124</v>
      </c>
      <c r="BN1530" s="471">
        <v>75</v>
      </c>
      <c r="BO1530" s="471">
        <v>50</v>
      </c>
      <c r="BP1530" s="471">
        <v>30</v>
      </c>
      <c r="BQ1530" s="471">
        <v>38</v>
      </c>
      <c r="BR1530" s="471">
        <v>11</v>
      </c>
      <c r="BS1530" s="471">
        <v>5</v>
      </c>
      <c r="BT1530" s="471">
        <v>0</v>
      </c>
      <c r="BU1530" s="496">
        <v>333</v>
      </c>
      <c r="BV1530" s="471">
        <v>322</v>
      </c>
      <c r="BW1530" s="471">
        <v>173</v>
      </c>
      <c r="BX1530" s="471">
        <v>131</v>
      </c>
      <c r="BY1530" s="471">
        <v>85</v>
      </c>
      <c r="BZ1530" s="471">
        <v>79</v>
      </c>
      <c r="CA1530" s="471">
        <v>26</v>
      </c>
      <c r="CB1530" s="471">
        <v>15</v>
      </c>
      <c r="CC1530" s="471">
        <v>1</v>
      </c>
      <c r="CD1530" s="496">
        <v>832</v>
      </c>
      <c r="CE1530" s="503">
        <v>10</v>
      </c>
      <c r="CF1530" s="471">
        <v>0</v>
      </c>
      <c r="CG1530" s="471">
        <v>0</v>
      </c>
      <c r="CH1530" s="471">
        <v>0</v>
      </c>
      <c r="CI1530" s="471">
        <v>0</v>
      </c>
      <c r="CJ1530" s="471">
        <v>0</v>
      </c>
      <c r="CK1530" s="471">
        <v>0</v>
      </c>
      <c r="CL1530" s="471">
        <v>0</v>
      </c>
      <c r="CM1530" s="471">
        <v>0</v>
      </c>
      <c r="CN1530" s="496">
        <v>0</v>
      </c>
      <c r="CO1530" s="503">
        <v>25</v>
      </c>
      <c r="CP1530" s="471">
        <v>0</v>
      </c>
      <c r="CQ1530" s="471">
        <v>0</v>
      </c>
      <c r="CR1530" s="471">
        <v>0</v>
      </c>
      <c r="CS1530" s="471">
        <v>0</v>
      </c>
      <c r="CT1530" s="471">
        <v>0</v>
      </c>
      <c r="CU1530" s="471">
        <v>0</v>
      </c>
      <c r="CV1530" s="471">
        <v>0</v>
      </c>
      <c r="CW1530" s="471">
        <v>0</v>
      </c>
      <c r="CX1530" s="496">
        <v>0</v>
      </c>
      <c r="CY1530" s="503">
        <v>50</v>
      </c>
      <c r="CZ1530" s="471">
        <v>0</v>
      </c>
      <c r="DA1530" s="471">
        <v>0</v>
      </c>
      <c r="DB1530" s="471">
        <v>0</v>
      </c>
      <c r="DC1530" s="471">
        <v>0</v>
      </c>
      <c r="DD1530" s="471">
        <v>0</v>
      </c>
      <c r="DE1530" s="471">
        <v>0</v>
      </c>
      <c r="DF1530" s="471">
        <v>0</v>
      </c>
      <c r="DG1530" s="471">
        <v>0</v>
      </c>
      <c r="DH1530" s="496">
        <v>0</v>
      </c>
      <c r="DI1530" s="503">
        <v>100</v>
      </c>
      <c r="DJ1530" s="471">
        <v>28</v>
      </c>
      <c r="DK1530" s="471">
        <v>8</v>
      </c>
      <c r="DL1530" s="471">
        <v>7</v>
      </c>
      <c r="DM1530" s="471">
        <v>4</v>
      </c>
      <c r="DN1530" s="471">
        <v>4</v>
      </c>
      <c r="DO1530" s="471">
        <v>2</v>
      </c>
      <c r="DP1530" s="471">
        <v>6</v>
      </c>
      <c r="DQ1530" s="471">
        <v>0</v>
      </c>
      <c r="DR1530" s="496">
        <v>59</v>
      </c>
      <c r="DS1530" s="503">
        <v>0</v>
      </c>
      <c r="DT1530" s="471">
        <v>0</v>
      </c>
      <c r="DU1530" s="471">
        <v>0</v>
      </c>
      <c r="DV1530" s="471">
        <v>0</v>
      </c>
      <c r="DW1530" s="471">
        <v>0</v>
      </c>
      <c r="DX1530" s="471">
        <v>0</v>
      </c>
      <c r="DY1530" s="471">
        <v>0</v>
      </c>
      <c r="DZ1530" s="471">
        <v>0</v>
      </c>
      <c r="EA1530" s="471">
        <v>0</v>
      </c>
      <c r="EB1530" s="496">
        <v>0</v>
      </c>
      <c r="EC1530" s="471">
        <v>28</v>
      </c>
      <c r="ED1530" s="471">
        <v>8</v>
      </c>
      <c r="EE1530" s="471">
        <v>7</v>
      </c>
      <c r="EF1530" s="471">
        <v>4</v>
      </c>
      <c r="EG1530" s="471">
        <v>4</v>
      </c>
      <c r="EH1530" s="471">
        <v>2</v>
      </c>
      <c r="EI1530" s="471">
        <v>6</v>
      </c>
      <c r="EJ1530" s="471">
        <v>0</v>
      </c>
      <c r="EK1530" s="496">
        <v>59</v>
      </c>
      <c r="EL1530" s="518">
        <v>50</v>
      </c>
      <c r="EM1530" s="471">
        <v>0</v>
      </c>
      <c r="EN1530" s="471">
        <v>0</v>
      </c>
      <c r="EO1530" s="471">
        <v>0</v>
      </c>
      <c r="EP1530" s="471">
        <v>0</v>
      </c>
      <c r="EQ1530" s="471">
        <v>0</v>
      </c>
      <c r="ER1530" s="471">
        <v>0</v>
      </c>
      <c r="ES1530" s="471">
        <v>0</v>
      </c>
      <c r="ET1530" s="471">
        <v>0</v>
      </c>
      <c r="EU1530" s="496">
        <v>0</v>
      </c>
      <c r="EV1530" s="503">
        <v>100</v>
      </c>
      <c r="EW1530" s="471">
        <v>0</v>
      </c>
      <c r="EX1530" s="471">
        <v>0</v>
      </c>
      <c r="EY1530" s="471">
        <v>0</v>
      </c>
      <c r="EZ1530" s="471">
        <v>0</v>
      </c>
      <c r="FA1530" s="471">
        <v>0</v>
      </c>
      <c r="FB1530" s="471">
        <v>0</v>
      </c>
      <c r="FC1530" s="471">
        <v>0</v>
      </c>
      <c r="FD1530" s="471">
        <v>0</v>
      </c>
      <c r="FE1530" s="496">
        <v>0</v>
      </c>
      <c r="FF1530" s="503">
        <v>150</v>
      </c>
      <c r="FG1530" s="471">
        <v>0</v>
      </c>
      <c r="FH1530" s="471">
        <v>0</v>
      </c>
      <c r="FI1530" s="471">
        <v>0</v>
      </c>
      <c r="FJ1530" s="471">
        <v>0</v>
      </c>
      <c r="FK1530" s="471">
        <v>0</v>
      </c>
      <c r="FL1530" s="471">
        <v>0</v>
      </c>
      <c r="FM1530" s="471">
        <v>0</v>
      </c>
      <c r="FN1530" s="471">
        <v>0</v>
      </c>
      <c r="FO1530" s="496">
        <v>0</v>
      </c>
      <c r="FP1530" s="503">
        <v>200</v>
      </c>
      <c r="FQ1530" s="471">
        <v>3</v>
      </c>
      <c r="FR1530" s="471">
        <v>3</v>
      </c>
      <c r="FS1530" s="471">
        <v>2</v>
      </c>
      <c r="FT1530" s="471">
        <v>0</v>
      </c>
      <c r="FU1530" s="471">
        <v>0</v>
      </c>
      <c r="FV1530" s="471">
        <v>0</v>
      </c>
      <c r="FW1530" s="471">
        <v>1</v>
      </c>
      <c r="FX1530" s="471">
        <v>0</v>
      </c>
      <c r="FY1530" s="496">
        <v>9</v>
      </c>
      <c r="FZ1530" s="503">
        <v>0</v>
      </c>
      <c r="GA1530" s="471">
        <v>0</v>
      </c>
      <c r="GB1530" s="471">
        <v>0</v>
      </c>
      <c r="GC1530" s="471">
        <v>0</v>
      </c>
      <c r="GD1530" s="471">
        <v>0</v>
      </c>
      <c r="GE1530" s="471">
        <v>0</v>
      </c>
      <c r="GF1530" s="471">
        <v>0</v>
      </c>
      <c r="GG1530" s="471">
        <v>0</v>
      </c>
      <c r="GH1530" s="471">
        <v>0</v>
      </c>
      <c r="GI1530" s="496">
        <v>0</v>
      </c>
      <c r="GJ1530" s="471">
        <v>3</v>
      </c>
      <c r="GK1530" s="471">
        <v>3</v>
      </c>
      <c r="GL1530" s="471">
        <v>2</v>
      </c>
      <c r="GM1530" s="471">
        <v>0</v>
      </c>
      <c r="GN1530" s="471">
        <v>0</v>
      </c>
      <c r="GO1530" s="471">
        <v>0</v>
      </c>
      <c r="GP1530" s="471">
        <v>1</v>
      </c>
      <c r="GQ1530" s="471">
        <v>0</v>
      </c>
      <c r="GR1530" s="496">
        <v>9</v>
      </c>
      <c r="GS1530" s="503">
        <v>100</v>
      </c>
      <c r="GT1530" s="471">
        <v>0</v>
      </c>
      <c r="GU1530" s="471">
        <v>0</v>
      </c>
      <c r="GV1530" s="471">
        <v>0</v>
      </c>
      <c r="GW1530" s="471">
        <v>0</v>
      </c>
      <c r="GX1530" s="471">
        <v>0</v>
      </c>
      <c r="GY1530" s="471">
        <v>0</v>
      </c>
      <c r="GZ1530" s="471">
        <v>0</v>
      </c>
      <c r="HA1530" s="471">
        <v>0</v>
      </c>
      <c r="HB1530" s="496">
        <v>0</v>
      </c>
      <c r="HC1530" s="503">
        <v>150</v>
      </c>
      <c r="HD1530" s="471">
        <v>0</v>
      </c>
      <c r="HE1530" s="471">
        <v>0</v>
      </c>
      <c r="HF1530" s="471">
        <v>0</v>
      </c>
      <c r="HG1530" s="471">
        <v>0</v>
      </c>
      <c r="HH1530" s="471">
        <v>0</v>
      </c>
      <c r="HI1530" s="471">
        <v>0</v>
      </c>
      <c r="HJ1530" s="471">
        <v>0</v>
      </c>
      <c r="HK1530" s="471">
        <v>0</v>
      </c>
      <c r="HL1530" s="496">
        <v>0</v>
      </c>
      <c r="HM1530" s="503">
        <v>200</v>
      </c>
      <c r="HN1530" s="471">
        <v>0</v>
      </c>
      <c r="HO1530" s="471">
        <v>0</v>
      </c>
      <c r="HP1530" s="471">
        <v>0</v>
      </c>
      <c r="HQ1530" s="471">
        <v>0</v>
      </c>
      <c r="HR1530" s="471">
        <v>0</v>
      </c>
      <c r="HS1530" s="471">
        <v>0</v>
      </c>
      <c r="HT1530" s="471">
        <v>0</v>
      </c>
      <c r="HU1530" s="471">
        <v>0</v>
      </c>
      <c r="HV1530" s="496">
        <v>0</v>
      </c>
      <c r="HW1530" s="503">
        <v>250</v>
      </c>
      <c r="HX1530" s="471">
        <v>0</v>
      </c>
      <c r="HY1530" s="471">
        <v>0</v>
      </c>
      <c r="HZ1530" s="471">
        <v>0</v>
      </c>
      <c r="IA1530" s="471">
        <v>0</v>
      </c>
      <c r="IB1530" s="471">
        <v>0</v>
      </c>
      <c r="IC1530" s="471">
        <v>0</v>
      </c>
      <c r="ID1530" s="471">
        <v>0</v>
      </c>
      <c r="IE1530" s="471">
        <v>0</v>
      </c>
      <c r="IF1530" s="496">
        <v>0</v>
      </c>
      <c r="IG1530" s="503">
        <v>300</v>
      </c>
      <c r="IH1530" s="471">
        <v>4</v>
      </c>
      <c r="II1530" s="471">
        <v>2</v>
      </c>
      <c r="IJ1530" s="471">
        <v>1</v>
      </c>
      <c r="IK1530" s="471">
        <v>0</v>
      </c>
      <c r="IL1530" s="471">
        <v>1</v>
      </c>
      <c r="IM1530" s="471">
        <v>0</v>
      </c>
      <c r="IN1530" s="471">
        <v>0</v>
      </c>
      <c r="IO1530" s="471">
        <v>0</v>
      </c>
      <c r="IP1530" s="496">
        <v>8</v>
      </c>
      <c r="IQ1530" s="503">
        <v>0</v>
      </c>
      <c r="IR1530" s="471">
        <v>0</v>
      </c>
      <c r="IS1530" s="471">
        <v>0</v>
      </c>
      <c r="IT1530" s="471">
        <v>0</v>
      </c>
      <c r="IU1530" s="471">
        <v>0</v>
      </c>
      <c r="IV1530" s="471">
        <v>0</v>
      </c>
      <c r="IW1530" s="471">
        <v>0</v>
      </c>
      <c r="IX1530" s="471">
        <v>0</v>
      </c>
      <c r="IY1530" s="471">
        <v>0</v>
      </c>
      <c r="IZ1530" s="496">
        <v>0</v>
      </c>
      <c r="JA1530" s="471">
        <v>4</v>
      </c>
      <c r="JB1530" s="471">
        <v>2</v>
      </c>
      <c r="JC1530" s="471">
        <v>1</v>
      </c>
      <c r="JD1530" s="471">
        <v>0</v>
      </c>
      <c r="JE1530" s="471">
        <v>1</v>
      </c>
      <c r="JF1530" s="471">
        <v>0</v>
      </c>
      <c r="JG1530" s="471">
        <v>0</v>
      </c>
      <c r="JH1530" s="471">
        <v>0</v>
      </c>
      <c r="JI1530" s="471">
        <v>8</v>
      </c>
      <c r="JJ1530" s="503">
        <v>0</v>
      </c>
      <c r="JK1530" s="471">
        <v>55</v>
      </c>
      <c r="JL1530" s="471">
        <v>42</v>
      </c>
      <c r="JM1530" s="471">
        <v>27</v>
      </c>
      <c r="JN1530" s="471">
        <v>30</v>
      </c>
      <c r="JO1530" s="471">
        <v>18</v>
      </c>
      <c r="JP1530" s="471">
        <v>16</v>
      </c>
      <c r="JQ1530" s="471">
        <v>8</v>
      </c>
      <c r="JR1530" s="471">
        <v>2</v>
      </c>
      <c r="JS1530" s="496">
        <v>198</v>
      </c>
      <c r="JT1530" s="503">
        <v>10</v>
      </c>
      <c r="JU1530" s="471">
        <v>0</v>
      </c>
      <c r="JV1530" s="471">
        <v>0</v>
      </c>
      <c r="JW1530" s="471">
        <v>0</v>
      </c>
      <c r="JX1530" s="471">
        <v>0</v>
      </c>
      <c r="JY1530" s="471">
        <v>0</v>
      </c>
      <c r="JZ1530" s="471">
        <v>0</v>
      </c>
      <c r="KA1530" s="471">
        <v>0</v>
      </c>
      <c r="KB1530" s="471">
        <v>0</v>
      </c>
      <c r="KC1530" s="496">
        <v>0</v>
      </c>
      <c r="KD1530" s="503">
        <v>50</v>
      </c>
      <c r="KE1530" s="471">
        <v>0</v>
      </c>
      <c r="KF1530" s="471">
        <v>0</v>
      </c>
      <c r="KG1530" s="471">
        <v>0</v>
      </c>
      <c r="KH1530" s="471">
        <v>0</v>
      </c>
      <c r="KI1530" s="471">
        <v>0</v>
      </c>
      <c r="KJ1530" s="471">
        <v>0</v>
      </c>
      <c r="KK1530" s="471">
        <v>0</v>
      </c>
      <c r="KL1530" s="471">
        <v>0</v>
      </c>
      <c r="KM1530" s="496">
        <v>0</v>
      </c>
      <c r="KN1530" s="503">
        <v>0</v>
      </c>
      <c r="KO1530" s="471">
        <v>0</v>
      </c>
      <c r="KP1530" s="471">
        <v>0</v>
      </c>
      <c r="KQ1530" s="471">
        <v>0</v>
      </c>
      <c r="KR1530" s="471">
        <v>0</v>
      </c>
      <c r="KS1530" s="471">
        <v>0</v>
      </c>
      <c r="KT1530" s="471">
        <v>0</v>
      </c>
      <c r="KU1530" s="471">
        <v>0</v>
      </c>
      <c r="KV1530" s="471">
        <v>0</v>
      </c>
      <c r="KW1530" s="496">
        <v>0</v>
      </c>
      <c r="KX1530" s="471">
        <v>55</v>
      </c>
      <c r="KY1530" s="471">
        <v>42</v>
      </c>
      <c r="KZ1530" s="471">
        <v>27</v>
      </c>
      <c r="LA1530" s="471">
        <v>30</v>
      </c>
      <c r="LB1530" s="471">
        <v>18</v>
      </c>
      <c r="LC1530" s="471">
        <v>16</v>
      </c>
      <c r="LD1530" s="471">
        <v>8</v>
      </c>
      <c r="LE1530" s="471">
        <v>2</v>
      </c>
      <c r="LF1530" s="496">
        <v>198</v>
      </c>
      <c r="LG1530" s="262"/>
      <c r="LH1530" s="262"/>
      <c r="LI1530" s="262"/>
      <c r="LJ1530" s="262"/>
      <c r="LK1530" s="262"/>
      <c r="LL1530" s="262"/>
      <c r="LM1530" s="262"/>
      <c r="LN1530" s="262"/>
      <c r="LO1530" s="262"/>
      <c r="LP1530" s="262"/>
      <c r="LQ1530" s="262"/>
      <c r="LR1530" s="262"/>
      <c r="LS1530" s="262"/>
      <c r="LT1530" s="262"/>
      <c r="LU1530" s="262"/>
      <c r="LV1530" s="262"/>
      <c r="LW1530" s="262"/>
      <c r="LX1530" s="262"/>
      <c r="LY1530" s="262"/>
      <c r="LZ1530" s="262"/>
      <c r="MA1530" s="262"/>
      <c r="MB1530" s="262"/>
      <c r="MC1530" s="262"/>
      <c r="MD1530" s="262"/>
      <c r="ME1530" s="262"/>
      <c r="MF1530" s="262"/>
      <c r="MG1530" s="262"/>
      <c r="MH1530" s="262"/>
      <c r="MI1530" s="262"/>
      <c r="MJ1530" s="262"/>
      <c r="MK1530" s="262"/>
      <c r="ML1530" s="262"/>
      <c r="MM1530" s="262"/>
      <c r="MN1530" s="262"/>
      <c r="MO1530" s="262"/>
      <c r="MP1530" s="262"/>
      <c r="MQ1530" s="262"/>
      <c r="MR1530" s="262"/>
      <c r="MS1530" s="262"/>
      <c r="MT1530" s="262"/>
      <c r="MU1530" s="262"/>
    </row>
    <row r="1531" spans="1:359" x14ac:dyDescent="0.2">
      <c r="A1531" s="241" t="s">
        <v>477</v>
      </c>
      <c r="B1531" s="476" t="s">
        <v>1066</v>
      </c>
      <c r="C1531" s="326" t="s">
        <v>801</v>
      </c>
      <c r="D1531" s="283" t="s">
        <v>1067</v>
      </c>
      <c r="E1531" s="503">
        <v>0</v>
      </c>
      <c r="F1531" s="471">
        <v>280</v>
      </c>
      <c r="G1531" s="471">
        <v>469</v>
      </c>
      <c r="H1531" s="471">
        <v>347</v>
      </c>
      <c r="I1531" s="471">
        <v>211</v>
      </c>
      <c r="J1531" s="471">
        <v>103</v>
      </c>
      <c r="K1531" s="471">
        <v>46</v>
      </c>
      <c r="L1531" s="471">
        <v>18</v>
      </c>
      <c r="M1531" s="471">
        <v>4</v>
      </c>
      <c r="N1531" s="496">
        <v>1478</v>
      </c>
      <c r="O1531" s="503">
        <v>10</v>
      </c>
      <c r="P1531" s="471">
        <v>0</v>
      </c>
      <c r="Q1531" s="471">
        <v>0</v>
      </c>
      <c r="R1531" s="471">
        <v>0</v>
      </c>
      <c r="S1531" s="471">
        <v>0</v>
      </c>
      <c r="T1531" s="471">
        <v>0</v>
      </c>
      <c r="U1531" s="471">
        <v>0</v>
      </c>
      <c r="V1531" s="471">
        <v>0</v>
      </c>
      <c r="W1531" s="471">
        <v>0</v>
      </c>
      <c r="X1531" s="496">
        <v>0</v>
      </c>
      <c r="Y1531" s="503">
        <v>25</v>
      </c>
      <c r="Z1531" s="471">
        <v>0</v>
      </c>
      <c r="AA1531" s="471">
        <v>0</v>
      </c>
      <c r="AB1531" s="471">
        <v>0</v>
      </c>
      <c r="AC1531" s="471">
        <v>0</v>
      </c>
      <c r="AD1531" s="471">
        <v>0</v>
      </c>
      <c r="AE1531" s="471">
        <v>0</v>
      </c>
      <c r="AF1531" s="471">
        <v>0</v>
      </c>
      <c r="AG1531" s="471">
        <v>0</v>
      </c>
      <c r="AH1531" s="496">
        <v>0</v>
      </c>
      <c r="AI1531" s="503">
        <v>50</v>
      </c>
      <c r="AJ1531" s="471">
        <v>0</v>
      </c>
      <c r="AK1531" s="471">
        <v>0</v>
      </c>
      <c r="AL1531" s="471">
        <v>0</v>
      </c>
      <c r="AM1531" s="471">
        <v>0</v>
      </c>
      <c r="AN1531" s="471">
        <v>0</v>
      </c>
      <c r="AO1531" s="471">
        <v>0</v>
      </c>
      <c r="AP1531" s="471">
        <v>0</v>
      </c>
      <c r="AQ1531" s="471">
        <v>0</v>
      </c>
      <c r="AR1531" s="496">
        <v>0</v>
      </c>
      <c r="AS1531" s="503">
        <v>100</v>
      </c>
      <c r="AT1531" s="471">
        <v>0</v>
      </c>
      <c r="AU1531" s="471">
        <v>0</v>
      </c>
      <c r="AV1531" s="471">
        <v>0</v>
      </c>
      <c r="AW1531" s="471">
        <v>0</v>
      </c>
      <c r="AX1531" s="471">
        <v>0</v>
      </c>
      <c r="AY1531" s="471">
        <v>0</v>
      </c>
      <c r="AZ1531" s="471">
        <v>0</v>
      </c>
      <c r="BA1531" s="471">
        <v>0</v>
      </c>
      <c r="BB1531" s="496">
        <v>0</v>
      </c>
      <c r="BC1531" s="503">
        <v>0</v>
      </c>
      <c r="BD1531" s="471">
        <v>0</v>
      </c>
      <c r="BE1531" s="471">
        <v>0</v>
      </c>
      <c r="BF1531" s="471">
        <v>0</v>
      </c>
      <c r="BG1531" s="471">
        <v>0</v>
      </c>
      <c r="BH1531" s="471">
        <v>0</v>
      </c>
      <c r="BI1531" s="471">
        <v>0</v>
      </c>
      <c r="BJ1531" s="471">
        <v>0</v>
      </c>
      <c r="BK1531" s="471">
        <v>0</v>
      </c>
      <c r="BL1531" s="496">
        <v>0</v>
      </c>
      <c r="BM1531" s="471">
        <v>0</v>
      </c>
      <c r="BN1531" s="471">
        <v>0</v>
      </c>
      <c r="BO1531" s="471">
        <v>0</v>
      </c>
      <c r="BP1531" s="471">
        <v>0</v>
      </c>
      <c r="BQ1531" s="471">
        <v>0</v>
      </c>
      <c r="BR1531" s="471">
        <v>0</v>
      </c>
      <c r="BS1531" s="471">
        <v>0</v>
      </c>
      <c r="BT1531" s="471">
        <v>0</v>
      </c>
      <c r="BU1531" s="496">
        <v>0</v>
      </c>
      <c r="BV1531" s="471">
        <v>280</v>
      </c>
      <c r="BW1531" s="471">
        <v>469</v>
      </c>
      <c r="BX1531" s="471">
        <v>347</v>
      </c>
      <c r="BY1531" s="471">
        <v>211</v>
      </c>
      <c r="BZ1531" s="471">
        <v>103</v>
      </c>
      <c r="CA1531" s="471">
        <v>46</v>
      </c>
      <c r="CB1531" s="471">
        <v>18</v>
      </c>
      <c r="CC1531" s="471">
        <v>4</v>
      </c>
      <c r="CD1531" s="496">
        <v>1478</v>
      </c>
      <c r="CE1531" s="503">
        <v>10</v>
      </c>
      <c r="CF1531" s="471">
        <v>0</v>
      </c>
      <c r="CG1531" s="471">
        <v>0</v>
      </c>
      <c r="CH1531" s="471">
        <v>0</v>
      </c>
      <c r="CI1531" s="471">
        <v>0</v>
      </c>
      <c r="CJ1531" s="471">
        <v>0</v>
      </c>
      <c r="CK1531" s="471">
        <v>0</v>
      </c>
      <c r="CL1531" s="471">
        <v>0</v>
      </c>
      <c r="CM1531" s="471">
        <v>0</v>
      </c>
      <c r="CN1531" s="496">
        <v>0</v>
      </c>
      <c r="CO1531" s="503">
        <v>25</v>
      </c>
      <c r="CP1531" s="471">
        <v>0</v>
      </c>
      <c r="CQ1531" s="471">
        <v>0</v>
      </c>
      <c r="CR1531" s="471">
        <v>0</v>
      </c>
      <c r="CS1531" s="471">
        <v>0</v>
      </c>
      <c r="CT1531" s="471">
        <v>0</v>
      </c>
      <c r="CU1531" s="471">
        <v>0</v>
      </c>
      <c r="CV1531" s="471">
        <v>0</v>
      </c>
      <c r="CW1531" s="471">
        <v>0</v>
      </c>
      <c r="CX1531" s="496">
        <v>0</v>
      </c>
      <c r="CY1531" s="503">
        <v>50</v>
      </c>
      <c r="CZ1531" s="471">
        <v>0</v>
      </c>
      <c r="DA1531" s="471">
        <v>0</v>
      </c>
      <c r="DB1531" s="471">
        <v>0</v>
      </c>
      <c r="DC1531" s="471">
        <v>0</v>
      </c>
      <c r="DD1531" s="471">
        <v>0</v>
      </c>
      <c r="DE1531" s="471">
        <v>0</v>
      </c>
      <c r="DF1531" s="471">
        <v>0</v>
      </c>
      <c r="DG1531" s="471">
        <v>0</v>
      </c>
      <c r="DH1531" s="496">
        <v>0</v>
      </c>
      <c r="DI1531" s="503">
        <v>100</v>
      </c>
      <c r="DJ1531" s="471">
        <v>17</v>
      </c>
      <c r="DK1531" s="471">
        <v>27</v>
      </c>
      <c r="DL1531" s="471">
        <v>12</v>
      </c>
      <c r="DM1531" s="471">
        <v>7</v>
      </c>
      <c r="DN1531" s="471">
        <v>5</v>
      </c>
      <c r="DO1531" s="471">
        <v>6</v>
      </c>
      <c r="DP1531" s="471">
        <v>4</v>
      </c>
      <c r="DQ1531" s="471">
        <v>0</v>
      </c>
      <c r="DR1531" s="496">
        <v>78</v>
      </c>
      <c r="DS1531" s="503">
        <v>0</v>
      </c>
      <c r="DT1531" s="471">
        <v>0</v>
      </c>
      <c r="DU1531" s="471">
        <v>0</v>
      </c>
      <c r="DV1531" s="471">
        <v>0</v>
      </c>
      <c r="DW1531" s="471">
        <v>0</v>
      </c>
      <c r="DX1531" s="471">
        <v>0</v>
      </c>
      <c r="DY1531" s="471">
        <v>0</v>
      </c>
      <c r="DZ1531" s="471">
        <v>0</v>
      </c>
      <c r="EA1531" s="471">
        <v>0</v>
      </c>
      <c r="EB1531" s="496">
        <v>0</v>
      </c>
      <c r="EC1531" s="471">
        <v>17</v>
      </c>
      <c r="ED1531" s="471">
        <v>27</v>
      </c>
      <c r="EE1531" s="471">
        <v>12</v>
      </c>
      <c r="EF1531" s="471">
        <v>7</v>
      </c>
      <c r="EG1531" s="471">
        <v>5</v>
      </c>
      <c r="EH1531" s="471">
        <v>6</v>
      </c>
      <c r="EI1531" s="471">
        <v>4</v>
      </c>
      <c r="EJ1531" s="471">
        <v>0</v>
      </c>
      <c r="EK1531" s="496">
        <v>78</v>
      </c>
      <c r="EL1531" s="518">
        <v>50</v>
      </c>
      <c r="EM1531" s="471">
        <v>0</v>
      </c>
      <c r="EN1531" s="471">
        <v>0</v>
      </c>
      <c r="EO1531" s="471">
        <v>0</v>
      </c>
      <c r="EP1531" s="471">
        <v>0</v>
      </c>
      <c r="EQ1531" s="471">
        <v>0</v>
      </c>
      <c r="ER1531" s="471">
        <v>0</v>
      </c>
      <c r="ES1531" s="471">
        <v>0</v>
      </c>
      <c r="ET1531" s="471">
        <v>0</v>
      </c>
      <c r="EU1531" s="496">
        <v>0</v>
      </c>
      <c r="EV1531" s="503">
        <v>100</v>
      </c>
      <c r="EW1531" s="471">
        <v>0</v>
      </c>
      <c r="EX1531" s="471">
        <v>0</v>
      </c>
      <c r="EY1531" s="471">
        <v>0</v>
      </c>
      <c r="EZ1531" s="471">
        <v>0</v>
      </c>
      <c r="FA1531" s="471">
        <v>0</v>
      </c>
      <c r="FB1531" s="471">
        <v>0</v>
      </c>
      <c r="FC1531" s="471">
        <v>0</v>
      </c>
      <c r="FD1531" s="471">
        <v>0</v>
      </c>
      <c r="FE1531" s="496">
        <v>0</v>
      </c>
      <c r="FF1531" s="503">
        <v>150</v>
      </c>
      <c r="FG1531" s="471">
        <v>0</v>
      </c>
      <c r="FH1531" s="471">
        <v>0</v>
      </c>
      <c r="FI1531" s="471">
        <v>0</v>
      </c>
      <c r="FJ1531" s="471">
        <v>0</v>
      </c>
      <c r="FK1531" s="471">
        <v>0</v>
      </c>
      <c r="FL1531" s="471">
        <v>0</v>
      </c>
      <c r="FM1531" s="471">
        <v>0</v>
      </c>
      <c r="FN1531" s="471">
        <v>0</v>
      </c>
      <c r="FO1531" s="496">
        <v>0</v>
      </c>
      <c r="FP1531" s="503">
        <v>200</v>
      </c>
      <c r="FQ1531" s="471">
        <v>5</v>
      </c>
      <c r="FR1531" s="471">
        <v>7</v>
      </c>
      <c r="FS1531" s="471">
        <v>5</v>
      </c>
      <c r="FT1531" s="471">
        <v>3</v>
      </c>
      <c r="FU1531" s="471">
        <v>1</v>
      </c>
      <c r="FV1531" s="471">
        <v>0</v>
      </c>
      <c r="FW1531" s="471">
        <v>1</v>
      </c>
      <c r="FX1531" s="471">
        <v>1</v>
      </c>
      <c r="FY1531" s="496">
        <v>23</v>
      </c>
      <c r="FZ1531" s="503">
        <v>0</v>
      </c>
      <c r="GA1531" s="471">
        <v>0</v>
      </c>
      <c r="GB1531" s="471">
        <v>0</v>
      </c>
      <c r="GC1531" s="471">
        <v>0</v>
      </c>
      <c r="GD1531" s="471">
        <v>0</v>
      </c>
      <c r="GE1531" s="471">
        <v>0</v>
      </c>
      <c r="GF1531" s="471">
        <v>0</v>
      </c>
      <c r="GG1531" s="471">
        <v>0</v>
      </c>
      <c r="GH1531" s="471">
        <v>0</v>
      </c>
      <c r="GI1531" s="496">
        <v>0</v>
      </c>
      <c r="GJ1531" s="471">
        <v>5</v>
      </c>
      <c r="GK1531" s="471">
        <v>7</v>
      </c>
      <c r="GL1531" s="471">
        <v>5</v>
      </c>
      <c r="GM1531" s="471">
        <v>3</v>
      </c>
      <c r="GN1531" s="471">
        <v>1</v>
      </c>
      <c r="GO1531" s="471">
        <v>0</v>
      </c>
      <c r="GP1531" s="471">
        <v>1</v>
      </c>
      <c r="GQ1531" s="471">
        <v>1</v>
      </c>
      <c r="GR1531" s="496">
        <v>23</v>
      </c>
      <c r="GS1531" s="503">
        <v>100</v>
      </c>
      <c r="GT1531" s="471">
        <v>0</v>
      </c>
      <c r="GU1531" s="471">
        <v>0</v>
      </c>
      <c r="GV1531" s="471">
        <v>0</v>
      </c>
      <c r="GW1531" s="471">
        <v>0</v>
      </c>
      <c r="GX1531" s="471">
        <v>0</v>
      </c>
      <c r="GY1531" s="471">
        <v>0</v>
      </c>
      <c r="GZ1531" s="471">
        <v>0</v>
      </c>
      <c r="HA1531" s="471">
        <v>0</v>
      </c>
      <c r="HB1531" s="496">
        <v>0</v>
      </c>
      <c r="HC1531" s="503">
        <v>150</v>
      </c>
      <c r="HD1531" s="471">
        <v>0</v>
      </c>
      <c r="HE1531" s="471">
        <v>0</v>
      </c>
      <c r="HF1531" s="471">
        <v>0</v>
      </c>
      <c r="HG1531" s="471">
        <v>0</v>
      </c>
      <c r="HH1531" s="471">
        <v>0</v>
      </c>
      <c r="HI1531" s="471">
        <v>0</v>
      </c>
      <c r="HJ1531" s="471">
        <v>0</v>
      </c>
      <c r="HK1531" s="471">
        <v>0</v>
      </c>
      <c r="HL1531" s="496">
        <v>0</v>
      </c>
      <c r="HM1531" s="503">
        <v>200</v>
      </c>
      <c r="HN1531" s="471">
        <v>0</v>
      </c>
      <c r="HO1531" s="471">
        <v>0</v>
      </c>
      <c r="HP1531" s="471">
        <v>0</v>
      </c>
      <c r="HQ1531" s="471">
        <v>0</v>
      </c>
      <c r="HR1531" s="471">
        <v>0</v>
      </c>
      <c r="HS1531" s="471">
        <v>0</v>
      </c>
      <c r="HT1531" s="471">
        <v>0</v>
      </c>
      <c r="HU1531" s="471">
        <v>0</v>
      </c>
      <c r="HV1531" s="496">
        <v>0</v>
      </c>
      <c r="HW1531" s="503">
        <v>250</v>
      </c>
      <c r="HX1531" s="471">
        <v>0</v>
      </c>
      <c r="HY1531" s="471">
        <v>0</v>
      </c>
      <c r="HZ1531" s="471">
        <v>0</v>
      </c>
      <c r="IA1531" s="471">
        <v>0</v>
      </c>
      <c r="IB1531" s="471">
        <v>0</v>
      </c>
      <c r="IC1531" s="471">
        <v>0</v>
      </c>
      <c r="ID1531" s="471">
        <v>0</v>
      </c>
      <c r="IE1531" s="471">
        <v>0</v>
      </c>
      <c r="IF1531" s="496">
        <v>0</v>
      </c>
      <c r="IG1531" s="503">
        <v>300</v>
      </c>
      <c r="IH1531" s="471">
        <v>2</v>
      </c>
      <c r="II1531" s="471">
        <v>1</v>
      </c>
      <c r="IJ1531" s="471">
        <v>2</v>
      </c>
      <c r="IK1531" s="471">
        <v>2</v>
      </c>
      <c r="IL1531" s="471">
        <v>1</v>
      </c>
      <c r="IM1531" s="471">
        <v>0</v>
      </c>
      <c r="IN1531" s="471">
        <v>0</v>
      </c>
      <c r="IO1531" s="471">
        <v>0</v>
      </c>
      <c r="IP1531" s="496">
        <v>8</v>
      </c>
      <c r="IQ1531" s="503">
        <v>0</v>
      </c>
      <c r="IR1531" s="471">
        <v>0</v>
      </c>
      <c r="IS1531" s="471">
        <v>0</v>
      </c>
      <c r="IT1531" s="471">
        <v>0</v>
      </c>
      <c r="IU1531" s="471">
        <v>0</v>
      </c>
      <c r="IV1531" s="471">
        <v>0</v>
      </c>
      <c r="IW1531" s="471">
        <v>0</v>
      </c>
      <c r="IX1531" s="471">
        <v>0</v>
      </c>
      <c r="IY1531" s="471">
        <v>0</v>
      </c>
      <c r="IZ1531" s="496">
        <v>0</v>
      </c>
      <c r="JA1531" s="471">
        <v>2</v>
      </c>
      <c r="JB1531" s="471">
        <v>1</v>
      </c>
      <c r="JC1531" s="471">
        <v>2</v>
      </c>
      <c r="JD1531" s="471">
        <v>2</v>
      </c>
      <c r="JE1531" s="471">
        <v>1</v>
      </c>
      <c r="JF1531" s="471">
        <v>0</v>
      </c>
      <c r="JG1531" s="471">
        <v>0</v>
      </c>
      <c r="JH1531" s="471">
        <v>0</v>
      </c>
      <c r="JI1531" s="471">
        <v>8</v>
      </c>
      <c r="JJ1531" s="503">
        <v>0</v>
      </c>
      <c r="JK1531" s="471">
        <v>9</v>
      </c>
      <c r="JL1531" s="471">
        <v>13</v>
      </c>
      <c r="JM1531" s="471">
        <v>26</v>
      </c>
      <c r="JN1531" s="471">
        <v>18</v>
      </c>
      <c r="JO1531" s="471">
        <v>8</v>
      </c>
      <c r="JP1531" s="471">
        <v>2</v>
      </c>
      <c r="JQ1531" s="471">
        <v>11</v>
      </c>
      <c r="JR1531" s="471">
        <v>2</v>
      </c>
      <c r="JS1531" s="496">
        <v>89</v>
      </c>
      <c r="JT1531" s="503">
        <v>10</v>
      </c>
      <c r="JU1531" s="471">
        <v>0</v>
      </c>
      <c r="JV1531" s="471">
        <v>0</v>
      </c>
      <c r="JW1531" s="471">
        <v>0</v>
      </c>
      <c r="JX1531" s="471">
        <v>0</v>
      </c>
      <c r="JY1531" s="471">
        <v>0</v>
      </c>
      <c r="JZ1531" s="471">
        <v>0</v>
      </c>
      <c r="KA1531" s="471">
        <v>0</v>
      </c>
      <c r="KB1531" s="471">
        <v>0</v>
      </c>
      <c r="KC1531" s="496">
        <v>0</v>
      </c>
      <c r="KD1531" s="503">
        <v>50</v>
      </c>
      <c r="KE1531" s="471">
        <v>1</v>
      </c>
      <c r="KF1531" s="471">
        <v>1</v>
      </c>
      <c r="KG1531" s="471">
        <v>1</v>
      </c>
      <c r="KH1531" s="471">
        <v>0</v>
      </c>
      <c r="KI1531" s="471">
        <v>0</v>
      </c>
      <c r="KJ1531" s="471">
        <v>0</v>
      </c>
      <c r="KK1531" s="471">
        <v>0</v>
      </c>
      <c r="KL1531" s="471">
        <v>0</v>
      </c>
      <c r="KM1531" s="496">
        <v>3</v>
      </c>
      <c r="KN1531" s="503">
        <v>0</v>
      </c>
      <c r="KO1531" s="471">
        <v>0</v>
      </c>
      <c r="KP1531" s="471">
        <v>0</v>
      </c>
      <c r="KQ1531" s="471">
        <v>0</v>
      </c>
      <c r="KR1531" s="471">
        <v>0</v>
      </c>
      <c r="KS1531" s="471">
        <v>0</v>
      </c>
      <c r="KT1531" s="471">
        <v>0</v>
      </c>
      <c r="KU1531" s="471">
        <v>0</v>
      </c>
      <c r="KV1531" s="471">
        <v>0</v>
      </c>
      <c r="KW1531" s="496">
        <v>0</v>
      </c>
      <c r="KX1531" s="471">
        <v>10</v>
      </c>
      <c r="KY1531" s="471">
        <v>14</v>
      </c>
      <c r="KZ1531" s="471">
        <v>27</v>
      </c>
      <c r="LA1531" s="471">
        <v>18</v>
      </c>
      <c r="LB1531" s="471">
        <v>8</v>
      </c>
      <c r="LC1531" s="471">
        <v>2</v>
      </c>
      <c r="LD1531" s="471">
        <v>11</v>
      </c>
      <c r="LE1531" s="471">
        <v>2</v>
      </c>
      <c r="LF1531" s="496">
        <v>92</v>
      </c>
      <c r="LG1531" s="262"/>
      <c r="LH1531" s="262"/>
      <c r="LI1531" s="262"/>
      <c r="LJ1531" s="262"/>
      <c r="LK1531" s="262"/>
      <c r="LL1531" s="262"/>
      <c r="LM1531" s="262"/>
      <c r="LN1531" s="262"/>
      <c r="LO1531" s="262"/>
      <c r="LP1531" s="262"/>
      <c r="LQ1531" s="262"/>
      <c r="LR1531" s="262"/>
      <c r="LS1531" s="262"/>
      <c r="LT1531" s="262"/>
      <c r="LU1531" s="262"/>
      <c r="LV1531" s="262"/>
      <c r="LW1531" s="262"/>
      <c r="LX1531" s="262"/>
      <c r="LY1531" s="262"/>
      <c r="LZ1531" s="262"/>
      <c r="MA1531" s="262"/>
      <c r="MB1531" s="262"/>
      <c r="MC1531" s="262"/>
      <c r="MD1531" s="262"/>
      <c r="ME1531" s="262"/>
      <c r="MF1531" s="262"/>
      <c r="MG1531" s="262"/>
      <c r="MH1531" s="262"/>
      <c r="MI1531" s="262"/>
      <c r="MJ1531" s="262"/>
      <c r="MK1531" s="262"/>
      <c r="ML1531" s="262"/>
      <c r="MM1531" s="262"/>
      <c r="MN1531" s="262"/>
      <c r="MO1531" s="262"/>
      <c r="MP1531" s="262"/>
      <c r="MQ1531" s="262"/>
      <c r="MR1531" s="262"/>
      <c r="MS1531" s="262"/>
      <c r="MT1531" s="262"/>
      <c r="MU1531" s="262"/>
    </row>
    <row r="1532" spans="1:359" x14ac:dyDescent="0.2">
      <c r="A1532" s="241" t="s">
        <v>478</v>
      </c>
      <c r="B1532" s="476" t="s">
        <v>1068</v>
      </c>
      <c r="C1532" s="326" t="s">
        <v>801</v>
      </c>
      <c r="D1532" s="283" t="s">
        <v>479</v>
      </c>
      <c r="E1532" s="503">
        <v>0</v>
      </c>
      <c r="F1532" s="471">
        <v>43</v>
      </c>
      <c r="G1532" s="471">
        <v>52</v>
      </c>
      <c r="H1532" s="471">
        <v>44</v>
      </c>
      <c r="I1532" s="471">
        <v>36</v>
      </c>
      <c r="J1532" s="471">
        <v>27</v>
      </c>
      <c r="K1532" s="471">
        <v>16</v>
      </c>
      <c r="L1532" s="471">
        <v>15</v>
      </c>
      <c r="M1532" s="471">
        <v>5</v>
      </c>
      <c r="N1532" s="496">
        <v>238</v>
      </c>
      <c r="O1532" s="503">
        <v>10</v>
      </c>
      <c r="P1532" s="471">
        <v>0</v>
      </c>
      <c r="Q1532" s="471">
        <v>0</v>
      </c>
      <c r="R1532" s="471">
        <v>0</v>
      </c>
      <c r="S1532" s="471">
        <v>0</v>
      </c>
      <c r="T1532" s="471">
        <v>0</v>
      </c>
      <c r="U1532" s="471">
        <v>0</v>
      </c>
      <c r="V1532" s="471">
        <v>0</v>
      </c>
      <c r="W1532" s="471">
        <v>0</v>
      </c>
      <c r="X1532" s="496">
        <v>0</v>
      </c>
      <c r="Y1532" s="503">
        <v>25</v>
      </c>
      <c r="Z1532" s="471">
        <v>0</v>
      </c>
      <c r="AA1532" s="471">
        <v>0</v>
      </c>
      <c r="AB1532" s="471">
        <v>0</v>
      </c>
      <c r="AC1532" s="471">
        <v>0</v>
      </c>
      <c r="AD1532" s="471">
        <v>0</v>
      </c>
      <c r="AE1532" s="471">
        <v>0</v>
      </c>
      <c r="AF1532" s="471">
        <v>0</v>
      </c>
      <c r="AG1532" s="471">
        <v>0</v>
      </c>
      <c r="AH1532" s="496">
        <v>0</v>
      </c>
      <c r="AI1532" s="503">
        <v>50</v>
      </c>
      <c r="AJ1532" s="471">
        <v>6</v>
      </c>
      <c r="AK1532" s="471">
        <v>6</v>
      </c>
      <c r="AL1532" s="471">
        <v>19</v>
      </c>
      <c r="AM1532" s="471">
        <v>16</v>
      </c>
      <c r="AN1532" s="471">
        <v>11</v>
      </c>
      <c r="AO1532" s="471">
        <v>8</v>
      </c>
      <c r="AP1532" s="471">
        <v>5</v>
      </c>
      <c r="AQ1532" s="471">
        <v>2</v>
      </c>
      <c r="AR1532" s="496">
        <v>73</v>
      </c>
      <c r="AS1532" s="503">
        <v>100</v>
      </c>
      <c r="AT1532" s="471">
        <v>7</v>
      </c>
      <c r="AU1532" s="471">
        <v>16</v>
      </c>
      <c r="AV1532" s="471">
        <v>8</v>
      </c>
      <c r="AW1532" s="471">
        <v>8</v>
      </c>
      <c r="AX1532" s="471">
        <v>4</v>
      </c>
      <c r="AY1532" s="471">
        <v>3</v>
      </c>
      <c r="AZ1532" s="471">
        <v>1</v>
      </c>
      <c r="BA1532" s="471">
        <v>0</v>
      </c>
      <c r="BB1532" s="496">
        <v>47</v>
      </c>
      <c r="BC1532" s="503">
        <v>0</v>
      </c>
      <c r="BD1532" s="471">
        <v>0</v>
      </c>
      <c r="BE1532" s="471">
        <v>0</v>
      </c>
      <c r="BF1532" s="471">
        <v>0</v>
      </c>
      <c r="BG1532" s="471">
        <v>0</v>
      </c>
      <c r="BH1532" s="471">
        <v>0</v>
      </c>
      <c r="BI1532" s="471">
        <v>0</v>
      </c>
      <c r="BJ1532" s="471">
        <v>0</v>
      </c>
      <c r="BK1532" s="471">
        <v>0</v>
      </c>
      <c r="BL1532" s="496">
        <v>0</v>
      </c>
      <c r="BM1532" s="471">
        <v>13</v>
      </c>
      <c r="BN1532" s="471">
        <v>22</v>
      </c>
      <c r="BO1532" s="471">
        <v>27</v>
      </c>
      <c r="BP1532" s="471">
        <v>24</v>
      </c>
      <c r="BQ1532" s="471">
        <v>15</v>
      </c>
      <c r="BR1532" s="471">
        <v>11</v>
      </c>
      <c r="BS1532" s="471">
        <v>6</v>
      </c>
      <c r="BT1532" s="471">
        <v>2</v>
      </c>
      <c r="BU1532" s="496">
        <v>120</v>
      </c>
      <c r="BV1532" s="471">
        <v>56</v>
      </c>
      <c r="BW1532" s="471">
        <v>74</v>
      </c>
      <c r="BX1532" s="471">
        <v>71</v>
      </c>
      <c r="BY1532" s="471">
        <v>60</v>
      </c>
      <c r="BZ1532" s="471">
        <v>42</v>
      </c>
      <c r="CA1532" s="471">
        <v>27</v>
      </c>
      <c r="CB1532" s="471">
        <v>21</v>
      </c>
      <c r="CC1532" s="471">
        <v>7</v>
      </c>
      <c r="CD1532" s="496">
        <v>358</v>
      </c>
      <c r="CE1532" s="503">
        <v>10</v>
      </c>
      <c r="CF1532" s="471">
        <v>0</v>
      </c>
      <c r="CG1532" s="471">
        <v>0</v>
      </c>
      <c r="CH1532" s="471">
        <v>0</v>
      </c>
      <c r="CI1532" s="471">
        <v>0</v>
      </c>
      <c r="CJ1532" s="471">
        <v>0</v>
      </c>
      <c r="CK1532" s="471">
        <v>0</v>
      </c>
      <c r="CL1532" s="471">
        <v>0</v>
      </c>
      <c r="CM1532" s="471">
        <v>0</v>
      </c>
      <c r="CN1532" s="496">
        <v>0</v>
      </c>
      <c r="CO1532" s="503">
        <v>25</v>
      </c>
      <c r="CP1532" s="471">
        <v>0</v>
      </c>
      <c r="CQ1532" s="471">
        <v>0</v>
      </c>
      <c r="CR1532" s="471">
        <v>0</v>
      </c>
      <c r="CS1532" s="471">
        <v>0</v>
      </c>
      <c r="CT1532" s="471">
        <v>0</v>
      </c>
      <c r="CU1532" s="471">
        <v>0</v>
      </c>
      <c r="CV1532" s="471">
        <v>0</v>
      </c>
      <c r="CW1532" s="471">
        <v>0</v>
      </c>
      <c r="CX1532" s="496">
        <v>0</v>
      </c>
      <c r="CY1532" s="503">
        <v>50</v>
      </c>
      <c r="CZ1532" s="471">
        <v>0</v>
      </c>
      <c r="DA1532" s="471">
        <v>0</v>
      </c>
      <c r="DB1532" s="471">
        <v>0</v>
      </c>
      <c r="DC1532" s="471">
        <v>0</v>
      </c>
      <c r="DD1532" s="471">
        <v>0</v>
      </c>
      <c r="DE1532" s="471">
        <v>0</v>
      </c>
      <c r="DF1532" s="471">
        <v>0</v>
      </c>
      <c r="DG1532" s="471">
        <v>0</v>
      </c>
      <c r="DH1532" s="496">
        <v>0</v>
      </c>
      <c r="DI1532" s="503">
        <v>100</v>
      </c>
      <c r="DJ1532" s="471">
        <v>6</v>
      </c>
      <c r="DK1532" s="471">
        <v>6</v>
      </c>
      <c r="DL1532" s="471">
        <v>8</v>
      </c>
      <c r="DM1532" s="471">
        <v>4</v>
      </c>
      <c r="DN1532" s="471">
        <v>4</v>
      </c>
      <c r="DO1532" s="471">
        <v>3</v>
      </c>
      <c r="DP1532" s="471">
        <v>3</v>
      </c>
      <c r="DQ1532" s="471">
        <v>0</v>
      </c>
      <c r="DR1532" s="496">
        <v>34</v>
      </c>
      <c r="DS1532" s="503">
        <v>0</v>
      </c>
      <c r="DT1532" s="471">
        <v>0</v>
      </c>
      <c r="DU1532" s="471">
        <v>0</v>
      </c>
      <c r="DV1532" s="471">
        <v>0</v>
      </c>
      <c r="DW1532" s="471">
        <v>0</v>
      </c>
      <c r="DX1532" s="471">
        <v>0</v>
      </c>
      <c r="DY1532" s="471">
        <v>0</v>
      </c>
      <c r="DZ1532" s="471">
        <v>0</v>
      </c>
      <c r="EA1532" s="471">
        <v>0</v>
      </c>
      <c r="EB1532" s="496">
        <v>0</v>
      </c>
      <c r="EC1532" s="471">
        <v>6</v>
      </c>
      <c r="ED1532" s="471">
        <v>6</v>
      </c>
      <c r="EE1532" s="471">
        <v>8</v>
      </c>
      <c r="EF1532" s="471">
        <v>4</v>
      </c>
      <c r="EG1532" s="471">
        <v>4</v>
      </c>
      <c r="EH1532" s="471">
        <v>3</v>
      </c>
      <c r="EI1532" s="471">
        <v>3</v>
      </c>
      <c r="EJ1532" s="471">
        <v>0</v>
      </c>
      <c r="EK1532" s="496">
        <v>34</v>
      </c>
      <c r="EL1532" s="518">
        <v>50</v>
      </c>
      <c r="EM1532" s="471">
        <v>0</v>
      </c>
      <c r="EN1532" s="471">
        <v>0</v>
      </c>
      <c r="EO1532" s="471">
        <v>0</v>
      </c>
      <c r="EP1532" s="471">
        <v>0</v>
      </c>
      <c r="EQ1532" s="471">
        <v>0</v>
      </c>
      <c r="ER1532" s="471">
        <v>0</v>
      </c>
      <c r="ES1532" s="471">
        <v>0</v>
      </c>
      <c r="ET1532" s="471">
        <v>0</v>
      </c>
      <c r="EU1532" s="496">
        <v>0</v>
      </c>
      <c r="EV1532" s="503">
        <v>100</v>
      </c>
      <c r="EW1532" s="471">
        <v>0</v>
      </c>
      <c r="EX1532" s="471">
        <v>0</v>
      </c>
      <c r="EY1532" s="471">
        <v>0</v>
      </c>
      <c r="EZ1532" s="471">
        <v>0</v>
      </c>
      <c r="FA1532" s="471">
        <v>0</v>
      </c>
      <c r="FB1532" s="471">
        <v>0</v>
      </c>
      <c r="FC1532" s="471">
        <v>0</v>
      </c>
      <c r="FD1532" s="471">
        <v>0</v>
      </c>
      <c r="FE1532" s="496">
        <v>0</v>
      </c>
      <c r="FF1532" s="503">
        <v>150</v>
      </c>
      <c r="FG1532" s="471">
        <v>0</v>
      </c>
      <c r="FH1532" s="471">
        <v>0</v>
      </c>
      <c r="FI1532" s="471">
        <v>0</v>
      </c>
      <c r="FJ1532" s="471">
        <v>0</v>
      </c>
      <c r="FK1532" s="471">
        <v>0</v>
      </c>
      <c r="FL1532" s="471">
        <v>0</v>
      </c>
      <c r="FM1532" s="471">
        <v>0</v>
      </c>
      <c r="FN1532" s="471">
        <v>0</v>
      </c>
      <c r="FO1532" s="496">
        <v>0</v>
      </c>
      <c r="FP1532" s="503">
        <v>200</v>
      </c>
      <c r="FQ1532" s="471">
        <v>3</v>
      </c>
      <c r="FR1532" s="471">
        <v>1</v>
      </c>
      <c r="FS1532" s="471">
        <v>0</v>
      </c>
      <c r="FT1532" s="471">
        <v>1</v>
      </c>
      <c r="FU1532" s="471">
        <v>1</v>
      </c>
      <c r="FV1532" s="471">
        <v>1</v>
      </c>
      <c r="FW1532" s="471">
        <v>1</v>
      </c>
      <c r="FX1532" s="471">
        <v>1</v>
      </c>
      <c r="FY1532" s="496">
        <v>9</v>
      </c>
      <c r="FZ1532" s="503">
        <v>0</v>
      </c>
      <c r="GA1532" s="471">
        <v>0</v>
      </c>
      <c r="GB1532" s="471">
        <v>0</v>
      </c>
      <c r="GC1532" s="471">
        <v>0</v>
      </c>
      <c r="GD1532" s="471">
        <v>0</v>
      </c>
      <c r="GE1532" s="471">
        <v>0</v>
      </c>
      <c r="GF1532" s="471">
        <v>0</v>
      </c>
      <c r="GG1532" s="471">
        <v>0</v>
      </c>
      <c r="GH1532" s="471">
        <v>0</v>
      </c>
      <c r="GI1532" s="496">
        <v>0</v>
      </c>
      <c r="GJ1532" s="471">
        <v>3</v>
      </c>
      <c r="GK1532" s="471">
        <v>1</v>
      </c>
      <c r="GL1532" s="471">
        <v>0</v>
      </c>
      <c r="GM1532" s="471">
        <v>1</v>
      </c>
      <c r="GN1532" s="471">
        <v>1</v>
      </c>
      <c r="GO1532" s="471">
        <v>1</v>
      </c>
      <c r="GP1532" s="471">
        <v>1</v>
      </c>
      <c r="GQ1532" s="471">
        <v>1</v>
      </c>
      <c r="GR1532" s="496">
        <v>9</v>
      </c>
      <c r="GS1532" s="503">
        <v>100</v>
      </c>
      <c r="GT1532" s="471">
        <v>0</v>
      </c>
      <c r="GU1532" s="471">
        <v>0</v>
      </c>
      <c r="GV1532" s="471">
        <v>0</v>
      </c>
      <c r="GW1532" s="471">
        <v>0</v>
      </c>
      <c r="GX1532" s="471">
        <v>0</v>
      </c>
      <c r="GY1532" s="471">
        <v>0</v>
      </c>
      <c r="GZ1532" s="471">
        <v>0</v>
      </c>
      <c r="HA1532" s="471">
        <v>0</v>
      </c>
      <c r="HB1532" s="496">
        <v>0</v>
      </c>
      <c r="HC1532" s="503">
        <v>150</v>
      </c>
      <c r="HD1532" s="471">
        <v>0</v>
      </c>
      <c r="HE1532" s="471">
        <v>0</v>
      </c>
      <c r="HF1532" s="471">
        <v>0</v>
      </c>
      <c r="HG1532" s="471">
        <v>0</v>
      </c>
      <c r="HH1532" s="471">
        <v>0</v>
      </c>
      <c r="HI1532" s="471">
        <v>0</v>
      </c>
      <c r="HJ1532" s="471">
        <v>0</v>
      </c>
      <c r="HK1532" s="471">
        <v>0</v>
      </c>
      <c r="HL1532" s="496">
        <v>0</v>
      </c>
      <c r="HM1532" s="503">
        <v>200</v>
      </c>
      <c r="HN1532" s="471">
        <v>0</v>
      </c>
      <c r="HO1532" s="471">
        <v>0</v>
      </c>
      <c r="HP1532" s="471">
        <v>0</v>
      </c>
      <c r="HQ1532" s="471">
        <v>0</v>
      </c>
      <c r="HR1532" s="471">
        <v>0</v>
      </c>
      <c r="HS1532" s="471">
        <v>0</v>
      </c>
      <c r="HT1532" s="471">
        <v>0</v>
      </c>
      <c r="HU1532" s="471">
        <v>0</v>
      </c>
      <c r="HV1532" s="496">
        <v>0</v>
      </c>
      <c r="HW1532" s="503">
        <v>250</v>
      </c>
      <c r="HX1532" s="471">
        <v>0</v>
      </c>
      <c r="HY1532" s="471">
        <v>0</v>
      </c>
      <c r="HZ1532" s="471">
        <v>0</v>
      </c>
      <c r="IA1532" s="471">
        <v>0</v>
      </c>
      <c r="IB1532" s="471">
        <v>0</v>
      </c>
      <c r="IC1532" s="471">
        <v>0</v>
      </c>
      <c r="ID1532" s="471">
        <v>0</v>
      </c>
      <c r="IE1532" s="471">
        <v>0</v>
      </c>
      <c r="IF1532" s="496">
        <v>0</v>
      </c>
      <c r="IG1532" s="503">
        <v>300</v>
      </c>
      <c r="IH1532" s="471">
        <v>3</v>
      </c>
      <c r="II1532" s="471">
        <v>0</v>
      </c>
      <c r="IJ1532" s="471">
        <v>0</v>
      </c>
      <c r="IK1532" s="471">
        <v>0</v>
      </c>
      <c r="IL1532" s="471">
        <v>0</v>
      </c>
      <c r="IM1532" s="471">
        <v>0</v>
      </c>
      <c r="IN1532" s="471">
        <v>0</v>
      </c>
      <c r="IO1532" s="471">
        <v>0</v>
      </c>
      <c r="IP1532" s="496">
        <v>3</v>
      </c>
      <c r="IQ1532" s="503">
        <v>0</v>
      </c>
      <c r="IR1532" s="471">
        <v>0</v>
      </c>
      <c r="IS1532" s="471">
        <v>0</v>
      </c>
      <c r="IT1532" s="471">
        <v>0</v>
      </c>
      <c r="IU1532" s="471">
        <v>0</v>
      </c>
      <c r="IV1532" s="471">
        <v>0</v>
      </c>
      <c r="IW1532" s="471">
        <v>0</v>
      </c>
      <c r="IX1532" s="471">
        <v>0</v>
      </c>
      <c r="IY1532" s="471">
        <v>0</v>
      </c>
      <c r="IZ1532" s="496">
        <v>0</v>
      </c>
      <c r="JA1532" s="471">
        <v>3</v>
      </c>
      <c r="JB1532" s="471">
        <v>0</v>
      </c>
      <c r="JC1532" s="471">
        <v>0</v>
      </c>
      <c r="JD1532" s="471">
        <v>0</v>
      </c>
      <c r="JE1532" s="471">
        <v>0</v>
      </c>
      <c r="JF1532" s="471">
        <v>0</v>
      </c>
      <c r="JG1532" s="471">
        <v>0</v>
      </c>
      <c r="JH1532" s="471">
        <v>0</v>
      </c>
      <c r="JI1532" s="471">
        <v>3</v>
      </c>
      <c r="JJ1532" s="503">
        <v>0</v>
      </c>
      <c r="JK1532" s="471">
        <v>390</v>
      </c>
      <c r="JL1532" s="471">
        <v>309</v>
      </c>
      <c r="JM1532" s="471">
        <v>471</v>
      </c>
      <c r="JN1532" s="471">
        <v>593</v>
      </c>
      <c r="JO1532" s="471">
        <v>675</v>
      </c>
      <c r="JP1532" s="471">
        <v>446</v>
      </c>
      <c r="JQ1532" s="471">
        <v>467</v>
      </c>
      <c r="JR1532" s="471">
        <v>84</v>
      </c>
      <c r="JS1532" s="496">
        <v>3435</v>
      </c>
      <c r="JT1532" s="503">
        <v>10</v>
      </c>
      <c r="JU1532" s="471">
        <v>0</v>
      </c>
      <c r="JV1532" s="471">
        <v>0</v>
      </c>
      <c r="JW1532" s="471">
        <v>0</v>
      </c>
      <c r="JX1532" s="471">
        <v>0</v>
      </c>
      <c r="JY1532" s="471">
        <v>0</v>
      </c>
      <c r="JZ1532" s="471">
        <v>0</v>
      </c>
      <c r="KA1532" s="471">
        <v>0</v>
      </c>
      <c r="KB1532" s="471">
        <v>0</v>
      </c>
      <c r="KC1532" s="496">
        <v>0</v>
      </c>
      <c r="KD1532" s="503">
        <v>50</v>
      </c>
      <c r="KE1532" s="471">
        <v>2</v>
      </c>
      <c r="KF1532" s="471">
        <v>3</v>
      </c>
      <c r="KG1532" s="471">
        <v>4</v>
      </c>
      <c r="KH1532" s="471">
        <v>3</v>
      </c>
      <c r="KI1532" s="471">
        <v>5</v>
      </c>
      <c r="KJ1532" s="471">
        <v>1</v>
      </c>
      <c r="KK1532" s="471">
        <v>2</v>
      </c>
      <c r="KL1532" s="471">
        <v>0</v>
      </c>
      <c r="KM1532" s="496">
        <v>20</v>
      </c>
      <c r="KN1532" s="503">
        <v>0</v>
      </c>
      <c r="KO1532" s="471">
        <v>0</v>
      </c>
      <c r="KP1532" s="471">
        <v>0</v>
      </c>
      <c r="KQ1532" s="471">
        <v>0</v>
      </c>
      <c r="KR1532" s="471">
        <v>0</v>
      </c>
      <c r="KS1532" s="471">
        <v>0</v>
      </c>
      <c r="KT1532" s="471">
        <v>0</v>
      </c>
      <c r="KU1532" s="471">
        <v>0</v>
      </c>
      <c r="KV1532" s="471">
        <v>0</v>
      </c>
      <c r="KW1532" s="496">
        <v>0</v>
      </c>
      <c r="KX1532" s="471">
        <v>392</v>
      </c>
      <c r="KY1532" s="471">
        <v>312</v>
      </c>
      <c r="KZ1532" s="471">
        <v>475</v>
      </c>
      <c r="LA1532" s="471">
        <v>596</v>
      </c>
      <c r="LB1532" s="471">
        <v>680</v>
      </c>
      <c r="LC1532" s="471">
        <v>447</v>
      </c>
      <c r="LD1532" s="471">
        <v>469</v>
      </c>
      <c r="LE1532" s="471">
        <v>84</v>
      </c>
      <c r="LF1532" s="496">
        <v>3455</v>
      </c>
      <c r="LG1532" s="262"/>
      <c r="LH1532" s="262"/>
      <c r="LI1532" s="262"/>
      <c r="LJ1532" s="262"/>
      <c r="LK1532" s="262"/>
      <c r="LL1532" s="262"/>
      <c r="LM1532" s="262"/>
      <c r="LN1532" s="262"/>
      <c r="LO1532" s="262"/>
      <c r="LP1532" s="262"/>
      <c r="LQ1532" s="262"/>
      <c r="LR1532" s="262"/>
      <c r="LS1532" s="262"/>
      <c r="LT1532" s="262"/>
      <c r="LU1532" s="262"/>
      <c r="LV1532" s="262"/>
      <c r="LW1532" s="262"/>
      <c r="LX1532" s="262"/>
      <c r="LY1532" s="262"/>
      <c r="LZ1532" s="262"/>
      <c r="MA1532" s="262"/>
      <c r="MB1532" s="262"/>
      <c r="MC1532" s="262"/>
      <c r="MD1532" s="262"/>
      <c r="ME1532" s="262"/>
      <c r="MF1532" s="262"/>
      <c r="MG1532" s="262"/>
      <c r="MH1532" s="262"/>
      <c r="MI1532" s="262"/>
      <c r="MJ1532" s="262"/>
      <c r="MK1532" s="262"/>
      <c r="ML1532" s="262"/>
      <c r="MM1532" s="262"/>
      <c r="MN1532" s="262"/>
      <c r="MO1532" s="262"/>
      <c r="MP1532" s="262"/>
      <c r="MQ1532" s="262"/>
      <c r="MR1532" s="262"/>
      <c r="MS1532" s="262"/>
      <c r="MT1532" s="262"/>
      <c r="MU1532" s="262"/>
    </row>
    <row r="1533" spans="1:359" x14ac:dyDescent="0.2">
      <c r="A1533" s="241" t="s">
        <v>480</v>
      </c>
      <c r="B1533" s="476" t="s">
        <v>1069</v>
      </c>
      <c r="C1533" s="326" t="s">
        <v>786</v>
      </c>
      <c r="D1533" s="283" t="s">
        <v>481</v>
      </c>
      <c r="E1533" s="503">
        <v>0</v>
      </c>
      <c r="F1533" s="471">
        <v>259</v>
      </c>
      <c r="G1533" s="471">
        <v>101</v>
      </c>
      <c r="H1533" s="471">
        <v>79</v>
      </c>
      <c r="I1533" s="471">
        <v>22</v>
      </c>
      <c r="J1533" s="471">
        <v>14</v>
      </c>
      <c r="K1533" s="471">
        <v>2</v>
      </c>
      <c r="L1533" s="471">
        <v>2</v>
      </c>
      <c r="M1533" s="471">
        <v>0</v>
      </c>
      <c r="N1533" s="496">
        <v>479</v>
      </c>
      <c r="O1533" s="503">
        <v>10</v>
      </c>
      <c r="P1533" s="471">
        <v>0</v>
      </c>
      <c r="Q1533" s="471">
        <v>0</v>
      </c>
      <c r="R1533" s="471">
        <v>0</v>
      </c>
      <c r="S1533" s="471">
        <v>0</v>
      </c>
      <c r="T1533" s="471">
        <v>0</v>
      </c>
      <c r="U1533" s="471">
        <v>0</v>
      </c>
      <c r="V1533" s="471">
        <v>0</v>
      </c>
      <c r="W1533" s="471">
        <v>0</v>
      </c>
      <c r="X1533" s="496">
        <v>0</v>
      </c>
      <c r="Y1533" s="503">
        <v>25</v>
      </c>
      <c r="Z1533" s="471">
        <v>6</v>
      </c>
      <c r="AA1533" s="471">
        <v>8</v>
      </c>
      <c r="AB1533" s="471">
        <v>6</v>
      </c>
      <c r="AC1533" s="471">
        <v>0</v>
      </c>
      <c r="AD1533" s="471">
        <v>0</v>
      </c>
      <c r="AE1533" s="471">
        <v>0</v>
      </c>
      <c r="AF1533" s="471">
        <v>0</v>
      </c>
      <c r="AG1533" s="471">
        <v>0</v>
      </c>
      <c r="AH1533" s="496">
        <v>20</v>
      </c>
      <c r="AI1533" s="503">
        <v>50</v>
      </c>
      <c r="AJ1533" s="471">
        <v>0</v>
      </c>
      <c r="AK1533" s="471">
        <v>0</v>
      </c>
      <c r="AL1533" s="471">
        <v>0</v>
      </c>
      <c r="AM1533" s="471">
        <v>0</v>
      </c>
      <c r="AN1533" s="471">
        <v>0</v>
      </c>
      <c r="AO1533" s="471">
        <v>0</v>
      </c>
      <c r="AP1533" s="471">
        <v>0</v>
      </c>
      <c r="AQ1533" s="471">
        <v>0</v>
      </c>
      <c r="AR1533" s="496">
        <v>0</v>
      </c>
      <c r="AS1533" s="503">
        <v>100</v>
      </c>
      <c r="AT1533" s="471">
        <v>53</v>
      </c>
      <c r="AU1533" s="471">
        <v>15</v>
      </c>
      <c r="AV1533" s="471">
        <v>4</v>
      </c>
      <c r="AW1533" s="471">
        <v>3</v>
      </c>
      <c r="AX1533" s="471">
        <v>1</v>
      </c>
      <c r="AY1533" s="471">
        <v>0</v>
      </c>
      <c r="AZ1533" s="471">
        <v>0</v>
      </c>
      <c r="BA1533" s="471">
        <v>0</v>
      </c>
      <c r="BB1533" s="496">
        <v>76</v>
      </c>
      <c r="BC1533" s="503">
        <v>0</v>
      </c>
      <c r="BD1533" s="471">
        <v>0</v>
      </c>
      <c r="BE1533" s="471">
        <v>0</v>
      </c>
      <c r="BF1533" s="471">
        <v>0</v>
      </c>
      <c r="BG1533" s="471">
        <v>0</v>
      </c>
      <c r="BH1533" s="471">
        <v>0</v>
      </c>
      <c r="BI1533" s="471">
        <v>0</v>
      </c>
      <c r="BJ1533" s="471">
        <v>0</v>
      </c>
      <c r="BK1533" s="471">
        <v>0</v>
      </c>
      <c r="BL1533" s="496">
        <v>0</v>
      </c>
      <c r="BM1533" s="471">
        <v>59</v>
      </c>
      <c r="BN1533" s="471">
        <v>23</v>
      </c>
      <c r="BO1533" s="471">
        <v>10</v>
      </c>
      <c r="BP1533" s="471">
        <v>3</v>
      </c>
      <c r="BQ1533" s="471">
        <v>1</v>
      </c>
      <c r="BR1533" s="471">
        <v>0</v>
      </c>
      <c r="BS1533" s="471">
        <v>0</v>
      </c>
      <c r="BT1533" s="471">
        <v>0</v>
      </c>
      <c r="BU1533" s="496">
        <v>96</v>
      </c>
      <c r="BV1533" s="471">
        <v>318</v>
      </c>
      <c r="BW1533" s="471">
        <v>124</v>
      </c>
      <c r="BX1533" s="471">
        <v>89</v>
      </c>
      <c r="BY1533" s="471">
        <v>25</v>
      </c>
      <c r="BZ1533" s="471">
        <v>15</v>
      </c>
      <c r="CA1533" s="471">
        <v>2</v>
      </c>
      <c r="CB1533" s="471">
        <v>2</v>
      </c>
      <c r="CC1533" s="471">
        <v>0</v>
      </c>
      <c r="CD1533" s="496">
        <v>575</v>
      </c>
      <c r="CE1533" s="503">
        <v>10</v>
      </c>
      <c r="CF1533" s="471">
        <v>0</v>
      </c>
      <c r="CG1533" s="471">
        <v>0</v>
      </c>
      <c r="CH1533" s="471">
        <v>0</v>
      </c>
      <c r="CI1533" s="471">
        <v>0</v>
      </c>
      <c r="CJ1533" s="471">
        <v>0</v>
      </c>
      <c r="CK1533" s="471">
        <v>0</v>
      </c>
      <c r="CL1533" s="471">
        <v>0</v>
      </c>
      <c r="CM1533" s="471">
        <v>0</v>
      </c>
      <c r="CN1533" s="496">
        <v>0</v>
      </c>
      <c r="CO1533" s="503">
        <v>25</v>
      </c>
      <c r="CP1533" s="471">
        <v>0</v>
      </c>
      <c r="CQ1533" s="471">
        <v>0</v>
      </c>
      <c r="CR1533" s="471">
        <v>0</v>
      </c>
      <c r="CS1533" s="471">
        <v>0</v>
      </c>
      <c r="CT1533" s="471">
        <v>0</v>
      </c>
      <c r="CU1533" s="471">
        <v>0</v>
      </c>
      <c r="CV1533" s="471">
        <v>0</v>
      </c>
      <c r="CW1533" s="471">
        <v>0</v>
      </c>
      <c r="CX1533" s="496">
        <v>0</v>
      </c>
      <c r="CY1533" s="503">
        <v>50</v>
      </c>
      <c r="CZ1533" s="471">
        <v>0</v>
      </c>
      <c r="DA1533" s="471">
        <v>0</v>
      </c>
      <c r="DB1533" s="471">
        <v>0</v>
      </c>
      <c r="DC1533" s="471">
        <v>0</v>
      </c>
      <c r="DD1533" s="471">
        <v>0</v>
      </c>
      <c r="DE1533" s="471">
        <v>0</v>
      </c>
      <c r="DF1533" s="471">
        <v>0</v>
      </c>
      <c r="DG1533" s="471">
        <v>0</v>
      </c>
      <c r="DH1533" s="496">
        <v>0</v>
      </c>
      <c r="DI1533" s="503">
        <v>100</v>
      </c>
      <c r="DJ1533" s="471">
        <v>44</v>
      </c>
      <c r="DK1533" s="471">
        <v>10</v>
      </c>
      <c r="DL1533" s="471">
        <v>9</v>
      </c>
      <c r="DM1533" s="471">
        <v>3</v>
      </c>
      <c r="DN1533" s="471">
        <v>1</v>
      </c>
      <c r="DO1533" s="471">
        <v>0</v>
      </c>
      <c r="DP1533" s="471">
        <v>2</v>
      </c>
      <c r="DQ1533" s="471">
        <v>1</v>
      </c>
      <c r="DR1533" s="496">
        <v>70</v>
      </c>
      <c r="DS1533" s="503">
        <v>0</v>
      </c>
      <c r="DT1533" s="471">
        <v>0</v>
      </c>
      <c r="DU1533" s="471">
        <v>0</v>
      </c>
      <c r="DV1533" s="471">
        <v>0</v>
      </c>
      <c r="DW1533" s="471">
        <v>0</v>
      </c>
      <c r="DX1533" s="471">
        <v>0</v>
      </c>
      <c r="DY1533" s="471">
        <v>0</v>
      </c>
      <c r="DZ1533" s="471">
        <v>0</v>
      </c>
      <c r="EA1533" s="471">
        <v>0</v>
      </c>
      <c r="EB1533" s="496">
        <v>0</v>
      </c>
      <c r="EC1533" s="471">
        <v>44</v>
      </c>
      <c r="ED1533" s="471">
        <v>10</v>
      </c>
      <c r="EE1533" s="471">
        <v>9</v>
      </c>
      <c r="EF1533" s="471">
        <v>3</v>
      </c>
      <c r="EG1533" s="471">
        <v>1</v>
      </c>
      <c r="EH1533" s="471">
        <v>0</v>
      </c>
      <c r="EI1533" s="471">
        <v>2</v>
      </c>
      <c r="EJ1533" s="471">
        <v>1</v>
      </c>
      <c r="EK1533" s="496">
        <v>70</v>
      </c>
      <c r="EL1533" s="518">
        <v>50</v>
      </c>
      <c r="EM1533" s="471">
        <v>0</v>
      </c>
      <c r="EN1533" s="471">
        <v>0</v>
      </c>
      <c r="EO1533" s="471">
        <v>0</v>
      </c>
      <c r="EP1533" s="471">
        <v>0</v>
      </c>
      <c r="EQ1533" s="471">
        <v>0</v>
      </c>
      <c r="ER1533" s="471">
        <v>0</v>
      </c>
      <c r="ES1533" s="471">
        <v>0</v>
      </c>
      <c r="ET1533" s="471">
        <v>0</v>
      </c>
      <c r="EU1533" s="496">
        <v>0</v>
      </c>
      <c r="EV1533" s="503">
        <v>100</v>
      </c>
      <c r="EW1533" s="471">
        <v>0</v>
      </c>
      <c r="EX1533" s="471">
        <v>0</v>
      </c>
      <c r="EY1533" s="471">
        <v>0</v>
      </c>
      <c r="EZ1533" s="471">
        <v>0</v>
      </c>
      <c r="FA1533" s="471">
        <v>0</v>
      </c>
      <c r="FB1533" s="471">
        <v>0</v>
      </c>
      <c r="FC1533" s="471">
        <v>0</v>
      </c>
      <c r="FD1533" s="471">
        <v>0</v>
      </c>
      <c r="FE1533" s="496">
        <v>0</v>
      </c>
      <c r="FF1533" s="503">
        <v>150</v>
      </c>
      <c r="FG1533" s="471">
        <v>0</v>
      </c>
      <c r="FH1533" s="471">
        <v>0</v>
      </c>
      <c r="FI1533" s="471">
        <v>0</v>
      </c>
      <c r="FJ1533" s="471">
        <v>0</v>
      </c>
      <c r="FK1533" s="471">
        <v>0</v>
      </c>
      <c r="FL1533" s="471">
        <v>0</v>
      </c>
      <c r="FM1533" s="471">
        <v>0</v>
      </c>
      <c r="FN1533" s="471">
        <v>0</v>
      </c>
      <c r="FO1533" s="496">
        <v>0</v>
      </c>
      <c r="FP1533" s="503">
        <v>200</v>
      </c>
      <c r="FQ1533" s="471">
        <v>10</v>
      </c>
      <c r="FR1533" s="471">
        <v>1</v>
      </c>
      <c r="FS1533" s="471">
        <v>2</v>
      </c>
      <c r="FT1533" s="471">
        <v>1</v>
      </c>
      <c r="FU1533" s="471">
        <v>0</v>
      </c>
      <c r="FV1533" s="471">
        <v>0</v>
      </c>
      <c r="FW1533" s="471">
        <v>0</v>
      </c>
      <c r="FX1533" s="471">
        <v>0</v>
      </c>
      <c r="FY1533" s="496">
        <v>14</v>
      </c>
      <c r="FZ1533" s="503">
        <v>0</v>
      </c>
      <c r="GA1533" s="471">
        <v>0</v>
      </c>
      <c r="GB1533" s="471">
        <v>0</v>
      </c>
      <c r="GC1533" s="471">
        <v>0</v>
      </c>
      <c r="GD1533" s="471">
        <v>0</v>
      </c>
      <c r="GE1533" s="471">
        <v>0</v>
      </c>
      <c r="GF1533" s="471">
        <v>0</v>
      </c>
      <c r="GG1533" s="471">
        <v>0</v>
      </c>
      <c r="GH1533" s="471">
        <v>0</v>
      </c>
      <c r="GI1533" s="496">
        <v>0</v>
      </c>
      <c r="GJ1533" s="471">
        <v>10</v>
      </c>
      <c r="GK1533" s="471">
        <v>1</v>
      </c>
      <c r="GL1533" s="471">
        <v>2</v>
      </c>
      <c r="GM1533" s="471">
        <v>1</v>
      </c>
      <c r="GN1533" s="471">
        <v>0</v>
      </c>
      <c r="GO1533" s="471">
        <v>0</v>
      </c>
      <c r="GP1533" s="471">
        <v>0</v>
      </c>
      <c r="GQ1533" s="471">
        <v>0</v>
      </c>
      <c r="GR1533" s="496">
        <v>14</v>
      </c>
      <c r="GS1533" s="503">
        <v>100</v>
      </c>
      <c r="GT1533" s="471">
        <v>0</v>
      </c>
      <c r="GU1533" s="471">
        <v>0</v>
      </c>
      <c r="GV1533" s="471">
        <v>0</v>
      </c>
      <c r="GW1533" s="471">
        <v>0</v>
      </c>
      <c r="GX1533" s="471">
        <v>0</v>
      </c>
      <c r="GY1533" s="471">
        <v>0</v>
      </c>
      <c r="GZ1533" s="471">
        <v>0</v>
      </c>
      <c r="HA1533" s="471">
        <v>0</v>
      </c>
      <c r="HB1533" s="496">
        <v>0</v>
      </c>
      <c r="HC1533" s="503">
        <v>150</v>
      </c>
      <c r="HD1533" s="471">
        <v>0</v>
      </c>
      <c r="HE1533" s="471">
        <v>0</v>
      </c>
      <c r="HF1533" s="471">
        <v>0</v>
      </c>
      <c r="HG1533" s="471">
        <v>0</v>
      </c>
      <c r="HH1533" s="471">
        <v>0</v>
      </c>
      <c r="HI1533" s="471">
        <v>0</v>
      </c>
      <c r="HJ1533" s="471">
        <v>0</v>
      </c>
      <c r="HK1533" s="471">
        <v>0</v>
      </c>
      <c r="HL1533" s="496">
        <v>0</v>
      </c>
      <c r="HM1533" s="503">
        <v>200</v>
      </c>
      <c r="HN1533" s="471">
        <v>0</v>
      </c>
      <c r="HO1533" s="471">
        <v>0</v>
      </c>
      <c r="HP1533" s="471">
        <v>0</v>
      </c>
      <c r="HQ1533" s="471">
        <v>0</v>
      </c>
      <c r="HR1533" s="471">
        <v>0</v>
      </c>
      <c r="HS1533" s="471">
        <v>0</v>
      </c>
      <c r="HT1533" s="471">
        <v>0</v>
      </c>
      <c r="HU1533" s="471">
        <v>0</v>
      </c>
      <c r="HV1533" s="496">
        <v>0</v>
      </c>
      <c r="HW1533" s="503">
        <v>250</v>
      </c>
      <c r="HX1533" s="471">
        <v>0</v>
      </c>
      <c r="HY1533" s="471">
        <v>0</v>
      </c>
      <c r="HZ1533" s="471">
        <v>0</v>
      </c>
      <c r="IA1533" s="471">
        <v>0</v>
      </c>
      <c r="IB1533" s="471">
        <v>0</v>
      </c>
      <c r="IC1533" s="471">
        <v>0</v>
      </c>
      <c r="ID1533" s="471">
        <v>0</v>
      </c>
      <c r="IE1533" s="471">
        <v>0</v>
      </c>
      <c r="IF1533" s="496">
        <v>0</v>
      </c>
      <c r="IG1533" s="503">
        <v>300</v>
      </c>
      <c r="IH1533" s="471">
        <v>12</v>
      </c>
      <c r="II1533" s="471">
        <v>2</v>
      </c>
      <c r="IJ1533" s="471">
        <v>1</v>
      </c>
      <c r="IK1533" s="471">
        <v>0</v>
      </c>
      <c r="IL1533" s="471">
        <v>1</v>
      </c>
      <c r="IM1533" s="471">
        <v>1</v>
      </c>
      <c r="IN1533" s="471">
        <v>0</v>
      </c>
      <c r="IO1533" s="471">
        <v>0</v>
      </c>
      <c r="IP1533" s="496">
        <v>17</v>
      </c>
      <c r="IQ1533" s="503">
        <v>0</v>
      </c>
      <c r="IR1533" s="471">
        <v>0</v>
      </c>
      <c r="IS1533" s="471">
        <v>0</v>
      </c>
      <c r="IT1533" s="471">
        <v>0</v>
      </c>
      <c r="IU1533" s="471">
        <v>0</v>
      </c>
      <c r="IV1533" s="471">
        <v>0</v>
      </c>
      <c r="IW1533" s="471">
        <v>0</v>
      </c>
      <c r="IX1533" s="471">
        <v>0</v>
      </c>
      <c r="IY1533" s="471">
        <v>0</v>
      </c>
      <c r="IZ1533" s="496">
        <v>0</v>
      </c>
      <c r="JA1533" s="471">
        <v>12</v>
      </c>
      <c r="JB1533" s="471">
        <v>2</v>
      </c>
      <c r="JC1533" s="471">
        <v>1</v>
      </c>
      <c r="JD1533" s="471">
        <v>0</v>
      </c>
      <c r="JE1533" s="471">
        <v>1</v>
      </c>
      <c r="JF1533" s="471">
        <v>1</v>
      </c>
      <c r="JG1533" s="471">
        <v>0</v>
      </c>
      <c r="JH1533" s="471">
        <v>0</v>
      </c>
      <c r="JI1533" s="471">
        <v>17</v>
      </c>
      <c r="JJ1533" s="503">
        <v>0</v>
      </c>
      <c r="JK1533" s="471">
        <v>76</v>
      </c>
      <c r="JL1533" s="471">
        <v>37</v>
      </c>
      <c r="JM1533" s="471">
        <v>48</v>
      </c>
      <c r="JN1533" s="471">
        <v>19</v>
      </c>
      <c r="JO1533" s="471">
        <v>8</v>
      </c>
      <c r="JP1533" s="471">
        <v>1</v>
      </c>
      <c r="JQ1533" s="471">
        <v>1</v>
      </c>
      <c r="JR1533" s="471">
        <v>0</v>
      </c>
      <c r="JS1533" s="496">
        <v>190</v>
      </c>
      <c r="JT1533" s="503">
        <v>10</v>
      </c>
      <c r="JU1533" s="471">
        <v>0</v>
      </c>
      <c r="JV1533" s="471">
        <v>0</v>
      </c>
      <c r="JW1533" s="471">
        <v>0</v>
      </c>
      <c r="JX1533" s="471">
        <v>0</v>
      </c>
      <c r="JY1533" s="471">
        <v>0</v>
      </c>
      <c r="JZ1533" s="471">
        <v>0</v>
      </c>
      <c r="KA1533" s="471">
        <v>0</v>
      </c>
      <c r="KB1533" s="471">
        <v>0</v>
      </c>
      <c r="KC1533" s="496">
        <v>0</v>
      </c>
      <c r="KD1533" s="503">
        <v>50</v>
      </c>
      <c r="KE1533" s="471">
        <v>5</v>
      </c>
      <c r="KF1533" s="471">
        <v>1</v>
      </c>
      <c r="KG1533" s="471">
        <v>0</v>
      </c>
      <c r="KH1533" s="471">
        <v>1</v>
      </c>
      <c r="KI1533" s="471">
        <v>0</v>
      </c>
      <c r="KJ1533" s="471">
        <v>0</v>
      </c>
      <c r="KK1533" s="471">
        <v>0</v>
      </c>
      <c r="KL1533" s="471">
        <v>0</v>
      </c>
      <c r="KM1533" s="496">
        <v>7</v>
      </c>
      <c r="KN1533" s="503">
        <v>0</v>
      </c>
      <c r="KO1533" s="471">
        <v>0</v>
      </c>
      <c r="KP1533" s="471">
        <v>0</v>
      </c>
      <c r="KQ1533" s="471">
        <v>0</v>
      </c>
      <c r="KR1533" s="471">
        <v>0</v>
      </c>
      <c r="KS1533" s="471">
        <v>0</v>
      </c>
      <c r="KT1533" s="471">
        <v>0</v>
      </c>
      <c r="KU1533" s="471">
        <v>0</v>
      </c>
      <c r="KV1533" s="471">
        <v>0</v>
      </c>
      <c r="KW1533" s="496">
        <v>0</v>
      </c>
      <c r="KX1533" s="471">
        <v>81</v>
      </c>
      <c r="KY1533" s="471">
        <v>38</v>
      </c>
      <c r="KZ1533" s="471">
        <v>48</v>
      </c>
      <c r="LA1533" s="471">
        <v>20</v>
      </c>
      <c r="LB1533" s="471">
        <v>8</v>
      </c>
      <c r="LC1533" s="471">
        <v>1</v>
      </c>
      <c r="LD1533" s="471">
        <v>1</v>
      </c>
      <c r="LE1533" s="471">
        <v>0</v>
      </c>
      <c r="LF1533" s="496">
        <v>197</v>
      </c>
      <c r="LG1533" s="262"/>
      <c r="LH1533" s="262"/>
      <c r="LI1533" s="262"/>
      <c r="LJ1533" s="262"/>
      <c r="LK1533" s="262"/>
      <c r="LL1533" s="262"/>
      <c r="LM1533" s="262"/>
      <c r="LN1533" s="262"/>
      <c r="LO1533" s="262"/>
      <c r="LP1533" s="262"/>
      <c r="LQ1533" s="262"/>
      <c r="LR1533" s="262"/>
      <c r="LS1533" s="262"/>
      <c r="LT1533" s="262"/>
      <c r="LU1533" s="262"/>
      <c r="LV1533" s="262"/>
      <c r="LW1533" s="262"/>
      <c r="LX1533" s="262"/>
      <c r="LY1533" s="262"/>
      <c r="LZ1533" s="262"/>
      <c r="MA1533" s="262"/>
      <c r="MB1533" s="262"/>
      <c r="MC1533" s="262"/>
      <c r="MD1533" s="262"/>
      <c r="ME1533" s="262"/>
      <c r="MF1533" s="262"/>
      <c r="MG1533" s="262"/>
      <c r="MH1533" s="262"/>
      <c r="MI1533" s="262"/>
      <c r="MJ1533" s="262"/>
      <c r="MK1533" s="262"/>
      <c r="ML1533" s="262"/>
      <c r="MM1533" s="262"/>
      <c r="MN1533" s="262"/>
      <c r="MO1533" s="262"/>
      <c r="MP1533" s="262"/>
      <c r="MQ1533" s="262"/>
      <c r="MR1533" s="262"/>
      <c r="MS1533" s="262"/>
      <c r="MT1533" s="262"/>
      <c r="MU1533" s="262"/>
    </row>
    <row r="1534" spans="1:359" x14ac:dyDescent="0.2">
      <c r="A1534" s="241" t="s">
        <v>482</v>
      </c>
      <c r="B1534" s="476" t="s">
        <v>1070</v>
      </c>
      <c r="C1534" s="326" t="s">
        <v>786</v>
      </c>
      <c r="D1534" s="283" t="s">
        <v>483</v>
      </c>
      <c r="E1534" s="503">
        <v>0</v>
      </c>
      <c r="F1534" s="471">
        <v>162</v>
      </c>
      <c r="G1534" s="471">
        <v>70</v>
      </c>
      <c r="H1534" s="471">
        <v>50</v>
      </c>
      <c r="I1534" s="471">
        <v>41</v>
      </c>
      <c r="J1534" s="471">
        <v>15</v>
      </c>
      <c r="K1534" s="471">
        <v>9</v>
      </c>
      <c r="L1534" s="471">
        <v>6</v>
      </c>
      <c r="M1534" s="471">
        <v>0</v>
      </c>
      <c r="N1534" s="496">
        <v>353</v>
      </c>
      <c r="O1534" s="503">
        <v>10</v>
      </c>
      <c r="P1534" s="471">
        <v>0</v>
      </c>
      <c r="Q1534" s="471">
        <v>0</v>
      </c>
      <c r="R1534" s="471">
        <v>0</v>
      </c>
      <c r="S1534" s="471">
        <v>0</v>
      </c>
      <c r="T1534" s="471">
        <v>0</v>
      </c>
      <c r="U1534" s="471">
        <v>0</v>
      </c>
      <c r="V1534" s="471">
        <v>0</v>
      </c>
      <c r="W1534" s="471">
        <v>0</v>
      </c>
      <c r="X1534" s="496">
        <v>0</v>
      </c>
      <c r="Y1534" s="503">
        <v>25</v>
      </c>
      <c r="Z1534" s="471">
        <v>296</v>
      </c>
      <c r="AA1534" s="471">
        <v>114</v>
      </c>
      <c r="AB1534" s="471">
        <v>95</v>
      </c>
      <c r="AC1534" s="471">
        <v>40</v>
      </c>
      <c r="AD1534" s="471">
        <v>28</v>
      </c>
      <c r="AE1534" s="471">
        <v>16</v>
      </c>
      <c r="AF1534" s="471">
        <v>5</v>
      </c>
      <c r="AG1534" s="471">
        <v>1</v>
      </c>
      <c r="AH1534" s="496">
        <v>595</v>
      </c>
      <c r="AI1534" s="503">
        <v>50</v>
      </c>
      <c r="AJ1534" s="471">
        <v>0</v>
      </c>
      <c r="AK1534" s="471">
        <v>0</v>
      </c>
      <c r="AL1534" s="471">
        <v>0</v>
      </c>
      <c r="AM1534" s="471">
        <v>0</v>
      </c>
      <c r="AN1534" s="471">
        <v>0</v>
      </c>
      <c r="AO1534" s="471">
        <v>0</v>
      </c>
      <c r="AP1534" s="471">
        <v>0</v>
      </c>
      <c r="AQ1534" s="471">
        <v>0</v>
      </c>
      <c r="AR1534" s="496">
        <v>0</v>
      </c>
      <c r="AS1534" s="503">
        <v>100</v>
      </c>
      <c r="AT1534" s="471">
        <v>81</v>
      </c>
      <c r="AU1534" s="471">
        <v>32</v>
      </c>
      <c r="AV1534" s="471">
        <v>14</v>
      </c>
      <c r="AW1534" s="471">
        <v>5</v>
      </c>
      <c r="AX1534" s="471">
        <v>5</v>
      </c>
      <c r="AY1534" s="471">
        <v>0</v>
      </c>
      <c r="AZ1534" s="471">
        <v>0</v>
      </c>
      <c r="BA1534" s="471">
        <v>0</v>
      </c>
      <c r="BB1534" s="496">
        <v>137</v>
      </c>
      <c r="BC1534" s="503">
        <v>0</v>
      </c>
      <c r="BD1534" s="471">
        <v>0</v>
      </c>
      <c r="BE1534" s="471">
        <v>0</v>
      </c>
      <c r="BF1534" s="471">
        <v>0</v>
      </c>
      <c r="BG1534" s="471">
        <v>0</v>
      </c>
      <c r="BH1534" s="471">
        <v>0</v>
      </c>
      <c r="BI1534" s="471">
        <v>0</v>
      </c>
      <c r="BJ1534" s="471">
        <v>0</v>
      </c>
      <c r="BK1534" s="471">
        <v>0</v>
      </c>
      <c r="BL1534" s="496">
        <v>0</v>
      </c>
      <c r="BM1534" s="471">
        <v>377</v>
      </c>
      <c r="BN1534" s="471">
        <v>146</v>
      </c>
      <c r="BO1534" s="471">
        <v>109</v>
      </c>
      <c r="BP1534" s="471">
        <v>45</v>
      </c>
      <c r="BQ1534" s="471">
        <v>33</v>
      </c>
      <c r="BR1534" s="471">
        <v>16</v>
      </c>
      <c r="BS1534" s="471">
        <v>5</v>
      </c>
      <c r="BT1534" s="471">
        <v>1</v>
      </c>
      <c r="BU1534" s="496">
        <v>732</v>
      </c>
      <c r="BV1534" s="471">
        <v>539</v>
      </c>
      <c r="BW1534" s="471">
        <v>216</v>
      </c>
      <c r="BX1534" s="471">
        <v>159</v>
      </c>
      <c r="BY1534" s="471">
        <v>86</v>
      </c>
      <c r="BZ1534" s="471">
        <v>48</v>
      </c>
      <c r="CA1534" s="471">
        <v>25</v>
      </c>
      <c r="CB1534" s="471">
        <v>11</v>
      </c>
      <c r="CC1534" s="471">
        <v>1</v>
      </c>
      <c r="CD1534" s="496">
        <v>1085</v>
      </c>
      <c r="CE1534" s="503">
        <v>10</v>
      </c>
      <c r="CF1534" s="471">
        <v>0</v>
      </c>
      <c r="CG1534" s="471">
        <v>0</v>
      </c>
      <c r="CH1534" s="471">
        <v>0</v>
      </c>
      <c r="CI1534" s="471">
        <v>0</v>
      </c>
      <c r="CJ1534" s="471">
        <v>0</v>
      </c>
      <c r="CK1534" s="471">
        <v>0</v>
      </c>
      <c r="CL1534" s="471">
        <v>0</v>
      </c>
      <c r="CM1534" s="471">
        <v>0</v>
      </c>
      <c r="CN1534" s="496">
        <v>0</v>
      </c>
      <c r="CO1534" s="503">
        <v>25</v>
      </c>
      <c r="CP1534" s="471">
        <v>0</v>
      </c>
      <c r="CQ1534" s="471">
        <v>0</v>
      </c>
      <c r="CR1534" s="471">
        <v>0</v>
      </c>
      <c r="CS1534" s="471">
        <v>0</v>
      </c>
      <c r="CT1534" s="471">
        <v>0</v>
      </c>
      <c r="CU1534" s="471">
        <v>0</v>
      </c>
      <c r="CV1534" s="471">
        <v>0</v>
      </c>
      <c r="CW1534" s="471">
        <v>0</v>
      </c>
      <c r="CX1534" s="496">
        <v>0</v>
      </c>
      <c r="CY1534" s="503">
        <v>50</v>
      </c>
      <c r="CZ1534" s="471">
        <v>0</v>
      </c>
      <c r="DA1534" s="471">
        <v>0</v>
      </c>
      <c r="DB1534" s="471">
        <v>0</v>
      </c>
      <c r="DC1534" s="471">
        <v>0</v>
      </c>
      <c r="DD1534" s="471">
        <v>0</v>
      </c>
      <c r="DE1534" s="471">
        <v>0</v>
      </c>
      <c r="DF1534" s="471">
        <v>0</v>
      </c>
      <c r="DG1534" s="471">
        <v>0</v>
      </c>
      <c r="DH1534" s="496">
        <v>0</v>
      </c>
      <c r="DI1534" s="503">
        <v>100</v>
      </c>
      <c r="DJ1534" s="471">
        <v>38</v>
      </c>
      <c r="DK1534" s="471">
        <v>15</v>
      </c>
      <c r="DL1534" s="471">
        <v>15</v>
      </c>
      <c r="DM1534" s="471">
        <v>8</v>
      </c>
      <c r="DN1534" s="471">
        <v>5</v>
      </c>
      <c r="DO1534" s="471">
        <v>2</v>
      </c>
      <c r="DP1534" s="471">
        <v>1</v>
      </c>
      <c r="DQ1534" s="471">
        <v>0</v>
      </c>
      <c r="DR1534" s="496">
        <v>84</v>
      </c>
      <c r="DS1534" s="503">
        <v>0</v>
      </c>
      <c r="DT1534" s="471">
        <v>0</v>
      </c>
      <c r="DU1534" s="471">
        <v>0</v>
      </c>
      <c r="DV1534" s="471">
        <v>0</v>
      </c>
      <c r="DW1534" s="471">
        <v>0</v>
      </c>
      <c r="DX1534" s="471">
        <v>0</v>
      </c>
      <c r="DY1534" s="471">
        <v>0</v>
      </c>
      <c r="DZ1534" s="471">
        <v>0</v>
      </c>
      <c r="EA1534" s="471">
        <v>0</v>
      </c>
      <c r="EB1534" s="496">
        <v>0</v>
      </c>
      <c r="EC1534" s="471">
        <v>38</v>
      </c>
      <c r="ED1534" s="471">
        <v>15</v>
      </c>
      <c r="EE1534" s="471">
        <v>15</v>
      </c>
      <c r="EF1534" s="471">
        <v>8</v>
      </c>
      <c r="EG1534" s="471">
        <v>5</v>
      </c>
      <c r="EH1534" s="471">
        <v>2</v>
      </c>
      <c r="EI1534" s="471">
        <v>1</v>
      </c>
      <c r="EJ1534" s="471">
        <v>0</v>
      </c>
      <c r="EK1534" s="496">
        <v>84</v>
      </c>
      <c r="EL1534" s="518">
        <v>50</v>
      </c>
      <c r="EM1534" s="471">
        <v>0</v>
      </c>
      <c r="EN1534" s="471">
        <v>0</v>
      </c>
      <c r="EO1534" s="471">
        <v>0</v>
      </c>
      <c r="EP1534" s="471">
        <v>0</v>
      </c>
      <c r="EQ1534" s="471">
        <v>0</v>
      </c>
      <c r="ER1534" s="471">
        <v>0</v>
      </c>
      <c r="ES1534" s="471">
        <v>0</v>
      </c>
      <c r="ET1534" s="471">
        <v>0</v>
      </c>
      <c r="EU1534" s="496">
        <v>0</v>
      </c>
      <c r="EV1534" s="503">
        <v>100</v>
      </c>
      <c r="EW1534" s="471">
        <v>0</v>
      </c>
      <c r="EX1534" s="471">
        <v>0</v>
      </c>
      <c r="EY1534" s="471">
        <v>0</v>
      </c>
      <c r="EZ1534" s="471">
        <v>0</v>
      </c>
      <c r="FA1534" s="471">
        <v>0</v>
      </c>
      <c r="FB1534" s="471">
        <v>0</v>
      </c>
      <c r="FC1534" s="471">
        <v>0</v>
      </c>
      <c r="FD1534" s="471">
        <v>0</v>
      </c>
      <c r="FE1534" s="496">
        <v>0</v>
      </c>
      <c r="FF1534" s="503">
        <v>150</v>
      </c>
      <c r="FG1534" s="471">
        <v>0</v>
      </c>
      <c r="FH1534" s="471">
        <v>0</v>
      </c>
      <c r="FI1534" s="471">
        <v>0</v>
      </c>
      <c r="FJ1534" s="471">
        <v>0</v>
      </c>
      <c r="FK1534" s="471">
        <v>0</v>
      </c>
      <c r="FL1534" s="471">
        <v>0</v>
      </c>
      <c r="FM1534" s="471">
        <v>0</v>
      </c>
      <c r="FN1534" s="471">
        <v>0</v>
      </c>
      <c r="FO1534" s="496">
        <v>0</v>
      </c>
      <c r="FP1534" s="503">
        <v>200</v>
      </c>
      <c r="FQ1534" s="471">
        <v>17</v>
      </c>
      <c r="FR1534" s="471">
        <v>5</v>
      </c>
      <c r="FS1534" s="471">
        <v>3</v>
      </c>
      <c r="FT1534" s="471">
        <v>1</v>
      </c>
      <c r="FU1534" s="471">
        <v>1</v>
      </c>
      <c r="FV1534" s="471">
        <v>0</v>
      </c>
      <c r="FW1534" s="471">
        <v>0</v>
      </c>
      <c r="FX1534" s="471">
        <v>0</v>
      </c>
      <c r="FY1534" s="496">
        <v>27</v>
      </c>
      <c r="FZ1534" s="503">
        <v>0</v>
      </c>
      <c r="GA1534" s="471">
        <v>0</v>
      </c>
      <c r="GB1534" s="471">
        <v>0</v>
      </c>
      <c r="GC1534" s="471">
        <v>0</v>
      </c>
      <c r="GD1534" s="471">
        <v>0</v>
      </c>
      <c r="GE1534" s="471">
        <v>0</v>
      </c>
      <c r="GF1534" s="471">
        <v>0</v>
      </c>
      <c r="GG1534" s="471">
        <v>0</v>
      </c>
      <c r="GH1534" s="471">
        <v>0</v>
      </c>
      <c r="GI1534" s="496">
        <v>0</v>
      </c>
      <c r="GJ1534" s="471">
        <v>17</v>
      </c>
      <c r="GK1534" s="471">
        <v>5</v>
      </c>
      <c r="GL1534" s="471">
        <v>3</v>
      </c>
      <c r="GM1534" s="471">
        <v>1</v>
      </c>
      <c r="GN1534" s="471">
        <v>1</v>
      </c>
      <c r="GO1534" s="471">
        <v>0</v>
      </c>
      <c r="GP1534" s="471">
        <v>0</v>
      </c>
      <c r="GQ1534" s="471">
        <v>0</v>
      </c>
      <c r="GR1534" s="496">
        <v>27</v>
      </c>
      <c r="GS1534" s="503">
        <v>100</v>
      </c>
      <c r="GT1534" s="471">
        <v>0</v>
      </c>
      <c r="GU1534" s="471">
        <v>0</v>
      </c>
      <c r="GV1534" s="471">
        <v>0</v>
      </c>
      <c r="GW1534" s="471">
        <v>0</v>
      </c>
      <c r="GX1534" s="471">
        <v>0</v>
      </c>
      <c r="GY1534" s="471">
        <v>0</v>
      </c>
      <c r="GZ1534" s="471">
        <v>0</v>
      </c>
      <c r="HA1534" s="471">
        <v>0</v>
      </c>
      <c r="HB1534" s="496">
        <v>0</v>
      </c>
      <c r="HC1534" s="503">
        <v>150</v>
      </c>
      <c r="HD1534" s="471">
        <v>0</v>
      </c>
      <c r="HE1534" s="471">
        <v>0</v>
      </c>
      <c r="HF1534" s="471">
        <v>0</v>
      </c>
      <c r="HG1534" s="471">
        <v>0</v>
      </c>
      <c r="HH1534" s="471">
        <v>0</v>
      </c>
      <c r="HI1534" s="471">
        <v>0</v>
      </c>
      <c r="HJ1534" s="471">
        <v>0</v>
      </c>
      <c r="HK1534" s="471">
        <v>0</v>
      </c>
      <c r="HL1534" s="496">
        <v>0</v>
      </c>
      <c r="HM1534" s="503">
        <v>200</v>
      </c>
      <c r="HN1534" s="471">
        <v>0</v>
      </c>
      <c r="HO1534" s="471">
        <v>0</v>
      </c>
      <c r="HP1534" s="471">
        <v>0</v>
      </c>
      <c r="HQ1534" s="471">
        <v>0</v>
      </c>
      <c r="HR1534" s="471">
        <v>0</v>
      </c>
      <c r="HS1534" s="471">
        <v>0</v>
      </c>
      <c r="HT1534" s="471">
        <v>0</v>
      </c>
      <c r="HU1534" s="471">
        <v>0</v>
      </c>
      <c r="HV1534" s="496">
        <v>0</v>
      </c>
      <c r="HW1534" s="503">
        <v>250</v>
      </c>
      <c r="HX1534" s="471">
        <v>0</v>
      </c>
      <c r="HY1534" s="471">
        <v>0</v>
      </c>
      <c r="HZ1534" s="471">
        <v>0</v>
      </c>
      <c r="IA1534" s="471">
        <v>0</v>
      </c>
      <c r="IB1534" s="471">
        <v>0</v>
      </c>
      <c r="IC1534" s="471">
        <v>0</v>
      </c>
      <c r="ID1534" s="471">
        <v>0</v>
      </c>
      <c r="IE1534" s="471">
        <v>0</v>
      </c>
      <c r="IF1534" s="496">
        <v>0</v>
      </c>
      <c r="IG1534" s="503">
        <v>300</v>
      </c>
      <c r="IH1534" s="471">
        <v>8</v>
      </c>
      <c r="II1534" s="471">
        <v>6</v>
      </c>
      <c r="IJ1534" s="471">
        <v>5</v>
      </c>
      <c r="IK1534" s="471">
        <v>1</v>
      </c>
      <c r="IL1534" s="471">
        <v>3</v>
      </c>
      <c r="IM1534" s="471">
        <v>1</v>
      </c>
      <c r="IN1534" s="471">
        <v>0</v>
      </c>
      <c r="IO1534" s="471">
        <v>0</v>
      </c>
      <c r="IP1534" s="496">
        <v>24</v>
      </c>
      <c r="IQ1534" s="503">
        <v>0</v>
      </c>
      <c r="IR1534" s="471">
        <v>0</v>
      </c>
      <c r="IS1534" s="471">
        <v>0</v>
      </c>
      <c r="IT1534" s="471">
        <v>0</v>
      </c>
      <c r="IU1534" s="471">
        <v>0</v>
      </c>
      <c r="IV1534" s="471">
        <v>0</v>
      </c>
      <c r="IW1534" s="471">
        <v>0</v>
      </c>
      <c r="IX1534" s="471">
        <v>0</v>
      </c>
      <c r="IY1534" s="471">
        <v>0</v>
      </c>
      <c r="IZ1534" s="496">
        <v>0</v>
      </c>
      <c r="JA1534" s="471">
        <v>8</v>
      </c>
      <c r="JB1534" s="471">
        <v>6</v>
      </c>
      <c r="JC1534" s="471">
        <v>5</v>
      </c>
      <c r="JD1534" s="471">
        <v>1</v>
      </c>
      <c r="JE1534" s="471">
        <v>3</v>
      </c>
      <c r="JF1534" s="471">
        <v>1</v>
      </c>
      <c r="JG1534" s="471">
        <v>0</v>
      </c>
      <c r="JH1534" s="471">
        <v>0</v>
      </c>
      <c r="JI1534" s="471">
        <v>24</v>
      </c>
      <c r="JJ1534" s="503">
        <v>0</v>
      </c>
      <c r="JK1534" s="471">
        <v>0</v>
      </c>
      <c r="JL1534" s="471">
        <v>0</v>
      </c>
      <c r="JM1534" s="471">
        <v>0</v>
      </c>
      <c r="JN1534" s="471">
        <v>0</v>
      </c>
      <c r="JO1534" s="471">
        <v>0</v>
      </c>
      <c r="JP1534" s="471">
        <v>0</v>
      </c>
      <c r="JQ1534" s="471">
        <v>0</v>
      </c>
      <c r="JR1534" s="471">
        <v>0</v>
      </c>
      <c r="JS1534" s="496">
        <v>0</v>
      </c>
      <c r="JT1534" s="503">
        <v>10</v>
      </c>
      <c r="JU1534" s="471">
        <v>96</v>
      </c>
      <c r="JV1534" s="471">
        <v>62</v>
      </c>
      <c r="JW1534" s="471">
        <v>66</v>
      </c>
      <c r="JX1534" s="471">
        <v>48</v>
      </c>
      <c r="JY1534" s="471">
        <v>32</v>
      </c>
      <c r="JZ1534" s="471">
        <v>18</v>
      </c>
      <c r="KA1534" s="471">
        <v>7</v>
      </c>
      <c r="KB1534" s="471">
        <v>3</v>
      </c>
      <c r="KC1534" s="496">
        <v>332</v>
      </c>
      <c r="KD1534" s="503">
        <v>50</v>
      </c>
      <c r="KE1534" s="471">
        <v>7</v>
      </c>
      <c r="KF1534" s="471">
        <v>4</v>
      </c>
      <c r="KG1534" s="471">
        <v>0</v>
      </c>
      <c r="KH1534" s="471">
        <v>1</v>
      </c>
      <c r="KI1534" s="471">
        <v>3</v>
      </c>
      <c r="KJ1534" s="471">
        <v>1</v>
      </c>
      <c r="KK1534" s="471">
        <v>0</v>
      </c>
      <c r="KL1534" s="471">
        <v>0</v>
      </c>
      <c r="KM1534" s="496">
        <v>16</v>
      </c>
      <c r="KN1534" s="503">
        <v>0</v>
      </c>
      <c r="KO1534" s="471">
        <v>0</v>
      </c>
      <c r="KP1534" s="471">
        <v>0</v>
      </c>
      <c r="KQ1534" s="471">
        <v>0</v>
      </c>
      <c r="KR1534" s="471">
        <v>0</v>
      </c>
      <c r="KS1534" s="471">
        <v>0</v>
      </c>
      <c r="KT1534" s="471">
        <v>0</v>
      </c>
      <c r="KU1534" s="471">
        <v>0</v>
      </c>
      <c r="KV1534" s="471">
        <v>0</v>
      </c>
      <c r="KW1534" s="496">
        <v>0</v>
      </c>
      <c r="KX1534" s="471">
        <v>103</v>
      </c>
      <c r="KY1534" s="471">
        <v>66</v>
      </c>
      <c r="KZ1534" s="471">
        <v>66</v>
      </c>
      <c r="LA1534" s="471">
        <v>49</v>
      </c>
      <c r="LB1534" s="471">
        <v>35</v>
      </c>
      <c r="LC1534" s="471">
        <v>19</v>
      </c>
      <c r="LD1534" s="471">
        <v>7</v>
      </c>
      <c r="LE1534" s="471">
        <v>3</v>
      </c>
      <c r="LF1534" s="496">
        <v>348</v>
      </c>
      <c r="LG1534" s="262"/>
      <c r="LH1534" s="262"/>
      <c r="LI1534" s="262"/>
      <c r="LJ1534" s="262"/>
      <c r="LK1534" s="262"/>
      <c r="LL1534" s="262"/>
      <c r="LM1534" s="262"/>
      <c r="LN1534" s="262"/>
      <c r="LO1534" s="262"/>
      <c r="LP1534" s="262"/>
      <c r="LQ1534" s="262"/>
      <c r="LR1534" s="262"/>
      <c r="LS1534" s="262"/>
      <c r="LT1534" s="262"/>
      <c r="LU1534" s="262"/>
      <c r="LV1534" s="262"/>
      <c r="LW1534" s="262"/>
      <c r="LX1534" s="262"/>
      <c r="LY1534" s="262"/>
      <c r="LZ1534" s="262"/>
      <c r="MA1534" s="262"/>
      <c r="MB1534" s="262"/>
      <c r="MC1534" s="262"/>
      <c r="MD1534" s="262"/>
      <c r="ME1534" s="262"/>
      <c r="MF1534" s="262"/>
      <c r="MG1534" s="262"/>
      <c r="MH1534" s="262"/>
      <c r="MI1534" s="262"/>
      <c r="MJ1534" s="262"/>
      <c r="MK1534" s="262"/>
      <c r="ML1534" s="262"/>
      <c r="MM1534" s="262"/>
      <c r="MN1534" s="262"/>
      <c r="MO1534" s="262"/>
      <c r="MP1534" s="262"/>
      <c r="MQ1534" s="262"/>
      <c r="MR1534" s="262"/>
      <c r="MS1534" s="262"/>
      <c r="MT1534" s="262"/>
      <c r="MU1534" s="262"/>
    </row>
    <row r="1535" spans="1:359" x14ac:dyDescent="0.2">
      <c r="A1535" s="241" t="s">
        <v>484</v>
      </c>
      <c r="B1535" s="476" t="s">
        <v>1071</v>
      </c>
      <c r="C1535" s="326" t="s">
        <v>784</v>
      </c>
      <c r="D1535" s="283" t="s">
        <v>485</v>
      </c>
      <c r="E1535" s="503">
        <v>0</v>
      </c>
      <c r="F1535" s="471">
        <v>102</v>
      </c>
      <c r="G1535" s="471">
        <v>206</v>
      </c>
      <c r="H1535" s="471">
        <v>175</v>
      </c>
      <c r="I1535" s="471">
        <v>142</v>
      </c>
      <c r="J1535" s="471">
        <v>94</v>
      </c>
      <c r="K1535" s="471">
        <v>62</v>
      </c>
      <c r="L1535" s="471">
        <v>45</v>
      </c>
      <c r="M1535" s="471">
        <v>4</v>
      </c>
      <c r="N1535" s="496">
        <v>830</v>
      </c>
      <c r="O1535" s="503">
        <v>10</v>
      </c>
      <c r="P1535" s="471">
        <v>0</v>
      </c>
      <c r="Q1535" s="471">
        <v>0</v>
      </c>
      <c r="R1535" s="471">
        <v>0</v>
      </c>
      <c r="S1535" s="471">
        <v>0</v>
      </c>
      <c r="T1535" s="471">
        <v>0</v>
      </c>
      <c r="U1535" s="471">
        <v>0</v>
      </c>
      <c r="V1535" s="471">
        <v>0</v>
      </c>
      <c r="W1535" s="471">
        <v>0</v>
      </c>
      <c r="X1535" s="496">
        <v>0</v>
      </c>
      <c r="Y1535" s="503">
        <v>25</v>
      </c>
      <c r="Z1535" s="471">
        <v>0</v>
      </c>
      <c r="AA1535" s="471">
        <v>0</v>
      </c>
      <c r="AB1535" s="471">
        <v>0</v>
      </c>
      <c r="AC1535" s="471">
        <v>0</v>
      </c>
      <c r="AD1535" s="471">
        <v>0</v>
      </c>
      <c r="AE1535" s="471">
        <v>0</v>
      </c>
      <c r="AF1535" s="471">
        <v>0</v>
      </c>
      <c r="AG1535" s="471">
        <v>0</v>
      </c>
      <c r="AH1535" s="496">
        <v>0</v>
      </c>
      <c r="AI1535" s="503">
        <v>50</v>
      </c>
      <c r="AJ1535" s="471">
        <v>0</v>
      </c>
      <c r="AK1535" s="471">
        <v>0</v>
      </c>
      <c r="AL1535" s="471">
        <v>0</v>
      </c>
      <c r="AM1535" s="471">
        <v>0</v>
      </c>
      <c r="AN1535" s="471">
        <v>0</v>
      </c>
      <c r="AO1535" s="471">
        <v>0</v>
      </c>
      <c r="AP1535" s="471">
        <v>0</v>
      </c>
      <c r="AQ1535" s="471">
        <v>0</v>
      </c>
      <c r="AR1535" s="496">
        <v>0</v>
      </c>
      <c r="AS1535" s="503">
        <v>100</v>
      </c>
      <c r="AT1535" s="471">
        <v>45</v>
      </c>
      <c r="AU1535" s="471">
        <v>85</v>
      </c>
      <c r="AV1535" s="471">
        <v>58</v>
      </c>
      <c r="AW1535" s="471">
        <v>42</v>
      </c>
      <c r="AX1535" s="471">
        <v>21</v>
      </c>
      <c r="AY1535" s="471">
        <v>11</v>
      </c>
      <c r="AZ1535" s="471">
        <v>6</v>
      </c>
      <c r="BA1535" s="471">
        <v>0</v>
      </c>
      <c r="BB1535" s="496">
        <v>268</v>
      </c>
      <c r="BC1535" s="503">
        <v>0</v>
      </c>
      <c r="BD1535" s="471">
        <v>0</v>
      </c>
      <c r="BE1535" s="471">
        <v>0</v>
      </c>
      <c r="BF1535" s="471">
        <v>0</v>
      </c>
      <c r="BG1535" s="471">
        <v>0</v>
      </c>
      <c r="BH1535" s="471">
        <v>0</v>
      </c>
      <c r="BI1535" s="471">
        <v>0</v>
      </c>
      <c r="BJ1535" s="471">
        <v>0</v>
      </c>
      <c r="BK1535" s="471">
        <v>0</v>
      </c>
      <c r="BL1535" s="496">
        <v>0</v>
      </c>
      <c r="BM1535" s="471">
        <v>45</v>
      </c>
      <c r="BN1535" s="471">
        <v>85</v>
      </c>
      <c r="BO1535" s="471">
        <v>58</v>
      </c>
      <c r="BP1535" s="471">
        <v>42</v>
      </c>
      <c r="BQ1535" s="471">
        <v>21</v>
      </c>
      <c r="BR1535" s="471">
        <v>11</v>
      </c>
      <c r="BS1535" s="471">
        <v>6</v>
      </c>
      <c r="BT1535" s="471">
        <v>0</v>
      </c>
      <c r="BU1535" s="496">
        <v>268</v>
      </c>
      <c r="BV1535" s="471">
        <v>147</v>
      </c>
      <c r="BW1535" s="471">
        <v>291</v>
      </c>
      <c r="BX1535" s="471">
        <v>233</v>
      </c>
      <c r="BY1535" s="471">
        <v>184</v>
      </c>
      <c r="BZ1535" s="471">
        <v>115</v>
      </c>
      <c r="CA1535" s="471">
        <v>73</v>
      </c>
      <c r="CB1535" s="471">
        <v>51</v>
      </c>
      <c r="CC1535" s="471">
        <v>4</v>
      </c>
      <c r="CD1535" s="496">
        <v>1098</v>
      </c>
      <c r="CE1535" s="503">
        <v>10</v>
      </c>
      <c r="CF1535" s="471">
        <v>0</v>
      </c>
      <c r="CG1535" s="471">
        <v>0</v>
      </c>
      <c r="CH1535" s="471">
        <v>0</v>
      </c>
      <c r="CI1535" s="471">
        <v>0</v>
      </c>
      <c r="CJ1535" s="471">
        <v>0</v>
      </c>
      <c r="CK1535" s="471">
        <v>0</v>
      </c>
      <c r="CL1535" s="471">
        <v>0</v>
      </c>
      <c r="CM1535" s="471">
        <v>0</v>
      </c>
      <c r="CN1535" s="496">
        <v>0</v>
      </c>
      <c r="CO1535" s="503">
        <v>25</v>
      </c>
      <c r="CP1535" s="471">
        <v>0</v>
      </c>
      <c r="CQ1535" s="471">
        <v>0</v>
      </c>
      <c r="CR1535" s="471">
        <v>0</v>
      </c>
      <c r="CS1535" s="471">
        <v>0</v>
      </c>
      <c r="CT1535" s="471">
        <v>0</v>
      </c>
      <c r="CU1535" s="471">
        <v>0</v>
      </c>
      <c r="CV1535" s="471">
        <v>0</v>
      </c>
      <c r="CW1535" s="471">
        <v>0</v>
      </c>
      <c r="CX1535" s="496">
        <v>0</v>
      </c>
      <c r="CY1535" s="503">
        <v>50</v>
      </c>
      <c r="CZ1535" s="471">
        <v>0</v>
      </c>
      <c r="DA1535" s="471">
        <v>0</v>
      </c>
      <c r="DB1535" s="471">
        <v>0</v>
      </c>
      <c r="DC1535" s="471">
        <v>0</v>
      </c>
      <c r="DD1535" s="471">
        <v>0</v>
      </c>
      <c r="DE1535" s="471">
        <v>0</v>
      </c>
      <c r="DF1535" s="471">
        <v>0</v>
      </c>
      <c r="DG1535" s="471">
        <v>0</v>
      </c>
      <c r="DH1535" s="496">
        <v>0</v>
      </c>
      <c r="DI1535" s="503">
        <v>100</v>
      </c>
      <c r="DJ1535" s="471">
        <v>28</v>
      </c>
      <c r="DK1535" s="471">
        <v>38</v>
      </c>
      <c r="DL1535" s="471">
        <v>38</v>
      </c>
      <c r="DM1535" s="471">
        <v>25</v>
      </c>
      <c r="DN1535" s="471">
        <v>20</v>
      </c>
      <c r="DO1535" s="471">
        <v>12</v>
      </c>
      <c r="DP1535" s="471">
        <v>6</v>
      </c>
      <c r="DQ1535" s="471">
        <v>2</v>
      </c>
      <c r="DR1535" s="496">
        <v>169</v>
      </c>
      <c r="DS1535" s="503">
        <v>0</v>
      </c>
      <c r="DT1535" s="471">
        <v>0</v>
      </c>
      <c r="DU1535" s="471">
        <v>0</v>
      </c>
      <c r="DV1535" s="471">
        <v>0</v>
      </c>
      <c r="DW1535" s="471">
        <v>0</v>
      </c>
      <c r="DX1535" s="471">
        <v>0</v>
      </c>
      <c r="DY1535" s="471">
        <v>0</v>
      </c>
      <c r="DZ1535" s="471">
        <v>0</v>
      </c>
      <c r="EA1535" s="471">
        <v>0</v>
      </c>
      <c r="EB1535" s="496">
        <v>0</v>
      </c>
      <c r="EC1535" s="471">
        <v>28</v>
      </c>
      <c r="ED1535" s="471">
        <v>38</v>
      </c>
      <c r="EE1535" s="471">
        <v>38</v>
      </c>
      <c r="EF1535" s="471">
        <v>25</v>
      </c>
      <c r="EG1535" s="471">
        <v>20</v>
      </c>
      <c r="EH1535" s="471">
        <v>12</v>
      </c>
      <c r="EI1535" s="471">
        <v>6</v>
      </c>
      <c r="EJ1535" s="471">
        <v>2</v>
      </c>
      <c r="EK1535" s="496">
        <v>169</v>
      </c>
      <c r="EL1535" s="518">
        <v>50</v>
      </c>
      <c r="EM1535" s="471">
        <v>0</v>
      </c>
      <c r="EN1535" s="471">
        <v>0</v>
      </c>
      <c r="EO1535" s="471">
        <v>0</v>
      </c>
      <c r="EP1535" s="471">
        <v>0</v>
      </c>
      <c r="EQ1535" s="471">
        <v>0</v>
      </c>
      <c r="ER1535" s="471">
        <v>0</v>
      </c>
      <c r="ES1535" s="471">
        <v>0</v>
      </c>
      <c r="ET1535" s="471">
        <v>0</v>
      </c>
      <c r="EU1535" s="496">
        <v>0</v>
      </c>
      <c r="EV1535" s="503">
        <v>100</v>
      </c>
      <c r="EW1535" s="471">
        <v>11</v>
      </c>
      <c r="EX1535" s="471">
        <v>8</v>
      </c>
      <c r="EY1535" s="471">
        <v>11</v>
      </c>
      <c r="EZ1535" s="471">
        <v>7</v>
      </c>
      <c r="FA1535" s="471">
        <v>4</v>
      </c>
      <c r="FB1535" s="471">
        <v>0</v>
      </c>
      <c r="FC1535" s="471">
        <v>2</v>
      </c>
      <c r="FD1535" s="471">
        <v>1</v>
      </c>
      <c r="FE1535" s="496">
        <v>44</v>
      </c>
      <c r="FF1535" s="503">
        <v>150</v>
      </c>
      <c r="FG1535" s="471">
        <v>0</v>
      </c>
      <c r="FH1535" s="471">
        <v>0</v>
      </c>
      <c r="FI1535" s="471">
        <v>0</v>
      </c>
      <c r="FJ1535" s="471">
        <v>0</v>
      </c>
      <c r="FK1535" s="471">
        <v>0</v>
      </c>
      <c r="FL1535" s="471">
        <v>0</v>
      </c>
      <c r="FM1535" s="471">
        <v>0</v>
      </c>
      <c r="FN1535" s="471">
        <v>0</v>
      </c>
      <c r="FO1535" s="496">
        <v>0</v>
      </c>
      <c r="FP1535" s="503">
        <v>200</v>
      </c>
      <c r="FQ1535" s="471">
        <v>0</v>
      </c>
      <c r="FR1535" s="471">
        <v>0</v>
      </c>
      <c r="FS1535" s="471">
        <v>0</v>
      </c>
      <c r="FT1535" s="471">
        <v>0</v>
      </c>
      <c r="FU1535" s="471">
        <v>0</v>
      </c>
      <c r="FV1535" s="471">
        <v>0</v>
      </c>
      <c r="FW1535" s="471">
        <v>0</v>
      </c>
      <c r="FX1535" s="471">
        <v>0</v>
      </c>
      <c r="FY1535" s="496">
        <v>0</v>
      </c>
      <c r="FZ1535" s="503">
        <v>0</v>
      </c>
      <c r="GA1535" s="471">
        <v>0</v>
      </c>
      <c r="GB1535" s="471">
        <v>0</v>
      </c>
      <c r="GC1535" s="471">
        <v>0</v>
      </c>
      <c r="GD1535" s="471">
        <v>0</v>
      </c>
      <c r="GE1535" s="471">
        <v>0</v>
      </c>
      <c r="GF1535" s="471">
        <v>0</v>
      </c>
      <c r="GG1535" s="471">
        <v>0</v>
      </c>
      <c r="GH1535" s="471">
        <v>0</v>
      </c>
      <c r="GI1535" s="496">
        <v>0</v>
      </c>
      <c r="GJ1535" s="471">
        <v>11</v>
      </c>
      <c r="GK1535" s="471">
        <v>8</v>
      </c>
      <c r="GL1535" s="471">
        <v>11</v>
      </c>
      <c r="GM1535" s="471">
        <v>7</v>
      </c>
      <c r="GN1535" s="471">
        <v>4</v>
      </c>
      <c r="GO1535" s="471">
        <v>0</v>
      </c>
      <c r="GP1535" s="471">
        <v>2</v>
      </c>
      <c r="GQ1535" s="471">
        <v>1</v>
      </c>
      <c r="GR1535" s="496">
        <v>44</v>
      </c>
      <c r="GS1535" s="503">
        <v>100</v>
      </c>
      <c r="GT1535" s="471">
        <v>6</v>
      </c>
      <c r="GU1535" s="471">
        <v>13</v>
      </c>
      <c r="GV1535" s="471">
        <v>12</v>
      </c>
      <c r="GW1535" s="471">
        <v>9</v>
      </c>
      <c r="GX1535" s="471">
        <v>7</v>
      </c>
      <c r="GY1535" s="471">
        <v>5</v>
      </c>
      <c r="GZ1535" s="471">
        <v>2</v>
      </c>
      <c r="HA1535" s="471">
        <v>0</v>
      </c>
      <c r="HB1535" s="496">
        <v>54</v>
      </c>
      <c r="HC1535" s="503">
        <v>150</v>
      </c>
      <c r="HD1535" s="471">
        <v>0</v>
      </c>
      <c r="HE1535" s="471">
        <v>0</v>
      </c>
      <c r="HF1535" s="471">
        <v>0</v>
      </c>
      <c r="HG1535" s="471">
        <v>0</v>
      </c>
      <c r="HH1535" s="471">
        <v>0</v>
      </c>
      <c r="HI1535" s="471">
        <v>0</v>
      </c>
      <c r="HJ1535" s="471">
        <v>0</v>
      </c>
      <c r="HK1535" s="471">
        <v>0</v>
      </c>
      <c r="HL1535" s="496">
        <v>0</v>
      </c>
      <c r="HM1535" s="503">
        <v>200</v>
      </c>
      <c r="HN1535" s="471">
        <v>0</v>
      </c>
      <c r="HO1535" s="471">
        <v>0</v>
      </c>
      <c r="HP1535" s="471">
        <v>0</v>
      </c>
      <c r="HQ1535" s="471">
        <v>0</v>
      </c>
      <c r="HR1535" s="471">
        <v>0</v>
      </c>
      <c r="HS1535" s="471">
        <v>0</v>
      </c>
      <c r="HT1535" s="471">
        <v>0</v>
      </c>
      <c r="HU1535" s="471">
        <v>0</v>
      </c>
      <c r="HV1535" s="496">
        <v>0</v>
      </c>
      <c r="HW1535" s="503">
        <v>250</v>
      </c>
      <c r="HX1535" s="471">
        <v>0</v>
      </c>
      <c r="HY1535" s="471">
        <v>0</v>
      </c>
      <c r="HZ1535" s="471">
        <v>0</v>
      </c>
      <c r="IA1535" s="471">
        <v>0</v>
      </c>
      <c r="IB1535" s="471">
        <v>0</v>
      </c>
      <c r="IC1535" s="471">
        <v>0</v>
      </c>
      <c r="ID1535" s="471">
        <v>0</v>
      </c>
      <c r="IE1535" s="471">
        <v>0</v>
      </c>
      <c r="IF1535" s="496">
        <v>0</v>
      </c>
      <c r="IG1535" s="503">
        <v>300</v>
      </c>
      <c r="IH1535" s="471">
        <v>0</v>
      </c>
      <c r="II1535" s="471">
        <v>0</v>
      </c>
      <c r="IJ1535" s="471">
        <v>0</v>
      </c>
      <c r="IK1535" s="471">
        <v>0</v>
      </c>
      <c r="IL1535" s="471">
        <v>0</v>
      </c>
      <c r="IM1535" s="471">
        <v>0</v>
      </c>
      <c r="IN1535" s="471">
        <v>0</v>
      </c>
      <c r="IO1535" s="471">
        <v>0</v>
      </c>
      <c r="IP1535" s="496">
        <v>0</v>
      </c>
      <c r="IQ1535" s="503">
        <v>0</v>
      </c>
      <c r="IR1535" s="471">
        <v>0</v>
      </c>
      <c r="IS1535" s="471">
        <v>0</v>
      </c>
      <c r="IT1535" s="471">
        <v>0</v>
      </c>
      <c r="IU1535" s="471">
        <v>0</v>
      </c>
      <c r="IV1535" s="471">
        <v>0</v>
      </c>
      <c r="IW1535" s="471">
        <v>0</v>
      </c>
      <c r="IX1535" s="471">
        <v>0</v>
      </c>
      <c r="IY1535" s="471">
        <v>0</v>
      </c>
      <c r="IZ1535" s="496">
        <v>0</v>
      </c>
      <c r="JA1535" s="471">
        <v>6</v>
      </c>
      <c r="JB1535" s="471">
        <v>13</v>
      </c>
      <c r="JC1535" s="471">
        <v>12</v>
      </c>
      <c r="JD1535" s="471">
        <v>9</v>
      </c>
      <c r="JE1535" s="471">
        <v>7</v>
      </c>
      <c r="JF1535" s="471">
        <v>5</v>
      </c>
      <c r="JG1535" s="471">
        <v>2</v>
      </c>
      <c r="JH1535" s="471">
        <v>0</v>
      </c>
      <c r="JI1535" s="471">
        <v>54</v>
      </c>
      <c r="JJ1535" s="503">
        <v>0</v>
      </c>
      <c r="JK1535" s="471">
        <v>274</v>
      </c>
      <c r="JL1535" s="471">
        <v>494</v>
      </c>
      <c r="JM1535" s="471">
        <v>805</v>
      </c>
      <c r="JN1535" s="471">
        <v>770</v>
      </c>
      <c r="JO1535" s="471">
        <v>519</v>
      </c>
      <c r="JP1535" s="471">
        <v>359</v>
      </c>
      <c r="JQ1535" s="471">
        <v>324</v>
      </c>
      <c r="JR1535" s="471">
        <v>64</v>
      </c>
      <c r="JS1535" s="496">
        <v>3609</v>
      </c>
      <c r="JT1535" s="503">
        <v>10</v>
      </c>
      <c r="JU1535" s="471">
        <v>0</v>
      </c>
      <c r="JV1535" s="471">
        <v>0</v>
      </c>
      <c r="JW1535" s="471">
        <v>0</v>
      </c>
      <c r="JX1535" s="471">
        <v>0</v>
      </c>
      <c r="JY1535" s="471">
        <v>0</v>
      </c>
      <c r="JZ1535" s="471">
        <v>0</v>
      </c>
      <c r="KA1535" s="471">
        <v>0</v>
      </c>
      <c r="KB1535" s="471">
        <v>0</v>
      </c>
      <c r="KC1535" s="496">
        <v>0</v>
      </c>
      <c r="KD1535" s="503">
        <v>50</v>
      </c>
      <c r="KE1535" s="471">
        <v>22</v>
      </c>
      <c r="KF1535" s="471">
        <v>6</v>
      </c>
      <c r="KG1535" s="471">
        <v>52</v>
      </c>
      <c r="KH1535" s="471">
        <v>9</v>
      </c>
      <c r="KI1535" s="471">
        <v>4</v>
      </c>
      <c r="KJ1535" s="471">
        <v>1</v>
      </c>
      <c r="KK1535" s="471">
        <v>0</v>
      </c>
      <c r="KL1535" s="471">
        <v>0</v>
      </c>
      <c r="KM1535" s="496">
        <v>94</v>
      </c>
      <c r="KN1535" s="503">
        <v>0</v>
      </c>
      <c r="KO1535" s="471">
        <v>0</v>
      </c>
      <c r="KP1535" s="471">
        <v>0</v>
      </c>
      <c r="KQ1535" s="471">
        <v>0</v>
      </c>
      <c r="KR1535" s="471">
        <v>0</v>
      </c>
      <c r="KS1535" s="471">
        <v>0</v>
      </c>
      <c r="KT1535" s="471">
        <v>0</v>
      </c>
      <c r="KU1535" s="471">
        <v>0</v>
      </c>
      <c r="KV1535" s="471">
        <v>0</v>
      </c>
      <c r="KW1535" s="496">
        <v>0</v>
      </c>
      <c r="KX1535" s="471">
        <v>296</v>
      </c>
      <c r="KY1535" s="471">
        <v>500</v>
      </c>
      <c r="KZ1535" s="471">
        <v>857</v>
      </c>
      <c r="LA1535" s="471">
        <v>779</v>
      </c>
      <c r="LB1535" s="471">
        <v>523</v>
      </c>
      <c r="LC1535" s="471">
        <v>360</v>
      </c>
      <c r="LD1535" s="471">
        <v>324</v>
      </c>
      <c r="LE1535" s="471">
        <v>64</v>
      </c>
      <c r="LF1535" s="496">
        <v>3703</v>
      </c>
      <c r="LG1535" s="262"/>
      <c r="LH1535" s="262"/>
      <c r="LI1535" s="262"/>
      <c r="LJ1535" s="262"/>
      <c r="LK1535" s="262"/>
      <c r="LL1535" s="262"/>
      <c r="LM1535" s="262"/>
      <c r="LN1535" s="262"/>
      <c r="LO1535" s="262"/>
      <c r="LP1535" s="262"/>
      <c r="LQ1535" s="262"/>
      <c r="LR1535" s="262"/>
      <c r="LS1535" s="262"/>
      <c r="LT1535" s="262"/>
      <c r="LU1535" s="262"/>
      <c r="LV1535" s="262"/>
      <c r="LW1535" s="262"/>
      <c r="LX1535" s="262"/>
      <c r="LY1535" s="262"/>
      <c r="LZ1535" s="262"/>
      <c r="MA1535" s="262"/>
      <c r="MB1535" s="262"/>
      <c r="MC1535" s="262"/>
      <c r="MD1535" s="262"/>
      <c r="ME1535" s="262"/>
      <c r="MF1535" s="262"/>
      <c r="MG1535" s="262"/>
      <c r="MH1535" s="262"/>
      <c r="MI1535" s="262"/>
      <c r="MJ1535" s="262"/>
      <c r="MK1535" s="262"/>
      <c r="ML1535" s="262"/>
      <c r="MM1535" s="262"/>
      <c r="MN1535" s="262"/>
      <c r="MO1535" s="262"/>
      <c r="MP1535" s="262"/>
      <c r="MQ1535" s="262"/>
      <c r="MR1535" s="262"/>
      <c r="MS1535" s="262"/>
      <c r="MT1535" s="262"/>
      <c r="MU1535" s="262"/>
    </row>
    <row r="1536" spans="1:359" x14ac:dyDescent="0.2">
      <c r="A1536" s="241" t="s">
        <v>486</v>
      </c>
      <c r="B1536" s="476" t="s">
        <v>1072</v>
      </c>
      <c r="C1536" s="326" t="s">
        <v>626</v>
      </c>
      <c r="D1536" s="283" t="s">
        <v>487</v>
      </c>
      <c r="E1536" s="503">
        <v>0</v>
      </c>
      <c r="F1536" s="471">
        <v>119</v>
      </c>
      <c r="G1536" s="471">
        <v>165</v>
      </c>
      <c r="H1536" s="471">
        <v>97</v>
      </c>
      <c r="I1536" s="471">
        <v>67</v>
      </c>
      <c r="J1536" s="471">
        <v>30</v>
      </c>
      <c r="K1536" s="471">
        <v>20</v>
      </c>
      <c r="L1536" s="471">
        <v>9</v>
      </c>
      <c r="M1536" s="471">
        <v>0</v>
      </c>
      <c r="N1536" s="496">
        <v>507</v>
      </c>
      <c r="O1536" s="503">
        <v>10</v>
      </c>
      <c r="P1536" s="471">
        <v>0</v>
      </c>
      <c r="Q1536" s="471">
        <v>0</v>
      </c>
      <c r="R1536" s="471">
        <v>0</v>
      </c>
      <c r="S1536" s="471">
        <v>0</v>
      </c>
      <c r="T1536" s="471">
        <v>0</v>
      </c>
      <c r="U1536" s="471">
        <v>0</v>
      </c>
      <c r="V1536" s="471">
        <v>0</v>
      </c>
      <c r="W1536" s="471">
        <v>0</v>
      </c>
      <c r="X1536" s="496">
        <v>0</v>
      </c>
      <c r="Y1536" s="503">
        <v>25</v>
      </c>
      <c r="Z1536" s="471">
        <v>0</v>
      </c>
      <c r="AA1536" s="471">
        <v>0</v>
      </c>
      <c r="AB1536" s="471">
        <v>0</v>
      </c>
      <c r="AC1536" s="471">
        <v>0</v>
      </c>
      <c r="AD1536" s="471">
        <v>0</v>
      </c>
      <c r="AE1536" s="471">
        <v>0</v>
      </c>
      <c r="AF1536" s="471">
        <v>0</v>
      </c>
      <c r="AG1536" s="471">
        <v>0</v>
      </c>
      <c r="AH1536" s="496">
        <v>0</v>
      </c>
      <c r="AI1536" s="503">
        <v>50</v>
      </c>
      <c r="AJ1536" s="471">
        <v>8</v>
      </c>
      <c r="AK1536" s="471">
        <v>9</v>
      </c>
      <c r="AL1536" s="471">
        <v>22</v>
      </c>
      <c r="AM1536" s="471">
        <v>16</v>
      </c>
      <c r="AN1536" s="471">
        <v>14</v>
      </c>
      <c r="AO1536" s="471">
        <v>10</v>
      </c>
      <c r="AP1536" s="471">
        <v>2</v>
      </c>
      <c r="AQ1536" s="471">
        <v>0</v>
      </c>
      <c r="AR1536" s="496">
        <v>81</v>
      </c>
      <c r="AS1536" s="503">
        <v>100</v>
      </c>
      <c r="AT1536" s="471">
        <v>23</v>
      </c>
      <c r="AU1536" s="471">
        <v>32</v>
      </c>
      <c r="AV1536" s="471">
        <v>26</v>
      </c>
      <c r="AW1536" s="471">
        <v>9</v>
      </c>
      <c r="AX1536" s="471">
        <v>7</v>
      </c>
      <c r="AY1536" s="471">
        <v>0</v>
      </c>
      <c r="AZ1536" s="471">
        <v>2</v>
      </c>
      <c r="BA1536" s="471">
        <v>0</v>
      </c>
      <c r="BB1536" s="496">
        <v>99</v>
      </c>
      <c r="BC1536" s="503">
        <v>0</v>
      </c>
      <c r="BD1536" s="471">
        <v>0</v>
      </c>
      <c r="BE1536" s="471">
        <v>0</v>
      </c>
      <c r="BF1536" s="471">
        <v>0</v>
      </c>
      <c r="BG1536" s="471">
        <v>0</v>
      </c>
      <c r="BH1536" s="471">
        <v>0</v>
      </c>
      <c r="BI1536" s="471">
        <v>0</v>
      </c>
      <c r="BJ1536" s="471">
        <v>0</v>
      </c>
      <c r="BK1536" s="471">
        <v>0</v>
      </c>
      <c r="BL1536" s="496">
        <v>0</v>
      </c>
      <c r="BM1536" s="471">
        <v>31</v>
      </c>
      <c r="BN1536" s="471">
        <v>41</v>
      </c>
      <c r="BO1536" s="471">
        <v>48</v>
      </c>
      <c r="BP1536" s="471">
        <v>25</v>
      </c>
      <c r="BQ1536" s="471">
        <v>21</v>
      </c>
      <c r="BR1536" s="471">
        <v>10</v>
      </c>
      <c r="BS1536" s="471">
        <v>4</v>
      </c>
      <c r="BT1536" s="471">
        <v>0</v>
      </c>
      <c r="BU1536" s="496">
        <v>180</v>
      </c>
      <c r="BV1536" s="471">
        <v>150</v>
      </c>
      <c r="BW1536" s="471">
        <v>206</v>
      </c>
      <c r="BX1536" s="471">
        <v>145</v>
      </c>
      <c r="BY1536" s="471">
        <v>92</v>
      </c>
      <c r="BZ1536" s="471">
        <v>51</v>
      </c>
      <c r="CA1536" s="471">
        <v>30</v>
      </c>
      <c r="CB1536" s="471">
        <v>13</v>
      </c>
      <c r="CC1536" s="471">
        <v>0</v>
      </c>
      <c r="CD1536" s="496">
        <v>687</v>
      </c>
      <c r="CE1536" s="503">
        <v>10</v>
      </c>
      <c r="CF1536" s="471">
        <v>0</v>
      </c>
      <c r="CG1536" s="471">
        <v>0</v>
      </c>
      <c r="CH1536" s="471">
        <v>0</v>
      </c>
      <c r="CI1536" s="471">
        <v>0</v>
      </c>
      <c r="CJ1536" s="471">
        <v>0</v>
      </c>
      <c r="CK1536" s="471">
        <v>0</v>
      </c>
      <c r="CL1536" s="471">
        <v>0</v>
      </c>
      <c r="CM1536" s="471">
        <v>0</v>
      </c>
      <c r="CN1536" s="496">
        <v>0</v>
      </c>
      <c r="CO1536" s="503">
        <v>25</v>
      </c>
      <c r="CP1536" s="471">
        <v>0</v>
      </c>
      <c r="CQ1536" s="471">
        <v>0</v>
      </c>
      <c r="CR1536" s="471">
        <v>0</v>
      </c>
      <c r="CS1536" s="471">
        <v>0</v>
      </c>
      <c r="CT1536" s="471">
        <v>0</v>
      </c>
      <c r="CU1536" s="471">
        <v>0</v>
      </c>
      <c r="CV1536" s="471">
        <v>0</v>
      </c>
      <c r="CW1536" s="471">
        <v>0</v>
      </c>
      <c r="CX1536" s="496">
        <v>0</v>
      </c>
      <c r="CY1536" s="503">
        <v>50</v>
      </c>
      <c r="CZ1536" s="471">
        <v>0</v>
      </c>
      <c r="DA1536" s="471">
        <v>0</v>
      </c>
      <c r="DB1536" s="471">
        <v>0</v>
      </c>
      <c r="DC1536" s="471">
        <v>0</v>
      </c>
      <c r="DD1536" s="471">
        <v>0</v>
      </c>
      <c r="DE1536" s="471">
        <v>0</v>
      </c>
      <c r="DF1536" s="471">
        <v>0</v>
      </c>
      <c r="DG1536" s="471">
        <v>0</v>
      </c>
      <c r="DH1536" s="496">
        <v>0</v>
      </c>
      <c r="DI1536" s="503">
        <v>100</v>
      </c>
      <c r="DJ1536" s="471">
        <v>27</v>
      </c>
      <c r="DK1536" s="471">
        <v>11</v>
      </c>
      <c r="DL1536" s="471">
        <v>13</v>
      </c>
      <c r="DM1536" s="471">
        <v>4</v>
      </c>
      <c r="DN1536" s="471">
        <v>4</v>
      </c>
      <c r="DO1536" s="471">
        <v>1</v>
      </c>
      <c r="DP1536" s="471">
        <v>1</v>
      </c>
      <c r="DQ1536" s="471">
        <v>1</v>
      </c>
      <c r="DR1536" s="496">
        <v>62</v>
      </c>
      <c r="DS1536" s="503">
        <v>0</v>
      </c>
      <c r="DT1536" s="471">
        <v>0</v>
      </c>
      <c r="DU1536" s="471">
        <v>0</v>
      </c>
      <c r="DV1536" s="471">
        <v>0</v>
      </c>
      <c r="DW1536" s="471">
        <v>0</v>
      </c>
      <c r="DX1536" s="471">
        <v>0</v>
      </c>
      <c r="DY1536" s="471">
        <v>0</v>
      </c>
      <c r="DZ1536" s="471">
        <v>0</v>
      </c>
      <c r="EA1536" s="471">
        <v>0</v>
      </c>
      <c r="EB1536" s="496">
        <v>0</v>
      </c>
      <c r="EC1536" s="471">
        <v>27</v>
      </c>
      <c r="ED1536" s="471">
        <v>11</v>
      </c>
      <c r="EE1536" s="471">
        <v>13</v>
      </c>
      <c r="EF1536" s="471">
        <v>4</v>
      </c>
      <c r="EG1536" s="471">
        <v>4</v>
      </c>
      <c r="EH1536" s="471">
        <v>1</v>
      </c>
      <c r="EI1536" s="471">
        <v>1</v>
      </c>
      <c r="EJ1536" s="471">
        <v>1</v>
      </c>
      <c r="EK1536" s="496">
        <v>62</v>
      </c>
      <c r="EL1536" s="518">
        <v>50</v>
      </c>
      <c r="EM1536" s="471">
        <v>0</v>
      </c>
      <c r="EN1536" s="471">
        <v>0</v>
      </c>
      <c r="EO1536" s="471">
        <v>0</v>
      </c>
      <c r="EP1536" s="471">
        <v>0</v>
      </c>
      <c r="EQ1536" s="471">
        <v>0</v>
      </c>
      <c r="ER1536" s="471">
        <v>0</v>
      </c>
      <c r="ES1536" s="471">
        <v>0</v>
      </c>
      <c r="ET1536" s="471">
        <v>0</v>
      </c>
      <c r="EU1536" s="496">
        <v>0</v>
      </c>
      <c r="EV1536" s="503">
        <v>100</v>
      </c>
      <c r="EW1536" s="471">
        <v>0</v>
      </c>
      <c r="EX1536" s="471">
        <v>0</v>
      </c>
      <c r="EY1536" s="471">
        <v>0</v>
      </c>
      <c r="EZ1536" s="471">
        <v>0</v>
      </c>
      <c r="FA1536" s="471">
        <v>0</v>
      </c>
      <c r="FB1536" s="471">
        <v>0</v>
      </c>
      <c r="FC1536" s="471">
        <v>0</v>
      </c>
      <c r="FD1536" s="471">
        <v>0</v>
      </c>
      <c r="FE1536" s="496">
        <v>0</v>
      </c>
      <c r="FF1536" s="503">
        <v>150</v>
      </c>
      <c r="FG1536" s="471">
        <v>0</v>
      </c>
      <c r="FH1536" s="471">
        <v>0</v>
      </c>
      <c r="FI1536" s="471">
        <v>0</v>
      </c>
      <c r="FJ1536" s="471">
        <v>0</v>
      </c>
      <c r="FK1536" s="471">
        <v>0</v>
      </c>
      <c r="FL1536" s="471">
        <v>0</v>
      </c>
      <c r="FM1536" s="471">
        <v>0</v>
      </c>
      <c r="FN1536" s="471">
        <v>0</v>
      </c>
      <c r="FO1536" s="496">
        <v>0</v>
      </c>
      <c r="FP1536" s="503">
        <v>200</v>
      </c>
      <c r="FQ1536" s="471">
        <v>1</v>
      </c>
      <c r="FR1536" s="471">
        <v>3</v>
      </c>
      <c r="FS1536" s="471">
        <v>0</v>
      </c>
      <c r="FT1536" s="471">
        <v>0</v>
      </c>
      <c r="FU1536" s="471">
        <v>0</v>
      </c>
      <c r="FV1536" s="471">
        <v>0</v>
      </c>
      <c r="FW1536" s="471">
        <v>0</v>
      </c>
      <c r="FX1536" s="471">
        <v>0</v>
      </c>
      <c r="FY1536" s="496">
        <v>4</v>
      </c>
      <c r="FZ1536" s="503">
        <v>0</v>
      </c>
      <c r="GA1536" s="471">
        <v>0</v>
      </c>
      <c r="GB1536" s="471">
        <v>0</v>
      </c>
      <c r="GC1536" s="471">
        <v>0</v>
      </c>
      <c r="GD1536" s="471">
        <v>0</v>
      </c>
      <c r="GE1536" s="471">
        <v>0</v>
      </c>
      <c r="GF1536" s="471">
        <v>0</v>
      </c>
      <c r="GG1536" s="471">
        <v>0</v>
      </c>
      <c r="GH1536" s="471">
        <v>0</v>
      </c>
      <c r="GI1536" s="496">
        <v>0</v>
      </c>
      <c r="GJ1536" s="471">
        <v>1</v>
      </c>
      <c r="GK1536" s="471">
        <v>3</v>
      </c>
      <c r="GL1536" s="471">
        <v>0</v>
      </c>
      <c r="GM1536" s="471">
        <v>0</v>
      </c>
      <c r="GN1536" s="471">
        <v>0</v>
      </c>
      <c r="GO1536" s="471">
        <v>0</v>
      </c>
      <c r="GP1536" s="471">
        <v>0</v>
      </c>
      <c r="GQ1536" s="471">
        <v>0</v>
      </c>
      <c r="GR1536" s="496">
        <v>4</v>
      </c>
      <c r="GS1536" s="503">
        <v>100</v>
      </c>
      <c r="GT1536" s="471">
        <v>0</v>
      </c>
      <c r="GU1536" s="471">
        <v>0</v>
      </c>
      <c r="GV1536" s="471">
        <v>0</v>
      </c>
      <c r="GW1536" s="471">
        <v>0</v>
      </c>
      <c r="GX1536" s="471">
        <v>0</v>
      </c>
      <c r="GY1536" s="471">
        <v>0</v>
      </c>
      <c r="GZ1536" s="471">
        <v>0</v>
      </c>
      <c r="HA1536" s="471">
        <v>0</v>
      </c>
      <c r="HB1536" s="496">
        <v>0</v>
      </c>
      <c r="HC1536" s="503">
        <v>150</v>
      </c>
      <c r="HD1536" s="471">
        <v>0</v>
      </c>
      <c r="HE1536" s="471">
        <v>0</v>
      </c>
      <c r="HF1536" s="471">
        <v>0</v>
      </c>
      <c r="HG1536" s="471">
        <v>0</v>
      </c>
      <c r="HH1536" s="471">
        <v>0</v>
      </c>
      <c r="HI1536" s="471">
        <v>0</v>
      </c>
      <c r="HJ1536" s="471">
        <v>0</v>
      </c>
      <c r="HK1536" s="471">
        <v>0</v>
      </c>
      <c r="HL1536" s="496">
        <v>0</v>
      </c>
      <c r="HM1536" s="503">
        <v>200</v>
      </c>
      <c r="HN1536" s="471">
        <v>0</v>
      </c>
      <c r="HO1536" s="471">
        <v>0</v>
      </c>
      <c r="HP1536" s="471">
        <v>0</v>
      </c>
      <c r="HQ1536" s="471">
        <v>0</v>
      </c>
      <c r="HR1536" s="471">
        <v>0</v>
      </c>
      <c r="HS1536" s="471">
        <v>0</v>
      </c>
      <c r="HT1536" s="471">
        <v>0</v>
      </c>
      <c r="HU1536" s="471">
        <v>0</v>
      </c>
      <c r="HV1536" s="496">
        <v>0</v>
      </c>
      <c r="HW1536" s="503">
        <v>250</v>
      </c>
      <c r="HX1536" s="471">
        <v>0</v>
      </c>
      <c r="HY1536" s="471">
        <v>0</v>
      </c>
      <c r="HZ1536" s="471">
        <v>0</v>
      </c>
      <c r="IA1536" s="471">
        <v>0</v>
      </c>
      <c r="IB1536" s="471">
        <v>0</v>
      </c>
      <c r="IC1536" s="471">
        <v>0</v>
      </c>
      <c r="ID1536" s="471">
        <v>0</v>
      </c>
      <c r="IE1536" s="471">
        <v>0</v>
      </c>
      <c r="IF1536" s="496">
        <v>0</v>
      </c>
      <c r="IG1536" s="503">
        <v>300</v>
      </c>
      <c r="IH1536" s="471">
        <v>1</v>
      </c>
      <c r="II1536" s="471">
        <v>2</v>
      </c>
      <c r="IJ1536" s="471">
        <v>1</v>
      </c>
      <c r="IK1536" s="471">
        <v>0</v>
      </c>
      <c r="IL1536" s="471">
        <v>0</v>
      </c>
      <c r="IM1536" s="471">
        <v>0</v>
      </c>
      <c r="IN1536" s="471">
        <v>0</v>
      </c>
      <c r="IO1536" s="471">
        <v>0</v>
      </c>
      <c r="IP1536" s="496">
        <v>4</v>
      </c>
      <c r="IQ1536" s="503">
        <v>0</v>
      </c>
      <c r="IR1536" s="471">
        <v>0</v>
      </c>
      <c r="IS1536" s="471">
        <v>0</v>
      </c>
      <c r="IT1536" s="471">
        <v>0</v>
      </c>
      <c r="IU1536" s="471">
        <v>0</v>
      </c>
      <c r="IV1536" s="471">
        <v>0</v>
      </c>
      <c r="IW1536" s="471">
        <v>0</v>
      </c>
      <c r="IX1536" s="471">
        <v>0</v>
      </c>
      <c r="IY1536" s="471">
        <v>0</v>
      </c>
      <c r="IZ1536" s="496">
        <v>0</v>
      </c>
      <c r="JA1536" s="471">
        <v>1</v>
      </c>
      <c r="JB1536" s="471">
        <v>2</v>
      </c>
      <c r="JC1536" s="471">
        <v>1</v>
      </c>
      <c r="JD1536" s="471">
        <v>0</v>
      </c>
      <c r="JE1536" s="471">
        <v>0</v>
      </c>
      <c r="JF1536" s="471">
        <v>0</v>
      </c>
      <c r="JG1536" s="471">
        <v>0</v>
      </c>
      <c r="JH1536" s="471">
        <v>0</v>
      </c>
      <c r="JI1536" s="471">
        <v>4</v>
      </c>
      <c r="JJ1536" s="503">
        <v>0</v>
      </c>
      <c r="JK1536" s="471">
        <v>0</v>
      </c>
      <c r="JL1536" s="471">
        <v>0</v>
      </c>
      <c r="JM1536" s="471">
        <v>0</v>
      </c>
      <c r="JN1536" s="471">
        <v>0</v>
      </c>
      <c r="JO1536" s="471">
        <v>0</v>
      </c>
      <c r="JP1536" s="471">
        <v>0</v>
      </c>
      <c r="JQ1536" s="471">
        <v>0</v>
      </c>
      <c r="JR1536" s="471">
        <v>0</v>
      </c>
      <c r="JS1536" s="496">
        <v>0</v>
      </c>
      <c r="JT1536" s="503">
        <v>10</v>
      </c>
      <c r="JU1536" s="471">
        <v>0</v>
      </c>
      <c r="JV1536" s="471">
        <v>0</v>
      </c>
      <c r="JW1536" s="471">
        <v>0</v>
      </c>
      <c r="JX1536" s="471">
        <v>0</v>
      </c>
      <c r="JY1536" s="471">
        <v>0</v>
      </c>
      <c r="JZ1536" s="471">
        <v>0</v>
      </c>
      <c r="KA1536" s="471">
        <v>0</v>
      </c>
      <c r="KB1536" s="471">
        <v>0</v>
      </c>
      <c r="KC1536" s="496">
        <v>0</v>
      </c>
      <c r="KD1536" s="503">
        <v>50</v>
      </c>
      <c r="KE1536" s="471">
        <v>10</v>
      </c>
      <c r="KF1536" s="471">
        <v>3</v>
      </c>
      <c r="KG1536" s="471">
        <v>2</v>
      </c>
      <c r="KH1536" s="471">
        <v>0</v>
      </c>
      <c r="KI1536" s="471">
        <v>1</v>
      </c>
      <c r="KJ1536" s="471">
        <v>1</v>
      </c>
      <c r="KK1536" s="471">
        <v>0</v>
      </c>
      <c r="KL1536" s="471">
        <v>1</v>
      </c>
      <c r="KM1536" s="496">
        <v>18</v>
      </c>
      <c r="KN1536" s="503">
        <v>5</v>
      </c>
      <c r="KO1536" s="471">
        <v>178</v>
      </c>
      <c r="KP1536" s="471">
        <v>112</v>
      </c>
      <c r="KQ1536" s="471">
        <v>107</v>
      </c>
      <c r="KR1536" s="471">
        <v>90</v>
      </c>
      <c r="KS1536" s="471">
        <v>49</v>
      </c>
      <c r="KT1536" s="471">
        <v>32</v>
      </c>
      <c r="KU1536" s="471">
        <v>40</v>
      </c>
      <c r="KV1536" s="471">
        <v>7</v>
      </c>
      <c r="KW1536" s="496">
        <v>615</v>
      </c>
      <c r="KX1536" s="471">
        <v>188</v>
      </c>
      <c r="KY1536" s="471">
        <v>115</v>
      </c>
      <c r="KZ1536" s="471">
        <v>109</v>
      </c>
      <c r="LA1536" s="471">
        <v>90</v>
      </c>
      <c r="LB1536" s="471">
        <v>50</v>
      </c>
      <c r="LC1536" s="471">
        <v>33</v>
      </c>
      <c r="LD1536" s="471">
        <v>40</v>
      </c>
      <c r="LE1536" s="471">
        <v>8</v>
      </c>
      <c r="LF1536" s="496">
        <v>633</v>
      </c>
      <c r="LG1536" s="262"/>
      <c r="LH1536" s="262"/>
      <c r="LI1536" s="262"/>
      <c r="LJ1536" s="262"/>
      <c r="LK1536" s="262"/>
      <c r="LL1536" s="262"/>
      <c r="LM1536" s="262"/>
      <c r="LN1536" s="262"/>
      <c r="LO1536" s="262"/>
      <c r="LP1536" s="262"/>
      <c r="LQ1536" s="262"/>
      <c r="LR1536" s="262"/>
      <c r="LS1536" s="262"/>
      <c r="LT1536" s="262"/>
      <c r="LU1536" s="262"/>
      <c r="LV1536" s="262"/>
      <c r="LW1536" s="262"/>
      <c r="LX1536" s="262"/>
      <c r="LY1536" s="262"/>
      <c r="LZ1536" s="262"/>
      <c r="MA1536" s="262"/>
      <c r="MB1536" s="262"/>
      <c r="MC1536" s="262"/>
      <c r="MD1536" s="262"/>
      <c r="ME1536" s="262"/>
      <c r="MF1536" s="262"/>
      <c r="MG1536" s="262"/>
      <c r="MH1536" s="262"/>
      <c r="MI1536" s="262"/>
      <c r="MJ1536" s="262"/>
      <c r="MK1536" s="262"/>
      <c r="ML1536" s="262"/>
      <c r="MM1536" s="262"/>
      <c r="MN1536" s="262"/>
      <c r="MO1536" s="262"/>
      <c r="MP1536" s="262"/>
      <c r="MQ1536" s="262"/>
      <c r="MR1536" s="262"/>
      <c r="MS1536" s="262"/>
      <c r="MT1536" s="262"/>
      <c r="MU1536" s="262"/>
    </row>
    <row r="1537" spans="1:359" x14ac:dyDescent="0.2">
      <c r="A1537" s="241" t="s">
        <v>488</v>
      </c>
      <c r="B1537" s="476" t="s">
        <v>1073</v>
      </c>
      <c r="C1537" s="326" t="s">
        <v>782</v>
      </c>
      <c r="D1537" s="283" t="s">
        <v>489</v>
      </c>
      <c r="E1537" s="503">
        <v>0</v>
      </c>
      <c r="F1537" s="471">
        <v>20</v>
      </c>
      <c r="G1537" s="471">
        <v>103</v>
      </c>
      <c r="H1537" s="471">
        <v>124</v>
      </c>
      <c r="I1537" s="471">
        <v>99</v>
      </c>
      <c r="J1537" s="471">
        <v>63</v>
      </c>
      <c r="K1537" s="471">
        <v>34</v>
      </c>
      <c r="L1537" s="471">
        <v>43</v>
      </c>
      <c r="M1537" s="471">
        <v>11</v>
      </c>
      <c r="N1537" s="496">
        <v>497</v>
      </c>
      <c r="O1537" s="503">
        <v>10</v>
      </c>
      <c r="P1537" s="471">
        <v>0</v>
      </c>
      <c r="Q1537" s="471">
        <v>0</v>
      </c>
      <c r="R1537" s="471">
        <v>0</v>
      </c>
      <c r="S1537" s="471">
        <v>0</v>
      </c>
      <c r="T1537" s="471">
        <v>0</v>
      </c>
      <c r="U1537" s="471">
        <v>0</v>
      </c>
      <c r="V1537" s="471">
        <v>0</v>
      </c>
      <c r="W1537" s="471">
        <v>0</v>
      </c>
      <c r="X1537" s="496">
        <v>0</v>
      </c>
      <c r="Y1537" s="503">
        <v>25</v>
      </c>
      <c r="Z1537" s="471">
        <v>0</v>
      </c>
      <c r="AA1537" s="471">
        <v>0</v>
      </c>
      <c r="AB1537" s="471">
        <v>0</v>
      </c>
      <c r="AC1537" s="471">
        <v>0</v>
      </c>
      <c r="AD1537" s="471">
        <v>0</v>
      </c>
      <c r="AE1537" s="471">
        <v>0</v>
      </c>
      <c r="AF1537" s="471">
        <v>0</v>
      </c>
      <c r="AG1537" s="471">
        <v>0</v>
      </c>
      <c r="AH1537" s="496">
        <v>0</v>
      </c>
      <c r="AI1537" s="503">
        <v>50</v>
      </c>
      <c r="AJ1537" s="471">
        <v>0</v>
      </c>
      <c r="AK1537" s="471">
        <v>2</v>
      </c>
      <c r="AL1537" s="471">
        <v>19</v>
      </c>
      <c r="AM1537" s="471">
        <v>15</v>
      </c>
      <c r="AN1537" s="471">
        <v>13</v>
      </c>
      <c r="AO1537" s="471">
        <v>13</v>
      </c>
      <c r="AP1537" s="471">
        <v>17</v>
      </c>
      <c r="AQ1537" s="471">
        <v>3</v>
      </c>
      <c r="AR1537" s="496">
        <v>82</v>
      </c>
      <c r="AS1537" s="503">
        <v>100</v>
      </c>
      <c r="AT1537" s="471">
        <v>1</v>
      </c>
      <c r="AU1537" s="471">
        <v>18</v>
      </c>
      <c r="AV1537" s="471">
        <v>26</v>
      </c>
      <c r="AW1537" s="471">
        <v>11</v>
      </c>
      <c r="AX1537" s="471">
        <v>4</v>
      </c>
      <c r="AY1537" s="471">
        <v>1</v>
      </c>
      <c r="AZ1537" s="471">
        <v>0</v>
      </c>
      <c r="BA1537" s="471">
        <v>0</v>
      </c>
      <c r="BB1537" s="496">
        <v>61</v>
      </c>
      <c r="BC1537" s="503">
        <v>0</v>
      </c>
      <c r="BD1537" s="471">
        <v>0</v>
      </c>
      <c r="BE1537" s="471">
        <v>0</v>
      </c>
      <c r="BF1537" s="471">
        <v>0</v>
      </c>
      <c r="BG1537" s="471">
        <v>0</v>
      </c>
      <c r="BH1537" s="471">
        <v>0</v>
      </c>
      <c r="BI1537" s="471">
        <v>0</v>
      </c>
      <c r="BJ1537" s="471">
        <v>0</v>
      </c>
      <c r="BK1537" s="471">
        <v>0</v>
      </c>
      <c r="BL1537" s="496">
        <v>0</v>
      </c>
      <c r="BM1537" s="471">
        <v>1</v>
      </c>
      <c r="BN1537" s="471">
        <v>20</v>
      </c>
      <c r="BO1537" s="471">
        <v>45</v>
      </c>
      <c r="BP1537" s="471">
        <v>26</v>
      </c>
      <c r="BQ1537" s="471">
        <v>17</v>
      </c>
      <c r="BR1537" s="471">
        <v>14</v>
      </c>
      <c r="BS1537" s="471">
        <v>17</v>
      </c>
      <c r="BT1537" s="471">
        <v>3</v>
      </c>
      <c r="BU1537" s="496">
        <v>143</v>
      </c>
      <c r="BV1537" s="471">
        <v>21</v>
      </c>
      <c r="BW1537" s="471">
        <v>123</v>
      </c>
      <c r="BX1537" s="471">
        <v>169</v>
      </c>
      <c r="BY1537" s="471">
        <v>125</v>
      </c>
      <c r="BZ1537" s="471">
        <v>80</v>
      </c>
      <c r="CA1537" s="471">
        <v>48</v>
      </c>
      <c r="CB1537" s="471">
        <v>60</v>
      </c>
      <c r="CC1537" s="471">
        <v>14</v>
      </c>
      <c r="CD1537" s="496">
        <v>640</v>
      </c>
      <c r="CE1537" s="503">
        <v>10</v>
      </c>
      <c r="CF1537" s="471">
        <v>0</v>
      </c>
      <c r="CG1537" s="471">
        <v>0</v>
      </c>
      <c r="CH1537" s="471">
        <v>0</v>
      </c>
      <c r="CI1537" s="471">
        <v>0</v>
      </c>
      <c r="CJ1537" s="471">
        <v>0</v>
      </c>
      <c r="CK1537" s="471">
        <v>0</v>
      </c>
      <c r="CL1537" s="471">
        <v>0</v>
      </c>
      <c r="CM1537" s="471">
        <v>0</v>
      </c>
      <c r="CN1537" s="496">
        <v>0</v>
      </c>
      <c r="CO1537" s="503">
        <v>25</v>
      </c>
      <c r="CP1537" s="471">
        <v>0</v>
      </c>
      <c r="CQ1537" s="471">
        <v>0</v>
      </c>
      <c r="CR1537" s="471">
        <v>0</v>
      </c>
      <c r="CS1537" s="471">
        <v>0</v>
      </c>
      <c r="CT1537" s="471">
        <v>0</v>
      </c>
      <c r="CU1537" s="471">
        <v>0</v>
      </c>
      <c r="CV1537" s="471">
        <v>0</v>
      </c>
      <c r="CW1537" s="471">
        <v>0</v>
      </c>
      <c r="CX1537" s="496">
        <v>0</v>
      </c>
      <c r="CY1537" s="503">
        <v>50</v>
      </c>
      <c r="CZ1537" s="471">
        <v>0</v>
      </c>
      <c r="DA1537" s="471">
        <v>0</v>
      </c>
      <c r="DB1537" s="471">
        <v>0</v>
      </c>
      <c r="DC1537" s="471">
        <v>0</v>
      </c>
      <c r="DD1537" s="471">
        <v>0</v>
      </c>
      <c r="DE1537" s="471">
        <v>0</v>
      </c>
      <c r="DF1537" s="471">
        <v>0</v>
      </c>
      <c r="DG1537" s="471">
        <v>0</v>
      </c>
      <c r="DH1537" s="496">
        <v>0</v>
      </c>
      <c r="DI1537" s="503">
        <v>100</v>
      </c>
      <c r="DJ1537" s="471">
        <v>12</v>
      </c>
      <c r="DK1537" s="471">
        <v>13</v>
      </c>
      <c r="DL1537" s="471">
        <v>23</v>
      </c>
      <c r="DM1537" s="471">
        <v>18</v>
      </c>
      <c r="DN1537" s="471">
        <v>18</v>
      </c>
      <c r="DO1537" s="471">
        <v>10</v>
      </c>
      <c r="DP1537" s="471">
        <v>8</v>
      </c>
      <c r="DQ1537" s="471">
        <v>4</v>
      </c>
      <c r="DR1537" s="496">
        <v>106</v>
      </c>
      <c r="DS1537" s="503">
        <v>0</v>
      </c>
      <c r="DT1537" s="471">
        <v>0</v>
      </c>
      <c r="DU1537" s="471">
        <v>0</v>
      </c>
      <c r="DV1537" s="471">
        <v>0</v>
      </c>
      <c r="DW1537" s="471">
        <v>0</v>
      </c>
      <c r="DX1537" s="471">
        <v>0</v>
      </c>
      <c r="DY1537" s="471">
        <v>0</v>
      </c>
      <c r="DZ1537" s="471">
        <v>0</v>
      </c>
      <c r="EA1537" s="471">
        <v>0</v>
      </c>
      <c r="EB1537" s="496">
        <v>0</v>
      </c>
      <c r="EC1537" s="471">
        <v>12</v>
      </c>
      <c r="ED1537" s="471">
        <v>13</v>
      </c>
      <c r="EE1537" s="471">
        <v>23</v>
      </c>
      <c r="EF1537" s="471">
        <v>18</v>
      </c>
      <c r="EG1537" s="471">
        <v>18</v>
      </c>
      <c r="EH1537" s="471">
        <v>10</v>
      </c>
      <c r="EI1537" s="471">
        <v>8</v>
      </c>
      <c r="EJ1537" s="471">
        <v>4</v>
      </c>
      <c r="EK1537" s="496">
        <v>106</v>
      </c>
      <c r="EL1537" s="518">
        <v>50</v>
      </c>
      <c r="EM1537" s="471">
        <v>0</v>
      </c>
      <c r="EN1537" s="471">
        <v>0</v>
      </c>
      <c r="EO1537" s="471">
        <v>0</v>
      </c>
      <c r="EP1537" s="471">
        <v>0</v>
      </c>
      <c r="EQ1537" s="471">
        <v>0</v>
      </c>
      <c r="ER1537" s="471">
        <v>0</v>
      </c>
      <c r="ES1537" s="471">
        <v>0</v>
      </c>
      <c r="ET1537" s="471">
        <v>0</v>
      </c>
      <c r="EU1537" s="496">
        <v>0</v>
      </c>
      <c r="EV1537" s="503">
        <v>100</v>
      </c>
      <c r="EW1537" s="471">
        <v>0</v>
      </c>
      <c r="EX1537" s="471">
        <v>0</v>
      </c>
      <c r="EY1537" s="471">
        <v>0</v>
      </c>
      <c r="EZ1537" s="471">
        <v>0</v>
      </c>
      <c r="FA1537" s="471">
        <v>0</v>
      </c>
      <c r="FB1537" s="471">
        <v>0</v>
      </c>
      <c r="FC1537" s="471">
        <v>0</v>
      </c>
      <c r="FD1537" s="471">
        <v>0</v>
      </c>
      <c r="FE1537" s="496">
        <v>0</v>
      </c>
      <c r="FF1537" s="503">
        <v>150</v>
      </c>
      <c r="FG1537" s="471">
        <v>0</v>
      </c>
      <c r="FH1537" s="471">
        <v>0</v>
      </c>
      <c r="FI1537" s="471">
        <v>0</v>
      </c>
      <c r="FJ1537" s="471">
        <v>0</v>
      </c>
      <c r="FK1537" s="471">
        <v>0</v>
      </c>
      <c r="FL1537" s="471">
        <v>0</v>
      </c>
      <c r="FM1537" s="471">
        <v>0</v>
      </c>
      <c r="FN1537" s="471">
        <v>0</v>
      </c>
      <c r="FO1537" s="496">
        <v>0</v>
      </c>
      <c r="FP1537" s="503">
        <v>200</v>
      </c>
      <c r="FQ1537" s="471">
        <v>5</v>
      </c>
      <c r="FR1537" s="471">
        <v>3</v>
      </c>
      <c r="FS1537" s="471">
        <v>10</v>
      </c>
      <c r="FT1537" s="471">
        <v>8</v>
      </c>
      <c r="FU1537" s="471">
        <v>3</v>
      </c>
      <c r="FV1537" s="471">
        <v>2</v>
      </c>
      <c r="FW1537" s="471">
        <v>1</v>
      </c>
      <c r="FX1537" s="471">
        <v>3</v>
      </c>
      <c r="FY1537" s="496">
        <v>35</v>
      </c>
      <c r="FZ1537" s="503">
        <v>0</v>
      </c>
      <c r="GA1537" s="471">
        <v>0</v>
      </c>
      <c r="GB1537" s="471">
        <v>0</v>
      </c>
      <c r="GC1537" s="471">
        <v>0</v>
      </c>
      <c r="GD1537" s="471">
        <v>0</v>
      </c>
      <c r="GE1537" s="471">
        <v>0</v>
      </c>
      <c r="GF1537" s="471">
        <v>0</v>
      </c>
      <c r="GG1537" s="471">
        <v>0</v>
      </c>
      <c r="GH1537" s="471">
        <v>0</v>
      </c>
      <c r="GI1537" s="496">
        <v>0</v>
      </c>
      <c r="GJ1537" s="471">
        <v>5</v>
      </c>
      <c r="GK1537" s="471">
        <v>3</v>
      </c>
      <c r="GL1537" s="471">
        <v>10</v>
      </c>
      <c r="GM1537" s="471">
        <v>8</v>
      </c>
      <c r="GN1537" s="471">
        <v>3</v>
      </c>
      <c r="GO1537" s="471">
        <v>2</v>
      </c>
      <c r="GP1537" s="471">
        <v>1</v>
      </c>
      <c r="GQ1537" s="471">
        <v>3</v>
      </c>
      <c r="GR1537" s="496">
        <v>35</v>
      </c>
      <c r="GS1537" s="503">
        <v>100</v>
      </c>
      <c r="GT1537" s="471">
        <v>0</v>
      </c>
      <c r="GU1537" s="471">
        <v>0</v>
      </c>
      <c r="GV1537" s="471">
        <v>0</v>
      </c>
      <c r="GW1537" s="471">
        <v>0</v>
      </c>
      <c r="GX1537" s="471">
        <v>0</v>
      </c>
      <c r="GY1537" s="471">
        <v>0</v>
      </c>
      <c r="GZ1537" s="471">
        <v>0</v>
      </c>
      <c r="HA1537" s="471">
        <v>0</v>
      </c>
      <c r="HB1537" s="496">
        <v>0</v>
      </c>
      <c r="HC1537" s="503">
        <v>150</v>
      </c>
      <c r="HD1537" s="471">
        <v>0</v>
      </c>
      <c r="HE1537" s="471">
        <v>0</v>
      </c>
      <c r="HF1537" s="471">
        <v>0</v>
      </c>
      <c r="HG1537" s="471">
        <v>0</v>
      </c>
      <c r="HH1537" s="471">
        <v>0</v>
      </c>
      <c r="HI1537" s="471">
        <v>0</v>
      </c>
      <c r="HJ1537" s="471">
        <v>0</v>
      </c>
      <c r="HK1537" s="471">
        <v>0</v>
      </c>
      <c r="HL1537" s="496">
        <v>0</v>
      </c>
      <c r="HM1537" s="503">
        <v>200</v>
      </c>
      <c r="HN1537" s="471">
        <v>0</v>
      </c>
      <c r="HO1537" s="471">
        <v>0</v>
      </c>
      <c r="HP1537" s="471">
        <v>0</v>
      </c>
      <c r="HQ1537" s="471">
        <v>0</v>
      </c>
      <c r="HR1537" s="471">
        <v>0</v>
      </c>
      <c r="HS1537" s="471">
        <v>0</v>
      </c>
      <c r="HT1537" s="471">
        <v>0</v>
      </c>
      <c r="HU1537" s="471">
        <v>0</v>
      </c>
      <c r="HV1537" s="496">
        <v>0</v>
      </c>
      <c r="HW1537" s="503">
        <v>250</v>
      </c>
      <c r="HX1537" s="471">
        <v>0</v>
      </c>
      <c r="HY1537" s="471">
        <v>0</v>
      </c>
      <c r="HZ1537" s="471">
        <v>0</v>
      </c>
      <c r="IA1537" s="471">
        <v>0</v>
      </c>
      <c r="IB1537" s="471">
        <v>0</v>
      </c>
      <c r="IC1537" s="471">
        <v>0</v>
      </c>
      <c r="ID1537" s="471">
        <v>0</v>
      </c>
      <c r="IE1537" s="471">
        <v>0</v>
      </c>
      <c r="IF1537" s="496">
        <v>0</v>
      </c>
      <c r="IG1537" s="503">
        <v>300</v>
      </c>
      <c r="IH1537" s="471">
        <v>1</v>
      </c>
      <c r="II1537" s="471">
        <v>2</v>
      </c>
      <c r="IJ1537" s="471">
        <v>4</v>
      </c>
      <c r="IK1537" s="471">
        <v>3</v>
      </c>
      <c r="IL1537" s="471">
        <v>2</v>
      </c>
      <c r="IM1537" s="471">
        <v>2</v>
      </c>
      <c r="IN1537" s="471">
        <v>0</v>
      </c>
      <c r="IO1537" s="471">
        <v>1</v>
      </c>
      <c r="IP1537" s="496">
        <v>15</v>
      </c>
      <c r="IQ1537" s="503">
        <v>0</v>
      </c>
      <c r="IR1537" s="471">
        <v>0</v>
      </c>
      <c r="IS1537" s="471">
        <v>0</v>
      </c>
      <c r="IT1537" s="471">
        <v>0</v>
      </c>
      <c r="IU1537" s="471">
        <v>0</v>
      </c>
      <c r="IV1537" s="471">
        <v>0</v>
      </c>
      <c r="IW1537" s="471">
        <v>0</v>
      </c>
      <c r="IX1537" s="471">
        <v>0</v>
      </c>
      <c r="IY1537" s="471">
        <v>0</v>
      </c>
      <c r="IZ1537" s="496">
        <v>0</v>
      </c>
      <c r="JA1537" s="471">
        <v>1</v>
      </c>
      <c r="JB1537" s="471">
        <v>2</v>
      </c>
      <c r="JC1537" s="471">
        <v>4</v>
      </c>
      <c r="JD1537" s="471">
        <v>3</v>
      </c>
      <c r="JE1537" s="471">
        <v>2</v>
      </c>
      <c r="JF1537" s="471">
        <v>2</v>
      </c>
      <c r="JG1537" s="471">
        <v>0</v>
      </c>
      <c r="JH1537" s="471">
        <v>1</v>
      </c>
      <c r="JI1537" s="471">
        <v>15</v>
      </c>
      <c r="JJ1537" s="503">
        <v>0</v>
      </c>
      <c r="JK1537" s="471">
        <v>18</v>
      </c>
      <c r="JL1537" s="471">
        <v>19</v>
      </c>
      <c r="JM1537" s="471">
        <v>35</v>
      </c>
      <c r="JN1537" s="471">
        <v>36</v>
      </c>
      <c r="JO1537" s="471">
        <v>46</v>
      </c>
      <c r="JP1537" s="471">
        <v>33</v>
      </c>
      <c r="JQ1537" s="471">
        <v>44</v>
      </c>
      <c r="JR1537" s="471">
        <v>22</v>
      </c>
      <c r="JS1537" s="496">
        <v>253</v>
      </c>
      <c r="JT1537" s="503">
        <v>10</v>
      </c>
      <c r="JU1537" s="471">
        <v>0</v>
      </c>
      <c r="JV1537" s="471">
        <v>0</v>
      </c>
      <c r="JW1537" s="471">
        <v>0</v>
      </c>
      <c r="JX1537" s="471">
        <v>0</v>
      </c>
      <c r="JY1537" s="471">
        <v>0</v>
      </c>
      <c r="JZ1537" s="471">
        <v>0</v>
      </c>
      <c r="KA1537" s="471">
        <v>0</v>
      </c>
      <c r="KB1537" s="471">
        <v>0</v>
      </c>
      <c r="KC1537" s="496">
        <v>0</v>
      </c>
      <c r="KD1537" s="503">
        <v>50</v>
      </c>
      <c r="KE1537" s="471">
        <v>0</v>
      </c>
      <c r="KF1537" s="471">
        <v>1</v>
      </c>
      <c r="KG1537" s="471">
        <v>0</v>
      </c>
      <c r="KH1537" s="471">
        <v>1</v>
      </c>
      <c r="KI1537" s="471">
        <v>1</v>
      </c>
      <c r="KJ1537" s="471">
        <v>1</v>
      </c>
      <c r="KK1537" s="471">
        <v>0</v>
      </c>
      <c r="KL1537" s="471">
        <v>0</v>
      </c>
      <c r="KM1537" s="496">
        <v>4</v>
      </c>
      <c r="KN1537" s="503">
        <v>0</v>
      </c>
      <c r="KO1537" s="471">
        <v>0</v>
      </c>
      <c r="KP1537" s="471">
        <v>0</v>
      </c>
      <c r="KQ1537" s="471">
        <v>0</v>
      </c>
      <c r="KR1537" s="471">
        <v>0</v>
      </c>
      <c r="KS1537" s="471">
        <v>0</v>
      </c>
      <c r="KT1537" s="471">
        <v>0</v>
      </c>
      <c r="KU1537" s="471">
        <v>0</v>
      </c>
      <c r="KV1537" s="471">
        <v>0</v>
      </c>
      <c r="KW1537" s="496">
        <v>0</v>
      </c>
      <c r="KX1537" s="471">
        <v>18</v>
      </c>
      <c r="KY1537" s="471">
        <v>20</v>
      </c>
      <c r="KZ1537" s="471">
        <v>35</v>
      </c>
      <c r="LA1537" s="471">
        <v>37</v>
      </c>
      <c r="LB1537" s="471">
        <v>47</v>
      </c>
      <c r="LC1537" s="471">
        <v>34</v>
      </c>
      <c r="LD1537" s="471">
        <v>44</v>
      </c>
      <c r="LE1537" s="471">
        <v>22</v>
      </c>
      <c r="LF1537" s="496">
        <v>257</v>
      </c>
      <c r="LG1537" s="262"/>
      <c r="LH1537" s="262"/>
      <c r="LI1537" s="262"/>
      <c r="LJ1537" s="262"/>
      <c r="LK1537" s="262"/>
      <c r="LL1537" s="262"/>
      <c r="LM1537" s="262"/>
      <c r="LN1537" s="262"/>
      <c r="LO1537" s="262"/>
      <c r="LP1537" s="262"/>
      <c r="LQ1537" s="262"/>
      <c r="LR1537" s="262"/>
      <c r="LS1537" s="262"/>
      <c r="LT1537" s="262"/>
      <c r="LU1537" s="262"/>
      <c r="LV1537" s="262"/>
      <c r="LW1537" s="262"/>
      <c r="LX1537" s="262"/>
      <c r="LY1537" s="262"/>
      <c r="LZ1537" s="262"/>
      <c r="MA1537" s="262"/>
      <c r="MB1537" s="262"/>
      <c r="MC1537" s="262"/>
      <c r="MD1537" s="262"/>
      <c r="ME1537" s="262"/>
      <c r="MF1537" s="262"/>
      <c r="MG1537" s="262"/>
      <c r="MH1537" s="262"/>
      <c r="MI1537" s="262"/>
      <c r="MJ1537" s="262"/>
      <c r="MK1537" s="262"/>
      <c r="ML1537" s="262"/>
      <c r="MM1537" s="262"/>
      <c r="MN1537" s="262"/>
      <c r="MO1537" s="262"/>
      <c r="MP1537" s="262"/>
      <c r="MQ1537" s="262"/>
      <c r="MR1537" s="262"/>
      <c r="MS1537" s="262"/>
      <c r="MT1537" s="262"/>
      <c r="MU1537" s="262"/>
    </row>
    <row r="1538" spans="1:359" x14ac:dyDescent="0.2">
      <c r="A1538" s="241" t="s">
        <v>490</v>
      </c>
      <c r="B1538" s="476" t="s">
        <v>1074</v>
      </c>
      <c r="C1538" s="326" t="s">
        <v>784</v>
      </c>
      <c r="D1538" s="283" t="s">
        <v>491</v>
      </c>
      <c r="E1538" s="503">
        <v>0</v>
      </c>
      <c r="F1538" s="471">
        <v>89</v>
      </c>
      <c r="G1538" s="471">
        <v>84</v>
      </c>
      <c r="H1538" s="471">
        <v>53</v>
      </c>
      <c r="I1538" s="471">
        <v>21</v>
      </c>
      <c r="J1538" s="471">
        <v>12</v>
      </c>
      <c r="K1538" s="471">
        <v>5</v>
      </c>
      <c r="L1538" s="471">
        <v>3</v>
      </c>
      <c r="M1538" s="471">
        <v>0</v>
      </c>
      <c r="N1538" s="496">
        <v>267</v>
      </c>
      <c r="O1538" s="503">
        <v>10</v>
      </c>
      <c r="P1538" s="471">
        <v>0</v>
      </c>
      <c r="Q1538" s="471">
        <v>0</v>
      </c>
      <c r="R1538" s="471">
        <v>0</v>
      </c>
      <c r="S1538" s="471">
        <v>0</v>
      </c>
      <c r="T1538" s="471">
        <v>0</v>
      </c>
      <c r="U1538" s="471">
        <v>0</v>
      </c>
      <c r="V1538" s="471">
        <v>0</v>
      </c>
      <c r="W1538" s="471">
        <v>0</v>
      </c>
      <c r="X1538" s="496">
        <v>0</v>
      </c>
      <c r="Y1538" s="503">
        <v>25</v>
      </c>
      <c r="Z1538" s="471">
        <v>0</v>
      </c>
      <c r="AA1538" s="471">
        <v>0</v>
      </c>
      <c r="AB1538" s="471">
        <v>0</v>
      </c>
      <c r="AC1538" s="471">
        <v>0</v>
      </c>
      <c r="AD1538" s="471">
        <v>0</v>
      </c>
      <c r="AE1538" s="471">
        <v>0</v>
      </c>
      <c r="AF1538" s="471">
        <v>0</v>
      </c>
      <c r="AG1538" s="471">
        <v>0</v>
      </c>
      <c r="AH1538" s="496">
        <v>0</v>
      </c>
      <c r="AI1538" s="503">
        <v>50</v>
      </c>
      <c r="AJ1538" s="471">
        <v>0</v>
      </c>
      <c r="AK1538" s="471">
        <v>0</v>
      </c>
      <c r="AL1538" s="471">
        <v>0</v>
      </c>
      <c r="AM1538" s="471">
        <v>0</v>
      </c>
      <c r="AN1538" s="471">
        <v>0</v>
      </c>
      <c r="AO1538" s="471">
        <v>0</v>
      </c>
      <c r="AP1538" s="471">
        <v>0</v>
      </c>
      <c r="AQ1538" s="471">
        <v>0</v>
      </c>
      <c r="AR1538" s="496">
        <v>0</v>
      </c>
      <c r="AS1538" s="503">
        <v>100</v>
      </c>
      <c r="AT1538" s="471">
        <v>141</v>
      </c>
      <c r="AU1538" s="471">
        <v>143</v>
      </c>
      <c r="AV1538" s="471">
        <v>85</v>
      </c>
      <c r="AW1538" s="471">
        <v>52</v>
      </c>
      <c r="AX1538" s="471">
        <v>17</v>
      </c>
      <c r="AY1538" s="471">
        <v>6</v>
      </c>
      <c r="AZ1538" s="471">
        <v>5</v>
      </c>
      <c r="BA1538" s="471">
        <v>0</v>
      </c>
      <c r="BB1538" s="496">
        <v>449</v>
      </c>
      <c r="BC1538" s="503">
        <v>0</v>
      </c>
      <c r="BD1538" s="471">
        <v>0</v>
      </c>
      <c r="BE1538" s="471">
        <v>0</v>
      </c>
      <c r="BF1538" s="471">
        <v>0</v>
      </c>
      <c r="BG1538" s="471">
        <v>0</v>
      </c>
      <c r="BH1538" s="471">
        <v>0</v>
      </c>
      <c r="BI1538" s="471">
        <v>0</v>
      </c>
      <c r="BJ1538" s="471">
        <v>0</v>
      </c>
      <c r="BK1538" s="471">
        <v>0</v>
      </c>
      <c r="BL1538" s="496">
        <v>0</v>
      </c>
      <c r="BM1538" s="471">
        <v>141</v>
      </c>
      <c r="BN1538" s="471">
        <v>143</v>
      </c>
      <c r="BO1538" s="471">
        <v>85</v>
      </c>
      <c r="BP1538" s="471">
        <v>52</v>
      </c>
      <c r="BQ1538" s="471">
        <v>17</v>
      </c>
      <c r="BR1538" s="471">
        <v>6</v>
      </c>
      <c r="BS1538" s="471">
        <v>5</v>
      </c>
      <c r="BT1538" s="471">
        <v>0</v>
      </c>
      <c r="BU1538" s="496">
        <v>449</v>
      </c>
      <c r="BV1538" s="471">
        <v>230</v>
      </c>
      <c r="BW1538" s="471">
        <v>227</v>
      </c>
      <c r="BX1538" s="471">
        <v>138</v>
      </c>
      <c r="BY1538" s="471">
        <v>73</v>
      </c>
      <c r="BZ1538" s="471">
        <v>29</v>
      </c>
      <c r="CA1538" s="471">
        <v>11</v>
      </c>
      <c r="CB1538" s="471">
        <v>8</v>
      </c>
      <c r="CC1538" s="471">
        <v>0</v>
      </c>
      <c r="CD1538" s="496">
        <v>716</v>
      </c>
      <c r="CE1538" s="503">
        <v>10</v>
      </c>
      <c r="CF1538" s="471">
        <v>0</v>
      </c>
      <c r="CG1538" s="471">
        <v>0</v>
      </c>
      <c r="CH1538" s="471">
        <v>0</v>
      </c>
      <c r="CI1538" s="471">
        <v>0</v>
      </c>
      <c r="CJ1538" s="471">
        <v>0</v>
      </c>
      <c r="CK1538" s="471">
        <v>0</v>
      </c>
      <c r="CL1538" s="471">
        <v>0</v>
      </c>
      <c r="CM1538" s="471">
        <v>0</v>
      </c>
      <c r="CN1538" s="496">
        <v>0</v>
      </c>
      <c r="CO1538" s="503">
        <v>25</v>
      </c>
      <c r="CP1538" s="471">
        <v>0</v>
      </c>
      <c r="CQ1538" s="471">
        <v>0</v>
      </c>
      <c r="CR1538" s="471">
        <v>0</v>
      </c>
      <c r="CS1538" s="471">
        <v>0</v>
      </c>
      <c r="CT1538" s="471">
        <v>0</v>
      </c>
      <c r="CU1538" s="471">
        <v>0</v>
      </c>
      <c r="CV1538" s="471">
        <v>0</v>
      </c>
      <c r="CW1538" s="471">
        <v>0</v>
      </c>
      <c r="CX1538" s="496">
        <v>0</v>
      </c>
      <c r="CY1538" s="503">
        <v>50</v>
      </c>
      <c r="CZ1538" s="471">
        <v>0</v>
      </c>
      <c r="DA1538" s="471">
        <v>0</v>
      </c>
      <c r="DB1538" s="471">
        <v>0</v>
      </c>
      <c r="DC1538" s="471">
        <v>0</v>
      </c>
      <c r="DD1538" s="471">
        <v>0</v>
      </c>
      <c r="DE1538" s="471">
        <v>0</v>
      </c>
      <c r="DF1538" s="471">
        <v>0</v>
      </c>
      <c r="DG1538" s="471">
        <v>0</v>
      </c>
      <c r="DH1538" s="496">
        <v>0</v>
      </c>
      <c r="DI1538" s="503">
        <v>100</v>
      </c>
      <c r="DJ1538" s="471">
        <v>24</v>
      </c>
      <c r="DK1538" s="471">
        <v>30</v>
      </c>
      <c r="DL1538" s="471">
        <v>13</v>
      </c>
      <c r="DM1538" s="471">
        <v>5</v>
      </c>
      <c r="DN1538" s="471">
        <v>2</v>
      </c>
      <c r="DO1538" s="471">
        <v>0</v>
      </c>
      <c r="DP1538" s="471">
        <v>0</v>
      </c>
      <c r="DQ1538" s="471">
        <v>0</v>
      </c>
      <c r="DR1538" s="496">
        <v>74</v>
      </c>
      <c r="DS1538" s="503">
        <v>0</v>
      </c>
      <c r="DT1538" s="471">
        <v>0</v>
      </c>
      <c r="DU1538" s="471">
        <v>0</v>
      </c>
      <c r="DV1538" s="471">
        <v>0</v>
      </c>
      <c r="DW1538" s="471">
        <v>0</v>
      </c>
      <c r="DX1538" s="471">
        <v>0</v>
      </c>
      <c r="DY1538" s="471">
        <v>0</v>
      </c>
      <c r="DZ1538" s="471">
        <v>0</v>
      </c>
      <c r="EA1538" s="471">
        <v>0</v>
      </c>
      <c r="EB1538" s="496">
        <v>0</v>
      </c>
      <c r="EC1538" s="471">
        <v>24</v>
      </c>
      <c r="ED1538" s="471">
        <v>30</v>
      </c>
      <c r="EE1538" s="471">
        <v>13</v>
      </c>
      <c r="EF1538" s="471">
        <v>5</v>
      </c>
      <c r="EG1538" s="471">
        <v>2</v>
      </c>
      <c r="EH1538" s="471">
        <v>0</v>
      </c>
      <c r="EI1538" s="471">
        <v>0</v>
      </c>
      <c r="EJ1538" s="471">
        <v>0</v>
      </c>
      <c r="EK1538" s="496">
        <v>74</v>
      </c>
      <c r="EL1538" s="518">
        <v>50</v>
      </c>
      <c r="EM1538" s="471">
        <v>0</v>
      </c>
      <c r="EN1538" s="471">
        <v>0</v>
      </c>
      <c r="EO1538" s="471">
        <v>0</v>
      </c>
      <c r="EP1538" s="471">
        <v>0</v>
      </c>
      <c r="EQ1538" s="471">
        <v>0</v>
      </c>
      <c r="ER1538" s="471">
        <v>0</v>
      </c>
      <c r="ES1538" s="471">
        <v>0</v>
      </c>
      <c r="ET1538" s="471">
        <v>0</v>
      </c>
      <c r="EU1538" s="496">
        <v>0</v>
      </c>
      <c r="EV1538" s="503">
        <v>100</v>
      </c>
      <c r="EW1538" s="471">
        <v>0</v>
      </c>
      <c r="EX1538" s="471">
        <v>0</v>
      </c>
      <c r="EY1538" s="471">
        <v>0</v>
      </c>
      <c r="EZ1538" s="471">
        <v>0</v>
      </c>
      <c r="FA1538" s="471">
        <v>0</v>
      </c>
      <c r="FB1538" s="471">
        <v>0</v>
      </c>
      <c r="FC1538" s="471">
        <v>0</v>
      </c>
      <c r="FD1538" s="471">
        <v>0</v>
      </c>
      <c r="FE1538" s="496">
        <v>0</v>
      </c>
      <c r="FF1538" s="503">
        <v>150</v>
      </c>
      <c r="FG1538" s="471">
        <v>0</v>
      </c>
      <c r="FH1538" s="471">
        <v>0</v>
      </c>
      <c r="FI1538" s="471">
        <v>0</v>
      </c>
      <c r="FJ1538" s="471">
        <v>0</v>
      </c>
      <c r="FK1538" s="471">
        <v>0</v>
      </c>
      <c r="FL1538" s="471">
        <v>0</v>
      </c>
      <c r="FM1538" s="471">
        <v>0</v>
      </c>
      <c r="FN1538" s="471">
        <v>0</v>
      </c>
      <c r="FO1538" s="496">
        <v>0</v>
      </c>
      <c r="FP1538" s="503">
        <v>200</v>
      </c>
      <c r="FQ1538" s="471">
        <v>10</v>
      </c>
      <c r="FR1538" s="471">
        <v>3</v>
      </c>
      <c r="FS1538" s="471">
        <v>3</v>
      </c>
      <c r="FT1538" s="471">
        <v>3</v>
      </c>
      <c r="FU1538" s="471">
        <v>2</v>
      </c>
      <c r="FV1538" s="471">
        <v>0</v>
      </c>
      <c r="FW1538" s="471">
        <v>1</v>
      </c>
      <c r="FX1538" s="471">
        <v>0</v>
      </c>
      <c r="FY1538" s="496">
        <v>22</v>
      </c>
      <c r="FZ1538" s="503">
        <v>0</v>
      </c>
      <c r="GA1538" s="471">
        <v>0</v>
      </c>
      <c r="GB1538" s="471">
        <v>0</v>
      </c>
      <c r="GC1538" s="471">
        <v>0</v>
      </c>
      <c r="GD1538" s="471">
        <v>0</v>
      </c>
      <c r="GE1538" s="471">
        <v>0</v>
      </c>
      <c r="GF1538" s="471">
        <v>0</v>
      </c>
      <c r="GG1538" s="471">
        <v>0</v>
      </c>
      <c r="GH1538" s="471">
        <v>0</v>
      </c>
      <c r="GI1538" s="496">
        <v>0</v>
      </c>
      <c r="GJ1538" s="471">
        <v>10</v>
      </c>
      <c r="GK1538" s="471">
        <v>3</v>
      </c>
      <c r="GL1538" s="471">
        <v>3</v>
      </c>
      <c r="GM1538" s="471">
        <v>3</v>
      </c>
      <c r="GN1538" s="471">
        <v>2</v>
      </c>
      <c r="GO1538" s="471">
        <v>0</v>
      </c>
      <c r="GP1538" s="471">
        <v>1</v>
      </c>
      <c r="GQ1538" s="471">
        <v>0</v>
      </c>
      <c r="GR1538" s="496">
        <v>22</v>
      </c>
      <c r="GS1538" s="503">
        <v>100</v>
      </c>
      <c r="GT1538" s="471">
        <v>0</v>
      </c>
      <c r="GU1538" s="471">
        <v>0</v>
      </c>
      <c r="GV1538" s="471">
        <v>0</v>
      </c>
      <c r="GW1538" s="471">
        <v>0</v>
      </c>
      <c r="GX1538" s="471">
        <v>0</v>
      </c>
      <c r="GY1538" s="471">
        <v>0</v>
      </c>
      <c r="GZ1538" s="471">
        <v>0</v>
      </c>
      <c r="HA1538" s="471">
        <v>0</v>
      </c>
      <c r="HB1538" s="496">
        <v>0</v>
      </c>
      <c r="HC1538" s="503">
        <v>150</v>
      </c>
      <c r="HD1538" s="471">
        <v>0</v>
      </c>
      <c r="HE1538" s="471">
        <v>0</v>
      </c>
      <c r="HF1538" s="471">
        <v>0</v>
      </c>
      <c r="HG1538" s="471">
        <v>0</v>
      </c>
      <c r="HH1538" s="471">
        <v>0</v>
      </c>
      <c r="HI1538" s="471">
        <v>0</v>
      </c>
      <c r="HJ1538" s="471">
        <v>0</v>
      </c>
      <c r="HK1538" s="471">
        <v>0</v>
      </c>
      <c r="HL1538" s="496">
        <v>0</v>
      </c>
      <c r="HM1538" s="503">
        <v>200</v>
      </c>
      <c r="HN1538" s="471">
        <v>0</v>
      </c>
      <c r="HO1538" s="471">
        <v>0</v>
      </c>
      <c r="HP1538" s="471">
        <v>0</v>
      </c>
      <c r="HQ1538" s="471">
        <v>0</v>
      </c>
      <c r="HR1538" s="471">
        <v>0</v>
      </c>
      <c r="HS1538" s="471">
        <v>0</v>
      </c>
      <c r="HT1538" s="471">
        <v>0</v>
      </c>
      <c r="HU1538" s="471">
        <v>0</v>
      </c>
      <c r="HV1538" s="496">
        <v>0</v>
      </c>
      <c r="HW1538" s="503">
        <v>250</v>
      </c>
      <c r="HX1538" s="471">
        <v>0</v>
      </c>
      <c r="HY1538" s="471">
        <v>0</v>
      </c>
      <c r="HZ1538" s="471">
        <v>0</v>
      </c>
      <c r="IA1538" s="471">
        <v>0</v>
      </c>
      <c r="IB1538" s="471">
        <v>0</v>
      </c>
      <c r="IC1538" s="471">
        <v>0</v>
      </c>
      <c r="ID1538" s="471">
        <v>0</v>
      </c>
      <c r="IE1538" s="471">
        <v>0</v>
      </c>
      <c r="IF1538" s="496">
        <v>0</v>
      </c>
      <c r="IG1538" s="503">
        <v>300</v>
      </c>
      <c r="IH1538" s="471">
        <v>8</v>
      </c>
      <c r="II1538" s="471">
        <v>1</v>
      </c>
      <c r="IJ1538" s="471">
        <v>4</v>
      </c>
      <c r="IK1538" s="471">
        <v>1</v>
      </c>
      <c r="IL1538" s="471">
        <v>1</v>
      </c>
      <c r="IM1538" s="471">
        <v>0</v>
      </c>
      <c r="IN1538" s="471">
        <v>0</v>
      </c>
      <c r="IO1538" s="471">
        <v>0</v>
      </c>
      <c r="IP1538" s="496">
        <v>15</v>
      </c>
      <c r="IQ1538" s="503">
        <v>0</v>
      </c>
      <c r="IR1538" s="471">
        <v>0</v>
      </c>
      <c r="IS1538" s="471">
        <v>0</v>
      </c>
      <c r="IT1538" s="471">
        <v>0</v>
      </c>
      <c r="IU1538" s="471">
        <v>0</v>
      </c>
      <c r="IV1538" s="471">
        <v>0</v>
      </c>
      <c r="IW1538" s="471">
        <v>0</v>
      </c>
      <c r="IX1538" s="471">
        <v>0</v>
      </c>
      <c r="IY1538" s="471">
        <v>0</v>
      </c>
      <c r="IZ1538" s="496">
        <v>0</v>
      </c>
      <c r="JA1538" s="471">
        <v>8</v>
      </c>
      <c r="JB1538" s="471">
        <v>1</v>
      </c>
      <c r="JC1538" s="471">
        <v>4</v>
      </c>
      <c r="JD1538" s="471">
        <v>1</v>
      </c>
      <c r="JE1538" s="471">
        <v>1</v>
      </c>
      <c r="JF1538" s="471">
        <v>0</v>
      </c>
      <c r="JG1538" s="471">
        <v>0</v>
      </c>
      <c r="JH1538" s="471">
        <v>0</v>
      </c>
      <c r="JI1538" s="471">
        <v>15</v>
      </c>
      <c r="JJ1538" s="503">
        <v>0</v>
      </c>
      <c r="JK1538" s="471">
        <v>15</v>
      </c>
      <c r="JL1538" s="471">
        <v>25</v>
      </c>
      <c r="JM1538" s="471">
        <v>18</v>
      </c>
      <c r="JN1538" s="471">
        <v>8</v>
      </c>
      <c r="JO1538" s="471">
        <v>4</v>
      </c>
      <c r="JP1538" s="471">
        <v>3</v>
      </c>
      <c r="JQ1538" s="471">
        <v>1</v>
      </c>
      <c r="JR1538" s="471">
        <v>0</v>
      </c>
      <c r="JS1538" s="496">
        <v>74</v>
      </c>
      <c r="JT1538" s="503">
        <v>10</v>
      </c>
      <c r="JU1538" s="471">
        <v>0</v>
      </c>
      <c r="JV1538" s="471">
        <v>0</v>
      </c>
      <c r="JW1538" s="471">
        <v>0</v>
      </c>
      <c r="JX1538" s="471">
        <v>0</v>
      </c>
      <c r="JY1538" s="471">
        <v>0</v>
      </c>
      <c r="JZ1538" s="471">
        <v>0</v>
      </c>
      <c r="KA1538" s="471">
        <v>0</v>
      </c>
      <c r="KB1538" s="471">
        <v>0</v>
      </c>
      <c r="KC1538" s="496">
        <v>0</v>
      </c>
      <c r="KD1538" s="503">
        <v>50</v>
      </c>
      <c r="KE1538" s="471">
        <v>1</v>
      </c>
      <c r="KF1538" s="471">
        <v>2</v>
      </c>
      <c r="KG1538" s="471">
        <v>0</v>
      </c>
      <c r="KH1538" s="471">
        <v>1</v>
      </c>
      <c r="KI1538" s="471">
        <v>0</v>
      </c>
      <c r="KJ1538" s="471">
        <v>0</v>
      </c>
      <c r="KK1538" s="471">
        <v>0</v>
      </c>
      <c r="KL1538" s="471">
        <v>0</v>
      </c>
      <c r="KM1538" s="496">
        <v>4</v>
      </c>
      <c r="KN1538" s="503">
        <v>0</v>
      </c>
      <c r="KO1538" s="471">
        <v>0</v>
      </c>
      <c r="KP1538" s="471">
        <v>0</v>
      </c>
      <c r="KQ1538" s="471">
        <v>0</v>
      </c>
      <c r="KR1538" s="471">
        <v>0</v>
      </c>
      <c r="KS1538" s="471">
        <v>0</v>
      </c>
      <c r="KT1538" s="471">
        <v>0</v>
      </c>
      <c r="KU1538" s="471">
        <v>0</v>
      </c>
      <c r="KV1538" s="471">
        <v>0</v>
      </c>
      <c r="KW1538" s="496">
        <v>0</v>
      </c>
      <c r="KX1538" s="471">
        <v>16</v>
      </c>
      <c r="KY1538" s="471">
        <v>27</v>
      </c>
      <c r="KZ1538" s="471">
        <v>18</v>
      </c>
      <c r="LA1538" s="471">
        <v>9</v>
      </c>
      <c r="LB1538" s="471">
        <v>4</v>
      </c>
      <c r="LC1538" s="471">
        <v>3</v>
      </c>
      <c r="LD1538" s="471">
        <v>1</v>
      </c>
      <c r="LE1538" s="471">
        <v>0</v>
      </c>
      <c r="LF1538" s="496">
        <v>78</v>
      </c>
      <c r="LG1538" s="262"/>
      <c r="LH1538" s="262"/>
      <c r="LI1538" s="262"/>
      <c r="LJ1538" s="262"/>
      <c r="LK1538" s="262"/>
      <c r="LL1538" s="262"/>
      <c r="LM1538" s="262"/>
      <c r="LN1538" s="262"/>
      <c r="LO1538" s="262"/>
      <c r="LP1538" s="262"/>
      <c r="LQ1538" s="262"/>
      <c r="LR1538" s="262"/>
      <c r="LS1538" s="262"/>
      <c r="LT1538" s="262"/>
      <c r="LU1538" s="262"/>
      <c r="LV1538" s="262"/>
      <c r="LW1538" s="262"/>
      <c r="LX1538" s="262"/>
      <c r="LY1538" s="262"/>
      <c r="LZ1538" s="262"/>
      <c r="MA1538" s="262"/>
      <c r="MB1538" s="262"/>
      <c r="MC1538" s="262"/>
      <c r="MD1538" s="262"/>
      <c r="ME1538" s="262"/>
      <c r="MF1538" s="262"/>
      <c r="MG1538" s="262"/>
      <c r="MH1538" s="262"/>
      <c r="MI1538" s="262"/>
      <c r="MJ1538" s="262"/>
      <c r="MK1538" s="262"/>
      <c r="ML1538" s="262"/>
      <c r="MM1538" s="262"/>
      <c r="MN1538" s="262"/>
      <c r="MO1538" s="262"/>
      <c r="MP1538" s="262"/>
      <c r="MQ1538" s="262"/>
      <c r="MR1538" s="262"/>
      <c r="MS1538" s="262"/>
      <c r="MT1538" s="262"/>
      <c r="MU1538" s="262"/>
    </row>
    <row r="1539" spans="1:359" x14ac:dyDescent="0.2">
      <c r="A1539" s="241" t="s">
        <v>492</v>
      </c>
      <c r="B1539" s="476" t="s">
        <v>1075</v>
      </c>
      <c r="C1539" s="326" t="s">
        <v>801</v>
      </c>
      <c r="D1539" s="283" t="s">
        <v>493</v>
      </c>
      <c r="E1539" s="503">
        <v>0</v>
      </c>
      <c r="F1539" s="471">
        <v>219</v>
      </c>
      <c r="G1539" s="471">
        <v>241</v>
      </c>
      <c r="H1539" s="471">
        <v>162</v>
      </c>
      <c r="I1539" s="471">
        <v>87</v>
      </c>
      <c r="J1539" s="471">
        <v>58</v>
      </c>
      <c r="K1539" s="471">
        <v>40</v>
      </c>
      <c r="L1539" s="471">
        <v>13</v>
      </c>
      <c r="M1539" s="471">
        <v>2</v>
      </c>
      <c r="N1539" s="496">
        <v>822</v>
      </c>
      <c r="O1539" s="503">
        <v>10</v>
      </c>
      <c r="P1539" s="471">
        <v>0</v>
      </c>
      <c r="Q1539" s="471">
        <v>0</v>
      </c>
      <c r="R1539" s="471">
        <v>0</v>
      </c>
      <c r="S1539" s="471">
        <v>0</v>
      </c>
      <c r="T1539" s="471">
        <v>0</v>
      </c>
      <c r="U1539" s="471">
        <v>0</v>
      </c>
      <c r="V1539" s="471">
        <v>0</v>
      </c>
      <c r="W1539" s="471">
        <v>0</v>
      </c>
      <c r="X1539" s="496">
        <v>0</v>
      </c>
      <c r="Y1539" s="503">
        <v>25</v>
      </c>
      <c r="Z1539" s="471">
        <v>0</v>
      </c>
      <c r="AA1539" s="471">
        <v>0</v>
      </c>
      <c r="AB1539" s="471">
        <v>0</v>
      </c>
      <c r="AC1539" s="471">
        <v>0</v>
      </c>
      <c r="AD1539" s="471">
        <v>0</v>
      </c>
      <c r="AE1539" s="471">
        <v>0</v>
      </c>
      <c r="AF1539" s="471">
        <v>0</v>
      </c>
      <c r="AG1539" s="471">
        <v>0</v>
      </c>
      <c r="AH1539" s="496">
        <v>0</v>
      </c>
      <c r="AI1539" s="503">
        <v>50</v>
      </c>
      <c r="AJ1539" s="471">
        <v>28</v>
      </c>
      <c r="AK1539" s="471">
        <v>0</v>
      </c>
      <c r="AL1539" s="471">
        <v>0</v>
      </c>
      <c r="AM1539" s="471">
        <v>0</v>
      </c>
      <c r="AN1539" s="471">
        <v>0</v>
      </c>
      <c r="AO1539" s="471">
        <v>0</v>
      </c>
      <c r="AP1539" s="471">
        <v>0</v>
      </c>
      <c r="AQ1539" s="471">
        <v>0</v>
      </c>
      <c r="AR1539" s="496">
        <v>28</v>
      </c>
      <c r="AS1539" s="503">
        <v>100</v>
      </c>
      <c r="AT1539" s="471">
        <v>64</v>
      </c>
      <c r="AU1539" s="471">
        <v>100</v>
      </c>
      <c r="AV1539" s="471">
        <v>57</v>
      </c>
      <c r="AW1539" s="471">
        <v>26</v>
      </c>
      <c r="AX1539" s="471">
        <v>24</v>
      </c>
      <c r="AY1539" s="471">
        <v>12</v>
      </c>
      <c r="AZ1539" s="471">
        <v>5</v>
      </c>
      <c r="BA1539" s="471">
        <v>0</v>
      </c>
      <c r="BB1539" s="496">
        <v>288</v>
      </c>
      <c r="BC1539" s="503">
        <v>0</v>
      </c>
      <c r="BD1539" s="471">
        <v>0</v>
      </c>
      <c r="BE1539" s="471">
        <v>0</v>
      </c>
      <c r="BF1539" s="471">
        <v>0</v>
      </c>
      <c r="BG1539" s="471">
        <v>0</v>
      </c>
      <c r="BH1539" s="471">
        <v>0</v>
      </c>
      <c r="BI1539" s="471">
        <v>0</v>
      </c>
      <c r="BJ1539" s="471">
        <v>0</v>
      </c>
      <c r="BK1539" s="471">
        <v>0</v>
      </c>
      <c r="BL1539" s="496">
        <v>0</v>
      </c>
      <c r="BM1539" s="471">
        <v>92</v>
      </c>
      <c r="BN1539" s="471">
        <v>100</v>
      </c>
      <c r="BO1539" s="471">
        <v>57</v>
      </c>
      <c r="BP1539" s="471">
        <v>26</v>
      </c>
      <c r="BQ1539" s="471">
        <v>24</v>
      </c>
      <c r="BR1539" s="471">
        <v>12</v>
      </c>
      <c r="BS1539" s="471">
        <v>5</v>
      </c>
      <c r="BT1539" s="471">
        <v>0</v>
      </c>
      <c r="BU1539" s="496">
        <v>316</v>
      </c>
      <c r="BV1539" s="471">
        <v>311</v>
      </c>
      <c r="BW1539" s="471">
        <v>341</v>
      </c>
      <c r="BX1539" s="471">
        <v>219</v>
      </c>
      <c r="BY1539" s="471">
        <v>113</v>
      </c>
      <c r="BZ1539" s="471">
        <v>82</v>
      </c>
      <c r="CA1539" s="471">
        <v>52</v>
      </c>
      <c r="CB1539" s="471">
        <v>18</v>
      </c>
      <c r="CC1539" s="471">
        <v>2</v>
      </c>
      <c r="CD1539" s="496">
        <v>1138</v>
      </c>
      <c r="CE1539" s="503">
        <v>10</v>
      </c>
      <c r="CF1539" s="471">
        <v>0</v>
      </c>
      <c r="CG1539" s="471">
        <v>0</v>
      </c>
      <c r="CH1539" s="471">
        <v>0</v>
      </c>
      <c r="CI1539" s="471">
        <v>0</v>
      </c>
      <c r="CJ1539" s="471">
        <v>0</v>
      </c>
      <c r="CK1539" s="471">
        <v>0</v>
      </c>
      <c r="CL1539" s="471">
        <v>0</v>
      </c>
      <c r="CM1539" s="471">
        <v>0</v>
      </c>
      <c r="CN1539" s="496">
        <v>0</v>
      </c>
      <c r="CO1539" s="503">
        <v>25</v>
      </c>
      <c r="CP1539" s="471">
        <v>0</v>
      </c>
      <c r="CQ1539" s="471">
        <v>0</v>
      </c>
      <c r="CR1539" s="471">
        <v>0</v>
      </c>
      <c r="CS1539" s="471">
        <v>0</v>
      </c>
      <c r="CT1539" s="471">
        <v>0</v>
      </c>
      <c r="CU1539" s="471">
        <v>0</v>
      </c>
      <c r="CV1539" s="471">
        <v>0</v>
      </c>
      <c r="CW1539" s="471">
        <v>0</v>
      </c>
      <c r="CX1539" s="496">
        <v>0</v>
      </c>
      <c r="CY1539" s="503">
        <v>50</v>
      </c>
      <c r="CZ1539" s="471">
        <v>0</v>
      </c>
      <c r="DA1539" s="471">
        <v>0</v>
      </c>
      <c r="DB1539" s="471">
        <v>0</v>
      </c>
      <c r="DC1539" s="471">
        <v>0</v>
      </c>
      <c r="DD1539" s="471">
        <v>0</v>
      </c>
      <c r="DE1539" s="471">
        <v>0</v>
      </c>
      <c r="DF1539" s="471">
        <v>0</v>
      </c>
      <c r="DG1539" s="471">
        <v>0</v>
      </c>
      <c r="DH1539" s="496">
        <v>0</v>
      </c>
      <c r="DI1539" s="503">
        <v>100</v>
      </c>
      <c r="DJ1539" s="471">
        <v>43</v>
      </c>
      <c r="DK1539" s="471">
        <v>31</v>
      </c>
      <c r="DL1539" s="471">
        <v>29</v>
      </c>
      <c r="DM1539" s="471">
        <v>18</v>
      </c>
      <c r="DN1539" s="471">
        <v>15</v>
      </c>
      <c r="DO1539" s="471">
        <v>2</v>
      </c>
      <c r="DP1539" s="471">
        <v>4</v>
      </c>
      <c r="DQ1539" s="471">
        <v>4</v>
      </c>
      <c r="DR1539" s="496">
        <v>146</v>
      </c>
      <c r="DS1539" s="503">
        <v>0</v>
      </c>
      <c r="DT1539" s="471">
        <v>0</v>
      </c>
      <c r="DU1539" s="471">
        <v>0</v>
      </c>
      <c r="DV1539" s="471">
        <v>0</v>
      </c>
      <c r="DW1539" s="471">
        <v>0</v>
      </c>
      <c r="DX1539" s="471">
        <v>0</v>
      </c>
      <c r="DY1539" s="471">
        <v>0</v>
      </c>
      <c r="DZ1539" s="471">
        <v>0</v>
      </c>
      <c r="EA1539" s="471">
        <v>0</v>
      </c>
      <c r="EB1539" s="496">
        <v>0</v>
      </c>
      <c r="EC1539" s="471">
        <v>43</v>
      </c>
      <c r="ED1539" s="471">
        <v>31</v>
      </c>
      <c r="EE1539" s="471">
        <v>29</v>
      </c>
      <c r="EF1539" s="471">
        <v>18</v>
      </c>
      <c r="EG1539" s="471">
        <v>15</v>
      </c>
      <c r="EH1539" s="471">
        <v>2</v>
      </c>
      <c r="EI1539" s="471">
        <v>4</v>
      </c>
      <c r="EJ1539" s="471">
        <v>4</v>
      </c>
      <c r="EK1539" s="496">
        <v>146</v>
      </c>
      <c r="EL1539" s="518">
        <v>50</v>
      </c>
      <c r="EM1539" s="471">
        <v>0</v>
      </c>
      <c r="EN1539" s="471">
        <v>0</v>
      </c>
      <c r="EO1539" s="471">
        <v>0</v>
      </c>
      <c r="EP1539" s="471">
        <v>0</v>
      </c>
      <c r="EQ1539" s="471">
        <v>0</v>
      </c>
      <c r="ER1539" s="471">
        <v>0</v>
      </c>
      <c r="ES1539" s="471">
        <v>0</v>
      </c>
      <c r="ET1539" s="471">
        <v>0</v>
      </c>
      <c r="EU1539" s="496">
        <v>0</v>
      </c>
      <c r="EV1539" s="503">
        <v>100</v>
      </c>
      <c r="EW1539" s="471">
        <v>0</v>
      </c>
      <c r="EX1539" s="471">
        <v>0</v>
      </c>
      <c r="EY1539" s="471">
        <v>0</v>
      </c>
      <c r="EZ1539" s="471">
        <v>0</v>
      </c>
      <c r="FA1539" s="471">
        <v>0</v>
      </c>
      <c r="FB1539" s="471">
        <v>0</v>
      </c>
      <c r="FC1539" s="471">
        <v>0</v>
      </c>
      <c r="FD1539" s="471">
        <v>0</v>
      </c>
      <c r="FE1539" s="496">
        <v>0</v>
      </c>
      <c r="FF1539" s="503">
        <v>150</v>
      </c>
      <c r="FG1539" s="471">
        <v>0</v>
      </c>
      <c r="FH1539" s="471">
        <v>0</v>
      </c>
      <c r="FI1539" s="471">
        <v>0</v>
      </c>
      <c r="FJ1539" s="471">
        <v>0</v>
      </c>
      <c r="FK1539" s="471">
        <v>0</v>
      </c>
      <c r="FL1539" s="471">
        <v>0</v>
      </c>
      <c r="FM1539" s="471">
        <v>0</v>
      </c>
      <c r="FN1539" s="471">
        <v>0</v>
      </c>
      <c r="FO1539" s="496">
        <v>0</v>
      </c>
      <c r="FP1539" s="503">
        <v>200</v>
      </c>
      <c r="FQ1539" s="471">
        <v>10</v>
      </c>
      <c r="FR1539" s="471">
        <v>12</v>
      </c>
      <c r="FS1539" s="471">
        <v>2</v>
      </c>
      <c r="FT1539" s="471">
        <v>7</v>
      </c>
      <c r="FU1539" s="471">
        <v>2</v>
      </c>
      <c r="FV1539" s="471">
        <v>1</v>
      </c>
      <c r="FW1539" s="471">
        <v>1</v>
      </c>
      <c r="FX1539" s="471">
        <v>3</v>
      </c>
      <c r="FY1539" s="496">
        <v>38</v>
      </c>
      <c r="FZ1539" s="503">
        <v>0</v>
      </c>
      <c r="GA1539" s="471">
        <v>0</v>
      </c>
      <c r="GB1539" s="471">
        <v>0</v>
      </c>
      <c r="GC1539" s="471">
        <v>0</v>
      </c>
      <c r="GD1539" s="471">
        <v>0</v>
      </c>
      <c r="GE1539" s="471">
        <v>0</v>
      </c>
      <c r="GF1539" s="471">
        <v>0</v>
      </c>
      <c r="GG1539" s="471">
        <v>0</v>
      </c>
      <c r="GH1539" s="471">
        <v>0</v>
      </c>
      <c r="GI1539" s="496">
        <v>0</v>
      </c>
      <c r="GJ1539" s="471">
        <v>10</v>
      </c>
      <c r="GK1539" s="471">
        <v>12</v>
      </c>
      <c r="GL1539" s="471">
        <v>2</v>
      </c>
      <c r="GM1539" s="471">
        <v>7</v>
      </c>
      <c r="GN1539" s="471">
        <v>2</v>
      </c>
      <c r="GO1539" s="471">
        <v>1</v>
      </c>
      <c r="GP1539" s="471">
        <v>1</v>
      </c>
      <c r="GQ1539" s="471">
        <v>3</v>
      </c>
      <c r="GR1539" s="496">
        <v>38</v>
      </c>
      <c r="GS1539" s="503">
        <v>100</v>
      </c>
      <c r="GT1539" s="471">
        <v>0</v>
      </c>
      <c r="GU1539" s="471">
        <v>0</v>
      </c>
      <c r="GV1539" s="471">
        <v>0</v>
      </c>
      <c r="GW1539" s="471">
        <v>0</v>
      </c>
      <c r="GX1539" s="471">
        <v>0</v>
      </c>
      <c r="GY1539" s="471">
        <v>0</v>
      </c>
      <c r="GZ1539" s="471">
        <v>0</v>
      </c>
      <c r="HA1539" s="471">
        <v>0</v>
      </c>
      <c r="HB1539" s="496">
        <v>0</v>
      </c>
      <c r="HC1539" s="503">
        <v>150</v>
      </c>
      <c r="HD1539" s="471">
        <v>0</v>
      </c>
      <c r="HE1539" s="471">
        <v>0</v>
      </c>
      <c r="HF1539" s="471">
        <v>0</v>
      </c>
      <c r="HG1539" s="471">
        <v>0</v>
      </c>
      <c r="HH1539" s="471">
        <v>0</v>
      </c>
      <c r="HI1539" s="471">
        <v>0</v>
      </c>
      <c r="HJ1539" s="471">
        <v>0</v>
      </c>
      <c r="HK1539" s="471">
        <v>0</v>
      </c>
      <c r="HL1539" s="496">
        <v>0</v>
      </c>
      <c r="HM1539" s="503">
        <v>200</v>
      </c>
      <c r="HN1539" s="471">
        <v>0</v>
      </c>
      <c r="HO1539" s="471">
        <v>0</v>
      </c>
      <c r="HP1539" s="471">
        <v>0</v>
      </c>
      <c r="HQ1539" s="471">
        <v>0</v>
      </c>
      <c r="HR1539" s="471">
        <v>0</v>
      </c>
      <c r="HS1539" s="471">
        <v>0</v>
      </c>
      <c r="HT1539" s="471">
        <v>0</v>
      </c>
      <c r="HU1539" s="471">
        <v>0</v>
      </c>
      <c r="HV1539" s="496">
        <v>0</v>
      </c>
      <c r="HW1539" s="503">
        <v>250</v>
      </c>
      <c r="HX1539" s="471">
        <v>0</v>
      </c>
      <c r="HY1539" s="471">
        <v>0</v>
      </c>
      <c r="HZ1539" s="471">
        <v>0</v>
      </c>
      <c r="IA1539" s="471">
        <v>0</v>
      </c>
      <c r="IB1539" s="471">
        <v>0</v>
      </c>
      <c r="IC1539" s="471">
        <v>0</v>
      </c>
      <c r="ID1539" s="471">
        <v>0</v>
      </c>
      <c r="IE1539" s="471">
        <v>0</v>
      </c>
      <c r="IF1539" s="496">
        <v>0</v>
      </c>
      <c r="IG1539" s="503">
        <v>300</v>
      </c>
      <c r="IH1539" s="471">
        <v>15</v>
      </c>
      <c r="II1539" s="471">
        <v>8</v>
      </c>
      <c r="IJ1539" s="471">
        <v>8</v>
      </c>
      <c r="IK1539" s="471">
        <v>6</v>
      </c>
      <c r="IL1539" s="471">
        <v>1</v>
      </c>
      <c r="IM1539" s="471">
        <v>0</v>
      </c>
      <c r="IN1539" s="471">
        <v>0</v>
      </c>
      <c r="IO1539" s="471">
        <v>0</v>
      </c>
      <c r="IP1539" s="496">
        <v>38</v>
      </c>
      <c r="IQ1539" s="503">
        <v>0</v>
      </c>
      <c r="IR1539" s="471">
        <v>0</v>
      </c>
      <c r="IS1539" s="471">
        <v>0</v>
      </c>
      <c r="IT1539" s="471">
        <v>0</v>
      </c>
      <c r="IU1539" s="471">
        <v>0</v>
      </c>
      <c r="IV1539" s="471">
        <v>0</v>
      </c>
      <c r="IW1539" s="471">
        <v>0</v>
      </c>
      <c r="IX1539" s="471">
        <v>0</v>
      </c>
      <c r="IY1539" s="471">
        <v>0</v>
      </c>
      <c r="IZ1539" s="496">
        <v>0</v>
      </c>
      <c r="JA1539" s="471">
        <v>15</v>
      </c>
      <c r="JB1539" s="471">
        <v>8</v>
      </c>
      <c r="JC1539" s="471">
        <v>8</v>
      </c>
      <c r="JD1539" s="471">
        <v>6</v>
      </c>
      <c r="JE1539" s="471">
        <v>1</v>
      </c>
      <c r="JF1539" s="471">
        <v>0</v>
      </c>
      <c r="JG1539" s="471">
        <v>0</v>
      </c>
      <c r="JH1539" s="471">
        <v>0</v>
      </c>
      <c r="JI1539" s="471">
        <v>38</v>
      </c>
      <c r="JJ1539" s="503">
        <v>0</v>
      </c>
      <c r="JK1539" s="471">
        <v>139</v>
      </c>
      <c r="JL1539" s="471">
        <v>137</v>
      </c>
      <c r="JM1539" s="471">
        <v>126</v>
      </c>
      <c r="JN1539" s="471">
        <v>107</v>
      </c>
      <c r="JO1539" s="471">
        <v>101</v>
      </c>
      <c r="JP1539" s="471">
        <v>72</v>
      </c>
      <c r="JQ1539" s="471">
        <v>59</v>
      </c>
      <c r="JR1539" s="471">
        <v>16</v>
      </c>
      <c r="JS1539" s="496">
        <v>757</v>
      </c>
      <c r="JT1539" s="503">
        <v>10</v>
      </c>
      <c r="JU1539" s="471">
        <v>0</v>
      </c>
      <c r="JV1539" s="471">
        <v>0</v>
      </c>
      <c r="JW1539" s="471">
        <v>0</v>
      </c>
      <c r="JX1539" s="471">
        <v>0</v>
      </c>
      <c r="JY1539" s="471">
        <v>0</v>
      </c>
      <c r="JZ1539" s="471">
        <v>0</v>
      </c>
      <c r="KA1539" s="471">
        <v>0</v>
      </c>
      <c r="KB1539" s="471">
        <v>0</v>
      </c>
      <c r="KC1539" s="496">
        <v>0</v>
      </c>
      <c r="KD1539" s="503">
        <v>50</v>
      </c>
      <c r="KE1539" s="471">
        <v>2</v>
      </c>
      <c r="KF1539" s="471">
        <v>4</v>
      </c>
      <c r="KG1539" s="471">
        <v>4</v>
      </c>
      <c r="KH1539" s="471">
        <v>5</v>
      </c>
      <c r="KI1539" s="471">
        <v>2</v>
      </c>
      <c r="KJ1539" s="471">
        <v>1</v>
      </c>
      <c r="KK1539" s="471">
        <v>1</v>
      </c>
      <c r="KL1539" s="471">
        <v>0</v>
      </c>
      <c r="KM1539" s="496">
        <v>19</v>
      </c>
      <c r="KN1539" s="503">
        <v>0</v>
      </c>
      <c r="KO1539" s="471">
        <v>0</v>
      </c>
      <c r="KP1539" s="471">
        <v>0</v>
      </c>
      <c r="KQ1539" s="471">
        <v>0</v>
      </c>
      <c r="KR1539" s="471">
        <v>0</v>
      </c>
      <c r="KS1539" s="471">
        <v>0</v>
      </c>
      <c r="KT1539" s="471">
        <v>0</v>
      </c>
      <c r="KU1539" s="471">
        <v>0</v>
      </c>
      <c r="KV1539" s="471">
        <v>0</v>
      </c>
      <c r="KW1539" s="496">
        <v>0</v>
      </c>
      <c r="KX1539" s="471">
        <v>141</v>
      </c>
      <c r="KY1539" s="471">
        <v>141</v>
      </c>
      <c r="KZ1539" s="471">
        <v>130</v>
      </c>
      <c r="LA1539" s="471">
        <v>112</v>
      </c>
      <c r="LB1539" s="471">
        <v>103</v>
      </c>
      <c r="LC1539" s="471">
        <v>73</v>
      </c>
      <c r="LD1539" s="471">
        <v>60</v>
      </c>
      <c r="LE1539" s="471">
        <v>16</v>
      </c>
      <c r="LF1539" s="496">
        <v>776</v>
      </c>
      <c r="LG1539" s="262"/>
      <c r="LH1539" s="262"/>
      <c r="LI1539" s="262"/>
      <c r="LJ1539" s="262"/>
      <c r="LK1539" s="262"/>
      <c r="LL1539" s="262"/>
      <c r="LM1539" s="262"/>
      <c r="LN1539" s="262"/>
      <c r="LO1539" s="262"/>
      <c r="LP1539" s="262"/>
      <c r="LQ1539" s="262"/>
      <c r="LR1539" s="262"/>
      <c r="LS1539" s="262"/>
      <c r="LT1539" s="262"/>
      <c r="LU1539" s="262"/>
      <c r="LV1539" s="262"/>
      <c r="LW1539" s="262"/>
      <c r="LX1539" s="262"/>
      <c r="LY1539" s="262"/>
      <c r="LZ1539" s="262"/>
      <c r="MA1539" s="262"/>
      <c r="MB1539" s="262"/>
      <c r="MC1539" s="262"/>
      <c r="MD1539" s="262"/>
      <c r="ME1539" s="262"/>
      <c r="MF1539" s="262"/>
      <c r="MG1539" s="262"/>
      <c r="MH1539" s="262"/>
      <c r="MI1539" s="262"/>
      <c r="MJ1539" s="262"/>
      <c r="MK1539" s="262"/>
      <c r="ML1539" s="262"/>
      <c r="MM1539" s="262"/>
      <c r="MN1539" s="262"/>
      <c r="MO1539" s="262"/>
      <c r="MP1539" s="262"/>
      <c r="MQ1539" s="262"/>
      <c r="MR1539" s="262"/>
      <c r="MS1539" s="262"/>
      <c r="MT1539" s="262"/>
      <c r="MU1539" s="262"/>
    </row>
    <row r="1540" spans="1:359" x14ac:dyDescent="0.2">
      <c r="A1540" s="241" t="s">
        <v>494</v>
      </c>
      <c r="B1540" s="476" t="s">
        <v>1076</v>
      </c>
      <c r="C1540" s="326" t="s">
        <v>807</v>
      </c>
      <c r="D1540" s="283" t="s">
        <v>495</v>
      </c>
      <c r="E1540" s="503">
        <v>0</v>
      </c>
      <c r="F1540" s="471">
        <v>82</v>
      </c>
      <c r="G1540" s="471">
        <v>112</v>
      </c>
      <c r="H1540" s="471">
        <v>90</v>
      </c>
      <c r="I1540" s="471">
        <v>48</v>
      </c>
      <c r="J1540" s="471">
        <v>39</v>
      </c>
      <c r="K1540" s="471">
        <v>15</v>
      </c>
      <c r="L1540" s="471">
        <v>15</v>
      </c>
      <c r="M1540" s="471">
        <v>4</v>
      </c>
      <c r="N1540" s="496">
        <v>405</v>
      </c>
      <c r="O1540" s="503">
        <v>10</v>
      </c>
      <c r="P1540" s="471">
        <v>9</v>
      </c>
      <c r="Q1540" s="471">
        <v>17</v>
      </c>
      <c r="R1540" s="471">
        <v>19</v>
      </c>
      <c r="S1540" s="471">
        <v>16</v>
      </c>
      <c r="T1540" s="471">
        <v>9</v>
      </c>
      <c r="U1540" s="471">
        <v>7</v>
      </c>
      <c r="V1540" s="471">
        <v>12</v>
      </c>
      <c r="W1540" s="471">
        <v>2</v>
      </c>
      <c r="X1540" s="496">
        <v>91</v>
      </c>
      <c r="Y1540" s="503">
        <v>25</v>
      </c>
      <c r="Z1540" s="471">
        <v>0</v>
      </c>
      <c r="AA1540" s="471">
        <v>0</v>
      </c>
      <c r="AB1540" s="471">
        <v>0</v>
      </c>
      <c r="AC1540" s="471">
        <v>0</v>
      </c>
      <c r="AD1540" s="471">
        <v>0</v>
      </c>
      <c r="AE1540" s="471">
        <v>0</v>
      </c>
      <c r="AF1540" s="471">
        <v>0</v>
      </c>
      <c r="AG1540" s="471">
        <v>0</v>
      </c>
      <c r="AH1540" s="496">
        <v>0</v>
      </c>
      <c r="AI1540" s="503">
        <v>50</v>
      </c>
      <c r="AJ1540" s="471">
        <v>0</v>
      </c>
      <c r="AK1540" s="471">
        <v>0</v>
      </c>
      <c r="AL1540" s="471">
        <v>0</v>
      </c>
      <c r="AM1540" s="471">
        <v>0</v>
      </c>
      <c r="AN1540" s="471">
        <v>0</v>
      </c>
      <c r="AO1540" s="471">
        <v>0</v>
      </c>
      <c r="AP1540" s="471">
        <v>0</v>
      </c>
      <c r="AQ1540" s="471">
        <v>0</v>
      </c>
      <c r="AR1540" s="496">
        <v>0</v>
      </c>
      <c r="AS1540" s="503">
        <v>100</v>
      </c>
      <c r="AT1540" s="471">
        <v>15</v>
      </c>
      <c r="AU1540" s="471">
        <v>23</v>
      </c>
      <c r="AV1540" s="471">
        <v>16</v>
      </c>
      <c r="AW1540" s="471">
        <v>5</v>
      </c>
      <c r="AX1540" s="471">
        <v>4</v>
      </c>
      <c r="AY1540" s="471">
        <v>4</v>
      </c>
      <c r="AZ1540" s="471">
        <v>1</v>
      </c>
      <c r="BA1540" s="471">
        <v>0</v>
      </c>
      <c r="BB1540" s="496">
        <v>68</v>
      </c>
      <c r="BC1540" s="503">
        <v>0</v>
      </c>
      <c r="BD1540" s="471">
        <v>0</v>
      </c>
      <c r="BE1540" s="471">
        <v>0</v>
      </c>
      <c r="BF1540" s="471">
        <v>0</v>
      </c>
      <c r="BG1540" s="471">
        <v>0</v>
      </c>
      <c r="BH1540" s="471">
        <v>0</v>
      </c>
      <c r="BI1540" s="471">
        <v>0</v>
      </c>
      <c r="BJ1540" s="471">
        <v>0</v>
      </c>
      <c r="BK1540" s="471">
        <v>0</v>
      </c>
      <c r="BL1540" s="496">
        <v>0</v>
      </c>
      <c r="BM1540" s="471">
        <v>24</v>
      </c>
      <c r="BN1540" s="471">
        <v>40</v>
      </c>
      <c r="BO1540" s="471">
        <v>35</v>
      </c>
      <c r="BP1540" s="471">
        <v>21</v>
      </c>
      <c r="BQ1540" s="471">
        <v>13</v>
      </c>
      <c r="BR1540" s="471">
        <v>11</v>
      </c>
      <c r="BS1540" s="471">
        <v>13</v>
      </c>
      <c r="BT1540" s="471">
        <v>2</v>
      </c>
      <c r="BU1540" s="496">
        <v>159</v>
      </c>
      <c r="BV1540" s="471">
        <v>106</v>
      </c>
      <c r="BW1540" s="471">
        <v>152</v>
      </c>
      <c r="BX1540" s="471">
        <v>125</v>
      </c>
      <c r="BY1540" s="471">
        <v>69</v>
      </c>
      <c r="BZ1540" s="471">
        <v>52</v>
      </c>
      <c r="CA1540" s="471">
        <v>26</v>
      </c>
      <c r="CB1540" s="471">
        <v>28</v>
      </c>
      <c r="CC1540" s="471">
        <v>6</v>
      </c>
      <c r="CD1540" s="496">
        <v>564</v>
      </c>
      <c r="CE1540" s="503">
        <v>10</v>
      </c>
      <c r="CF1540" s="471">
        <v>0</v>
      </c>
      <c r="CG1540" s="471">
        <v>0</v>
      </c>
      <c r="CH1540" s="471">
        <v>0</v>
      </c>
      <c r="CI1540" s="471">
        <v>0</v>
      </c>
      <c r="CJ1540" s="471">
        <v>0</v>
      </c>
      <c r="CK1540" s="471">
        <v>0</v>
      </c>
      <c r="CL1540" s="471">
        <v>0</v>
      </c>
      <c r="CM1540" s="471">
        <v>0</v>
      </c>
      <c r="CN1540" s="496">
        <v>0</v>
      </c>
      <c r="CO1540" s="503">
        <v>25</v>
      </c>
      <c r="CP1540" s="471">
        <v>0</v>
      </c>
      <c r="CQ1540" s="471">
        <v>0</v>
      </c>
      <c r="CR1540" s="471">
        <v>0</v>
      </c>
      <c r="CS1540" s="471">
        <v>0</v>
      </c>
      <c r="CT1540" s="471">
        <v>0</v>
      </c>
      <c r="CU1540" s="471">
        <v>0</v>
      </c>
      <c r="CV1540" s="471">
        <v>0</v>
      </c>
      <c r="CW1540" s="471">
        <v>0</v>
      </c>
      <c r="CX1540" s="496">
        <v>0</v>
      </c>
      <c r="CY1540" s="503">
        <v>50</v>
      </c>
      <c r="CZ1540" s="471">
        <v>0</v>
      </c>
      <c r="DA1540" s="471">
        <v>0</v>
      </c>
      <c r="DB1540" s="471">
        <v>0</v>
      </c>
      <c r="DC1540" s="471">
        <v>0</v>
      </c>
      <c r="DD1540" s="471">
        <v>0</v>
      </c>
      <c r="DE1540" s="471">
        <v>0</v>
      </c>
      <c r="DF1540" s="471">
        <v>0</v>
      </c>
      <c r="DG1540" s="471">
        <v>0</v>
      </c>
      <c r="DH1540" s="496">
        <v>0</v>
      </c>
      <c r="DI1540" s="503">
        <v>100</v>
      </c>
      <c r="DJ1540" s="471">
        <v>41</v>
      </c>
      <c r="DK1540" s="471">
        <v>14</v>
      </c>
      <c r="DL1540" s="471">
        <v>9</v>
      </c>
      <c r="DM1540" s="471">
        <v>7</v>
      </c>
      <c r="DN1540" s="471">
        <v>8</v>
      </c>
      <c r="DO1540" s="471">
        <v>8</v>
      </c>
      <c r="DP1540" s="471">
        <v>3</v>
      </c>
      <c r="DQ1540" s="471">
        <v>1</v>
      </c>
      <c r="DR1540" s="496">
        <v>91</v>
      </c>
      <c r="DS1540" s="503">
        <v>0</v>
      </c>
      <c r="DT1540" s="471">
        <v>0</v>
      </c>
      <c r="DU1540" s="471">
        <v>0</v>
      </c>
      <c r="DV1540" s="471">
        <v>0</v>
      </c>
      <c r="DW1540" s="471">
        <v>0</v>
      </c>
      <c r="DX1540" s="471">
        <v>0</v>
      </c>
      <c r="DY1540" s="471">
        <v>0</v>
      </c>
      <c r="DZ1540" s="471">
        <v>0</v>
      </c>
      <c r="EA1540" s="471">
        <v>0</v>
      </c>
      <c r="EB1540" s="496">
        <v>0</v>
      </c>
      <c r="EC1540" s="471">
        <v>41</v>
      </c>
      <c r="ED1540" s="471">
        <v>14</v>
      </c>
      <c r="EE1540" s="471">
        <v>9</v>
      </c>
      <c r="EF1540" s="471">
        <v>7</v>
      </c>
      <c r="EG1540" s="471">
        <v>8</v>
      </c>
      <c r="EH1540" s="471">
        <v>8</v>
      </c>
      <c r="EI1540" s="471">
        <v>3</v>
      </c>
      <c r="EJ1540" s="471">
        <v>1</v>
      </c>
      <c r="EK1540" s="496">
        <v>91</v>
      </c>
      <c r="EL1540" s="518">
        <v>50</v>
      </c>
      <c r="EM1540" s="471">
        <v>0</v>
      </c>
      <c r="EN1540" s="471">
        <v>0</v>
      </c>
      <c r="EO1540" s="471">
        <v>0</v>
      </c>
      <c r="EP1540" s="471">
        <v>0</v>
      </c>
      <c r="EQ1540" s="471">
        <v>0</v>
      </c>
      <c r="ER1540" s="471">
        <v>0</v>
      </c>
      <c r="ES1540" s="471">
        <v>0</v>
      </c>
      <c r="ET1540" s="471">
        <v>0</v>
      </c>
      <c r="EU1540" s="496">
        <v>0</v>
      </c>
      <c r="EV1540" s="503">
        <v>100</v>
      </c>
      <c r="EW1540" s="471">
        <v>0</v>
      </c>
      <c r="EX1540" s="471">
        <v>0</v>
      </c>
      <c r="EY1540" s="471">
        <v>0</v>
      </c>
      <c r="EZ1540" s="471">
        <v>0</v>
      </c>
      <c r="FA1540" s="471">
        <v>0</v>
      </c>
      <c r="FB1540" s="471">
        <v>0</v>
      </c>
      <c r="FC1540" s="471">
        <v>0</v>
      </c>
      <c r="FD1540" s="471">
        <v>0</v>
      </c>
      <c r="FE1540" s="496">
        <v>0</v>
      </c>
      <c r="FF1540" s="503">
        <v>150</v>
      </c>
      <c r="FG1540" s="471">
        <v>0</v>
      </c>
      <c r="FH1540" s="471">
        <v>0</v>
      </c>
      <c r="FI1540" s="471">
        <v>0</v>
      </c>
      <c r="FJ1540" s="471">
        <v>0</v>
      </c>
      <c r="FK1540" s="471">
        <v>0</v>
      </c>
      <c r="FL1540" s="471">
        <v>0</v>
      </c>
      <c r="FM1540" s="471">
        <v>0</v>
      </c>
      <c r="FN1540" s="471">
        <v>0</v>
      </c>
      <c r="FO1540" s="496">
        <v>0</v>
      </c>
      <c r="FP1540" s="503">
        <v>200</v>
      </c>
      <c r="FQ1540" s="471">
        <v>5</v>
      </c>
      <c r="FR1540" s="471">
        <v>4</v>
      </c>
      <c r="FS1540" s="471">
        <v>2</v>
      </c>
      <c r="FT1540" s="471">
        <v>5</v>
      </c>
      <c r="FU1540" s="471">
        <v>4</v>
      </c>
      <c r="FV1540" s="471">
        <v>2</v>
      </c>
      <c r="FW1540" s="471">
        <v>4</v>
      </c>
      <c r="FX1540" s="471">
        <v>0</v>
      </c>
      <c r="FY1540" s="496">
        <v>26</v>
      </c>
      <c r="FZ1540" s="503">
        <v>0</v>
      </c>
      <c r="GA1540" s="471">
        <v>0</v>
      </c>
      <c r="GB1540" s="471">
        <v>0</v>
      </c>
      <c r="GC1540" s="471">
        <v>0</v>
      </c>
      <c r="GD1540" s="471">
        <v>0</v>
      </c>
      <c r="GE1540" s="471">
        <v>0</v>
      </c>
      <c r="GF1540" s="471">
        <v>0</v>
      </c>
      <c r="GG1540" s="471">
        <v>0</v>
      </c>
      <c r="GH1540" s="471">
        <v>0</v>
      </c>
      <c r="GI1540" s="496">
        <v>0</v>
      </c>
      <c r="GJ1540" s="471">
        <v>5</v>
      </c>
      <c r="GK1540" s="471">
        <v>4</v>
      </c>
      <c r="GL1540" s="471">
        <v>2</v>
      </c>
      <c r="GM1540" s="471">
        <v>5</v>
      </c>
      <c r="GN1540" s="471">
        <v>4</v>
      </c>
      <c r="GO1540" s="471">
        <v>2</v>
      </c>
      <c r="GP1540" s="471">
        <v>4</v>
      </c>
      <c r="GQ1540" s="471">
        <v>0</v>
      </c>
      <c r="GR1540" s="496">
        <v>26</v>
      </c>
      <c r="GS1540" s="503">
        <v>100</v>
      </c>
      <c r="GT1540" s="471">
        <v>0</v>
      </c>
      <c r="GU1540" s="471">
        <v>0</v>
      </c>
      <c r="GV1540" s="471">
        <v>0</v>
      </c>
      <c r="GW1540" s="471">
        <v>0</v>
      </c>
      <c r="GX1540" s="471">
        <v>0</v>
      </c>
      <c r="GY1540" s="471">
        <v>0</v>
      </c>
      <c r="GZ1540" s="471">
        <v>0</v>
      </c>
      <c r="HA1540" s="471">
        <v>0</v>
      </c>
      <c r="HB1540" s="496">
        <v>0</v>
      </c>
      <c r="HC1540" s="503">
        <v>150</v>
      </c>
      <c r="HD1540" s="471">
        <v>0</v>
      </c>
      <c r="HE1540" s="471">
        <v>0</v>
      </c>
      <c r="HF1540" s="471">
        <v>0</v>
      </c>
      <c r="HG1540" s="471">
        <v>0</v>
      </c>
      <c r="HH1540" s="471">
        <v>0</v>
      </c>
      <c r="HI1540" s="471">
        <v>0</v>
      </c>
      <c r="HJ1540" s="471">
        <v>0</v>
      </c>
      <c r="HK1540" s="471">
        <v>0</v>
      </c>
      <c r="HL1540" s="496">
        <v>0</v>
      </c>
      <c r="HM1540" s="503">
        <v>200</v>
      </c>
      <c r="HN1540" s="471">
        <v>0</v>
      </c>
      <c r="HO1540" s="471">
        <v>0</v>
      </c>
      <c r="HP1540" s="471">
        <v>0</v>
      </c>
      <c r="HQ1540" s="471">
        <v>0</v>
      </c>
      <c r="HR1540" s="471">
        <v>0</v>
      </c>
      <c r="HS1540" s="471">
        <v>0</v>
      </c>
      <c r="HT1540" s="471">
        <v>0</v>
      </c>
      <c r="HU1540" s="471">
        <v>0</v>
      </c>
      <c r="HV1540" s="496">
        <v>0</v>
      </c>
      <c r="HW1540" s="503">
        <v>250</v>
      </c>
      <c r="HX1540" s="471">
        <v>0</v>
      </c>
      <c r="HY1540" s="471">
        <v>0</v>
      </c>
      <c r="HZ1540" s="471">
        <v>0</v>
      </c>
      <c r="IA1540" s="471">
        <v>0</v>
      </c>
      <c r="IB1540" s="471">
        <v>0</v>
      </c>
      <c r="IC1540" s="471">
        <v>0</v>
      </c>
      <c r="ID1540" s="471">
        <v>0</v>
      </c>
      <c r="IE1540" s="471">
        <v>0</v>
      </c>
      <c r="IF1540" s="496">
        <v>0</v>
      </c>
      <c r="IG1540" s="503">
        <v>300</v>
      </c>
      <c r="IH1540" s="471">
        <v>1</v>
      </c>
      <c r="II1540" s="471">
        <v>2</v>
      </c>
      <c r="IJ1540" s="471">
        <v>1</v>
      </c>
      <c r="IK1540" s="471">
        <v>2</v>
      </c>
      <c r="IL1540" s="471">
        <v>0</v>
      </c>
      <c r="IM1540" s="471">
        <v>2</v>
      </c>
      <c r="IN1540" s="471">
        <v>0</v>
      </c>
      <c r="IO1540" s="471">
        <v>0</v>
      </c>
      <c r="IP1540" s="496">
        <v>8</v>
      </c>
      <c r="IQ1540" s="503">
        <v>0</v>
      </c>
      <c r="IR1540" s="471">
        <v>0</v>
      </c>
      <c r="IS1540" s="471">
        <v>0</v>
      </c>
      <c r="IT1540" s="471">
        <v>0</v>
      </c>
      <c r="IU1540" s="471">
        <v>0</v>
      </c>
      <c r="IV1540" s="471">
        <v>0</v>
      </c>
      <c r="IW1540" s="471">
        <v>0</v>
      </c>
      <c r="IX1540" s="471">
        <v>0</v>
      </c>
      <c r="IY1540" s="471">
        <v>0</v>
      </c>
      <c r="IZ1540" s="496">
        <v>0</v>
      </c>
      <c r="JA1540" s="471">
        <v>1</v>
      </c>
      <c r="JB1540" s="471">
        <v>2</v>
      </c>
      <c r="JC1540" s="471">
        <v>1</v>
      </c>
      <c r="JD1540" s="471">
        <v>2</v>
      </c>
      <c r="JE1540" s="471">
        <v>0</v>
      </c>
      <c r="JF1540" s="471">
        <v>2</v>
      </c>
      <c r="JG1540" s="471">
        <v>0</v>
      </c>
      <c r="JH1540" s="471">
        <v>0</v>
      </c>
      <c r="JI1540" s="471">
        <v>8</v>
      </c>
      <c r="JJ1540" s="503">
        <v>0</v>
      </c>
      <c r="JK1540" s="471">
        <v>18</v>
      </c>
      <c r="JL1540" s="471">
        <v>28</v>
      </c>
      <c r="JM1540" s="471">
        <v>33</v>
      </c>
      <c r="JN1540" s="471">
        <v>26</v>
      </c>
      <c r="JO1540" s="471">
        <v>31</v>
      </c>
      <c r="JP1540" s="471">
        <v>5</v>
      </c>
      <c r="JQ1540" s="471">
        <v>10</v>
      </c>
      <c r="JR1540" s="471">
        <v>2</v>
      </c>
      <c r="JS1540" s="496">
        <v>153</v>
      </c>
      <c r="JT1540" s="503">
        <v>10</v>
      </c>
      <c r="JU1540" s="471">
        <v>0</v>
      </c>
      <c r="JV1540" s="471">
        <v>0</v>
      </c>
      <c r="JW1540" s="471">
        <v>0</v>
      </c>
      <c r="JX1540" s="471">
        <v>0</v>
      </c>
      <c r="JY1540" s="471">
        <v>0</v>
      </c>
      <c r="JZ1540" s="471">
        <v>0</v>
      </c>
      <c r="KA1540" s="471">
        <v>0</v>
      </c>
      <c r="KB1540" s="471">
        <v>0</v>
      </c>
      <c r="KC1540" s="496">
        <v>0</v>
      </c>
      <c r="KD1540" s="503">
        <v>50</v>
      </c>
      <c r="KE1540" s="471">
        <v>14</v>
      </c>
      <c r="KF1540" s="471">
        <v>0</v>
      </c>
      <c r="KG1540" s="471">
        <v>0</v>
      </c>
      <c r="KH1540" s="471">
        <v>0</v>
      </c>
      <c r="KI1540" s="471">
        <v>0</v>
      </c>
      <c r="KJ1540" s="471">
        <v>0</v>
      </c>
      <c r="KK1540" s="471">
        <v>0</v>
      </c>
      <c r="KL1540" s="471">
        <v>0</v>
      </c>
      <c r="KM1540" s="496">
        <v>14</v>
      </c>
      <c r="KN1540" s="503">
        <v>0</v>
      </c>
      <c r="KO1540" s="471">
        <v>0</v>
      </c>
      <c r="KP1540" s="471">
        <v>0</v>
      </c>
      <c r="KQ1540" s="471">
        <v>0</v>
      </c>
      <c r="KR1540" s="471">
        <v>0</v>
      </c>
      <c r="KS1540" s="471">
        <v>0</v>
      </c>
      <c r="KT1540" s="471">
        <v>0</v>
      </c>
      <c r="KU1540" s="471">
        <v>0</v>
      </c>
      <c r="KV1540" s="471">
        <v>0</v>
      </c>
      <c r="KW1540" s="496">
        <v>0</v>
      </c>
      <c r="KX1540" s="471">
        <v>32</v>
      </c>
      <c r="KY1540" s="471">
        <v>28</v>
      </c>
      <c r="KZ1540" s="471">
        <v>33</v>
      </c>
      <c r="LA1540" s="471">
        <v>26</v>
      </c>
      <c r="LB1540" s="471">
        <v>31</v>
      </c>
      <c r="LC1540" s="471">
        <v>5</v>
      </c>
      <c r="LD1540" s="471">
        <v>10</v>
      </c>
      <c r="LE1540" s="471">
        <v>2</v>
      </c>
      <c r="LF1540" s="496">
        <v>167</v>
      </c>
      <c r="LG1540" s="262"/>
      <c r="LH1540" s="262"/>
      <c r="LI1540" s="262"/>
      <c r="LJ1540" s="262"/>
      <c r="LK1540" s="262"/>
      <c r="LL1540" s="262"/>
      <c r="LM1540" s="262"/>
      <c r="LN1540" s="262"/>
      <c r="LO1540" s="262"/>
      <c r="LP1540" s="262"/>
      <c r="LQ1540" s="262"/>
      <c r="LR1540" s="262"/>
      <c r="LS1540" s="262"/>
      <c r="LT1540" s="262"/>
      <c r="LU1540" s="262"/>
      <c r="LV1540" s="262"/>
      <c r="LW1540" s="262"/>
      <c r="LX1540" s="262"/>
      <c r="LY1540" s="262"/>
      <c r="LZ1540" s="262"/>
      <c r="MA1540" s="262"/>
      <c r="MB1540" s="262"/>
      <c r="MC1540" s="262"/>
      <c r="MD1540" s="262"/>
      <c r="ME1540" s="262"/>
      <c r="MF1540" s="262"/>
      <c r="MG1540" s="262"/>
      <c r="MH1540" s="262"/>
      <c r="MI1540" s="262"/>
      <c r="MJ1540" s="262"/>
      <c r="MK1540" s="262"/>
      <c r="ML1540" s="262"/>
      <c r="MM1540" s="262"/>
      <c r="MN1540" s="262"/>
      <c r="MO1540" s="262"/>
      <c r="MP1540" s="262"/>
      <c r="MQ1540" s="262"/>
      <c r="MR1540" s="262"/>
      <c r="MS1540" s="262"/>
      <c r="MT1540" s="262"/>
      <c r="MU1540" s="262"/>
    </row>
    <row r="1541" spans="1:359" x14ac:dyDescent="0.2">
      <c r="A1541" s="241" t="s">
        <v>496</v>
      </c>
      <c r="B1541" s="476" t="s">
        <v>1077</v>
      </c>
      <c r="C1541" s="326" t="s">
        <v>870</v>
      </c>
      <c r="D1541" s="283" t="s">
        <v>497</v>
      </c>
      <c r="E1541" s="503">
        <v>0</v>
      </c>
      <c r="F1541" s="471">
        <v>941</v>
      </c>
      <c r="G1541" s="471">
        <v>98</v>
      </c>
      <c r="H1541" s="471">
        <v>68</v>
      </c>
      <c r="I1541" s="471">
        <v>27</v>
      </c>
      <c r="J1541" s="471">
        <v>12</v>
      </c>
      <c r="K1541" s="471">
        <v>4</v>
      </c>
      <c r="L1541" s="471">
        <v>3</v>
      </c>
      <c r="M1541" s="471">
        <v>0</v>
      </c>
      <c r="N1541" s="496">
        <v>1153</v>
      </c>
      <c r="O1541" s="503">
        <v>10</v>
      </c>
      <c r="P1541" s="471">
        <v>0</v>
      </c>
      <c r="Q1541" s="471">
        <v>0</v>
      </c>
      <c r="R1541" s="471">
        <v>0</v>
      </c>
      <c r="S1541" s="471">
        <v>0</v>
      </c>
      <c r="T1541" s="471">
        <v>0</v>
      </c>
      <c r="U1541" s="471">
        <v>0</v>
      </c>
      <c r="V1541" s="471">
        <v>0</v>
      </c>
      <c r="W1541" s="471">
        <v>0</v>
      </c>
      <c r="X1541" s="496">
        <v>0</v>
      </c>
      <c r="Y1541" s="503">
        <v>25</v>
      </c>
      <c r="Z1541" s="471">
        <v>0</v>
      </c>
      <c r="AA1541" s="471">
        <v>0</v>
      </c>
      <c r="AB1541" s="471">
        <v>0</v>
      </c>
      <c r="AC1541" s="471">
        <v>0</v>
      </c>
      <c r="AD1541" s="471">
        <v>0</v>
      </c>
      <c r="AE1541" s="471">
        <v>0</v>
      </c>
      <c r="AF1541" s="471">
        <v>0</v>
      </c>
      <c r="AG1541" s="471">
        <v>0</v>
      </c>
      <c r="AH1541" s="496">
        <v>0</v>
      </c>
      <c r="AI1541" s="503">
        <v>50</v>
      </c>
      <c r="AJ1541" s="471">
        <v>0</v>
      </c>
      <c r="AK1541" s="471">
        <v>0</v>
      </c>
      <c r="AL1541" s="471">
        <v>0</v>
      </c>
      <c r="AM1541" s="471">
        <v>0</v>
      </c>
      <c r="AN1541" s="471">
        <v>0</v>
      </c>
      <c r="AO1541" s="471">
        <v>0</v>
      </c>
      <c r="AP1541" s="471">
        <v>0</v>
      </c>
      <c r="AQ1541" s="471">
        <v>0</v>
      </c>
      <c r="AR1541" s="496">
        <v>0</v>
      </c>
      <c r="AS1541" s="503">
        <v>100</v>
      </c>
      <c r="AT1541" s="471">
        <v>0</v>
      </c>
      <c r="AU1541" s="471">
        <v>0</v>
      </c>
      <c r="AV1541" s="471">
        <v>0</v>
      </c>
      <c r="AW1541" s="471">
        <v>0</v>
      </c>
      <c r="AX1541" s="471">
        <v>0</v>
      </c>
      <c r="AY1541" s="471">
        <v>0</v>
      </c>
      <c r="AZ1541" s="471">
        <v>0</v>
      </c>
      <c r="BA1541" s="471">
        <v>0</v>
      </c>
      <c r="BB1541" s="496">
        <v>0</v>
      </c>
      <c r="BC1541" s="503">
        <v>0</v>
      </c>
      <c r="BD1541" s="471">
        <v>0</v>
      </c>
      <c r="BE1541" s="471">
        <v>0</v>
      </c>
      <c r="BF1541" s="471">
        <v>0</v>
      </c>
      <c r="BG1541" s="471">
        <v>0</v>
      </c>
      <c r="BH1541" s="471">
        <v>0</v>
      </c>
      <c r="BI1541" s="471">
        <v>0</v>
      </c>
      <c r="BJ1541" s="471">
        <v>0</v>
      </c>
      <c r="BK1541" s="471">
        <v>0</v>
      </c>
      <c r="BL1541" s="496">
        <v>0</v>
      </c>
      <c r="BM1541" s="471">
        <v>0</v>
      </c>
      <c r="BN1541" s="471">
        <v>0</v>
      </c>
      <c r="BO1541" s="471">
        <v>0</v>
      </c>
      <c r="BP1541" s="471">
        <v>0</v>
      </c>
      <c r="BQ1541" s="471">
        <v>0</v>
      </c>
      <c r="BR1541" s="471">
        <v>0</v>
      </c>
      <c r="BS1541" s="471">
        <v>0</v>
      </c>
      <c r="BT1541" s="471">
        <v>0</v>
      </c>
      <c r="BU1541" s="496">
        <v>0</v>
      </c>
      <c r="BV1541" s="471">
        <v>941</v>
      </c>
      <c r="BW1541" s="471">
        <v>98</v>
      </c>
      <c r="BX1541" s="471">
        <v>68</v>
      </c>
      <c r="BY1541" s="471">
        <v>27</v>
      </c>
      <c r="BZ1541" s="471">
        <v>12</v>
      </c>
      <c r="CA1541" s="471">
        <v>4</v>
      </c>
      <c r="CB1541" s="471">
        <v>3</v>
      </c>
      <c r="CC1541" s="471">
        <v>0</v>
      </c>
      <c r="CD1541" s="496">
        <v>1153</v>
      </c>
      <c r="CE1541" s="503">
        <v>10</v>
      </c>
      <c r="CF1541" s="471">
        <v>0</v>
      </c>
      <c r="CG1541" s="471">
        <v>0</v>
      </c>
      <c r="CH1541" s="471">
        <v>0</v>
      </c>
      <c r="CI1541" s="471">
        <v>0</v>
      </c>
      <c r="CJ1541" s="471">
        <v>0</v>
      </c>
      <c r="CK1541" s="471">
        <v>0</v>
      </c>
      <c r="CL1541" s="471">
        <v>0</v>
      </c>
      <c r="CM1541" s="471">
        <v>0</v>
      </c>
      <c r="CN1541" s="496">
        <v>0</v>
      </c>
      <c r="CO1541" s="503">
        <v>25</v>
      </c>
      <c r="CP1541" s="471">
        <v>0</v>
      </c>
      <c r="CQ1541" s="471">
        <v>0</v>
      </c>
      <c r="CR1541" s="471">
        <v>0</v>
      </c>
      <c r="CS1541" s="471">
        <v>0</v>
      </c>
      <c r="CT1541" s="471">
        <v>0</v>
      </c>
      <c r="CU1541" s="471">
        <v>0</v>
      </c>
      <c r="CV1541" s="471">
        <v>0</v>
      </c>
      <c r="CW1541" s="471">
        <v>0</v>
      </c>
      <c r="CX1541" s="496">
        <v>0</v>
      </c>
      <c r="CY1541" s="503">
        <v>50</v>
      </c>
      <c r="CZ1541" s="471">
        <v>0</v>
      </c>
      <c r="DA1541" s="471">
        <v>0</v>
      </c>
      <c r="DB1541" s="471">
        <v>0</v>
      </c>
      <c r="DC1541" s="471">
        <v>0</v>
      </c>
      <c r="DD1541" s="471">
        <v>0</v>
      </c>
      <c r="DE1541" s="471">
        <v>0</v>
      </c>
      <c r="DF1541" s="471">
        <v>0</v>
      </c>
      <c r="DG1541" s="471">
        <v>0</v>
      </c>
      <c r="DH1541" s="496">
        <v>0</v>
      </c>
      <c r="DI1541" s="503">
        <v>100</v>
      </c>
      <c r="DJ1541" s="471">
        <v>210</v>
      </c>
      <c r="DK1541" s="471">
        <v>27</v>
      </c>
      <c r="DL1541" s="471">
        <v>10</v>
      </c>
      <c r="DM1541" s="471">
        <v>3</v>
      </c>
      <c r="DN1541" s="471">
        <v>0</v>
      </c>
      <c r="DO1541" s="471">
        <v>2</v>
      </c>
      <c r="DP1541" s="471">
        <v>1</v>
      </c>
      <c r="DQ1541" s="471">
        <v>0</v>
      </c>
      <c r="DR1541" s="496">
        <v>253</v>
      </c>
      <c r="DS1541" s="503">
        <v>0</v>
      </c>
      <c r="DT1541" s="471">
        <v>0</v>
      </c>
      <c r="DU1541" s="471">
        <v>0</v>
      </c>
      <c r="DV1541" s="471">
        <v>0</v>
      </c>
      <c r="DW1541" s="471">
        <v>0</v>
      </c>
      <c r="DX1541" s="471">
        <v>0</v>
      </c>
      <c r="DY1541" s="471">
        <v>0</v>
      </c>
      <c r="DZ1541" s="471">
        <v>0</v>
      </c>
      <c r="EA1541" s="471">
        <v>0</v>
      </c>
      <c r="EB1541" s="496">
        <v>0</v>
      </c>
      <c r="EC1541" s="471">
        <v>210</v>
      </c>
      <c r="ED1541" s="471">
        <v>27</v>
      </c>
      <c r="EE1541" s="471">
        <v>10</v>
      </c>
      <c r="EF1541" s="471">
        <v>3</v>
      </c>
      <c r="EG1541" s="471">
        <v>0</v>
      </c>
      <c r="EH1541" s="471">
        <v>2</v>
      </c>
      <c r="EI1541" s="471">
        <v>1</v>
      </c>
      <c r="EJ1541" s="471">
        <v>0</v>
      </c>
      <c r="EK1541" s="496">
        <v>253</v>
      </c>
      <c r="EL1541" s="518">
        <v>50</v>
      </c>
      <c r="EM1541" s="471">
        <v>0</v>
      </c>
      <c r="EN1541" s="471">
        <v>0</v>
      </c>
      <c r="EO1541" s="471">
        <v>0</v>
      </c>
      <c r="EP1541" s="471">
        <v>0</v>
      </c>
      <c r="EQ1541" s="471">
        <v>0</v>
      </c>
      <c r="ER1541" s="471">
        <v>0</v>
      </c>
      <c r="ES1541" s="471">
        <v>0</v>
      </c>
      <c r="ET1541" s="471">
        <v>0</v>
      </c>
      <c r="EU1541" s="496">
        <v>0</v>
      </c>
      <c r="EV1541" s="503">
        <v>100</v>
      </c>
      <c r="EW1541" s="471">
        <v>0</v>
      </c>
      <c r="EX1541" s="471">
        <v>0</v>
      </c>
      <c r="EY1541" s="471">
        <v>0</v>
      </c>
      <c r="EZ1541" s="471">
        <v>0</v>
      </c>
      <c r="FA1541" s="471">
        <v>0</v>
      </c>
      <c r="FB1541" s="471">
        <v>0</v>
      </c>
      <c r="FC1541" s="471">
        <v>0</v>
      </c>
      <c r="FD1541" s="471">
        <v>0</v>
      </c>
      <c r="FE1541" s="496">
        <v>0</v>
      </c>
      <c r="FF1541" s="503">
        <v>150</v>
      </c>
      <c r="FG1541" s="471">
        <v>0</v>
      </c>
      <c r="FH1541" s="471">
        <v>0</v>
      </c>
      <c r="FI1541" s="471">
        <v>0</v>
      </c>
      <c r="FJ1541" s="471">
        <v>0</v>
      </c>
      <c r="FK1541" s="471">
        <v>0</v>
      </c>
      <c r="FL1541" s="471">
        <v>0</v>
      </c>
      <c r="FM1541" s="471">
        <v>0</v>
      </c>
      <c r="FN1541" s="471">
        <v>0</v>
      </c>
      <c r="FO1541" s="496">
        <v>0</v>
      </c>
      <c r="FP1541" s="503">
        <v>200</v>
      </c>
      <c r="FQ1541" s="471">
        <v>41</v>
      </c>
      <c r="FR1541" s="471">
        <v>4</v>
      </c>
      <c r="FS1541" s="471">
        <v>3</v>
      </c>
      <c r="FT1541" s="471">
        <v>0</v>
      </c>
      <c r="FU1541" s="471">
        <v>0</v>
      </c>
      <c r="FV1541" s="471">
        <v>0</v>
      </c>
      <c r="FW1541" s="471">
        <v>0</v>
      </c>
      <c r="FX1541" s="471">
        <v>0</v>
      </c>
      <c r="FY1541" s="496">
        <v>48</v>
      </c>
      <c r="FZ1541" s="503">
        <v>0</v>
      </c>
      <c r="GA1541" s="471">
        <v>0</v>
      </c>
      <c r="GB1541" s="471">
        <v>0</v>
      </c>
      <c r="GC1541" s="471">
        <v>0</v>
      </c>
      <c r="GD1541" s="471">
        <v>0</v>
      </c>
      <c r="GE1541" s="471">
        <v>0</v>
      </c>
      <c r="GF1541" s="471">
        <v>0</v>
      </c>
      <c r="GG1541" s="471">
        <v>0</v>
      </c>
      <c r="GH1541" s="471">
        <v>0</v>
      </c>
      <c r="GI1541" s="496">
        <v>0</v>
      </c>
      <c r="GJ1541" s="471">
        <v>41</v>
      </c>
      <c r="GK1541" s="471">
        <v>4</v>
      </c>
      <c r="GL1541" s="471">
        <v>3</v>
      </c>
      <c r="GM1541" s="471">
        <v>0</v>
      </c>
      <c r="GN1541" s="471">
        <v>0</v>
      </c>
      <c r="GO1541" s="471">
        <v>0</v>
      </c>
      <c r="GP1541" s="471">
        <v>0</v>
      </c>
      <c r="GQ1541" s="471">
        <v>0</v>
      </c>
      <c r="GR1541" s="496">
        <v>48</v>
      </c>
      <c r="GS1541" s="503">
        <v>100</v>
      </c>
      <c r="GT1541" s="471">
        <v>1</v>
      </c>
      <c r="GU1541" s="471">
        <v>0</v>
      </c>
      <c r="GV1541" s="471">
        <v>0</v>
      </c>
      <c r="GW1541" s="471">
        <v>0</v>
      </c>
      <c r="GX1541" s="471">
        <v>0</v>
      </c>
      <c r="GY1541" s="471">
        <v>0</v>
      </c>
      <c r="GZ1541" s="471">
        <v>0</v>
      </c>
      <c r="HA1541" s="471">
        <v>0</v>
      </c>
      <c r="HB1541" s="496">
        <v>1</v>
      </c>
      <c r="HC1541" s="503">
        <v>150</v>
      </c>
      <c r="HD1541" s="471">
        <v>0</v>
      </c>
      <c r="HE1541" s="471">
        <v>0</v>
      </c>
      <c r="HF1541" s="471">
        <v>0</v>
      </c>
      <c r="HG1541" s="471">
        <v>0</v>
      </c>
      <c r="HH1541" s="471">
        <v>0</v>
      </c>
      <c r="HI1541" s="471">
        <v>0</v>
      </c>
      <c r="HJ1541" s="471">
        <v>0</v>
      </c>
      <c r="HK1541" s="471">
        <v>0</v>
      </c>
      <c r="HL1541" s="496">
        <v>0</v>
      </c>
      <c r="HM1541" s="503">
        <v>200</v>
      </c>
      <c r="HN1541" s="471">
        <v>1</v>
      </c>
      <c r="HO1541" s="471">
        <v>0</v>
      </c>
      <c r="HP1541" s="471">
        <v>0</v>
      </c>
      <c r="HQ1541" s="471">
        <v>0</v>
      </c>
      <c r="HR1541" s="471">
        <v>0</v>
      </c>
      <c r="HS1541" s="471">
        <v>0</v>
      </c>
      <c r="HT1541" s="471">
        <v>0</v>
      </c>
      <c r="HU1541" s="471">
        <v>0</v>
      </c>
      <c r="HV1541" s="496">
        <v>1</v>
      </c>
      <c r="HW1541" s="503">
        <v>250</v>
      </c>
      <c r="HX1541" s="471">
        <v>0</v>
      </c>
      <c r="HY1541" s="471">
        <v>0</v>
      </c>
      <c r="HZ1541" s="471">
        <v>0</v>
      </c>
      <c r="IA1541" s="471">
        <v>0</v>
      </c>
      <c r="IB1541" s="471">
        <v>0</v>
      </c>
      <c r="IC1541" s="471">
        <v>0</v>
      </c>
      <c r="ID1541" s="471">
        <v>0</v>
      </c>
      <c r="IE1541" s="471">
        <v>0</v>
      </c>
      <c r="IF1541" s="496">
        <v>0</v>
      </c>
      <c r="IG1541" s="503">
        <v>300</v>
      </c>
      <c r="IH1541" s="471">
        <v>6</v>
      </c>
      <c r="II1541" s="471">
        <v>3</v>
      </c>
      <c r="IJ1541" s="471">
        <v>0</v>
      </c>
      <c r="IK1541" s="471">
        <v>0</v>
      </c>
      <c r="IL1541" s="471">
        <v>1</v>
      </c>
      <c r="IM1541" s="471">
        <v>0</v>
      </c>
      <c r="IN1541" s="471">
        <v>0</v>
      </c>
      <c r="IO1541" s="471">
        <v>0</v>
      </c>
      <c r="IP1541" s="496">
        <v>10</v>
      </c>
      <c r="IQ1541" s="503">
        <v>0</v>
      </c>
      <c r="IR1541" s="471">
        <v>0</v>
      </c>
      <c r="IS1541" s="471">
        <v>0</v>
      </c>
      <c r="IT1541" s="471">
        <v>0</v>
      </c>
      <c r="IU1541" s="471">
        <v>0</v>
      </c>
      <c r="IV1541" s="471">
        <v>0</v>
      </c>
      <c r="IW1541" s="471">
        <v>0</v>
      </c>
      <c r="IX1541" s="471">
        <v>0</v>
      </c>
      <c r="IY1541" s="471">
        <v>0</v>
      </c>
      <c r="IZ1541" s="496">
        <v>0</v>
      </c>
      <c r="JA1541" s="471">
        <v>8</v>
      </c>
      <c r="JB1541" s="471">
        <v>3</v>
      </c>
      <c r="JC1541" s="471">
        <v>0</v>
      </c>
      <c r="JD1541" s="471">
        <v>0</v>
      </c>
      <c r="JE1541" s="471">
        <v>1</v>
      </c>
      <c r="JF1541" s="471">
        <v>0</v>
      </c>
      <c r="JG1541" s="471">
        <v>0</v>
      </c>
      <c r="JH1541" s="471">
        <v>0</v>
      </c>
      <c r="JI1541" s="471">
        <v>12</v>
      </c>
      <c r="JJ1541" s="503">
        <v>0</v>
      </c>
      <c r="JK1541" s="471">
        <v>185</v>
      </c>
      <c r="JL1541" s="471">
        <v>31</v>
      </c>
      <c r="JM1541" s="471">
        <v>33</v>
      </c>
      <c r="JN1541" s="471">
        <v>17</v>
      </c>
      <c r="JO1541" s="471">
        <v>5</v>
      </c>
      <c r="JP1541" s="471">
        <v>6</v>
      </c>
      <c r="JQ1541" s="471">
        <v>1</v>
      </c>
      <c r="JR1541" s="471">
        <v>0</v>
      </c>
      <c r="JS1541" s="496">
        <v>278</v>
      </c>
      <c r="JT1541" s="503">
        <v>10</v>
      </c>
      <c r="JU1541" s="471">
        <v>0</v>
      </c>
      <c r="JV1541" s="471">
        <v>0</v>
      </c>
      <c r="JW1541" s="471">
        <v>0</v>
      </c>
      <c r="JX1541" s="471">
        <v>0</v>
      </c>
      <c r="JY1541" s="471">
        <v>0</v>
      </c>
      <c r="JZ1541" s="471">
        <v>0</v>
      </c>
      <c r="KA1541" s="471">
        <v>0</v>
      </c>
      <c r="KB1541" s="471">
        <v>0</v>
      </c>
      <c r="KC1541" s="496">
        <v>0</v>
      </c>
      <c r="KD1541" s="503">
        <v>50</v>
      </c>
      <c r="KE1541" s="471">
        <v>2</v>
      </c>
      <c r="KF1541" s="471">
        <v>0</v>
      </c>
      <c r="KG1541" s="471">
        <v>0</v>
      </c>
      <c r="KH1541" s="471">
        <v>0</v>
      </c>
      <c r="KI1541" s="471">
        <v>0</v>
      </c>
      <c r="KJ1541" s="471">
        <v>0</v>
      </c>
      <c r="KK1541" s="471">
        <v>0</v>
      </c>
      <c r="KL1541" s="471">
        <v>0</v>
      </c>
      <c r="KM1541" s="496">
        <v>2</v>
      </c>
      <c r="KN1541" s="503">
        <v>0</v>
      </c>
      <c r="KO1541" s="471">
        <v>0</v>
      </c>
      <c r="KP1541" s="471">
        <v>0</v>
      </c>
      <c r="KQ1541" s="471">
        <v>0</v>
      </c>
      <c r="KR1541" s="471">
        <v>0</v>
      </c>
      <c r="KS1541" s="471">
        <v>0</v>
      </c>
      <c r="KT1541" s="471">
        <v>0</v>
      </c>
      <c r="KU1541" s="471">
        <v>0</v>
      </c>
      <c r="KV1541" s="471">
        <v>0</v>
      </c>
      <c r="KW1541" s="496">
        <v>0</v>
      </c>
      <c r="KX1541" s="471">
        <v>187</v>
      </c>
      <c r="KY1541" s="471">
        <v>31</v>
      </c>
      <c r="KZ1541" s="471">
        <v>33</v>
      </c>
      <c r="LA1541" s="471">
        <v>17</v>
      </c>
      <c r="LB1541" s="471">
        <v>5</v>
      </c>
      <c r="LC1541" s="471">
        <v>6</v>
      </c>
      <c r="LD1541" s="471">
        <v>1</v>
      </c>
      <c r="LE1541" s="471">
        <v>0</v>
      </c>
      <c r="LF1541" s="496">
        <v>280</v>
      </c>
      <c r="LG1541" s="262"/>
      <c r="LH1541" s="262"/>
      <c r="LI1541" s="262"/>
      <c r="LJ1541" s="262"/>
      <c r="LK1541" s="262"/>
      <c r="LL1541" s="262"/>
      <c r="LM1541" s="262"/>
      <c r="LN1541" s="262"/>
      <c r="LO1541" s="262"/>
      <c r="LP1541" s="262"/>
      <c r="LQ1541" s="262"/>
      <c r="LR1541" s="262"/>
      <c r="LS1541" s="262"/>
      <c r="LT1541" s="262"/>
      <c r="LU1541" s="262"/>
      <c r="LV1541" s="262"/>
      <c r="LW1541" s="262"/>
      <c r="LX1541" s="262"/>
      <c r="LY1541" s="262"/>
      <c r="LZ1541" s="262"/>
      <c r="MA1541" s="262"/>
      <c r="MB1541" s="262"/>
      <c r="MC1541" s="262"/>
      <c r="MD1541" s="262"/>
      <c r="ME1541" s="262"/>
      <c r="MF1541" s="262"/>
      <c r="MG1541" s="262"/>
      <c r="MH1541" s="262"/>
      <c r="MI1541" s="262"/>
      <c r="MJ1541" s="262"/>
      <c r="MK1541" s="262"/>
      <c r="ML1541" s="262"/>
      <c r="MM1541" s="262"/>
      <c r="MN1541" s="262"/>
      <c r="MO1541" s="262"/>
      <c r="MP1541" s="262"/>
      <c r="MQ1541" s="262"/>
      <c r="MR1541" s="262"/>
      <c r="MS1541" s="262"/>
      <c r="MT1541" s="262"/>
      <c r="MU1541" s="262"/>
    </row>
    <row r="1542" spans="1:359" x14ac:dyDescent="0.2">
      <c r="A1542" s="241" t="s">
        <v>498</v>
      </c>
      <c r="B1542" s="476" t="s">
        <v>1078</v>
      </c>
      <c r="C1542" s="326" t="s">
        <v>782</v>
      </c>
      <c r="D1542" s="283" t="s">
        <v>1079</v>
      </c>
      <c r="E1542" s="503">
        <v>0</v>
      </c>
      <c r="F1542" s="471">
        <v>727</v>
      </c>
      <c r="G1542" s="471">
        <v>414</v>
      </c>
      <c r="H1542" s="471">
        <v>242</v>
      </c>
      <c r="I1542" s="471">
        <v>74</v>
      </c>
      <c r="J1542" s="471">
        <v>27</v>
      </c>
      <c r="K1542" s="471">
        <v>7</v>
      </c>
      <c r="L1542" s="471">
        <v>2</v>
      </c>
      <c r="M1542" s="471">
        <v>0</v>
      </c>
      <c r="N1542" s="496">
        <v>1493</v>
      </c>
      <c r="O1542" s="503">
        <v>10</v>
      </c>
      <c r="P1542" s="471">
        <v>0</v>
      </c>
      <c r="Q1542" s="471">
        <v>0</v>
      </c>
      <c r="R1542" s="471">
        <v>0</v>
      </c>
      <c r="S1542" s="471">
        <v>0</v>
      </c>
      <c r="T1542" s="471">
        <v>0</v>
      </c>
      <c r="U1542" s="471">
        <v>0</v>
      </c>
      <c r="V1542" s="471">
        <v>0</v>
      </c>
      <c r="W1542" s="471">
        <v>0</v>
      </c>
      <c r="X1542" s="496">
        <v>0</v>
      </c>
      <c r="Y1542" s="503">
        <v>25</v>
      </c>
      <c r="Z1542" s="471">
        <v>0</v>
      </c>
      <c r="AA1542" s="471">
        <v>0</v>
      </c>
      <c r="AB1542" s="471">
        <v>0</v>
      </c>
      <c r="AC1542" s="471">
        <v>0</v>
      </c>
      <c r="AD1542" s="471">
        <v>0</v>
      </c>
      <c r="AE1542" s="471">
        <v>0</v>
      </c>
      <c r="AF1542" s="471">
        <v>0</v>
      </c>
      <c r="AG1542" s="471">
        <v>0</v>
      </c>
      <c r="AH1542" s="496">
        <v>0</v>
      </c>
      <c r="AI1542" s="503">
        <v>50</v>
      </c>
      <c r="AJ1542" s="471">
        <v>13</v>
      </c>
      <c r="AK1542" s="471">
        <v>30</v>
      </c>
      <c r="AL1542" s="471">
        <v>33</v>
      </c>
      <c r="AM1542" s="471">
        <v>11</v>
      </c>
      <c r="AN1542" s="471">
        <v>5</v>
      </c>
      <c r="AO1542" s="471">
        <v>6</v>
      </c>
      <c r="AP1542" s="471">
        <v>0</v>
      </c>
      <c r="AQ1542" s="471">
        <v>0</v>
      </c>
      <c r="AR1542" s="496">
        <v>98</v>
      </c>
      <c r="AS1542" s="503">
        <v>100</v>
      </c>
      <c r="AT1542" s="471">
        <v>126</v>
      </c>
      <c r="AU1542" s="471">
        <v>70</v>
      </c>
      <c r="AV1542" s="471">
        <v>30</v>
      </c>
      <c r="AW1542" s="471">
        <v>19</v>
      </c>
      <c r="AX1542" s="471">
        <v>3</v>
      </c>
      <c r="AY1542" s="471">
        <v>0</v>
      </c>
      <c r="AZ1542" s="471">
        <v>0</v>
      </c>
      <c r="BA1542" s="471">
        <v>0</v>
      </c>
      <c r="BB1542" s="496">
        <v>248</v>
      </c>
      <c r="BC1542" s="503">
        <v>0</v>
      </c>
      <c r="BD1542" s="471">
        <v>0</v>
      </c>
      <c r="BE1542" s="471">
        <v>0</v>
      </c>
      <c r="BF1542" s="471">
        <v>0</v>
      </c>
      <c r="BG1542" s="471">
        <v>0</v>
      </c>
      <c r="BH1542" s="471">
        <v>0</v>
      </c>
      <c r="BI1542" s="471">
        <v>0</v>
      </c>
      <c r="BJ1542" s="471">
        <v>0</v>
      </c>
      <c r="BK1542" s="471">
        <v>0</v>
      </c>
      <c r="BL1542" s="496">
        <v>0</v>
      </c>
      <c r="BM1542" s="471">
        <v>139</v>
      </c>
      <c r="BN1542" s="471">
        <v>100</v>
      </c>
      <c r="BO1542" s="471">
        <v>63</v>
      </c>
      <c r="BP1542" s="471">
        <v>30</v>
      </c>
      <c r="BQ1542" s="471">
        <v>8</v>
      </c>
      <c r="BR1542" s="471">
        <v>6</v>
      </c>
      <c r="BS1542" s="471">
        <v>0</v>
      </c>
      <c r="BT1542" s="471">
        <v>0</v>
      </c>
      <c r="BU1542" s="496">
        <v>346</v>
      </c>
      <c r="BV1542" s="471">
        <v>866</v>
      </c>
      <c r="BW1542" s="471">
        <v>514</v>
      </c>
      <c r="BX1542" s="471">
        <v>305</v>
      </c>
      <c r="BY1542" s="471">
        <v>104</v>
      </c>
      <c r="BZ1542" s="471">
        <v>35</v>
      </c>
      <c r="CA1542" s="471">
        <v>13</v>
      </c>
      <c r="CB1542" s="471">
        <v>2</v>
      </c>
      <c r="CC1542" s="471">
        <v>0</v>
      </c>
      <c r="CD1542" s="496">
        <v>1839</v>
      </c>
      <c r="CE1542" s="503">
        <v>10</v>
      </c>
      <c r="CF1542" s="471">
        <v>0</v>
      </c>
      <c r="CG1542" s="471">
        <v>0</v>
      </c>
      <c r="CH1542" s="471">
        <v>0</v>
      </c>
      <c r="CI1542" s="471">
        <v>0</v>
      </c>
      <c r="CJ1542" s="471">
        <v>0</v>
      </c>
      <c r="CK1542" s="471">
        <v>0</v>
      </c>
      <c r="CL1542" s="471">
        <v>0</v>
      </c>
      <c r="CM1542" s="471">
        <v>0</v>
      </c>
      <c r="CN1542" s="496">
        <v>0</v>
      </c>
      <c r="CO1542" s="503">
        <v>25</v>
      </c>
      <c r="CP1542" s="471">
        <v>0</v>
      </c>
      <c r="CQ1542" s="471">
        <v>0</v>
      </c>
      <c r="CR1542" s="471">
        <v>0</v>
      </c>
      <c r="CS1542" s="471">
        <v>0</v>
      </c>
      <c r="CT1542" s="471">
        <v>0</v>
      </c>
      <c r="CU1542" s="471">
        <v>0</v>
      </c>
      <c r="CV1542" s="471">
        <v>0</v>
      </c>
      <c r="CW1542" s="471">
        <v>0</v>
      </c>
      <c r="CX1542" s="496">
        <v>0</v>
      </c>
      <c r="CY1542" s="503">
        <v>50</v>
      </c>
      <c r="CZ1542" s="471">
        <v>0</v>
      </c>
      <c r="DA1542" s="471">
        <v>0</v>
      </c>
      <c r="DB1542" s="471">
        <v>0</v>
      </c>
      <c r="DC1542" s="471">
        <v>0</v>
      </c>
      <c r="DD1542" s="471">
        <v>0</v>
      </c>
      <c r="DE1542" s="471">
        <v>0</v>
      </c>
      <c r="DF1542" s="471">
        <v>0</v>
      </c>
      <c r="DG1542" s="471">
        <v>0</v>
      </c>
      <c r="DH1542" s="496">
        <v>0</v>
      </c>
      <c r="DI1542" s="503">
        <v>100</v>
      </c>
      <c r="DJ1542" s="471">
        <v>71</v>
      </c>
      <c r="DK1542" s="471">
        <v>65</v>
      </c>
      <c r="DL1542" s="471">
        <v>33</v>
      </c>
      <c r="DM1542" s="471">
        <v>12</v>
      </c>
      <c r="DN1542" s="471">
        <v>1</v>
      </c>
      <c r="DO1542" s="471">
        <v>3</v>
      </c>
      <c r="DP1542" s="471">
        <v>0</v>
      </c>
      <c r="DQ1542" s="471">
        <v>0</v>
      </c>
      <c r="DR1542" s="496">
        <v>185</v>
      </c>
      <c r="DS1542" s="503">
        <v>0</v>
      </c>
      <c r="DT1542" s="471">
        <v>0</v>
      </c>
      <c r="DU1542" s="471">
        <v>0</v>
      </c>
      <c r="DV1542" s="471">
        <v>0</v>
      </c>
      <c r="DW1542" s="471">
        <v>0</v>
      </c>
      <c r="DX1542" s="471">
        <v>0</v>
      </c>
      <c r="DY1542" s="471">
        <v>0</v>
      </c>
      <c r="DZ1542" s="471">
        <v>0</v>
      </c>
      <c r="EA1542" s="471">
        <v>0</v>
      </c>
      <c r="EB1542" s="496">
        <v>0</v>
      </c>
      <c r="EC1542" s="471">
        <v>71</v>
      </c>
      <c r="ED1542" s="471">
        <v>65</v>
      </c>
      <c r="EE1542" s="471">
        <v>33</v>
      </c>
      <c r="EF1542" s="471">
        <v>12</v>
      </c>
      <c r="EG1542" s="471">
        <v>1</v>
      </c>
      <c r="EH1542" s="471">
        <v>3</v>
      </c>
      <c r="EI1542" s="471">
        <v>0</v>
      </c>
      <c r="EJ1542" s="471">
        <v>0</v>
      </c>
      <c r="EK1542" s="496">
        <v>185</v>
      </c>
      <c r="EL1542" s="518">
        <v>50</v>
      </c>
      <c r="EM1542" s="471">
        <v>0</v>
      </c>
      <c r="EN1542" s="471">
        <v>0</v>
      </c>
      <c r="EO1542" s="471">
        <v>0</v>
      </c>
      <c r="EP1542" s="471">
        <v>0</v>
      </c>
      <c r="EQ1542" s="471">
        <v>0</v>
      </c>
      <c r="ER1542" s="471">
        <v>0</v>
      </c>
      <c r="ES1542" s="471">
        <v>0</v>
      </c>
      <c r="ET1542" s="471">
        <v>0</v>
      </c>
      <c r="EU1542" s="496">
        <v>0</v>
      </c>
      <c r="EV1542" s="503">
        <v>100</v>
      </c>
      <c r="EW1542" s="471">
        <v>1</v>
      </c>
      <c r="EX1542" s="471">
        <v>3</v>
      </c>
      <c r="EY1542" s="471">
        <v>0</v>
      </c>
      <c r="EZ1542" s="471">
        <v>0</v>
      </c>
      <c r="FA1542" s="471">
        <v>0</v>
      </c>
      <c r="FB1542" s="471">
        <v>0</v>
      </c>
      <c r="FC1542" s="471">
        <v>0</v>
      </c>
      <c r="FD1542" s="471">
        <v>0</v>
      </c>
      <c r="FE1542" s="496">
        <v>4</v>
      </c>
      <c r="FF1542" s="503">
        <v>150</v>
      </c>
      <c r="FG1542" s="471">
        <v>0</v>
      </c>
      <c r="FH1542" s="471">
        <v>0</v>
      </c>
      <c r="FI1542" s="471">
        <v>0</v>
      </c>
      <c r="FJ1542" s="471">
        <v>0</v>
      </c>
      <c r="FK1542" s="471">
        <v>0</v>
      </c>
      <c r="FL1542" s="471">
        <v>0</v>
      </c>
      <c r="FM1542" s="471">
        <v>0</v>
      </c>
      <c r="FN1542" s="471">
        <v>0</v>
      </c>
      <c r="FO1542" s="496">
        <v>0</v>
      </c>
      <c r="FP1542" s="503">
        <v>200</v>
      </c>
      <c r="FQ1542" s="471">
        <v>18</v>
      </c>
      <c r="FR1542" s="471">
        <v>4</v>
      </c>
      <c r="FS1542" s="471">
        <v>4</v>
      </c>
      <c r="FT1542" s="471">
        <v>2</v>
      </c>
      <c r="FU1542" s="471">
        <v>3</v>
      </c>
      <c r="FV1542" s="471">
        <v>0</v>
      </c>
      <c r="FW1542" s="471">
        <v>1</v>
      </c>
      <c r="FX1542" s="471">
        <v>0</v>
      </c>
      <c r="FY1542" s="496">
        <v>32</v>
      </c>
      <c r="FZ1542" s="503">
        <v>0</v>
      </c>
      <c r="GA1542" s="471">
        <v>0</v>
      </c>
      <c r="GB1542" s="471">
        <v>0</v>
      </c>
      <c r="GC1542" s="471">
        <v>0</v>
      </c>
      <c r="GD1542" s="471">
        <v>0</v>
      </c>
      <c r="GE1542" s="471">
        <v>0</v>
      </c>
      <c r="GF1542" s="471">
        <v>0</v>
      </c>
      <c r="GG1542" s="471">
        <v>0</v>
      </c>
      <c r="GH1542" s="471">
        <v>0</v>
      </c>
      <c r="GI1542" s="496">
        <v>0</v>
      </c>
      <c r="GJ1542" s="471">
        <v>19</v>
      </c>
      <c r="GK1542" s="471">
        <v>7</v>
      </c>
      <c r="GL1542" s="471">
        <v>4</v>
      </c>
      <c r="GM1542" s="471">
        <v>2</v>
      </c>
      <c r="GN1542" s="471">
        <v>3</v>
      </c>
      <c r="GO1542" s="471">
        <v>0</v>
      </c>
      <c r="GP1542" s="471">
        <v>1</v>
      </c>
      <c r="GQ1542" s="471">
        <v>0</v>
      </c>
      <c r="GR1542" s="496">
        <v>36</v>
      </c>
      <c r="GS1542" s="503">
        <v>100</v>
      </c>
      <c r="GT1542" s="471">
        <v>1</v>
      </c>
      <c r="GU1542" s="471">
        <v>0</v>
      </c>
      <c r="GV1542" s="471">
        <v>0</v>
      </c>
      <c r="GW1542" s="471">
        <v>0</v>
      </c>
      <c r="GX1542" s="471">
        <v>0</v>
      </c>
      <c r="GY1542" s="471">
        <v>0</v>
      </c>
      <c r="GZ1542" s="471">
        <v>0</v>
      </c>
      <c r="HA1542" s="471">
        <v>0</v>
      </c>
      <c r="HB1542" s="496">
        <v>1</v>
      </c>
      <c r="HC1542" s="503">
        <v>150</v>
      </c>
      <c r="HD1542" s="471">
        <v>0</v>
      </c>
      <c r="HE1542" s="471">
        <v>0</v>
      </c>
      <c r="HF1542" s="471">
        <v>0</v>
      </c>
      <c r="HG1542" s="471">
        <v>0</v>
      </c>
      <c r="HH1542" s="471">
        <v>0</v>
      </c>
      <c r="HI1542" s="471">
        <v>0</v>
      </c>
      <c r="HJ1542" s="471">
        <v>0</v>
      </c>
      <c r="HK1542" s="471">
        <v>0</v>
      </c>
      <c r="HL1542" s="496">
        <v>0</v>
      </c>
      <c r="HM1542" s="503">
        <v>200</v>
      </c>
      <c r="HN1542" s="471">
        <v>0</v>
      </c>
      <c r="HO1542" s="471">
        <v>0</v>
      </c>
      <c r="HP1542" s="471">
        <v>0</v>
      </c>
      <c r="HQ1542" s="471">
        <v>0</v>
      </c>
      <c r="HR1542" s="471">
        <v>0</v>
      </c>
      <c r="HS1542" s="471">
        <v>0</v>
      </c>
      <c r="HT1542" s="471">
        <v>0</v>
      </c>
      <c r="HU1542" s="471">
        <v>0</v>
      </c>
      <c r="HV1542" s="496">
        <v>0</v>
      </c>
      <c r="HW1542" s="503">
        <v>250</v>
      </c>
      <c r="HX1542" s="471">
        <v>0</v>
      </c>
      <c r="HY1542" s="471">
        <v>0</v>
      </c>
      <c r="HZ1542" s="471">
        <v>0</v>
      </c>
      <c r="IA1542" s="471">
        <v>0</v>
      </c>
      <c r="IB1542" s="471">
        <v>0</v>
      </c>
      <c r="IC1542" s="471">
        <v>0</v>
      </c>
      <c r="ID1542" s="471">
        <v>0</v>
      </c>
      <c r="IE1542" s="471">
        <v>0</v>
      </c>
      <c r="IF1542" s="496">
        <v>0</v>
      </c>
      <c r="IG1542" s="503">
        <v>300</v>
      </c>
      <c r="IH1542" s="471">
        <v>9</v>
      </c>
      <c r="II1542" s="471">
        <v>3</v>
      </c>
      <c r="IJ1542" s="471">
        <v>1</v>
      </c>
      <c r="IK1542" s="471">
        <v>1</v>
      </c>
      <c r="IL1542" s="471">
        <v>0</v>
      </c>
      <c r="IM1542" s="471">
        <v>0</v>
      </c>
      <c r="IN1542" s="471">
        <v>0</v>
      </c>
      <c r="IO1542" s="471">
        <v>0</v>
      </c>
      <c r="IP1542" s="496">
        <v>14</v>
      </c>
      <c r="IQ1542" s="503">
        <v>0</v>
      </c>
      <c r="IR1542" s="471">
        <v>0</v>
      </c>
      <c r="IS1542" s="471">
        <v>0</v>
      </c>
      <c r="IT1542" s="471">
        <v>0</v>
      </c>
      <c r="IU1542" s="471">
        <v>0</v>
      </c>
      <c r="IV1542" s="471">
        <v>0</v>
      </c>
      <c r="IW1542" s="471">
        <v>0</v>
      </c>
      <c r="IX1542" s="471">
        <v>0</v>
      </c>
      <c r="IY1542" s="471">
        <v>0</v>
      </c>
      <c r="IZ1542" s="496">
        <v>0</v>
      </c>
      <c r="JA1542" s="471">
        <v>10</v>
      </c>
      <c r="JB1542" s="471">
        <v>3</v>
      </c>
      <c r="JC1542" s="471">
        <v>1</v>
      </c>
      <c r="JD1542" s="471">
        <v>1</v>
      </c>
      <c r="JE1542" s="471">
        <v>0</v>
      </c>
      <c r="JF1542" s="471">
        <v>0</v>
      </c>
      <c r="JG1542" s="471">
        <v>0</v>
      </c>
      <c r="JH1542" s="471">
        <v>0</v>
      </c>
      <c r="JI1542" s="471">
        <v>15</v>
      </c>
      <c r="JJ1542" s="503">
        <v>0</v>
      </c>
      <c r="JK1542" s="471">
        <v>266</v>
      </c>
      <c r="JL1542" s="471">
        <v>232</v>
      </c>
      <c r="JM1542" s="471">
        <v>207</v>
      </c>
      <c r="JN1542" s="471">
        <v>136</v>
      </c>
      <c r="JO1542" s="471">
        <v>46</v>
      </c>
      <c r="JP1542" s="471">
        <v>8</v>
      </c>
      <c r="JQ1542" s="471">
        <v>1</v>
      </c>
      <c r="JR1542" s="471">
        <v>0</v>
      </c>
      <c r="JS1542" s="496">
        <v>896</v>
      </c>
      <c r="JT1542" s="503">
        <v>10</v>
      </c>
      <c r="JU1542" s="471">
        <v>0</v>
      </c>
      <c r="JV1542" s="471">
        <v>0</v>
      </c>
      <c r="JW1542" s="471">
        <v>0</v>
      </c>
      <c r="JX1542" s="471">
        <v>0</v>
      </c>
      <c r="JY1542" s="471">
        <v>0</v>
      </c>
      <c r="JZ1542" s="471">
        <v>0</v>
      </c>
      <c r="KA1542" s="471">
        <v>0</v>
      </c>
      <c r="KB1542" s="471">
        <v>0</v>
      </c>
      <c r="KC1542" s="496">
        <v>0</v>
      </c>
      <c r="KD1542" s="503">
        <v>50</v>
      </c>
      <c r="KE1542" s="471">
        <v>1</v>
      </c>
      <c r="KF1542" s="471">
        <v>0</v>
      </c>
      <c r="KG1542" s="471">
        <v>0</v>
      </c>
      <c r="KH1542" s="471">
        <v>0</v>
      </c>
      <c r="KI1542" s="471">
        <v>0</v>
      </c>
      <c r="KJ1542" s="471">
        <v>0</v>
      </c>
      <c r="KK1542" s="471">
        <v>0</v>
      </c>
      <c r="KL1542" s="471">
        <v>0</v>
      </c>
      <c r="KM1542" s="496">
        <v>1</v>
      </c>
      <c r="KN1542" s="503">
        <v>0</v>
      </c>
      <c r="KO1542" s="471">
        <v>0</v>
      </c>
      <c r="KP1542" s="471">
        <v>0</v>
      </c>
      <c r="KQ1542" s="471">
        <v>0</v>
      </c>
      <c r="KR1542" s="471">
        <v>0</v>
      </c>
      <c r="KS1542" s="471">
        <v>0</v>
      </c>
      <c r="KT1542" s="471">
        <v>0</v>
      </c>
      <c r="KU1542" s="471">
        <v>0</v>
      </c>
      <c r="KV1542" s="471">
        <v>0</v>
      </c>
      <c r="KW1542" s="496">
        <v>0</v>
      </c>
      <c r="KX1542" s="471">
        <v>267</v>
      </c>
      <c r="KY1542" s="471">
        <v>232</v>
      </c>
      <c r="KZ1542" s="471">
        <v>207</v>
      </c>
      <c r="LA1542" s="471">
        <v>136</v>
      </c>
      <c r="LB1542" s="471">
        <v>46</v>
      </c>
      <c r="LC1542" s="471">
        <v>8</v>
      </c>
      <c r="LD1542" s="471">
        <v>1</v>
      </c>
      <c r="LE1542" s="471">
        <v>0</v>
      </c>
      <c r="LF1542" s="496">
        <v>897</v>
      </c>
      <c r="LG1542" s="262"/>
      <c r="LH1542" s="262"/>
      <c r="LI1542" s="262"/>
      <c r="LJ1542" s="262"/>
      <c r="LK1542" s="262"/>
      <c r="LL1542" s="262"/>
      <c r="LM1542" s="262"/>
      <c r="LN1542" s="262"/>
      <c r="LO1542" s="262"/>
      <c r="LP1542" s="262"/>
      <c r="LQ1542" s="262"/>
      <c r="LR1542" s="262"/>
      <c r="LS1542" s="262"/>
      <c r="LT1542" s="262"/>
      <c r="LU1542" s="262"/>
      <c r="LV1542" s="262"/>
      <c r="LW1542" s="262"/>
      <c r="LX1542" s="262"/>
      <c r="LY1542" s="262"/>
      <c r="LZ1542" s="262"/>
      <c r="MA1542" s="262"/>
      <c r="MB1542" s="262"/>
      <c r="MC1542" s="262"/>
      <c r="MD1542" s="262"/>
      <c r="ME1542" s="262"/>
      <c r="MF1542" s="262"/>
      <c r="MG1542" s="262"/>
      <c r="MH1542" s="262"/>
      <c r="MI1542" s="262"/>
      <c r="MJ1542" s="262"/>
      <c r="MK1542" s="262"/>
      <c r="ML1542" s="262"/>
      <c r="MM1542" s="262"/>
      <c r="MN1542" s="262"/>
      <c r="MO1542" s="262"/>
      <c r="MP1542" s="262"/>
      <c r="MQ1542" s="262"/>
      <c r="MR1542" s="262"/>
      <c r="MS1542" s="262"/>
      <c r="MT1542" s="262"/>
      <c r="MU1542" s="262"/>
    </row>
    <row r="1543" spans="1:359" x14ac:dyDescent="0.2">
      <c r="A1543" s="241" t="s">
        <v>1080</v>
      </c>
      <c r="B1543" s="476" t="s">
        <v>1081</v>
      </c>
      <c r="C1543" s="326" t="s">
        <v>626</v>
      </c>
      <c r="D1543" s="283" t="s">
        <v>1082</v>
      </c>
      <c r="E1543" s="503">
        <v>0</v>
      </c>
      <c r="F1543" s="471">
        <v>441</v>
      </c>
      <c r="G1543" s="471">
        <v>233</v>
      </c>
      <c r="H1543" s="471">
        <v>211</v>
      </c>
      <c r="I1543" s="471">
        <v>89</v>
      </c>
      <c r="J1543" s="471">
        <v>36</v>
      </c>
      <c r="K1543" s="471">
        <v>15</v>
      </c>
      <c r="L1543" s="471">
        <v>14</v>
      </c>
      <c r="M1543" s="471">
        <v>0</v>
      </c>
      <c r="N1543" s="496">
        <v>1039</v>
      </c>
      <c r="O1543" s="503">
        <v>10</v>
      </c>
      <c r="P1543" s="471">
        <v>0</v>
      </c>
      <c r="Q1543" s="471">
        <v>0</v>
      </c>
      <c r="R1543" s="471">
        <v>0</v>
      </c>
      <c r="S1543" s="471">
        <v>0</v>
      </c>
      <c r="T1543" s="471">
        <v>0</v>
      </c>
      <c r="U1543" s="471">
        <v>0</v>
      </c>
      <c r="V1543" s="471">
        <v>0</v>
      </c>
      <c r="W1543" s="471">
        <v>0</v>
      </c>
      <c r="X1543" s="496">
        <v>0</v>
      </c>
      <c r="Y1543" s="503">
        <v>25</v>
      </c>
      <c r="Z1543" s="471">
        <v>0</v>
      </c>
      <c r="AA1543" s="471">
        <v>0</v>
      </c>
      <c r="AB1543" s="471">
        <v>0</v>
      </c>
      <c r="AC1543" s="471">
        <v>0</v>
      </c>
      <c r="AD1543" s="471">
        <v>0</v>
      </c>
      <c r="AE1543" s="471">
        <v>0</v>
      </c>
      <c r="AF1543" s="471">
        <v>0</v>
      </c>
      <c r="AG1543" s="471">
        <v>0</v>
      </c>
      <c r="AH1543" s="496">
        <v>0</v>
      </c>
      <c r="AI1543" s="503">
        <v>50</v>
      </c>
      <c r="AJ1543" s="471">
        <v>0</v>
      </c>
      <c r="AK1543" s="471">
        <v>0</v>
      </c>
      <c r="AL1543" s="471">
        <v>0</v>
      </c>
      <c r="AM1543" s="471">
        <v>0</v>
      </c>
      <c r="AN1543" s="471">
        <v>0</v>
      </c>
      <c r="AO1543" s="471">
        <v>0</v>
      </c>
      <c r="AP1543" s="471">
        <v>0</v>
      </c>
      <c r="AQ1543" s="471">
        <v>0</v>
      </c>
      <c r="AR1543" s="496">
        <v>0</v>
      </c>
      <c r="AS1543" s="503">
        <v>100</v>
      </c>
      <c r="AT1543" s="471">
        <v>72</v>
      </c>
      <c r="AU1543" s="471">
        <v>45</v>
      </c>
      <c r="AV1543" s="471">
        <v>37</v>
      </c>
      <c r="AW1543" s="471">
        <v>16</v>
      </c>
      <c r="AX1543" s="471">
        <v>7</v>
      </c>
      <c r="AY1543" s="471">
        <v>1</v>
      </c>
      <c r="AZ1543" s="471">
        <v>1</v>
      </c>
      <c r="BA1543" s="471">
        <v>0</v>
      </c>
      <c r="BB1543" s="496">
        <v>179</v>
      </c>
      <c r="BC1543" s="503">
        <v>0</v>
      </c>
      <c r="BD1543" s="471">
        <v>0</v>
      </c>
      <c r="BE1543" s="471">
        <v>0</v>
      </c>
      <c r="BF1543" s="471">
        <v>0</v>
      </c>
      <c r="BG1543" s="471">
        <v>0</v>
      </c>
      <c r="BH1543" s="471">
        <v>0</v>
      </c>
      <c r="BI1543" s="471">
        <v>0</v>
      </c>
      <c r="BJ1543" s="471">
        <v>0</v>
      </c>
      <c r="BK1543" s="471">
        <v>0</v>
      </c>
      <c r="BL1543" s="496">
        <v>0</v>
      </c>
      <c r="BM1543" s="471">
        <v>72</v>
      </c>
      <c r="BN1543" s="471">
        <v>45</v>
      </c>
      <c r="BO1543" s="471">
        <v>37</v>
      </c>
      <c r="BP1543" s="471">
        <v>16</v>
      </c>
      <c r="BQ1543" s="471">
        <v>7</v>
      </c>
      <c r="BR1543" s="471">
        <v>1</v>
      </c>
      <c r="BS1543" s="471">
        <v>1</v>
      </c>
      <c r="BT1543" s="471">
        <v>0</v>
      </c>
      <c r="BU1543" s="496">
        <v>179</v>
      </c>
      <c r="BV1543" s="471">
        <v>513</v>
      </c>
      <c r="BW1543" s="471">
        <v>278</v>
      </c>
      <c r="BX1543" s="471">
        <v>248</v>
      </c>
      <c r="BY1543" s="471">
        <v>105</v>
      </c>
      <c r="BZ1543" s="471">
        <v>43</v>
      </c>
      <c r="CA1543" s="471">
        <v>16</v>
      </c>
      <c r="CB1543" s="471">
        <v>15</v>
      </c>
      <c r="CC1543" s="471">
        <v>0</v>
      </c>
      <c r="CD1543" s="496">
        <v>1218</v>
      </c>
      <c r="CE1543" s="503">
        <v>10</v>
      </c>
      <c r="CF1543" s="471">
        <v>0</v>
      </c>
      <c r="CG1543" s="471">
        <v>0</v>
      </c>
      <c r="CH1543" s="471">
        <v>0</v>
      </c>
      <c r="CI1543" s="471">
        <v>0</v>
      </c>
      <c r="CJ1543" s="471">
        <v>0</v>
      </c>
      <c r="CK1543" s="471">
        <v>0</v>
      </c>
      <c r="CL1543" s="471">
        <v>0</v>
      </c>
      <c r="CM1543" s="471">
        <v>0</v>
      </c>
      <c r="CN1543" s="496">
        <v>0</v>
      </c>
      <c r="CO1543" s="503">
        <v>25</v>
      </c>
      <c r="CP1543" s="471">
        <v>0</v>
      </c>
      <c r="CQ1543" s="471">
        <v>0</v>
      </c>
      <c r="CR1543" s="471">
        <v>0</v>
      </c>
      <c r="CS1543" s="471">
        <v>0</v>
      </c>
      <c r="CT1543" s="471">
        <v>0</v>
      </c>
      <c r="CU1543" s="471">
        <v>0</v>
      </c>
      <c r="CV1543" s="471">
        <v>0</v>
      </c>
      <c r="CW1543" s="471">
        <v>0</v>
      </c>
      <c r="CX1543" s="496">
        <v>0</v>
      </c>
      <c r="CY1543" s="503">
        <v>50</v>
      </c>
      <c r="CZ1543" s="471">
        <v>0</v>
      </c>
      <c r="DA1543" s="471">
        <v>0</v>
      </c>
      <c r="DB1543" s="471">
        <v>0</v>
      </c>
      <c r="DC1543" s="471">
        <v>0</v>
      </c>
      <c r="DD1543" s="471">
        <v>0</v>
      </c>
      <c r="DE1543" s="471">
        <v>0</v>
      </c>
      <c r="DF1543" s="471">
        <v>0</v>
      </c>
      <c r="DG1543" s="471">
        <v>0</v>
      </c>
      <c r="DH1543" s="496">
        <v>0</v>
      </c>
      <c r="DI1543" s="503">
        <v>100</v>
      </c>
      <c r="DJ1543" s="471">
        <v>57</v>
      </c>
      <c r="DK1543" s="471">
        <v>36</v>
      </c>
      <c r="DL1543" s="471">
        <v>22</v>
      </c>
      <c r="DM1543" s="471">
        <v>11</v>
      </c>
      <c r="DN1543" s="471">
        <v>7</v>
      </c>
      <c r="DO1543" s="471">
        <v>4</v>
      </c>
      <c r="DP1543" s="471">
        <v>3</v>
      </c>
      <c r="DQ1543" s="471">
        <v>0</v>
      </c>
      <c r="DR1543" s="496">
        <v>140</v>
      </c>
      <c r="DS1543" s="503">
        <v>0</v>
      </c>
      <c r="DT1543" s="471">
        <v>0</v>
      </c>
      <c r="DU1543" s="471">
        <v>0</v>
      </c>
      <c r="DV1543" s="471">
        <v>0</v>
      </c>
      <c r="DW1543" s="471">
        <v>0</v>
      </c>
      <c r="DX1543" s="471">
        <v>0</v>
      </c>
      <c r="DY1543" s="471">
        <v>0</v>
      </c>
      <c r="DZ1543" s="471">
        <v>0</v>
      </c>
      <c r="EA1543" s="471">
        <v>0</v>
      </c>
      <c r="EB1543" s="496">
        <v>0</v>
      </c>
      <c r="EC1543" s="471">
        <v>57</v>
      </c>
      <c r="ED1543" s="471">
        <v>36</v>
      </c>
      <c r="EE1543" s="471">
        <v>22</v>
      </c>
      <c r="EF1543" s="471">
        <v>11</v>
      </c>
      <c r="EG1543" s="471">
        <v>7</v>
      </c>
      <c r="EH1543" s="471">
        <v>4</v>
      </c>
      <c r="EI1543" s="471">
        <v>3</v>
      </c>
      <c r="EJ1543" s="471">
        <v>0</v>
      </c>
      <c r="EK1543" s="496">
        <v>140</v>
      </c>
      <c r="EL1543" s="518">
        <v>50</v>
      </c>
      <c r="EM1543" s="471">
        <v>0</v>
      </c>
      <c r="EN1543" s="471">
        <v>0</v>
      </c>
      <c r="EO1543" s="471">
        <v>0</v>
      </c>
      <c r="EP1543" s="471">
        <v>0</v>
      </c>
      <c r="EQ1543" s="471">
        <v>0</v>
      </c>
      <c r="ER1543" s="471">
        <v>0</v>
      </c>
      <c r="ES1543" s="471">
        <v>0</v>
      </c>
      <c r="ET1543" s="471">
        <v>0</v>
      </c>
      <c r="EU1543" s="496">
        <v>0</v>
      </c>
      <c r="EV1543" s="503">
        <v>100</v>
      </c>
      <c r="EW1543" s="471">
        <v>0</v>
      </c>
      <c r="EX1543" s="471">
        <v>0</v>
      </c>
      <c r="EY1543" s="471">
        <v>0</v>
      </c>
      <c r="EZ1543" s="471">
        <v>0</v>
      </c>
      <c r="FA1543" s="471">
        <v>0</v>
      </c>
      <c r="FB1543" s="471">
        <v>0</v>
      </c>
      <c r="FC1543" s="471">
        <v>0</v>
      </c>
      <c r="FD1543" s="471">
        <v>0</v>
      </c>
      <c r="FE1543" s="496">
        <v>0</v>
      </c>
      <c r="FF1543" s="503">
        <v>150</v>
      </c>
      <c r="FG1543" s="471">
        <v>0</v>
      </c>
      <c r="FH1543" s="471">
        <v>0</v>
      </c>
      <c r="FI1543" s="471">
        <v>0</v>
      </c>
      <c r="FJ1543" s="471">
        <v>0</v>
      </c>
      <c r="FK1543" s="471">
        <v>0</v>
      </c>
      <c r="FL1543" s="471">
        <v>0</v>
      </c>
      <c r="FM1543" s="471">
        <v>0</v>
      </c>
      <c r="FN1543" s="471">
        <v>0</v>
      </c>
      <c r="FO1543" s="496">
        <v>0</v>
      </c>
      <c r="FP1543" s="503">
        <v>200</v>
      </c>
      <c r="FQ1543" s="471">
        <v>16</v>
      </c>
      <c r="FR1543" s="471">
        <v>10</v>
      </c>
      <c r="FS1543" s="471">
        <v>6</v>
      </c>
      <c r="FT1543" s="471">
        <v>4</v>
      </c>
      <c r="FU1543" s="471">
        <v>1</v>
      </c>
      <c r="FV1543" s="471">
        <v>7</v>
      </c>
      <c r="FW1543" s="471">
        <v>3</v>
      </c>
      <c r="FX1543" s="471">
        <v>2</v>
      </c>
      <c r="FY1543" s="496">
        <v>49</v>
      </c>
      <c r="FZ1543" s="503">
        <v>0</v>
      </c>
      <c r="GA1543" s="471">
        <v>0</v>
      </c>
      <c r="GB1543" s="471">
        <v>0</v>
      </c>
      <c r="GC1543" s="471">
        <v>0</v>
      </c>
      <c r="GD1543" s="471">
        <v>0</v>
      </c>
      <c r="GE1543" s="471">
        <v>0</v>
      </c>
      <c r="GF1543" s="471">
        <v>0</v>
      </c>
      <c r="GG1543" s="471">
        <v>0</v>
      </c>
      <c r="GH1543" s="471">
        <v>0</v>
      </c>
      <c r="GI1543" s="496">
        <v>0</v>
      </c>
      <c r="GJ1543" s="471">
        <v>16</v>
      </c>
      <c r="GK1543" s="471">
        <v>10</v>
      </c>
      <c r="GL1543" s="471">
        <v>6</v>
      </c>
      <c r="GM1543" s="471">
        <v>4</v>
      </c>
      <c r="GN1543" s="471">
        <v>1</v>
      </c>
      <c r="GO1543" s="471">
        <v>7</v>
      </c>
      <c r="GP1543" s="471">
        <v>3</v>
      </c>
      <c r="GQ1543" s="471">
        <v>2</v>
      </c>
      <c r="GR1543" s="496">
        <v>49</v>
      </c>
      <c r="GS1543" s="503">
        <v>100</v>
      </c>
      <c r="GT1543" s="471">
        <v>0</v>
      </c>
      <c r="GU1543" s="471">
        <v>0</v>
      </c>
      <c r="GV1543" s="471">
        <v>0</v>
      </c>
      <c r="GW1543" s="471">
        <v>0</v>
      </c>
      <c r="GX1543" s="471">
        <v>0</v>
      </c>
      <c r="GY1543" s="471">
        <v>0</v>
      </c>
      <c r="GZ1543" s="471">
        <v>0</v>
      </c>
      <c r="HA1543" s="471">
        <v>0</v>
      </c>
      <c r="HB1543" s="496">
        <v>0</v>
      </c>
      <c r="HC1543" s="503">
        <v>150</v>
      </c>
      <c r="HD1543" s="471">
        <v>0</v>
      </c>
      <c r="HE1543" s="471">
        <v>0</v>
      </c>
      <c r="HF1543" s="471">
        <v>0</v>
      </c>
      <c r="HG1543" s="471">
        <v>0</v>
      </c>
      <c r="HH1543" s="471">
        <v>0</v>
      </c>
      <c r="HI1543" s="471">
        <v>0</v>
      </c>
      <c r="HJ1543" s="471">
        <v>0</v>
      </c>
      <c r="HK1543" s="471">
        <v>0</v>
      </c>
      <c r="HL1543" s="496">
        <v>0</v>
      </c>
      <c r="HM1543" s="503">
        <v>200</v>
      </c>
      <c r="HN1543" s="471">
        <v>0</v>
      </c>
      <c r="HO1543" s="471">
        <v>0</v>
      </c>
      <c r="HP1543" s="471">
        <v>0</v>
      </c>
      <c r="HQ1543" s="471">
        <v>0</v>
      </c>
      <c r="HR1543" s="471">
        <v>0</v>
      </c>
      <c r="HS1543" s="471">
        <v>0</v>
      </c>
      <c r="HT1543" s="471">
        <v>0</v>
      </c>
      <c r="HU1543" s="471">
        <v>0</v>
      </c>
      <c r="HV1543" s="496">
        <v>0</v>
      </c>
      <c r="HW1543" s="503">
        <v>250</v>
      </c>
      <c r="HX1543" s="471">
        <v>0</v>
      </c>
      <c r="HY1543" s="471">
        <v>0</v>
      </c>
      <c r="HZ1543" s="471">
        <v>0</v>
      </c>
      <c r="IA1543" s="471">
        <v>0</v>
      </c>
      <c r="IB1543" s="471">
        <v>0</v>
      </c>
      <c r="IC1543" s="471">
        <v>0</v>
      </c>
      <c r="ID1543" s="471">
        <v>0</v>
      </c>
      <c r="IE1543" s="471">
        <v>0</v>
      </c>
      <c r="IF1543" s="496">
        <v>0</v>
      </c>
      <c r="IG1543" s="503">
        <v>300</v>
      </c>
      <c r="IH1543" s="471">
        <v>7</v>
      </c>
      <c r="II1543" s="471">
        <v>10</v>
      </c>
      <c r="IJ1543" s="471">
        <v>9</v>
      </c>
      <c r="IK1543" s="471">
        <v>3</v>
      </c>
      <c r="IL1543" s="471">
        <v>1</v>
      </c>
      <c r="IM1543" s="471">
        <v>0</v>
      </c>
      <c r="IN1543" s="471">
        <v>0</v>
      </c>
      <c r="IO1543" s="471">
        <v>0</v>
      </c>
      <c r="IP1543" s="496">
        <v>30</v>
      </c>
      <c r="IQ1543" s="503">
        <v>0</v>
      </c>
      <c r="IR1543" s="471">
        <v>0</v>
      </c>
      <c r="IS1543" s="471">
        <v>0</v>
      </c>
      <c r="IT1543" s="471">
        <v>0</v>
      </c>
      <c r="IU1543" s="471">
        <v>0</v>
      </c>
      <c r="IV1543" s="471">
        <v>0</v>
      </c>
      <c r="IW1543" s="471">
        <v>0</v>
      </c>
      <c r="IX1543" s="471">
        <v>0</v>
      </c>
      <c r="IY1543" s="471">
        <v>0</v>
      </c>
      <c r="IZ1543" s="496">
        <v>0</v>
      </c>
      <c r="JA1543" s="471">
        <v>7</v>
      </c>
      <c r="JB1543" s="471">
        <v>10</v>
      </c>
      <c r="JC1543" s="471">
        <v>9</v>
      </c>
      <c r="JD1543" s="471">
        <v>3</v>
      </c>
      <c r="JE1543" s="471">
        <v>1</v>
      </c>
      <c r="JF1543" s="471">
        <v>0</v>
      </c>
      <c r="JG1543" s="471">
        <v>0</v>
      </c>
      <c r="JH1543" s="471">
        <v>0</v>
      </c>
      <c r="JI1543" s="471">
        <v>30</v>
      </c>
      <c r="JJ1543" s="503">
        <v>0</v>
      </c>
      <c r="JK1543" s="471">
        <v>119</v>
      </c>
      <c r="JL1543" s="471">
        <v>110</v>
      </c>
      <c r="JM1543" s="471">
        <v>167</v>
      </c>
      <c r="JN1543" s="471">
        <v>87</v>
      </c>
      <c r="JO1543" s="471">
        <v>35</v>
      </c>
      <c r="JP1543" s="471">
        <v>21</v>
      </c>
      <c r="JQ1543" s="471">
        <v>16</v>
      </c>
      <c r="JR1543" s="471">
        <v>0</v>
      </c>
      <c r="JS1543" s="496">
        <v>555</v>
      </c>
      <c r="JT1543" s="503">
        <v>10</v>
      </c>
      <c r="JU1543" s="471">
        <v>0</v>
      </c>
      <c r="JV1543" s="471">
        <v>0</v>
      </c>
      <c r="JW1543" s="471">
        <v>0</v>
      </c>
      <c r="JX1543" s="471">
        <v>0</v>
      </c>
      <c r="JY1543" s="471">
        <v>0</v>
      </c>
      <c r="JZ1543" s="471">
        <v>0</v>
      </c>
      <c r="KA1543" s="471">
        <v>0</v>
      </c>
      <c r="KB1543" s="471">
        <v>0</v>
      </c>
      <c r="KC1543" s="496">
        <v>0</v>
      </c>
      <c r="KD1543" s="503">
        <v>50</v>
      </c>
      <c r="KE1543" s="471">
        <v>0</v>
      </c>
      <c r="KF1543" s="471">
        <v>0</v>
      </c>
      <c r="KG1543" s="471">
        <v>0</v>
      </c>
      <c r="KH1543" s="471">
        <v>0</v>
      </c>
      <c r="KI1543" s="471">
        <v>0</v>
      </c>
      <c r="KJ1543" s="471">
        <v>0</v>
      </c>
      <c r="KK1543" s="471">
        <v>0</v>
      </c>
      <c r="KL1543" s="471">
        <v>0</v>
      </c>
      <c r="KM1543" s="496">
        <v>0</v>
      </c>
      <c r="KN1543" s="503">
        <v>0</v>
      </c>
      <c r="KO1543" s="471">
        <v>0</v>
      </c>
      <c r="KP1543" s="471">
        <v>0</v>
      </c>
      <c r="KQ1543" s="471">
        <v>0</v>
      </c>
      <c r="KR1543" s="471">
        <v>0</v>
      </c>
      <c r="KS1543" s="471">
        <v>0</v>
      </c>
      <c r="KT1543" s="471">
        <v>0</v>
      </c>
      <c r="KU1543" s="471">
        <v>0</v>
      </c>
      <c r="KV1543" s="471">
        <v>0</v>
      </c>
      <c r="KW1543" s="496">
        <v>0</v>
      </c>
      <c r="KX1543" s="471">
        <v>119</v>
      </c>
      <c r="KY1543" s="471">
        <v>110</v>
      </c>
      <c r="KZ1543" s="471">
        <v>167</v>
      </c>
      <c r="LA1543" s="471">
        <v>87</v>
      </c>
      <c r="LB1543" s="471">
        <v>35</v>
      </c>
      <c r="LC1543" s="471">
        <v>21</v>
      </c>
      <c r="LD1543" s="471">
        <v>16</v>
      </c>
      <c r="LE1543" s="471">
        <v>0</v>
      </c>
      <c r="LF1543" s="496">
        <v>555</v>
      </c>
      <c r="LG1543" s="262"/>
      <c r="LH1543" s="262"/>
      <c r="LI1543" s="262"/>
      <c r="LJ1543" s="262"/>
      <c r="LK1543" s="262"/>
      <c r="LL1543" s="262"/>
      <c r="LM1543" s="262"/>
      <c r="LN1543" s="262"/>
      <c r="LO1543" s="262"/>
      <c r="LP1543" s="262"/>
      <c r="LQ1543" s="262"/>
      <c r="LR1543" s="262"/>
      <c r="LS1543" s="262"/>
      <c r="LT1543" s="262"/>
      <c r="LU1543" s="262"/>
      <c r="LV1543" s="262"/>
      <c r="LW1543" s="262"/>
      <c r="LX1543" s="262"/>
      <c r="LY1543" s="262"/>
      <c r="LZ1543" s="262"/>
      <c r="MA1543" s="262"/>
      <c r="MB1543" s="262"/>
      <c r="MC1543" s="262"/>
      <c r="MD1543" s="262"/>
      <c r="ME1543" s="262"/>
      <c r="MF1543" s="262"/>
      <c r="MG1543" s="262"/>
      <c r="MH1543" s="262"/>
      <c r="MI1543" s="262"/>
      <c r="MJ1543" s="262"/>
      <c r="MK1543" s="262"/>
      <c r="ML1543" s="262"/>
      <c r="MM1543" s="262"/>
      <c r="MN1543" s="262"/>
      <c r="MO1543" s="262"/>
      <c r="MP1543" s="262"/>
      <c r="MQ1543" s="262"/>
      <c r="MR1543" s="262"/>
      <c r="MS1543" s="262"/>
      <c r="MT1543" s="262"/>
      <c r="MU1543" s="262"/>
    </row>
    <row r="1544" spans="1:359" x14ac:dyDescent="0.2">
      <c r="A1544" s="241" t="s">
        <v>499</v>
      </c>
      <c r="B1544" s="476" t="s">
        <v>1083</v>
      </c>
      <c r="C1544" s="326" t="s">
        <v>640</v>
      </c>
      <c r="D1544" s="283" t="s">
        <v>500</v>
      </c>
      <c r="E1544" s="503">
        <v>0</v>
      </c>
      <c r="F1544" s="471">
        <v>291</v>
      </c>
      <c r="G1544" s="471">
        <v>733</v>
      </c>
      <c r="H1544" s="471">
        <v>594</v>
      </c>
      <c r="I1544" s="471">
        <v>687</v>
      </c>
      <c r="J1544" s="471">
        <v>607</v>
      </c>
      <c r="K1544" s="471">
        <v>190</v>
      </c>
      <c r="L1544" s="471">
        <v>71</v>
      </c>
      <c r="M1544" s="471">
        <v>12</v>
      </c>
      <c r="N1544" s="496">
        <v>3185</v>
      </c>
      <c r="O1544" s="503">
        <v>10</v>
      </c>
      <c r="P1544" s="471">
        <v>0</v>
      </c>
      <c r="Q1544" s="471">
        <v>0</v>
      </c>
      <c r="R1544" s="471">
        <v>0</v>
      </c>
      <c r="S1544" s="471">
        <v>0</v>
      </c>
      <c r="T1544" s="471">
        <v>0</v>
      </c>
      <c r="U1544" s="471">
        <v>0</v>
      </c>
      <c r="V1544" s="471">
        <v>0</v>
      </c>
      <c r="W1544" s="471">
        <v>0</v>
      </c>
      <c r="X1544" s="496">
        <v>0</v>
      </c>
      <c r="Y1544" s="503">
        <v>25</v>
      </c>
      <c r="Z1544" s="471">
        <v>0</v>
      </c>
      <c r="AA1544" s="471">
        <v>0</v>
      </c>
      <c r="AB1544" s="471">
        <v>0</v>
      </c>
      <c r="AC1544" s="471">
        <v>0</v>
      </c>
      <c r="AD1544" s="471">
        <v>0</v>
      </c>
      <c r="AE1544" s="471">
        <v>0</v>
      </c>
      <c r="AF1544" s="471">
        <v>0</v>
      </c>
      <c r="AG1544" s="471">
        <v>0</v>
      </c>
      <c r="AH1544" s="496">
        <v>0</v>
      </c>
      <c r="AI1544" s="503">
        <v>50</v>
      </c>
      <c r="AJ1544" s="471">
        <v>0</v>
      </c>
      <c r="AK1544" s="471">
        <v>0</v>
      </c>
      <c r="AL1544" s="471">
        <v>0</v>
      </c>
      <c r="AM1544" s="471">
        <v>0</v>
      </c>
      <c r="AN1544" s="471">
        <v>0</v>
      </c>
      <c r="AO1544" s="471">
        <v>0</v>
      </c>
      <c r="AP1544" s="471">
        <v>0</v>
      </c>
      <c r="AQ1544" s="471">
        <v>0</v>
      </c>
      <c r="AR1544" s="496">
        <v>0</v>
      </c>
      <c r="AS1544" s="503">
        <v>100</v>
      </c>
      <c r="AT1544" s="471">
        <v>0</v>
      </c>
      <c r="AU1544" s="471">
        <v>0</v>
      </c>
      <c r="AV1544" s="471">
        <v>0</v>
      </c>
      <c r="AW1544" s="471">
        <v>0</v>
      </c>
      <c r="AX1544" s="471">
        <v>0</v>
      </c>
      <c r="AY1544" s="471">
        <v>0</v>
      </c>
      <c r="AZ1544" s="471">
        <v>0</v>
      </c>
      <c r="BA1544" s="471">
        <v>0</v>
      </c>
      <c r="BB1544" s="496">
        <v>0</v>
      </c>
      <c r="BC1544" s="503">
        <v>0</v>
      </c>
      <c r="BD1544" s="471">
        <v>0</v>
      </c>
      <c r="BE1544" s="471">
        <v>0</v>
      </c>
      <c r="BF1544" s="471">
        <v>0</v>
      </c>
      <c r="BG1544" s="471">
        <v>0</v>
      </c>
      <c r="BH1544" s="471">
        <v>0</v>
      </c>
      <c r="BI1544" s="471">
        <v>0</v>
      </c>
      <c r="BJ1544" s="471">
        <v>0</v>
      </c>
      <c r="BK1544" s="471">
        <v>0</v>
      </c>
      <c r="BL1544" s="496">
        <v>0</v>
      </c>
      <c r="BM1544" s="471">
        <v>0</v>
      </c>
      <c r="BN1544" s="471">
        <v>0</v>
      </c>
      <c r="BO1544" s="471">
        <v>0</v>
      </c>
      <c r="BP1544" s="471">
        <v>0</v>
      </c>
      <c r="BQ1544" s="471">
        <v>0</v>
      </c>
      <c r="BR1544" s="471">
        <v>0</v>
      </c>
      <c r="BS1544" s="471">
        <v>0</v>
      </c>
      <c r="BT1544" s="471">
        <v>0</v>
      </c>
      <c r="BU1544" s="496">
        <v>0</v>
      </c>
      <c r="BV1544" s="471">
        <v>291</v>
      </c>
      <c r="BW1544" s="471">
        <v>733</v>
      </c>
      <c r="BX1544" s="471">
        <v>594</v>
      </c>
      <c r="BY1544" s="471">
        <v>687</v>
      </c>
      <c r="BZ1544" s="471">
        <v>607</v>
      </c>
      <c r="CA1544" s="471">
        <v>190</v>
      </c>
      <c r="CB1544" s="471">
        <v>71</v>
      </c>
      <c r="CC1544" s="471">
        <v>12</v>
      </c>
      <c r="CD1544" s="496">
        <v>3185</v>
      </c>
      <c r="CE1544" s="503">
        <v>10</v>
      </c>
      <c r="CF1544" s="471">
        <v>0</v>
      </c>
      <c r="CG1544" s="471">
        <v>0</v>
      </c>
      <c r="CH1544" s="471">
        <v>0</v>
      </c>
      <c r="CI1544" s="471">
        <v>0</v>
      </c>
      <c r="CJ1544" s="471">
        <v>0</v>
      </c>
      <c r="CK1544" s="471">
        <v>0</v>
      </c>
      <c r="CL1544" s="471">
        <v>0</v>
      </c>
      <c r="CM1544" s="471">
        <v>0</v>
      </c>
      <c r="CN1544" s="496">
        <v>0</v>
      </c>
      <c r="CO1544" s="503">
        <v>25</v>
      </c>
      <c r="CP1544" s="471">
        <v>0</v>
      </c>
      <c r="CQ1544" s="471">
        <v>0</v>
      </c>
      <c r="CR1544" s="471">
        <v>0</v>
      </c>
      <c r="CS1544" s="471">
        <v>0</v>
      </c>
      <c r="CT1544" s="471">
        <v>0</v>
      </c>
      <c r="CU1544" s="471">
        <v>0</v>
      </c>
      <c r="CV1544" s="471">
        <v>0</v>
      </c>
      <c r="CW1544" s="471">
        <v>0</v>
      </c>
      <c r="CX1544" s="496">
        <v>0</v>
      </c>
      <c r="CY1544" s="503">
        <v>50</v>
      </c>
      <c r="CZ1544" s="471">
        <v>0</v>
      </c>
      <c r="DA1544" s="471">
        <v>0</v>
      </c>
      <c r="DB1544" s="471">
        <v>0</v>
      </c>
      <c r="DC1544" s="471">
        <v>0</v>
      </c>
      <c r="DD1544" s="471">
        <v>0</v>
      </c>
      <c r="DE1544" s="471">
        <v>0</v>
      </c>
      <c r="DF1544" s="471">
        <v>0</v>
      </c>
      <c r="DG1544" s="471">
        <v>0</v>
      </c>
      <c r="DH1544" s="496">
        <v>0</v>
      </c>
      <c r="DI1544" s="503">
        <v>100</v>
      </c>
      <c r="DJ1544" s="471">
        <v>206</v>
      </c>
      <c r="DK1544" s="471">
        <v>344</v>
      </c>
      <c r="DL1544" s="471">
        <v>150</v>
      </c>
      <c r="DM1544" s="471">
        <v>135</v>
      </c>
      <c r="DN1544" s="471">
        <v>65</v>
      </c>
      <c r="DO1544" s="471">
        <v>21</v>
      </c>
      <c r="DP1544" s="471">
        <v>9</v>
      </c>
      <c r="DQ1544" s="471">
        <v>10</v>
      </c>
      <c r="DR1544" s="496">
        <v>940</v>
      </c>
      <c r="DS1544" s="503">
        <v>0</v>
      </c>
      <c r="DT1544" s="471">
        <v>0</v>
      </c>
      <c r="DU1544" s="471">
        <v>0</v>
      </c>
      <c r="DV1544" s="471">
        <v>0</v>
      </c>
      <c r="DW1544" s="471">
        <v>0</v>
      </c>
      <c r="DX1544" s="471">
        <v>0</v>
      </c>
      <c r="DY1544" s="471">
        <v>0</v>
      </c>
      <c r="DZ1544" s="471">
        <v>0</v>
      </c>
      <c r="EA1544" s="471">
        <v>0</v>
      </c>
      <c r="EB1544" s="496">
        <v>0</v>
      </c>
      <c r="EC1544" s="471">
        <v>206</v>
      </c>
      <c r="ED1544" s="471">
        <v>344</v>
      </c>
      <c r="EE1544" s="471">
        <v>150</v>
      </c>
      <c r="EF1544" s="471">
        <v>135</v>
      </c>
      <c r="EG1544" s="471">
        <v>65</v>
      </c>
      <c r="EH1544" s="471">
        <v>21</v>
      </c>
      <c r="EI1544" s="471">
        <v>9</v>
      </c>
      <c r="EJ1544" s="471">
        <v>10</v>
      </c>
      <c r="EK1544" s="496">
        <v>940</v>
      </c>
      <c r="EL1544" s="518">
        <v>50</v>
      </c>
      <c r="EM1544" s="471">
        <v>0</v>
      </c>
      <c r="EN1544" s="471">
        <v>0</v>
      </c>
      <c r="EO1544" s="471">
        <v>0</v>
      </c>
      <c r="EP1544" s="471">
        <v>0</v>
      </c>
      <c r="EQ1544" s="471">
        <v>0</v>
      </c>
      <c r="ER1544" s="471">
        <v>0</v>
      </c>
      <c r="ES1544" s="471">
        <v>0</v>
      </c>
      <c r="ET1544" s="471">
        <v>0</v>
      </c>
      <c r="EU1544" s="496">
        <v>0</v>
      </c>
      <c r="EV1544" s="503">
        <v>100</v>
      </c>
      <c r="EW1544" s="471">
        <v>0</v>
      </c>
      <c r="EX1544" s="471">
        <v>0</v>
      </c>
      <c r="EY1544" s="471">
        <v>0</v>
      </c>
      <c r="EZ1544" s="471">
        <v>0</v>
      </c>
      <c r="FA1544" s="471">
        <v>0</v>
      </c>
      <c r="FB1544" s="471">
        <v>0</v>
      </c>
      <c r="FC1544" s="471">
        <v>0</v>
      </c>
      <c r="FD1544" s="471">
        <v>0</v>
      </c>
      <c r="FE1544" s="496">
        <v>0</v>
      </c>
      <c r="FF1544" s="503">
        <v>150</v>
      </c>
      <c r="FG1544" s="471">
        <v>0</v>
      </c>
      <c r="FH1544" s="471">
        <v>0</v>
      </c>
      <c r="FI1544" s="471">
        <v>0</v>
      </c>
      <c r="FJ1544" s="471">
        <v>0</v>
      </c>
      <c r="FK1544" s="471">
        <v>0</v>
      </c>
      <c r="FL1544" s="471">
        <v>0</v>
      </c>
      <c r="FM1544" s="471">
        <v>0</v>
      </c>
      <c r="FN1544" s="471">
        <v>0</v>
      </c>
      <c r="FO1544" s="496">
        <v>0</v>
      </c>
      <c r="FP1544" s="503">
        <v>200</v>
      </c>
      <c r="FQ1544" s="471">
        <v>30</v>
      </c>
      <c r="FR1544" s="471">
        <v>162</v>
      </c>
      <c r="FS1544" s="471">
        <v>29</v>
      </c>
      <c r="FT1544" s="471">
        <v>16</v>
      </c>
      <c r="FU1544" s="471">
        <v>4</v>
      </c>
      <c r="FV1544" s="471">
        <v>2</v>
      </c>
      <c r="FW1544" s="471">
        <v>5</v>
      </c>
      <c r="FX1544" s="471">
        <v>3</v>
      </c>
      <c r="FY1544" s="496">
        <v>251</v>
      </c>
      <c r="FZ1544" s="503">
        <v>0</v>
      </c>
      <c r="GA1544" s="471">
        <v>0</v>
      </c>
      <c r="GB1544" s="471">
        <v>0</v>
      </c>
      <c r="GC1544" s="471">
        <v>0</v>
      </c>
      <c r="GD1544" s="471">
        <v>0</v>
      </c>
      <c r="GE1544" s="471">
        <v>0</v>
      </c>
      <c r="GF1544" s="471">
        <v>0</v>
      </c>
      <c r="GG1544" s="471">
        <v>0</v>
      </c>
      <c r="GH1544" s="471">
        <v>0</v>
      </c>
      <c r="GI1544" s="496">
        <v>0</v>
      </c>
      <c r="GJ1544" s="471">
        <v>30</v>
      </c>
      <c r="GK1544" s="471">
        <v>162</v>
      </c>
      <c r="GL1544" s="471">
        <v>29</v>
      </c>
      <c r="GM1544" s="471">
        <v>16</v>
      </c>
      <c r="GN1544" s="471">
        <v>4</v>
      </c>
      <c r="GO1544" s="471">
        <v>2</v>
      </c>
      <c r="GP1544" s="471">
        <v>5</v>
      </c>
      <c r="GQ1544" s="471">
        <v>3</v>
      </c>
      <c r="GR1544" s="496">
        <v>251</v>
      </c>
      <c r="GS1544" s="503">
        <v>100</v>
      </c>
      <c r="GT1544" s="471">
        <v>0</v>
      </c>
      <c r="GU1544" s="471">
        <v>0</v>
      </c>
      <c r="GV1544" s="471">
        <v>0</v>
      </c>
      <c r="GW1544" s="471">
        <v>0</v>
      </c>
      <c r="GX1544" s="471">
        <v>0</v>
      </c>
      <c r="GY1544" s="471">
        <v>0</v>
      </c>
      <c r="GZ1544" s="471">
        <v>0</v>
      </c>
      <c r="HA1544" s="471">
        <v>0</v>
      </c>
      <c r="HB1544" s="496">
        <v>0</v>
      </c>
      <c r="HC1544" s="503">
        <v>150</v>
      </c>
      <c r="HD1544" s="471">
        <v>0</v>
      </c>
      <c r="HE1544" s="471">
        <v>0</v>
      </c>
      <c r="HF1544" s="471">
        <v>0</v>
      </c>
      <c r="HG1544" s="471">
        <v>0</v>
      </c>
      <c r="HH1544" s="471">
        <v>0</v>
      </c>
      <c r="HI1544" s="471">
        <v>0</v>
      </c>
      <c r="HJ1544" s="471">
        <v>0</v>
      </c>
      <c r="HK1544" s="471">
        <v>0</v>
      </c>
      <c r="HL1544" s="496">
        <v>0</v>
      </c>
      <c r="HM1544" s="503">
        <v>200</v>
      </c>
      <c r="HN1544" s="471">
        <v>0</v>
      </c>
      <c r="HO1544" s="471">
        <v>0</v>
      </c>
      <c r="HP1544" s="471">
        <v>0</v>
      </c>
      <c r="HQ1544" s="471">
        <v>0</v>
      </c>
      <c r="HR1544" s="471">
        <v>0</v>
      </c>
      <c r="HS1544" s="471">
        <v>0</v>
      </c>
      <c r="HT1544" s="471">
        <v>0</v>
      </c>
      <c r="HU1544" s="471">
        <v>0</v>
      </c>
      <c r="HV1544" s="496">
        <v>0</v>
      </c>
      <c r="HW1544" s="503">
        <v>250</v>
      </c>
      <c r="HX1544" s="471">
        <v>0</v>
      </c>
      <c r="HY1544" s="471">
        <v>0</v>
      </c>
      <c r="HZ1544" s="471">
        <v>0</v>
      </c>
      <c r="IA1544" s="471">
        <v>0</v>
      </c>
      <c r="IB1544" s="471">
        <v>0</v>
      </c>
      <c r="IC1544" s="471">
        <v>0</v>
      </c>
      <c r="ID1544" s="471">
        <v>0</v>
      </c>
      <c r="IE1544" s="471">
        <v>0</v>
      </c>
      <c r="IF1544" s="496">
        <v>0</v>
      </c>
      <c r="IG1544" s="503">
        <v>300</v>
      </c>
      <c r="IH1544" s="471">
        <v>7</v>
      </c>
      <c r="II1544" s="471">
        <v>17</v>
      </c>
      <c r="IJ1544" s="471">
        <v>5</v>
      </c>
      <c r="IK1544" s="471">
        <v>6</v>
      </c>
      <c r="IL1544" s="471">
        <v>2</v>
      </c>
      <c r="IM1544" s="471">
        <v>2</v>
      </c>
      <c r="IN1544" s="471">
        <v>1</v>
      </c>
      <c r="IO1544" s="471">
        <v>0</v>
      </c>
      <c r="IP1544" s="496">
        <v>40</v>
      </c>
      <c r="IQ1544" s="503">
        <v>0</v>
      </c>
      <c r="IR1544" s="471">
        <v>0</v>
      </c>
      <c r="IS1544" s="471">
        <v>0</v>
      </c>
      <c r="IT1544" s="471">
        <v>0</v>
      </c>
      <c r="IU1544" s="471">
        <v>0</v>
      </c>
      <c r="IV1544" s="471">
        <v>0</v>
      </c>
      <c r="IW1544" s="471">
        <v>0</v>
      </c>
      <c r="IX1544" s="471">
        <v>0</v>
      </c>
      <c r="IY1544" s="471">
        <v>0</v>
      </c>
      <c r="IZ1544" s="496">
        <v>0</v>
      </c>
      <c r="JA1544" s="471">
        <v>7</v>
      </c>
      <c r="JB1544" s="471">
        <v>17</v>
      </c>
      <c r="JC1544" s="471">
        <v>5</v>
      </c>
      <c r="JD1544" s="471">
        <v>6</v>
      </c>
      <c r="JE1544" s="471">
        <v>2</v>
      </c>
      <c r="JF1544" s="471">
        <v>2</v>
      </c>
      <c r="JG1544" s="471">
        <v>1</v>
      </c>
      <c r="JH1544" s="471">
        <v>0</v>
      </c>
      <c r="JI1544" s="471">
        <v>40</v>
      </c>
      <c r="JJ1544" s="503">
        <v>0</v>
      </c>
      <c r="JK1544" s="471">
        <v>200</v>
      </c>
      <c r="JL1544" s="471">
        <v>594</v>
      </c>
      <c r="JM1544" s="471">
        <v>746</v>
      </c>
      <c r="JN1544" s="471">
        <v>573</v>
      </c>
      <c r="JO1544" s="471">
        <v>570</v>
      </c>
      <c r="JP1544" s="471">
        <v>296</v>
      </c>
      <c r="JQ1544" s="471">
        <v>157</v>
      </c>
      <c r="JR1544" s="471">
        <v>31</v>
      </c>
      <c r="JS1544" s="496">
        <v>3167</v>
      </c>
      <c r="JT1544" s="503">
        <v>10</v>
      </c>
      <c r="JU1544" s="471">
        <v>0</v>
      </c>
      <c r="JV1544" s="471">
        <v>0</v>
      </c>
      <c r="JW1544" s="471">
        <v>0</v>
      </c>
      <c r="JX1544" s="471">
        <v>0</v>
      </c>
      <c r="JY1544" s="471">
        <v>0</v>
      </c>
      <c r="JZ1544" s="471">
        <v>0</v>
      </c>
      <c r="KA1544" s="471">
        <v>0</v>
      </c>
      <c r="KB1544" s="471">
        <v>0</v>
      </c>
      <c r="KC1544" s="496">
        <v>0</v>
      </c>
      <c r="KD1544" s="503">
        <v>50</v>
      </c>
      <c r="KE1544" s="471">
        <v>0</v>
      </c>
      <c r="KF1544" s="471">
        <v>0</v>
      </c>
      <c r="KG1544" s="471">
        <v>0</v>
      </c>
      <c r="KH1544" s="471">
        <v>0</v>
      </c>
      <c r="KI1544" s="471">
        <v>0</v>
      </c>
      <c r="KJ1544" s="471">
        <v>1</v>
      </c>
      <c r="KK1544" s="471">
        <v>0</v>
      </c>
      <c r="KL1544" s="471">
        <v>0</v>
      </c>
      <c r="KM1544" s="496">
        <v>1</v>
      </c>
      <c r="KN1544" s="503">
        <v>0</v>
      </c>
      <c r="KO1544" s="471">
        <v>0</v>
      </c>
      <c r="KP1544" s="471">
        <v>0</v>
      </c>
      <c r="KQ1544" s="471">
        <v>0</v>
      </c>
      <c r="KR1544" s="471">
        <v>0</v>
      </c>
      <c r="KS1544" s="471">
        <v>0</v>
      </c>
      <c r="KT1544" s="471">
        <v>0</v>
      </c>
      <c r="KU1544" s="471">
        <v>0</v>
      </c>
      <c r="KV1544" s="471">
        <v>0</v>
      </c>
      <c r="KW1544" s="496">
        <v>0</v>
      </c>
      <c r="KX1544" s="471">
        <v>200</v>
      </c>
      <c r="KY1544" s="471">
        <v>594</v>
      </c>
      <c r="KZ1544" s="471">
        <v>746</v>
      </c>
      <c r="LA1544" s="471">
        <v>573</v>
      </c>
      <c r="LB1544" s="471">
        <v>570</v>
      </c>
      <c r="LC1544" s="471">
        <v>297</v>
      </c>
      <c r="LD1544" s="471">
        <v>157</v>
      </c>
      <c r="LE1544" s="471">
        <v>31</v>
      </c>
      <c r="LF1544" s="496">
        <v>3168</v>
      </c>
      <c r="LG1544" s="262"/>
      <c r="LH1544" s="262"/>
      <c r="LI1544" s="262"/>
      <c r="LJ1544" s="262"/>
      <c r="LK1544" s="262"/>
      <c r="LL1544" s="262"/>
      <c r="LM1544" s="262"/>
      <c r="LN1544" s="262"/>
      <c r="LO1544" s="262"/>
      <c r="LP1544" s="262"/>
      <c r="LQ1544" s="262"/>
      <c r="LR1544" s="262"/>
      <c r="LS1544" s="262"/>
      <c r="LT1544" s="262"/>
      <c r="LU1544" s="262"/>
      <c r="LV1544" s="262"/>
      <c r="LW1544" s="262"/>
      <c r="LX1544" s="262"/>
      <c r="LY1544" s="262"/>
      <c r="LZ1544" s="262"/>
      <c r="MA1544" s="262"/>
      <c r="MB1544" s="262"/>
      <c r="MC1544" s="262"/>
      <c r="MD1544" s="262"/>
      <c r="ME1544" s="262"/>
      <c r="MF1544" s="262"/>
      <c r="MG1544" s="262"/>
      <c r="MH1544" s="262"/>
      <c r="MI1544" s="262"/>
      <c r="MJ1544" s="262"/>
      <c r="MK1544" s="262"/>
      <c r="ML1544" s="262"/>
      <c r="MM1544" s="262"/>
      <c r="MN1544" s="262"/>
      <c r="MO1544" s="262"/>
      <c r="MP1544" s="262"/>
      <c r="MQ1544" s="262"/>
      <c r="MR1544" s="262"/>
      <c r="MS1544" s="262"/>
      <c r="MT1544" s="262"/>
      <c r="MU1544" s="262"/>
    </row>
    <row r="1545" spans="1:359" x14ac:dyDescent="0.2">
      <c r="A1545" s="241" t="s">
        <v>501</v>
      </c>
      <c r="B1545" s="476" t="s">
        <v>1084</v>
      </c>
      <c r="C1545" s="326" t="s">
        <v>782</v>
      </c>
      <c r="D1545" s="283" t="s">
        <v>502</v>
      </c>
      <c r="E1545" s="503">
        <v>0</v>
      </c>
      <c r="F1545" s="471">
        <v>9</v>
      </c>
      <c r="G1545" s="471">
        <v>31</v>
      </c>
      <c r="H1545" s="471">
        <v>127</v>
      </c>
      <c r="I1545" s="471">
        <v>117</v>
      </c>
      <c r="J1545" s="471">
        <v>70</v>
      </c>
      <c r="K1545" s="471">
        <v>25</v>
      </c>
      <c r="L1545" s="471">
        <v>9</v>
      </c>
      <c r="M1545" s="471">
        <v>0</v>
      </c>
      <c r="N1545" s="496">
        <v>388</v>
      </c>
      <c r="O1545" s="503">
        <v>10</v>
      </c>
      <c r="P1545" s="471">
        <v>0</v>
      </c>
      <c r="Q1545" s="471">
        <v>0</v>
      </c>
      <c r="R1545" s="471">
        <v>0</v>
      </c>
      <c r="S1545" s="471">
        <v>0</v>
      </c>
      <c r="T1545" s="471">
        <v>0</v>
      </c>
      <c r="U1545" s="471">
        <v>0</v>
      </c>
      <c r="V1545" s="471">
        <v>0</v>
      </c>
      <c r="W1545" s="471">
        <v>0</v>
      </c>
      <c r="X1545" s="496">
        <v>0</v>
      </c>
      <c r="Y1545" s="503">
        <v>25</v>
      </c>
      <c r="Z1545" s="471">
        <v>0</v>
      </c>
      <c r="AA1545" s="471">
        <v>2</v>
      </c>
      <c r="AB1545" s="471">
        <v>7</v>
      </c>
      <c r="AC1545" s="471">
        <v>22</v>
      </c>
      <c r="AD1545" s="471">
        <v>20</v>
      </c>
      <c r="AE1545" s="471">
        <v>12</v>
      </c>
      <c r="AF1545" s="471">
        <v>5</v>
      </c>
      <c r="AG1545" s="471">
        <v>0</v>
      </c>
      <c r="AH1545" s="496">
        <v>68</v>
      </c>
      <c r="AI1545" s="503">
        <v>50</v>
      </c>
      <c r="AJ1545" s="471">
        <v>0</v>
      </c>
      <c r="AK1545" s="471">
        <v>0</v>
      </c>
      <c r="AL1545" s="471">
        <v>0</v>
      </c>
      <c r="AM1545" s="471">
        <v>0</v>
      </c>
      <c r="AN1545" s="471">
        <v>0</v>
      </c>
      <c r="AO1545" s="471">
        <v>0</v>
      </c>
      <c r="AP1545" s="471">
        <v>0</v>
      </c>
      <c r="AQ1545" s="471">
        <v>0</v>
      </c>
      <c r="AR1545" s="496">
        <v>0</v>
      </c>
      <c r="AS1545" s="503">
        <v>100</v>
      </c>
      <c r="AT1545" s="471">
        <v>0</v>
      </c>
      <c r="AU1545" s="471">
        <v>7</v>
      </c>
      <c r="AV1545" s="471">
        <v>62</v>
      </c>
      <c r="AW1545" s="471">
        <v>58</v>
      </c>
      <c r="AX1545" s="471">
        <v>13</v>
      </c>
      <c r="AY1545" s="471">
        <v>1</v>
      </c>
      <c r="AZ1545" s="471">
        <v>0</v>
      </c>
      <c r="BA1545" s="471">
        <v>0</v>
      </c>
      <c r="BB1545" s="496">
        <v>141</v>
      </c>
      <c r="BC1545" s="503">
        <v>0</v>
      </c>
      <c r="BD1545" s="471">
        <v>0</v>
      </c>
      <c r="BE1545" s="471">
        <v>0</v>
      </c>
      <c r="BF1545" s="471">
        <v>0</v>
      </c>
      <c r="BG1545" s="471">
        <v>0</v>
      </c>
      <c r="BH1545" s="471">
        <v>0</v>
      </c>
      <c r="BI1545" s="471">
        <v>0</v>
      </c>
      <c r="BJ1545" s="471">
        <v>0</v>
      </c>
      <c r="BK1545" s="471">
        <v>0</v>
      </c>
      <c r="BL1545" s="496">
        <v>0</v>
      </c>
      <c r="BM1545" s="471">
        <v>0</v>
      </c>
      <c r="BN1545" s="471">
        <v>9</v>
      </c>
      <c r="BO1545" s="471">
        <v>69</v>
      </c>
      <c r="BP1545" s="471">
        <v>80</v>
      </c>
      <c r="BQ1545" s="471">
        <v>33</v>
      </c>
      <c r="BR1545" s="471">
        <v>13</v>
      </c>
      <c r="BS1545" s="471">
        <v>5</v>
      </c>
      <c r="BT1545" s="471">
        <v>0</v>
      </c>
      <c r="BU1545" s="496">
        <v>209</v>
      </c>
      <c r="BV1545" s="471">
        <v>9</v>
      </c>
      <c r="BW1545" s="471">
        <v>40</v>
      </c>
      <c r="BX1545" s="471">
        <v>196</v>
      </c>
      <c r="BY1545" s="471">
        <v>197</v>
      </c>
      <c r="BZ1545" s="471">
        <v>103</v>
      </c>
      <c r="CA1545" s="471">
        <v>38</v>
      </c>
      <c r="CB1545" s="471">
        <v>14</v>
      </c>
      <c r="CC1545" s="471">
        <v>0</v>
      </c>
      <c r="CD1545" s="496">
        <v>597</v>
      </c>
      <c r="CE1545" s="503">
        <v>10</v>
      </c>
      <c r="CF1545" s="471">
        <v>0</v>
      </c>
      <c r="CG1545" s="471">
        <v>0</v>
      </c>
      <c r="CH1545" s="471">
        <v>0</v>
      </c>
      <c r="CI1545" s="471">
        <v>0</v>
      </c>
      <c r="CJ1545" s="471">
        <v>0</v>
      </c>
      <c r="CK1545" s="471">
        <v>0</v>
      </c>
      <c r="CL1545" s="471">
        <v>0</v>
      </c>
      <c r="CM1545" s="471">
        <v>0</v>
      </c>
      <c r="CN1545" s="496">
        <v>0</v>
      </c>
      <c r="CO1545" s="503">
        <v>25</v>
      </c>
      <c r="CP1545" s="471">
        <v>0</v>
      </c>
      <c r="CQ1545" s="471">
        <v>0</v>
      </c>
      <c r="CR1545" s="471">
        <v>0</v>
      </c>
      <c r="CS1545" s="471">
        <v>0</v>
      </c>
      <c r="CT1545" s="471">
        <v>0</v>
      </c>
      <c r="CU1545" s="471">
        <v>0</v>
      </c>
      <c r="CV1545" s="471">
        <v>0</v>
      </c>
      <c r="CW1545" s="471">
        <v>0</v>
      </c>
      <c r="CX1545" s="496">
        <v>0</v>
      </c>
      <c r="CY1545" s="503">
        <v>50</v>
      </c>
      <c r="CZ1545" s="471">
        <v>1</v>
      </c>
      <c r="DA1545" s="471">
        <v>9</v>
      </c>
      <c r="DB1545" s="471">
        <v>13</v>
      </c>
      <c r="DC1545" s="471">
        <v>27</v>
      </c>
      <c r="DD1545" s="471">
        <v>12</v>
      </c>
      <c r="DE1545" s="471">
        <v>6</v>
      </c>
      <c r="DF1545" s="471">
        <v>2</v>
      </c>
      <c r="DG1545" s="471">
        <v>1</v>
      </c>
      <c r="DH1545" s="496">
        <v>71</v>
      </c>
      <c r="DI1545" s="503">
        <v>100</v>
      </c>
      <c r="DJ1545" s="471">
        <v>0</v>
      </c>
      <c r="DK1545" s="471">
        <v>0</v>
      </c>
      <c r="DL1545" s="471">
        <v>0</v>
      </c>
      <c r="DM1545" s="471">
        <v>0</v>
      </c>
      <c r="DN1545" s="471">
        <v>0</v>
      </c>
      <c r="DO1545" s="471">
        <v>0</v>
      </c>
      <c r="DP1545" s="471">
        <v>0</v>
      </c>
      <c r="DQ1545" s="471">
        <v>0</v>
      </c>
      <c r="DR1545" s="496">
        <v>0</v>
      </c>
      <c r="DS1545" s="503">
        <v>0</v>
      </c>
      <c r="DT1545" s="471">
        <v>0</v>
      </c>
      <c r="DU1545" s="471">
        <v>0</v>
      </c>
      <c r="DV1545" s="471">
        <v>0</v>
      </c>
      <c r="DW1545" s="471">
        <v>0</v>
      </c>
      <c r="DX1545" s="471">
        <v>0</v>
      </c>
      <c r="DY1545" s="471">
        <v>0</v>
      </c>
      <c r="DZ1545" s="471">
        <v>0</v>
      </c>
      <c r="EA1545" s="471">
        <v>0</v>
      </c>
      <c r="EB1545" s="496">
        <v>0</v>
      </c>
      <c r="EC1545" s="471">
        <v>1</v>
      </c>
      <c r="ED1545" s="471">
        <v>9</v>
      </c>
      <c r="EE1545" s="471">
        <v>13</v>
      </c>
      <c r="EF1545" s="471">
        <v>27</v>
      </c>
      <c r="EG1545" s="471">
        <v>12</v>
      </c>
      <c r="EH1545" s="471">
        <v>6</v>
      </c>
      <c r="EI1545" s="471">
        <v>2</v>
      </c>
      <c r="EJ1545" s="471">
        <v>1</v>
      </c>
      <c r="EK1545" s="496">
        <v>71</v>
      </c>
      <c r="EL1545" s="518">
        <v>50</v>
      </c>
      <c r="EM1545" s="471">
        <v>0</v>
      </c>
      <c r="EN1545" s="471">
        <v>0</v>
      </c>
      <c r="EO1545" s="471">
        <v>5</v>
      </c>
      <c r="EP1545" s="471">
        <v>6</v>
      </c>
      <c r="EQ1545" s="471">
        <v>1</v>
      </c>
      <c r="ER1545" s="471">
        <v>2</v>
      </c>
      <c r="ES1545" s="471">
        <v>1</v>
      </c>
      <c r="ET1545" s="471">
        <v>0</v>
      </c>
      <c r="EU1545" s="496">
        <v>15</v>
      </c>
      <c r="EV1545" s="503">
        <v>100</v>
      </c>
      <c r="EW1545" s="471">
        <v>0</v>
      </c>
      <c r="EX1545" s="471">
        <v>0</v>
      </c>
      <c r="EY1545" s="471">
        <v>0</v>
      </c>
      <c r="EZ1545" s="471">
        <v>0</v>
      </c>
      <c r="FA1545" s="471">
        <v>0</v>
      </c>
      <c r="FB1545" s="471">
        <v>0</v>
      </c>
      <c r="FC1545" s="471">
        <v>0</v>
      </c>
      <c r="FD1545" s="471">
        <v>0</v>
      </c>
      <c r="FE1545" s="496">
        <v>0</v>
      </c>
      <c r="FF1545" s="503">
        <v>150</v>
      </c>
      <c r="FG1545" s="471">
        <v>0</v>
      </c>
      <c r="FH1545" s="471">
        <v>0</v>
      </c>
      <c r="FI1545" s="471">
        <v>0</v>
      </c>
      <c r="FJ1545" s="471">
        <v>0</v>
      </c>
      <c r="FK1545" s="471">
        <v>0</v>
      </c>
      <c r="FL1545" s="471">
        <v>0</v>
      </c>
      <c r="FM1545" s="471">
        <v>0</v>
      </c>
      <c r="FN1545" s="471">
        <v>0</v>
      </c>
      <c r="FO1545" s="496">
        <v>0</v>
      </c>
      <c r="FP1545" s="503">
        <v>200</v>
      </c>
      <c r="FQ1545" s="471">
        <v>0</v>
      </c>
      <c r="FR1545" s="471">
        <v>0</v>
      </c>
      <c r="FS1545" s="471">
        <v>0</v>
      </c>
      <c r="FT1545" s="471">
        <v>0</v>
      </c>
      <c r="FU1545" s="471">
        <v>0</v>
      </c>
      <c r="FV1545" s="471">
        <v>0</v>
      </c>
      <c r="FW1545" s="471">
        <v>0</v>
      </c>
      <c r="FX1545" s="471">
        <v>0</v>
      </c>
      <c r="FY1545" s="496">
        <v>0</v>
      </c>
      <c r="FZ1545" s="503">
        <v>0</v>
      </c>
      <c r="GA1545" s="471">
        <v>0</v>
      </c>
      <c r="GB1545" s="471">
        <v>0</v>
      </c>
      <c r="GC1545" s="471">
        <v>0</v>
      </c>
      <c r="GD1545" s="471">
        <v>0</v>
      </c>
      <c r="GE1545" s="471">
        <v>0</v>
      </c>
      <c r="GF1545" s="471">
        <v>0</v>
      </c>
      <c r="GG1545" s="471">
        <v>0</v>
      </c>
      <c r="GH1545" s="471">
        <v>0</v>
      </c>
      <c r="GI1545" s="496">
        <v>0</v>
      </c>
      <c r="GJ1545" s="471">
        <v>0</v>
      </c>
      <c r="GK1545" s="471">
        <v>0</v>
      </c>
      <c r="GL1545" s="471">
        <v>5</v>
      </c>
      <c r="GM1545" s="471">
        <v>6</v>
      </c>
      <c r="GN1545" s="471">
        <v>1</v>
      </c>
      <c r="GO1545" s="471">
        <v>2</v>
      </c>
      <c r="GP1545" s="471">
        <v>1</v>
      </c>
      <c r="GQ1545" s="471">
        <v>0</v>
      </c>
      <c r="GR1545" s="496">
        <v>15</v>
      </c>
      <c r="GS1545" s="503">
        <v>100</v>
      </c>
      <c r="GT1545" s="471">
        <v>0</v>
      </c>
      <c r="GU1545" s="471">
        <v>0</v>
      </c>
      <c r="GV1545" s="471">
        <v>0</v>
      </c>
      <c r="GW1545" s="471">
        <v>0</v>
      </c>
      <c r="GX1545" s="471">
        <v>0</v>
      </c>
      <c r="GY1545" s="471">
        <v>0</v>
      </c>
      <c r="GZ1545" s="471">
        <v>0</v>
      </c>
      <c r="HA1545" s="471">
        <v>0</v>
      </c>
      <c r="HB1545" s="496">
        <v>0</v>
      </c>
      <c r="HC1545" s="503">
        <v>150</v>
      </c>
      <c r="HD1545" s="471">
        <v>0</v>
      </c>
      <c r="HE1545" s="471">
        <v>3</v>
      </c>
      <c r="HF1545" s="471">
        <v>5</v>
      </c>
      <c r="HG1545" s="471">
        <v>4</v>
      </c>
      <c r="HH1545" s="471">
        <v>1</v>
      </c>
      <c r="HI1545" s="471">
        <v>3</v>
      </c>
      <c r="HJ1545" s="471">
        <v>0</v>
      </c>
      <c r="HK1545" s="471">
        <v>0</v>
      </c>
      <c r="HL1545" s="496">
        <v>16</v>
      </c>
      <c r="HM1545" s="503">
        <v>200</v>
      </c>
      <c r="HN1545" s="471">
        <v>0</v>
      </c>
      <c r="HO1545" s="471">
        <v>0</v>
      </c>
      <c r="HP1545" s="471">
        <v>0</v>
      </c>
      <c r="HQ1545" s="471">
        <v>0</v>
      </c>
      <c r="HR1545" s="471">
        <v>0</v>
      </c>
      <c r="HS1545" s="471">
        <v>0</v>
      </c>
      <c r="HT1545" s="471">
        <v>0</v>
      </c>
      <c r="HU1545" s="471">
        <v>0</v>
      </c>
      <c r="HV1545" s="496">
        <v>0</v>
      </c>
      <c r="HW1545" s="503">
        <v>250</v>
      </c>
      <c r="HX1545" s="471">
        <v>0</v>
      </c>
      <c r="HY1545" s="471">
        <v>0</v>
      </c>
      <c r="HZ1545" s="471">
        <v>0</v>
      </c>
      <c r="IA1545" s="471">
        <v>0</v>
      </c>
      <c r="IB1545" s="471">
        <v>0</v>
      </c>
      <c r="IC1545" s="471">
        <v>0</v>
      </c>
      <c r="ID1545" s="471">
        <v>0</v>
      </c>
      <c r="IE1545" s="471">
        <v>0</v>
      </c>
      <c r="IF1545" s="496">
        <v>0</v>
      </c>
      <c r="IG1545" s="503">
        <v>300</v>
      </c>
      <c r="IH1545" s="471">
        <v>0</v>
      </c>
      <c r="II1545" s="471">
        <v>0</v>
      </c>
      <c r="IJ1545" s="471">
        <v>0</v>
      </c>
      <c r="IK1545" s="471">
        <v>0</v>
      </c>
      <c r="IL1545" s="471">
        <v>0</v>
      </c>
      <c r="IM1545" s="471">
        <v>0</v>
      </c>
      <c r="IN1545" s="471">
        <v>0</v>
      </c>
      <c r="IO1545" s="471">
        <v>0</v>
      </c>
      <c r="IP1545" s="496">
        <v>0</v>
      </c>
      <c r="IQ1545" s="503">
        <v>0</v>
      </c>
      <c r="IR1545" s="471">
        <v>0</v>
      </c>
      <c r="IS1545" s="471">
        <v>0</v>
      </c>
      <c r="IT1545" s="471">
        <v>0</v>
      </c>
      <c r="IU1545" s="471">
        <v>0</v>
      </c>
      <c r="IV1545" s="471">
        <v>0</v>
      </c>
      <c r="IW1545" s="471">
        <v>0</v>
      </c>
      <c r="IX1545" s="471">
        <v>0</v>
      </c>
      <c r="IY1545" s="471">
        <v>0</v>
      </c>
      <c r="IZ1545" s="496">
        <v>0</v>
      </c>
      <c r="JA1545" s="471">
        <v>0</v>
      </c>
      <c r="JB1545" s="471">
        <v>3</v>
      </c>
      <c r="JC1545" s="471">
        <v>5</v>
      </c>
      <c r="JD1545" s="471">
        <v>4</v>
      </c>
      <c r="JE1545" s="471">
        <v>1</v>
      </c>
      <c r="JF1545" s="471">
        <v>3</v>
      </c>
      <c r="JG1545" s="471">
        <v>0</v>
      </c>
      <c r="JH1545" s="471">
        <v>0</v>
      </c>
      <c r="JI1545" s="471">
        <v>16</v>
      </c>
      <c r="JJ1545" s="503">
        <v>0</v>
      </c>
      <c r="JK1545" s="471">
        <v>2</v>
      </c>
      <c r="JL1545" s="471">
        <v>5</v>
      </c>
      <c r="JM1545" s="471">
        <v>18</v>
      </c>
      <c r="JN1545" s="471">
        <v>16</v>
      </c>
      <c r="JO1545" s="471">
        <v>19</v>
      </c>
      <c r="JP1545" s="471">
        <v>18</v>
      </c>
      <c r="JQ1545" s="471">
        <v>6</v>
      </c>
      <c r="JR1545" s="471">
        <v>0</v>
      </c>
      <c r="JS1545" s="496">
        <v>84</v>
      </c>
      <c r="JT1545" s="503">
        <v>10</v>
      </c>
      <c r="JU1545" s="471">
        <v>0</v>
      </c>
      <c r="JV1545" s="471">
        <v>0</v>
      </c>
      <c r="JW1545" s="471">
        <v>0</v>
      </c>
      <c r="JX1545" s="471">
        <v>0</v>
      </c>
      <c r="JY1545" s="471">
        <v>0</v>
      </c>
      <c r="JZ1545" s="471">
        <v>0</v>
      </c>
      <c r="KA1545" s="471">
        <v>0</v>
      </c>
      <c r="KB1545" s="471">
        <v>0</v>
      </c>
      <c r="KC1545" s="496">
        <v>0</v>
      </c>
      <c r="KD1545" s="503">
        <v>50</v>
      </c>
      <c r="KE1545" s="471">
        <v>1</v>
      </c>
      <c r="KF1545" s="471">
        <v>0</v>
      </c>
      <c r="KG1545" s="471">
        <v>3</v>
      </c>
      <c r="KH1545" s="471">
        <v>0</v>
      </c>
      <c r="KI1545" s="471">
        <v>0</v>
      </c>
      <c r="KJ1545" s="471">
        <v>0</v>
      </c>
      <c r="KK1545" s="471">
        <v>0</v>
      </c>
      <c r="KL1545" s="471">
        <v>0</v>
      </c>
      <c r="KM1545" s="496">
        <v>4</v>
      </c>
      <c r="KN1545" s="503">
        <v>0</v>
      </c>
      <c r="KO1545" s="471">
        <v>0</v>
      </c>
      <c r="KP1545" s="471">
        <v>0</v>
      </c>
      <c r="KQ1545" s="471">
        <v>0</v>
      </c>
      <c r="KR1545" s="471">
        <v>0</v>
      </c>
      <c r="KS1545" s="471">
        <v>0</v>
      </c>
      <c r="KT1545" s="471">
        <v>0</v>
      </c>
      <c r="KU1545" s="471">
        <v>0</v>
      </c>
      <c r="KV1545" s="471">
        <v>0</v>
      </c>
      <c r="KW1545" s="496">
        <v>0</v>
      </c>
      <c r="KX1545" s="471">
        <v>3</v>
      </c>
      <c r="KY1545" s="471">
        <v>5</v>
      </c>
      <c r="KZ1545" s="471">
        <v>21</v>
      </c>
      <c r="LA1545" s="471">
        <v>16</v>
      </c>
      <c r="LB1545" s="471">
        <v>19</v>
      </c>
      <c r="LC1545" s="471">
        <v>18</v>
      </c>
      <c r="LD1545" s="471">
        <v>6</v>
      </c>
      <c r="LE1545" s="471">
        <v>0</v>
      </c>
      <c r="LF1545" s="496">
        <v>88</v>
      </c>
      <c r="LG1545" s="262"/>
      <c r="LH1545" s="262"/>
      <c r="LI1545" s="262"/>
      <c r="LJ1545" s="262"/>
      <c r="LK1545" s="262"/>
      <c r="LL1545" s="262"/>
      <c r="LM1545" s="262"/>
      <c r="LN1545" s="262"/>
      <c r="LO1545" s="262"/>
      <c r="LP1545" s="262"/>
      <c r="LQ1545" s="262"/>
      <c r="LR1545" s="262"/>
      <c r="LS1545" s="262"/>
      <c r="LT1545" s="262"/>
      <c r="LU1545" s="262"/>
      <c r="LV1545" s="262"/>
      <c r="LW1545" s="262"/>
      <c r="LX1545" s="262"/>
      <c r="LY1545" s="262"/>
      <c r="LZ1545" s="262"/>
      <c r="MA1545" s="262"/>
      <c r="MB1545" s="262"/>
      <c r="MC1545" s="262"/>
      <c r="MD1545" s="262"/>
      <c r="ME1545" s="262"/>
      <c r="MF1545" s="262"/>
      <c r="MG1545" s="262"/>
      <c r="MH1545" s="262"/>
      <c r="MI1545" s="262"/>
      <c r="MJ1545" s="262"/>
      <c r="MK1545" s="262"/>
      <c r="ML1545" s="262"/>
      <c r="MM1545" s="262"/>
      <c r="MN1545" s="262"/>
      <c r="MO1545" s="262"/>
      <c r="MP1545" s="262"/>
      <c r="MQ1545" s="262"/>
      <c r="MR1545" s="262"/>
      <c r="MS1545" s="262"/>
      <c r="MT1545" s="262"/>
      <c r="MU1545" s="262"/>
    </row>
    <row r="1546" spans="1:359" x14ac:dyDescent="0.2">
      <c r="A1546" s="241" t="s">
        <v>503</v>
      </c>
      <c r="B1546" s="476" t="s">
        <v>1085</v>
      </c>
      <c r="C1546" s="326" t="s">
        <v>626</v>
      </c>
      <c r="D1546" s="283" t="s">
        <v>504</v>
      </c>
      <c r="E1546" s="503">
        <v>0</v>
      </c>
      <c r="F1546" s="471">
        <v>21</v>
      </c>
      <c r="G1546" s="471">
        <v>65</v>
      </c>
      <c r="H1546" s="471">
        <v>214</v>
      </c>
      <c r="I1546" s="471">
        <v>188</v>
      </c>
      <c r="J1546" s="471">
        <v>106</v>
      </c>
      <c r="K1546" s="471">
        <v>56</v>
      </c>
      <c r="L1546" s="471">
        <v>62</v>
      </c>
      <c r="M1546" s="471">
        <v>16</v>
      </c>
      <c r="N1546" s="496">
        <v>728</v>
      </c>
      <c r="O1546" s="503">
        <v>10</v>
      </c>
      <c r="P1546" s="471">
        <v>0</v>
      </c>
      <c r="Q1546" s="471">
        <v>0</v>
      </c>
      <c r="R1546" s="471">
        <v>0</v>
      </c>
      <c r="S1546" s="471">
        <v>0</v>
      </c>
      <c r="T1546" s="471">
        <v>0</v>
      </c>
      <c r="U1546" s="471">
        <v>0</v>
      </c>
      <c r="V1546" s="471">
        <v>0</v>
      </c>
      <c r="W1546" s="471">
        <v>0</v>
      </c>
      <c r="X1546" s="496">
        <v>0</v>
      </c>
      <c r="Y1546" s="503">
        <v>25</v>
      </c>
      <c r="Z1546" s="471">
        <v>0</v>
      </c>
      <c r="AA1546" s="471">
        <v>0</v>
      </c>
      <c r="AB1546" s="471">
        <v>0</v>
      </c>
      <c r="AC1546" s="471">
        <v>0</v>
      </c>
      <c r="AD1546" s="471">
        <v>0</v>
      </c>
      <c r="AE1546" s="471">
        <v>0</v>
      </c>
      <c r="AF1546" s="471">
        <v>0</v>
      </c>
      <c r="AG1546" s="471">
        <v>0</v>
      </c>
      <c r="AH1546" s="496">
        <v>0</v>
      </c>
      <c r="AI1546" s="503">
        <v>50</v>
      </c>
      <c r="AJ1546" s="471">
        <v>0</v>
      </c>
      <c r="AK1546" s="471">
        <v>0</v>
      </c>
      <c r="AL1546" s="471">
        <v>3</v>
      </c>
      <c r="AM1546" s="471">
        <v>12</v>
      </c>
      <c r="AN1546" s="471">
        <v>16</v>
      </c>
      <c r="AO1546" s="471">
        <v>13</v>
      </c>
      <c r="AP1546" s="471">
        <v>14</v>
      </c>
      <c r="AQ1546" s="471">
        <v>0</v>
      </c>
      <c r="AR1546" s="496">
        <v>58</v>
      </c>
      <c r="AS1546" s="503">
        <v>100</v>
      </c>
      <c r="AT1546" s="471">
        <v>0</v>
      </c>
      <c r="AU1546" s="471">
        <v>0</v>
      </c>
      <c r="AV1546" s="471">
        <v>0</v>
      </c>
      <c r="AW1546" s="471">
        <v>0</v>
      </c>
      <c r="AX1546" s="471">
        <v>0</v>
      </c>
      <c r="AY1546" s="471">
        <v>0</v>
      </c>
      <c r="AZ1546" s="471">
        <v>0</v>
      </c>
      <c r="BA1546" s="471">
        <v>0</v>
      </c>
      <c r="BB1546" s="496">
        <v>0</v>
      </c>
      <c r="BC1546" s="503">
        <v>0</v>
      </c>
      <c r="BD1546" s="471">
        <v>0</v>
      </c>
      <c r="BE1546" s="471">
        <v>0</v>
      </c>
      <c r="BF1546" s="471">
        <v>0</v>
      </c>
      <c r="BG1546" s="471">
        <v>0</v>
      </c>
      <c r="BH1546" s="471">
        <v>0</v>
      </c>
      <c r="BI1546" s="471">
        <v>0</v>
      </c>
      <c r="BJ1546" s="471">
        <v>0</v>
      </c>
      <c r="BK1546" s="471">
        <v>0</v>
      </c>
      <c r="BL1546" s="496">
        <v>0</v>
      </c>
      <c r="BM1546" s="471">
        <v>0</v>
      </c>
      <c r="BN1546" s="471">
        <v>0</v>
      </c>
      <c r="BO1546" s="471">
        <v>3</v>
      </c>
      <c r="BP1546" s="471">
        <v>12</v>
      </c>
      <c r="BQ1546" s="471">
        <v>16</v>
      </c>
      <c r="BR1546" s="471">
        <v>13</v>
      </c>
      <c r="BS1546" s="471">
        <v>14</v>
      </c>
      <c r="BT1546" s="471">
        <v>0</v>
      </c>
      <c r="BU1546" s="496">
        <v>58</v>
      </c>
      <c r="BV1546" s="471">
        <v>21</v>
      </c>
      <c r="BW1546" s="471">
        <v>65</v>
      </c>
      <c r="BX1546" s="471">
        <v>217</v>
      </c>
      <c r="BY1546" s="471">
        <v>200</v>
      </c>
      <c r="BZ1546" s="471">
        <v>122</v>
      </c>
      <c r="CA1546" s="471">
        <v>69</v>
      </c>
      <c r="CB1546" s="471">
        <v>76</v>
      </c>
      <c r="CC1546" s="471">
        <v>16</v>
      </c>
      <c r="CD1546" s="496">
        <v>786</v>
      </c>
      <c r="CE1546" s="503">
        <v>10</v>
      </c>
      <c r="CF1546" s="471">
        <v>0</v>
      </c>
      <c r="CG1546" s="471">
        <v>0</v>
      </c>
      <c r="CH1546" s="471">
        <v>0</v>
      </c>
      <c r="CI1546" s="471">
        <v>0</v>
      </c>
      <c r="CJ1546" s="471">
        <v>0</v>
      </c>
      <c r="CK1546" s="471">
        <v>0</v>
      </c>
      <c r="CL1546" s="471">
        <v>0</v>
      </c>
      <c r="CM1546" s="471">
        <v>0</v>
      </c>
      <c r="CN1546" s="496">
        <v>0</v>
      </c>
      <c r="CO1546" s="503">
        <v>25</v>
      </c>
      <c r="CP1546" s="471">
        <v>0</v>
      </c>
      <c r="CQ1546" s="471">
        <v>0</v>
      </c>
      <c r="CR1546" s="471">
        <v>0</v>
      </c>
      <c r="CS1546" s="471">
        <v>0</v>
      </c>
      <c r="CT1546" s="471">
        <v>0</v>
      </c>
      <c r="CU1546" s="471">
        <v>0</v>
      </c>
      <c r="CV1546" s="471">
        <v>0</v>
      </c>
      <c r="CW1546" s="471">
        <v>0</v>
      </c>
      <c r="CX1546" s="496">
        <v>0</v>
      </c>
      <c r="CY1546" s="503">
        <v>50</v>
      </c>
      <c r="CZ1546" s="471">
        <v>0</v>
      </c>
      <c r="DA1546" s="471">
        <v>0</v>
      </c>
      <c r="DB1546" s="471">
        <v>0</v>
      </c>
      <c r="DC1546" s="471">
        <v>0</v>
      </c>
      <c r="DD1546" s="471">
        <v>0</v>
      </c>
      <c r="DE1546" s="471">
        <v>0</v>
      </c>
      <c r="DF1546" s="471">
        <v>0</v>
      </c>
      <c r="DG1546" s="471">
        <v>0</v>
      </c>
      <c r="DH1546" s="496">
        <v>0</v>
      </c>
      <c r="DI1546" s="503">
        <v>100</v>
      </c>
      <c r="DJ1546" s="471">
        <v>5</v>
      </c>
      <c r="DK1546" s="471">
        <v>10</v>
      </c>
      <c r="DL1546" s="471">
        <v>38</v>
      </c>
      <c r="DM1546" s="471">
        <v>27</v>
      </c>
      <c r="DN1546" s="471">
        <v>5</v>
      </c>
      <c r="DO1546" s="471">
        <v>22</v>
      </c>
      <c r="DP1546" s="471">
        <v>18</v>
      </c>
      <c r="DQ1546" s="471">
        <v>2</v>
      </c>
      <c r="DR1546" s="496">
        <v>127</v>
      </c>
      <c r="DS1546" s="503">
        <v>0</v>
      </c>
      <c r="DT1546" s="471">
        <v>0</v>
      </c>
      <c r="DU1546" s="471">
        <v>0</v>
      </c>
      <c r="DV1546" s="471">
        <v>0</v>
      </c>
      <c r="DW1546" s="471">
        <v>0</v>
      </c>
      <c r="DX1546" s="471">
        <v>0</v>
      </c>
      <c r="DY1546" s="471">
        <v>0</v>
      </c>
      <c r="DZ1546" s="471">
        <v>0</v>
      </c>
      <c r="EA1546" s="471">
        <v>0</v>
      </c>
      <c r="EB1546" s="496">
        <v>0</v>
      </c>
      <c r="EC1546" s="471">
        <v>5</v>
      </c>
      <c r="ED1546" s="471">
        <v>10</v>
      </c>
      <c r="EE1546" s="471">
        <v>38</v>
      </c>
      <c r="EF1546" s="471">
        <v>27</v>
      </c>
      <c r="EG1546" s="471">
        <v>5</v>
      </c>
      <c r="EH1546" s="471">
        <v>22</v>
      </c>
      <c r="EI1546" s="471">
        <v>18</v>
      </c>
      <c r="EJ1546" s="471">
        <v>2</v>
      </c>
      <c r="EK1546" s="496">
        <v>127</v>
      </c>
      <c r="EL1546" s="518">
        <v>50</v>
      </c>
      <c r="EM1546" s="471">
        <v>0</v>
      </c>
      <c r="EN1546" s="471">
        <v>0</v>
      </c>
      <c r="EO1546" s="471">
        <v>0</v>
      </c>
      <c r="EP1546" s="471">
        <v>0</v>
      </c>
      <c r="EQ1546" s="471">
        <v>0</v>
      </c>
      <c r="ER1546" s="471">
        <v>0</v>
      </c>
      <c r="ES1546" s="471">
        <v>0</v>
      </c>
      <c r="ET1546" s="471">
        <v>0</v>
      </c>
      <c r="EU1546" s="496">
        <v>0</v>
      </c>
      <c r="EV1546" s="503">
        <v>100</v>
      </c>
      <c r="EW1546" s="471">
        <v>0</v>
      </c>
      <c r="EX1546" s="471">
        <v>0</v>
      </c>
      <c r="EY1546" s="471">
        <v>0</v>
      </c>
      <c r="EZ1546" s="471">
        <v>0</v>
      </c>
      <c r="FA1546" s="471">
        <v>0</v>
      </c>
      <c r="FB1546" s="471">
        <v>0</v>
      </c>
      <c r="FC1546" s="471">
        <v>0</v>
      </c>
      <c r="FD1546" s="471">
        <v>0</v>
      </c>
      <c r="FE1546" s="496">
        <v>0</v>
      </c>
      <c r="FF1546" s="503">
        <v>150</v>
      </c>
      <c r="FG1546" s="471">
        <v>0</v>
      </c>
      <c r="FH1546" s="471">
        <v>0</v>
      </c>
      <c r="FI1546" s="471">
        <v>0</v>
      </c>
      <c r="FJ1546" s="471">
        <v>0</v>
      </c>
      <c r="FK1546" s="471">
        <v>0</v>
      </c>
      <c r="FL1546" s="471">
        <v>0</v>
      </c>
      <c r="FM1546" s="471">
        <v>0</v>
      </c>
      <c r="FN1546" s="471">
        <v>0</v>
      </c>
      <c r="FO1546" s="496">
        <v>0</v>
      </c>
      <c r="FP1546" s="503">
        <v>200</v>
      </c>
      <c r="FQ1546" s="471">
        <v>3</v>
      </c>
      <c r="FR1546" s="471">
        <v>2</v>
      </c>
      <c r="FS1546" s="471">
        <v>7</v>
      </c>
      <c r="FT1546" s="471">
        <v>2</v>
      </c>
      <c r="FU1546" s="471">
        <v>2</v>
      </c>
      <c r="FV1546" s="471">
        <v>0</v>
      </c>
      <c r="FW1546" s="471">
        <v>1</v>
      </c>
      <c r="FX1546" s="471">
        <v>1</v>
      </c>
      <c r="FY1546" s="496">
        <v>18</v>
      </c>
      <c r="FZ1546" s="503">
        <v>0</v>
      </c>
      <c r="GA1546" s="471">
        <v>0</v>
      </c>
      <c r="GB1546" s="471">
        <v>0</v>
      </c>
      <c r="GC1546" s="471">
        <v>0</v>
      </c>
      <c r="GD1546" s="471">
        <v>0</v>
      </c>
      <c r="GE1546" s="471">
        <v>0</v>
      </c>
      <c r="GF1546" s="471">
        <v>0</v>
      </c>
      <c r="GG1546" s="471">
        <v>0</v>
      </c>
      <c r="GH1546" s="471">
        <v>0</v>
      </c>
      <c r="GI1546" s="496">
        <v>0</v>
      </c>
      <c r="GJ1546" s="471">
        <v>3</v>
      </c>
      <c r="GK1546" s="471">
        <v>2</v>
      </c>
      <c r="GL1546" s="471">
        <v>7</v>
      </c>
      <c r="GM1546" s="471">
        <v>2</v>
      </c>
      <c r="GN1546" s="471">
        <v>2</v>
      </c>
      <c r="GO1546" s="471">
        <v>0</v>
      </c>
      <c r="GP1546" s="471">
        <v>1</v>
      </c>
      <c r="GQ1546" s="471">
        <v>1</v>
      </c>
      <c r="GR1546" s="496">
        <v>18</v>
      </c>
      <c r="GS1546" s="503">
        <v>100</v>
      </c>
      <c r="GT1546" s="471">
        <v>0</v>
      </c>
      <c r="GU1546" s="471">
        <v>0</v>
      </c>
      <c r="GV1546" s="471">
        <v>0</v>
      </c>
      <c r="GW1546" s="471">
        <v>0</v>
      </c>
      <c r="GX1546" s="471">
        <v>0</v>
      </c>
      <c r="GY1546" s="471">
        <v>0</v>
      </c>
      <c r="GZ1546" s="471">
        <v>0</v>
      </c>
      <c r="HA1546" s="471">
        <v>0</v>
      </c>
      <c r="HB1546" s="496">
        <v>0</v>
      </c>
      <c r="HC1546" s="503">
        <v>150</v>
      </c>
      <c r="HD1546" s="471">
        <v>0</v>
      </c>
      <c r="HE1546" s="471">
        <v>0</v>
      </c>
      <c r="HF1546" s="471">
        <v>0</v>
      </c>
      <c r="HG1546" s="471">
        <v>0</v>
      </c>
      <c r="HH1546" s="471">
        <v>0</v>
      </c>
      <c r="HI1546" s="471">
        <v>0</v>
      </c>
      <c r="HJ1546" s="471">
        <v>0</v>
      </c>
      <c r="HK1546" s="471">
        <v>0</v>
      </c>
      <c r="HL1546" s="496">
        <v>0</v>
      </c>
      <c r="HM1546" s="503">
        <v>200</v>
      </c>
      <c r="HN1546" s="471">
        <v>0</v>
      </c>
      <c r="HO1546" s="471">
        <v>0</v>
      </c>
      <c r="HP1546" s="471">
        <v>0</v>
      </c>
      <c r="HQ1546" s="471">
        <v>0</v>
      </c>
      <c r="HR1546" s="471">
        <v>0</v>
      </c>
      <c r="HS1546" s="471">
        <v>0</v>
      </c>
      <c r="HT1546" s="471">
        <v>0</v>
      </c>
      <c r="HU1546" s="471">
        <v>0</v>
      </c>
      <c r="HV1546" s="496">
        <v>0</v>
      </c>
      <c r="HW1546" s="503">
        <v>250</v>
      </c>
      <c r="HX1546" s="471">
        <v>0</v>
      </c>
      <c r="HY1546" s="471">
        <v>0</v>
      </c>
      <c r="HZ1546" s="471">
        <v>0</v>
      </c>
      <c r="IA1546" s="471">
        <v>0</v>
      </c>
      <c r="IB1546" s="471">
        <v>0</v>
      </c>
      <c r="IC1546" s="471">
        <v>0</v>
      </c>
      <c r="ID1546" s="471">
        <v>0</v>
      </c>
      <c r="IE1546" s="471">
        <v>0</v>
      </c>
      <c r="IF1546" s="496">
        <v>0</v>
      </c>
      <c r="IG1546" s="503">
        <v>300</v>
      </c>
      <c r="IH1546" s="471">
        <v>0</v>
      </c>
      <c r="II1546" s="471">
        <v>0</v>
      </c>
      <c r="IJ1546" s="471">
        <v>1</v>
      </c>
      <c r="IK1546" s="471">
        <v>1</v>
      </c>
      <c r="IL1546" s="471">
        <v>0</v>
      </c>
      <c r="IM1546" s="471">
        <v>0</v>
      </c>
      <c r="IN1546" s="471">
        <v>0</v>
      </c>
      <c r="IO1546" s="471">
        <v>0</v>
      </c>
      <c r="IP1546" s="496">
        <v>2</v>
      </c>
      <c r="IQ1546" s="503">
        <v>0</v>
      </c>
      <c r="IR1546" s="471">
        <v>0</v>
      </c>
      <c r="IS1546" s="471">
        <v>0</v>
      </c>
      <c r="IT1546" s="471">
        <v>0</v>
      </c>
      <c r="IU1546" s="471">
        <v>0</v>
      </c>
      <c r="IV1546" s="471">
        <v>0</v>
      </c>
      <c r="IW1546" s="471">
        <v>0</v>
      </c>
      <c r="IX1546" s="471">
        <v>0</v>
      </c>
      <c r="IY1546" s="471">
        <v>0</v>
      </c>
      <c r="IZ1546" s="496">
        <v>0</v>
      </c>
      <c r="JA1546" s="471">
        <v>0</v>
      </c>
      <c r="JB1546" s="471">
        <v>0</v>
      </c>
      <c r="JC1546" s="471">
        <v>1</v>
      </c>
      <c r="JD1546" s="471">
        <v>1</v>
      </c>
      <c r="JE1546" s="471">
        <v>0</v>
      </c>
      <c r="JF1546" s="471">
        <v>0</v>
      </c>
      <c r="JG1546" s="471">
        <v>0</v>
      </c>
      <c r="JH1546" s="471">
        <v>0</v>
      </c>
      <c r="JI1546" s="471">
        <v>2</v>
      </c>
      <c r="JJ1546" s="503">
        <v>0</v>
      </c>
      <c r="JK1546" s="471">
        <v>13</v>
      </c>
      <c r="JL1546" s="471">
        <v>14</v>
      </c>
      <c r="JM1546" s="471">
        <v>46</v>
      </c>
      <c r="JN1546" s="471">
        <v>56</v>
      </c>
      <c r="JO1546" s="471">
        <v>35</v>
      </c>
      <c r="JP1546" s="471">
        <v>19</v>
      </c>
      <c r="JQ1546" s="471">
        <v>10</v>
      </c>
      <c r="JR1546" s="471">
        <v>2</v>
      </c>
      <c r="JS1546" s="496">
        <v>195</v>
      </c>
      <c r="JT1546" s="503">
        <v>10</v>
      </c>
      <c r="JU1546" s="471">
        <v>0</v>
      </c>
      <c r="JV1546" s="471">
        <v>0</v>
      </c>
      <c r="JW1546" s="471">
        <v>0</v>
      </c>
      <c r="JX1546" s="471">
        <v>0</v>
      </c>
      <c r="JY1546" s="471">
        <v>0</v>
      </c>
      <c r="JZ1546" s="471">
        <v>0</v>
      </c>
      <c r="KA1546" s="471">
        <v>0</v>
      </c>
      <c r="KB1546" s="471">
        <v>0</v>
      </c>
      <c r="KC1546" s="496">
        <v>0</v>
      </c>
      <c r="KD1546" s="503">
        <v>50</v>
      </c>
      <c r="KE1546" s="471">
        <v>0</v>
      </c>
      <c r="KF1546" s="471">
        <v>0</v>
      </c>
      <c r="KG1546" s="471">
        <v>0</v>
      </c>
      <c r="KH1546" s="471">
        <v>0</v>
      </c>
      <c r="KI1546" s="471">
        <v>0</v>
      </c>
      <c r="KJ1546" s="471">
        <v>0</v>
      </c>
      <c r="KK1546" s="471">
        <v>0</v>
      </c>
      <c r="KL1546" s="471">
        <v>0</v>
      </c>
      <c r="KM1546" s="496">
        <v>0</v>
      </c>
      <c r="KN1546" s="503">
        <v>0</v>
      </c>
      <c r="KO1546" s="471">
        <v>0</v>
      </c>
      <c r="KP1546" s="471">
        <v>0</v>
      </c>
      <c r="KQ1546" s="471">
        <v>0</v>
      </c>
      <c r="KR1546" s="471">
        <v>0</v>
      </c>
      <c r="KS1546" s="471">
        <v>0</v>
      </c>
      <c r="KT1546" s="471">
        <v>0</v>
      </c>
      <c r="KU1546" s="471">
        <v>0</v>
      </c>
      <c r="KV1546" s="471">
        <v>0</v>
      </c>
      <c r="KW1546" s="496">
        <v>0</v>
      </c>
      <c r="KX1546" s="471">
        <v>13</v>
      </c>
      <c r="KY1546" s="471">
        <v>14</v>
      </c>
      <c r="KZ1546" s="471">
        <v>46</v>
      </c>
      <c r="LA1546" s="471">
        <v>56</v>
      </c>
      <c r="LB1546" s="471">
        <v>35</v>
      </c>
      <c r="LC1546" s="471">
        <v>19</v>
      </c>
      <c r="LD1546" s="471">
        <v>10</v>
      </c>
      <c r="LE1546" s="471">
        <v>2</v>
      </c>
      <c r="LF1546" s="496">
        <v>195</v>
      </c>
      <c r="LG1546" s="262"/>
      <c r="LH1546" s="262"/>
      <c r="LI1546" s="262"/>
      <c r="LJ1546" s="262"/>
      <c r="LK1546" s="262"/>
      <c r="LL1546" s="262"/>
      <c r="LM1546" s="262"/>
      <c r="LN1546" s="262"/>
      <c r="LO1546" s="262"/>
      <c r="LP1546" s="262"/>
      <c r="LQ1546" s="262"/>
      <c r="LR1546" s="262"/>
      <c r="LS1546" s="262"/>
      <c r="LT1546" s="262"/>
      <c r="LU1546" s="262"/>
      <c r="LV1546" s="262"/>
      <c r="LW1546" s="262"/>
      <c r="LX1546" s="262"/>
      <c r="LY1546" s="262"/>
      <c r="LZ1546" s="262"/>
      <c r="MA1546" s="262"/>
      <c r="MB1546" s="262"/>
      <c r="MC1546" s="262"/>
      <c r="MD1546" s="262"/>
      <c r="ME1546" s="262"/>
      <c r="MF1546" s="262"/>
      <c r="MG1546" s="262"/>
      <c r="MH1546" s="262"/>
      <c r="MI1546" s="262"/>
      <c r="MJ1546" s="262"/>
      <c r="MK1546" s="262"/>
      <c r="ML1546" s="262"/>
      <c r="MM1546" s="262"/>
      <c r="MN1546" s="262"/>
      <c r="MO1546" s="262"/>
      <c r="MP1546" s="262"/>
      <c r="MQ1546" s="262"/>
      <c r="MR1546" s="262"/>
      <c r="MS1546" s="262"/>
      <c r="MT1546" s="262"/>
      <c r="MU1546" s="262"/>
    </row>
    <row r="1547" spans="1:359" x14ac:dyDescent="0.2">
      <c r="A1547" s="241" t="s">
        <v>505</v>
      </c>
      <c r="B1547" s="476" t="s">
        <v>1086</v>
      </c>
      <c r="C1547" s="326" t="s">
        <v>784</v>
      </c>
      <c r="D1547" s="283" t="s">
        <v>506</v>
      </c>
      <c r="E1547" s="503">
        <v>0</v>
      </c>
      <c r="F1547" s="471">
        <v>548</v>
      </c>
      <c r="G1547" s="471">
        <v>200</v>
      </c>
      <c r="H1547" s="471">
        <v>98</v>
      </c>
      <c r="I1547" s="471">
        <v>37</v>
      </c>
      <c r="J1547" s="471">
        <v>15</v>
      </c>
      <c r="K1547" s="471">
        <v>13</v>
      </c>
      <c r="L1547" s="471">
        <v>4</v>
      </c>
      <c r="M1547" s="471">
        <v>1</v>
      </c>
      <c r="N1547" s="496">
        <v>916</v>
      </c>
      <c r="O1547" s="503">
        <v>10</v>
      </c>
      <c r="P1547" s="471">
        <v>0</v>
      </c>
      <c r="Q1547" s="471">
        <v>0</v>
      </c>
      <c r="R1547" s="471">
        <v>0</v>
      </c>
      <c r="S1547" s="471">
        <v>0</v>
      </c>
      <c r="T1547" s="471">
        <v>0</v>
      </c>
      <c r="U1547" s="471">
        <v>0</v>
      </c>
      <c r="V1547" s="471">
        <v>0</v>
      </c>
      <c r="W1547" s="471">
        <v>0</v>
      </c>
      <c r="X1547" s="496">
        <v>0</v>
      </c>
      <c r="Y1547" s="503">
        <v>25</v>
      </c>
      <c r="Z1547" s="471">
        <v>29</v>
      </c>
      <c r="AA1547" s="471">
        <v>15</v>
      </c>
      <c r="AB1547" s="471">
        <v>13</v>
      </c>
      <c r="AC1547" s="471">
        <v>5</v>
      </c>
      <c r="AD1547" s="471">
        <v>2</v>
      </c>
      <c r="AE1547" s="471">
        <v>0</v>
      </c>
      <c r="AF1547" s="471">
        <v>1</v>
      </c>
      <c r="AG1547" s="471">
        <v>1</v>
      </c>
      <c r="AH1547" s="496">
        <v>66</v>
      </c>
      <c r="AI1547" s="503">
        <v>50</v>
      </c>
      <c r="AJ1547" s="471">
        <v>0</v>
      </c>
      <c r="AK1547" s="471">
        <v>0</v>
      </c>
      <c r="AL1547" s="471">
        <v>0</v>
      </c>
      <c r="AM1547" s="471">
        <v>0</v>
      </c>
      <c r="AN1547" s="471">
        <v>0</v>
      </c>
      <c r="AO1547" s="471">
        <v>0</v>
      </c>
      <c r="AP1547" s="471">
        <v>0</v>
      </c>
      <c r="AQ1547" s="471">
        <v>0</v>
      </c>
      <c r="AR1547" s="496">
        <v>0</v>
      </c>
      <c r="AS1547" s="503">
        <v>100</v>
      </c>
      <c r="AT1547" s="471">
        <v>24</v>
      </c>
      <c r="AU1547" s="471">
        <v>14</v>
      </c>
      <c r="AV1547" s="471">
        <v>3</v>
      </c>
      <c r="AW1547" s="471">
        <v>2</v>
      </c>
      <c r="AX1547" s="471">
        <v>0</v>
      </c>
      <c r="AY1547" s="471">
        <v>0</v>
      </c>
      <c r="AZ1547" s="471">
        <v>0</v>
      </c>
      <c r="BA1547" s="471">
        <v>0</v>
      </c>
      <c r="BB1547" s="496">
        <v>43</v>
      </c>
      <c r="BC1547" s="503">
        <v>0</v>
      </c>
      <c r="BD1547" s="471">
        <v>0</v>
      </c>
      <c r="BE1547" s="471">
        <v>0</v>
      </c>
      <c r="BF1547" s="471">
        <v>0</v>
      </c>
      <c r="BG1547" s="471">
        <v>0</v>
      </c>
      <c r="BH1547" s="471">
        <v>0</v>
      </c>
      <c r="BI1547" s="471">
        <v>0</v>
      </c>
      <c r="BJ1547" s="471">
        <v>0</v>
      </c>
      <c r="BK1547" s="471">
        <v>0</v>
      </c>
      <c r="BL1547" s="496">
        <v>0</v>
      </c>
      <c r="BM1547" s="471">
        <v>53</v>
      </c>
      <c r="BN1547" s="471">
        <v>29</v>
      </c>
      <c r="BO1547" s="471">
        <v>16</v>
      </c>
      <c r="BP1547" s="471">
        <v>7</v>
      </c>
      <c r="BQ1547" s="471">
        <v>2</v>
      </c>
      <c r="BR1547" s="471">
        <v>0</v>
      </c>
      <c r="BS1547" s="471">
        <v>1</v>
      </c>
      <c r="BT1547" s="471">
        <v>1</v>
      </c>
      <c r="BU1547" s="496">
        <v>109</v>
      </c>
      <c r="BV1547" s="471">
        <v>601</v>
      </c>
      <c r="BW1547" s="471">
        <v>229</v>
      </c>
      <c r="BX1547" s="471">
        <v>114</v>
      </c>
      <c r="BY1547" s="471">
        <v>44</v>
      </c>
      <c r="BZ1547" s="471">
        <v>17</v>
      </c>
      <c r="CA1547" s="471">
        <v>13</v>
      </c>
      <c r="CB1547" s="471">
        <v>5</v>
      </c>
      <c r="CC1547" s="471">
        <v>2</v>
      </c>
      <c r="CD1547" s="496">
        <v>1025</v>
      </c>
      <c r="CE1547" s="503">
        <v>10</v>
      </c>
      <c r="CF1547" s="471">
        <v>0</v>
      </c>
      <c r="CG1547" s="471">
        <v>0</v>
      </c>
      <c r="CH1547" s="471">
        <v>0</v>
      </c>
      <c r="CI1547" s="471">
        <v>0</v>
      </c>
      <c r="CJ1547" s="471">
        <v>0</v>
      </c>
      <c r="CK1547" s="471">
        <v>0</v>
      </c>
      <c r="CL1547" s="471">
        <v>0</v>
      </c>
      <c r="CM1547" s="471">
        <v>0</v>
      </c>
      <c r="CN1547" s="496">
        <v>0</v>
      </c>
      <c r="CO1547" s="503">
        <v>25</v>
      </c>
      <c r="CP1547" s="471">
        <v>0</v>
      </c>
      <c r="CQ1547" s="471">
        <v>0</v>
      </c>
      <c r="CR1547" s="471">
        <v>0</v>
      </c>
      <c r="CS1547" s="471">
        <v>0</v>
      </c>
      <c r="CT1547" s="471">
        <v>0</v>
      </c>
      <c r="CU1547" s="471">
        <v>0</v>
      </c>
      <c r="CV1547" s="471">
        <v>0</v>
      </c>
      <c r="CW1547" s="471">
        <v>0</v>
      </c>
      <c r="CX1547" s="496">
        <v>0</v>
      </c>
      <c r="CY1547" s="503">
        <v>50</v>
      </c>
      <c r="CZ1547" s="471">
        <v>0</v>
      </c>
      <c r="DA1547" s="471">
        <v>0</v>
      </c>
      <c r="DB1547" s="471">
        <v>0</v>
      </c>
      <c r="DC1547" s="471">
        <v>0</v>
      </c>
      <c r="DD1547" s="471">
        <v>0</v>
      </c>
      <c r="DE1547" s="471">
        <v>0</v>
      </c>
      <c r="DF1547" s="471">
        <v>0</v>
      </c>
      <c r="DG1547" s="471">
        <v>0</v>
      </c>
      <c r="DH1547" s="496">
        <v>0</v>
      </c>
      <c r="DI1547" s="503">
        <v>100</v>
      </c>
      <c r="DJ1547" s="471">
        <v>145</v>
      </c>
      <c r="DK1547" s="471">
        <v>47</v>
      </c>
      <c r="DL1547" s="471">
        <v>21</v>
      </c>
      <c r="DM1547" s="471">
        <v>5</v>
      </c>
      <c r="DN1547" s="471">
        <v>8</v>
      </c>
      <c r="DO1547" s="471">
        <v>3</v>
      </c>
      <c r="DP1547" s="471">
        <v>1</v>
      </c>
      <c r="DQ1547" s="471">
        <v>0</v>
      </c>
      <c r="DR1547" s="496">
        <v>230</v>
      </c>
      <c r="DS1547" s="503">
        <v>0</v>
      </c>
      <c r="DT1547" s="471">
        <v>0</v>
      </c>
      <c r="DU1547" s="471">
        <v>0</v>
      </c>
      <c r="DV1547" s="471">
        <v>0</v>
      </c>
      <c r="DW1547" s="471">
        <v>0</v>
      </c>
      <c r="DX1547" s="471">
        <v>0</v>
      </c>
      <c r="DY1547" s="471">
        <v>0</v>
      </c>
      <c r="DZ1547" s="471">
        <v>0</v>
      </c>
      <c r="EA1547" s="471">
        <v>0</v>
      </c>
      <c r="EB1547" s="496">
        <v>0</v>
      </c>
      <c r="EC1547" s="471">
        <v>145</v>
      </c>
      <c r="ED1547" s="471">
        <v>47</v>
      </c>
      <c r="EE1547" s="471">
        <v>21</v>
      </c>
      <c r="EF1547" s="471">
        <v>5</v>
      </c>
      <c r="EG1547" s="471">
        <v>8</v>
      </c>
      <c r="EH1547" s="471">
        <v>3</v>
      </c>
      <c r="EI1547" s="471">
        <v>1</v>
      </c>
      <c r="EJ1547" s="471">
        <v>0</v>
      </c>
      <c r="EK1547" s="496">
        <v>230</v>
      </c>
      <c r="EL1547" s="518">
        <v>50</v>
      </c>
      <c r="EM1547" s="471">
        <v>0</v>
      </c>
      <c r="EN1547" s="471">
        <v>0</v>
      </c>
      <c r="EO1547" s="471">
        <v>0</v>
      </c>
      <c r="EP1547" s="471">
        <v>0</v>
      </c>
      <c r="EQ1547" s="471">
        <v>0</v>
      </c>
      <c r="ER1547" s="471">
        <v>0</v>
      </c>
      <c r="ES1547" s="471">
        <v>0</v>
      </c>
      <c r="ET1547" s="471">
        <v>0</v>
      </c>
      <c r="EU1547" s="496">
        <v>0</v>
      </c>
      <c r="EV1547" s="503">
        <v>100</v>
      </c>
      <c r="EW1547" s="471">
        <v>1</v>
      </c>
      <c r="EX1547" s="471">
        <v>2</v>
      </c>
      <c r="EY1547" s="471">
        <v>1</v>
      </c>
      <c r="EZ1547" s="471">
        <v>0</v>
      </c>
      <c r="FA1547" s="471">
        <v>0</v>
      </c>
      <c r="FB1547" s="471">
        <v>0</v>
      </c>
      <c r="FC1547" s="471">
        <v>0</v>
      </c>
      <c r="FD1547" s="471">
        <v>0</v>
      </c>
      <c r="FE1547" s="496">
        <v>4</v>
      </c>
      <c r="FF1547" s="503">
        <v>150</v>
      </c>
      <c r="FG1547" s="471">
        <v>0</v>
      </c>
      <c r="FH1547" s="471">
        <v>0</v>
      </c>
      <c r="FI1547" s="471">
        <v>0</v>
      </c>
      <c r="FJ1547" s="471">
        <v>0</v>
      </c>
      <c r="FK1547" s="471">
        <v>0</v>
      </c>
      <c r="FL1547" s="471">
        <v>0</v>
      </c>
      <c r="FM1547" s="471">
        <v>0</v>
      </c>
      <c r="FN1547" s="471">
        <v>0</v>
      </c>
      <c r="FO1547" s="496">
        <v>0</v>
      </c>
      <c r="FP1547" s="503">
        <v>200</v>
      </c>
      <c r="FQ1547" s="471">
        <v>53</v>
      </c>
      <c r="FR1547" s="471">
        <v>3</v>
      </c>
      <c r="FS1547" s="471">
        <v>3</v>
      </c>
      <c r="FT1547" s="471">
        <v>3</v>
      </c>
      <c r="FU1547" s="471">
        <v>0</v>
      </c>
      <c r="FV1547" s="471">
        <v>1</v>
      </c>
      <c r="FW1547" s="471">
        <v>1</v>
      </c>
      <c r="FX1547" s="471">
        <v>0</v>
      </c>
      <c r="FY1547" s="496">
        <v>64</v>
      </c>
      <c r="FZ1547" s="503">
        <v>0</v>
      </c>
      <c r="GA1547" s="471">
        <v>0</v>
      </c>
      <c r="GB1547" s="471">
        <v>0</v>
      </c>
      <c r="GC1547" s="471">
        <v>0</v>
      </c>
      <c r="GD1547" s="471">
        <v>0</v>
      </c>
      <c r="GE1547" s="471">
        <v>0</v>
      </c>
      <c r="GF1547" s="471">
        <v>0</v>
      </c>
      <c r="GG1547" s="471">
        <v>0</v>
      </c>
      <c r="GH1547" s="471">
        <v>0</v>
      </c>
      <c r="GI1547" s="496">
        <v>0</v>
      </c>
      <c r="GJ1547" s="471">
        <v>54</v>
      </c>
      <c r="GK1547" s="471">
        <v>5</v>
      </c>
      <c r="GL1547" s="471">
        <v>4</v>
      </c>
      <c r="GM1547" s="471">
        <v>3</v>
      </c>
      <c r="GN1547" s="471">
        <v>0</v>
      </c>
      <c r="GO1547" s="471">
        <v>1</v>
      </c>
      <c r="GP1547" s="471">
        <v>1</v>
      </c>
      <c r="GQ1547" s="471">
        <v>0</v>
      </c>
      <c r="GR1547" s="496">
        <v>68</v>
      </c>
      <c r="GS1547" s="503">
        <v>100</v>
      </c>
      <c r="GT1547" s="471">
        <v>0</v>
      </c>
      <c r="GU1547" s="471">
        <v>0</v>
      </c>
      <c r="GV1547" s="471">
        <v>0</v>
      </c>
      <c r="GW1547" s="471">
        <v>0</v>
      </c>
      <c r="GX1547" s="471">
        <v>0</v>
      </c>
      <c r="GY1547" s="471">
        <v>0</v>
      </c>
      <c r="GZ1547" s="471">
        <v>0</v>
      </c>
      <c r="HA1547" s="471">
        <v>0</v>
      </c>
      <c r="HB1547" s="496">
        <v>0</v>
      </c>
      <c r="HC1547" s="503">
        <v>150</v>
      </c>
      <c r="HD1547" s="471">
        <v>0</v>
      </c>
      <c r="HE1547" s="471">
        <v>0</v>
      </c>
      <c r="HF1547" s="471">
        <v>0</v>
      </c>
      <c r="HG1547" s="471">
        <v>0</v>
      </c>
      <c r="HH1547" s="471">
        <v>0</v>
      </c>
      <c r="HI1547" s="471">
        <v>0</v>
      </c>
      <c r="HJ1547" s="471">
        <v>0</v>
      </c>
      <c r="HK1547" s="471">
        <v>0</v>
      </c>
      <c r="HL1547" s="496">
        <v>0</v>
      </c>
      <c r="HM1547" s="503">
        <v>200</v>
      </c>
      <c r="HN1547" s="471">
        <v>0</v>
      </c>
      <c r="HO1547" s="471">
        <v>0</v>
      </c>
      <c r="HP1547" s="471">
        <v>0</v>
      </c>
      <c r="HQ1547" s="471">
        <v>0</v>
      </c>
      <c r="HR1547" s="471">
        <v>0</v>
      </c>
      <c r="HS1547" s="471">
        <v>0</v>
      </c>
      <c r="HT1547" s="471">
        <v>0</v>
      </c>
      <c r="HU1547" s="471">
        <v>0</v>
      </c>
      <c r="HV1547" s="496">
        <v>0</v>
      </c>
      <c r="HW1547" s="503">
        <v>250</v>
      </c>
      <c r="HX1547" s="471">
        <v>0</v>
      </c>
      <c r="HY1547" s="471">
        <v>0</v>
      </c>
      <c r="HZ1547" s="471">
        <v>0</v>
      </c>
      <c r="IA1547" s="471">
        <v>0</v>
      </c>
      <c r="IB1547" s="471">
        <v>0</v>
      </c>
      <c r="IC1547" s="471">
        <v>0</v>
      </c>
      <c r="ID1547" s="471">
        <v>0</v>
      </c>
      <c r="IE1547" s="471">
        <v>0</v>
      </c>
      <c r="IF1547" s="496">
        <v>0</v>
      </c>
      <c r="IG1547" s="503">
        <v>300</v>
      </c>
      <c r="IH1547" s="471">
        <v>29</v>
      </c>
      <c r="II1547" s="471">
        <v>6</v>
      </c>
      <c r="IJ1547" s="471">
        <v>6</v>
      </c>
      <c r="IK1547" s="471">
        <v>3</v>
      </c>
      <c r="IL1547" s="471">
        <v>1</v>
      </c>
      <c r="IM1547" s="471">
        <v>1</v>
      </c>
      <c r="IN1547" s="471">
        <v>0</v>
      </c>
      <c r="IO1547" s="471">
        <v>0</v>
      </c>
      <c r="IP1547" s="496">
        <v>46</v>
      </c>
      <c r="IQ1547" s="503">
        <v>0</v>
      </c>
      <c r="IR1547" s="471">
        <v>0</v>
      </c>
      <c r="IS1547" s="471">
        <v>0</v>
      </c>
      <c r="IT1547" s="471">
        <v>0</v>
      </c>
      <c r="IU1547" s="471">
        <v>0</v>
      </c>
      <c r="IV1547" s="471">
        <v>0</v>
      </c>
      <c r="IW1547" s="471">
        <v>0</v>
      </c>
      <c r="IX1547" s="471">
        <v>0</v>
      </c>
      <c r="IY1547" s="471">
        <v>0</v>
      </c>
      <c r="IZ1547" s="496">
        <v>0</v>
      </c>
      <c r="JA1547" s="471">
        <v>29</v>
      </c>
      <c r="JB1547" s="471">
        <v>6</v>
      </c>
      <c r="JC1547" s="471">
        <v>6</v>
      </c>
      <c r="JD1547" s="471">
        <v>3</v>
      </c>
      <c r="JE1547" s="471">
        <v>1</v>
      </c>
      <c r="JF1547" s="471">
        <v>1</v>
      </c>
      <c r="JG1547" s="471">
        <v>0</v>
      </c>
      <c r="JH1547" s="471">
        <v>0</v>
      </c>
      <c r="JI1547" s="471">
        <v>46</v>
      </c>
      <c r="JJ1547" s="503">
        <v>0</v>
      </c>
      <c r="JK1547" s="471">
        <v>274</v>
      </c>
      <c r="JL1547" s="471">
        <v>124</v>
      </c>
      <c r="JM1547" s="471">
        <v>73</v>
      </c>
      <c r="JN1547" s="471">
        <v>27</v>
      </c>
      <c r="JO1547" s="471">
        <v>21</v>
      </c>
      <c r="JP1547" s="471">
        <v>6</v>
      </c>
      <c r="JQ1547" s="471">
        <v>5</v>
      </c>
      <c r="JR1547" s="471">
        <v>0</v>
      </c>
      <c r="JS1547" s="496">
        <v>530</v>
      </c>
      <c r="JT1547" s="503">
        <v>10</v>
      </c>
      <c r="JU1547" s="471">
        <v>0</v>
      </c>
      <c r="JV1547" s="471">
        <v>0</v>
      </c>
      <c r="JW1547" s="471">
        <v>0</v>
      </c>
      <c r="JX1547" s="471">
        <v>0</v>
      </c>
      <c r="JY1547" s="471">
        <v>0</v>
      </c>
      <c r="JZ1547" s="471">
        <v>0</v>
      </c>
      <c r="KA1547" s="471">
        <v>0</v>
      </c>
      <c r="KB1547" s="471">
        <v>0</v>
      </c>
      <c r="KC1547" s="496">
        <v>0</v>
      </c>
      <c r="KD1547" s="503">
        <v>50</v>
      </c>
      <c r="KE1547" s="471">
        <v>0</v>
      </c>
      <c r="KF1547" s="471">
        <v>2</v>
      </c>
      <c r="KG1547" s="471">
        <v>0</v>
      </c>
      <c r="KH1547" s="471">
        <v>1</v>
      </c>
      <c r="KI1547" s="471">
        <v>0</v>
      </c>
      <c r="KJ1547" s="471">
        <v>0</v>
      </c>
      <c r="KK1547" s="471">
        <v>0</v>
      </c>
      <c r="KL1547" s="471">
        <v>0</v>
      </c>
      <c r="KM1547" s="496">
        <v>3</v>
      </c>
      <c r="KN1547" s="503">
        <v>0</v>
      </c>
      <c r="KO1547" s="471">
        <v>0</v>
      </c>
      <c r="KP1547" s="471">
        <v>0</v>
      </c>
      <c r="KQ1547" s="471">
        <v>0</v>
      </c>
      <c r="KR1547" s="471">
        <v>0</v>
      </c>
      <c r="KS1547" s="471">
        <v>0</v>
      </c>
      <c r="KT1547" s="471">
        <v>0</v>
      </c>
      <c r="KU1547" s="471">
        <v>0</v>
      </c>
      <c r="KV1547" s="471">
        <v>0</v>
      </c>
      <c r="KW1547" s="496">
        <v>0</v>
      </c>
      <c r="KX1547" s="471">
        <v>274</v>
      </c>
      <c r="KY1547" s="471">
        <v>126</v>
      </c>
      <c r="KZ1547" s="471">
        <v>73</v>
      </c>
      <c r="LA1547" s="471">
        <v>28</v>
      </c>
      <c r="LB1547" s="471">
        <v>21</v>
      </c>
      <c r="LC1547" s="471">
        <v>6</v>
      </c>
      <c r="LD1547" s="471">
        <v>5</v>
      </c>
      <c r="LE1547" s="471">
        <v>0</v>
      </c>
      <c r="LF1547" s="496">
        <v>533</v>
      </c>
      <c r="LG1547" s="262"/>
      <c r="LH1547" s="262"/>
      <c r="LI1547" s="262"/>
      <c r="LJ1547" s="262"/>
      <c r="LK1547" s="262"/>
      <c r="LL1547" s="262"/>
      <c r="LM1547" s="262"/>
      <c r="LN1547" s="262"/>
      <c r="LO1547" s="262"/>
      <c r="LP1547" s="262"/>
      <c r="LQ1547" s="262"/>
      <c r="LR1547" s="262"/>
      <c r="LS1547" s="262"/>
      <c r="LT1547" s="262"/>
      <c r="LU1547" s="262"/>
      <c r="LV1547" s="262"/>
      <c r="LW1547" s="262"/>
      <c r="LX1547" s="262"/>
      <c r="LY1547" s="262"/>
      <c r="LZ1547" s="262"/>
      <c r="MA1547" s="262"/>
      <c r="MB1547" s="262"/>
      <c r="MC1547" s="262"/>
      <c r="MD1547" s="262"/>
      <c r="ME1547" s="262"/>
      <c r="MF1547" s="262"/>
      <c r="MG1547" s="262"/>
      <c r="MH1547" s="262"/>
      <c r="MI1547" s="262"/>
      <c r="MJ1547" s="262"/>
      <c r="MK1547" s="262"/>
      <c r="ML1547" s="262"/>
      <c r="MM1547" s="262"/>
      <c r="MN1547" s="262"/>
      <c r="MO1547" s="262"/>
      <c r="MP1547" s="262"/>
      <c r="MQ1547" s="262"/>
      <c r="MR1547" s="262"/>
      <c r="MS1547" s="262"/>
      <c r="MT1547" s="262"/>
      <c r="MU1547" s="262"/>
    </row>
    <row r="1548" spans="1:359" x14ac:dyDescent="0.2">
      <c r="A1548" s="241" t="s">
        <v>507</v>
      </c>
      <c r="B1548" s="476" t="s">
        <v>1087</v>
      </c>
      <c r="C1548" s="326" t="s">
        <v>807</v>
      </c>
      <c r="D1548" s="283" t="s">
        <v>508</v>
      </c>
      <c r="E1548" s="503">
        <v>0</v>
      </c>
      <c r="F1548" s="471">
        <v>226</v>
      </c>
      <c r="G1548" s="471">
        <v>185</v>
      </c>
      <c r="H1548" s="471">
        <v>162</v>
      </c>
      <c r="I1548" s="471">
        <v>93</v>
      </c>
      <c r="J1548" s="471">
        <v>44</v>
      </c>
      <c r="K1548" s="471">
        <v>32</v>
      </c>
      <c r="L1548" s="471">
        <v>15</v>
      </c>
      <c r="M1548" s="471">
        <v>2</v>
      </c>
      <c r="N1548" s="496">
        <v>759</v>
      </c>
      <c r="O1548" s="503">
        <v>10</v>
      </c>
      <c r="P1548" s="471">
        <v>0</v>
      </c>
      <c r="Q1548" s="471">
        <v>0</v>
      </c>
      <c r="R1548" s="471">
        <v>0</v>
      </c>
      <c r="S1548" s="471">
        <v>0</v>
      </c>
      <c r="T1548" s="471">
        <v>0</v>
      </c>
      <c r="U1548" s="471">
        <v>0</v>
      </c>
      <c r="V1548" s="471">
        <v>0</v>
      </c>
      <c r="W1548" s="471">
        <v>0</v>
      </c>
      <c r="X1548" s="496">
        <v>0</v>
      </c>
      <c r="Y1548" s="503">
        <v>25</v>
      </c>
      <c r="Z1548" s="471">
        <v>0</v>
      </c>
      <c r="AA1548" s="471">
        <v>0</v>
      </c>
      <c r="AB1548" s="471">
        <v>0</v>
      </c>
      <c r="AC1548" s="471">
        <v>0</v>
      </c>
      <c r="AD1548" s="471">
        <v>0</v>
      </c>
      <c r="AE1548" s="471">
        <v>0</v>
      </c>
      <c r="AF1548" s="471">
        <v>0</v>
      </c>
      <c r="AG1548" s="471">
        <v>0</v>
      </c>
      <c r="AH1548" s="496">
        <v>0</v>
      </c>
      <c r="AI1548" s="503">
        <v>50</v>
      </c>
      <c r="AJ1548" s="471">
        <v>0</v>
      </c>
      <c r="AK1548" s="471">
        <v>0</v>
      </c>
      <c r="AL1548" s="471">
        <v>0</v>
      </c>
      <c r="AM1548" s="471">
        <v>0</v>
      </c>
      <c r="AN1548" s="471">
        <v>0</v>
      </c>
      <c r="AO1548" s="471">
        <v>0</v>
      </c>
      <c r="AP1548" s="471">
        <v>0</v>
      </c>
      <c r="AQ1548" s="471">
        <v>0</v>
      </c>
      <c r="AR1548" s="496">
        <v>0</v>
      </c>
      <c r="AS1548" s="503">
        <v>100</v>
      </c>
      <c r="AT1548" s="471">
        <v>55</v>
      </c>
      <c r="AU1548" s="471">
        <v>60</v>
      </c>
      <c r="AV1548" s="471">
        <v>43</v>
      </c>
      <c r="AW1548" s="471">
        <v>27</v>
      </c>
      <c r="AX1548" s="471">
        <v>14</v>
      </c>
      <c r="AY1548" s="471">
        <v>8</v>
      </c>
      <c r="AZ1548" s="471">
        <v>2</v>
      </c>
      <c r="BA1548" s="471">
        <v>1</v>
      </c>
      <c r="BB1548" s="496">
        <v>210</v>
      </c>
      <c r="BC1548" s="503">
        <v>0</v>
      </c>
      <c r="BD1548" s="471">
        <v>0</v>
      </c>
      <c r="BE1548" s="471">
        <v>0</v>
      </c>
      <c r="BF1548" s="471">
        <v>0</v>
      </c>
      <c r="BG1548" s="471">
        <v>0</v>
      </c>
      <c r="BH1548" s="471">
        <v>0</v>
      </c>
      <c r="BI1548" s="471">
        <v>0</v>
      </c>
      <c r="BJ1548" s="471">
        <v>0</v>
      </c>
      <c r="BK1548" s="471">
        <v>0</v>
      </c>
      <c r="BL1548" s="496">
        <v>0</v>
      </c>
      <c r="BM1548" s="471">
        <v>55</v>
      </c>
      <c r="BN1548" s="471">
        <v>60</v>
      </c>
      <c r="BO1548" s="471">
        <v>43</v>
      </c>
      <c r="BP1548" s="471">
        <v>27</v>
      </c>
      <c r="BQ1548" s="471">
        <v>14</v>
      </c>
      <c r="BR1548" s="471">
        <v>8</v>
      </c>
      <c r="BS1548" s="471">
        <v>2</v>
      </c>
      <c r="BT1548" s="471">
        <v>1</v>
      </c>
      <c r="BU1548" s="496">
        <v>210</v>
      </c>
      <c r="BV1548" s="471">
        <v>281</v>
      </c>
      <c r="BW1548" s="471">
        <v>245</v>
      </c>
      <c r="BX1548" s="471">
        <v>205</v>
      </c>
      <c r="BY1548" s="471">
        <v>120</v>
      </c>
      <c r="BZ1548" s="471">
        <v>58</v>
      </c>
      <c r="CA1548" s="471">
        <v>40</v>
      </c>
      <c r="CB1548" s="471">
        <v>17</v>
      </c>
      <c r="CC1548" s="471">
        <v>3</v>
      </c>
      <c r="CD1548" s="496">
        <v>969</v>
      </c>
      <c r="CE1548" s="503">
        <v>10</v>
      </c>
      <c r="CF1548" s="471">
        <v>0</v>
      </c>
      <c r="CG1548" s="471">
        <v>0</v>
      </c>
      <c r="CH1548" s="471">
        <v>0</v>
      </c>
      <c r="CI1548" s="471">
        <v>0</v>
      </c>
      <c r="CJ1548" s="471">
        <v>0</v>
      </c>
      <c r="CK1548" s="471">
        <v>0</v>
      </c>
      <c r="CL1548" s="471">
        <v>0</v>
      </c>
      <c r="CM1548" s="471">
        <v>0</v>
      </c>
      <c r="CN1548" s="496">
        <v>0</v>
      </c>
      <c r="CO1548" s="503">
        <v>25</v>
      </c>
      <c r="CP1548" s="471">
        <v>0</v>
      </c>
      <c r="CQ1548" s="471">
        <v>0</v>
      </c>
      <c r="CR1548" s="471">
        <v>0</v>
      </c>
      <c r="CS1548" s="471">
        <v>0</v>
      </c>
      <c r="CT1548" s="471">
        <v>0</v>
      </c>
      <c r="CU1548" s="471">
        <v>0</v>
      </c>
      <c r="CV1548" s="471">
        <v>0</v>
      </c>
      <c r="CW1548" s="471">
        <v>0</v>
      </c>
      <c r="CX1548" s="496">
        <v>0</v>
      </c>
      <c r="CY1548" s="503">
        <v>50</v>
      </c>
      <c r="CZ1548" s="471">
        <v>0</v>
      </c>
      <c r="DA1548" s="471">
        <v>0</v>
      </c>
      <c r="DB1548" s="471">
        <v>0</v>
      </c>
      <c r="DC1548" s="471">
        <v>0</v>
      </c>
      <c r="DD1548" s="471">
        <v>0</v>
      </c>
      <c r="DE1548" s="471">
        <v>0</v>
      </c>
      <c r="DF1548" s="471">
        <v>0</v>
      </c>
      <c r="DG1548" s="471">
        <v>0</v>
      </c>
      <c r="DH1548" s="496">
        <v>0</v>
      </c>
      <c r="DI1548" s="503">
        <v>100</v>
      </c>
      <c r="DJ1548" s="471">
        <v>58</v>
      </c>
      <c r="DK1548" s="471">
        <v>19</v>
      </c>
      <c r="DL1548" s="471">
        <v>21</v>
      </c>
      <c r="DM1548" s="471">
        <v>17</v>
      </c>
      <c r="DN1548" s="471">
        <v>6</v>
      </c>
      <c r="DO1548" s="471">
        <v>2</v>
      </c>
      <c r="DP1548" s="471">
        <v>3</v>
      </c>
      <c r="DQ1548" s="471">
        <v>3</v>
      </c>
      <c r="DR1548" s="496">
        <v>129</v>
      </c>
      <c r="DS1548" s="503">
        <v>0</v>
      </c>
      <c r="DT1548" s="471">
        <v>0</v>
      </c>
      <c r="DU1548" s="471">
        <v>0</v>
      </c>
      <c r="DV1548" s="471">
        <v>0</v>
      </c>
      <c r="DW1548" s="471">
        <v>0</v>
      </c>
      <c r="DX1548" s="471">
        <v>0</v>
      </c>
      <c r="DY1548" s="471">
        <v>0</v>
      </c>
      <c r="DZ1548" s="471">
        <v>0</v>
      </c>
      <c r="EA1548" s="471">
        <v>0</v>
      </c>
      <c r="EB1548" s="496">
        <v>0</v>
      </c>
      <c r="EC1548" s="471">
        <v>58</v>
      </c>
      <c r="ED1548" s="471">
        <v>19</v>
      </c>
      <c r="EE1548" s="471">
        <v>21</v>
      </c>
      <c r="EF1548" s="471">
        <v>17</v>
      </c>
      <c r="EG1548" s="471">
        <v>6</v>
      </c>
      <c r="EH1548" s="471">
        <v>2</v>
      </c>
      <c r="EI1548" s="471">
        <v>3</v>
      </c>
      <c r="EJ1548" s="471">
        <v>3</v>
      </c>
      <c r="EK1548" s="496">
        <v>129</v>
      </c>
      <c r="EL1548" s="518">
        <v>50</v>
      </c>
      <c r="EM1548" s="471">
        <v>0</v>
      </c>
      <c r="EN1548" s="471">
        <v>0</v>
      </c>
      <c r="EO1548" s="471">
        <v>0</v>
      </c>
      <c r="EP1548" s="471">
        <v>0</v>
      </c>
      <c r="EQ1548" s="471">
        <v>0</v>
      </c>
      <c r="ER1548" s="471">
        <v>0</v>
      </c>
      <c r="ES1548" s="471">
        <v>0</v>
      </c>
      <c r="ET1548" s="471">
        <v>0</v>
      </c>
      <c r="EU1548" s="496">
        <v>0</v>
      </c>
      <c r="EV1548" s="503">
        <v>100</v>
      </c>
      <c r="EW1548" s="471">
        <v>0</v>
      </c>
      <c r="EX1548" s="471">
        <v>0</v>
      </c>
      <c r="EY1548" s="471">
        <v>0</v>
      </c>
      <c r="EZ1548" s="471">
        <v>0</v>
      </c>
      <c r="FA1548" s="471">
        <v>0</v>
      </c>
      <c r="FB1548" s="471">
        <v>0</v>
      </c>
      <c r="FC1548" s="471">
        <v>0</v>
      </c>
      <c r="FD1548" s="471">
        <v>0</v>
      </c>
      <c r="FE1548" s="496">
        <v>0</v>
      </c>
      <c r="FF1548" s="503">
        <v>150</v>
      </c>
      <c r="FG1548" s="471">
        <v>0</v>
      </c>
      <c r="FH1548" s="471">
        <v>0</v>
      </c>
      <c r="FI1548" s="471">
        <v>0</v>
      </c>
      <c r="FJ1548" s="471">
        <v>0</v>
      </c>
      <c r="FK1548" s="471">
        <v>0</v>
      </c>
      <c r="FL1548" s="471">
        <v>0</v>
      </c>
      <c r="FM1548" s="471">
        <v>0</v>
      </c>
      <c r="FN1548" s="471">
        <v>0</v>
      </c>
      <c r="FO1548" s="496">
        <v>0</v>
      </c>
      <c r="FP1548" s="503">
        <v>200</v>
      </c>
      <c r="FQ1548" s="471">
        <v>12</v>
      </c>
      <c r="FR1548" s="471">
        <v>5</v>
      </c>
      <c r="FS1548" s="471">
        <v>8</v>
      </c>
      <c r="FT1548" s="471">
        <v>2</v>
      </c>
      <c r="FU1548" s="471">
        <v>3</v>
      </c>
      <c r="FV1548" s="471">
        <v>1</v>
      </c>
      <c r="FW1548" s="471">
        <v>0</v>
      </c>
      <c r="FX1548" s="471">
        <v>1</v>
      </c>
      <c r="FY1548" s="496">
        <v>32</v>
      </c>
      <c r="FZ1548" s="503">
        <v>0</v>
      </c>
      <c r="GA1548" s="471">
        <v>0</v>
      </c>
      <c r="GB1548" s="471">
        <v>0</v>
      </c>
      <c r="GC1548" s="471">
        <v>0</v>
      </c>
      <c r="GD1548" s="471">
        <v>0</v>
      </c>
      <c r="GE1548" s="471">
        <v>0</v>
      </c>
      <c r="GF1548" s="471">
        <v>0</v>
      </c>
      <c r="GG1548" s="471">
        <v>0</v>
      </c>
      <c r="GH1548" s="471">
        <v>0</v>
      </c>
      <c r="GI1548" s="496">
        <v>0</v>
      </c>
      <c r="GJ1548" s="471">
        <v>12</v>
      </c>
      <c r="GK1548" s="471">
        <v>5</v>
      </c>
      <c r="GL1548" s="471">
        <v>8</v>
      </c>
      <c r="GM1548" s="471">
        <v>2</v>
      </c>
      <c r="GN1548" s="471">
        <v>3</v>
      </c>
      <c r="GO1548" s="471">
        <v>1</v>
      </c>
      <c r="GP1548" s="471">
        <v>0</v>
      </c>
      <c r="GQ1548" s="471">
        <v>1</v>
      </c>
      <c r="GR1548" s="496">
        <v>32</v>
      </c>
      <c r="GS1548" s="503">
        <v>100</v>
      </c>
      <c r="GT1548" s="471">
        <v>0</v>
      </c>
      <c r="GU1548" s="471">
        <v>0</v>
      </c>
      <c r="GV1548" s="471">
        <v>0</v>
      </c>
      <c r="GW1548" s="471">
        <v>0</v>
      </c>
      <c r="GX1548" s="471">
        <v>0</v>
      </c>
      <c r="GY1548" s="471">
        <v>0</v>
      </c>
      <c r="GZ1548" s="471">
        <v>0</v>
      </c>
      <c r="HA1548" s="471">
        <v>0</v>
      </c>
      <c r="HB1548" s="496">
        <v>0</v>
      </c>
      <c r="HC1548" s="503">
        <v>150</v>
      </c>
      <c r="HD1548" s="471">
        <v>0</v>
      </c>
      <c r="HE1548" s="471">
        <v>0</v>
      </c>
      <c r="HF1548" s="471">
        <v>0</v>
      </c>
      <c r="HG1548" s="471">
        <v>0</v>
      </c>
      <c r="HH1548" s="471">
        <v>0</v>
      </c>
      <c r="HI1548" s="471">
        <v>0</v>
      </c>
      <c r="HJ1548" s="471">
        <v>0</v>
      </c>
      <c r="HK1548" s="471">
        <v>0</v>
      </c>
      <c r="HL1548" s="496">
        <v>0</v>
      </c>
      <c r="HM1548" s="503">
        <v>200</v>
      </c>
      <c r="HN1548" s="471">
        <v>0</v>
      </c>
      <c r="HO1548" s="471">
        <v>0</v>
      </c>
      <c r="HP1548" s="471">
        <v>0</v>
      </c>
      <c r="HQ1548" s="471">
        <v>0</v>
      </c>
      <c r="HR1548" s="471">
        <v>0</v>
      </c>
      <c r="HS1548" s="471">
        <v>0</v>
      </c>
      <c r="HT1548" s="471">
        <v>0</v>
      </c>
      <c r="HU1548" s="471">
        <v>0</v>
      </c>
      <c r="HV1548" s="496">
        <v>0</v>
      </c>
      <c r="HW1548" s="503">
        <v>250</v>
      </c>
      <c r="HX1548" s="471">
        <v>0</v>
      </c>
      <c r="HY1548" s="471">
        <v>0</v>
      </c>
      <c r="HZ1548" s="471">
        <v>0</v>
      </c>
      <c r="IA1548" s="471">
        <v>0</v>
      </c>
      <c r="IB1548" s="471">
        <v>0</v>
      </c>
      <c r="IC1548" s="471">
        <v>0</v>
      </c>
      <c r="ID1548" s="471">
        <v>0</v>
      </c>
      <c r="IE1548" s="471">
        <v>0</v>
      </c>
      <c r="IF1548" s="496">
        <v>0</v>
      </c>
      <c r="IG1548" s="503">
        <v>300</v>
      </c>
      <c r="IH1548" s="471">
        <v>5</v>
      </c>
      <c r="II1548" s="471">
        <v>2</v>
      </c>
      <c r="IJ1548" s="471">
        <v>4</v>
      </c>
      <c r="IK1548" s="471">
        <v>4</v>
      </c>
      <c r="IL1548" s="471">
        <v>0</v>
      </c>
      <c r="IM1548" s="471">
        <v>1</v>
      </c>
      <c r="IN1548" s="471">
        <v>1</v>
      </c>
      <c r="IO1548" s="471">
        <v>0</v>
      </c>
      <c r="IP1548" s="496">
        <v>17</v>
      </c>
      <c r="IQ1548" s="503">
        <v>0</v>
      </c>
      <c r="IR1548" s="471">
        <v>0</v>
      </c>
      <c r="IS1548" s="471">
        <v>0</v>
      </c>
      <c r="IT1548" s="471">
        <v>0</v>
      </c>
      <c r="IU1548" s="471">
        <v>0</v>
      </c>
      <c r="IV1548" s="471">
        <v>0</v>
      </c>
      <c r="IW1548" s="471">
        <v>0</v>
      </c>
      <c r="IX1548" s="471">
        <v>0</v>
      </c>
      <c r="IY1548" s="471">
        <v>0</v>
      </c>
      <c r="IZ1548" s="496">
        <v>0</v>
      </c>
      <c r="JA1548" s="471">
        <v>5</v>
      </c>
      <c r="JB1548" s="471">
        <v>2</v>
      </c>
      <c r="JC1548" s="471">
        <v>4</v>
      </c>
      <c r="JD1548" s="471">
        <v>4</v>
      </c>
      <c r="JE1548" s="471">
        <v>0</v>
      </c>
      <c r="JF1548" s="471">
        <v>1</v>
      </c>
      <c r="JG1548" s="471">
        <v>1</v>
      </c>
      <c r="JH1548" s="471">
        <v>0</v>
      </c>
      <c r="JI1548" s="471">
        <v>17</v>
      </c>
      <c r="JJ1548" s="503">
        <v>0</v>
      </c>
      <c r="JK1548" s="471">
        <v>95</v>
      </c>
      <c r="JL1548" s="471">
        <v>64</v>
      </c>
      <c r="JM1548" s="471">
        <v>79</v>
      </c>
      <c r="JN1548" s="471">
        <v>46</v>
      </c>
      <c r="JO1548" s="471">
        <v>24</v>
      </c>
      <c r="JP1548" s="471">
        <v>19</v>
      </c>
      <c r="JQ1548" s="471">
        <v>19</v>
      </c>
      <c r="JR1548" s="471">
        <v>7</v>
      </c>
      <c r="JS1548" s="496">
        <v>353</v>
      </c>
      <c r="JT1548" s="503">
        <v>10</v>
      </c>
      <c r="JU1548" s="471">
        <v>0</v>
      </c>
      <c r="JV1548" s="471">
        <v>0</v>
      </c>
      <c r="JW1548" s="471">
        <v>0</v>
      </c>
      <c r="JX1548" s="471">
        <v>0</v>
      </c>
      <c r="JY1548" s="471">
        <v>0</v>
      </c>
      <c r="JZ1548" s="471">
        <v>0</v>
      </c>
      <c r="KA1548" s="471">
        <v>0</v>
      </c>
      <c r="KB1548" s="471">
        <v>0</v>
      </c>
      <c r="KC1548" s="496">
        <v>0</v>
      </c>
      <c r="KD1548" s="503">
        <v>50</v>
      </c>
      <c r="KE1548" s="471">
        <v>0</v>
      </c>
      <c r="KF1548" s="471">
        <v>0</v>
      </c>
      <c r="KG1548" s="471">
        <v>0</v>
      </c>
      <c r="KH1548" s="471">
        <v>0</v>
      </c>
      <c r="KI1548" s="471">
        <v>0</v>
      </c>
      <c r="KJ1548" s="471">
        <v>0</v>
      </c>
      <c r="KK1548" s="471">
        <v>0</v>
      </c>
      <c r="KL1548" s="471">
        <v>0</v>
      </c>
      <c r="KM1548" s="496">
        <v>0</v>
      </c>
      <c r="KN1548" s="503">
        <v>0</v>
      </c>
      <c r="KO1548" s="471">
        <v>0</v>
      </c>
      <c r="KP1548" s="471">
        <v>0</v>
      </c>
      <c r="KQ1548" s="471">
        <v>0</v>
      </c>
      <c r="KR1548" s="471">
        <v>0</v>
      </c>
      <c r="KS1548" s="471">
        <v>0</v>
      </c>
      <c r="KT1548" s="471">
        <v>0</v>
      </c>
      <c r="KU1548" s="471">
        <v>0</v>
      </c>
      <c r="KV1548" s="471">
        <v>0</v>
      </c>
      <c r="KW1548" s="496">
        <v>0</v>
      </c>
      <c r="KX1548" s="471">
        <v>95</v>
      </c>
      <c r="KY1548" s="471">
        <v>64</v>
      </c>
      <c r="KZ1548" s="471">
        <v>79</v>
      </c>
      <c r="LA1548" s="471">
        <v>46</v>
      </c>
      <c r="LB1548" s="471">
        <v>24</v>
      </c>
      <c r="LC1548" s="471">
        <v>19</v>
      </c>
      <c r="LD1548" s="471">
        <v>19</v>
      </c>
      <c r="LE1548" s="471">
        <v>7</v>
      </c>
      <c r="LF1548" s="496">
        <v>353</v>
      </c>
      <c r="LG1548" s="262"/>
      <c r="LH1548" s="262"/>
      <c r="LI1548" s="262"/>
      <c r="LJ1548" s="262"/>
      <c r="LK1548" s="262"/>
      <c r="LL1548" s="262"/>
      <c r="LM1548" s="262"/>
      <c r="LN1548" s="262"/>
      <c r="LO1548" s="262"/>
      <c r="LP1548" s="262"/>
      <c r="LQ1548" s="262"/>
      <c r="LR1548" s="262"/>
      <c r="LS1548" s="262"/>
      <c r="LT1548" s="262"/>
      <c r="LU1548" s="262"/>
      <c r="LV1548" s="262"/>
      <c r="LW1548" s="262"/>
      <c r="LX1548" s="262"/>
      <c r="LY1548" s="262"/>
      <c r="LZ1548" s="262"/>
      <c r="MA1548" s="262"/>
      <c r="MB1548" s="262"/>
      <c r="MC1548" s="262"/>
      <c r="MD1548" s="262"/>
      <c r="ME1548" s="262"/>
      <c r="MF1548" s="262"/>
      <c r="MG1548" s="262"/>
      <c r="MH1548" s="262"/>
      <c r="MI1548" s="262"/>
      <c r="MJ1548" s="262"/>
      <c r="MK1548" s="262"/>
      <c r="ML1548" s="262"/>
      <c r="MM1548" s="262"/>
      <c r="MN1548" s="262"/>
      <c r="MO1548" s="262"/>
      <c r="MP1548" s="262"/>
      <c r="MQ1548" s="262"/>
      <c r="MR1548" s="262"/>
      <c r="MS1548" s="262"/>
      <c r="MT1548" s="262"/>
      <c r="MU1548" s="262"/>
    </row>
    <row r="1549" spans="1:359" x14ac:dyDescent="0.2">
      <c r="A1549" s="241" t="s">
        <v>509</v>
      </c>
      <c r="B1549" s="476" t="s">
        <v>1088</v>
      </c>
      <c r="C1549" s="326" t="s">
        <v>807</v>
      </c>
      <c r="D1549" s="283" t="s">
        <v>510</v>
      </c>
      <c r="E1549" s="503">
        <v>0</v>
      </c>
      <c r="F1549" s="471">
        <v>176</v>
      </c>
      <c r="G1549" s="471">
        <v>124</v>
      </c>
      <c r="H1549" s="471">
        <v>80</v>
      </c>
      <c r="I1549" s="471">
        <v>36</v>
      </c>
      <c r="J1549" s="471">
        <v>23</v>
      </c>
      <c r="K1549" s="471">
        <v>11</v>
      </c>
      <c r="L1549" s="471">
        <v>8</v>
      </c>
      <c r="M1549" s="471">
        <v>0</v>
      </c>
      <c r="N1549" s="496">
        <v>458</v>
      </c>
      <c r="O1549" s="503">
        <v>10</v>
      </c>
      <c r="P1549" s="471">
        <v>0</v>
      </c>
      <c r="Q1549" s="471">
        <v>0</v>
      </c>
      <c r="R1549" s="471">
        <v>0</v>
      </c>
      <c r="S1549" s="471">
        <v>0</v>
      </c>
      <c r="T1549" s="471">
        <v>0</v>
      </c>
      <c r="U1549" s="471">
        <v>0</v>
      </c>
      <c r="V1549" s="471">
        <v>0</v>
      </c>
      <c r="W1549" s="471">
        <v>0</v>
      </c>
      <c r="X1549" s="496">
        <v>0</v>
      </c>
      <c r="Y1549" s="503">
        <v>25</v>
      </c>
      <c r="Z1549" s="471">
        <v>0</v>
      </c>
      <c r="AA1549" s="471">
        <v>0</v>
      </c>
      <c r="AB1549" s="471">
        <v>0</v>
      </c>
      <c r="AC1549" s="471">
        <v>0</v>
      </c>
      <c r="AD1549" s="471">
        <v>0</v>
      </c>
      <c r="AE1549" s="471">
        <v>0</v>
      </c>
      <c r="AF1549" s="471">
        <v>0</v>
      </c>
      <c r="AG1549" s="471">
        <v>0</v>
      </c>
      <c r="AH1549" s="496">
        <v>0</v>
      </c>
      <c r="AI1549" s="503">
        <v>50</v>
      </c>
      <c r="AJ1549" s="471">
        <v>34</v>
      </c>
      <c r="AK1549" s="471">
        <v>24</v>
      </c>
      <c r="AL1549" s="471">
        <v>16</v>
      </c>
      <c r="AM1549" s="471">
        <v>17</v>
      </c>
      <c r="AN1549" s="471">
        <v>5</v>
      </c>
      <c r="AO1549" s="471">
        <v>5</v>
      </c>
      <c r="AP1549" s="471">
        <v>0</v>
      </c>
      <c r="AQ1549" s="471">
        <v>0</v>
      </c>
      <c r="AR1549" s="496">
        <v>101</v>
      </c>
      <c r="AS1549" s="503">
        <v>100</v>
      </c>
      <c r="AT1549" s="471">
        <v>58</v>
      </c>
      <c r="AU1549" s="471">
        <v>40</v>
      </c>
      <c r="AV1549" s="471">
        <v>25</v>
      </c>
      <c r="AW1549" s="471">
        <v>10</v>
      </c>
      <c r="AX1549" s="471">
        <v>6</v>
      </c>
      <c r="AY1549" s="471">
        <v>0</v>
      </c>
      <c r="AZ1549" s="471">
        <v>1</v>
      </c>
      <c r="BA1549" s="471">
        <v>0</v>
      </c>
      <c r="BB1549" s="496">
        <v>140</v>
      </c>
      <c r="BC1549" s="503">
        <v>0</v>
      </c>
      <c r="BD1549" s="471">
        <v>0</v>
      </c>
      <c r="BE1549" s="471">
        <v>0</v>
      </c>
      <c r="BF1549" s="471">
        <v>0</v>
      </c>
      <c r="BG1549" s="471">
        <v>0</v>
      </c>
      <c r="BH1549" s="471">
        <v>0</v>
      </c>
      <c r="BI1549" s="471">
        <v>0</v>
      </c>
      <c r="BJ1549" s="471">
        <v>0</v>
      </c>
      <c r="BK1549" s="471">
        <v>0</v>
      </c>
      <c r="BL1549" s="496">
        <v>0</v>
      </c>
      <c r="BM1549" s="471">
        <v>92</v>
      </c>
      <c r="BN1549" s="471">
        <v>64</v>
      </c>
      <c r="BO1549" s="471">
        <v>41</v>
      </c>
      <c r="BP1549" s="471">
        <v>27</v>
      </c>
      <c r="BQ1549" s="471">
        <v>11</v>
      </c>
      <c r="BR1549" s="471">
        <v>5</v>
      </c>
      <c r="BS1549" s="471">
        <v>1</v>
      </c>
      <c r="BT1549" s="471">
        <v>0</v>
      </c>
      <c r="BU1549" s="496">
        <v>241</v>
      </c>
      <c r="BV1549" s="471">
        <v>268</v>
      </c>
      <c r="BW1549" s="471">
        <v>188</v>
      </c>
      <c r="BX1549" s="471">
        <v>121</v>
      </c>
      <c r="BY1549" s="471">
        <v>63</v>
      </c>
      <c r="BZ1549" s="471">
        <v>34</v>
      </c>
      <c r="CA1549" s="471">
        <v>16</v>
      </c>
      <c r="CB1549" s="471">
        <v>9</v>
      </c>
      <c r="CC1549" s="471">
        <v>0</v>
      </c>
      <c r="CD1549" s="496">
        <v>699</v>
      </c>
      <c r="CE1549" s="503">
        <v>10</v>
      </c>
      <c r="CF1549" s="471">
        <v>0</v>
      </c>
      <c r="CG1549" s="471">
        <v>0</v>
      </c>
      <c r="CH1549" s="471">
        <v>0</v>
      </c>
      <c r="CI1549" s="471">
        <v>0</v>
      </c>
      <c r="CJ1549" s="471">
        <v>0</v>
      </c>
      <c r="CK1549" s="471">
        <v>0</v>
      </c>
      <c r="CL1549" s="471">
        <v>0</v>
      </c>
      <c r="CM1549" s="471">
        <v>0</v>
      </c>
      <c r="CN1549" s="496">
        <v>0</v>
      </c>
      <c r="CO1549" s="503">
        <v>25</v>
      </c>
      <c r="CP1549" s="471">
        <v>0</v>
      </c>
      <c r="CQ1549" s="471">
        <v>0</v>
      </c>
      <c r="CR1549" s="471">
        <v>0</v>
      </c>
      <c r="CS1549" s="471">
        <v>0</v>
      </c>
      <c r="CT1549" s="471">
        <v>0</v>
      </c>
      <c r="CU1549" s="471">
        <v>0</v>
      </c>
      <c r="CV1549" s="471">
        <v>0</v>
      </c>
      <c r="CW1549" s="471">
        <v>0</v>
      </c>
      <c r="CX1549" s="496">
        <v>0</v>
      </c>
      <c r="CY1549" s="503">
        <v>50</v>
      </c>
      <c r="CZ1549" s="471">
        <v>0</v>
      </c>
      <c r="DA1549" s="471">
        <v>0</v>
      </c>
      <c r="DB1549" s="471">
        <v>0</v>
      </c>
      <c r="DC1549" s="471">
        <v>0</v>
      </c>
      <c r="DD1549" s="471">
        <v>0</v>
      </c>
      <c r="DE1549" s="471">
        <v>0</v>
      </c>
      <c r="DF1549" s="471">
        <v>0</v>
      </c>
      <c r="DG1549" s="471">
        <v>0</v>
      </c>
      <c r="DH1549" s="496">
        <v>0</v>
      </c>
      <c r="DI1549" s="503">
        <v>100</v>
      </c>
      <c r="DJ1549" s="471">
        <v>38</v>
      </c>
      <c r="DK1549" s="471">
        <v>28</v>
      </c>
      <c r="DL1549" s="471">
        <v>18</v>
      </c>
      <c r="DM1549" s="471">
        <v>10</v>
      </c>
      <c r="DN1549" s="471">
        <v>7</v>
      </c>
      <c r="DO1549" s="471">
        <v>3</v>
      </c>
      <c r="DP1549" s="471">
        <v>3</v>
      </c>
      <c r="DQ1549" s="471">
        <v>0</v>
      </c>
      <c r="DR1549" s="496">
        <v>107</v>
      </c>
      <c r="DS1549" s="503">
        <v>0</v>
      </c>
      <c r="DT1549" s="471">
        <v>0</v>
      </c>
      <c r="DU1549" s="471">
        <v>0</v>
      </c>
      <c r="DV1549" s="471">
        <v>0</v>
      </c>
      <c r="DW1549" s="471">
        <v>0</v>
      </c>
      <c r="DX1549" s="471">
        <v>0</v>
      </c>
      <c r="DY1549" s="471">
        <v>0</v>
      </c>
      <c r="DZ1549" s="471">
        <v>0</v>
      </c>
      <c r="EA1549" s="471">
        <v>0</v>
      </c>
      <c r="EB1549" s="496">
        <v>0</v>
      </c>
      <c r="EC1549" s="471">
        <v>38</v>
      </c>
      <c r="ED1549" s="471">
        <v>28</v>
      </c>
      <c r="EE1549" s="471">
        <v>18</v>
      </c>
      <c r="EF1549" s="471">
        <v>10</v>
      </c>
      <c r="EG1549" s="471">
        <v>7</v>
      </c>
      <c r="EH1549" s="471">
        <v>3</v>
      </c>
      <c r="EI1549" s="471">
        <v>3</v>
      </c>
      <c r="EJ1549" s="471">
        <v>0</v>
      </c>
      <c r="EK1549" s="496">
        <v>107</v>
      </c>
      <c r="EL1549" s="518">
        <v>50</v>
      </c>
      <c r="EM1549" s="471">
        <v>0</v>
      </c>
      <c r="EN1549" s="471">
        <v>0</v>
      </c>
      <c r="EO1549" s="471">
        <v>0</v>
      </c>
      <c r="EP1549" s="471">
        <v>0</v>
      </c>
      <c r="EQ1549" s="471">
        <v>0</v>
      </c>
      <c r="ER1549" s="471">
        <v>0</v>
      </c>
      <c r="ES1549" s="471">
        <v>0</v>
      </c>
      <c r="ET1549" s="471">
        <v>0</v>
      </c>
      <c r="EU1549" s="496">
        <v>0</v>
      </c>
      <c r="EV1549" s="503">
        <v>100</v>
      </c>
      <c r="EW1549" s="471">
        <v>0</v>
      </c>
      <c r="EX1549" s="471">
        <v>0</v>
      </c>
      <c r="EY1549" s="471">
        <v>0</v>
      </c>
      <c r="EZ1549" s="471">
        <v>0</v>
      </c>
      <c r="FA1549" s="471">
        <v>0</v>
      </c>
      <c r="FB1549" s="471">
        <v>0</v>
      </c>
      <c r="FC1549" s="471">
        <v>0</v>
      </c>
      <c r="FD1549" s="471">
        <v>0</v>
      </c>
      <c r="FE1549" s="496">
        <v>0</v>
      </c>
      <c r="FF1549" s="503">
        <v>150</v>
      </c>
      <c r="FG1549" s="471">
        <v>0</v>
      </c>
      <c r="FH1549" s="471">
        <v>0</v>
      </c>
      <c r="FI1549" s="471">
        <v>0</v>
      </c>
      <c r="FJ1549" s="471">
        <v>0</v>
      </c>
      <c r="FK1549" s="471">
        <v>0</v>
      </c>
      <c r="FL1549" s="471">
        <v>0</v>
      </c>
      <c r="FM1549" s="471">
        <v>0</v>
      </c>
      <c r="FN1549" s="471">
        <v>0</v>
      </c>
      <c r="FO1549" s="496">
        <v>0</v>
      </c>
      <c r="FP1549" s="503">
        <v>200</v>
      </c>
      <c r="FQ1549" s="471">
        <v>20</v>
      </c>
      <c r="FR1549" s="471">
        <v>8</v>
      </c>
      <c r="FS1549" s="471">
        <v>6</v>
      </c>
      <c r="FT1549" s="471">
        <v>3</v>
      </c>
      <c r="FU1549" s="471">
        <v>1</v>
      </c>
      <c r="FV1549" s="471">
        <v>2</v>
      </c>
      <c r="FW1549" s="471">
        <v>1</v>
      </c>
      <c r="FX1549" s="471">
        <v>0</v>
      </c>
      <c r="FY1549" s="496">
        <v>41</v>
      </c>
      <c r="FZ1549" s="503">
        <v>0</v>
      </c>
      <c r="GA1549" s="471">
        <v>0</v>
      </c>
      <c r="GB1549" s="471">
        <v>0</v>
      </c>
      <c r="GC1549" s="471">
        <v>0</v>
      </c>
      <c r="GD1549" s="471">
        <v>0</v>
      </c>
      <c r="GE1549" s="471">
        <v>0</v>
      </c>
      <c r="GF1549" s="471">
        <v>0</v>
      </c>
      <c r="GG1549" s="471">
        <v>0</v>
      </c>
      <c r="GH1549" s="471">
        <v>0</v>
      </c>
      <c r="GI1549" s="496">
        <v>0</v>
      </c>
      <c r="GJ1549" s="471">
        <v>20</v>
      </c>
      <c r="GK1549" s="471">
        <v>8</v>
      </c>
      <c r="GL1549" s="471">
        <v>6</v>
      </c>
      <c r="GM1549" s="471">
        <v>3</v>
      </c>
      <c r="GN1549" s="471">
        <v>1</v>
      </c>
      <c r="GO1549" s="471">
        <v>2</v>
      </c>
      <c r="GP1549" s="471">
        <v>1</v>
      </c>
      <c r="GQ1549" s="471">
        <v>0</v>
      </c>
      <c r="GR1549" s="496">
        <v>41</v>
      </c>
      <c r="GS1549" s="503">
        <v>100</v>
      </c>
      <c r="GT1549" s="471">
        <v>0</v>
      </c>
      <c r="GU1549" s="471">
        <v>0</v>
      </c>
      <c r="GV1549" s="471">
        <v>0</v>
      </c>
      <c r="GW1549" s="471">
        <v>0</v>
      </c>
      <c r="GX1549" s="471">
        <v>0</v>
      </c>
      <c r="GY1549" s="471">
        <v>0</v>
      </c>
      <c r="GZ1549" s="471">
        <v>0</v>
      </c>
      <c r="HA1549" s="471">
        <v>0</v>
      </c>
      <c r="HB1549" s="496">
        <v>0</v>
      </c>
      <c r="HC1549" s="503">
        <v>150</v>
      </c>
      <c r="HD1549" s="471">
        <v>0</v>
      </c>
      <c r="HE1549" s="471">
        <v>0</v>
      </c>
      <c r="HF1549" s="471">
        <v>0</v>
      </c>
      <c r="HG1549" s="471">
        <v>0</v>
      </c>
      <c r="HH1549" s="471">
        <v>0</v>
      </c>
      <c r="HI1549" s="471">
        <v>0</v>
      </c>
      <c r="HJ1549" s="471">
        <v>0</v>
      </c>
      <c r="HK1549" s="471">
        <v>0</v>
      </c>
      <c r="HL1549" s="496">
        <v>0</v>
      </c>
      <c r="HM1549" s="503">
        <v>200</v>
      </c>
      <c r="HN1549" s="471">
        <v>23</v>
      </c>
      <c r="HO1549" s="471">
        <v>10</v>
      </c>
      <c r="HP1549" s="471">
        <v>7</v>
      </c>
      <c r="HQ1549" s="471">
        <v>6</v>
      </c>
      <c r="HR1549" s="471">
        <v>3</v>
      </c>
      <c r="HS1549" s="471">
        <v>2</v>
      </c>
      <c r="HT1549" s="471">
        <v>1</v>
      </c>
      <c r="HU1549" s="471">
        <v>0</v>
      </c>
      <c r="HV1549" s="496">
        <v>52</v>
      </c>
      <c r="HW1549" s="503">
        <v>250</v>
      </c>
      <c r="HX1549" s="471">
        <v>0</v>
      </c>
      <c r="HY1549" s="471">
        <v>0</v>
      </c>
      <c r="HZ1549" s="471">
        <v>0</v>
      </c>
      <c r="IA1549" s="471">
        <v>0</v>
      </c>
      <c r="IB1549" s="471">
        <v>0</v>
      </c>
      <c r="IC1549" s="471">
        <v>0</v>
      </c>
      <c r="ID1549" s="471">
        <v>0</v>
      </c>
      <c r="IE1549" s="471">
        <v>0</v>
      </c>
      <c r="IF1549" s="496">
        <v>0</v>
      </c>
      <c r="IG1549" s="503">
        <v>300</v>
      </c>
      <c r="IH1549" s="471">
        <v>0</v>
      </c>
      <c r="II1549" s="471">
        <v>0</v>
      </c>
      <c r="IJ1549" s="471">
        <v>0</v>
      </c>
      <c r="IK1549" s="471">
        <v>0</v>
      </c>
      <c r="IL1549" s="471">
        <v>0</v>
      </c>
      <c r="IM1549" s="471">
        <v>0</v>
      </c>
      <c r="IN1549" s="471">
        <v>0</v>
      </c>
      <c r="IO1549" s="471">
        <v>0</v>
      </c>
      <c r="IP1549" s="496">
        <v>0</v>
      </c>
      <c r="IQ1549" s="503">
        <v>0</v>
      </c>
      <c r="IR1549" s="471">
        <v>0</v>
      </c>
      <c r="IS1549" s="471">
        <v>0</v>
      </c>
      <c r="IT1549" s="471">
        <v>0</v>
      </c>
      <c r="IU1549" s="471">
        <v>0</v>
      </c>
      <c r="IV1549" s="471">
        <v>0</v>
      </c>
      <c r="IW1549" s="471">
        <v>0</v>
      </c>
      <c r="IX1549" s="471">
        <v>0</v>
      </c>
      <c r="IY1549" s="471">
        <v>0</v>
      </c>
      <c r="IZ1549" s="496">
        <v>0</v>
      </c>
      <c r="JA1549" s="471">
        <v>23</v>
      </c>
      <c r="JB1549" s="471">
        <v>10</v>
      </c>
      <c r="JC1549" s="471">
        <v>7</v>
      </c>
      <c r="JD1549" s="471">
        <v>6</v>
      </c>
      <c r="JE1549" s="471">
        <v>3</v>
      </c>
      <c r="JF1549" s="471">
        <v>2</v>
      </c>
      <c r="JG1549" s="471">
        <v>1</v>
      </c>
      <c r="JH1549" s="471">
        <v>0</v>
      </c>
      <c r="JI1549" s="471">
        <v>52</v>
      </c>
      <c r="JJ1549" s="503">
        <v>0</v>
      </c>
      <c r="JK1549" s="471">
        <v>53</v>
      </c>
      <c r="JL1549" s="471">
        <v>49</v>
      </c>
      <c r="JM1549" s="471">
        <v>41</v>
      </c>
      <c r="JN1549" s="471">
        <v>31</v>
      </c>
      <c r="JO1549" s="471">
        <v>26</v>
      </c>
      <c r="JP1549" s="471">
        <v>17</v>
      </c>
      <c r="JQ1549" s="471">
        <v>9</v>
      </c>
      <c r="JR1549" s="471">
        <v>1</v>
      </c>
      <c r="JS1549" s="496">
        <v>227</v>
      </c>
      <c r="JT1549" s="503">
        <v>10</v>
      </c>
      <c r="JU1549" s="471">
        <v>0</v>
      </c>
      <c r="JV1549" s="471">
        <v>0</v>
      </c>
      <c r="JW1549" s="471">
        <v>0</v>
      </c>
      <c r="JX1549" s="471">
        <v>0</v>
      </c>
      <c r="JY1549" s="471">
        <v>0</v>
      </c>
      <c r="JZ1549" s="471">
        <v>0</v>
      </c>
      <c r="KA1549" s="471">
        <v>0</v>
      </c>
      <c r="KB1549" s="471">
        <v>0</v>
      </c>
      <c r="KC1549" s="496">
        <v>0</v>
      </c>
      <c r="KD1549" s="503">
        <v>50</v>
      </c>
      <c r="KE1549" s="471">
        <v>3</v>
      </c>
      <c r="KF1549" s="471">
        <v>0</v>
      </c>
      <c r="KG1549" s="471">
        <v>2</v>
      </c>
      <c r="KH1549" s="471">
        <v>0</v>
      </c>
      <c r="KI1549" s="471">
        <v>0</v>
      </c>
      <c r="KJ1549" s="471">
        <v>1</v>
      </c>
      <c r="KK1549" s="471">
        <v>0</v>
      </c>
      <c r="KL1549" s="471">
        <v>0</v>
      </c>
      <c r="KM1549" s="496">
        <v>6</v>
      </c>
      <c r="KN1549" s="503">
        <v>0</v>
      </c>
      <c r="KO1549" s="471">
        <v>0</v>
      </c>
      <c r="KP1549" s="471">
        <v>0</v>
      </c>
      <c r="KQ1549" s="471">
        <v>0</v>
      </c>
      <c r="KR1549" s="471">
        <v>0</v>
      </c>
      <c r="KS1549" s="471">
        <v>0</v>
      </c>
      <c r="KT1549" s="471">
        <v>0</v>
      </c>
      <c r="KU1549" s="471">
        <v>0</v>
      </c>
      <c r="KV1549" s="471">
        <v>0</v>
      </c>
      <c r="KW1549" s="496">
        <v>0</v>
      </c>
      <c r="KX1549" s="471">
        <v>56</v>
      </c>
      <c r="KY1549" s="471">
        <v>49</v>
      </c>
      <c r="KZ1549" s="471">
        <v>43</v>
      </c>
      <c r="LA1549" s="471">
        <v>31</v>
      </c>
      <c r="LB1549" s="471">
        <v>26</v>
      </c>
      <c r="LC1549" s="471">
        <v>18</v>
      </c>
      <c r="LD1549" s="471">
        <v>9</v>
      </c>
      <c r="LE1549" s="471">
        <v>1</v>
      </c>
      <c r="LF1549" s="496">
        <v>233</v>
      </c>
      <c r="LG1549" s="262"/>
      <c r="LH1549" s="262"/>
      <c r="LI1549" s="262"/>
      <c r="LJ1549" s="262"/>
      <c r="LK1549" s="262"/>
      <c r="LL1549" s="262"/>
      <c r="LM1549" s="262"/>
      <c r="LN1549" s="262"/>
      <c r="LO1549" s="262"/>
      <c r="LP1549" s="262"/>
      <c r="LQ1549" s="262"/>
      <c r="LR1549" s="262"/>
      <c r="LS1549" s="262"/>
      <c r="LT1549" s="262"/>
      <c r="LU1549" s="262"/>
      <c r="LV1549" s="262"/>
      <c r="LW1549" s="262"/>
      <c r="LX1549" s="262"/>
      <c r="LY1549" s="262"/>
      <c r="LZ1549" s="262"/>
      <c r="MA1549" s="262"/>
      <c r="MB1549" s="262"/>
      <c r="MC1549" s="262"/>
      <c r="MD1549" s="262"/>
      <c r="ME1549" s="262"/>
      <c r="MF1549" s="262"/>
      <c r="MG1549" s="262"/>
      <c r="MH1549" s="262"/>
      <c r="MI1549" s="262"/>
      <c r="MJ1549" s="262"/>
      <c r="MK1549" s="262"/>
      <c r="ML1549" s="262"/>
      <c r="MM1549" s="262"/>
      <c r="MN1549" s="262"/>
      <c r="MO1549" s="262"/>
      <c r="MP1549" s="262"/>
      <c r="MQ1549" s="262"/>
      <c r="MR1549" s="262"/>
      <c r="MS1549" s="262"/>
      <c r="MT1549" s="262"/>
      <c r="MU1549" s="262"/>
    </row>
    <row r="1550" spans="1:359" x14ac:dyDescent="0.2">
      <c r="A1550" s="241" t="s">
        <v>511</v>
      </c>
      <c r="B1550" s="476" t="s">
        <v>1089</v>
      </c>
      <c r="C1550" s="326" t="s">
        <v>626</v>
      </c>
      <c r="D1550" s="283" t="s">
        <v>512</v>
      </c>
      <c r="E1550" s="503">
        <v>0</v>
      </c>
      <c r="F1550" s="471">
        <v>58</v>
      </c>
      <c r="G1550" s="471">
        <v>151</v>
      </c>
      <c r="H1550" s="471">
        <v>141</v>
      </c>
      <c r="I1550" s="471">
        <v>21</v>
      </c>
      <c r="J1550" s="471">
        <v>11</v>
      </c>
      <c r="K1550" s="471">
        <v>10</v>
      </c>
      <c r="L1550" s="471">
        <v>2</v>
      </c>
      <c r="M1550" s="471">
        <v>0</v>
      </c>
      <c r="N1550" s="496">
        <v>394</v>
      </c>
      <c r="O1550" s="503">
        <v>10</v>
      </c>
      <c r="P1550" s="471">
        <v>0</v>
      </c>
      <c r="Q1550" s="471">
        <v>0</v>
      </c>
      <c r="R1550" s="471">
        <v>0</v>
      </c>
      <c r="S1550" s="471">
        <v>0</v>
      </c>
      <c r="T1550" s="471">
        <v>0</v>
      </c>
      <c r="U1550" s="471">
        <v>0</v>
      </c>
      <c r="V1550" s="471">
        <v>0</v>
      </c>
      <c r="W1550" s="471">
        <v>0</v>
      </c>
      <c r="X1550" s="496">
        <v>0</v>
      </c>
      <c r="Y1550" s="503">
        <v>25</v>
      </c>
      <c r="Z1550" s="471">
        <v>0</v>
      </c>
      <c r="AA1550" s="471">
        <v>0</v>
      </c>
      <c r="AB1550" s="471">
        <v>0</v>
      </c>
      <c r="AC1550" s="471">
        <v>0</v>
      </c>
      <c r="AD1550" s="471">
        <v>0</v>
      </c>
      <c r="AE1550" s="471">
        <v>0</v>
      </c>
      <c r="AF1550" s="471">
        <v>0</v>
      </c>
      <c r="AG1550" s="471">
        <v>0</v>
      </c>
      <c r="AH1550" s="496">
        <v>0</v>
      </c>
      <c r="AI1550" s="503">
        <v>50</v>
      </c>
      <c r="AJ1550" s="471">
        <v>0</v>
      </c>
      <c r="AK1550" s="471">
        <v>0</v>
      </c>
      <c r="AL1550" s="471">
        <v>0</v>
      </c>
      <c r="AM1550" s="471">
        <v>0</v>
      </c>
      <c r="AN1550" s="471">
        <v>0</v>
      </c>
      <c r="AO1550" s="471">
        <v>0</v>
      </c>
      <c r="AP1550" s="471">
        <v>0</v>
      </c>
      <c r="AQ1550" s="471">
        <v>0</v>
      </c>
      <c r="AR1550" s="496">
        <v>0</v>
      </c>
      <c r="AS1550" s="503">
        <v>100</v>
      </c>
      <c r="AT1550" s="471">
        <v>0</v>
      </c>
      <c r="AU1550" s="471">
        <v>0</v>
      </c>
      <c r="AV1550" s="471">
        <v>0</v>
      </c>
      <c r="AW1550" s="471">
        <v>0</v>
      </c>
      <c r="AX1550" s="471">
        <v>0</v>
      </c>
      <c r="AY1550" s="471">
        <v>0</v>
      </c>
      <c r="AZ1550" s="471">
        <v>0</v>
      </c>
      <c r="BA1550" s="471">
        <v>0</v>
      </c>
      <c r="BB1550" s="496">
        <v>0</v>
      </c>
      <c r="BC1550" s="503">
        <v>0</v>
      </c>
      <c r="BD1550" s="471">
        <v>0</v>
      </c>
      <c r="BE1550" s="471">
        <v>0</v>
      </c>
      <c r="BF1550" s="471">
        <v>0</v>
      </c>
      <c r="BG1550" s="471">
        <v>0</v>
      </c>
      <c r="BH1550" s="471">
        <v>0</v>
      </c>
      <c r="BI1550" s="471">
        <v>0</v>
      </c>
      <c r="BJ1550" s="471">
        <v>0</v>
      </c>
      <c r="BK1550" s="471">
        <v>0</v>
      </c>
      <c r="BL1550" s="496">
        <v>0</v>
      </c>
      <c r="BM1550" s="471">
        <v>0</v>
      </c>
      <c r="BN1550" s="471">
        <v>0</v>
      </c>
      <c r="BO1550" s="471">
        <v>0</v>
      </c>
      <c r="BP1550" s="471">
        <v>0</v>
      </c>
      <c r="BQ1550" s="471">
        <v>0</v>
      </c>
      <c r="BR1550" s="471">
        <v>0</v>
      </c>
      <c r="BS1550" s="471">
        <v>0</v>
      </c>
      <c r="BT1550" s="471">
        <v>0</v>
      </c>
      <c r="BU1550" s="496">
        <v>0</v>
      </c>
      <c r="BV1550" s="471">
        <v>58</v>
      </c>
      <c r="BW1550" s="471">
        <v>151</v>
      </c>
      <c r="BX1550" s="471">
        <v>141</v>
      </c>
      <c r="BY1550" s="471">
        <v>21</v>
      </c>
      <c r="BZ1550" s="471">
        <v>11</v>
      </c>
      <c r="CA1550" s="471">
        <v>10</v>
      </c>
      <c r="CB1550" s="471">
        <v>2</v>
      </c>
      <c r="CC1550" s="471">
        <v>0</v>
      </c>
      <c r="CD1550" s="496">
        <v>394</v>
      </c>
      <c r="CE1550" s="503">
        <v>10</v>
      </c>
      <c r="CF1550" s="471">
        <v>0</v>
      </c>
      <c r="CG1550" s="471">
        <v>0</v>
      </c>
      <c r="CH1550" s="471">
        <v>0</v>
      </c>
      <c r="CI1550" s="471">
        <v>0</v>
      </c>
      <c r="CJ1550" s="471">
        <v>0</v>
      </c>
      <c r="CK1550" s="471">
        <v>0</v>
      </c>
      <c r="CL1550" s="471">
        <v>0</v>
      </c>
      <c r="CM1550" s="471">
        <v>0</v>
      </c>
      <c r="CN1550" s="496">
        <v>0</v>
      </c>
      <c r="CO1550" s="503">
        <v>25</v>
      </c>
      <c r="CP1550" s="471">
        <v>0</v>
      </c>
      <c r="CQ1550" s="471">
        <v>0</v>
      </c>
      <c r="CR1550" s="471">
        <v>0</v>
      </c>
      <c r="CS1550" s="471">
        <v>0</v>
      </c>
      <c r="CT1550" s="471">
        <v>0</v>
      </c>
      <c r="CU1550" s="471">
        <v>0</v>
      </c>
      <c r="CV1550" s="471">
        <v>0</v>
      </c>
      <c r="CW1550" s="471">
        <v>0</v>
      </c>
      <c r="CX1550" s="496">
        <v>0</v>
      </c>
      <c r="CY1550" s="503">
        <v>50</v>
      </c>
      <c r="CZ1550" s="471">
        <v>11</v>
      </c>
      <c r="DA1550" s="471">
        <v>39</v>
      </c>
      <c r="DB1550" s="471">
        <v>17</v>
      </c>
      <c r="DC1550" s="471">
        <v>1</v>
      </c>
      <c r="DD1550" s="471">
        <v>1</v>
      </c>
      <c r="DE1550" s="471">
        <v>0</v>
      </c>
      <c r="DF1550" s="471">
        <v>0</v>
      </c>
      <c r="DG1550" s="471">
        <v>0</v>
      </c>
      <c r="DH1550" s="496">
        <v>69</v>
      </c>
      <c r="DI1550" s="503">
        <v>100</v>
      </c>
      <c r="DJ1550" s="471">
        <v>0</v>
      </c>
      <c r="DK1550" s="471">
        <v>0</v>
      </c>
      <c r="DL1550" s="471">
        <v>0</v>
      </c>
      <c r="DM1550" s="471">
        <v>0</v>
      </c>
      <c r="DN1550" s="471">
        <v>0</v>
      </c>
      <c r="DO1550" s="471">
        <v>0</v>
      </c>
      <c r="DP1550" s="471">
        <v>0</v>
      </c>
      <c r="DQ1550" s="471">
        <v>0</v>
      </c>
      <c r="DR1550" s="496">
        <v>0</v>
      </c>
      <c r="DS1550" s="503">
        <v>0</v>
      </c>
      <c r="DT1550" s="471">
        <v>0</v>
      </c>
      <c r="DU1550" s="471">
        <v>0</v>
      </c>
      <c r="DV1550" s="471">
        <v>0</v>
      </c>
      <c r="DW1550" s="471">
        <v>0</v>
      </c>
      <c r="DX1550" s="471">
        <v>0</v>
      </c>
      <c r="DY1550" s="471">
        <v>0</v>
      </c>
      <c r="DZ1550" s="471">
        <v>0</v>
      </c>
      <c r="EA1550" s="471">
        <v>0</v>
      </c>
      <c r="EB1550" s="496">
        <v>0</v>
      </c>
      <c r="EC1550" s="471">
        <v>11</v>
      </c>
      <c r="ED1550" s="471">
        <v>39</v>
      </c>
      <c r="EE1550" s="471">
        <v>17</v>
      </c>
      <c r="EF1550" s="471">
        <v>1</v>
      </c>
      <c r="EG1550" s="471">
        <v>1</v>
      </c>
      <c r="EH1550" s="471">
        <v>0</v>
      </c>
      <c r="EI1550" s="471">
        <v>0</v>
      </c>
      <c r="EJ1550" s="471">
        <v>0</v>
      </c>
      <c r="EK1550" s="496">
        <v>69</v>
      </c>
      <c r="EL1550" s="518">
        <v>50</v>
      </c>
      <c r="EM1550" s="471">
        <v>0</v>
      </c>
      <c r="EN1550" s="471">
        <v>2</v>
      </c>
      <c r="EO1550" s="471">
        <v>2</v>
      </c>
      <c r="EP1550" s="471">
        <v>0</v>
      </c>
      <c r="EQ1550" s="471">
        <v>3</v>
      </c>
      <c r="ER1550" s="471">
        <v>0</v>
      </c>
      <c r="ES1550" s="471">
        <v>0</v>
      </c>
      <c r="ET1550" s="471">
        <v>0</v>
      </c>
      <c r="EU1550" s="496">
        <v>7</v>
      </c>
      <c r="EV1550" s="503">
        <v>100</v>
      </c>
      <c r="EW1550" s="471">
        <v>0</v>
      </c>
      <c r="EX1550" s="471">
        <v>0</v>
      </c>
      <c r="EY1550" s="471">
        <v>0</v>
      </c>
      <c r="EZ1550" s="471">
        <v>0</v>
      </c>
      <c r="FA1550" s="471">
        <v>0</v>
      </c>
      <c r="FB1550" s="471">
        <v>0</v>
      </c>
      <c r="FC1550" s="471">
        <v>0</v>
      </c>
      <c r="FD1550" s="471">
        <v>0</v>
      </c>
      <c r="FE1550" s="496">
        <v>0</v>
      </c>
      <c r="FF1550" s="503">
        <v>150</v>
      </c>
      <c r="FG1550" s="471">
        <v>0</v>
      </c>
      <c r="FH1550" s="471">
        <v>0</v>
      </c>
      <c r="FI1550" s="471">
        <v>0</v>
      </c>
      <c r="FJ1550" s="471">
        <v>0</v>
      </c>
      <c r="FK1550" s="471">
        <v>0</v>
      </c>
      <c r="FL1550" s="471">
        <v>0</v>
      </c>
      <c r="FM1550" s="471">
        <v>0</v>
      </c>
      <c r="FN1550" s="471">
        <v>0</v>
      </c>
      <c r="FO1550" s="496">
        <v>0</v>
      </c>
      <c r="FP1550" s="503">
        <v>200</v>
      </c>
      <c r="FQ1550" s="471">
        <v>0</v>
      </c>
      <c r="FR1550" s="471">
        <v>0</v>
      </c>
      <c r="FS1550" s="471">
        <v>0</v>
      </c>
      <c r="FT1550" s="471">
        <v>0</v>
      </c>
      <c r="FU1550" s="471">
        <v>0</v>
      </c>
      <c r="FV1550" s="471">
        <v>0</v>
      </c>
      <c r="FW1550" s="471">
        <v>0</v>
      </c>
      <c r="FX1550" s="471">
        <v>0</v>
      </c>
      <c r="FY1550" s="496">
        <v>0</v>
      </c>
      <c r="FZ1550" s="503">
        <v>0</v>
      </c>
      <c r="GA1550" s="471">
        <v>0</v>
      </c>
      <c r="GB1550" s="471">
        <v>0</v>
      </c>
      <c r="GC1550" s="471">
        <v>0</v>
      </c>
      <c r="GD1550" s="471">
        <v>0</v>
      </c>
      <c r="GE1550" s="471">
        <v>0</v>
      </c>
      <c r="GF1550" s="471">
        <v>0</v>
      </c>
      <c r="GG1550" s="471">
        <v>0</v>
      </c>
      <c r="GH1550" s="471">
        <v>0</v>
      </c>
      <c r="GI1550" s="496">
        <v>0</v>
      </c>
      <c r="GJ1550" s="471">
        <v>0</v>
      </c>
      <c r="GK1550" s="471">
        <v>2</v>
      </c>
      <c r="GL1550" s="471">
        <v>2</v>
      </c>
      <c r="GM1550" s="471">
        <v>0</v>
      </c>
      <c r="GN1550" s="471">
        <v>3</v>
      </c>
      <c r="GO1550" s="471">
        <v>0</v>
      </c>
      <c r="GP1550" s="471">
        <v>0</v>
      </c>
      <c r="GQ1550" s="471">
        <v>0</v>
      </c>
      <c r="GR1550" s="496">
        <v>7</v>
      </c>
      <c r="GS1550" s="503">
        <v>100</v>
      </c>
      <c r="GT1550" s="471">
        <v>0</v>
      </c>
      <c r="GU1550" s="471">
        <v>0</v>
      </c>
      <c r="GV1550" s="471">
        <v>0</v>
      </c>
      <c r="GW1550" s="471">
        <v>0</v>
      </c>
      <c r="GX1550" s="471">
        <v>0</v>
      </c>
      <c r="GY1550" s="471">
        <v>0</v>
      </c>
      <c r="GZ1550" s="471">
        <v>0</v>
      </c>
      <c r="HA1550" s="471">
        <v>0</v>
      </c>
      <c r="HB1550" s="496">
        <v>0</v>
      </c>
      <c r="HC1550" s="503">
        <v>150</v>
      </c>
      <c r="HD1550" s="471">
        <v>0</v>
      </c>
      <c r="HE1550" s="471">
        <v>0</v>
      </c>
      <c r="HF1550" s="471">
        <v>0</v>
      </c>
      <c r="HG1550" s="471">
        <v>0</v>
      </c>
      <c r="HH1550" s="471">
        <v>0</v>
      </c>
      <c r="HI1550" s="471">
        <v>0</v>
      </c>
      <c r="HJ1550" s="471">
        <v>0</v>
      </c>
      <c r="HK1550" s="471">
        <v>0</v>
      </c>
      <c r="HL1550" s="496">
        <v>0</v>
      </c>
      <c r="HM1550" s="503">
        <v>200</v>
      </c>
      <c r="HN1550" s="471">
        <v>0</v>
      </c>
      <c r="HO1550" s="471">
        <v>0</v>
      </c>
      <c r="HP1550" s="471">
        <v>0</v>
      </c>
      <c r="HQ1550" s="471">
        <v>0</v>
      </c>
      <c r="HR1550" s="471">
        <v>0</v>
      </c>
      <c r="HS1550" s="471">
        <v>0</v>
      </c>
      <c r="HT1550" s="471">
        <v>0</v>
      </c>
      <c r="HU1550" s="471">
        <v>0</v>
      </c>
      <c r="HV1550" s="496">
        <v>0</v>
      </c>
      <c r="HW1550" s="503">
        <v>250</v>
      </c>
      <c r="HX1550" s="471">
        <v>0</v>
      </c>
      <c r="HY1550" s="471">
        <v>0</v>
      </c>
      <c r="HZ1550" s="471">
        <v>0</v>
      </c>
      <c r="IA1550" s="471">
        <v>0</v>
      </c>
      <c r="IB1550" s="471">
        <v>0</v>
      </c>
      <c r="IC1550" s="471">
        <v>0</v>
      </c>
      <c r="ID1550" s="471">
        <v>0</v>
      </c>
      <c r="IE1550" s="471">
        <v>0</v>
      </c>
      <c r="IF1550" s="496">
        <v>0</v>
      </c>
      <c r="IG1550" s="503">
        <v>300</v>
      </c>
      <c r="IH1550" s="471">
        <v>0</v>
      </c>
      <c r="II1550" s="471">
        <v>0</v>
      </c>
      <c r="IJ1550" s="471">
        <v>0</v>
      </c>
      <c r="IK1550" s="471">
        <v>0</v>
      </c>
      <c r="IL1550" s="471">
        <v>0</v>
      </c>
      <c r="IM1550" s="471">
        <v>0</v>
      </c>
      <c r="IN1550" s="471">
        <v>0</v>
      </c>
      <c r="IO1550" s="471">
        <v>0</v>
      </c>
      <c r="IP1550" s="496">
        <v>0</v>
      </c>
      <c r="IQ1550" s="503">
        <v>50</v>
      </c>
      <c r="IR1550" s="471">
        <v>2</v>
      </c>
      <c r="IS1550" s="471">
        <v>2</v>
      </c>
      <c r="IT1550" s="471">
        <v>1</v>
      </c>
      <c r="IU1550" s="471">
        <v>0</v>
      </c>
      <c r="IV1550" s="471">
        <v>1</v>
      </c>
      <c r="IW1550" s="471">
        <v>0</v>
      </c>
      <c r="IX1550" s="471">
        <v>0</v>
      </c>
      <c r="IY1550" s="471">
        <v>0</v>
      </c>
      <c r="IZ1550" s="496">
        <v>6</v>
      </c>
      <c r="JA1550" s="471">
        <v>2</v>
      </c>
      <c r="JB1550" s="471">
        <v>2</v>
      </c>
      <c r="JC1550" s="471">
        <v>1</v>
      </c>
      <c r="JD1550" s="471">
        <v>0</v>
      </c>
      <c r="JE1550" s="471">
        <v>1</v>
      </c>
      <c r="JF1550" s="471">
        <v>0</v>
      </c>
      <c r="JG1550" s="471">
        <v>0</v>
      </c>
      <c r="JH1550" s="471">
        <v>0</v>
      </c>
      <c r="JI1550" s="471">
        <v>6</v>
      </c>
      <c r="JJ1550" s="503">
        <v>0</v>
      </c>
      <c r="JK1550" s="471">
        <v>6</v>
      </c>
      <c r="JL1550" s="471">
        <v>15</v>
      </c>
      <c r="JM1550" s="471">
        <v>26</v>
      </c>
      <c r="JN1550" s="471">
        <v>2</v>
      </c>
      <c r="JO1550" s="471">
        <v>2</v>
      </c>
      <c r="JP1550" s="471">
        <v>1</v>
      </c>
      <c r="JQ1550" s="471">
        <v>0</v>
      </c>
      <c r="JR1550" s="471">
        <v>0</v>
      </c>
      <c r="JS1550" s="496">
        <v>52</v>
      </c>
      <c r="JT1550" s="503">
        <v>10</v>
      </c>
      <c r="JU1550" s="471">
        <v>0</v>
      </c>
      <c r="JV1550" s="471">
        <v>0</v>
      </c>
      <c r="JW1550" s="471">
        <v>0</v>
      </c>
      <c r="JX1550" s="471">
        <v>0</v>
      </c>
      <c r="JY1550" s="471">
        <v>0</v>
      </c>
      <c r="JZ1550" s="471">
        <v>0</v>
      </c>
      <c r="KA1550" s="471">
        <v>0</v>
      </c>
      <c r="KB1550" s="471">
        <v>0</v>
      </c>
      <c r="KC1550" s="496">
        <v>0</v>
      </c>
      <c r="KD1550" s="503">
        <v>50</v>
      </c>
      <c r="KE1550" s="471">
        <v>0</v>
      </c>
      <c r="KF1550" s="471">
        <v>0</v>
      </c>
      <c r="KG1550" s="471">
        <v>0</v>
      </c>
      <c r="KH1550" s="471">
        <v>0</v>
      </c>
      <c r="KI1550" s="471">
        <v>0</v>
      </c>
      <c r="KJ1550" s="471">
        <v>0</v>
      </c>
      <c r="KK1550" s="471">
        <v>0</v>
      </c>
      <c r="KL1550" s="471">
        <v>0</v>
      </c>
      <c r="KM1550" s="496">
        <v>0</v>
      </c>
      <c r="KN1550" s="503">
        <v>0</v>
      </c>
      <c r="KO1550" s="471">
        <v>0</v>
      </c>
      <c r="KP1550" s="471">
        <v>0</v>
      </c>
      <c r="KQ1550" s="471">
        <v>0</v>
      </c>
      <c r="KR1550" s="471">
        <v>0</v>
      </c>
      <c r="KS1550" s="471">
        <v>0</v>
      </c>
      <c r="KT1550" s="471">
        <v>0</v>
      </c>
      <c r="KU1550" s="471">
        <v>0</v>
      </c>
      <c r="KV1550" s="471">
        <v>0</v>
      </c>
      <c r="KW1550" s="496">
        <v>0</v>
      </c>
      <c r="KX1550" s="471">
        <v>6</v>
      </c>
      <c r="KY1550" s="471">
        <v>15</v>
      </c>
      <c r="KZ1550" s="471">
        <v>26</v>
      </c>
      <c r="LA1550" s="471">
        <v>2</v>
      </c>
      <c r="LB1550" s="471">
        <v>2</v>
      </c>
      <c r="LC1550" s="471">
        <v>1</v>
      </c>
      <c r="LD1550" s="471">
        <v>0</v>
      </c>
      <c r="LE1550" s="471">
        <v>0</v>
      </c>
      <c r="LF1550" s="496">
        <v>52</v>
      </c>
      <c r="LG1550" s="262"/>
      <c r="LH1550" s="262"/>
      <c r="LI1550" s="262"/>
      <c r="LJ1550" s="262"/>
      <c r="LK1550" s="262"/>
      <c r="LL1550" s="262"/>
      <c r="LM1550" s="262"/>
      <c r="LN1550" s="262"/>
      <c r="LO1550" s="262"/>
      <c r="LP1550" s="262"/>
      <c r="LQ1550" s="262"/>
      <c r="LR1550" s="262"/>
      <c r="LS1550" s="262"/>
      <c r="LT1550" s="262"/>
      <c r="LU1550" s="262"/>
      <c r="LV1550" s="262"/>
      <c r="LW1550" s="262"/>
      <c r="LX1550" s="262"/>
      <c r="LY1550" s="262"/>
      <c r="LZ1550" s="262"/>
      <c r="MA1550" s="262"/>
      <c r="MB1550" s="262"/>
      <c r="MC1550" s="262"/>
      <c r="MD1550" s="262"/>
      <c r="ME1550" s="262"/>
      <c r="MF1550" s="262"/>
      <c r="MG1550" s="262"/>
      <c r="MH1550" s="262"/>
      <c r="MI1550" s="262"/>
      <c r="MJ1550" s="262"/>
      <c r="MK1550" s="262"/>
      <c r="ML1550" s="262"/>
      <c r="MM1550" s="262"/>
      <c r="MN1550" s="262"/>
      <c r="MO1550" s="262"/>
      <c r="MP1550" s="262"/>
      <c r="MQ1550" s="262"/>
      <c r="MR1550" s="262"/>
      <c r="MS1550" s="262"/>
      <c r="MT1550" s="262"/>
      <c r="MU1550" s="262"/>
    </row>
    <row r="1551" spans="1:359" x14ac:dyDescent="0.2">
      <c r="A1551" s="241" t="s">
        <v>513</v>
      </c>
      <c r="B1551" s="476" t="s">
        <v>1090</v>
      </c>
      <c r="C1551" s="326" t="s">
        <v>784</v>
      </c>
      <c r="D1551" s="283" t="s">
        <v>514</v>
      </c>
      <c r="E1551" s="503">
        <v>0</v>
      </c>
      <c r="F1551" s="471">
        <v>626</v>
      </c>
      <c r="G1551" s="471">
        <v>486</v>
      </c>
      <c r="H1551" s="471">
        <v>370</v>
      </c>
      <c r="I1551" s="471">
        <v>217</v>
      </c>
      <c r="J1551" s="471">
        <v>105</v>
      </c>
      <c r="K1551" s="471">
        <v>67</v>
      </c>
      <c r="L1551" s="471">
        <v>33</v>
      </c>
      <c r="M1551" s="471">
        <v>2</v>
      </c>
      <c r="N1551" s="496">
        <v>1906</v>
      </c>
      <c r="O1551" s="503">
        <v>10</v>
      </c>
      <c r="P1551" s="471">
        <v>0</v>
      </c>
      <c r="Q1551" s="471">
        <v>0</v>
      </c>
      <c r="R1551" s="471">
        <v>0</v>
      </c>
      <c r="S1551" s="471">
        <v>0</v>
      </c>
      <c r="T1551" s="471">
        <v>0</v>
      </c>
      <c r="U1551" s="471">
        <v>0</v>
      </c>
      <c r="V1551" s="471">
        <v>0</v>
      </c>
      <c r="W1551" s="471">
        <v>0</v>
      </c>
      <c r="X1551" s="496">
        <v>0</v>
      </c>
      <c r="Y1551" s="503">
        <v>25</v>
      </c>
      <c r="Z1551" s="471">
        <v>0</v>
      </c>
      <c r="AA1551" s="471">
        <v>0</v>
      </c>
      <c r="AB1551" s="471">
        <v>0</v>
      </c>
      <c r="AC1551" s="471">
        <v>0</v>
      </c>
      <c r="AD1551" s="471">
        <v>0</v>
      </c>
      <c r="AE1551" s="471">
        <v>0</v>
      </c>
      <c r="AF1551" s="471">
        <v>0</v>
      </c>
      <c r="AG1551" s="471">
        <v>0</v>
      </c>
      <c r="AH1551" s="496">
        <v>0</v>
      </c>
      <c r="AI1551" s="503">
        <v>50</v>
      </c>
      <c r="AJ1551" s="471">
        <v>0</v>
      </c>
      <c r="AK1551" s="471">
        <v>0</v>
      </c>
      <c r="AL1551" s="471">
        <v>0</v>
      </c>
      <c r="AM1551" s="471">
        <v>0</v>
      </c>
      <c r="AN1551" s="471">
        <v>0</v>
      </c>
      <c r="AO1551" s="471">
        <v>0</v>
      </c>
      <c r="AP1551" s="471">
        <v>0</v>
      </c>
      <c r="AQ1551" s="471">
        <v>0</v>
      </c>
      <c r="AR1551" s="496">
        <v>0</v>
      </c>
      <c r="AS1551" s="503">
        <v>100</v>
      </c>
      <c r="AT1551" s="471">
        <v>1</v>
      </c>
      <c r="AU1551" s="471">
        <v>1</v>
      </c>
      <c r="AV1551" s="471">
        <v>0</v>
      </c>
      <c r="AW1551" s="471">
        <v>1</v>
      </c>
      <c r="AX1551" s="471">
        <v>0</v>
      </c>
      <c r="AY1551" s="471">
        <v>0</v>
      </c>
      <c r="AZ1551" s="471">
        <v>0</v>
      </c>
      <c r="BA1551" s="471">
        <v>0</v>
      </c>
      <c r="BB1551" s="496">
        <v>3</v>
      </c>
      <c r="BC1551" s="503">
        <v>0</v>
      </c>
      <c r="BD1551" s="471">
        <v>0</v>
      </c>
      <c r="BE1551" s="471">
        <v>0</v>
      </c>
      <c r="BF1551" s="471">
        <v>0</v>
      </c>
      <c r="BG1551" s="471">
        <v>0</v>
      </c>
      <c r="BH1551" s="471">
        <v>0</v>
      </c>
      <c r="BI1551" s="471">
        <v>0</v>
      </c>
      <c r="BJ1551" s="471">
        <v>0</v>
      </c>
      <c r="BK1551" s="471">
        <v>0</v>
      </c>
      <c r="BL1551" s="496">
        <v>0</v>
      </c>
      <c r="BM1551" s="471">
        <v>1</v>
      </c>
      <c r="BN1551" s="471">
        <v>1</v>
      </c>
      <c r="BO1551" s="471">
        <v>0</v>
      </c>
      <c r="BP1551" s="471">
        <v>1</v>
      </c>
      <c r="BQ1551" s="471">
        <v>0</v>
      </c>
      <c r="BR1551" s="471">
        <v>0</v>
      </c>
      <c r="BS1551" s="471">
        <v>0</v>
      </c>
      <c r="BT1551" s="471">
        <v>0</v>
      </c>
      <c r="BU1551" s="496">
        <v>3</v>
      </c>
      <c r="BV1551" s="471">
        <v>627</v>
      </c>
      <c r="BW1551" s="471">
        <v>487</v>
      </c>
      <c r="BX1551" s="471">
        <v>370</v>
      </c>
      <c r="BY1551" s="471">
        <v>218</v>
      </c>
      <c r="BZ1551" s="471">
        <v>105</v>
      </c>
      <c r="CA1551" s="471">
        <v>67</v>
      </c>
      <c r="CB1551" s="471">
        <v>33</v>
      </c>
      <c r="CC1551" s="471">
        <v>2</v>
      </c>
      <c r="CD1551" s="496">
        <v>1909</v>
      </c>
      <c r="CE1551" s="503">
        <v>10</v>
      </c>
      <c r="CF1551" s="471">
        <v>0</v>
      </c>
      <c r="CG1551" s="471">
        <v>0</v>
      </c>
      <c r="CH1551" s="471">
        <v>0</v>
      </c>
      <c r="CI1551" s="471">
        <v>0</v>
      </c>
      <c r="CJ1551" s="471">
        <v>0</v>
      </c>
      <c r="CK1551" s="471">
        <v>0</v>
      </c>
      <c r="CL1551" s="471">
        <v>0</v>
      </c>
      <c r="CM1551" s="471">
        <v>0</v>
      </c>
      <c r="CN1551" s="496">
        <v>0</v>
      </c>
      <c r="CO1551" s="503">
        <v>25</v>
      </c>
      <c r="CP1551" s="471">
        <v>0</v>
      </c>
      <c r="CQ1551" s="471">
        <v>0</v>
      </c>
      <c r="CR1551" s="471">
        <v>0</v>
      </c>
      <c r="CS1551" s="471">
        <v>0</v>
      </c>
      <c r="CT1551" s="471">
        <v>0</v>
      </c>
      <c r="CU1551" s="471">
        <v>0</v>
      </c>
      <c r="CV1551" s="471">
        <v>0</v>
      </c>
      <c r="CW1551" s="471">
        <v>0</v>
      </c>
      <c r="CX1551" s="496">
        <v>0</v>
      </c>
      <c r="CY1551" s="503">
        <v>50</v>
      </c>
      <c r="CZ1551" s="471">
        <v>0</v>
      </c>
      <c r="DA1551" s="471">
        <v>0</v>
      </c>
      <c r="DB1551" s="471">
        <v>0</v>
      </c>
      <c r="DC1551" s="471">
        <v>0</v>
      </c>
      <c r="DD1551" s="471">
        <v>0</v>
      </c>
      <c r="DE1551" s="471">
        <v>0</v>
      </c>
      <c r="DF1551" s="471">
        <v>0</v>
      </c>
      <c r="DG1551" s="471">
        <v>0</v>
      </c>
      <c r="DH1551" s="496">
        <v>0</v>
      </c>
      <c r="DI1551" s="503">
        <v>100</v>
      </c>
      <c r="DJ1551" s="471">
        <v>79</v>
      </c>
      <c r="DK1551" s="471">
        <v>64</v>
      </c>
      <c r="DL1551" s="471">
        <v>27</v>
      </c>
      <c r="DM1551" s="471">
        <v>30</v>
      </c>
      <c r="DN1551" s="471">
        <v>14</v>
      </c>
      <c r="DO1551" s="471">
        <v>10</v>
      </c>
      <c r="DP1551" s="471">
        <v>9</v>
      </c>
      <c r="DQ1551" s="471">
        <v>0</v>
      </c>
      <c r="DR1551" s="496">
        <v>233</v>
      </c>
      <c r="DS1551" s="503">
        <v>0</v>
      </c>
      <c r="DT1551" s="471">
        <v>0</v>
      </c>
      <c r="DU1551" s="471">
        <v>0</v>
      </c>
      <c r="DV1551" s="471">
        <v>0</v>
      </c>
      <c r="DW1551" s="471">
        <v>0</v>
      </c>
      <c r="DX1551" s="471">
        <v>0</v>
      </c>
      <c r="DY1551" s="471">
        <v>0</v>
      </c>
      <c r="DZ1551" s="471">
        <v>0</v>
      </c>
      <c r="EA1551" s="471">
        <v>0</v>
      </c>
      <c r="EB1551" s="496">
        <v>0</v>
      </c>
      <c r="EC1551" s="471">
        <v>79</v>
      </c>
      <c r="ED1551" s="471">
        <v>64</v>
      </c>
      <c r="EE1551" s="471">
        <v>27</v>
      </c>
      <c r="EF1551" s="471">
        <v>30</v>
      </c>
      <c r="EG1551" s="471">
        <v>14</v>
      </c>
      <c r="EH1551" s="471">
        <v>10</v>
      </c>
      <c r="EI1551" s="471">
        <v>9</v>
      </c>
      <c r="EJ1551" s="471">
        <v>0</v>
      </c>
      <c r="EK1551" s="496">
        <v>233</v>
      </c>
      <c r="EL1551" s="518">
        <v>50</v>
      </c>
      <c r="EM1551" s="471">
        <v>0</v>
      </c>
      <c r="EN1551" s="471">
        <v>0</v>
      </c>
      <c r="EO1551" s="471">
        <v>0</v>
      </c>
      <c r="EP1551" s="471">
        <v>0</v>
      </c>
      <c r="EQ1551" s="471">
        <v>0</v>
      </c>
      <c r="ER1551" s="471">
        <v>0</v>
      </c>
      <c r="ES1551" s="471">
        <v>0</v>
      </c>
      <c r="ET1551" s="471">
        <v>0</v>
      </c>
      <c r="EU1551" s="496">
        <v>0</v>
      </c>
      <c r="EV1551" s="503">
        <v>100</v>
      </c>
      <c r="EW1551" s="471">
        <v>0</v>
      </c>
      <c r="EX1551" s="471">
        <v>0</v>
      </c>
      <c r="EY1551" s="471">
        <v>0</v>
      </c>
      <c r="EZ1551" s="471">
        <v>0</v>
      </c>
      <c r="FA1551" s="471">
        <v>0</v>
      </c>
      <c r="FB1551" s="471">
        <v>0</v>
      </c>
      <c r="FC1551" s="471">
        <v>0</v>
      </c>
      <c r="FD1551" s="471">
        <v>0</v>
      </c>
      <c r="FE1551" s="496">
        <v>0</v>
      </c>
      <c r="FF1551" s="503">
        <v>150</v>
      </c>
      <c r="FG1551" s="471">
        <v>0</v>
      </c>
      <c r="FH1551" s="471">
        <v>0</v>
      </c>
      <c r="FI1551" s="471">
        <v>0</v>
      </c>
      <c r="FJ1551" s="471">
        <v>0</v>
      </c>
      <c r="FK1551" s="471">
        <v>0</v>
      </c>
      <c r="FL1551" s="471">
        <v>0</v>
      </c>
      <c r="FM1551" s="471">
        <v>0</v>
      </c>
      <c r="FN1551" s="471">
        <v>0</v>
      </c>
      <c r="FO1551" s="496">
        <v>0</v>
      </c>
      <c r="FP1551" s="503">
        <v>200</v>
      </c>
      <c r="FQ1551" s="471">
        <v>31</v>
      </c>
      <c r="FR1551" s="471">
        <v>12</v>
      </c>
      <c r="FS1551" s="471">
        <v>5</v>
      </c>
      <c r="FT1551" s="471">
        <v>4</v>
      </c>
      <c r="FU1551" s="471">
        <v>2</v>
      </c>
      <c r="FV1551" s="471">
        <v>1</v>
      </c>
      <c r="FW1551" s="471">
        <v>2</v>
      </c>
      <c r="FX1551" s="471">
        <v>1</v>
      </c>
      <c r="FY1551" s="496">
        <v>58</v>
      </c>
      <c r="FZ1551" s="503">
        <v>0</v>
      </c>
      <c r="GA1551" s="471">
        <v>0</v>
      </c>
      <c r="GB1551" s="471">
        <v>0</v>
      </c>
      <c r="GC1551" s="471">
        <v>0</v>
      </c>
      <c r="GD1551" s="471">
        <v>0</v>
      </c>
      <c r="GE1551" s="471">
        <v>0</v>
      </c>
      <c r="GF1551" s="471">
        <v>0</v>
      </c>
      <c r="GG1551" s="471">
        <v>0</v>
      </c>
      <c r="GH1551" s="471">
        <v>0</v>
      </c>
      <c r="GI1551" s="496">
        <v>0</v>
      </c>
      <c r="GJ1551" s="471">
        <v>31</v>
      </c>
      <c r="GK1551" s="471">
        <v>12</v>
      </c>
      <c r="GL1551" s="471">
        <v>5</v>
      </c>
      <c r="GM1551" s="471">
        <v>4</v>
      </c>
      <c r="GN1551" s="471">
        <v>2</v>
      </c>
      <c r="GO1551" s="471">
        <v>1</v>
      </c>
      <c r="GP1551" s="471">
        <v>2</v>
      </c>
      <c r="GQ1551" s="471">
        <v>1</v>
      </c>
      <c r="GR1551" s="496">
        <v>58</v>
      </c>
      <c r="GS1551" s="503">
        <v>100</v>
      </c>
      <c r="GT1551" s="471">
        <v>0</v>
      </c>
      <c r="GU1551" s="471">
        <v>0</v>
      </c>
      <c r="GV1551" s="471">
        <v>0</v>
      </c>
      <c r="GW1551" s="471">
        <v>0</v>
      </c>
      <c r="GX1551" s="471">
        <v>0</v>
      </c>
      <c r="GY1551" s="471">
        <v>0</v>
      </c>
      <c r="GZ1551" s="471">
        <v>0</v>
      </c>
      <c r="HA1551" s="471">
        <v>0</v>
      </c>
      <c r="HB1551" s="496">
        <v>0</v>
      </c>
      <c r="HC1551" s="503">
        <v>150</v>
      </c>
      <c r="HD1551" s="471">
        <v>0</v>
      </c>
      <c r="HE1551" s="471">
        <v>0</v>
      </c>
      <c r="HF1551" s="471">
        <v>0</v>
      </c>
      <c r="HG1551" s="471">
        <v>0</v>
      </c>
      <c r="HH1551" s="471">
        <v>0</v>
      </c>
      <c r="HI1551" s="471">
        <v>0</v>
      </c>
      <c r="HJ1551" s="471">
        <v>0</v>
      </c>
      <c r="HK1551" s="471">
        <v>0</v>
      </c>
      <c r="HL1551" s="496">
        <v>0</v>
      </c>
      <c r="HM1551" s="503">
        <v>200</v>
      </c>
      <c r="HN1551" s="471">
        <v>0</v>
      </c>
      <c r="HO1551" s="471">
        <v>0</v>
      </c>
      <c r="HP1551" s="471">
        <v>0</v>
      </c>
      <c r="HQ1551" s="471">
        <v>0</v>
      </c>
      <c r="HR1551" s="471">
        <v>0</v>
      </c>
      <c r="HS1551" s="471">
        <v>0</v>
      </c>
      <c r="HT1551" s="471">
        <v>0</v>
      </c>
      <c r="HU1551" s="471">
        <v>0</v>
      </c>
      <c r="HV1551" s="496">
        <v>0</v>
      </c>
      <c r="HW1551" s="503">
        <v>250</v>
      </c>
      <c r="HX1551" s="471">
        <v>0</v>
      </c>
      <c r="HY1551" s="471">
        <v>0</v>
      </c>
      <c r="HZ1551" s="471">
        <v>0</v>
      </c>
      <c r="IA1551" s="471">
        <v>0</v>
      </c>
      <c r="IB1551" s="471">
        <v>0</v>
      </c>
      <c r="IC1551" s="471">
        <v>0</v>
      </c>
      <c r="ID1551" s="471">
        <v>0</v>
      </c>
      <c r="IE1551" s="471">
        <v>0</v>
      </c>
      <c r="IF1551" s="496">
        <v>0</v>
      </c>
      <c r="IG1551" s="503">
        <v>300</v>
      </c>
      <c r="IH1551" s="471">
        <v>15</v>
      </c>
      <c r="II1551" s="471">
        <v>8</v>
      </c>
      <c r="IJ1551" s="471">
        <v>7</v>
      </c>
      <c r="IK1551" s="471">
        <v>2</v>
      </c>
      <c r="IL1551" s="471">
        <v>0</v>
      </c>
      <c r="IM1551" s="471">
        <v>1</v>
      </c>
      <c r="IN1551" s="471">
        <v>0</v>
      </c>
      <c r="IO1551" s="471">
        <v>0</v>
      </c>
      <c r="IP1551" s="496">
        <v>33</v>
      </c>
      <c r="IQ1551" s="503">
        <v>0</v>
      </c>
      <c r="IR1551" s="471">
        <v>0</v>
      </c>
      <c r="IS1551" s="471">
        <v>0</v>
      </c>
      <c r="IT1551" s="471">
        <v>0</v>
      </c>
      <c r="IU1551" s="471">
        <v>0</v>
      </c>
      <c r="IV1551" s="471">
        <v>0</v>
      </c>
      <c r="IW1551" s="471">
        <v>0</v>
      </c>
      <c r="IX1551" s="471">
        <v>0</v>
      </c>
      <c r="IY1551" s="471">
        <v>0</v>
      </c>
      <c r="IZ1551" s="496">
        <v>0</v>
      </c>
      <c r="JA1551" s="471">
        <v>15</v>
      </c>
      <c r="JB1551" s="471">
        <v>8</v>
      </c>
      <c r="JC1551" s="471">
        <v>7</v>
      </c>
      <c r="JD1551" s="471">
        <v>2</v>
      </c>
      <c r="JE1551" s="471">
        <v>0</v>
      </c>
      <c r="JF1551" s="471">
        <v>1</v>
      </c>
      <c r="JG1551" s="471">
        <v>0</v>
      </c>
      <c r="JH1551" s="471">
        <v>0</v>
      </c>
      <c r="JI1551" s="471">
        <v>33</v>
      </c>
      <c r="JJ1551" s="503">
        <v>0</v>
      </c>
      <c r="JK1551" s="471">
        <v>131</v>
      </c>
      <c r="JL1551" s="471">
        <v>81</v>
      </c>
      <c r="JM1551" s="471">
        <v>102</v>
      </c>
      <c r="JN1551" s="471">
        <v>68</v>
      </c>
      <c r="JO1551" s="471">
        <v>38</v>
      </c>
      <c r="JP1551" s="471">
        <v>22</v>
      </c>
      <c r="JQ1551" s="471">
        <v>9</v>
      </c>
      <c r="JR1551" s="471">
        <v>1</v>
      </c>
      <c r="JS1551" s="496">
        <v>452</v>
      </c>
      <c r="JT1551" s="503">
        <v>10</v>
      </c>
      <c r="JU1551" s="471">
        <v>0</v>
      </c>
      <c r="JV1551" s="471">
        <v>0</v>
      </c>
      <c r="JW1551" s="471">
        <v>0</v>
      </c>
      <c r="JX1551" s="471">
        <v>0</v>
      </c>
      <c r="JY1551" s="471">
        <v>0</v>
      </c>
      <c r="JZ1551" s="471">
        <v>0</v>
      </c>
      <c r="KA1551" s="471">
        <v>0</v>
      </c>
      <c r="KB1551" s="471">
        <v>0</v>
      </c>
      <c r="KC1551" s="496">
        <v>0</v>
      </c>
      <c r="KD1551" s="503">
        <v>50</v>
      </c>
      <c r="KE1551" s="471">
        <v>0</v>
      </c>
      <c r="KF1551" s="471">
        <v>0</v>
      </c>
      <c r="KG1551" s="471">
        <v>0</v>
      </c>
      <c r="KH1551" s="471">
        <v>0</v>
      </c>
      <c r="KI1551" s="471">
        <v>0</v>
      </c>
      <c r="KJ1551" s="471">
        <v>0</v>
      </c>
      <c r="KK1551" s="471">
        <v>0</v>
      </c>
      <c r="KL1551" s="471">
        <v>0</v>
      </c>
      <c r="KM1551" s="496">
        <v>0</v>
      </c>
      <c r="KN1551" s="503">
        <v>0</v>
      </c>
      <c r="KO1551" s="471">
        <v>0</v>
      </c>
      <c r="KP1551" s="471">
        <v>0</v>
      </c>
      <c r="KQ1551" s="471">
        <v>0</v>
      </c>
      <c r="KR1551" s="471">
        <v>0</v>
      </c>
      <c r="KS1551" s="471">
        <v>0</v>
      </c>
      <c r="KT1551" s="471">
        <v>0</v>
      </c>
      <c r="KU1551" s="471">
        <v>0</v>
      </c>
      <c r="KV1551" s="471">
        <v>0</v>
      </c>
      <c r="KW1551" s="496">
        <v>0</v>
      </c>
      <c r="KX1551" s="471">
        <v>131</v>
      </c>
      <c r="KY1551" s="471">
        <v>81</v>
      </c>
      <c r="KZ1551" s="471">
        <v>102</v>
      </c>
      <c r="LA1551" s="471">
        <v>68</v>
      </c>
      <c r="LB1551" s="471">
        <v>38</v>
      </c>
      <c r="LC1551" s="471">
        <v>22</v>
      </c>
      <c r="LD1551" s="471">
        <v>9</v>
      </c>
      <c r="LE1551" s="471">
        <v>1</v>
      </c>
      <c r="LF1551" s="496">
        <v>452</v>
      </c>
      <c r="LG1551" s="262"/>
      <c r="LH1551" s="262"/>
      <c r="LI1551" s="262"/>
      <c r="LJ1551" s="262"/>
      <c r="LK1551" s="262"/>
      <c r="LL1551" s="262"/>
      <c r="LM1551" s="262"/>
      <c r="LN1551" s="262"/>
      <c r="LO1551" s="262"/>
      <c r="LP1551" s="262"/>
      <c r="LQ1551" s="262"/>
      <c r="LR1551" s="262"/>
      <c r="LS1551" s="262"/>
      <c r="LT1551" s="262"/>
      <c r="LU1551" s="262"/>
      <c r="LV1551" s="262"/>
      <c r="LW1551" s="262"/>
      <c r="LX1551" s="262"/>
      <c r="LY1551" s="262"/>
      <c r="LZ1551" s="262"/>
      <c r="MA1551" s="262"/>
      <c r="MB1551" s="262"/>
      <c r="MC1551" s="262"/>
      <c r="MD1551" s="262"/>
      <c r="ME1551" s="262"/>
      <c r="MF1551" s="262"/>
      <c r="MG1551" s="262"/>
      <c r="MH1551" s="262"/>
      <c r="MI1551" s="262"/>
      <c r="MJ1551" s="262"/>
      <c r="MK1551" s="262"/>
      <c r="ML1551" s="262"/>
      <c r="MM1551" s="262"/>
      <c r="MN1551" s="262"/>
      <c r="MO1551" s="262"/>
      <c r="MP1551" s="262"/>
      <c r="MQ1551" s="262"/>
      <c r="MR1551" s="262"/>
      <c r="MS1551" s="262"/>
      <c r="MT1551" s="262"/>
      <c r="MU1551" s="262"/>
    </row>
    <row r="1552" spans="1:359" x14ac:dyDescent="0.2">
      <c r="A1552" s="241" t="s">
        <v>515</v>
      </c>
      <c r="B1552" s="476" t="s">
        <v>1091</v>
      </c>
      <c r="C1552" s="326" t="s">
        <v>870</v>
      </c>
      <c r="D1552" s="283" t="s">
        <v>1092</v>
      </c>
      <c r="E1552" s="503">
        <v>0</v>
      </c>
      <c r="F1552" s="471">
        <v>967</v>
      </c>
      <c r="G1552" s="471">
        <v>276</v>
      </c>
      <c r="H1552" s="471">
        <v>185</v>
      </c>
      <c r="I1552" s="471">
        <v>84</v>
      </c>
      <c r="J1552" s="471">
        <v>31</v>
      </c>
      <c r="K1552" s="471">
        <v>21</v>
      </c>
      <c r="L1552" s="471">
        <v>12</v>
      </c>
      <c r="M1552" s="471">
        <v>1</v>
      </c>
      <c r="N1552" s="496">
        <v>1577</v>
      </c>
      <c r="O1552" s="503">
        <v>10</v>
      </c>
      <c r="P1552" s="471">
        <v>0</v>
      </c>
      <c r="Q1552" s="471">
        <v>0</v>
      </c>
      <c r="R1552" s="471">
        <v>0</v>
      </c>
      <c r="S1552" s="471">
        <v>0</v>
      </c>
      <c r="T1552" s="471">
        <v>0</v>
      </c>
      <c r="U1552" s="471">
        <v>0</v>
      </c>
      <c r="V1552" s="471">
        <v>0</v>
      </c>
      <c r="W1552" s="471">
        <v>0</v>
      </c>
      <c r="X1552" s="496">
        <v>0</v>
      </c>
      <c r="Y1552" s="503">
        <v>25</v>
      </c>
      <c r="Z1552" s="471">
        <v>0</v>
      </c>
      <c r="AA1552" s="471">
        <v>0</v>
      </c>
      <c r="AB1552" s="471">
        <v>0</v>
      </c>
      <c r="AC1552" s="471">
        <v>0</v>
      </c>
      <c r="AD1552" s="471">
        <v>0</v>
      </c>
      <c r="AE1552" s="471">
        <v>0</v>
      </c>
      <c r="AF1552" s="471">
        <v>0</v>
      </c>
      <c r="AG1552" s="471">
        <v>0</v>
      </c>
      <c r="AH1552" s="496">
        <v>0</v>
      </c>
      <c r="AI1552" s="503">
        <v>50</v>
      </c>
      <c r="AJ1552" s="471">
        <v>0</v>
      </c>
      <c r="AK1552" s="471">
        <v>0</v>
      </c>
      <c r="AL1552" s="471">
        <v>0</v>
      </c>
      <c r="AM1552" s="471">
        <v>0</v>
      </c>
      <c r="AN1552" s="471">
        <v>0</v>
      </c>
      <c r="AO1552" s="471">
        <v>0</v>
      </c>
      <c r="AP1552" s="471">
        <v>0</v>
      </c>
      <c r="AQ1552" s="471">
        <v>0</v>
      </c>
      <c r="AR1552" s="496">
        <v>0</v>
      </c>
      <c r="AS1552" s="503">
        <v>100</v>
      </c>
      <c r="AT1552" s="471">
        <v>0</v>
      </c>
      <c r="AU1552" s="471">
        <v>0</v>
      </c>
      <c r="AV1552" s="471">
        <v>0</v>
      </c>
      <c r="AW1552" s="471">
        <v>0</v>
      </c>
      <c r="AX1552" s="471">
        <v>0</v>
      </c>
      <c r="AY1552" s="471">
        <v>0</v>
      </c>
      <c r="AZ1552" s="471">
        <v>0</v>
      </c>
      <c r="BA1552" s="471">
        <v>0</v>
      </c>
      <c r="BB1552" s="496">
        <v>0</v>
      </c>
      <c r="BC1552" s="503">
        <v>0</v>
      </c>
      <c r="BD1552" s="471">
        <v>0</v>
      </c>
      <c r="BE1552" s="471">
        <v>0</v>
      </c>
      <c r="BF1552" s="471">
        <v>0</v>
      </c>
      <c r="BG1552" s="471">
        <v>0</v>
      </c>
      <c r="BH1552" s="471">
        <v>0</v>
      </c>
      <c r="BI1552" s="471">
        <v>0</v>
      </c>
      <c r="BJ1552" s="471">
        <v>0</v>
      </c>
      <c r="BK1552" s="471">
        <v>0</v>
      </c>
      <c r="BL1552" s="496">
        <v>0</v>
      </c>
      <c r="BM1552" s="471">
        <v>0</v>
      </c>
      <c r="BN1552" s="471">
        <v>0</v>
      </c>
      <c r="BO1552" s="471">
        <v>0</v>
      </c>
      <c r="BP1552" s="471">
        <v>0</v>
      </c>
      <c r="BQ1552" s="471">
        <v>0</v>
      </c>
      <c r="BR1552" s="471">
        <v>0</v>
      </c>
      <c r="BS1552" s="471">
        <v>0</v>
      </c>
      <c r="BT1552" s="471">
        <v>0</v>
      </c>
      <c r="BU1552" s="496">
        <v>0</v>
      </c>
      <c r="BV1552" s="471">
        <v>967</v>
      </c>
      <c r="BW1552" s="471">
        <v>276</v>
      </c>
      <c r="BX1552" s="471">
        <v>185</v>
      </c>
      <c r="BY1552" s="471">
        <v>84</v>
      </c>
      <c r="BZ1552" s="471">
        <v>31</v>
      </c>
      <c r="CA1552" s="471">
        <v>21</v>
      </c>
      <c r="CB1552" s="471">
        <v>12</v>
      </c>
      <c r="CC1552" s="471">
        <v>1</v>
      </c>
      <c r="CD1552" s="496">
        <v>1577</v>
      </c>
      <c r="CE1552" s="503">
        <v>10</v>
      </c>
      <c r="CF1552" s="471">
        <v>0</v>
      </c>
      <c r="CG1552" s="471">
        <v>0</v>
      </c>
      <c r="CH1552" s="471">
        <v>0</v>
      </c>
      <c r="CI1552" s="471">
        <v>0</v>
      </c>
      <c r="CJ1552" s="471">
        <v>0</v>
      </c>
      <c r="CK1552" s="471">
        <v>0</v>
      </c>
      <c r="CL1552" s="471">
        <v>0</v>
      </c>
      <c r="CM1552" s="471">
        <v>0</v>
      </c>
      <c r="CN1552" s="496">
        <v>0</v>
      </c>
      <c r="CO1552" s="503">
        <v>25</v>
      </c>
      <c r="CP1552" s="471">
        <v>0</v>
      </c>
      <c r="CQ1552" s="471">
        <v>0</v>
      </c>
      <c r="CR1552" s="471">
        <v>0</v>
      </c>
      <c r="CS1552" s="471">
        <v>0</v>
      </c>
      <c r="CT1552" s="471">
        <v>0</v>
      </c>
      <c r="CU1552" s="471">
        <v>0</v>
      </c>
      <c r="CV1552" s="471">
        <v>0</v>
      </c>
      <c r="CW1552" s="471">
        <v>0</v>
      </c>
      <c r="CX1552" s="496">
        <v>0</v>
      </c>
      <c r="CY1552" s="503">
        <v>50</v>
      </c>
      <c r="CZ1552" s="471">
        <v>338</v>
      </c>
      <c r="DA1552" s="471">
        <v>25</v>
      </c>
      <c r="DB1552" s="471">
        <v>24</v>
      </c>
      <c r="DC1552" s="471">
        <v>6</v>
      </c>
      <c r="DD1552" s="471">
        <v>6</v>
      </c>
      <c r="DE1552" s="471">
        <v>2</v>
      </c>
      <c r="DF1552" s="471">
        <v>3</v>
      </c>
      <c r="DG1552" s="471">
        <v>1</v>
      </c>
      <c r="DH1552" s="496">
        <v>405</v>
      </c>
      <c r="DI1552" s="503">
        <v>100</v>
      </c>
      <c r="DJ1552" s="471">
        <v>0</v>
      </c>
      <c r="DK1552" s="471">
        <v>0</v>
      </c>
      <c r="DL1552" s="471">
        <v>0</v>
      </c>
      <c r="DM1552" s="471">
        <v>0</v>
      </c>
      <c r="DN1552" s="471">
        <v>0</v>
      </c>
      <c r="DO1552" s="471">
        <v>0</v>
      </c>
      <c r="DP1552" s="471">
        <v>0</v>
      </c>
      <c r="DQ1552" s="471">
        <v>0</v>
      </c>
      <c r="DR1552" s="496">
        <v>0</v>
      </c>
      <c r="DS1552" s="503">
        <v>0</v>
      </c>
      <c r="DT1552" s="471">
        <v>0</v>
      </c>
      <c r="DU1552" s="471">
        <v>0</v>
      </c>
      <c r="DV1552" s="471">
        <v>0</v>
      </c>
      <c r="DW1552" s="471">
        <v>0</v>
      </c>
      <c r="DX1552" s="471">
        <v>0</v>
      </c>
      <c r="DY1552" s="471">
        <v>0</v>
      </c>
      <c r="DZ1552" s="471">
        <v>0</v>
      </c>
      <c r="EA1552" s="471">
        <v>0</v>
      </c>
      <c r="EB1552" s="496">
        <v>0</v>
      </c>
      <c r="EC1552" s="471">
        <v>338</v>
      </c>
      <c r="ED1552" s="471">
        <v>25</v>
      </c>
      <c r="EE1552" s="471">
        <v>24</v>
      </c>
      <c r="EF1552" s="471">
        <v>6</v>
      </c>
      <c r="EG1552" s="471">
        <v>6</v>
      </c>
      <c r="EH1552" s="471">
        <v>2</v>
      </c>
      <c r="EI1552" s="471">
        <v>3</v>
      </c>
      <c r="EJ1552" s="471">
        <v>1</v>
      </c>
      <c r="EK1552" s="496">
        <v>405</v>
      </c>
      <c r="EL1552" s="518">
        <v>50</v>
      </c>
      <c r="EM1552" s="471">
        <v>27</v>
      </c>
      <c r="EN1552" s="471">
        <v>8</v>
      </c>
      <c r="EO1552" s="471">
        <v>3</v>
      </c>
      <c r="EP1552" s="471">
        <v>1</v>
      </c>
      <c r="EQ1552" s="471">
        <v>0</v>
      </c>
      <c r="ER1552" s="471">
        <v>0</v>
      </c>
      <c r="ES1552" s="471">
        <v>0</v>
      </c>
      <c r="ET1552" s="471">
        <v>0</v>
      </c>
      <c r="EU1552" s="496">
        <v>39</v>
      </c>
      <c r="EV1552" s="503">
        <v>100</v>
      </c>
      <c r="EW1552" s="471">
        <v>0</v>
      </c>
      <c r="EX1552" s="471">
        <v>0</v>
      </c>
      <c r="EY1552" s="471">
        <v>0</v>
      </c>
      <c r="EZ1552" s="471">
        <v>0</v>
      </c>
      <c r="FA1552" s="471">
        <v>0</v>
      </c>
      <c r="FB1552" s="471">
        <v>0</v>
      </c>
      <c r="FC1552" s="471">
        <v>0</v>
      </c>
      <c r="FD1552" s="471">
        <v>0</v>
      </c>
      <c r="FE1552" s="496">
        <v>0</v>
      </c>
      <c r="FF1552" s="503">
        <v>150</v>
      </c>
      <c r="FG1552" s="471">
        <v>0</v>
      </c>
      <c r="FH1552" s="471">
        <v>0</v>
      </c>
      <c r="FI1552" s="471">
        <v>0</v>
      </c>
      <c r="FJ1552" s="471">
        <v>0</v>
      </c>
      <c r="FK1552" s="471">
        <v>0</v>
      </c>
      <c r="FL1552" s="471">
        <v>0</v>
      </c>
      <c r="FM1552" s="471">
        <v>0</v>
      </c>
      <c r="FN1552" s="471">
        <v>0</v>
      </c>
      <c r="FO1552" s="496">
        <v>0</v>
      </c>
      <c r="FP1552" s="503">
        <v>200</v>
      </c>
      <c r="FQ1552" s="471">
        <v>0</v>
      </c>
      <c r="FR1552" s="471">
        <v>0</v>
      </c>
      <c r="FS1552" s="471">
        <v>0</v>
      </c>
      <c r="FT1552" s="471">
        <v>0</v>
      </c>
      <c r="FU1552" s="471">
        <v>0</v>
      </c>
      <c r="FV1552" s="471">
        <v>0</v>
      </c>
      <c r="FW1552" s="471">
        <v>0</v>
      </c>
      <c r="FX1552" s="471">
        <v>0</v>
      </c>
      <c r="FY1552" s="496">
        <v>0</v>
      </c>
      <c r="FZ1552" s="503">
        <v>0</v>
      </c>
      <c r="GA1552" s="471">
        <v>0</v>
      </c>
      <c r="GB1552" s="471">
        <v>0</v>
      </c>
      <c r="GC1552" s="471">
        <v>0</v>
      </c>
      <c r="GD1552" s="471">
        <v>0</v>
      </c>
      <c r="GE1552" s="471">
        <v>0</v>
      </c>
      <c r="GF1552" s="471">
        <v>0</v>
      </c>
      <c r="GG1552" s="471">
        <v>0</v>
      </c>
      <c r="GH1552" s="471">
        <v>0</v>
      </c>
      <c r="GI1552" s="496">
        <v>0</v>
      </c>
      <c r="GJ1552" s="471">
        <v>27</v>
      </c>
      <c r="GK1552" s="471">
        <v>8</v>
      </c>
      <c r="GL1552" s="471">
        <v>3</v>
      </c>
      <c r="GM1552" s="471">
        <v>1</v>
      </c>
      <c r="GN1552" s="471">
        <v>0</v>
      </c>
      <c r="GO1552" s="471">
        <v>0</v>
      </c>
      <c r="GP1552" s="471">
        <v>0</v>
      </c>
      <c r="GQ1552" s="471">
        <v>0</v>
      </c>
      <c r="GR1552" s="496">
        <v>39</v>
      </c>
      <c r="GS1552" s="503">
        <v>100</v>
      </c>
      <c r="GT1552" s="471">
        <v>0</v>
      </c>
      <c r="GU1552" s="471">
        <v>0</v>
      </c>
      <c r="GV1552" s="471">
        <v>0</v>
      </c>
      <c r="GW1552" s="471">
        <v>0</v>
      </c>
      <c r="GX1552" s="471">
        <v>0</v>
      </c>
      <c r="GY1552" s="471">
        <v>0</v>
      </c>
      <c r="GZ1552" s="471">
        <v>0</v>
      </c>
      <c r="HA1552" s="471">
        <v>0</v>
      </c>
      <c r="HB1552" s="496">
        <v>0</v>
      </c>
      <c r="HC1552" s="503">
        <v>150</v>
      </c>
      <c r="HD1552" s="471">
        <v>0</v>
      </c>
      <c r="HE1552" s="471">
        <v>0</v>
      </c>
      <c r="HF1552" s="471">
        <v>0</v>
      </c>
      <c r="HG1552" s="471">
        <v>0</v>
      </c>
      <c r="HH1552" s="471">
        <v>0</v>
      </c>
      <c r="HI1552" s="471">
        <v>0</v>
      </c>
      <c r="HJ1552" s="471">
        <v>0</v>
      </c>
      <c r="HK1552" s="471">
        <v>0</v>
      </c>
      <c r="HL1552" s="496">
        <v>0</v>
      </c>
      <c r="HM1552" s="503">
        <v>200</v>
      </c>
      <c r="HN1552" s="471">
        <v>0</v>
      </c>
      <c r="HO1552" s="471">
        <v>0</v>
      </c>
      <c r="HP1552" s="471">
        <v>0</v>
      </c>
      <c r="HQ1552" s="471">
        <v>0</v>
      </c>
      <c r="HR1552" s="471">
        <v>0</v>
      </c>
      <c r="HS1552" s="471">
        <v>0</v>
      </c>
      <c r="HT1552" s="471">
        <v>0</v>
      </c>
      <c r="HU1552" s="471">
        <v>0</v>
      </c>
      <c r="HV1552" s="496">
        <v>0</v>
      </c>
      <c r="HW1552" s="503">
        <v>250</v>
      </c>
      <c r="HX1552" s="471">
        <v>0</v>
      </c>
      <c r="HY1552" s="471">
        <v>0</v>
      </c>
      <c r="HZ1552" s="471">
        <v>0</v>
      </c>
      <c r="IA1552" s="471">
        <v>0</v>
      </c>
      <c r="IB1552" s="471">
        <v>0</v>
      </c>
      <c r="IC1552" s="471">
        <v>0</v>
      </c>
      <c r="ID1552" s="471">
        <v>0</v>
      </c>
      <c r="IE1552" s="471">
        <v>0</v>
      </c>
      <c r="IF1552" s="496">
        <v>0</v>
      </c>
      <c r="IG1552" s="503">
        <v>300</v>
      </c>
      <c r="IH1552" s="471">
        <v>0</v>
      </c>
      <c r="II1552" s="471">
        <v>0</v>
      </c>
      <c r="IJ1552" s="471">
        <v>0</v>
      </c>
      <c r="IK1552" s="471">
        <v>0</v>
      </c>
      <c r="IL1552" s="471">
        <v>0</v>
      </c>
      <c r="IM1552" s="471">
        <v>0</v>
      </c>
      <c r="IN1552" s="471">
        <v>0</v>
      </c>
      <c r="IO1552" s="471">
        <v>0</v>
      </c>
      <c r="IP1552" s="496">
        <v>0</v>
      </c>
      <c r="IQ1552" s="503">
        <v>50</v>
      </c>
      <c r="IR1552" s="471">
        <v>27</v>
      </c>
      <c r="IS1552" s="471">
        <v>4</v>
      </c>
      <c r="IT1552" s="471">
        <v>3</v>
      </c>
      <c r="IU1552" s="471">
        <v>3</v>
      </c>
      <c r="IV1552" s="471">
        <v>0</v>
      </c>
      <c r="IW1552" s="471">
        <v>0</v>
      </c>
      <c r="IX1552" s="471">
        <v>0</v>
      </c>
      <c r="IY1552" s="471">
        <v>0</v>
      </c>
      <c r="IZ1552" s="496">
        <v>37</v>
      </c>
      <c r="JA1552" s="471">
        <v>27</v>
      </c>
      <c r="JB1552" s="471">
        <v>4</v>
      </c>
      <c r="JC1552" s="471">
        <v>3</v>
      </c>
      <c r="JD1552" s="471">
        <v>3</v>
      </c>
      <c r="JE1552" s="471">
        <v>0</v>
      </c>
      <c r="JF1552" s="471">
        <v>0</v>
      </c>
      <c r="JG1552" s="471">
        <v>0</v>
      </c>
      <c r="JH1552" s="471">
        <v>0</v>
      </c>
      <c r="JI1552" s="471">
        <v>37</v>
      </c>
      <c r="JJ1552" s="503">
        <v>0</v>
      </c>
      <c r="JK1552" s="471">
        <v>92</v>
      </c>
      <c r="JL1552" s="471">
        <v>49</v>
      </c>
      <c r="JM1552" s="471">
        <v>55</v>
      </c>
      <c r="JN1552" s="471">
        <v>27</v>
      </c>
      <c r="JO1552" s="471">
        <v>15</v>
      </c>
      <c r="JP1552" s="471">
        <v>10</v>
      </c>
      <c r="JQ1552" s="471">
        <v>4</v>
      </c>
      <c r="JR1552" s="471">
        <v>0</v>
      </c>
      <c r="JS1552" s="496">
        <v>252</v>
      </c>
      <c r="JT1552" s="503">
        <v>10</v>
      </c>
      <c r="JU1552" s="471">
        <v>0</v>
      </c>
      <c r="JV1552" s="471">
        <v>0</v>
      </c>
      <c r="JW1552" s="471">
        <v>0</v>
      </c>
      <c r="JX1552" s="471">
        <v>0</v>
      </c>
      <c r="JY1552" s="471">
        <v>0</v>
      </c>
      <c r="JZ1552" s="471">
        <v>0</v>
      </c>
      <c r="KA1552" s="471">
        <v>0</v>
      </c>
      <c r="KB1552" s="471">
        <v>0</v>
      </c>
      <c r="KC1552" s="496">
        <v>0</v>
      </c>
      <c r="KD1552" s="503">
        <v>50</v>
      </c>
      <c r="KE1552" s="471">
        <v>0</v>
      </c>
      <c r="KF1552" s="471">
        <v>0</v>
      </c>
      <c r="KG1552" s="471">
        <v>0</v>
      </c>
      <c r="KH1552" s="471">
        <v>0</v>
      </c>
      <c r="KI1552" s="471">
        <v>0</v>
      </c>
      <c r="KJ1552" s="471">
        <v>0</v>
      </c>
      <c r="KK1552" s="471">
        <v>0</v>
      </c>
      <c r="KL1552" s="471">
        <v>0</v>
      </c>
      <c r="KM1552" s="496">
        <v>0</v>
      </c>
      <c r="KN1552" s="503">
        <v>0</v>
      </c>
      <c r="KO1552" s="471">
        <v>0</v>
      </c>
      <c r="KP1552" s="471">
        <v>0</v>
      </c>
      <c r="KQ1552" s="471">
        <v>0</v>
      </c>
      <c r="KR1552" s="471">
        <v>0</v>
      </c>
      <c r="KS1552" s="471">
        <v>0</v>
      </c>
      <c r="KT1552" s="471">
        <v>0</v>
      </c>
      <c r="KU1552" s="471">
        <v>0</v>
      </c>
      <c r="KV1552" s="471">
        <v>0</v>
      </c>
      <c r="KW1552" s="496">
        <v>0</v>
      </c>
      <c r="KX1552" s="471">
        <v>92</v>
      </c>
      <c r="KY1552" s="471">
        <v>49</v>
      </c>
      <c r="KZ1552" s="471">
        <v>55</v>
      </c>
      <c r="LA1552" s="471">
        <v>27</v>
      </c>
      <c r="LB1552" s="471">
        <v>15</v>
      </c>
      <c r="LC1552" s="471">
        <v>10</v>
      </c>
      <c r="LD1552" s="471">
        <v>4</v>
      </c>
      <c r="LE1552" s="471">
        <v>0</v>
      </c>
      <c r="LF1552" s="496">
        <v>252</v>
      </c>
      <c r="LG1552" s="262"/>
      <c r="LH1552" s="262"/>
      <c r="LI1552" s="262"/>
      <c r="LJ1552" s="262"/>
      <c r="LK1552" s="262"/>
      <c r="LL1552" s="262"/>
      <c r="LM1552" s="262"/>
      <c r="LN1552" s="262"/>
      <c r="LO1552" s="262"/>
      <c r="LP1552" s="262"/>
      <c r="LQ1552" s="262"/>
      <c r="LR1552" s="262"/>
      <c r="LS1552" s="262"/>
      <c r="LT1552" s="262"/>
      <c r="LU1552" s="262"/>
      <c r="LV1552" s="262"/>
      <c r="LW1552" s="262"/>
      <c r="LX1552" s="262"/>
      <c r="LY1552" s="262"/>
      <c r="LZ1552" s="262"/>
      <c r="MA1552" s="262"/>
      <c r="MB1552" s="262"/>
      <c r="MC1552" s="262"/>
      <c r="MD1552" s="262"/>
      <c r="ME1552" s="262"/>
      <c r="MF1552" s="262"/>
      <c r="MG1552" s="262"/>
      <c r="MH1552" s="262"/>
      <c r="MI1552" s="262"/>
      <c r="MJ1552" s="262"/>
      <c r="MK1552" s="262"/>
      <c r="ML1552" s="262"/>
      <c r="MM1552" s="262"/>
      <c r="MN1552" s="262"/>
      <c r="MO1552" s="262"/>
      <c r="MP1552" s="262"/>
      <c r="MQ1552" s="262"/>
      <c r="MR1552" s="262"/>
      <c r="MS1552" s="262"/>
      <c r="MT1552" s="262"/>
      <c r="MU1552" s="262"/>
    </row>
    <row r="1553" spans="1:359" x14ac:dyDescent="0.2">
      <c r="A1553" s="241" t="s">
        <v>516</v>
      </c>
      <c r="B1553" s="476" t="s">
        <v>1093</v>
      </c>
      <c r="C1553" s="326" t="s">
        <v>807</v>
      </c>
      <c r="D1553" s="283" t="s">
        <v>1094</v>
      </c>
      <c r="E1553" s="503">
        <v>0</v>
      </c>
      <c r="F1553" s="471">
        <v>2254</v>
      </c>
      <c r="G1553" s="471">
        <v>371</v>
      </c>
      <c r="H1553" s="471">
        <v>185</v>
      </c>
      <c r="I1553" s="471">
        <v>41</v>
      </c>
      <c r="J1553" s="471">
        <v>17</v>
      </c>
      <c r="K1553" s="471">
        <v>3</v>
      </c>
      <c r="L1553" s="471">
        <v>1</v>
      </c>
      <c r="M1553" s="471">
        <v>0</v>
      </c>
      <c r="N1553" s="496">
        <v>2872</v>
      </c>
      <c r="O1553" s="503">
        <v>10</v>
      </c>
      <c r="P1553" s="471">
        <v>0</v>
      </c>
      <c r="Q1553" s="471">
        <v>0</v>
      </c>
      <c r="R1553" s="471">
        <v>0</v>
      </c>
      <c r="S1553" s="471">
        <v>0</v>
      </c>
      <c r="T1553" s="471">
        <v>0</v>
      </c>
      <c r="U1553" s="471">
        <v>0</v>
      </c>
      <c r="V1553" s="471">
        <v>0</v>
      </c>
      <c r="W1553" s="471">
        <v>0</v>
      </c>
      <c r="X1553" s="496">
        <v>0</v>
      </c>
      <c r="Y1553" s="503">
        <v>25</v>
      </c>
      <c r="Z1553" s="471">
        <v>0</v>
      </c>
      <c r="AA1553" s="471">
        <v>0</v>
      </c>
      <c r="AB1553" s="471">
        <v>0</v>
      </c>
      <c r="AC1553" s="471">
        <v>0</v>
      </c>
      <c r="AD1553" s="471">
        <v>0</v>
      </c>
      <c r="AE1553" s="471">
        <v>0</v>
      </c>
      <c r="AF1553" s="471">
        <v>0</v>
      </c>
      <c r="AG1553" s="471">
        <v>0</v>
      </c>
      <c r="AH1553" s="496">
        <v>0</v>
      </c>
      <c r="AI1553" s="503">
        <v>50</v>
      </c>
      <c r="AJ1553" s="471">
        <v>0</v>
      </c>
      <c r="AK1553" s="471">
        <v>0</v>
      </c>
      <c r="AL1553" s="471">
        <v>0</v>
      </c>
      <c r="AM1553" s="471">
        <v>0</v>
      </c>
      <c r="AN1553" s="471">
        <v>0</v>
      </c>
      <c r="AO1553" s="471">
        <v>0</v>
      </c>
      <c r="AP1553" s="471">
        <v>0</v>
      </c>
      <c r="AQ1553" s="471">
        <v>0</v>
      </c>
      <c r="AR1553" s="496">
        <v>0</v>
      </c>
      <c r="AS1553" s="503">
        <v>100</v>
      </c>
      <c r="AT1553" s="471">
        <v>0</v>
      </c>
      <c r="AU1553" s="471">
        <v>0</v>
      </c>
      <c r="AV1553" s="471">
        <v>0</v>
      </c>
      <c r="AW1553" s="471">
        <v>0</v>
      </c>
      <c r="AX1553" s="471">
        <v>0</v>
      </c>
      <c r="AY1553" s="471">
        <v>0</v>
      </c>
      <c r="AZ1553" s="471">
        <v>0</v>
      </c>
      <c r="BA1553" s="471">
        <v>0</v>
      </c>
      <c r="BB1553" s="496">
        <v>0</v>
      </c>
      <c r="BC1553" s="503">
        <v>0</v>
      </c>
      <c r="BD1553" s="471">
        <v>0</v>
      </c>
      <c r="BE1553" s="471">
        <v>0</v>
      </c>
      <c r="BF1553" s="471">
        <v>0</v>
      </c>
      <c r="BG1553" s="471">
        <v>0</v>
      </c>
      <c r="BH1553" s="471">
        <v>0</v>
      </c>
      <c r="BI1553" s="471">
        <v>0</v>
      </c>
      <c r="BJ1553" s="471">
        <v>0</v>
      </c>
      <c r="BK1553" s="471">
        <v>0</v>
      </c>
      <c r="BL1553" s="496">
        <v>0</v>
      </c>
      <c r="BM1553" s="471">
        <v>0</v>
      </c>
      <c r="BN1553" s="471">
        <v>0</v>
      </c>
      <c r="BO1553" s="471">
        <v>0</v>
      </c>
      <c r="BP1553" s="471">
        <v>0</v>
      </c>
      <c r="BQ1553" s="471">
        <v>0</v>
      </c>
      <c r="BR1553" s="471">
        <v>0</v>
      </c>
      <c r="BS1553" s="471">
        <v>0</v>
      </c>
      <c r="BT1553" s="471">
        <v>0</v>
      </c>
      <c r="BU1553" s="496">
        <v>0</v>
      </c>
      <c r="BV1553" s="471">
        <v>2254</v>
      </c>
      <c r="BW1553" s="471">
        <v>371</v>
      </c>
      <c r="BX1553" s="471">
        <v>185</v>
      </c>
      <c r="BY1553" s="471">
        <v>41</v>
      </c>
      <c r="BZ1553" s="471">
        <v>17</v>
      </c>
      <c r="CA1553" s="471">
        <v>3</v>
      </c>
      <c r="CB1553" s="471">
        <v>1</v>
      </c>
      <c r="CC1553" s="471">
        <v>0</v>
      </c>
      <c r="CD1553" s="496">
        <v>2872</v>
      </c>
      <c r="CE1553" s="503">
        <v>10</v>
      </c>
      <c r="CF1553" s="471">
        <v>0</v>
      </c>
      <c r="CG1553" s="471">
        <v>0</v>
      </c>
      <c r="CH1553" s="471">
        <v>0</v>
      </c>
      <c r="CI1553" s="471">
        <v>0</v>
      </c>
      <c r="CJ1553" s="471">
        <v>0</v>
      </c>
      <c r="CK1553" s="471">
        <v>0</v>
      </c>
      <c r="CL1553" s="471">
        <v>0</v>
      </c>
      <c r="CM1553" s="471">
        <v>0</v>
      </c>
      <c r="CN1553" s="496">
        <v>0</v>
      </c>
      <c r="CO1553" s="503">
        <v>25</v>
      </c>
      <c r="CP1553" s="471">
        <v>0</v>
      </c>
      <c r="CQ1553" s="471">
        <v>0</v>
      </c>
      <c r="CR1553" s="471">
        <v>0</v>
      </c>
      <c r="CS1553" s="471">
        <v>0</v>
      </c>
      <c r="CT1553" s="471">
        <v>0</v>
      </c>
      <c r="CU1553" s="471">
        <v>0</v>
      </c>
      <c r="CV1553" s="471">
        <v>0</v>
      </c>
      <c r="CW1553" s="471">
        <v>0</v>
      </c>
      <c r="CX1553" s="496">
        <v>0</v>
      </c>
      <c r="CY1553" s="503">
        <v>50</v>
      </c>
      <c r="CZ1553" s="471">
        <v>0</v>
      </c>
      <c r="DA1553" s="471">
        <v>0</v>
      </c>
      <c r="DB1553" s="471">
        <v>0</v>
      </c>
      <c r="DC1553" s="471">
        <v>0</v>
      </c>
      <c r="DD1553" s="471">
        <v>0</v>
      </c>
      <c r="DE1553" s="471">
        <v>0</v>
      </c>
      <c r="DF1553" s="471">
        <v>0</v>
      </c>
      <c r="DG1553" s="471">
        <v>0</v>
      </c>
      <c r="DH1553" s="496">
        <v>0</v>
      </c>
      <c r="DI1553" s="503">
        <v>100</v>
      </c>
      <c r="DJ1553" s="471">
        <v>409</v>
      </c>
      <c r="DK1553" s="471">
        <v>33</v>
      </c>
      <c r="DL1553" s="471">
        <v>11</v>
      </c>
      <c r="DM1553" s="471">
        <v>2</v>
      </c>
      <c r="DN1553" s="471">
        <v>4</v>
      </c>
      <c r="DO1553" s="471">
        <v>1</v>
      </c>
      <c r="DP1553" s="471">
        <v>1</v>
      </c>
      <c r="DQ1553" s="471">
        <v>1</v>
      </c>
      <c r="DR1553" s="496">
        <v>462</v>
      </c>
      <c r="DS1553" s="503">
        <v>0</v>
      </c>
      <c r="DT1553" s="471">
        <v>0</v>
      </c>
      <c r="DU1553" s="471">
        <v>0</v>
      </c>
      <c r="DV1553" s="471">
        <v>0</v>
      </c>
      <c r="DW1553" s="471">
        <v>0</v>
      </c>
      <c r="DX1553" s="471">
        <v>0</v>
      </c>
      <c r="DY1553" s="471">
        <v>0</v>
      </c>
      <c r="DZ1553" s="471">
        <v>0</v>
      </c>
      <c r="EA1553" s="471">
        <v>0</v>
      </c>
      <c r="EB1553" s="496">
        <v>0</v>
      </c>
      <c r="EC1553" s="471">
        <v>409</v>
      </c>
      <c r="ED1553" s="471">
        <v>33</v>
      </c>
      <c r="EE1553" s="471">
        <v>11</v>
      </c>
      <c r="EF1553" s="471">
        <v>2</v>
      </c>
      <c r="EG1553" s="471">
        <v>4</v>
      </c>
      <c r="EH1553" s="471">
        <v>1</v>
      </c>
      <c r="EI1553" s="471">
        <v>1</v>
      </c>
      <c r="EJ1553" s="471">
        <v>1</v>
      </c>
      <c r="EK1553" s="496">
        <v>462</v>
      </c>
      <c r="EL1553" s="518">
        <v>50</v>
      </c>
      <c r="EM1553" s="471">
        <v>0</v>
      </c>
      <c r="EN1553" s="471">
        <v>0</v>
      </c>
      <c r="EO1553" s="471">
        <v>0</v>
      </c>
      <c r="EP1553" s="471">
        <v>0</v>
      </c>
      <c r="EQ1553" s="471">
        <v>0</v>
      </c>
      <c r="ER1553" s="471">
        <v>0</v>
      </c>
      <c r="ES1553" s="471">
        <v>0</v>
      </c>
      <c r="ET1553" s="471">
        <v>0</v>
      </c>
      <c r="EU1553" s="496">
        <v>0</v>
      </c>
      <c r="EV1553" s="503">
        <v>100</v>
      </c>
      <c r="EW1553" s="471">
        <v>0</v>
      </c>
      <c r="EX1553" s="471">
        <v>0</v>
      </c>
      <c r="EY1553" s="471">
        <v>0</v>
      </c>
      <c r="EZ1553" s="471">
        <v>0</v>
      </c>
      <c r="FA1553" s="471">
        <v>0</v>
      </c>
      <c r="FB1553" s="471">
        <v>0</v>
      </c>
      <c r="FC1553" s="471">
        <v>0</v>
      </c>
      <c r="FD1553" s="471">
        <v>0</v>
      </c>
      <c r="FE1553" s="496">
        <v>0</v>
      </c>
      <c r="FF1553" s="503">
        <v>150</v>
      </c>
      <c r="FG1553" s="471">
        <v>0</v>
      </c>
      <c r="FH1553" s="471">
        <v>0</v>
      </c>
      <c r="FI1553" s="471">
        <v>0</v>
      </c>
      <c r="FJ1553" s="471">
        <v>0</v>
      </c>
      <c r="FK1553" s="471">
        <v>0</v>
      </c>
      <c r="FL1553" s="471">
        <v>0</v>
      </c>
      <c r="FM1553" s="471">
        <v>0</v>
      </c>
      <c r="FN1553" s="471">
        <v>0</v>
      </c>
      <c r="FO1553" s="496">
        <v>0</v>
      </c>
      <c r="FP1553" s="503">
        <v>200</v>
      </c>
      <c r="FQ1553" s="471">
        <v>155</v>
      </c>
      <c r="FR1553" s="471">
        <v>14</v>
      </c>
      <c r="FS1553" s="471">
        <v>3</v>
      </c>
      <c r="FT1553" s="471">
        <v>4</v>
      </c>
      <c r="FU1553" s="471">
        <v>0</v>
      </c>
      <c r="FV1553" s="471">
        <v>1</v>
      </c>
      <c r="FW1553" s="471">
        <v>0</v>
      </c>
      <c r="FX1553" s="471">
        <v>2</v>
      </c>
      <c r="FY1553" s="496">
        <v>179</v>
      </c>
      <c r="FZ1553" s="503">
        <v>0</v>
      </c>
      <c r="GA1553" s="471">
        <v>0</v>
      </c>
      <c r="GB1553" s="471">
        <v>0</v>
      </c>
      <c r="GC1553" s="471">
        <v>0</v>
      </c>
      <c r="GD1553" s="471">
        <v>0</v>
      </c>
      <c r="GE1553" s="471">
        <v>0</v>
      </c>
      <c r="GF1553" s="471">
        <v>0</v>
      </c>
      <c r="GG1553" s="471">
        <v>0</v>
      </c>
      <c r="GH1553" s="471">
        <v>0</v>
      </c>
      <c r="GI1553" s="496">
        <v>0</v>
      </c>
      <c r="GJ1553" s="471">
        <v>155</v>
      </c>
      <c r="GK1553" s="471">
        <v>14</v>
      </c>
      <c r="GL1553" s="471">
        <v>3</v>
      </c>
      <c r="GM1553" s="471">
        <v>4</v>
      </c>
      <c r="GN1553" s="471">
        <v>0</v>
      </c>
      <c r="GO1553" s="471">
        <v>1</v>
      </c>
      <c r="GP1553" s="471">
        <v>0</v>
      </c>
      <c r="GQ1553" s="471">
        <v>2</v>
      </c>
      <c r="GR1553" s="496">
        <v>179</v>
      </c>
      <c r="GS1553" s="503">
        <v>100</v>
      </c>
      <c r="GT1553" s="471">
        <v>0</v>
      </c>
      <c r="GU1553" s="471">
        <v>0</v>
      </c>
      <c r="GV1553" s="471">
        <v>0</v>
      </c>
      <c r="GW1553" s="471">
        <v>0</v>
      </c>
      <c r="GX1553" s="471">
        <v>0</v>
      </c>
      <c r="GY1553" s="471">
        <v>0</v>
      </c>
      <c r="GZ1553" s="471">
        <v>0</v>
      </c>
      <c r="HA1553" s="471">
        <v>0</v>
      </c>
      <c r="HB1553" s="496">
        <v>0</v>
      </c>
      <c r="HC1553" s="503">
        <v>150</v>
      </c>
      <c r="HD1553" s="471">
        <v>0</v>
      </c>
      <c r="HE1553" s="471">
        <v>0</v>
      </c>
      <c r="HF1553" s="471">
        <v>0</v>
      </c>
      <c r="HG1553" s="471">
        <v>0</v>
      </c>
      <c r="HH1553" s="471">
        <v>0</v>
      </c>
      <c r="HI1553" s="471">
        <v>0</v>
      </c>
      <c r="HJ1553" s="471">
        <v>0</v>
      </c>
      <c r="HK1553" s="471">
        <v>0</v>
      </c>
      <c r="HL1553" s="496">
        <v>0</v>
      </c>
      <c r="HM1553" s="503">
        <v>200</v>
      </c>
      <c r="HN1553" s="471">
        <v>0</v>
      </c>
      <c r="HO1553" s="471">
        <v>0</v>
      </c>
      <c r="HP1553" s="471">
        <v>0</v>
      </c>
      <c r="HQ1553" s="471">
        <v>0</v>
      </c>
      <c r="HR1553" s="471">
        <v>0</v>
      </c>
      <c r="HS1553" s="471">
        <v>0</v>
      </c>
      <c r="HT1553" s="471">
        <v>0</v>
      </c>
      <c r="HU1553" s="471">
        <v>0</v>
      </c>
      <c r="HV1553" s="496">
        <v>0</v>
      </c>
      <c r="HW1553" s="503">
        <v>250</v>
      </c>
      <c r="HX1553" s="471">
        <v>0</v>
      </c>
      <c r="HY1553" s="471">
        <v>0</v>
      </c>
      <c r="HZ1553" s="471">
        <v>0</v>
      </c>
      <c r="IA1553" s="471">
        <v>0</v>
      </c>
      <c r="IB1553" s="471">
        <v>0</v>
      </c>
      <c r="IC1553" s="471">
        <v>0</v>
      </c>
      <c r="ID1553" s="471">
        <v>0</v>
      </c>
      <c r="IE1553" s="471">
        <v>0</v>
      </c>
      <c r="IF1553" s="496">
        <v>0</v>
      </c>
      <c r="IG1553" s="503">
        <v>300</v>
      </c>
      <c r="IH1553" s="471">
        <v>40</v>
      </c>
      <c r="II1553" s="471">
        <v>5</v>
      </c>
      <c r="IJ1553" s="471">
        <v>3</v>
      </c>
      <c r="IK1553" s="471">
        <v>1</v>
      </c>
      <c r="IL1553" s="471">
        <v>0</v>
      </c>
      <c r="IM1553" s="471">
        <v>0</v>
      </c>
      <c r="IN1553" s="471">
        <v>1</v>
      </c>
      <c r="IO1553" s="471">
        <v>0</v>
      </c>
      <c r="IP1553" s="496">
        <v>50</v>
      </c>
      <c r="IQ1553" s="503">
        <v>0</v>
      </c>
      <c r="IR1553" s="471">
        <v>0</v>
      </c>
      <c r="IS1553" s="471">
        <v>0</v>
      </c>
      <c r="IT1553" s="471">
        <v>0</v>
      </c>
      <c r="IU1553" s="471">
        <v>0</v>
      </c>
      <c r="IV1553" s="471">
        <v>0</v>
      </c>
      <c r="IW1553" s="471">
        <v>0</v>
      </c>
      <c r="IX1553" s="471">
        <v>0</v>
      </c>
      <c r="IY1553" s="471">
        <v>0</v>
      </c>
      <c r="IZ1553" s="496">
        <v>0</v>
      </c>
      <c r="JA1553" s="471">
        <v>40</v>
      </c>
      <c r="JB1553" s="471">
        <v>5</v>
      </c>
      <c r="JC1553" s="471">
        <v>3</v>
      </c>
      <c r="JD1553" s="471">
        <v>1</v>
      </c>
      <c r="JE1553" s="471">
        <v>0</v>
      </c>
      <c r="JF1553" s="471">
        <v>0</v>
      </c>
      <c r="JG1553" s="471">
        <v>1</v>
      </c>
      <c r="JH1553" s="471">
        <v>0</v>
      </c>
      <c r="JI1553" s="471">
        <v>50</v>
      </c>
      <c r="JJ1553" s="503">
        <v>0</v>
      </c>
      <c r="JK1553" s="471">
        <v>577</v>
      </c>
      <c r="JL1553" s="471">
        <v>66</v>
      </c>
      <c r="JM1553" s="471">
        <v>34</v>
      </c>
      <c r="JN1553" s="471">
        <v>8</v>
      </c>
      <c r="JO1553" s="471">
        <v>4</v>
      </c>
      <c r="JP1553" s="471">
        <v>3</v>
      </c>
      <c r="JQ1553" s="471">
        <v>2</v>
      </c>
      <c r="JR1553" s="471">
        <v>1</v>
      </c>
      <c r="JS1553" s="496">
        <v>695</v>
      </c>
      <c r="JT1553" s="503">
        <v>10</v>
      </c>
      <c r="JU1553" s="471">
        <v>0</v>
      </c>
      <c r="JV1553" s="471">
        <v>0</v>
      </c>
      <c r="JW1553" s="471">
        <v>0</v>
      </c>
      <c r="JX1553" s="471">
        <v>0</v>
      </c>
      <c r="JY1553" s="471">
        <v>0</v>
      </c>
      <c r="JZ1553" s="471">
        <v>0</v>
      </c>
      <c r="KA1553" s="471">
        <v>0</v>
      </c>
      <c r="KB1553" s="471">
        <v>0</v>
      </c>
      <c r="KC1553" s="496">
        <v>0</v>
      </c>
      <c r="KD1553" s="503">
        <v>50</v>
      </c>
      <c r="KE1553" s="471">
        <v>0</v>
      </c>
      <c r="KF1553" s="471">
        <v>0</v>
      </c>
      <c r="KG1553" s="471">
        <v>0</v>
      </c>
      <c r="KH1553" s="471">
        <v>0</v>
      </c>
      <c r="KI1553" s="471">
        <v>0</v>
      </c>
      <c r="KJ1553" s="471">
        <v>0</v>
      </c>
      <c r="KK1553" s="471">
        <v>0</v>
      </c>
      <c r="KL1553" s="471">
        <v>0</v>
      </c>
      <c r="KM1553" s="496">
        <v>0</v>
      </c>
      <c r="KN1553" s="503">
        <v>0</v>
      </c>
      <c r="KO1553" s="471">
        <v>0</v>
      </c>
      <c r="KP1553" s="471">
        <v>0</v>
      </c>
      <c r="KQ1553" s="471">
        <v>0</v>
      </c>
      <c r="KR1553" s="471">
        <v>0</v>
      </c>
      <c r="KS1553" s="471">
        <v>0</v>
      </c>
      <c r="KT1553" s="471">
        <v>0</v>
      </c>
      <c r="KU1553" s="471">
        <v>0</v>
      </c>
      <c r="KV1553" s="471">
        <v>0</v>
      </c>
      <c r="KW1553" s="496">
        <v>0</v>
      </c>
      <c r="KX1553" s="471">
        <v>577</v>
      </c>
      <c r="KY1553" s="471">
        <v>66</v>
      </c>
      <c r="KZ1553" s="471">
        <v>34</v>
      </c>
      <c r="LA1553" s="471">
        <v>8</v>
      </c>
      <c r="LB1553" s="471">
        <v>4</v>
      </c>
      <c r="LC1553" s="471">
        <v>3</v>
      </c>
      <c r="LD1553" s="471">
        <v>2</v>
      </c>
      <c r="LE1553" s="471">
        <v>1</v>
      </c>
      <c r="LF1553" s="496">
        <v>695</v>
      </c>
      <c r="LG1553" s="262"/>
      <c r="LH1553" s="262"/>
      <c r="LI1553" s="262"/>
      <c r="LJ1553" s="262"/>
      <c r="LK1553" s="262"/>
      <c r="LL1553" s="262"/>
      <c r="LM1553" s="262"/>
      <c r="LN1553" s="262"/>
      <c r="LO1553" s="262"/>
      <c r="LP1553" s="262"/>
      <c r="LQ1553" s="262"/>
      <c r="LR1553" s="262"/>
      <c r="LS1553" s="262"/>
      <c r="LT1553" s="262"/>
      <c r="LU1553" s="262"/>
      <c r="LV1553" s="262"/>
      <c r="LW1553" s="262"/>
      <c r="LX1553" s="262"/>
      <c r="LY1553" s="262"/>
      <c r="LZ1553" s="262"/>
      <c r="MA1553" s="262"/>
      <c r="MB1553" s="262"/>
      <c r="MC1553" s="262"/>
      <c r="MD1553" s="262"/>
      <c r="ME1553" s="262"/>
      <c r="MF1553" s="262"/>
      <c r="MG1553" s="262"/>
      <c r="MH1553" s="262"/>
      <c r="MI1553" s="262"/>
      <c r="MJ1553" s="262"/>
      <c r="MK1553" s="262"/>
      <c r="ML1553" s="262"/>
      <c r="MM1553" s="262"/>
      <c r="MN1553" s="262"/>
      <c r="MO1553" s="262"/>
      <c r="MP1553" s="262"/>
      <c r="MQ1553" s="262"/>
      <c r="MR1553" s="262"/>
      <c r="MS1553" s="262"/>
      <c r="MT1553" s="262"/>
      <c r="MU1553" s="262"/>
    </row>
    <row r="1554" spans="1:359" x14ac:dyDescent="0.2">
      <c r="A1554" s="241" t="s">
        <v>517</v>
      </c>
      <c r="B1554" s="476" t="s">
        <v>1095</v>
      </c>
      <c r="C1554" s="326" t="s">
        <v>807</v>
      </c>
      <c r="D1554" s="283" t="s">
        <v>518</v>
      </c>
      <c r="E1554" s="503">
        <v>0</v>
      </c>
      <c r="F1554" s="471">
        <v>93</v>
      </c>
      <c r="G1554" s="471">
        <v>139</v>
      </c>
      <c r="H1554" s="471">
        <v>238</v>
      </c>
      <c r="I1554" s="471">
        <v>119</v>
      </c>
      <c r="J1554" s="471">
        <v>100</v>
      </c>
      <c r="K1554" s="471">
        <v>101</v>
      </c>
      <c r="L1554" s="471">
        <v>59</v>
      </c>
      <c r="M1554" s="471">
        <v>10</v>
      </c>
      <c r="N1554" s="496">
        <v>859</v>
      </c>
      <c r="O1554" s="503">
        <v>10</v>
      </c>
      <c r="P1554" s="471">
        <v>0</v>
      </c>
      <c r="Q1554" s="471">
        <v>0</v>
      </c>
      <c r="R1554" s="471">
        <v>0</v>
      </c>
      <c r="S1554" s="471">
        <v>0</v>
      </c>
      <c r="T1554" s="471">
        <v>0</v>
      </c>
      <c r="U1554" s="471">
        <v>0</v>
      </c>
      <c r="V1554" s="471">
        <v>0</v>
      </c>
      <c r="W1554" s="471">
        <v>0</v>
      </c>
      <c r="X1554" s="496">
        <v>0</v>
      </c>
      <c r="Y1554" s="503">
        <v>25</v>
      </c>
      <c r="Z1554" s="471">
        <v>0</v>
      </c>
      <c r="AA1554" s="471">
        <v>0</v>
      </c>
      <c r="AB1554" s="471">
        <v>0</v>
      </c>
      <c r="AC1554" s="471">
        <v>0</v>
      </c>
      <c r="AD1554" s="471">
        <v>0</v>
      </c>
      <c r="AE1554" s="471">
        <v>0</v>
      </c>
      <c r="AF1554" s="471">
        <v>0</v>
      </c>
      <c r="AG1554" s="471">
        <v>0</v>
      </c>
      <c r="AH1554" s="496">
        <v>0</v>
      </c>
      <c r="AI1554" s="503">
        <v>50</v>
      </c>
      <c r="AJ1554" s="471">
        <v>3</v>
      </c>
      <c r="AK1554" s="471">
        <v>0</v>
      </c>
      <c r="AL1554" s="471">
        <v>0</v>
      </c>
      <c r="AM1554" s="471">
        <v>0</v>
      </c>
      <c r="AN1554" s="471">
        <v>0</v>
      </c>
      <c r="AO1554" s="471">
        <v>0</v>
      </c>
      <c r="AP1554" s="471">
        <v>0</v>
      </c>
      <c r="AQ1554" s="471">
        <v>0</v>
      </c>
      <c r="AR1554" s="496">
        <v>3</v>
      </c>
      <c r="AS1554" s="503">
        <v>100</v>
      </c>
      <c r="AT1554" s="471">
        <v>22</v>
      </c>
      <c r="AU1554" s="471">
        <v>55</v>
      </c>
      <c r="AV1554" s="471">
        <v>107</v>
      </c>
      <c r="AW1554" s="471">
        <v>56</v>
      </c>
      <c r="AX1554" s="471">
        <v>45</v>
      </c>
      <c r="AY1554" s="471">
        <v>19</v>
      </c>
      <c r="AZ1554" s="471">
        <v>29</v>
      </c>
      <c r="BA1554" s="471">
        <v>5</v>
      </c>
      <c r="BB1554" s="496">
        <v>338</v>
      </c>
      <c r="BC1554" s="503">
        <v>0</v>
      </c>
      <c r="BD1554" s="471">
        <v>0</v>
      </c>
      <c r="BE1554" s="471">
        <v>0</v>
      </c>
      <c r="BF1554" s="471">
        <v>0</v>
      </c>
      <c r="BG1554" s="471">
        <v>0</v>
      </c>
      <c r="BH1554" s="471">
        <v>0</v>
      </c>
      <c r="BI1554" s="471">
        <v>0</v>
      </c>
      <c r="BJ1554" s="471">
        <v>0</v>
      </c>
      <c r="BK1554" s="471">
        <v>0</v>
      </c>
      <c r="BL1554" s="496">
        <v>0</v>
      </c>
      <c r="BM1554" s="471">
        <v>25</v>
      </c>
      <c r="BN1554" s="471">
        <v>55</v>
      </c>
      <c r="BO1554" s="471">
        <v>107</v>
      </c>
      <c r="BP1554" s="471">
        <v>56</v>
      </c>
      <c r="BQ1554" s="471">
        <v>45</v>
      </c>
      <c r="BR1554" s="471">
        <v>19</v>
      </c>
      <c r="BS1554" s="471">
        <v>29</v>
      </c>
      <c r="BT1554" s="471">
        <v>5</v>
      </c>
      <c r="BU1554" s="496">
        <v>341</v>
      </c>
      <c r="BV1554" s="471">
        <v>118</v>
      </c>
      <c r="BW1554" s="471">
        <v>194</v>
      </c>
      <c r="BX1554" s="471">
        <v>345</v>
      </c>
      <c r="BY1554" s="471">
        <v>175</v>
      </c>
      <c r="BZ1554" s="471">
        <v>145</v>
      </c>
      <c r="CA1554" s="471">
        <v>120</v>
      </c>
      <c r="CB1554" s="471">
        <v>88</v>
      </c>
      <c r="CC1554" s="471">
        <v>15</v>
      </c>
      <c r="CD1554" s="496">
        <v>1200</v>
      </c>
      <c r="CE1554" s="503">
        <v>10</v>
      </c>
      <c r="CF1554" s="471">
        <v>0</v>
      </c>
      <c r="CG1554" s="471">
        <v>0</v>
      </c>
      <c r="CH1554" s="471">
        <v>0</v>
      </c>
      <c r="CI1554" s="471">
        <v>0</v>
      </c>
      <c r="CJ1554" s="471">
        <v>0</v>
      </c>
      <c r="CK1554" s="471">
        <v>0</v>
      </c>
      <c r="CL1554" s="471">
        <v>0</v>
      </c>
      <c r="CM1554" s="471">
        <v>0</v>
      </c>
      <c r="CN1554" s="496">
        <v>0</v>
      </c>
      <c r="CO1554" s="503">
        <v>25</v>
      </c>
      <c r="CP1554" s="471">
        <v>0</v>
      </c>
      <c r="CQ1554" s="471">
        <v>0</v>
      </c>
      <c r="CR1554" s="471">
        <v>0</v>
      </c>
      <c r="CS1554" s="471">
        <v>0</v>
      </c>
      <c r="CT1554" s="471">
        <v>0</v>
      </c>
      <c r="CU1554" s="471">
        <v>0</v>
      </c>
      <c r="CV1554" s="471">
        <v>0</v>
      </c>
      <c r="CW1554" s="471">
        <v>0</v>
      </c>
      <c r="CX1554" s="496">
        <v>0</v>
      </c>
      <c r="CY1554" s="503">
        <v>50</v>
      </c>
      <c r="CZ1554" s="471">
        <v>0</v>
      </c>
      <c r="DA1554" s="471">
        <v>0</v>
      </c>
      <c r="DB1554" s="471">
        <v>0</v>
      </c>
      <c r="DC1554" s="471">
        <v>0</v>
      </c>
      <c r="DD1554" s="471">
        <v>0</v>
      </c>
      <c r="DE1554" s="471">
        <v>0</v>
      </c>
      <c r="DF1554" s="471">
        <v>0</v>
      </c>
      <c r="DG1554" s="471">
        <v>0</v>
      </c>
      <c r="DH1554" s="496">
        <v>0</v>
      </c>
      <c r="DI1554" s="503">
        <v>100</v>
      </c>
      <c r="DJ1554" s="471">
        <v>28</v>
      </c>
      <c r="DK1554" s="471">
        <v>34</v>
      </c>
      <c r="DL1554" s="471">
        <v>36</v>
      </c>
      <c r="DM1554" s="471">
        <v>45</v>
      </c>
      <c r="DN1554" s="471">
        <v>40</v>
      </c>
      <c r="DO1554" s="471">
        <v>31</v>
      </c>
      <c r="DP1554" s="471">
        <v>19</v>
      </c>
      <c r="DQ1554" s="471">
        <v>11</v>
      </c>
      <c r="DR1554" s="496">
        <v>244</v>
      </c>
      <c r="DS1554" s="503">
        <v>0</v>
      </c>
      <c r="DT1554" s="471">
        <v>0</v>
      </c>
      <c r="DU1554" s="471">
        <v>0</v>
      </c>
      <c r="DV1554" s="471">
        <v>0</v>
      </c>
      <c r="DW1554" s="471">
        <v>0</v>
      </c>
      <c r="DX1554" s="471">
        <v>0</v>
      </c>
      <c r="DY1554" s="471">
        <v>0</v>
      </c>
      <c r="DZ1554" s="471">
        <v>0</v>
      </c>
      <c r="EA1554" s="471">
        <v>0</v>
      </c>
      <c r="EB1554" s="496">
        <v>0</v>
      </c>
      <c r="EC1554" s="471">
        <v>28</v>
      </c>
      <c r="ED1554" s="471">
        <v>34</v>
      </c>
      <c r="EE1554" s="471">
        <v>36</v>
      </c>
      <c r="EF1554" s="471">
        <v>45</v>
      </c>
      <c r="EG1554" s="471">
        <v>40</v>
      </c>
      <c r="EH1554" s="471">
        <v>31</v>
      </c>
      <c r="EI1554" s="471">
        <v>19</v>
      </c>
      <c r="EJ1554" s="471">
        <v>11</v>
      </c>
      <c r="EK1554" s="496">
        <v>244</v>
      </c>
      <c r="EL1554" s="518">
        <v>50</v>
      </c>
      <c r="EM1554" s="471">
        <v>0</v>
      </c>
      <c r="EN1554" s="471">
        <v>0</v>
      </c>
      <c r="EO1554" s="471">
        <v>0</v>
      </c>
      <c r="EP1554" s="471">
        <v>0</v>
      </c>
      <c r="EQ1554" s="471">
        <v>0</v>
      </c>
      <c r="ER1554" s="471">
        <v>0</v>
      </c>
      <c r="ES1554" s="471">
        <v>0</v>
      </c>
      <c r="ET1554" s="471">
        <v>0</v>
      </c>
      <c r="EU1554" s="496">
        <v>0</v>
      </c>
      <c r="EV1554" s="503">
        <v>100</v>
      </c>
      <c r="EW1554" s="471">
        <v>0</v>
      </c>
      <c r="EX1554" s="471">
        <v>0</v>
      </c>
      <c r="EY1554" s="471">
        <v>0</v>
      </c>
      <c r="EZ1554" s="471">
        <v>0</v>
      </c>
      <c r="FA1554" s="471">
        <v>0</v>
      </c>
      <c r="FB1554" s="471">
        <v>0</v>
      </c>
      <c r="FC1554" s="471">
        <v>0</v>
      </c>
      <c r="FD1554" s="471">
        <v>0</v>
      </c>
      <c r="FE1554" s="496">
        <v>0</v>
      </c>
      <c r="FF1554" s="503">
        <v>150</v>
      </c>
      <c r="FG1554" s="471">
        <v>0</v>
      </c>
      <c r="FH1554" s="471">
        <v>0</v>
      </c>
      <c r="FI1554" s="471">
        <v>0</v>
      </c>
      <c r="FJ1554" s="471">
        <v>0</v>
      </c>
      <c r="FK1554" s="471">
        <v>0</v>
      </c>
      <c r="FL1554" s="471">
        <v>0</v>
      </c>
      <c r="FM1554" s="471">
        <v>0</v>
      </c>
      <c r="FN1554" s="471">
        <v>0</v>
      </c>
      <c r="FO1554" s="496">
        <v>0</v>
      </c>
      <c r="FP1554" s="503">
        <v>200</v>
      </c>
      <c r="FQ1554" s="471">
        <v>0</v>
      </c>
      <c r="FR1554" s="471">
        <v>0</v>
      </c>
      <c r="FS1554" s="471">
        <v>0</v>
      </c>
      <c r="FT1554" s="471">
        <v>0</v>
      </c>
      <c r="FU1554" s="471">
        <v>0</v>
      </c>
      <c r="FV1554" s="471">
        <v>0</v>
      </c>
      <c r="FW1554" s="471">
        <v>0</v>
      </c>
      <c r="FX1554" s="471">
        <v>0</v>
      </c>
      <c r="FY1554" s="496">
        <v>0</v>
      </c>
      <c r="FZ1554" s="503">
        <v>0</v>
      </c>
      <c r="GA1554" s="471">
        <v>0</v>
      </c>
      <c r="GB1554" s="471">
        <v>0</v>
      </c>
      <c r="GC1554" s="471">
        <v>0</v>
      </c>
      <c r="GD1554" s="471">
        <v>0</v>
      </c>
      <c r="GE1554" s="471">
        <v>0</v>
      </c>
      <c r="GF1554" s="471">
        <v>0</v>
      </c>
      <c r="GG1554" s="471">
        <v>0</v>
      </c>
      <c r="GH1554" s="471">
        <v>0</v>
      </c>
      <c r="GI1554" s="496">
        <v>0</v>
      </c>
      <c r="GJ1554" s="471">
        <v>0</v>
      </c>
      <c r="GK1554" s="471">
        <v>0</v>
      </c>
      <c r="GL1554" s="471">
        <v>0</v>
      </c>
      <c r="GM1554" s="471">
        <v>0</v>
      </c>
      <c r="GN1554" s="471">
        <v>0</v>
      </c>
      <c r="GO1554" s="471">
        <v>0</v>
      </c>
      <c r="GP1554" s="471">
        <v>0</v>
      </c>
      <c r="GQ1554" s="471">
        <v>0</v>
      </c>
      <c r="GR1554" s="496">
        <v>0</v>
      </c>
      <c r="GS1554" s="503">
        <v>100</v>
      </c>
      <c r="GT1554" s="471">
        <v>0</v>
      </c>
      <c r="GU1554" s="471">
        <v>0</v>
      </c>
      <c r="GV1554" s="471">
        <v>0</v>
      </c>
      <c r="GW1554" s="471">
        <v>0</v>
      </c>
      <c r="GX1554" s="471">
        <v>0</v>
      </c>
      <c r="GY1554" s="471">
        <v>0</v>
      </c>
      <c r="GZ1554" s="471">
        <v>0</v>
      </c>
      <c r="HA1554" s="471">
        <v>0</v>
      </c>
      <c r="HB1554" s="496">
        <v>0</v>
      </c>
      <c r="HC1554" s="503">
        <v>150</v>
      </c>
      <c r="HD1554" s="471">
        <v>0</v>
      </c>
      <c r="HE1554" s="471">
        <v>0</v>
      </c>
      <c r="HF1554" s="471">
        <v>0</v>
      </c>
      <c r="HG1554" s="471">
        <v>0</v>
      </c>
      <c r="HH1554" s="471">
        <v>0</v>
      </c>
      <c r="HI1554" s="471">
        <v>0</v>
      </c>
      <c r="HJ1554" s="471">
        <v>0</v>
      </c>
      <c r="HK1554" s="471">
        <v>0</v>
      </c>
      <c r="HL1554" s="496">
        <v>0</v>
      </c>
      <c r="HM1554" s="503">
        <v>200</v>
      </c>
      <c r="HN1554" s="471">
        <v>0</v>
      </c>
      <c r="HO1554" s="471">
        <v>0</v>
      </c>
      <c r="HP1554" s="471">
        <v>0</v>
      </c>
      <c r="HQ1554" s="471">
        <v>0</v>
      </c>
      <c r="HR1554" s="471">
        <v>0</v>
      </c>
      <c r="HS1554" s="471">
        <v>0</v>
      </c>
      <c r="HT1554" s="471">
        <v>0</v>
      </c>
      <c r="HU1554" s="471">
        <v>0</v>
      </c>
      <c r="HV1554" s="496">
        <v>0</v>
      </c>
      <c r="HW1554" s="503">
        <v>250</v>
      </c>
      <c r="HX1554" s="471">
        <v>0</v>
      </c>
      <c r="HY1554" s="471">
        <v>0</v>
      </c>
      <c r="HZ1554" s="471">
        <v>0</v>
      </c>
      <c r="IA1554" s="471">
        <v>0</v>
      </c>
      <c r="IB1554" s="471">
        <v>0</v>
      </c>
      <c r="IC1554" s="471">
        <v>0</v>
      </c>
      <c r="ID1554" s="471">
        <v>0</v>
      </c>
      <c r="IE1554" s="471">
        <v>0</v>
      </c>
      <c r="IF1554" s="496">
        <v>0</v>
      </c>
      <c r="IG1554" s="503">
        <v>300</v>
      </c>
      <c r="IH1554" s="471">
        <v>0</v>
      </c>
      <c r="II1554" s="471">
        <v>0</v>
      </c>
      <c r="IJ1554" s="471">
        <v>0</v>
      </c>
      <c r="IK1554" s="471">
        <v>0</v>
      </c>
      <c r="IL1554" s="471">
        <v>0</v>
      </c>
      <c r="IM1554" s="471">
        <v>0</v>
      </c>
      <c r="IN1554" s="471">
        <v>0</v>
      </c>
      <c r="IO1554" s="471">
        <v>0</v>
      </c>
      <c r="IP1554" s="496">
        <v>0</v>
      </c>
      <c r="IQ1554" s="503">
        <v>0</v>
      </c>
      <c r="IR1554" s="471">
        <v>0</v>
      </c>
      <c r="IS1554" s="471">
        <v>0</v>
      </c>
      <c r="IT1554" s="471">
        <v>0</v>
      </c>
      <c r="IU1554" s="471">
        <v>0</v>
      </c>
      <c r="IV1554" s="471">
        <v>0</v>
      </c>
      <c r="IW1554" s="471">
        <v>0</v>
      </c>
      <c r="IX1554" s="471">
        <v>0</v>
      </c>
      <c r="IY1554" s="471">
        <v>0</v>
      </c>
      <c r="IZ1554" s="496">
        <v>0</v>
      </c>
      <c r="JA1554" s="471">
        <v>0</v>
      </c>
      <c r="JB1554" s="471">
        <v>0</v>
      </c>
      <c r="JC1554" s="471">
        <v>0</v>
      </c>
      <c r="JD1554" s="471">
        <v>0</v>
      </c>
      <c r="JE1554" s="471">
        <v>0</v>
      </c>
      <c r="JF1554" s="471">
        <v>0</v>
      </c>
      <c r="JG1554" s="471">
        <v>0</v>
      </c>
      <c r="JH1554" s="471">
        <v>0</v>
      </c>
      <c r="JI1554" s="471">
        <v>0</v>
      </c>
      <c r="JJ1554" s="503">
        <v>0</v>
      </c>
      <c r="JK1554" s="471">
        <v>69</v>
      </c>
      <c r="JL1554" s="471">
        <v>66</v>
      </c>
      <c r="JM1554" s="471">
        <v>166</v>
      </c>
      <c r="JN1554" s="471">
        <v>121</v>
      </c>
      <c r="JO1554" s="471">
        <v>92</v>
      </c>
      <c r="JP1554" s="471">
        <v>57</v>
      </c>
      <c r="JQ1554" s="471">
        <v>54</v>
      </c>
      <c r="JR1554" s="471">
        <v>31</v>
      </c>
      <c r="JS1554" s="496">
        <v>656</v>
      </c>
      <c r="JT1554" s="503">
        <v>10</v>
      </c>
      <c r="JU1554" s="471">
        <v>0</v>
      </c>
      <c r="JV1554" s="471">
        <v>0</v>
      </c>
      <c r="JW1554" s="471">
        <v>0</v>
      </c>
      <c r="JX1554" s="471">
        <v>0</v>
      </c>
      <c r="JY1554" s="471">
        <v>0</v>
      </c>
      <c r="JZ1554" s="471">
        <v>0</v>
      </c>
      <c r="KA1554" s="471">
        <v>0</v>
      </c>
      <c r="KB1554" s="471">
        <v>0</v>
      </c>
      <c r="KC1554" s="496">
        <v>0</v>
      </c>
      <c r="KD1554" s="503">
        <v>50</v>
      </c>
      <c r="KE1554" s="471">
        <v>32</v>
      </c>
      <c r="KF1554" s="471">
        <v>5</v>
      </c>
      <c r="KG1554" s="471">
        <v>22</v>
      </c>
      <c r="KH1554" s="471">
        <v>11</v>
      </c>
      <c r="KI1554" s="471">
        <v>5</v>
      </c>
      <c r="KJ1554" s="471">
        <v>4</v>
      </c>
      <c r="KK1554" s="471">
        <v>2</v>
      </c>
      <c r="KL1554" s="471">
        <v>0</v>
      </c>
      <c r="KM1554" s="496">
        <v>81</v>
      </c>
      <c r="KN1554" s="503">
        <v>0</v>
      </c>
      <c r="KO1554" s="471">
        <v>0</v>
      </c>
      <c r="KP1554" s="471">
        <v>0</v>
      </c>
      <c r="KQ1554" s="471">
        <v>0</v>
      </c>
      <c r="KR1554" s="471">
        <v>0</v>
      </c>
      <c r="KS1554" s="471">
        <v>0</v>
      </c>
      <c r="KT1554" s="471">
        <v>0</v>
      </c>
      <c r="KU1554" s="471">
        <v>0</v>
      </c>
      <c r="KV1554" s="471">
        <v>0</v>
      </c>
      <c r="KW1554" s="496">
        <v>0</v>
      </c>
      <c r="KX1554" s="471">
        <v>101</v>
      </c>
      <c r="KY1554" s="471">
        <v>71</v>
      </c>
      <c r="KZ1554" s="471">
        <v>188</v>
      </c>
      <c r="LA1554" s="471">
        <v>132</v>
      </c>
      <c r="LB1554" s="471">
        <v>97</v>
      </c>
      <c r="LC1554" s="471">
        <v>61</v>
      </c>
      <c r="LD1554" s="471">
        <v>56</v>
      </c>
      <c r="LE1554" s="471">
        <v>31</v>
      </c>
      <c r="LF1554" s="496">
        <v>737</v>
      </c>
      <c r="LG1554" s="262"/>
      <c r="LH1554" s="262"/>
      <c r="LI1554" s="262"/>
      <c r="LJ1554" s="262"/>
      <c r="LK1554" s="262"/>
      <c r="LL1554" s="262"/>
      <c r="LM1554" s="262"/>
      <c r="LN1554" s="262"/>
      <c r="LO1554" s="262"/>
      <c r="LP1554" s="262"/>
      <c r="LQ1554" s="262"/>
      <c r="LR1554" s="262"/>
      <c r="LS1554" s="262"/>
      <c r="LT1554" s="262"/>
      <c r="LU1554" s="262"/>
      <c r="LV1554" s="262"/>
      <c r="LW1554" s="262"/>
      <c r="LX1554" s="262"/>
      <c r="LY1554" s="262"/>
      <c r="LZ1554" s="262"/>
      <c r="MA1554" s="262"/>
      <c r="MB1554" s="262"/>
      <c r="MC1554" s="262"/>
      <c r="MD1554" s="262"/>
      <c r="ME1554" s="262"/>
      <c r="MF1554" s="262"/>
      <c r="MG1554" s="262"/>
      <c r="MH1554" s="262"/>
      <c r="MI1554" s="262"/>
      <c r="MJ1554" s="262"/>
      <c r="MK1554" s="262"/>
      <c r="ML1554" s="262"/>
      <c r="MM1554" s="262"/>
      <c r="MN1554" s="262"/>
      <c r="MO1554" s="262"/>
      <c r="MP1554" s="262"/>
      <c r="MQ1554" s="262"/>
      <c r="MR1554" s="262"/>
      <c r="MS1554" s="262"/>
      <c r="MT1554" s="262"/>
      <c r="MU1554" s="262"/>
    </row>
    <row r="1555" spans="1:359" x14ac:dyDescent="0.2">
      <c r="A1555" s="241" t="s">
        <v>519</v>
      </c>
      <c r="B1555" s="476" t="s">
        <v>1096</v>
      </c>
      <c r="C1555" s="326" t="s">
        <v>801</v>
      </c>
      <c r="D1555" s="283" t="s">
        <v>520</v>
      </c>
      <c r="E1555" s="503">
        <v>0</v>
      </c>
      <c r="F1555" s="471">
        <v>102</v>
      </c>
      <c r="G1555" s="471">
        <v>105</v>
      </c>
      <c r="H1555" s="471">
        <v>73</v>
      </c>
      <c r="I1555" s="471">
        <v>46</v>
      </c>
      <c r="J1555" s="471">
        <v>22</v>
      </c>
      <c r="K1555" s="471">
        <v>25</v>
      </c>
      <c r="L1555" s="471">
        <v>18</v>
      </c>
      <c r="M1555" s="471">
        <v>2</v>
      </c>
      <c r="N1555" s="496">
        <v>393</v>
      </c>
      <c r="O1555" s="503">
        <v>10</v>
      </c>
      <c r="P1555" s="471">
        <v>0</v>
      </c>
      <c r="Q1555" s="471">
        <v>0</v>
      </c>
      <c r="R1555" s="471">
        <v>0</v>
      </c>
      <c r="S1555" s="471">
        <v>0</v>
      </c>
      <c r="T1555" s="471">
        <v>0</v>
      </c>
      <c r="U1555" s="471">
        <v>0</v>
      </c>
      <c r="V1555" s="471">
        <v>0</v>
      </c>
      <c r="W1555" s="471">
        <v>0</v>
      </c>
      <c r="X1555" s="496">
        <v>0</v>
      </c>
      <c r="Y1555" s="503">
        <v>25</v>
      </c>
      <c r="Z1555" s="471">
        <v>140</v>
      </c>
      <c r="AA1555" s="471">
        <v>151</v>
      </c>
      <c r="AB1555" s="471">
        <v>106</v>
      </c>
      <c r="AC1555" s="471">
        <v>63</v>
      </c>
      <c r="AD1555" s="471">
        <v>28</v>
      </c>
      <c r="AE1555" s="471">
        <v>20</v>
      </c>
      <c r="AF1555" s="471">
        <v>14</v>
      </c>
      <c r="AG1555" s="471">
        <v>0</v>
      </c>
      <c r="AH1555" s="496">
        <v>522</v>
      </c>
      <c r="AI1555" s="503">
        <v>50</v>
      </c>
      <c r="AJ1555" s="471">
        <v>0</v>
      </c>
      <c r="AK1555" s="471">
        <v>0</v>
      </c>
      <c r="AL1555" s="471">
        <v>0</v>
      </c>
      <c r="AM1555" s="471">
        <v>0</v>
      </c>
      <c r="AN1555" s="471">
        <v>0</v>
      </c>
      <c r="AO1555" s="471">
        <v>0</v>
      </c>
      <c r="AP1555" s="471">
        <v>0</v>
      </c>
      <c r="AQ1555" s="471">
        <v>0</v>
      </c>
      <c r="AR1555" s="496">
        <v>0</v>
      </c>
      <c r="AS1555" s="503">
        <v>100</v>
      </c>
      <c r="AT1555" s="471">
        <v>0</v>
      </c>
      <c r="AU1555" s="471">
        <v>0</v>
      </c>
      <c r="AV1555" s="471">
        <v>0</v>
      </c>
      <c r="AW1555" s="471">
        <v>0</v>
      </c>
      <c r="AX1555" s="471">
        <v>0</v>
      </c>
      <c r="AY1555" s="471">
        <v>0</v>
      </c>
      <c r="AZ1555" s="471">
        <v>0</v>
      </c>
      <c r="BA1555" s="471">
        <v>0</v>
      </c>
      <c r="BB1555" s="496">
        <v>0</v>
      </c>
      <c r="BC1555" s="503">
        <v>0</v>
      </c>
      <c r="BD1555" s="471">
        <v>0</v>
      </c>
      <c r="BE1555" s="471">
        <v>0</v>
      </c>
      <c r="BF1555" s="471">
        <v>0</v>
      </c>
      <c r="BG1555" s="471">
        <v>0</v>
      </c>
      <c r="BH1555" s="471">
        <v>0</v>
      </c>
      <c r="BI1555" s="471">
        <v>0</v>
      </c>
      <c r="BJ1555" s="471">
        <v>0</v>
      </c>
      <c r="BK1555" s="471">
        <v>0</v>
      </c>
      <c r="BL1555" s="496">
        <v>0</v>
      </c>
      <c r="BM1555" s="471">
        <v>140</v>
      </c>
      <c r="BN1555" s="471">
        <v>151</v>
      </c>
      <c r="BO1555" s="471">
        <v>106</v>
      </c>
      <c r="BP1555" s="471">
        <v>63</v>
      </c>
      <c r="BQ1555" s="471">
        <v>28</v>
      </c>
      <c r="BR1555" s="471">
        <v>20</v>
      </c>
      <c r="BS1555" s="471">
        <v>14</v>
      </c>
      <c r="BT1555" s="471">
        <v>0</v>
      </c>
      <c r="BU1555" s="496">
        <v>522</v>
      </c>
      <c r="BV1555" s="471">
        <v>242</v>
      </c>
      <c r="BW1555" s="471">
        <v>256</v>
      </c>
      <c r="BX1555" s="471">
        <v>179</v>
      </c>
      <c r="BY1555" s="471">
        <v>109</v>
      </c>
      <c r="BZ1555" s="471">
        <v>50</v>
      </c>
      <c r="CA1555" s="471">
        <v>45</v>
      </c>
      <c r="CB1555" s="471">
        <v>32</v>
      </c>
      <c r="CC1555" s="471">
        <v>2</v>
      </c>
      <c r="CD1555" s="496">
        <v>915</v>
      </c>
      <c r="CE1555" s="503">
        <v>10</v>
      </c>
      <c r="CF1555" s="471">
        <v>0</v>
      </c>
      <c r="CG1555" s="471">
        <v>0</v>
      </c>
      <c r="CH1555" s="471">
        <v>0</v>
      </c>
      <c r="CI1555" s="471">
        <v>0</v>
      </c>
      <c r="CJ1555" s="471">
        <v>0</v>
      </c>
      <c r="CK1555" s="471">
        <v>0</v>
      </c>
      <c r="CL1555" s="471">
        <v>0</v>
      </c>
      <c r="CM1555" s="471">
        <v>0</v>
      </c>
      <c r="CN1555" s="496">
        <v>0</v>
      </c>
      <c r="CO1555" s="503">
        <v>25</v>
      </c>
      <c r="CP1555" s="471">
        <v>0</v>
      </c>
      <c r="CQ1555" s="471">
        <v>0</v>
      </c>
      <c r="CR1555" s="471">
        <v>0</v>
      </c>
      <c r="CS1555" s="471">
        <v>0</v>
      </c>
      <c r="CT1555" s="471">
        <v>0</v>
      </c>
      <c r="CU1555" s="471">
        <v>0</v>
      </c>
      <c r="CV1555" s="471">
        <v>0</v>
      </c>
      <c r="CW1555" s="471">
        <v>0</v>
      </c>
      <c r="CX1555" s="496">
        <v>0</v>
      </c>
      <c r="CY1555" s="503">
        <v>50</v>
      </c>
      <c r="CZ1555" s="471">
        <v>0</v>
      </c>
      <c r="DA1555" s="471">
        <v>0</v>
      </c>
      <c r="DB1555" s="471">
        <v>0</v>
      </c>
      <c r="DC1555" s="471">
        <v>0</v>
      </c>
      <c r="DD1555" s="471">
        <v>0</v>
      </c>
      <c r="DE1555" s="471">
        <v>0</v>
      </c>
      <c r="DF1555" s="471">
        <v>0</v>
      </c>
      <c r="DG1555" s="471">
        <v>0</v>
      </c>
      <c r="DH1555" s="496">
        <v>0</v>
      </c>
      <c r="DI1555" s="503">
        <v>100</v>
      </c>
      <c r="DJ1555" s="471">
        <v>58</v>
      </c>
      <c r="DK1555" s="471">
        <v>24</v>
      </c>
      <c r="DL1555" s="471">
        <v>19</v>
      </c>
      <c r="DM1555" s="471">
        <v>12</v>
      </c>
      <c r="DN1555" s="471">
        <v>9</v>
      </c>
      <c r="DO1555" s="471">
        <v>6</v>
      </c>
      <c r="DP1555" s="471">
        <v>4</v>
      </c>
      <c r="DQ1555" s="471">
        <v>1</v>
      </c>
      <c r="DR1555" s="496">
        <v>133</v>
      </c>
      <c r="DS1555" s="503">
        <v>0</v>
      </c>
      <c r="DT1555" s="471">
        <v>0</v>
      </c>
      <c r="DU1555" s="471">
        <v>0</v>
      </c>
      <c r="DV1555" s="471">
        <v>0</v>
      </c>
      <c r="DW1555" s="471">
        <v>0</v>
      </c>
      <c r="DX1555" s="471">
        <v>0</v>
      </c>
      <c r="DY1555" s="471">
        <v>0</v>
      </c>
      <c r="DZ1555" s="471">
        <v>0</v>
      </c>
      <c r="EA1555" s="471">
        <v>0</v>
      </c>
      <c r="EB1555" s="496">
        <v>0</v>
      </c>
      <c r="EC1555" s="471">
        <v>58</v>
      </c>
      <c r="ED1555" s="471">
        <v>24</v>
      </c>
      <c r="EE1555" s="471">
        <v>19</v>
      </c>
      <c r="EF1555" s="471">
        <v>12</v>
      </c>
      <c r="EG1555" s="471">
        <v>9</v>
      </c>
      <c r="EH1555" s="471">
        <v>6</v>
      </c>
      <c r="EI1555" s="471">
        <v>4</v>
      </c>
      <c r="EJ1555" s="471">
        <v>1</v>
      </c>
      <c r="EK1555" s="496">
        <v>133</v>
      </c>
      <c r="EL1555" s="518">
        <v>50</v>
      </c>
      <c r="EM1555" s="471">
        <v>0</v>
      </c>
      <c r="EN1555" s="471">
        <v>0</v>
      </c>
      <c r="EO1555" s="471">
        <v>0</v>
      </c>
      <c r="EP1555" s="471">
        <v>0</v>
      </c>
      <c r="EQ1555" s="471">
        <v>0</v>
      </c>
      <c r="ER1555" s="471">
        <v>0</v>
      </c>
      <c r="ES1555" s="471">
        <v>0</v>
      </c>
      <c r="ET1555" s="471">
        <v>0</v>
      </c>
      <c r="EU1555" s="496">
        <v>0</v>
      </c>
      <c r="EV1555" s="503">
        <v>100</v>
      </c>
      <c r="EW1555" s="471">
        <v>0</v>
      </c>
      <c r="EX1555" s="471">
        <v>0</v>
      </c>
      <c r="EY1555" s="471">
        <v>0</v>
      </c>
      <c r="EZ1555" s="471">
        <v>0</v>
      </c>
      <c r="FA1555" s="471">
        <v>0</v>
      </c>
      <c r="FB1555" s="471">
        <v>0</v>
      </c>
      <c r="FC1555" s="471">
        <v>0</v>
      </c>
      <c r="FD1555" s="471">
        <v>0</v>
      </c>
      <c r="FE1555" s="496">
        <v>0</v>
      </c>
      <c r="FF1555" s="503">
        <v>150</v>
      </c>
      <c r="FG1555" s="471">
        <v>0</v>
      </c>
      <c r="FH1555" s="471">
        <v>0</v>
      </c>
      <c r="FI1555" s="471">
        <v>0</v>
      </c>
      <c r="FJ1555" s="471">
        <v>0</v>
      </c>
      <c r="FK1555" s="471">
        <v>0</v>
      </c>
      <c r="FL1555" s="471">
        <v>0</v>
      </c>
      <c r="FM1555" s="471">
        <v>0</v>
      </c>
      <c r="FN1555" s="471">
        <v>0</v>
      </c>
      <c r="FO1555" s="496">
        <v>0</v>
      </c>
      <c r="FP1555" s="503">
        <v>200</v>
      </c>
      <c r="FQ1555" s="471">
        <v>10</v>
      </c>
      <c r="FR1555" s="471">
        <v>4</v>
      </c>
      <c r="FS1555" s="471">
        <v>3</v>
      </c>
      <c r="FT1555" s="471">
        <v>1</v>
      </c>
      <c r="FU1555" s="471">
        <v>0</v>
      </c>
      <c r="FV1555" s="471">
        <v>0</v>
      </c>
      <c r="FW1555" s="471">
        <v>1</v>
      </c>
      <c r="FX1555" s="471">
        <v>0</v>
      </c>
      <c r="FY1555" s="496">
        <v>19</v>
      </c>
      <c r="FZ1555" s="503">
        <v>0</v>
      </c>
      <c r="GA1555" s="471">
        <v>0</v>
      </c>
      <c r="GB1555" s="471">
        <v>0</v>
      </c>
      <c r="GC1555" s="471">
        <v>0</v>
      </c>
      <c r="GD1555" s="471">
        <v>0</v>
      </c>
      <c r="GE1555" s="471">
        <v>0</v>
      </c>
      <c r="GF1555" s="471">
        <v>0</v>
      </c>
      <c r="GG1555" s="471">
        <v>0</v>
      </c>
      <c r="GH1555" s="471">
        <v>0</v>
      </c>
      <c r="GI1555" s="496">
        <v>0</v>
      </c>
      <c r="GJ1555" s="471">
        <v>10</v>
      </c>
      <c r="GK1555" s="471">
        <v>4</v>
      </c>
      <c r="GL1555" s="471">
        <v>3</v>
      </c>
      <c r="GM1555" s="471">
        <v>1</v>
      </c>
      <c r="GN1555" s="471">
        <v>0</v>
      </c>
      <c r="GO1555" s="471">
        <v>0</v>
      </c>
      <c r="GP1555" s="471">
        <v>1</v>
      </c>
      <c r="GQ1555" s="471">
        <v>0</v>
      </c>
      <c r="GR1555" s="496">
        <v>19</v>
      </c>
      <c r="GS1555" s="503">
        <v>100</v>
      </c>
      <c r="GT1555" s="471">
        <v>0</v>
      </c>
      <c r="GU1555" s="471">
        <v>0</v>
      </c>
      <c r="GV1555" s="471">
        <v>0</v>
      </c>
      <c r="GW1555" s="471">
        <v>0</v>
      </c>
      <c r="GX1555" s="471">
        <v>0</v>
      </c>
      <c r="GY1555" s="471">
        <v>0</v>
      </c>
      <c r="GZ1555" s="471">
        <v>0</v>
      </c>
      <c r="HA1555" s="471">
        <v>0</v>
      </c>
      <c r="HB1555" s="496">
        <v>0</v>
      </c>
      <c r="HC1555" s="503">
        <v>150</v>
      </c>
      <c r="HD1555" s="471">
        <v>0</v>
      </c>
      <c r="HE1555" s="471">
        <v>0</v>
      </c>
      <c r="HF1555" s="471">
        <v>0</v>
      </c>
      <c r="HG1555" s="471">
        <v>0</v>
      </c>
      <c r="HH1555" s="471">
        <v>0</v>
      </c>
      <c r="HI1555" s="471">
        <v>0</v>
      </c>
      <c r="HJ1555" s="471">
        <v>0</v>
      </c>
      <c r="HK1555" s="471">
        <v>0</v>
      </c>
      <c r="HL1555" s="496">
        <v>0</v>
      </c>
      <c r="HM1555" s="503">
        <v>200</v>
      </c>
      <c r="HN1555" s="471">
        <v>0</v>
      </c>
      <c r="HO1555" s="471">
        <v>0</v>
      </c>
      <c r="HP1555" s="471">
        <v>0</v>
      </c>
      <c r="HQ1555" s="471">
        <v>0</v>
      </c>
      <c r="HR1555" s="471">
        <v>0</v>
      </c>
      <c r="HS1555" s="471">
        <v>0</v>
      </c>
      <c r="HT1555" s="471">
        <v>0</v>
      </c>
      <c r="HU1555" s="471">
        <v>0</v>
      </c>
      <c r="HV1555" s="496">
        <v>0</v>
      </c>
      <c r="HW1555" s="503">
        <v>250</v>
      </c>
      <c r="HX1555" s="471">
        <v>0</v>
      </c>
      <c r="HY1555" s="471">
        <v>0</v>
      </c>
      <c r="HZ1555" s="471">
        <v>0</v>
      </c>
      <c r="IA1555" s="471">
        <v>0</v>
      </c>
      <c r="IB1555" s="471">
        <v>0</v>
      </c>
      <c r="IC1555" s="471">
        <v>0</v>
      </c>
      <c r="ID1555" s="471">
        <v>0</v>
      </c>
      <c r="IE1555" s="471">
        <v>0</v>
      </c>
      <c r="IF1555" s="496">
        <v>0</v>
      </c>
      <c r="IG1555" s="503">
        <v>300</v>
      </c>
      <c r="IH1555" s="471">
        <v>3</v>
      </c>
      <c r="II1555" s="471">
        <v>1</v>
      </c>
      <c r="IJ1555" s="471">
        <v>5</v>
      </c>
      <c r="IK1555" s="471">
        <v>3</v>
      </c>
      <c r="IL1555" s="471">
        <v>2</v>
      </c>
      <c r="IM1555" s="471">
        <v>0</v>
      </c>
      <c r="IN1555" s="471">
        <v>0</v>
      </c>
      <c r="IO1555" s="471">
        <v>0</v>
      </c>
      <c r="IP1555" s="496">
        <v>14</v>
      </c>
      <c r="IQ1555" s="503">
        <v>0</v>
      </c>
      <c r="IR1555" s="471">
        <v>0</v>
      </c>
      <c r="IS1555" s="471">
        <v>0</v>
      </c>
      <c r="IT1555" s="471">
        <v>0</v>
      </c>
      <c r="IU1555" s="471">
        <v>0</v>
      </c>
      <c r="IV1555" s="471">
        <v>0</v>
      </c>
      <c r="IW1555" s="471">
        <v>0</v>
      </c>
      <c r="IX1555" s="471">
        <v>0</v>
      </c>
      <c r="IY1555" s="471">
        <v>0</v>
      </c>
      <c r="IZ1555" s="496">
        <v>0</v>
      </c>
      <c r="JA1555" s="471">
        <v>3</v>
      </c>
      <c r="JB1555" s="471">
        <v>1</v>
      </c>
      <c r="JC1555" s="471">
        <v>5</v>
      </c>
      <c r="JD1555" s="471">
        <v>3</v>
      </c>
      <c r="JE1555" s="471">
        <v>2</v>
      </c>
      <c r="JF1555" s="471">
        <v>0</v>
      </c>
      <c r="JG1555" s="471">
        <v>0</v>
      </c>
      <c r="JH1555" s="471">
        <v>0</v>
      </c>
      <c r="JI1555" s="471">
        <v>14</v>
      </c>
      <c r="JJ1555" s="503">
        <v>0</v>
      </c>
      <c r="JK1555" s="471">
        <v>84</v>
      </c>
      <c r="JL1555" s="471">
        <v>89</v>
      </c>
      <c r="JM1555" s="471">
        <v>91</v>
      </c>
      <c r="JN1555" s="471">
        <v>65</v>
      </c>
      <c r="JO1555" s="471">
        <v>53</v>
      </c>
      <c r="JP1555" s="471">
        <v>47</v>
      </c>
      <c r="JQ1555" s="471">
        <v>49</v>
      </c>
      <c r="JR1555" s="471">
        <v>19</v>
      </c>
      <c r="JS1555" s="496">
        <v>497</v>
      </c>
      <c r="JT1555" s="503">
        <v>10</v>
      </c>
      <c r="JU1555" s="471">
        <v>0</v>
      </c>
      <c r="JV1555" s="471">
        <v>1</v>
      </c>
      <c r="JW1555" s="471">
        <v>1</v>
      </c>
      <c r="JX1555" s="471">
        <v>0</v>
      </c>
      <c r="JY1555" s="471">
        <v>1</v>
      </c>
      <c r="JZ1555" s="471">
        <v>0</v>
      </c>
      <c r="KA1555" s="471">
        <v>0</v>
      </c>
      <c r="KB1555" s="471">
        <v>0</v>
      </c>
      <c r="KC1555" s="496">
        <v>3</v>
      </c>
      <c r="KD1555" s="503">
        <v>50</v>
      </c>
      <c r="KE1555" s="471">
        <v>0</v>
      </c>
      <c r="KF1555" s="471">
        <v>0</v>
      </c>
      <c r="KG1555" s="471">
        <v>0</v>
      </c>
      <c r="KH1555" s="471">
        <v>0</v>
      </c>
      <c r="KI1555" s="471">
        <v>0</v>
      </c>
      <c r="KJ1555" s="471">
        <v>0</v>
      </c>
      <c r="KK1555" s="471">
        <v>0</v>
      </c>
      <c r="KL1555" s="471">
        <v>0</v>
      </c>
      <c r="KM1555" s="496">
        <v>0</v>
      </c>
      <c r="KN1555" s="503">
        <v>0</v>
      </c>
      <c r="KO1555" s="471">
        <v>0</v>
      </c>
      <c r="KP1555" s="471">
        <v>0</v>
      </c>
      <c r="KQ1555" s="471">
        <v>0</v>
      </c>
      <c r="KR1555" s="471">
        <v>0</v>
      </c>
      <c r="KS1555" s="471">
        <v>0</v>
      </c>
      <c r="KT1555" s="471">
        <v>0</v>
      </c>
      <c r="KU1555" s="471">
        <v>0</v>
      </c>
      <c r="KV1555" s="471">
        <v>0</v>
      </c>
      <c r="KW1555" s="496">
        <v>0</v>
      </c>
      <c r="KX1555" s="471">
        <v>84</v>
      </c>
      <c r="KY1555" s="471">
        <v>90</v>
      </c>
      <c r="KZ1555" s="471">
        <v>92</v>
      </c>
      <c r="LA1555" s="471">
        <v>65</v>
      </c>
      <c r="LB1555" s="471">
        <v>54</v>
      </c>
      <c r="LC1555" s="471">
        <v>47</v>
      </c>
      <c r="LD1555" s="471">
        <v>49</v>
      </c>
      <c r="LE1555" s="471">
        <v>19</v>
      </c>
      <c r="LF1555" s="496">
        <v>500</v>
      </c>
      <c r="LG1555" s="262"/>
      <c r="LH1555" s="262"/>
      <c r="LI1555" s="262"/>
      <c r="LJ1555" s="262"/>
      <c r="LK1555" s="262"/>
      <c r="LL1555" s="262"/>
      <c r="LM1555" s="262"/>
      <c r="LN1555" s="262"/>
      <c r="LO1555" s="262"/>
      <c r="LP1555" s="262"/>
      <c r="LQ1555" s="262"/>
      <c r="LR1555" s="262"/>
      <c r="LS1555" s="262"/>
      <c r="LT1555" s="262"/>
      <c r="LU1555" s="262"/>
      <c r="LV1555" s="262"/>
      <c r="LW1555" s="262"/>
      <c r="LX1555" s="262"/>
      <c r="LY1555" s="262"/>
      <c r="LZ1555" s="262"/>
      <c r="MA1555" s="262"/>
      <c r="MB1555" s="262"/>
      <c r="MC1555" s="262"/>
      <c r="MD1555" s="262"/>
      <c r="ME1555" s="262"/>
      <c r="MF1555" s="262"/>
      <c r="MG1555" s="262"/>
      <c r="MH1555" s="262"/>
      <c r="MI1555" s="262"/>
      <c r="MJ1555" s="262"/>
      <c r="MK1555" s="262"/>
      <c r="ML1555" s="262"/>
      <c r="MM1555" s="262"/>
      <c r="MN1555" s="262"/>
      <c r="MO1555" s="262"/>
      <c r="MP1555" s="262"/>
      <c r="MQ1555" s="262"/>
      <c r="MR1555" s="262"/>
      <c r="MS1555" s="262"/>
      <c r="MT1555" s="262"/>
      <c r="MU1555" s="262"/>
    </row>
    <row r="1556" spans="1:359" x14ac:dyDescent="0.2">
      <c r="A1556" s="241" t="s">
        <v>521</v>
      </c>
      <c r="B1556" s="476" t="s">
        <v>1097</v>
      </c>
      <c r="C1556" s="326" t="s">
        <v>870</v>
      </c>
      <c r="D1556" s="283" t="s">
        <v>522</v>
      </c>
      <c r="E1556" s="503">
        <v>0</v>
      </c>
      <c r="F1556" s="471">
        <v>1068</v>
      </c>
      <c r="G1556" s="471">
        <v>132</v>
      </c>
      <c r="H1556" s="471">
        <v>96</v>
      </c>
      <c r="I1556" s="471">
        <v>29</v>
      </c>
      <c r="J1556" s="471">
        <v>13</v>
      </c>
      <c r="K1556" s="471">
        <v>2</v>
      </c>
      <c r="L1556" s="471">
        <v>4</v>
      </c>
      <c r="M1556" s="471">
        <v>0</v>
      </c>
      <c r="N1556" s="496">
        <v>1344</v>
      </c>
      <c r="O1556" s="503">
        <v>10</v>
      </c>
      <c r="P1556" s="471">
        <v>0</v>
      </c>
      <c r="Q1556" s="471">
        <v>0</v>
      </c>
      <c r="R1556" s="471">
        <v>0</v>
      </c>
      <c r="S1556" s="471">
        <v>0</v>
      </c>
      <c r="T1556" s="471">
        <v>0</v>
      </c>
      <c r="U1556" s="471">
        <v>0</v>
      </c>
      <c r="V1556" s="471">
        <v>0</v>
      </c>
      <c r="W1556" s="471">
        <v>0</v>
      </c>
      <c r="X1556" s="496">
        <v>0</v>
      </c>
      <c r="Y1556" s="503">
        <v>25</v>
      </c>
      <c r="Z1556" s="471">
        <v>848</v>
      </c>
      <c r="AA1556" s="471">
        <v>131</v>
      </c>
      <c r="AB1556" s="471">
        <v>81</v>
      </c>
      <c r="AC1556" s="471">
        <v>24</v>
      </c>
      <c r="AD1556" s="471">
        <v>8</v>
      </c>
      <c r="AE1556" s="471">
        <v>9</v>
      </c>
      <c r="AF1556" s="471">
        <v>4</v>
      </c>
      <c r="AG1556" s="471">
        <v>0</v>
      </c>
      <c r="AH1556" s="496">
        <v>1105</v>
      </c>
      <c r="AI1556" s="503">
        <v>50</v>
      </c>
      <c r="AJ1556" s="471">
        <v>3</v>
      </c>
      <c r="AK1556" s="471">
        <v>1</v>
      </c>
      <c r="AL1556" s="471">
        <v>2</v>
      </c>
      <c r="AM1556" s="471">
        <v>1</v>
      </c>
      <c r="AN1556" s="471">
        <v>0</v>
      </c>
      <c r="AO1556" s="471">
        <v>0</v>
      </c>
      <c r="AP1556" s="471">
        <v>0</v>
      </c>
      <c r="AQ1556" s="471">
        <v>0</v>
      </c>
      <c r="AR1556" s="496">
        <v>7</v>
      </c>
      <c r="AS1556" s="503">
        <v>100</v>
      </c>
      <c r="AT1556" s="471">
        <v>27</v>
      </c>
      <c r="AU1556" s="471">
        <v>14</v>
      </c>
      <c r="AV1556" s="471">
        <v>8</v>
      </c>
      <c r="AW1556" s="471">
        <v>9</v>
      </c>
      <c r="AX1556" s="471">
        <v>4</v>
      </c>
      <c r="AY1556" s="471">
        <v>0</v>
      </c>
      <c r="AZ1556" s="471">
        <v>0</v>
      </c>
      <c r="BA1556" s="471">
        <v>0</v>
      </c>
      <c r="BB1556" s="496">
        <v>62</v>
      </c>
      <c r="BC1556" s="503">
        <v>0</v>
      </c>
      <c r="BD1556" s="471">
        <v>0</v>
      </c>
      <c r="BE1556" s="471">
        <v>0</v>
      </c>
      <c r="BF1556" s="471">
        <v>0</v>
      </c>
      <c r="BG1556" s="471">
        <v>0</v>
      </c>
      <c r="BH1556" s="471">
        <v>0</v>
      </c>
      <c r="BI1556" s="471">
        <v>0</v>
      </c>
      <c r="BJ1556" s="471">
        <v>0</v>
      </c>
      <c r="BK1556" s="471">
        <v>0</v>
      </c>
      <c r="BL1556" s="496">
        <v>0</v>
      </c>
      <c r="BM1556" s="471">
        <v>878</v>
      </c>
      <c r="BN1556" s="471">
        <v>146</v>
      </c>
      <c r="BO1556" s="471">
        <v>91</v>
      </c>
      <c r="BP1556" s="471">
        <v>34</v>
      </c>
      <c r="BQ1556" s="471">
        <v>12</v>
      </c>
      <c r="BR1556" s="471">
        <v>9</v>
      </c>
      <c r="BS1556" s="471">
        <v>4</v>
      </c>
      <c r="BT1556" s="471">
        <v>0</v>
      </c>
      <c r="BU1556" s="496">
        <v>1174</v>
      </c>
      <c r="BV1556" s="471">
        <v>1946</v>
      </c>
      <c r="BW1556" s="471">
        <v>278</v>
      </c>
      <c r="BX1556" s="471">
        <v>187</v>
      </c>
      <c r="BY1556" s="471">
        <v>63</v>
      </c>
      <c r="BZ1556" s="471">
        <v>25</v>
      </c>
      <c r="CA1556" s="471">
        <v>11</v>
      </c>
      <c r="CB1556" s="471">
        <v>8</v>
      </c>
      <c r="CC1556" s="471">
        <v>0</v>
      </c>
      <c r="CD1556" s="496">
        <v>2518</v>
      </c>
      <c r="CE1556" s="503">
        <v>10</v>
      </c>
      <c r="CF1556" s="471">
        <v>0</v>
      </c>
      <c r="CG1556" s="471">
        <v>0</v>
      </c>
      <c r="CH1556" s="471">
        <v>0</v>
      </c>
      <c r="CI1556" s="471">
        <v>0</v>
      </c>
      <c r="CJ1556" s="471">
        <v>0</v>
      </c>
      <c r="CK1556" s="471">
        <v>0</v>
      </c>
      <c r="CL1556" s="471">
        <v>0</v>
      </c>
      <c r="CM1556" s="471">
        <v>0</v>
      </c>
      <c r="CN1556" s="496">
        <v>0</v>
      </c>
      <c r="CO1556" s="503">
        <v>25</v>
      </c>
      <c r="CP1556" s="471">
        <v>0</v>
      </c>
      <c r="CQ1556" s="471">
        <v>0</v>
      </c>
      <c r="CR1556" s="471">
        <v>0</v>
      </c>
      <c r="CS1556" s="471">
        <v>0</v>
      </c>
      <c r="CT1556" s="471">
        <v>0</v>
      </c>
      <c r="CU1556" s="471">
        <v>0</v>
      </c>
      <c r="CV1556" s="471">
        <v>0</v>
      </c>
      <c r="CW1556" s="471">
        <v>0</v>
      </c>
      <c r="CX1556" s="496">
        <v>0</v>
      </c>
      <c r="CY1556" s="503">
        <v>50</v>
      </c>
      <c r="CZ1556" s="471">
        <v>0</v>
      </c>
      <c r="DA1556" s="471">
        <v>0</v>
      </c>
      <c r="DB1556" s="471">
        <v>0</v>
      </c>
      <c r="DC1556" s="471">
        <v>0</v>
      </c>
      <c r="DD1556" s="471">
        <v>0</v>
      </c>
      <c r="DE1556" s="471">
        <v>0</v>
      </c>
      <c r="DF1556" s="471">
        <v>0</v>
      </c>
      <c r="DG1556" s="471">
        <v>0</v>
      </c>
      <c r="DH1556" s="496">
        <v>0</v>
      </c>
      <c r="DI1556" s="503">
        <v>100</v>
      </c>
      <c r="DJ1556" s="471">
        <v>425</v>
      </c>
      <c r="DK1556" s="471">
        <v>38</v>
      </c>
      <c r="DL1556" s="471">
        <v>16</v>
      </c>
      <c r="DM1556" s="471">
        <v>15</v>
      </c>
      <c r="DN1556" s="471">
        <v>4</v>
      </c>
      <c r="DO1556" s="471">
        <v>2</v>
      </c>
      <c r="DP1556" s="471">
        <v>4</v>
      </c>
      <c r="DQ1556" s="471">
        <v>2</v>
      </c>
      <c r="DR1556" s="496">
        <v>506</v>
      </c>
      <c r="DS1556" s="503">
        <v>0</v>
      </c>
      <c r="DT1556" s="471">
        <v>0</v>
      </c>
      <c r="DU1556" s="471">
        <v>0</v>
      </c>
      <c r="DV1556" s="471">
        <v>0</v>
      </c>
      <c r="DW1556" s="471">
        <v>0</v>
      </c>
      <c r="DX1556" s="471">
        <v>0</v>
      </c>
      <c r="DY1556" s="471">
        <v>0</v>
      </c>
      <c r="DZ1556" s="471">
        <v>0</v>
      </c>
      <c r="EA1556" s="471">
        <v>0</v>
      </c>
      <c r="EB1556" s="496">
        <v>0</v>
      </c>
      <c r="EC1556" s="471">
        <v>425</v>
      </c>
      <c r="ED1556" s="471">
        <v>38</v>
      </c>
      <c r="EE1556" s="471">
        <v>16</v>
      </c>
      <c r="EF1556" s="471">
        <v>15</v>
      </c>
      <c r="EG1556" s="471">
        <v>4</v>
      </c>
      <c r="EH1556" s="471">
        <v>2</v>
      </c>
      <c r="EI1556" s="471">
        <v>4</v>
      </c>
      <c r="EJ1556" s="471">
        <v>2</v>
      </c>
      <c r="EK1556" s="496">
        <v>506</v>
      </c>
      <c r="EL1556" s="518">
        <v>50</v>
      </c>
      <c r="EM1556" s="471">
        <v>0</v>
      </c>
      <c r="EN1556" s="471">
        <v>0</v>
      </c>
      <c r="EO1556" s="471">
        <v>0</v>
      </c>
      <c r="EP1556" s="471">
        <v>0</v>
      </c>
      <c r="EQ1556" s="471">
        <v>0</v>
      </c>
      <c r="ER1556" s="471">
        <v>0</v>
      </c>
      <c r="ES1556" s="471">
        <v>0</v>
      </c>
      <c r="ET1556" s="471">
        <v>0</v>
      </c>
      <c r="EU1556" s="496">
        <v>0</v>
      </c>
      <c r="EV1556" s="503">
        <v>100</v>
      </c>
      <c r="EW1556" s="471">
        <v>0</v>
      </c>
      <c r="EX1556" s="471">
        <v>0</v>
      </c>
      <c r="EY1556" s="471">
        <v>0</v>
      </c>
      <c r="EZ1556" s="471">
        <v>0</v>
      </c>
      <c r="FA1556" s="471">
        <v>0</v>
      </c>
      <c r="FB1556" s="471">
        <v>0</v>
      </c>
      <c r="FC1556" s="471">
        <v>0</v>
      </c>
      <c r="FD1556" s="471">
        <v>0</v>
      </c>
      <c r="FE1556" s="496">
        <v>0</v>
      </c>
      <c r="FF1556" s="503">
        <v>150</v>
      </c>
      <c r="FG1556" s="471">
        <v>0</v>
      </c>
      <c r="FH1556" s="471">
        <v>0</v>
      </c>
      <c r="FI1556" s="471">
        <v>0</v>
      </c>
      <c r="FJ1556" s="471">
        <v>0</v>
      </c>
      <c r="FK1556" s="471">
        <v>0</v>
      </c>
      <c r="FL1556" s="471">
        <v>0</v>
      </c>
      <c r="FM1556" s="471">
        <v>0</v>
      </c>
      <c r="FN1556" s="471">
        <v>0</v>
      </c>
      <c r="FO1556" s="496">
        <v>0</v>
      </c>
      <c r="FP1556" s="503">
        <v>200</v>
      </c>
      <c r="FQ1556" s="471">
        <v>103</v>
      </c>
      <c r="FR1556" s="471">
        <v>12</v>
      </c>
      <c r="FS1556" s="471">
        <v>6</v>
      </c>
      <c r="FT1556" s="471">
        <v>1</v>
      </c>
      <c r="FU1556" s="471">
        <v>1</v>
      </c>
      <c r="FV1556" s="471">
        <v>2</v>
      </c>
      <c r="FW1556" s="471">
        <v>0</v>
      </c>
      <c r="FX1556" s="471">
        <v>3</v>
      </c>
      <c r="FY1556" s="496">
        <v>128</v>
      </c>
      <c r="FZ1556" s="503">
        <v>0</v>
      </c>
      <c r="GA1556" s="471">
        <v>0</v>
      </c>
      <c r="GB1556" s="471">
        <v>0</v>
      </c>
      <c r="GC1556" s="471">
        <v>0</v>
      </c>
      <c r="GD1556" s="471">
        <v>0</v>
      </c>
      <c r="GE1556" s="471">
        <v>0</v>
      </c>
      <c r="GF1556" s="471">
        <v>0</v>
      </c>
      <c r="GG1556" s="471">
        <v>0</v>
      </c>
      <c r="GH1556" s="471">
        <v>0</v>
      </c>
      <c r="GI1556" s="496">
        <v>0</v>
      </c>
      <c r="GJ1556" s="471">
        <v>103</v>
      </c>
      <c r="GK1556" s="471">
        <v>12</v>
      </c>
      <c r="GL1556" s="471">
        <v>6</v>
      </c>
      <c r="GM1556" s="471">
        <v>1</v>
      </c>
      <c r="GN1556" s="471">
        <v>1</v>
      </c>
      <c r="GO1556" s="471">
        <v>2</v>
      </c>
      <c r="GP1556" s="471">
        <v>0</v>
      </c>
      <c r="GQ1556" s="471">
        <v>3</v>
      </c>
      <c r="GR1556" s="496">
        <v>128</v>
      </c>
      <c r="GS1556" s="503">
        <v>100</v>
      </c>
      <c r="GT1556" s="471">
        <v>0</v>
      </c>
      <c r="GU1556" s="471">
        <v>0</v>
      </c>
      <c r="GV1556" s="471">
        <v>0</v>
      </c>
      <c r="GW1556" s="471">
        <v>0</v>
      </c>
      <c r="GX1556" s="471">
        <v>0</v>
      </c>
      <c r="GY1556" s="471">
        <v>0</v>
      </c>
      <c r="GZ1556" s="471">
        <v>0</v>
      </c>
      <c r="HA1556" s="471">
        <v>0</v>
      </c>
      <c r="HB1556" s="496">
        <v>0</v>
      </c>
      <c r="HC1556" s="503">
        <v>150</v>
      </c>
      <c r="HD1556" s="471">
        <v>0</v>
      </c>
      <c r="HE1556" s="471">
        <v>0</v>
      </c>
      <c r="HF1556" s="471">
        <v>0</v>
      </c>
      <c r="HG1556" s="471">
        <v>0</v>
      </c>
      <c r="HH1556" s="471">
        <v>0</v>
      </c>
      <c r="HI1556" s="471">
        <v>0</v>
      </c>
      <c r="HJ1556" s="471">
        <v>0</v>
      </c>
      <c r="HK1556" s="471">
        <v>0</v>
      </c>
      <c r="HL1556" s="496">
        <v>0</v>
      </c>
      <c r="HM1556" s="503">
        <v>200</v>
      </c>
      <c r="HN1556" s="471">
        <v>0</v>
      </c>
      <c r="HO1556" s="471">
        <v>0</v>
      </c>
      <c r="HP1556" s="471">
        <v>0</v>
      </c>
      <c r="HQ1556" s="471">
        <v>0</v>
      </c>
      <c r="HR1556" s="471">
        <v>0</v>
      </c>
      <c r="HS1556" s="471">
        <v>0</v>
      </c>
      <c r="HT1556" s="471">
        <v>0</v>
      </c>
      <c r="HU1556" s="471">
        <v>0</v>
      </c>
      <c r="HV1556" s="496">
        <v>0</v>
      </c>
      <c r="HW1556" s="503">
        <v>250</v>
      </c>
      <c r="HX1556" s="471">
        <v>0</v>
      </c>
      <c r="HY1556" s="471">
        <v>0</v>
      </c>
      <c r="HZ1556" s="471">
        <v>0</v>
      </c>
      <c r="IA1556" s="471">
        <v>0</v>
      </c>
      <c r="IB1556" s="471">
        <v>0</v>
      </c>
      <c r="IC1556" s="471">
        <v>0</v>
      </c>
      <c r="ID1556" s="471">
        <v>0</v>
      </c>
      <c r="IE1556" s="471">
        <v>0</v>
      </c>
      <c r="IF1556" s="496">
        <v>0</v>
      </c>
      <c r="IG1556" s="503">
        <v>300</v>
      </c>
      <c r="IH1556" s="471">
        <v>47</v>
      </c>
      <c r="II1556" s="471">
        <v>4</v>
      </c>
      <c r="IJ1556" s="471">
        <v>1</v>
      </c>
      <c r="IK1556" s="471">
        <v>3</v>
      </c>
      <c r="IL1556" s="471">
        <v>1</v>
      </c>
      <c r="IM1556" s="471">
        <v>2</v>
      </c>
      <c r="IN1556" s="471">
        <v>0</v>
      </c>
      <c r="IO1556" s="471">
        <v>0</v>
      </c>
      <c r="IP1556" s="496">
        <v>58</v>
      </c>
      <c r="IQ1556" s="503">
        <v>0</v>
      </c>
      <c r="IR1556" s="471">
        <v>0</v>
      </c>
      <c r="IS1556" s="471">
        <v>0</v>
      </c>
      <c r="IT1556" s="471">
        <v>0</v>
      </c>
      <c r="IU1556" s="471">
        <v>0</v>
      </c>
      <c r="IV1556" s="471">
        <v>0</v>
      </c>
      <c r="IW1556" s="471">
        <v>0</v>
      </c>
      <c r="IX1556" s="471">
        <v>0</v>
      </c>
      <c r="IY1556" s="471">
        <v>0</v>
      </c>
      <c r="IZ1556" s="496">
        <v>0</v>
      </c>
      <c r="JA1556" s="471">
        <v>47</v>
      </c>
      <c r="JB1556" s="471">
        <v>4</v>
      </c>
      <c r="JC1556" s="471">
        <v>1</v>
      </c>
      <c r="JD1556" s="471">
        <v>3</v>
      </c>
      <c r="JE1556" s="471">
        <v>1</v>
      </c>
      <c r="JF1556" s="471">
        <v>2</v>
      </c>
      <c r="JG1556" s="471">
        <v>0</v>
      </c>
      <c r="JH1556" s="471">
        <v>0</v>
      </c>
      <c r="JI1556" s="471">
        <v>58</v>
      </c>
      <c r="JJ1556" s="503">
        <v>0</v>
      </c>
      <c r="JK1556" s="471">
        <v>538</v>
      </c>
      <c r="JL1556" s="471">
        <v>115</v>
      </c>
      <c r="JM1556" s="471">
        <v>110</v>
      </c>
      <c r="JN1556" s="471">
        <v>53</v>
      </c>
      <c r="JO1556" s="471">
        <v>19</v>
      </c>
      <c r="JP1556" s="471">
        <v>17</v>
      </c>
      <c r="JQ1556" s="471">
        <v>4</v>
      </c>
      <c r="JR1556" s="471">
        <v>1</v>
      </c>
      <c r="JS1556" s="496">
        <v>857</v>
      </c>
      <c r="JT1556" s="503">
        <v>10</v>
      </c>
      <c r="JU1556" s="471">
        <v>0</v>
      </c>
      <c r="JV1556" s="471">
        <v>0</v>
      </c>
      <c r="JW1556" s="471">
        <v>0</v>
      </c>
      <c r="JX1556" s="471">
        <v>0</v>
      </c>
      <c r="JY1556" s="471">
        <v>0</v>
      </c>
      <c r="JZ1556" s="471">
        <v>0</v>
      </c>
      <c r="KA1556" s="471">
        <v>0</v>
      </c>
      <c r="KB1556" s="471">
        <v>0</v>
      </c>
      <c r="KC1556" s="496">
        <v>0</v>
      </c>
      <c r="KD1556" s="503">
        <v>50</v>
      </c>
      <c r="KE1556" s="471">
        <v>4</v>
      </c>
      <c r="KF1556" s="471">
        <v>0</v>
      </c>
      <c r="KG1556" s="471">
        <v>1</v>
      </c>
      <c r="KH1556" s="471">
        <v>1</v>
      </c>
      <c r="KI1556" s="471">
        <v>1</v>
      </c>
      <c r="KJ1556" s="471">
        <v>0</v>
      </c>
      <c r="KK1556" s="471">
        <v>0</v>
      </c>
      <c r="KL1556" s="471">
        <v>0</v>
      </c>
      <c r="KM1556" s="496">
        <v>7</v>
      </c>
      <c r="KN1556" s="503">
        <v>0</v>
      </c>
      <c r="KO1556" s="471">
        <v>0</v>
      </c>
      <c r="KP1556" s="471">
        <v>0</v>
      </c>
      <c r="KQ1556" s="471">
        <v>0</v>
      </c>
      <c r="KR1556" s="471">
        <v>0</v>
      </c>
      <c r="KS1556" s="471">
        <v>0</v>
      </c>
      <c r="KT1556" s="471">
        <v>0</v>
      </c>
      <c r="KU1556" s="471">
        <v>0</v>
      </c>
      <c r="KV1556" s="471">
        <v>0</v>
      </c>
      <c r="KW1556" s="496">
        <v>0</v>
      </c>
      <c r="KX1556" s="471">
        <v>542</v>
      </c>
      <c r="KY1556" s="471">
        <v>115</v>
      </c>
      <c r="KZ1556" s="471">
        <v>111</v>
      </c>
      <c r="LA1556" s="471">
        <v>54</v>
      </c>
      <c r="LB1556" s="471">
        <v>20</v>
      </c>
      <c r="LC1556" s="471">
        <v>17</v>
      </c>
      <c r="LD1556" s="471">
        <v>4</v>
      </c>
      <c r="LE1556" s="471">
        <v>1</v>
      </c>
      <c r="LF1556" s="496">
        <v>864</v>
      </c>
      <c r="LG1556" s="262"/>
      <c r="LH1556" s="262"/>
      <c r="LI1556" s="262"/>
      <c r="LJ1556" s="262"/>
      <c r="LK1556" s="262"/>
      <c r="LL1556" s="262"/>
      <c r="LM1556" s="262"/>
      <c r="LN1556" s="262"/>
      <c r="LO1556" s="262"/>
      <c r="LP1556" s="262"/>
      <c r="LQ1556" s="262"/>
      <c r="LR1556" s="262"/>
      <c r="LS1556" s="262"/>
      <c r="LT1556" s="262"/>
      <c r="LU1556" s="262"/>
      <c r="LV1556" s="262"/>
      <c r="LW1556" s="262"/>
      <c r="LX1556" s="262"/>
      <c r="LY1556" s="262"/>
      <c r="LZ1556" s="262"/>
      <c r="MA1556" s="262"/>
      <c r="MB1556" s="262"/>
      <c r="MC1556" s="262"/>
      <c r="MD1556" s="262"/>
      <c r="ME1556" s="262"/>
      <c r="MF1556" s="262"/>
      <c r="MG1556" s="262"/>
      <c r="MH1556" s="262"/>
      <c r="MI1556" s="262"/>
      <c r="MJ1556" s="262"/>
      <c r="MK1556" s="262"/>
      <c r="ML1556" s="262"/>
      <c r="MM1556" s="262"/>
      <c r="MN1556" s="262"/>
      <c r="MO1556" s="262"/>
      <c r="MP1556" s="262"/>
      <c r="MQ1556" s="262"/>
      <c r="MR1556" s="262"/>
      <c r="MS1556" s="262"/>
      <c r="MT1556" s="262"/>
      <c r="MU1556" s="262"/>
    </row>
    <row r="1557" spans="1:359" x14ac:dyDescent="0.2">
      <c r="A1557" s="241" t="s">
        <v>523</v>
      </c>
      <c r="B1557" s="476" t="s">
        <v>1098</v>
      </c>
      <c r="C1557" s="326" t="s">
        <v>782</v>
      </c>
      <c r="D1557" s="283" t="s">
        <v>524</v>
      </c>
      <c r="E1557" s="503">
        <v>0</v>
      </c>
      <c r="F1557" s="471">
        <v>23</v>
      </c>
      <c r="G1557" s="471">
        <v>108</v>
      </c>
      <c r="H1557" s="471">
        <v>185</v>
      </c>
      <c r="I1557" s="471">
        <v>191</v>
      </c>
      <c r="J1557" s="471">
        <v>48</v>
      </c>
      <c r="K1557" s="471">
        <v>37</v>
      </c>
      <c r="L1557" s="471">
        <v>41</v>
      </c>
      <c r="M1557" s="471">
        <v>9</v>
      </c>
      <c r="N1557" s="496">
        <v>642</v>
      </c>
      <c r="O1557" s="503">
        <v>10</v>
      </c>
      <c r="P1557" s="471">
        <v>0</v>
      </c>
      <c r="Q1557" s="471">
        <v>0</v>
      </c>
      <c r="R1557" s="471">
        <v>0</v>
      </c>
      <c r="S1557" s="471">
        <v>0</v>
      </c>
      <c r="T1557" s="471">
        <v>0</v>
      </c>
      <c r="U1557" s="471">
        <v>0</v>
      </c>
      <c r="V1557" s="471">
        <v>0</v>
      </c>
      <c r="W1557" s="471">
        <v>0</v>
      </c>
      <c r="X1557" s="496">
        <v>0</v>
      </c>
      <c r="Y1557" s="503">
        <v>25</v>
      </c>
      <c r="Z1557" s="471">
        <v>0</v>
      </c>
      <c r="AA1557" s="471">
        <v>0</v>
      </c>
      <c r="AB1557" s="471">
        <v>0</v>
      </c>
      <c r="AC1557" s="471">
        <v>0</v>
      </c>
      <c r="AD1557" s="471">
        <v>0</v>
      </c>
      <c r="AE1557" s="471">
        <v>0</v>
      </c>
      <c r="AF1557" s="471">
        <v>0</v>
      </c>
      <c r="AG1557" s="471">
        <v>0</v>
      </c>
      <c r="AH1557" s="496">
        <v>0</v>
      </c>
      <c r="AI1557" s="503">
        <v>50</v>
      </c>
      <c r="AJ1557" s="471">
        <v>0</v>
      </c>
      <c r="AK1557" s="471">
        <v>0</v>
      </c>
      <c r="AL1557" s="471">
        <v>0</v>
      </c>
      <c r="AM1557" s="471">
        <v>0</v>
      </c>
      <c r="AN1557" s="471">
        <v>0</v>
      </c>
      <c r="AO1557" s="471">
        <v>0</v>
      </c>
      <c r="AP1557" s="471">
        <v>0</v>
      </c>
      <c r="AQ1557" s="471">
        <v>0</v>
      </c>
      <c r="AR1557" s="496">
        <v>0</v>
      </c>
      <c r="AS1557" s="503">
        <v>100</v>
      </c>
      <c r="AT1557" s="471">
        <v>0</v>
      </c>
      <c r="AU1557" s="471">
        <v>0</v>
      </c>
      <c r="AV1557" s="471">
        <v>0</v>
      </c>
      <c r="AW1557" s="471">
        <v>0</v>
      </c>
      <c r="AX1557" s="471">
        <v>0</v>
      </c>
      <c r="AY1557" s="471">
        <v>0</v>
      </c>
      <c r="AZ1557" s="471">
        <v>0</v>
      </c>
      <c r="BA1557" s="471">
        <v>0</v>
      </c>
      <c r="BB1557" s="496">
        <v>0</v>
      </c>
      <c r="BC1557" s="503">
        <v>0</v>
      </c>
      <c r="BD1557" s="471">
        <v>0</v>
      </c>
      <c r="BE1557" s="471">
        <v>0</v>
      </c>
      <c r="BF1557" s="471">
        <v>0</v>
      </c>
      <c r="BG1557" s="471">
        <v>0</v>
      </c>
      <c r="BH1557" s="471">
        <v>0</v>
      </c>
      <c r="BI1557" s="471">
        <v>0</v>
      </c>
      <c r="BJ1557" s="471">
        <v>0</v>
      </c>
      <c r="BK1557" s="471">
        <v>0</v>
      </c>
      <c r="BL1557" s="496">
        <v>0</v>
      </c>
      <c r="BM1557" s="471">
        <v>0</v>
      </c>
      <c r="BN1557" s="471">
        <v>0</v>
      </c>
      <c r="BO1557" s="471">
        <v>0</v>
      </c>
      <c r="BP1557" s="471">
        <v>0</v>
      </c>
      <c r="BQ1557" s="471">
        <v>0</v>
      </c>
      <c r="BR1557" s="471">
        <v>0</v>
      </c>
      <c r="BS1557" s="471">
        <v>0</v>
      </c>
      <c r="BT1557" s="471">
        <v>0</v>
      </c>
      <c r="BU1557" s="496">
        <v>0</v>
      </c>
      <c r="BV1557" s="471">
        <v>23</v>
      </c>
      <c r="BW1557" s="471">
        <v>108</v>
      </c>
      <c r="BX1557" s="471">
        <v>185</v>
      </c>
      <c r="BY1557" s="471">
        <v>191</v>
      </c>
      <c r="BZ1557" s="471">
        <v>48</v>
      </c>
      <c r="CA1557" s="471">
        <v>37</v>
      </c>
      <c r="CB1557" s="471">
        <v>41</v>
      </c>
      <c r="CC1557" s="471">
        <v>9</v>
      </c>
      <c r="CD1557" s="496">
        <v>642</v>
      </c>
      <c r="CE1557" s="503">
        <v>10</v>
      </c>
      <c r="CF1557" s="471">
        <v>0</v>
      </c>
      <c r="CG1557" s="471">
        <v>0</v>
      </c>
      <c r="CH1557" s="471">
        <v>0</v>
      </c>
      <c r="CI1557" s="471">
        <v>0</v>
      </c>
      <c r="CJ1557" s="471">
        <v>0</v>
      </c>
      <c r="CK1557" s="471">
        <v>0</v>
      </c>
      <c r="CL1557" s="471">
        <v>0</v>
      </c>
      <c r="CM1557" s="471">
        <v>0</v>
      </c>
      <c r="CN1557" s="496">
        <v>0</v>
      </c>
      <c r="CO1557" s="503">
        <v>25</v>
      </c>
      <c r="CP1557" s="471">
        <v>0</v>
      </c>
      <c r="CQ1557" s="471">
        <v>0</v>
      </c>
      <c r="CR1557" s="471">
        <v>0</v>
      </c>
      <c r="CS1557" s="471">
        <v>0</v>
      </c>
      <c r="CT1557" s="471">
        <v>0</v>
      </c>
      <c r="CU1557" s="471">
        <v>0</v>
      </c>
      <c r="CV1557" s="471">
        <v>0</v>
      </c>
      <c r="CW1557" s="471">
        <v>0</v>
      </c>
      <c r="CX1557" s="496">
        <v>0</v>
      </c>
      <c r="CY1557" s="503">
        <v>50</v>
      </c>
      <c r="CZ1557" s="471">
        <v>4</v>
      </c>
      <c r="DA1557" s="471">
        <v>14</v>
      </c>
      <c r="DB1557" s="471">
        <v>17</v>
      </c>
      <c r="DC1557" s="471">
        <v>8</v>
      </c>
      <c r="DD1557" s="471">
        <v>10</v>
      </c>
      <c r="DE1557" s="471">
        <v>6</v>
      </c>
      <c r="DF1557" s="471">
        <v>1</v>
      </c>
      <c r="DG1557" s="471">
        <v>1</v>
      </c>
      <c r="DH1557" s="496">
        <v>61</v>
      </c>
      <c r="DI1557" s="503">
        <v>100</v>
      </c>
      <c r="DJ1557" s="471">
        <v>0</v>
      </c>
      <c r="DK1557" s="471">
        <v>0</v>
      </c>
      <c r="DL1557" s="471">
        <v>0</v>
      </c>
      <c r="DM1557" s="471">
        <v>0</v>
      </c>
      <c r="DN1557" s="471">
        <v>0</v>
      </c>
      <c r="DO1557" s="471">
        <v>0</v>
      </c>
      <c r="DP1557" s="471">
        <v>0</v>
      </c>
      <c r="DQ1557" s="471">
        <v>0</v>
      </c>
      <c r="DR1557" s="496">
        <v>0</v>
      </c>
      <c r="DS1557" s="503">
        <v>0</v>
      </c>
      <c r="DT1557" s="471">
        <v>0</v>
      </c>
      <c r="DU1557" s="471">
        <v>0</v>
      </c>
      <c r="DV1557" s="471">
        <v>0</v>
      </c>
      <c r="DW1557" s="471">
        <v>0</v>
      </c>
      <c r="DX1557" s="471">
        <v>0</v>
      </c>
      <c r="DY1557" s="471">
        <v>0</v>
      </c>
      <c r="DZ1557" s="471">
        <v>0</v>
      </c>
      <c r="EA1557" s="471">
        <v>0</v>
      </c>
      <c r="EB1557" s="496">
        <v>0</v>
      </c>
      <c r="EC1557" s="471">
        <v>4</v>
      </c>
      <c r="ED1557" s="471">
        <v>14</v>
      </c>
      <c r="EE1557" s="471">
        <v>17</v>
      </c>
      <c r="EF1557" s="471">
        <v>8</v>
      </c>
      <c r="EG1557" s="471">
        <v>10</v>
      </c>
      <c r="EH1557" s="471">
        <v>6</v>
      </c>
      <c r="EI1557" s="471">
        <v>1</v>
      </c>
      <c r="EJ1557" s="471">
        <v>1</v>
      </c>
      <c r="EK1557" s="496">
        <v>61</v>
      </c>
      <c r="EL1557" s="518">
        <v>50</v>
      </c>
      <c r="EM1557" s="471">
        <v>0</v>
      </c>
      <c r="EN1557" s="471">
        <v>5</v>
      </c>
      <c r="EO1557" s="471">
        <v>5</v>
      </c>
      <c r="EP1557" s="471">
        <v>2</v>
      </c>
      <c r="EQ1557" s="471">
        <v>2</v>
      </c>
      <c r="ER1557" s="471">
        <v>1</v>
      </c>
      <c r="ES1557" s="471">
        <v>1</v>
      </c>
      <c r="ET1557" s="471">
        <v>0</v>
      </c>
      <c r="EU1557" s="496">
        <v>16</v>
      </c>
      <c r="EV1557" s="503">
        <v>100</v>
      </c>
      <c r="EW1557" s="471">
        <v>0</v>
      </c>
      <c r="EX1557" s="471">
        <v>0</v>
      </c>
      <c r="EY1557" s="471">
        <v>0</v>
      </c>
      <c r="EZ1557" s="471">
        <v>0</v>
      </c>
      <c r="FA1557" s="471">
        <v>0</v>
      </c>
      <c r="FB1557" s="471">
        <v>0</v>
      </c>
      <c r="FC1557" s="471">
        <v>0</v>
      </c>
      <c r="FD1557" s="471">
        <v>0</v>
      </c>
      <c r="FE1557" s="496">
        <v>0</v>
      </c>
      <c r="FF1557" s="503">
        <v>150</v>
      </c>
      <c r="FG1557" s="471">
        <v>0</v>
      </c>
      <c r="FH1557" s="471">
        <v>0</v>
      </c>
      <c r="FI1557" s="471">
        <v>0</v>
      </c>
      <c r="FJ1557" s="471">
        <v>0</v>
      </c>
      <c r="FK1557" s="471">
        <v>0</v>
      </c>
      <c r="FL1557" s="471">
        <v>0</v>
      </c>
      <c r="FM1557" s="471">
        <v>0</v>
      </c>
      <c r="FN1557" s="471">
        <v>0</v>
      </c>
      <c r="FO1557" s="496">
        <v>0</v>
      </c>
      <c r="FP1557" s="503">
        <v>200</v>
      </c>
      <c r="FQ1557" s="471">
        <v>0</v>
      </c>
      <c r="FR1557" s="471">
        <v>0</v>
      </c>
      <c r="FS1557" s="471">
        <v>0</v>
      </c>
      <c r="FT1557" s="471">
        <v>0</v>
      </c>
      <c r="FU1557" s="471">
        <v>0</v>
      </c>
      <c r="FV1557" s="471">
        <v>0</v>
      </c>
      <c r="FW1557" s="471">
        <v>0</v>
      </c>
      <c r="FX1557" s="471">
        <v>0</v>
      </c>
      <c r="FY1557" s="496">
        <v>0</v>
      </c>
      <c r="FZ1557" s="503">
        <v>0</v>
      </c>
      <c r="GA1557" s="471">
        <v>0</v>
      </c>
      <c r="GB1557" s="471">
        <v>0</v>
      </c>
      <c r="GC1557" s="471">
        <v>0</v>
      </c>
      <c r="GD1557" s="471">
        <v>0</v>
      </c>
      <c r="GE1557" s="471">
        <v>0</v>
      </c>
      <c r="GF1557" s="471">
        <v>0</v>
      </c>
      <c r="GG1557" s="471">
        <v>0</v>
      </c>
      <c r="GH1557" s="471">
        <v>0</v>
      </c>
      <c r="GI1557" s="496">
        <v>0</v>
      </c>
      <c r="GJ1557" s="471">
        <v>0</v>
      </c>
      <c r="GK1557" s="471">
        <v>5</v>
      </c>
      <c r="GL1557" s="471">
        <v>5</v>
      </c>
      <c r="GM1557" s="471">
        <v>2</v>
      </c>
      <c r="GN1557" s="471">
        <v>2</v>
      </c>
      <c r="GO1557" s="471">
        <v>1</v>
      </c>
      <c r="GP1557" s="471">
        <v>1</v>
      </c>
      <c r="GQ1557" s="471">
        <v>0</v>
      </c>
      <c r="GR1557" s="496">
        <v>16</v>
      </c>
      <c r="GS1557" s="503">
        <v>100</v>
      </c>
      <c r="GT1557" s="471">
        <v>0</v>
      </c>
      <c r="GU1557" s="471">
        <v>0</v>
      </c>
      <c r="GV1557" s="471">
        <v>0</v>
      </c>
      <c r="GW1557" s="471">
        <v>0</v>
      </c>
      <c r="GX1557" s="471">
        <v>0</v>
      </c>
      <c r="GY1557" s="471">
        <v>0</v>
      </c>
      <c r="GZ1557" s="471">
        <v>0</v>
      </c>
      <c r="HA1557" s="471">
        <v>0</v>
      </c>
      <c r="HB1557" s="496">
        <v>0</v>
      </c>
      <c r="HC1557" s="503">
        <v>150</v>
      </c>
      <c r="HD1557" s="471">
        <v>0</v>
      </c>
      <c r="HE1557" s="471">
        <v>0</v>
      </c>
      <c r="HF1557" s="471">
        <v>0</v>
      </c>
      <c r="HG1557" s="471">
        <v>0</v>
      </c>
      <c r="HH1557" s="471">
        <v>0</v>
      </c>
      <c r="HI1557" s="471">
        <v>0</v>
      </c>
      <c r="HJ1557" s="471">
        <v>0</v>
      </c>
      <c r="HK1557" s="471">
        <v>0</v>
      </c>
      <c r="HL1557" s="496">
        <v>0</v>
      </c>
      <c r="HM1557" s="503">
        <v>200</v>
      </c>
      <c r="HN1557" s="471">
        <v>0</v>
      </c>
      <c r="HO1557" s="471">
        <v>0</v>
      </c>
      <c r="HP1557" s="471">
        <v>0</v>
      </c>
      <c r="HQ1557" s="471">
        <v>0</v>
      </c>
      <c r="HR1557" s="471">
        <v>0</v>
      </c>
      <c r="HS1557" s="471">
        <v>0</v>
      </c>
      <c r="HT1557" s="471">
        <v>0</v>
      </c>
      <c r="HU1557" s="471">
        <v>0</v>
      </c>
      <c r="HV1557" s="496">
        <v>0</v>
      </c>
      <c r="HW1557" s="503">
        <v>250</v>
      </c>
      <c r="HX1557" s="471">
        <v>0</v>
      </c>
      <c r="HY1557" s="471">
        <v>0</v>
      </c>
      <c r="HZ1557" s="471">
        <v>0</v>
      </c>
      <c r="IA1557" s="471">
        <v>0</v>
      </c>
      <c r="IB1557" s="471">
        <v>0</v>
      </c>
      <c r="IC1557" s="471">
        <v>0</v>
      </c>
      <c r="ID1557" s="471">
        <v>0</v>
      </c>
      <c r="IE1557" s="471">
        <v>0</v>
      </c>
      <c r="IF1557" s="496">
        <v>0</v>
      </c>
      <c r="IG1557" s="503">
        <v>300</v>
      </c>
      <c r="IH1557" s="471">
        <v>0</v>
      </c>
      <c r="II1557" s="471">
        <v>0</v>
      </c>
      <c r="IJ1557" s="471">
        <v>0</v>
      </c>
      <c r="IK1557" s="471">
        <v>0</v>
      </c>
      <c r="IL1557" s="471">
        <v>0</v>
      </c>
      <c r="IM1557" s="471">
        <v>0</v>
      </c>
      <c r="IN1557" s="471">
        <v>0</v>
      </c>
      <c r="IO1557" s="471">
        <v>0</v>
      </c>
      <c r="IP1557" s="496">
        <v>0</v>
      </c>
      <c r="IQ1557" s="503">
        <v>50</v>
      </c>
      <c r="IR1557" s="471">
        <v>1</v>
      </c>
      <c r="IS1557" s="471">
        <v>4</v>
      </c>
      <c r="IT1557" s="471">
        <v>1</v>
      </c>
      <c r="IU1557" s="471">
        <v>2</v>
      </c>
      <c r="IV1557" s="471">
        <v>0</v>
      </c>
      <c r="IW1557" s="471">
        <v>1</v>
      </c>
      <c r="IX1557" s="471">
        <v>1</v>
      </c>
      <c r="IY1557" s="471">
        <v>0</v>
      </c>
      <c r="IZ1557" s="496">
        <v>10</v>
      </c>
      <c r="JA1557" s="471">
        <v>1</v>
      </c>
      <c r="JB1557" s="471">
        <v>4</v>
      </c>
      <c r="JC1557" s="471">
        <v>1</v>
      </c>
      <c r="JD1557" s="471">
        <v>2</v>
      </c>
      <c r="JE1557" s="471">
        <v>0</v>
      </c>
      <c r="JF1557" s="471">
        <v>1</v>
      </c>
      <c r="JG1557" s="471">
        <v>1</v>
      </c>
      <c r="JH1557" s="471">
        <v>0</v>
      </c>
      <c r="JI1557" s="471">
        <v>10</v>
      </c>
      <c r="JJ1557" s="503">
        <v>0</v>
      </c>
      <c r="JK1557" s="471">
        <v>18</v>
      </c>
      <c r="JL1557" s="471">
        <v>9</v>
      </c>
      <c r="JM1557" s="471">
        <v>30</v>
      </c>
      <c r="JN1557" s="471">
        <v>34</v>
      </c>
      <c r="JO1557" s="471">
        <v>21</v>
      </c>
      <c r="JP1557" s="471">
        <v>23</v>
      </c>
      <c r="JQ1557" s="471">
        <v>21</v>
      </c>
      <c r="JR1557" s="471">
        <v>27</v>
      </c>
      <c r="JS1557" s="496">
        <v>183</v>
      </c>
      <c r="JT1557" s="503">
        <v>10</v>
      </c>
      <c r="JU1557" s="471">
        <v>0</v>
      </c>
      <c r="JV1557" s="471">
        <v>0</v>
      </c>
      <c r="JW1557" s="471">
        <v>0</v>
      </c>
      <c r="JX1557" s="471">
        <v>0</v>
      </c>
      <c r="JY1557" s="471">
        <v>0</v>
      </c>
      <c r="JZ1557" s="471">
        <v>0</v>
      </c>
      <c r="KA1557" s="471">
        <v>0</v>
      </c>
      <c r="KB1557" s="471">
        <v>0</v>
      </c>
      <c r="KC1557" s="496">
        <v>0</v>
      </c>
      <c r="KD1557" s="503">
        <v>50</v>
      </c>
      <c r="KE1557" s="471">
        <v>0</v>
      </c>
      <c r="KF1557" s="471">
        <v>0</v>
      </c>
      <c r="KG1557" s="471">
        <v>0</v>
      </c>
      <c r="KH1557" s="471">
        <v>0</v>
      </c>
      <c r="KI1557" s="471">
        <v>0</v>
      </c>
      <c r="KJ1557" s="471">
        <v>0</v>
      </c>
      <c r="KK1557" s="471">
        <v>0</v>
      </c>
      <c r="KL1557" s="471">
        <v>0</v>
      </c>
      <c r="KM1557" s="496">
        <v>0</v>
      </c>
      <c r="KN1557" s="503">
        <v>0</v>
      </c>
      <c r="KO1557" s="471">
        <v>0</v>
      </c>
      <c r="KP1557" s="471">
        <v>0</v>
      </c>
      <c r="KQ1557" s="471">
        <v>0</v>
      </c>
      <c r="KR1557" s="471">
        <v>0</v>
      </c>
      <c r="KS1557" s="471">
        <v>0</v>
      </c>
      <c r="KT1557" s="471">
        <v>0</v>
      </c>
      <c r="KU1557" s="471">
        <v>0</v>
      </c>
      <c r="KV1557" s="471">
        <v>0</v>
      </c>
      <c r="KW1557" s="496">
        <v>0</v>
      </c>
      <c r="KX1557" s="471">
        <v>18</v>
      </c>
      <c r="KY1557" s="471">
        <v>9</v>
      </c>
      <c r="KZ1557" s="471">
        <v>30</v>
      </c>
      <c r="LA1557" s="471">
        <v>34</v>
      </c>
      <c r="LB1557" s="471">
        <v>21</v>
      </c>
      <c r="LC1557" s="471">
        <v>23</v>
      </c>
      <c r="LD1557" s="471">
        <v>21</v>
      </c>
      <c r="LE1557" s="471">
        <v>27</v>
      </c>
      <c r="LF1557" s="496">
        <v>183</v>
      </c>
      <c r="LG1557" s="262"/>
      <c r="LH1557" s="262"/>
      <c r="LI1557" s="262"/>
      <c r="LJ1557" s="262"/>
      <c r="LK1557" s="262"/>
      <c r="LL1557" s="262"/>
      <c r="LM1557" s="262"/>
      <c r="LN1557" s="262"/>
      <c r="LO1557" s="262"/>
      <c r="LP1557" s="262"/>
      <c r="LQ1557" s="262"/>
      <c r="LR1557" s="262"/>
      <c r="LS1557" s="262"/>
      <c r="LT1557" s="262"/>
      <c r="LU1557" s="262"/>
      <c r="LV1557" s="262"/>
      <c r="LW1557" s="262"/>
      <c r="LX1557" s="262"/>
      <c r="LY1557" s="262"/>
      <c r="LZ1557" s="262"/>
      <c r="MA1557" s="262"/>
      <c r="MB1557" s="262"/>
      <c r="MC1557" s="262"/>
      <c r="MD1557" s="262"/>
      <c r="ME1557" s="262"/>
      <c r="MF1557" s="262"/>
      <c r="MG1557" s="262"/>
      <c r="MH1557" s="262"/>
      <c r="MI1557" s="262"/>
      <c r="MJ1557" s="262"/>
      <c r="MK1557" s="262"/>
      <c r="ML1557" s="262"/>
      <c r="MM1557" s="262"/>
      <c r="MN1557" s="262"/>
      <c r="MO1557" s="262"/>
      <c r="MP1557" s="262"/>
      <c r="MQ1557" s="262"/>
      <c r="MR1557" s="262"/>
      <c r="MS1557" s="262"/>
      <c r="MT1557" s="262"/>
      <c r="MU1557" s="262"/>
    </row>
    <row r="1558" spans="1:359" x14ac:dyDescent="0.2">
      <c r="A1558" s="241" t="s">
        <v>525</v>
      </c>
      <c r="B1558" s="476" t="s">
        <v>1099</v>
      </c>
      <c r="C1558" s="326" t="s">
        <v>640</v>
      </c>
      <c r="D1558" s="283" t="s">
        <v>526</v>
      </c>
      <c r="E1558" s="503">
        <v>0</v>
      </c>
      <c r="F1558" s="471">
        <v>49</v>
      </c>
      <c r="G1558" s="471">
        <v>257</v>
      </c>
      <c r="H1558" s="471">
        <v>663</v>
      </c>
      <c r="I1558" s="471">
        <v>344</v>
      </c>
      <c r="J1558" s="471">
        <v>124</v>
      </c>
      <c r="K1558" s="471">
        <v>61</v>
      </c>
      <c r="L1558" s="471">
        <v>41</v>
      </c>
      <c r="M1558" s="471">
        <v>2</v>
      </c>
      <c r="N1558" s="496">
        <v>1541</v>
      </c>
      <c r="O1558" s="503">
        <v>10</v>
      </c>
      <c r="P1558" s="471">
        <v>0</v>
      </c>
      <c r="Q1558" s="471">
        <v>0</v>
      </c>
      <c r="R1558" s="471">
        <v>0</v>
      </c>
      <c r="S1558" s="471">
        <v>0</v>
      </c>
      <c r="T1558" s="471">
        <v>0</v>
      </c>
      <c r="U1558" s="471">
        <v>0</v>
      </c>
      <c r="V1558" s="471">
        <v>0</v>
      </c>
      <c r="W1558" s="471">
        <v>0</v>
      </c>
      <c r="X1558" s="496">
        <v>0</v>
      </c>
      <c r="Y1558" s="503">
        <v>25</v>
      </c>
      <c r="Z1558" s="471">
        <v>0</v>
      </c>
      <c r="AA1558" s="471">
        <v>0</v>
      </c>
      <c r="AB1558" s="471">
        <v>0</v>
      </c>
      <c r="AC1558" s="471">
        <v>0</v>
      </c>
      <c r="AD1558" s="471">
        <v>0</v>
      </c>
      <c r="AE1558" s="471">
        <v>0</v>
      </c>
      <c r="AF1558" s="471">
        <v>0</v>
      </c>
      <c r="AG1558" s="471">
        <v>0</v>
      </c>
      <c r="AH1558" s="496">
        <v>0</v>
      </c>
      <c r="AI1558" s="503">
        <v>50</v>
      </c>
      <c r="AJ1558" s="471">
        <v>0</v>
      </c>
      <c r="AK1558" s="471">
        <v>0</v>
      </c>
      <c r="AL1558" s="471">
        <v>0</v>
      </c>
      <c r="AM1558" s="471">
        <v>0</v>
      </c>
      <c r="AN1558" s="471">
        <v>0</v>
      </c>
      <c r="AO1558" s="471">
        <v>0</v>
      </c>
      <c r="AP1558" s="471">
        <v>0</v>
      </c>
      <c r="AQ1558" s="471">
        <v>0</v>
      </c>
      <c r="AR1558" s="496">
        <v>0</v>
      </c>
      <c r="AS1558" s="503">
        <v>100</v>
      </c>
      <c r="AT1558" s="471">
        <v>0</v>
      </c>
      <c r="AU1558" s="471">
        <v>0</v>
      </c>
      <c r="AV1558" s="471">
        <v>0</v>
      </c>
      <c r="AW1558" s="471">
        <v>0</v>
      </c>
      <c r="AX1558" s="471">
        <v>0</v>
      </c>
      <c r="AY1558" s="471">
        <v>0</v>
      </c>
      <c r="AZ1558" s="471">
        <v>0</v>
      </c>
      <c r="BA1558" s="471">
        <v>0</v>
      </c>
      <c r="BB1558" s="496">
        <v>0</v>
      </c>
      <c r="BC1558" s="503">
        <v>0</v>
      </c>
      <c r="BD1558" s="471">
        <v>0</v>
      </c>
      <c r="BE1558" s="471">
        <v>0</v>
      </c>
      <c r="BF1558" s="471">
        <v>0</v>
      </c>
      <c r="BG1558" s="471">
        <v>0</v>
      </c>
      <c r="BH1558" s="471">
        <v>0</v>
      </c>
      <c r="BI1558" s="471">
        <v>0</v>
      </c>
      <c r="BJ1558" s="471">
        <v>0</v>
      </c>
      <c r="BK1558" s="471">
        <v>0</v>
      </c>
      <c r="BL1558" s="496">
        <v>0</v>
      </c>
      <c r="BM1558" s="471">
        <v>0</v>
      </c>
      <c r="BN1558" s="471">
        <v>0</v>
      </c>
      <c r="BO1558" s="471">
        <v>0</v>
      </c>
      <c r="BP1558" s="471">
        <v>0</v>
      </c>
      <c r="BQ1558" s="471">
        <v>0</v>
      </c>
      <c r="BR1558" s="471">
        <v>0</v>
      </c>
      <c r="BS1558" s="471">
        <v>0</v>
      </c>
      <c r="BT1558" s="471">
        <v>0</v>
      </c>
      <c r="BU1558" s="496">
        <v>0</v>
      </c>
      <c r="BV1558" s="471">
        <v>49</v>
      </c>
      <c r="BW1558" s="471">
        <v>257</v>
      </c>
      <c r="BX1558" s="471">
        <v>663</v>
      </c>
      <c r="BY1558" s="471">
        <v>344</v>
      </c>
      <c r="BZ1558" s="471">
        <v>124</v>
      </c>
      <c r="CA1558" s="471">
        <v>61</v>
      </c>
      <c r="CB1558" s="471">
        <v>41</v>
      </c>
      <c r="CC1558" s="471">
        <v>2</v>
      </c>
      <c r="CD1558" s="496">
        <v>1541</v>
      </c>
      <c r="CE1558" s="503">
        <v>10</v>
      </c>
      <c r="CF1558" s="471">
        <v>0</v>
      </c>
      <c r="CG1558" s="471">
        <v>0</v>
      </c>
      <c r="CH1558" s="471">
        <v>0</v>
      </c>
      <c r="CI1558" s="471">
        <v>0</v>
      </c>
      <c r="CJ1558" s="471">
        <v>0</v>
      </c>
      <c r="CK1558" s="471">
        <v>0</v>
      </c>
      <c r="CL1558" s="471">
        <v>0</v>
      </c>
      <c r="CM1558" s="471">
        <v>0</v>
      </c>
      <c r="CN1558" s="496">
        <v>0</v>
      </c>
      <c r="CO1558" s="503">
        <v>25</v>
      </c>
      <c r="CP1558" s="471">
        <v>0</v>
      </c>
      <c r="CQ1558" s="471">
        <v>0</v>
      </c>
      <c r="CR1558" s="471">
        <v>0</v>
      </c>
      <c r="CS1558" s="471">
        <v>0</v>
      </c>
      <c r="CT1558" s="471">
        <v>0</v>
      </c>
      <c r="CU1558" s="471">
        <v>0</v>
      </c>
      <c r="CV1558" s="471">
        <v>0</v>
      </c>
      <c r="CW1558" s="471">
        <v>0</v>
      </c>
      <c r="CX1558" s="496">
        <v>0</v>
      </c>
      <c r="CY1558" s="503">
        <v>50</v>
      </c>
      <c r="CZ1558" s="471">
        <v>0</v>
      </c>
      <c r="DA1558" s="471">
        <v>0</v>
      </c>
      <c r="DB1558" s="471">
        <v>0</v>
      </c>
      <c r="DC1558" s="471">
        <v>0</v>
      </c>
      <c r="DD1558" s="471">
        <v>0</v>
      </c>
      <c r="DE1558" s="471">
        <v>0</v>
      </c>
      <c r="DF1558" s="471">
        <v>0</v>
      </c>
      <c r="DG1558" s="471">
        <v>0</v>
      </c>
      <c r="DH1558" s="496">
        <v>0</v>
      </c>
      <c r="DI1558" s="503">
        <v>100</v>
      </c>
      <c r="DJ1558" s="471">
        <v>21</v>
      </c>
      <c r="DK1558" s="471">
        <v>24</v>
      </c>
      <c r="DL1558" s="471">
        <v>91</v>
      </c>
      <c r="DM1558" s="471">
        <v>46</v>
      </c>
      <c r="DN1558" s="471">
        <v>28</v>
      </c>
      <c r="DO1558" s="471">
        <v>8</v>
      </c>
      <c r="DP1558" s="471">
        <v>2</v>
      </c>
      <c r="DQ1558" s="471">
        <v>4</v>
      </c>
      <c r="DR1558" s="496">
        <v>224</v>
      </c>
      <c r="DS1558" s="503">
        <v>0</v>
      </c>
      <c r="DT1558" s="471">
        <v>0</v>
      </c>
      <c r="DU1558" s="471">
        <v>0</v>
      </c>
      <c r="DV1558" s="471">
        <v>0</v>
      </c>
      <c r="DW1558" s="471">
        <v>0</v>
      </c>
      <c r="DX1558" s="471">
        <v>0</v>
      </c>
      <c r="DY1558" s="471">
        <v>0</v>
      </c>
      <c r="DZ1558" s="471">
        <v>0</v>
      </c>
      <c r="EA1558" s="471">
        <v>0</v>
      </c>
      <c r="EB1558" s="496">
        <v>0</v>
      </c>
      <c r="EC1558" s="471">
        <v>21</v>
      </c>
      <c r="ED1558" s="471">
        <v>24</v>
      </c>
      <c r="EE1558" s="471">
        <v>91</v>
      </c>
      <c r="EF1558" s="471">
        <v>46</v>
      </c>
      <c r="EG1558" s="471">
        <v>28</v>
      </c>
      <c r="EH1558" s="471">
        <v>8</v>
      </c>
      <c r="EI1558" s="471">
        <v>2</v>
      </c>
      <c r="EJ1558" s="471">
        <v>4</v>
      </c>
      <c r="EK1558" s="496">
        <v>224</v>
      </c>
      <c r="EL1558" s="518">
        <v>50</v>
      </c>
      <c r="EM1558" s="471">
        <v>0</v>
      </c>
      <c r="EN1558" s="471">
        <v>0</v>
      </c>
      <c r="EO1558" s="471">
        <v>0</v>
      </c>
      <c r="EP1558" s="471">
        <v>0</v>
      </c>
      <c r="EQ1558" s="471">
        <v>0</v>
      </c>
      <c r="ER1558" s="471">
        <v>0</v>
      </c>
      <c r="ES1558" s="471">
        <v>0</v>
      </c>
      <c r="ET1558" s="471">
        <v>0</v>
      </c>
      <c r="EU1558" s="496">
        <v>0</v>
      </c>
      <c r="EV1558" s="503">
        <v>100</v>
      </c>
      <c r="EW1558" s="471">
        <v>0</v>
      </c>
      <c r="EX1558" s="471">
        <v>0</v>
      </c>
      <c r="EY1558" s="471">
        <v>0</v>
      </c>
      <c r="EZ1558" s="471">
        <v>0</v>
      </c>
      <c r="FA1558" s="471">
        <v>0</v>
      </c>
      <c r="FB1558" s="471">
        <v>0</v>
      </c>
      <c r="FC1558" s="471">
        <v>0</v>
      </c>
      <c r="FD1558" s="471">
        <v>0</v>
      </c>
      <c r="FE1558" s="496">
        <v>0</v>
      </c>
      <c r="FF1558" s="503">
        <v>150</v>
      </c>
      <c r="FG1558" s="471">
        <v>0</v>
      </c>
      <c r="FH1558" s="471">
        <v>0</v>
      </c>
      <c r="FI1558" s="471">
        <v>0</v>
      </c>
      <c r="FJ1558" s="471">
        <v>0</v>
      </c>
      <c r="FK1558" s="471">
        <v>0</v>
      </c>
      <c r="FL1558" s="471">
        <v>0</v>
      </c>
      <c r="FM1558" s="471">
        <v>0</v>
      </c>
      <c r="FN1558" s="471">
        <v>0</v>
      </c>
      <c r="FO1558" s="496">
        <v>0</v>
      </c>
      <c r="FP1558" s="503">
        <v>200</v>
      </c>
      <c r="FQ1558" s="471">
        <v>1</v>
      </c>
      <c r="FR1558" s="471">
        <v>7</v>
      </c>
      <c r="FS1558" s="471">
        <v>16</v>
      </c>
      <c r="FT1558" s="471">
        <v>7</v>
      </c>
      <c r="FU1558" s="471">
        <v>6</v>
      </c>
      <c r="FV1558" s="471">
        <v>2</v>
      </c>
      <c r="FW1558" s="471">
        <v>1</v>
      </c>
      <c r="FX1558" s="471">
        <v>1</v>
      </c>
      <c r="FY1558" s="496">
        <v>41</v>
      </c>
      <c r="FZ1558" s="503">
        <v>0</v>
      </c>
      <c r="GA1558" s="471">
        <v>0</v>
      </c>
      <c r="GB1558" s="471">
        <v>0</v>
      </c>
      <c r="GC1558" s="471">
        <v>0</v>
      </c>
      <c r="GD1558" s="471">
        <v>0</v>
      </c>
      <c r="GE1558" s="471">
        <v>0</v>
      </c>
      <c r="GF1558" s="471">
        <v>0</v>
      </c>
      <c r="GG1558" s="471">
        <v>0</v>
      </c>
      <c r="GH1558" s="471">
        <v>0</v>
      </c>
      <c r="GI1558" s="496">
        <v>0</v>
      </c>
      <c r="GJ1558" s="471">
        <v>1</v>
      </c>
      <c r="GK1558" s="471">
        <v>7</v>
      </c>
      <c r="GL1558" s="471">
        <v>16</v>
      </c>
      <c r="GM1558" s="471">
        <v>7</v>
      </c>
      <c r="GN1558" s="471">
        <v>6</v>
      </c>
      <c r="GO1558" s="471">
        <v>2</v>
      </c>
      <c r="GP1558" s="471">
        <v>1</v>
      </c>
      <c r="GQ1558" s="471">
        <v>1</v>
      </c>
      <c r="GR1558" s="496">
        <v>41</v>
      </c>
      <c r="GS1558" s="503">
        <v>100</v>
      </c>
      <c r="GT1558" s="471">
        <v>0</v>
      </c>
      <c r="GU1558" s="471">
        <v>0</v>
      </c>
      <c r="GV1558" s="471">
        <v>0</v>
      </c>
      <c r="GW1558" s="471">
        <v>0</v>
      </c>
      <c r="GX1558" s="471">
        <v>0</v>
      </c>
      <c r="GY1558" s="471">
        <v>0</v>
      </c>
      <c r="GZ1558" s="471">
        <v>0</v>
      </c>
      <c r="HA1558" s="471">
        <v>0</v>
      </c>
      <c r="HB1558" s="496">
        <v>0</v>
      </c>
      <c r="HC1558" s="503">
        <v>150</v>
      </c>
      <c r="HD1558" s="471">
        <v>0</v>
      </c>
      <c r="HE1558" s="471">
        <v>0</v>
      </c>
      <c r="HF1558" s="471">
        <v>0</v>
      </c>
      <c r="HG1558" s="471">
        <v>0</v>
      </c>
      <c r="HH1558" s="471">
        <v>0</v>
      </c>
      <c r="HI1558" s="471">
        <v>0</v>
      </c>
      <c r="HJ1558" s="471">
        <v>0</v>
      </c>
      <c r="HK1558" s="471">
        <v>0</v>
      </c>
      <c r="HL1558" s="496">
        <v>0</v>
      </c>
      <c r="HM1558" s="503">
        <v>200</v>
      </c>
      <c r="HN1558" s="471">
        <v>0</v>
      </c>
      <c r="HO1558" s="471">
        <v>0</v>
      </c>
      <c r="HP1558" s="471">
        <v>0</v>
      </c>
      <c r="HQ1558" s="471">
        <v>0</v>
      </c>
      <c r="HR1558" s="471">
        <v>0</v>
      </c>
      <c r="HS1558" s="471">
        <v>0</v>
      </c>
      <c r="HT1558" s="471">
        <v>0</v>
      </c>
      <c r="HU1558" s="471">
        <v>0</v>
      </c>
      <c r="HV1558" s="496">
        <v>0</v>
      </c>
      <c r="HW1558" s="503">
        <v>250</v>
      </c>
      <c r="HX1558" s="471">
        <v>0</v>
      </c>
      <c r="HY1558" s="471">
        <v>0</v>
      </c>
      <c r="HZ1558" s="471">
        <v>0</v>
      </c>
      <c r="IA1558" s="471">
        <v>0</v>
      </c>
      <c r="IB1558" s="471">
        <v>0</v>
      </c>
      <c r="IC1558" s="471">
        <v>0</v>
      </c>
      <c r="ID1558" s="471">
        <v>0</v>
      </c>
      <c r="IE1558" s="471">
        <v>0</v>
      </c>
      <c r="IF1558" s="496">
        <v>0</v>
      </c>
      <c r="IG1558" s="503">
        <v>300</v>
      </c>
      <c r="IH1558" s="471">
        <v>0</v>
      </c>
      <c r="II1558" s="471">
        <v>0</v>
      </c>
      <c r="IJ1558" s="471">
        <v>0</v>
      </c>
      <c r="IK1558" s="471">
        <v>0</v>
      </c>
      <c r="IL1558" s="471">
        <v>0</v>
      </c>
      <c r="IM1558" s="471">
        <v>0</v>
      </c>
      <c r="IN1558" s="471">
        <v>0</v>
      </c>
      <c r="IO1558" s="471">
        <v>0</v>
      </c>
      <c r="IP1558" s="496">
        <v>0</v>
      </c>
      <c r="IQ1558" s="503">
        <v>0</v>
      </c>
      <c r="IR1558" s="471">
        <v>0</v>
      </c>
      <c r="IS1558" s="471">
        <v>0</v>
      </c>
      <c r="IT1558" s="471">
        <v>0</v>
      </c>
      <c r="IU1558" s="471">
        <v>0</v>
      </c>
      <c r="IV1558" s="471">
        <v>0</v>
      </c>
      <c r="IW1558" s="471">
        <v>0</v>
      </c>
      <c r="IX1558" s="471">
        <v>0</v>
      </c>
      <c r="IY1558" s="471">
        <v>0</v>
      </c>
      <c r="IZ1558" s="496">
        <v>0</v>
      </c>
      <c r="JA1558" s="471">
        <v>0</v>
      </c>
      <c r="JB1558" s="471">
        <v>0</v>
      </c>
      <c r="JC1558" s="471">
        <v>0</v>
      </c>
      <c r="JD1558" s="471">
        <v>0</v>
      </c>
      <c r="JE1558" s="471">
        <v>0</v>
      </c>
      <c r="JF1558" s="471">
        <v>0</v>
      </c>
      <c r="JG1558" s="471">
        <v>0</v>
      </c>
      <c r="JH1558" s="471">
        <v>0</v>
      </c>
      <c r="JI1558" s="471">
        <v>0</v>
      </c>
      <c r="JJ1558" s="503">
        <v>0</v>
      </c>
      <c r="JK1558" s="471">
        <v>1</v>
      </c>
      <c r="JL1558" s="471">
        <v>6</v>
      </c>
      <c r="JM1558" s="471">
        <v>46</v>
      </c>
      <c r="JN1558" s="471">
        <v>29</v>
      </c>
      <c r="JO1558" s="471">
        <v>10</v>
      </c>
      <c r="JP1558" s="471">
        <v>4</v>
      </c>
      <c r="JQ1558" s="471">
        <v>8</v>
      </c>
      <c r="JR1558" s="471">
        <v>2</v>
      </c>
      <c r="JS1558" s="496">
        <v>106</v>
      </c>
      <c r="JT1558" s="503">
        <v>10</v>
      </c>
      <c r="JU1558" s="471">
        <v>0</v>
      </c>
      <c r="JV1558" s="471">
        <v>0</v>
      </c>
      <c r="JW1558" s="471">
        <v>0</v>
      </c>
      <c r="JX1558" s="471">
        <v>0</v>
      </c>
      <c r="JY1558" s="471">
        <v>0</v>
      </c>
      <c r="JZ1558" s="471">
        <v>0</v>
      </c>
      <c r="KA1558" s="471">
        <v>0</v>
      </c>
      <c r="KB1558" s="471">
        <v>0</v>
      </c>
      <c r="KC1558" s="496">
        <v>0</v>
      </c>
      <c r="KD1558" s="503">
        <v>50</v>
      </c>
      <c r="KE1558" s="471">
        <v>0</v>
      </c>
      <c r="KF1558" s="471">
        <v>0</v>
      </c>
      <c r="KG1558" s="471">
        <v>0</v>
      </c>
      <c r="KH1558" s="471">
        <v>0</v>
      </c>
      <c r="KI1558" s="471">
        <v>0</v>
      </c>
      <c r="KJ1558" s="471">
        <v>0</v>
      </c>
      <c r="KK1558" s="471">
        <v>0</v>
      </c>
      <c r="KL1558" s="471">
        <v>0</v>
      </c>
      <c r="KM1558" s="496">
        <v>0</v>
      </c>
      <c r="KN1558" s="503">
        <v>0</v>
      </c>
      <c r="KO1558" s="471">
        <v>0</v>
      </c>
      <c r="KP1558" s="471">
        <v>0</v>
      </c>
      <c r="KQ1558" s="471">
        <v>0</v>
      </c>
      <c r="KR1558" s="471">
        <v>0</v>
      </c>
      <c r="KS1558" s="471">
        <v>0</v>
      </c>
      <c r="KT1558" s="471">
        <v>0</v>
      </c>
      <c r="KU1558" s="471">
        <v>0</v>
      </c>
      <c r="KV1558" s="471">
        <v>0</v>
      </c>
      <c r="KW1558" s="496">
        <v>0</v>
      </c>
      <c r="KX1558" s="471">
        <v>1</v>
      </c>
      <c r="KY1558" s="471">
        <v>6</v>
      </c>
      <c r="KZ1558" s="471">
        <v>46</v>
      </c>
      <c r="LA1558" s="471">
        <v>29</v>
      </c>
      <c r="LB1558" s="471">
        <v>10</v>
      </c>
      <c r="LC1558" s="471">
        <v>4</v>
      </c>
      <c r="LD1558" s="471">
        <v>8</v>
      </c>
      <c r="LE1558" s="471">
        <v>2</v>
      </c>
      <c r="LF1558" s="496">
        <v>106</v>
      </c>
      <c r="LG1558" s="262"/>
      <c r="LH1558" s="262"/>
      <c r="LI1558" s="262"/>
      <c r="LJ1558" s="262"/>
      <c r="LK1558" s="262"/>
      <c r="LL1558" s="262"/>
      <c r="LM1558" s="262"/>
      <c r="LN1558" s="262"/>
      <c r="LO1558" s="262"/>
      <c r="LP1558" s="262"/>
      <c r="LQ1558" s="262"/>
      <c r="LR1558" s="262"/>
      <c r="LS1558" s="262"/>
      <c r="LT1558" s="262"/>
      <c r="LU1558" s="262"/>
      <c r="LV1558" s="262"/>
      <c r="LW1558" s="262"/>
      <c r="LX1558" s="262"/>
      <c r="LY1558" s="262"/>
      <c r="LZ1558" s="262"/>
      <c r="MA1558" s="262"/>
      <c r="MB1558" s="262"/>
      <c r="MC1558" s="262"/>
      <c r="MD1558" s="262"/>
      <c r="ME1558" s="262"/>
      <c r="MF1558" s="262"/>
      <c r="MG1558" s="262"/>
      <c r="MH1558" s="262"/>
      <c r="MI1558" s="262"/>
      <c r="MJ1558" s="262"/>
      <c r="MK1558" s="262"/>
      <c r="ML1558" s="262"/>
      <c r="MM1558" s="262"/>
      <c r="MN1558" s="262"/>
      <c r="MO1558" s="262"/>
      <c r="MP1558" s="262"/>
      <c r="MQ1558" s="262"/>
      <c r="MR1558" s="262"/>
      <c r="MS1558" s="262"/>
      <c r="MT1558" s="262"/>
      <c r="MU1558" s="262"/>
    </row>
    <row r="1559" spans="1:359" x14ac:dyDescent="0.2">
      <c r="A1559" s="241" t="s">
        <v>527</v>
      </c>
      <c r="B1559" s="476" t="s">
        <v>1100</v>
      </c>
      <c r="C1559" s="326" t="s">
        <v>782</v>
      </c>
      <c r="D1559" s="283" t="s">
        <v>528</v>
      </c>
      <c r="E1559" s="503">
        <v>0</v>
      </c>
      <c r="F1559" s="471">
        <v>224</v>
      </c>
      <c r="G1559" s="471">
        <v>213</v>
      </c>
      <c r="H1559" s="471">
        <v>129</v>
      </c>
      <c r="I1559" s="471">
        <v>75</v>
      </c>
      <c r="J1559" s="471">
        <v>23</v>
      </c>
      <c r="K1559" s="471">
        <v>14</v>
      </c>
      <c r="L1559" s="471">
        <v>11</v>
      </c>
      <c r="M1559" s="471">
        <v>1</v>
      </c>
      <c r="N1559" s="496">
        <v>690</v>
      </c>
      <c r="O1559" s="503">
        <v>10</v>
      </c>
      <c r="P1559" s="471">
        <v>0</v>
      </c>
      <c r="Q1559" s="471">
        <v>0</v>
      </c>
      <c r="R1559" s="471">
        <v>0</v>
      </c>
      <c r="S1559" s="471">
        <v>0</v>
      </c>
      <c r="T1559" s="471">
        <v>0</v>
      </c>
      <c r="U1559" s="471">
        <v>0</v>
      </c>
      <c r="V1559" s="471">
        <v>0</v>
      </c>
      <c r="W1559" s="471">
        <v>0</v>
      </c>
      <c r="X1559" s="496">
        <v>0</v>
      </c>
      <c r="Y1559" s="503">
        <v>25</v>
      </c>
      <c r="Z1559" s="471">
        <v>0</v>
      </c>
      <c r="AA1559" s="471">
        <v>0</v>
      </c>
      <c r="AB1559" s="471">
        <v>0</v>
      </c>
      <c r="AC1559" s="471">
        <v>0</v>
      </c>
      <c r="AD1559" s="471">
        <v>0</v>
      </c>
      <c r="AE1559" s="471">
        <v>0</v>
      </c>
      <c r="AF1559" s="471">
        <v>0</v>
      </c>
      <c r="AG1559" s="471">
        <v>0</v>
      </c>
      <c r="AH1559" s="496">
        <v>0</v>
      </c>
      <c r="AI1559" s="503">
        <v>50</v>
      </c>
      <c r="AJ1559" s="471">
        <v>0</v>
      </c>
      <c r="AK1559" s="471">
        <v>0</v>
      </c>
      <c r="AL1559" s="471">
        <v>0</v>
      </c>
      <c r="AM1559" s="471">
        <v>0</v>
      </c>
      <c r="AN1559" s="471">
        <v>0</v>
      </c>
      <c r="AO1559" s="471">
        <v>0</v>
      </c>
      <c r="AP1559" s="471">
        <v>0</v>
      </c>
      <c r="AQ1559" s="471">
        <v>0</v>
      </c>
      <c r="AR1559" s="496">
        <v>0</v>
      </c>
      <c r="AS1559" s="503">
        <v>100</v>
      </c>
      <c r="AT1559" s="471">
        <v>50</v>
      </c>
      <c r="AU1559" s="471">
        <v>48</v>
      </c>
      <c r="AV1559" s="471">
        <v>38</v>
      </c>
      <c r="AW1559" s="471">
        <v>20</v>
      </c>
      <c r="AX1559" s="471">
        <v>10</v>
      </c>
      <c r="AY1559" s="471">
        <v>2</v>
      </c>
      <c r="AZ1559" s="471">
        <v>1</v>
      </c>
      <c r="BA1559" s="471">
        <v>1</v>
      </c>
      <c r="BB1559" s="496">
        <v>170</v>
      </c>
      <c r="BC1559" s="503">
        <v>0</v>
      </c>
      <c r="BD1559" s="471">
        <v>0</v>
      </c>
      <c r="BE1559" s="471">
        <v>0</v>
      </c>
      <c r="BF1559" s="471">
        <v>0</v>
      </c>
      <c r="BG1559" s="471">
        <v>0</v>
      </c>
      <c r="BH1559" s="471">
        <v>0</v>
      </c>
      <c r="BI1559" s="471">
        <v>0</v>
      </c>
      <c r="BJ1559" s="471">
        <v>0</v>
      </c>
      <c r="BK1559" s="471">
        <v>0</v>
      </c>
      <c r="BL1559" s="496">
        <v>0</v>
      </c>
      <c r="BM1559" s="471">
        <v>50</v>
      </c>
      <c r="BN1559" s="471">
        <v>48</v>
      </c>
      <c r="BO1559" s="471">
        <v>38</v>
      </c>
      <c r="BP1559" s="471">
        <v>20</v>
      </c>
      <c r="BQ1559" s="471">
        <v>10</v>
      </c>
      <c r="BR1559" s="471">
        <v>2</v>
      </c>
      <c r="BS1559" s="471">
        <v>1</v>
      </c>
      <c r="BT1559" s="471">
        <v>1</v>
      </c>
      <c r="BU1559" s="496">
        <v>170</v>
      </c>
      <c r="BV1559" s="471">
        <v>274</v>
      </c>
      <c r="BW1559" s="471">
        <v>261</v>
      </c>
      <c r="BX1559" s="471">
        <v>167</v>
      </c>
      <c r="BY1559" s="471">
        <v>95</v>
      </c>
      <c r="BZ1559" s="471">
        <v>33</v>
      </c>
      <c r="CA1559" s="471">
        <v>16</v>
      </c>
      <c r="CB1559" s="471">
        <v>12</v>
      </c>
      <c r="CC1559" s="471">
        <v>2</v>
      </c>
      <c r="CD1559" s="496">
        <v>860</v>
      </c>
      <c r="CE1559" s="503">
        <v>10</v>
      </c>
      <c r="CF1559" s="471">
        <v>0</v>
      </c>
      <c r="CG1559" s="471">
        <v>0</v>
      </c>
      <c r="CH1559" s="471">
        <v>0</v>
      </c>
      <c r="CI1559" s="471">
        <v>0</v>
      </c>
      <c r="CJ1559" s="471">
        <v>0</v>
      </c>
      <c r="CK1559" s="471">
        <v>0</v>
      </c>
      <c r="CL1559" s="471">
        <v>0</v>
      </c>
      <c r="CM1559" s="471">
        <v>0</v>
      </c>
      <c r="CN1559" s="496">
        <v>0</v>
      </c>
      <c r="CO1559" s="503">
        <v>25</v>
      </c>
      <c r="CP1559" s="471">
        <v>0</v>
      </c>
      <c r="CQ1559" s="471">
        <v>0</v>
      </c>
      <c r="CR1559" s="471">
        <v>0</v>
      </c>
      <c r="CS1559" s="471">
        <v>0</v>
      </c>
      <c r="CT1559" s="471">
        <v>0</v>
      </c>
      <c r="CU1559" s="471">
        <v>0</v>
      </c>
      <c r="CV1559" s="471">
        <v>0</v>
      </c>
      <c r="CW1559" s="471">
        <v>0</v>
      </c>
      <c r="CX1559" s="496">
        <v>0</v>
      </c>
      <c r="CY1559" s="503">
        <v>50</v>
      </c>
      <c r="CZ1559" s="471">
        <v>0</v>
      </c>
      <c r="DA1559" s="471">
        <v>0</v>
      </c>
      <c r="DB1559" s="471">
        <v>0</v>
      </c>
      <c r="DC1559" s="471">
        <v>0</v>
      </c>
      <c r="DD1559" s="471">
        <v>0</v>
      </c>
      <c r="DE1559" s="471">
        <v>0</v>
      </c>
      <c r="DF1559" s="471">
        <v>0</v>
      </c>
      <c r="DG1559" s="471">
        <v>0</v>
      </c>
      <c r="DH1559" s="496">
        <v>0</v>
      </c>
      <c r="DI1559" s="503">
        <v>100</v>
      </c>
      <c r="DJ1559" s="471">
        <v>25</v>
      </c>
      <c r="DK1559" s="471">
        <v>17</v>
      </c>
      <c r="DL1559" s="471">
        <v>12</v>
      </c>
      <c r="DM1559" s="471">
        <v>9</v>
      </c>
      <c r="DN1559" s="471">
        <v>4</v>
      </c>
      <c r="DO1559" s="471">
        <v>0</v>
      </c>
      <c r="DP1559" s="471">
        <v>2</v>
      </c>
      <c r="DQ1559" s="471">
        <v>1</v>
      </c>
      <c r="DR1559" s="496">
        <v>70</v>
      </c>
      <c r="DS1559" s="503">
        <v>0</v>
      </c>
      <c r="DT1559" s="471">
        <v>0</v>
      </c>
      <c r="DU1559" s="471">
        <v>0</v>
      </c>
      <c r="DV1559" s="471">
        <v>0</v>
      </c>
      <c r="DW1559" s="471">
        <v>0</v>
      </c>
      <c r="DX1559" s="471">
        <v>0</v>
      </c>
      <c r="DY1559" s="471">
        <v>0</v>
      </c>
      <c r="DZ1559" s="471">
        <v>0</v>
      </c>
      <c r="EA1559" s="471">
        <v>0</v>
      </c>
      <c r="EB1559" s="496">
        <v>0</v>
      </c>
      <c r="EC1559" s="471">
        <v>25</v>
      </c>
      <c r="ED1559" s="471">
        <v>17</v>
      </c>
      <c r="EE1559" s="471">
        <v>12</v>
      </c>
      <c r="EF1559" s="471">
        <v>9</v>
      </c>
      <c r="EG1559" s="471">
        <v>4</v>
      </c>
      <c r="EH1559" s="471">
        <v>0</v>
      </c>
      <c r="EI1559" s="471">
        <v>2</v>
      </c>
      <c r="EJ1559" s="471">
        <v>1</v>
      </c>
      <c r="EK1559" s="496">
        <v>70</v>
      </c>
      <c r="EL1559" s="518">
        <v>50</v>
      </c>
      <c r="EM1559" s="471">
        <v>0</v>
      </c>
      <c r="EN1559" s="471">
        <v>0</v>
      </c>
      <c r="EO1559" s="471">
        <v>0</v>
      </c>
      <c r="EP1559" s="471">
        <v>0</v>
      </c>
      <c r="EQ1559" s="471">
        <v>0</v>
      </c>
      <c r="ER1559" s="471">
        <v>0</v>
      </c>
      <c r="ES1559" s="471">
        <v>0</v>
      </c>
      <c r="ET1559" s="471">
        <v>0</v>
      </c>
      <c r="EU1559" s="496">
        <v>0</v>
      </c>
      <c r="EV1559" s="503">
        <v>100</v>
      </c>
      <c r="EW1559" s="471">
        <v>7</v>
      </c>
      <c r="EX1559" s="471">
        <v>2</v>
      </c>
      <c r="EY1559" s="471">
        <v>0</v>
      </c>
      <c r="EZ1559" s="471">
        <v>1</v>
      </c>
      <c r="FA1559" s="471">
        <v>0</v>
      </c>
      <c r="FB1559" s="471">
        <v>1</v>
      </c>
      <c r="FC1559" s="471">
        <v>0</v>
      </c>
      <c r="FD1559" s="471">
        <v>1</v>
      </c>
      <c r="FE1559" s="496">
        <v>12</v>
      </c>
      <c r="FF1559" s="503">
        <v>150</v>
      </c>
      <c r="FG1559" s="471">
        <v>0</v>
      </c>
      <c r="FH1559" s="471">
        <v>0</v>
      </c>
      <c r="FI1559" s="471">
        <v>0</v>
      </c>
      <c r="FJ1559" s="471">
        <v>0</v>
      </c>
      <c r="FK1559" s="471">
        <v>0</v>
      </c>
      <c r="FL1559" s="471">
        <v>0</v>
      </c>
      <c r="FM1559" s="471">
        <v>0</v>
      </c>
      <c r="FN1559" s="471">
        <v>0</v>
      </c>
      <c r="FO1559" s="496">
        <v>0</v>
      </c>
      <c r="FP1559" s="503">
        <v>200</v>
      </c>
      <c r="FQ1559" s="471">
        <v>3</v>
      </c>
      <c r="FR1559" s="471">
        <v>2</v>
      </c>
      <c r="FS1559" s="471">
        <v>0</v>
      </c>
      <c r="FT1559" s="471">
        <v>1</v>
      </c>
      <c r="FU1559" s="471">
        <v>0</v>
      </c>
      <c r="FV1559" s="471">
        <v>1</v>
      </c>
      <c r="FW1559" s="471">
        <v>0</v>
      </c>
      <c r="FX1559" s="471">
        <v>0</v>
      </c>
      <c r="FY1559" s="496">
        <v>7</v>
      </c>
      <c r="FZ1559" s="503">
        <v>0</v>
      </c>
      <c r="GA1559" s="471">
        <v>0</v>
      </c>
      <c r="GB1559" s="471">
        <v>0</v>
      </c>
      <c r="GC1559" s="471">
        <v>0</v>
      </c>
      <c r="GD1559" s="471">
        <v>0</v>
      </c>
      <c r="GE1559" s="471">
        <v>0</v>
      </c>
      <c r="GF1559" s="471">
        <v>0</v>
      </c>
      <c r="GG1559" s="471">
        <v>0</v>
      </c>
      <c r="GH1559" s="471">
        <v>0</v>
      </c>
      <c r="GI1559" s="496">
        <v>0</v>
      </c>
      <c r="GJ1559" s="471">
        <v>10</v>
      </c>
      <c r="GK1559" s="471">
        <v>4</v>
      </c>
      <c r="GL1559" s="471">
        <v>0</v>
      </c>
      <c r="GM1559" s="471">
        <v>2</v>
      </c>
      <c r="GN1559" s="471">
        <v>0</v>
      </c>
      <c r="GO1559" s="471">
        <v>2</v>
      </c>
      <c r="GP1559" s="471">
        <v>0</v>
      </c>
      <c r="GQ1559" s="471">
        <v>1</v>
      </c>
      <c r="GR1559" s="496">
        <v>19</v>
      </c>
      <c r="GS1559" s="503">
        <v>100</v>
      </c>
      <c r="GT1559" s="471">
        <v>0</v>
      </c>
      <c r="GU1559" s="471">
        <v>0</v>
      </c>
      <c r="GV1559" s="471">
        <v>0</v>
      </c>
      <c r="GW1559" s="471">
        <v>0</v>
      </c>
      <c r="GX1559" s="471">
        <v>0</v>
      </c>
      <c r="GY1559" s="471">
        <v>0</v>
      </c>
      <c r="GZ1559" s="471">
        <v>0</v>
      </c>
      <c r="HA1559" s="471">
        <v>0</v>
      </c>
      <c r="HB1559" s="496">
        <v>0</v>
      </c>
      <c r="HC1559" s="503">
        <v>150</v>
      </c>
      <c r="HD1559" s="471">
        <v>0</v>
      </c>
      <c r="HE1559" s="471">
        <v>0</v>
      </c>
      <c r="HF1559" s="471">
        <v>0</v>
      </c>
      <c r="HG1559" s="471">
        <v>0</v>
      </c>
      <c r="HH1559" s="471">
        <v>0</v>
      </c>
      <c r="HI1559" s="471">
        <v>0</v>
      </c>
      <c r="HJ1559" s="471">
        <v>0</v>
      </c>
      <c r="HK1559" s="471">
        <v>0</v>
      </c>
      <c r="HL1559" s="496">
        <v>0</v>
      </c>
      <c r="HM1559" s="503">
        <v>200</v>
      </c>
      <c r="HN1559" s="471">
        <v>4</v>
      </c>
      <c r="HO1559" s="471">
        <v>0</v>
      </c>
      <c r="HP1559" s="471">
        <v>3</v>
      </c>
      <c r="HQ1559" s="471">
        <v>1</v>
      </c>
      <c r="HR1559" s="471">
        <v>0</v>
      </c>
      <c r="HS1559" s="471">
        <v>0</v>
      </c>
      <c r="HT1559" s="471">
        <v>1</v>
      </c>
      <c r="HU1559" s="471">
        <v>0</v>
      </c>
      <c r="HV1559" s="496">
        <v>9</v>
      </c>
      <c r="HW1559" s="503">
        <v>250</v>
      </c>
      <c r="HX1559" s="471">
        <v>0</v>
      </c>
      <c r="HY1559" s="471">
        <v>0</v>
      </c>
      <c r="HZ1559" s="471">
        <v>0</v>
      </c>
      <c r="IA1559" s="471">
        <v>0</v>
      </c>
      <c r="IB1559" s="471">
        <v>0</v>
      </c>
      <c r="IC1559" s="471">
        <v>0</v>
      </c>
      <c r="ID1559" s="471">
        <v>0</v>
      </c>
      <c r="IE1559" s="471">
        <v>0</v>
      </c>
      <c r="IF1559" s="496">
        <v>0</v>
      </c>
      <c r="IG1559" s="503">
        <v>300</v>
      </c>
      <c r="IH1559" s="471">
        <v>0</v>
      </c>
      <c r="II1559" s="471">
        <v>0</v>
      </c>
      <c r="IJ1559" s="471">
        <v>0</v>
      </c>
      <c r="IK1559" s="471">
        <v>0</v>
      </c>
      <c r="IL1559" s="471">
        <v>0</v>
      </c>
      <c r="IM1559" s="471">
        <v>0</v>
      </c>
      <c r="IN1559" s="471">
        <v>0</v>
      </c>
      <c r="IO1559" s="471">
        <v>0</v>
      </c>
      <c r="IP1559" s="496">
        <v>0</v>
      </c>
      <c r="IQ1559" s="503">
        <v>0</v>
      </c>
      <c r="IR1559" s="471">
        <v>0</v>
      </c>
      <c r="IS1559" s="471">
        <v>0</v>
      </c>
      <c r="IT1559" s="471">
        <v>0</v>
      </c>
      <c r="IU1559" s="471">
        <v>0</v>
      </c>
      <c r="IV1559" s="471">
        <v>0</v>
      </c>
      <c r="IW1559" s="471">
        <v>0</v>
      </c>
      <c r="IX1559" s="471">
        <v>0</v>
      </c>
      <c r="IY1559" s="471">
        <v>0</v>
      </c>
      <c r="IZ1559" s="496">
        <v>0</v>
      </c>
      <c r="JA1559" s="471">
        <v>4</v>
      </c>
      <c r="JB1559" s="471">
        <v>0</v>
      </c>
      <c r="JC1559" s="471">
        <v>3</v>
      </c>
      <c r="JD1559" s="471">
        <v>1</v>
      </c>
      <c r="JE1559" s="471">
        <v>0</v>
      </c>
      <c r="JF1559" s="471">
        <v>0</v>
      </c>
      <c r="JG1559" s="471">
        <v>1</v>
      </c>
      <c r="JH1559" s="471">
        <v>0</v>
      </c>
      <c r="JI1559" s="471">
        <v>9</v>
      </c>
      <c r="JJ1559" s="503">
        <v>0</v>
      </c>
      <c r="JK1559" s="471">
        <v>1272</v>
      </c>
      <c r="JL1559" s="471">
        <v>59</v>
      </c>
      <c r="JM1559" s="471">
        <v>41</v>
      </c>
      <c r="JN1559" s="471">
        <v>31</v>
      </c>
      <c r="JO1559" s="471">
        <v>20</v>
      </c>
      <c r="JP1559" s="471">
        <v>7</v>
      </c>
      <c r="JQ1559" s="471">
        <v>8</v>
      </c>
      <c r="JR1559" s="471">
        <v>2</v>
      </c>
      <c r="JS1559" s="496">
        <v>1440</v>
      </c>
      <c r="JT1559" s="503">
        <v>10</v>
      </c>
      <c r="JU1559" s="471">
        <v>0</v>
      </c>
      <c r="JV1559" s="471">
        <v>0</v>
      </c>
      <c r="JW1559" s="471">
        <v>0</v>
      </c>
      <c r="JX1559" s="471">
        <v>0</v>
      </c>
      <c r="JY1559" s="471">
        <v>0</v>
      </c>
      <c r="JZ1559" s="471">
        <v>0</v>
      </c>
      <c r="KA1559" s="471">
        <v>0</v>
      </c>
      <c r="KB1559" s="471">
        <v>0</v>
      </c>
      <c r="KC1559" s="496">
        <v>0</v>
      </c>
      <c r="KD1559" s="503">
        <v>50</v>
      </c>
      <c r="KE1559" s="471">
        <v>3</v>
      </c>
      <c r="KF1559" s="471">
        <v>1</v>
      </c>
      <c r="KG1559" s="471">
        <v>0</v>
      </c>
      <c r="KH1559" s="471">
        <v>0</v>
      </c>
      <c r="KI1559" s="471">
        <v>0</v>
      </c>
      <c r="KJ1559" s="471">
        <v>0</v>
      </c>
      <c r="KK1559" s="471">
        <v>0</v>
      </c>
      <c r="KL1559" s="471">
        <v>0</v>
      </c>
      <c r="KM1559" s="496">
        <v>4</v>
      </c>
      <c r="KN1559" s="503">
        <v>0</v>
      </c>
      <c r="KO1559" s="471">
        <v>0</v>
      </c>
      <c r="KP1559" s="471">
        <v>0</v>
      </c>
      <c r="KQ1559" s="471">
        <v>0</v>
      </c>
      <c r="KR1559" s="471">
        <v>0</v>
      </c>
      <c r="KS1559" s="471">
        <v>0</v>
      </c>
      <c r="KT1559" s="471">
        <v>0</v>
      </c>
      <c r="KU1559" s="471">
        <v>0</v>
      </c>
      <c r="KV1559" s="471">
        <v>0</v>
      </c>
      <c r="KW1559" s="496">
        <v>0</v>
      </c>
      <c r="KX1559" s="471">
        <v>1275</v>
      </c>
      <c r="KY1559" s="471">
        <v>60</v>
      </c>
      <c r="KZ1559" s="471">
        <v>41</v>
      </c>
      <c r="LA1559" s="471">
        <v>31</v>
      </c>
      <c r="LB1559" s="471">
        <v>20</v>
      </c>
      <c r="LC1559" s="471">
        <v>7</v>
      </c>
      <c r="LD1559" s="471">
        <v>8</v>
      </c>
      <c r="LE1559" s="471">
        <v>2</v>
      </c>
      <c r="LF1559" s="496">
        <v>1444</v>
      </c>
      <c r="LG1559" s="262"/>
      <c r="LH1559" s="262"/>
      <c r="LI1559" s="262"/>
      <c r="LJ1559" s="262"/>
      <c r="LK1559" s="262"/>
      <c r="LL1559" s="262"/>
      <c r="LM1559" s="262"/>
      <c r="LN1559" s="262"/>
      <c r="LO1559" s="262"/>
      <c r="LP1559" s="262"/>
      <c r="LQ1559" s="262"/>
      <c r="LR1559" s="262"/>
      <c r="LS1559" s="262"/>
      <c r="LT1559" s="262"/>
      <c r="LU1559" s="262"/>
      <c r="LV1559" s="262"/>
      <c r="LW1559" s="262"/>
      <c r="LX1559" s="262"/>
      <c r="LY1559" s="262"/>
      <c r="LZ1559" s="262"/>
      <c r="MA1559" s="262"/>
      <c r="MB1559" s="262"/>
      <c r="MC1559" s="262"/>
      <c r="MD1559" s="262"/>
      <c r="ME1559" s="262"/>
      <c r="MF1559" s="262"/>
      <c r="MG1559" s="262"/>
      <c r="MH1559" s="262"/>
      <c r="MI1559" s="262"/>
      <c r="MJ1559" s="262"/>
      <c r="MK1559" s="262"/>
      <c r="ML1559" s="262"/>
      <c r="MM1559" s="262"/>
      <c r="MN1559" s="262"/>
      <c r="MO1559" s="262"/>
      <c r="MP1559" s="262"/>
      <c r="MQ1559" s="262"/>
      <c r="MR1559" s="262"/>
      <c r="MS1559" s="262"/>
      <c r="MT1559" s="262"/>
      <c r="MU1559" s="262"/>
    </row>
    <row r="1560" spans="1:359" x14ac:dyDescent="0.2">
      <c r="A1560" s="241" t="s">
        <v>529</v>
      </c>
      <c r="B1560" s="476" t="s">
        <v>1101</v>
      </c>
      <c r="C1560" s="326" t="s">
        <v>801</v>
      </c>
      <c r="D1560" s="283" t="s">
        <v>1102</v>
      </c>
      <c r="E1560" s="503">
        <v>0</v>
      </c>
      <c r="F1560" s="471">
        <v>321</v>
      </c>
      <c r="G1560" s="471">
        <v>368</v>
      </c>
      <c r="H1560" s="471">
        <v>300</v>
      </c>
      <c r="I1560" s="471">
        <v>123</v>
      </c>
      <c r="J1560" s="471">
        <v>43</v>
      </c>
      <c r="K1560" s="471">
        <v>22</v>
      </c>
      <c r="L1560" s="471">
        <v>5</v>
      </c>
      <c r="M1560" s="471">
        <v>1</v>
      </c>
      <c r="N1560" s="496">
        <v>1183</v>
      </c>
      <c r="O1560" s="503">
        <v>10</v>
      </c>
      <c r="P1560" s="471">
        <v>0</v>
      </c>
      <c r="Q1560" s="471">
        <v>0</v>
      </c>
      <c r="R1560" s="471">
        <v>0</v>
      </c>
      <c r="S1560" s="471">
        <v>0</v>
      </c>
      <c r="T1560" s="471">
        <v>0</v>
      </c>
      <c r="U1560" s="471">
        <v>0</v>
      </c>
      <c r="V1560" s="471">
        <v>0</v>
      </c>
      <c r="W1560" s="471">
        <v>0</v>
      </c>
      <c r="X1560" s="496">
        <v>0</v>
      </c>
      <c r="Y1560" s="503">
        <v>25</v>
      </c>
      <c r="Z1560" s="471">
        <v>1</v>
      </c>
      <c r="AA1560" s="471">
        <v>6</v>
      </c>
      <c r="AB1560" s="471">
        <v>8</v>
      </c>
      <c r="AC1560" s="471">
        <v>2</v>
      </c>
      <c r="AD1560" s="471">
        <v>3</v>
      </c>
      <c r="AE1560" s="471">
        <v>0</v>
      </c>
      <c r="AF1560" s="471">
        <v>0</v>
      </c>
      <c r="AG1560" s="471">
        <v>0</v>
      </c>
      <c r="AH1560" s="496">
        <v>20</v>
      </c>
      <c r="AI1560" s="503">
        <v>50</v>
      </c>
      <c r="AJ1560" s="471">
        <v>0</v>
      </c>
      <c r="AK1560" s="471">
        <v>0</v>
      </c>
      <c r="AL1560" s="471">
        <v>0</v>
      </c>
      <c r="AM1560" s="471">
        <v>0</v>
      </c>
      <c r="AN1560" s="471">
        <v>0</v>
      </c>
      <c r="AO1560" s="471">
        <v>0</v>
      </c>
      <c r="AP1560" s="471">
        <v>0</v>
      </c>
      <c r="AQ1560" s="471">
        <v>0</v>
      </c>
      <c r="AR1560" s="496">
        <v>0</v>
      </c>
      <c r="AS1560" s="503">
        <v>100</v>
      </c>
      <c r="AT1560" s="471">
        <v>0</v>
      </c>
      <c r="AU1560" s="471">
        <v>0</v>
      </c>
      <c r="AV1560" s="471">
        <v>0</v>
      </c>
      <c r="AW1560" s="471">
        <v>0</v>
      </c>
      <c r="AX1560" s="471">
        <v>0</v>
      </c>
      <c r="AY1560" s="471">
        <v>0</v>
      </c>
      <c r="AZ1560" s="471">
        <v>0</v>
      </c>
      <c r="BA1560" s="471">
        <v>0</v>
      </c>
      <c r="BB1560" s="496">
        <v>0</v>
      </c>
      <c r="BC1560" s="503">
        <v>0</v>
      </c>
      <c r="BD1560" s="471">
        <v>0</v>
      </c>
      <c r="BE1560" s="471">
        <v>0</v>
      </c>
      <c r="BF1560" s="471">
        <v>0</v>
      </c>
      <c r="BG1560" s="471">
        <v>0</v>
      </c>
      <c r="BH1560" s="471">
        <v>0</v>
      </c>
      <c r="BI1560" s="471">
        <v>0</v>
      </c>
      <c r="BJ1560" s="471">
        <v>0</v>
      </c>
      <c r="BK1560" s="471">
        <v>0</v>
      </c>
      <c r="BL1560" s="496">
        <v>0</v>
      </c>
      <c r="BM1560" s="471">
        <v>1</v>
      </c>
      <c r="BN1560" s="471">
        <v>6</v>
      </c>
      <c r="BO1560" s="471">
        <v>8</v>
      </c>
      <c r="BP1560" s="471">
        <v>2</v>
      </c>
      <c r="BQ1560" s="471">
        <v>3</v>
      </c>
      <c r="BR1560" s="471">
        <v>0</v>
      </c>
      <c r="BS1560" s="471">
        <v>0</v>
      </c>
      <c r="BT1560" s="471">
        <v>0</v>
      </c>
      <c r="BU1560" s="496">
        <v>20</v>
      </c>
      <c r="BV1560" s="471">
        <v>322</v>
      </c>
      <c r="BW1560" s="471">
        <v>374</v>
      </c>
      <c r="BX1560" s="471">
        <v>308</v>
      </c>
      <c r="BY1560" s="471">
        <v>125</v>
      </c>
      <c r="BZ1560" s="471">
        <v>46</v>
      </c>
      <c r="CA1560" s="471">
        <v>22</v>
      </c>
      <c r="CB1560" s="471">
        <v>5</v>
      </c>
      <c r="CC1560" s="471">
        <v>1</v>
      </c>
      <c r="CD1560" s="496">
        <v>1203</v>
      </c>
      <c r="CE1560" s="503">
        <v>10</v>
      </c>
      <c r="CF1560" s="471">
        <v>0</v>
      </c>
      <c r="CG1560" s="471">
        <v>0</v>
      </c>
      <c r="CH1560" s="471">
        <v>0</v>
      </c>
      <c r="CI1560" s="471">
        <v>0</v>
      </c>
      <c r="CJ1560" s="471">
        <v>0</v>
      </c>
      <c r="CK1560" s="471">
        <v>0</v>
      </c>
      <c r="CL1560" s="471">
        <v>0</v>
      </c>
      <c r="CM1560" s="471">
        <v>0</v>
      </c>
      <c r="CN1560" s="496">
        <v>0</v>
      </c>
      <c r="CO1560" s="503">
        <v>25</v>
      </c>
      <c r="CP1560" s="471">
        <v>0</v>
      </c>
      <c r="CQ1560" s="471">
        <v>0</v>
      </c>
      <c r="CR1560" s="471">
        <v>0</v>
      </c>
      <c r="CS1560" s="471">
        <v>0</v>
      </c>
      <c r="CT1560" s="471">
        <v>0</v>
      </c>
      <c r="CU1560" s="471">
        <v>0</v>
      </c>
      <c r="CV1560" s="471">
        <v>0</v>
      </c>
      <c r="CW1560" s="471">
        <v>0</v>
      </c>
      <c r="CX1560" s="496">
        <v>0</v>
      </c>
      <c r="CY1560" s="503">
        <v>50</v>
      </c>
      <c r="CZ1560" s="471">
        <v>0</v>
      </c>
      <c r="DA1560" s="471">
        <v>0</v>
      </c>
      <c r="DB1560" s="471">
        <v>0</v>
      </c>
      <c r="DC1560" s="471">
        <v>0</v>
      </c>
      <c r="DD1560" s="471">
        <v>0</v>
      </c>
      <c r="DE1560" s="471">
        <v>0</v>
      </c>
      <c r="DF1560" s="471">
        <v>0</v>
      </c>
      <c r="DG1560" s="471">
        <v>0</v>
      </c>
      <c r="DH1560" s="496">
        <v>0</v>
      </c>
      <c r="DI1560" s="503">
        <v>100</v>
      </c>
      <c r="DJ1560" s="471">
        <v>23</v>
      </c>
      <c r="DK1560" s="471">
        <v>24</v>
      </c>
      <c r="DL1560" s="471">
        <v>15</v>
      </c>
      <c r="DM1560" s="471">
        <v>1</v>
      </c>
      <c r="DN1560" s="471">
        <v>4</v>
      </c>
      <c r="DO1560" s="471">
        <v>2</v>
      </c>
      <c r="DP1560" s="471">
        <v>1</v>
      </c>
      <c r="DQ1560" s="471">
        <v>0</v>
      </c>
      <c r="DR1560" s="496">
        <v>70</v>
      </c>
      <c r="DS1560" s="503">
        <v>0</v>
      </c>
      <c r="DT1560" s="471">
        <v>0</v>
      </c>
      <c r="DU1560" s="471">
        <v>0</v>
      </c>
      <c r="DV1560" s="471">
        <v>0</v>
      </c>
      <c r="DW1560" s="471">
        <v>0</v>
      </c>
      <c r="DX1560" s="471">
        <v>0</v>
      </c>
      <c r="DY1560" s="471">
        <v>0</v>
      </c>
      <c r="DZ1560" s="471">
        <v>0</v>
      </c>
      <c r="EA1560" s="471">
        <v>0</v>
      </c>
      <c r="EB1560" s="496">
        <v>0</v>
      </c>
      <c r="EC1560" s="471">
        <v>23</v>
      </c>
      <c r="ED1560" s="471">
        <v>24</v>
      </c>
      <c r="EE1560" s="471">
        <v>15</v>
      </c>
      <c r="EF1560" s="471">
        <v>1</v>
      </c>
      <c r="EG1560" s="471">
        <v>4</v>
      </c>
      <c r="EH1560" s="471">
        <v>2</v>
      </c>
      <c r="EI1560" s="471">
        <v>1</v>
      </c>
      <c r="EJ1560" s="471">
        <v>0</v>
      </c>
      <c r="EK1560" s="496">
        <v>70</v>
      </c>
      <c r="EL1560" s="518">
        <v>50</v>
      </c>
      <c r="EM1560" s="471">
        <v>0</v>
      </c>
      <c r="EN1560" s="471">
        <v>0</v>
      </c>
      <c r="EO1560" s="471">
        <v>0</v>
      </c>
      <c r="EP1560" s="471">
        <v>0</v>
      </c>
      <c r="EQ1560" s="471">
        <v>0</v>
      </c>
      <c r="ER1560" s="471">
        <v>0</v>
      </c>
      <c r="ES1560" s="471">
        <v>0</v>
      </c>
      <c r="ET1560" s="471">
        <v>0</v>
      </c>
      <c r="EU1560" s="496">
        <v>0</v>
      </c>
      <c r="EV1560" s="503">
        <v>100</v>
      </c>
      <c r="EW1560" s="471">
        <v>0</v>
      </c>
      <c r="EX1560" s="471">
        <v>0</v>
      </c>
      <c r="EY1560" s="471">
        <v>0</v>
      </c>
      <c r="EZ1560" s="471">
        <v>0</v>
      </c>
      <c r="FA1560" s="471">
        <v>0</v>
      </c>
      <c r="FB1560" s="471">
        <v>0</v>
      </c>
      <c r="FC1560" s="471">
        <v>0</v>
      </c>
      <c r="FD1560" s="471">
        <v>0</v>
      </c>
      <c r="FE1560" s="496">
        <v>0</v>
      </c>
      <c r="FF1560" s="503">
        <v>150</v>
      </c>
      <c r="FG1560" s="471">
        <v>0</v>
      </c>
      <c r="FH1560" s="471">
        <v>0</v>
      </c>
      <c r="FI1560" s="471">
        <v>0</v>
      </c>
      <c r="FJ1560" s="471">
        <v>0</v>
      </c>
      <c r="FK1560" s="471">
        <v>0</v>
      </c>
      <c r="FL1560" s="471">
        <v>0</v>
      </c>
      <c r="FM1560" s="471">
        <v>0</v>
      </c>
      <c r="FN1560" s="471">
        <v>0</v>
      </c>
      <c r="FO1560" s="496">
        <v>0</v>
      </c>
      <c r="FP1560" s="503">
        <v>200</v>
      </c>
      <c r="FQ1560" s="471">
        <v>14</v>
      </c>
      <c r="FR1560" s="471">
        <v>14</v>
      </c>
      <c r="FS1560" s="471">
        <v>11</v>
      </c>
      <c r="FT1560" s="471">
        <v>2</v>
      </c>
      <c r="FU1560" s="471">
        <v>1</v>
      </c>
      <c r="FV1560" s="471">
        <v>1</v>
      </c>
      <c r="FW1560" s="471">
        <v>0</v>
      </c>
      <c r="FX1560" s="471">
        <v>0</v>
      </c>
      <c r="FY1560" s="496">
        <v>43</v>
      </c>
      <c r="FZ1560" s="503">
        <v>0</v>
      </c>
      <c r="GA1560" s="471">
        <v>0</v>
      </c>
      <c r="GB1560" s="471">
        <v>0</v>
      </c>
      <c r="GC1560" s="471">
        <v>0</v>
      </c>
      <c r="GD1560" s="471">
        <v>0</v>
      </c>
      <c r="GE1560" s="471">
        <v>0</v>
      </c>
      <c r="GF1560" s="471">
        <v>0</v>
      </c>
      <c r="GG1560" s="471">
        <v>0</v>
      </c>
      <c r="GH1560" s="471">
        <v>0</v>
      </c>
      <c r="GI1560" s="496">
        <v>0</v>
      </c>
      <c r="GJ1560" s="471">
        <v>14</v>
      </c>
      <c r="GK1560" s="471">
        <v>14</v>
      </c>
      <c r="GL1560" s="471">
        <v>11</v>
      </c>
      <c r="GM1560" s="471">
        <v>2</v>
      </c>
      <c r="GN1560" s="471">
        <v>1</v>
      </c>
      <c r="GO1560" s="471">
        <v>1</v>
      </c>
      <c r="GP1560" s="471">
        <v>0</v>
      </c>
      <c r="GQ1560" s="471">
        <v>0</v>
      </c>
      <c r="GR1560" s="496">
        <v>43</v>
      </c>
      <c r="GS1560" s="503">
        <v>100</v>
      </c>
      <c r="GT1560" s="471">
        <v>0</v>
      </c>
      <c r="GU1560" s="471">
        <v>0</v>
      </c>
      <c r="GV1560" s="471">
        <v>0</v>
      </c>
      <c r="GW1560" s="471">
        <v>0</v>
      </c>
      <c r="GX1560" s="471">
        <v>0</v>
      </c>
      <c r="GY1560" s="471">
        <v>0</v>
      </c>
      <c r="GZ1560" s="471">
        <v>0</v>
      </c>
      <c r="HA1560" s="471">
        <v>0</v>
      </c>
      <c r="HB1560" s="496">
        <v>0</v>
      </c>
      <c r="HC1560" s="503">
        <v>150</v>
      </c>
      <c r="HD1560" s="471">
        <v>0</v>
      </c>
      <c r="HE1560" s="471">
        <v>0</v>
      </c>
      <c r="HF1560" s="471">
        <v>0</v>
      </c>
      <c r="HG1560" s="471">
        <v>0</v>
      </c>
      <c r="HH1560" s="471">
        <v>0</v>
      </c>
      <c r="HI1560" s="471">
        <v>0</v>
      </c>
      <c r="HJ1560" s="471">
        <v>0</v>
      </c>
      <c r="HK1560" s="471">
        <v>0</v>
      </c>
      <c r="HL1560" s="496">
        <v>0</v>
      </c>
      <c r="HM1560" s="503">
        <v>200</v>
      </c>
      <c r="HN1560" s="471">
        <v>0</v>
      </c>
      <c r="HO1560" s="471">
        <v>0</v>
      </c>
      <c r="HP1560" s="471">
        <v>0</v>
      </c>
      <c r="HQ1560" s="471">
        <v>0</v>
      </c>
      <c r="HR1560" s="471">
        <v>0</v>
      </c>
      <c r="HS1560" s="471">
        <v>0</v>
      </c>
      <c r="HT1560" s="471">
        <v>0</v>
      </c>
      <c r="HU1560" s="471">
        <v>0</v>
      </c>
      <c r="HV1560" s="496">
        <v>0</v>
      </c>
      <c r="HW1560" s="503">
        <v>250</v>
      </c>
      <c r="HX1560" s="471">
        <v>0</v>
      </c>
      <c r="HY1560" s="471">
        <v>0</v>
      </c>
      <c r="HZ1560" s="471">
        <v>0</v>
      </c>
      <c r="IA1560" s="471">
        <v>0</v>
      </c>
      <c r="IB1560" s="471">
        <v>0</v>
      </c>
      <c r="IC1560" s="471">
        <v>0</v>
      </c>
      <c r="ID1560" s="471">
        <v>0</v>
      </c>
      <c r="IE1560" s="471">
        <v>0</v>
      </c>
      <c r="IF1560" s="496">
        <v>0</v>
      </c>
      <c r="IG1560" s="503">
        <v>300</v>
      </c>
      <c r="IH1560" s="471">
        <v>5</v>
      </c>
      <c r="II1560" s="471">
        <v>8</v>
      </c>
      <c r="IJ1560" s="471">
        <v>8</v>
      </c>
      <c r="IK1560" s="471">
        <v>1</v>
      </c>
      <c r="IL1560" s="471">
        <v>0</v>
      </c>
      <c r="IM1560" s="471">
        <v>2</v>
      </c>
      <c r="IN1560" s="471">
        <v>1</v>
      </c>
      <c r="IO1560" s="471">
        <v>1</v>
      </c>
      <c r="IP1560" s="496">
        <v>26</v>
      </c>
      <c r="IQ1560" s="503">
        <v>0</v>
      </c>
      <c r="IR1560" s="471">
        <v>0</v>
      </c>
      <c r="IS1560" s="471">
        <v>0</v>
      </c>
      <c r="IT1560" s="471">
        <v>0</v>
      </c>
      <c r="IU1560" s="471">
        <v>0</v>
      </c>
      <c r="IV1560" s="471">
        <v>0</v>
      </c>
      <c r="IW1560" s="471">
        <v>0</v>
      </c>
      <c r="IX1560" s="471">
        <v>0</v>
      </c>
      <c r="IY1560" s="471">
        <v>0</v>
      </c>
      <c r="IZ1560" s="496">
        <v>0</v>
      </c>
      <c r="JA1560" s="471">
        <v>5</v>
      </c>
      <c r="JB1560" s="471">
        <v>8</v>
      </c>
      <c r="JC1560" s="471">
        <v>8</v>
      </c>
      <c r="JD1560" s="471">
        <v>1</v>
      </c>
      <c r="JE1560" s="471">
        <v>0</v>
      </c>
      <c r="JF1560" s="471">
        <v>2</v>
      </c>
      <c r="JG1560" s="471">
        <v>1</v>
      </c>
      <c r="JH1560" s="471">
        <v>1</v>
      </c>
      <c r="JI1560" s="471">
        <v>26</v>
      </c>
      <c r="JJ1560" s="503">
        <v>0</v>
      </c>
      <c r="JK1560" s="471">
        <v>30</v>
      </c>
      <c r="JL1560" s="471">
        <v>63</v>
      </c>
      <c r="JM1560" s="471">
        <v>51</v>
      </c>
      <c r="JN1560" s="471">
        <v>28</v>
      </c>
      <c r="JO1560" s="471">
        <v>12</v>
      </c>
      <c r="JP1560" s="471">
        <v>4</v>
      </c>
      <c r="JQ1560" s="471">
        <v>5</v>
      </c>
      <c r="JR1560" s="471">
        <v>0</v>
      </c>
      <c r="JS1560" s="496">
        <v>193</v>
      </c>
      <c r="JT1560" s="503">
        <v>10</v>
      </c>
      <c r="JU1560" s="471">
        <v>0</v>
      </c>
      <c r="JV1560" s="471">
        <v>0</v>
      </c>
      <c r="JW1560" s="471">
        <v>0</v>
      </c>
      <c r="JX1560" s="471">
        <v>0</v>
      </c>
      <c r="JY1560" s="471">
        <v>0</v>
      </c>
      <c r="JZ1560" s="471">
        <v>0</v>
      </c>
      <c r="KA1560" s="471">
        <v>0</v>
      </c>
      <c r="KB1560" s="471">
        <v>0</v>
      </c>
      <c r="KC1560" s="496">
        <v>0</v>
      </c>
      <c r="KD1560" s="503">
        <v>50</v>
      </c>
      <c r="KE1560" s="471">
        <v>3</v>
      </c>
      <c r="KF1560" s="471">
        <v>0</v>
      </c>
      <c r="KG1560" s="471">
        <v>0</v>
      </c>
      <c r="KH1560" s="471">
        <v>0</v>
      </c>
      <c r="KI1560" s="471">
        <v>0</v>
      </c>
      <c r="KJ1560" s="471">
        <v>0</v>
      </c>
      <c r="KK1560" s="471">
        <v>0</v>
      </c>
      <c r="KL1560" s="471">
        <v>0</v>
      </c>
      <c r="KM1560" s="496">
        <v>3</v>
      </c>
      <c r="KN1560" s="503">
        <v>0</v>
      </c>
      <c r="KO1560" s="471">
        <v>0</v>
      </c>
      <c r="KP1560" s="471">
        <v>0</v>
      </c>
      <c r="KQ1560" s="471">
        <v>0</v>
      </c>
      <c r="KR1560" s="471">
        <v>0</v>
      </c>
      <c r="KS1560" s="471">
        <v>0</v>
      </c>
      <c r="KT1560" s="471">
        <v>0</v>
      </c>
      <c r="KU1560" s="471">
        <v>0</v>
      </c>
      <c r="KV1560" s="471">
        <v>0</v>
      </c>
      <c r="KW1560" s="496">
        <v>0</v>
      </c>
      <c r="KX1560" s="471">
        <v>33</v>
      </c>
      <c r="KY1560" s="471">
        <v>63</v>
      </c>
      <c r="KZ1560" s="471">
        <v>51</v>
      </c>
      <c r="LA1560" s="471">
        <v>28</v>
      </c>
      <c r="LB1560" s="471">
        <v>12</v>
      </c>
      <c r="LC1560" s="471">
        <v>4</v>
      </c>
      <c r="LD1560" s="471">
        <v>5</v>
      </c>
      <c r="LE1560" s="471">
        <v>0</v>
      </c>
      <c r="LF1560" s="496">
        <v>196</v>
      </c>
      <c r="LG1560" s="262"/>
      <c r="LH1560" s="262"/>
      <c r="LI1560" s="262"/>
      <c r="LJ1560" s="262"/>
      <c r="LK1560" s="262"/>
      <c r="LL1560" s="262"/>
      <c r="LM1560" s="262"/>
      <c r="LN1560" s="262"/>
      <c r="LO1560" s="262"/>
      <c r="LP1560" s="262"/>
      <c r="LQ1560" s="262"/>
      <c r="LR1560" s="262"/>
      <c r="LS1560" s="262"/>
      <c r="LT1560" s="262"/>
      <c r="LU1560" s="262"/>
      <c r="LV1560" s="262"/>
      <c r="LW1560" s="262"/>
      <c r="LX1560" s="262"/>
      <c r="LY1560" s="262"/>
      <c r="LZ1560" s="262"/>
      <c r="MA1560" s="262"/>
      <c r="MB1560" s="262"/>
      <c r="MC1560" s="262"/>
      <c r="MD1560" s="262"/>
      <c r="ME1560" s="262"/>
      <c r="MF1560" s="262"/>
      <c r="MG1560" s="262"/>
      <c r="MH1560" s="262"/>
      <c r="MI1560" s="262"/>
      <c r="MJ1560" s="262"/>
      <c r="MK1560" s="262"/>
      <c r="ML1560" s="262"/>
      <c r="MM1560" s="262"/>
      <c r="MN1560" s="262"/>
      <c r="MO1560" s="262"/>
      <c r="MP1560" s="262"/>
      <c r="MQ1560" s="262"/>
      <c r="MR1560" s="262"/>
      <c r="MS1560" s="262"/>
      <c r="MT1560" s="262"/>
      <c r="MU1560" s="262"/>
    </row>
    <row r="1561" spans="1:359" x14ac:dyDescent="0.2">
      <c r="A1561" s="241" t="s">
        <v>530</v>
      </c>
      <c r="B1561" s="476" t="s">
        <v>1103</v>
      </c>
      <c r="C1561" s="326" t="s">
        <v>784</v>
      </c>
      <c r="D1561" s="283" t="s">
        <v>531</v>
      </c>
      <c r="E1561" s="503">
        <v>0</v>
      </c>
      <c r="F1561" s="471">
        <v>692</v>
      </c>
      <c r="G1561" s="471">
        <v>234</v>
      </c>
      <c r="H1561" s="471">
        <v>144</v>
      </c>
      <c r="I1561" s="471">
        <v>55</v>
      </c>
      <c r="J1561" s="471">
        <v>24</v>
      </c>
      <c r="K1561" s="471">
        <v>6</v>
      </c>
      <c r="L1561" s="471">
        <v>0</v>
      </c>
      <c r="M1561" s="471">
        <v>0</v>
      </c>
      <c r="N1561" s="496">
        <v>1155</v>
      </c>
      <c r="O1561" s="503">
        <v>10</v>
      </c>
      <c r="P1561" s="471">
        <v>0</v>
      </c>
      <c r="Q1561" s="471">
        <v>0</v>
      </c>
      <c r="R1561" s="471">
        <v>0</v>
      </c>
      <c r="S1561" s="471">
        <v>0</v>
      </c>
      <c r="T1561" s="471">
        <v>0</v>
      </c>
      <c r="U1561" s="471">
        <v>0</v>
      </c>
      <c r="V1561" s="471">
        <v>0</v>
      </c>
      <c r="W1561" s="471">
        <v>0</v>
      </c>
      <c r="X1561" s="496">
        <v>0</v>
      </c>
      <c r="Y1561" s="503">
        <v>25</v>
      </c>
      <c r="Z1561" s="471">
        <v>0</v>
      </c>
      <c r="AA1561" s="471">
        <v>0</v>
      </c>
      <c r="AB1561" s="471">
        <v>0</v>
      </c>
      <c r="AC1561" s="471">
        <v>0</v>
      </c>
      <c r="AD1561" s="471">
        <v>0</v>
      </c>
      <c r="AE1561" s="471">
        <v>0</v>
      </c>
      <c r="AF1561" s="471">
        <v>0</v>
      </c>
      <c r="AG1561" s="471">
        <v>0</v>
      </c>
      <c r="AH1561" s="496">
        <v>0</v>
      </c>
      <c r="AI1561" s="503">
        <v>50</v>
      </c>
      <c r="AJ1561" s="471">
        <v>0</v>
      </c>
      <c r="AK1561" s="471">
        <v>0</v>
      </c>
      <c r="AL1561" s="471">
        <v>0</v>
      </c>
      <c r="AM1561" s="471">
        <v>0</v>
      </c>
      <c r="AN1561" s="471">
        <v>0</v>
      </c>
      <c r="AO1561" s="471">
        <v>0</v>
      </c>
      <c r="AP1561" s="471">
        <v>0</v>
      </c>
      <c r="AQ1561" s="471">
        <v>0</v>
      </c>
      <c r="AR1561" s="496">
        <v>0</v>
      </c>
      <c r="AS1561" s="503">
        <v>100</v>
      </c>
      <c r="AT1561" s="471">
        <v>0</v>
      </c>
      <c r="AU1561" s="471">
        <v>0</v>
      </c>
      <c r="AV1561" s="471">
        <v>0</v>
      </c>
      <c r="AW1561" s="471">
        <v>0</v>
      </c>
      <c r="AX1561" s="471">
        <v>0</v>
      </c>
      <c r="AY1561" s="471">
        <v>0</v>
      </c>
      <c r="AZ1561" s="471">
        <v>0</v>
      </c>
      <c r="BA1561" s="471">
        <v>0</v>
      </c>
      <c r="BB1561" s="496">
        <v>0</v>
      </c>
      <c r="BC1561" s="503">
        <v>0</v>
      </c>
      <c r="BD1561" s="471">
        <v>0</v>
      </c>
      <c r="BE1561" s="471">
        <v>0</v>
      </c>
      <c r="BF1561" s="471">
        <v>0</v>
      </c>
      <c r="BG1561" s="471">
        <v>0</v>
      </c>
      <c r="BH1561" s="471">
        <v>0</v>
      </c>
      <c r="BI1561" s="471">
        <v>0</v>
      </c>
      <c r="BJ1561" s="471">
        <v>0</v>
      </c>
      <c r="BK1561" s="471">
        <v>0</v>
      </c>
      <c r="BL1561" s="496">
        <v>0</v>
      </c>
      <c r="BM1561" s="471">
        <v>0</v>
      </c>
      <c r="BN1561" s="471">
        <v>0</v>
      </c>
      <c r="BO1561" s="471">
        <v>0</v>
      </c>
      <c r="BP1561" s="471">
        <v>0</v>
      </c>
      <c r="BQ1561" s="471">
        <v>0</v>
      </c>
      <c r="BR1561" s="471">
        <v>0</v>
      </c>
      <c r="BS1561" s="471">
        <v>0</v>
      </c>
      <c r="BT1561" s="471">
        <v>0</v>
      </c>
      <c r="BU1561" s="496">
        <v>0</v>
      </c>
      <c r="BV1561" s="471">
        <v>692</v>
      </c>
      <c r="BW1561" s="471">
        <v>234</v>
      </c>
      <c r="BX1561" s="471">
        <v>144</v>
      </c>
      <c r="BY1561" s="471">
        <v>55</v>
      </c>
      <c r="BZ1561" s="471">
        <v>24</v>
      </c>
      <c r="CA1561" s="471">
        <v>6</v>
      </c>
      <c r="CB1561" s="471">
        <v>0</v>
      </c>
      <c r="CC1561" s="471">
        <v>0</v>
      </c>
      <c r="CD1561" s="496">
        <v>1155</v>
      </c>
      <c r="CE1561" s="503">
        <v>10</v>
      </c>
      <c r="CF1561" s="471">
        <v>0</v>
      </c>
      <c r="CG1561" s="471">
        <v>0</v>
      </c>
      <c r="CH1561" s="471">
        <v>0</v>
      </c>
      <c r="CI1561" s="471">
        <v>0</v>
      </c>
      <c r="CJ1561" s="471">
        <v>0</v>
      </c>
      <c r="CK1561" s="471">
        <v>0</v>
      </c>
      <c r="CL1561" s="471">
        <v>0</v>
      </c>
      <c r="CM1561" s="471">
        <v>0</v>
      </c>
      <c r="CN1561" s="496">
        <v>0</v>
      </c>
      <c r="CO1561" s="503">
        <v>25</v>
      </c>
      <c r="CP1561" s="471">
        <v>0</v>
      </c>
      <c r="CQ1561" s="471">
        <v>0</v>
      </c>
      <c r="CR1561" s="471">
        <v>0</v>
      </c>
      <c r="CS1561" s="471">
        <v>0</v>
      </c>
      <c r="CT1561" s="471">
        <v>0</v>
      </c>
      <c r="CU1561" s="471">
        <v>0</v>
      </c>
      <c r="CV1561" s="471">
        <v>0</v>
      </c>
      <c r="CW1561" s="471">
        <v>0</v>
      </c>
      <c r="CX1561" s="496">
        <v>0</v>
      </c>
      <c r="CY1561" s="503">
        <v>50</v>
      </c>
      <c r="CZ1561" s="471">
        <v>0</v>
      </c>
      <c r="DA1561" s="471">
        <v>0</v>
      </c>
      <c r="DB1561" s="471">
        <v>0</v>
      </c>
      <c r="DC1561" s="471">
        <v>0</v>
      </c>
      <c r="DD1561" s="471">
        <v>0</v>
      </c>
      <c r="DE1561" s="471">
        <v>0</v>
      </c>
      <c r="DF1561" s="471">
        <v>0</v>
      </c>
      <c r="DG1561" s="471">
        <v>0</v>
      </c>
      <c r="DH1561" s="496">
        <v>0</v>
      </c>
      <c r="DI1561" s="503">
        <v>100</v>
      </c>
      <c r="DJ1561" s="471">
        <v>110</v>
      </c>
      <c r="DK1561" s="471">
        <v>24</v>
      </c>
      <c r="DL1561" s="471">
        <v>18</v>
      </c>
      <c r="DM1561" s="471">
        <v>3</v>
      </c>
      <c r="DN1561" s="471">
        <v>2</v>
      </c>
      <c r="DO1561" s="471">
        <v>0</v>
      </c>
      <c r="DP1561" s="471">
        <v>2</v>
      </c>
      <c r="DQ1561" s="471">
        <v>0</v>
      </c>
      <c r="DR1561" s="496">
        <v>159</v>
      </c>
      <c r="DS1561" s="503">
        <v>0</v>
      </c>
      <c r="DT1561" s="471">
        <v>0</v>
      </c>
      <c r="DU1561" s="471">
        <v>0</v>
      </c>
      <c r="DV1561" s="471">
        <v>0</v>
      </c>
      <c r="DW1561" s="471">
        <v>0</v>
      </c>
      <c r="DX1561" s="471">
        <v>0</v>
      </c>
      <c r="DY1561" s="471">
        <v>0</v>
      </c>
      <c r="DZ1561" s="471">
        <v>0</v>
      </c>
      <c r="EA1561" s="471">
        <v>0</v>
      </c>
      <c r="EB1561" s="496">
        <v>0</v>
      </c>
      <c r="EC1561" s="471">
        <v>110</v>
      </c>
      <c r="ED1561" s="471">
        <v>24</v>
      </c>
      <c r="EE1561" s="471">
        <v>18</v>
      </c>
      <c r="EF1561" s="471">
        <v>3</v>
      </c>
      <c r="EG1561" s="471">
        <v>2</v>
      </c>
      <c r="EH1561" s="471">
        <v>0</v>
      </c>
      <c r="EI1561" s="471">
        <v>2</v>
      </c>
      <c r="EJ1561" s="471">
        <v>0</v>
      </c>
      <c r="EK1561" s="496">
        <v>159</v>
      </c>
      <c r="EL1561" s="518">
        <v>50</v>
      </c>
      <c r="EM1561" s="471">
        <v>0</v>
      </c>
      <c r="EN1561" s="471">
        <v>0</v>
      </c>
      <c r="EO1561" s="471">
        <v>0</v>
      </c>
      <c r="EP1561" s="471">
        <v>0</v>
      </c>
      <c r="EQ1561" s="471">
        <v>0</v>
      </c>
      <c r="ER1561" s="471">
        <v>0</v>
      </c>
      <c r="ES1561" s="471">
        <v>0</v>
      </c>
      <c r="ET1561" s="471">
        <v>0</v>
      </c>
      <c r="EU1561" s="496">
        <v>0</v>
      </c>
      <c r="EV1561" s="503">
        <v>100</v>
      </c>
      <c r="EW1561" s="471">
        <v>22</v>
      </c>
      <c r="EX1561" s="471">
        <v>4</v>
      </c>
      <c r="EY1561" s="471">
        <v>2</v>
      </c>
      <c r="EZ1561" s="471">
        <v>2</v>
      </c>
      <c r="FA1561" s="471">
        <v>0</v>
      </c>
      <c r="FB1561" s="471">
        <v>1</v>
      </c>
      <c r="FC1561" s="471">
        <v>0</v>
      </c>
      <c r="FD1561" s="471">
        <v>0</v>
      </c>
      <c r="FE1561" s="496">
        <v>31</v>
      </c>
      <c r="FF1561" s="503">
        <v>150</v>
      </c>
      <c r="FG1561" s="471">
        <v>0</v>
      </c>
      <c r="FH1561" s="471">
        <v>0</v>
      </c>
      <c r="FI1561" s="471">
        <v>0</v>
      </c>
      <c r="FJ1561" s="471">
        <v>0</v>
      </c>
      <c r="FK1561" s="471">
        <v>0</v>
      </c>
      <c r="FL1561" s="471">
        <v>0</v>
      </c>
      <c r="FM1561" s="471">
        <v>0</v>
      </c>
      <c r="FN1561" s="471">
        <v>0</v>
      </c>
      <c r="FO1561" s="496">
        <v>0</v>
      </c>
      <c r="FP1561" s="503">
        <v>200</v>
      </c>
      <c r="FQ1561" s="471">
        <v>26</v>
      </c>
      <c r="FR1561" s="471">
        <v>3</v>
      </c>
      <c r="FS1561" s="471">
        <v>3</v>
      </c>
      <c r="FT1561" s="471">
        <v>0</v>
      </c>
      <c r="FU1561" s="471">
        <v>0</v>
      </c>
      <c r="FV1561" s="471">
        <v>0</v>
      </c>
      <c r="FW1561" s="471">
        <v>1</v>
      </c>
      <c r="FX1561" s="471">
        <v>0</v>
      </c>
      <c r="FY1561" s="496">
        <v>33</v>
      </c>
      <c r="FZ1561" s="503">
        <v>0</v>
      </c>
      <c r="GA1561" s="471">
        <v>0</v>
      </c>
      <c r="GB1561" s="471">
        <v>0</v>
      </c>
      <c r="GC1561" s="471">
        <v>0</v>
      </c>
      <c r="GD1561" s="471">
        <v>0</v>
      </c>
      <c r="GE1561" s="471">
        <v>0</v>
      </c>
      <c r="GF1561" s="471">
        <v>0</v>
      </c>
      <c r="GG1561" s="471">
        <v>0</v>
      </c>
      <c r="GH1561" s="471">
        <v>0</v>
      </c>
      <c r="GI1561" s="496">
        <v>0</v>
      </c>
      <c r="GJ1561" s="471">
        <v>48</v>
      </c>
      <c r="GK1561" s="471">
        <v>7</v>
      </c>
      <c r="GL1561" s="471">
        <v>5</v>
      </c>
      <c r="GM1561" s="471">
        <v>2</v>
      </c>
      <c r="GN1561" s="471">
        <v>0</v>
      </c>
      <c r="GO1561" s="471">
        <v>1</v>
      </c>
      <c r="GP1561" s="471">
        <v>1</v>
      </c>
      <c r="GQ1561" s="471">
        <v>0</v>
      </c>
      <c r="GR1561" s="496">
        <v>64</v>
      </c>
      <c r="GS1561" s="503">
        <v>100</v>
      </c>
      <c r="GT1561" s="471">
        <v>3</v>
      </c>
      <c r="GU1561" s="471">
        <v>1</v>
      </c>
      <c r="GV1561" s="471">
        <v>0</v>
      </c>
      <c r="GW1561" s="471">
        <v>0</v>
      </c>
      <c r="GX1561" s="471">
        <v>0</v>
      </c>
      <c r="GY1561" s="471">
        <v>0</v>
      </c>
      <c r="GZ1561" s="471">
        <v>0</v>
      </c>
      <c r="HA1561" s="471">
        <v>0</v>
      </c>
      <c r="HB1561" s="496">
        <v>4</v>
      </c>
      <c r="HC1561" s="503">
        <v>150</v>
      </c>
      <c r="HD1561" s="471">
        <v>0</v>
      </c>
      <c r="HE1561" s="471">
        <v>0</v>
      </c>
      <c r="HF1561" s="471">
        <v>0</v>
      </c>
      <c r="HG1561" s="471">
        <v>0</v>
      </c>
      <c r="HH1561" s="471">
        <v>0</v>
      </c>
      <c r="HI1561" s="471">
        <v>0</v>
      </c>
      <c r="HJ1561" s="471">
        <v>0</v>
      </c>
      <c r="HK1561" s="471">
        <v>0</v>
      </c>
      <c r="HL1561" s="496">
        <v>0</v>
      </c>
      <c r="HM1561" s="503">
        <v>200</v>
      </c>
      <c r="HN1561" s="471">
        <v>21</v>
      </c>
      <c r="HO1561" s="471">
        <v>5</v>
      </c>
      <c r="HP1561" s="471">
        <v>6</v>
      </c>
      <c r="HQ1561" s="471">
        <v>1</v>
      </c>
      <c r="HR1561" s="471">
        <v>2</v>
      </c>
      <c r="HS1561" s="471">
        <v>1</v>
      </c>
      <c r="HT1561" s="471">
        <v>0</v>
      </c>
      <c r="HU1561" s="471">
        <v>0</v>
      </c>
      <c r="HV1561" s="496">
        <v>36</v>
      </c>
      <c r="HW1561" s="503">
        <v>250</v>
      </c>
      <c r="HX1561" s="471">
        <v>0</v>
      </c>
      <c r="HY1561" s="471">
        <v>0</v>
      </c>
      <c r="HZ1561" s="471">
        <v>0</v>
      </c>
      <c r="IA1561" s="471">
        <v>0</v>
      </c>
      <c r="IB1561" s="471">
        <v>0</v>
      </c>
      <c r="IC1561" s="471">
        <v>0</v>
      </c>
      <c r="ID1561" s="471">
        <v>0</v>
      </c>
      <c r="IE1561" s="471">
        <v>0</v>
      </c>
      <c r="IF1561" s="496">
        <v>0</v>
      </c>
      <c r="IG1561" s="503">
        <v>300</v>
      </c>
      <c r="IH1561" s="471">
        <v>0</v>
      </c>
      <c r="II1561" s="471">
        <v>0</v>
      </c>
      <c r="IJ1561" s="471">
        <v>0</v>
      </c>
      <c r="IK1561" s="471">
        <v>0</v>
      </c>
      <c r="IL1561" s="471">
        <v>0</v>
      </c>
      <c r="IM1561" s="471">
        <v>0</v>
      </c>
      <c r="IN1561" s="471">
        <v>0</v>
      </c>
      <c r="IO1561" s="471">
        <v>0</v>
      </c>
      <c r="IP1561" s="496">
        <v>0</v>
      </c>
      <c r="IQ1561" s="503">
        <v>0</v>
      </c>
      <c r="IR1561" s="471">
        <v>0</v>
      </c>
      <c r="IS1561" s="471">
        <v>0</v>
      </c>
      <c r="IT1561" s="471">
        <v>0</v>
      </c>
      <c r="IU1561" s="471">
        <v>0</v>
      </c>
      <c r="IV1561" s="471">
        <v>0</v>
      </c>
      <c r="IW1561" s="471">
        <v>0</v>
      </c>
      <c r="IX1561" s="471">
        <v>0</v>
      </c>
      <c r="IY1561" s="471">
        <v>0</v>
      </c>
      <c r="IZ1561" s="496">
        <v>0</v>
      </c>
      <c r="JA1561" s="471">
        <v>24</v>
      </c>
      <c r="JB1561" s="471">
        <v>6</v>
      </c>
      <c r="JC1561" s="471">
        <v>6</v>
      </c>
      <c r="JD1561" s="471">
        <v>1</v>
      </c>
      <c r="JE1561" s="471">
        <v>2</v>
      </c>
      <c r="JF1561" s="471">
        <v>1</v>
      </c>
      <c r="JG1561" s="471">
        <v>0</v>
      </c>
      <c r="JH1561" s="471">
        <v>0</v>
      </c>
      <c r="JI1561" s="471">
        <v>40</v>
      </c>
      <c r="JJ1561" s="503">
        <v>0</v>
      </c>
      <c r="JK1561" s="471">
        <v>61</v>
      </c>
      <c r="JL1561" s="471">
        <v>26</v>
      </c>
      <c r="JM1561" s="471">
        <v>21</v>
      </c>
      <c r="JN1561" s="471">
        <v>4</v>
      </c>
      <c r="JO1561" s="471">
        <v>2</v>
      </c>
      <c r="JP1561" s="471">
        <v>3</v>
      </c>
      <c r="JQ1561" s="471">
        <v>1</v>
      </c>
      <c r="JR1561" s="471">
        <v>0</v>
      </c>
      <c r="JS1561" s="496">
        <v>118</v>
      </c>
      <c r="JT1561" s="503">
        <v>10</v>
      </c>
      <c r="JU1561" s="471">
        <v>0</v>
      </c>
      <c r="JV1561" s="471">
        <v>0</v>
      </c>
      <c r="JW1561" s="471">
        <v>0</v>
      </c>
      <c r="JX1561" s="471">
        <v>0</v>
      </c>
      <c r="JY1561" s="471">
        <v>0</v>
      </c>
      <c r="JZ1561" s="471">
        <v>0</v>
      </c>
      <c r="KA1561" s="471">
        <v>0</v>
      </c>
      <c r="KB1561" s="471">
        <v>0</v>
      </c>
      <c r="KC1561" s="496">
        <v>0</v>
      </c>
      <c r="KD1561" s="503">
        <v>50</v>
      </c>
      <c r="KE1561" s="471">
        <v>0</v>
      </c>
      <c r="KF1561" s="471">
        <v>2</v>
      </c>
      <c r="KG1561" s="471">
        <v>1</v>
      </c>
      <c r="KH1561" s="471">
        <v>0</v>
      </c>
      <c r="KI1561" s="471">
        <v>0</v>
      </c>
      <c r="KJ1561" s="471">
        <v>0</v>
      </c>
      <c r="KK1561" s="471">
        <v>0</v>
      </c>
      <c r="KL1561" s="471">
        <v>0</v>
      </c>
      <c r="KM1561" s="496">
        <v>3</v>
      </c>
      <c r="KN1561" s="503">
        <v>0</v>
      </c>
      <c r="KO1561" s="471">
        <v>0</v>
      </c>
      <c r="KP1561" s="471">
        <v>0</v>
      </c>
      <c r="KQ1561" s="471">
        <v>0</v>
      </c>
      <c r="KR1561" s="471">
        <v>0</v>
      </c>
      <c r="KS1561" s="471">
        <v>0</v>
      </c>
      <c r="KT1561" s="471">
        <v>0</v>
      </c>
      <c r="KU1561" s="471">
        <v>0</v>
      </c>
      <c r="KV1561" s="471">
        <v>0</v>
      </c>
      <c r="KW1561" s="496">
        <v>0</v>
      </c>
      <c r="KX1561" s="471">
        <v>61</v>
      </c>
      <c r="KY1561" s="471">
        <v>28</v>
      </c>
      <c r="KZ1561" s="471">
        <v>22</v>
      </c>
      <c r="LA1561" s="471">
        <v>4</v>
      </c>
      <c r="LB1561" s="471">
        <v>2</v>
      </c>
      <c r="LC1561" s="471">
        <v>3</v>
      </c>
      <c r="LD1561" s="471">
        <v>1</v>
      </c>
      <c r="LE1561" s="471">
        <v>0</v>
      </c>
      <c r="LF1561" s="496">
        <v>121</v>
      </c>
      <c r="LG1561" s="262"/>
      <c r="LH1561" s="262"/>
      <c r="LI1561" s="262"/>
      <c r="LJ1561" s="262"/>
      <c r="LK1561" s="262"/>
      <c r="LL1561" s="262"/>
      <c r="LM1561" s="262"/>
      <c r="LN1561" s="262"/>
      <c r="LO1561" s="262"/>
      <c r="LP1561" s="262"/>
      <c r="LQ1561" s="262"/>
      <c r="LR1561" s="262"/>
      <c r="LS1561" s="262"/>
      <c r="LT1561" s="262"/>
      <c r="LU1561" s="262"/>
      <c r="LV1561" s="262"/>
      <c r="LW1561" s="262"/>
      <c r="LX1561" s="262"/>
      <c r="LY1561" s="262"/>
      <c r="LZ1561" s="262"/>
      <c r="MA1561" s="262"/>
      <c r="MB1561" s="262"/>
      <c r="MC1561" s="262"/>
      <c r="MD1561" s="262"/>
      <c r="ME1561" s="262"/>
      <c r="MF1561" s="262"/>
      <c r="MG1561" s="262"/>
      <c r="MH1561" s="262"/>
      <c r="MI1561" s="262"/>
      <c r="MJ1561" s="262"/>
      <c r="MK1561" s="262"/>
      <c r="ML1561" s="262"/>
      <c r="MM1561" s="262"/>
      <c r="MN1561" s="262"/>
      <c r="MO1561" s="262"/>
      <c r="MP1561" s="262"/>
      <c r="MQ1561" s="262"/>
      <c r="MR1561" s="262"/>
      <c r="MS1561" s="262"/>
      <c r="MT1561" s="262"/>
      <c r="MU1561" s="262"/>
    </row>
    <row r="1562" spans="1:359" x14ac:dyDescent="0.2">
      <c r="A1562" s="241" t="s">
        <v>532</v>
      </c>
      <c r="B1562" s="476" t="s">
        <v>1104</v>
      </c>
      <c r="C1562" s="326" t="s">
        <v>807</v>
      </c>
      <c r="D1562" s="283" t="s">
        <v>533</v>
      </c>
      <c r="E1562" s="503">
        <v>0</v>
      </c>
      <c r="F1562" s="471">
        <v>123</v>
      </c>
      <c r="G1562" s="471">
        <v>120</v>
      </c>
      <c r="H1562" s="471">
        <v>31</v>
      </c>
      <c r="I1562" s="471">
        <v>12</v>
      </c>
      <c r="J1562" s="471">
        <v>6</v>
      </c>
      <c r="K1562" s="471">
        <v>3</v>
      </c>
      <c r="L1562" s="471">
        <v>0</v>
      </c>
      <c r="M1562" s="471">
        <v>0</v>
      </c>
      <c r="N1562" s="496">
        <v>295</v>
      </c>
      <c r="O1562" s="503">
        <v>10</v>
      </c>
      <c r="P1562" s="471">
        <v>0</v>
      </c>
      <c r="Q1562" s="471">
        <v>0</v>
      </c>
      <c r="R1562" s="471">
        <v>0</v>
      </c>
      <c r="S1562" s="471">
        <v>0</v>
      </c>
      <c r="T1562" s="471">
        <v>0</v>
      </c>
      <c r="U1562" s="471">
        <v>0</v>
      </c>
      <c r="V1562" s="471">
        <v>0</v>
      </c>
      <c r="W1562" s="471">
        <v>0</v>
      </c>
      <c r="X1562" s="496">
        <v>0</v>
      </c>
      <c r="Y1562" s="503">
        <v>25</v>
      </c>
      <c r="Z1562" s="471">
        <v>0</v>
      </c>
      <c r="AA1562" s="471">
        <v>0</v>
      </c>
      <c r="AB1562" s="471">
        <v>0</v>
      </c>
      <c r="AC1562" s="471">
        <v>0</v>
      </c>
      <c r="AD1562" s="471">
        <v>0</v>
      </c>
      <c r="AE1562" s="471">
        <v>0</v>
      </c>
      <c r="AF1562" s="471">
        <v>0</v>
      </c>
      <c r="AG1562" s="471">
        <v>0</v>
      </c>
      <c r="AH1562" s="496">
        <v>0</v>
      </c>
      <c r="AI1562" s="503">
        <v>50</v>
      </c>
      <c r="AJ1562" s="471">
        <v>2</v>
      </c>
      <c r="AK1562" s="471">
        <v>8</v>
      </c>
      <c r="AL1562" s="471">
        <v>3</v>
      </c>
      <c r="AM1562" s="471">
        <v>1</v>
      </c>
      <c r="AN1562" s="471">
        <v>0</v>
      </c>
      <c r="AO1562" s="471">
        <v>1</v>
      </c>
      <c r="AP1562" s="471">
        <v>0</v>
      </c>
      <c r="AQ1562" s="471">
        <v>0</v>
      </c>
      <c r="AR1562" s="496">
        <v>15</v>
      </c>
      <c r="AS1562" s="503">
        <v>100</v>
      </c>
      <c r="AT1562" s="471">
        <v>46</v>
      </c>
      <c r="AU1562" s="471">
        <v>52</v>
      </c>
      <c r="AV1562" s="471">
        <v>11</v>
      </c>
      <c r="AW1562" s="471">
        <v>5</v>
      </c>
      <c r="AX1562" s="471">
        <v>1</v>
      </c>
      <c r="AY1562" s="471">
        <v>0</v>
      </c>
      <c r="AZ1562" s="471">
        <v>0</v>
      </c>
      <c r="BA1562" s="471">
        <v>0</v>
      </c>
      <c r="BB1562" s="496">
        <v>115</v>
      </c>
      <c r="BC1562" s="503">
        <v>0</v>
      </c>
      <c r="BD1562" s="471">
        <v>0</v>
      </c>
      <c r="BE1562" s="471">
        <v>0</v>
      </c>
      <c r="BF1562" s="471">
        <v>0</v>
      </c>
      <c r="BG1562" s="471">
        <v>0</v>
      </c>
      <c r="BH1562" s="471">
        <v>0</v>
      </c>
      <c r="BI1562" s="471">
        <v>0</v>
      </c>
      <c r="BJ1562" s="471">
        <v>0</v>
      </c>
      <c r="BK1562" s="471">
        <v>0</v>
      </c>
      <c r="BL1562" s="496">
        <v>0</v>
      </c>
      <c r="BM1562" s="471">
        <v>48</v>
      </c>
      <c r="BN1562" s="471">
        <v>60</v>
      </c>
      <c r="BO1562" s="471">
        <v>14</v>
      </c>
      <c r="BP1562" s="471">
        <v>6</v>
      </c>
      <c r="BQ1562" s="471">
        <v>1</v>
      </c>
      <c r="BR1562" s="471">
        <v>1</v>
      </c>
      <c r="BS1562" s="471">
        <v>0</v>
      </c>
      <c r="BT1562" s="471">
        <v>0</v>
      </c>
      <c r="BU1562" s="496">
        <v>130</v>
      </c>
      <c r="BV1562" s="471">
        <v>171</v>
      </c>
      <c r="BW1562" s="471">
        <v>180</v>
      </c>
      <c r="BX1562" s="471">
        <v>45</v>
      </c>
      <c r="BY1562" s="471">
        <v>18</v>
      </c>
      <c r="BZ1562" s="471">
        <v>7</v>
      </c>
      <c r="CA1562" s="471">
        <v>4</v>
      </c>
      <c r="CB1562" s="471">
        <v>0</v>
      </c>
      <c r="CC1562" s="471">
        <v>0</v>
      </c>
      <c r="CD1562" s="496">
        <v>425</v>
      </c>
      <c r="CE1562" s="503">
        <v>10</v>
      </c>
      <c r="CF1562" s="471">
        <v>0</v>
      </c>
      <c r="CG1562" s="471">
        <v>0</v>
      </c>
      <c r="CH1562" s="471">
        <v>0</v>
      </c>
      <c r="CI1562" s="471">
        <v>0</v>
      </c>
      <c r="CJ1562" s="471">
        <v>0</v>
      </c>
      <c r="CK1562" s="471">
        <v>0</v>
      </c>
      <c r="CL1562" s="471">
        <v>0</v>
      </c>
      <c r="CM1562" s="471">
        <v>0</v>
      </c>
      <c r="CN1562" s="496">
        <v>0</v>
      </c>
      <c r="CO1562" s="503">
        <v>25</v>
      </c>
      <c r="CP1562" s="471">
        <v>0</v>
      </c>
      <c r="CQ1562" s="471">
        <v>0</v>
      </c>
      <c r="CR1562" s="471">
        <v>0</v>
      </c>
      <c r="CS1562" s="471">
        <v>0</v>
      </c>
      <c r="CT1562" s="471">
        <v>0</v>
      </c>
      <c r="CU1562" s="471">
        <v>0</v>
      </c>
      <c r="CV1562" s="471">
        <v>0</v>
      </c>
      <c r="CW1562" s="471">
        <v>0</v>
      </c>
      <c r="CX1562" s="496">
        <v>0</v>
      </c>
      <c r="CY1562" s="503">
        <v>50</v>
      </c>
      <c r="CZ1562" s="471">
        <v>18</v>
      </c>
      <c r="DA1562" s="471">
        <v>15</v>
      </c>
      <c r="DB1562" s="471">
        <v>15</v>
      </c>
      <c r="DC1562" s="471">
        <v>4</v>
      </c>
      <c r="DD1562" s="471">
        <v>5</v>
      </c>
      <c r="DE1562" s="471">
        <v>0</v>
      </c>
      <c r="DF1562" s="471">
        <v>0</v>
      </c>
      <c r="DG1562" s="471">
        <v>0</v>
      </c>
      <c r="DH1562" s="496">
        <v>57</v>
      </c>
      <c r="DI1562" s="503">
        <v>100</v>
      </c>
      <c r="DJ1562" s="471">
        <v>0</v>
      </c>
      <c r="DK1562" s="471">
        <v>0</v>
      </c>
      <c r="DL1562" s="471">
        <v>0</v>
      </c>
      <c r="DM1562" s="471">
        <v>0</v>
      </c>
      <c r="DN1562" s="471">
        <v>0</v>
      </c>
      <c r="DO1562" s="471">
        <v>0</v>
      </c>
      <c r="DP1562" s="471">
        <v>0</v>
      </c>
      <c r="DQ1562" s="471">
        <v>0</v>
      </c>
      <c r="DR1562" s="496">
        <v>0</v>
      </c>
      <c r="DS1562" s="503">
        <v>0</v>
      </c>
      <c r="DT1562" s="471">
        <v>0</v>
      </c>
      <c r="DU1562" s="471">
        <v>0</v>
      </c>
      <c r="DV1562" s="471">
        <v>0</v>
      </c>
      <c r="DW1562" s="471">
        <v>0</v>
      </c>
      <c r="DX1562" s="471">
        <v>0</v>
      </c>
      <c r="DY1562" s="471">
        <v>0</v>
      </c>
      <c r="DZ1562" s="471">
        <v>0</v>
      </c>
      <c r="EA1562" s="471">
        <v>0</v>
      </c>
      <c r="EB1562" s="496">
        <v>0</v>
      </c>
      <c r="EC1562" s="471">
        <v>18</v>
      </c>
      <c r="ED1562" s="471">
        <v>15</v>
      </c>
      <c r="EE1562" s="471">
        <v>15</v>
      </c>
      <c r="EF1562" s="471">
        <v>4</v>
      </c>
      <c r="EG1562" s="471">
        <v>5</v>
      </c>
      <c r="EH1562" s="471">
        <v>0</v>
      </c>
      <c r="EI1562" s="471">
        <v>0</v>
      </c>
      <c r="EJ1562" s="471">
        <v>0</v>
      </c>
      <c r="EK1562" s="496">
        <v>57</v>
      </c>
      <c r="EL1562" s="518">
        <v>50</v>
      </c>
      <c r="EM1562" s="471">
        <v>9</v>
      </c>
      <c r="EN1562" s="471">
        <v>0</v>
      </c>
      <c r="EO1562" s="471">
        <v>0</v>
      </c>
      <c r="EP1562" s="471">
        <v>0</v>
      </c>
      <c r="EQ1562" s="471">
        <v>3</v>
      </c>
      <c r="ER1562" s="471">
        <v>0</v>
      </c>
      <c r="ES1562" s="471">
        <v>1</v>
      </c>
      <c r="ET1562" s="471">
        <v>0</v>
      </c>
      <c r="EU1562" s="496">
        <v>13</v>
      </c>
      <c r="EV1562" s="503">
        <v>100</v>
      </c>
      <c r="EW1562" s="471">
        <v>0</v>
      </c>
      <c r="EX1562" s="471">
        <v>0</v>
      </c>
      <c r="EY1562" s="471">
        <v>0</v>
      </c>
      <c r="EZ1562" s="471">
        <v>0</v>
      </c>
      <c r="FA1562" s="471">
        <v>0</v>
      </c>
      <c r="FB1562" s="471">
        <v>0</v>
      </c>
      <c r="FC1562" s="471">
        <v>0</v>
      </c>
      <c r="FD1562" s="471">
        <v>0</v>
      </c>
      <c r="FE1562" s="496">
        <v>0</v>
      </c>
      <c r="FF1562" s="503">
        <v>150</v>
      </c>
      <c r="FG1562" s="471">
        <v>0</v>
      </c>
      <c r="FH1562" s="471">
        <v>0</v>
      </c>
      <c r="FI1562" s="471">
        <v>0</v>
      </c>
      <c r="FJ1562" s="471">
        <v>0</v>
      </c>
      <c r="FK1562" s="471">
        <v>0</v>
      </c>
      <c r="FL1562" s="471">
        <v>0</v>
      </c>
      <c r="FM1562" s="471">
        <v>0</v>
      </c>
      <c r="FN1562" s="471">
        <v>0</v>
      </c>
      <c r="FO1562" s="496">
        <v>0</v>
      </c>
      <c r="FP1562" s="503">
        <v>200</v>
      </c>
      <c r="FQ1562" s="471">
        <v>0</v>
      </c>
      <c r="FR1562" s="471">
        <v>0</v>
      </c>
      <c r="FS1562" s="471">
        <v>0</v>
      </c>
      <c r="FT1562" s="471">
        <v>0</v>
      </c>
      <c r="FU1562" s="471">
        <v>0</v>
      </c>
      <c r="FV1562" s="471">
        <v>0</v>
      </c>
      <c r="FW1562" s="471">
        <v>0</v>
      </c>
      <c r="FX1562" s="471">
        <v>0</v>
      </c>
      <c r="FY1562" s="496">
        <v>0</v>
      </c>
      <c r="FZ1562" s="503">
        <v>0</v>
      </c>
      <c r="GA1562" s="471">
        <v>0</v>
      </c>
      <c r="GB1562" s="471">
        <v>0</v>
      </c>
      <c r="GC1562" s="471">
        <v>0</v>
      </c>
      <c r="GD1562" s="471">
        <v>0</v>
      </c>
      <c r="GE1562" s="471">
        <v>0</v>
      </c>
      <c r="GF1562" s="471">
        <v>0</v>
      </c>
      <c r="GG1562" s="471">
        <v>0</v>
      </c>
      <c r="GH1562" s="471">
        <v>0</v>
      </c>
      <c r="GI1562" s="496">
        <v>0</v>
      </c>
      <c r="GJ1562" s="471">
        <v>9</v>
      </c>
      <c r="GK1562" s="471">
        <v>0</v>
      </c>
      <c r="GL1562" s="471">
        <v>0</v>
      </c>
      <c r="GM1562" s="471">
        <v>0</v>
      </c>
      <c r="GN1562" s="471">
        <v>3</v>
      </c>
      <c r="GO1562" s="471">
        <v>0</v>
      </c>
      <c r="GP1562" s="471">
        <v>1</v>
      </c>
      <c r="GQ1562" s="471">
        <v>0</v>
      </c>
      <c r="GR1562" s="496">
        <v>13</v>
      </c>
      <c r="GS1562" s="503">
        <v>100</v>
      </c>
      <c r="GT1562" s="471">
        <v>0</v>
      </c>
      <c r="GU1562" s="471">
        <v>0</v>
      </c>
      <c r="GV1562" s="471">
        <v>0</v>
      </c>
      <c r="GW1562" s="471">
        <v>0</v>
      </c>
      <c r="GX1562" s="471">
        <v>0</v>
      </c>
      <c r="GY1562" s="471">
        <v>0</v>
      </c>
      <c r="GZ1562" s="471">
        <v>0</v>
      </c>
      <c r="HA1562" s="471">
        <v>0</v>
      </c>
      <c r="HB1562" s="496">
        <v>0</v>
      </c>
      <c r="HC1562" s="503">
        <v>150</v>
      </c>
      <c r="HD1562" s="471">
        <v>0</v>
      </c>
      <c r="HE1562" s="471">
        <v>0</v>
      </c>
      <c r="HF1562" s="471">
        <v>0</v>
      </c>
      <c r="HG1562" s="471">
        <v>0</v>
      </c>
      <c r="HH1562" s="471">
        <v>0</v>
      </c>
      <c r="HI1562" s="471">
        <v>0</v>
      </c>
      <c r="HJ1562" s="471">
        <v>0</v>
      </c>
      <c r="HK1562" s="471">
        <v>0</v>
      </c>
      <c r="HL1562" s="496">
        <v>0</v>
      </c>
      <c r="HM1562" s="503">
        <v>200</v>
      </c>
      <c r="HN1562" s="471">
        <v>0</v>
      </c>
      <c r="HO1562" s="471">
        <v>0</v>
      </c>
      <c r="HP1562" s="471">
        <v>0</v>
      </c>
      <c r="HQ1562" s="471">
        <v>0</v>
      </c>
      <c r="HR1562" s="471">
        <v>0</v>
      </c>
      <c r="HS1562" s="471">
        <v>0</v>
      </c>
      <c r="HT1562" s="471">
        <v>0</v>
      </c>
      <c r="HU1562" s="471">
        <v>0</v>
      </c>
      <c r="HV1562" s="496">
        <v>0</v>
      </c>
      <c r="HW1562" s="503">
        <v>250</v>
      </c>
      <c r="HX1562" s="471">
        <v>0</v>
      </c>
      <c r="HY1562" s="471">
        <v>0</v>
      </c>
      <c r="HZ1562" s="471">
        <v>0</v>
      </c>
      <c r="IA1562" s="471">
        <v>0</v>
      </c>
      <c r="IB1562" s="471">
        <v>0</v>
      </c>
      <c r="IC1562" s="471">
        <v>0</v>
      </c>
      <c r="ID1562" s="471">
        <v>0</v>
      </c>
      <c r="IE1562" s="471">
        <v>0</v>
      </c>
      <c r="IF1562" s="496">
        <v>0</v>
      </c>
      <c r="IG1562" s="503">
        <v>300</v>
      </c>
      <c r="IH1562" s="471">
        <v>0</v>
      </c>
      <c r="II1562" s="471">
        <v>0</v>
      </c>
      <c r="IJ1562" s="471">
        <v>0</v>
      </c>
      <c r="IK1562" s="471">
        <v>0</v>
      </c>
      <c r="IL1562" s="471">
        <v>0</v>
      </c>
      <c r="IM1562" s="471">
        <v>0</v>
      </c>
      <c r="IN1562" s="471">
        <v>0</v>
      </c>
      <c r="IO1562" s="471">
        <v>0</v>
      </c>
      <c r="IP1562" s="496">
        <v>0</v>
      </c>
      <c r="IQ1562" s="503">
        <v>50</v>
      </c>
      <c r="IR1562" s="471">
        <v>4</v>
      </c>
      <c r="IS1562" s="471">
        <v>4</v>
      </c>
      <c r="IT1562" s="471">
        <v>1</v>
      </c>
      <c r="IU1562" s="471">
        <v>1</v>
      </c>
      <c r="IV1562" s="471">
        <v>0</v>
      </c>
      <c r="IW1562" s="471">
        <v>0</v>
      </c>
      <c r="IX1562" s="471">
        <v>0</v>
      </c>
      <c r="IY1562" s="471">
        <v>0</v>
      </c>
      <c r="IZ1562" s="496">
        <v>10</v>
      </c>
      <c r="JA1562" s="471">
        <v>4</v>
      </c>
      <c r="JB1562" s="471">
        <v>4</v>
      </c>
      <c r="JC1562" s="471">
        <v>1</v>
      </c>
      <c r="JD1562" s="471">
        <v>1</v>
      </c>
      <c r="JE1562" s="471">
        <v>0</v>
      </c>
      <c r="JF1562" s="471">
        <v>0</v>
      </c>
      <c r="JG1562" s="471">
        <v>0</v>
      </c>
      <c r="JH1562" s="471">
        <v>0</v>
      </c>
      <c r="JI1562" s="471">
        <v>10</v>
      </c>
      <c r="JJ1562" s="503">
        <v>0</v>
      </c>
      <c r="JK1562" s="471">
        <v>6</v>
      </c>
      <c r="JL1562" s="471">
        <v>5</v>
      </c>
      <c r="JM1562" s="471">
        <v>2</v>
      </c>
      <c r="JN1562" s="471">
        <v>0</v>
      </c>
      <c r="JO1562" s="471">
        <v>4</v>
      </c>
      <c r="JP1562" s="471">
        <v>0</v>
      </c>
      <c r="JQ1562" s="471">
        <v>0</v>
      </c>
      <c r="JR1562" s="471">
        <v>0</v>
      </c>
      <c r="JS1562" s="496">
        <v>17</v>
      </c>
      <c r="JT1562" s="503">
        <v>10</v>
      </c>
      <c r="JU1562" s="471">
        <v>0</v>
      </c>
      <c r="JV1562" s="471">
        <v>0</v>
      </c>
      <c r="JW1562" s="471">
        <v>0</v>
      </c>
      <c r="JX1562" s="471">
        <v>0</v>
      </c>
      <c r="JY1562" s="471">
        <v>0</v>
      </c>
      <c r="JZ1562" s="471">
        <v>0</v>
      </c>
      <c r="KA1562" s="471">
        <v>0</v>
      </c>
      <c r="KB1562" s="471">
        <v>0</v>
      </c>
      <c r="KC1562" s="496">
        <v>0</v>
      </c>
      <c r="KD1562" s="503">
        <v>50</v>
      </c>
      <c r="KE1562" s="471">
        <v>0</v>
      </c>
      <c r="KF1562" s="471">
        <v>2</v>
      </c>
      <c r="KG1562" s="471">
        <v>1</v>
      </c>
      <c r="KH1562" s="471">
        <v>0</v>
      </c>
      <c r="KI1562" s="471">
        <v>0</v>
      </c>
      <c r="KJ1562" s="471">
        <v>0</v>
      </c>
      <c r="KK1562" s="471">
        <v>0</v>
      </c>
      <c r="KL1562" s="471">
        <v>0</v>
      </c>
      <c r="KM1562" s="496">
        <v>3</v>
      </c>
      <c r="KN1562" s="503">
        <v>0</v>
      </c>
      <c r="KO1562" s="471">
        <v>0</v>
      </c>
      <c r="KP1562" s="471">
        <v>0</v>
      </c>
      <c r="KQ1562" s="471">
        <v>0</v>
      </c>
      <c r="KR1562" s="471">
        <v>0</v>
      </c>
      <c r="KS1562" s="471">
        <v>0</v>
      </c>
      <c r="KT1562" s="471">
        <v>0</v>
      </c>
      <c r="KU1562" s="471">
        <v>0</v>
      </c>
      <c r="KV1562" s="471">
        <v>0</v>
      </c>
      <c r="KW1562" s="496">
        <v>0</v>
      </c>
      <c r="KX1562" s="471">
        <v>6</v>
      </c>
      <c r="KY1562" s="471">
        <v>7</v>
      </c>
      <c r="KZ1562" s="471">
        <v>3</v>
      </c>
      <c r="LA1562" s="471">
        <v>0</v>
      </c>
      <c r="LB1562" s="471">
        <v>4</v>
      </c>
      <c r="LC1562" s="471">
        <v>0</v>
      </c>
      <c r="LD1562" s="471">
        <v>0</v>
      </c>
      <c r="LE1562" s="471">
        <v>0</v>
      </c>
      <c r="LF1562" s="496">
        <v>20</v>
      </c>
      <c r="LG1562" s="262"/>
      <c r="LH1562" s="262"/>
      <c r="LI1562" s="262"/>
      <c r="LJ1562" s="262"/>
      <c r="LK1562" s="262"/>
      <c r="LL1562" s="262"/>
      <c r="LM1562" s="262"/>
      <c r="LN1562" s="262"/>
      <c r="LO1562" s="262"/>
      <c r="LP1562" s="262"/>
      <c r="LQ1562" s="262"/>
      <c r="LR1562" s="262"/>
      <c r="LS1562" s="262"/>
      <c r="LT1562" s="262"/>
      <c r="LU1562" s="262"/>
      <c r="LV1562" s="262"/>
      <c r="LW1562" s="262"/>
      <c r="LX1562" s="262"/>
      <c r="LY1562" s="262"/>
      <c r="LZ1562" s="262"/>
      <c r="MA1562" s="262"/>
      <c r="MB1562" s="262"/>
      <c r="MC1562" s="262"/>
      <c r="MD1562" s="262"/>
      <c r="ME1562" s="262"/>
      <c r="MF1562" s="262"/>
      <c r="MG1562" s="262"/>
      <c r="MH1562" s="262"/>
      <c r="MI1562" s="262"/>
      <c r="MJ1562" s="262"/>
      <c r="MK1562" s="262"/>
      <c r="ML1562" s="262"/>
      <c r="MM1562" s="262"/>
      <c r="MN1562" s="262"/>
      <c r="MO1562" s="262"/>
      <c r="MP1562" s="262"/>
      <c r="MQ1562" s="262"/>
      <c r="MR1562" s="262"/>
      <c r="MS1562" s="262"/>
      <c r="MT1562" s="262"/>
      <c r="MU1562" s="262"/>
    </row>
    <row r="1563" spans="1:359" x14ac:dyDescent="0.2">
      <c r="A1563" s="241" t="s">
        <v>534</v>
      </c>
      <c r="B1563" s="476" t="s">
        <v>1105</v>
      </c>
      <c r="C1563" s="326" t="s">
        <v>782</v>
      </c>
      <c r="D1563" s="283" t="s">
        <v>535</v>
      </c>
      <c r="E1563" s="503">
        <v>0</v>
      </c>
      <c r="F1563" s="471">
        <v>13</v>
      </c>
      <c r="G1563" s="471">
        <v>31</v>
      </c>
      <c r="H1563" s="471">
        <v>67</v>
      </c>
      <c r="I1563" s="471">
        <v>57</v>
      </c>
      <c r="J1563" s="471">
        <v>47</v>
      </c>
      <c r="K1563" s="471">
        <v>21</v>
      </c>
      <c r="L1563" s="471">
        <v>33</v>
      </c>
      <c r="M1563" s="471">
        <v>1</v>
      </c>
      <c r="N1563" s="496">
        <v>270</v>
      </c>
      <c r="O1563" s="503">
        <v>10</v>
      </c>
      <c r="P1563" s="471">
        <v>0</v>
      </c>
      <c r="Q1563" s="471">
        <v>0</v>
      </c>
      <c r="R1563" s="471">
        <v>0</v>
      </c>
      <c r="S1563" s="471">
        <v>0</v>
      </c>
      <c r="T1563" s="471">
        <v>0</v>
      </c>
      <c r="U1563" s="471">
        <v>0</v>
      </c>
      <c r="V1563" s="471">
        <v>0</v>
      </c>
      <c r="W1563" s="471">
        <v>0</v>
      </c>
      <c r="X1563" s="496">
        <v>0</v>
      </c>
      <c r="Y1563" s="503">
        <v>25</v>
      </c>
      <c r="Z1563" s="471">
        <v>0</v>
      </c>
      <c r="AA1563" s="471">
        <v>0</v>
      </c>
      <c r="AB1563" s="471">
        <v>0</v>
      </c>
      <c r="AC1563" s="471">
        <v>0</v>
      </c>
      <c r="AD1563" s="471">
        <v>0</v>
      </c>
      <c r="AE1563" s="471">
        <v>0</v>
      </c>
      <c r="AF1563" s="471">
        <v>0</v>
      </c>
      <c r="AG1563" s="471">
        <v>0</v>
      </c>
      <c r="AH1563" s="496">
        <v>0</v>
      </c>
      <c r="AI1563" s="503">
        <v>50</v>
      </c>
      <c r="AJ1563" s="471">
        <v>0</v>
      </c>
      <c r="AK1563" s="471">
        <v>0</v>
      </c>
      <c r="AL1563" s="471">
        <v>0</v>
      </c>
      <c r="AM1563" s="471">
        <v>0</v>
      </c>
      <c r="AN1563" s="471">
        <v>0</v>
      </c>
      <c r="AO1563" s="471">
        <v>0</v>
      </c>
      <c r="AP1563" s="471">
        <v>0</v>
      </c>
      <c r="AQ1563" s="471">
        <v>0</v>
      </c>
      <c r="AR1563" s="496">
        <v>0</v>
      </c>
      <c r="AS1563" s="503">
        <v>100</v>
      </c>
      <c r="AT1563" s="471">
        <v>0</v>
      </c>
      <c r="AU1563" s="471">
        <v>0</v>
      </c>
      <c r="AV1563" s="471">
        <v>0</v>
      </c>
      <c r="AW1563" s="471">
        <v>0</v>
      </c>
      <c r="AX1563" s="471">
        <v>0</v>
      </c>
      <c r="AY1563" s="471">
        <v>0</v>
      </c>
      <c r="AZ1563" s="471">
        <v>0</v>
      </c>
      <c r="BA1563" s="471">
        <v>0</v>
      </c>
      <c r="BB1563" s="496">
        <v>0</v>
      </c>
      <c r="BC1563" s="503">
        <v>0</v>
      </c>
      <c r="BD1563" s="471">
        <v>0</v>
      </c>
      <c r="BE1563" s="471">
        <v>0</v>
      </c>
      <c r="BF1563" s="471">
        <v>0</v>
      </c>
      <c r="BG1563" s="471">
        <v>0</v>
      </c>
      <c r="BH1563" s="471">
        <v>0</v>
      </c>
      <c r="BI1563" s="471">
        <v>0</v>
      </c>
      <c r="BJ1563" s="471">
        <v>0</v>
      </c>
      <c r="BK1563" s="471">
        <v>0</v>
      </c>
      <c r="BL1563" s="496">
        <v>0</v>
      </c>
      <c r="BM1563" s="471">
        <v>0</v>
      </c>
      <c r="BN1563" s="471">
        <v>0</v>
      </c>
      <c r="BO1563" s="471">
        <v>0</v>
      </c>
      <c r="BP1563" s="471">
        <v>0</v>
      </c>
      <c r="BQ1563" s="471">
        <v>0</v>
      </c>
      <c r="BR1563" s="471">
        <v>0</v>
      </c>
      <c r="BS1563" s="471">
        <v>0</v>
      </c>
      <c r="BT1563" s="471">
        <v>0</v>
      </c>
      <c r="BU1563" s="496">
        <v>0</v>
      </c>
      <c r="BV1563" s="471">
        <v>13</v>
      </c>
      <c r="BW1563" s="471">
        <v>31</v>
      </c>
      <c r="BX1563" s="471">
        <v>67</v>
      </c>
      <c r="BY1563" s="471">
        <v>57</v>
      </c>
      <c r="BZ1563" s="471">
        <v>47</v>
      </c>
      <c r="CA1563" s="471">
        <v>21</v>
      </c>
      <c r="CB1563" s="471">
        <v>33</v>
      </c>
      <c r="CC1563" s="471">
        <v>1</v>
      </c>
      <c r="CD1563" s="496">
        <v>270</v>
      </c>
      <c r="CE1563" s="503">
        <v>10</v>
      </c>
      <c r="CF1563" s="471">
        <v>0</v>
      </c>
      <c r="CG1563" s="471">
        <v>0</v>
      </c>
      <c r="CH1563" s="471">
        <v>0</v>
      </c>
      <c r="CI1563" s="471">
        <v>0</v>
      </c>
      <c r="CJ1563" s="471">
        <v>0</v>
      </c>
      <c r="CK1563" s="471">
        <v>0</v>
      </c>
      <c r="CL1563" s="471">
        <v>0</v>
      </c>
      <c r="CM1563" s="471">
        <v>0</v>
      </c>
      <c r="CN1563" s="496">
        <v>0</v>
      </c>
      <c r="CO1563" s="503">
        <v>25</v>
      </c>
      <c r="CP1563" s="471">
        <v>0</v>
      </c>
      <c r="CQ1563" s="471">
        <v>0</v>
      </c>
      <c r="CR1563" s="471">
        <v>0</v>
      </c>
      <c r="CS1563" s="471">
        <v>0</v>
      </c>
      <c r="CT1563" s="471">
        <v>0</v>
      </c>
      <c r="CU1563" s="471">
        <v>0</v>
      </c>
      <c r="CV1563" s="471">
        <v>0</v>
      </c>
      <c r="CW1563" s="471">
        <v>0</v>
      </c>
      <c r="CX1563" s="496">
        <v>0</v>
      </c>
      <c r="CY1563" s="503">
        <v>50</v>
      </c>
      <c r="CZ1563" s="471">
        <v>0</v>
      </c>
      <c r="DA1563" s="471">
        <v>0</v>
      </c>
      <c r="DB1563" s="471">
        <v>0</v>
      </c>
      <c r="DC1563" s="471">
        <v>0</v>
      </c>
      <c r="DD1563" s="471">
        <v>0</v>
      </c>
      <c r="DE1563" s="471">
        <v>0</v>
      </c>
      <c r="DF1563" s="471">
        <v>0</v>
      </c>
      <c r="DG1563" s="471">
        <v>0</v>
      </c>
      <c r="DH1563" s="496">
        <v>0</v>
      </c>
      <c r="DI1563" s="503">
        <v>100</v>
      </c>
      <c r="DJ1563" s="471">
        <v>10</v>
      </c>
      <c r="DK1563" s="471">
        <v>6</v>
      </c>
      <c r="DL1563" s="471">
        <v>5</v>
      </c>
      <c r="DM1563" s="471">
        <v>13</v>
      </c>
      <c r="DN1563" s="471">
        <v>12</v>
      </c>
      <c r="DO1563" s="471">
        <v>4</v>
      </c>
      <c r="DP1563" s="471">
        <v>5</v>
      </c>
      <c r="DQ1563" s="471">
        <v>2</v>
      </c>
      <c r="DR1563" s="496">
        <v>57</v>
      </c>
      <c r="DS1563" s="503">
        <v>0</v>
      </c>
      <c r="DT1563" s="471">
        <v>0</v>
      </c>
      <c r="DU1563" s="471">
        <v>0</v>
      </c>
      <c r="DV1563" s="471">
        <v>0</v>
      </c>
      <c r="DW1563" s="471">
        <v>0</v>
      </c>
      <c r="DX1563" s="471">
        <v>0</v>
      </c>
      <c r="DY1563" s="471">
        <v>0</v>
      </c>
      <c r="DZ1563" s="471">
        <v>0</v>
      </c>
      <c r="EA1563" s="471">
        <v>0</v>
      </c>
      <c r="EB1563" s="496">
        <v>0</v>
      </c>
      <c r="EC1563" s="471">
        <v>10</v>
      </c>
      <c r="ED1563" s="471">
        <v>6</v>
      </c>
      <c r="EE1563" s="471">
        <v>5</v>
      </c>
      <c r="EF1563" s="471">
        <v>13</v>
      </c>
      <c r="EG1563" s="471">
        <v>12</v>
      </c>
      <c r="EH1563" s="471">
        <v>4</v>
      </c>
      <c r="EI1563" s="471">
        <v>5</v>
      </c>
      <c r="EJ1563" s="471">
        <v>2</v>
      </c>
      <c r="EK1563" s="496">
        <v>57</v>
      </c>
      <c r="EL1563" s="518">
        <v>50</v>
      </c>
      <c r="EM1563" s="471">
        <v>0</v>
      </c>
      <c r="EN1563" s="471">
        <v>0</v>
      </c>
      <c r="EO1563" s="471">
        <v>0</v>
      </c>
      <c r="EP1563" s="471">
        <v>0</v>
      </c>
      <c r="EQ1563" s="471">
        <v>0</v>
      </c>
      <c r="ER1563" s="471">
        <v>0</v>
      </c>
      <c r="ES1563" s="471">
        <v>0</v>
      </c>
      <c r="ET1563" s="471">
        <v>0</v>
      </c>
      <c r="EU1563" s="496">
        <v>0</v>
      </c>
      <c r="EV1563" s="503">
        <v>100</v>
      </c>
      <c r="EW1563" s="471">
        <v>1</v>
      </c>
      <c r="EX1563" s="471">
        <v>0</v>
      </c>
      <c r="EY1563" s="471">
        <v>0</v>
      </c>
      <c r="EZ1563" s="471">
        <v>0</v>
      </c>
      <c r="FA1563" s="471">
        <v>0</v>
      </c>
      <c r="FB1563" s="471">
        <v>0</v>
      </c>
      <c r="FC1563" s="471">
        <v>0</v>
      </c>
      <c r="FD1563" s="471">
        <v>0</v>
      </c>
      <c r="FE1563" s="496">
        <v>1</v>
      </c>
      <c r="FF1563" s="503">
        <v>150</v>
      </c>
      <c r="FG1563" s="471">
        <v>0</v>
      </c>
      <c r="FH1563" s="471">
        <v>0</v>
      </c>
      <c r="FI1563" s="471">
        <v>0</v>
      </c>
      <c r="FJ1563" s="471">
        <v>0</v>
      </c>
      <c r="FK1563" s="471">
        <v>0</v>
      </c>
      <c r="FL1563" s="471">
        <v>0</v>
      </c>
      <c r="FM1563" s="471">
        <v>0</v>
      </c>
      <c r="FN1563" s="471">
        <v>0</v>
      </c>
      <c r="FO1563" s="496">
        <v>0</v>
      </c>
      <c r="FP1563" s="503">
        <v>200</v>
      </c>
      <c r="FQ1563" s="471">
        <v>2</v>
      </c>
      <c r="FR1563" s="471">
        <v>1</v>
      </c>
      <c r="FS1563" s="471">
        <v>0</v>
      </c>
      <c r="FT1563" s="471">
        <v>7</v>
      </c>
      <c r="FU1563" s="471">
        <v>0</v>
      </c>
      <c r="FV1563" s="471">
        <v>2</v>
      </c>
      <c r="FW1563" s="471">
        <v>1</v>
      </c>
      <c r="FX1563" s="471">
        <v>1</v>
      </c>
      <c r="FY1563" s="496">
        <v>14</v>
      </c>
      <c r="FZ1563" s="503">
        <v>0</v>
      </c>
      <c r="GA1563" s="471">
        <v>0</v>
      </c>
      <c r="GB1563" s="471">
        <v>0</v>
      </c>
      <c r="GC1563" s="471">
        <v>0</v>
      </c>
      <c r="GD1563" s="471">
        <v>0</v>
      </c>
      <c r="GE1563" s="471">
        <v>0</v>
      </c>
      <c r="GF1563" s="471">
        <v>0</v>
      </c>
      <c r="GG1563" s="471">
        <v>0</v>
      </c>
      <c r="GH1563" s="471">
        <v>0</v>
      </c>
      <c r="GI1563" s="496">
        <v>0</v>
      </c>
      <c r="GJ1563" s="471">
        <v>3</v>
      </c>
      <c r="GK1563" s="471">
        <v>1</v>
      </c>
      <c r="GL1563" s="471">
        <v>0</v>
      </c>
      <c r="GM1563" s="471">
        <v>7</v>
      </c>
      <c r="GN1563" s="471">
        <v>0</v>
      </c>
      <c r="GO1563" s="471">
        <v>2</v>
      </c>
      <c r="GP1563" s="471">
        <v>1</v>
      </c>
      <c r="GQ1563" s="471">
        <v>1</v>
      </c>
      <c r="GR1563" s="496">
        <v>15</v>
      </c>
      <c r="GS1563" s="503">
        <v>100</v>
      </c>
      <c r="GT1563" s="471">
        <v>1</v>
      </c>
      <c r="GU1563" s="471">
        <v>1</v>
      </c>
      <c r="GV1563" s="471">
        <v>0</v>
      </c>
      <c r="GW1563" s="471">
        <v>0</v>
      </c>
      <c r="GX1563" s="471">
        <v>0</v>
      </c>
      <c r="GY1563" s="471">
        <v>0</v>
      </c>
      <c r="GZ1563" s="471">
        <v>0</v>
      </c>
      <c r="HA1563" s="471">
        <v>0</v>
      </c>
      <c r="HB1563" s="496">
        <v>2</v>
      </c>
      <c r="HC1563" s="503">
        <v>150</v>
      </c>
      <c r="HD1563" s="471">
        <v>0</v>
      </c>
      <c r="HE1563" s="471">
        <v>0</v>
      </c>
      <c r="HF1563" s="471">
        <v>0</v>
      </c>
      <c r="HG1563" s="471">
        <v>0</v>
      </c>
      <c r="HH1563" s="471">
        <v>0</v>
      </c>
      <c r="HI1563" s="471">
        <v>0</v>
      </c>
      <c r="HJ1563" s="471">
        <v>0</v>
      </c>
      <c r="HK1563" s="471">
        <v>0</v>
      </c>
      <c r="HL1563" s="496">
        <v>0</v>
      </c>
      <c r="HM1563" s="503">
        <v>200</v>
      </c>
      <c r="HN1563" s="471">
        <v>1</v>
      </c>
      <c r="HO1563" s="471">
        <v>8</v>
      </c>
      <c r="HP1563" s="471">
        <v>5</v>
      </c>
      <c r="HQ1563" s="471">
        <v>8</v>
      </c>
      <c r="HR1563" s="471">
        <v>4</v>
      </c>
      <c r="HS1563" s="471">
        <v>0</v>
      </c>
      <c r="HT1563" s="471">
        <v>0</v>
      </c>
      <c r="HU1563" s="471">
        <v>0</v>
      </c>
      <c r="HV1563" s="496">
        <v>26</v>
      </c>
      <c r="HW1563" s="503">
        <v>250</v>
      </c>
      <c r="HX1563" s="471">
        <v>0</v>
      </c>
      <c r="HY1563" s="471">
        <v>0</v>
      </c>
      <c r="HZ1563" s="471">
        <v>0</v>
      </c>
      <c r="IA1563" s="471">
        <v>0</v>
      </c>
      <c r="IB1563" s="471">
        <v>0</v>
      </c>
      <c r="IC1563" s="471">
        <v>0</v>
      </c>
      <c r="ID1563" s="471">
        <v>0</v>
      </c>
      <c r="IE1563" s="471">
        <v>0</v>
      </c>
      <c r="IF1563" s="496">
        <v>0</v>
      </c>
      <c r="IG1563" s="503">
        <v>300</v>
      </c>
      <c r="IH1563" s="471">
        <v>0</v>
      </c>
      <c r="II1563" s="471">
        <v>0</v>
      </c>
      <c r="IJ1563" s="471">
        <v>0</v>
      </c>
      <c r="IK1563" s="471">
        <v>0</v>
      </c>
      <c r="IL1563" s="471">
        <v>0</v>
      </c>
      <c r="IM1563" s="471">
        <v>0</v>
      </c>
      <c r="IN1563" s="471">
        <v>0</v>
      </c>
      <c r="IO1563" s="471">
        <v>0</v>
      </c>
      <c r="IP1563" s="496">
        <v>0</v>
      </c>
      <c r="IQ1563" s="503">
        <v>0</v>
      </c>
      <c r="IR1563" s="471">
        <v>0</v>
      </c>
      <c r="IS1563" s="471">
        <v>0</v>
      </c>
      <c r="IT1563" s="471">
        <v>0</v>
      </c>
      <c r="IU1563" s="471">
        <v>0</v>
      </c>
      <c r="IV1563" s="471">
        <v>0</v>
      </c>
      <c r="IW1563" s="471">
        <v>0</v>
      </c>
      <c r="IX1563" s="471">
        <v>0</v>
      </c>
      <c r="IY1563" s="471">
        <v>0</v>
      </c>
      <c r="IZ1563" s="496">
        <v>0</v>
      </c>
      <c r="JA1563" s="471">
        <v>2</v>
      </c>
      <c r="JB1563" s="471">
        <v>9</v>
      </c>
      <c r="JC1563" s="471">
        <v>5</v>
      </c>
      <c r="JD1563" s="471">
        <v>8</v>
      </c>
      <c r="JE1563" s="471">
        <v>4</v>
      </c>
      <c r="JF1563" s="471">
        <v>0</v>
      </c>
      <c r="JG1563" s="471">
        <v>0</v>
      </c>
      <c r="JH1563" s="471">
        <v>0</v>
      </c>
      <c r="JI1563" s="471">
        <v>28</v>
      </c>
      <c r="JJ1563" s="503">
        <v>0</v>
      </c>
      <c r="JK1563" s="471">
        <v>23</v>
      </c>
      <c r="JL1563" s="471">
        <v>22</v>
      </c>
      <c r="JM1563" s="471">
        <v>25</v>
      </c>
      <c r="JN1563" s="471">
        <v>47</v>
      </c>
      <c r="JO1563" s="471">
        <v>37</v>
      </c>
      <c r="JP1563" s="471">
        <v>29</v>
      </c>
      <c r="JQ1563" s="471">
        <v>28</v>
      </c>
      <c r="JR1563" s="471">
        <v>15</v>
      </c>
      <c r="JS1563" s="496">
        <v>226</v>
      </c>
      <c r="JT1563" s="503">
        <v>10</v>
      </c>
      <c r="JU1563" s="471">
        <v>0</v>
      </c>
      <c r="JV1563" s="471">
        <v>0</v>
      </c>
      <c r="JW1563" s="471">
        <v>0</v>
      </c>
      <c r="JX1563" s="471">
        <v>0</v>
      </c>
      <c r="JY1563" s="471">
        <v>0</v>
      </c>
      <c r="JZ1563" s="471">
        <v>0</v>
      </c>
      <c r="KA1563" s="471">
        <v>0</v>
      </c>
      <c r="KB1563" s="471">
        <v>0</v>
      </c>
      <c r="KC1563" s="496">
        <v>0</v>
      </c>
      <c r="KD1563" s="503">
        <v>50</v>
      </c>
      <c r="KE1563" s="471">
        <v>0</v>
      </c>
      <c r="KF1563" s="471">
        <v>0</v>
      </c>
      <c r="KG1563" s="471">
        <v>0</v>
      </c>
      <c r="KH1563" s="471">
        <v>0</v>
      </c>
      <c r="KI1563" s="471">
        <v>0</v>
      </c>
      <c r="KJ1563" s="471">
        <v>0</v>
      </c>
      <c r="KK1563" s="471">
        <v>0</v>
      </c>
      <c r="KL1563" s="471">
        <v>0</v>
      </c>
      <c r="KM1563" s="496">
        <v>0</v>
      </c>
      <c r="KN1563" s="503">
        <v>0</v>
      </c>
      <c r="KO1563" s="471">
        <v>0</v>
      </c>
      <c r="KP1563" s="471">
        <v>0</v>
      </c>
      <c r="KQ1563" s="471">
        <v>0</v>
      </c>
      <c r="KR1563" s="471">
        <v>0</v>
      </c>
      <c r="KS1563" s="471">
        <v>0</v>
      </c>
      <c r="KT1563" s="471">
        <v>0</v>
      </c>
      <c r="KU1563" s="471">
        <v>0</v>
      </c>
      <c r="KV1563" s="471">
        <v>0</v>
      </c>
      <c r="KW1563" s="496">
        <v>0</v>
      </c>
      <c r="KX1563" s="471">
        <v>23</v>
      </c>
      <c r="KY1563" s="471">
        <v>22</v>
      </c>
      <c r="KZ1563" s="471">
        <v>25</v>
      </c>
      <c r="LA1563" s="471">
        <v>47</v>
      </c>
      <c r="LB1563" s="471">
        <v>37</v>
      </c>
      <c r="LC1563" s="471">
        <v>29</v>
      </c>
      <c r="LD1563" s="471">
        <v>28</v>
      </c>
      <c r="LE1563" s="471">
        <v>15</v>
      </c>
      <c r="LF1563" s="496">
        <v>226</v>
      </c>
      <c r="LG1563" s="262"/>
      <c r="LH1563" s="262"/>
      <c r="LI1563" s="262"/>
      <c r="LJ1563" s="262"/>
      <c r="LK1563" s="262"/>
      <c r="LL1563" s="262"/>
      <c r="LM1563" s="262"/>
      <c r="LN1563" s="262"/>
      <c r="LO1563" s="262"/>
      <c r="LP1563" s="262"/>
      <c r="LQ1563" s="262"/>
      <c r="LR1563" s="262"/>
      <c r="LS1563" s="262"/>
      <c r="LT1563" s="262"/>
      <c r="LU1563" s="262"/>
      <c r="LV1563" s="262"/>
      <c r="LW1563" s="262"/>
      <c r="LX1563" s="262"/>
      <c r="LY1563" s="262"/>
      <c r="LZ1563" s="262"/>
      <c r="MA1563" s="262"/>
      <c r="MB1563" s="262"/>
      <c r="MC1563" s="262"/>
      <c r="MD1563" s="262"/>
      <c r="ME1563" s="262"/>
      <c r="MF1563" s="262"/>
      <c r="MG1563" s="262"/>
      <c r="MH1563" s="262"/>
      <c r="MI1563" s="262"/>
      <c r="MJ1563" s="262"/>
      <c r="MK1563" s="262"/>
      <c r="ML1563" s="262"/>
      <c r="MM1563" s="262"/>
      <c r="MN1563" s="262"/>
      <c r="MO1563" s="262"/>
      <c r="MP1563" s="262"/>
      <c r="MQ1563" s="262"/>
      <c r="MR1563" s="262"/>
      <c r="MS1563" s="262"/>
      <c r="MT1563" s="262"/>
      <c r="MU1563" s="262"/>
    </row>
    <row r="1564" spans="1:359" x14ac:dyDescent="0.2">
      <c r="A1564" s="241" t="s">
        <v>536</v>
      </c>
      <c r="B1564" s="476" t="s">
        <v>1106</v>
      </c>
      <c r="C1564" s="326" t="s">
        <v>801</v>
      </c>
      <c r="D1564" s="283" t="s">
        <v>537</v>
      </c>
      <c r="E1564" s="503">
        <v>0</v>
      </c>
      <c r="F1564" s="471">
        <v>154</v>
      </c>
      <c r="G1564" s="471">
        <v>163</v>
      </c>
      <c r="H1564" s="471">
        <v>102</v>
      </c>
      <c r="I1564" s="471">
        <v>64</v>
      </c>
      <c r="J1564" s="471">
        <v>33</v>
      </c>
      <c r="K1564" s="471">
        <v>19</v>
      </c>
      <c r="L1564" s="471">
        <v>7</v>
      </c>
      <c r="M1564" s="471">
        <v>0</v>
      </c>
      <c r="N1564" s="496">
        <v>542</v>
      </c>
      <c r="O1564" s="503">
        <v>10</v>
      </c>
      <c r="P1564" s="471">
        <v>0</v>
      </c>
      <c r="Q1564" s="471">
        <v>0</v>
      </c>
      <c r="R1564" s="471">
        <v>0</v>
      </c>
      <c r="S1564" s="471">
        <v>0</v>
      </c>
      <c r="T1564" s="471">
        <v>0</v>
      </c>
      <c r="U1564" s="471">
        <v>0</v>
      </c>
      <c r="V1564" s="471">
        <v>0</v>
      </c>
      <c r="W1564" s="471">
        <v>0</v>
      </c>
      <c r="X1564" s="496">
        <v>0</v>
      </c>
      <c r="Y1564" s="503">
        <v>25</v>
      </c>
      <c r="Z1564" s="471">
        <v>0</v>
      </c>
      <c r="AA1564" s="471">
        <v>0</v>
      </c>
      <c r="AB1564" s="471">
        <v>0</v>
      </c>
      <c r="AC1564" s="471">
        <v>0</v>
      </c>
      <c r="AD1564" s="471">
        <v>0</v>
      </c>
      <c r="AE1564" s="471">
        <v>0</v>
      </c>
      <c r="AF1564" s="471">
        <v>0</v>
      </c>
      <c r="AG1564" s="471">
        <v>0</v>
      </c>
      <c r="AH1564" s="496">
        <v>0</v>
      </c>
      <c r="AI1564" s="503">
        <v>50</v>
      </c>
      <c r="AJ1564" s="471">
        <v>3</v>
      </c>
      <c r="AK1564" s="471">
        <v>4</v>
      </c>
      <c r="AL1564" s="471">
        <v>5</v>
      </c>
      <c r="AM1564" s="471">
        <v>7</v>
      </c>
      <c r="AN1564" s="471">
        <v>9</v>
      </c>
      <c r="AO1564" s="471">
        <v>4</v>
      </c>
      <c r="AP1564" s="471">
        <v>5</v>
      </c>
      <c r="AQ1564" s="471">
        <v>0</v>
      </c>
      <c r="AR1564" s="496">
        <v>37</v>
      </c>
      <c r="AS1564" s="503">
        <v>100</v>
      </c>
      <c r="AT1564" s="471">
        <v>34</v>
      </c>
      <c r="AU1564" s="471">
        <v>32</v>
      </c>
      <c r="AV1564" s="471">
        <v>32</v>
      </c>
      <c r="AW1564" s="471">
        <v>15</v>
      </c>
      <c r="AX1564" s="471">
        <v>3</v>
      </c>
      <c r="AY1564" s="471">
        <v>0</v>
      </c>
      <c r="AZ1564" s="471">
        <v>1</v>
      </c>
      <c r="BA1564" s="471">
        <v>0</v>
      </c>
      <c r="BB1564" s="496">
        <v>117</v>
      </c>
      <c r="BC1564" s="503">
        <v>0</v>
      </c>
      <c r="BD1564" s="471">
        <v>0</v>
      </c>
      <c r="BE1564" s="471">
        <v>0</v>
      </c>
      <c r="BF1564" s="471">
        <v>0</v>
      </c>
      <c r="BG1564" s="471">
        <v>0</v>
      </c>
      <c r="BH1564" s="471">
        <v>0</v>
      </c>
      <c r="BI1564" s="471">
        <v>0</v>
      </c>
      <c r="BJ1564" s="471">
        <v>0</v>
      </c>
      <c r="BK1564" s="471">
        <v>0</v>
      </c>
      <c r="BL1564" s="496">
        <v>0</v>
      </c>
      <c r="BM1564" s="471">
        <v>37</v>
      </c>
      <c r="BN1564" s="471">
        <v>36</v>
      </c>
      <c r="BO1564" s="471">
        <v>37</v>
      </c>
      <c r="BP1564" s="471">
        <v>22</v>
      </c>
      <c r="BQ1564" s="471">
        <v>12</v>
      </c>
      <c r="BR1564" s="471">
        <v>4</v>
      </c>
      <c r="BS1564" s="471">
        <v>6</v>
      </c>
      <c r="BT1564" s="471">
        <v>0</v>
      </c>
      <c r="BU1564" s="496">
        <v>154</v>
      </c>
      <c r="BV1564" s="471">
        <v>191</v>
      </c>
      <c r="BW1564" s="471">
        <v>199</v>
      </c>
      <c r="BX1564" s="471">
        <v>139</v>
      </c>
      <c r="BY1564" s="471">
        <v>86</v>
      </c>
      <c r="BZ1564" s="471">
        <v>45</v>
      </c>
      <c r="CA1564" s="471">
        <v>23</v>
      </c>
      <c r="CB1564" s="471">
        <v>13</v>
      </c>
      <c r="CC1564" s="471">
        <v>0</v>
      </c>
      <c r="CD1564" s="496">
        <v>696</v>
      </c>
      <c r="CE1564" s="503">
        <v>10</v>
      </c>
      <c r="CF1564" s="471">
        <v>0</v>
      </c>
      <c r="CG1564" s="471">
        <v>0</v>
      </c>
      <c r="CH1564" s="471">
        <v>0</v>
      </c>
      <c r="CI1564" s="471">
        <v>0</v>
      </c>
      <c r="CJ1564" s="471">
        <v>0</v>
      </c>
      <c r="CK1564" s="471">
        <v>0</v>
      </c>
      <c r="CL1564" s="471">
        <v>0</v>
      </c>
      <c r="CM1564" s="471">
        <v>0</v>
      </c>
      <c r="CN1564" s="496">
        <v>0</v>
      </c>
      <c r="CO1564" s="503">
        <v>25</v>
      </c>
      <c r="CP1564" s="471">
        <v>0</v>
      </c>
      <c r="CQ1564" s="471">
        <v>0</v>
      </c>
      <c r="CR1564" s="471">
        <v>0</v>
      </c>
      <c r="CS1564" s="471">
        <v>0</v>
      </c>
      <c r="CT1564" s="471">
        <v>0</v>
      </c>
      <c r="CU1564" s="471">
        <v>0</v>
      </c>
      <c r="CV1564" s="471">
        <v>0</v>
      </c>
      <c r="CW1564" s="471">
        <v>0</v>
      </c>
      <c r="CX1564" s="496">
        <v>0</v>
      </c>
      <c r="CY1564" s="503">
        <v>50</v>
      </c>
      <c r="CZ1564" s="471">
        <v>0</v>
      </c>
      <c r="DA1564" s="471">
        <v>0</v>
      </c>
      <c r="DB1564" s="471">
        <v>0</v>
      </c>
      <c r="DC1564" s="471">
        <v>0</v>
      </c>
      <c r="DD1564" s="471">
        <v>0</v>
      </c>
      <c r="DE1564" s="471">
        <v>0</v>
      </c>
      <c r="DF1564" s="471">
        <v>0</v>
      </c>
      <c r="DG1564" s="471">
        <v>0</v>
      </c>
      <c r="DH1564" s="496">
        <v>0</v>
      </c>
      <c r="DI1564" s="503">
        <v>100</v>
      </c>
      <c r="DJ1564" s="471">
        <v>22</v>
      </c>
      <c r="DK1564" s="471">
        <v>18</v>
      </c>
      <c r="DL1564" s="471">
        <v>15</v>
      </c>
      <c r="DM1564" s="471">
        <v>3</v>
      </c>
      <c r="DN1564" s="471">
        <v>4</v>
      </c>
      <c r="DO1564" s="471">
        <v>3</v>
      </c>
      <c r="DP1564" s="471">
        <v>3</v>
      </c>
      <c r="DQ1564" s="471">
        <v>2</v>
      </c>
      <c r="DR1564" s="496">
        <v>70</v>
      </c>
      <c r="DS1564" s="503">
        <v>0</v>
      </c>
      <c r="DT1564" s="471">
        <v>0</v>
      </c>
      <c r="DU1564" s="471">
        <v>0</v>
      </c>
      <c r="DV1564" s="471">
        <v>0</v>
      </c>
      <c r="DW1564" s="471">
        <v>0</v>
      </c>
      <c r="DX1564" s="471">
        <v>0</v>
      </c>
      <c r="DY1564" s="471">
        <v>0</v>
      </c>
      <c r="DZ1564" s="471">
        <v>0</v>
      </c>
      <c r="EA1564" s="471">
        <v>0</v>
      </c>
      <c r="EB1564" s="496">
        <v>0</v>
      </c>
      <c r="EC1564" s="471">
        <v>22</v>
      </c>
      <c r="ED1564" s="471">
        <v>18</v>
      </c>
      <c r="EE1564" s="471">
        <v>15</v>
      </c>
      <c r="EF1564" s="471">
        <v>3</v>
      </c>
      <c r="EG1564" s="471">
        <v>4</v>
      </c>
      <c r="EH1564" s="471">
        <v>3</v>
      </c>
      <c r="EI1564" s="471">
        <v>3</v>
      </c>
      <c r="EJ1564" s="471">
        <v>2</v>
      </c>
      <c r="EK1564" s="496">
        <v>70</v>
      </c>
      <c r="EL1564" s="518">
        <v>50</v>
      </c>
      <c r="EM1564" s="471">
        <v>0</v>
      </c>
      <c r="EN1564" s="471">
        <v>0</v>
      </c>
      <c r="EO1564" s="471">
        <v>0</v>
      </c>
      <c r="EP1564" s="471">
        <v>0</v>
      </c>
      <c r="EQ1564" s="471">
        <v>0</v>
      </c>
      <c r="ER1564" s="471">
        <v>0</v>
      </c>
      <c r="ES1564" s="471">
        <v>0</v>
      </c>
      <c r="ET1564" s="471">
        <v>0</v>
      </c>
      <c r="EU1564" s="496">
        <v>0</v>
      </c>
      <c r="EV1564" s="503">
        <v>100</v>
      </c>
      <c r="EW1564" s="471">
        <v>0</v>
      </c>
      <c r="EX1564" s="471">
        <v>0</v>
      </c>
      <c r="EY1564" s="471">
        <v>0</v>
      </c>
      <c r="EZ1564" s="471">
        <v>0</v>
      </c>
      <c r="FA1564" s="471">
        <v>0</v>
      </c>
      <c r="FB1564" s="471">
        <v>0</v>
      </c>
      <c r="FC1564" s="471">
        <v>0</v>
      </c>
      <c r="FD1564" s="471">
        <v>0</v>
      </c>
      <c r="FE1564" s="496">
        <v>0</v>
      </c>
      <c r="FF1564" s="503">
        <v>150</v>
      </c>
      <c r="FG1564" s="471">
        <v>0</v>
      </c>
      <c r="FH1564" s="471">
        <v>0</v>
      </c>
      <c r="FI1564" s="471">
        <v>0</v>
      </c>
      <c r="FJ1564" s="471">
        <v>0</v>
      </c>
      <c r="FK1564" s="471">
        <v>0</v>
      </c>
      <c r="FL1564" s="471">
        <v>0</v>
      </c>
      <c r="FM1564" s="471">
        <v>0</v>
      </c>
      <c r="FN1564" s="471">
        <v>0</v>
      </c>
      <c r="FO1564" s="496">
        <v>0</v>
      </c>
      <c r="FP1564" s="503">
        <v>200</v>
      </c>
      <c r="FQ1564" s="471">
        <v>7</v>
      </c>
      <c r="FR1564" s="471">
        <v>1</v>
      </c>
      <c r="FS1564" s="471">
        <v>2</v>
      </c>
      <c r="FT1564" s="471">
        <v>0</v>
      </c>
      <c r="FU1564" s="471">
        <v>1</v>
      </c>
      <c r="FV1564" s="471">
        <v>1</v>
      </c>
      <c r="FW1564" s="471">
        <v>0</v>
      </c>
      <c r="FX1564" s="471">
        <v>1</v>
      </c>
      <c r="FY1564" s="496">
        <v>13</v>
      </c>
      <c r="FZ1564" s="503">
        <v>0</v>
      </c>
      <c r="GA1564" s="471">
        <v>0</v>
      </c>
      <c r="GB1564" s="471">
        <v>0</v>
      </c>
      <c r="GC1564" s="471">
        <v>0</v>
      </c>
      <c r="GD1564" s="471">
        <v>0</v>
      </c>
      <c r="GE1564" s="471">
        <v>0</v>
      </c>
      <c r="GF1564" s="471">
        <v>0</v>
      </c>
      <c r="GG1564" s="471">
        <v>0</v>
      </c>
      <c r="GH1564" s="471">
        <v>0</v>
      </c>
      <c r="GI1564" s="496">
        <v>0</v>
      </c>
      <c r="GJ1564" s="471">
        <v>7</v>
      </c>
      <c r="GK1564" s="471">
        <v>1</v>
      </c>
      <c r="GL1564" s="471">
        <v>2</v>
      </c>
      <c r="GM1564" s="471">
        <v>0</v>
      </c>
      <c r="GN1564" s="471">
        <v>1</v>
      </c>
      <c r="GO1564" s="471">
        <v>1</v>
      </c>
      <c r="GP1564" s="471">
        <v>0</v>
      </c>
      <c r="GQ1564" s="471">
        <v>1</v>
      </c>
      <c r="GR1564" s="496">
        <v>13</v>
      </c>
      <c r="GS1564" s="503">
        <v>100</v>
      </c>
      <c r="GT1564" s="471">
        <v>0</v>
      </c>
      <c r="GU1564" s="471">
        <v>0</v>
      </c>
      <c r="GV1564" s="471">
        <v>0</v>
      </c>
      <c r="GW1564" s="471">
        <v>0</v>
      </c>
      <c r="GX1564" s="471">
        <v>0</v>
      </c>
      <c r="GY1564" s="471">
        <v>0</v>
      </c>
      <c r="GZ1564" s="471">
        <v>0</v>
      </c>
      <c r="HA1564" s="471">
        <v>0</v>
      </c>
      <c r="HB1564" s="496">
        <v>0</v>
      </c>
      <c r="HC1564" s="503">
        <v>150</v>
      </c>
      <c r="HD1564" s="471">
        <v>0</v>
      </c>
      <c r="HE1564" s="471">
        <v>0</v>
      </c>
      <c r="HF1564" s="471">
        <v>0</v>
      </c>
      <c r="HG1564" s="471">
        <v>0</v>
      </c>
      <c r="HH1564" s="471">
        <v>0</v>
      </c>
      <c r="HI1564" s="471">
        <v>0</v>
      </c>
      <c r="HJ1564" s="471">
        <v>0</v>
      </c>
      <c r="HK1564" s="471">
        <v>0</v>
      </c>
      <c r="HL1564" s="496">
        <v>0</v>
      </c>
      <c r="HM1564" s="503">
        <v>200</v>
      </c>
      <c r="HN1564" s="471">
        <v>0</v>
      </c>
      <c r="HO1564" s="471">
        <v>0</v>
      </c>
      <c r="HP1564" s="471">
        <v>0</v>
      </c>
      <c r="HQ1564" s="471">
        <v>0</v>
      </c>
      <c r="HR1564" s="471">
        <v>0</v>
      </c>
      <c r="HS1564" s="471">
        <v>0</v>
      </c>
      <c r="HT1564" s="471">
        <v>0</v>
      </c>
      <c r="HU1564" s="471">
        <v>0</v>
      </c>
      <c r="HV1564" s="496">
        <v>0</v>
      </c>
      <c r="HW1564" s="503">
        <v>250</v>
      </c>
      <c r="HX1564" s="471">
        <v>0</v>
      </c>
      <c r="HY1564" s="471">
        <v>0</v>
      </c>
      <c r="HZ1564" s="471">
        <v>0</v>
      </c>
      <c r="IA1564" s="471">
        <v>0</v>
      </c>
      <c r="IB1564" s="471">
        <v>0</v>
      </c>
      <c r="IC1564" s="471">
        <v>0</v>
      </c>
      <c r="ID1564" s="471">
        <v>0</v>
      </c>
      <c r="IE1564" s="471">
        <v>0</v>
      </c>
      <c r="IF1564" s="496">
        <v>0</v>
      </c>
      <c r="IG1564" s="503">
        <v>300</v>
      </c>
      <c r="IH1564" s="471">
        <v>2</v>
      </c>
      <c r="II1564" s="471">
        <v>8</v>
      </c>
      <c r="IJ1564" s="471">
        <v>4</v>
      </c>
      <c r="IK1564" s="471">
        <v>0</v>
      </c>
      <c r="IL1564" s="471">
        <v>0</v>
      </c>
      <c r="IM1564" s="471">
        <v>0</v>
      </c>
      <c r="IN1564" s="471">
        <v>1</v>
      </c>
      <c r="IO1564" s="471">
        <v>0</v>
      </c>
      <c r="IP1564" s="496">
        <v>15</v>
      </c>
      <c r="IQ1564" s="503">
        <v>0</v>
      </c>
      <c r="IR1564" s="471">
        <v>0</v>
      </c>
      <c r="IS1564" s="471">
        <v>0</v>
      </c>
      <c r="IT1564" s="471">
        <v>0</v>
      </c>
      <c r="IU1564" s="471">
        <v>0</v>
      </c>
      <c r="IV1564" s="471">
        <v>0</v>
      </c>
      <c r="IW1564" s="471">
        <v>0</v>
      </c>
      <c r="IX1564" s="471">
        <v>0</v>
      </c>
      <c r="IY1564" s="471">
        <v>0</v>
      </c>
      <c r="IZ1564" s="496">
        <v>0</v>
      </c>
      <c r="JA1564" s="471">
        <v>2</v>
      </c>
      <c r="JB1564" s="471">
        <v>8</v>
      </c>
      <c r="JC1564" s="471">
        <v>4</v>
      </c>
      <c r="JD1564" s="471">
        <v>0</v>
      </c>
      <c r="JE1564" s="471">
        <v>0</v>
      </c>
      <c r="JF1564" s="471">
        <v>0</v>
      </c>
      <c r="JG1564" s="471">
        <v>1</v>
      </c>
      <c r="JH1564" s="471">
        <v>0</v>
      </c>
      <c r="JI1564" s="471">
        <v>15</v>
      </c>
      <c r="JJ1564" s="503">
        <v>0</v>
      </c>
      <c r="JK1564" s="471">
        <v>272</v>
      </c>
      <c r="JL1564" s="471">
        <v>247</v>
      </c>
      <c r="JM1564" s="471">
        <v>252</v>
      </c>
      <c r="JN1564" s="471">
        <v>226</v>
      </c>
      <c r="JO1564" s="471">
        <v>136</v>
      </c>
      <c r="JP1564" s="471">
        <v>74</v>
      </c>
      <c r="JQ1564" s="471">
        <v>49</v>
      </c>
      <c r="JR1564" s="471">
        <v>10</v>
      </c>
      <c r="JS1564" s="496">
        <v>1266</v>
      </c>
      <c r="JT1564" s="503">
        <v>10</v>
      </c>
      <c r="JU1564" s="471">
        <v>0</v>
      </c>
      <c r="JV1564" s="471">
        <v>0</v>
      </c>
      <c r="JW1564" s="471">
        <v>0</v>
      </c>
      <c r="JX1564" s="471">
        <v>0</v>
      </c>
      <c r="JY1564" s="471">
        <v>0</v>
      </c>
      <c r="JZ1564" s="471">
        <v>0</v>
      </c>
      <c r="KA1564" s="471">
        <v>0</v>
      </c>
      <c r="KB1564" s="471">
        <v>0</v>
      </c>
      <c r="KC1564" s="496">
        <v>0</v>
      </c>
      <c r="KD1564" s="503">
        <v>50</v>
      </c>
      <c r="KE1564" s="471">
        <v>0</v>
      </c>
      <c r="KF1564" s="471">
        <v>2</v>
      </c>
      <c r="KG1564" s="471">
        <v>1</v>
      </c>
      <c r="KH1564" s="471">
        <v>3</v>
      </c>
      <c r="KI1564" s="471">
        <v>0</v>
      </c>
      <c r="KJ1564" s="471">
        <v>0</v>
      </c>
      <c r="KK1564" s="471">
        <v>0</v>
      </c>
      <c r="KL1564" s="471">
        <v>0</v>
      </c>
      <c r="KM1564" s="496">
        <v>6</v>
      </c>
      <c r="KN1564" s="503">
        <v>0</v>
      </c>
      <c r="KO1564" s="471">
        <v>0</v>
      </c>
      <c r="KP1564" s="471">
        <v>0</v>
      </c>
      <c r="KQ1564" s="471">
        <v>0</v>
      </c>
      <c r="KR1564" s="471">
        <v>0</v>
      </c>
      <c r="KS1564" s="471">
        <v>0</v>
      </c>
      <c r="KT1564" s="471">
        <v>0</v>
      </c>
      <c r="KU1564" s="471">
        <v>0</v>
      </c>
      <c r="KV1564" s="471">
        <v>0</v>
      </c>
      <c r="KW1564" s="496">
        <v>0</v>
      </c>
      <c r="KX1564" s="471">
        <v>272</v>
      </c>
      <c r="KY1564" s="471">
        <v>249</v>
      </c>
      <c r="KZ1564" s="471">
        <v>253</v>
      </c>
      <c r="LA1564" s="471">
        <v>229</v>
      </c>
      <c r="LB1564" s="471">
        <v>136</v>
      </c>
      <c r="LC1564" s="471">
        <v>74</v>
      </c>
      <c r="LD1564" s="471">
        <v>49</v>
      </c>
      <c r="LE1564" s="471">
        <v>10</v>
      </c>
      <c r="LF1564" s="496">
        <v>1272</v>
      </c>
      <c r="LG1564" s="262"/>
      <c r="LH1564" s="262"/>
      <c r="LI1564" s="262"/>
      <c r="LJ1564" s="262"/>
      <c r="LK1564" s="262"/>
      <c r="LL1564" s="262"/>
      <c r="LM1564" s="262"/>
      <c r="LN1564" s="262"/>
      <c r="LO1564" s="262"/>
      <c r="LP1564" s="262"/>
      <c r="LQ1564" s="262"/>
      <c r="LR1564" s="262"/>
      <c r="LS1564" s="262"/>
      <c r="LT1564" s="262"/>
      <c r="LU1564" s="262"/>
      <c r="LV1564" s="262"/>
      <c r="LW1564" s="262"/>
      <c r="LX1564" s="262"/>
      <c r="LY1564" s="262"/>
      <c r="LZ1564" s="262"/>
      <c r="MA1564" s="262"/>
      <c r="MB1564" s="262"/>
      <c r="MC1564" s="262"/>
      <c r="MD1564" s="262"/>
      <c r="ME1564" s="262"/>
      <c r="MF1564" s="262"/>
      <c r="MG1564" s="262"/>
      <c r="MH1564" s="262"/>
      <c r="MI1564" s="262"/>
      <c r="MJ1564" s="262"/>
      <c r="MK1564" s="262"/>
      <c r="ML1564" s="262"/>
      <c r="MM1564" s="262"/>
      <c r="MN1564" s="262"/>
      <c r="MO1564" s="262"/>
      <c r="MP1564" s="262"/>
      <c r="MQ1564" s="262"/>
      <c r="MR1564" s="262"/>
      <c r="MS1564" s="262"/>
      <c r="MT1564" s="262"/>
      <c r="MU1564" s="262"/>
    </row>
    <row r="1565" spans="1:359" x14ac:dyDescent="0.2">
      <c r="A1565" s="241" t="s">
        <v>538</v>
      </c>
      <c r="B1565" s="476" t="s">
        <v>1107</v>
      </c>
      <c r="C1565" s="326" t="s">
        <v>807</v>
      </c>
      <c r="D1565" s="283" t="s">
        <v>1108</v>
      </c>
      <c r="E1565" s="503">
        <v>0</v>
      </c>
      <c r="F1565" s="471">
        <v>545</v>
      </c>
      <c r="G1565" s="471">
        <v>295</v>
      </c>
      <c r="H1565" s="471">
        <v>156</v>
      </c>
      <c r="I1565" s="471">
        <v>92</v>
      </c>
      <c r="J1565" s="471">
        <v>51</v>
      </c>
      <c r="K1565" s="471">
        <v>19</v>
      </c>
      <c r="L1565" s="471">
        <v>15</v>
      </c>
      <c r="M1565" s="471">
        <v>1</v>
      </c>
      <c r="N1565" s="496">
        <v>1174</v>
      </c>
      <c r="O1565" s="503">
        <v>10</v>
      </c>
      <c r="P1565" s="471">
        <v>0</v>
      </c>
      <c r="Q1565" s="471">
        <v>0</v>
      </c>
      <c r="R1565" s="471">
        <v>0</v>
      </c>
      <c r="S1565" s="471">
        <v>0</v>
      </c>
      <c r="T1565" s="471">
        <v>0</v>
      </c>
      <c r="U1565" s="471">
        <v>0</v>
      </c>
      <c r="V1565" s="471">
        <v>0</v>
      </c>
      <c r="W1565" s="471">
        <v>0</v>
      </c>
      <c r="X1565" s="496">
        <v>0</v>
      </c>
      <c r="Y1565" s="503">
        <v>25</v>
      </c>
      <c r="Z1565" s="471">
        <v>0</v>
      </c>
      <c r="AA1565" s="471">
        <v>0</v>
      </c>
      <c r="AB1565" s="471">
        <v>0</v>
      </c>
      <c r="AC1565" s="471">
        <v>0</v>
      </c>
      <c r="AD1565" s="471">
        <v>0</v>
      </c>
      <c r="AE1565" s="471">
        <v>0</v>
      </c>
      <c r="AF1565" s="471">
        <v>0</v>
      </c>
      <c r="AG1565" s="471">
        <v>0</v>
      </c>
      <c r="AH1565" s="496">
        <v>0</v>
      </c>
      <c r="AI1565" s="503">
        <v>50</v>
      </c>
      <c r="AJ1565" s="471">
        <v>0</v>
      </c>
      <c r="AK1565" s="471">
        <v>0</v>
      </c>
      <c r="AL1565" s="471">
        <v>0</v>
      </c>
      <c r="AM1565" s="471">
        <v>0</v>
      </c>
      <c r="AN1565" s="471">
        <v>0</v>
      </c>
      <c r="AO1565" s="471">
        <v>0</v>
      </c>
      <c r="AP1565" s="471">
        <v>0</v>
      </c>
      <c r="AQ1565" s="471">
        <v>0</v>
      </c>
      <c r="AR1565" s="496">
        <v>0</v>
      </c>
      <c r="AS1565" s="503">
        <v>100</v>
      </c>
      <c r="AT1565" s="471">
        <v>0</v>
      </c>
      <c r="AU1565" s="471">
        <v>0</v>
      </c>
      <c r="AV1565" s="471">
        <v>0</v>
      </c>
      <c r="AW1565" s="471">
        <v>0</v>
      </c>
      <c r="AX1565" s="471">
        <v>0</v>
      </c>
      <c r="AY1565" s="471">
        <v>0</v>
      </c>
      <c r="AZ1565" s="471">
        <v>0</v>
      </c>
      <c r="BA1565" s="471">
        <v>0</v>
      </c>
      <c r="BB1565" s="496">
        <v>0</v>
      </c>
      <c r="BC1565" s="503">
        <v>0</v>
      </c>
      <c r="BD1565" s="471">
        <v>0</v>
      </c>
      <c r="BE1565" s="471">
        <v>0</v>
      </c>
      <c r="BF1565" s="471">
        <v>0</v>
      </c>
      <c r="BG1565" s="471">
        <v>0</v>
      </c>
      <c r="BH1565" s="471">
        <v>0</v>
      </c>
      <c r="BI1565" s="471">
        <v>0</v>
      </c>
      <c r="BJ1565" s="471">
        <v>0</v>
      </c>
      <c r="BK1565" s="471">
        <v>0</v>
      </c>
      <c r="BL1565" s="496">
        <v>0</v>
      </c>
      <c r="BM1565" s="471">
        <v>0</v>
      </c>
      <c r="BN1565" s="471">
        <v>0</v>
      </c>
      <c r="BO1565" s="471">
        <v>0</v>
      </c>
      <c r="BP1565" s="471">
        <v>0</v>
      </c>
      <c r="BQ1565" s="471">
        <v>0</v>
      </c>
      <c r="BR1565" s="471">
        <v>0</v>
      </c>
      <c r="BS1565" s="471">
        <v>0</v>
      </c>
      <c r="BT1565" s="471">
        <v>0</v>
      </c>
      <c r="BU1565" s="496">
        <v>0</v>
      </c>
      <c r="BV1565" s="471">
        <v>545</v>
      </c>
      <c r="BW1565" s="471">
        <v>295</v>
      </c>
      <c r="BX1565" s="471">
        <v>156</v>
      </c>
      <c r="BY1565" s="471">
        <v>92</v>
      </c>
      <c r="BZ1565" s="471">
        <v>51</v>
      </c>
      <c r="CA1565" s="471">
        <v>19</v>
      </c>
      <c r="CB1565" s="471">
        <v>15</v>
      </c>
      <c r="CC1565" s="471">
        <v>1</v>
      </c>
      <c r="CD1565" s="496">
        <v>1174</v>
      </c>
      <c r="CE1565" s="503">
        <v>10</v>
      </c>
      <c r="CF1565" s="471">
        <v>0</v>
      </c>
      <c r="CG1565" s="471">
        <v>0</v>
      </c>
      <c r="CH1565" s="471">
        <v>0</v>
      </c>
      <c r="CI1565" s="471">
        <v>0</v>
      </c>
      <c r="CJ1565" s="471">
        <v>0</v>
      </c>
      <c r="CK1565" s="471">
        <v>0</v>
      </c>
      <c r="CL1565" s="471">
        <v>0</v>
      </c>
      <c r="CM1565" s="471">
        <v>0</v>
      </c>
      <c r="CN1565" s="496">
        <v>0</v>
      </c>
      <c r="CO1565" s="503">
        <v>25</v>
      </c>
      <c r="CP1565" s="471">
        <v>0</v>
      </c>
      <c r="CQ1565" s="471">
        <v>0</v>
      </c>
      <c r="CR1565" s="471">
        <v>0</v>
      </c>
      <c r="CS1565" s="471">
        <v>0</v>
      </c>
      <c r="CT1565" s="471">
        <v>0</v>
      </c>
      <c r="CU1565" s="471">
        <v>0</v>
      </c>
      <c r="CV1565" s="471">
        <v>0</v>
      </c>
      <c r="CW1565" s="471">
        <v>0</v>
      </c>
      <c r="CX1565" s="496">
        <v>0</v>
      </c>
      <c r="CY1565" s="503">
        <v>50</v>
      </c>
      <c r="CZ1565" s="471">
        <v>0</v>
      </c>
      <c r="DA1565" s="471">
        <v>0</v>
      </c>
      <c r="DB1565" s="471">
        <v>0</v>
      </c>
      <c r="DC1565" s="471">
        <v>0</v>
      </c>
      <c r="DD1565" s="471">
        <v>0</v>
      </c>
      <c r="DE1565" s="471">
        <v>0</v>
      </c>
      <c r="DF1565" s="471">
        <v>0</v>
      </c>
      <c r="DG1565" s="471">
        <v>0</v>
      </c>
      <c r="DH1565" s="496">
        <v>0</v>
      </c>
      <c r="DI1565" s="503">
        <v>100</v>
      </c>
      <c r="DJ1565" s="471">
        <v>68</v>
      </c>
      <c r="DK1565" s="471">
        <v>17</v>
      </c>
      <c r="DL1565" s="471">
        <v>9</v>
      </c>
      <c r="DM1565" s="471">
        <v>4</v>
      </c>
      <c r="DN1565" s="471">
        <v>5</v>
      </c>
      <c r="DO1565" s="471">
        <v>2</v>
      </c>
      <c r="DP1565" s="471">
        <v>0</v>
      </c>
      <c r="DQ1565" s="471">
        <v>1</v>
      </c>
      <c r="DR1565" s="496">
        <v>106</v>
      </c>
      <c r="DS1565" s="503">
        <v>0</v>
      </c>
      <c r="DT1565" s="471">
        <v>0</v>
      </c>
      <c r="DU1565" s="471">
        <v>0</v>
      </c>
      <c r="DV1565" s="471">
        <v>0</v>
      </c>
      <c r="DW1565" s="471">
        <v>0</v>
      </c>
      <c r="DX1565" s="471">
        <v>0</v>
      </c>
      <c r="DY1565" s="471">
        <v>0</v>
      </c>
      <c r="DZ1565" s="471">
        <v>0</v>
      </c>
      <c r="EA1565" s="471">
        <v>0</v>
      </c>
      <c r="EB1565" s="496">
        <v>0</v>
      </c>
      <c r="EC1565" s="471">
        <v>68</v>
      </c>
      <c r="ED1565" s="471">
        <v>17</v>
      </c>
      <c r="EE1565" s="471">
        <v>9</v>
      </c>
      <c r="EF1565" s="471">
        <v>4</v>
      </c>
      <c r="EG1565" s="471">
        <v>5</v>
      </c>
      <c r="EH1565" s="471">
        <v>2</v>
      </c>
      <c r="EI1565" s="471">
        <v>0</v>
      </c>
      <c r="EJ1565" s="471">
        <v>1</v>
      </c>
      <c r="EK1565" s="496">
        <v>106</v>
      </c>
      <c r="EL1565" s="518">
        <v>50</v>
      </c>
      <c r="EM1565" s="471">
        <v>0</v>
      </c>
      <c r="EN1565" s="471">
        <v>0</v>
      </c>
      <c r="EO1565" s="471">
        <v>0</v>
      </c>
      <c r="EP1565" s="471">
        <v>0</v>
      </c>
      <c r="EQ1565" s="471">
        <v>0</v>
      </c>
      <c r="ER1565" s="471">
        <v>0</v>
      </c>
      <c r="ES1565" s="471">
        <v>0</v>
      </c>
      <c r="ET1565" s="471">
        <v>0</v>
      </c>
      <c r="EU1565" s="496">
        <v>0</v>
      </c>
      <c r="EV1565" s="503">
        <v>100</v>
      </c>
      <c r="EW1565" s="471">
        <v>0</v>
      </c>
      <c r="EX1565" s="471">
        <v>0</v>
      </c>
      <c r="EY1565" s="471">
        <v>0</v>
      </c>
      <c r="EZ1565" s="471">
        <v>0</v>
      </c>
      <c r="FA1565" s="471">
        <v>0</v>
      </c>
      <c r="FB1565" s="471">
        <v>0</v>
      </c>
      <c r="FC1565" s="471">
        <v>0</v>
      </c>
      <c r="FD1565" s="471">
        <v>0</v>
      </c>
      <c r="FE1565" s="496">
        <v>0</v>
      </c>
      <c r="FF1565" s="503">
        <v>150</v>
      </c>
      <c r="FG1565" s="471">
        <v>0</v>
      </c>
      <c r="FH1565" s="471">
        <v>0</v>
      </c>
      <c r="FI1565" s="471">
        <v>0</v>
      </c>
      <c r="FJ1565" s="471">
        <v>0</v>
      </c>
      <c r="FK1565" s="471">
        <v>0</v>
      </c>
      <c r="FL1565" s="471">
        <v>0</v>
      </c>
      <c r="FM1565" s="471">
        <v>0</v>
      </c>
      <c r="FN1565" s="471">
        <v>0</v>
      </c>
      <c r="FO1565" s="496">
        <v>0</v>
      </c>
      <c r="FP1565" s="503">
        <v>200</v>
      </c>
      <c r="FQ1565" s="471">
        <v>14</v>
      </c>
      <c r="FR1565" s="471">
        <v>2</v>
      </c>
      <c r="FS1565" s="471">
        <v>2</v>
      </c>
      <c r="FT1565" s="471">
        <v>1</v>
      </c>
      <c r="FU1565" s="471">
        <v>0</v>
      </c>
      <c r="FV1565" s="471">
        <v>1</v>
      </c>
      <c r="FW1565" s="471">
        <v>0</v>
      </c>
      <c r="FX1565" s="471">
        <v>0</v>
      </c>
      <c r="FY1565" s="496">
        <v>20</v>
      </c>
      <c r="FZ1565" s="503">
        <v>0</v>
      </c>
      <c r="GA1565" s="471">
        <v>0</v>
      </c>
      <c r="GB1565" s="471">
        <v>0</v>
      </c>
      <c r="GC1565" s="471">
        <v>0</v>
      </c>
      <c r="GD1565" s="471">
        <v>0</v>
      </c>
      <c r="GE1565" s="471">
        <v>0</v>
      </c>
      <c r="GF1565" s="471">
        <v>0</v>
      </c>
      <c r="GG1565" s="471">
        <v>0</v>
      </c>
      <c r="GH1565" s="471">
        <v>0</v>
      </c>
      <c r="GI1565" s="496">
        <v>0</v>
      </c>
      <c r="GJ1565" s="471">
        <v>14</v>
      </c>
      <c r="GK1565" s="471">
        <v>2</v>
      </c>
      <c r="GL1565" s="471">
        <v>2</v>
      </c>
      <c r="GM1565" s="471">
        <v>1</v>
      </c>
      <c r="GN1565" s="471">
        <v>0</v>
      </c>
      <c r="GO1565" s="471">
        <v>1</v>
      </c>
      <c r="GP1565" s="471">
        <v>0</v>
      </c>
      <c r="GQ1565" s="471">
        <v>0</v>
      </c>
      <c r="GR1565" s="496">
        <v>20</v>
      </c>
      <c r="GS1565" s="503">
        <v>100</v>
      </c>
      <c r="GT1565" s="471">
        <v>0</v>
      </c>
      <c r="GU1565" s="471">
        <v>0</v>
      </c>
      <c r="GV1565" s="471">
        <v>0</v>
      </c>
      <c r="GW1565" s="471">
        <v>0</v>
      </c>
      <c r="GX1565" s="471">
        <v>0</v>
      </c>
      <c r="GY1565" s="471">
        <v>0</v>
      </c>
      <c r="GZ1565" s="471">
        <v>0</v>
      </c>
      <c r="HA1565" s="471">
        <v>0</v>
      </c>
      <c r="HB1565" s="496">
        <v>0</v>
      </c>
      <c r="HC1565" s="503">
        <v>150</v>
      </c>
      <c r="HD1565" s="471">
        <v>0</v>
      </c>
      <c r="HE1565" s="471">
        <v>0</v>
      </c>
      <c r="HF1565" s="471">
        <v>0</v>
      </c>
      <c r="HG1565" s="471">
        <v>0</v>
      </c>
      <c r="HH1565" s="471">
        <v>0</v>
      </c>
      <c r="HI1565" s="471">
        <v>0</v>
      </c>
      <c r="HJ1565" s="471">
        <v>0</v>
      </c>
      <c r="HK1565" s="471">
        <v>0</v>
      </c>
      <c r="HL1565" s="496">
        <v>0</v>
      </c>
      <c r="HM1565" s="503">
        <v>200</v>
      </c>
      <c r="HN1565" s="471">
        <v>0</v>
      </c>
      <c r="HO1565" s="471">
        <v>0</v>
      </c>
      <c r="HP1565" s="471">
        <v>0</v>
      </c>
      <c r="HQ1565" s="471">
        <v>0</v>
      </c>
      <c r="HR1565" s="471">
        <v>0</v>
      </c>
      <c r="HS1565" s="471">
        <v>0</v>
      </c>
      <c r="HT1565" s="471">
        <v>0</v>
      </c>
      <c r="HU1565" s="471">
        <v>0</v>
      </c>
      <c r="HV1565" s="496">
        <v>0</v>
      </c>
      <c r="HW1565" s="503">
        <v>250</v>
      </c>
      <c r="HX1565" s="471">
        <v>0</v>
      </c>
      <c r="HY1565" s="471">
        <v>0</v>
      </c>
      <c r="HZ1565" s="471">
        <v>0</v>
      </c>
      <c r="IA1565" s="471">
        <v>0</v>
      </c>
      <c r="IB1565" s="471">
        <v>0</v>
      </c>
      <c r="IC1565" s="471">
        <v>0</v>
      </c>
      <c r="ID1565" s="471">
        <v>0</v>
      </c>
      <c r="IE1565" s="471">
        <v>0</v>
      </c>
      <c r="IF1565" s="496">
        <v>0</v>
      </c>
      <c r="IG1565" s="503">
        <v>300</v>
      </c>
      <c r="IH1565" s="471">
        <v>6</v>
      </c>
      <c r="II1565" s="471">
        <v>7</v>
      </c>
      <c r="IJ1565" s="471">
        <v>2</v>
      </c>
      <c r="IK1565" s="471">
        <v>0</v>
      </c>
      <c r="IL1565" s="471">
        <v>0</v>
      </c>
      <c r="IM1565" s="471">
        <v>0</v>
      </c>
      <c r="IN1565" s="471">
        <v>0</v>
      </c>
      <c r="IO1565" s="471">
        <v>0</v>
      </c>
      <c r="IP1565" s="496">
        <v>15</v>
      </c>
      <c r="IQ1565" s="503">
        <v>0</v>
      </c>
      <c r="IR1565" s="471">
        <v>0</v>
      </c>
      <c r="IS1565" s="471">
        <v>0</v>
      </c>
      <c r="IT1565" s="471">
        <v>0</v>
      </c>
      <c r="IU1565" s="471">
        <v>0</v>
      </c>
      <c r="IV1565" s="471">
        <v>0</v>
      </c>
      <c r="IW1565" s="471">
        <v>0</v>
      </c>
      <c r="IX1565" s="471">
        <v>0</v>
      </c>
      <c r="IY1565" s="471">
        <v>0</v>
      </c>
      <c r="IZ1565" s="496">
        <v>0</v>
      </c>
      <c r="JA1565" s="471">
        <v>6</v>
      </c>
      <c r="JB1565" s="471">
        <v>7</v>
      </c>
      <c r="JC1565" s="471">
        <v>2</v>
      </c>
      <c r="JD1565" s="471">
        <v>0</v>
      </c>
      <c r="JE1565" s="471">
        <v>0</v>
      </c>
      <c r="JF1565" s="471">
        <v>0</v>
      </c>
      <c r="JG1565" s="471">
        <v>0</v>
      </c>
      <c r="JH1565" s="471">
        <v>0</v>
      </c>
      <c r="JI1565" s="471">
        <v>15</v>
      </c>
      <c r="JJ1565" s="503">
        <v>0</v>
      </c>
      <c r="JK1565" s="471">
        <v>86</v>
      </c>
      <c r="JL1565" s="471">
        <v>77</v>
      </c>
      <c r="JM1565" s="471">
        <v>39</v>
      </c>
      <c r="JN1565" s="471">
        <v>24</v>
      </c>
      <c r="JO1565" s="471">
        <v>22</v>
      </c>
      <c r="JP1565" s="471">
        <v>6</v>
      </c>
      <c r="JQ1565" s="471">
        <v>7</v>
      </c>
      <c r="JR1565" s="471">
        <v>2</v>
      </c>
      <c r="JS1565" s="496">
        <v>263</v>
      </c>
      <c r="JT1565" s="503">
        <v>10</v>
      </c>
      <c r="JU1565" s="471">
        <v>0</v>
      </c>
      <c r="JV1565" s="471">
        <v>0</v>
      </c>
      <c r="JW1565" s="471">
        <v>0</v>
      </c>
      <c r="JX1565" s="471">
        <v>0</v>
      </c>
      <c r="JY1565" s="471">
        <v>0</v>
      </c>
      <c r="JZ1565" s="471">
        <v>0</v>
      </c>
      <c r="KA1565" s="471">
        <v>0</v>
      </c>
      <c r="KB1565" s="471">
        <v>0</v>
      </c>
      <c r="KC1565" s="496">
        <v>0</v>
      </c>
      <c r="KD1565" s="503">
        <v>50</v>
      </c>
      <c r="KE1565" s="471">
        <v>4</v>
      </c>
      <c r="KF1565" s="471">
        <v>2</v>
      </c>
      <c r="KG1565" s="471">
        <v>1</v>
      </c>
      <c r="KH1565" s="471">
        <v>1</v>
      </c>
      <c r="KI1565" s="471">
        <v>0</v>
      </c>
      <c r="KJ1565" s="471">
        <v>0</v>
      </c>
      <c r="KK1565" s="471">
        <v>0</v>
      </c>
      <c r="KL1565" s="471">
        <v>0</v>
      </c>
      <c r="KM1565" s="496">
        <v>8</v>
      </c>
      <c r="KN1565" s="503">
        <v>0</v>
      </c>
      <c r="KO1565" s="471">
        <v>0</v>
      </c>
      <c r="KP1565" s="471">
        <v>0</v>
      </c>
      <c r="KQ1565" s="471">
        <v>0</v>
      </c>
      <c r="KR1565" s="471">
        <v>0</v>
      </c>
      <c r="KS1565" s="471">
        <v>0</v>
      </c>
      <c r="KT1565" s="471">
        <v>0</v>
      </c>
      <c r="KU1565" s="471">
        <v>0</v>
      </c>
      <c r="KV1565" s="471">
        <v>0</v>
      </c>
      <c r="KW1565" s="496">
        <v>0</v>
      </c>
      <c r="KX1565" s="471">
        <v>90</v>
      </c>
      <c r="KY1565" s="471">
        <v>79</v>
      </c>
      <c r="KZ1565" s="471">
        <v>40</v>
      </c>
      <c r="LA1565" s="471">
        <v>25</v>
      </c>
      <c r="LB1565" s="471">
        <v>22</v>
      </c>
      <c r="LC1565" s="471">
        <v>6</v>
      </c>
      <c r="LD1565" s="471">
        <v>7</v>
      </c>
      <c r="LE1565" s="471">
        <v>2</v>
      </c>
      <c r="LF1565" s="496">
        <v>271</v>
      </c>
      <c r="LG1565" s="262"/>
      <c r="LH1565" s="262"/>
      <c r="LI1565" s="262"/>
      <c r="LJ1565" s="262"/>
      <c r="LK1565" s="262"/>
      <c r="LL1565" s="262"/>
      <c r="LM1565" s="262"/>
      <c r="LN1565" s="262"/>
      <c r="LO1565" s="262"/>
      <c r="LP1565" s="262"/>
      <c r="LQ1565" s="262"/>
      <c r="LR1565" s="262"/>
      <c r="LS1565" s="262"/>
      <c r="LT1565" s="262"/>
      <c r="LU1565" s="262"/>
      <c r="LV1565" s="262"/>
      <c r="LW1565" s="262"/>
      <c r="LX1565" s="262"/>
      <c r="LY1565" s="262"/>
      <c r="LZ1565" s="262"/>
      <c r="MA1565" s="262"/>
      <c r="MB1565" s="262"/>
      <c r="MC1565" s="262"/>
      <c r="MD1565" s="262"/>
      <c r="ME1565" s="262"/>
      <c r="MF1565" s="262"/>
      <c r="MG1565" s="262"/>
      <c r="MH1565" s="262"/>
      <c r="MI1565" s="262"/>
      <c r="MJ1565" s="262"/>
      <c r="MK1565" s="262"/>
      <c r="ML1565" s="262"/>
      <c r="MM1565" s="262"/>
      <c r="MN1565" s="262"/>
      <c r="MO1565" s="262"/>
      <c r="MP1565" s="262"/>
      <c r="MQ1565" s="262"/>
      <c r="MR1565" s="262"/>
      <c r="MS1565" s="262"/>
      <c r="MT1565" s="262"/>
      <c r="MU1565" s="262"/>
    </row>
    <row r="1566" spans="1:359" x14ac:dyDescent="0.2">
      <c r="A1566" s="241" t="s">
        <v>539</v>
      </c>
      <c r="B1566" s="476" t="s">
        <v>1109</v>
      </c>
      <c r="C1566" s="326" t="s">
        <v>626</v>
      </c>
      <c r="D1566" s="283" t="s">
        <v>540</v>
      </c>
      <c r="E1566" s="503">
        <v>0</v>
      </c>
      <c r="F1566" s="471">
        <v>619</v>
      </c>
      <c r="G1566" s="471">
        <v>390</v>
      </c>
      <c r="H1566" s="471">
        <v>309</v>
      </c>
      <c r="I1566" s="471">
        <v>150</v>
      </c>
      <c r="J1566" s="471">
        <v>78</v>
      </c>
      <c r="K1566" s="471">
        <v>21</v>
      </c>
      <c r="L1566" s="471">
        <v>9</v>
      </c>
      <c r="M1566" s="471">
        <v>6</v>
      </c>
      <c r="N1566" s="496">
        <v>1582</v>
      </c>
      <c r="O1566" s="503">
        <v>10</v>
      </c>
      <c r="P1566" s="471">
        <v>0</v>
      </c>
      <c r="Q1566" s="471">
        <v>0</v>
      </c>
      <c r="R1566" s="471">
        <v>0</v>
      </c>
      <c r="S1566" s="471">
        <v>0</v>
      </c>
      <c r="T1566" s="471">
        <v>0</v>
      </c>
      <c r="U1566" s="471">
        <v>0</v>
      </c>
      <c r="V1566" s="471">
        <v>0</v>
      </c>
      <c r="W1566" s="471">
        <v>0</v>
      </c>
      <c r="X1566" s="496">
        <v>0</v>
      </c>
      <c r="Y1566" s="503">
        <v>25</v>
      </c>
      <c r="Z1566" s="471">
        <v>0</v>
      </c>
      <c r="AA1566" s="471">
        <v>0</v>
      </c>
      <c r="AB1566" s="471">
        <v>0</v>
      </c>
      <c r="AC1566" s="471">
        <v>0</v>
      </c>
      <c r="AD1566" s="471">
        <v>0</v>
      </c>
      <c r="AE1566" s="471">
        <v>0</v>
      </c>
      <c r="AF1566" s="471">
        <v>0</v>
      </c>
      <c r="AG1566" s="471">
        <v>0</v>
      </c>
      <c r="AH1566" s="496">
        <v>0</v>
      </c>
      <c r="AI1566" s="503">
        <v>50</v>
      </c>
      <c r="AJ1566" s="471">
        <v>0</v>
      </c>
      <c r="AK1566" s="471">
        <v>0</v>
      </c>
      <c r="AL1566" s="471">
        <v>0</v>
      </c>
      <c r="AM1566" s="471">
        <v>0</v>
      </c>
      <c r="AN1566" s="471">
        <v>0</v>
      </c>
      <c r="AO1566" s="471">
        <v>0</v>
      </c>
      <c r="AP1566" s="471">
        <v>0</v>
      </c>
      <c r="AQ1566" s="471">
        <v>0</v>
      </c>
      <c r="AR1566" s="496">
        <v>0</v>
      </c>
      <c r="AS1566" s="503">
        <v>100</v>
      </c>
      <c r="AT1566" s="471">
        <v>44</v>
      </c>
      <c r="AU1566" s="471">
        <v>10</v>
      </c>
      <c r="AV1566" s="471">
        <v>15</v>
      </c>
      <c r="AW1566" s="471">
        <v>11</v>
      </c>
      <c r="AX1566" s="471">
        <v>7</v>
      </c>
      <c r="AY1566" s="471">
        <v>4</v>
      </c>
      <c r="AZ1566" s="471">
        <v>2</v>
      </c>
      <c r="BA1566" s="471">
        <v>0</v>
      </c>
      <c r="BB1566" s="496">
        <v>93</v>
      </c>
      <c r="BC1566" s="503">
        <v>0</v>
      </c>
      <c r="BD1566" s="471">
        <v>0</v>
      </c>
      <c r="BE1566" s="471">
        <v>0</v>
      </c>
      <c r="BF1566" s="471">
        <v>0</v>
      </c>
      <c r="BG1566" s="471">
        <v>0</v>
      </c>
      <c r="BH1566" s="471">
        <v>0</v>
      </c>
      <c r="BI1566" s="471">
        <v>0</v>
      </c>
      <c r="BJ1566" s="471">
        <v>0</v>
      </c>
      <c r="BK1566" s="471">
        <v>0</v>
      </c>
      <c r="BL1566" s="496">
        <v>0</v>
      </c>
      <c r="BM1566" s="471">
        <v>44</v>
      </c>
      <c r="BN1566" s="471">
        <v>10</v>
      </c>
      <c r="BO1566" s="471">
        <v>15</v>
      </c>
      <c r="BP1566" s="471">
        <v>11</v>
      </c>
      <c r="BQ1566" s="471">
        <v>7</v>
      </c>
      <c r="BR1566" s="471">
        <v>4</v>
      </c>
      <c r="BS1566" s="471">
        <v>2</v>
      </c>
      <c r="BT1566" s="471">
        <v>0</v>
      </c>
      <c r="BU1566" s="496">
        <v>93</v>
      </c>
      <c r="BV1566" s="471">
        <v>663</v>
      </c>
      <c r="BW1566" s="471">
        <v>400</v>
      </c>
      <c r="BX1566" s="471">
        <v>324</v>
      </c>
      <c r="BY1566" s="471">
        <v>161</v>
      </c>
      <c r="BZ1566" s="471">
        <v>85</v>
      </c>
      <c r="CA1566" s="471">
        <v>25</v>
      </c>
      <c r="CB1566" s="471">
        <v>11</v>
      </c>
      <c r="CC1566" s="471">
        <v>6</v>
      </c>
      <c r="CD1566" s="496">
        <v>1675</v>
      </c>
      <c r="CE1566" s="503">
        <v>10</v>
      </c>
      <c r="CF1566" s="471">
        <v>0</v>
      </c>
      <c r="CG1566" s="471">
        <v>0</v>
      </c>
      <c r="CH1566" s="471">
        <v>0</v>
      </c>
      <c r="CI1566" s="471">
        <v>0</v>
      </c>
      <c r="CJ1566" s="471">
        <v>0</v>
      </c>
      <c r="CK1566" s="471">
        <v>0</v>
      </c>
      <c r="CL1566" s="471">
        <v>0</v>
      </c>
      <c r="CM1566" s="471">
        <v>0</v>
      </c>
      <c r="CN1566" s="496">
        <v>0</v>
      </c>
      <c r="CO1566" s="503">
        <v>25</v>
      </c>
      <c r="CP1566" s="471">
        <v>0</v>
      </c>
      <c r="CQ1566" s="471">
        <v>0</v>
      </c>
      <c r="CR1566" s="471">
        <v>0</v>
      </c>
      <c r="CS1566" s="471">
        <v>0</v>
      </c>
      <c r="CT1566" s="471">
        <v>0</v>
      </c>
      <c r="CU1566" s="471">
        <v>0</v>
      </c>
      <c r="CV1566" s="471">
        <v>0</v>
      </c>
      <c r="CW1566" s="471">
        <v>0</v>
      </c>
      <c r="CX1566" s="496">
        <v>0</v>
      </c>
      <c r="CY1566" s="503">
        <v>50</v>
      </c>
      <c r="CZ1566" s="471">
        <v>0</v>
      </c>
      <c r="DA1566" s="471">
        <v>0</v>
      </c>
      <c r="DB1566" s="471">
        <v>0</v>
      </c>
      <c r="DC1566" s="471">
        <v>0</v>
      </c>
      <c r="DD1566" s="471">
        <v>0</v>
      </c>
      <c r="DE1566" s="471">
        <v>0</v>
      </c>
      <c r="DF1566" s="471">
        <v>0</v>
      </c>
      <c r="DG1566" s="471">
        <v>0</v>
      </c>
      <c r="DH1566" s="496">
        <v>0</v>
      </c>
      <c r="DI1566" s="503">
        <v>100</v>
      </c>
      <c r="DJ1566" s="471">
        <v>0</v>
      </c>
      <c r="DK1566" s="471">
        <v>0</v>
      </c>
      <c r="DL1566" s="471">
        <v>0</v>
      </c>
      <c r="DM1566" s="471">
        <v>0</v>
      </c>
      <c r="DN1566" s="471">
        <v>0</v>
      </c>
      <c r="DO1566" s="471">
        <v>0</v>
      </c>
      <c r="DP1566" s="471">
        <v>0</v>
      </c>
      <c r="DQ1566" s="471">
        <v>0</v>
      </c>
      <c r="DR1566" s="496">
        <v>0</v>
      </c>
      <c r="DS1566" s="503">
        <v>0</v>
      </c>
      <c r="DT1566" s="471">
        <v>0</v>
      </c>
      <c r="DU1566" s="471">
        <v>0</v>
      </c>
      <c r="DV1566" s="471">
        <v>0</v>
      </c>
      <c r="DW1566" s="471">
        <v>0</v>
      </c>
      <c r="DX1566" s="471">
        <v>0</v>
      </c>
      <c r="DY1566" s="471">
        <v>0</v>
      </c>
      <c r="DZ1566" s="471">
        <v>0</v>
      </c>
      <c r="EA1566" s="471">
        <v>0</v>
      </c>
      <c r="EB1566" s="496">
        <v>0</v>
      </c>
      <c r="EC1566" s="471">
        <v>0</v>
      </c>
      <c r="ED1566" s="471">
        <v>0</v>
      </c>
      <c r="EE1566" s="471">
        <v>0</v>
      </c>
      <c r="EF1566" s="471">
        <v>0</v>
      </c>
      <c r="EG1566" s="471">
        <v>0</v>
      </c>
      <c r="EH1566" s="471">
        <v>0</v>
      </c>
      <c r="EI1566" s="471">
        <v>0</v>
      </c>
      <c r="EJ1566" s="471">
        <v>0</v>
      </c>
      <c r="EK1566" s="496">
        <v>0</v>
      </c>
      <c r="EL1566" s="518">
        <v>50</v>
      </c>
      <c r="EM1566" s="471">
        <v>0</v>
      </c>
      <c r="EN1566" s="471">
        <v>0</v>
      </c>
      <c r="EO1566" s="471">
        <v>0</v>
      </c>
      <c r="EP1566" s="471">
        <v>0</v>
      </c>
      <c r="EQ1566" s="471">
        <v>0</v>
      </c>
      <c r="ER1566" s="471">
        <v>0</v>
      </c>
      <c r="ES1566" s="471">
        <v>0</v>
      </c>
      <c r="ET1566" s="471">
        <v>0</v>
      </c>
      <c r="EU1566" s="496">
        <v>0</v>
      </c>
      <c r="EV1566" s="503">
        <v>100</v>
      </c>
      <c r="EW1566" s="471">
        <v>0</v>
      </c>
      <c r="EX1566" s="471">
        <v>0</v>
      </c>
      <c r="EY1566" s="471">
        <v>0</v>
      </c>
      <c r="EZ1566" s="471">
        <v>0</v>
      </c>
      <c r="FA1566" s="471">
        <v>0</v>
      </c>
      <c r="FB1566" s="471">
        <v>0</v>
      </c>
      <c r="FC1566" s="471">
        <v>0</v>
      </c>
      <c r="FD1566" s="471">
        <v>0</v>
      </c>
      <c r="FE1566" s="496">
        <v>0</v>
      </c>
      <c r="FF1566" s="503">
        <v>150</v>
      </c>
      <c r="FG1566" s="471">
        <v>0</v>
      </c>
      <c r="FH1566" s="471">
        <v>0</v>
      </c>
      <c r="FI1566" s="471">
        <v>0</v>
      </c>
      <c r="FJ1566" s="471">
        <v>0</v>
      </c>
      <c r="FK1566" s="471">
        <v>0</v>
      </c>
      <c r="FL1566" s="471">
        <v>0</v>
      </c>
      <c r="FM1566" s="471">
        <v>0</v>
      </c>
      <c r="FN1566" s="471">
        <v>0</v>
      </c>
      <c r="FO1566" s="496">
        <v>0</v>
      </c>
      <c r="FP1566" s="503">
        <v>200</v>
      </c>
      <c r="FQ1566" s="471">
        <v>0</v>
      </c>
      <c r="FR1566" s="471">
        <v>0</v>
      </c>
      <c r="FS1566" s="471">
        <v>0</v>
      </c>
      <c r="FT1566" s="471">
        <v>0</v>
      </c>
      <c r="FU1566" s="471">
        <v>0</v>
      </c>
      <c r="FV1566" s="471">
        <v>0</v>
      </c>
      <c r="FW1566" s="471">
        <v>0</v>
      </c>
      <c r="FX1566" s="471">
        <v>0</v>
      </c>
      <c r="FY1566" s="496">
        <v>0</v>
      </c>
      <c r="FZ1566" s="503">
        <v>0</v>
      </c>
      <c r="GA1566" s="471">
        <v>0</v>
      </c>
      <c r="GB1566" s="471">
        <v>0</v>
      </c>
      <c r="GC1566" s="471">
        <v>0</v>
      </c>
      <c r="GD1566" s="471">
        <v>0</v>
      </c>
      <c r="GE1566" s="471">
        <v>0</v>
      </c>
      <c r="GF1566" s="471">
        <v>0</v>
      </c>
      <c r="GG1566" s="471">
        <v>0</v>
      </c>
      <c r="GH1566" s="471">
        <v>0</v>
      </c>
      <c r="GI1566" s="496">
        <v>0</v>
      </c>
      <c r="GJ1566" s="471">
        <v>0</v>
      </c>
      <c r="GK1566" s="471">
        <v>0</v>
      </c>
      <c r="GL1566" s="471">
        <v>0</v>
      </c>
      <c r="GM1566" s="471">
        <v>0</v>
      </c>
      <c r="GN1566" s="471">
        <v>0</v>
      </c>
      <c r="GO1566" s="471">
        <v>0</v>
      </c>
      <c r="GP1566" s="471">
        <v>0</v>
      </c>
      <c r="GQ1566" s="471">
        <v>0</v>
      </c>
      <c r="GR1566" s="496">
        <v>0</v>
      </c>
      <c r="GS1566" s="503">
        <v>100</v>
      </c>
      <c r="GT1566" s="471">
        <v>0</v>
      </c>
      <c r="GU1566" s="471">
        <v>0</v>
      </c>
      <c r="GV1566" s="471">
        <v>0</v>
      </c>
      <c r="GW1566" s="471">
        <v>0</v>
      </c>
      <c r="GX1566" s="471">
        <v>0</v>
      </c>
      <c r="GY1566" s="471">
        <v>0</v>
      </c>
      <c r="GZ1566" s="471">
        <v>0</v>
      </c>
      <c r="HA1566" s="471">
        <v>0</v>
      </c>
      <c r="HB1566" s="496">
        <v>0</v>
      </c>
      <c r="HC1566" s="503">
        <v>150</v>
      </c>
      <c r="HD1566" s="471">
        <v>0</v>
      </c>
      <c r="HE1566" s="471">
        <v>0</v>
      </c>
      <c r="HF1566" s="471">
        <v>0</v>
      </c>
      <c r="HG1566" s="471">
        <v>0</v>
      </c>
      <c r="HH1566" s="471">
        <v>0</v>
      </c>
      <c r="HI1566" s="471">
        <v>0</v>
      </c>
      <c r="HJ1566" s="471">
        <v>0</v>
      </c>
      <c r="HK1566" s="471">
        <v>0</v>
      </c>
      <c r="HL1566" s="496">
        <v>0</v>
      </c>
      <c r="HM1566" s="503">
        <v>200</v>
      </c>
      <c r="HN1566" s="471">
        <v>0</v>
      </c>
      <c r="HO1566" s="471">
        <v>0</v>
      </c>
      <c r="HP1566" s="471">
        <v>0</v>
      </c>
      <c r="HQ1566" s="471">
        <v>0</v>
      </c>
      <c r="HR1566" s="471">
        <v>0</v>
      </c>
      <c r="HS1566" s="471">
        <v>0</v>
      </c>
      <c r="HT1566" s="471">
        <v>0</v>
      </c>
      <c r="HU1566" s="471">
        <v>0</v>
      </c>
      <c r="HV1566" s="496">
        <v>0</v>
      </c>
      <c r="HW1566" s="503">
        <v>250</v>
      </c>
      <c r="HX1566" s="471">
        <v>0</v>
      </c>
      <c r="HY1566" s="471">
        <v>0</v>
      </c>
      <c r="HZ1566" s="471">
        <v>0</v>
      </c>
      <c r="IA1566" s="471">
        <v>0</v>
      </c>
      <c r="IB1566" s="471">
        <v>0</v>
      </c>
      <c r="IC1566" s="471">
        <v>0</v>
      </c>
      <c r="ID1566" s="471">
        <v>0</v>
      </c>
      <c r="IE1566" s="471">
        <v>0</v>
      </c>
      <c r="IF1566" s="496">
        <v>0</v>
      </c>
      <c r="IG1566" s="503">
        <v>300</v>
      </c>
      <c r="IH1566" s="471">
        <v>0</v>
      </c>
      <c r="II1566" s="471">
        <v>0</v>
      </c>
      <c r="IJ1566" s="471">
        <v>0</v>
      </c>
      <c r="IK1566" s="471">
        <v>0</v>
      </c>
      <c r="IL1566" s="471">
        <v>0</v>
      </c>
      <c r="IM1566" s="471">
        <v>0</v>
      </c>
      <c r="IN1566" s="471">
        <v>0</v>
      </c>
      <c r="IO1566" s="471">
        <v>0</v>
      </c>
      <c r="IP1566" s="496">
        <v>0</v>
      </c>
      <c r="IQ1566" s="503">
        <v>0</v>
      </c>
      <c r="IR1566" s="471">
        <v>0</v>
      </c>
      <c r="IS1566" s="471">
        <v>0</v>
      </c>
      <c r="IT1566" s="471">
        <v>0</v>
      </c>
      <c r="IU1566" s="471">
        <v>0</v>
      </c>
      <c r="IV1566" s="471">
        <v>0</v>
      </c>
      <c r="IW1566" s="471">
        <v>0</v>
      </c>
      <c r="IX1566" s="471">
        <v>0</v>
      </c>
      <c r="IY1566" s="471">
        <v>0</v>
      </c>
      <c r="IZ1566" s="496">
        <v>0</v>
      </c>
      <c r="JA1566" s="471">
        <v>0</v>
      </c>
      <c r="JB1566" s="471">
        <v>0</v>
      </c>
      <c r="JC1566" s="471">
        <v>0</v>
      </c>
      <c r="JD1566" s="471">
        <v>0</v>
      </c>
      <c r="JE1566" s="471">
        <v>0</v>
      </c>
      <c r="JF1566" s="471">
        <v>0</v>
      </c>
      <c r="JG1566" s="471">
        <v>0</v>
      </c>
      <c r="JH1566" s="471">
        <v>0</v>
      </c>
      <c r="JI1566" s="471">
        <v>0</v>
      </c>
      <c r="JJ1566" s="503">
        <v>0</v>
      </c>
      <c r="JK1566" s="471">
        <v>482</v>
      </c>
      <c r="JL1566" s="471">
        <v>275</v>
      </c>
      <c r="JM1566" s="471">
        <v>363</v>
      </c>
      <c r="JN1566" s="471">
        <v>205</v>
      </c>
      <c r="JO1566" s="471">
        <v>76</v>
      </c>
      <c r="JP1566" s="471">
        <v>38</v>
      </c>
      <c r="JQ1566" s="471">
        <v>28</v>
      </c>
      <c r="JR1566" s="471">
        <v>4</v>
      </c>
      <c r="JS1566" s="496">
        <v>1471</v>
      </c>
      <c r="JT1566" s="503">
        <v>10</v>
      </c>
      <c r="JU1566" s="471">
        <v>0</v>
      </c>
      <c r="JV1566" s="471">
        <v>0</v>
      </c>
      <c r="JW1566" s="471">
        <v>0</v>
      </c>
      <c r="JX1566" s="471">
        <v>0</v>
      </c>
      <c r="JY1566" s="471">
        <v>0</v>
      </c>
      <c r="JZ1566" s="471">
        <v>0</v>
      </c>
      <c r="KA1566" s="471">
        <v>0</v>
      </c>
      <c r="KB1566" s="471">
        <v>0</v>
      </c>
      <c r="KC1566" s="496">
        <v>0</v>
      </c>
      <c r="KD1566" s="503">
        <v>50</v>
      </c>
      <c r="KE1566" s="471">
        <v>4</v>
      </c>
      <c r="KF1566" s="471">
        <v>0</v>
      </c>
      <c r="KG1566" s="471">
        <v>2</v>
      </c>
      <c r="KH1566" s="471">
        <v>3</v>
      </c>
      <c r="KI1566" s="471">
        <v>2</v>
      </c>
      <c r="KJ1566" s="471">
        <v>0</v>
      </c>
      <c r="KK1566" s="471">
        <v>0</v>
      </c>
      <c r="KL1566" s="471">
        <v>0</v>
      </c>
      <c r="KM1566" s="496">
        <v>11</v>
      </c>
      <c r="KN1566" s="503">
        <v>0</v>
      </c>
      <c r="KO1566" s="471">
        <v>0</v>
      </c>
      <c r="KP1566" s="471">
        <v>0</v>
      </c>
      <c r="KQ1566" s="471">
        <v>0</v>
      </c>
      <c r="KR1566" s="471">
        <v>0</v>
      </c>
      <c r="KS1566" s="471">
        <v>0</v>
      </c>
      <c r="KT1566" s="471">
        <v>0</v>
      </c>
      <c r="KU1566" s="471">
        <v>0</v>
      </c>
      <c r="KV1566" s="471">
        <v>0</v>
      </c>
      <c r="KW1566" s="496">
        <v>0</v>
      </c>
      <c r="KX1566" s="471">
        <v>486</v>
      </c>
      <c r="KY1566" s="471">
        <v>275</v>
      </c>
      <c r="KZ1566" s="471">
        <v>365</v>
      </c>
      <c r="LA1566" s="471">
        <v>208</v>
      </c>
      <c r="LB1566" s="471">
        <v>78</v>
      </c>
      <c r="LC1566" s="471">
        <v>38</v>
      </c>
      <c r="LD1566" s="471">
        <v>28</v>
      </c>
      <c r="LE1566" s="471">
        <v>4</v>
      </c>
      <c r="LF1566" s="496">
        <v>1482</v>
      </c>
      <c r="LG1566" s="262"/>
      <c r="LH1566" s="262"/>
      <c r="LI1566" s="262"/>
      <c r="LJ1566" s="262"/>
      <c r="LK1566" s="262"/>
      <c r="LL1566" s="262"/>
      <c r="LM1566" s="262"/>
      <c r="LN1566" s="262"/>
      <c r="LO1566" s="262"/>
      <c r="LP1566" s="262"/>
      <c r="LQ1566" s="262"/>
      <c r="LR1566" s="262"/>
      <c r="LS1566" s="262"/>
      <c r="LT1566" s="262"/>
      <c r="LU1566" s="262"/>
      <c r="LV1566" s="262"/>
      <c r="LW1566" s="262"/>
      <c r="LX1566" s="262"/>
      <c r="LY1566" s="262"/>
      <c r="LZ1566" s="262"/>
      <c r="MA1566" s="262"/>
      <c r="MB1566" s="262"/>
      <c r="MC1566" s="262"/>
      <c r="MD1566" s="262"/>
      <c r="ME1566" s="262"/>
      <c r="MF1566" s="262"/>
      <c r="MG1566" s="262"/>
      <c r="MH1566" s="262"/>
      <c r="MI1566" s="262"/>
      <c r="MJ1566" s="262"/>
      <c r="MK1566" s="262"/>
      <c r="ML1566" s="262"/>
      <c r="MM1566" s="262"/>
      <c r="MN1566" s="262"/>
      <c r="MO1566" s="262"/>
      <c r="MP1566" s="262"/>
      <c r="MQ1566" s="262"/>
      <c r="MR1566" s="262"/>
      <c r="MS1566" s="262"/>
      <c r="MT1566" s="262"/>
      <c r="MU1566" s="262"/>
    </row>
    <row r="1567" spans="1:359" x14ac:dyDescent="0.2">
      <c r="A1567" s="241" t="s">
        <v>541</v>
      </c>
      <c r="B1567" s="476" t="s">
        <v>1110</v>
      </c>
      <c r="C1567" s="326" t="s">
        <v>782</v>
      </c>
      <c r="D1567" s="283" t="s">
        <v>542</v>
      </c>
      <c r="E1567" s="503">
        <v>0</v>
      </c>
      <c r="F1567" s="471">
        <v>46</v>
      </c>
      <c r="G1567" s="471">
        <v>41</v>
      </c>
      <c r="H1567" s="471">
        <v>47</v>
      </c>
      <c r="I1567" s="471">
        <v>30</v>
      </c>
      <c r="J1567" s="471">
        <v>15</v>
      </c>
      <c r="K1567" s="471">
        <v>24</v>
      </c>
      <c r="L1567" s="471">
        <v>18</v>
      </c>
      <c r="M1567" s="471">
        <v>6</v>
      </c>
      <c r="N1567" s="496">
        <v>227</v>
      </c>
      <c r="O1567" s="503">
        <v>10</v>
      </c>
      <c r="P1567" s="471">
        <v>0</v>
      </c>
      <c r="Q1567" s="471">
        <v>0</v>
      </c>
      <c r="R1567" s="471">
        <v>0</v>
      </c>
      <c r="S1567" s="471">
        <v>0</v>
      </c>
      <c r="T1567" s="471">
        <v>0</v>
      </c>
      <c r="U1567" s="471">
        <v>0</v>
      </c>
      <c r="V1567" s="471">
        <v>0</v>
      </c>
      <c r="W1567" s="471">
        <v>0</v>
      </c>
      <c r="X1567" s="496">
        <v>0</v>
      </c>
      <c r="Y1567" s="503">
        <v>25</v>
      </c>
      <c r="Z1567" s="471">
        <v>0</v>
      </c>
      <c r="AA1567" s="471">
        <v>0</v>
      </c>
      <c r="AB1567" s="471">
        <v>0</v>
      </c>
      <c r="AC1567" s="471">
        <v>0</v>
      </c>
      <c r="AD1567" s="471">
        <v>0</v>
      </c>
      <c r="AE1567" s="471">
        <v>0</v>
      </c>
      <c r="AF1567" s="471">
        <v>0</v>
      </c>
      <c r="AG1567" s="471">
        <v>0</v>
      </c>
      <c r="AH1567" s="496">
        <v>0</v>
      </c>
      <c r="AI1567" s="503">
        <v>50</v>
      </c>
      <c r="AJ1567" s="471">
        <v>0</v>
      </c>
      <c r="AK1567" s="471">
        <v>0</v>
      </c>
      <c r="AL1567" s="471">
        <v>0</v>
      </c>
      <c r="AM1567" s="471">
        <v>0</v>
      </c>
      <c r="AN1567" s="471">
        <v>0</v>
      </c>
      <c r="AO1567" s="471">
        <v>0</v>
      </c>
      <c r="AP1567" s="471">
        <v>0</v>
      </c>
      <c r="AQ1567" s="471">
        <v>0</v>
      </c>
      <c r="AR1567" s="496">
        <v>0</v>
      </c>
      <c r="AS1567" s="503">
        <v>100</v>
      </c>
      <c r="AT1567" s="471">
        <v>13</v>
      </c>
      <c r="AU1567" s="471">
        <v>37</v>
      </c>
      <c r="AV1567" s="471">
        <v>46</v>
      </c>
      <c r="AW1567" s="471">
        <v>26</v>
      </c>
      <c r="AX1567" s="471">
        <v>21</v>
      </c>
      <c r="AY1567" s="471">
        <v>8</v>
      </c>
      <c r="AZ1567" s="471">
        <v>13</v>
      </c>
      <c r="BA1567" s="471">
        <v>2</v>
      </c>
      <c r="BB1567" s="496">
        <v>166</v>
      </c>
      <c r="BC1567" s="503">
        <v>0</v>
      </c>
      <c r="BD1567" s="471">
        <v>0</v>
      </c>
      <c r="BE1567" s="471">
        <v>0</v>
      </c>
      <c r="BF1567" s="471">
        <v>0</v>
      </c>
      <c r="BG1567" s="471">
        <v>0</v>
      </c>
      <c r="BH1567" s="471">
        <v>0</v>
      </c>
      <c r="BI1567" s="471">
        <v>0</v>
      </c>
      <c r="BJ1567" s="471">
        <v>0</v>
      </c>
      <c r="BK1567" s="471">
        <v>0</v>
      </c>
      <c r="BL1567" s="496">
        <v>0</v>
      </c>
      <c r="BM1567" s="471">
        <v>13</v>
      </c>
      <c r="BN1567" s="471">
        <v>37</v>
      </c>
      <c r="BO1567" s="471">
        <v>46</v>
      </c>
      <c r="BP1567" s="471">
        <v>26</v>
      </c>
      <c r="BQ1567" s="471">
        <v>21</v>
      </c>
      <c r="BR1567" s="471">
        <v>8</v>
      </c>
      <c r="BS1567" s="471">
        <v>13</v>
      </c>
      <c r="BT1567" s="471">
        <v>2</v>
      </c>
      <c r="BU1567" s="496">
        <v>166</v>
      </c>
      <c r="BV1567" s="471">
        <v>59</v>
      </c>
      <c r="BW1567" s="471">
        <v>78</v>
      </c>
      <c r="BX1567" s="471">
        <v>93</v>
      </c>
      <c r="BY1567" s="471">
        <v>56</v>
      </c>
      <c r="BZ1567" s="471">
        <v>36</v>
      </c>
      <c r="CA1567" s="471">
        <v>32</v>
      </c>
      <c r="CB1567" s="471">
        <v>31</v>
      </c>
      <c r="CC1567" s="471">
        <v>8</v>
      </c>
      <c r="CD1567" s="496">
        <v>393</v>
      </c>
      <c r="CE1567" s="503">
        <v>10</v>
      </c>
      <c r="CF1567" s="471">
        <v>0</v>
      </c>
      <c r="CG1567" s="471">
        <v>0</v>
      </c>
      <c r="CH1567" s="471">
        <v>0</v>
      </c>
      <c r="CI1567" s="471">
        <v>0</v>
      </c>
      <c r="CJ1567" s="471">
        <v>0</v>
      </c>
      <c r="CK1567" s="471">
        <v>0</v>
      </c>
      <c r="CL1567" s="471">
        <v>0</v>
      </c>
      <c r="CM1567" s="471">
        <v>0</v>
      </c>
      <c r="CN1567" s="496">
        <v>0</v>
      </c>
      <c r="CO1567" s="503">
        <v>25</v>
      </c>
      <c r="CP1567" s="471">
        <v>0</v>
      </c>
      <c r="CQ1567" s="471">
        <v>0</v>
      </c>
      <c r="CR1567" s="471">
        <v>0</v>
      </c>
      <c r="CS1567" s="471">
        <v>0</v>
      </c>
      <c r="CT1567" s="471">
        <v>0</v>
      </c>
      <c r="CU1567" s="471">
        <v>0</v>
      </c>
      <c r="CV1567" s="471">
        <v>0</v>
      </c>
      <c r="CW1567" s="471">
        <v>0</v>
      </c>
      <c r="CX1567" s="496">
        <v>0</v>
      </c>
      <c r="CY1567" s="503">
        <v>50</v>
      </c>
      <c r="CZ1567" s="471">
        <v>0</v>
      </c>
      <c r="DA1567" s="471">
        <v>0</v>
      </c>
      <c r="DB1567" s="471">
        <v>0</v>
      </c>
      <c r="DC1567" s="471">
        <v>0</v>
      </c>
      <c r="DD1567" s="471">
        <v>0</v>
      </c>
      <c r="DE1567" s="471">
        <v>0</v>
      </c>
      <c r="DF1567" s="471">
        <v>0</v>
      </c>
      <c r="DG1567" s="471">
        <v>0</v>
      </c>
      <c r="DH1567" s="496">
        <v>0</v>
      </c>
      <c r="DI1567" s="503">
        <v>100</v>
      </c>
      <c r="DJ1567" s="471">
        <v>4</v>
      </c>
      <c r="DK1567" s="471">
        <v>6</v>
      </c>
      <c r="DL1567" s="471">
        <v>1</v>
      </c>
      <c r="DM1567" s="471">
        <v>4</v>
      </c>
      <c r="DN1567" s="471">
        <v>0</v>
      </c>
      <c r="DO1567" s="471">
        <v>1</v>
      </c>
      <c r="DP1567" s="471">
        <v>2</v>
      </c>
      <c r="DQ1567" s="471">
        <v>0</v>
      </c>
      <c r="DR1567" s="496">
        <v>18</v>
      </c>
      <c r="DS1567" s="503">
        <v>0</v>
      </c>
      <c r="DT1567" s="471">
        <v>0</v>
      </c>
      <c r="DU1567" s="471">
        <v>0</v>
      </c>
      <c r="DV1567" s="471">
        <v>0</v>
      </c>
      <c r="DW1567" s="471">
        <v>0</v>
      </c>
      <c r="DX1567" s="471">
        <v>0</v>
      </c>
      <c r="DY1567" s="471">
        <v>0</v>
      </c>
      <c r="DZ1567" s="471">
        <v>0</v>
      </c>
      <c r="EA1567" s="471">
        <v>0</v>
      </c>
      <c r="EB1567" s="496">
        <v>0</v>
      </c>
      <c r="EC1567" s="471">
        <v>4</v>
      </c>
      <c r="ED1567" s="471">
        <v>6</v>
      </c>
      <c r="EE1567" s="471">
        <v>1</v>
      </c>
      <c r="EF1567" s="471">
        <v>4</v>
      </c>
      <c r="EG1567" s="471">
        <v>0</v>
      </c>
      <c r="EH1567" s="471">
        <v>1</v>
      </c>
      <c r="EI1567" s="471">
        <v>2</v>
      </c>
      <c r="EJ1567" s="471">
        <v>0</v>
      </c>
      <c r="EK1567" s="496">
        <v>18</v>
      </c>
      <c r="EL1567" s="518">
        <v>50</v>
      </c>
      <c r="EM1567" s="471">
        <v>0</v>
      </c>
      <c r="EN1567" s="471">
        <v>0</v>
      </c>
      <c r="EO1567" s="471">
        <v>0</v>
      </c>
      <c r="EP1567" s="471">
        <v>0</v>
      </c>
      <c r="EQ1567" s="471">
        <v>0</v>
      </c>
      <c r="ER1567" s="471">
        <v>0</v>
      </c>
      <c r="ES1567" s="471">
        <v>0</v>
      </c>
      <c r="ET1567" s="471">
        <v>0</v>
      </c>
      <c r="EU1567" s="496">
        <v>0</v>
      </c>
      <c r="EV1567" s="503">
        <v>100</v>
      </c>
      <c r="EW1567" s="471">
        <v>0</v>
      </c>
      <c r="EX1567" s="471">
        <v>0</v>
      </c>
      <c r="EY1567" s="471">
        <v>0</v>
      </c>
      <c r="EZ1567" s="471">
        <v>0</v>
      </c>
      <c r="FA1567" s="471">
        <v>0</v>
      </c>
      <c r="FB1567" s="471">
        <v>0</v>
      </c>
      <c r="FC1567" s="471">
        <v>0</v>
      </c>
      <c r="FD1567" s="471">
        <v>0</v>
      </c>
      <c r="FE1567" s="496">
        <v>0</v>
      </c>
      <c r="FF1567" s="503">
        <v>150</v>
      </c>
      <c r="FG1567" s="471">
        <v>0</v>
      </c>
      <c r="FH1567" s="471">
        <v>0</v>
      </c>
      <c r="FI1567" s="471">
        <v>0</v>
      </c>
      <c r="FJ1567" s="471">
        <v>0</v>
      </c>
      <c r="FK1567" s="471">
        <v>0</v>
      </c>
      <c r="FL1567" s="471">
        <v>0</v>
      </c>
      <c r="FM1567" s="471">
        <v>0</v>
      </c>
      <c r="FN1567" s="471">
        <v>0</v>
      </c>
      <c r="FO1567" s="496">
        <v>0</v>
      </c>
      <c r="FP1567" s="503">
        <v>200</v>
      </c>
      <c r="FQ1567" s="471">
        <v>2</v>
      </c>
      <c r="FR1567" s="471">
        <v>2</v>
      </c>
      <c r="FS1567" s="471">
        <v>2</v>
      </c>
      <c r="FT1567" s="471">
        <v>1</v>
      </c>
      <c r="FU1567" s="471">
        <v>1</v>
      </c>
      <c r="FV1567" s="471">
        <v>1</v>
      </c>
      <c r="FW1567" s="471">
        <v>2</v>
      </c>
      <c r="FX1567" s="471">
        <v>0</v>
      </c>
      <c r="FY1567" s="496">
        <v>11</v>
      </c>
      <c r="FZ1567" s="503">
        <v>0</v>
      </c>
      <c r="GA1567" s="471">
        <v>0</v>
      </c>
      <c r="GB1567" s="471">
        <v>0</v>
      </c>
      <c r="GC1567" s="471">
        <v>0</v>
      </c>
      <c r="GD1567" s="471">
        <v>0</v>
      </c>
      <c r="GE1567" s="471">
        <v>0</v>
      </c>
      <c r="GF1567" s="471">
        <v>0</v>
      </c>
      <c r="GG1567" s="471">
        <v>0</v>
      </c>
      <c r="GH1567" s="471">
        <v>0</v>
      </c>
      <c r="GI1567" s="496">
        <v>0</v>
      </c>
      <c r="GJ1567" s="471">
        <v>2</v>
      </c>
      <c r="GK1567" s="471">
        <v>2</v>
      </c>
      <c r="GL1567" s="471">
        <v>2</v>
      </c>
      <c r="GM1567" s="471">
        <v>1</v>
      </c>
      <c r="GN1567" s="471">
        <v>1</v>
      </c>
      <c r="GO1567" s="471">
        <v>1</v>
      </c>
      <c r="GP1567" s="471">
        <v>2</v>
      </c>
      <c r="GQ1567" s="471">
        <v>0</v>
      </c>
      <c r="GR1567" s="496">
        <v>11</v>
      </c>
      <c r="GS1567" s="503">
        <v>100</v>
      </c>
      <c r="GT1567" s="471">
        <v>0</v>
      </c>
      <c r="GU1567" s="471">
        <v>0</v>
      </c>
      <c r="GV1567" s="471">
        <v>0</v>
      </c>
      <c r="GW1567" s="471">
        <v>0</v>
      </c>
      <c r="GX1567" s="471">
        <v>0</v>
      </c>
      <c r="GY1567" s="471">
        <v>0</v>
      </c>
      <c r="GZ1567" s="471">
        <v>0</v>
      </c>
      <c r="HA1567" s="471">
        <v>0</v>
      </c>
      <c r="HB1567" s="496">
        <v>0</v>
      </c>
      <c r="HC1567" s="503">
        <v>150</v>
      </c>
      <c r="HD1567" s="471">
        <v>0</v>
      </c>
      <c r="HE1567" s="471">
        <v>0</v>
      </c>
      <c r="HF1567" s="471">
        <v>0</v>
      </c>
      <c r="HG1567" s="471">
        <v>0</v>
      </c>
      <c r="HH1567" s="471">
        <v>0</v>
      </c>
      <c r="HI1567" s="471">
        <v>0</v>
      </c>
      <c r="HJ1567" s="471">
        <v>0</v>
      </c>
      <c r="HK1567" s="471">
        <v>0</v>
      </c>
      <c r="HL1567" s="496">
        <v>0</v>
      </c>
      <c r="HM1567" s="503">
        <v>200</v>
      </c>
      <c r="HN1567" s="471">
        <v>0</v>
      </c>
      <c r="HO1567" s="471">
        <v>0</v>
      </c>
      <c r="HP1567" s="471">
        <v>0</v>
      </c>
      <c r="HQ1567" s="471">
        <v>0</v>
      </c>
      <c r="HR1567" s="471">
        <v>0</v>
      </c>
      <c r="HS1567" s="471">
        <v>0</v>
      </c>
      <c r="HT1567" s="471">
        <v>0</v>
      </c>
      <c r="HU1567" s="471">
        <v>0</v>
      </c>
      <c r="HV1567" s="496">
        <v>0</v>
      </c>
      <c r="HW1567" s="503">
        <v>250</v>
      </c>
      <c r="HX1567" s="471">
        <v>0</v>
      </c>
      <c r="HY1567" s="471">
        <v>0</v>
      </c>
      <c r="HZ1567" s="471">
        <v>0</v>
      </c>
      <c r="IA1567" s="471">
        <v>0</v>
      </c>
      <c r="IB1567" s="471">
        <v>0</v>
      </c>
      <c r="IC1567" s="471">
        <v>0</v>
      </c>
      <c r="ID1567" s="471">
        <v>0</v>
      </c>
      <c r="IE1567" s="471">
        <v>0</v>
      </c>
      <c r="IF1567" s="496">
        <v>0</v>
      </c>
      <c r="IG1567" s="503">
        <v>300</v>
      </c>
      <c r="IH1567" s="471">
        <v>1</v>
      </c>
      <c r="II1567" s="471">
        <v>1</v>
      </c>
      <c r="IJ1567" s="471">
        <v>1</v>
      </c>
      <c r="IK1567" s="471">
        <v>1</v>
      </c>
      <c r="IL1567" s="471">
        <v>0</v>
      </c>
      <c r="IM1567" s="471">
        <v>1</v>
      </c>
      <c r="IN1567" s="471">
        <v>0</v>
      </c>
      <c r="IO1567" s="471">
        <v>0</v>
      </c>
      <c r="IP1567" s="496">
        <v>5</v>
      </c>
      <c r="IQ1567" s="503">
        <v>0</v>
      </c>
      <c r="IR1567" s="471">
        <v>0</v>
      </c>
      <c r="IS1567" s="471">
        <v>0</v>
      </c>
      <c r="IT1567" s="471">
        <v>0</v>
      </c>
      <c r="IU1567" s="471">
        <v>0</v>
      </c>
      <c r="IV1567" s="471">
        <v>0</v>
      </c>
      <c r="IW1567" s="471">
        <v>0</v>
      </c>
      <c r="IX1567" s="471">
        <v>0</v>
      </c>
      <c r="IY1567" s="471">
        <v>0</v>
      </c>
      <c r="IZ1567" s="496">
        <v>0</v>
      </c>
      <c r="JA1567" s="471">
        <v>1</v>
      </c>
      <c r="JB1567" s="471">
        <v>1</v>
      </c>
      <c r="JC1567" s="471">
        <v>1</v>
      </c>
      <c r="JD1567" s="471">
        <v>1</v>
      </c>
      <c r="JE1567" s="471">
        <v>0</v>
      </c>
      <c r="JF1567" s="471">
        <v>1</v>
      </c>
      <c r="JG1567" s="471">
        <v>0</v>
      </c>
      <c r="JH1567" s="471">
        <v>0</v>
      </c>
      <c r="JI1567" s="471">
        <v>5</v>
      </c>
      <c r="JJ1567" s="503">
        <v>0</v>
      </c>
      <c r="JK1567" s="471">
        <v>10</v>
      </c>
      <c r="JL1567" s="471">
        <v>8</v>
      </c>
      <c r="JM1567" s="471">
        <v>26</v>
      </c>
      <c r="JN1567" s="471">
        <v>21</v>
      </c>
      <c r="JO1567" s="471">
        <v>19</v>
      </c>
      <c r="JP1567" s="471">
        <v>10</v>
      </c>
      <c r="JQ1567" s="471">
        <v>29</v>
      </c>
      <c r="JR1567" s="471">
        <v>11</v>
      </c>
      <c r="JS1567" s="496">
        <v>134</v>
      </c>
      <c r="JT1567" s="503">
        <v>10</v>
      </c>
      <c r="JU1567" s="471">
        <v>0</v>
      </c>
      <c r="JV1567" s="471">
        <v>0</v>
      </c>
      <c r="JW1567" s="471">
        <v>0</v>
      </c>
      <c r="JX1567" s="471">
        <v>0</v>
      </c>
      <c r="JY1567" s="471">
        <v>0</v>
      </c>
      <c r="JZ1567" s="471">
        <v>0</v>
      </c>
      <c r="KA1567" s="471">
        <v>0</v>
      </c>
      <c r="KB1567" s="471">
        <v>0</v>
      </c>
      <c r="KC1567" s="496">
        <v>0</v>
      </c>
      <c r="KD1567" s="503">
        <v>50</v>
      </c>
      <c r="KE1567" s="471">
        <v>1</v>
      </c>
      <c r="KF1567" s="471">
        <v>1</v>
      </c>
      <c r="KG1567" s="471">
        <v>1</v>
      </c>
      <c r="KH1567" s="471">
        <v>0</v>
      </c>
      <c r="KI1567" s="471">
        <v>0</v>
      </c>
      <c r="KJ1567" s="471">
        <v>1</v>
      </c>
      <c r="KK1567" s="471">
        <v>1</v>
      </c>
      <c r="KL1567" s="471">
        <v>0</v>
      </c>
      <c r="KM1567" s="496">
        <v>5</v>
      </c>
      <c r="KN1567" s="503">
        <v>0</v>
      </c>
      <c r="KO1567" s="471">
        <v>0</v>
      </c>
      <c r="KP1567" s="471">
        <v>0</v>
      </c>
      <c r="KQ1567" s="471">
        <v>0</v>
      </c>
      <c r="KR1567" s="471">
        <v>0</v>
      </c>
      <c r="KS1567" s="471">
        <v>0</v>
      </c>
      <c r="KT1567" s="471">
        <v>0</v>
      </c>
      <c r="KU1567" s="471">
        <v>0</v>
      </c>
      <c r="KV1567" s="471">
        <v>0</v>
      </c>
      <c r="KW1567" s="496">
        <v>0</v>
      </c>
      <c r="KX1567" s="471">
        <v>11</v>
      </c>
      <c r="KY1567" s="471">
        <v>9</v>
      </c>
      <c r="KZ1567" s="471">
        <v>27</v>
      </c>
      <c r="LA1567" s="471">
        <v>21</v>
      </c>
      <c r="LB1567" s="471">
        <v>19</v>
      </c>
      <c r="LC1567" s="471">
        <v>11</v>
      </c>
      <c r="LD1567" s="471">
        <v>30</v>
      </c>
      <c r="LE1567" s="471">
        <v>11</v>
      </c>
      <c r="LF1567" s="496">
        <v>139</v>
      </c>
      <c r="LG1567" s="262"/>
      <c r="LH1567" s="262"/>
      <c r="LI1567" s="262"/>
      <c r="LJ1567" s="262"/>
      <c r="LK1567" s="262"/>
      <c r="LL1567" s="262"/>
      <c r="LM1567" s="262"/>
      <c r="LN1567" s="262"/>
      <c r="LO1567" s="262"/>
      <c r="LP1567" s="262"/>
      <c r="LQ1567" s="262"/>
      <c r="LR1567" s="262"/>
      <c r="LS1567" s="262"/>
      <c r="LT1567" s="262"/>
      <c r="LU1567" s="262"/>
      <c r="LV1567" s="262"/>
      <c r="LW1567" s="262"/>
      <c r="LX1567" s="262"/>
      <c r="LY1567" s="262"/>
      <c r="LZ1567" s="262"/>
      <c r="MA1567" s="262"/>
      <c r="MB1567" s="262"/>
      <c r="MC1567" s="262"/>
      <c r="MD1567" s="262"/>
      <c r="ME1567" s="262"/>
      <c r="MF1567" s="262"/>
      <c r="MG1567" s="262"/>
      <c r="MH1567" s="262"/>
      <c r="MI1567" s="262"/>
      <c r="MJ1567" s="262"/>
      <c r="MK1567" s="262"/>
      <c r="ML1567" s="262"/>
      <c r="MM1567" s="262"/>
      <c r="MN1567" s="262"/>
      <c r="MO1567" s="262"/>
      <c r="MP1567" s="262"/>
      <c r="MQ1567" s="262"/>
      <c r="MR1567" s="262"/>
      <c r="MS1567" s="262"/>
      <c r="MT1567" s="262"/>
      <c r="MU1567" s="262"/>
    </row>
    <row r="1568" spans="1:359" x14ac:dyDescent="0.2">
      <c r="A1568" s="241" t="s">
        <v>543</v>
      </c>
      <c r="B1568" s="476" t="s">
        <v>1111</v>
      </c>
      <c r="C1568" s="326" t="s">
        <v>801</v>
      </c>
      <c r="D1568" s="283" t="s">
        <v>544</v>
      </c>
      <c r="E1568" s="503">
        <v>0</v>
      </c>
      <c r="F1568" s="471">
        <v>36</v>
      </c>
      <c r="G1568" s="471">
        <v>20</v>
      </c>
      <c r="H1568" s="471">
        <v>36</v>
      </c>
      <c r="I1568" s="471">
        <v>20</v>
      </c>
      <c r="J1568" s="471">
        <v>24</v>
      </c>
      <c r="K1568" s="471">
        <v>13</v>
      </c>
      <c r="L1568" s="471">
        <v>17</v>
      </c>
      <c r="M1568" s="471">
        <v>1</v>
      </c>
      <c r="N1568" s="496">
        <v>167</v>
      </c>
      <c r="O1568" s="503">
        <v>10</v>
      </c>
      <c r="P1568" s="471">
        <v>0</v>
      </c>
      <c r="Q1568" s="471">
        <v>0</v>
      </c>
      <c r="R1568" s="471">
        <v>0</v>
      </c>
      <c r="S1568" s="471">
        <v>0</v>
      </c>
      <c r="T1568" s="471">
        <v>0</v>
      </c>
      <c r="U1568" s="471">
        <v>0</v>
      </c>
      <c r="V1568" s="471">
        <v>0</v>
      </c>
      <c r="W1568" s="471">
        <v>0</v>
      </c>
      <c r="X1568" s="496">
        <v>0</v>
      </c>
      <c r="Y1568" s="503">
        <v>25</v>
      </c>
      <c r="Z1568" s="471">
        <v>64</v>
      </c>
      <c r="AA1568" s="471">
        <v>53</v>
      </c>
      <c r="AB1568" s="471">
        <v>59</v>
      </c>
      <c r="AC1568" s="471">
        <v>30</v>
      </c>
      <c r="AD1568" s="471">
        <v>22</v>
      </c>
      <c r="AE1568" s="471">
        <v>11</v>
      </c>
      <c r="AF1568" s="471">
        <v>10</v>
      </c>
      <c r="AG1568" s="471">
        <v>2</v>
      </c>
      <c r="AH1568" s="496">
        <v>251</v>
      </c>
      <c r="AI1568" s="503">
        <v>50</v>
      </c>
      <c r="AJ1568" s="471">
        <v>0</v>
      </c>
      <c r="AK1568" s="471">
        <v>0</v>
      </c>
      <c r="AL1568" s="471">
        <v>0</v>
      </c>
      <c r="AM1568" s="471">
        <v>0</v>
      </c>
      <c r="AN1568" s="471">
        <v>0</v>
      </c>
      <c r="AO1568" s="471">
        <v>0</v>
      </c>
      <c r="AP1568" s="471">
        <v>0</v>
      </c>
      <c r="AQ1568" s="471">
        <v>0</v>
      </c>
      <c r="AR1568" s="496">
        <v>0</v>
      </c>
      <c r="AS1568" s="503">
        <v>100</v>
      </c>
      <c r="AT1568" s="471">
        <v>0</v>
      </c>
      <c r="AU1568" s="471">
        <v>0</v>
      </c>
      <c r="AV1568" s="471">
        <v>0</v>
      </c>
      <c r="AW1568" s="471">
        <v>0</v>
      </c>
      <c r="AX1568" s="471">
        <v>0</v>
      </c>
      <c r="AY1568" s="471">
        <v>0</v>
      </c>
      <c r="AZ1568" s="471">
        <v>0</v>
      </c>
      <c r="BA1568" s="471">
        <v>0</v>
      </c>
      <c r="BB1568" s="496">
        <v>0</v>
      </c>
      <c r="BC1568" s="503">
        <v>0</v>
      </c>
      <c r="BD1568" s="471">
        <v>0</v>
      </c>
      <c r="BE1568" s="471">
        <v>0</v>
      </c>
      <c r="BF1568" s="471">
        <v>0</v>
      </c>
      <c r="BG1568" s="471">
        <v>0</v>
      </c>
      <c r="BH1568" s="471">
        <v>0</v>
      </c>
      <c r="BI1568" s="471">
        <v>0</v>
      </c>
      <c r="BJ1568" s="471">
        <v>0</v>
      </c>
      <c r="BK1568" s="471">
        <v>0</v>
      </c>
      <c r="BL1568" s="496">
        <v>0</v>
      </c>
      <c r="BM1568" s="471">
        <v>64</v>
      </c>
      <c r="BN1568" s="471">
        <v>53</v>
      </c>
      <c r="BO1568" s="471">
        <v>59</v>
      </c>
      <c r="BP1568" s="471">
        <v>30</v>
      </c>
      <c r="BQ1568" s="471">
        <v>22</v>
      </c>
      <c r="BR1568" s="471">
        <v>11</v>
      </c>
      <c r="BS1568" s="471">
        <v>10</v>
      </c>
      <c r="BT1568" s="471">
        <v>2</v>
      </c>
      <c r="BU1568" s="496">
        <v>251</v>
      </c>
      <c r="BV1568" s="471">
        <v>100</v>
      </c>
      <c r="BW1568" s="471">
        <v>73</v>
      </c>
      <c r="BX1568" s="471">
        <v>95</v>
      </c>
      <c r="BY1568" s="471">
        <v>50</v>
      </c>
      <c r="BZ1568" s="471">
        <v>46</v>
      </c>
      <c r="CA1568" s="471">
        <v>24</v>
      </c>
      <c r="CB1568" s="471">
        <v>27</v>
      </c>
      <c r="CC1568" s="471">
        <v>3</v>
      </c>
      <c r="CD1568" s="496">
        <v>418</v>
      </c>
      <c r="CE1568" s="503">
        <v>10</v>
      </c>
      <c r="CF1568" s="471">
        <v>0</v>
      </c>
      <c r="CG1568" s="471">
        <v>0</v>
      </c>
      <c r="CH1568" s="471">
        <v>0</v>
      </c>
      <c r="CI1568" s="471">
        <v>0</v>
      </c>
      <c r="CJ1568" s="471">
        <v>0</v>
      </c>
      <c r="CK1568" s="471">
        <v>0</v>
      </c>
      <c r="CL1568" s="471">
        <v>0</v>
      </c>
      <c r="CM1568" s="471">
        <v>0</v>
      </c>
      <c r="CN1568" s="496">
        <v>0</v>
      </c>
      <c r="CO1568" s="503">
        <v>25</v>
      </c>
      <c r="CP1568" s="471">
        <v>0</v>
      </c>
      <c r="CQ1568" s="471">
        <v>0</v>
      </c>
      <c r="CR1568" s="471">
        <v>0</v>
      </c>
      <c r="CS1568" s="471">
        <v>0</v>
      </c>
      <c r="CT1568" s="471">
        <v>0</v>
      </c>
      <c r="CU1568" s="471">
        <v>0</v>
      </c>
      <c r="CV1568" s="471">
        <v>0</v>
      </c>
      <c r="CW1568" s="471">
        <v>0</v>
      </c>
      <c r="CX1568" s="496">
        <v>0</v>
      </c>
      <c r="CY1568" s="503">
        <v>50</v>
      </c>
      <c r="CZ1568" s="471">
        <v>0</v>
      </c>
      <c r="DA1568" s="471">
        <v>0</v>
      </c>
      <c r="DB1568" s="471">
        <v>0</v>
      </c>
      <c r="DC1568" s="471">
        <v>0</v>
      </c>
      <c r="DD1568" s="471">
        <v>0</v>
      </c>
      <c r="DE1568" s="471">
        <v>0</v>
      </c>
      <c r="DF1568" s="471">
        <v>0</v>
      </c>
      <c r="DG1568" s="471">
        <v>0</v>
      </c>
      <c r="DH1568" s="496">
        <v>0</v>
      </c>
      <c r="DI1568" s="503">
        <v>100</v>
      </c>
      <c r="DJ1568" s="471">
        <v>14</v>
      </c>
      <c r="DK1568" s="471">
        <v>10</v>
      </c>
      <c r="DL1568" s="471">
        <v>9</v>
      </c>
      <c r="DM1568" s="471">
        <v>13</v>
      </c>
      <c r="DN1568" s="471">
        <v>6</v>
      </c>
      <c r="DO1568" s="471">
        <v>6</v>
      </c>
      <c r="DP1568" s="471">
        <v>2</v>
      </c>
      <c r="DQ1568" s="471">
        <v>2</v>
      </c>
      <c r="DR1568" s="496">
        <v>62</v>
      </c>
      <c r="DS1568" s="503">
        <v>0</v>
      </c>
      <c r="DT1568" s="471">
        <v>0</v>
      </c>
      <c r="DU1568" s="471">
        <v>0</v>
      </c>
      <c r="DV1568" s="471">
        <v>0</v>
      </c>
      <c r="DW1568" s="471">
        <v>0</v>
      </c>
      <c r="DX1568" s="471">
        <v>0</v>
      </c>
      <c r="DY1568" s="471">
        <v>0</v>
      </c>
      <c r="DZ1568" s="471">
        <v>0</v>
      </c>
      <c r="EA1568" s="471">
        <v>0</v>
      </c>
      <c r="EB1568" s="496">
        <v>0</v>
      </c>
      <c r="EC1568" s="471">
        <v>14</v>
      </c>
      <c r="ED1568" s="471">
        <v>10</v>
      </c>
      <c r="EE1568" s="471">
        <v>9</v>
      </c>
      <c r="EF1568" s="471">
        <v>13</v>
      </c>
      <c r="EG1568" s="471">
        <v>6</v>
      </c>
      <c r="EH1568" s="471">
        <v>6</v>
      </c>
      <c r="EI1568" s="471">
        <v>2</v>
      </c>
      <c r="EJ1568" s="471">
        <v>2</v>
      </c>
      <c r="EK1568" s="496">
        <v>62</v>
      </c>
      <c r="EL1568" s="518">
        <v>50</v>
      </c>
      <c r="EM1568" s="471">
        <v>0</v>
      </c>
      <c r="EN1568" s="471">
        <v>0</v>
      </c>
      <c r="EO1568" s="471">
        <v>0</v>
      </c>
      <c r="EP1568" s="471">
        <v>0</v>
      </c>
      <c r="EQ1568" s="471">
        <v>0</v>
      </c>
      <c r="ER1568" s="471">
        <v>0</v>
      </c>
      <c r="ES1568" s="471">
        <v>0</v>
      </c>
      <c r="ET1568" s="471">
        <v>0</v>
      </c>
      <c r="EU1568" s="496">
        <v>0</v>
      </c>
      <c r="EV1568" s="503">
        <v>100</v>
      </c>
      <c r="EW1568" s="471">
        <v>0</v>
      </c>
      <c r="EX1568" s="471">
        <v>0</v>
      </c>
      <c r="EY1568" s="471">
        <v>0</v>
      </c>
      <c r="EZ1568" s="471">
        <v>0</v>
      </c>
      <c r="FA1568" s="471">
        <v>0</v>
      </c>
      <c r="FB1568" s="471">
        <v>0</v>
      </c>
      <c r="FC1568" s="471">
        <v>0</v>
      </c>
      <c r="FD1568" s="471">
        <v>0</v>
      </c>
      <c r="FE1568" s="496">
        <v>0</v>
      </c>
      <c r="FF1568" s="503">
        <v>150</v>
      </c>
      <c r="FG1568" s="471">
        <v>0</v>
      </c>
      <c r="FH1568" s="471">
        <v>0</v>
      </c>
      <c r="FI1568" s="471">
        <v>0</v>
      </c>
      <c r="FJ1568" s="471">
        <v>0</v>
      </c>
      <c r="FK1568" s="471">
        <v>0</v>
      </c>
      <c r="FL1568" s="471">
        <v>0</v>
      </c>
      <c r="FM1568" s="471">
        <v>0</v>
      </c>
      <c r="FN1568" s="471">
        <v>0</v>
      </c>
      <c r="FO1568" s="496">
        <v>0</v>
      </c>
      <c r="FP1568" s="503">
        <v>200</v>
      </c>
      <c r="FQ1568" s="471">
        <v>8</v>
      </c>
      <c r="FR1568" s="471">
        <v>1</v>
      </c>
      <c r="FS1568" s="471">
        <v>5</v>
      </c>
      <c r="FT1568" s="471">
        <v>4</v>
      </c>
      <c r="FU1568" s="471">
        <v>1</v>
      </c>
      <c r="FV1568" s="471">
        <v>0</v>
      </c>
      <c r="FW1568" s="471">
        <v>0</v>
      </c>
      <c r="FX1568" s="471">
        <v>0</v>
      </c>
      <c r="FY1568" s="496">
        <v>19</v>
      </c>
      <c r="FZ1568" s="503">
        <v>0</v>
      </c>
      <c r="GA1568" s="471">
        <v>0</v>
      </c>
      <c r="GB1568" s="471">
        <v>0</v>
      </c>
      <c r="GC1568" s="471">
        <v>0</v>
      </c>
      <c r="GD1568" s="471">
        <v>0</v>
      </c>
      <c r="GE1568" s="471">
        <v>0</v>
      </c>
      <c r="GF1568" s="471">
        <v>0</v>
      </c>
      <c r="GG1568" s="471">
        <v>0</v>
      </c>
      <c r="GH1568" s="471">
        <v>0</v>
      </c>
      <c r="GI1568" s="496">
        <v>0</v>
      </c>
      <c r="GJ1568" s="471">
        <v>8</v>
      </c>
      <c r="GK1568" s="471">
        <v>1</v>
      </c>
      <c r="GL1568" s="471">
        <v>5</v>
      </c>
      <c r="GM1568" s="471">
        <v>4</v>
      </c>
      <c r="GN1568" s="471">
        <v>1</v>
      </c>
      <c r="GO1568" s="471">
        <v>0</v>
      </c>
      <c r="GP1568" s="471">
        <v>0</v>
      </c>
      <c r="GQ1568" s="471">
        <v>0</v>
      </c>
      <c r="GR1568" s="496">
        <v>19</v>
      </c>
      <c r="GS1568" s="503">
        <v>100</v>
      </c>
      <c r="GT1568" s="471">
        <v>0</v>
      </c>
      <c r="GU1568" s="471">
        <v>0</v>
      </c>
      <c r="GV1568" s="471">
        <v>0</v>
      </c>
      <c r="GW1568" s="471">
        <v>0</v>
      </c>
      <c r="GX1568" s="471">
        <v>0</v>
      </c>
      <c r="GY1568" s="471">
        <v>0</v>
      </c>
      <c r="GZ1568" s="471">
        <v>0</v>
      </c>
      <c r="HA1568" s="471">
        <v>0</v>
      </c>
      <c r="HB1568" s="496">
        <v>0</v>
      </c>
      <c r="HC1568" s="503">
        <v>150</v>
      </c>
      <c r="HD1568" s="471">
        <v>0</v>
      </c>
      <c r="HE1568" s="471">
        <v>0</v>
      </c>
      <c r="HF1568" s="471">
        <v>0</v>
      </c>
      <c r="HG1568" s="471">
        <v>0</v>
      </c>
      <c r="HH1568" s="471">
        <v>0</v>
      </c>
      <c r="HI1568" s="471">
        <v>0</v>
      </c>
      <c r="HJ1568" s="471">
        <v>0</v>
      </c>
      <c r="HK1568" s="471">
        <v>0</v>
      </c>
      <c r="HL1568" s="496">
        <v>0</v>
      </c>
      <c r="HM1568" s="503">
        <v>200</v>
      </c>
      <c r="HN1568" s="471">
        <v>0</v>
      </c>
      <c r="HO1568" s="471">
        <v>0</v>
      </c>
      <c r="HP1568" s="471">
        <v>0</v>
      </c>
      <c r="HQ1568" s="471">
        <v>0</v>
      </c>
      <c r="HR1568" s="471">
        <v>0</v>
      </c>
      <c r="HS1568" s="471">
        <v>0</v>
      </c>
      <c r="HT1568" s="471">
        <v>0</v>
      </c>
      <c r="HU1568" s="471">
        <v>0</v>
      </c>
      <c r="HV1568" s="496">
        <v>0</v>
      </c>
      <c r="HW1568" s="503">
        <v>250</v>
      </c>
      <c r="HX1568" s="471">
        <v>0</v>
      </c>
      <c r="HY1568" s="471">
        <v>0</v>
      </c>
      <c r="HZ1568" s="471">
        <v>0</v>
      </c>
      <c r="IA1568" s="471">
        <v>0</v>
      </c>
      <c r="IB1568" s="471">
        <v>0</v>
      </c>
      <c r="IC1568" s="471">
        <v>0</v>
      </c>
      <c r="ID1568" s="471">
        <v>0</v>
      </c>
      <c r="IE1568" s="471">
        <v>0</v>
      </c>
      <c r="IF1568" s="496">
        <v>0</v>
      </c>
      <c r="IG1568" s="503">
        <v>300</v>
      </c>
      <c r="IH1568" s="471">
        <v>0</v>
      </c>
      <c r="II1568" s="471">
        <v>2</v>
      </c>
      <c r="IJ1568" s="471">
        <v>1</v>
      </c>
      <c r="IK1568" s="471">
        <v>2</v>
      </c>
      <c r="IL1568" s="471">
        <v>1</v>
      </c>
      <c r="IM1568" s="471">
        <v>1</v>
      </c>
      <c r="IN1568" s="471">
        <v>0</v>
      </c>
      <c r="IO1568" s="471">
        <v>0</v>
      </c>
      <c r="IP1568" s="496">
        <v>7</v>
      </c>
      <c r="IQ1568" s="503">
        <v>0</v>
      </c>
      <c r="IR1568" s="471">
        <v>0</v>
      </c>
      <c r="IS1568" s="471">
        <v>0</v>
      </c>
      <c r="IT1568" s="471">
        <v>0</v>
      </c>
      <c r="IU1568" s="471">
        <v>0</v>
      </c>
      <c r="IV1568" s="471">
        <v>0</v>
      </c>
      <c r="IW1568" s="471">
        <v>0</v>
      </c>
      <c r="IX1568" s="471">
        <v>0</v>
      </c>
      <c r="IY1568" s="471">
        <v>0</v>
      </c>
      <c r="IZ1568" s="496">
        <v>0</v>
      </c>
      <c r="JA1568" s="471">
        <v>0</v>
      </c>
      <c r="JB1568" s="471">
        <v>2</v>
      </c>
      <c r="JC1568" s="471">
        <v>1</v>
      </c>
      <c r="JD1568" s="471">
        <v>2</v>
      </c>
      <c r="JE1568" s="471">
        <v>1</v>
      </c>
      <c r="JF1568" s="471">
        <v>1</v>
      </c>
      <c r="JG1568" s="471">
        <v>0</v>
      </c>
      <c r="JH1568" s="471">
        <v>0</v>
      </c>
      <c r="JI1568" s="471">
        <v>7</v>
      </c>
      <c r="JJ1568" s="503">
        <v>0</v>
      </c>
      <c r="JK1568" s="471">
        <v>23</v>
      </c>
      <c r="JL1568" s="471">
        <v>23</v>
      </c>
      <c r="JM1568" s="471">
        <v>41</v>
      </c>
      <c r="JN1568" s="471">
        <v>42</v>
      </c>
      <c r="JO1568" s="471">
        <v>36</v>
      </c>
      <c r="JP1568" s="471">
        <v>23</v>
      </c>
      <c r="JQ1568" s="471">
        <v>21</v>
      </c>
      <c r="JR1568" s="471">
        <v>11</v>
      </c>
      <c r="JS1568" s="496">
        <v>220</v>
      </c>
      <c r="JT1568" s="503">
        <v>10</v>
      </c>
      <c r="JU1568" s="471">
        <v>0</v>
      </c>
      <c r="JV1568" s="471">
        <v>0</v>
      </c>
      <c r="JW1568" s="471">
        <v>0</v>
      </c>
      <c r="JX1568" s="471">
        <v>0</v>
      </c>
      <c r="JY1568" s="471">
        <v>0</v>
      </c>
      <c r="JZ1568" s="471">
        <v>0</v>
      </c>
      <c r="KA1568" s="471">
        <v>0</v>
      </c>
      <c r="KB1568" s="471">
        <v>0</v>
      </c>
      <c r="KC1568" s="496">
        <v>0</v>
      </c>
      <c r="KD1568" s="503">
        <v>50</v>
      </c>
      <c r="KE1568" s="471">
        <v>0</v>
      </c>
      <c r="KF1568" s="471">
        <v>0</v>
      </c>
      <c r="KG1568" s="471">
        <v>1</v>
      </c>
      <c r="KH1568" s="471">
        <v>0</v>
      </c>
      <c r="KI1568" s="471">
        <v>0</v>
      </c>
      <c r="KJ1568" s="471">
        <v>0</v>
      </c>
      <c r="KK1568" s="471">
        <v>0</v>
      </c>
      <c r="KL1568" s="471">
        <v>0</v>
      </c>
      <c r="KM1568" s="496">
        <v>1</v>
      </c>
      <c r="KN1568" s="503">
        <v>0</v>
      </c>
      <c r="KO1568" s="471">
        <v>0</v>
      </c>
      <c r="KP1568" s="471">
        <v>0</v>
      </c>
      <c r="KQ1568" s="471">
        <v>0</v>
      </c>
      <c r="KR1568" s="471">
        <v>0</v>
      </c>
      <c r="KS1568" s="471">
        <v>0</v>
      </c>
      <c r="KT1568" s="471">
        <v>0</v>
      </c>
      <c r="KU1568" s="471">
        <v>0</v>
      </c>
      <c r="KV1568" s="471">
        <v>0</v>
      </c>
      <c r="KW1568" s="496">
        <v>0</v>
      </c>
      <c r="KX1568" s="471">
        <v>23</v>
      </c>
      <c r="KY1568" s="471">
        <v>23</v>
      </c>
      <c r="KZ1568" s="471">
        <v>42</v>
      </c>
      <c r="LA1568" s="471">
        <v>42</v>
      </c>
      <c r="LB1568" s="471">
        <v>36</v>
      </c>
      <c r="LC1568" s="471">
        <v>23</v>
      </c>
      <c r="LD1568" s="471">
        <v>21</v>
      </c>
      <c r="LE1568" s="471">
        <v>11</v>
      </c>
      <c r="LF1568" s="496">
        <v>221</v>
      </c>
      <c r="LG1568" s="262"/>
      <c r="LH1568" s="262"/>
      <c r="LI1568" s="262"/>
      <c r="LJ1568" s="262"/>
      <c r="LK1568" s="262"/>
      <c r="LL1568" s="262"/>
      <c r="LM1568" s="262"/>
      <c r="LN1568" s="262"/>
      <c r="LO1568" s="262"/>
      <c r="LP1568" s="262"/>
      <c r="LQ1568" s="262"/>
      <c r="LR1568" s="262"/>
      <c r="LS1568" s="262"/>
      <c r="LT1568" s="262"/>
      <c r="LU1568" s="262"/>
      <c r="LV1568" s="262"/>
      <c r="LW1568" s="262"/>
      <c r="LX1568" s="262"/>
      <c r="LY1568" s="262"/>
      <c r="LZ1568" s="262"/>
      <c r="MA1568" s="262"/>
      <c r="MB1568" s="262"/>
      <c r="MC1568" s="262"/>
      <c r="MD1568" s="262"/>
      <c r="ME1568" s="262"/>
      <c r="MF1568" s="262"/>
      <c r="MG1568" s="262"/>
      <c r="MH1568" s="262"/>
      <c r="MI1568" s="262"/>
      <c r="MJ1568" s="262"/>
      <c r="MK1568" s="262"/>
      <c r="ML1568" s="262"/>
      <c r="MM1568" s="262"/>
      <c r="MN1568" s="262"/>
      <c r="MO1568" s="262"/>
      <c r="MP1568" s="262"/>
      <c r="MQ1568" s="262"/>
      <c r="MR1568" s="262"/>
      <c r="MS1568" s="262"/>
      <c r="MT1568" s="262"/>
      <c r="MU1568" s="262"/>
    </row>
    <row r="1569" spans="1:359" x14ac:dyDescent="0.2">
      <c r="A1569" s="241" t="s">
        <v>545</v>
      </c>
      <c r="B1569" s="476" t="s">
        <v>1112</v>
      </c>
      <c r="C1569" s="326" t="s">
        <v>782</v>
      </c>
      <c r="D1569" s="283" t="s">
        <v>546</v>
      </c>
      <c r="E1569" s="503">
        <v>0</v>
      </c>
      <c r="F1569" s="471">
        <v>587</v>
      </c>
      <c r="G1569" s="471">
        <v>307</v>
      </c>
      <c r="H1569" s="471">
        <v>208</v>
      </c>
      <c r="I1569" s="471">
        <v>69</v>
      </c>
      <c r="J1569" s="471">
        <v>38</v>
      </c>
      <c r="K1569" s="471">
        <v>11</v>
      </c>
      <c r="L1569" s="471">
        <v>8</v>
      </c>
      <c r="M1569" s="471">
        <v>0</v>
      </c>
      <c r="N1569" s="496">
        <v>1228</v>
      </c>
      <c r="O1569" s="503">
        <v>10</v>
      </c>
      <c r="P1569" s="471">
        <v>0</v>
      </c>
      <c r="Q1569" s="471">
        <v>0</v>
      </c>
      <c r="R1569" s="471">
        <v>0</v>
      </c>
      <c r="S1569" s="471">
        <v>0</v>
      </c>
      <c r="T1569" s="471">
        <v>0</v>
      </c>
      <c r="U1569" s="471">
        <v>0</v>
      </c>
      <c r="V1569" s="471">
        <v>0</v>
      </c>
      <c r="W1569" s="471">
        <v>0</v>
      </c>
      <c r="X1569" s="496">
        <v>0</v>
      </c>
      <c r="Y1569" s="503">
        <v>25</v>
      </c>
      <c r="Z1569" s="471">
        <v>0</v>
      </c>
      <c r="AA1569" s="471">
        <v>0</v>
      </c>
      <c r="AB1569" s="471">
        <v>0</v>
      </c>
      <c r="AC1569" s="471">
        <v>0</v>
      </c>
      <c r="AD1569" s="471">
        <v>0</v>
      </c>
      <c r="AE1569" s="471">
        <v>0</v>
      </c>
      <c r="AF1569" s="471">
        <v>0</v>
      </c>
      <c r="AG1569" s="471">
        <v>0</v>
      </c>
      <c r="AH1569" s="496">
        <v>0</v>
      </c>
      <c r="AI1569" s="503">
        <v>50</v>
      </c>
      <c r="AJ1569" s="471">
        <v>0</v>
      </c>
      <c r="AK1569" s="471">
        <v>0</v>
      </c>
      <c r="AL1569" s="471">
        <v>0</v>
      </c>
      <c r="AM1569" s="471">
        <v>0</v>
      </c>
      <c r="AN1569" s="471">
        <v>0</v>
      </c>
      <c r="AO1569" s="471">
        <v>0</v>
      </c>
      <c r="AP1569" s="471">
        <v>0</v>
      </c>
      <c r="AQ1569" s="471">
        <v>0</v>
      </c>
      <c r="AR1569" s="496">
        <v>0</v>
      </c>
      <c r="AS1569" s="503">
        <v>100</v>
      </c>
      <c r="AT1569" s="471">
        <v>72</v>
      </c>
      <c r="AU1569" s="471">
        <v>51</v>
      </c>
      <c r="AV1569" s="471">
        <v>35</v>
      </c>
      <c r="AW1569" s="471">
        <v>19</v>
      </c>
      <c r="AX1569" s="471">
        <v>7</v>
      </c>
      <c r="AY1569" s="471">
        <v>4</v>
      </c>
      <c r="AZ1569" s="471">
        <v>1</v>
      </c>
      <c r="BA1569" s="471">
        <v>0</v>
      </c>
      <c r="BB1569" s="496">
        <v>189</v>
      </c>
      <c r="BC1569" s="503">
        <v>0</v>
      </c>
      <c r="BD1569" s="471">
        <v>0</v>
      </c>
      <c r="BE1569" s="471">
        <v>0</v>
      </c>
      <c r="BF1569" s="471">
        <v>0</v>
      </c>
      <c r="BG1569" s="471">
        <v>0</v>
      </c>
      <c r="BH1569" s="471">
        <v>0</v>
      </c>
      <c r="BI1569" s="471">
        <v>0</v>
      </c>
      <c r="BJ1569" s="471">
        <v>0</v>
      </c>
      <c r="BK1569" s="471">
        <v>0</v>
      </c>
      <c r="BL1569" s="496">
        <v>0</v>
      </c>
      <c r="BM1569" s="471">
        <v>72</v>
      </c>
      <c r="BN1569" s="471">
        <v>51</v>
      </c>
      <c r="BO1569" s="471">
        <v>35</v>
      </c>
      <c r="BP1569" s="471">
        <v>19</v>
      </c>
      <c r="BQ1569" s="471">
        <v>7</v>
      </c>
      <c r="BR1569" s="471">
        <v>4</v>
      </c>
      <c r="BS1569" s="471">
        <v>1</v>
      </c>
      <c r="BT1569" s="471">
        <v>0</v>
      </c>
      <c r="BU1569" s="496">
        <v>189</v>
      </c>
      <c r="BV1569" s="471">
        <v>659</v>
      </c>
      <c r="BW1569" s="471">
        <v>358</v>
      </c>
      <c r="BX1569" s="471">
        <v>243</v>
      </c>
      <c r="BY1569" s="471">
        <v>88</v>
      </c>
      <c r="BZ1569" s="471">
        <v>45</v>
      </c>
      <c r="CA1569" s="471">
        <v>15</v>
      </c>
      <c r="CB1569" s="471">
        <v>9</v>
      </c>
      <c r="CC1569" s="471">
        <v>0</v>
      </c>
      <c r="CD1569" s="496">
        <v>1417</v>
      </c>
      <c r="CE1569" s="503">
        <v>10</v>
      </c>
      <c r="CF1569" s="471">
        <v>0</v>
      </c>
      <c r="CG1569" s="471">
        <v>0</v>
      </c>
      <c r="CH1569" s="471">
        <v>0</v>
      </c>
      <c r="CI1569" s="471">
        <v>0</v>
      </c>
      <c r="CJ1569" s="471">
        <v>0</v>
      </c>
      <c r="CK1569" s="471">
        <v>0</v>
      </c>
      <c r="CL1569" s="471">
        <v>0</v>
      </c>
      <c r="CM1569" s="471">
        <v>0</v>
      </c>
      <c r="CN1569" s="496">
        <v>0</v>
      </c>
      <c r="CO1569" s="503">
        <v>25</v>
      </c>
      <c r="CP1569" s="471">
        <v>0</v>
      </c>
      <c r="CQ1569" s="471">
        <v>0</v>
      </c>
      <c r="CR1569" s="471">
        <v>0</v>
      </c>
      <c r="CS1569" s="471">
        <v>0</v>
      </c>
      <c r="CT1569" s="471">
        <v>0</v>
      </c>
      <c r="CU1569" s="471">
        <v>0</v>
      </c>
      <c r="CV1569" s="471">
        <v>0</v>
      </c>
      <c r="CW1569" s="471">
        <v>0</v>
      </c>
      <c r="CX1569" s="496">
        <v>0</v>
      </c>
      <c r="CY1569" s="503">
        <v>50</v>
      </c>
      <c r="CZ1569" s="471">
        <v>0</v>
      </c>
      <c r="DA1569" s="471">
        <v>0</v>
      </c>
      <c r="DB1569" s="471">
        <v>0</v>
      </c>
      <c r="DC1569" s="471">
        <v>0</v>
      </c>
      <c r="DD1569" s="471">
        <v>0</v>
      </c>
      <c r="DE1569" s="471">
        <v>0</v>
      </c>
      <c r="DF1569" s="471">
        <v>0</v>
      </c>
      <c r="DG1569" s="471">
        <v>0</v>
      </c>
      <c r="DH1569" s="496">
        <v>0</v>
      </c>
      <c r="DI1569" s="503">
        <v>100</v>
      </c>
      <c r="DJ1569" s="471">
        <v>87</v>
      </c>
      <c r="DK1569" s="471">
        <v>36</v>
      </c>
      <c r="DL1569" s="471">
        <v>20</v>
      </c>
      <c r="DM1569" s="471">
        <v>15</v>
      </c>
      <c r="DN1569" s="471">
        <v>1</v>
      </c>
      <c r="DO1569" s="471">
        <v>4</v>
      </c>
      <c r="DP1569" s="471">
        <v>2</v>
      </c>
      <c r="DQ1569" s="471">
        <v>0</v>
      </c>
      <c r="DR1569" s="496">
        <v>165</v>
      </c>
      <c r="DS1569" s="503">
        <v>0</v>
      </c>
      <c r="DT1569" s="471">
        <v>0</v>
      </c>
      <c r="DU1569" s="471">
        <v>0</v>
      </c>
      <c r="DV1569" s="471">
        <v>0</v>
      </c>
      <c r="DW1569" s="471">
        <v>0</v>
      </c>
      <c r="DX1569" s="471">
        <v>0</v>
      </c>
      <c r="DY1569" s="471">
        <v>0</v>
      </c>
      <c r="DZ1569" s="471">
        <v>0</v>
      </c>
      <c r="EA1569" s="471">
        <v>0</v>
      </c>
      <c r="EB1569" s="496">
        <v>0</v>
      </c>
      <c r="EC1569" s="471">
        <v>87</v>
      </c>
      <c r="ED1569" s="471">
        <v>36</v>
      </c>
      <c r="EE1569" s="471">
        <v>20</v>
      </c>
      <c r="EF1569" s="471">
        <v>15</v>
      </c>
      <c r="EG1569" s="471">
        <v>1</v>
      </c>
      <c r="EH1569" s="471">
        <v>4</v>
      </c>
      <c r="EI1569" s="471">
        <v>2</v>
      </c>
      <c r="EJ1569" s="471">
        <v>0</v>
      </c>
      <c r="EK1569" s="496">
        <v>165</v>
      </c>
      <c r="EL1569" s="518">
        <v>50</v>
      </c>
      <c r="EM1569" s="471">
        <v>0</v>
      </c>
      <c r="EN1569" s="471">
        <v>0</v>
      </c>
      <c r="EO1569" s="471">
        <v>0</v>
      </c>
      <c r="EP1569" s="471">
        <v>0</v>
      </c>
      <c r="EQ1569" s="471">
        <v>0</v>
      </c>
      <c r="ER1569" s="471">
        <v>0</v>
      </c>
      <c r="ES1569" s="471">
        <v>0</v>
      </c>
      <c r="ET1569" s="471">
        <v>0</v>
      </c>
      <c r="EU1569" s="496">
        <v>0</v>
      </c>
      <c r="EV1569" s="503">
        <v>100</v>
      </c>
      <c r="EW1569" s="471">
        <v>0</v>
      </c>
      <c r="EX1569" s="471">
        <v>0</v>
      </c>
      <c r="EY1569" s="471">
        <v>0</v>
      </c>
      <c r="EZ1569" s="471">
        <v>0</v>
      </c>
      <c r="FA1569" s="471">
        <v>0</v>
      </c>
      <c r="FB1569" s="471">
        <v>0</v>
      </c>
      <c r="FC1569" s="471">
        <v>0</v>
      </c>
      <c r="FD1569" s="471">
        <v>0</v>
      </c>
      <c r="FE1569" s="496">
        <v>0</v>
      </c>
      <c r="FF1569" s="503">
        <v>150</v>
      </c>
      <c r="FG1569" s="471">
        <v>0</v>
      </c>
      <c r="FH1569" s="471">
        <v>0</v>
      </c>
      <c r="FI1569" s="471">
        <v>0</v>
      </c>
      <c r="FJ1569" s="471">
        <v>0</v>
      </c>
      <c r="FK1569" s="471">
        <v>0</v>
      </c>
      <c r="FL1569" s="471">
        <v>0</v>
      </c>
      <c r="FM1569" s="471">
        <v>0</v>
      </c>
      <c r="FN1569" s="471">
        <v>0</v>
      </c>
      <c r="FO1569" s="496">
        <v>0</v>
      </c>
      <c r="FP1569" s="503">
        <v>200</v>
      </c>
      <c r="FQ1569" s="471">
        <v>28</v>
      </c>
      <c r="FR1569" s="471">
        <v>8</v>
      </c>
      <c r="FS1569" s="471">
        <v>5</v>
      </c>
      <c r="FT1569" s="471">
        <v>0</v>
      </c>
      <c r="FU1569" s="471">
        <v>0</v>
      </c>
      <c r="FV1569" s="471">
        <v>2</v>
      </c>
      <c r="FW1569" s="471">
        <v>0</v>
      </c>
      <c r="FX1569" s="471">
        <v>0</v>
      </c>
      <c r="FY1569" s="496">
        <v>43</v>
      </c>
      <c r="FZ1569" s="503">
        <v>0</v>
      </c>
      <c r="GA1569" s="471">
        <v>0</v>
      </c>
      <c r="GB1569" s="471">
        <v>0</v>
      </c>
      <c r="GC1569" s="471">
        <v>0</v>
      </c>
      <c r="GD1569" s="471">
        <v>0</v>
      </c>
      <c r="GE1569" s="471">
        <v>0</v>
      </c>
      <c r="GF1569" s="471">
        <v>0</v>
      </c>
      <c r="GG1569" s="471">
        <v>0</v>
      </c>
      <c r="GH1569" s="471">
        <v>0</v>
      </c>
      <c r="GI1569" s="496">
        <v>0</v>
      </c>
      <c r="GJ1569" s="471">
        <v>28</v>
      </c>
      <c r="GK1569" s="471">
        <v>8</v>
      </c>
      <c r="GL1569" s="471">
        <v>5</v>
      </c>
      <c r="GM1569" s="471">
        <v>0</v>
      </c>
      <c r="GN1569" s="471">
        <v>0</v>
      </c>
      <c r="GO1569" s="471">
        <v>2</v>
      </c>
      <c r="GP1569" s="471">
        <v>0</v>
      </c>
      <c r="GQ1569" s="471">
        <v>0</v>
      </c>
      <c r="GR1569" s="496">
        <v>43</v>
      </c>
      <c r="GS1569" s="503">
        <v>100</v>
      </c>
      <c r="GT1569" s="471">
        <v>0</v>
      </c>
      <c r="GU1569" s="471">
        <v>0</v>
      </c>
      <c r="GV1569" s="471">
        <v>0</v>
      </c>
      <c r="GW1569" s="471">
        <v>0</v>
      </c>
      <c r="GX1569" s="471">
        <v>0</v>
      </c>
      <c r="GY1569" s="471">
        <v>0</v>
      </c>
      <c r="GZ1569" s="471">
        <v>0</v>
      </c>
      <c r="HA1569" s="471">
        <v>0</v>
      </c>
      <c r="HB1569" s="496">
        <v>0</v>
      </c>
      <c r="HC1569" s="503">
        <v>150</v>
      </c>
      <c r="HD1569" s="471">
        <v>0</v>
      </c>
      <c r="HE1569" s="471">
        <v>0</v>
      </c>
      <c r="HF1569" s="471">
        <v>0</v>
      </c>
      <c r="HG1569" s="471">
        <v>0</v>
      </c>
      <c r="HH1569" s="471">
        <v>0</v>
      </c>
      <c r="HI1569" s="471">
        <v>0</v>
      </c>
      <c r="HJ1569" s="471">
        <v>0</v>
      </c>
      <c r="HK1569" s="471">
        <v>0</v>
      </c>
      <c r="HL1569" s="496">
        <v>0</v>
      </c>
      <c r="HM1569" s="503">
        <v>200</v>
      </c>
      <c r="HN1569" s="471">
        <v>0</v>
      </c>
      <c r="HO1569" s="471">
        <v>0</v>
      </c>
      <c r="HP1569" s="471">
        <v>0</v>
      </c>
      <c r="HQ1569" s="471">
        <v>0</v>
      </c>
      <c r="HR1569" s="471">
        <v>0</v>
      </c>
      <c r="HS1569" s="471">
        <v>0</v>
      </c>
      <c r="HT1569" s="471">
        <v>0</v>
      </c>
      <c r="HU1569" s="471">
        <v>0</v>
      </c>
      <c r="HV1569" s="496">
        <v>0</v>
      </c>
      <c r="HW1569" s="503">
        <v>250</v>
      </c>
      <c r="HX1569" s="471">
        <v>0</v>
      </c>
      <c r="HY1569" s="471">
        <v>0</v>
      </c>
      <c r="HZ1569" s="471">
        <v>0</v>
      </c>
      <c r="IA1569" s="471">
        <v>0</v>
      </c>
      <c r="IB1569" s="471">
        <v>0</v>
      </c>
      <c r="IC1569" s="471">
        <v>0</v>
      </c>
      <c r="ID1569" s="471">
        <v>0</v>
      </c>
      <c r="IE1569" s="471">
        <v>0</v>
      </c>
      <c r="IF1569" s="496">
        <v>0</v>
      </c>
      <c r="IG1569" s="503">
        <v>300</v>
      </c>
      <c r="IH1569" s="471">
        <v>27</v>
      </c>
      <c r="II1569" s="471">
        <v>1</v>
      </c>
      <c r="IJ1569" s="471">
        <v>2</v>
      </c>
      <c r="IK1569" s="471">
        <v>3</v>
      </c>
      <c r="IL1569" s="471">
        <v>0</v>
      </c>
      <c r="IM1569" s="471">
        <v>0</v>
      </c>
      <c r="IN1569" s="471">
        <v>0</v>
      </c>
      <c r="IO1569" s="471">
        <v>0</v>
      </c>
      <c r="IP1569" s="496">
        <v>33</v>
      </c>
      <c r="IQ1569" s="503">
        <v>0</v>
      </c>
      <c r="IR1569" s="471">
        <v>0</v>
      </c>
      <c r="IS1569" s="471">
        <v>0</v>
      </c>
      <c r="IT1569" s="471">
        <v>0</v>
      </c>
      <c r="IU1569" s="471">
        <v>0</v>
      </c>
      <c r="IV1569" s="471">
        <v>0</v>
      </c>
      <c r="IW1569" s="471">
        <v>0</v>
      </c>
      <c r="IX1569" s="471">
        <v>0</v>
      </c>
      <c r="IY1569" s="471">
        <v>0</v>
      </c>
      <c r="IZ1569" s="496">
        <v>0</v>
      </c>
      <c r="JA1569" s="471">
        <v>27</v>
      </c>
      <c r="JB1569" s="471">
        <v>1</v>
      </c>
      <c r="JC1569" s="471">
        <v>2</v>
      </c>
      <c r="JD1569" s="471">
        <v>3</v>
      </c>
      <c r="JE1569" s="471">
        <v>0</v>
      </c>
      <c r="JF1569" s="471">
        <v>0</v>
      </c>
      <c r="JG1569" s="471">
        <v>0</v>
      </c>
      <c r="JH1569" s="471">
        <v>0</v>
      </c>
      <c r="JI1569" s="471">
        <v>33</v>
      </c>
      <c r="JJ1569" s="503">
        <v>0</v>
      </c>
      <c r="JK1569" s="471">
        <v>480</v>
      </c>
      <c r="JL1569" s="471">
        <v>439</v>
      </c>
      <c r="JM1569" s="471">
        <v>388</v>
      </c>
      <c r="JN1569" s="471">
        <v>172</v>
      </c>
      <c r="JO1569" s="471">
        <v>128</v>
      </c>
      <c r="JP1569" s="471">
        <v>80</v>
      </c>
      <c r="JQ1569" s="471">
        <v>34</v>
      </c>
      <c r="JR1569" s="471">
        <v>2</v>
      </c>
      <c r="JS1569" s="496">
        <v>1723</v>
      </c>
      <c r="JT1569" s="503">
        <v>10</v>
      </c>
      <c r="JU1569" s="471">
        <v>0</v>
      </c>
      <c r="JV1569" s="471">
        <v>0</v>
      </c>
      <c r="JW1569" s="471">
        <v>0</v>
      </c>
      <c r="JX1569" s="471">
        <v>0</v>
      </c>
      <c r="JY1569" s="471">
        <v>0</v>
      </c>
      <c r="JZ1569" s="471">
        <v>0</v>
      </c>
      <c r="KA1569" s="471">
        <v>0</v>
      </c>
      <c r="KB1569" s="471">
        <v>0</v>
      </c>
      <c r="KC1569" s="496">
        <v>0</v>
      </c>
      <c r="KD1569" s="503">
        <v>50</v>
      </c>
      <c r="KE1569" s="471">
        <v>1</v>
      </c>
      <c r="KF1569" s="471">
        <v>3</v>
      </c>
      <c r="KG1569" s="471">
        <v>2</v>
      </c>
      <c r="KH1569" s="471">
        <v>1</v>
      </c>
      <c r="KI1569" s="471">
        <v>2</v>
      </c>
      <c r="KJ1569" s="471">
        <v>1</v>
      </c>
      <c r="KK1569" s="471">
        <v>0</v>
      </c>
      <c r="KL1569" s="471">
        <v>0</v>
      </c>
      <c r="KM1569" s="496">
        <v>10</v>
      </c>
      <c r="KN1569" s="503">
        <v>0</v>
      </c>
      <c r="KO1569" s="471">
        <v>0</v>
      </c>
      <c r="KP1569" s="471">
        <v>0</v>
      </c>
      <c r="KQ1569" s="471">
        <v>0</v>
      </c>
      <c r="KR1569" s="471">
        <v>0</v>
      </c>
      <c r="KS1569" s="471">
        <v>0</v>
      </c>
      <c r="KT1569" s="471">
        <v>0</v>
      </c>
      <c r="KU1569" s="471">
        <v>0</v>
      </c>
      <c r="KV1569" s="471">
        <v>0</v>
      </c>
      <c r="KW1569" s="496">
        <v>0</v>
      </c>
      <c r="KX1569" s="471">
        <v>481</v>
      </c>
      <c r="KY1569" s="471">
        <v>442</v>
      </c>
      <c r="KZ1569" s="471">
        <v>390</v>
      </c>
      <c r="LA1569" s="471">
        <v>173</v>
      </c>
      <c r="LB1569" s="471">
        <v>130</v>
      </c>
      <c r="LC1569" s="471">
        <v>81</v>
      </c>
      <c r="LD1569" s="471">
        <v>34</v>
      </c>
      <c r="LE1569" s="471">
        <v>2</v>
      </c>
      <c r="LF1569" s="496">
        <v>1733</v>
      </c>
      <c r="LG1569" s="262"/>
      <c r="LH1569" s="262"/>
      <c r="LI1569" s="262"/>
      <c r="LJ1569" s="262"/>
      <c r="LK1569" s="262"/>
      <c r="LL1569" s="262"/>
      <c r="LM1569" s="262"/>
      <c r="LN1569" s="262"/>
      <c r="LO1569" s="262"/>
      <c r="LP1569" s="262"/>
      <c r="LQ1569" s="262"/>
      <c r="LR1569" s="262"/>
      <c r="LS1569" s="262"/>
      <c r="LT1569" s="262"/>
      <c r="LU1569" s="262"/>
      <c r="LV1569" s="262"/>
      <c r="LW1569" s="262"/>
      <c r="LX1569" s="262"/>
      <c r="LY1569" s="262"/>
      <c r="LZ1569" s="262"/>
      <c r="MA1569" s="262"/>
      <c r="MB1569" s="262"/>
      <c r="MC1569" s="262"/>
      <c r="MD1569" s="262"/>
      <c r="ME1569" s="262"/>
      <c r="MF1569" s="262"/>
      <c r="MG1569" s="262"/>
      <c r="MH1569" s="262"/>
      <c r="MI1569" s="262"/>
      <c r="MJ1569" s="262"/>
      <c r="MK1569" s="262"/>
      <c r="ML1569" s="262"/>
      <c r="MM1569" s="262"/>
      <c r="MN1569" s="262"/>
      <c r="MO1569" s="262"/>
      <c r="MP1569" s="262"/>
      <c r="MQ1569" s="262"/>
      <c r="MR1569" s="262"/>
      <c r="MS1569" s="262"/>
      <c r="MT1569" s="262"/>
      <c r="MU1569" s="262"/>
    </row>
    <row r="1570" spans="1:359" x14ac:dyDescent="0.2">
      <c r="A1570" s="241" t="s">
        <v>1113</v>
      </c>
      <c r="B1570" s="476" t="s">
        <v>1114</v>
      </c>
      <c r="C1570" s="326" t="s">
        <v>626</v>
      </c>
      <c r="D1570" s="283" t="s">
        <v>1115</v>
      </c>
      <c r="E1570" s="503">
        <v>0</v>
      </c>
      <c r="F1570" s="471">
        <v>29</v>
      </c>
      <c r="G1570" s="471">
        <v>59</v>
      </c>
      <c r="H1570" s="471">
        <v>86</v>
      </c>
      <c r="I1570" s="471">
        <v>79</v>
      </c>
      <c r="J1570" s="471">
        <v>56</v>
      </c>
      <c r="K1570" s="471">
        <v>30</v>
      </c>
      <c r="L1570" s="471">
        <v>43</v>
      </c>
      <c r="M1570" s="471">
        <v>18</v>
      </c>
      <c r="N1570" s="496">
        <v>400</v>
      </c>
      <c r="O1570" s="503">
        <v>10</v>
      </c>
      <c r="P1570" s="471">
        <v>0</v>
      </c>
      <c r="Q1570" s="471">
        <v>0</v>
      </c>
      <c r="R1570" s="471">
        <v>0</v>
      </c>
      <c r="S1570" s="471">
        <v>0</v>
      </c>
      <c r="T1570" s="471">
        <v>0</v>
      </c>
      <c r="U1570" s="471">
        <v>0</v>
      </c>
      <c r="V1570" s="471">
        <v>0</v>
      </c>
      <c r="W1570" s="471">
        <v>0</v>
      </c>
      <c r="X1570" s="496">
        <v>0</v>
      </c>
      <c r="Y1570" s="503">
        <v>25</v>
      </c>
      <c r="Z1570" s="471">
        <v>0</v>
      </c>
      <c r="AA1570" s="471">
        <v>0</v>
      </c>
      <c r="AB1570" s="471">
        <v>0</v>
      </c>
      <c r="AC1570" s="471">
        <v>0</v>
      </c>
      <c r="AD1570" s="471">
        <v>0</v>
      </c>
      <c r="AE1570" s="471">
        <v>0</v>
      </c>
      <c r="AF1570" s="471">
        <v>0</v>
      </c>
      <c r="AG1570" s="471">
        <v>0</v>
      </c>
      <c r="AH1570" s="496">
        <v>0</v>
      </c>
      <c r="AI1570" s="503">
        <v>50</v>
      </c>
      <c r="AJ1570" s="471">
        <v>0</v>
      </c>
      <c r="AK1570" s="471">
        <v>0</v>
      </c>
      <c r="AL1570" s="471">
        <v>0</v>
      </c>
      <c r="AM1570" s="471">
        <v>0</v>
      </c>
      <c r="AN1570" s="471">
        <v>0</v>
      </c>
      <c r="AO1570" s="471">
        <v>0</v>
      </c>
      <c r="AP1570" s="471">
        <v>0</v>
      </c>
      <c r="AQ1570" s="471">
        <v>0</v>
      </c>
      <c r="AR1570" s="496">
        <v>0</v>
      </c>
      <c r="AS1570" s="503">
        <v>100</v>
      </c>
      <c r="AT1570" s="471">
        <v>0</v>
      </c>
      <c r="AU1570" s="471">
        <v>0</v>
      </c>
      <c r="AV1570" s="471">
        <v>0</v>
      </c>
      <c r="AW1570" s="471">
        <v>0</v>
      </c>
      <c r="AX1570" s="471">
        <v>0</v>
      </c>
      <c r="AY1570" s="471">
        <v>0</v>
      </c>
      <c r="AZ1570" s="471">
        <v>0</v>
      </c>
      <c r="BA1570" s="471">
        <v>0</v>
      </c>
      <c r="BB1570" s="496">
        <v>0</v>
      </c>
      <c r="BC1570" s="503">
        <v>0</v>
      </c>
      <c r="BD1570" s="471">
        <v>0</v>
      </c>
      <c r="BE1570" s="471">
        <v>0</v>
      </c>
      <c r="BF1570" s="471">
        <v>0</v>
      </c>
      <c r="BG1570" s="471">
        <v>0</v>
      </c>
      <c r="BH1570" s="471">
        <v>0</v>
      </c>
      <c r="BI1570" s="471">
        <v>0</v>
      </c>
      <c r="BJ1570" s="471">
        <v>0</v>
      </c>
      <c r="BK1570" s="471">
        <v>0</v>
      </c>
      <c r="BL1570" s="496">
        <v>0</v>
      </c>
      <c r="BM1570" s="471">
        <v>0</v>
      </c>
      <c r="BN1570" s="471">
        <v>0</v>
      </c>
      <c r="BO1570" s="471">
        <v>0</v>
      </c>
      <c r="BP1570" s="471">
        <v>0</v>
      </c>
      <c r="BQ1570" s="471">
        <v>0</v>
      </c>
      <c r="BR1570" s="471">
        <v>0</v>
      </c>
      <c r="BS1570" s="471">
        <v>0</v>
      </c>
      <c r="BT1570" s="471">
        <v>0</v>
      </c>
      <c r="BU1570" s="496">
        <v>0</v>
      </c>
      <c r="BV1570" s="471">
        <v>29</v>
      </c>
      <c r="BW1570" s="471">
        <v>59</v>
      </c>
      <c r="BX1570" s="471">
        <v>86</v>
      </c>
      <c r="BY1570" s="471">
        <v>79</v>
      </c>
      <c r="BZ1570" s="471">
        <v>56</v>
      </c>
      <c r="CA1570" s="471">
        <v>30</v>
      </c>
      <c r="CB1570" s="471">
        <v>43</v>
      </c>
      <c r="CC1570" s="471">
        <v>18</v>
      </c>
      <c r="CD1570" s="496">
        <v>400</v>
      </c>
      <c r="CE1570" s="503">
        <v>10</v>
      </c>
      <c r="CF1570" s="471">
        <v>0</v>
      </c>
      <c r="CG1570" s="471">
        <v>0</v>
      </c>
      <c r="CH1570" s="471">
        <v>0</v>
      </c>
      <c r="CI1570" s="471">
        <v>0</v>
      </c>
      <c r="CJ1570" s="471">
        <v>0</v>
      </c>
      <c r="CK1570" s="471">
        <v>0</v>
      </c>
      <c r="CL1570" s="471">
        <v>0</v>
      </c>
      <c r="CM1570" s="471">
        <v>0</v>
      </c>
      <c r="CN1570" s="496">
        <v>0</v>
      </c>
      <c r="CO1570" s="503">
        <v>25</v>
      </c>
      <c r="CP1570" s="471">
        <v>0</v>
      </c>
      <c r="CQ1570" s="471">
        <v>0</v>
      </c>
      <c r="CR1570" s="471">
        <v>0</v>
      </c>
      <c r="CS1570" s="471">
        <v>0</v>
      </c>
      <c r="CT1570" s="471">
        <v>0</v>
      </c>
      <c r="CU1570" s="471">
        <v>0</v>
      </c>
      <c r="CV1570" s="471">
        <v>0</v>
      </c>
      <c r="CW1570" s="471">
        <v>0</v>
      </c>
      <c r="CX1570" s="496">
        <v>0</v>
      </c>
      <c r="CY1570" s="503">
        <v>50</v>
      </c>
      <c r="CZ1570" s="471">
        <v>0</v>
      </c>
      <c r="DA1570" s="471">
        <v>0</v>
      </c>
      <c r="DB1570" s="471">
        <v>0</v>
      </c>
      <c r="DC1570" s="471">
        <v>0</v>
      </c>
      <c r="DD1570" s="471">
        <v>0</v>
      </c>
      <c r="DE1570" s="471">
        <v>0</v>
      </c>
      <c r="DF1570" s="471">
        <v>0</v>
      </c>
      <c r="DG1570" s="471">
        <v>0</v>
      </c>
      <c r="DH1570" s="496">
        <v>0</v>
      </c>
      <c r="DI1570" s="503">
        <v>100</v>
      </c>
      <c r="DJ1570" s="471">
        <v>4</v>
      </c>
      <c r="DK1570" s="471">
        <v>0</v>
      </c>
      <c r="DL1570" s="471">
        <v>4</v>
      </c>
      <c r="DM1570" s="471">
        <v>8</v>
      </c>
      <c r="DN1570" s="471">
        <v>2</v>
      </c>
      <c r="DO1570" s="471">
        <v>1</v>
      </c>
      <c r="DP1570" s="471">
        <v>3</v>
      </c>
      <c r="DQ1570" s="471">
        <v>3</v>
      </c>
      <c r="DR1570" s="496">
        <v>25</v>
      </c>
      <c r="DS1570" s="503">
        <v>0</v>
      </c>
      <c r="DT1570" s="471">
        <v>0</v>
      </c>
      <c r="DU1570" s="471">
        <v>0</v>
      </c>
      <c r="DV1570" s="471">
        <v>0</v>
      </c>
      <c r="DW1570" s="471">
        <v>0</v>
      </c>
      <c r="DX1570" s="471">
        <v>0</v>
      </c>
      <c r="DY1570" s="471">
        <v>0</v>
      </c>
      <c r="DZ1570" s="471">
        <v>0</v>
      </c>
      <c r="EA1570" s="471">
        <v>0</v>
      </c>
      <c r="EB1570" s="496">
        <v>0</v>
      </c>
      <c r="EC1570" s="471">
        <v>4</v>
      </c>
      <c r="ED1570" s="471">
        <v>0</v>
      </c>
      <c r="EE1570" s="471">
        <v>4</v>
      </c>
      <c r="EF1570" s="471">
        <v>8</v>
      </c>
      <c r="EG1570" s="471">
        <v>2</v>
      </c>
      <c r="EH1570" s="471">
        <v>1</v>
      </c>
      <c r="EI1570" s="471">
        <v>3</v>
      </c>
      <c r="EJ1570" s="471">
        <v>3</v>
      </c>
      <c r="EK1570" s="496">
        <v>25</v>
      </c>
      <c r="EL1570" s="518">
        <v>50</v>
      </c>
      <c r="EM1570" s="471">
        <v>0</v>
      </c>
      <c r="EN1570" s="471">
        <v>0</v>
      </c>
      <c r="EO1570" s="471">
        <v>0</v>
      </c>
      <c r="EP1570" s="471">
        <v>0</v>
      </c>
      <c r="EQ1570" s="471">
        <v>0</v>
      </c>
      <c r="ER1570" s="471">
        <v>0</v>
      </c>
      <c r="ES1570" s="471">
        <v>0</v>
      </c>
      <c r="ET1570" s="471">
        <v>0</v>
      </c>
      <c r="EU1570" s="496">
        <v>0</v>
      </c>
      <c r="EV1570" s="503">
        <v>100</v>
      </c>
      <c r="EW1570" s="471">
        <v>1</v>
      </c>
      <c r="EX1570" s="471">
        <v>0</v>
      </c>
      <c r="EY1570" s="471">
        <v>0</v>
      </c>
      <c r="EZ1570" s="471">
        <v>3</v>
      </c>
      <c r="FA1570" s="471">
        <v>0</v>
      </c>
      <c r="FB1570" s="471">
        <v>0</v>
      </c>
      <c r="FC1570" s="471">
        <v>0</v>
      </c>
      <c r="FD1570" s="471">
        <v>0</v>
      </c>
      <c r="FE1570" s="496">
        <v>4</v>
      </c>
      <c r="FF1570" s="503">
        <v>150</v>
      </c>
      <c r="FG1570" s="471">
        <v>0</v>
      </c>
      <c r="FH1570" s="471">
        <v>0</v>
      </c>
      <c r="FI1570" s="471">
        <v>0</v>
      </c>
      <c r="FJ1570" s="471">
        <v>0</v>
      </c>
      <c r="FK1570" s="471">
        <v>0</v>
      </c>
      <c r="FL1570" s="471">
        <v>0</v>
      </c>
      <c r="FM1570" s="471">
        <v>0</v>
      </c>
      <c r="FN1570" s="471">
        <v>0</v>
      </c>
      <c r="FO1570" s="496">
        <v>0</v>
      </c>
      <c r="FP1570" s="503">
        <v>200</v>
      </c>
      <c r="FQ1570" s="471">
        <v>0</v>
      </c>
      <c r="FR1570" s="471">
        <v>0</v>
      </c>
      <c r="FS1570" s="471">
        <v>1</v>
      </c>
      <c r="FT1570" s="471">
        <v>1</v>
      </c>
      <c r="FU1570" s="471">
        <v>0</v>
      </c>
      <c r="FV1570" s="471">
        <v>0</v>
      </c>
      <c r="FW1570" s="471">
        <v>1</v>
      </c>
      <c r="FX1570" s="471">
        <v>1</v>
      </c>
      <c r="FY1570" s="496">
        <v>4</v>
      </c>
      <c r="FZ1570" s="503">
        <v>0</v>
      </c>
      <c r="GA1570" s="471">
        <v>0</v>
      </c>
      <c r="GB1570" s="471">
        <v>0</v>
      </c>
      <c r="GC1570" s="471">
        <v>0</v>
      </c>
      <c r="GD1570" s="471">
        <v>0</v>
      </c>
      <c r="GE1570" s="471">
        <v>0</v>
      </c>
      <c r="GF1570" s="471">
        <v>0</v>
      </c>
      <c r="GG1570" s="471">
        <v>0</v>
      </c>
      <c r="GH1570" s="471">
        <v>0</v>
      </c>
      <c r="GI1570" s="496">
        <v>0</v>
      </c>
      <c r="GJ1570" s="471">
        <v>1</v>
      </c>
      <c r="GK1570" s="471">
        <v>0</v>
      </c>
      <c r="GL1570" s="471">
        <v>1</v>
      </c>
      <c r="GM1570" s="471">
        <v>4</v>
      </c>
      <c r="GN1570" s="471">
        <v>0</v>
      </c>
      <c r="GO1570" s="471">
        <v>0</v>
      </c>
      <c r="GP1570" s="471">
        <v>1</v>
      </c>
      <c r="GQ1570" s="471">
        <v>1</v>
      </c>
      <c r="GR1570" s="496">
        <v>8</v>
      </c>
      <c r="GS1570" s="503">
        <v>100</v>
      </c>
      <c r="GT1570" s="471">
        <v>0</v>
      </c>
      <c r="GU1570" s="471">
        <v>0</v>
      </c>
      <c r="GV1570" s="471">
        <v>0</v>
      </c>
      <c r="GW1570" s="471">
        <v>0</v>
      </c>
      <c r="GX1570" s="471">
        <v>0</v>
      </c>
      <c r="GY1570" s="471">
        <v>1</v>
      </c>
      <c r="GZ1570" s="471">
        <v>0</v>
      </c>
      <c r="HA1570" s="471">
        <v>0</v>
      </c>
      <c r="HB1570" s="496">
        <v>1</v>
      </c>
      <c r="HC1570" s="503">
        <v>150</v>
      </c>
      <c r="HD1570" s="471">
        <v>0</v>
      </c>
      <c r="HE1570" s="471">
        <v>0</v>
      </c>
      <c r="HF1570" s="471">
        <v>0</v>
      </c>
      <c r="HG1570" s="471">
        <v>0</v>
      </c>
      <c r="HH1570" s="471">
        <v>0</v>
      </c>
      <c r="HI1570" s="471">
        <v>0</v>
      </c>
      <c r="HJ1570" s="471">
        <v>0</v>
      </c>
      <c r="HK1570" s="471">
        <v>0</v>
      </c>
      <c r="HL1570" s="496">
        <v>0</v>
      </c>
      <c r="HM1570" s="503">
        <v>200</v>
      </c>
      <c r="HN1570" s="471">
        <v>1</v>
      </c>
      <c r="HO1570" s="471">
        <v>0</v>
      </c>
      <c r="HP1570" s="471">
        <v>1</v>
      </c>
      <c r="HQ1570" s="471">
        <v>2</v>
      </c>
      <c r="HR1570" s="471">
        <v>1</v>
      </c>
      <c r="HS1570" s="471">
        <v>2</v>
      </c>
      <c r="HT1570" s="471">
        <v>1</v>
      </c>
      <c r="HU1570" s="471">
        <v>0</v>
      </c>
      <c r="HV1570" s="496">
        <v>8</v>
      </c>
      <c r="HW1570" s="503">
        <v>250</v>
      </c>
      <c r="HX1570" s="471">
        <v>0</v>
      </c>
      <c r="HY1570" s="471">
        <v>0</v>
      </c>
      <c r="HZ1570" s="471">
        <v>0</v>
      </c>
      <c r="IA1570" s="471">
        <v>0</v>
      </c>
      <c r="IB1570" s="471">
        <v>0</v>
      </c>
      <c r="IC1570" s="471">
        <v>0</v>
      </c>
      <c r="ID1570" s="471">
        <v>0</v>
      </c>
      <c r="IE1570" s="471">
        <v>0</v>
      </c>
      <c r="IF1570" s="496">
        <v>0</v>
      </c>
      <c r="IG1570" s="503">
        <v>300</v>
      </c>
      <c r="IH1570" s="471">
        <v>0</v>
      </c>
      <c r="II1570" s="471">
        <v>0</v>
      </c>
      <c r="IJ1570" s="471">
        <v>0</v>
      </c>
      <c r="IK1570" s="471">
        <v>0</v>
      </c>
      <c r="IL1570" s="471">
        <v>0</v>
      </c>
      <c r="IM1570" s="471">
        <v>0</v>
      </c>
      <c r="IN1570" s="471">
        <v>0</v>
      </c>
      <c r="IO1570" s="471">
        <v>0</v>
      </c>
      <c r="IP1570" s="496">
        <v>0</v>
      </c>
      <c r="IQ1570" s="503">
        <v>0</v>
      </c>
      <c r="IR1570" s="471">
        <v>0</v>
      </c>
      <c r="IS1570" s="471">
        <v>0</v>
      </c>
      <c r="IT1570" s="471">
        <v>0</v>
      </c>
      <c r="IU1570" s="471">
        <v>0</v>
      </c>
      <c r="IV1570" s="471">
        <v>0</v>
      </c>
      <c r="IW1570" s="471">
        <v>0</v>
      </c>
      <c r="IX1570" s="471">
        <v>0</v>
      </c>
      <c r="IY1570" s="471">
        <v>0</v>
      </c>
      <c r="IZ1570" s="496">
        <v>0</v>
      </c>
      <c r="JA1570" s="471">
        <v>1</v>
      </c>
      <c r="JB1570" s="471">
        <v>0</v>
      </c>
      <c r="JC1570" s="471">
        <v>1</v>
      </c>
      <c r="JD1570" s="471">
        <v>2</v>
      </c>
      <c r="JE1570" s="471">
        <v>1</v>
      </c>
      <c r="JF1570" s="471">
        <v>3</v>
      </c>
      <c r="JG1570" s="471">
        <v>1</v>
      </c>
      <c r="JH1570" s="471">
        <v>0</v>
      </c>
      <c r="JI1570" s="471">
        <v>9</v>
      </c>
      <c r="JJ1570" s="503">
        <v>0</v>
      </c>
      <c r="JK1570" s="471">
        <v>1</v>
      </c>
      <c r="JL1570" s="471">
        <v>0</v>
      </c>
      <c r="JM1570" s="471">
        <v>3</v>
      </c>
      <c r="JN1570" s="471">
        <v>7</v>
      </c>
      <c r="JO1570" s="471">
        <v>10</v>
      </c>
      <c r="JP1570" s="471">
        <v>2</v>
      </c>
      <c r="JQ1570" s="471">
        <v>8</v>
      </c>
      <c r="JR1570" s="471">
        <v>1</v>
      </c>
      <c r="JS1570" s="496">
        <v>32</v>
      </c>
      <c r="JT1570" s="503">
        <v>10</v>
      </c>
      <c r="JU1570" s="471">
        <v>0</v>
      </c>
      <c r="JV1570" s="471">
        <v>0</v>
      </c>
      <c r="JW1570" s="471">
        <v>0</v>
      </c>
      <c r="JX1570" s="471">
        <v>0</v>
      </c>
      <c r="JY1570" s="471">
        <v>0</v>
      </c>
      <c r="JZ1570" s="471">
        <v>0</v>
      </c>
      <c r="KA1570" s="471">
        <v>0</v>
      </c>
      <c r="KB1570" s="471">
        <v>0</v>
      </c>
      <c r="KC1570" s="496">
        <v>0</v>
      </c>
      <c r="KD1570" s="503">
        <v>50</v>
      </c>
      <c r="KE1570" s="471">
        <v>0</v>
      </c>
      <c r="KF1570" s="471">
        <v>0</v>
      </c>
      <c r="KG1570" s="471">
        <v>0</v>
      </c>
      <c r="KH1570" s="471">
        <v>0</v>
      </c>
      <c r="KI1570" s="471">
        <v>0</v>
      </c>
      <c r="KJ1570" s="471">
        <v>0</v>
      </c>
      <c r="KK1570" s="471">
        <v>0</v>
      </c>
      <c r="KL1570" s="471">
        <v>0</v>
      </c>
      <c r="KM1570" s="496">
        <v>0</v>
      </c>
      <c r="KN1570" s="503">
        <v>0</v>
      </c>
      <c r="KO1570" s="471">
        <v>0</v>
      </c>
      <c r="KP1570" s="471">
        <v>0</v>
      </c>
      <c r="KQ1570" s="471">
        <v>0</v>
      </c>
      <c r="KR1570" s="471">
        <v>0</v>
      </c>
      <c r="KS1570" s="471">
        <v>0</v>
      </c>
      <c r="KT1570" s="471">
        <v>0</v>
      </c>
      <c r="KU1570" s="471">
        <v>0</v>
      </c>
      <c r="KV1570" s="471">
        <v>0</v>
      </c>
      <c r="KW1570" s="496">
        <v>0</v>
      </c>
      <c r="KX1570" s="471">
        <v>1</v>
      </c>
      <c r="KY1570" s="471">
        <v>0</v>
      </c>
      <c r="KZ1570" s="471">
        <v>3</v>
      </c>
      <c r="LA1570" s="471">
        <v>7</v>
      </c>
      <c r="LB1570" s="471">
        <v>10</v>
      </c>
      <c r="LC1570" s="471">
        <v>2</v>
      </c>
      <c r="LD1570" s="471">
        <v>8</v>
      </c>
      <c r="LE1570" s="471">
        <v>1</v>
      </c>
      <c r="LF1570" s="496">
        <v>32</v>
      </c>
      <c r="LG1570" s="262"/>
      <c r="LH1570" s="262"/>
      <c r="LI1570" s="262"/>
      <c r="LJ1570" s="262"/>
      <c r="LK1570" s="262"/>
      <c r="LL1570" s="262"/>
      <c r="LM1570" s="262"/>
      <c r="LN1570" s="262"/>
      <c r="LO1570" s="262"/>
      <c r="LP1570" s="262"/>
      <c r="LQ1570" s="262"/>
      <c r="LR1570" s="262"/>
      <c r="LS1570" s="262"/>
      <c r="LT1570" s="262"/>
      <c r="LU1570" s="262"/>
      <c r="LV1570" s="262"/>
      <c r="LW1570" s="262"/>
      <c r="LX1570" s="262"/>
      <c r="LY1570" s="262"/>
      <c r="LZ1570" s="262"/>
      <c r="MA1570" s="262"/>
      <c r="MB1570" s="262"/>
      <c r="MC1570" s="262"/>
      <c r="MD1570" s="262"/>
      <c r="ME1570" s="262"/>
      <c r="MF1570" s="262"/>
      <c r="MG1570" s="262"/>
      <c r="MH1570" s="262"/>
      <c r="MI1570" s="262"/>
      <c r="MJ1570" s="262"/>
      <c r="MK1570" s="262"/>
      <c r="ML1570" s="262"/>
      <c r="MM1570" s="262"/>
      <c r="MN1570" s="262"/>
      <c r="MO1570" s="262"/>
      <c r="MP1570" s="262"/>
      <c r="MQ1570" s="262"/>
      <c r="MR1570" s="262"/>
      <c r="MS1570" s="262"/>
      <c r="MT1570" s="262"/>
      <c r="MU1570" s="262"/>
    </row>
    <row r="1571" spans="1:359" x14ac:dyDescent="0.2">
      <c r="A1571" s="241" t="s">
        <v>547</v>
      </c>
      <c r="B1571" s="476" t="s">
        <v>1116</v>
      </c>
      <c r="C1571" s="326" t="s">
        <v>626</v>
      </c>
      <c r="D1571" s="283" t="s">
        <v>1117</v>
      </c>
      <c r="E1571" s="503">
        <v>0</v>
      </c>
      <c r="F1571" s="471">
        <v>170</v>
      </c>
      <c r="G1571" s="471">
        <v>288</v>
      </c>
      <c r="H1571" s="471">
        <v>302</v>
      </c>
      <c r="I1571" s="471">
        <v>139</v>
      </c>
      <c r="J1571" s="471">
        <v>43</v>
      </c>
      <c r="K1571" s="471">
        <v>21</v>
      </c>
      <c r="L1571" s="471">
        <v>11</v>
      </c>
      <c r="M1571" s="471">
        <v>0</v>
      </c>
      <c r="N1571" s="496">
        <v>974</v>
      </c>
      <c r="O1571" s="503">
        <v>10</v>
      </c>
      <c r="P1571" s="471">
        <v>0</v>
      </c>
      <c r="Q1571" s="471">
        <v>0</v>
      </c>
      <c r="R1571" s="471">
        <v>0</v>
      </c>
      <c r="S1571" s="471">
        <v>0</v>
      </c>
      <c r="T1571" s="471">
        <v>0</v>
      </c>
      <c r="U1571" s="471">
        <v>0</v>
      </c>
      <c r="V1571" s="471">
        <v>0</v>
      </c>
      <c r="W1571" s="471">
        <v>0</v>
      </c>
      <c r="X1571" s="496">
        <v>0</v>
      </c>
      <c r="Y1571" s="503">
        <v>25</v>
      </c>
      <c r="Z1571" s="471">
        <v>0</v>
      </c>
      <c r="AA1571" s="471">
        <v>0</v>
      </c>
      <c r="AB1571" s="471">
        <v>0</v>
      </c>
      <c r="AC1571" s="471">
        <v>0</v>
      </c>
      <c r="AD1571" s="471">
        <v>0</v>
      </c>
      <c r="AE1571" s="471">
        <v>0</v>
      </c>
      <c r="AF1571" s="471">
        <v>0</v>
      </c>
      <c r="AG1571" s="471">
        <v>0</v>
      </c>
      <c r="AH1571" s="496">
        <v>0</v>
      </c>
      <c r="AI1571" s="503">
        <v>50</v>
      </c>
      <c r="AJ1571" s="471">
        <v>0</v>
      </c>
      <c r="AK1571" s="471">
        <v>0</v>
      </c>
      <c r="AL1571" s="471">
        <v>0</v>
      </c>
      <c r="AM1571" s="471">
        <v>0</v>
      </c>
      <c r="AN1571" s="471">
        <v>0</v>
      </c>
      <c r="AO1571" s="471">
        <v>0</v>
      </c>
      <c r="AP1571" s="471">
        <v>0</v>
      </c>
      <c r="AQ1571" s="471">
        <v>0</v>
      </c>
      <c r="AR1571" s="496">
        <v>0</v>
      </c>
      <c r="AS1571" s="503">
        <v>100</v>
      </c>
      <c r="AT1571" s="471">
        <v>39</v>
      </c>
      <c r="AU1571" s="471">
        <v>89</v>
      </c>
      <c r="AV1571" s="471">
        <v>120</v>
      </c>
      <c r="AW1571" s="471">
        <v>43</v>
      </c>
      <c r="AX1571" s="471">
        <v>15</v>
      </c>
      <c r="AY1571" s="471">
        <v>12</v>
      </c>
      <c r="AZ1571" s="471">
        <v>7</v>
      </c>
      <c r="BA1571" s="471">
        <v>1</v>
      </c>
      <c r="BB1571" s="496">
        <v>326</v>
      </c>
      <c r="BC1571" s="503">
        <v>0</v>
      </c>
      <c r="BD1571" s="471">
        <v>0</v>
      </c>
      <c r="BE1571" s="471">
        <v>0</v>
      </c>
      <c r="BF1571" s="471">
        <v>0</v>
      </c>
      <c r="BG1571" s="471">
        <v>0</v>
      </c>
      <c r="BH1571" s="471">
        <v>0</v>
      </c>
      <c r="BI1571" s="471">
        <v>0</v>
      </c>
      <c r="BJ1571" s="471">
        <v>0</v>
      </c>
      <c r="BK1571" s="471">
        <v>0</v>
      </c>
      <c r="BL1571" s="496">
        <v>0</v>
      </c>
      <c r="BM1571" s="471">
        <v>39</v>
      </c>
      <c r="BN1571" s="471">
        <v>89</v>
      </c>
      <c r="BO1571" s="471">
        <v>120</v>
      </c>
      <c r="BP1571" s="471">
        <v>43</v>
      </c>
      <c r="BQ1571" s="471">
        <v>15</v>
      </c>
      <c r="BR1571" s="471">
        <v>12</v>
      </c>
      <c r="BS1571" s="471">
        <v>7</v>
      </c>
      <c r="BT1571" s="471">
        <v>1</v>
      </c>
      <c r="BU1571" s="496">
        <v>326</v>
      </c>
      <c r="BV1571" s="471">
        <v>209</v>
      </c>
      <c r="BW1571" s="471">
        <v>377</v>
      </c>
      <c r="BX1571" s="471">
        <v>422</v>
      </c>
      <c r="BY1571" s="471">
        <v>182</v>
      </c>
      <c r="BZ1571" s="471">
        <v>58</v>
      </c>
      <c r="CA1571" s="471">
        <v>33</v>
      </c>
      <c r="CB1571" s="471">
        <v>18</v>
      </c>
      <c r="CC1571" s="471">
        <v>1</v>
      </c>
      <c r="CD1571" s="496">
        <v>1300</v>
      </c>
      <c r="CE1571" s="503">
        <v>10</v>
      </c>
      <c r="CF1571" s="471">
        <v>0</v>
      </c>
      <c r="CG1571" s="471">
        <v>0</v>
      </c>
      <c r="CH1571" s="471">
        <v>0</v>
      </c>
      <c r="CI1571" s="471">
        <v>0</v>
      </c>
      <c r="CJ1571" s="471">
        <v>0</v>
      </c>
      <c r="CK1571" s="471">
        <v>0</v>
      </c>
      <c r="CL1571" s="471">
        <v>0</v>
      </c>
      <c r="CM1571" s="471">
        <v>0</v>
      </c>
      <c r="CN1571" s="496">
        <v>0</v>
      </c>
      <c r="CO1571" s="503">
        <v>25</v>
      </c>
      <c r="CP1571" s="471">
        <v>0</v>
      </c>
      <c r="CQ1571" s="471">
        <v>0</v>
      </c>
      <c r="CR1571" s="471">
        <v>0</v>
      </c>
      <c r="CS1571" s="471">
        <v>0</v>
      </c>
      <c r="CT1571" s="471">
        <v>0</v>
      </c>
      <c r="CU1571" s="471">
        <v>0</v>
      </c>
      <c r="CV1571" s="471">
        <v>0</v>
      </c>
      <c r="CW1571" s="471">
        <v>0</v>
      </c>
      <c r="CX1571" s="496">
        <v>0</v>
      </c>
      <c r="CY1571" s="503">
        <v>50</v>
      </c>
      <c r="CZ1571" s="471">
        <v>22</v>
      </c>
      <c r="DA1571" s="471">
        <v>38</v>
      </c>
      <c r="DB1571" s="471">
        <v>24</v>
      </c>
      <c r="DC1571" s="471">
        <v>17</v>
      </c>
      <c r="DD1571" s="471">
        <v>10</v>
      </c>
      <c r="DE1571" s="471">
        <v>4</v>
      </c>
      <c r="DF1571" s="471">
        <v>4</v>
      </c>
      <c r="DG1571" s="471">
        <v>1</v>
      </c>
      <c r="DH1571" s="496">
        <v>120</v>
      </c>
      <c r="DI1571" s="503">
        <v>100</v>
      </c>
      <c r="DJ1571" s="471">
        <v>0</v>
      </c>
      <c r="DK1571" s="471">
        <v>0</v>
      </c>
      <c r="DL1571" s="471">
        <v>0</v>
      </c>
      <c r="DM1571" s="471">
        <v>0</v>
      </c>
      <c r="DN1571" s="471">
        <v>0</v>
      </c>
      <c r="DO1571" s="471">
        <v>0</v>
      </c>
      <c r="DP1571" s="471">
        <v>0</v>
      </c>
      <c r="DQ1571" s="471">
        <v>0</v>
      </c>
      <c r="DR1571" s="496">
        <v>0</v>
      </c>
      <c r="DS1571" s="503">
        <v>0</v>
      </c>
      <c r="DT1571" s="471">
        <v>0</v>
      </c>
      <c r="DU1571" s="471">
        <v>0</v>
      </c>
      <c r="DV1571" s="471">
        <v>0</v>
      </c>
      <c r="DW1571" s="471">
        <v>0</v>
      </c>
      <c r="DX1571" s="471">
        <v>0</v>
      </c>
      <c r="DY1571" s="471">
        <v>0</v>
      </c>
      <c r="DZ1571" s="471">
        <v>0</v>
      </c>
      <c r="EA1571" s="471">
        <v>0</v>
      </c>
      <c r="EB1571" s="496">
        <v>0</v>
      </c>
      <c r="EC1571" s="471">
        <v>22</v>
      </c>
      <c r="ED1571" s="471">
        <v>38</v>
      </c>
      <c r="EE1571" s="471">
        <v>24</v>
      </c>
      <c r="EF1571" s="471">
        <v>17</v>
      </c>
      <c r="EG1571" s="471">
        <v>10</v>
      </c>
      <c r="EH1571" s="471">
        <v>4</v>
      </c>
      <c r="EI1571" s="471">
        <v>4</v>
      </c>
      <c r="EJ1571" s="471">
        <v>1</v>
      </c>
      <c r="EK1571" s="496">
        <v>120</v>
      </c>
      <c r="EL1571" s="518">
        <v>50</v>
      </c>
      <c r="EM1571" s="471">
        <v>0</v>
      </c>
      <c r="EN1571" s="471">
        <v>0</v>
      </c>
      <c r="EO1571" s="471">
        <v>0</v>
      </c>
      <c r="EP1571" s="471">
        <v>0</v>
      </c>
      <c r="EQ1571" s="471">
        <v>0</v>
      </c>
      <c r="ER1571" s="471">
        <v>0</v>
      </c>
      <c r="ES1571" s="471">
        <v>0</v>
      </c>
      <c r="ET1571" s="471">
        <v>0</v>
      </c>
      <c r="EU1571" s="496">
        <v>0</v>
      </c>
      <c r="EV1571" s="503">
        <v>100</v>
      </c>
      <c r="EW1571" s="471">
        <v>0</v>
      </c>
      <c r="EX1571" s="471">
        <v>0</v>
      </c>
      <c r="EY1571" s="471">
        <v>0</v>
      </c>
      <c r="EZ1571" s="471">
        <v>0</v>
      </c>
      <c r="FA1571" s="471">
        <v>0</v>
      </c>
      <c r="FB1571" s="471">
        <v>0</v>
      </c>
      <c r="FC1571" s="471">
        <v>0</v>
      </c>
      <c r="FD1571" s="471">
        <v>0</v>
      </c>
      <c r="FE1571" s="496">
        <v>0</v>
      </c>
      <c r="FF1571" s="503">
        <v>150</v>
      </c>
      <c r="FG1571" s="471">
        <v>0</v>
      </c>
      <c r="FH1571" s="471">
        <v>0</v>
      </c>
      <c r="FI1571" s="471">
        <v>0</v>
      </c>
      <c r="FJ1571" s="471">
        <v>0</v>
      </c>
      <c r="FK1571" s="471">
        <v>0</v>
      </c>
      <c r="FL1571" s="471">
        <v>0</v>
      </c>
      <c r="FM1571" s="471">
        <v>0</v>
      </c>
      <c r="FN1571" s="471">
        <v>0</v>
      </c>
      <c r="FO1571" s="496">
        <v>0</v>
      </c>
      <c r="FP1571" s="503">
        <v>200</v>
      </c>
      <c r="FQ1571" s="471">
        <v>0</v>
      </c>
      <c r="FR1571" s="471">
        <v>0</v>
      </c>
      <c r="FS1571" s="471">
        <v>0</v>
      </c>
      <c r="FT1571" s="471">
        <v>0</v>
      </c>
      <c r="FU1571" s="471">
        <v>0</v>
      </c>
      <c r="FV1571" s="471">
        <v>0</v>
      </c>
      <c r="FW1571" s="471">
        <v>0</v>
      </c>
      <c r="FX1571" s="471">
        <v>0</v>
      </c>
      <c r="FY1571" s="496">
        <v>0</v>
      </c>
      <c r="FZ1571" s="503">
        <v>0</v>
      </c>
      <c r="GA1571" s="471">
        <v>0</v>
      </c>
      <c r="GB1571" s="471">
        <v>0</v>
      </c>
      <c r="GC1571" s="471">
        <v>0</v>
      </c>
      <c r="GD1571" s="471">
        <v>0</v>
      </c>
      <c r="GE1571" s="471">
        <v>0</v>
      </c>
      <c r="GF1571" s="471">
        <v>0</v>
      </c>
      <c r="GG1571" s="471">
        <v>0</v>
      </c>
      <c r="GH1571" s="471">
        <v>0</v>
      </c>
      <c r="GI1571" s="496">
        <v>0</v>
      </c>
      <c r="GJ1571" s="471">
        <v>0</v>
      </c>
      <c r="GK1571" s="471">
        <v>0</v>
      </c>
      <c r="GL1571" s="471">
        <v>0</v>
      </c>
      <c r="GM1571" s="471">
        <v>0</v>
      </c>
      <c r="GN1571" s="471">
        <v>0</v>
      </c>
      <c r="GO1571" s="471">
        <v>0</v>
      </c>
      <c r="GP1571" s="471">
        <v>0</v>
      </c>
      <c r="GQ1571" s="471">
        <v>0</v>
      </c>
      <c r="GR1571" s="496">
        <v>0</v>
      </c>
      <c r="GS1571" s="503">
        <v>100</v>
      </c>
      <c r="GT1571" s="471">
        <v>0</v>
      </c>
      <c r="GU1571" s="471">
        <v>0</v>
      </c>
      <c r="GV1571" s="471">
        <v>0</v>
      </c>
      <c r="GW1571" s="471">
        <v>0</v>
      </c>
      <c r="GX1571" s="471">
        <v>0</v>
      </c>
      <c r="GY1571" s="471">
        <v>0</v>
      </c>
      <c r="GZ1571" s="471">
        <v>0</v>
      </c>
      <c r="HA1571" s="471">
        <v>0</v>
      </c>
      <c r="HB1571" s="496">
        <v>0</v>
      </c>
      <c r="HC1571" s="503">
        <v>150</v>
      </c>
      <c r="HD1571" s="471">
        <v>0</v>
      </c>
      <c r="HE1571" s="471">
        <v>0</v>
      </c>
      <c r="HF1571" s="471">
        <v>0</v>
      </c>
      <c r="HG1571" s="471">
        <v>0</v>
      </c>
      <c r="HH1571" s="471">
        <v>0</v>
      </c>
      <c r="HI1571" s="471">
        <v>0</v>
      </c>
      <c r="HJ1571" s="471">
        <v>0</v>
      </c>
      <c r="HK1571" s="471">
        <v>0</v>
      </c>
      <c r="HL1571" s="496">
        <v>0</v>
      </c>
      <c r="HM1571" s="503">
        <v>200</v>
      </c>
      <c r="HN1571" s="471">
        <v>0</v>
      </c>
      <c r="HO1571" s="471">
        <v>0</v>
      </c>
      <c r="HP1571" s="471">
        <v>0</v>
      </c>
      <c r="HQ1571" s="471">
        <v>0</v>
      </c>
      <c r="HR1571" s="471">
        <v>0</v>
      </c>
      <c r="HS1571" s="471">
        <v>0</v>
      </c>
      <c r="HT1571" s="471">
        <v>0</v>
      </c>
      <c r="HU1571" s="471">
        <v>0</v>
      </c>
      <c r="HV1571" s="496">
        <v>0</v>
      </c>
      <c r="HW1571" s="503">
        <v>250</v>
      </c>
      <c r="HX1571" s="471">
        <v>0</v>
      </c>
      <c r="HY1571" s="471">
        <v>0</v>
      </c>
      <c r="HZ1571" s="471">
        <v>0</v>
      </c>
      <c r="IA1571" s="471">
        <v>0</v>
      </c>
      <c r="IB1571" s="471">
        <v>0</v>
      </c>
      <c r="IC1571" s="471">
        <v>0</v>
      </c>
      <c r="ID1571" s="471">
        <v>0</v>
      </c>
      <c r="IE1571" s="471">
        <v>0</v>
      </c>
      <c r="IF1571" s="496">
        <v>0</v>
      </c>
      <c r="IG1571" s="503">
        <v>300</v>
      </c>
      <c r="IH1571" s="471">
        <v>0</v>
      </c>
      <c r="II1571" s="471">
        <v>0</v>
      </c>
      <c r="IJ1571" s="471">
        <v>0</v>
      </c>
      <c r="IK1571" s="471">
        <v>0</v>
      </c>
      <c r="IL1571" s="471">
        <v>0</v>
      </c>
      <c r="IM1571" s="471">
        <v>0</v>
      </c>
      <c r="IN1571" s="471">
        <v>0</v>
      </c>
      <c r="IO1571" s="471">
        <v>0</v>
      </c>
      <c r="IP1571" s="496">
        <v>0</v>
      </c>
      <c r="IQ1571" s="503">
        <v>0</v>
      </c>
      <c r="IR1571" s="471">
        <v>0</v>
      </c>
      <c r="IS1571" s="471">
        <v>0</v>
      </c>
      <c r="IT1571" s="471">
        <v>0</v>
      </c>
      <c r="IU1571" s="471">
        <v>0</v>
      </c>
      <c r="IV1571" s="471">
        <v>0</v>
      </c>
      <c r="IW1571" s="471">
        <v>0</v>
      </c>
      <c r="IX1571" s="471">
        <v>0</v>
      </c>
      <c r="IY1571" s="471">
        <v>0</v>
      </c>
      <c r="IZ1571" s="496">
        <v>0</v>
      </c>
      <c r="JA1571" s="471">
        <v>0</v>
      </c>
      <c r="JB1571" s="471">
        <v>0</v>
      </c>
      <c r="JC1571" s="471">
        <v>0</v>
      </c>
      <c r="JD1571" s="471">
        <v>0</v>
      </c>
      <c r="JE1571" s="471">
        <v>0</v>
      </c>
      <c r="JF1571" s="471">
        <v>0</v>
      </c>
      <c r="JG1571" s="471">
        <v>0</v>
      </c>
      <c r="JH1571" s="471">
        <v>0</v>
      </c>
      <c r="JI1571" s="471">
        <v>0</v>
      </c>
      <c r="JJ1571" s="503">
        <v>0</v>
      </c>
      <c r="JK1571" s="471">
        <v>68</v>
      </c>
      <c r="JL1571" s="471">
        <v>62</v>
      </c>
      <c r="JM1571" s="471">
        <v>68</v>
      </c>
      <c r="JN1571" s="471">
        <v>30</v>
      </c>
      <c r="JO1571" s="471">
        <v>16</v>
      </c>
      <c r="JP1571" s="471">
        <v>8</v>
      </c>
      <c r="JQ1571" s="471">
        <v>3</v>
      </c>
      <c r="JR1571" s="471">
        <v>2</v>
      </c>
      <c r="JS1571" s="496">
        <v>257</v>
      </c>
      <c r="JT1571" s="503">
        <v>10</v>
      </c>
      <c r="JU1571" s="471">
        <v>0</v>
      </c>
      <c r="JV1571" s="471">
        <v>0</v>
      </c>
      <c r="JW1571" s="471">
        <v>0</v>
      </c>
      <c r="JX1571" s="471">
        <v>0</v>
      </c>
      <c r="JY1571" s="471">
        <v>0</v>
      </c>
      <c r="JZ1571" s="471">
        <v>0</v>
      </c>
      <c r="KA1571" s="471">
        <v>0</v>
      </c>
      <c r="KB1571" s="471">
        <v>0</v>
      </c>
      <c r="KC1571" s="496">
        <v>0</v>
      </c>
      <c r="KD1571" s="503">
        <v>50</v>
      </c>
      <c r="KE1571" s="471">
        <v>0</v>
      </c>
      <c r="KF1571" s="471">
        <v>0</v>
      </c>
      <c r="KG1571" s="471">
        <v>0</v>
      </c>
      <c r="KH1571" s="471">
        <v>0</v>
      </c>
      <c r="KI1571" s="471">
        <v>0</v>
      </c>
      <c r="KJ1571" s="471">
        <v>0</v>
      </c>
      <c r="KK1571" s="471">
        <v>0</v>
      </c>
      <c r="KL1571" s="471">
        <v>0</v>
      </c>
      <c r="KM1571" s="496">
        <v>0</v>
      </c>
      <c r="KN1571" s="503">
        <v>0</v>
      </c>
      <c r="KO1571" s="471">
        <v>0</v>
      </c>
      <c r="KP1571" s="471">
        <v>0</v>
      </c>
      <c r="KQ1571" s="471">
        <v>0</v>
      </c>
      <c r="KR1571" s="471">
        <v>0</v>
      </c>
      <c r="KS1571" s="471">
        <v>0</v>
      </c>
      <c r="KT1571" s="471">
        <v>0</v>
      </c>
      <c r="KU1571" s="471">
        <v>0</v>
      </c>
      <c r="KV1571" s="471">
        <v>0</v>
      </c>
      <c r="KW1571" s="496">
        <v>0</v>
      </c>
      <c r="KX1571" s="471">
        <v>68</v>
      </c>
      <c r="KY1571" s="471">
        <v>62</v>
      </c>
      <c r="KZ1571" s="471">
        <v>68</v>
      </c>
      <c r="LA1571" s="471">
        <v>30</v>
      </c>
      <c r="LB1571" s="471">
        <v>16</v>
      </c>
      <c r="LC1571" s="471">
        <v>8</v>
      </c>
      <c r="LD1571" s="471">
        <v>3</v>
      </c>
      <c r="LE1571" s="471">
        <v>2</v>
      </c>
      <c r="LF1571" s="496">
        <v>257</v>
      </c>
      <c r="LG1571" s="262"/>
      <c r="LH1571" s="262"/>
      <c r="LI1571" s="262"/>
      <c r="LJ1571" s="262"/>
      <c r="LK1571" s="262"/>
      <c r="LL1571" s="262"/>
      <c r="LM1571" s="262"/>
      <c r="LN1571" s="262"/>
      <c r="LO1571" s="262"/>
      <c r="LP1571" s="262"/>
      <c r="LQ1571" s="262"/>
      <c r="LR1571" s="262"/>
      <c r="LS1571" s="262"/>
      <c r="LT1571" s="262"/>
      <c r="LU1571" s="262"/>
      <c r="LV1571" s="262"/>
      <c r="LW1571" s="262"/>
      <c r="LX1571" s="262"/>
      <c r="LY1571" s="262"/>
      <c r="LZ1571" s="262"/>
      <c r="MA1571" s="262"/>
      <c r="MB1571" s="262"/>
      <c r="MC1571" s="262"/>
      <c r="MD1571" s="262"/>
      <c r="ME1571" s="262"/>
      <c r="MF1571" s="262"/>
      <c r="MG1571" s="262"/>
      <c r="MH1571" s="262"/>
      <c r="MI1571" s="262"/>
      <c r="MJ1571" s="262"/>
      <c r="MK1571" s="262"/>
      <c r="ML1571" s="262"/>
      <c r="MM1571" s="262"/>
      <c r="MN1571" s="262"/>
      <c r="MO1571" s="262"/>
      <c r="MP1571" s="262"/>
      <c r="MQ1571" s="262"/>
      <c r="MR1571" s="262"/>
      <c r="MS1571" s="262"/>
      <c r="MT1571" s="262"/>
      <c r="MU1571" s="262"/>
    </row>
    <row r="1572" spans="1:359" x14ac:dyDescent="0.2">
      <c r="A1572" s="241" t="s">
        <v>548</v>
      </c>
      <c r="B1572" s="476" t="s">
        <v>1118</v>
      </c>
      <c r="C1572" s="326" t="s">
        <v>782</v>
      </c>
      <c r="D1572" s="283" t="s">
        <v>549</v>
      </c>
      <c r="E1572" s="503">
        <v>0</v>
      </c>
      <c r="F1572" s="471">
        <v>60</v>
      </c>
      <c r="G1572" s="471">
        <v>80</v>
      </c>
      <c r="H1572" s="471">
        <v>220</v>
      </c>
      <c r="I1572" s="471">
        <v>119</v>
      </c>
      <c r="J1572" s="471">
        <v>78</v>
      </c>
      <c r="K1572" s="471">
        <v>35</v>
      </c>
      <c r="L1572" s="471">
        <v>21</v>
      </c>
      <c r="M1572" s="471">
        <v>3</v>
      </c>
      <c r="N1572" s="496">
        <v>616</v>
      </c>
      <c r="O1572" s="503">
        <v>10</v>
      </c>
      <c r="P1572" s="471">
        <v>0</v>
      </c>
      <c r="Q1572" s="471">
        <v>0</v>
      </c>
      <c r="R1572" s="471">
        <v>0</v>
      </c>
      <c r="S1572" s="471">
        <v>0</v>
      </c>
      <c r="T1572" s="471">
        <v>0</v>
      </c>
      <c r="U1572" s="471">
        <v>0</v>
      </c>
      <c r="V1572" s="471">
        <v>0</v>
      </c>
      <c r="W1572" s="471">
        <v>0</v>
      </c>
      <c r="X1572" s="496">
        <v>0</v>
      </c>
      <c r="Y1572" s="503">
        <v>25</v>
      </c>
      <c r="Z1572" s="471">
        <v>0</v>
      </c>
      <c r="AA1572" s="471">
        <v>0</v>
      </c>
      <c r="AB1572" s="471">
        <v>0</v>
      </c>
      <c r="AC1572" s="471">
        <v>0</v>
      </c>
      <c r="AD1572" s="471">
        <v>0</v>
      </c>
      <c r="AE1572" s="471">
        <v>0</v>
      </c>
      <c r="AF1572" s="471">
        <v>0</v>
      </c>
      <c r="AG1572" s="471">
        <v>0</v>
      </c>
      <c r="AH1572" s="496">
        <v>0</v>
      </c>
      <c r="AI1572" s="503">
        <v>50</v>
      </c>
      <c r="AJ1572" s="471">
        <v>0</v>
      </c>
      <c r="AK1572" s="471">
        <v>0</v>
      </c>
      <c r="AL1572" s="471">
        <v>1</v>
      </c>
      <c r="AM1572" s="471">
        <v>0</v>
      </c>
      <c r="AN1572" s="471">
        <v>1</v>
      </c>
      <c r="AO1572" s="471">
        <v>0</v>
      </c>
      <c r="AP1572" s="471">
        <v>0</v>
      </c>
      <c r="AQ1572" s="471">
        <v>0</v>
      </c>
      <c r="AR1572" s="496">
        <v>2</v>
      </c>
      <c r="AS1572" s="503">
        <v>100</v>
      </c>
      <c r="AT1572" s="471">
        <v>0</v>
      </c>
      <c r="AU1572" s="471">
        <v>8</v>
      </c>
      <c r="AV1572" s="471">
        <v>8</v>
      </c>
      <c r="AW1572" s="471">
        <v>15</v>
      </c>
      <c r="AX1572" s="471">
        <v>11</v>
      </c>
      <c r="AY1572" s="471">
        <v>5</v>
      </c>
      <c r="AZ1572" s="471">
        <v>9</v>
      </c>
      <c r="BA1572" s="471">
        <v>1</v>
      </c>
      <c r="BB1572" s="496">
        <v>57</v>
      </c>
      <c r="BC1572" s="503">
        <v>0</v>
      </c>
      <c r="BD1572" s="471">
        <v>0</v>
      </c>
      <c r="BE1572" s="471">
        <v>0</v>
      </c>
      <c r="BF1572" s="471">
        <v>0</v>
      </c>
      <c r="BG1572" s="471">
        <v>0</v>
      </c>
      <c r="BH1572" s="471">
        <v>0</v>
      </c>
      <c r="BI1572" s="471">
        <v>0</v>
      </c>
      <c r="BJ1572" s="471">
        <v>0</v>
      </c>
      <c r="BK1572" s="471">
        <v>0</v>
      </c>
      <c r="BL1572" s="496">
        <v>0</v>
      </c>
      <c r="BM1572" s="471">
        <v>0</v>
      </c>
      <c r="BN1572" s="471">
        <v>8</v>
      </c>
      <c r="BO1572" s="471">
        <v>9</v>
      </c>
      <c r="BP1572" s="471">
        <v>15</v>
      </c>
      <c r="BQ1572" s="471">
        <v>12</v>
      </c>
      <c r="BR1572" s="471">
        <v>5</v>
      </c>
      <c r="BS1572" s="471">
        <v>9</v>
      </c>
      <c r="BT1572" s="471">
        <v>1</v>
      </c>
      <c r="BU1572" s="496">
        <v>59</v>
      </c>
      <c r="BV1572" s="471">
        <v>60</v>
      </c>
      <c r="BW1572" s="471">
        <v>88</v>
      </c>
      <c r="BX1572" s="471">
        <v>229</v>
      </c>
      <c r="BY1572" s="471">
        <v>134</v>
      </c>
      <c r="BZ1572" s="471">
        <v>90</v>
      </c>
      <c r="CA1572" s="471">
        <v>40</v>
      </c>
      <c r="CB1572" s="471">
        <v>30</v>
      </c>
      <c r="CC1572" s="471">
        <v>4</v>
      </c>
      <c r="CD1572" s="496">
        <v>675</v>
      </c>
      <c r="CE1572" s="503">
        <v>10</v>
      </c>
      <c r="CF1572" s="471">
        <v>0</v>
      </c>
      <c r="CG1572" s="471">
        <v>0</v>
      </c>
      <c r="CH1572" s="471">
        <v>0</v>
      </c>
      <c r="CI1572" s="471">
        <v>0</v>
      </c>
      <c r="CJ1572" s="471">
        <v>0</v>
      </c>
      <c r="CK1572" s="471">
        <v>0</v>
      </c>
      <c r="CL1572" s="471">
        <v>0</v>
      </c>
      <c r="CM1572" s="471">
        <v>0</v>
      </c>
      <c r="CN1572" s="496">
        <v>0</v>
      </c>
      <c r="CO1572" s="503">
        <v>25</v>
      </c>
      <c r="CP1572" s="471">
        <v>0</v>
      </c>
      <c r="CQ1572" s="471">
        <v>0</v>
      </c>
      <c r="CR1572" s="471">
        <v>0</v>
      </c>
      <c r="CS1572" s="471">
        <v>0</v>
      </c>
      <c r="CT1572" s="471">
        <v>0</v>
      </c>
      <c r="CU1572" s="471">
        <v>0</v>
      </c>
      <c r="CV1572" s="471">
        <v>0</v>
      </c>
      <c r="CW1572" s="471">
        <v>0</v>
      </c>
      <c r="CX1572" s="496">
        <v>0</v>
      </c>
      <c r="CY1572" s="503">
        <v>50</v>
      </c>
      <c r="CZ1572" s="471">
        <v>0</v>
      </c>
      <c r="DA1572" s="471">
        <v>0</v>
      </c>
      <c r="DB1572" s="471">
        <v>0</v>
      </c>
      <c r="DC1572" s="471">
        <v>0</v>
      </c>
      <c r="DD1572" s="471">
        <v>0</v>
      </c>
      <c r="DE1572" s="471">
        <v>0</v>
      </c>
      <c r="DF1572" s="471">
        <v>0</v>
      </c>
      <c r="DG1572" s="471">
        <v>0</v>
      </c>
      <c r="DH1572" s="496">
        <v>0</v>
      </c>
      <c r="DI1572" s="503">
        <v>100</v>
      </c>
      <c r="DJ1572" s="471">
        <v>14</v>
      </c>
      <c r="DK1572" s="471">
        <v>14</v>
      </c>
      <c r="DL1572" s="471">
        <v>11</v>
      </c>
      <c r="DM1572" s="471">
        <v>17</v>
      </c>
      <c r="DN1572" s="471">
        <v>4</v>
      </c>
      <c r="DO1572" s="471">
        <v>1</v>
      </c>
      <c r="DP1572" s="471">
        <v>1</v>
      </c>
      <c r="DQ1572" s="471">
        <v>1</v>
      </c>
      <c r="DR1572" s="496">
        <v>63</v>
      </c>
      <c r="DS1572" s="503">
        <v>0</v>
      </c>
      <c r="DT1572" s="471">
        <v>0</v>
      </c>
      <c r="DU1572" s="471">
        <v>0</v>
      </c>
      <c r="DV1572" s="471">
        <v>0</v>
      </c>
      <c r="DW1572" s="471">
        <v>0</v>
      </c>
      <c r="DX1572" s="471">
        <v>0</v>
      </c>
      <c r="DY1572" s="471">
        <v>0</v>
      </c>
      <c r="DZ1572" s="471">
        <v>0</v>
      </c>
      <c r="EA1572" s="471">
        <v>0</v>
      </c>
      <c r="EB1572" s="496">
        <v>0</v>
      </c>
      <c r="EC1572" s="471">
        <v>14</v>
      </c>
      <c r="ED1572" s="471">
        <v>14</v>
      </c>
      <c r="EE1572" s="471">
        <v>11</v>
      </c>
      <c r="EF1572" s="471">
        <v>17</v>
      </c>
      <c r="EG1572" s="471">
        <v>4</v>
      </c>
      <c r="EH1572" s="471">
        <v>1</v>
      </c>
      <c r="EI1572" s="471">
        <v>1</v>
      </c>
      <c r="EJ1572" s="471">
        <v>1</v>
      </c>
      <c r="EK1572" s="496">
        <v>63</v>
      </c>
      <c r="EL1572" s="518">
        <v>50</v>
      </c>
      <c r="EM1572" s="471">
        <v>0</v>
      </c>
      <c r="EN1572" s="471">
        <v>0</v>
      </c>
      <c r="EO1572" s="471">
        <v>0</v>
      </c>
      <c r="EP1572" s="471">
        <v>0</v>
      </c>
      <c r="EQ1572" s="471">
        <v>0</v>
      </c>
      <c r="ER1572" s="471">
        <v>0</v>
      </c>
      <c r="ES1572" s="471">
        <v>0</v>
      </c>
      <c r="ET1572" s="471">
        <v>0</v>
      </c>
      <c r="EU1572" s="496">
        <v>0</v>
      </c>
      <c r="EV1572" s="503">
        <v>100</v>
      </c>
      <c r="EW1572" s="471">
        <v>0</v>
      </c>
      <c r="EX1572" s="471">
        <v>0</v>
      </c>
      <c r="EY1572" s="471">
        <v>0</v>
      </c>
      <c r="EZ1572" s="471">
        <v>0</v>
      </c>
      <c r="FA1572" s="471">
        <v>0</v>
      </c>
      <c r="FB1572" s="471">
        <v>0</v>
      </c>
      <c r="FC1572" s="471">
        <v>0</v>
      </c>
      <c r="FD1572" s="471">
        <v>0</v>
      </c>
      <c r="FE1572" s="496">
        <v>0</v>
      </c>
      <c r="FF1572" s="503">
        <v>150</v>
      </c>
      <c r="FG1572" s="471">
        <v>0</v>
      </c>
      <c r="FH1572" s="471">
        <v>0</v>
      </c>
      <c r="FI1572" s="471">
        <v>0</v>
      </c>
      <c r="FJ1572" s="471">
        <v>0</v>
      </c>
      <c r="FK1572" s="471">
        <v>0</v>
      </c>
      <c r="FL1572" s="471">
        <v>0</v>
      </c>
      <c r="FM1572" s="471">
        <v>0</v>
      </c>
      <c r="FN1572" s="471">
        <v>0</v>
      </c>
      <c r="FO1572" s="496">
        <v>0</v>
      </c>
      <c r="FP1572" s="503">
        <v>200</v>
      </c>
      <c r="FQ1572" s="471">
        <v>3</v>
      </c>
      <c r="FR1572" s="471">
        <v>35</v>
      </c>
      <c r="FS1572" s="471">
        <v>25</v>
      </c>
      <c r="FT1572" s="471">
        <v>2</v>
      </c>
      <c r="FU1572" s="471">
        <v>2</v>
      </c>
      <c r="FV1572" s="471">
        <v>1</v>
      </c>
      <c r="FW1572" s="471">
        <v>2</v>
      </c>
      <c r="FX1572" s="471">
        <v>0</v>
      </c>
      <c r="FY1572" s="496">
        <v>70</v>
      </c>
      <c r="FZ1572" s="503">
        <v>0</v>
      </c>
      <c r="GA1572" s="471">
        <v>0</v>
      </c>
      <c r="GB1572" s="471">
        <v>0</v>
      </c>
      <c r="GC1572" s="471">
        <v>0</v>
      </c>
      <c r="GD1572" s="471">
        <v>0</v>
      </c>
      <c r="GE1572" s="471">
        <v>0</v>
      </c>
      <c r="GF1572" s="471">
        <v>0</v>
      </c>
      <c r="GG1572" s="471">
        <v>0</v>
      </c>
      <c r="GH1572" s="471">
        <v>0</v>
      </c>
      <c r="GI1572" s="496">
        <v>0</v>
      </c>
      <c r="GJ1572" s="471">
        <v>3</v>
      </c>
      <c r="GK1572" s="471">
        <v>35</v>
      </c>
      <c r="GL1572" s="471">
        <v>25</v>
      </c>
      <c r="GM1572" s="471">
        <v>2</v>
      </c>
      <c r="GN1572" s="471">
        <v>2</v>
      </c>
      <c r="GO1572" s="471">
        <v>1</v>
      </c>
      <c r="GP1572" s="471">
        <v>2</v>
      </c>
      <c r="GQ1572" s="471">
        <v>0</v>
      </c>
      <c r="GR1572" s="496">
        <v>70</v>
      </c>
      <c r="GS1572" s="503">
        <v>100</v>
      </c>
      <c r="GT1572" s="471">
        <v>0</v>
      </c>
      <c r="GU1572" s="471">
        <v>0</v>
      </c>
      <c r="GV1572" s="471">
        <v>0</v>
      </c>
      <c r="GW1572" s="471">
        <v>0</v>
      </c>
      <c r="GX1572" s="471">
        <v>0</v>
      </c>
      <c r="GY1572" s="471">
        <v>0</v>
      </c>
      <c r="GZ1572" s="471">
        <v>0</v>
      </c>
      <c r="HA1572" s="471">
        <v>0</v>
      </c>
      <c r="HB1572" s="496">
        <v>0</v>
      </c>
      <c r="HC1572" s="503">
        <v>150</v>
      </c>
      <c r="HD1572" s="471">
        <v>0</v>
      </c>
      <c r="HE1572" s="471">
        <v>0</v>
      </c>
      <c r="HF1572" s="471">
        <v>0</v>
      </c>
      <c r="HG1572" s="471">
        <v>0</v>
      </c>
      <c r="HH1572" s="471">
        <v>0</v>
      </c>
      <c r="HI1572" s="471">
        <v>0</v>
      </c>
      <c r="HJ1572" s="471">
        <v>0</v>
      </c>
      <c r="HK1572" s="471">
        <v>0</v>
      </c>
      <c r="HL1572" s="496">
        <v>0</v>
      </c>
      <c r="HM1572" s="503">
        <v>200</v>
      </c>
      <c r="HN1572" s="471">
        <v>0</v>
      </c>
      <c r="HO1572" s="471">
        <v>0</v>
      </c>
      <c r="HP1572" s="471">
        <v>0</v>
      </c>
      <c r="HQ1572" s="471">
        <v>0</v>
      </c>
      <c r="HR1572" s="471">
        <v>0</v>
      </c>
      <c r="HS1572" s="471">
        <v>0</v>
      </c>
      <c r="HT1572" s="471">
        <v>0</v>
      </c>
      <c r="HU1572" s="471">
        <v>0</v>
      </c>
      <c r="HV1572" s="496">
        <v>0</v>
      </c>
      <c r="HW1572" s="503">
        <v>250</v>
      </c>
      <c r="HX1572" s="471">
        <v>0</v>
      </c>
      <c r="HY1572" s="471">
        <v>0</v>
      </c>
      <c r="HZ1572" s="471">
        <v>0</v>
      </c>
      <c r="IA1572" s="471">
        <v>0</v>
      </c>
      <c r="IB1572" s="471">
        <v>0</v>
      </c>
      <c r="IC1572" s="471">
        <v>0</v>
      </c>
      <c r="ID1572" s="471">
        <v>0</v>
      </c>
      <c r="IE1572" s="471">
        <v>0</v>
      </c>
      <c r="IF1572" s="496">
        <v>0</v>
      </c>
      <c r="IG1572" s="503">
        <v>300</v>
      </c>
      <c r="IH1572" s="471">
        <v>2</v>
      </c>
      <c r="II1572" s="471">
        <v>2</v>
      </c>
      <c r="IJ1572" s="471">
        <v>2</v>
      </c>
      <c r="IK1572" s="471">
        <v>2</v>
      </c>
      <c r="IL1572" s="471">
        <v>2</v>
      </c>
      <c r="IM1572" s="471">
        <v>0</v>
      </c>
      <c r="IN1572" s="471">
        <v>0</v>
      </c>
      <c r="IO1572" s="471">
        <v>1</v>
      </c>
      <c r="IP1572" s="496">
        <v>11</v>
      </c>
      <c r="IQ1572" s="503">
        <v>0</v>
      </c>
      <c r="IR1572" s="471">
        <v>0</v>
      </c>
      <c r="IS1572" s="471">
        <v>0</v>
      </c>
      <c r="IT1572" s="471">
        <v>0</v>
      </c>
      <c r="IU1572" s="471">
        <v>0</v>
      </c>
      <c r="IV1572" s="471">
        <v>0</v>
      </c>
      <c r="IW1572" s="471">
        <v>0</v>
      </c>
      <c r="IX1572" s="471">
        <v>0</v>
      </c>
      <c r="IY1572" s="471">
        <v>0</v>
      </c>
      <c r="IZ1572" s="496">
        <v>0</v>
      </c>
      <c r="JA1572" s="471">
        <v>2</v>
      </c>
      <c r="JB1572" s="471">
        <v>2</v>
      </c>
      <c r="JC1572" s="471">
        <v>2</v>
      </c>
      <c r="JD1572" s="471">
        <v>2</v>
      </c>
      <c r="JE1572" s="471">
        <v>2</v>
      </c>
      <c r="JF1572" s="471">
        <v>0</v>
      </c>
      <c r="JG1572" s="471">
        <v>0</v>
      </c>
      <c r="JH1572" s="471">
        <v>1</v>
      </c>
      <c r="JI1572" s="471">
        <v>11</v>
      </c>
      <c r="JJ1572" s="503">
        <v>0</v>
      </c>
      <c r="JK1572" s="471">
        <v>32</v>
      </c>
      <c r="JL1572" s="471">
        <v>27</v>
      </c>
      <c r="JM1572" s="471">
        <v>43</v>
      </c>
      <c r="JN1572" s="471">
        <v>41</v>
      </c>
      <c r="JO1572" s="471">
        <v>17</v>
      </c>
      <c r="JP1572" s="471">
        <v>15</v>
      </c>
      <c r="JQ1572" s="471">
        <v>17</v>
      </c>
      <c r="JR1572" s="471">
        <v>7</v>
      </c>
      <c r="JS1572" s="496">
        <v>199</v>
      </c>
      <c r="JT1572" s="503">
        <v>10</v>
      </c>
      <c r="JU1572" s="471">
        <v>0</v>
      </c>
      <c r="JV1572" s="471">
        <v>0</v>
      </c>
      <c r="JW1572" s="471">
        <v>0</v>
      </c>
      <c r="JX1572" s="471">
        <v>0</v>
      </c>
      <c r="JY1572" s="471">
        <v>0</v>
      </c>
      <c r="JZ1572" s="471">
        <v>0</v>
      </c>
      <c r="KA1572" s="471">
        <v>0</v>
      </c>
      <c r="KB1572" s="471">
        <v>0</v>
      </c>
      <c r="KC1572" s="496">
        <v>0</v>
      </c>
      <c r="KD1572" s="503">
        <v>50</v>
      </c>
      <c r="KE1572" s="471">
        <v>0</v>
      </c>
      <c r="KF1572" s="471">
        <v>0</v>
      </c>
      <c r="KG1572" s="471">
        <v>0</v>
      </c>
      <c r="KH1572" s="471">
        <v>0</v>
      </c>
      <c r="KI1572" s="471">
        <v>0</v>
      </c>
      <c r="KJ1572" s="471">
        <v>0</v>
      </c>
      <c r="KK1572" s="471">
        <v>0</v>
      </c>
      <c r="KL1572" s="471">
        <v>0</v>
      </c>
      <c r="KM1572" s="496">
        <v>0</v>
      </c>
      <c r="KN1572" s="503">
        <v>0</v>
      </c>
      <c r="KO1572" s="471">
        <v>0</v>
      </c>
      <c r="KP1572" s="471">
        <v>0</v>
      </c>
      <c r="KQ1572" s="471">
        <v>0</v>
      </c>
      <c r="KR1572" s="471">
        <v>0</v>
      </c>
      <c r="KS1572" s="471">
        <v>0</v>
      </c>
      <c r="KT1572" s="471">
        <v>0</v>
      </c>
      <c r="KU1572" s="471">
        <v>0</v>
      </c>
      <c r="KV1572" s="471">
        <v>0</v>
      </c>
      <c r="KW1572" s="496">
        <v>0</v>
      </c>
      <c r="KX1572" s="471">
        <v>32</v>
      </c>
      <c r="KY1572" s="471">
        <v>27</v>
      </c>
      <c r="KZ1572" s="471">
        <v>43</v>
      </c>
      <c r="LA1572" s="471">
        <v>41</v>
      </c>
      <c r="LB1572" s="471">
        <v>17</v>
      </c>
      <c r="LC1572" s="471">
        <v>15</v>
      </c>
      <c r="LD1572" s="471">
        <v>17</v>
      </c>
      <c r="LE1572" s="471">
        <v>7</v>
      </c>
      <c r="LF1572" s="496">
        <v>199</v>
      </c>
      <c r="LG1572" s="262"/>
      <c r="LH1572" s="262"/>
      <c r="LI1572" s="262"/>
      <c r="LJ1572" s="262"/>
      <c r="LK1572" s="262"/>
      <c r="LL1572" s="262"/>
      <c r="LM1572" s="262"/>
      <c r="LN1572" s="262"/>
      <c r="LO1572" s="262"/>
      <c r="LP1572" s="262"/>
      <c r="LQ1572" s="262"/>
      <c r="LR1572" s="262"/>
      <c r="LS1572" s="262"/>
      <c r="LT1572" s="262"/>
      <c r="LU1572" s="262"/>
      <c r="LV1572" s="262"/>
      <c r="LW1572" s="262"/>
      <c r="LX1572" s="262"/>
      <c r="LY1572" s="262"/>
      <c r="LZ1572" s="262"/>
      <c r="MA1572" s="262"/>
      <c r="MB1572" s="262"/>
      <c r="MC1572" s="262"/>
      <c r="MD1572" s="262"/>
      <c r="ME1572" s="262"/>
      <c r="MF1572" s="262"/>
      <c r="MG1572" s="262"/>
      <c r="MH1572" s="262"/>
      <c r="MI1572" s="262"/>
      <c r="MJ1572" s="262"/>
      <c r="MK1572" s="262"/>
      <c r="ML1572" s="262"/>
      <c r="MM1572" s="262"/>
      <c r="MN1572" s="262"/>
      <c r="MO1572" s="262"/>
      <c r="MP1572" s="262"/>
      <c r="MQ1572" s="262"/>
      <c r="MR1572" s="262"/>
      <c r="MS1572" s="262"/>
      <c r="MT1572" s="262"/>
      <c r="MU1572" s="262"/>
    </row>
    <row r="1573" spans="1:359" x14ac:dyDescent="0.2">
      <c r="A1573" s="241" t="s">
        <v>550</v>
      </c>
      <c r="B1573" s="476" t="s">
        <v>1119</v>
      </c>
      <c r="C1573" s="326" t="s">
        <v>801</v>
      </c>
      <c r="D1573" s="283" t="s">
        <v>1120</v>
      </c>
      <c r="E1573" s="503">
        <v>0</v>
      </c>
      <c r="F1573" s="471">
        <v>501</v>
      </c>
      <c r="G1573" s="471">
        <v>312</v>
      </c>
      <c r="H1573" s="471">
        <v>245</v>
      </c>
      <c r="I1573" s="471">
        <v>130</v>
      </c>
      <c r="J1573" s="471">
        <v>54</v>
      </c>
      <c r="K1573" s="471">
        <v>19</v>
      </c>
      <c r="L1573" s="471">
        <v>10</v>
      </c>
      <c r="M1573" s="471">
        <v>4</v>
      </c>
      <c r="N1573" s="496">
        <v>1275</v>
      </c>
      <c r="O1573" s="503">
        <v>10</v>
      </c>
      <c r="P1573" s="471">
        <v>0</v>
      </c>
      <c r="Q1573" s="471">
        <v>0</v>
      </c>
      <c r="R1573" s="471">
        <v>0</v>
      </c>
      <c r="S1573" s="471">
        <v>0</v>
      </c>
      <c r="T1573" s="471">
        <v>0</v>
      </c>
      <c r="U1573" s="471">
        <v>0</v>
      </c>
      <c r="V1573" s="471">
        <v>0</v>
      </c>
      <c r="W1573" s="471">
        <v>0</v>
      </c>
      <c r="X1573" s="496">
        <v>0</v>
      </c>
      <c r="Y1573" s="503">
        <v>25</v>
      </c>
      <c r="Z1573" s="471">
        <v>0</v>
      </c>
      <c r="AA1573" s="471">
        <v>0</v>
      </c>
      <c r="AB1573" s="471">
        <v>0</v>
      </c>
      <c r="AC1573" s="471">
        <v>0</v>
      </c>
      <c r="AD1573" s="471">
        <v>0</v>
      </c>
      <c r="AE1573" s="471">
        <v>0</v>
      </c>
      <c r="AF1573" s="471">
        <v>0</v>
      </c>
      <c r="AG1573" s="471">
        <v>0</v>
      </c>
      <c r="AH1573" s="496">
        <v>0</v>
      </c>
      <c r="AI1573" s="503">
        <v>50</v>
      </c>
      <c r="AJ1573" s="471">
        <v>0</v>
      </c>
      <c r="AK1573" s="471">
        <v>0</v>
      </c>
      <c r="AL1573" s="471">
        <v>0</v>
      </c>
      <c r="AM1573" s="471">
        <v>0</v>
      </c>
      <c r="AN1573" s="471">
        <v>0</v>
      </c>
      <c r="AO1573" s="471">
        <v>0</v>
      </c>
      <c r="AP1573" s="471">
        <v>0</v>
      </c>
      <c r="AQ1573" s="471">
        <v>0</v>
      </c>
      <c r="AR1573" s="496">
        <v>0</v>
      </c>
      <c r="AS1573" s="503">
        <v>100</v>
      </c>
      <c r="AT1573" s="471">
        <v>0</v>
      </c>
      <c r="AU1573" s="471">
        <v>0</v>
      </c>
      <c r="AV1573" s="471">
        <v>0</v>
      </c>
      <c r="AW1573" s="471">
        <v>0</v>
      </c>
      <c r="AX1573" s="471">
        <v>0</v>
      </c>
      <c r="AY1573" s="471">
        <v>0</v>
      </c>
      <c r="AZ1573" s="471">
        <v>0</v>
      </c>
      <c r="BA1573" s="471">
        <v>0</v>
      </c>
      <c r="BB1573" s="496">
        <v>0</v>
      </c>
      <c r="BC1573" s="503">
        <v>0</v>
      </c>
      <c r="BD1573" s="471">
        <v>0</v>
      </c>
      <c r="BE1573" s="471">
        <v>0</v>
      </c>
      <c r="BF1573" s="471">
        <v>0</v>
      </c>
      <c r="BG1573" s="471">
        <v>0</v>
      </c>
      <c r="BH1573" s="471">
        <v>0</v>
      </c>
      <c r="BI1573" s="471">
        <v>0</v>
      </c>
      <c r="BJ1573" s="471">
        <v>0</v>
      </c>
      <c r="BK1573" s="471">
        <v>0</v>
      </c>
      <c r="BL1573" s="496">
        <v>0</v>
      </c>
      <c r="BM1573" s="471">
        <v>0</v>
      </c>
      <c r="BN1573" s="471">
        <v>0</v>
      </c>
      <c r="BO1573" s="471">
        <v>0</v>
      </c>
      <c r="BP1573" s="471">
        <v>0</v>
      </c>
      <c r="BQ1573" s="471">
        <v>0</v>
      </c>
      <c r="BR1573" s="471">
        <v>0</v>
      </c>
      <c r="BS1573" s="471">
        <v>0</v>
      </c>
      <c r="BT1573" s="471">
        <v>0</v>
      </c>
      <c r="BU1573" s="496">
        <v>0</v>
      </c>
      <c r="BV1573" s="471">
        <v>501</v>
      </c>
      <c r="BW1573" s="471">
        <v>312</v>
      </c>
      <c r="BX1573" s="471">
        <v>245</v>
      </c>
      <c r="BY1573" s="471">
        <v>130</v>
      </c>
      <c r="BZ1573" s="471">
        <v>54</v>
      </c>
      <c r="CA1573" s="471">
        <v>19</v>
      </c>
      <c r="CB1573" s="471">
        <v>10</v>
      </c>
      <c r="CC1573" s="471">
        <v>4</v>
      </c>
      <c r="CD1573" s="496">
        <v>1275</v>
      </c>
      <c r="CE1573" s="503">
        <v>10</v>
      </c>
      <c r="CF1573" s="471">
        <v>0</v>
      </c>
      <c r="CG1573" s="471">
        <v>0</v>
      </c>
      <c r="CH1573" s="471">
        <v>0</v>
      </c>
      <c r="CI1573" s="471">
        <v>0</v>
      </c>
      <c r="CJ1573" s="471">
        <v>0</v>
      </c>
      <c r="CK1573" s="471">
        <v>0</v>
      </c>
      <c r="CL1573" s="471">
        <v>0</v>
      </c>
      <c r="CM1573" s="471">
        <v>0</v>
      </c>
      <c r="CN1573" s="496">
        <v>0</v>
      </c>
      <c r="CO1573" s="503">
        <v>25</v>
      </c>
      <c r="CP1573" s="471">
        <v>0</v>
      </c>
      <c r="CQ1573" s="471">
        <v>0</v>
      </c>
      <c r="CR1573" s="471">
        <v>0</v>
      </c>
      <c r="CS1573" s="471">
        <v>0</v>
      </c>
      <c r="CT1573" s="471">
        <v>0</v>
      </c>
      <c r="CU1573" s="471">
        <v>0</v>
      </c>
      <c r="CV1573" s="471">
        <v>0</v>
      </c>
      <c r="CW1573" s="471">
        <v>0</v>
      </c>
      <c r="CX1573" s="496">
        <v>0</v>
      </c>
      <c r="CY1573" s="503">
        <v>50</v>
      </c>
      <c r="CZ1573" s="471">
        <v>0</v>
      </c>
      <c r="DA1573" s="471">
        <v>0</v>
      </c>
      <c r="DB1573" s="471">
        <v>0</v>
      </c>
      <c r="DC1573" s="471">
        <v>0</v>
      </c>
      <c r="DD1573" s="471">
        <v>0</v>
      </c>
      <c r="DE1573" s="471">
        <v>0</v>
      </c>
      <c r="DF1573" s="471">
        <v>0</v>
      </c>
      <c r="DG1573" s="471">
        <v>0</v>
      </c>
      <c r="DH1573" s="496">
        <v>0</v>
      </c>
      <c r="DI1573" s="503">
        <v>100</v>
      </c>
      <c r="DJ1573" s="471">
        <v>118</v>
      </c>
      <c r="DK1573" s="471">
        <v>39</v>
      </c>
      <c r="DL1573" s="471">
        <v>34</v>
      </c>
      <c r="DM1573" s="471">
        <v>12</v>
      </c>
      <c r="DN1573" s="471">
        <v>9</v>
      </c>
      <c r="DO1573" s="471">
        <v>6</v>
      </c>
      <c r="DP1573" s="471">
        <v>5</v>
      </c>
      <c r="DQ1573" s="471">
        <v>1</v>
      </c>
      <c r="DR1573" s="496">
        <v>224</v>
      </c>
      <c r="DS1573" s="503">
        <v>0</v>
      </c>
      <c r="DT1573" s="471">
        <v>0</v>
      </c>
      <c r="DU1573" s="471">
        <v>0</v>
      </c>
      <c r="DV1573" s="471">
        <v>0</v>
      </c>
      <c r="DW1573" s="471">
        <v>0</v>
      </c>
      <c r="DX1573" s="471">
        <v>0</v>
      </c>
      <c r="DY1573" s="471">
        <v>0</v>
      </c>
      <c r="DZ1573" s="471">
        <v>0</v>
      </c>
      <c r="EA1573" s="471">
        <v>0</v>
      </c>
      <c r="EB1573" s="496">
        <v>0</v>
      </c>
      <c r="EC1573" s="471">
        <v>118</v>
      </c>
      <c r="ED1573" s="471">
        <v>39</v>
      </c>
      <c r="EE1573" s="471">
        <v>34</v>
      </c>
      <c r="EF1573" s="471">
        <v>12</v>
      </c>
      <c r="EG1573" s="471">
        <v>9</v>
      </c>
      <c r="EH1573" s="471">
        <v>6</v>
      </c>
      <c r="EI1573" s="471">
        <v>5</v>
      </c>
      <c r="EJ1573" s="471">
        <v>1</v>
      </c>
      <c r="EK1573" s="496">
        <v>224</v>
      </c>
      <c r="EL1573" s="518">
        <v>50</v>
      </c>
      <c r="EM1573" s="471">
        <v>0</v>
      </c>
      <c r="EN1573" s="471">
        <v>0</v>
      </c>
      <c r="EO1573" s="471">
        <v>0</v>
      </c>
      <c r="EP1573" s="471">
        <v>0</v>
      </c>
      <c r="EQ1573" s="471">
        <v>0</v>
      </c>
      <c r="ER1573" s="471">
        <v>0</v>
      </c>
      <c r="ES1573" s="471">
        <v>0</v>
      </c>
      <c r="ET1573" s="471">
        <v>0</v>
      </c>
      <c r="EU1573" s="496">
        <v>0</v>
      </c>
      <c r="EV1573" s="503">
        <v>100</v>
      </c>
      <c r="EW1573" s="471">
        <v>0</v>
      </c>
      <c r="EX1573" s="471">
        <v>0</v>
      </c>
      <c r="EY1573" s="471">
        <v>0</v>
      </c>
      <c r="EZ1573" s="471">
        <v>0</v>
      </c>
      <c r="FA1573" s="471">
        <v>0</v>
      </c>
      <c r="FB1573" s="471">
        <v>0</v>
      </c>
      <c r="FC1573" s="471">
        <v>0</v>
      </c>
      <c r="FD1573" s="471">
        <v>0</v>
      </c>
      <c r="FE1573" s="496">
        <v>0</v>
      </c>
      <c r="FF1573" s="503">
        <v>150</v>
      </c>
      <c r="FG1573" s="471">
        <v>0</v>
      </c>
      <c r="FH1573" s="471">
        <v>0</v>
      </c>
      <c r="FI1573" s="471">
        <v>0</v>
      </c>
      <c r="FJ1573" s="471">
        <v>0</v>
      </c>
      <c r="FK1573" s="471">
        <v>0</v>
      </c>
      <c r="FL1573" s="471">
        <v>0</v>
      </c>
      <c r="FM1573" s="471">
        <v>0</v>
      </c>
      <c r="FN1573" s="471">
        <v>0</v>
      </c>
      <c r="FO1573" s="496">
        <v>0</v>
      </c>
      <c r="FP1573" s="503">
        <v>200</v>
      </c>
      <c r="FQ1573" s="471">
        <v>21</v>
      </c>
      <c r="FR1573" s="471">
        <v>13</v>
      </c>
      <c r="FS1573" s="471">
        <v>7</v>
      </c>
      <c r="FT1573" s="471">
        <v>3</v>
      </c>
      <c r="FU1573" s="471">
        <v>2</v>
      </c>
      <c r="FV1573" s="471">
        <v>1</v>
      </c>
      <c r="FW1573" s="471">
        <v>0</v>
      </c>
      <c r="FX1573" s="471">
        <v>0</v>
      </c>
      <c r="FY1573" s="496">
        <v>47</v>
      </c>
      <c r="FZ1573" s="503">
        <v>0</v>
      </c>
      <c r="GA1573" s="471">
        <v>0</v>
      </c>
      <c r="GB1573" s="471">
        <v>0</v>
      </c>
      <c r="GC1573" s="471">
        <v>0</v>
      </c>
      <c r="GD1573" s="471">
        <v>0</v>
      </c>
      <c r="GE1573" s="471">
        <v>0</v>
      </c>
      <c r="GF1573" s="471">
        <v>0</v>
      </c>
      <c r="GG1573" s="471">
        <v>0</v>
      </c>
      <c r="GH1573" s="471">
        <v>0</v>
      </c>
      <c r="GI1573" s="496">
        <v>0</v>
      </c>
      <c r="GJ1573" s="471">
        <v>21</v>
      </c>
      <c r="GK1573" s="471">
        <v>13</v>
      </c>
      <c r="GL1573" s="471">
        <v>7</v>
      </c>
      <c r="GM1573" s="471">
        <v>3</v>
      </c>
      <c r="GN1573" s="471">
        <v>2</v>
      </c>
      <c r="GO1573" s="471">
        <v>1</v>
      </c>
      <c r="GP1573" s="471">
        <v>0</v>
      </c>
      <c r="GQ1573" s="471">
        <v>0</v>
      </c>
      <c r="GR1573" s="496">
        <v>47</v>
      </c>
      <c r="GS1573" s="503">
        <v>100</v>
      </c>
      <c r="GT1573" s="471">
        <v>0</v>
      </c>
      <c r="GU1573" s="471">
        <v>0</v>
      </c>
      <c r="GV1573" s="471">
        <v>0</v>
      </c>
      <c r="GW1573" s="471">
        <v>0</v>
      </c>
      <c r="GX1573" s="471">
        <v>0</v>
      </c>
      <c r="GY1573" s="471">
        <v>0</v>
      </c>
      <c r="GZ1573" s="471">
        <v>0</v>
      </c>
      <c r="HA1573" s="471">
        <v>0</v>
      </c>
      <c r="HB1573" s="496">
        <v>0</v>
      </c>
      <c r="HC1573" s="503">
        <v>150</v>
      </c>
      <c r="HD1573" s="471">
        <v>0</v>
      </c>
      <c r="HE1573" s="471">
        <v>0</v>
      </c>
      <c r="HF1573" s="471">
        <v>0</v>
      </c>
      <c r="HG1573" s="471">
        <v>0</v>
      </c>
      <c r="HH1573" s="471">
        <v>0</v>
      </c>
      <c r="HI1573" s="471">
        <v>0</v>
      </c>
      <c r="HJ1573" s="471">
        <v>0</v>
      </c>
      <c r="HK1573" s="471">
        <v>0</v>
      </c>
      <c r="HL1573" s="496">
        <v>0</v>
      </c>
      <c r="HM1573" s="503">
        <v>200</v>
      </c>
      <c r="HN1573" s="471">
        <v>0</v>
      </c>
      <c r="HO1573" s="471">
        <v>0</v>
      </c>
      <c r="HP1573" s="471">
        <v>0</v>
      </c>
      <c r="HQ1573" s="471">
        <v>0</v>
      </c>
      <c r="HR1573" s="471">
        <v>0</v>
      </c>
      <c r="HS1573" s="471">
        <v>0</v>
      </c>
      <c r="HT1573" s="471">
        <v>0</v>
      </c>
      <c r="HU1573" s="471">
        <v>0</v>
      </c>
      <c r="HV1573" s="496">
        <v>0</v>
      </c>
      <c r="HW1573" s="503">
        <v>250</v>
      </c>
      <c r="HX1573" s="471">
        <v>0</v>
      </c>
      <c r="HY1573" s="471">
        <v>0</v>
      </c>
      <c r="HZ1573" s="471">
        <v>0</v>
      </c>
      <c r="IA1573" s="471">
        <v>0</v>
      </c>
      <c r="IB1573" s="471">
        <v>0</v>
      </c>
      <c r="IC1573" s="471">
        <v>0</v>
      </c>
      <c r="ID1573" s="471">
        <v>0</v>
      </c>
      <c r="IE1573" s="471">
        <v>0</v>
      </c>
      <c r="IF1573" s="496">
        <v>0</v>
      </c>
      <c r="IG1573" s="503">
        <v>300</v>
      </c>
      <c r="IH1573" s="471">
        <v>6</v>
      </c>
      <c r="II1573" s="471">
        <v>6</v>
      </c>
      <c r="IJ1573" s="471">
        <v>0</v>
      </c>
      <c r="IK1573" s="471">
        <v>1</v>
      </c>
      <c r="IL1573" s="471">
        <v>2</v>
      </c>
      <c r="IM1573" s="471">
        <v>0</v>
      </c>
      <c r="IN1573" s="471">
        <v>0</v>
      </c>
      <c r="IO1573" s="471">
        <v>0</v>
      </c>
      <c r="IP1573" s="496">
        <v>15</v>
      </c>
      <c r="IQ1573" s="503">
        <v>0</v>
      </c>
      <c r="IR1573" s="471">
        <v>0</v>
      </c>
      <c r="IS1573" s="471">
        <v>0</v>
      </c>
      <c r="IT1573" s="471">
        <v>0</v>
      </c>
      <c r="IU1573" s="471">
        <v>0</v>
      </c>
      <c r="IV1573" s="471">
        <v>0</v>
      </c>
      <c r="IW1573" s="471">
        <v>0</v>
      </c>
      <c r="IX1573" s="471">
        <v>0</v>
      </c>
      <c r="IY1573" s="471">
        <v>0</v>
      </c>
      <c r="IZ1573" s="496">
        <v>0</v>
      </c>
      <c r="JA1573" s="471">
        <v>6</v>
      </c>
      <c r="JB1573" s="471">
        <v>6</v>
      </c>
      <c r="JC1573" s="471">
        <v>0</v>
      </c>
      <c r="JD1573" s="471">
        <v>1</v>
      </c>
      <c r="JE1573" s="471">
        <v>2</v>
      </c>
      <c r="JF1573" s="471">
        <v>0</v>
      </c>
      <c r="JG1573" s="471">
        <v>0</v>
      </c>
      <c r="JH1573" s="471">
        <v>0</v>
      </c>
      <c r="JI1573" s="471">
        <v>15</v>
      </c>
      <c r="JJ1573" s="503">
        <v>0</v>
      </c>
      <c r="JK1573" s="471">
        <v>241</v>
      </c>
      <c r="JL1573" s="471">
        <v>292</v>
      </c>
      <c r="JM1573" s="471">
        <v>367</v>
      </c>
      <c r="JN1573" s="471">
        <v>304</v>
      </c>
      <c r="JO1573" s="471">
        <v>208</v>
      </c>
      <c r="JP1573" s="471">
        <v>90</v>
      </c>
      <c r="JQ1573" s="471">
        <v>57</v>
      </c>
      <c r="JR1573" s="471">
        <v>10</v>
      </c>
      <c r="JS1573" s="496">
        <v>1569</v>
      </c>
      <c r="JT1573" s="503">
        <v>10</v>
      </c>
      <c r="JU1573" s="471">
        <v>0</v>
      </c>
      <c r="JV1573" s="471">
        <v>0</v>
      </c>
      <c r="JW1573" s="471">
        <v>0</v>
      </c>
      <c r="JX1573" s="471">
        <v>0</v>
      </c>
      <c r="JY1573" s="471">
        <v>0</v>
      </c>
      <c r="JZ1573" s="471">
        <v>0</v>
      </c>
      <c r="KA1573" s="471">
        <v>0</v>
      </c>
      <c r="KB1573" s="471">
        <v>0</v>
      </c>
      <c r="KC1573" s="496">
        <v>0</v>
      </c>
      <c r="KD1573" s="503">
        <v>50</v>
      </c>
      <c r="KE1573" s="471">
        <v>3</v>
      </c>
      <c r="KF1573" s="471">
        <v>0</v>
      </c>
      <c r="KG1573" s="471">
        <v>0</v>
      </c>
      <c r="KH1573" s="471">
        <v>0</v>
      </c>
      <c r="KI1573" s="471">
        <v>2</v>
      </c>
      <c r="KJ1573" s="471">
        <v>0</v>
      </c>
      <c r="KK1573" s="471">
        <v>0</v>
      </c>
      <c r="KL1573" s="471">
        <v>0</v>
      </c>
      <c r="KM1573" s="496">
        <v>5</v>
      </c>
      <c r="KN1573" s="503">
        <v>0</v>
      </c>
      <c r="KO1573" s="471">
        <v>0</v>
      </c>
      <c r="KP1573" s="471">
        <v>0</v>
      </c>
      <c r="KQ1573" s="471">
        <v>0</v>
      </c>
      <c r="KR1573" s="471">
        <v>0</v>
      </c>
      <c r="KS1573" s="471">
        <v>0</v>
      </c>
      <c r="KT1573" s="471">
        <v>0</v>
      </c>
      <c r="KU1573" s="471">
        <v>0</v>
      </c>
      <c r="KV1573" s="471">
        <v>0</v>
      </c>
      <c r="KW1573" s="496">
        <v>0</v>
      </c>
      <c r="KX1573" s="471">
        <v>244</v>
      </c>
      <c r="KY1573" s="471">
        <v>292</v>
      </c>
      <c r="KZ1573" s="471">
        <v>367</v>
      </c>
      <c r="LA1573" s="471">
        <v>304</v>
      </c>
      <c r="LB1573" s="471">
        <v>210</v>
      </c>
      <c r="LC1573" s="471">
        <v>90</v>
      </c>
      <c r="LD1573" s="471">
        <v>57</v>
      </c>
      <c r="LE1573" s="471">
        <v>10</v>
      </c>
      <c r="LF1573" s="496">
        <v>1574</v>
      </c>
      <c r="LG1573" s="262"/>
      <c r="LH1573" s="262"/>
      <c r="LI1573" s="262"/>
      <c r="LJ1573" s="262"/>
      <c r="LK1573" s="262"/>
      <c r="LL1573" s="262"/>
      <c r="LM1573" s="262"/>
      <c r="LN1573" s="262"/>
      <c r="LO1573" s="262"/>
      <c r="LP1573" s="262"/>
      <c r="LQ1573" s="262"/>
      <c r="LR1573" s="262"/>
      <c r="LS1573" s="262"/>
      <c r="LT1573" s="262"/>
      <c r="LU1573" s="262"/>
      <c r="LV1573" s="262"/>
      <c r="LW1573" s="262"/>
      <c r="LX1573" s="262"/>
      <c r="LY1573" s="262"/>
      <c r="LZ1573" s="262"/>
      <c r="MA1573" s="262"/>
      <c r="MB1573" s="262"/>
      <c r="MC1573" s="262"/>
      <c r="MD1573" s="262"/>
      <c r="ME1573" s="262"/>
      <c r="MF1573" s="262"/>
      <c r="MG1573" s="262"/>
      <c r="MH1573" s="262"/>
      <c r="MI1573" s="262"/>
      <c r="MJ1573" s="262"/>
      <c r="MK1573" s="262"/>
      <c r="ML1573" s="262"/>
      <c r="MM1573" s="262"/>
      <c r="MN1573" s="262"/>
      <c r="MO1573" s="262"/>
      <c r="MP1573" s="262"/>
      <c r="MQ1573" s="262"/>
      <c r="MR1573" s="262"/>
      <c r="MS1573" s="262"/>
      <c r="MT1573" s="262"/>
      <c r="MU1573" s="262"/>
    </row>
    <row r="1574" spans="1:359" x14ac:dyDescent="0.2">
      <c r="A1574" s="241" t="s">
        <v>551</v>
      </c>
      <c r="B1574" s="476" t="s">
        <v>1121</v>
      </c>
      <c r="C1574" s="326" t="s">
        <v>801</v>
      </c>
      <c r="D1574" s="283" t="s">
        <v>552</v>
      </c>
      <c r="E1574" s="503">
        <v>0</v>
      </c>
      <c r="F1574" s="471">
        <v>125</v>
      </c>
      <c r="G1574" s="471">
        <v>88</v>
      </c>
      <c r="H1574" s="471">
        <v>50</v>
      </c>
      <c r="I1574" s="471">
        <v>43</v>
      </c>
      <c r="J1574" s="471">
        <v>16</v>
      </c>
      <c r="K1574" s="471">
        <v>7</v>
      </c>
      <c r="L1574" s="471">
        <v>3</v>
      </c>
      <c r="M1574" s="471">
        <v>0</v>
      </c>
      <c r="N1574" s="496">
        <v>332</v>
      </c>
      <c r="O1574" s="503">
        <v>10</v>
      </c>
      <c r="P1574" s="471">
        <v>0</v>
      </c>
      <c r="Q1574" s="471">
        <v>0</v>
      </c>
      <c r="R1574" s="471">
        <v>0</v>
      </c>
      <c r="S1574" s="471">
        <v>0</v>
      </c>
      <c r="T1574" s="471">
        <v>0</v>
      </c>
      <c r="U1574" s="471">
        <v>0</v>
      </c>
      <c r="V1574" s="471">
        <v>0</v>
      </c>
      <c r="W1574" s="471">
        <v>0</v>
      </c>
      <c r="X1574" s="496">
        <v>0</v>
      </c>
      <c r="Y1574" s="503">
        <v>25</v>
      </c>
      <c r="Z1574" s="471">
        <v>0</v>
      </c>
      <c r="AA1574" s="471">
        <v>0</v>
      </c>
      <c r="AB1574" s="471">
        <v>0</v>
      </c>
      <c r="AC1574" s="471">
        <v>0</v>
      </c>
      <c r="AD1574" s="471">
        <v>0</v>
      </c>
      <c r="AE1574" s="471">
        <v>0</v>
      </c>
      <c r="AF1574" s="471">
        <v>0</v>
      </c>
      <c r="AG1574" s="471">
        <v>0</v>
      </c>
      <c r="AH1574" s="496">
        <v>0</v>
      </c>
      <c r="AI1574" s="503">
        <v>50</v>
      </c>
      <c r="AJ1574" s="471">
        <v>0</v>
      </c>
      <c r="AK1574" s="471">
        <v>0</v>
      </c>
      <c r="AL1574" s="471">
        <v>0</v>
      </c>
      <c r="AM1574" s="471">
        <v>0</v>
      </c>
      <c r="AN1574" s="471">
        <v>0</v>
      </c>
      <c r="AO1574" s="471">
        <v>0</v>
      </c>
      <c r="AP1574" s="471">
        <v>0</v>
      </c>
      <c r="AQ1574" s="471">
        <v>0</v>
      </c>
      <c r="AR1574" s="496">
        <v>0</v>
      </c>
      <c r="AS1574" s="503">
        <v>100</v>
      </c>
      <c r="AT1574" s="471">
        <v>15</v>
      </c>
      <c r="AU1574" s="471">
        <v>11</v>
      </c>
      <c r="AV1574" s="471">
        <v>10</v>
      </c>
      <c r="AW1574" s="471">
        <v>4</v>
      </c>
      <c r="AX1574" s="471">
        <v>2</v>
      </c>
      <c r="AY1574" s="471">
        <v>0</v>
      </c>
      <c r="AZ1574" s="471">
        <v>0</v>
      </c>
      <c r="BA1574" s="471">
        <v>0</v>
      </c>
      <c r="BB1574" s="496">
        <v>42</v>
      </c>
      <c r="BC1574" s="503">
        <v>0</v>
      </c>
      <c r="BD1574" s="471">
        <v>0</v>
      </c>
      <c r="BE1574" s="471">
        <v>0</v>
      </c>
      <c r="BF1574" s="471">
        <v>0</v>
      </c>
      <c r="BG1574" s="471">
        <v>0</v>
      </c>
      <c r="BH1574" s="471">
        <v>0</v>
      </c>
      <c r="BI1574" s="471">
        <v>0</v>
      </c>
      <c r="BJ1574" s="471">
        <v>0</v>
      </c>
      <c r="BK1574" s="471">
        <v>0</v>
      </c>
      <c r="BL1574" s="496">
        <v>0</v>
      </c>
      <c r="BM1574" s="471">
        <v>15</v>
      </c>
      <c r="BN1574" s="471">
        <v>11</v>
      </c>
      <c r="BO1574" s="471">
        <v>10</v>
      </c>
      <c r="BP1574" s="471">
        <v>4</v>
      </c>
      <c r="BQ1574" s="471">
        <v>2</v>
      </c>
      <c r="BR1574" s="471">
        <v>0</v>
      </c>
      <c r="BS1574" s="471">
        <v>0</v>
      </c>
      <c r="BT1574" s="471">
        <v>0</v>
      </c>
      <c r="BU1574" s="496">
        <v>42</v>
      </c>
      <c r="BV1574" s="471">
        <v>140</v>
      </c>
      <c r="BW1574" s="471">
        <v>99</v>
      </c>
      <c r="BX1574" s="471">
        <v>60</v>
      </c>
      <c r="BY1574" s="471">
        <v>47</v>
      </c>
      <c r="BZ1574" s="471">
        <v>18</v>
      </c>
      <c r="CA1574" s="471">
        <v>7</v>
      </c>
      <c r="CB1574" s="471">
        <v>3</v>
      </c>
      <c r="CC1574" s="471">
        <v>0</v>
      </c>
      <c r="CD1574" s="496">
        <v>374</v>
      </c>
      <c r="CE1574" s="503">
        <v>10</v>
      </c>
      <c r="CF1574" s="471">
        <v>0</v>
      </c>
      <c r="CG1574" s="471">
        <v>0</v>
      </c>
      <c r="CH1574" s="471">
        <v>0</v>
      </c>
      <c r="CI1574" s="471">
        <v>0</v>
      </c>
      <c r="CJ1574" s="471">
        <v>0</v>
      </c>
      <c r="CK1574" s="471">
        <v>0</v>
      </c>
      <c r="CL1574" s="471">
        <v>0</v>
      </c>
      <c r="CM1574" s="471">
        <v>0</v>
      </c>
      <c r="CN1574" s="496">
        <v>0</v>
      </c>
      <c r="CO1574" s="503">
        <v>25</v>
      </c>
      <c r="CP1574" s="471">
        <v>0</v>
      </c>
      <c r="CQ1574" s="471">
        <v>0</v>
      </c>
      <c r="CR1574" s="471">
        <v>0</v>
      </c>
      <c r="CS1574" s="471">
        <v>0</v>
      </c>
      <c r="CT1574" s="471">
        <v>0</v>
      </c>
      <c r="CU1574" s="471">
        <v>0</v>
      </c>
      <c r="CV1574" s="471">
        <v>0</v>
      </c>
      <c r="CW1574" s="471">
        <v>0</v>
      </c>
      <c r="CX1574" s="496">
        <v>0</v>
      </c>
      <c r="CY1574" s="503">
        <v>50</v>
      </c>
      <c r="CZ1574" s="471">
        <v>0</v>
      </c>
      <c r="DA1574" s="471">
        <v>0</v>
      </c>
      <c r="DB1574" s="471">
        <v>0</v>
      </c>
      <c r="DC1574" s="471">
        <v>0</v>
      </c>
      <c r="DD1574" s="471">
        <v>0</v>
      </c>
      <c r="DE1574" s="471">
        <v>0</v>
      </c>
      <c r="DF1574" s="471">
        <v>0</v>
      </c>
      <c r="DG1574" s="471">
        <v>0</v>
      </c>
      <c r="DH1574" s="496">
        <v>0</v>
      </c>
      <c r="DI1574" s="503">
        <v>100</v>
      </c>
      <c r="DJ1574" s="471">
        <v>27</v>
      </c>
      <c r="DK1574" s="471">
        <v>10</v>
      </c>
      <c r="DL1574" s="471">
        <v>10</v>
      </c>
      <c r="DM1574" s="471">
        <v>5</v>
      </c>
      <c r="DN1574" s="471">
        <v>6</v>
      </c>
      <c r="DO1574" s="471">
        <v>0</v>
      </c>
      <c r="DP1574" s="471">
        <v>2</v>
      </c>
      <c r="DQ1574" s="471">
        <v>0</v>
      </c>
      <c r="DR1574" s="496">
        <v>60</v>
      </c>
      <c r="DS1574" s="503">
        <v>0</v>
      </c>
      <c r="DT1574" s="471">
        <v>0</v>
      </c>
      <c r="DU1574" s="471">
        <v>0</v>
      </c>
      <c r="DV1574" s="471">
        <v>0</v>
      </c>
      <c r="DW1574" s="471">
        <v>0</v>
      </c>
      <c r="DX1574" s="471">
        <v>0</v>
      </c>
      <c r="DY1574" s="471">
        <v>0</v>
      </c>
      <c r="DZ1574" s="471">
        <v>0</v>
      </c>
      <c r="EA1574" s="471">
        <v>0</v>
      </c>
      <c r="EB1574" s="496">
        <v>0</v>
      </c>
      <c r="EC1574" s="471">
        <v>27</v>
      </c>
      <c r="ED1574" s="471">
        <v>10</v>
      </c>
      <c r="EE1574" s="471">
        <v>10</v>
      </c>
      <c r="EF1574" s="471">
        <v>5</v>
      </c>
      <c r="EG1574" s="471">
        <v>6</v>
      </c>
      <c r="EH1574" s="471">
        <v>0</v>
      </c>
      <c r="EI1574" s="471">
        <v>2</v>
      </c>
      <c r="EJ1574" s="471">
        <v>0</v>
      </c>
      <c r="EK1574" s="496">
        <v>60</v>
      </c>
      <c r="EL1574" s="518">
        <v>50</v>
      </c>
      <c r="EM1574" s="471">
        <v>0</v>
      </c>
      <c r="EN1574" s="471">
        <v>0</v>
      </c>
      <c r="EO1574" s="471">
        <v>0</v>
      </c>
      <c r="EP1574" s="471">
        <v>0</v>
      </c>
      <c r="EQ1574" s="471">
        <v>0</v>
      </c>
      <c r="ER1574" s="471">
        <v>0</v>
      </c>
      <c r="ES1574" s="471">
        <v>0</v>
      </c>
      <c r="ET1574" s="471">
        <v>0</v>
      </c>
      <c r="EU1574" s="496">
        <v>0</v>
      </c>
      <c r="EV1574" s="503">
        <v>100</v>
      </c>
      <c r="EW1574" s="471">
        <v>0</v>
      </c>
      <c r="EX1574" s="471">
        <v>0</v>
      </c>
      <c r="EY1574" s="471">
        <v>1</v>
      </c>
      <c r="EZ1574" s="471">
        <v>0</v>
      </c>
      <c r="FA1574" s="471">
        <v>1</v>
      </c>
      <c r="FB1574" s="471">
        <v>0</v>
      </c>
      <c r="FC1574" s="471">
        <v>0</v>
      </c>
      <c r="FD1574" s="471">
        <v>0</v>
      </c>
      <c r="FE1574" s="496">
        <v>2</v>
      </c>
      <c r="FF1574" s="503">
        <v>150</v>
      </c>
      <c r="FG1574" s="471">
        <v>0</v>
      </c>
      <c r="FH1574" s="471">
        <v>0</v>
      </c>
      <c r="FI1574" s="471">
        <v>0</v>
      </c>
      <c r="FJ1574" s="471">
        <v>0</v>
      </c>
      <c r="FK1574" s="471">
        <v>0</v>
      </c>
      <c r="FL1574" s="471">
        <v>0</v>
      </c>
      <c r="FM1574" s="471">
        <v>0</v>
      </c>
      <c r="FN1574" s="471">
        <v>0</v>
      </c>
      <c r="FO1574" s="496">
        <v>0</v>
      </c>
      <c r="FP1574" s="503">
        <v>200</v>
      </c>
      <c r="FQ1574" s="471">
        <v>2</v>
      </c>
      <c r="FR1574" s="471">
        <v>1</v>
      </c>
      <c r="FS1574" s="471">
        <v>1</v>
      </c>
      <c r="FT1574" s="471">
        <v>0</v>
      </c>
      <c r="FU1574" s="471">
        <v>0</v>
      </c>
      <c r="FV1574" s="471">
        <v>1</v>
      </c>
      <c r="FW1574" s="471">
        <v>1</v>
      </c>
      <c r="FX1574" s="471">
        <v>0</v>
      </c>
      <c r="FY1574" s="496">
        <v>6</v>
      </c>
      <c r="FZ1574" s="503">
        <v>0</v>
      </c>
      <c r="GA1574" s="471" t="s">
        <v>1287</v>
      </c>
      <c r="GB1574" s="471" t="s">
        <v>1287</v>
      </c>
      <c r="GC1574" s="471" t="s">
        <v>1287</v>
      </c>
      <c r="GD1574" s="471" t="s">
        <v>1287</v>
      </c>
      <c r="GE1574" s="471" t="s">
        <v>1287</v>
      </c>
      <c r="GF1574" s="471" t="s">
        <v>1287</v>
      </c>
      <c r="GG1574" s="471" t="s">
        <v>1287</v>
      </c>
      <c r="GH1574" s="471" t="s">
        <v>1287</v>
      </c>
      <c r="GI1574" s="496">
        <v>0</v>
      </c>
      <c r="GJ1574" s="471">
        <v>2</v>
      </c>
      <c r="GK1574" s="471">
        <v>1</v>
      </c>
      <c r="GL1574" s="471">
        <v>2</v>
      </c>
      <c r="GM1574" s="471">
        <v>0</v>
      </c>
      <c r="GN1574" s="471">
        <v>1</v>
      </c>
      <c r="GO1574" s="471">
        <v>1</v>
      </c>
      <c r="GP1574" s="471">
        <v>1</v>
      </c>
      <c r="GQ1574" s="471">
        <v>0</v>
      </c>
      <c r="GR1574" s="496">
        <v>8</v>
      </c>
      <c r="GS1574" s="503">
        <v>100</v>
      </c>
      <c r="GT1574" s="471">
        <v>0</v>
      </c>
      <c r="GU1574" s="471">
        <v>0</v>
      </c>
      <c r="GV1574" s="471">
        <v>0</v>
      </c>
      <c r="GW1574" s="471">
        <v>0</v>
      </c>
      <c r="GX1574" s="471">
        <v>0</v>
      </c>
      <c r="GY1574" s="471">
        <v>0</v>
      </c>
      <c r="GZ1574" s="471">
        <v>0</v>
      </c>
      <c r="HA1574" s="471">
        <v>0</v>
      </c>
      <c r="HB1574" s="496">
        <v>0</v>
      </c>
      <c r="HC1574" s="503">
        <v>150</v>
      </c>
      <c r="HD1574" s="471">
        <v>0</v>
      </c>
      <c r="HE1574" s="471">
        <v>0</v>
      </c>
      <c r="HF1574" s="471">
        <v>0</v>
      </c>
      <c r="HG1574" s="471">
        <v>0</v>
      </c>
      <c r="HH1574" s="471">
        <v>0</v>
      </c>
      <c r="HI1574" s="471">
        <v>0</v>
      </c>
      <c r="HJ1574" s="471">
        <v>0</v>
      </c>
      <c r="HK1574" s="471">
        <v>0</v>
      </c>
      <c r="HL1574" s="496">
        <v>0</v>
      </c>
      <c r="HM1574" s="503">
        <v>200</v>
      </c>
      <c r="HN1574" s="471">
        <v>0</v>
      </c>
      <c r="HO1574" s="471">
        <v>0</v>
      </c>
      <c r="HP1574" s="471">
        <v>0</v>
      </c>
      <c r="HQ1574" s="471">
        <v>0</v>
      </c>
      <c r="HR1574" s="471">
        <v>0</v>
      </c>
      <c r="HS1574" s="471">
        <v>0</v>
      </c>
      <c r="HT1574" s="471">
        <v>0</v>
      </c>
      <c r="HU1574" s="471">
        <v>0</v>
      </c>
      <c r="HV1574" s="496">
        <v>0</v>
      </c>
      <c r="HW1574" s="503">
        <v>250</v>
      </c>
      <c r="HX1574" s="471">
        <v>0</v>
      </c>
      <c r="HY1574" s="471">
        <v>0</v>
      </c>
      <c r="HZ1574" s="471">
        <v>0</v>
      </c>
      <c r="IA1574" s="471">
        <v>0</v>
      </c>
      <c r="IB1574" s="471">
        <v>0</v>
      </c>
      <c r="IC1574" s="471">
        <v>0</v>
      </c>
      <c r="ID1574" s="471">
        <v>0</v>
      </c>
      <c r="IE1574" s="471">
        <v>0</v>
      </c>
      <c r="IF1574" s="496">
        <v>0</v>
      </c>
      <c r="IG1574" s="503">
        <v>300</v>
      </c>
      <c r="IH1574" s="471">
        <v>1</v>
      </c>
      <c r="II1574" s="471">
        <v>3</v>
      </c>
      <c r="IJ1574" s="471">
        <v>1</v>
      </c>
      <c r="IK1574" s="471">
        <v>1</v>
      </c>
      <c r="IL1574" s="471">
        <v>1</v>
      </c>
      <c r="IM1574" s="471">
        <v>0</v>
      </c>
      <c r="IN1574" s="471">
        <v>0</v>
      </c>
      <c r="IO1574" s="471">
        <v>0</v>
      </c>
      <c r="IP1574" s="496">
        <v>7</v>
      </c>
      <c r="IQ1574" s="503">
        <v>0</v>
      </c>
      <c r="IR1574" s="471">
        <v>0</v>
      </c>
      <c r="IS1574" s="471">
        <v>0</v>
      </c>
      <c r="IT1574" s="471">
        <v>0</v>
      </c>
      <c r="IU1574" s="471">
        <v>0</v>
      </c>
      <c r="IV1574" s="471">
        <v>0</v>
      </c>
      <c r="IW1574" s="471">
        <v>0</v>
      </c>
      <c r="IX1574" s="471">
        <v>0</v>
      </c>
      <c r="IY1574" s="471">
        <v>0</v>
      </c>
      <c r="IZ1574" s="496">
        <v>0</v>
      </c>
      <c r="JA1574" s="471">
        <v>1</v>
      </c>
      <c r="JB1574" s="471">
        <v>3</v>
      </c>
      <c r="JC1574" s="471">
        <v>1</v>
      </c>
      <c r="JD1574" s="471">
        <v>1</v>
      </c>
      <c r="JE1574" s="471">
        <v>1</v>
      </c>
      <c r="JF1574" s="471">
        <v>0</v>
      </c>
      <c r="JG1574" s="471">
        <v>0</v>
      </c>
      <c r="JH1574" s="471">
        <v>0</v>
      </c>
      <c r="JI1574" s="471">
        <v>7</v>
      </c>
      <c r="JJ1574" s="503">
        <v>0</v>
      </c>
      <c r="JK1574" s="471">
        <v>309</v>
      </c>
      <c r="JL1574" s="471">
        <v>202</v>
      </c>
      <c r="JM1574" s="471">
        <v>162</v>
      </c>
      <c r="JN1574" s="471">
        <v>164</v>
      </c>
      <c r="JO1574" s="471">
        <v>90</v>
      </c>
      <c r="JP1574" s="471">
        <v>26</v>
      </c>
      <c r="JQ1574" s="471">
        <v>13</v>
      </c>
      <c r="JR1574" s="471">
        <v>2</v>
      </c>
      <c r="JS1574" s="496">
        <v>968</v>
      </c>
      <c r="JT1574" s="503">
        <v>10</v>
      </c>
      <c r="JU1574" s="471">
        <v>0</v>
      </c>
      <c r="JV1574" s="471">
        <v>0</v>
      </c>
      <c r="JW1574" s="471">
        <v>0</v>
      </c>
      <c r="JX1574" s="471">
        <v>0</v>
      </c>
      <c r="JY1574" s="471">
        <v>0</v>
      </c>
      <c r="JZ1574" s="471">
        <v>0</v>
      </c>
      <c r="KA1574" s="471">
        <v>0</v>
      </c>
      <c r="KB1574" s="471">
        <v>0</v>
      </c>
      <c r="KC1574" s="496">
        <v>0</v>
      </c>
      <c r="KD1574" s="503">
        <v>50</v>
      </c>
      <c r="KE1574" s="471">
        <v>4</v>
      </c>
      <c r="KF1574" s="471">
        <v>2</v>
      </c>
      <c r="KG1574" s="471">
        <v>3</v>
      </c>
      <c r="KH1574" s="471">
        <v>2</v>
      </c>
      <c r="KI1574" s="471">
        <v>0</v>
      </c>
      <c r="KJ1574" s="471">
        <v>1</v>
      </c>
      <c r="KK1574" s="471">
        <v>0</v>
      </c>
      <c r="KL1574" s="471">
        <v>0</v>
      </c>
      <c r="KM1574" s="496">
        <v>12</v>
      </c>
      <c r="KN1574" s="503">
        <v>0</v>
      </c>
      <c r="KO1574" s="471">
        <v>0</v>
      </c>
      <c r="KP1574" s="471">
        <v>0</v>
      </c>
      <c r="KQ1574" s="471">
        <v>0</v>
      </c>
      <c r="KR1574" s="471">
        <v>0</v>
      </c>
      <c r="KS1574" s="471">
        <v>0</v>
      </c>
      <c r="KT1574" s="471">
        <v>0</v>
      </c>
      <c r="KU1574" s="471">
        <v>0</v>
      </c>
      <c r="KV1574" s="471">
        <v>0</v>
      </c>
      <c r="KW1574" s="496">
        <v>0</v>
      </c>
      <c r="KX1574" s="471">
        <v>313</v>
      </c>
      <c r="KY1574" s="471">
        <v>204</v>
      </c>
      <c r="KZ1574" s="471">
        <v>165</v>
      </c>
      <c r="LA1574" s="471">
        <v>166</v>
      </c>
      <c r="LB1574" s="471">
        <v>90</v>
      </c>
      <c r="LC1574" s="471">
        <v>27</v>
      </c>
      <c r="LD1574" s="471">
        <v>13</v>
      </c>
      <c r="LE1574" s="471">
        <v>2</v>
      </c>
      <c r="LF1574" s="496">
        <v>980</v>
      </c>
      <c r="LG1574" s="262"/>
      <c r="LH1574" s="262"/>
      <c r="LI1574" s="262"/>
      <c r="LJ1574" s="262"/>
      <c r="LK1574" s="262"/>
      <c r="LL1574" s="262"/>
      <c r="LM1574" s="262"/>
      <c r="LN1574" s="262"/>
      <c r="LO1574" s="262"/>
      <c r="LP1574" s="262"/>
      <c r="LQ1574" s="262"/>
      <c r="LR1574" s="262"/>
      <c r="LS1574" s="262"/>
      <c r="LT1574" s="262"/>
      <c r="LU1574" s="262"/>
      <c r="LV1574" s="262"/>
      <c r="LW1574" s="262"/>
      <c r="LX1574" s="262"/>
      <c r="LY1574" s="262"/>
      <c r="LZ1574" s="262"/>
      <c r="MA1574" s="262"/>
      <c r="MB1574" s="262"/>
      <c r="MC1574" s="262"/>
      <c r="MD1574" s="262"/>
      <c r="ME1574" s="262"/>
      <c r="MF1574" s="262"/>
      <c r="MG1574" s="262"/>
      <c r="MH1574" s="262"/>
      <c r="MI1574" s="262"/>
      <c r="MJ1574" s="262"/>
      <c r="MK1574" s="262"/>
      <c r="ML1574" s="262"/>
      <c r="MM1574" s="262"/>
      <c r="MN1574" s="262"/>
      <c r="MO1574" s="262"/>
      <c r="MP1574" s="262"/>
      <c r="MQ1574" s="262"/>
      <c r="MR1574" s="262"/>
      <c r="MS1574" s="262"/>
      <c r="MT1574" s="262"/>
      <c r="MU1574" s="262"/>
    </row>
    <row r="1575" spans="1:359" x14ac:dyDescent="0.2">
      <c r="A1575" s="241" t="s">
        <v>553</v>
      </c>
      <c r="B1575" s="476" t="s">
        <v>1122</v>
      </c>
      <c r="C1575" s="326" t="s">
        <v>640</v>
      </c>
      <c r="D1575" s="283" t="s">
        <v>554</v>
      </c>
      <c r="E1575" s="503">
        <v>0</v>
      </c>
      <c r="F1575" s="471">
        <v>19</v>
      </c>
      <c r="G1575" s="471">
        <v>212</v>
      </c>
      <c r="H1575" s="471">
        <v>344</v>
      </c>
      <c r="I1575" s="471">
        <v>241</v>
      </c>
      <c r="J1575" s="471">
        <v>526</v>
      </c>
      <c r="K1575" s="471">
        <v>364</v>
      </c>
      <c r="L1575" s="471">
        <v>133</v>
      </c>
      <c r="M1575" s="471">
        <v>7</v>
      </c>
      <c r="N1575" s="496">
        <v>1846</v>
      </c>
      <c r="O1575" s="503">
        <v>10</v>
      </c>
      <c r="P1575" s="471">
        <v>0</v>
      </c>
      <c r="Q1575" s="471">
        <v>0</v>
      </c>
      <c r="R1575" s="471">
        <v>0</v>
      </c>
      <c r="S1575" s="471">
        <v>0</v>
      </c>
      <c r="T1575" s="471">
        <v>0</v>
      </c>
      <c r="U1575" s="471">
        <v>0</v>
      </c>
      <c r="V1575" s="471">
        <v>0</v>
      </c>
      <c r="W1575" s="471">
        <v>0</v>
      </c>
      <c r="X1575" s="496">
        <v>0</v>
      </c>
      <c r="Y1575" s="503">
        <v>25</v>
      </c>
      <c r="Z1575" s="471">
        <v>0</v>
      </c>
      <c r="AA1575" s="471">
        <v>0</v>
      </c>
      <c r="AB1575" s="471">
        <v>0</v>
      </c>
      <c r="AC1575" s="471">
        <v>0</v>
      </c>
      <c r="AD1575" s="471">
        <v>0</v>
      </c>
      <c r="AE1575" s="471">
        <v>0</v>
      </c>
      <c r="AF1575" s="471">
        <v>0</v>
      </c>
      <c r="AG1575" s="471">
        <v>0</v>
      </c>
      <c r="AH1575" s="496">
        <v>0</v>
      </c>
      <c r="AI1575" s="503">
        <v>50</v>
      </c>
      <c r="AJ1575" s="471">
        <v>0</v>
      </c>
      <c r="AK1575" s="471">
        <v>0</v>
      </c>
      <c r="AL1575" s="471">
        <v>0</v>
      </c>
      <c r="AM1575" s="471">
        <v>0</v>
      </c>
      <c r="AN1575" s="471">
        <v>0</v>
      </c>
      <c r="AO1575" s="471">
        <v>0</v>
      </c>
      <c r="AP1575" s="471">
        <v>0</v>
      </c>
      <c r="AQ1575" s="471">
        <v>0</v>
      </c>
      <c r="AR1575" s="496">
        <v>0</v>
      </c>
      <c r="AS1575" s="503">
        <v>100</v>
      </c>
      <c r="AT1575" s="471">
        <v>5</v>
      </c>
      <c r="AU1575" s="471">
        <v>46</v>
      </c>
      <c r="AV1575" s="471">
        <v>154</v>
      </c>
      <c r="AW1575" s="471">
        <v>135</v>
      </c>
      <c r="AX1575" s="471">
        <v>126</v>
      </c>
      <c r="AY1575" s="471">
        <v>105</v>
      </c>
      <c r="AZ1575" s="471">
        <v>83</v>
      </c>
      <c r="BA1575" s="471">
        <v>22</v>
      </c>
      <c r="BB1575" s="496">
        <v>676</v>
      </c>
      <c r="BC1575" s="503">
        <v>0</v>
      </c>
      <c r="BD1575" s="471">
        <v>0</v>
      </c>
      <c r="BE1575" s="471">
        <v>0</v>
      </c>
      <c r="BF1575" s="471">
        <v>0</v>
      </c>
      <c r="BG1575" s="471">
        <v>0</v>
      </c>
      <c r="BH1575" s="471">
        <v>0</v>
      </c>
      <c r="BI1575" s="471">
        <v>0</v>
      </c>
      <c r="BJ1575" s="471">
        <v>0</v>
      </c>
      <c r="BK1575" s="471">
        <v>0</v>
      </c>
      <c r="BL1575" s="496">
        <v>0</v>
      </c>
      <c r="BM1575" s="471">
        <v>5</v>
      </c>
      <c r="BN1575" s="471">
        <v>46</v>
      </c>
      <c r="BO1575" s="471">
        <v>154</v>
      </c>
      <c r="BP1575" s="471">
        <v>135</v>
      </c>
      <c r="BQ1575" s="471">
        <v>126</v>
      </c>
      <c r="BR1575" s="471">
        <v>105</v>
      </c>
      <c r="BS1575" s="471">
        <v>83</v>
      </c>
      <c r="BT1575" s="471">
        <v>22</v>
      </c>
      <c r="BU1575" s="496">
        <v>676</v>
      </c>
      <c r="BV1575" s="471">
        <v>24</v>
      </c>
      <c r="BW1575" s="471">
        <v>258</v>
      </c>
      <c r="BX1575" s="471">
        <v>498</v>
      </c>
      <c r="BY1575" s="471">
        <v>376</v>
      </c>
      <c r="BZ1575" s="471">
        <v>652</v>
      </c>
      <c r="CA1575" s="471">
        <v>469</v>
      </c>
      <c r="CB1575" s="471">
        <v>216</v>
      </c>
      <c r="CC1575" s="471">
        <v>29</v>
      </c>
      <c r="CD1575" s="496">
        <v>2522</v>
      </c>
      <c r="CE1575" s="503">
        <v>10</v>
      </c>
      <c r="CF1575" s="471">
        <v>0</v>
      </c>
      <c r="CG1575" s="471">
        <v>0</v>
      </c>
      <c r="CH1575" s="471">
        <v>0</v>
      </c>
      <c r="CI1575" s="471">
        <v>0</v>
      </c>
      <c r="CJ1575" s="471">
        <v>0</v>
      </c>
      <c r="CK1575" s="471">
        <v>0</v>
      </c>
      <c r="CL1575" s="471">
        <v>0</v>
      </c>
      <c r="CM1575" s="471">
        <v>0</v>
      </c>
      <c r="CN1575" s="496">
        <v>0</v>
      </c>
      <c r="CO1575" s="503">
        <v>25</v>
      </c>
      <c r="CP1575" s="471">
        <v>0</v>
      </c>
      <c r="CQ1575" s="471">
        <v>0</v>
      </c>
      <c r="CR1575" s="471">
        <v>0</v>
      </c>
      <c r="CS1575" s="471">
        <v>0</v>
      </c>
      <c r="CT1575" s="471">
        <v>0</v>
      </c>
      <c r="CU1575" s="471">
        <v>0</v>
      </c>
      <c r="CV1575" s="471">
        <v>0</v>
      </c>
      <c r="CW1575" s="471">
        <v>0</v>
      </c>
      <c r="CX1575" s="496">
        <v>0</v>
      </c>
      <c r="CY1575" s="503">
        <v>50</v>
      </c>
      <c r="CZ1575" s="471">
        <v>0</v>
      </c>
      <c r="DA1575" s="471">
        <v>0</v>
      </c>
      <c r="DB1575" s="471">
        <v>0</v>
      </c>
      <c r="DC1575" s="471">
        <v>0</v>
      </c>
      <c r="DD1575" s="471">
        <v>0</v>
      </c>
      <c r="DE1575" s="471">
        <v>0</v>
      </c>
      <c r="DF1575" s="471">
        <v>0</v>
      </c>
      <c r="DG1575" s="471">
        <v>0</v>
      </c>
      <c r="DH1575" s="496">
        <v>0</v>
      </c>
      <c r="DI1575" s="503">
        <v>100</v>
      </c>
      <c r="DJ1575" s="471">
        <v>4</v>
      </c>
      <c r="DK1575" s="471">
        <v>47</v>
      </c>
      <c r="DL1575" s="471">
        <v>42</v>
      </c>
      <c r="DM1575" s="471">
        <v>25</v>
      </c>
      <c r="DN1575" s="471">
        <v>20</v>
      </c>
      <c r="DO1575" s="471">
        <v>5</v>
      </c>
      <c r="DP1575" s="471">
        <v>3</v>
      </c>
      <c r="DQ1575" s="471">
        <v>1</v>
      </c>
      <c r="DR1575" s="496">
        <v>147</v>
      </c>
      <c r="DS1575" s="503">
        <v>0</v>
      </c>
      <c r="DT1575" s="471">
        <v>0</v>
      </c>
      <c r="DU1575" s="471">
        <v>0</v>
      </c>
      <c r="DV1575" s="471">
        <v>0</v>
      </c>
      <c r="DW1575" s="471">
        <v>0</v>
      </c>
      <c r="DX1575" s="471">
        <v>0</v>
      </c>
      <c r="DY1575" s="471">
        <v>0</v>
      </c>
      <c r="DZ1575" s="471">
        <v>0</v>
      </c>
      <c r="EA1575" s="471">
        <v>0</v>
      </c>
      <c r="EB1575" s="496">
        <v>0</v>
      </c>
      <c r="EC1575" s="471">
        <v>4</v>
      </c>
      <c r="ED1575" s="471">
        <v>47</v>
      </c>
      <c r="EE1575" s="471">
        <v>42</v>
      </c>
      <c r="EF1575" s="471">
        <v>25</v>
      </c>
      <c r="EG1575" s="471">
        <v>20</v>
      </c>
      <c r="EH1575" s="471">
        <v>5</v>
      </c>
      <c r="EI1575" s="471">
        <v>3</v>
      </c>
      <c r="EJ1575" s="471">
        <v>1</v>
      </c>
      <c r="EK1575" s="496">
        <v>147</v>
      </c>
      <c r="EL1575" s="518">
        <v>50</v>
      </c>
      <c r="EM1575" s="471">
        <v>0</v>
      </c>
      <c r="EN1575" s="471">
        <v>0</v>
      </c>
      <c r="EO1575" s="471">
        <v>0</v>
      </c>
      <c r="EP1575" s="471">
        <v>0</v>
      </c>
      <c r="EQ1575" s="471">
        <v>0</v>
      </c>
      <c r="ER1575" s="471">
        <v>0</v>
      </c>
      <c r="ES1575" s="471">
        <v>0</v>
      </c>
      <c r="ET1575" s="471">
        <v>0</v>
      </c>
      <c r="EU1575" s="496">
        <v>0</v>
      </c>
      <c r="EV1575" s="503">
        <v>100</v>
      </c>
      <c r="EW1575" s="471">
        <v>0</v>
      </c>
      <c r="EX1575" s="471">
        <v>6</v>
      </c>
      <c r="EY1575" s="471">
        <v>2</v>
      </c>
      <c r="EZ1575" s="471">
        <v>3</v>
      </c>
      <c r="FA1575" s="471">
        <v>2</v>
      </c>
      <c r="FB1575" s="471">
        <v>1</v>
      </c>
      <c r="FC1575" s="471">
        <v>1</v>
      </c>
      <c r="FD1575" s="471">
        <v>1</v>
      </c>
      <c r="FE1575" s="496">
        <v>16</v>
      </c>
      <c r="FF1575" s="503">
        <v>150</v>
      </c>
      <c r="FG1575" s="471">
        <v>0</v>
      </c>
      <c r="FH1575" s="471">
        <v>0</v>
      </c>
      <c r="FI1575" s="471">
        <v>0</v>
      </c>
      <c r="FJ1575" s="471">
        <v>0</v>
      </c>
      <c r="FK1575" s="471">
        <v>0</v>
      </c>
      <c r="FL1575" s="471">
        <v>0</v>
      </c>
      <c r="FM1575" s="471">
        <v>0</v>
      </c>
      <c r="FN1575" s="471">
        <v>0</v>
      </c>
      <c r="FO1575" s="496">
        <v>0</v>
      </c>
      <c r="FP1575" s="503">
        <v>200</v>
      </c>
      <c r="FQ1575" s="471">
        <v>0</v>
      </c>
      <c r="FR1575" s="471">
        <v>0</v>
      </c>
      <c r="FS1575" s="471">
        <v>0</v>
      </c>
      <c r="FT1575" s="471">
        <v>0</v>
      </c>
      <c r="FU1575" s="471">
        <v>0</v>
      </c>
      <c r="FV1575" s="471">
        <v>0</v>
      </c>
      <c r="FW1575" s="471">
        <v>0</v>
      </c>
      <c r="FX1575" s="471">
        <v>0</v>
      </c>
      <c r="FY1575" s="496">
        <v>0</v>
      </c>
      <c r="FZ1575" s="503">
        <v>0</v>
      </c>
      <c r="GA1575" s="471">
        <v>0</v>
      </c>
      <c r="GB1575" s="471">
        <v>0</v>
      </c>
      <c r="GC1575" s="471">
        <v>0</v>
      </c>
      <c r="GD1575" s="471">
        <v>0</v>
      </c>
      <c r="GE1575" s="471">
        <v>0</v>
      </c>
      <c r="GF1575" s="471">
        <v>0</v>
      </c>
      <c r="GG1575" s="471">
        <v>0</v>
      </c>
      <c r="GH1575" s="471">
        <v>0</v>
      </c>
      <c r="GI1575" s="496">
        <v>0</v>
      </c>
      <c r="GJ1575" s="471">
        <v>0</v>
      </c>
      <c r="GK1575" s="471">
        <v>6</v>
      </c>
      <c r="GL1575" s="471">
        <v>2</v>
      </c>
      <c r="GM1575" s="471">
        <v>3</v>
      </c>
      <c r="GN1575" s="471">
        <v>2</v>
      </c>
      <c r="GO1575" s="471">
        <v>1</v>
      </c>
      <c r="GP1575" s="471">
        <v>1</v>
      </c>
      <c r="GQ1575" s="471">
        <v>1</v>
      </c>
      <c r="GR1575" s="496">
        <v>16</v>
      </c>
      <c r="GS1575" s="503">
        <v>100</v>
      </c>
      <c r="GT1575" s="471">
        <v>0</v>
      </c>
      <c r="GU1575" s="471">
        <v>4</v>
      </c>
      <c r="GV1575" s="471">
        <v>5</v>
      </c>
      <c r="GW1575" s="471">
        <v>1</v>
      </c>
      <c r="GX1575" s="471">
        <v>1</v>
      </c>
      <c r="GY1575" s="471">
        <v>1</v>
      </c>
      <c r="GZ1575" s="471">
        <v>2</v>
      </c>
      <c r="HA1575" s="471">
        <v>0</v>
      </c>
      <c r="HB1575" s="496">
        <v>14</v>
      </c>
      <c r="HC1575" s="503">
        <v>150</v>
      </c>
      <c r="HD1575" s="471">
        <v>0</v>
      </c>
      <c r="HE1575" s="471">
        <v>0</v>
      </c>
      <c r="HF1575" s="471">
        <v>0</v>
      </c>
      <c r="HG1575" s="471">
        <v>0</v>
      </c>
      <c r="HH1575" s="471">
        <v>0</v>
      </c>
      <c r="HI1575" s="471">
        <v>0</v>
      </c>
      <c r="HJ1575" s="471">
        <v>0</v>
      </c>
      <c r="HK1575" s="471">
        <v>0</v>
      </c>
      <c r="HL1575" s="496">
        <v>0</v>
      </c>
      <c r="HM1575" s="503">
        <v>200</v>
      </c>
      <c r="HN1575" s="471">
        <v>0</v>
      </c>
      <c r="HO1575" s="471">
        <v>0</v>
      </c>
      <c r="HP1575" s="471">
        <v>0</v>
      </c>
      <c r="HQ1575" s="471">
        <v>0</v>
      </c>
      <c r="HR1575" s="471">
        <v>0</v>
      </c>
      <c r="HS1575" s="471">
        <v>0</v>
      </c>
      <c r="HT1575" s="471">
        <v>0</v>
      </c>
      <c r="HU1575" s="471">
        <v>0</v>
      </c>
      <c r="HV1575" s="496">
        <v>0</v>
      </c>
      <c r="HW1575" s="503">
        <v>250</v>
      </c>
      <c r="HX1575" s="471">
        <v>0</v>
      </c>
      <c r="HY1575" s="471">
        <v>0</v>
      </c>
      <c r="HZ1575" s="471">
        <v>0</v>
      </c>
      <c r="IA1575" s="471">
        <v>0</v>
      </c>
      <c r="IB1575" s="471">
        <v>0</v>
      </c>
      <c r="IC1575" s="471">
        <v>0</v>
      </c>
      <c r="ID1575" s="471">
        <v>0</v>
      </c>
      <c r="IE1575" s="471">
        <v>0</v>
      </c>
      <c r="IF1575" s="496">
        <v>0</v>
      </c>
      <c r="IG1575" s="503">
        <v>300</v>
      </c>
      <c r="IH1575" s="471">
        <v>0</v>
      </c>
      <c r="II1575" s="471">
        <v>0</v>
      </c>
      <c r="IJ1575" s="471">
        <v>0</v>
      </c>
      <c r="IK1575" s="471">
        <v>0</v>
      </c>
      <c r="IL1575" s="471">
        <v>0</v>
      </c>
      <c r="IM1575" s="471">
        <v>0</v>
      </c>
      <c r="IN1575" s="471">
        <v>0</v>
      </c>
      <c r="IO1575" s="471">
        <v>0</v>
      </c>
      <c r="IP1575" s="496">
        <v>0</v>
      </c>
      <c r="IQ1575" s="503">
        <v>0</v>
      </c>
      <c r="IR1575" s="471">
        <v>0</v>
      </c>
      <c r="IS1575" s="471">
        <v>0</v>
      </c>
      <c r="IT1575" s="471">
        <v>0</v>
      </c>
      <c r="IU1575" s="471">
        <v>0</v>
      </c>
      <c r="IV1575" s="471">
        <v>0</v>
      </c>
      <c r="IW1575" s="471">
        <v>0</v>
      </c>
      <c r="IX1575" s="471">
        <v>0</v>
      </c>
      <c r="IY1575" s="471">
        <v>0</v>
      </c>
      <c r="IZ1575" s="496">
        <v>0</v>
      </c>
      <c r="JA1575" s="471">
        <v>0</v>
      </c>
      <c r="JB1575" s="471">
        <v>4</v>
      </c>
      <c r="JC1575" s="471">
        <v>5</v>
      </c>
      <c r="JD1575" s="471">
        <v>1</v>
      </c>
      <c r="JE1575" s="471">
        <v>1</v>
      </c>
      <c r="JF1575" s="471">
        <v>1</v>
      </c>
      <c r="JG1575" s="471">
        <v>2</v>
      </c>
      <c r="JH1575" s="471">
        <v>0</v>
      </c>
      <c r="JI1575" s="471">
        <v>14</v>
      </c>
      <c r="JJ1575" s="503">
        <v>0</v>
      </c>
      <c r="JK1575" s="471">
        <v>145</v>
      </c>
      <c r="JL1575" s="471">
        <v>750</v>
      </c>
      <c r="JM1575" s="471">
        <v>1668</v>
      </c>
      <c r="JN1575" s="471">
        <v>1414</v>
      </c>
      <c r="JO1575" s="471">
        <v>1327</v>
      </c>
      <c r="JP1575" s="471">
        <v>716</v>
      </c>
      <c r="JQ1575" s="471">
        <v>404</v>
      </c>
      <c r="JR1575" s="471">
        <v>86</v>
      </c>
      <c r="JS1575" s="496">
        <v>6510</v>
      </c>
      <c r="JT1575" s="503">
        <v>10</v>
      </c>
      <c r="JU1575" s="471">
        <v>0</v>
      </c>
      <c r="JV1575" s="471">
        <v>0</v>
      </c>
      <c r="JW1575" s="471">
        <v>0</v>
      </c>
      <c r="JX1575" s="471">
        <v>0</v>
      </c>
      <c r="JY1575" s="471">
        <v>0</v>
      </c>
      <c r="JZ1575" s="471">
        <v>0</v>
      </c>
      <c r="KA1575" s="471">
        <v>0</v>
      </c>
      <c r="KB1575" s="471">
        <v>0</v>
      </c>
      <c r="KC1575" s="496">
        <v>0</v>
      </c>
      <c r="KD1575" s="503">
        <v>50</v>
      </c>
      <c r="KE1575" s="471">
        <v>2</v>
      </c>
      <c r="KF1575" s="471">
        <v>0</v>
      </c>
      <c r="KG1575" s="471">
        <v>3</v>
      </c>
      <c r="KH1575" s="471">
        <v>7</v>
      </c>
      <c r="KI1575" s="471">
        <v>5</v>
      </c>
      <c r="KJ1575" s="471">
        <v>2</v>
      </c>
      <c r="KK1575" s="471">
        <v>1</v>
      </c>
      <c r="KL1575" s="471">
        <v>0</v>
      </c>
      <c r="KM1575" s="496">
        <v>20</v>
      </c>
      <c r="KN1575" s="503">
        <v>0</v>
      </c>
      <c r="KO1575" s="471">
        <v>0</v>
      </c>
      <c r="KP1575" s="471">
        <v>0</v>
      </c>
      <c r="KQ1575" s="471">
        <v>0</v>
      </c>
      <c r="KR1575" s="471">
        <v>0</v>
      </c>
      <c r="KS1575" s="471">
        <v>0</v>
      </c>
      <c r="KT1575" s="471">
        <v>0</v>
      </c>
      <c r="KU1575" s="471">
        <v>0</v>
      </c>
      <c r="KV1575" s="471">
        <v>0</v>
      </c>
      <c r="KW1575" s="496">
        <v>0</v>
      </c>
      <c r="KX1575" s="471">
        <v>147</v>
      </c>
      <c r="KY1575" s="471">
        <v>750</v>
      </c>
      <c r="KZ1575" s="471">
        <v>1671</v>
      </c>
      <c r="LA1575" s="471">
        <v>1421</v>
      </c>
      <c r="LB1575" s="471">
        <v>1332</v>
      </c>
      <c r="LC1575" s="471">
        <v>718</v>
      </c>
      <c r="LD1575" s="471">
        <v>405</v>
      </c>
      <c r="LE1575" s="471">
        <v>86</v>
      </c>
      <c r="LF1575" s="496">
        <v>6530</v>
      </c>
      <c r="LG1575" s="262"/>
      <c r="LH1575" s="262"/>
      <c r="LI1575" s="262"/>
      <c r="LJ1575" s="262"/>
      <c r="LK1575" s="262"/>
      <c r="LL1575" s="262"/>
      <c r="LM1575" s="262"/>
      <c r="LN1575" s="262"/>
      <c r="LO1575" s="262"/>
      <c r="LP1575" s="262"/>
      <c r="LQ1575" s="262"/>
      <c r="LR1575" s="262"/>
      <c r="LS1575" s="262"/>
      <c r="LT1575" s="262"/>
      <c r="LU1575" s="262"/>
      <c r="LV1575" s="262"/>
      <c r="LW1575" s="262"/>
      <c r="LX1575" s="262"/>
      <c r="LY1575" s="262"/>
      <c r="LZ1575" s="262"/>
      <c r="MA1575" s="262"/>
      <c r="MB1575" s="262"/>
      <c r="MC1575" s="262"/>
      <c r="MD1575" s="262"/>
      <c r="ME1575" s="262"/>
      <c r="MF1575" s="262"/>
      <c r="MG1575" s="262"/>
      <c r="MH1575" s="262"/>
      <c r="MI1575" s="262"/>
      <c r="MJ1575" s="262"/>
      <c r="MK1575" s="262"/>
      <c r="ML1575" s="262"/>
      <c r="MM1575" s="262"/>
      <c r="MN1575" s="262"/>
      <c r="MO1575" s="262"/>
      <c r="MP1575" s="262"/>
      <c r="MQ1575" s="262"/>
      <c r="MR1575" s="262"/>
      <c r="MS1575" s="262"/>
      <c r="MT1575" s="262"/>
      <c r="MU1575" s="262"/>
    </row>
    <row r="1576" spans="1:359" x14ac:dyDescent="0.2">
      <c r="A1576" s="241" t="s">
        <v>555</v>
      </c>
      <c r="B1576" s="476" t="s">
        <v>1123</v>
      </c>
      <c r="C1576" s="326" t="s">
        <v>784</v>
      </c>
      <c r="D1576" s="283" t="s">
        <v>556</v>
      </c>
      <c r="E1576" s="503">
        <v>0</v>
      </c>
      <c r="F1576" s="471">
        <v>320</v>
      </c>
      <c r="G1576" s="471">
        <v>355</v>
      </c>
      <c r="H1576" s="471">
        <v>330</v>
      </c>
      <c r="I1576" s="471">
        <v>155</v>
      </c>
      <c r="J1576" s="471">
        <v>67</v>
      </c>
      <c r="K1576" s="471">
        <v>70</v>
      </c>
      <c r="L1576" s="471">
        <v>44</v>
      </c>
      <c r="M1576" s="471">
        <v>23</v>
      </c>
      <c r="N1576" s="496">
        <v>1364</v>
      </c>
      <c r="O1576" s="503">
        <v>10</v>
      </c>
      <c r="P1576" s="471">
        <v>0</v>
      </c>
      <c r="Q1576" s="471">
        <v>0</v>
      </c>
      <c r="R1576" s="471">
        <v>0</v>
      </c>
      <c r="S1576" s="471">
        <v>0</v>
      </c>
      <c r="T1576" s="471">
        <v>0</v>
      </c>
      <c r="U1576" s="471">
        <v>0</v>
      </c>
      <c r="V1576" s="471">
        <v>0</v>
      </c>
      <c r="W1576" s="471">
        <v>0</v>
      </c>
      <c r="X1576" s="496">
        <v>0</v>
      </c>
      <c r="Y1576" s="503">
        <v>25</v>
      </c>
      <c r="Z1576" s="471">
        <v>0</v>
      </c>
      <c r="AA1576" s="471">
        <v>0</v>
      </c>
      <c r="AB1576" s="471">
        <v>0</v>
      </c>
      <c r="AC1576" s="471">
        <v>0</v>
      </c>
      <c r="AD1576" s="471">
        <v>0</v>
      </c>
      <c r="AE1576" s="471">
        <v>0</v>
      </c>
      <c r="AF1576" s="471">
        <v>0</v>
      </c>
      <c r="AG1576" s="471">
        <v>0</v>
      </c>
      <c r="AH1576" s="496">
        <v>0</v>
      </c>
      <c r="AI1576" s="503">
        <v>50</v>
      </c>
      <c r="AJ1576" s="471">
        <v>0</v>
      </c>
      <c r="AK1576" s="471">
        <v>0</v>
      </c>
      <c r="AL1576" s="471">
        <v>0</v>
      </c>
      <c r="AM1576" s="471">
        <v>0</v>
      </c>
      <c r="AN1576" s="471">
        <v>0</v>
      </c>
      <c r="AO1576" s="471">
        <v>0</v>
      </c>
      <c r="AP1576" s="471">
        <v>0</v>
      </c>
      <c r="AQ1576" s="471">
        <v>0</v>
      </c>
      <c r="AR1576" s="496">
        <v>0</v>
      </c>
      <c r="AS1576" s="503">
        <v>100</v>
      </c>
      <c r="AT1576" s="471">
        <v>48</v>
      </c>
      <c r="AU1576" s="471">
        <v>59</v>
      </c>
      <c r="AV1576" s="471">
        <v>96</v>
      </c>
      <c r="AW1576" s="471">
        <v>50</v>
      </c>
      <c r="AX1576" s="471">
        <v>32</v>
      </c>
      <c r="AY1576" s="471">
        <v>17</v>
      </c>
      <c r="AZ1576" s="471">
        <v>13</v>
      </c>
      <c r="BA1576" s="471">
        <v>6</v>
      </c>
      <c r="BB1576" s="496">
        <v>321</v>
      </c>
      <c r="BC1576" s="503">
        <v>0</v>
      </c>
      <c r="BD1576" s="471">
        <v>0</v>
      </c>
      <c r="BE1576" s="471">
        <v>0</v>
      </c>
      <c r="BF1576" s="471">
        <v>0</v>
      </c>
      <c r="BG1576" s="471">
        <v>0</v>
      </c>
      <c r="BH1576" s="471">
        <v>0</v>
      </c>
      <c r="BI1576" s="471">
        <v>0</v>
      </c>
      <c r="BJ1576" s="471">
        <v>0</v>
      </c>
      <c r="BK1576" s="471">
        <v>0</v>
      </c>
      <c r="BL1576" s="496">
        <v>0</v>
      </c>
      <c r="BM1576" s="471">
        <v>48</v>
      </c>
      <c r="BN1576" s="471">
        <v>59</v>
      </c>
      <c r="BO1576" s="471">
        <v>96</v>
      </c>
      <c r="BP1576" s="471">
        <v>50</v>
      </c>
      <c r="BQ1576" s="471">
        <v>32</v>
      </c>
      <c r="BR1576" s="471">
        <v>17</v>
      </c>
      <c r="BS1576" s="471">
        <v>13</v>
      </c>
      <c r="BT1576" s="471">
        <v>6</v>
      </c>
      <c r="BU1576" s="496">
        <v>321</v>
      </c>
      <c r="BV1576" s="471">
        <v>368</v>
      </c>
      <c r="BW1576" s="471">
        <v>414</v>
      </c>
      <c r="BX1576" s="471">
        <v>426</v>
      </c>
      <c r="BY1576" s="471">
        <v>205</v>
      </c>
      <c r="BZ1576" s="471">
        <v>99</v>
      </c>
      <c r="CA1576" s="471">
        <v>87</v>
      </c>
      <c r="CB1576" s="471">
        <v>57</v>
      </c>
      <c r="CC1576" s="471">
        <v>29</v>
      </c>
      <c r="CD1576" s="496">
        <v>1685</v>
      </c>
      <c r="CE1576" s="503">
        <v>10</v>
      </c>
      <c r="CF1576" s="471">
        <v>0</v>
      </c>
      <c r="CG1576" s="471">
        <v>0</v>
      </c>
      <c r="CH1576" s="471">
        <v>0</v>
      </c>
      <c r="CI1576" s="471">
        <v>0</v>
      </c>
      <c r="CJ1576" s="471">
        <v>0</v>
      </c>
      <c r="CK1576" s="471">
        <v>0</v>
      </c>
      <c r="CL1576" s="471">
        <v>0</v>
      </c>
      <c r="CM1576" s="471">
        <v>0</v>
      </c>
      <c r="CN1576" s="496">
        <v>0</v>
      </c>
      <c r="CO1576" s="503">
        <v>25</v>
      </c>
      <c r="CP1576" s="471">
        <v>0</v>
      </c>
      <c r="CQ1576" s="471">
        <v>0</v>
      </c>
      <c r="CR1576" s="471">
        <v>0</v>
      </c>
      <c r="CS1576" s="471">
        <v>0</v>
      </c>
      <c r="CT1576" s="471">
        <v>0</v>
      </c>
      <c r="CU1576" s="471">
        <v>0</v>
      </c>
      <c r="CV1576" s="471">
        <v>0</v>
      </c>
      <c r="CW1576" s="471">
        <v>0</v>
      </c>
      <c r="CX1576" s="496">
        <v>0</v>
      </c>
      <c r="CY1576" s="503">
        <v>50</v>
      </c>
      <c r="CZ1576" s="471">
        <v>0</v>
      </c>
      <c r="DA1576" s="471">
        <v>0</v>
      </c>
      <c r="DB1576" s="471">
        <v>0</v>
      </c>
      <c r="DC1576" s="471">
        <v>0</v>
      </c>
      <c r="DD1576" s="471">
        <v>0</v>
      </c>
      <c r="DE1576" s="471">
        <v>0</v>
      </c>
      <c r="DF1576" s="471">
        <v>0</v>
      </c>
      <c r="DG1576" s="471">
        <v>0</v>
      </c>
      <c r="DH1576" s="496">
        <v>0</v>
      </c>
      <c r="DI1576" s="503">
        <v>100</v>
      </c>
      <c r="DJ1576" s="471">
        <v>65</v>
      </c>
      <c r="DK1576" s="471">
        <v>30</v>
      </c>
      <c r="DL1576" s="471">
        <v>10</v>
      </c>
      <c r="DM1576" s="471">
        <v>18</v>
      </c>
      <c r="DN1576" s="471">
        <v>8</v>
      </c>
      <c r="DO1576" s="471">
        <v>7</v>
      </c>
      <c r="DP1576" s="471">
        <v>17</v>
      </c>
      <c r="DQ1576" s="471">
        <v>5</v>
      </c>
      <c r="DR1576" s="496">
        <v>160</v>
      </c>
      <c r="DS1576" s="503">
        <v>0</v>
      </c>
      <c r="DT1576" s="471">
        <v>0</v>
      </c>
      <c r="DU1576" s="471">
        <v>0</v>
      </c>
      <c r="DV1576" s="471">
        <v>0</v>
      </c>
      <c r="DW1576" s="471">
        <v>0</v>
      </c>
      <c r="DX1576" s="471">
        <v>0</v>
      </c>
      <c r="DY1576" s="471">
        <v>0</v>
      </c>
      <c r="DZ1576" s="471">
        <v>0</v>
      </c>
      <c r="EA1576" s="471">
        <v>0</v>
      </c>
      <c r="EB1576" s="496">
        <v>0</v>
      </c>
      <c r="EC1576" s="471">
        <v>65</v>
      </c>
      <c r="ED1576" s="471">
        <v>30</v>
      </c>
      <c r="EE1576" s="471">
        <v>10</v>
      </c>
      <c r="EF1576" s="471">
        <v>18</v>
      </c>
      <c r="EG1576" s="471">
        <v>8</v>
      </c>
      <c r="EH1576" s="471">
        <v>7</v>
      </c>
      <c r="EI1576" s="471">
        <v>17</v>
      </c>
      <c r="EJ1576" s="471">
        <v>5</v>
      </c>
      <c r="EK1576" s="496">
        <v>160</v>
      </c>
      <c r="EL1576" s="518">
        <v>50</v>
      </c>
      <c r="EM1576" s="471">
        <v>0</v>
      </c>
      <c r="EN1576" s="471">
        <v>0</v>
      </c>
      <c r="EO1576" s="471">
        <v>0</v>
      </c>
      <c r="EP1576" s="471">
        <v>0</v>
      </c>
      <c r="EQ1576" s="471">
        <v>0</v>
      </c>
      <c r="ER1576" s="471">
        <v>0</v>
      </c>
      <c r="ES1576" s="471">
        <v>0</v>
      </c>
      <c r="ET1576" s="471">
        <v>0</v>
      </c>
      <c r="EU1576" s="496">
        <v>0</v>
      </c>
      <c r="EV1576" s="503">
        <v>100</v>
      </c>
      <c r="EW1576" s="471">
        <v>0</v>
      </c>
      <c r="EX1576" s="471">
        <v>0</v>
      </c>
      <c r="EY1576" s="471">
        <v>0</v>
      </c>
      <c r="EZ1576" s="471">
        <v>0</v>
      </c>
      <c r="FA1576" s="471">
        <v>0</v>
      </c>
      <c r="FB1576" s="471">
        <v>0</v>
      </c>
      <c r="FC1576" s="471">
        <v>0</v>
      </c>
      <c r="FD1576" s="471">
        <v>0</v>
      </c>
      <c r="FE1576" s="496">
        <v>0</v>
      </c>
      <c r="FF1576" s="503">
        <v>150</v>
      </c>
      <c r="FG1576" s="471">
        <v>0</v>
      </c>
      <c r="FH1576" s="471">
        <v>0</v>
      </c>
      <c r="FI1576" s="471">
        <v>0</v>
      </c>
      <c r="FJ1576" s="471">
        <v>0</v>
      </c>
      <c r="FK1576" s="471">
        <v>0</v>
      </c>
      <c r="FL1576" s="471">
        <v>0</v>
      </c>
      <c r="FM1576" s="471">
        <v>0</v>
      </c>
      <c r="FN1576" s="471">
        <v>0</v>
      </c>
      <c r="FO1576" s="496">
        <v>0</v>
      </c>
      <c r="FP1576" s="503">
        <v>200</v>
      </c>
      <c r="FQ1576" s="471">
        <v>14</v>
      </c>
      <c r="FR1576" s="471">
        <v>1</v>
      </c>
      <c r="FS1576" s="471">
        <v>12</v>
      </c>
      <c r="FT1576" s="471">
        <v>4</v>
      </c>
      <c r="FU1576" s="471">
        <v>0</v>
      </c>
      <c r="FV1576" s="471">
        <v>1</v>
      </c>
      <c r="FW1576" s="471">
        <v>3</v>
      </c>
      <c r="FX1576" s="471">
        <v>1</v>
      </c>
      <c r="FY1576" s="496">
        <v>36</v>
      </c>
      <c r="FZ1576" s="503">
        <v>0</v>
      </c>
      <c r="GA1576" s="471">
        <v>0</v>
      </c>
      <c r="GB1576" s="471">
        <v>0</v>
      </c>
      <c r="GC1576" s="471">
        <v>0</v>
      </c>
      <c r="GD1576" s="471">
        <v>0</v>
      </c>
      <c r="GE1576" s="471">
        <v>0</v>
      </c>
      <c r="GF1576" s="471">
        <v>0</v>
      </c>
      <c r="GG1576" s="471">
        <v>0</v>
      </c>
      <c r="GH1576" s="471">
        <v>0</v>
      </c>
      <c r="GI1576" s="496">
        <v>0</v>
      </c>
      <c r="GJ1576" s="471">
        <v>14</v>
      </c>
      <c r="GK1576" s="471">
        <v>1</v>
      </c>
      <c r="GL1576" s="471">
        <v>12</v>
      </c>
      <c r="GM1576" s="471">
        <v>4</v>
      </c>
      <c r="GN1576" s="471">
        <v>0</v>
      </c>
      <c r="GO1576" s="471">
        <v>1</v>
      </c>
      <c r="GP1576" s="471">
        <v>3</v>
      </c>
      <c r="GQ1576" s="471">
        <v>1</v>
      </c>
      <c r="GR1576" s="496">
        <v>36</v>
      </c>
      <c r="GS1576" s="503">
        <v>100</v>
      </c>
      <c r="GT1576" s="471">
        <v>0</v>
      </c>
      <c r="GU1576" s="471">
        <v>0</v>
      </c>
      <c r="GV1576" s="471">
        <v>0</v>
      </c>
      <c r="GW1576" s="471">
        <v>0</v>
      </c>
      <c r="GX1576" s="471">
        <v>0</v>
      </c>
      <c r="GY1576" s="471">
        <v>0</v>
      </c>
      <c r="GZ1576" s="471">
        <v>0</v>
      </c>
      <c r="HA1576" s="471">
        <v>0</v>
      </c>
      <c r="HB1576" s="496">
        <v>0</v>
      </c>
      <c r="HC1576" s="503">
        <v>150</v>
      </c>
      <c r="HD1576" s="471">
        <v>0</v>
      </c>
      <c r="HE1576" s="471">
        <v>0</v>
      </c>
      <c r="HF1576" s="471">
        <v>0</v>
      </c>
      <c r="HG1576" s="471">
        <v>0</v>
      </c>
      <c r="HH1576" s="471">
        <v>0</v>
      </c>
      <c r="HI1576" s="471">
        <v>0</v>
      </c>
      <c r="HJ1576" s="471">
        <v>0</v>
      </c>
      <c r="HK1576" s="471">
        <v>0</v>
      </c>
      <c r="HL1576" s="496">
        <v>0</v>
      </c>
      <c r="HM1576" s="503">
        <v>200</v>
      </c>
      <c r="HN1576" s="471">
        <v>0</v>
      </c>
      <c r="HO1576" s="471">
        <v>0</v>
      </c>
      <c r="HP1576" s="471">
        <v>0</v>
      </c>
      <c r="HQ1576" s="471">
        <v>0</v>
      </c>
      <c r="HR1576" s="471">
        <v>0</v>
      </c>
      <c r="HS1576" s="471">
        <v>0</v>
      </c>
      <c r="HT1576" s="471">
        <v>0</v>
      </c>
      <c r="HU1576" s="471">
        <v>0</v>
      </c>
      <c r="HV1576" s="496">
        <v>0</v>
      </c>
      <c r="HW1576" s="503">
        <v>250</v>
      </c>
      <c r="HX1576" s="471">
        <v>0</v>
      </c>
      <c r="HY1576" s="471">
        <v>0</v>
      </c>
      <c r="HZ1576" s="471">
        <v>0</v>
      </c>
      <c r="IA1576" s="471">
        <v>0</v>
      </c>
      <c r="IB1576" s="471">
        <v>0</v>
      </c>
      <c r="IC1576" s="471">
        <v>0</v>
      </c>
      <c r="ID1576" s="471">
        <v>0</v>
      </c>
      <c r="IE1576" s="471">
        <v>0</v>
      </c>
      <c r="IF1576" s="496">
        <v>0</v>
      </c>
      <c r="IG1576" s="503">
        <v>300</v>
      </c>
      <c r="IH1576" s="471">
        <v>13</v>
      </c>
      <c r="II1576" s="471">
        <v>2</v>
      </c>
      <c r="IJ1576" s="471">
        <v>6</v>
      </c>
      <c r="IK1576" s="471">
        <v>5</v>
      </c>
      <c r="IL1576" s="471">
        <v>5</v>
      </c>
      <c r="IM1576" s="471">
        <v>0</v>
      </c>
      <c r="IN1576" s="471">
        <v>0</v>
      </c>
      <c r="IO1576" s="471">
        <v>0</v>
      </c>
      <c r="IP1576" s="496">
        <v>31</v>
      </c>
      <c r="IQ1576" s="503">
        <v>0</v>
      </c>
      <c r="IR1576" s="471">
        <v>0</v>
      </c>
      <c r="IS1576" s="471">
        <v>0</v>
      </c>
      <c r="IT1576" s="471">
        <v>0</v>
      </c>
      <c r="IU1576" s="471">
        <v>0</v>
      </c>
      <c r="IV1576" s="471">
        <v>0</v>
      </c>
      <c r="IW1576" s="471">
        <v>0</v>
      </c>
      <c r="IX1576" s="471">
        <v>0</v>
      </c>
      <c r="IY1576" s="471">
        <v>0</v>
      </c>
      <c r="IZ1576" s="496">
        <v>0</v>
      </c>
      <c r="JA1576" s="471">
        <v>13</v>
      </c>
      <c r="JB1576" s="471">
        <v>2</v>
      </c>
      <c r="JC1576" s="471">
        <v>6</v>
      </c>
      <c r="JD1576" s="471">
        <v>5</v>
      </c>
      <c r="JE1576" s="471">
        <v>5</v>
      </c>
      <c r="JF1576" s="471">
        <v>0</v>
      </c>
      <c r="JG1576" s="471">
        <v>0</v>
      </c>
      <c r="JH1576" s="471">
        <v>0</v>
      </c>
      <c r="JI1576" s="471">
        <v>31</v>
      </c>
      <c r="JJ1576" s="503">
        <v>0</v>
      </c>
      <c r="JK1576" s="471">
        <v>203</v>
      </c>
      <c r="JL1576" s="471">
        <v>184</v>
      </c>
      <c r="JM1576" s="471">
        <v>170</v>
      </c>
      <c r="JN1576" s="471">
        <v>112</v>
      </c>
      <c r="JO1576" s="471">
        <v>33</v>
      </c>
      <c r="JP1576" s="471">
        <v>25</v>
      </c>
      <c r="JQ1576" s="471">
        <v>20</v>
      </c>
      <c r="JR1576" s="471">
        <v>16</v>
      </c>
      <c r="JS1576" s="496">
        <v>763</v>
      </c>
      <c r="JT1576" s="503">
        <v>10</v>
      </c>
      <c r="JU1576" s="471">
        <v>0</v>
      </c>
      <c r="JV1576" s="471">
        <v>0</v>
      </c>
      <c r="JW1576" s="471">
        <v>0</v>
      </c>
      <c r="JX1576" s="471">
        <v>0</v>
      </c>
      <c r="JY1576" s="471">
        <v>0</v>
      </c>
      <c r="JZ1576" s="471">
        <v>0</v>
      </c>
      <c r="KA1576" s="471">
        <v>0</v>
      </c>
      <c r="KB1576" s="471">
        <v>0</v>
      </c>
      <c r="KC1576" s="496">
        <v>0</v>
      </c>
      <c r="KD1576" s="503">
        <v>50</v>
      </c>
      <c r="KE1576" s="471">
        <v>0</v>
      </c>
      <c r="KF1576" s="471">
        <v>0</v>
      </c>
      <c r="KG1576" s="471">
        <v>0</v>
      </c>
      <c r="KH1576" s="471">
        <v>0</v>
      </c>
      <c r="KI1576" s="471">
        <v>0</v>
      </c>
      <c r="KJ1576" s="471">
        <v>0</v>
      </c>
      <c r="KK1576" s="471">
        <v>0</v>
      </c>
      <c r="KL1576" s="471">
        <v>0</v>
      </c>
      <c r="KM1576" s="496">
        <v>0</v>
      </c>
      <c r="KN1576" s="503">
        <v>0</v>
      </c>
      <c r="KO1576" s="471">
        <v>0</v>
      </c>
      <c r="KP1576" s="471">
        <v>0</v>
      </c>
      <c r="KQ1576" s="471">
        <v>0</v>
      </c>
      <c r="KR1576" s="471">
        <v>0</v>
      </c>
      <c r="KS1576" s="471">
        <v>0</v>
      </c>
      <c r="KT1576" s="471">
        <v>0</v>
      </c>
      <c r="KU1576" s="471">
        <v>0</v>
      </c>
      <c r="KV1576" s="471">
        <v>0</v>
      </c>
      <c r="KW1576" s="496">
        <v>0</v>
      </c>
      <c r="KX1576" s="471">
        <v>203</v>
      </c>
      <c r="KY1576" s="471">
        <v>184</v>
      </c>
      <c r="KZ1576" s="471">
        <v>170</v>
      </c>
      <c r="LA1576" s="471">
        <v>112</v>
      </c>
      <c r="LB1576" s="471">
        <v>33</v>
      </c>
      <c r="LC1576" s="471">
        <v>25</v>
      </c>
      <c r="LD1576" s="471">
        <v>20</v>
      </c>
      <c r="LE1576" s="471">
        <v>16</v>
      </c>
      <c r="LF1576" s="496">
        <v>763</v>
      </c>
      <c r="LG1576" s="262"/>
      <c r="LH1576" s="262"/>
      <c r="LI1576" s="262"/>
      <c r="LJ1576" s="262"/>
      <c r="LK1576" s="262"/>
      <c r="LL1576" s="262"/>
      <c r="LM1576" s="262"/>
      <c r="LN1576" s="262"/>
      <c r="LO1576" s="262"/>
      <c r="LP1576" s="262"/>
      <c r="LQ1576" s="262"/>
      <c r="LR1576" s="262"/>
      <c r="LS1576" s="262"/>
      <c r="LT1576" s="262"/>
      <c r="LU1576" s="262"/>
      <c r="LV1576" s="262"/>
      <c r="LW1576" s="262"/>
      <c r="LX1576" s="262"/>
      <c r="LY1576" s="262"/>
      <c r="LZ1576" s="262"/>
      <c r="MA1576" s="262"/>
      <c r="MB1576" s="262"/>
      <c r="MC1576" s="262"/>
      <c r="MD1576" s="262"/>
      <c r="ME1576" s="262"/>
      <c r="MF1576" s="262"/>
      <c r="MG1576" s="262"/>
      <c r="MH1576" s="262"/>
      <c r="MI1576" s="262"/>
      <c r="MJ1576" s="262"/>
      <c r="MK1576" s="262"/>
      <c r="ML1576" s="262"/>
      <c r="MM1576" s="262"/>
      <c r="MN1576" s="262"/>
      <c r="MO1576" s="262"/>
      <c r="MP1576" s="262"/>
      <c r="MQ1576" s="262"/>
      <c r="MR1576" s="262"/>
      <c r="MS1576" s="262"/>
      <c r="MT1576" s="262"/>
      <c r="MU1576" s="262"/>
    </row>
    <row r="1577" spans="1:359" x14ac:dyDescent="0.2">
      <c r="A1577" s="241" t="s">
        <v>557</v>
      </c>
      <c r="B1577" s="476" t="s">
        <v>1124</v>
      </c>
      <c r="C1577" s="326" t="s">
        <v>782</v>
      </c>
      <c r="D1577" s="283" t="s">
        <v>558</v>
      </c>
      <c r="E1577" s="503">
        <v>0</v>
      </c>
      <c r="F1577" s="471">
        <v>105</v>
      </c>
      <c r="G1577" s="471">
        <v>137</v>
      </c>
      <c r="H1577" s="471">
        <v>186</v>
      </c>
      <c r="I1577" s="471">
        <v>120</v>
      </c>
      <c r="J1577" s="471">
        <v>61</v>
      </c>
      <c r="K1577" s="471">
        <v>47</v>
      </c>
      <c r="L1577" s="471">
        <v>28</v>
      </c>
      <c r="M1577" s="471">
        <v>4</v>
      </c>
      <c r="N1577" s="496">
        <v>688</v>
      </c>
      <c r="O1577" s="503">
        <v>10</v>
      </c>
      <c r="P1577" s="471">
        <v>0</v>
      </c>
      <c r="Q1577" s="471">
        <v>0</v>
      </c>
      <c r="R1577" s="471">
        <v>0</v>
      </c>
      <c r="S1577" s="471">
        <v>0</v>
      </c>
      <c r="T1577" s="471">
        <v>0</v>
      </c>
      <c r="U1577" s="471">
        <v>0</v>
      </c>
      <c r="V1577" s="471">
        <v>0</v>
      </c>
      <c r="W1577" s="471">
        <v>0</v>
      </c>
      <c r="X1577" s="496">
        <v>0</v>
      </c>
      <c r="Y1577" s="503">
        <v>25</v>
      </c>
      <c r="Z1577" s="471">
        <v>0</v>
      </c>
      <c r="AA1577" s="471">
        <v>0</v>
      </c>
      <c r="AB1577" s="471">
        <v>0</v>
      </c>
      <c r="AC1577" s="471">
        <v>0</v>
      </c>
      <c r="AD1577" s="471">
        <v>0</v>
      </c>
      <c r="AE1577" s="471">
        <v>0</v>
      </c>
      <c r="AF1577" s="471">
        <v>0</v>
      </c>
      <c r="AG1577" s="471">
        <v>0</v>
      </c>
      <c r="AH1577" s="496">
        <v>0</v>
      </c>
      <c r="AI1577" s="503">
        <v>50</v>
      </c>
      <c r="AJ1577" s="471">
        <v>0</v>
      </c>
      <c r="AK1577" s="471">
        <v>0</v>
      </c>
      <c r="AL1577" s="471">
        <v>0</v>
      </c>
      <c r="AM1577" s="471">
        <v>0</v>
      </c>
      <c r="AN1577" s="471">
        <v>0</v>
      </c>
      <c r="AO1577" s="471">
        <v>0</v>
      </c>
      <c r="AP1577" s="471">
        <v>0</v>
      </c>
      <c r="AQ1577" s="471">
        <v>0</v>
      </c>
      <c r="AR1577" s="496">
        <v>0</v>
      </c>
      <c r="AS1577" s="503">
        <v>100</v>
      </c>
      <c r="AT1577" s="471">
        <v>0</v>
      </c>
      <c r="AU1577" s="471">
        <v>0</v>
      </c>
      <c r="AV1577" s="471">
        <v>0</v>
      </c>
      <c r="AW1577" s="471">
        <v>0</v>
      </c>
      <c r="AX1577" s="471">
        <v>0</v>
      </c>
      <c r="AY1577" s="471">
        <v>0</v>
      </c>
      <c r="AZ1577" s="471">
        <v>0</v>
      </c>
      <c r="BA1577" s="471">
        <v>0</v>
      </c>
      <c r="BB1577" s="496">
        <v>0</v>
      </c>
      <c r="BC1577" s="503">
        <v>0</v>
      </c>
      <c r="BD1577" s="471">
        <v>0</v>
      </c>
      <c r="BE1577" s="471">
        <v>0</v>
      </c>
      <c r="BF1577" s="471">
        <v>0</v>
      </c>
      <c r="BG1577" s="471">
        <v>0</v>
      </c>
      <c r="BH1577" s="471">
        <v>0</v>
      </c>
      <c r="BI1577" s="471">
        <v>0</v>
      </c>
      <c r="BJ1577" s="471">
        <v>0</v>
      </c>
      <c r="BK1577" s="471">
        <v>0</v>
      </c>
      <c r="BL1577" s="496">
        <v>0</v>
      </c>
      <c r="BM1577" s="471">
        <v>0</v>
      </c>
      <c r="BN1577" s="471">
        <v>0</v>
      </c>
      <c r="BO1577" s="471">
        <v>0</v>
      </c>
      <c r="BP1577" s="471">
        <v>0</v>
      </c>
      <c r="BQ1577" s="471">
        <v>0</v>
      </c>
      <c r="BR1577" s="471">
        <v>0</v>
      </c>
      <c r="BS1577" s="471">
        <v>0</v>
      </c>
      <c r="BT1577" s="471">
        <v>0</v>
      </c>
      <c r="BU1577" s="496">
        <v>0</v>
      </c>
      <c r="BV1577" s="471">
        <v>105</v>
      </c>
      <c r="BW1577" s="471">
        <v>137</v>
      </c>
      <c r="BX1577" s="471">
        <v>186</v>
      </c>
      <c r="BY1577" s="471">
        <v>120</v>
      </c>
      <c r="BZ1577" s="471">
        <v>61</v>
      </c>
      <c r="CA1577" s="471">
        <v>47</v>
      </c>
      <c r="CB1577" s="471">
        <v>28</v>
      </c>
      <c r="CC1577" s="471">
        <v>4</v>
      </c>
      <c r="CD1577" s="496">
        <v>688</v>
      </c>
      <c r="CE1577" s="503">
        <v>10</v>
      </c>
      <c r="CF1577" s="471">
        <v>0</v>
      </c>
      <c r="CG1577" s="471">
        <v>0</v>
      </c>
      <c r="CH1577" s="471">
        <v>0</v>
      </c>
      <c r="CI1577" s="471">
        <v>0</v>
      </c>
      <c r="CJ1577" s="471">
        <v>0</v>
      </c>
      <c r="CK1577" s="471">
        <v>0</v>
      </c>
      <c r="CL1577" s="471">
        <v>0</v>
      </c>
      <c r="CM1577" s="471">
        <v>0</v>
      </c>
      <c r="CN1577" s="496">
        <v>0</v>
      </c>
      <c r="CO1577" s="503">
        <v>25</v>
      </c>
      <c r="CP1577" s="471">
        <v>0</v>
      </c>
      <c r="CQ1577" s="471">
        <v>0</v>
      </c>
      <c r="CR1577" s="471">
        <v>0</v>
      </c>
      <c r="CS1577" s="471">
        <v>0</v>
      </c>
      <c r="CT1577" s="471">
        <v>0</v>
      </c>
      <c r="CU1577" s="471">
        <v>0</v>
      </c>
      <c r="CV1577" s="471">
        <v>0</v>
      </c>
      <c r="CW1577" s="471">
        <v>0</v>
      </c>
      <c r="CX1577" s="496">
        <v>0</v>
      </c>
      <c r="CY1577" s="503">
        <v>50</v>
      </c>
      <c r="CZ1577" s="471">
        <v>0</v>
      </c>
      <c r="DA1577" s="471">
        <v>0</v>
      </c>
      <c r="DB1577" s="471">
        <v>0</v>
      </c>
      <c r="DC1577" s="471">
        <v>0</v>
      </c>
      <c r="DD1577" s="471">
        <v>0</v>
      </c>
      <c r="DE1577" s="471">
        <v>0</v>
      </c>
      <c r="DF1577" s="471">
        <v>0</v>
      </c>
      <c r="DG1577" s="471">
        <v>0</v>
      </c>
      <c r="DH1577" s="496">
        <v>0</v>
      </c>
      <c r="DI1577" s="503">
        <v>100</v>
      </c>
      <c r="DJ1577" s="471">
        <v>24</v>
      </c>
      <c r="DK1577" s="471">
        <v>19</v>
      </c>
      <c r="DL1577" s="471">
        <v>22</v>
      </c>
      <c r="DM1577" s="471">
        <v>8</v>
      </c>
      <c r="DN1577" s="471">
        <v>5</v>
      </c>
      <c r="DO1577" s="471">
        <v>3</v>
      </c>
      <c r="DP1577" s="471">
        <v>4</v>
      </c>
      <c r="DQ1577" s="471">
        <v>3</v>
      </c>
      <c r="DR1577" s="496">
        <v>88</v>
      </c>
      <c r="DS1577" s="503">
        <v>0</v>
      </c>
      <c r="DT1577" s="471">
        <v>0</v>
      </c>
      <c r="DU1577" s="471">
        <v>0</v>
      </c>
      <c r="DV1577" s="471">
        <v>0</v>
      </c>
      <c r="DW1577" s="471">
        <v>0</v>
      </c>
      <c r="DX1577" s="471">
        <v>0</v>
      </c>
      <c r="DY1577" s="471">
        <v>0</v>
      </c>
      <c r="DZ1577" s="471">
        <v>0</v>
      </c>
      <c r="EA1577" s="471">
        <v>0</v>
      </c>
      <c r="EB1577" s="496">
        <v>0</v>
      </c>
      <c r="EC1577" s="471">
        <v>24</v>
      </c>
      <c r="ED1577" s="471">
        <v>19</v>
      </c>
      <c r="EE1577" s="471">
        <v>22</v>
      </c>
      <c r="EF1577" s="471">
        <v>8</v>
      </c>
      <c r="EG1577" s="471">
        <v>5</v>
      </c>
      <c r="EH1577" s="471">
        <v>3</v>
      </c>
      <c r="EI1577" s="471">
        <v>4</v>
      </c>
      <c r="EJ1577" s="471">
        <v>3</v>
      </c>
      <c r="EK1577" s="496">
        <v>88</v>
      </c>
      <c r="EL1577" s="518">
        <v>50</v>
      </c>
      <c r="EM1577" s="471">
        <v>0</v>
      </c>
      <c r="EN1577" s="471">
        <v>0</v>
      </c>
      <c r="EO1577" s="471">
        <v>0</v>
      </c>
      <c r="EP1577" s="471">
        <v>0</v>
      </c>
      <c r="EQ1577" s="471">
        <v>0</v>
      </c>
      <c r="ER1577" s="471">
        <v>0</v>
      </c>
      <c r="ES1577" s="471">
        <v>0</v>
      </c>
      <c r="ET1577" s="471">
        <v>0</v>
      </c>
      <c r="EU1577" s="496">
        <v>0</v>
      </c>
      <c r="EV1577" s="503">
        <v>100</v>
      </c>
      <c r="EW1577" s="471">
        <v>0</v>
      </c>
      <c r="EX1577" s="471">
        <v>0</v>
      </c>
      <c r="EY1577" s="471">
        <v>0</v>
      </c>
      <c r="EZ1577" s="471">
        <v>0</v>
      </c>
      <c r="FA1577" s="471">
        <v>0</v>
      </c>
      <c r="FB1577" s="471">
        <v>0</v>
      </c>
      <c r="FC1577" s="471">
        <v>0</v>
      </c>
      <c r="FD1577" s="471">
        <v>0</v>
      </c>
      <c r="FE1577" s="496">
        <v>0</v>
      </c>
      <c r="FF1577" s="503">
        <v>150</v>
      </c>
      <c r="FG1577" s="471">
        <v>0</v>
      </c>
      <c r="FH1577" s="471">
        <v>0</v>
      </c>
      <c r="FI1577" s="471">
        <v>0</v>
      </c>
      <c r="FJ1577" s="471">
        <v>0</v>
      </c>
      <c r="FK1577" s="471">
        <v>0</v>
      </c>
      <c r="FL1577" s="471">
        <v>0</v>
      </c>
      <c r="FM1577" s="471">
        <v>0</v>
      </c>
      <c r="FN1577" s="471">
        <v>0</v>
      </c>
      <c r="FO1577" s="496">
        <v>0</v>
      </c>
      <c r="FP1577" s="503">
        <v>200</v>
      </c>
      <c r="FQ1577" s="471">
        <v>2</v>
      </c>
      <c r="FR1577" s="471">
        <v>6</v>
      </c>
      <c r="FS1577" s="471">
        <v>0</v>
      </c>
      <c r="FT1577" s="471">
        <v>4</v>
      </c>
      <c r="FU1577" s="471">
        <v>1</v>
      </c>
      <c r="FV1577" s="471">
        <v>0</v>
      </c>
      <c r="FW1577" s="471">
        <v>1</v>
      </c>
      <c r="FX1577" s="471">
        <v>1</v>
      </c>
      <c r="FY1577" s="496">
        <v>15</v>
      </c>
      <c r="FZ1577" s="503">
        <v>0</v>
      </c>
      <c r="GA1577" s="471">
        <v>0</v>
      </c>
      <c r="GB1577" s="471">
        <v>0</v>
      </c>
      <c r="GC1577" s="471">
        <v>0</v>
      </c>
      <c r="GD1577" s="471">
        <v>0</v>
      </c>
      <c r="GE1577" s="471">
        <v>0</v>
      </c>
      <c r="GF1577" s="471">
        <v>0</v>
      </c>
      <c r="GG1577" s="471">
        <v>0</v>
      </c>
      <c r="GH1577" s="471">
        <v>0</v>
      </c>
      <c r="GI1577" s="496">
        <v>0</v>
      </c>
      <c r="GJ1577" s="471">
        <v>2</v>
      </c>
      <c r="GK1577" s="471">
        <v>6</v>
      </c>
      <c r="GL1577" s="471">
        <v>0</v>
      </c>
      <c r="GM1577" s="471">
        <v>4</v>
      </c>
      <c r="GN1577" s="471">
        <v>1</v>
      </c>
      <c r="GO1577" s="471">
        <v>0</v>
      </c>
      <c r="GP1577" s="471">
        <v>1</v>
      </c>
      <c r="GQ1577" s="471">
        <v>1</v>
      </c>
      <c r="GR1577" s="496">
        <v>15</v>
      </c>
      <c r="GS1577" s="503">
        <v>100</v>
      </c>
      <c r="GT1577" s="471">
        <v>1</v>
      </c>
      <c r="GU1577" s="471">
        <v>0</v>
      </c>
      <c r="GV1577" s="471">
        <v>0</v>
      </c>
      <c r="GW1577" s="471">
        <v>0</v>
      </c>
      <c r="GX1577" s="471">
        <v>0</v>
      </c>
      <c r="GY1577" s="471">
        <v>0</v>
      </c>
      <c r="GZ1577" s="471">
        <v>0</v>
      </c>
      <c r="HA1577" s="471">
        <v>0</v>
      </c>
      <c r="HB1577" s="496">
        <v>1</v>
      </c>
      <c r="HC1577" s="503">
        <v>150</v>
      </c>
      <c r="HD1577" s="471">
        <v>0</v>
      </c>
      <c r="HE1577" s="471">
        <v>0</v>
      </c>
      <c r="HF1577" s="471">
        <v>0</v>
      </c>
      <c r="HG1577" s="471">
        <v>0</v>
      </c>
      <c r="HH1577" s="471">
        <v>0</v>
      </c>
      <c r="HI1577" s="471">
        <v>0</v>
      </c>
      <c r="HJ1577" s="471">
        <v>0</v>
      </c>
      <c r="HK1577" s="471">
        <v>0</v>
      </c>
      <c r="HL1577" s="496">
        <v>0</v>
      </c>
      <c r="HM1577" s="503">
        <v>200</v>
      </c>
      <c r="HN1577" s="471">
        <v>0</v>
      </c>
      <c r="HO1577" s="471">
        <v>0</v>
      </c>
      <c r="HP1577" s="471">
        <v>0</v>
      </c>
      <c r="HQ1577" s="471">
        <v>0</v>
      </c>
      <c r="HR1577" s="471">
        <v>0</v>
      </c>
      <c r="HS1577" s="471">
        <v>0</v>
      </c>
      <c r="HT1577" s="471">
        <v>0</v>
      </c>
      <c r="HU1577" s="471">
        <v>0</v>
      </c>
      <c r="HV1577" s="496">
        <v>0</v>
      </c>
      <c r="HW1577" s="503">
        <v>250</v>
      </c>
      <c r="HX1577" s="471">
        <v>0</v>
      </c>
      <c r="HY1577" s="471">
        <v>0</v>
      </c>
      <c r="HZ1577" s="471">
        <v>0</v>
      </c>
      <c r="IA1577" s="471">
        <v>0</v>
      </c>
      <c r="IB1577" s="471">
        <v>0</v>
      </c>
      <c r="IC1577" s="471">
        <v>0</v>
      </c>
      <c r="ID1577" s="471">
        <v>0</v>
      </c>
      <c r="IE1577" s="471">
        <v>0</v>
      </c>
      <c r="IF1577" s="496">
        <v>0</v>
      </c>
      <c r="IG1577" s="503">
        <v>300</v>
      </c>
      <c r="IH1577" s="471">
        <v>2</v>
      </c>
      <c r="II1577" s="471">
        <v>1</v>
      </c>
      <c r="IJ1577" s="471">
        <v>5</v>
      </c>
      <c r="IK1577" s="471">
        <v>4</v>
      </c>
      <c r="IL1577" s="471">
        <v>3</v>
      </c>
      <c r="IM1577" s="471">
        <v>0</v>
      </c>
      <c r="IN1577" s="471">
        <v>0</v>
      </c>
      <c r="IO1577" s="471">
        <v>0</v>
      </c>
      <c r="IP1577" s="496">
        <v>15</v>
      </c>
      <c r="IQ1577" s="503">
        <v>0</v>
      </c>
      <c r="IR1577" s="471">
        <v>0</v>
      </c>
      <c r="IS1577" s="471">
        <v>0</v>
      </c>
      <c r="IT1577" s="471">
        <v>0</v>
      </c>
      <c r="IU1577" s="471">
        <v>0</v>
      </c>
      <c r="IV1577" s="471">
        <v>0</v>
      </c>
      <c r="IW1577" s="471">
        <v>0</v>
      </c>
      <c r="IX1577" s="471">
        <v>0</v>
      </c>
      <c r="IY1577" s="471">
        <v>0</v>
      </c>
      <c r="IZ1577" s="496">
        <v>0</v>
      </c>
      <c r="JA1577" s="471">
        <v>3</v>
      </c>
      <c r="JB1577" s="471">
        <v>1</v>
      </c>
      <c r="JC1577" s="471">
        <v>5</v>
      </c>
      <c r="JD1577" s="471">
        <v>4</v>
      </c>
      <c r="JE1577" s="471">
        <v>3</v>
      </c>
      <c r="JF1577" s="471">
        <v>0</v>
      </c>
      <c r="JG1577" s="471">
        <v>0</v>
      </c>
      <c r="JH1577" s="471">
        <v>0</v>
      </c>
      <c r="JI1577" s="471">
        <v>16</v>
      </c>
      <c r="JJ1577" s="503">
        <v>0</v>
      </c>
      <c r="JK1577" s="471">
        <v>21</v>
      </c>
      <c r="JL1577" s="471">
        <v>31</v>
      </c>
      <c r="JM1577" s="471">
        <v>45</v>
      </c>
      <c r="JN1577" s="471">
        <v>54</v>
      </c>
      <c r="JO1577" s="471">
        <v>32</v>
      </c>
      <c r="JP1577" s="471">
        <v>24</v>
      </c>
      <c r="JQ1577" s="471">
        <v>33</v>
      </c>
      <c r="JR1577" s="471">
        <v>10</v>
      </c>
      <c r="JS1577" s="496">
        <v>250</v>
      </c>
      <c r="JT1577" s="503">
        <v>10</v>
      </c>
      <c r="JU1577" s="471">
        <v>0</v>
      </c>
      <c r="JV1577" s="471">
        <v>0</v>
      </c>
      <c r="JW1577" s="471">
        <v>0</v>
      </c>
      <c r="JX1577" s="471">
        <v>0</v>
      </c>
      <c r="JY1577" s="471">
        <v>0</v>
      </c>
      <c r="JZ1577" s="471">
        <v>0</v>
      </c>
      <c r="KA1577" s="471">
        <v>0</v>
      </c>
      <c r="KB1577" s="471">
        <v>0</v>
      </c>
      <c r="KC1577" s="496">
        <v>0</v>
      </c>
      <c r="KD1577" s="503">
        <v>50</v>
      </c>
      <c r="KE1577" s="471">
        <v>0</v>
      </c>
      <c r="KF1577" s="471">
        <v>0</v>
      </c>
      <c r="KG1577" s="471">
        <v>1</v>
      </c>
      <c r="KH1577" s="471">
        <v>0</v>
      </c>
      <c r="KI1577" s="471">
        <v>0</v>
      </c>
      <c r="KJ1577" s="471">
        <v>0</v>
      </c>
      <c r="KK1577" s="471">
        <v>0</v>
      </c>
      <c r="KL1577" s="471">
        <v>0</v>
      </c>
      <c r="KM1577" s="496">
        <v>1</v>
      </c>
      <c r="KN1577" s="503">
        <v>0</v>
      </c>
      <c r="KO1577" s="471">
        <v>0</v>
      </c>
      <c r="KP1577" s="471">
        <v>0</v>
      </c>
      <c r="KQ1577" s="471">
        <v>0</v>
      </c>
      <c r="KR1577" s="471">
        <v>0</v>
      </c>
      <c r="KS1577" s="471">
        <v>0</v>
      </c>
      <c r="KT1577" s="471">
        <v>0</v>
      </c>
      <c r="KU1577" s="471">
        <v>0</v>
      </c>
      <c r="KV1577" s="471">
        <v>0</v>
      </c>
      <c r="KW1577" s="496">
        <v>0</v>
      </c>
      <c r="KX1577" s="471">
        <v>21</v>
      </c>
      <c r="KY1577" s="471">
        <v>31</v>
      </c>
      <c r="KZ1577" s="471">
        <v>46</v>
      </c>
      <c r="LA1577" s="471">
        <v>54</v>
      </c>
      <c r="LB1577" s="471">
        <v>32</v>
      </c>
      <c r="LC1577" s="471">
        <v>24</v>
      </c>
      <c r="LD1577" s="471">
        <v>33</v>
      </c>
      <c r="LE1577" s="471">
        <v>10</v>
      </c>
      <c r="LF1577" s="496">
        <v>251</v>
      </c>
      <c r="LG1577" s="262"/>
      <c r="LH1577" s="262"/>
      <c r="LI1577" s="262"/>
      <c r="LJ1577" s="262"/>
      <c r="LK1577" s="262"/>
      <c r="LL1577" s="262"/>
      <c r="LM1577" s="262"/>
      <c r="LN1577" s="262"/>
      <c r="LO1577" s="262"/>
      <c r="LP1577" s="262"/>
      <c r="LQ1577" s="262"/>
      <c r="LR1577" s="262"/>
      <c r="LS1577" s="262"/>
      <c r="LT1577" s="262"/>
      <c r="LU1577" s="262"/>
      <c r="LV1577" s="262"/>
      <c r="LW1577" s="262"/>
      <c r="LX1577" s="262"/>
      <c r="LY1577" s="262"/>
      <c r="LZ1577" s="262"/>
      <c r="MA1577" s="262"/>
      <c r="MB1577" s="262"/>
      <c r="MC1577" s="262"/>
      <c r="MD1577" s="262"/>
      <c r="ME1577" s="262"/>
      <c r="MF1577" s="262"/>
      <c r="MG1577" s="262"/>
      <c r="MH1577" s="262"/>
      <c r="MI1577" s="262"/>
      <c r="MJ1577" s="262"/>
      <c r="MK1577" s="262"/>
      <c r="ML1577" s="262"/>
      <c r="MM1577" s="262"/>
      <c r="MN1577" s="262"/>
      <c r="MO1577" s="262"/>
      <c r="MP1577" s="262"/>
      <c r="MQ1577" s="262"/>
      <c r="MR1577" s="262"/>
      <c r="MS1577" s="262"/>
      <c r="MT1577" s="262"/>
      <c r="MU1577" s="262"/>
    </row>
    <row r="1578" spans="1:359" x14ac:dyDescent="0.2">
      <c r="A1578" s="241" t="s">
        <v>559</v>
      </c>
      <c r="B1578" s="476" t="s">
        <v>1125</v>
      </c>
      <c r="C1578" s="326" t="s">
        <v>626</v>
      </c>
      <c r="D1578" s="283" t="s">
        <v>560</v>
      </c>
      <c r="E1578" s="503">
        <v>0</v>
      </c>
      <c r="F1578" s="471">
        <v>26</v>
      </c>
      <c r="G1578" s="471">
        <v>43</v>
      </c>
      <c r="H1578" s="471">
        <v>74</v>
      </c>
      <c r="I1578" s="471">
        <v>43</v>
      </c>
      <c r="J1578" s="471">
        <v>17</v>
      </c>
      <c r="K1578" s="471">
        <v>14</v>
      </c>
      <c r="L1578" s="471">
        <v>13</v>
      </c>
      <c r="M1578" s="471">
        <v>5</v>
      </c>
      <c r="N1578" s="496">
        <v>235</v>
      </c>
      <c r="O1578" s="503">
        <v>10</v>
      </c>
      <c r="P1578" s="471">
        <v>0</v>
      </c>
      <c r="Q1578" s="471">
        <v>0</v>
      </c>
      <c r="R1578" s="471">
        <v>0</v>
      </c>
      <c r="S1578" s="471">
        <v>0</v>
      </c>
      <c r="T1578" s="471">
        <v>0</v>
      </c>
      <c r="U1578" s="471">
        <v>0</v>
      </c>
      <c r="V1578" s="471">
        <v>0</v>
      </c>
      <c r="W1578" s="471">
        <v>0</v>
      </c>
      <c r="X1578" s="496">
        <v>0</v>
      </c>
      <c r="Y1578" s="503">
        <v>25</v>
      </c>
      <c r="Z1578" s="471">
        <v>0</v>
      </c>
      <c r="AA1578" s="471">
        <v>0</v>
      </c>
      <c r="AB1578" s="471">
        <v>0</v>
      </c>
      <c r="AC1578" s="471">
        <v>0</v>
      </c>
      <c r="AD1578" s="471">
        <v>0</v>
      </c>
      <c r="AE1578" s="471">
        <v>0</v>
      </c>
      <c r="AF1578" s="471">
        <v>0</v>
      </c>
      <c r="AG1578" s="471">
        <v>0</v>
      </c>
      <c r="AH1578" s="496">
        <v>0</v>
      </c>
      <c r="AI1578" s="503">
        <v>50</v>
      </c>
      <c r="AJ1578" s="471">
        <v>25</v>
      </c>
      <c r="AK1578" s="471">
        <v>61</v>
      </c>
      <c r="AL1578" s="471">
        <v>61</v>
      </c>
      <c r="AM1578" s="471">
        <v>50</v>
      </c>
      <c r="AN1578" s="471">
        <v>40</v>
      </c>
      <c r="AO1578" s="471">
        <v>24</v>
      </c>
      <c r="AP1578" s="471">
        <v>13</v>
      </c>
      <c r="AQ1578" s="471">
        <v>0</v>
      </c>
      <c r="AR1578" s="496">
        <v>274</v>
      </c>
      <c r="AS1578" s="503">
        <v>100</v>
      </c>
      <c r="AT1578" s="471">
        <v>0</v>
      </c>
      <c r="AU1578" s="471">
        <v>0</v>
      </c>
      <c r="AV1578" s="471">
        <v>0</v>
      </c>
      <c r="AW1578" s="471">
        <v>0</v>
      </c>
      <c r="AX1578" s="471">
        <v>0</v>
      </c>
      <c r="AY1578" s="471">
        <v>0</v>
      </c>
      <c r="AZ1578" s="471">
        <v>0</v>
      </c>
      <c r="BA1578" s="471">
        <v>0</v>
      </c>
      <c r="BB1578" s="496">
        <v>0</v>
      </c>
      <c r="BC1578" s="503">
        <v>0</v>
      </c>
      <c r="BD1578" s="471">
        <v>0</v>
      </c>
      <c r="BE1578" s="471">
        <v>0</v>
      </c>
      <c r="BF1578" s="471">
        <v>0</v>
      </c>
      <c r="BG1578" s="471">
        <v>0</v>
      </c>
      <c r="BH1578" s="471">
        <v>0</v>
      </c>
      <c r="BI1578" s="471">
        <v>0</v>
      </c>
      <c r="BJ1578" s="471">
        <v>0</v>
      </c>
      <c r="BK1578" s="471">
        <v>0</v>
      </c>
      <c r="BL1578" s="496">
        <v>0</v>
      </c>
      <c r="BM1578" s="471">
        <v>25</v>
      </c>
      <c r="BN1578" s="471">
        <v>61</v>
      </c>
      <c r="BO1578" s="471">
        <v>61</v>
      </c>
      <c r="BP1578" s="471">
        <v>50</v>
      </c>
      <c r="BQ1578" s="471">
        <v>40</v>
      </c>
      <c r="BR1578" s="471">
        <v>24</v>
      </c>
      <c r="BS1578" s="471">
        <v>13</v>
      </c>
      <c r="BT1578" s="471">
        <v>0</v>
      </c>
      <c r="BU1578" s="496">
        <v>274</v>
      </c>
      <c r="BV1578" s="471">
        <v>51</v>
      </c>
      <c r="BW1578" s="471">
        <v>104</v>
      </c>
      <c r="BX1578" s="471">
        <v>135</v>
      </c>
      <c r="BY1578" s="471">
        <v>93</v>
      </c>
      <c r="BZ1578" s="471">
        <v>57</v>
      </c>
      <c r="CA1578" s="471">
        <v>38</v>
      </c>
      <c r="CB1578" s="471">
        <v>26</v>
      </c>
      <c r="CC1578" s="471">
        <v>5</v>
      </c>
      <c r="CD1578" s="496">
        <v>509</v>
      </c>
      <c r="CE1578" s="503">
        <v>10</v>
      </c>
      <c r="CF1578" s="471">
        <v>0</v>
      </c>
      <c r="CG1578" s="471">
        <v>0</v>
      </c>
      <c r="CH1578" s="471">
        <v>0</v>
      </c>
      <c r="CI1578" s="471">
        <v>0</v>
      </c>
      <c r="CJ1578" s="471">
        <v>0</v>
      </c>
      <c r="CK1578" s="471">
        <v>0</v>
      </c>
      <c r="CL1578" s="471">
        <v>0</v>
      </c>
      <c r="CM1578" s="471">
        <v>0</v>
      </c>
      <c r="CN1578" s="496">
        <v>0</v>
      </c>
      <c r="CO1578" s="503">
        <v>25</v>
      </c>
      <c r="CP1578" s="471">
        <v>0</v>
      </c>
      <c r="CQ1578" s="471">
        <v>0</v>
      </c>
      <c r="CR1578" s="471">
        <v>0</v>
      </c>
      <c r="CS1578" s="471">
        <v>0</v>
      </c>
      <c r="CT1578" s="471">
        <v>0</v>
      </c>
      <c r="CU1578" s="471">
        <v>0</v>
      </c>
      <c r="CV1578" s="471">
        <v>0</v>
      </c>
      <c r="CW1578" s="471">
        <v>0</v>
      </c>
      <c r="CX1578" s="496">
        <v>0</v>
      </c>
      <c r="CY1578" s="503">
        <v>50</v>
      </c>
      <c r="CZ1578" s="471">
        <v>0</v>
      </c>
      <c r="DA1578" s="471">
        <v>0</v>
      </c>
      <c r="DB1578" s="471">
        <v>0</v>
      </c>
      <c r="DC1578" s="471">
        <v>0</v>
      </c>
      <c r="DD1578" s="471">
        <v>0</v>
      </c>
      <c r="DE1578" s="471">
        <v>0</v>
      </c>
      <c r="DF1578" s="471">
        <v>0</v>
      </c>
      <c r="DG1578" s="471">
        <v>0</v>
      </c>
      <c r="DH1578" s="496">
        <v>0</v>
      </c>
      <c r="DI1578" s="503">
        <v>100</v>
      </c>
      <c r="DJ1578" s="471">
        <v>17</v>
      </c>
      <c r="DK1578" s="471">
        <v>14</v>
      </c>
      <c r="DL1578" s="471">
        <v>12</v>
      </c>
      <c r="DM1578" s="471">
        <v>8</v>
      </c>
      <c r="DN1578" s="471">
        <v>7</v>
      </c>
      <c r="DO1578" s="471">
        <v>4</v>
      </c>
      <c r="DP1578" s="471">
        <v>8</v>
      </c>
      <c r="DQ1578" s="471">
        <v>2</v>
      </c>
      <c r="DR1578" s="496">
        <v>72</v>
      </c>
      <c r="DS1578" s="503">
        <v>0</v>
      </c>
      <c r="DT1578" s="471">
        <v>0</v>
      </c>
      <c r="DU1578" s="471">
        <v>0</v>
      </c>
      <c r="DV1578" s="471">
        <v>0</v>
      </c>
      <c r="DW1578" s="471">
        <v>0</v>
      </c>
      <c r="DX1578" s="471">
        <v>0</v>
      </c>
      <c r="DY1578" s="471">
        <v>0</v>
      </c>
      <c r="DZ1578" s="471">
        <v>0</v>
      </c>
      <c r="EA1578" s="471">
        <v>0</v>
      </c>
      <c r="EB1578" s="496">
        <v>0</v>
      </c>
      <c r="EC1578" s="471">
        <v>17</v>
      </c>
      <c r="ED1578" s="471">
        <v>14</v>
      </c>
      <c r="EE1578" s="471">
        <v>12</v>
      </c>
      <c r="EF1578" s="471">
        <v>8</v>
      </c>
      <c r="EG1578" s="471">
        <v>7</v>
      </c>
      <c r="EH1578" s="471">
        <v>4</v>
      </c>
      <c r="EI1578" s="471">
        <v>8</v>
      </c>
      <c r="EJ1578" s="471">
        <v>2</v>
      </c>
      <c r="EK1578" s="496">
        <v>72</v>
      </c>
      <c r="EL1578" s="518">
        <v>50</v>
      </c>
      <c r="EM1578" s="471">
        <v>0</v>
      </c>
      <c r="EN1578" s="471">
        <v>0</v>
      </c>
      <c r="EO1578" s="471">
        <v>0</v>
      </c>
      <c r="EP1578" s="471">
        <v>0</v>
      </c>
      <c r="EQ1578" s="471">
        <v>0</v>
      </c>
      <c r="ER1578" s="471">
        <v>0</v>
      </c>
      <c r="ES1578" s="471">
        <v>0</v>
      </c>
      <c r="ET1578" s="471">
        <v>0</v>
      </c>
      <c r="EU1578" s="496">
        <v>0</v>
      </c>
      <c r="EV1578" s="503">
        <v>100</v>
      </c>
      <c r="EW1578" s="471">
        <v>1</v>
      </c>
      <c r="EX1578" s="471">
        <v>4</v>
      </c>
      <c r="EY1578" s="471">
        <v>4</v>
      </c>
      <c r="EZ1578" s="471">
        <v>1</v>
      </c>
      <c r="FA1578" s="471">
        <v>1</v>
      </c>
      <c r="FB1578" s="471">
        <v>0</v>
      </c>
      <c r="FC1578" s="471">
        <v>0</v>
      </c>
      <c r="FD1578" s="471">
        <v>0</v>
      </c>
      <c r="FE1578" s="496">
        <v>11</v>
      </c>
      <c r="FF1578" s="503">
        <v>150</v>
      </c>
      <c r="FG1578" s="471">
        <v>0</v>
      </c>
      <c r="FH1578" s="471">
        <v>0</v>
      </c>
      <c r="FI1578" s="471">
        <v>0</v>
      </c>
      <c r="FJ1578" s="471">
        <v>0</v>
      </c>
      <c r="FK1578" s="471">
        <v>0</v>
      </c>
      <c r="FL1578" s="471">
        <v>0</v>
      </c>
      <c r="FM1578" s="471">
        <v>0</v>
      </c>
      <c r="FN1578" s="471">
        <v>0</v>
      </c>
      <c r="FO1578" s="496">
        <v>0</v>
      </c>
      <c r="FP1578" s="503">
        <v>200</v>
      </c>
      <c r="FQ1578" s="471">
        <v>0</v>
      </c>
      <c r="FR1578" s="471">
        <v>0</v>
      </c>
      <c r="FS1578" s="471">
        <v>0</v>
      </c>
      <c r="FT1578" s="471">
        <v>0</v>
      </c>
      <c r="FU1578" s="471">
        <v>0</v>
      </c>
      <c r="FV1578" s="471">
        <v>0</v>
      </c>
      <c r="FW1578" s="471">
        <v>0</v>
      </c>
      <c r="FX1578" s="471">
        <v>0</v>
      </c>
      <c r="FY1578" s="496">
        <v>0</v>
      </c>
      <c r="FZ1578" s="503">
        <v>0</v>
      </c>
      <c r="GA1578" s="471">
        <v>0</v>
      </c>
      <c r="GB1578" s="471">
        <v>0</v>
      </c>
      <c r="GC1578" s="471">
        <v>0</v>
      </c>
      <c r="GD1578" s="471">
        <v>0</v>
      </c>
      <c r="GE1578" s="471">
        <v>0</v>
      </c>
      <c r="GF1578" s="471">
        <v>0</v>
      </c>
      <c r="GG1578" s="471">
        <v>0</v>
      </c>
      <c r="GH1578" s="471">
        <v>0</v>
      </c>
      <c r="GI1578" s="496">
        <v>0</v>
      </c>
      <c r="GJ1578" s="471">
        <v>1</v>
      </c>
      <c r="GK1578" s="471">
        <v>4</v>
      </c>
      <c r="GL1578" s="471">
        <v>4</v>
      </c>
      <c r="GM1578" s="471">
        <v>1</v>
      </c>
      <c r="GN1578" s="471">
        <v>1</v>
      </c>
      <c r="GO1578" s="471">
        <v>0</v>
      </c>
      <c r="GP1578" s="471">
        <v>0</v>
      </c>
      <c r="GQ1578" s="471">
        <v>0</v>
      </c>
      <c r="GR1578" s="496">
        <v>11</v>
      </c>
      <c r="GS1578" s="503">
        <v>100</v>
      </c>
      <c r="GT1578" s="471">
        <v>2</v>
      </c>
      <c r="GU1578" s="471">
        <v>2</v>
      </c>
      <c r="GV1578" s="471">
        <v>0</v>
      </c>
      <c r="GW1578" s="471">
        <v>1</v>
      </c>
      <c r="GX1578" s="471">
        <v>2</v>
      </c>
      <c r="GY1578" s="471">
        <v>1</v>
      </c>
      <c r="GZ1578" s="471">
        <v>2</v>
      </c>
      <c r="HA1578" s="471">
        <v>0</v>
      </c>
      <c r="HB1578" s="496">
        <v>10</v>
      </c>
      <c r="HC1578" s="503">
        <v>150</v>
      </c>
      <c r="HD1578" s="471">
        <v>0</v>
      </c>
      <c r="HE1578" s="471">
        <v>0</v>
      </c>
      <c r="HF1578" s="471">
        <v>0</v>
      </c>
      <c r="HG1578" s="471">
        <v>0</v>
      </c>
      <c r="HH1578" s="471">
        <v>0</v>
      </c>
      <c r="HI1578" s="471">
        <v>0</v>
      </c>
      <c r="HJ1578" s="471">
        <v>0</v>
      </c>
      <c r="HK1578" s="471">
        <v>0</v>
      </c>
      <c r="HL1578" s="496">
        <v>0</v>
      </c>
      <c r="HM1578" s="503">
        <v>200</v>
      </c>
      <c r="HN1578" s="471">
        <v>0</v>
      </c>
      <c r="HO1578" s="471">
        <v>0</v>
      </c>
      <c r="HP1578" s="471">
        <v>0</v>
      </c>
      <c r="HQ1578" s="471">
        <v>0</v>
      </c>
      <c r="HR1578" s="471">
        <v>0</v>
      </c>
      <c r="HS1578" s="471">
        <v>0</v>
      </c>
      <c r="HT1578" s="471">
        <v>0</v>
      </c>
      <c r="HU1578" s="471">
        <v>0</v>
      </c>
      <c r="HV1578" s="496">
        <v>0</v>
      </c>
      <c r="HW1578" s="503">
        <v>250</v>
      </c>
      <c r="HX1578" s="471">
        <v>0</v>
      </c>
      <c r="HY1578" s="471">
        <v>0</v>
      </c>
      <c r="HZ1578" s="471">
        <v>0</v>
      </c>
      <c r="IA1578" s="471">
        <v>0</v>
      </c>
      <c r="IB1578" s="471">
        <v>0</v>
      </c>
      <c r="IC1578" s="471">
        <v>0</v>
      </c>
      <c r="ID1578" s="471">
        <v>0</v>
      </c>
      <c r="IE1578" s="471">
        <v>0</v>
      </c>
      <c r="IF1578" s="496">
        <v>0</v>
      </c>
      <c r="IG1578" s="503">
        <v>300</v>
      </c>
      <c r="IH1578" s="471">
        <v>0</v>
      </c>
      <c r="II1578" s="471">
        <v>0</v>
      </c>
      <c r="IJ1578" s="471">
        <v>0</v>
      </c>
      <c r="IK1578" s="471">
        <v>0</v>
      </c>
      <c r="IL1578" s="471">
        <v>0</v>
      </c>
      <c r="IM1578" s="471">
        <v>0</v>
      </c>
      <c r="IN1578" s="471">
        <v>0</v>
      </c>
      <c r="IO1578" s="471">
        <v>0</v>
      </c>
      <c r="IP1578" s="496">
        <v>0</v>
      </c>
      <c r="IQ1578" s="503">
        <v>0</v>
      </c>
      <c r="IR1578" s="471">
        <v>0</v>
      </c>
      <c r="IS1578" s="471">
        <v>0</v>
      </c>
      <c r="IT1578" s="471">
        <v>0</v>
      </c>
      <c r="IU1578" s="471">
        <v>0</v>
      </c>
      <c r="IV1578" s="471">
        <v>0</v>
      </c>
      <c r="IW1578" s="471">
        <v>0</v>
      </c>
      <c r="IX1578" s="471">
        <v>0</v>
      </c>
      <c r="IY1578" s="471">
        <v>0</v>
      </c>
      <c r="IZ1578" s="496">
        <v>0</v>
      </c>
      <c r="JA1578" s="471">
        <v>2</v>
      </c>
      <c r="JB1578" s="471">
        <v>2</v>
      </c>
      <c r="JC1578" s="471">
        <v>0</v>
      </c>
      <c r="JD1578" s="471">
        <v>1</v>
      </c>
      <c r="JE1578" s="471">
        <v>2</v>
      </c>
      <c r="JF1578" s="471">
        <v>1</v>
      </c>
      <c r="JG1578" s="471">
        <v>2</v>
      </c>
      <c r="JH1578" s="471">
        <v>0</v>
      </c>
      <c r="JI1578" s="471">
        <v>10</v>
      </c>
      <c r="JJ1578" s="503">
        <v>0</v>
      </c>
      <c r="JK1578" s="471">
        <v>19</v>
      </c>
      <c r="JL1578" s="471">
        <v>16</v>
      </c>
      <c r="JM1578" s="471">
        <v>46</v>
      </c>
      <c r="JN1578" s="471">
        <v>27</v>
      </c>
      <c r="JO1578" s="471">
        <v>20</v>
      </c>
      <c r="JP1578" s="471">
        <v>27</v>
      </c>
      <c r="JQ1578" s="471">
        <v>19</v>
      </c>
      <c r="JR1578" s="471">
        <v>5</v>
      </c>
      <c r="JS1578" s="496">
        <v>179</v>
      </c>
      <c r="JT1578" s="503">
        <v>10</v>
      </c>
      <c r="JU1578" s="471">
        <v>0</v>
      </c>
      <c r="JV1578" s="471">
        <v>0</v>
      </c>
      <c r="JW1578" s="471">
        <v>0</v>
      </c>
      <c r="JX1578" s="471">
        <v>0</v>
      </c>
      <c r="JY1578" s="471">
        <v>0</v>
      </c>
      <c r="JZ1578" s="471">
        <v>0</v>
      </c>
      <c r="KA1578" s="471">
        <v>0</v>
      </c>
      <c r="KB1578" s="471">
        <v>0</v>
      </c>
      <c r="KC1578" s="496">
        <v>0</v>
      </c>
      <c r="KD1578" s="503">
        <v>50</v>
      </c>
      <c r="KE1578" s="471">
        <v>0</v>
      </c>
      <c r="KF1578" s="471">
        <v>0</v>
      </c>
      <c r="KG1578" s="471">
        <v>0</v>
      </c>
      <c r="KH1578" s="471">
        <v>0</v>
      </c>
      <c r="KI1578" s="471">
        <v>0</v>
      </c>
      <c r="KJ1578" s="471">
        <v>0</v>
      </c>
      <c r="KK1578" s="471">
        <v>0</v>
      </c>
      <c r="KL1578" s="471">
        <v>0</v>
      </c>
      <c r="KM1578" s="496">
        <v>0</v>
      </c>
      <c r="KN1578" s="503">
        <v>0</v>
      </c>
      <c r="KO1578" s="471">
        <v>0</v>
      </c>
      <c r="KP1578" s="471">
        <v>0</v>
      </c>
      <c r="KQ1578" s="471">
        <v>0</v>
      </c>
      <c r="KR1578" s="471">
        <v>0</v>
      </c>
      <c r="KS1578" s="471">
        <v>0</v>
      </c>
      <c r="KT1578" s="471">
        <v>0</v>
      </c>
      <c r="KU1578" s="471">
        <v>0</v>
      </c>
      <c r="KV1578" s="471">
        <v>0</v>
      </c>
      <c r="KW1578" s="496">
        <v>0</v>
      </c>
      <c r="KX1578" s="471">
        <v>19</v>
      </c>
      <c r="KY1578" s="471">
        <v>16</v>
      </c>
      <c r="KZ1578" s="471">
        <v>46</v>
      </c>
      <c r="LA1578" s="471">
        <v>27</v>
      </c>
      <c r="LB1578" s="471">
        <v>20</v>
      </c>
      <c r="LC1578" s="471">
        <v>27</v>
      </c>
      <c r="LD1578" s="471">
        <v>19</v>
      </c>
      <c r="LE1578" s="471">
        <v>5</v>
      </c>
      <c r="LF1578" s="496">
        <v>179</v>
      </c>
      <c r="LG1578" s="262"/>
      <c r="LH1578" s="262"/>
      <c r="LI1578" s="262"/>
      <c r="LJ1578" s="262"/>
      <c r="LK1578" s="262"/>
      <c r="LL1578" s="262"/>
      <c r="LM1578" s="262"/>
      <c r="LN1578" s="262"/>
      <c r="LO1578" s="262"/>
      <c r="LP1578" s="262"/>
      <c r="LQ1578" s="262"/>
      <c r="LR1578" s="262"/>
      <c r="LS1578" s="262"/>
      <c r="LT1578" s="262"/>
      <c r="LU1578" s="262"/>
      <c r="LV1578" s="262"/>
      <c r="LW1578" s="262"/>
      <c r="LX1578" s="262"/>
      <c r="LY1578" s="262"/>
      <c r="LZ1578" s="262"/>
      <c r="MA1578" s="262"/>
      <c r="MB1578" s="262"/>
      <c r="MC1578" s="262"/>
      <c r="MD1578" s="262"/>
      <c r="ME1578" s="262"/>
      <c r="MF1578" s="262"/>
      <c r="MG1578" s="262"/>
      <c r="MH1578" s="262"/>
      <c r="MI1578" s="262"/>
      <c r="MJ1578" s="262"/>
      <c r="MK1578" s="262"/>
      <c r="ML1578" s="262"/>
      <c r="MM1578" s="262"/>
      <c r="MN1578" s="262"/>
      <c r="MO1578" s="262"/>
      <c r="MP1578" s="262"/>
      <c r="MQ1578" s="262"/>
      <c r="MR1578" s="262"/>
      <c r="MS1578" s="262"/>
      <c r="MT1578" s="262"/>
      <c r="MU1578" s="262"/>
    </row>
    <row r="1579" spans="1:359" x14ac:dyDescent="0.2">
      <c r="A1579" s="241" t="s">
        <v>561</v>
      </c>
      <c r="B1579" s="476" t="s">
        <v>1126</v>
      </c>
      <c r="C1579" s="326" t="s">
        <v>782</v>
      </c>
      <c r="D1579" s="283" t="s">
        <v>562</v>
      </c>
      <c r="E1579" s="503">
        <v>0</v>
      </c>
      <c r="F1579" s="471">
        <v>25</v>
      </c>
      <c r="G1579" s="471">
        <v>88</v>
      </c>
      <c r="H1579" s="471">
        <v>136</v>
      </c>
      <c r="I1579" s="471">
        <v>71</v>
      </c>
      <c r="J1579" s="471">
        <v>61</v>
      </c>
      <c r="K1579" s="471">
        <v>31</v>
      </c>
      <c r="L1579" s="471">
        <v>24</v>
      </c>
      <c r="M1579" s="471">
        <v>1</v>
      </c>
      <c r="N1579" s="496">
        <v>437</v>
      </c>
      <c r="O1579" s="503">
        <v>10</v>
      </c>
      <c r="P1579" s="471">
        <v>0</v>
      </c>
      <c r="Q1579" s="471">
        <v>0</v>
      </c>
      <c r="R1579" s="471">
        <v>0</v>
      </c>
      <c r="S1579" s="471">
        <v>0</v>
      </c>
      <c r="T1579" s="471">
        <v>0</v>
      </c>
      <c r="U1579" s="471">
        <v>0</v>
      </c>
      <c r="V1579" s="471">
        <v>0</v>
      </c>
      <c r="W1579" s="471">
        <v>0</v>
      </c>
      <c r="X1579" s="496">
        <v>0</v>
      </c>
      <c r="Y1579" s="503">
        <v>25</v>
      </c>
      <c r="Z1579" s="471">
        <v>0</v>
      </c>
      <c r="AA1579" s="471">
        <v>0</v>
      </c>
      <c r="AB1579" s="471">
        <v>0</v>
      </c>
      <c r="AC1579" s="471">
        <v>0</v>
      </c>
      <c r="AD1579" s="471">
        <v>0</v>
      </c>
      <c r="AE1579" s="471">
        <v>0</v>
      </c>
      <c r="AF1579" s="471">
        <v>0</v>
      </c>
      <c r="AG1579" s="471">
        <v>0</v>
      </c>
      <c r="AH1579" s="496">
        <v>0</v>
      </c>
      <c r="AI1579" s="503">
        <v>50</v>
      </c>
      <c r="AJ1579" s="471">
        <v>1</v>
      </c>
      <c r="AK1579" s="471">
        <v>1</v>
      </c>
      <c r="AL1579" s="471">
        <v>8</v>
      </c>
      <c r="AM1579" s="471">
        <v>12</v>
      </c>
      <c r="AN1579" s="471">
        <v>8</v>
      </c>
      <c r="AO1579" s="471">
        <v>3</v>
      </c>
      <c r="AP1579" s="471">
        <v>8</v>
      </c>
      <c r="AQ1579" s="471">
        <v>1</v>
      </c>
      <c r="AR1579" s="496">
        <v>42</v>
      </c>
      <c r="AS1579" s="503">
        <v>100</v>
      </c>
      <c r="AT1579" s="471">
        <v>3</v>
      </c>
      <c r="AU1579" s="471">
        <v>11</v>
      </c>
      <c r="AV1579" s="471">
        <v>12</v>
      </c>
      <c r="AW1579" s="471">
        <v>6</v>
      </c>
      <c r="AX1579" s="471">
        <v>5</v>
      </c>
      <c r="AY1579" s="471">
        <v>1</v>
      </c>
      <c r="AZ1579" s="471">
        <v>1</v>
      </c>
      <c r="BA1579" s="471">
        <v>0</v>
      </c>
      <c r="BB1579" s="496">
        <v>39</v>
      </c>
      <c r="BC1579" s="503">
        <v>0</v>
      </c>
      <c r="BD1579" s="471">
        <v>0</v>
      </c>
      <c r="BE1579" s="471">
        <v>0</v>
      </c>
      <c r="BF1579" s="471">
        <v>0</v>
      </c>
      <c r="BG1579" s="471">
        <v>0</v>
      </c>
      <c r="BH1579" s="471">
        <v>0</v>
      </c>
      <c r="BI1579" s="471">
        <v>0</v>
      </c>
      <c r="BJ1579" s="471">
        <v>0</v>
      </c>
      <c r="BK1579" s="471">
        <v>0</v>
      </c>
      <c r="BL1579" s="496">
        <v>0</v>
      </c>
      <c r="BM1579" s="471">
        <v>4</v>
      </c>
      <c r="BN1579" s="471">
        <v>12</v>
      </c>
      <c r="BO1579" s="471">
        <v>20</v>
      </c>
      <c r="BP1579" s="471">
        <v>18</v>
      </c>
      <c r="BQ1579" s="471">
        <v>13</v>
      </c>
      <c r="BR1579" s="471">
        <v>4</v>
      </c>
      <c r="BS1579" s="471">
        <v>9</v>
      </c>
      <c r="BT1579" s="471">
        <v>1</v>
      </c>
      <c r="BU1579" s="496">
        <v>81</v>
      </c>
      <c r="BV1579" s="471">
        <v>29</v>
      </c>
      <c r="BW1579" s="471">
        <v>100</v>
      </c>
      <c r="BX1579" s="471">
        <v>156</v>
      </c>
      <c r="BY1579" s="471">
        <v>89</v>
      </c>
      <c r="BZ1579" s="471">
        <v>74</v>
      </c>
      <c r="CA1579" s="471">
        <v>35</v>
      </c>
      <c r="CB1579" s="471">
        <v>33</v>
      </c>
      <c r="CC1579" s="471">
        <v>2</v>
      </c>
      <c r="CD1579" s="496">
        <v>518</v>
      </c>
      <c r="CE1579" s="503">
        <v>10</v>
      </c>
      <c r="CF1579" s="471">
        <v>0</v>
      </c>
      <c r="CG1579" s="471">
        <v>0</v>
      </c>
      <c r="CH1579" s="471">
        <v>0</v>
      </c>
      <c r="CI1579" s="471">
        <v>0</v>
      </c>
      <c r="CJ1579" s="471">
        <v>0</v>
      </c>
      <c r="CK1579" s="471">
        <v>0</v>
      </c>
      <c r="CL1579" s="471">
        <v>0</v>
      </c>
      <c r="CM1579" s="471">
        <v>0</v>
      </c>
      <c r="CN1579" s="496">
        <v>0</v>
      </c>
      <c r="CO1579" s="503">
        <v>25</v>
      </c>
      <c r="CP1579" s="471">
        <v>0</v>
      </c>
      <c r="CQ1579" s="471">
        <v>0</v>
      </c>
      <c r="CR1579" s="471">
        <v>0</v>
      </c>
      <c r="CS1579" s="471">
        <v>0</v>
      </c>
      <c r="CT1579" s="471">
        <v>0</v>
      </c>
      <c r="CU1579" s="471">
        <v>0</v>
      </c>
      <c r="CV1579" s="471">
        <v>0</v>
      </c>
      <c r="CW1579" s="471">
        <v>0</v>
      </c>
      <c r="CX1579" s="496">
        <v>0</v>
      </c>
      <c r="CY1579" s="503">
        <v>50</v>
      </c>
      <c r="CZ1579" s="471">
        <v>0</v>
      </c>
      <c r="DA1579" s="471">
        <v>0</v>
      </c>
      <c r="DB1579" s="471">
        <v>0</v>
      </c>
      <c r="DC1579" s="471">
        <v>0</v>
      </c>
      <c r="DD1579" s="471">
        <v>0</v>
      </c>
      <c r="DE1579" s="471">
        <v>0</v>
      </c>
      <c r="DF1579" s="471">
        <v>0</v>
      </c>
      <c r="DG1579" s="471">
        <v>0</v>
      </c>
      <c r="DH1579" s="496">
        <v>0</v>
      </c>
      <c r="DI1579" s="503">
        <v>100</v>
      </c>
      <c r="DJ1579" s="471">
        <v>8</v>
      </c>
      <c r="DK1579" s="471">
        <v>12</v>
      </c>
      <c r="DL1579" s="471">
        <v>17</v>
      </c>
      <c r="DM1579" s="471">
        <v>17</v>
      </c>
      <c r="DN1579" s="471">
        <v>17</v>
      </c>
      <c r="DO1579" s="471">
        <v>4</v>
      </c>
      <c r="DP1579" s="471">
        <v>6</v>
      </c>
      <c r="DQ1579" s="471">
        <v>2</v>
      </c>
      <c r="DR1579" s="496">
        <v>83</v>
      </c>
      <c r="DS1579" s="503">
        <v>0</v>
      </c>
      <c r="DT1579" s="471">
        <v>0</v>
      </c>
      <c r="DU1579" s="471">
        <v>0</v>
      </c>
      <c r="DV1579" s="471">
        <v>0</v>
      </c>
      <c r="DW1579" s="471">
        <v>0</v>
      </c>
      <c r="DX1579" s="471">
        <v>0</v>
      </c>
      <c r="DY1579" s="471">
        <v>0</v>
      </c>
      <c r="DZ1579" s="471">
        <v>0</v>
      </c>
      <c r="EA1579" s="471">
        <v>0</v>
      </c>
      <c r="EB1579" s="496">
        <v>0</v>
      </c>
      <c r="EC1579" s="471">
        <v>8</v>
      </c>
      <c r="ED1579" s="471">
        <v>12</v>
      </c>
      <c r="EE1579" s="471">
        <v>17</v>
      </c>
      <c r="EF1579" s="471">
        <v>17</v>
      </c>
      <c r="EG1579" s="471">
        <v>17</v>
      </c>
      <c r="EH1579" s="471">
        <v>4</v>
      </c>
      <c r="EI1579" s="471">
        <v>6</v>
      </c>
      <c r="EJ1579" s="471">
        <v>2</v>
      </c>
      <c r="EK1579" s="496">
        <v>83</v>
      </c>
      <c r="EL1579" s="518">
        <v>50</v>
      </c>
      <c r="EM1579" s="471">
        <v>0</v>
      </c>
      <c r="EN1579" s="471">
        <v>0</v>
      </c>
      <c r="EO1579" s="471">
        <v>0</v>
      </c>
      <c r="EP1579" s="471">
        <v>0</v>
      </c>
      <c r="EQ1579" s="471">
        <v>0</v>
      </c>
      <c r="ER1579" s="471">
        <v>0</v>
      </c>
      <c r="ES1579" s="471">
        <v>0</v>
      </c>
      <c r="ET1579" s="471">
        <v>0</v>
      </c>
      <c r="EU1579" s="496">
        <v>0</v>
      </c>
      <c r="EV1579" s="503">
        <v>100</v>
      </c>
      <c r="EW1579" s="471">
        <v>0</v>
      </c>
      <c r="EX1579" s="471">
        <v>0</v>
      </c>
      <c r="EY1579" s="471">
        <v>0</v>
      </c>
      <c r="EZ1579" s="471">
        <v>0</v>
      </c>
      <c r="FA1579" s="471">
        <v>0</v>
      </c>
      <c r="FB1579" s="471">
        <v>0</v>
      </c>
      <c r="FC1579" s="471">
        <v>0</v>
      </c>
      <c r="FD1579" s="471">
        <v>0</v>
      </c>
      <c r="FE1579" s="496">
        <v>0</v>
      </c>
      <c r="FF1579" s="503">
        <v>150</v>
      </c>
      <c r="FG1579" s="471">
        <v>0</v>
      </c>
      <c r="FH1579" s="471">
        <v>0</v>
      </c>
      <c r="FI1579" s="471">
        <v>0</v>
      </c>
      <c r="FJ1579" s="471">
        <v>0</v>
      </c>
      <c r="FK1579" s="471">
        <v>0</v>
      </c>
      <c r="FL1579" s="471">
        <v>0</v>
      </c>
      <c r="FM1579" s="471">
        <v>0</v>
      </c>
      <c r="FN1579" s="471">
        <v>0</v>
      </c>
      <c r="FO1579" s="496">
        <v>0</v>
      </c>
      <c r="FP1579" s="503">
        <v>200</v>
      </c>
      <c r="FQ1579" s="471">
        <v>2</v>
      </c>
      <c r="FR1579" s="471">
        <v>1</v>
      </c>
      <c r="FS1579" s="471">
        <v>6</v>
      </c>
      <c r="FT1579" s="471">
        <v>2</v>
      </c>
      <c r="FU1579" s="471">
        <v>3</v>
      </c>
      <c r="FV1579" s="471">
        <v>3</v>
      </c>
      <c r="FW1579" s="471">
        <v>2</v>
      </c>
      <c r="FX1579" s="471">
        <v>0</v>
      </c>
      <c r="FY1579" s="496">
        <v>19</v>
      </c>
      <c r="FZ1579" s="503">
        <v>0</v>
      </c>
      <c r="GA1579" s="471">
        <v>0</v>
      </c>
      <c r="GB1579" s="471">
        <v>0</v>
      </c>
      <c r="GC1579" s="471">
        <v>0</v>
      </c>
      <c r="GD1579" s="471">
        <v>0</v>
      </c>
      <c r="GE1579" s="471">
        <v>0</v>
      </c>
      <c r="GF1579" s="471">
        <v>0</v>
      </c>
      <c r="GG1579" s="471">
        <v>0</v>
      </c>
      <c r="GH1579" s="471">
        <v>0</v>
      </c>
      <c r="GI1579" s="496">
        <v>0</v>
      </c>
      <c r="GJ1579" s="471">
        <v>2</v>
      </c>
      <c r="GK1579" s="471">
        <v>1</v>
      </c>
      <c r="GL1579" s="471">
        <v>6</v>
      </c>
      <c r="GM1579" s="471">
        <v>2</v>
      </c>
      <c r="GN1579" s="471">
        <v>3</v>
      </c>
      <c r="GO1579" s="471">
        <v>3</v>
      </c>
      <c r="GP1579" s="471">
        <v>2</v>
      </c>
      <c r="GQ1579" s="471">
        <v>0</v>
      </c>
      <c r="GR1579" s="496">
        <v>19</v>
      </c>
      <c r="GS1579" s="503">
        <v>100</v>
      </c>
      <c r="GT1579" s="471">
        <v>0</v>
      </c>
      <c r="GU1579" s="471">
        <v>0</v>
      </c>
      <c r="GV1579" s="471">
        <v>0</v>
      </c>
      <c r="GW1579" s="471">
        <v>0</v>
      </c>
      <c r="GX1579" s="471">
        <v>0</v>
      </c>
      <c r="GY1579" s="471">
        <v>0</v>
      </c>
      <c r="GZ1579" s="471">
        <v>0</v>
      </c>
      <c r="HA1579" s="471">
        <v>0</v>
      </c>
      <c r="HB1579" s="496">
        <v>0</v>
      </c>
      <c r="HC1579" s="503">
        <v>150</v>
      </c>
      <c r="HD1579" s="471">
        <v>0</v>
      </c>
      <c r="HE1579" s="471">
        <v>0</v>
      </c>
      <c r="HF1579" s="471">
        <v>0</v>
      </c>
      <c r="HG1579" s="471">
        <v>0</v>
      </c>
      <c r="HH1579" s="471">
        <v>0</v>
      </c>
      <c r="HI1579" s="471">
        <v>0</v>
      </c>
      <c r="HJ1579" s="471">
        <v>0</v>
      </c>
      <c r="HK1579" s="471">
        <v>0</v>
      </c>
      <c r="HL1579" s="496">
        <v>0</v>
      </c>
      <c r="HM1579" s="503">
        <v>200</v>
      </c>
      <c r="HN1579" s="471">
        <v>0</v>
      </c>
      <c r="HO1579" s="471">
        <v>0</v>
      </c>
      <c r="HP1579" s="471">
        <v>0</v>
      </c>
      <c r="HQ1579" s="471">
        <v>0</v>
      </c>
      <c r="HR1579" s="471">
        <v>0</v>
      </c>
      <c r="HS1579" s="471">
        <v>0</v>
      </c>
      <c r="HT1579" s="471">
        <v>0</v>
      </c>
      <c r="HU1579" s="471">
        <v>0</v>
      </c>
      <c r="HV1579" s="496">
        <v>0</v>
      </c>
      <c r="HW1579" s="503">
        <v>250</v>
      </c>
      <c r="HX1579" s="471">
        <v>0</v>
      </c>
      <c r="HY1579" s="471">
        <v>0</v>
      </c>
      <c r="HZ1579" s="471">
        <v>0</v>
      </c>
      <c r="IA1579" s="471">
        <v>0</v>
      </c>
      <c r="IB1579" s="471">
        <v>0</v>
      </c>
      <c r="IC1579" s="471">
        <v>0</v>
      </c>
      <c r="ID1579" s="471">
        <v>0</v>
      </c>
      <c r="IE1579" s="471">
        <v>0</v>
      </c>
      <c r="IF1579" s="496">
        <v>0</v>
      </c>
      <c r="IG1579" s="503">
        <v>300</v>
      </c>
      <c r="IH1579" s="471">
        <v>0</v>
      </c>
      <c r="II1579" s="471">
        <v>2</v>
      </c>
      <c r="IJ1579" s="471">
        <v>2</v>
      </c>
      <c r="IK1579" s="471">
        <v>1</v>
      </c>
      <c r="IL1579" s="471">
        <v>3</v>
      </c>
      <c r="IM1579" s="471">
        <v>1</v>
      </c>
      <c r="IN1579" s="471">
        <v>2</v>
      </c>
      <c r="IO1579" s="471">
        <v>0</v>
      </c>
      <c r="IP1579" s="496">
        <v>11</v>
      </c>
      <c r="IQ1579" s="503">
        <v>0</v>
      </c>
      <c r="IR1579" s="471">
        <v>0</v>
      </c>
      <c r="IS1579" s="471">
        <v>0</v>
      </c>
      <c r="IT1579" s="471">
        <v>0</v>
      </c>
      <c r="IU1579" s="471">
        <v>0</v>
      </c>
      <c r="IV1579" s="471">
        <v>0</v>
      </c>
      <c r="IW1579" s="471">
        <v>0</v>
      </c>
      <c r="IX1579" s="471">
        <v>0</v>
      </c>
      <c r="IY1579" s="471">
        <v>0</v>
      </c>
      <c r="IZ1579" s="496">
        <v>0</v>
      </c>
      <c r="JA1579" s="471">
        <v>0</v>
      </c>
      <c r="JB1579" s="471">
        <v>2</v>
      </c>
      <c r="JC1579" s="471">
        <v>2</v>
      </c>
      <c r="JD1579" s="471">
        <v>1</v>
      </c>
      <c r="JE1579" s="471">
        <v>3</v>
      </c>
      <c r="JF1579" s="471">
        <v>1</v>
      </c>
      <c r="JG1579" s="471">
        <v>2</v>
      </c>
      <c r="JH1579" s="471">
        <v>0</v>
      </c>
      <c r="JI1579" s="471">
        <v>11</v>
      </c>
      <c r="JJ1579" s="503">
        <v>0</v>
      </c>
      <c r="JK1579" s="471">
        <v>18</v>
      </c>
      <c r="JL1579" s="471">
        <v>25</v>
      </c>
      <c r="JM1579" s="471">
        <v>34</v>
      </c>
      <c r="JN1579" s="471">
        <v>28</v>
      </c>
      <c r="JO1579" s="471">
        <v>27</v>
      </c>
      <c r="JP1579" s="471">
        <v>18</v>
      </c>
      <c r="JQ1579" s="471">
        <v>25</v>
      </c>
      <c r="JR1579" s="471">
        <v>12</v>
      </c>
      <c r="JS1579" s="496">
        <v>187</v>
      </c>
      <c r="JT1579" s="503">
        <v>10</v>
      </c>
      <c r="JU1579" s="471">
        <v>0</v>
      </c>
      <c r="JV1579" s="471">
        <v>0</v>
      </c>
      <c r="JW1579" s="471">
        <v>0</v>
      </c>
      <c r="JX1579" s="471">
        <v>0</v>
      </c>
      <c r="JY1579" s="471">
        <v>0</v>
      </c>
      <c r="JZ1579" s="471">
        <v>0</v>
      </c>
      <c r="KA1579" s="471">
        <v>0</v>
      </c>
      <c r="KB1579" s="471">
        <v>0</v>
      </c>
      <c r="KC1579" s="496">
        <v>0</v>
      </c>
      <c r="KD1579" s="503">
        <v>50</v>
      </c>
      <c r="KE1579" s="471">
        <v>0</v>
      </c>
      <c r="KF1579" s="471">
        <v>0</v>
      </c>
      <c r="KG1579" s="471">
        <v>0</v>
      </c>
      <c r="KH1579" s="471">
        <v>0</v>
      </c>
      <c r="KI1579" s="471">
        <v>0</v>
      </c>
      <c r="KJ1579" s="471">
        <v>2</v>
      </c>
      <c r="KK1579" s="471">
        <v>0</v>
      </c>
      <c r="KL1579" s="471">
        <v>0</v>
      </c>
      <c r="KM1579" s="496">
        <v>2</v>
      </c>
      <c r="KN1579" s="503">
        <v>0</v>
      </c>
      <c r="KO1579" s="471">
        <v>0</v>
      </c>
      <c r="KP1579" s="471">
        <v>0</v>
      </c>
      <c r="KQ1579" s="471">
        <v>0</v>
      </c>
      <c r="KR1579" s="471">
        <v>0</v>
      </c>
      <c r="KS1579" s="471">
        <v>0</v>
      </c>
      <c r="KT1579" s="471">
        <v>0</v>
      </c>
      <c r="KU1579" s="471">
        <v>0</v>
      </c>
      <c r="KV1579" s="471">
        <v>0</v>
      </c>
      <c r="KW1579" s="496">
        <v>0</v>
      </c>
      <c r="KX1579" s="471">
        <v>18</v>
      </c>
      <c r="KY1579" s="471">
        <v>25</v>
      </c>
      <c r="KZ1579" s="471">
        <v>34</v>
      </c>
      <c r="LA1579" s="471">
        <v>28</v>
      </c>
      <c r="LB1579" s="471">
        <v>27</v>
      </c>
      <c r="LC1579" s="471">
        <v>20</v>
      </c>
      <c r="LD1579" s="471">
        <v>25</v>
      </c>
      <c r="LE1579" s="471">
        <v>12</v>
      </c>
      <c r="LF1579" s="496">
        <v>189</v>
      </c>
      <c r="LG1579" s="262"/>
      <c r="LH1579" s="262"/>
      <c r="LI1579" s="262"/>
      <c r="LJ1579" s="262"/>
      <c r="LK1579" s="262"/>
      <c r="LL1579" s="262"/>
      <c r="LM1579" s="262"/>
      <c r="LN1579" s="262"/>
      <c r="LO1579" s="262"/>
      <c r="LP1579" s="262"/>
      <c r="LQ1579" s="262"/>
      <c r="LR1579" s="262"/>
      <c r="LS1579" s="262"/>
      <c r="LT1579" s="262"/>
      <c r="LU1579" s="262"/>
      <c r="LV1579" s="262"/>
      <c r="LW1579" s="262"/>
      <c r="LX1579" s="262"/>
      <c r="LY1579" s="262"/>
      <c r="LZ1579" s="262"/>
      <c r="MA1579" s="262"/>
      <c r="MB1579" s="262"/>
      <c r="MC1579" s="262"/>
      <c r="MD1579" s="262"/>
      <c r="ME1579" s="262"/>
      <c r="MF1579" s="262"/>
      <c r="MG1579" s="262"/>
      <c r="MH1579" s="262"/>
      <c r="MI1579" s="262"/>
      <c r="MJ1579" s="262"/>
      <c r="MK1579" s="262"/>
      <c r="ML1579" s="262"/>
      <c r="MM1579" s="262"/>
      <c r="MN1579" s="262"/>
      <c r="MO1579" s="262"/>
      <c r="MP1579" s="262"/>
      <c r="MQ1579" s="262"/>
      <c r="MR1579" s="262"/>
      <c r="MS1579" s="262"/>
      <c r="MT1579" s="262"/>
      <c r="MU1579" s="262"/>
    </row>
    <row r="1580" spans="1:359" x14ac:dyDescent="0.2">
      <c r="A1580" s="241" t="s">
        <v>563</v>
      </c>
      <c r="B1580" s="476" t="s">
        <v>1127</v>
      </c>
      <c r="C1580" s="326" t="s">
        <v>794</v>
      </c>
      <c r="D1580" s="283" t="s">
        <v>564</v>
      </c>
      <c r="E1580" s="503">
        <v>0</v>
      </c>
      <c r="F1580" s="471">
        <v>1295</v>
      </c>
      <c r="G1580" s="471">
        <v>441</v>
      </c>
      <c r="H1580" s="471">
        <v>212</v>
      </c>
      <c r="I1580" s="471">
        <v>114</v>
      </c>
      <c r="J1580" s="471">
        <v>53</v>
      </c>
      <c r="K1580" s="471">
        <v>30</v>
      </c>
      <c r="L1580" s="471">
        <v>14</v>
      </c>
      <c r="M1580" s="471">
        <v>3</v>
      </c>
      <c r="N1580" s="496">
        <v>2162</v>
      </c>
      <c r="O1580" s="503">
        <v>10</v>
      </c>
      <c r="P1580" s="471">
        <v>0</v>
      </c>
      <c r="Q1580" s="471">
        <v>0</v>
      </c>
      <c r="R1580" s="471">
        <v>0</v>
      </c>
      <c r="S1580" s="471">
        <v>0</v>
      </c>
      <c r="T1580" s="471">
        <v>0</v>
      </c>
      <c r="U1580" s="471">
        <v>0</v>
      </c>
      <c r="V1580" s="471">
        <v>0</v>
      </c>
      <c r="W1580" s="471">
        <v>0</v>
      </c>
      <c r="X1580" s="496">
        <v>0</v>
      </c>
      <c r="Y1580" s="503">
        <v>25</v>
      </c>
      <c r="Z1580" s="471">
        <v>0</v>
      </c>
      <c r="AA1580" s="471">
        <v>0</v>
      </c>
      <c r="AB1580" s="471">
        <v>0</v>
      </c>
      <c r="AC1580" s="471">
        <v>0</v>
      </c>
      <c r="AD1580" s="471">
        <v>0</v>
      </c>
      <c r="AE1580" s="471">
        <v>0</v>
      </c>
      <c r="AF1580" s="471">
        <v>0</v>
      </c>
      <c r="AG1580" s="471">
        <v>0</v>
      </c>
      <c r="AH1580" s="496">
        <v>0</v>
      </c>
      <c r="AI1580" s="503">
        <v>50</v>
      </c>
      <c r="AJ1580" s="471">
        <v>0</v>
      </c>
      <c r="AK1580" s="471">
        <v>0</v>
      </c>
      <c r="AL1580" s="471">
        <v>0</v>
      </c>
      <c r="AM1580" s="471">
        <v>0</v>
      </c>
      <c r="AN1580" s="471">
        <v>0</v>
      </c>
      <c r="AO1580" s="471">
        <v>0</v>
      </c>
      <c r="AP1580" s="471">
        <v>0</v>
      </c>
      <c r="AQ1580" s="471">
        <v>0</v>
      </c>
      <c r="AR1580" s="496">
        <v>0</v>
      </c>
      <c r="AS1580" s="503">
        <v>100</v>
      </c>
      <c r="AT1580" s="471">
        <v>122</v>
      </c>
      <c r="AU1580" s="471">
        <v>54</v>
      </c>
      <c r="AV1580" s="471">
        <v>39</v>
      </c>
      <c r="AW1580" s="471">
        <v>10</v>
      </c>
      <c r="AX1580" s="471">
        <v>3</v>
      </c>
      <c r="AY1580" s="471">
        <v>1</v>
      </c>
      <c r="AZ1580" s="471">
        <v>2</v>
      </c>
      <c r="BA1580" s="471">
        <v>0</v>
      </c>
      <c r="BB1580" s="496">
        <v>231</v>
      </c>
      <c r="BC1580" s="503">
        <v>0</v>
      </c>
      <c r="BD1580" s="471">
        <v>0</v>
      </c>
      <c r="BE1580" s="471">
        <v>0</v>
      </c>
      <c r="BF1580" s="471">
        <v>0</v>
      </c>
      <c r="BG1580" s="471">
        <v>0</v>
      </c>
      <c r="BH1580" s="471">
        <v>0</v>
      </c>
      <c r="BI1580" s="471">
        <v>0</v>
      </c>
      <c r="BJ1580" s="471">
        <v>0</v>
      </c>
      <c r="BK1580" s="471">
        <v>0</v>
      </c>
      <c r="BL1580" s="496">
        <v>0</v>
      </c>
      <c r="BM1580" s="471">
        <v>122</v>
      </c>
      <c r="BN1580" s="471">
        <v>54</v>
      </c>
      <c r="BO1580" s="471">
        <v>39</v>
      </c>
      <c r="BP1580" s="471">
        <v>10</v>
      </c>
      <c r="BQ1580" s="471">
        <v>3</v>
      </c>
      <c r="BR1580" s="471">
        <v>1</v>
      </c>
      <c r="BS1580" s="471">
        <v>2</v>
      </c>
      <c r="BT1580" s="471">
        <v>0</v>
      </c>
      <c r="BU1580" s="496">
        <v>231</v>
      </c>
      <c r="BV1580" s="471">
        <v>1417</v>
      </c>
      <c r="BW1580" s="471">
        <v>495</v>
      </c>
      <c r="BX1580" s="471">
        <v>251</v>
      </c>
      <c r="BY1580" s="471">
        <v>124</v>
      </c>
      <c r="BZ1580" s="471">
        <v>56</v>
      </c>
      <c r="CA1580" s="471">
        <v>31</v>
      </c>
      <c r="CB1580" s="471">
        <v>16</v>
      </c>
      <c r="CC1580" s="471">
        <v>3</v>
      </c>
      <c r="CD1580" s="496">
        <v>2393</v>
      </c>
      <c r="CE1580" s="503">
        <v>10</v>
      </c>
      <c r="CF1580" s="471">
        <v>0</v>
      </c>
      <c r="CG1580" s="471">
        <v>0</v>
      </c>
      <c r="CH1580" s="471">
        <v>0</v>
      </c>
      <c r="CI1580" s="471">
        <v>0</v>
      </c>
      <c r="CJ1580" s="471">
        <v>0</v>
      </c>
      <c r="CK1580" s="471">
        <v>0</v>
      </c>
      <c r="CL1580" s="471">
        <v>0</v>
      </c>
      <c r="CM1580" s="471">
        <v>0</v>
      </c>
      <c r="CN1580" s="496">
        <v>0</v>
      </c>
      <c r="CO1580" s="503">
        <v>25</v>
      </c>
      <c r="CP1580" s="471">
        <v>0</v>
      </c>
      <c r="CQ1580" s="471">
        <v>0</v>
      </c>
      <c r="CR1580" s="471">
        <v>0</v>
      </c>
      <c r="CS1580" s="471">
        <v>0</v>
      </c>
      <c r="CT1580" s="471">
        <v>0</v>
      </c>
      <c r="CU1580" s="471">
        <v>0</v>
      </c>
      <c r="CV1580" s="471">
        <v>0</v>
      </c>
      <c r="CW1580" s="471">
        <v>0</v>
      </c>
      <c r="CX1580" s="496">
        <v>0</v>
      </c>
      <c r="CY1580" s="503">
        <v>50</v>
      </c>
      <c r="CZ1580" s="471">
        <v>0</v>
      </c>
      <c r="DA1580" s="471">
        <v>0</v>
      </c>
      <c r="DB1580" s="471">
        <v>0</v>
      </c>
      <c r="DC1580" s="471">
        <v>0</v>
      </c>
      <c r="DD1580" s="471">
        <v>0</v>
      </c>
      <c r="DE1580" s="471">
        <v>0</v>
      </c>
      <c r="DF1580" s="471">
        <v>0</v>
      </c>
      <c r="DG1580" s="471">
        <v>0</v>
      </c>
      <c r="DH1580" s="496">
        <v>0</v>
      </c>
      <c r="DI1580" s="503">
        <v>100</v>
      </c>
      <c r="DJ1580" s="471">
        <v>315</v>
      </c>
      <c r="DK1580" s="471">
        <v>35</v>
      </c>
      <c r="DL1580" s="471">
        <v>28</v>
      </c>
      <c r="DM1580" s="471">
        <v>10</v>
      </c>
      <c r="DN1580" s="471">
        <v>5</v>
      </c>
      <c r="DO1580" s="471">
        <v>3</v>
      </c>
      <c r="DP1580" s="471">
        <v>1</v>
      </c>
      <c r="DQ1580" s="471">
        <v>0</v>
      </c>
      <c r="DR1580" s="496">
        <v>397</v>
      </c>
      <c r="DS1580" s="503">
        <v>0</v>
      </c>
      <c r="DT1580" s="471">
        <v>0</v>
      </c>
      <c r="DU1580" s="471">
        <v>0</v>
      </c>
      <c r="DV1580" s="471">
        <v>0</v>
      </c>
      <c r="DW1580" s="471">
        <v>0</v>
      </c>
      <c r="DX1580" s="471">
        <v>0</v>
      </c>
      <c r="DY1580" s="471">
        <v>0</v>
      </c>
      <c r="DZ1580" s="471">
        <v>0</v>
      </c>
      <c r="EA1580" s="471">
        <v>0</v>
      </c>
      <c r="EB1580" s="496">
        <v>0</v>
      </c>
      <c r="EC1580" s="471">
        <v>315</v>
      </c>
      <c r="ED1580" s="471">
        <v>35</v>
      </c>
      <c r="EE1580" s="471">
        <v>28</v>
      </c>
      <c r="EF1580" s="471">
        <v>10</v>
      </c>
      <c r="EG1580" s="471">
        <v>5</v>
      </c>
      <c r="EH1580" s="471">
        <v>3</v>
      </c>
      <c r="EI1580" s="471">
        <v>1</v>
      </c>
      <c r="EJ1580" s="471">
        <v>0</v>
      </c>
      <c r="EK1580" s="496">
        <v>397</v>
      </c>
      <c r="EL1580" s="518">
        <v>50</v>
      </c>
      <c r="EM1580" s="471">
        <v>0</v>
      </c>
      <c r="EN1580" s="471">
        <v>0</v>
      </c>
      <c r="EO1580" s="471">
        <v>0</v>
      </c>
      <c r="EP1580" s="471">
        <v>0</v>
      </c>
      <c r="EQ1580" s="471">
        <v>0</v>
      </c>
      <c r="ER1580" s="471">
        <v>0</v>
      </c>
      <c r="ES1580" s="471">
        <v>0</v>
      </c>
      <c r="ET1580" s="471">
        <v>0</v>
      </c>
      <c r="EU1580" s="496">
        <v>0</v>
      </c>
      <c r="EV1580" s="503">
        <v>100</v>
      </c>
      <c r="EW1580" s="471">
        <v>0</v>
      </c>
      <c r="EX1580" s="471">
        <v>0</v>
      </c>
      <c r="EY1580" s="471">
        <v>0</v>
      </c>
      <c r="EZ1580" s="471">
        <v>0</v>
      </c>
      <c r="FA1580" s="471">
        <v>0</v>
      </c>
      <c r="FB1580" s="471">
        <v>0</v>
      </c>
      <c r="FC1580" s="471">
        <v>0</v>
      </c>
      <c r="FD1580" s="471">
        <v>0</v>
      </c>
      <c r="FE1580" s="496">
        <v>0</v>
      </c>
      <c r="FF1580" s="503">
        <v>150</v>
      </c>
      <c r="FG1580" s="471">
        <v>0</v>
      </c>
      <c r="FH1580" s="471">
        <v>0</v>
      </c>
      <c r="FI1580" s="471">
        <v>0</v>
      </c>
      <c r="FJ1580" s="471">
        <v>0</v>
      </c>
      <c r="FK1580" s="471">
        <v>0</v>
      </c>
      <c r="FL1580" s="471">
        <v>0</v>
      </c>
      <c r="FM1580" s="471">
        <v>0</v>
      </c>
      <c r="FN1580" s="471">
        <v>0</v>
      </c>
      <c r="FO1580" s="496">
        <v>0</v>
      </c>
      <c r="FP1580" s="503">
        <v>200</v>
      </c>
      <c r="FQ1580" s="471">
        <v>106</v>
      </c>
      <c r="FR1580" s="471">
        <v>15</v>
      </c>
      <c r="FS1580" s="471">
        <v>5</v>
      </c>
      <c r="FT1580" s="471">
        <v>2</v>
      </c>
      <c r="FU1580" s="471">
        <v>2</v>
      </c>
      <c r="FV1580" s="471">
        <v>1</v>
      </c>
      <c r="FW1580" s="471">
        <v>1</v>
      </c>
      <c r="FX1580" s="471">
        <v>0</v>
      </c>
      <c r="FY1580" s="496">
        <v>132</v>
      </c>
      <c r="FZ1580" s="503">
        <v>0</v>
      </c>
      <c r="GA1580" s="471">
        <v>0</v>
      </c>
      <c r="GB1580" s="471">
        <v>0</v>
      </c>
      <c r="GC1580" s="471">
        <v>0</v>
      </c>
      <c r="GD1580" s="471">
        <v>0</v>
      </c>
      <c r="GE1580" s="471">
        <v>0</v>
      </c>
      <c r="GF1580" s="471">
        <v>0</v>
      </c>
      <c r="GG1580" s="471">
        <v>0</v>
      </c>
      <c r="GH1580" s="471">
        <v>0</v>
      </c>
      <c r="GI1580" s="496">
        <v>0</v>
      </c>
      <c r="GJ1580" s="471">
        <v>106</v>
      </c>
      <c r="GK1580" s="471">
        <v>15</v>
      </c>
      <c r="GL1580" s="471">
        <v>5</v>
      </c>
      <c r="GM1580" s="471">
        <v>2</v>
      </c>
      <c r="GN1580" s="471">
        <v>2</v>
      </c>
      <c r="GO1580" s="471">
        <v>1</v>
      </c>
      <c r="GP1580" s="471">
        <v>1</v>
      </c>
      <c r="GQ1580" s="471">
        <v>0</v>
      </c>
      <c r="GR1580" s="496">
        <v>132</v>
      </c>
      <c r="GS1580" s="503">
        <v>100</v>
      </c>
      <c r="GT1580" s="471">
        <v>0</v>
      </c>
      <c r="GU1580" s="471">
        <v>0</v>
      </c>
      <c r="GV1580" s="471">
        <v>0</v>
      </c>
      <c r="GW1580" s="471">
        <v>0</v>
      </c>
      <c r="GX1580" s="471">
        <v>0</v>
      </c>
      <c r="GY1580" s="471">
        <v>0</v>
      </c>
      <c r="GZ1580" s="471">
        <v>0</v>
      </c>
      <c r="HA1580" s="471">
        <v>0</v>
      </c>
      <c r="HB1580" s="496">
        <v>0</v>
      </c>
      <c r="HC1580" s="503">
        <v>150</v>
      </c>
      <c r="HD1580" s="471">
        <v>0</v>
      </c>
      <c r="HE1580" s="471">
        <v>0</v>
      </c>
      <c r="HF1580" s="471">
        <v>0</v>
      </c>
      <c r="HG1580" s="471">
        <v>0</v>
      </c>
      <c r="HH1580" s="471">
        <v>0</v>
      </c>
      <c r="HI1580" s="471">
        <v>0</v>
      </c>
      <c r="HJ1580" s="471">
        <v>0</v>
      </c>
      <c r="HK1580" s="471">
        <v>0</v>
      </c>
      <c r="HL1580" s="496">
        <v>0</v>
      </c>
      <c r="HM1580" s="503">
        <v>200</v>
      </c>
      <c r="HN1580" s="471">
        <v>0</v>
      </c>
      <c r="HO1580" s="471">
        <v>0</v>
      </c>
      <c r="HP1580" s="471">
        <v>0</v>
      </c>
      <c r="HQ1580" s="471">
        <v>0</v>
      </c>
      <c r="HR1580" s="471">
        <v>0</v>
      </c>
      <c r="HS1580" s="471">
        <v>0</v>
      </c>
      <c r="HT1580" s="471">
        <v>0</v>
      </c>
      <c r="HU1580" s="471">
        <v>0</v>
      </c>
      <c r="HV1580" s="496">
        <v>0</v>
      </c>
      <c r="HW1580" s="503">
        <v>250</v>
      </c>
      <c r="HX1580" s="471">
        <v>0</v>
      </c>
      <c r="HY1580" s="471">
        <v>0</v>
      </c>
      <c r="HZ1580" s="471">
        <v>0</v>
      </c>
      <c r="IA1580" s="471">
        <v>0</v>
      </c>
      <c r="IB1580" s="471">
        <v>0</v>
      </c>
      <c r="IC1580" s="471">
        <v>0</v>
      </c>
      <c r="ID1580" s="471">
        <v>0</v>
      </c>
      <c r="IE1580" s="471">
        <v>0</v>
      </c>
      <c r="IF1580" s="496">
        <v>0</v>
      </c>
      <c r="IG1580" s="503">
        <v>300</v>
      </c>
      <c r="IH1580" s="471">
        <v>41</v>
      </c>
      <c r="II1580" s="471">
        <v>4</v>
      </c>
      <c r="IJ1580" s="471">
        <v>7</v>
      </c>
      <c r="IK1580" s="471">
        <v>7</v>
      </c>
      <c r="IL1580" s="471">
        <v>1</v>
      </c>
      <c r="IM1580" s="471">
        <v>0</v>
      </c>
      <c r="IN1580" s="471">
        <v>0</v>
      </c>
      <c r="IO1580" s="471">
        <v>0</v>
      </c>
      <c r="IP1580" s="496">
        <v>60</v>
      </c>
      <c r="IQ1580" s="503">
        <v>0</v>
      </c>
      <c r="IR1580" s="471">
        <v>0</v>
      </c>
      <c r="IS1580" s="471">
        <v>0</v>
      </c>
      <c r="IT1580" s="471">
        <v>0</v>
      </c>
      <c r="IU1580" s="471">
        <v>0</v>
      </c>
      <c r="IV1580" s="471">
        <v>0</v>
      </c>
      <c r="IW1580" s="471">
        <v>0</v>
      </c>
      <c r="IX1580" s="471">
        <v>0</v>
      </c>
      <c r="IY1580" s="471">
        <v>0</v>
      </c>
      <c r="IZ1580" s="496">
        <v>0</v>
      </c>
      <c r="JA1580" s="471">
        <v>41</v>
      </c>
      <c r="JB1580" s="471">
        <v>4</v>
      </c>
      <c r="JC1580" s="471">
        <v>7</v>
      </c>
      <c r="JD1580" s="471">
        <v>7</v>
      </c>
      <c r="JE1580" s="471">
        <v>1</v>
      </c>
      <c r="JF1580" s="471">
        <v>0</v>
      </c>
      <c r="JG1580" s="471">
        <v>0</v>
      </c>
      <c r="JH1580" s="471">
        <v>0</v>
      </c>
      <c r="JI1580" s="471">
        <v>60</v>
      </c>
      <c r="JJ1580" s="503">
        <v>0</v>
      </c>
      <c r="JK1580" s="471">
        <v>449</v>
      </c>
      <c r="JL1580" s="471">
        <v>173</v>
      </c>
      <c r="JM1580" s="471">
        <v>95</v>
      </c>
      <c r="JN1580" s="471">
        <v>53</v>
      </c>
      <c r="JO1580" s="471">
        <v>44</v>
      </c>
      <c r="JP1580" s="471">
        <v>14</v>
      </c>
      <c r="JQ1580" s="471">
        <v>6</v>
      </c>
      <c r="JR1580" s="471">
        <v>2</v>
      </c>
      <c r="JS1580" s="496">
        <v>836</v>
      </c>
      <c r="JT1580" s="503">
        <v>10</v>
      </c>
      <c r="JU1580" s="471">
        <v>0</v>
      </c>
      <c r="JV1580" s="471">
        <v>0</v>
      </c>
      <c r="JW1580" s="471">
        <v>0</v>
      </c>
      <c r="JX1580" s="471">
        <v>0</v>
      </c>
      <c r="JY1580" s="471">
        <v>0</v>
      </c>
      <c r="JZ1580" s="471">
        <v>0</v>
      </c>
      <c r="KA1580" s="471">
        <v>0</v>
      </c>
      <c r="KB1580" s="471">
        <v>0</v>
      </c>
      <c r="KC1580" s="496">
        <v>0</v>
      </c>
      <c r="KD1580" s="503">
        <v>50</v>
      </c>
      <c r="KE1580" s="471">
        <v>0</v>
      </c>
      <c r="KF1580" s="471">
        <v>0</v>
      </c>
      <c r="KG1580" s="471">
        <v>0</v>
      </c>
      <c r="KH1580" s="471">
        <v>0</v>
      </c>
      <c r="KI1580" s="471">
        <v>0</v>
      </c>
      <c r="KJ1580" s="471">
        <v>0</v>
      </c>
      <c r="KK1580" s="471">
        <v>0</v>
      </c>
      <c r="KL1580" s="471">
        <v>0</v>
      </c>
      <c r="KM1580" s="496">
        <v>0</v>
      </c>
      <c r="KN1580" s="503">
        <v>0</v>
      </c>
      <c r="KO1580" s="471">
        <v>0</v>
      </c>
      <c r="KP1580" s="471">
        <v>0</v>
      </c>
      <c r="KQ1580" s="471">
        <v>0</v>
      </c>
      <c r="KR1580" s="471">
        <v>0</v>
      </c>
      <c r="KS1580" s="471">
        <v>0</v>
      </c>
      <c r="KT1580" s="471">
        <v>0</v>
      </c>
      <c r="KU1580" s="471">
        <v>0</v>
      </c>
      <c r="KV1580" s="471">
        <v>0</v>
      </c>
      <c r="KW1580" s="496">
        <v>0</v>
      </c>
      <c r="KX1580" s="471">
        <v>449</v>
      </c>
      <c r="KY1580" s="471">
        <v>173</v>
      </c>
      <c r="KZ1580" s="471">
        <v>95</v>
      </c>
      <c r="LA1580" s="471">
        <v>53</v>
      </c>
      <c r="LB1580" s="471">
        <v>44</v>
      </c>
      <c r="LC1580" s="471">
        <v>14</v>
      </c>
      <c r="LD1580" s="471">
        <v>6</v>
      </c>
      <c r="LE1580" s="471">
        <v>2</v>
      </c>
      <c r="LF1580" s="496">
        <v>836</v>
      </c>
      <c r="LG1580" s="262"/>
      <c r="LH1580" s="262"/>
      <c r="LI1580" s="262"/>
      <c r="LJ1580" s="262"/>
      <c r="LK1580" s="262"/>
      <c r="LL1580" s="262"/>
      <c r="LM1580" s="262"/>
      <c r="LN1580" s="262"/>
      <c r="LO1580" s="262"/>
      <c r="LP1580" s="262"/>
      <c r="LQ1580" s="262"/>
      <c r="LR1580" s="262"/>
      <c r="LS1580" s="262"/>
      <c r="LT1580" s="262"/>
      <c r="LU1580" s="262"/>
      <c r="LV1580" s="262"/>
      <c r="LW1580" s="262"/>
      <c r="LX1580" s="262"/>
      <c r="LY1580" s="262"/>
      <c r="LZ1580" s="262"/>
      <c r="MA1580" s="262"/>
      <c r="MB1580" s="262"/>
      <c r="MC1580" s="262"/>
      <c r="MD1580" s="262"/>
      <c r="ME1580" s="262"/>
      <c r="MF1580" s="262"/>
      <c r="MG1580" s="262"/>
      <c r="MH1580" s="262"/>
      <c r="MI1580" s="262"/>
      <c r="MJ1580" s="262"/>
      <c r="MK1580" s="262"/>
      <c r="ML1580" s="262"/>
      <c r="MM1580" s="262"/>
      <c r="MN1580" s="262"/>
      <c r="MO1580" s="262"/>
      <c r="MP1580" s="262"/>
      <c r="MQ1580" s="262"/>
      <c r="MR1580" s="262"/>
      <c r="MS1580" s="262"/>
      <c r="MT1580" s="262"/>
      <c r="MU1580" s="262"/>
    </row>
    <row r="1581" spans="1:359" x14ac:dyDescent="0.2">
      <c r="A1581" s="241" t="s">
        <v>565</v>
      </c>
      <c r="B1581" s="476" t="s">
        <v>1128</v>
      </c>
      <c r="C1581" s="326" t="s">
        <v>807</v>
      </c>
      <c r="D1581" s="283" t="s">
        <v>566</v>
      </c>
      <c r="E1581" s="503">
        <v>0</v>
      </c>
      <c r="F1581" s="471">
        <v>815</v>
      </c>
      <c r="G1581" s="471">
        <v>352</v>
      </c>
      <c r="H1581" s="471">
        <v>242</v>
      </c>
      <c r="I1581" s="471">
        <v>105</v>
      </c>
      <c r="J1581" s="471">
        <v>68</v>
      </c>
      <c r="K1581" s="471">
        <v>22</v>
      </c>
      <c r="L1581" s="471">
        <v>9</v>
      </c>
      <c r="M1581" s="471">
        <v>1</v>
      </c>
      <c r="N1581" s="496">
        <v>1614</v>
      </c>
      <c r="O1581" s="503">
        <v>10</v>
      </c>
      <c r="P1581" s="471">
        <v>0</v>
      </c>
      <c r="Q1581" s="471">
        <v>0</v>
      </c>
      <c r="R1581" s="471">
        <v>0</v>
      </c>
      <c r="S1581" s="471">
        <v>0</v>
      </c>
      <c r="T1581" s="471">
        <v>0</v>
      </c>
      <c r="U1581" s="471">
        <v>0</v>
      </c>
      <c r="V1581" s="471">
        <v>0</v>
      </c>
      <c r="W1581" s="471">
        <v>0</v>
      </c>
      <c r="X1581" s="496">
        <v>0</v>
      </c>
      <c r="Y1581" s="503">
        <v>25</v>
      </c>
      <c r="Z1581" s="471">
        <v>0</v>
      </c>
      <c r="AA1581" s="471">
        <v>0</v>
      </c>
      <c r="AB1581" s="471">
        <v>0</v>
      </c>
      <c r="AC1581" s="471">
        <v>0</v>
      </c>
      <c r="AD1581" s="471">
        <v>0</v>
      </c>
      <c r="AE1581" s="471">
        <v>0</v>
      </c>
      <c r="AF1581" s="471">
        <v>0</v>
      </c>
      <c r="AG1581" s="471">
        <v>0</v>
      </c>
      <c r="AH1581" s="496">
        <v>0</v>
      </c>
      <c r="AI1581" s="503">
        <v>50</v>
      </c>
      <c r="AJ1581" s="471">
        <v>5</v>
      </c>
      <c r="AK1581" s="471">
        <v>0</v>
      </c>
      <c r="AL1581" s="471">
        <v>0</v>
      </c>
      <c r="AM1581" s="471">
        <v>0</v>
      </c>
      <c r="AN1581" s="471">
        <v>0</v>
      </c>
      <c r="AO1581" s="471">
        <v>0</v>
      </c>
      <c r="AP1581" s="471">
        <v>0</v>
      </c>
      <c r="AQ1581" s="471">
        <v>0</v>
      </c>
      <c r="AR1581" s="496">
        <v>5</v>
      </c>
      <c r="AS1581" s="503">
        <v>100</v>
      </c>
      <c r="AT1581" s="471">
        <v>0</v>
      </c>
      <c r="AU1581" s="471">
        <v>0</v>
      </c>
      <c r="AV1581" s="471">
        <v>0</v>
      </c>
      <c r="AW1581" s="471">
        <v>0</v>
      </c>
      <c r="AX1581" s="471">
        <v>0</v>
      </c>
      <c r="AY1581" s="471">
        <v>0</v>
      </c>
      <c r="AZ1581" s="471">
        <v>0</v>
      </c>
      <c r="BA1581" s="471">
        <v>0</v>
      </c>
      <c r="BB1581" s="496">
        <v>0</v>
      </c>
      <c r="BC1581" s="503">
        <v>0</v>
      </c>
      <c r="BD1581" s="471">
        <v>0</v>
      </c>
      <c r="BE1581" s="471">
        <v>0</v>
      </c>
      <c r="BF1581" s="471">
        <v>0</v>
      </c>
      <c r="BG1581" s="471">
        <v>0</v>
      </c>
      <c r="BH1581" s="471">
        <v>0</v>
      </c>
      <c r="BI1581" s="471">
        <v>0</v>
      </c>
      <c r="BJ1581" s="471">
        <v>0</v>
      </c>
      <c r="BK1581" s="471">
        <v>0</v>
      </c>
      <c r="BL1581" s="496">
        <v>0</v>
      </c>
      <c r="BM1581" s="471">
        <v>5</v>
      </c>
      <c r="BN1581" s="471">
        <v>0</v>
      </c>
      <c r="BO1581" s="471">
        <v>0</v>
      </c>
      <c r="BP1581" s="471">
        <v>0</v>
      </c>
      <c r="BQ1581" s="471">
        <v>0</v>
      </c>
      <c r="BR1581" s="471">
        <v>0</v>
      </c>
      <c r="BS1581" s="471">
        <v>0</v>
      </c>
      <c r="BT1581" s="471">
        <v>0</v>
      </c>
      <c r="BU1581" s="496">
        <v>5</v>
      </c>
      <c r="BV1581" s="471">
        <v>820</v>
      </c>
      <c r="BW1581" s="471">
        <v>352</v>
      </c>
      <c r="BX1581" s="471">
        <v>242</v>
      </c>
      <c r="BY1581" s="471">
        <v>105</v>
      </c>
      <c r="BZ1581" s="471">
        <v>68</v>
      </c>
      <c r="CA1581" s="471">
        <v>22</v>
      </c>
      <c r="CB1581" s="471">
        <v>9</v>
      </c>
      <c r="CC1581" s="471">
        <v>1</v>
      </c>
      <c r="CD1581" s="496">
        <v>1619</v>
      </c>
      <c r="CE1581" s="503">
        <v>10</v>
      </c>
      <c r="CF1581" s="471">
        <v>0</v>
      </c>
      <c r="CG1581" s="471">
        <v>0</v>
      </c>
      <c r="CH1581" s="471">
        <v>0</v>
      </c>
      <c r="CI1581" s="471">
        <v>0</v>
      </c>
      <c r="CJ1581" s="471">
        <v>0</v>
      </c>
      <c r="CK1581" s="471">
        <v>0</v>
      </c>
      <c r="CL1581" s="471">
        <v>0</v>
      </c>
      <c r="CM1581" s="471">
        <v>0</v>
      </c>
      <c r="CN1581" s="496">
        <v>0</v>
      </c>
      <c r="CO1581" s="503">
        <v>25</v>
      </c>
      <c r="CP1581" s="471">
        <v>0</v>
      </c>
      <c r="CQ1581" s="471">
        <v>0</v>
      </c>
      <c r="CR1581" s="471">
        <v>0</v>
      </c>
      <c r="CS1581" s="471">
        <v>0</v>
      </c>
      <c r="CT1581" s="471">
        <v>0</v>
      </c>
      <c r="CU1581" s="471">
        <v>0</v>
      </c>
      <c r="CV1581" s="471">
        <v>0</v>
      </c>
      <c r="CW1581" s="471">
        <v>0</v>
      </c>
      <c r="CX1581" s="496">
        <v>0</v>
      </c>
      <c r="CY1581" s="503">
        <v>50</v>
      </c>
      <c r="CZ1581" s="471">
        <v>0</v>
      </c>
      <c r="DA1581" s="471">
        <v>0</v>
      </c>
      <c r="DB1581" s="471">
        <v>0</v>
      </c>
      <c r="DC1581" s="471">
        <v>0</v>
      </c>
      <c r="DD1581" s="471">
        <v>0</v>
      </c>
      <c r="DE1581" s="471">
        <v>0</v>
      </c>
      <c r="DF1581" s="471">
        <v>0</v>
      </c>
      <c r="DG1581" s="471">
        <v>0</v>
      </c>
      <c r="DH1581" s="496">
        <v>0</v>
      </c>
      <c r="DI1581" s="503">
        <v>100</v>
      </c>
      <c r="DJ1581" s="471">
        <v>102</v>
      </c>
      <c r="DK1581" s="471">
        <v>32</v>
      </c>
      <c r="DL1581" s="471">
        <v>10</v>
      </c>
      <c r="DM1581" s="471">
        <v>10</v>
      </c>
      <c r="DN1581" s="471">
        <v>4</v>
      </c>
      <c r="DO1581" s="471">
        <v>0</v>
      </c>
      <c r="DP1581" s="471">
        <v>1</v>
      </c>
      <c r="DQ1581" s="471">
        <v>1</v>
      </c>
      <c r="DR1581" s="496">
        <v>160</v>
      </c>
      <c r="DS1581" s="503">
        <v>0</v>
      </c>
      <c r="DT1581" s="471">
        <v>0</v>
      </c>
      <c r="DU1581" s="471">
        <v>0</v>
      </c>
      <c r="DV1581" s="471">
        <v>0</v>
      </c>
      <c r="DW1581" s="471">
        <v>0</v>
      </c>
      <c r="DX1581" s="471">
        <v>0</v>
      </c>
      <c r="DY1581" s="471">
        <v>0</v>
      </c>
      <c r="DZ1581" s="471">
        <v>0</v>
      </c>
      <c r="EA1581" s="471">
        <v>0</v>
      </c>
      <c r="EB1581" s="496">
        <v>0</v>
      </c>
      <c r="EC1581" s="471">
        <v>102</v>
      </c>
      <c r="ED1581" s="471">
        <v>32</v>
      </c>
      <c r="EE1581" s="471">
        <v>10</v>
      </c>
      <c r="EF1581" s="471">
        <v>10</v>
      </c>
      <c r="EG1581" s="471">
        <v>4</v>
      </c>
      <c r="EH1581" s="471">
        <v>0</v>
      </c>
      <c r="EI1581" s="471">
        <v>1</v>
      </c>
      <c r="EJ1581" s="471">
        <v>1</v>
      </c>
      <c r="EK1581" s="496">
        <v>160</v>
      </c>
      <c r="EL1581" s="518">
        <v>50</v>
      </c>
      <c r="EM1581" s="471">
        <v>0</v>
      </c>
      <c r="EN1581" s="471">
        <v>0</v>
      </c>
      <c r="EO1581" s="471">
        <v>0</v>
      </c>
      <c r="EP1581" s="471">
        <v>0</v>
      </c>
      <c r="EQ1581" s="471">
        <v>0</v>
      </c>
      <c r="ER1581" s="471">
        <v>0</v>
      </c>
      <c r="ES1581" s="471">
        <v>0</v>
      </c>
      <c r="ET1581" s="471">
        <v>0</v>
      </c>
      <c r="EU1581" s="496">
        <v>0</v>
      </c>
      <c r="EV1581" s="503">
        <v>100</v>
      </c>
      <c r="EW1581" s="471">
        <v>0</v>
      </c>
      <c r="EX1581" s="471">
        <v>0</v>
      </c>
      <c r="EY1581" s="471">
        <v>0</v>
      </c>
      <c r="EZ1581" s="471">
        <v>0</v>
      </c>
      <c r="FA1581" s="471">
        <v>0</v>
      </c>
      <c r="FB1581" s="471">
        <v>0</v>
      </c>
      <c r="FC1581" s="471">
        <v>0</v>
      </c>
      <c r="FD1581" s="471">
        <v>0</v>
      </c>
      <c r="FE1581" s="496">
        <v>0</v>
      </c>
      <c r="FF1581" s="503">
        <v>150</v>
      </c>
      <c r="FG1581" s="471">
        <v>0</v>
      </c>
      <c r="FH1581" s="471">
        <v>0</v>
      </c>
      <c r="FI1581" s="471">
        <v>0</v>
      </c>
      <c r="FJ1581" s="471">
        <v>0</v>
      </c>
      <c r="FK1581" s="471">
        <v>0</v>
      </c>
      <c r="FL1581" s="471">
        <v>0</v>
      </c>
      <c r="FM1581" s="471">
        <v>0</v>
      </c>
      <c r="FN1581" s="471">
        <v>0</v>
      </c>
      <c r="FO1581" s="496">
        <v>0</v>
      </c>
      <c r="FP1581" s="503">
        <v>200</v>
      </c>
      <c r="FQ1581" s="471">
        <v>41</v>
      </c>
      <c r="FR1581" s="471">
        <v>8</v>
      </c>
      <c r="FS1581" s="471">
        <v>7</v>
      </c>
      <c r="FT1581" s="471">
        <v>3</v>
      </c>
      <c r="FU1581" s="471">
        <v>0</v>
      </c>
      <c r="FV1581" s="471">
        <v>0</v>
      </c>
      <c r="FW1581" s="471">
        <v>0</v>
      </c>
      <c r="FX1581" s="471">
        <v>0</v>
      </c>
      <c r="FY1581" s="496">
        <v>59</v>
      </c>
      <c r="FZ1581" s="503">
        <v>0</v>
      </c>
      <c r="GA1581" s="471">
        <v>0</v>
      </c>
      <c r="GB1581" s="471">
        <v>0</v>
      </c>
      <c r="GC1581" s="471">
        <v>0</v>
      </c>
      <c r="GD1581" s="471">
        <v>0</v>
      </c>
      <c r="GE1581" s="471">
        <v>0</v>
      </c>
      <c r="GF1581" s="471">
        <v>0</v>
      </c>
      <c r="GG1581" s="471">
        <v>0</v>
      </c>
      <c r="GH1581" s="471">
        <v>0</v>
      </c>
      <c r="GI1581" s="496">
        <v>0</v>
      </c>
      <c r="GJ1581" s="471">
        <v>41</v>
      </c>
      <c r="GK1581" s="471">
        <v>8</v>
      </c>
      <c r="GL1581" s="471">
        <v>7</v>
      </c>
      <c r="GM1581" s="471">
        <v>3</v>
      </c>
      <c r="GN1581" s="471">
        <v>0</v>
      </c>
      <c r="GO1581" s="471">
        <v>0</v>
      </c>
      <c r="GP1581" s="471">
        <v>0</v>
      </c>
      <c r="GQ1581" s="471">
        <v>0</v>
      </c>
      <c r="GR1581" s="496">
        <v>59</v>
      </c>
      <c r="GS1581" s="503">
        <v>100</v>
      </c>
      <c r="GT1581" s="471">
        <v>0</v>
      </c>
      <c r="GU1581" s="471">
        <v>0</v>
      </c>
      <c r="GV1581" s="471">
        <v>0</v>
      </c>
      <c r="GW1581" s="471">
        <v>0</v>
      </c>
      <c r="GX1581" s="471">
        <v>0</v>
      </c>
      <c r="GY1581" s="471">
        <v>0</v>
      </c>
      <c r="GZ1581" s="471">
        <v>0</v>
      </c>
      <c r="HA1581" s="471">
        <v>0</v>
      </c>
      <c r="HB1581" s="496">
        <v>0</v>
      </c>
      <c r="HC1581" s="503">
        <v>150</v>
      </c>
      <c r="HD1581" s="471">
        <v>0</v>
      </c>
      <c r="HE1581" s="471">
        <v>0</v>
      </c>
      <c r="HF1581" s="471">
        <v>0</v>
      </c>
      <c r="HG1581" s="471">
        <v>0</v>
      </c>
      <c r="HH1581" s="471">
        <v>0</v>
      </c>
      <c r="HI1581" s="471">
        <v>0</v>
      </c>
      <c r="HJ1581" s="471">
        <v>0</v>
      </c>
      <c r="HK1581" s="471">
        <v>0</v>
      </c>
      <c r="HL1581" s="496">
        <v>0</v>
      </c>
      <c r="HM1581" s="503">
        <v>200</v>
      </c>
      <c r="HN1581" s="471">
        <v>0</v>
      </c>
      <c r="HO1581" s="471">
        <v>0</v>
      </c>
      <c r="HP1581" s="471">
        <v>0</v>
      </c>
      <c r="HQ1581" s="471">
        <v>0</v>
      </c>
      <c r="HR1581" s="471">
        <v>0</v>
      </c>
      <c r="HS1581" s="471">
        <v>0</v>
      </c>
      <c r="HT1581" s="471">
        <v>0</v>
      </c>
      <c r="HU1581" s="471">
        <v>0</v>
      </c>
      <c r="HV1581" s="496">
        <v>0</v>
      </c>
      <c r="HW1581" s="503">
        <v>250</v>
      </c>
      <c r="HX1581" s="471">
        <v>0</v>
      </c>
      <c r="HY1581" s="471">
        <v>0</v>
      </c>
      <c r="HZ1581" s="471">
        <v>0</v>
      </c>
      <c r="IA1581" s="471">
        <v>0</v>
      </c>
      <c r="IB1581" s="471">
        <v>0</v>
      </c>
      <c r="IC1581" s="471">
        <v>0</v>
      </c>
      <c r="ID1581" s="471">
        <v>0</v>
      </c>
      <c r="IE1581" s="471">
        <v>0</v>
      </c>
      <c r="IF1581" s="496">
        <v>0</v>
      </c>
      <c r="IG1581" s="503">
        <v>300</v>
      </c>
      <c r="IH1581" s="471">
        <v>36</v>
      </c>
      <c r="II1581" s="471">
        <v>4</v>
      </c>
      <c r="IJ1581" s="471">
        <v>6</v>
      </c>
      <c r="IK1581" s="471">
        <v>2</v>
      </c>
      <c r="IL1581" s="471">
        <v>1</v>
      </c>
      <c r="IM1581" s="471">
        <v>0</v>
      </c>
      <c r="IN1581" s="471">
        <v>0</v>
      </c>
      <c r="IO1581" s="471">
        <v>0</v>
      </c>
      <c r="IP1581" s="496">
        <v>49</v>
      </c>
      <c r="IQ1581" s="503">
        <v>0</v>
      </c>
      <c r="IR1581" s="471">
        <v>0</v>
      </c>
      <c r="IS1581" s="471">
        <v>0</v>
      </c>
      <c r="IT1581" s="471">
        <v>0</v>
      </c>
      <c r="IU1581" s="471">
        <v>0</v>
      </c>
      <c r="IV1581" s="471">
        <v>0</v>
      </c>
      <c r="IW1581" s="471">
        <v>0</v>
      </c>
      <c r="IX1581" s="471">
        <v>0</v>
      </c>
      <c r="IY1581" s="471">
        <v>0</v>
      </c>
      <c r="IZ1581" s="496">
        <v>0</v>
      </c>
      <c r="JA1581" s="471">
        <v>36</v>
      </c>
      <c r="JB1581" s="471">
        <v>4</v>
      </c>
      <c r="JC1581" s="471">
        <v>6</v>
      </c>
      <c r="JD1581" s="471">
        <v>2</v>
      </c>
      <c r="JE1581" s="471">
        <v>1</v>
      </c>
      <c r="JF1581" s="471">
        <v>0</v>
      </c>
      <c r="JG1581" s="471">
        <v>0</v>
      </c>
      <c r="JH1581" s="471">
        <v>0</v>
      </c>
      <c r="JI1581" s="471">
        <v>49</v>
      </c>
      <c r="JJ1581" s="503">
        <v>0</v>
      </c>
      <c r="JK1581" s="471">
        <v>106</v>
      </c>
      <c r="JL1581" s="471">
        <v>40</v>
      </c>
      <c r="JM1581" s="471">
        <v>28</v>
      </c>
      <c r="JN1581" s="471">
        <v>21</v>
      </c>
      <c r="JO1581" s="471">
        <v>7</v>
      </c>
      <c r="JP1581" s="471">
        <v>2</v>
      </c>
      <c r="JQ1581" s="471">
        <v>1</v>
      </c>
      <c r="JR1581" s="471">
        <v>0</v>
      </c>
      <c r="JS1581" s="496">
        <v>205</v>
      </c>
      <c r="JT1581" s="503">
        <v>10</v>
      </c>
      <c r="JU1581" s="471">
        <v>0</v>
      </c>
      <c r="JV1581" s="471">
        <v>0</v>
      </c>
      <c r="JW1581" s="471">
        <v>0</v>
      </c>
      <c r="JX1581" s="471">
        <v>0</v>
      </c>
      <c r="JY1581" s="471">
        <v>0</v>
      </c>
      <c r="JZ1581" s="471">
        <v>0</v>
      </c>
      <c r="KA1581" s="471">
        <v>0</v>
      </c>
      <c r="KB1581" s="471">
        <v>0</v>
      </c>
      <c r="KC1581" s="496">
        <v>0</v>
      </c>
      <c r="KD1581" s="503">
        <v>50</v>
      </c>
      <c r="KE1581" s="471">
        <v>0</v>
      </c>
      <c r="KF1581" s="471">
        <v>0</v>
      </c>
      <c r="KG1581" s="471">
        <v>0</v>
      </c>
      <c r="KH1581" s="471">
        <v>0</v>
      </c>
      <c r="KI1581" s="471">
        <v>0</v>
      </c>
      <c r="KJ1581" s="471">
        <v>0</v>
      </c>
      <c r="KK1581" s="471">
        <v>0</v>
      </c>
      <c r="KL1581" s="471">
        <v>0</v>
      </c>
      <c r="KM1581" s="496">
        <v>0</v>
      </c>
      <c r="KN1581" s="503">
        <v>0</v>
      </c>
      <c r="KO1581" s="471">
        <v>0</v>
      </c>
      <c r="KP1581" s="471">
        <v>0</v>
      </c>
      <c r="KQ1581" s="471">
        <v>0</v>
      </c>
      <c r="KR1581" s="471">
        <v>0</v>
      </c>
      <c r="KS1581" s="471">
        <v>0</v>
      </c>
      <c r="KT1581" s="471">
        <v>0</v>
      </c>
      <c r="KU1581" s="471">
        <v>0</v>
      </c>
      <c r="KV1581" s="471">
        <v>0</v>
      </c>
      <c r="KW1581" s="496">
        <v>0</v>
      </c>
      <c r="KX1581" s="471">
        <v>106</v>
      </c>
      <c r="KY1581" s="471">
        <v>40</v>
      </c>
      <c r="KZ1581" s="471">
        <v>28</v>
      </c>
      <c r="LA1581" s="471">
        <v>21</v>
      </c>
      <c r="LB1581" s="471">
        <v>7</v>
      </c>
      <c r="LC1581" s="471">
        <v>2</v>
      </c>
      <c r="LD1581" s="471">
        <v>1</v>
      </c>
      <c r="LE1581" s="471">
        <v>0</v>
      </c>
      <c r="LF1581" s="496">
        <v>205</v>
      </c>
      <c r="LG1581" s="262"/>
      <c r="LH1581" s="262"/>
      <c r="LI1581" s="262"/>
      <c r="LJ1581" s="262"/>
      <c r="LK1581" s="262"/>
      <c r="LL1581" s="262"/>
      <c r="LM1581" s="262"/>
      <c r="LN1581" s="262"/>
      <c r="LO1581" s="262"/>
      <c r="LP1581" s="262"/>
      <c r="LQ1581" s="262"/>
      <c r="LR1581" s="262"/>
      <c r="LS1581" s="262"/>
      <c r="LT1581" s="262"/>
      <c r="LU1581" s="262"/>
      <c r="LV1581" s="262"/>
      <c r="LW1581" s="262"/>
      <c r="LX1581" s="262"/>
      <c r="LY1581" s="262"/>
      <c r="LZ1581" s="262"/>
      <c r="MA1581" s="262"/>
      <c r="MB1581" s="262"/>
      <c r="MC1581" s="262"/>
      <c r="MD1581" s="262"/>
      <c r="ME1581" s="262"/>
      <c r="MF1581" s="262"/>
      <c r="MG1581" s="262"/>
      <c r="MH1581" s="262"/>
      <c r="MI1581" s="262"/>
      <c r="MJ1581" s="262"/>
      <c r="MK1581" s="262"/>
      <c r="ML1581" s="262"/>
      <c r="MM1581" s="262"/>
      <c r="MN1581" s="262"/>
      <c r="MO1581" s="262"/>
      <c r="MP1581" s="262"/>
      <c r="MQ1581" s="262"/>
      <c r="MR1581" s="262"/>
      <c r="MS1581" s="262"/>
      <c r="MT1581" s="262"/>
      <c r="MU1581" s="262"/>
    </row>
    <row r="1582" spans="1:359" x14ac:dyDescent="0.2">
      <c r="A1582" s="241" t="s">
        <v>567</v>
      </c>
      <c r="B1582" s="476" t="s">
        <v>1129</v>
      </c>
      <c r="C1582" s="326" t="s">
        <v>640</v>
      </c>
      <c r="D1582" s="283" t="s">
        <v>568</v>
      </c>
      <c r="E1582" s="503">
        <v>0</v>
      </c>
      <c r="F1582" s="471">
        <v>308</v>
      </c>
      <c r="G1582" s="471">
        <v>627</v>
      </c>
      <c r="H1582" s="471">
        <v>442</v>
      </c>
      <c r="I1582" s="471">
        <v>148</v>
      </c>
      <c r="J1582" s="471">
        <v>43</v>
      </c>
      <c r="K1582" s="471">
        <v>11</v>
      </c>
      <c r="L1582" s="471">
        <v>1</v>
      </c>
      <c r="M1582" s="471">
        <v>0</v>
      </c>
      <c r="N1582" s="496">
        <v>1580</v>
      </c>
      <c r="O1582" s="503">
        <v>10</v>
      </c>
      <c r="P1582" s="471">
        <v>0</v>
      </c>
      <c r="Q1582" s="471">
        <v>0</v>
      </c>
      <c r="R1582" s="471">
        <v>0</v>
      </c>
      <c r="S1582" s="471">
        <v>0</v>
      </c>
      <c r="T1582" s="471">
        <v>0</v>
      </c>
      <c r="U1582" s="471">
        <v>0</v>
      </c>
      <c r="V1582" s="471">
        <v>0</v>
      </c>
      <c r="W1582" s="471">
        <v>0</v>
      </c>
      <c r="X1582" s="496">
        <v>0</v>
      </c>
      <c r="Y1582" s="503">
        <v>25</v>
      </c>
      <c r="Z1582" s="471">
        <v>0</v>
      </c>
      <c r="AA1582" s="471">
        <v>0</v>
      </c>
      <c r="AB1582" s="471">
        <v>0</v>
      </c>
      <c r="AC1582" s="471">
        <v>0</v>
      </c>
      <c r="AD1582" s="471">
        <v>0</v>
      </c>
      <c r="AE1582" s="471">
        <v>0</v>
      </c>
      <c r="AF1582" s="471">
        <v>0</v>
      </c>
      <c r="AG1582" s="471">
        <v>0</v>
      </c>
      <c r="AH1582" s="496">
        <v>0</v>
      </c>
      <c r="AI1582" s="503">
        <v>50</v>
      </c>
      <c r="AJ1582" s="471">
        <v>0</v>
      </c>
      <c r="AK1582" s="471">
        <v>0</v>
      </c>
      <c r="AL1582" s="471">
        <v>0</v>
      </c>
      <c r="AM1582" s="471">
        <v>0</v>
      </c>
      <c r="AN1582" s="471">
        <v>0</v>
      </c>
      <c r="AO1582" s="471">
        <v>0</v>
      </c>
      <c r="AP1582" s="471">
        <v>0</v>
      </c>
      <c r="AQ1582" s="471">
        <v>0</v>
      </c>
      <c r="AR1582" s="496">
        <v>0</v>
      </c>
      <c r="AS1582" s="503">
        <v>100</v>
      </c>
      <c r="AT1582" s="471">
        <v>0</v>
      </c>
      <c r="AU1582" s="471">
        <v>0</v>
      </c>
      <c r="AV1582" s="471">
        <v>0</v>
      </c>
      <c r="AW1582" s="471">
        <v>0</v>
      </c>
      <c r="AX1582" s="471">
        <v>0</v>
      </c>
      <c r="AY1582" s="471">
        <v>0</v>
      </c>
      <c r="AZ1582" s="471">
        <v>0</v>
      </c>
      <c r="BA1582" s="471">
        <v>0</v>
      </c>
      <c r="BB1582" s="496">
        <v>0</v>
      </c>
      <c r="BC1582" s="503">
        <v>0</v>
      </c>
      <c r="BD1582" s="471">
        <v>0</v>
      </c>
      <c r="BE1582" s="471">
        <v>0</v>
      </c>
      <c r="BF1582" s="471">
        <v>0</v>
      </c>
      <c r="BG1582" s="471">
        <v>0</v>
      </c>
      <c r="BH1582" s="471">
        <v>0</v>
      </c>
      <c r="BI1582" s="471">
        <v>0</v>
      </c>
      <c r="BJ1582" s="471">
        <v>0</v>
      </c>
      <c r="BK1582" s="471">
        <v>0</v>
      </c>
      <c r="BL1582" s="496">
        <v>0</v>
      </c>
      <c r="BM1582" s="471">
        <v>0</v>
      </c>
      <c r="BN1582" s="471">
        <v>0</v>
      </c>
      <c r="BO1582" s="471">
        <v>0</v>
      </c>
      <c r="BP1582" s="471">
        <v>0</v>
      </c>
      <c r="BQ1582" s="471">
        <v>0</v>
      </c>
      <c r="BR1582" s="471">
        <v>0</v>
      </c>
      <c r="BS1582" s="471">
        <v>0</v>
      </c>
      <c r="BT1582" s="471">
        <v>0</v>
      </c>
      <c r="BU1582" s="496">
        <v>0</v>
      </c>
      <c r="BV1582" s="471">
        <v>308</v>
      </c>
      <c r="BW1582" s="471">
        <v>627</v>
      </c>
      <c r="BX1582" s="471">
        <v>442</v>
      </c>
      <c r="BY1582" s="471">
        <v>148</v>
      </c>
      <c r="BZ1582" s="471">
        <v>43</v>
      </c>
      <c r="CA1582" s="471">
        <v>11</v>
      </c>
      <c r="CB1582" s="471">
        <v>1</v>
      </c>
      <c r="CC1582" s="471">
        <v>0</v>
      </c>
      <c r="CD1582" s="496">
        <v>1580</v>
      </c>
      <c r="CE1582" s="503">
        <v>10</v>
      </c>
      <c r="CF1582" s="471">
        <v>0</v>
      </c>
      <c r="CG1582" s="471">
        <v>0</v>
      </c>
      <c r="CH1582" s="471">
        <v>0</v>
      </c>
      <c r="CI1582" s="471">
        <v>0</v>
      </c>
      <c r="CJ1582" s="471">
        <v>0</v>
      </c>
      <c r="CK1582" s="471">
        <v>0</v>
      </c>
      <c r="CL1582" s="471">
        <v>0</v>
      </c>
      <c r="CM1582" s="471">
        <v>0</v>
      </c>
      <c r="CN1582" s="496">
        <v>0</v>
      </c>
      <c r="CO1582" s="503">
        <v>25</v>
      </c>
      <c r="CP1582" s="471">
        <v>0</v>
      </c>
      <c r="CQ1582" s="471">
        <v>0</v>
      </c>
      <c r="CR1582" s="471">
        <v>0</v>
      </c>
      <c r="CS1582" s="471">
        <v>0</v>
      </c>
      <c r="CT1582" s="471">
        <v>0</v>
      </c>
      <c r="CU1582" s="471">
        <v>0</v>
      </c>
      <c r="CV1582" s="471">
        <v>0</v>
      </c>
      <c r="CW1582" s="471">
        <v>0</v>
      </c>
      <c r="CX1582" s="496">
        <v>0</v>
      </c>
      <c r="CY1582" s="503">
        <v>50</v>
      </c>
      <c r="CZ1582" s="471">
        <v>0</v>
      </c>
      <c r="DA1582" s="471">
        <v>0</v>
      </c>
      <c r="DB1582" s="471">
        <v>0</v>
      </c>
      <c r="DC1582" s="471">
        <v>0</v>
      </c>
      <c r="DD1582" s="471">
        <v>0</v>
      </c>
      <c r="DE1582" s="471">
        <v>0</v>
      </c>
      <c r="DF1582" s="471">
        <v>0</v>
      </c>
      <c r="DG1582" s="471">
        <v>0</v>
      </c>
      <c r="DH1582" s="496">
        <v>0</v>
      </c>
      <c r="DI1582" s="503">
        <v>100</v>
      </c>
      <c r="DJ1582" s="471">
        <v>37</v>
      </c>
      <c r="DK1582" s="471">
        <v>88</v>
      </c>
      <c r="DL1582" s="471">
        <v>65</v>
      </c>
      <c r="DM1582" s="471">
        <v>21</v>
      </c>
      <c r="DN1582" s="471">
        <v>10</v>
      </c>
      <c r="DO1582" s="471">
        <v>2</v>
      </c>
      <c r="DP1582" s="471">
        <v>2</v>
      </c>
      <c r="DQ1582" s="471">
        <v>0</v>
      </c>
      <c r="DR1582" s="496">
        <v>225</v>
      </c>
      <c r="DS1582" s="503">
        <v>0</v>
      </c>
      <c r="DT1582" s="471">
        <v>0</v>
      </c>
      <c r="DU1582" s="471">
        <v>0</v>
      </c>
      <c r="DV1582" s="471">
        <v>0</v>
      </c>
      <c r="DW1582" s="471">
        <v>0</v>
      </c>
      <c r="DX1582" s="471">
        <v>0</v>
      </c>
      <c r="DY1582" s="471">
        <v>0</v>
      </c>
      <c r="DZ1582" s="471">
        <v>0</v>
      </c>
      <c r="EA1582" s="471">
        <v>0</v>
      </c>
      <c r="EB1582" s="496">
        <v>0</v>
      </c>
      <c r="EC1582" s="471">
        <v>37</v>
      </c>
      <c r="ED1582" s="471">
        <v>88</v>
      </c>
      <c r="EE1582" s="471">
        <v>65</v>
      </c>
      <c r="EF1582" s="471">
        <v>21</v>
      </c>
      <c r="EG1582" s="471">
        <v>10</v>
      </c>
      <c r="EH1582" s="471">
        <v>2</v>
      </c>
      <c r="EI1582" s="471">
        <v>2</v>
      </c>
      <c r="EJ1582" s="471">
        <v>0</v>
      </c>
      <c r="EK1582" s="496">
        <v>225</v>
      </c>
      <c r="EL1582" s="518">
        <v>50</v>
      </c>
      <c r="EM1582" s="471">
        <v>0</v>
      </c>
      <c r="EN1582" s="471">
        <v>0</v>
      </c>
      <c r="EO1582" s="471">
        <v>0</v>
      </c>
      <c r="EP1582" s="471">
        <v>0</v>
      </c>
      <c r="EQ1582" s="471">
        <v>0</v>
      </c>
      <c r="ER1582" s="471">
        <v>0</v>
      </c>
      <c r="ES1582" s="471">
        <v>0</v>
      </c>
      <c r="ET1582" s="471">
        <v>0</v>
      </c>
      <c r="EU1582" s="496">
        <v>0</v>
      </c>
      <c r="EV1582" s="503">
        <v>100</v>
      </c>
      <c r="EW1582" s="471">
        <v>0</v>
      </c>
      <c r="EX1582" s="471">
        <v>0</v>
      </c>
      <c r="EY1582" s="471">
        <v>1</v>
      </c>
      <c r="EZ1582" s="471">
        <v>0</v>
      </c>
      <c r="FA1582" s="471">
        <v>0</v>
      </c>
      <c r="FB1582" s="471">
        <v>0</v>
      </c>
      <c r="FC1582" s="471">
        <v>0</v>
      </c>
      <c r="FD1582" s="471">
        <v>0</v>
      </c>
      <c r="FE1582" s="496">
        <v>1</v>
      </c>
      <c r="FF1582" s="503">
        <v>150</v>
      </c>
      <c r="FG1582" s="471">
        <v>0</v>
      </c>
      <c r="FH1582" s="471">
        <v>0</v>
      </c>
      <c r="FI1582" s="471">
        <v>0</v>
      </c>
      <c r="FJ1582" s="471">
        <v>0</v>
      </c>
      <c r="FK1582" s="471">
        <v>0</v>
      </c>
      <c r="FL1582" s="471">
        <v>0</v>
      </c>
      <c r="FM1582" s="471">
        <v>0</v>
      </c>
      <c r="FN1582" s="471">
        <v>0</v>
      </c>
      <c r="FO1582" s="496">
        <v>0</v>
      </c>
      <c r="FP1582" s="503">
        <v>200</v>
      </c>
      <c r="FQ1582" s="471">
        <v>9</v>
      </c>
      <c r="FR1582" s="471">
        <v>7</v>
      </c>
      <c r="FS1582" s="471">
        <v>14</v>
      </c>
      <c r="FT1582" s="471">
        <v>10</v>
      </c>
      <c r="FU1582" s="471">
        <v>2</v>
      </c>
      <c r="FV1582" s="471">
        <v>1</v>
      </c>
      <c r="FW1582" s="471">
        <v>0</v>
      </c>
      <c r="FX1582" s="471">
        <v>0</v>
      </c>
      <c r="FY1582" s="496">
        <v>43</v>
      </c>
      <c r="FZ1582" s="503">
        <v>0</v>
      </c>
      <c r="GA1582" s="471">
        <v>0</v>
      </c>
      <c r="GB1582" s="471">
        <v>0</v>
      </c>
      <c r="GC1582" s="471">
        <v>0</v>
      </c>
      <c r="GD1582" s="471">
        <v>0</v>
      </c>
      <c r="GE1582" s="471">
        <v>0</v>
      </c>
      <c r="GF1582" s="471">
        <v>0</v>
      </c>
      <c r="GG1582" s="471">
        <v>0</v>
      </c>
      <c r="GH1582" s="471">
        <v>0</v>
      </c>
      <c r="GI1582" s="496">
        <v>0</v>
      </c>
      <c r="GJ1582" s="471">
        <v>9</v>
      </c>
      <c r="GK1582" s="471">
        <v>7</v>
      </c>
      <c r="GL1582" s="471">
        <v>15</v>
      </c>
      <c r="GM1582" s="471">
        <v>10</v>
      </c>
      <c r="GN1582" s="471">
        <v>2</v>
      </c>
      <c r="GO1582" s="471">
        <v>1</v>
      </c>
      <c r="GP1582" s="471">
        <v>0</v>
      </c>
      <c r="GQ1582" s="471">
        <v>0</v>
      </c>
      <c r="GR1582" s="496">
        <v>44</v>
      </c>
      <c r="GS1582" s="503">
        <v>100</v>
      </c>
      <c r="GT1582" s="471">
        <v>0</v>
      </c>
      <c r="GU1582" s="471">
        <v>1</v>
      </c>
      <c r="GV1582" s="471">
        <v>0</v>
      </c>
      <c r="GW1582" s="471">
        <v>0</v>
      </c>
      <c r="GX1582" s="471">
        <v>1</v>
      </c>
      <c r="GY1582" s="471">
        <v>0</v>
      </c>
      <c r="GZ1582" s="471">
        <v>0</v>
      </c>
      <c r="HA1582" s="471">
        <v>0</v>
      </c>
      <c r="HB1582" s="496">
        <v>2</v>
      </c>
      <c r="HC1582" s="503">
        <v>150</v>
      </c>
      <c r="HD1582" s="471">
        <v>0</v>
      </c>
      <c r="HE1582" s="471">
        <v>0</v>
      </c>
      <c r="HF1582" s="471">
        <v>0</v>
      </c>
      <c r="HG1582" s="471">
        <v>0</v>
      </c>
      <c r="HH1582" s="471">
        <v>0</v>
      </c>
      <c r="HI1582" s="471">
        <v>0</v>
      </c>
      <c r="HJ1582" s="471">
        <v>0</v>
      </c>
      <c r="HK1582" s="471">
        <v>0</v>
      </c>
      <c r="HL1582" s="496">
        <v>0</v>
      </c>
      <c r="HM1582" s="503">
        <v>200</v>
      </c>
      <c r="HN1582" s="471">
        <v>0</v>
      </c>
      <c r="HO1582" s="471">
        <v>0</v>
      </c>
      <c r="HP1582" s="471">
        <v>1</v>
      </c>
      <c r="HQ1582" s="471">
        <v>0</v>
      </c>
      <c r="HR1582" s="471">
        <v>0</v>
      </c>
      <c r="HS1582" s="471">
        <v>0</v>
      </c>
      <c r="HT1582" s="471">
        <v>0</v>
      </c>
      <c r="HU1582" s="471">
        <v>0</v>
      </c>
      <c r="HV1582" s="496">
        <v>1</v>
      </c>
      <c r="HW1582" s="503">
        <v>250</v>
      </c>
      <c r="HX1582" s="471">
        <v>0</v>
      </c>
      <c r="HY1582" s="471">
        <v>0</v>
      </c>
      <c r="HZ1582" s="471">
        <v>0</v>
      </c>
      <c r="IA1582" s="471">
        <v>0</v>
      </c>
      <c r="IB1582" s="471">
        <v>0</v>
      </c>
      <c r="IC1582" s="471">
        <v>0</v>
      </c>
      <c r="ID1582" s="471">
        <v>0</v>
      </c>
      <c r="IE1582" s="471">
        <v>0</v>
      </c>
      <c r="IF1582" s="496">
        <v>0</v>
      </c>
      <c r="IG1582" s="503">
        <v>300</v>
      </c>
      <c r="IH1582" s="471">
        <v>4</v>
      </c>
      <c r="II1582" s="471">
        <v>8</v>
      </c>
      <c r="IJ1582" s="471">
        <v>5</v>
      </c>
      <c r="IK1582" s="471">
        <v>4</v>
      </c>
      <c r="IL1582" s="471">
        <v>2</v>
      </c>
      <c r="IM1582" s="471">
        <v>0</v>
      </c>
      <c r="IN1582" s="471">
        <v>0</v>
      </c>
      <c r="IO1582" s="471">
        <v>0</v>
      </c>
      <c r="IP1582" s="496">
        <v>23</v>
      </c>
      <c r="IQ1582" s="503">
        <v>0</v>
      </c>
      <c r="IR1582" s="471">
        <v>0</v>
      </c>
      <c r="IS1582" s="471">
        <v>0</v>
      </c>
      <c r="IT1582" s="471">
        <v>0</v>
      </c>
      <c r="IU1582" s="471">
        <v>0</v>
      </c>
      <c r="IV1582" s="471">
        <v>0</v>
      </c>
      <c r="IW1582" s="471">
        <v>0</v>
      </c>
      <c r="IX1582" s="471">
        <v>0</v>
      </c>
      <c r="IY1582" s="471">
        <v>0</v>
      </c>
      <c r="IZ1582" s="496">
        <v>0</v>
      </c>
      <c r="JA1582" s="471">
        <v>4</v>
      </c>
      <c r="JB1582" s="471">
        <v>9</v>
      </c>
      <c r="JC1582" s="471">
        <v>6</v>
      </c>
      <c r="JD1582" s="471">
        <v>4</v>
      </c>
      <c r="JE1582" s="471">
        <v>3</v>
      </c>
      <c r="JF1582" s="471">
        <v>0</v>
      </c>
      <c r="JG1582" s="471">
        <v>0</v>
      </c>
      <c r="JH1582" s="471">
        <v>0</v>
      </c>
      <c r="JI1582" s="471">
        <v>26</v>
      </c>
      <c r="JJ1582" s="503">
        <v>0</v>
      </c>
      <c r="JK1582" s="471">
        <v>93</v>
      </c>
      <c r="JL1582" s="471">
        <v>197</v>
      </c>
      <c r="JM1582" s="471">
        <v>132</v>
      </c>
      <c r="JN1582" s="471">
        <v>64</v>
      </c>
      <c r="JO1582" s="471">
        <v>26</v>
      </c>
      <c r="JP1582" s="471">
        <v>6</v>
      </c>
      <c r="JQ1582" s="471">
        <v>2</v>
      </c>
      <c r="JR1582" s="471">
        <v>0</v>
      </c>
      <c r="JS1582" s="496">
        <v>520</v>
      </c>
      <c r="JT1582" s="503">
        <v>10</v>
      </c>
      <c r="JU1582" s="471">
        <v>0</v>
      </c>
      <c r="JV1582" s="471">
        <v>0</v>
      </c>
      <c r="JW1582" s="471">
        <v>0</v>
      </c>
      <c r="JX1582" s="471">
        <v>0</v>
      </c>
      <c r="JY1582" s="471">
        <v>0</v>
      </c>
      <c r="JZ1582" s="471">
        <v>0</v>
      </c>
      <c r="KA1582" s="471">
        <v>0</v>
      </c>
      <c r="KB1582" s="471">
        <v>0</v>
      </c>
      <c r="KC1582" s="496">
        <v>0</v>
      </c>
      <c r="KD1582" s="503">
        <v>50</v>
      </c>
      <c r="KE1582" s="471">
        <v>0</v>
      </c>
      <c r="KF1582" s="471">
        <v>0</v>
      </c>
      <c r="KG1582" s="471">
        <v>0</v>
      </c>
      <c r="KH1582" s="471">
        <v>0</v>
      </c>
      <c r="KI1582" s="471">
        <v>0</v>
      </c>
      <c r="KJ1582" s="471">
        <v>0</v>
      </c>
      <c r="KK1582" s="471">
        <v>0</v>
      </c>
      <c r="KL1582" s="471">
        <v>0</v>
      </c>
      <c r="KM1582" s="496">
        <v>0</v>
      </c>
      <c r="KN1582" s="503">
        <v>0</v>
      </c>
      <c r="KO1582" s="471">
        <v>0</v>
      </c>
      <c r="KP1582" s="471">
        <v>0</v>
      </c>
      <c r="KQ1582" s="471">
        <v>0</v>
      </c>
      <c r="KR1582" s="471">
        <v>0</v>
      </c>
      <c r="KS1582" s="471">
        <v>0</v>
      </c>
      <c r="KT1582" s="471">
        <v>0</v>
      </c>
      <c r="KU1582" s="471">
        <v>0</v>
      </c>
      <c r="KV1582" s="471">
        <v>0</v>
      </c>
      <c r="KW1582" s="496">
        <v>0</v>
      </c>
      <c r="KX1582" s="471">
        <v>93</v>
      </c>
      <c r="KY1582" s="471">
        <v>197</v>
      </c>
      <c r="KZ1582" s="471">
        <v>132</v>
      </c>
      <c r="LA1582" s="471">
        <v>64</v>
      </c>
      <c r="LB1582" s="471">
        <v>26</v>
      </c>
      <c r="LC1582" s="471">
        <v>6</v>
      </c>
      <c r="LD1582" s="471">
        <v>2</v>
      </c>
      <c r="LE1582" s="471">
        <v>0</v>
      </c>
      <c r="LF1582" s="496">
        <v>520</v>
      </c>
      <c r="LG1582" s="262"/>
      <c r="LH1582" s="262"/>
      <c r="LI1582" s="262"/>
      <c r="LJ1582" s="262"/>
      <c r="LK1582" s="262"/>
      <c r="LL1582" s="262"/>
      <c r="LM1582" s="262"/>
      <c r="LN1582" s="262"/>
      <c r="LO1582" s="262"/>
      <c r="LP1582" s="262"/>
      <c r="LQ1582" s="262"/>
      <c r="LR1582" s="262"/>
      <c r="LS1582" s="262"/>
      <c r="LT1582" s="262"/>
      <c r="LU1582" s="262"/>
      <c r="LV1582" s="262"/>
      <c r="LW1582" s="262"/>
      <c r="LX1582" s="262"/>
      <c r="LY1582" s="262"/>
      <c r="LZ1582" s="262"/>
      <c r="MA1582" s="262"/>
      <c r="MB1582" s="262"/>
      <c r="MC1582" s="262"/>
      <c r="MD1582" s="262"/>
      <c r="ME1582" s="262"/>
      <c r="MF1582" s="262"/>
      <c r="MG1582" s="262"/>
      <c r="MH1582" s="262"/>
      <c r="MI1582" s="262"/>
      <c r="MJ1582" s="262"/>
      <c r="MK1582" s="262"/>
      <c r="ML1582" s="262"/>
      <c r="MM1582" s="262"/>
      <c r="MN1582" s="262"/>
      <c r="MO1582" s="262"/>
      <c r="MP1582" s="262"/>
      <c r="MQ1582" s="262"/>
      <c r="MR1582" s="262"/>
      <c r="MS1582" s="262"/>
      <c r="MT1582" s="262"/>
      <c r="MU1582" s="262"/>
    </row>
    <row r="1583" spans="1:359" x14ac:dyDescent="0.2">
      <c r="A1583" s="241" t="s">
        <v>569</v>
      </c>
      <c r="B1583" s="476" t="s">
        <v>1130</v>
      </c>
      <c r="C1583" s="326" t="s">
        <v>640</v>
      </c>
      <c r="D1583" s="283" t="s">
        <v>570</v>
      </c>
      <c r="E1583" s="503">
        <v>0</v>
      </c>
      <c r="F1583" s="471">
        <v>6</v>
      </c>
      <c r="G1583" s="471">
        <v>22</v>
      </c>
      <c r="H1583" s="471">
        <v>74</v>
      </c>
      <c r="I1583" s="471">
        <v>85</v>
      </c>
      <c r="J1583" s="471">
        <v>51</v>
      </c>
      <c r="K1583" s="471">
        <v>32</v>
      </c>
      <c r="L1583" s="471">
        <v>23</v>
      </c>
      <c r="M1583" s="471">
        <v>8</v>
      </c>
      <c r="N1583" s="496">
        <v>301</v>
      </c>
      <c r="O1583" s="503">
        <v>10</v>
      </c>
      <c r="P1583" s="471">
        <v>0</v>
      </c>
      <c r="Q1583" s="471">
        <v>0</v>
      </c>
      <c r="R1583" s="471">
        <v>0</v>
      </c>
      <c r="S1583" s="471">
        <v>0</v>
      </c>
      <c r="T1583" s="471">
        <v>0</v>
      </c>
      <c r="U1583" s="471">
        <v>0</v>
      </c>
      <c r="V1583" s="471">
        <v>0</v>
      </c>
      <c r="W1583" s="471">
        <v>0</v>
      </c>
      <c r="X1583" s="496">
        <v>0</v>
      </c>
      <c r="Y1583" s="503">
        <v>25</v>
      </c>
      <c r="Z1583" s="471">
        <v>0</v>
      </c>
      <c r="AA1583" s="471">
        <v>0</v>
      </c>
      <c r="AB1583" s="471">
        <v>0</v>
      </c>
      <c r="AC1583" s="471">
        <v>0</v>
      </c>
      <c r="AD1583" s="471">
        <v>0</v>
      </c>
      <c r="AE1583" s="471">
        <v>0</v>
      </c>
      <c r="AF1583" s="471">
        <v>0</v>
      </c>
      <c r="AG1583" s="471">
        <v>0</v>
      </c>
      <c r="AH1583" s="496">
        <v>0</v>
      </c>
      <c r="AI1583" s="503">
        <v>50</v>
      </c>
      <c r="AJ1583" s="471">
        <v>0</v>
      </c>
      <c r="AK1583" s="471">
        <v>0</v>
      </c>
      <c r="AL1583" s="471">
        <v>0</v>
      </c>
      <c r="AM1583" s="471">
        <v>0</v>
      </c>
      <c r="AN1583" s="471">
        <v>0</v>
      </c>
      <c r="AO1583" s="471">
        <v>0</v>
      </c>
      <c r="AP1583" s="471">
        <v>0</v>
      </c>
      <c r="AQ1583" s="471">
        <v>0</v>
      </c>
      <c r="AR1583" s="496">
        <v>0</v>
      </c>
      <c r="AS1583" s="503">
        <v>100</v>
      </c>
      <c r="AT1583" s="471">
        <v>0</v>
      </c>
      <c r="AU1583" s="471">
        <v>0</v>
      </c>
      <c r="AV1583" s="471">
        <v>0</v>
      </c>
      <c r="AW1583" s="471">
        <v>0</v>
      </c>
      <c r="AX1583" s="471">
        <v>0</v>
      </c>
      <c r="AY1583" s="471">
        <v>0</v>
      </c>
      <c r="AZ1583" s="471">
        <v>0</v>
      </c>
      <c r="BA1583" s="471">
        <v>0</v>
      </c>
      <c r="BB1583" s="496">
        <v>0</v>
      </c>
      <c r="BC1583" s="503">
        <v>0</v>
      </c>
      <c r="BD1583" s="471">
        <v>0</v>
      </c>
      <c r="BE1583" s="471">
        <v>0</v>
      </c>
      <c r="BF1583" s="471">
        <v>0</v>
      </c>
      <c r="BG1583" s="471">
        <v>0</v>
      </c>
      <c r="BH1583" s="471">
        <v>0</v>
      </c>
      <c r="BI1583" s="471">
        <v>0</v>
      </c>
      <c r="BJ1583" s="471">
        <v>0</v>
      </c>
      <c r="BK1583" s="471">
        <v>0</v>
      </c>
      <c r="BL1583" s="496">
        <v>0</v>
      </c>
      <c r="BM1583" s="471">
        <v>0</v>
      </c>
      <c r="BN1583" s="471">
        <v>0</v>
      </c>
      <c r="BO1583" s="471">
        <v>0</v>
      </c>
      <c r="BP1583" s="471">
        <v>0</v>
      </c>
      <c r="BQ1583" s="471">
        <v>0</v>
      </c>
      <c r="BR1583" s="471">
        <v>0</v>
      </c>
      <c r="BS1583" s="471">
        <v>0</v>
      </c>
      <c r="BT1583" s="471">
        <v>0</v>
      </c>
      <c r="BU1583" s="496">
        <v>0</v>
      </c>
      <c r="BV1583" s="471">
        <v>6</v>
      </c>
      <c r="BW1583" s="471">
        <v>22</v>
      </c>
      <c r="BX1583" s="471">
        <v>74</v>
      </c>
      <c r="BY1583" s="471">
        <v>85</v>
      </c>
      <c r="BZ1583" s="471">
        <v>51</v>
      </c>
      <c r="CA1583" s="471">
        <v>32</v>
      </c>
      <c r="CB1583" s="471">
        <v>23</v>
      </c>
      <c r="CC1583" s="471">
        <v>8</v>
      </c>
      <c r="CD1583" s="496">
        <v>301</v>
      </c>
      <c r="CE1583" s="503">
        <v>10</v>
      </c>
      <c r="CF1583" s="471">
        <v>0</v>
      </c>
      <c r="CG1583" s="471">
        <v>0</v>
      </c>
      <c r="CH1583" s="471">
        <v>0</v>
      </c>
      <c r="CI1583" s="471">
        <v>0</v>
      </c>
      <c r="CJ1583" s="471">
        <v>0</v>
      </c>
      <c r="CK1583" s="471">
        <v>0</v>
      </c>
      <c r="CL1583" s="471">
        <v>0</v>
      </c>
      <c r="CM1583" s="471">
        <v>0</v>
      </c>
      <c r="CN1583" s="496">
        <v>0</v>
      </c>
      <c r="CO1583" s="503">
        <v>25</v>
      </c>
      <c r="CP1583" s="471">
        <v>0</v>
      </c>
      <c r="CQ1583" s="471">
        <v>0</v>
      </c>
      <c r="CR1583" s="471">
        <v>0</v>
      </c>
      <c r="CS1583" s="471">
        <v>0</v>
      </c>
      <c r="CT1583" s="471">
        <v>0</v>
      </c>
      <c r="CU1583" s="471">
        <v>0</v>
      </c>
      <c r="CV1583" s="471">
        <v>0</v>
      </c>
      <c r="CW1583" s="471">
        <v>0</v>
      </c>
      <c r="CX1583" s="496">
        <v>0</v>
      </c>
      <c r="CY1583" s="503">
        <v>50</v>
      </c>
      <c r="CZ1583" s="471">
        <v>0</v>
      </c>
      <c r="DA1583" s="471">
        <v>0</v>
      </c>
      <c r="DB1583" s="471">
        <v>0</v>
      </c>
      <c r="DC1583" s="471">
        <v>0</v>
      </c>
      <c r="DD1583" s="471">
        <v>0</v>
      </c>
      <c r="DE1583" s="471">
        <v>0</v>
      </c>
      <c r="DF1583" s="471">
        <v>0</v>
      </c>
      <c r="DG1583" s="471">
        <v>0</v>
      </c>
      <c r="DH1583" s="496">
        <v>0</v>
      </c>
      <c r="DI1583" s="503">
        <v>100</v>
      </c>
      <c r="DJ1583" s="471">
        <v>0</v>
      </c>
      <c r="DK1583" s="471">
        <v>4</v>
      </c>
      <c r="DL1583" s="471">
        <v>3</v>
      </c>
      <c r="DM1583" s="471">
        <v>8</v>
      </c>
      <c r="DN1583" s="471">
        <v>6</v>
      </c>
      <c r="DO1583" s="471">
        <v>1</v>
      </c>
      <c r="DP1583" s="471">
        <v>9</v>
      </c>
      <c r="DQ1583" s="471">
        <v>4</v>
      </c>
      <c r="DR1583" s="496">
        <v>35</v>
      </c>
      <c r="DS1583" s="503">
        <v>0</v>
      </c>
      <c r="DT1583" s="471">
        <v>0</v>
      </c>
      <c r="DU1583" s="471">
        <v>0</v>
      </c>
      <c r="DV1583" s="471">
        <v>0</v>
      </c>
      <c r="DW1583" s="471">
        <v>0</v>
      </c>
      <c r="DX1583" s="471">
        <v>0</v>
      </c>
      <c r="DY1583" s="471">
        <v>0</v>
      </c>
      <c r="DZ1583" s="471">
        <v>0</v>
      </c>
      <c r="EA1583" s="471">
        <v>0</v>
      </c>
      <c r="EB1583" s="496">
        <v>0</v>
      </c>
      <c r="EC1583" s="471">
        <v>0</v>
      </c>
      <c r="ED1583" s="471">
        <v>4</v>
      </c>
      <c r="EE1583" s="471">
        <v>3</v>
      </c>
      <c r="EF1583" s="471">
        <v>8</v>
      </c>
      <c r="EG1583" s="471">
        <v>6</v>
      </c>
      <c r="EH1583" s="471">
        <v>1</v>
      </c>
      <c r="EI1583" s="471">
        <v>9</v>
      </c>
      <c r="EJ1583" s="471">
        <v>4</v>
      </c>
      <c r="EK1583" s="496">
        <v>35</v>
      </c>
      <c r="EL1583" s="518">
        <v>50</v>
      </c>
      <c r="EM1583" s="471">
        <v>0</v>
      </c>
      <c r="EN1583" s="471">
        <v>0</v>
      </c>
      <c r="EO1583" s="471">
        <v>0</v>
      </c>
      <c r="EP1583" s="471">
        <v>0</v>
      </c>
      <c r="EQ1583" s="471">
        <v>0</v>
      </c>
      <c r="ER1583" s="471">
        <v>0</v>
      </c>
      <c r="ES1583" s="471">
        <v>0</v>
      </c>
      <c r="ET1583" s="471">
        <v>0</v>
      </c>
      <c r="EU1583" s="496">
        <v>0</v>
      </c>
      <c r="EV1583" s="503">
        <v>100</v>
      </c>
      <c r="EW1583" s="471">
        <v>0</v>
      </c>
      <c r="EX1583" s="471">
        <v>0</v>
      </c>
      <c r="EY1583" s="471">
        <v>0</v>
      </c>
      <c r="EZ1583" s="471">
        <v>0</v>
      </c>
      <c r="FA1583" s="471">
        <v>0</v>
      </c>
      <c r="FB1583" s="471">
        <v>0</v>
      </c>
      <c r="FC1583" s="471">
        <v>0</v>
      </c>
      <c r="FD1583" s="471">
        <v>0</v>
      </c>
      <c r="FE1583" s="496">
        <v>0</v>
      </c>
      <c r="FF1583" s="503">
        <v>150</v>
      </c>
      <c r="FG1583" s="471">
        <v>0</v>
      </c>
      <c r="FH1583" s="471">
        <v>0</v>
      </c>
      <c r="FI1583" s="471">
        <v>0</v>
      </c>
      <c r="FJ1583" s="471">
        <v>0</v>
      </c>
      <c r="FK1583" s="471">
        <v>0</v>
      </c>
      <c r="FL1583" s="471">
        <v>0</v>
      </c>
      <c r="FM1583" s="471">
        <v>0</v>
      </c>
      <c r="FN1583" s="471">
        <v>0</v>
      </c>
      <c r="FO1583" s="496">
        <v>0</v>
      </c>
      <c r="FP1583" s="503">
        <v>200</v>
      </c>
      <c r="FQ1583" s="471">
        <v>1</v>
      </c>
      <c r="FR1583" s="471">
        <v>1</v>
      </c>
      <c r="FS1583" s="471">
        <v>11</v>
      </c>
      <c r="FT1583" s="471">
        <v>4</v>
      </c>
      <c r="FU1583" s="471">
        <v>3</v>
      </c>
      <c r="FV1583" s="471">
        <v>3</v>
      </c>
      <c r="FW1583" s="471">
        <v>2</v>
      </c>
      <c r="FX1583" s="471">
        <v>0</v>
      </c>
      <c r="FY1583" s="496">
        <v>25</v>
      </c>
      <c r="FZ1583" s="503">
        <v>0</v>
      </c>
      <c r="GA1583" s="471">
        <v>0</v>
      </c>
      <c r="GB1583" s="471">
        <v>0</v>
      </c>
      <c r="GC1583" s="471">
        <v>0</v>
      </c>
      <c r="GD1583" s="471">
        <v>0</v>
      </c>
      <c r="GE1583" s="471">
        <v>0</v>
      </c>
      <c r="GF1583" s="471">
        <v>0</v>
      </c>
      <c r="GG1583" s="471">
        <v>0</v>
      </c>
      <c r="GH1583" s="471">
        <v>0</v>
      </c>
      <c r="GI1583" s="496">
        <v>0</v>
      </c>
      <c r="GJ1583" s="471">
        <v>1</v>
      </c>
      <c r="GK1583" s="471">
        <v>1</v>
      </c>
      <c r="GL1583" s="471">
        <v>11</v>
      </c>
      <c r="GM1583" s="471">
        <v>4</v>
      </c>
      <c r="GN1583" s="471">
        <v>3</v>
      </c>
      <c r="GO1583" s="471">
        <v>3</v>
      </c>
      <c r="GP1583" s="471">
        <v>2</v>
      </c>
      <c r="GQ1583" s="471">
        <v>0</v>
      </c>
      <c r="GR1583" s="496">
        <v>25</v>
      </c>
      <c r="GS1583" s="503">
        <v>100</v>
      </c>
      <c r="GT1583" s="471">
        <v>0</v>
      </c>
      <c r="GU1583" s="471">
        <v>0</v>
      </c>
      <c r="GV1583" s="471">
        <v>0</v>
      </c>
      <c r="GW1583" s="471">
        <v>0</v>
      </c>
      <c r="GX1583" s="471">
        <v>0</v>
      </c>
      <c r="GY1583" s="471">
        <v>0</v>
      </c>
      <c r="GZ1583" s="471">
        <v>0</v>
      </c>
      <c r="HA1583" s="471">
        <v>0</v>
      </c>
      <c r="HB1583" s="496">
        <v>0</v>
      </c>
      <c r="HC1583" s="503">
        <v>150</v>
      </c>
      <c r="HD1583" s="471">
        <v>0</v>
      </c>
      <c r="HE1583" s="471">
        <v>0</v>
      </c>
      <c r="HF1583" s="471">
        <v>0</v>
      </c>
      <c r="HG1583" s="471">
        <v>0</v>
      </c>
      <c r="HH1583" s="471">
        <v>0</v>
      </c>
      <c r="HI1583" s="471">
        <v>0</v>
      </c>
      <c r="HJ1583" s="471">
        <v>0</v>
      </c>
      <c r="HK1583" s="471">
        <v>0</v>
      </c>
      <c r="HL1583" s="496">
        <v>0</v>
      </c>
      <c r="HM1583" s="503">
        <v>200</v>
      </c>
      <c r="HN1583" s="471">
        <v>0</v>
      </c>
      <c r="HO1583" s="471">
        <v>0</v>
      </c>
      <c r="HP1583" s="471">
        <v>0</v>
      </c>
      <c r="HQ1583" s="471">
        <v>0</v>
      </c>
      <c r="HR1583" s="471">
        <v>0</v>
      </c>
      <c r="HS1583" s="471">
        <v>0</v>
      </c>
      <c r="HT1583" s="471">
        <v>0</v>
      </c>
      <c r="HU1583" s="471">
        <v>0</v>
      </c>
      <c r="HV1583" s="496">
        <v>0</v>
      </c>
      <c r="HW1583" s="503">
        <v>250</v>
      </c>
      <c r="HX1583" s="471">
        <v>0</v>
      </c>
      <c r="HY1583" s="471">
        <v>0</v>
      </c>
      <c r="HZ1583" s="471">
        <v>0</v>
      </c>
      <c r="IA1583" s="471">
        <v>0</v>
      </c>
      <c r="IB1583" s="471">
        <v>0</v>
      </c>
      <c r="IC1583" s="471">
        <v>0</v>
      </c>
      <c r="ID1583" s="471">
        <v>0</v>
      </c>
      <c r="IE1583" s="471">
        <v>0</v>
      </c>
      <c r="IF1583" s="496">
        <v>0</v>
      </c>
      <c r="IG1583" s="503">
        <v>300</v>
      </c>
      <c r="IH1583" s="471">
        <v>1</v>
      </c>
      <c r="II1583" s="471">
        <v>0</v>
      </c>
      <c r="IJ1583" s="471">
        <v>5</v>
      </c>
      <c r="IK1583" s="471">
        <v>3</v>
      </c>
      <c r="IL1583" s="471">
        <v>1</v>
      </c>
      <c r="IM1583" s="471">
        <v>1</v>
      </c>
      <c r="IN1583" s="471">
        <v>1</v>
      </c>
      <c r="IO1583" s="471">
        <v>0</v>
      </c>
      <c r="IP1583" s="496">
        <v>12</v>
      </c>
      <c r="IQ1583" s="503">
        <v>0</v>
      </c>
      <c r="IR1583" s="471">
        <v>0</v>
      </c>
      <c r="IS1583" s="471">
        <v>0</v>
      </c>
      <c r="IT1583" s="471">
        <v>0</v>
      </c>
      <c r="IU1583" s="471">
        <v>0</v>
      </c>
      <c r="IV1583" s="471">
        <v>0</v>
      </c>
      <c r="IW1583" s="471">
        <v>0</v>
      </c>
      <c r="IX1583" s="471">
        <v>0</v>
      </c>
      <c r="IY1583" s="471">
        <v>0</v>
      </c>
      <c r="IZ1583" s="496">
        <v>0</v>
      </c>
      <c r="JA1583" s="471">
        <v>1</v>
      </c>
      <c r="JB1583" s="471">
        <v>0</v>
      </c>
      <c r="JC1583" s="471">
        <v>5</v>
      </c>
      <c r="JD1583" s="471">
        <v>3</v>
      </c>
      <c r="JE1583" s="471">
        <v>1</v>
      </c>
      <c r="JF1583" s="471">
        <v>1</v>
      </c>
      <c r="JG1583" s="471">
        <v>1</v>
      </c>
      <c r="JH1583" s="471">
        <v>0</v>
      </c>
      <c r="JI1583" s="471">
        <v>12</v>
      </c>
      <c r="JJ1583" s="503">
        <v>0</v>
      </c>
      <c r="JK1583" s="471">
        <v>27</v>
      </c>
      <c r="JL1583" s="471">
        <v>47</v>
      </c>
      <c r="JM1583" s="471">
        <v>118</v>
      </c>
      <c r="JN1583" s="471">
        <v>114</v>
      </c>
      <c r="JO1583" s="471">
        <v>104</v>
      </c>
      <c r="JP1583" s="471">
        <v>104</v>
      </c>
      <c r="JQ1583" s="471">
        <v>76</v>
      </c>
      <c r="JR1583" s="471">
        <v>44</v>
      </c>
      <c r="JS1583" s="496">
        <v>634</v>
      </c>
      <c r="JT1583" s="503">
        <v>10</v>
      </c>
      <c r="JU1583" s="471">
        <v>0</v>
      </c>
      <c r="JV1583" s="471">
        <v>0</v>
      </c>
      <c r="JW1583" s="471">
        <v>0</v>
      </c>
      <c r="JX1583" s="471">
        <v>0</v>
      </c>
      <c r="JY1583" s="471">
        <v>0</v>
      </c>
      <c r="JZ1583" s="471">
        <v>0</v>
      </c>
      <c r="KA1583" s="471">
        <v>0</v>
      </c>
      <c r="KB1583" s="471">
        <v>0</v>
      </c>
      <c r="KC1583" s="496">
        <v>0</v>
      </c>
      <c r="KD1583" s="503">
        <v>50</v>
      </c>
      <c r="KE1583" s="471">
        <v>0</v>
      </c>
      <c r="KF1583" s="471">
        <v>0</v>
      </c>
      <c r="KG1583" s="471">
        <v>0</v>
      </c>
      <c r="KH1583" s="471">
        <v>0</v>
      </c>
      <c r="KI1583" s="471">
        <v>0</v>
      </c>
      <c r="KJ1583" s="471">
        <v>0</v>
      </c>
      <c r="KK1583" s="471">
        <v>0</v>
      </c>
      <c r="KL1583" s="471">
        <v>0</v>
      </c>
      <c r="KM1583" s="496">
        <v>0</v>
      </c>
      <c r="KN1583" s="503">
        <v>0</v>
      </c>
      <c r="KO1583" s="471">
        <v>0</v>
      </c>
      <c r="KP1583" s="471">
        <v>0</v>
      </c>
      <c r="KQ1583" s="471">
        <v>0</v>
      </c>
      <c r="KR1583" s="471">
        <v>0</v>
      </c>
      <c r="KS1583" s="471">
        <v>0</v>
      </c>
      <c r="KT1583" s="471">
        <v>0</v>
      </c>
      <c r="KU1583" s="471">
        <v>0</v>
      </c>
      <c r="KV1583" s="471">
        <v>0</v>
      </c>
      <c r="KW1583" s="496">
        <v>0</v>
      </c>
      <c r="KX1583" s="471">
        <v>27</v>
      </c>
      <c r="KY1583" s="471">
        <v>47</v>
      </c>
      <c r="KZ1583" s="471">
        <v>118</v>
      </c>
      <c r="LA1583" s="471">
        <v>114</v>
      </c>
      <c r="LB1583" s="471">
        <v>104</v>
      </c>
      <c r="LC1583" s="471">
        <v>104</v>
      </c>
      <c r="LD1583" s="471">
        <v>76</v>
      </c>
      <c r="LE1583" s="471">
        <v>44</v>
      </c>
      <c r="LF1583" s="496">
        <v>634</v>
      </c>
      <c r="LG1583" s="262"/>
      <c r="LH1583" s="262"/>
      <c r="LI1583" s="262"/>
      <c r="LJ1583" s="262"/>
      <c r="LK1583" s="262"/>
      <c r="LL1583" s="262"/>
      <c r="LM1583" s="262"/>
      <c r="LN1583" s="262"/>
      <c r="LO1583" s="262"/>
      <c r="LP1583" s="262"/>
      <c r="LQ1583" s="262"/>
      <c r="LR1583" s="262"/>
      <c r="LS1583" s="262"/>
      <c r="LT1583" s="262"/>
      <c r="LU1583" s="262"/>
      <c r="LV1583" s="262"/>
      <c r="LW1583" s="262"/>
      <c r="LX1583" s="262"/>
      <c r="LY1583" s="262"/>
      <c r="LZ1583" s="262"/>
      <c r="MA1583" s="262"/>
      <c r="MB1583" s="262"/>
      <c r="MC1583" s="262"/>
      <c r="MD1583" s="262"/>
      <c r="ME1583" s="262"/>
      <c r="MF1583" s="262"/>
      <c r="MG1583" s="262"/>
      <c r="MH1583" s="262"/>
      <c r="MI1583" s="262"/>
      <c r="MJ1583" s="262"/>
      <c r="MK1583" s="262"/>
      <c r="ML1583" s="262"/>
      <c r="MM1583" s="262"/>
      <c r="MN1583" s="262"/>
      <c r="MO1583" s="262"/>
      <c r="MP1583" s="262"/>
      <c r="MQ1583" s="262"/>
      <c r="MR1583" s="262"/>
      <c r="MS1583" s="262"/>
      <c r="MT1583" s="262"/>
      <c r="MU1583" s="262"/>
    </row>
    <row r="1584" spans="1:359" x14ac:dyDescent="0.2">
      <c r="A1584" s="241" t="s">
        <v>571</v>
      </c>
      <c r="B1584" s="476" t="s">
        <v>1131</v>
      </c>
      <c r="C1584" s="326" t="s">
        <v>784</v>
      </c>
      <c r="D1584" s="283" t="s">
        <v>1132</v>
      </c>
      <c r="E1584" s="503">
        <v>0</v>
      </c>
      <c r="F1584" s="471">
        <v>329</v>
      </c>
      <c r="G1584" s="471">
        <v>209</v>
      </c>
      <c r="H1584" s="471">
        <v>141</v>
      </c>
      <c r="I1584" s="471">
        <v>73</v>
      </c>
      <c r="J1584" s="471">
        <v>29</v>
      </c>
      <c r="K1584" s="471">
        <v>14</v>
      </c>
      <c r="L1584" s="471">
        <v>20</v>
      </c>
      <c r="M1584" s="471">
        <v>0</v>
      </c>
      <c r="N1584" s="496">
        <v>815</v>
      </c>
      <c r="O1584" s="503">
        <v>10</v>
      </c>
      <c r="P1584" s="471">
        <v>0</v>
      </c>
      <c r="Q1584" s="471">
        <v>0</v>
      </c>
      <c r="R1584" s="471">
        <v>0</v>
      </c>
      <c r="S1584" s="471">
        <v>0</v>
      </c>
      <c r="T1584" s="471">
        <v>0</v>
      </c>
      <c r="U1584" s="471">
        <v>0</v>
      </c>
      <c r="V1584" s="471">
        <v>0</v>
      </c>
      <c r="W1584" s="471">
        <v>0</v>
      </c>
      <c r="X1584" s="496">
        <v>0</v>
      </c>
      <c r="Y1584" s="503">
        <v>25</v>
      </c>
      <c r="Z1584" s="471">
        <v>0</v>
      </c>
      <c r="AA1584" s="471">
        <v>0</v>
      </c>
      <c r="AB1584" s="471">
        <v>0</v>
      </c>
      <c r="AC1584" s="471">
        <v>0</v>
      </c>
      <c r="AD1584" s="471">
        <v>0</v>
      </c>
      <c r="AE1584" s="471">
        <v>0</v>
      </c>
      <c r="AF1584" s="471">
        <v>0</v>
      </c>
      <c r="AG1584" s="471">
        <v>0</v>
      </c>
      <c r="AH1584" s="496">
        <v>0</v>
      </c>
      <c r="AI1584" s="503">
        <v>50</v>
      </c>
      <c r="AJ1584" s="471">
        <v>0</v>
      </c>
      <c r="AK1584" s="471">
        <v>0</v>
      </c>
      <c r="AL1584" s="471">
        <v>0</v>
      </c>
      <c r="AM1584" s="471">
        <v>0</v>
      </c>
      <c r="AN1584" s="471">
        <v>0</v>
      </c>
      <c r="AO1584" s="471">
        <v>0</v>
      </c>
      <c r="AP1584" s="471">
        <v>0</v>
      </c>
      <c r="AQ1584" s="471">
        <v>0</v>
      </c>
      <c r="AR1584" s="496">
        <v>0</v>
      </c>
      <c r="AS1584" s="503">
        <v>100</v>
      </c>
      <c r="AT1584" s="471">
        <v>19</v>
      </c>
      <c r="AU1584" s="471">
        <v>16</v>
      </c>
      <c r="AV1584" s="471">
        <v>11</v>
      </c>
      <c r="AW1584" s="471">
        <v>13</v>
      </c>
      <c r="AX1584" s="471">
        <v>10</v>
      </c>
      <c r="AY1584" s="471">
        <v>7</v>
      </c>
      <c r="AZ1584" s="471">
        <v>2</v>
      </c>
      <c r="BA1584" s="471">
        <v>0</v>
      </c>
      <c r="BB1584" s="496">
        <v>78</v>
      </c>
      <c r="BC1584" s="503">
        <v>0</v>
      </c>
      <c r="BD1584" s="471">
        <v>0</v>
      </c>
      <c r="BE1584" s="471">
        <v>0</v>
      </c>
      <c r="BF1584" s="471">
        <v>0</v>
      </c>
      <c r="BG1584" s="471">
        <v>0</v>
      </c>
      <c r="BH1584" s="471">
        <v>0</v>
      </c>
      <c r="BI1584" s="471">
        <v>0</v>
      </c>
      <c r="BJ1584" s="471">
        <v>0</v>
      </c>
      <c r="BK1584" s="471">
        <v>0</v>
      </c>
      <c r="BL1584" s="496">
        <v>0</v>
      </c>
      <c r="BM1584" s="471">
        <v>19</v>
      </c>
      <c r="BN1584" s="471">
        <v>16</v>
      </c>
      <c r="BO1584" s="471">
        <v>11</v>
      </c>
      <c r="BP1584" s="471">
        <v>13</v>
      </c>
      <c r="BQ1584" s="471">
        <v>10</v>
      </c>
      <c r="BR1584" s="471">
        <v>7</v>
      </c>
      <c r="BS1584" s="471">
        <v>2</v>
      </c>
      <c r="BT1584" s="471">
        <v>0</v>
      </c>
      <c r="BU1584" s="496">
        <v>78</v>
      </c>
      <c r="BV1584" s="471">
        <v>348</v>
      </c>
      <c r="BW1584" s="471">
        <v>225</v>
      </c>
      <c r="BX1584" s="471">
        <v>152</v>
      </c>
      <c r="BY1584" s="471">
        <v>86</v>
      </c>
      <c r="BZ1584" s="471">
        <v>39</v>
      </c>
      <c r="CA1584" s="471">
        <v>21</v>
      </c>
      <c r="CB1584" s="471">
        <v>22</v>
      </c>
      <c r="CC1584" s="471">
        <v>0</v>
      </c>
      <c r="CD1584" s="496">
        <v>893</v>
      </c>
      <c r="CE1584" s="503">
        <v>10</v>
      </c>
      <c r="CF1584" s="471">
        <v>0</v>
      </c>
      <c r="CG1584" s="471">
        <v>0</v>
      </c>
      <c r="CH1584" s="471">
        <v>0</v>
      </c>
      <c r="CI1584" s="471">
        <v>0</v>
      </c>
      <c r="CJ1584" s="471">
        <v>0</v>
      </c>
      <c r="CK1584" s="471">
        <v>0</v>
      </c>
      <c r="CL1584" s="471">
        <v>0</v>
      </c>
      <c r="CM1584" s="471">
        <v>0</v>
      </c>
      <c r="CN1584" s="496">
        <v>0</v>
      </c>
      <c r="CO1584" s="503">
        <v>25</v>
      </c>
      <c r="CP1584" s="471">
        <v>0</v>
      </c>
      <c r="CQ1584" s="471">
        <v>0</v>
      </c>
      <c r="CR1584" s="471">
        <v>0</v>
      </c>
      <c r="CS1584" s="471">
        <v>0</v>
      </c>
      <c r="CT1584" s="471">
        <v>0</v>
      </c>
      <c r="CU1584" s="471">
        <v>0</v>
      </c>
      <c r="CV1584" s="471">
        <v>0</v>
      </c>
      <c r="CW1584" s="471">
        <v>0</v>
      </c>
      <c r="CX1584" s="496">
        <v>0</v>
      </c>
      <c r="CY1584" s="503">
        <v>50</v>
      </c>
      <c r="CZ1584" s="471">
        <v>0</v>
      </c>
      <c r="DA1584" s="471">
        <v>0</v>
      </c>
      <c r="DB1584" s="471">
        <v>0</v>
      </c>
      <c r="DC1584" s="471">
        <v>0</v>
      </c>
      <c r="DD1584" s="471">
        <v>0</v>
      </c>
      <c r="DE1584" s="471">
        <v>0</v>
      </c>
      <c r="DF1584" s="471">
        <v>0</v>
      </c>
      <c r="DG1584" s="471">
        <v>0</v>
      </c>
      <c r="DH1584" s="496">
        <v>0</v>
      </c>
      <c r="DI1584" s="503">
        <v>100</v>
      </c>
      <c r="DJ1584" s="471">
        <v>49</v>
      </c>
      <c r="DK1584" s="471">
        <v>20</v>
      </c>
      <c r="DL1584" s="471">
        <v>12</v>
      </c>
      <c r="DM1584" s="471">
        <v>9</v>
      </c>
      <c r="DN1584" s="471">
        <v>7</v>
      </c>
      <c r="DO1584" s="471">
        <v>5</v>
      </c>
      <c r="DP1584" s="471">
        <v>3</v>
      </c>
      <c r="DQ1584" s="471">
        <v>0</v>
      </c>
      <c r="DR1584" s="496">
        <v>105</v>
      </c>
      <c r="DS1584" s="503">
        <v>0</v>
      </c>
      <c r="DT1584" s="471">
        <v>0</v>
      </c>
      <c r="DU1584" s="471">
        <v>0</v>
      </c>
      <c r="DV1584" s="471">
        <v>0</v>
      </c>
      <c r="DW1584" s="471">
        <v>0</v>
      </c>
      <c r="DX1584" s="471">
        <v>0</v>
      </c>
      <c r="DY1584" s="471">
        <v>0</v>
      </c>
      <c r="DZ1584" s="471">
        <v>0</v>
      </c>
      <c r="EA1584" s="471">
        <v>0</v>
      </c>
      <c r="EB1584" s="496">
        <v>0</v>
      </c>
      <c r="EC1584" s="471">
        <v>49</v>
      </c>
      <c r="ED1584" s="471">
        <v>20</v>
      </c>
      <c r="EE1584" s="471">
        <v>12</v>
      </c>
      <c r="EF1584" s="471">
        <v>9</v>
      </c>
      <c r="EG1584" s="471">
        <v>7</v>
      </c>
      <c r="EH1584" s="471">
        <v>5</v>
      </c>
      <c r="EI1584" s="471">
        <v>3</v>
      </c>
      <c r="EJ1584" s="471">
        <v>0</v>
      </c>
      <c r="EK1584" s="496">
        <v>105</v>
      </c>
      <c r="EL1584" s="518">
        <v>50</v>
      </c>
      <c r="EM1584" s="471">
        <v>0</v>
      </c>
      <c r="EN1584" s="471">
        <v>0</v>
      </c>
      <c r="EO1584" s="471">
        <v>0</v>
      </c>
      <c r="EP1584" s="471">
        <v>0</v>
      </c>
      <c r="EQ1584" s="471">
        <v>0</v>
      </c>
      <c r="ER1584" s="471">
        <v>0</v>
      </c>
      <c r="ES1584" s="471">
        <v>0</v>
      </c>
      <c r="ET1584" s="471">
        <v>0</v>
      </c>
      <c r="EU1584" s="496">
        <v>0</v>
      </c>
      <c r="EV1584" s="503">
        <v>100</v>
      </c>
      <c r="EW1584" s="471">
        <v>0</v>
      </c>
      <c r="EX1584" s="471">
        <v>0</v>
      </c>
      <c r="EY1584" s="471">
        <v>0</v>
      </c>
      <c r="EZ1584" s="471">
        <v>0</v>
      </c>
      <c r="FA1584" s="471">
        <v>0</v>
      </c>
      <c r="FB1584" s="471">
        <v>0</v>
      </c>
      <c r="FC1584" s="471">
        <v>0</v>
      </c>
      <c r="FD1584" s="471">
        <v>0</v>
      </c>
      <c r="FE1584" s="496">
        <v>0</v>
      </c>
      <c r="FF1584" s="503">
        <v>150</v>
      </c>
      <c r="FG1584" s="471">
        <v>0</v>
      </c>
      <c r="FH1584" s="471">
        <v>0</v>
      </c>
      <c r="FI1584" s="471">
        <v>0</v>
      </c>
      <c r="FJ1584" s="471">
        <v>0</v>
      </c>
      <c r="FK1584" s="471">
        <v>0</v>
      </c>
      <c r="FL1584" s="471">
        <v>0</v>
      </c>
      <c r="FM1584" s="471">
        <v>0</v>
      </c>
      <c r="FN1584" s="471">
        <v>0</v>
      </c>
      <c r="FO1584" s="496">
        <v>0</v>
      </c>
      <c r="FP1584" s="503">
        <v>200</v>
      </c>
      <c r="FQ1584" s="471">
        <v>19</v>
      </c>
      <c r="FR1584" s="471">
        <v>6</v>
      </c>
      <c r="FS1584" s="471">
        <v>3</v>
      </c>
      <c r="FT1584" s="471">
        <v>4</v>
      </c>
      <c r="FU1584" s="471">
        <v>1</v>
      </c>
      <c r="FV1584" s="471">
        <v>0</v>
      </c>
      <c r="FW1584" s="471">
        <v>0</v>
      </c>
      <c r="FX1584" s="471">
        <v>1</v>
      </c>
      <c r="FY1584" s="496">
        <v>34</v>
      </c>
      <c r="FZ1584" s="503">
        <v>0</v>
      </c>
      <c r="GA1584" s="471">
        <v>0</v>
      </c>
      <c r="GB1584" s="471">
        <v>0</v>
      </c>
      <c r="GC1584" s="471">
        <v>0</v>
      </c>
      <c r="GD1584" s="471">
        <v>0</v>
      </c>
      <c r="GE1584" s="471">
        <v>0</v>
      </c>
      <c r="GF1584" s="471">
        <v>0</v>
      </c>
      <c r="GG1584" s="471">
        <v>0</v>
      </c>
      <c r="GH1584" s="471">
        <v>0</v>
      </c>
      <c r="GI1584" s="496">
        <v>0</v>
      </c>
      <c r="GJ1584" s="471">
        <v>19</v>
      </c>
      <c r="GK1584" s="471">
        <v>6</v>
      </c>
      <c r="GL1584" s="471">
        <v>3</v>
      </c>
      <c r="GM1584" s="471">
        <v>4</v>
      </c>
      <c r="GN1584" s="471">
        <v>1</v>
      </c>
      <c r="GO1584" s="471">
        <v>0</v>
      </c>
      <c r="GP1584" s="471">
        <v>0</v>
      </c>
      <c r="GQ1584" s="471">
        <v>1</v>
      </c>
      <c r="GR1584" s="496">
        <v>34</v>
      </c>
      <c r="GS1584" s="503">
        <v>100</v>
      </c>
      <c r="GT1584" s="471">
        <v>3</v>
      </c>
      <c r="GU1584" s="471">
        <v>0</v>
      </c>
      <c r="GV1584" s="471">
        <v>0</v>
      </c>
      <c r="GW1584" s="471">
        <v>0</v>
      </c>
      <c r="GX1584" s="471">
        <v>0</v>
      </c>
      <c r="GY1584" s="471">
        <v>0</v>
      </c>
      <c r="GZ1584" s="471">
        <v>0</v>
      </c>
      <c r="HA1584" s="471">
        <v>0</v>
      </c>
      <c r="HB1584" s="496">
        <v>3</v>
      </c>
      <c r="HC1584" s="503">
        <v>150</v>
      </c>
      <c r="HD1584" s="471">
        <v>0</v>
      </c>
      <c r="HE1584" s="471">
        <v>0</v>
      </c>
      <c r="HF1584" s="471">
        <v>0</v>
      </c>
      <c r="HG1584" s="471">
        <v>0</v>
      </c>
      <c r="HH1584" s="471">
        <v>0</v>
      </c>
      <c r="HI1584" s="471">
        <v>0</v>
      </c>
      <c r="HJ1584" s="471">
        <v>0</v>
      </c>
      <c r="HK1584" s="471">
        <v>0</v>
      </c>
      <c r="HL1584" s="496">
        <v>0</v>
      </c>
      <c r="HM1584" s="503">
        <v>200</v>
      </c>
      <c r="HN1584" s="471">
        <v>1</v>
      </c>
      <c r="HO1584" s="471">
        <v>0</v>
      </c>
      <c r="HP1584" s="471">
        <v>0</v>
      </c>
      <c r="HQ1584" s="471">
        <v>0</v>
      </c>
      <c r="HR1584" s="471">
        <v>0</v>
      </c>
      <c r="HS1584" s="471">
        <v>0</v>
      </c>
      <c r="HT1584" s="471">
        <v>0</v>
      </c>
      <c r="HU1584" s="471">
        <v>0</v>
      </c>
      <c r="HV1584" s="496">
        <v>1</v>
      </c>
      <c r="HW1584" s="503">
        <v>250</v>
      </c>
      <c r="HX1584" s="471">
        <v>0</v>
      </c>
      <c r="HY1584" s="471">
        <v>0</v>
      </c>
      <c r="HZ1584" s="471">
        <v>0</v>
      </c>
      <c r="IA1584" s="471">
        <v>0</v>
      </c>
      <c r="IB1584" s="471">
        <v>0</v>
      </c>
      <c r="IC1584" s="471">
        <v>0</v>
      </c>
      <c r="ID1584" s="471">
        <v>0</v>
      </c>
      <c r="IE1584" s="471">
        <v>0</v>
      </c>
      <c r="IF1584" s="496">
        <v>0</v>
      </c>
      <c r="IG1584" s="503">
        <v>300</v>
      </c>
      <c r="IH1584" s="471">
        <v>8</v>
      </c>
      <c r="II1584" s="471">
        <v>2</v>
      </c>
      <c r="IJ1584" s="471">
        <v>8</v>
      </c>
      <c r="IK1584" s="471">
        <v>2</v>
      </c>
      <c r="IL1584" s="471">
        <v>2</v>
      </c>
      <c r="IM1584" s="471">
        <v>1</v>
      </c>
      <c r="IN1584" s="471">
        <v>1</v>
      </c>
      <c r="IO1584" s="471">
        <v>0</v>
      </c>
      <c r="IP1584" s="496">
        <v>24</v>
      </c>
      <c r="IQ1584" s="503">
        <v>0</v>
      </c>
      <c r="IR1584" s="471">
        <v>0</v>
      </c>
      <c r="IS1584" s="471">
        <v>0</v>
      </c>
      <c r="IT1584" s="471">
        <v>0</v>
      </c>
      <c r="IU1584" s="471">
        <v>0</v>
      </c>
      <c r="IV1584" s="471">
        <v>0</v>
      </c>
      <c r="IW1584" s="471">
        <v>0</v>
      </c>
      <c r="IX1584" s="471">
        <v>0</v>
      </c>
      <c r="IY1584" s="471">
        <v>0</v>
      </c>
      <c r="IZ1584" s="496">
        <v>0</v>
      </c>
      <c r="JA1584" s="471">
        <v>12</v>
      </c>
      <c r="JB1584" s="471">
        <v>2</v>
      </c>
      <c r="JC1584" s="471">
        <v>8</v>
      </c>
      <c r="JD1584" s="471">
        <v>2</v>
      </c>
      <c r="JE1584" s="471">
        <v>2</v>
      </c>
      <c r="JF1584" s="471">
        <v>1</v>
      </c>
      <c r="JG1584" s="471">
        <v>1</v>
      </c>
      <c r="JH1584" s="471">
        <v>0</v>
      </c>
      <c r="JI1584" s="471">
        <v>28</v>
      </c>
      <c r="JJ1584" s="503">
        <v>0</v>
      </c>
      <c r="JK1584" s="471">
        <v>163</v>
      </c>
      <c r="JL1584" s="471">
        <v>141</v>
      </c>
      <c r="JM1584" s="471">
        <v>79</v>
      </c>
      <c r="JN1584" s="471">
        <v>57</v>
      </c>
      <c r="JO1584" s="471">
        <v>18</v>
      </c>
      <c r="JP1584" s="471">
        <v>10</v>
      </c>
      <c r="JQ1584" s="471">
        <v>7</v>
      </c>
      <c r="JR1584" s="471">
        <v>2</v>
      </c>
      <c r="JS1584" s="496">
        <v>477</v>
      </c>
      <c r="JT1584" s="503">
        <v>10</v>
      </c>
      <c r="JU1584" s="471">
        <v>0</v>
      </c>
      <c r="JV1584" s="471">
        <v>0</v>
      </c>
      <c r="JW1584" s="471">
        <v>0</v>
      </c>
      <c r="JX1584" s="471">
        <v>0</v>
      </c>
      <c r="JY1584" s="471">
        <v>0</v>
      </c>
      <c r="JZ1584" s="471">
        <v>0</v>
      </c>
      <c r="KA1584" s="471">
        <v>0</v>
      </c>
      <c r="KB1584" s="471">
        <v>0</v>
      </c>
      <c r="KC1584" s="496">
        <v>0</v>
      </c>
      <c r="KD1584" s="503">
        <v>50</v>
      </c>
      <c r="KE1584" s="471">
        <v>1</v>
      </c>
      <c r="KF1584" s="471">
        <v>0</v>
      </c>
      <c r="KG1584" s="471">
        <v>0</v>
      </c>
      <c r="KH1584" s="471">
        <v>0</v>
      </c>
      <c r="KI1584" s="471">
        <v>0</v>
      </c>
      <c r="KJ1584" s="471">
        <v>0</v>
      </c>
      <c r="KK1584" s="471">
        <v>0</v>
      </c>
      <c r="KL1584" s="471">
        <v>0</v>
      </c>
      <c r="KM1584" s="496">
        <v>1</v>
      </c>
      <c r="KN1584" s="503">
        <v>0</v>
      </c>
      <c r="KO1584" s="471">
        <v>0</v>
      </c>
      <c r="KP1584" s="471">
        <v>0</v>
      </c>
      <c r="KQ1584" s="471">
        <v>0</v>
      </c>
      <c r="KR1584" s="471">
        <v>0</v>
      </c>
      <c r="KS1584" s="471">
        <v>0</v>
      </c>
      <c r="KT1584" s="471">
        <v>0</v>
      </c>
      <c r="KU1584" s="471">
        <v>0</v>
      </c>
      <c r="KV1584" s="471">
        <v>0</v>
      </c>
      <c r="KW1584" s="496">
        <v>0</v>
      </c>
      <c r="KX1584" s="471">
        <v>164</v>
      </c>
      <c r="KY1584" s="471">
        <v>141</v>
      </c>
      <c r="KZ1584" s="471">
        <v>79</v>
      </c>
      <c r="LA1584" s="471">
        <v>57</v>
      </c>
      <c r="LB1584" s="471">
        <v>18</v>
      </c>
      <c r="LC1584" s="471">
        <v>10</v>
      </c>
      <c r="LD1584" s="471">
        <v>7</v>
      </c>
      <c r="LE1584" s="471">
        <v>2</v>
      </c>
      <c r="LF1584" s="496">
        <v>478</v>
      </c>
      <c r="LG1584" s="262"/>
      <c r="LH1584" s="262"/>
      <c r="LI1584" s="262"/>
      <c r="LJ1584" s="262"/>
      <c r="LK1584" s="262"/>
      <c r="LL1584" s="262"/>
      <c r="LM1584" s="262"/>
      <c r="LN1584" s="262"/>
      <c r="LO1584" s="262"/>
      <c r="LP1584" s="262"/>
      <c r="LQ1584" s="262"/>
      <c r="LR1584" s="262"/>
      <c r="LS1584" s="262"/>
      <c r="LT1584" s="262"/>
      <c r="LU1584" s="262"/>
      <c r="LV1584" s="262"/>
      <c r="LW1584" s="262"/>
      <c r="LX1584" s="262"/>
      <c r="LY1584" s="262"/>
      <c r="LZ1584" s="262"/>
      <c r="MA1584" s="262"/>
      <c r="MB1584" s="262"/>
      <c r="MC1584" s="262"/>
      <c r="MD1584" s="262"/>
      <c r="ME1584" s="262"/>
      <c r="MF1584" s="262"/>
      <c r="MG1584" s="262"/>
      <c r="MH1584" s="262"/>
      <c r="MI1584" s="262"/>
      <c r="MJ1584" s="262"/>
      <c r="MK1584" s="262"/>
      <c r="ML1584" s="262"/>
      <c r="MM1584" s="262"/>
      <c r="MN1584" s="262"/>
      <c r="MO1584" s="262"/>
      <c r="MP1584" s="262"/>
      <c r="MQ1584" s="262"/>
      <c r="MR1584" s="262"/>
      <c r="MS1584" s="262"/>
      <c r="MT1584" s="262"/>
      <c r="MU1584" s="262"/>
    </row>
    <row r="1585" spans="1:359" x14ac:dyDescent="0.2">
      <c r="A1585" s="241" t="s">
        <v>572</v>
      </c>
      <c r="B1585" s="476" t="s">
        <v>1133</v>
      </c>
      <c r="C1585" s="326" t="s">
        <v>807</v>
      </c>
      <c r="D1585" s="283" t="s">
        <v>573</v>
      </c>
      <c r="E1585" s="503">
        <v>0</v>
      </c>
      <c r="F1585" s="471">
        <v>214</v>
      </c>
      <c r="G1585" s="471">
        <v>347</v>
      </c>
      <c r="H1585" s="471">
        <v>356</v>
      </c>
      <c r="I1585" s="471">
        <v>175</v>
      </c>
      <c r="J1585" s="471">
        <v>121</v>
      </c>
      <c r="K1585" s="471">
        <v>55</v>
      </c>
      <c r="L1585" s="471">
        <v>50</v>
      </c>
      <c r="M1585" s="471">
        <v>7</v>
      </c>
      <c r="N1585" s="496">
        <v>1325</v>
      </c>
      <c r="O1585" s="503">
        <v>10</v>
      </c>
      <c r="P1585" s="471">
        <v>0</v>
      </c>
      <c r="Q1585" s="471">
        <v>0</v>
      </c>
      <c r="R1585" s="471">
        <v>0</v>
      </c>
      <c r="S1585" s="471">
        <v>0</v>
      </c>
      <c r="T1585" s="471">
        <v>0</v>
      </c>
      <c r="U1585" s="471">
        <v>0</v>
      </c>
      <c r="V1585" s="471">
        <v>0</v>
      </c>
      <c r="W1585" s="471">
        <v>0</v>
      </c>
      <c r="X1585" s="496">
        <v>0</v>
      </c>
      <c r="Y1585" s="503">
        <v>25</v>
      </c>
      <c r="Z1585" s="471">
        <v>0</v>
      </c>
      <c r="AA1585" s="471">
        <v>0</v>
      </c>
      <c r="AB1585" s="471">
        <v>0</v>
      </c>
      <c r="AC1585" s="471">
        <v>0</v>
      </c>
      <c r="AD1585" s="471">
        <v>0</v>
      </c>
      <c r="AE1585" s="471">
        <v>0</v>
      </c>
      <c r="AF1585" s="471">
        <v>0</v>
      </c>
      <c r="AG1585" s="471">
        <v>0</v>
      </c>
      <c r="AH1585" s="496">
        <v>0</v>
      </c>
      <c r="AI1585" s="503">
        <v>50</v>
      </c>
      <c r="AJ1585" s="471">
        <v>1</v>
      </c>
      <c r="AK1585" s="471">
        <v>0</v>
      </c>
      <c r="AL1585" s="471">
        <v>0</v>
      </c>
      <c r="AM1585" s="471">
        <v>0</v>
      </c>
      <c r="AN1585" s="471">
        <v>1</v>
      </c>
      <c r="AO1585" s="471">
        <v>0</v>
      </c>
      <c r="AP1585" s="471">
        <v>0</v>
      </c>
      <c r="AQ1585" s="471">
        <v>0</v>
      </c>
      <c r="AR1585" s="496">
        <v>2</v>
      </c>
      <c r="AS1585" s="503">
        <v>100</v>
      </c>
      <c r="AT1585" s="471">
        <v>6</v>
      </c>
      <c r="AU1585" s="471">
        <v>7</v>
      </c>
      <c r="AV1585" s="471">
        <v>14</v>
      </c>
      <c r="AW1585" s="471">
        <v>18</v>
      </c>
      <c r="AX1585" s="471">
        <v>14</v>
      </c>
      <c r="AY1585" s="471">
        <v>11</v>
      </c>
      <c r="AZ1585" s="471">
        <v>13</v>
      </c>
      <c r="BA1585" s="471">
        <v>2</v>
      </c>
      <c r="BB1585" s="496">
        <v>85</v>
      </c>
      <c r="BC1585" s="503">
        <v>0</v>
      </c>
      <c r="BD1585" s="471">
        <v>0</v>
      </c>
      <c r="BE1585" s="471">
        <v>0</v>
      </c>
      <c r="BF1585" s="471">
        <v>0</v>
      </c>
      <c r="BG1585" s="471">
        <v>0</v>
      </c>
      <c r="BH1585" s="471">
        <v>0</v>
      </c>
      <c r="BI1585" s="471">
        <v>0</v>
      </c>
      <c r="BJ1585" s="471">
        <v>0</v>
      </c>
      <c r="BK1585" s="471">
        <v>0</v>
      </c>
      <c r="BL1585" s="496">
        <v>0</v>
      </c>
      <c r="BM1585" s="471">
        <v>7</v>
      </c>
      <c r="BN1585" s="471">
        <v>7</v>
      </c>
      <c r="BO1585" s="471">
        <v>14</v>
      </c>
      <c r="BP1585" s="471">
        <v>18</v>
      </c>
      <c r="BQ1585" s="471">
        <v>15</v>
      </c>
      <c r="BR1585" s="471">
        <v>11</v>
      </c>
      <c r="BS1585" s="471">
        <v>13</v>
      </c>
      <c r="BT1585" s="471">
        <v>2</v>
      </c>
      <c r="BU1585" s="496">
        <v>87</v>
      </c>
      <c r="BV1585" s="471">
        <v>221</v>
      </c>
      <c r="BW1585" s="471">
        <v>354</v>
      </c>
      <c r="BX1585" s="471">
        <v>370</v>
      </c>
      <c r="BY1585" s="471">
        <v>193</v>
      </c>
      <c r="BZ1585" s="471">
        <v>136</v>
      </c>
      <c r="CA1585" s="471">
        <v>66</v>
      </c>
      <c r="CB1585" s="471">
        <v>63</v>
      </c>
      <c r="CC1585" s="471">
        <v>9</v>
      </c>
      <c r="CD1585" s="496">
        <v>1412</v>
      </c>
      <c r="CE1585" s="503">
        <v>10</v>
      </c>
      <c r="CF1585" s="471">
        <v>0</v>
      </c>
      <c r="CG1585" s="471">
        <v>0</v>
      </c>
      <c r="CH1585" s="471">
        <v>0</v>
      </c>
      <c r="CI1585" s="471">
        <v>0</v>
      </c>
      <c r="CJ1585" s="471">
        <v>0</v>
      </c>
      <c r="CK1585" s="471">
        <v>0</v>
      </c>
      <c r="CL1585" s="471">
        <v>0</v>
      </c>
      <c r="CM1585" s="471">
        <v>0</v>
      </c>
      <c r="CN1585" s="496">
        <v>0</v>
      </c>
      <c r="CO1585" s="503">
        <v>25</v>
      </c>
      <c r="CP1585" s="471">
        <v>0</v>
      </c>
      <c r="CQ1585" s="471">
        <v>0</v>
      </c>
      <c r="CR1585" s="471">
        <v>0</v>
      </c>
      <c r="CS1585" s="471">
        <v>0</v>
      </c>
      <c r="CT1585" s="471">
        <v>0</v>
      </c>
      <c r="CU1585" s="471">
        <v>0</v>
      </c>
      <c r="CV1585" s="471">
        <v>0</v>
      </c>
      <c r="CW1585" s="471">
        <v>0</v>
      </c>
      <c r="CX1585" s="496">
        <v>0</v>
      </c>
      <c r="CY1585" s="503">
        <v>50</v>
      </c>
      <c r="CZ1585" s="471">
        <v>0</v>
      </c>
      <c r="DA1585" s="471">
        <v>0</v>
      </c>
      <c r="DB1585" s="471">
        <v>0</v>
      </c>
      <c r="DC1585" s="471">
        <v>0</v>
      </c>
      <c r="DD1585" s="471">
        <v>0</v>
      </c>
      <c r="DE1585" s="471">
        <v>0</v>
      </c>
      <c r="DF1585" s="471">
        <v>0</v>
      </c>
      <c r="DG1585" s="471">
        <v>0</v>
      </c>
      <c r="DH1585" s="496">
        <v>0</v>
      </c>
      <c r="DI1585" s="503">
        <v>100</v>
      </c>
      <c r="DJ1585" s="471">
        <v>28</v>
      </c>
      <c r="DK1585" s="471">
        <v>29</v>
      </c>
      <c r="DL1585" s="471">
        <v>51</v>
      </c>
      <c r="DM1585" s="471">
        <v>11</v>
      </c>
      <c r="DN1585" s="471">
        <v>12</v>
      </c>
      <c r="DO1585" s="471">
        <v>4</v>
      </c>
      <c r="DP1585" s="471">
        <v>3</v>
      </c>
      <c r="DQ1585" s="471">
        <v>4</v>
      </c>
      <c r="DR1585" s="496">
        <v>142</v>
      </c>
      <c r="DS1585" s="503">
        <v>0</v>
      </c>
      <c r="DT1585" s="471">
        <v>0</v>
      </c>
      <c r="DU1585" s="471">
        <v>0</v>
      </c>
      <c r="DV1585" s="471">
        <v>0</v>
      </c>
      <c r="DW1585" s="471">
        <v>0</v>
      </c>
      <c r="DX1585" s="471">
        <v>0</v>
      </c>
      <c r="DY1585" s="471">
        <v>0</v>
      </c>
      <c r="DZ1585" s="471">
        <v>0</v>
      </c>
      <c r="EA1585" s="471">
        <v>0</v>
      </c>
      <c r="EB1585" s="496">
        <v>0</v>
      </c>
      <c r="EC1585" s="471">
        <v>28</v>
      </c>
      <c r="ED1585" s="471">
        <v>29</v>
      </c>
      <c r="EE1585" s="471">
        <v>51</v>
      </c>
      <c r="EF1585" s="471">
        <v>11</v>
      </c>
      <c r="EG1585" s="471">
        <v>12</v>
      </c>
      <c r="EH1585" s="471">
        <v>4</v>
      </c>
      <c r="EI1585" s="471">
        <v>3</v>
      </c>
      <c r="EJ1585" s="471">
        <v>4</v>
      </c>
      <c r="EK1585" s="496">
        <v>142</v>
      </c>
      <c r="EL1585" s="518">
        <v>50</v>
      </c>
      <c r="EM1585" s="471">
        <v>0</v>
      </c>
      <c r="EN1585" s="471">
        <v>0</v>
      </c>
      <c r="EO1585" s="471">
        <v>0</v>
      </c>
      <c r="EP1585" s="471">
        <v>0</v>
      </c>
      <c r="EQ1585" s="471">
        <v>0</v>
      </c>
      <c r="ER1585" s="471">
        <v>0</v>
      </c>
      <c r="ES1585" s="471">
        <v>0</v>
      </c>
      <c r="ET1585" s="471">
        <v>0</v>
      </c>
      <c r="EU1585" s="496">
        <v>0</v>
      </c>
      <c r="EV1585" s="503">
        <v>100</v>
      </c>
      <c r="EW1585" s="471">
        <v>0</v>
      </c>
      <c r="EX1585" s="471">
        <v>0</v>
      </c>
      <c r="EY1585" s="471">
        <v>0</v>
      </c>
      <c r="EZ1585" s="471">
        <v>0</v>
      </c>
      <c r="FA1585" s="471">
        <v>0</v>
      </c>
      <c r="FB1585" s="471">
        <v>0</v>
      </c>
      <c r="FC1585" s="471">
        <v>0</v>
      </c>
      <c r="FD1585" s="471">
        <v>0</v>
      </c>
      <c r="FE1585" s="496">
        <v>0</v>
      </c>
      <c r="FF1585" s="503">
        <v>150</v>
      </c>
      <c r="FG1585" s="471">
        <v>0</v>
      </c>
      <c r="FH1585" s="471">
        <v>0</v>
      </c>
      <c r="FI1585" s="471">
        <v>0</v>
      </c>
      <c r="FJ1585" s="471">
        <v>0</v>
      </c>
      <c r="FK1585" s="471">
        <v>0</v>
      </c>
      <c r="FL1585" s="471">
        <v>0</v>
      </c>
      <c r="FM1585" s="471">
        <v>0</v>
      </c>
      <c r="FN1585" s="471">
        <v>0</v>
      </c>
      <c r="FO1585" s="496">
        <v>0</v>
      </c>
      <c r="FP1585" s="503">
        <v>200</v>
      </c>
      <c r="FQ1585" s="471">
        <v>6</v>
      </c>
      <c r="FR1585" s="471">
        <v>3</v>
      </c>
      <c r="FS1585" s="471">
        <v>14</v>
      </c>
      <c r="FT1585" s="471">
        <v>4</v>
      </c>
      <c r="FU1585" s="471">
        <v>2</v>
      </c>
      <c r="FV1585" s="471">
        <v>2</v>
      </c>
      <c r="FW1585" s="471">
        <v>0</v>
      </c>
      <c r="FX1585" s="471">
        <v>0</v>
      </c>
      <c r="FY1585" s="496">
        <v>31</v>
      </c>
      <c r="FZ1585" s="503">
        <v>0</v>
      </c>
      <c r="GA1585" s="471">
        <v>0</v>
      </c>
      <c r="GB1585" s="471">
        <v>0</v>
      </c>
      <c r="GC1585" s="471">
        <v>0</v>
      </c>
      <c r="GD1585" s="471">
        <v>0</v>
      </c>
      <c r="GE1585" s="471">
        <v>0</v>
      </c>
      <c r="GF1585" s="471">
        <v>0</v>
      </c>
      <c r="GG1585" s="471">
        <v>0</v>
      </c>
      <c r="GH1585" s="471">
        <v>0</v>
      </c>
      <c r="GI1585" s="496">
        <v>0</v>
      </c>
      <c r="GJ1585" s="471">
        <v>6</v>
      </c>
      <c r="GK1585" s="471">
        <v>3</v>
      </c>
      <c r="GL1585" s="471">
        <v>14</v>
      </c>
      <c r="GM1585" s="471">
        <v>4</v>
      </c>
      <c r="GN1585" s="471">
        <v>2</v>
      </c>
      <c r="GO1585" s="471">
        <v>2</v>
      </c>
      <c r="GP1585" s="471">
        <v>0</v>
      </c>
      <c r="GQ1585" s="471">
        <v>0</v>
      </c>
      <c r="GR1585" s="496">
        <v>31</v>
      </c>
      <c r="GS1585" s="503">
        <v>100</v>
      </c>
      <c r="GT1585" s="471">
        <v>0</v>
      </c>
      <c r="GU1585" s="471">
        <v>0</v>
      </c>
      <c r="GV1585" s="471">
        <v>0</v>
      </c>
      <c r="GW1585" s="471">
        <v>0</v>
      </c>
      <c r="GX1585" s="471">
        <v>0</v>
      </c>
      <c r="GY1585" s="471">
        <v>0</v>
      </c>
      <c r="GZ1585" s="471">
        <v>0</v>
      </c>
      <c r="HA1585" s="471">
        <v>0</v>
      </c>
      <c r="HB1585" s="496">
        <v>0</v>
      </c>
      <c r="HC1585" s="503">
        <v>150</v>
      </c>
      <c r="HD1585" s="471">
        <v>0</v>
      </c>
      <c r="HE1585" s="471">
        <v>0</v>
      </c>
      <c r="HF1585" s="471">
        <v>0</v>
      </c>
      <c r="HG1585" s="471">
        <v>0</v>
      </c>
      <c r="HH1585" s="471">
        <v>0</v>
      </c>
      <c r="HI1585" s="471">
        <v>0</v>
      </c>
      <c r="HJ1585" s="471">
        <v>0</v>
      </c>
      <c r="HK1585" s="471">
        <v>0</v>
      </c>
      <c r="HL1585" s="496">
        <v>0</v>
      </c>
      <c r="HM1585" s="503">
        <v>200</v>
      </c>
      <c r="HN1585" s="471">
        <v>0</v>
      </c>
      <c r="HO1585" s="471">
        <v>0</v>
      </c>
      <c r="HP1585" s="471">
        <v>0</v>
      </c>
      <c r="HQ1585" s="471">
        <v>0</v>
      </c>
      <c r="HR1585" s="471">
        <v>0</v>
      </c>
      <c r="HS1585" s="471">
        <v>0</v>
      </c>
      <c r="HT1585" s="471">
        <v>0</v>
      </c>
      <c r="HU1585" s="471">
        <v>0</v>
      </c>
      <c r="HV1585" s="496">
        <v>0</v>
      </c>
      <c r="HW1585" s="503">
        <v>250</v>
      </c>
      <c r="HX1585" s="471">
        <v>0</v>
      </c>
      <c r="HY1585" s="471">
        <v>0</v>
      </c>
      <c r="HZ1585" s="471">
        <v>0</v>
      </c>
      <c r="IA1585" s="471">
        <v>0</v>
      </c>
      <c r="IB1585" s="471">
        <v>0</v>
      </c>
      <c r="IC1585" s="471">
        <v>0</v>
      </c>
      <c r="ID1585" s="471">
        <v>0</v>
      </c>
      <c r="IE1585" s="471">
        <v>0</v>
      </c>
      <c r="IF1585" s="496">
        <v>0</v>
      </c>
      <c r="IG1585" s="503">
        <v>300</v>
      </c>
      <c r="IH1585" s="471">
        <v>7</v>
      </c>
      <c r="II1585" s="471">
        <v>5</v>
      </c>
      <c r="IJ1585" s="471">
        <v>2</v>
      </c>
      <c r="IK1585" s="471">
        <v>2</v>
      </c>
      <c r="IL1585" s="471">
        <v>1</v>
      </c>
      <c r="IM1585" s="471">
        <v>0</v>
      </c>
      <c r="IN1585" s="471">
        <v>0</v>
      </c>
      <c r="IO1585" s="471">
        <v>0</v>
      </c>
      <c r="IP1585" s="496">
        <v>17</v>
      </c>
      <c r="IQ1585" s="503">
        <v>0</v>
      </c>
      <c r="IR1585" s="471">
        <v>0</v>
      </c>
      <c r="IS1585" s="471">
        <v>0</v>
      </c>
      <c r="IT1585" s="471">
        <v>0</v>
      </c>
      <c r="IU1585" s="471">
        <v>0</v>
      </c>
      <c r="IV1585" s="471">
        <v>0</v>
      </c>
      <c r="IW1585" s="471">
        <v>0</v>
      </c>
      <c r="IX1585" s="471">
        <v>0</v>
      </c>
      <c r="IY1585" s="471">
        <v>0</v>
      </c>
      <c r="IZ1585" s="496">
        <v>0</v>
      </c>
      <c r="JA1585" s="471">
        <v>7</v>
      </c>
      <c r="JB1585" s="471">
        <v>5</v>
      </c>
      <c r="JC1585" s="471">
        <v>2</v>
      </c>
      <c r="JD1585" s="471">
        <v>2</v>
      </c>
      <c r="JE1585" s="471">
        <v>1</v>
      </c>
      <c r="JF1585" s="471">
        <v>0</v>
      </c>
      <c r="JG1585" s="471">
        <v>0</v>
      </c>
      <c r="JH1585" s="471">
        <v>0</v>
      </c>
      <c r="JI1585" s="471">
        <v>17</v>
      </c>
      <c r="JJ1585" s="503">
        <v>0</v>
      </c>
      <c r="JK1585" s="471">
        <v>117</v>
      </c>
      <c r="JL1585" s="471">
        <v>192</v>
      </c>
      <c r="JM1585" s="471">
        <v>188</v>
      </c>
      <c r="JN1585" s="471">
        <v>81</v>
      </c>
      <c r="JO1585" s="471">
        <v>42</v>
      </c>
      <c r="JP1585" s="471">
        <v>51</v>
      </c>
      <c r="JQ1585" s="471">
        <v>22</v>
      </c>
      <c r="JR1585" s="471">
        <v>5</v>
      </c>
      <c r="JS1585" s="496">
        <v>698</v>
      </c>
      <c r="JT1585" s="503">
        <v>10</v>
      </c>
      <c r="JU1585" s="471">
        <v>0</v>
      </c>
      <c r="JV1585" s="471">
        <v>0</v>
      </c>
      <c r="JW1585" s="471">
        <v>0</v>
      </c>
      <c r="JX1585" s="471">
        <v>0</v>
      </c>
      <c r="JY1585" s="471">
        <v>0</v>
      </c>
      <c r="JZ1585" s="471">
        <v>0</v>
      </c>
      <c r="KA1585" s="471">
        <v>0</v>
      </c>
      <c r="KB1585" s="471">
        <v>0</v>
      </c>
      <c r="KC1585" s="496">
        <v>0</v>
      </c>
      <c r="KD1585" s="503">
        <v>50</v>
      </c>
      <c r="KE1585" s="471">
        <v>0</v>
      </c>
      <c r="KF1585" s="471">
        <v>0</v>
      </c>
      <c r="KG1585" s="471">
        <v>0</v>
      </c>
      <c r="KH1585" s="471">
        <v>0</v>
      </c>
      <c r="KI1585" s="471">
        <v>0</v>
      </c>
      <c r="KJ1585" s="471">
        <v>0</v>
      </c>
      <c r="KK1585" s="471">
        <v>0</v>
      </c>
      <c r="KL1585" s="471">
        <v>0</v>
      </c>
      <c r="KM1585" s="496">
        <v>0</v>
      </c>
      <c r="KN1585" s="503">
        <v>0</v>
      </c>
      <c r="KO1585" s="471">
        <v>0</v>
      </c>
      <c r="KP1585" s="471">
        <v>0</v>
      </c>
      <c r="KQ1585" s="471">
        <v>0</v>
      </c>
      <c r="KR1585" s="471">
        <v>0</v>
      </c>
      <c r="KS1585" s="471">
        <v>0</v>
      </c>
      <c r="KT1585" s="471">
        <v>0</v>
      </c>
      <c r="KU1585" s="471">
        <v>0</v>
      </c>
      <c r="KV1585" s="471">
        <v>0</v>
      </c>
      <c r="KW1585" s="496">
        <v>0</v>
      </c>
      <c r="KX1585" s="471">
        <v>117</v>
      </c>
      <c r="KY1585" s="471">
        <v>192</v>
      </c>
      <c r="KZ1585" s="471">
        <v>188</v>
      </c>
      <c r="LA1585" s="471">
        <v>81</v>
      </c>
      <c r="LB1585" s="471">
        <v>42</v>
      </c>
      <c r="LC1585" s="471">
        <v>51</v>
      </c>
      <c r="LD1585" s="471">
        <v>22</v>
      </c>
      <c r="LE1585" s="471">
        <v>5</v>
      </c>
      <c r="LF1585" s="496">
        <v>698</v>
      </c>
      <c r="LG1585" s="262"/>
      <c r="LH1585" s="262"/>
      <c r="LI1585" s="262"/>
      <c r="LJ1585" s="262"/>
      <c r="LK1585" s="262"/>
      <c r="LL1585" s="262"/>
      <c r="LM1585" s="262"/>
      <c r="LN1585" s="262"/>
      <c r="LO1585" s="262"/>
      <c r="LP1585" s="262"/>
      <c r="LQ1585" s="262"/>
      <c r="LR1585" s="262"/>
      <c r="LS1585" s="262"/>
      <c r="LT1585" s="262"/>
      <c r="LU1585" s="262"/>
      <c r="LV1585" s="262"/>
      <c r="LW1585" s="262"/>
      <c r="LX1585" s="262"/>
      <c r="LY1585" s="262"/>
      <c r="LZ1585" s="262"/>
      <c r="MA1585" s="262"/>
      <c r="MB1585" s="262"/>
      <c r="MC1585" s="262"/>
      <c r="MD1585" s="262"/>
      <c r="ME1585" s="262"/>
      <c r="MF1585" s="262"/>
      <c r="MG1585" s="262"/>
      <c r="MH1585" s="262"/>
      <c r="MI1585" s="262"/>
      <c r="MJ1585" s="262"/>
      <c r="MK1585" s="262"/>
      <c r="ML1585" s="262"/>
      <c r="MM1585" s="262"/>
      <c r="MN1585" s="262"/>
      <c r="MO1585" s="262"/>
      <c r="MP1585" s="262"/>
      <c r="MQ1585" s="262"/>
      <c r="MR1585" s="262"/>
      <c r="MS1585" s="262"/>
      <c r="MT1585" s="262"/>
      <c r="MU1585" s="262"/>
    </row>
    <row r="1586" spans="1:359" x14ac:dyDescent="0.2">
      <c r="A1586" s="241" t="s">
        <v>1134</v>
      </c>
      <c r="B1586" s="476" t="s">
        <v>1135</v>
      </c>
      <c r="C1586" s="326" t="s">
        <v>626</v>
      </c>
      <c r="D1586" s="283" t="s">
        <v>1136</v>
      </c>
      <c r="E1586" s="503">
        <v>0</v>
      </c>
      <c r="F1586" s="471">
        <v>22</v>
      </c>
      <c r="G1586" s="471">
        <v>107</v>
      </c>
      <c r="H1586" s="471">
        <v>268</v>
      </c>
      <c r="I1586" s="471">
        <v>195</v>
      </c>
      <c r="J1586" s="471">
        <v>38</v>
      </c>
      <c r="K1586" s="471">
        <v>18</v>
      </c>
      <c r="L1586" s="471">
        <v>13</v>
      </c>
      <c r="M1586" s="471">
        <v>0</v>
      </c>
      <c r="N1586" s="496">
        <v>661</v>
      </c>
      <c r="O1586" s="503">
        <v>10</v>
      </c>
      <c r="P1586" s="471">
        <v>0</v>
      </c>
      <c r="Q1586" s="471">
        <v>0</v>
      </c>
      <c r="R1586" s="471">
        <v>0</v>
      </c>
      <c r="S1586" s="471">
        <v>0</v>
      </c>
      <c r="T1586" s="471">
        <v>0</v>
      </c>
      <c r="U1586" s="471">
        <v>0</v>
      </c>
      <c r="V1586" s="471">
        <v>0</v>
      </c>
      <c r="W1586" s="471">
        <v>0</v>
      </c>
      <c r="X1586" s="496">
        <v>0</v>
      </c>
      <c r="Y1586" s="503">
        <v>25</v>
      </c>
      <c r="Z1586" s="471">
        <v>0</v>
      </c>
      <c r="AA1586" s="471">
        <v>0</v>
      </c>
      <c r="AB1586" s="471">
        <v>0</v>
      </c>
      <c r="AC1586" s="471">
        <v>0</v>
      </c>
      <c r="AD1586" s="471">
        <v>0</v>
      </c>
      <c r="AE1586" s="471">
        <v>0</v>
      </c>
      <c r="AF1586" s="471">
        <v>0</v>
      </c>
      <c r="AG1586" s="471">
        <v>0</v>
      </c>
      <c r="AH1586" s="496">
        <v>0</v>
      </c>
      <c r="AI1586" s="503">
        <v>50</v>
      </c>
      <c r="AJ1586" s="471">
        <v>0</v>
      </c>
      <c r="AK1586" s="471">
        <v>0</v>
      </c>
      <c r="AL1586" s="471">
        <v>0</v>
      </c>
      <c r="AM1586" s="471">
        <v>0</v>
      </c>
      <c r="AN1586" s="471">
        <v>0</v>
      </c>
      <c r="AO1586" s="471">
        <v>0</v>
      </c>
      <c r="AP1586" s="471">
        <v>0</v>
      </c>
      <c r="AQ1586" s="471">
        <v>0</v>
      </c>
      <c r="AR1586" s="496">
        <v>0</v>
      </c>
      <c r="AS1586" s="503">
        <v>100</v>
      </c>
      <c r="AT1586" s="471">
        <v>0</v>
      </c>
      <c r="AU1586" s="471">
        <v>0</v>
      </c>
      <c r="AV1586" s="471">
        <v>0</v>
      </c>
      <c r="AW1586" s="471">
        <v>0</v>
      </c>
      <c r="AX1586" s="471">
        <v>0</v>
      </c>
      <c r="AY1586" s="471">
        <v>0</v>
      </c>
      <c r="AZ1586" s="471">
        <v>0</v>
      </c>
      <c r="BA1586" s="471">
        <v>0</v>
      </c>
      <c r="BB1586" s="496">
        <v>0</v>
      </c>
      <c r="BC1586" s="503">
        <v>0</v>
      </c>
      <c r="BD1586" s="471">
        <v>0</v>
      </c>
      <c r="BE1586" s="471">
        <v>0</v>
      </c>
      <c r="BF1586" s="471">
        <v>0</v>
      </c>
      <c r="BG1586" s="471">
        <v>0</v>
      </c>
      <c r="BH1586" s="471">
        <v>0</v>
      </c>
      <c r="BI1586" s="471">
        <v>0</v>
      </c>
      <c r="BJ1586" s="471">
        <v>0</v>
      </c>
      <c r="BK1586" s="471">
        <v>0</v>
      </c>
      <c r="BL1586" s="496">
        <v>0</v>
      </c>
      <c r="BM1586" s="471">
        <v>0</v>
      </c>
      <c r="BN1586" s="471">
        <v>0</v>
      </c>
      <c r="BO1586" s="471">
        <v>0</v>
      </c>
      <c r="BP1586" s="471">
        <v>0</v>
      </c>
      <c r="BQ1586" s="471">
        <v>0</v>
      </c>
      <c r="BR1586" s="471">
        <v>0</v>
      </c>
      <c r="BS1586" s="471">
        <v>0</v>
      </c>
      <c r="BT1586" s="471">
        <v>0</v>
      </c>
      <c r="BU1586" s="496">
        <v>0</v>
      </c>
      <c r="BV1586" s="471">
        <v>22</v>
      </c>
      <c r="BW1586" s="471">
        <v>107</v>
      </c>
      <c r="BX1586" s="471">
        <v>268</v>
      </c>
      <c r="BY1586" s="471">
        <v>195</v>
      </c>
      <c r="BZ1586" s="471">
        <v>38</v>
      </c>
      <c r="CA1586" s="471">
        <v>18</v>
      </c>
      <c r="CB1586" s="471">
        <v>13</v>
      </c>
      <c r="CC1586" s="471">
        <v>0</v>
      </c>
      <c r="CD1586" s="496">
        <v>661</v>
      </c>
      <c r="CE1586" s="503">
        <v>10</v>
      </c>
      <c r="CF1586" s="471">
        <v>0</v>
      </c>
      <c r="CG1586" s="471">
        <v>0</v>
      </c>
      <c r="CH1586" s="471">
        <v>0</v>
      </c>
      <c r="CI1586" s="471">
        <v>0</v>
      </c>
      <c r="CJ1586" s="471">
        <v>0</v>
      </c>
      <c r="CK1586" s="471">
        <v>0</v>
      </c>
      <c r="CL1586" s="471">
        <v>0</v>
      </c>
      <c r="CM1586" s="471">
        <v>0</v>
      </c>
      <c r="CN1586" s="496">
        <v>0</v>
      </c>
      <c r="CO1586" s="503">
        <v>25</v>
      </c>
      <c r="CP1586" s="471">
        <v>0</v>
      </c>
      <c r="CQ1586" s="471">
        <v>0</v>
      </c>
      <c r="CR1586" s="471">
        <v>0</v>
      </c>
      <c r="CS1586" s="471">
        <v>0</v>
      </c>
      <c r="CT1586" s="471">
        <v>0</v>
      </c>
      <c r="CU1586" s="471">
        <v>0</v>
      </c>
      <c r="CV1586" s="471">
        <v>0</v>
      </c>
      <c r="CW1586" s="471">
        <v>0</v>
      </c>
      <c r="CX1586" s="496">
        <v>0</v>
      </c>
      <c r="CY1586" s="503">
        <v>50</v>
      </c>
      <c r="CZ1586" s="471">
        <v>0</v>
      </c>
      <c r="DA1586" s="471">
        <v>0</v>
      </c>
      <c r="DB1586" s="471">
        <v>0</v>
      </c>
      <c r="DC1586" s="471">
        <v>0</v>
      </c>
      <c r="DD1586" s="471">
        <v>0</v>
      </c>
      <c r="DE1586" s="471">
        <v>0</v>
      </c>
      <c r="DF1586" s="471">
        <v>0</v>
      </c>
      <c r="DG1586" s="471">
        <v>0</v>
      </c>
      <c r="DH1586" s="496">
        <v>0</v>
      </c>
      <c r="DI1586" s="503">
        <v>100</v>
      </c>
      <c r="DJ1586" s="471">
        <v>1</v>
      </c>
      <c r="DK1586" s="471">
        <v>6</v>
      </c>
      <c r="DL1586" s="471">
        <v>14</v>
      </c>
      <c r="DM1586" s="471">
        <v>3</v>
      </c>
      <c r="DN1586" s="471">
        <v>2</v>
      </c>
      <c r="DO1586" s="471">
        <v>1</v>
      </c>
      <c r="DP1586" s="471">
        <v>0</v>
      </c>
      <c r="DQ1586" s="471">
        <v>1</v>
      </c>
      <c r="DR1586" s="496">
        <v>28</v>
      </c>
      <c r="DS1586" s="503">
        <v>0</v>
      </c>
      <c r="DT1586" s="471">
        <v>0</v>
      </c>
      <c r="DU1586" s="471">
        <v>0</v>
      </c>
      <c r="DV1586" s="471">
        <v>0</v>
      </c>
      <c r="DW1586" s="471">
        <v>0</v>
      </c>
      <c r="DX1586" s="471">
        <v>0</v>
      </c>
      <c r="DY1586" s="471">
        <v>0</v>
      </c>
      <c r="DZ1586" s="471">
        <v>0</v>
      </c>
      <c r="EA1586" s="471">
        <v>0</v>
      </c>
      <c r="EB1586" s="496">
        <v>0</v>
      </c>
      <c r="EC1586" s="471">
        <v>1</v>
      </c>
      <c r="ED1586" s="471">
        <v>6</v>
      </c>
      <c r="EE1586" s="471">
        <v>14</v>
      </c>
      <c r="EF1586" s="471">
        <v>3</v>
      </c>
      <c r="EG1586" s="471">
        <v>2</v>
      </c>
      <c r="EH1586" s="471">
        <v>1</v>
      </c>
      <c r="EI1586" s="471">
        <v>0</v>
      </c>
      <c r="EJ1586" s="471">
        <v>1</v>
      </c>
      <c r="EK1586" s="496">
        <v>28</v>
      </c>
      <c r="EL1586" s="518">
        <v>50</v>
      </c>
      <c r="EM1586" s="471">
        <v>0</v>
      </c>
      <c r="EN1586" s="471">
        <v>4</v>
      </c>
      <c r="EO1586" s="471">
        <v>1</v>
      </c>
      <c r="EP1586" s="471">
        <v>3</v>
      </c>
      <c r="EQ1586" s="471">
        <v>2</v>
      </c>
      <c r="ER1586" s="471">
        <v>0</v>
      </c>
      <c r="ES1586" s="471">
        <v>1</v>
      </c>
      <c r="ET1586" s="471">
        <v>0</v>
      </c>
      <c r="EU1586" s="496">
        <v>11</v>
      </c>
      <c r="EV1586" s="503">
        <v>100</v>
      </c>
      <c r="EW1586" s="471">
        <v>0</v>
      </c>
      <c r="EX1586" s="471">
        <v>0</v>
      </c>
      <c r="EY1586" s="471">
        <v>0</v>
      </c>
      <c r="EZ1586" s="471">
        <v>0</v>
      </c>
      <c r="FA1586" s="471">
        <v>0</v>
      </c>
      <c r="FB1586" s="471">
        <v>0</v>
      </c>
      <c r="FC1586" s="471">
        <v>0</v>
      </c>
      <c r="FD1586" s="471">
        <v>0</v>
      </c>
      <c r="FE1586" s="496">
        <v>0</v>
      </c>
      <c r="FF1586" s="503">
        <v>150</v>
      </c>
      <c r="FG1586" s="471">
        <v>0</v>
      </c>
      <c r="FH1586" s="471">
        <v>0</v>
      </c>
      <c r="FI1586" s="471">
        <v>0</v>
      </c>
      <c r="FJ1586" s="471">
        <v>0</v>
      </c>
      <c r="FK1586" s="471">
        <v>0</v>
      </c>
      <c r="FL1586" s="471">
        <v>0</v>
      </c>
      <c r="FM1586" s="471">
        <v>0</v>
      </c>
      <c r="FN1586" s="471">
        <v>0</v>
      </c>
      <c r="FO1586" s="496">
        <v>0</v>
      </c>
      <c r="FP1586" s="503">
        <v>200</v>
      </c>
      <c r="FQ1586" s="471">
        <v>0</v>
      </c>
      <c r="FR1586" s="471">
        <v>0</v>
      </c>
      <c r="FS1586" s="471">
        <v>2</v>
      </c>
      <c r="FT1586" s="471">
        <v>1</v>
      </c>
      <c r="FU1586" s="471">
        <v>0</v>
      </c>
      <c r="FV1586" s="471">
        <v>0</v>
      </c>
      <c r="FW1586" s="471">
        <v>0</v>
      </c>
      <c r="FX1586" s="471">
        <v>0</v>
      </c>
      <c r="FY1586" s="496">
        <v>3</v>
      </c>
      <c r="FZ1586" s="503">
        <v>0</v>
      </c>
      <c r="GA1586" s="471">
        <v>0</v>
      </c>
      <c r="GB1586" s="471">
        <v>0</v>
      </c>
      <c r="GC1586" s="471">
        <v>0</v>
      </c>
      <c r="GD1586" s="471">
        <v>0</v>
      </c>
      <c r="GE1586" s="471">
        <v>0</v>
      </c>
      <c r="GF1586" s="471">
        <v>0</v>
      </c>
      <c r="GG1586" s="471">
        <v>0</v>
      </c>
      <c r="GH1586" s="471">
        <v>0</v>
      </c>
      <c r="GI1586" s="496">
        <v>0</v>
      </c>
      <c r="GJ1586" s="471">
        <v>0</v>
      </c>
      <c r="GK1586" s="471">
        <v>4</v>
      </c>
      <c r="GL1586" s="471">
        <v>3</v>
      </c>
      <c r="GM1586" s="471">
        <v>4</v>
      </c>
      <c r="GN1586" s="471">
        <v>2</v>
      </c>
      <c r="GO1586" s="471">
        <v>0</v>
      </c>
      <c r="GP1586" s="471">
        <v>1</v>
      </c>
      <c r="GQ1586" s="471">
        <v>0</v>
      </c>
      <c r="GR1586" s="496">
        <v>14</v>
      </c>
      <c r="GS1586" s="503">
        <v>100</v>
      </c>
      <c r="GT1586" s="471">
        <v>0</v>
      </c>
      <c r="GU1586" s="471">
        <v>0</v>
      </c>
      <c r="GV1586" s="471">
        <v>0</v>
      </c>
      <c r="GW1586" s="471">
        <v>0</v>
      </c>
      <c r="GX1586" s="471">
        <v>0</v>
      </c>
      <c r="GY1586" s="471">
        <v>0</v>
      </c>
      <c r="GZ1586" s="471">
        <v>0</v>
      </c>
      <c r="HA1586" s="471">
        <v>0</v>
      </c>
      <c r="HB1586" s="496">
        <v>0</v>
      </c>
      <c r="HC1586" s="503">
        <v>150</v>
      </c>
      <c r="HD1586" s="471">
        <v>0</v>
      </c>
      <c r="HE1586" s="471">
        <v>0</v>
      </c>
      <c r="HF1586" s="471">
        <v>0</v>
      </c>
      <c r="HG1586" s="471">
        <v>0</v>
      </c>
      <c r="HH1586" s="471">
        <v>0</v>
      </c>
      <c r="HI1586" s="471">
        <v>0</v>
      </c>
      <c r="HJ1586" s="471">
        <v>0</v>
      </c>
      <c r="HK1586" s="471">
        <v>0</v>
      </c>
      <c r="HL1586" s="496">
        <v>0</v>
      </c>
      <c r="HM1586" s="503">
        <v>200</v>
      </c>
      <c r="HN1586" s="471">
        <v>0</v>
      </c>
      <c r="HO1586" s="471">
        <v>0</v>
      </c>
      <c r="HP1586" s="471">
        <v>2</v>
      </c>
      <c r="HQ1586" s="471">
        <v>1</v>
      </c>
      <c r="HR1586" s="471">
        <v>0</v>
      </c>
      <c r="HS1586" s="471">
        <v>0</v>
      </c>
      <c r="HT1586" s="471">
        <v>0</v>
      </c>
      <c r="HU1586" s="471">
        <v>0</v>
      </c>
      <c r="HV1586" s="496">
        <v>3</v>
      </c>
      <c r="HW1586" s="503">
        <v>250</v>
      </c>
      <c r="HX1586" s="471">
        <v>0</v>
      </c>
      <c r="HY1586" s="471">
        <v>0</v>
      </c>
      <c r="HZ1586" s="471">
        <v>0</v>
      </c>
      <c r="IA1586" s="471">
        <v>0</v>
      </c>
      <c r="IB1586" s="471">
        <v>0</v>
      </c>
      <c r="IC1586" s="471">
        <v>0</v>
      </c>
      <c r="ID1586" s="471">
        <v>0</v>
      </c>
      <c r="IE1586" s="471">
        <v>0</v>
      </c>
      <c r="IF1586" s="496">
        <v>0</v>
      </c>
      <c r="IG1586" s="503">
        <v>300</v>
      </c>
      <c r="IH1586" s="471">
        <v>0</v>
      </c>
      <c r="II1586" s="471">
        <v>0</v>
      </c>
      <c r="IJ1586" s="471">
        <v>0</v>
      </c>
      <c r="IK1586" s="471">
        <v>0</v>
      </c>
      <c r="IL1586" s="471">
        <v>0</v>
      </c>
      <c r="IM1586" s="471">
        <v>0</v>
      </c>
      <c r="IN1586" s="471">
        <v>0</v>
      </c>
      <c r="IO1586" s="471">
        <v>0</v>
      </c>
      <c r="IP1586" s="496">
        <v>0</v>
      </c>
      <c r="IQ1586" s="503">
        <v>0</v>
      </c>
      <c r="IR1586" s="471">
        <v>0</v>
      </c>
      <c r="IS1586" s="471">
        <v>0</v>
      </c>
      <c r="IT1586" s="471">
        <v>0</v>
      </c>
      <c r="IU1586" s="471">
        <v>0</v>
      </c>
      <c r="IV1586" s="471">
        <v>0</v>
      </c>
      <c r="IW1586" s="471">
        <v>0</v>
      </c>
      <c r="IX1586" s="471">
        <v>0</v>
      </c>
      <c r="IY1586" s="471">
        <v>0</v>
      </c>
      <c r="IZ1586" s="496">
        <v>0</v>
      </c>
      <c r="JA1586" s="471">
        <v>0</v>
      </c>
      <c r="JB1586" s="471">
        <v>0</v>
      </c>
      <c r="JC1586" s="471">
        <v>2</v>
      </c>
      <c r="JD1586" s="471">
        <v>1</v>
      </c>
      <c r="JE1586" s="471">
        <v>0</v>
      </c>
      <c r="JF1586" s="471">
        <v>0</v>
      </c>
      <c r="JG1586" s="471">
        <v>0</v>
      </c>
      <c r="JH1586" s="471">
        <v>0</v>
      </c>
      <c r="JI1586" s="471">
        <v>3</v>
      </c>
      <c r="JJ1586" s="503">
        <v>0</v>
      </c>
      <c r="JK1586" s="471">
        <v>0</v>
      </c>
      <c r="JL1586" s="471">
        <v>6</v>
      </c>
      <c r="JM1586" s="471">
        <v>8</v>
      </c>
      <c r="JN1586" s="471">
        <v>10</v>
      </c>
      <c r="JO1586" s="471">
        <v>5</v>
      </c>
      <c r="JP1586" s="471">
        <v>1</v>
      </c>
      <c r="JQ1586" s="471">
        <v>0</v>
      </c>
      <c r="JR1586" s="471">
        <v>0</v>
      </c>
      <c r="JS1586" s="496">
        <v>30</v>
      </c>
      <c r="JT1586" s="503">
        <v>10</v>
      </c>
      <c r="JU1586" s="471">
        <v>0</v>
      </c>
      <c r="JV1586" s="471">
        <v>0</v>
      </c>
      <c r="JW1586" s="471">
        <v>0</v>
      </c>
      <c r="JX1586" s="471">
        <v>0</v>
      </c>
      <c r="JY1586" s="471">
        <v>0</v>
      </c>
      <c r="JZ1586" s="471">
        <v>0</v>
      </c>
      <c r="KA1586" s="471">
        <v>0</v>
      </c>
      <c r="KB1586" s="471">
        <v>0</v>
      </c>
      <c r="KC1586" s="496">
        <v>0</v>
      </c>
      <c r="KD1586" s="503">
        <v>50</v>
      </c>
      <c r="KE1586" s="471">
        <v>0</v>
      </c>
      <c r="KF1586" s="471">
        <v>1</v>
      </c>
      <c r="KG1586" s="471">
        <v>2</v>
      </c>
      <c r="KH1586" s="471">
        <v>0</v>
      </c>
      <c r="KI1586" s="471">
        <v>0</v>
      </c>
      <c r="KJ1586" s="471">
        <v>0</v>
      </c>
      <c r="KK1586" s="471">
        <v>0</v>
      </c>
      <c r="KL1586" s="471">
        <v>0</v>
      </c>
      <c r="KM1586" s="496">
        <v>3</v>
      </c>
      <c r="KN1586" s="503">
        <v>0</v>
      </c>
      <c r="KO1586" s="471">
        <v>0</v>
      </c>
      <c r="KP1586" s="471">
        <v>0</v>
      </c>
      <c r="KQ1586" s="471">
        <v>0</v>
      </c>
      <c r="KR1586" s="471">
        <v>0</v>
      </c>
      <c r="KS1586" s="471">
        <v>0</v>
      </c>
      <c r="KT1586" s="471">
        <v>0</v>
      </c>
      <c r="KU1586" s="471">
        <v>0</v>
      </c>
      <c r="KV1586" s="471">
        <v>0</v>
      </c>
      <c r="KW1586" s="496">
        <v>0</v>
      </c>
      <c r="KX1586" s="471">
        <v>0</v>
      </c>
      <c r="KY1586" s="471">
        <v>7</v>
      </c>
      <c r="KZ1586" s="471">
        <v>10</v>
      </c>
      <c r="LA1586" s="471">
        <v>10</v>
      </c>
      <c r="LB1586" s="471">
        <v>5</v>
      </c>
      <c r="LC1586" s="471">
        <v>1</v>
      </c>
      <c r="LD1586" s="471">
        <v>0</v>
      </c>
      <c r="LE1586" s="471">
        <v>0</v>
      </c>
      <c r="LF1586" s="496">
        <v>33</v>
      </c>
      <c r="LG1586" s="262"/>
      <c r="LH1586" s="262"/>
      <c r="LI1586" s="262"/>
      <c r="LJ1586" s="262"/>
      <c r="LK1586" s="262"/>
      <c r="LL1586" s="262"/>
      <c r="LM1586" s="262"/>
      <c r="LN1586" s="262"/>
      <c r="LO1586" s="262"/>
      <c r="LP1586" s="262"/>
      <c r="LQ1586" s="262"/>
      <c r="LR1586" s="262"/>
      <c r="LS1586" s="262"/>
      <c r="LT1586" s="262"/>
      <c r="LU1586" s="262"/>
      <c r="LV1586" s="262"/>
      <c r="LW1586" s="262"/>
      <c r="LX1586" s="262"/>
      <c r="LY1586" s="262"/>
      <c r="LZ1586" s="262"/>
      <c r="MA1586" s="262"/>
      <c r="MB1586" s="262"/>
      <c r="MC1586" s="262"/>
      <c r="MD1586" s="262"/>
      <c r="ME1586" s="262"/>
      <c r="MF1586" s="262"/>
      <c r="MG1586" s="262"/>
      <c r="MH1586" s="262"/>
      <c r="MI1586" s="262"/>
      <c r="MJ1586" s="262"/>
      <c r="MK1586" s="262"/>
      <c r="ML1586" s="262"/>
      <c r="MM1586" s="262"/>
      <c r="MN1586" s="262"/>
      <c r="MO1586" s="262"/>
      <c r="MP1586" s="262"/>
      <c r="MQ1586" s="262"/>
      <c r="MR1586" s="262"/>
      <c r="MS1586" s="262"/>
      <c r="MT1586" s="262"/>
      <c r="MU1586" s="262"/>
    </row>
    <row r="1587" spans="1:359" x14ac:dyDescent="0.2">
      <c r="A1587" s="241" t="s">
        <v>574</v>
      </c>
      <c r="B1587" s="476" t="s">
        <v>1137</v>
      </c>
      <c r="C1587" s="326" t="s">
        <v>782</v>
      </c>
      <c r="D1587" s="283" t="s">
        <v>575</v>
      </c>
      <c r="E1587" s="503">
        <v>0</v>
      </c>
      <c r="F1587" s="471">
        <v>48</v>
      </c>
      <c r="G1587" s="471">
        <v>89</v>
      </c>
      <c r="H1587" s="471">
        <v>269</v>
      </c>
      <c r="I1587" s="471">
        <v>185</v>
      </c>
      <c r="J1587" s="471">
        <v>124</v>
      </c>
      <c r="K1587" s="471">
        <v>70</v>
      </c>
      <c r="L1587" s="471">
        <v>83</v>
      </c>
      <c r="M1587" s="471">
        <v>29</v>
      </c>
      <c r="N1587" s="496">
        <v>897</v>
      </c>
      <c r="O1587" s="503">
        <v>10</v>
      </c>
      <c r="P1587" s="471">
        <v>0</v>
      </c>
      <c r="Q1587" s="471">
        <v>0</v>
      </c>
      <c r="R1587" s="471">
        <v>0</v>
      </c>
      <c r="S1587" s="471">
        <v>0</v>
      </c>
      <c r="T1587" s="471">
        <v>0</v>
      </c>
      <c r="U1587" s="471">
        <v>0</v>
      </c>
      <c r="V1587" s="471">
        <v>0</v>
      </c>
      <c r="W1587" s="471">
        <v>0</v>
      </c>
      <c r="X1587" s="496">
        <v>0</v>
      </c>
      <c r="Y1587" s="503">
        <v>25</v>
      </c>
      <c r="Z1587" s="471">
        <v>0</v>
      </c>
      <c r="AA1587" s="471">
        <v>0</v>
      </c>
      <c r="AB1587" s="471">
        <v>0</v>
      </c>
      <c r="AC1587" s="471">
        <v>0</v>
      </c>
      <c r="AD1587" s="471">
        <v>0</v>
      </c>
      <c r="AE1587" s="471">
        <v>0</v>
      </c>
      <c r="AF1587" s="471">
        <v>0</v>
      </c>
      <c r="AG1587" s="471">
        <v>0</v>
      </c>
      <c r="AH1587" s="496">
        <v>0</v>
      </c>
      <c r="AI1587" s="503">
        <v>50</v>
      </c>
      <c r="AJ1587" s="471">
        <v>2</v>
      </c>
      <c r="AK1587" s="471">
        <v>17</v>
      </c>
      <c r="AL1587" s="471">
        <v>42</v>
      </c>
      <c r="AM1587" s="471">
        <v>28</v>
      </c>
      <c r="AN1587" s="471">
        <v>13</v>
      </c>
      <c r="AO1587" s="471">
        <v>10</v>
      </c>
      <c r="AP1587" s="471">
        <v>4</v>
      </c>
      <c r="AQ1587" s="471">
        <v>2</v>
      </c>
      <c r="AR1587" s="496">
        <v>118</v>
      </c>
      <c r="AS1587" s="503">
        <v>100</v>
      </c>
      <c r="AT1587" s="471">
        <v>0</v>
      </c>
      <c r="AU1587" s="471">
        <v>0</v>
      </c>
      <c r="AV1587" s="471">
        <v>0</v>
      </c>
      <c r="AW1587" s="471">
        <v>0</v>
      </c>
      <c r="AX1587" s="471">
        <v>0</v>
      </c>
      <c r="AY1587" s="471">
        <v>0</v>
      </c>
      <c r="AZ1587" s="471">
        <v>0</v>
      </c>
      <c r="BA1587" s="471">
        <v>0</v>
      </c>
      <c r="BB1587" s="496">
        <v>0</v>
      </c>
      <c r="BC1587" s="503">
        <v>0</v>
      </c>
      <c r="BD1587" s="471">
        <v>0</v>
      </c>
      <c r="BE1587" s="471">
        <v>0</v>
      </c>
      <c r="BF1587" s="471">
        <v>0</v>
      </c>
      <c r="BG1587" s="471">
        <v>0</v>
      </c>
      <c r="BH1587" s="471">
        <v>0</v>
      </c>
      <c r="BI1587" s="471">
        <v>0</v>
      </c>
      <c r="BJ1587" s="471">
        <v>0</v>
      </c>
      <c r="BK1587" s="471">
        <v>0</v>
      </c>
      <c r="BL1587" s="496">
        <v>0</v>
      </c>
      <c r="BM1587" s="471">
        <v>2</v>
      </c>
      <c r="BN1587" s="471">
        <v>17</v>
      </c>
      <c r="BO1587" s="471">
        <v>42</v>
      </c>
      <c r="BP1587" s="471">
        <v>28</v>
      </c>
      <c r="BQ1587" s="471">
        <v>13</v>
      </c>
      <c r="BR1587" s="471">
        <v>10</v>
      </c>
      <c r="BS1587" s="471">
        <v>4</v>
      </c>
      <c r="BT1587" s="471">
        <v>2</v>
      </c>
      <c r="BU1587" s="496">
        <v>118</v>
      </c>
      <c r="BV1587" s="471">
        <v>50</v>
      </c>
      <c r="BW1587" s="471">
        <v>106</v>
      </c>
      <c r="BX1587" s="471">
        <v>311</v>
      </c>
      <c r="BY1587" s="471">
        <v>213</v>
      </c>
      <c r="BZ1587" s="471">
        <v>137</v>
      </c>
      <c r="CA1587" s="471">
        <v>80</v>
      </c>
      <c r="CB1587" s="471">
        <v>87</v>
      </c>
      <c r="CC1587" s="471">
        <v>31</v>
      </c>
      <c r="CD1587" s="496">
        <v>1015</v>
      </c>
      <c r="CE1587" s="503">
        <v>10</v>
      </c>
      <c r="CF1587" s="471">
        <v>0</v>
      </c>
      <c r="CG1587" s="471">
        <v>0</v>
      </c>
      <c r="CH1587" s="471">
        <v>0</v>
      </c>
      <c r="CI1587" s="471">
        <v>0</v>
      </c>
      <c r="CJ1587" s="471">
        <v>0</v>
      </c>
      <c r="CK1587" s="471">
        <v>0</v>
      </c>
      <c r="CL1587" s="471">
        <v>0</v>
      </c>
      <c r="CM1587" s="471">
        <v>0</v>
      </c>
      <c r="CN1587" s="496">
        <v>0</v>
      </c>
      <c r="CO1587" s="503">
        <v>25</v>
      </c>
      <c r="CP1587" s="471">
        <v>0</v>
      </c>
      <c r="CQ1587" s="471">
        <v>0</v>
      </c>
      <c r="CR1587" s="471">
        <v>0</v>
      </c>
      <c r="CS1587" s="471">
        <v>0</v>
      </c>
      <c r="CT1587" s="471">
        <v>0</v>
      </c>
      <c r="CU1587" s="471">
        <v>0</v>
      </c>
      <c r="CV1587" s="471">
        <v>0</v>
      </c>
      <c r="CW1587" s="471">
        <v>0</v>
      </c>
      <c r="CX1587" s="496">
        <v>0</v>
      </c>
      <c r="CY1587" s="503">
        <v>50</v>
      </c>
      <c r="CZ1587" s="471">
        <v>0</v>
      </c>
      <c r="DA1587" s="471">
        <v>0</v>
      </c>
      <c r="DB1587" s="471">
        <v>0</v>
      </c>
      <c r="DC1587" s="471">
        <v>0</v>
      </c>
      <c r="DD1587" s="471">
        <v>0</v>
      </c>
      <c r="DE1587" s="471">
        <v>0</v>
      </c>
      <c r="DF1587" s="471">
        <v>0</v>
      </c>
      <c r="DG1587" s="471">
        <v>0</v>
      </c>
      <c r="DH1587" s="496">
        <v>0</v>
      </c>
      <c r="DI1587" s="503">
        <v>100</v>
      </c>
      <c r="DJ1587" s="471">
        <v>6</v>
      </c>
      <c r="DK1587" s="471">
        <v>13</v>
      </c>
      <c r="DL1587" s="471">
        <v>25</v>
      </c>
      <c r="DM1587" s="471">
        <v>21</v>
      </c>
      <c r="DN1587" s="471">
        <v>19</v>
      </c>
      <c r="DO1587" s="471">
        <v>8</v>
      </c>
      <c r="DP1587" s="471">
        <v>13</v>
      </c>
      <c r="DQ1587" s="471">
        <v>8</v>
      </c>
      <c r="DR1587" s="496">
        <v>113</v>
      </c>
      <c r="DS1587" s="503">
        <v>0</v>
      </c>
      <c r="DT1587" s="471">
        <v>0</v>
      </c>
      <c r="DU1587" s="471">
        <v>0</v>
      </c>
      <c r="DV1587" s="471">
        <v>0</v>
      </c>
      <c r="DW1587" s="471">
        <v>0</v>
      </c>
      <c r="DX1587" s="471">
        <v>0</v>
      </c>
      <c r="DY1587" s="471">
        <v>0</v>
      </c>
      <c r="DZ1587" s="471">
        <v>0</v>
      </c>
      <c r="EA1587" s="471">
        <v>0</v>
      </c>
      <c r="EB1587" s="496">
        <v>0</v>
      </c>
      <c r="EC1587" s="471">
        <v>6</v>
      </c>
      <c r="ED1587" s="471">
        <v>13</v>
      </c>
      <c r="EE1587" s="471">
        <v>25</v>
      </c>
      <c r="EF1587" s="471">
        <v>21</v>
      </c>
      <c r="EG1587" s="471">
        <v>19</v>
      </c>
      <c r="EH1587" s="471">
        <v>8</v>
      </c>
      <c r="EI1587" s="471">
        <v>13</v>
      </c>
      <c r="EJ1587" s="471">
        <v>8</v>
      </c>
      <c r="EK1587" s="496">
        <v>113</v>
      </c>
      <c r="EL1587" s="518">
        <v>50</v>
      </c>
      <c r="EM1587" s="471">
        <v>0</v>
      </c>
      <c r="EN1587" s="471">
        <v>0</v>
      </c>
      <c r="EO1587" s="471">
        <v>0</v>
      </c>
      <c r="EP1587" s="471">
        <v>0</v>
      </c>
      <c r="EQ1587" s="471">
        <v>0</v>
      </c>
      <c r="ER1587" s="471">
        <v>0</v>
      </c>
      <c r="ES1587" s="471">
        <v>0</v>
      </c>
      <c r="ET1587" s="471">
        <v>0</v>
      </c>
      <c r="EU1587" s="496">
        <v>0</v>
      </c>
      <c r="EV1587" s="503">
        <v>100</v>
      </c>
      <c r="EW1587" s="471">
        <v>0</v>
      </c>
      <c r="EX1587" s="471">
        <v>0</v>
      </c>
      <c r="EY1587" s="471">
        <v>0</v>
      </c>
      <c r="EZ1587" s="471">
        <v>0</v>
      </c>
      <c r="FA1587" s="471">
        <v>0</v>
      </c>
      <c r="FB1587" s="471">
        <v>0</v>
      </c>
      <c r="FC1587" s="471">
        <v>0</v>
      </c>
      <c r="FD1587" s="471">
        <v>0</v>
      </c>
      <c r="FE1587" s="496">
        <v>0</v>
      </c>
      <c r="FF1587" s="503">
        <v>150</v>
      </c>
      <c r="FG1587" s="471">
        <v>0</v>
      </c>
      <c r="FH1587" s="471">
        <v>0</v>
      </c>
      <c r="FI1587" s="471">
        <v>0</v>
      </c>
      <c r="FJ1587" s="471">
        <v>0</v>
      </c>
      <c r="FK1587" s="471">
        <v>0</v>
      </c>
      <c r="FL1587" s="471">
        <v>0</v>
      </c>
      <c r="FM1587" s="471">
        <v>0</v>
      </c>
      <c r="FN1587" s="471">
        <v>0</v>
      </c>
      <c r="FO1587" s="496">
        <v>0</v>
      </c>
      <c r="FP1587" s="503">
        <v>200</v>
      </c>
      <c r="FQ1587" s="471">
        <v>0</v>
      </c>
      <c r="FR1587" s="471">
        <v>1</v>
      </c>
      <c r="FS1587" s="471">
        <v>10</v>
      </c>
      <c r="FT1587" s="471">
        <v>5</v>
      </c>
      <c r="FU1587" s="471">
        <v>1</v>
      </c>
      <c r="FV1587" s="471">
        <v>2</v>
      </c>
      <c r="FW1587" s="471">
        <v>1</v>
      </c>
      <c r="FX1587" s="471">
        <v>2</v>
      </c>
      <c r="FY1587" s="496">
        <v>22</v>
      </c>
      <c r="FZ1587" s="503">
        <v>0</v>
      </c>
      <c r="GA1587" s="471">
        <v>0</v>
      </c>
      <c r="GB1587" s="471">
        <v>0</v>
      </c>
      <c r="GC1587" s="471">
        <v>0</v>
      </c>
      <c r="GD1587" s="471">
        <v>0</v>
      </c>
      <c r="GE1587" s="471">
        <v>0</v>
      </c>
      <c r="GF1587" s="471">
        <v>0</v>
      </c>
      <c r="GG1587" s="471">
        <v>0</v>
      </c>
      <c r="GH1587" s="471">
        <v>0</v>
      </c>
      <c r="GI1587" s="496">
        <v>0</v>
      </c>
      <c r="GJ1587" s="471">
        <v>0</v>
      </c>
      <c r="GK1587" s="471">
        <v>1</v>
      </c>
      <c r="GL1587" s="471">
        <v>10</v>
      </c>
      <c r="GM1587" s="471">
        <v>5</v>
      </c>
      <c r="GN1587" s="471">
        <v>1</v>
      </c>
      <c r="GO1587" s="471">
        <v>2</v>
      </c>
      <c r="GP1587" s="471">
        <v>1</v>
      </c>
      <c r="GQ1587" s="471">
        <v>2</v>
      </c>
      <c r="GR1587" s="496">
        <v>22</v>
      </c>
      <c r="GS1587" s="503">
        <v>100</v>
      </c>
      <c r="GT1587" s="471">
        <v>0</v>
      </c>
      <c r="GU1587" s="471">
        <v>0</v>
      </c>
      <c r="GV1587" s="471">
        <v>0</v>
      </c>
      <c r="GW1587" s="471">
        <v>0</v>
      </c>
      <c r="GX1587" s="471">
        <v>0</v>
      </c>
      <c r="GY1587" s="471">
        <v>0</v>
      </c>
      <c r="GZ1587" s="471">
        <v>0</v>
      </c>
      <c r="HA1587" s="471">
        <v>0</v>
      </c>
      <c r="HB1587" s="496">
        <v>0</v>
      </c>
      <c r="HC1587" s="503">
        <v>150</v>
      </c>
      <c r="HD1587" s="471">
        <v>0</v>
      </c>
      <c r="HE1587" s="471">
        <v>0</v>
      </c>
      <c r="HF1587" s="471">
        <v>0</v>
      </c>
      <c r="HG1587" s="471">
        <v>0</v>
      </c>
      <c r="HH1587" s="471">
        <v>0</v>
      </c>
      <c r="HI1587" s="471">
        <v>0</v>
      </c>
      <c r="HJ1587" s="471">
        <v>0</v>
      </c>
      <c r="HK1587" s="471">
        <v>0</v>
      </c>
      <c r="HL1587" s="496">
        <v>0</v>
      </c>
      <c r="HM1587" s="503">
        <v>200</v>
      </c>
      <c r="HN1587" s="471">
        <v>0</v>
      </c>
      <c r="HO1587" s="471">
        <v>0</v>
      </c>
      <c r="HP1587" s="471">
        <v>0</v>
      </c>
      <c r="HQ1587" s="471">
        <v>0</v>
      </c>
      <c r="HR1587" s="471">
        <v>0</v>
      </c>
      <c r="HS1587" s="471">
        <v>0</v>
      </c>
      <c r="HT1587" s="471">
        <v>0</v>
      </c>
      <c r="HU1587" s="471">
        <v>0</v>
      </c>
      <c r="HV1587" s="496">
        <v>0</v>
      </c>
      <c r="HW1587" s="503">
        <v>250</v>
      </c>
      <c r="HX1587" s="471">
        <v>0</v>
      </c>
      <c r="HY1587" s="471">
        <v>0</v>
      </c>
      <c r="HZ1587" s="471">
        <v>0</v>
      </c>
      <c r="IA1587" s="471">
        <v>0</v>
      </c>
      <c r="IB1587" s="471">
        <v>0</v>
      </c>
      <c r="IC1587" s="471">
        <v>0</v>
      </c>
      <c r="ID1587" s="471">
        <v>0</v>
      </c>
      <c r="IE1587" s="471">
        <v>0</v>
      </c>
      <c r="IF1587" s="496">
        <v>0</v>
      </c>
      <c r="IG1587" s="503">
        <v>300</v>
      </c>
      <c r="IH1587" s="471">
        <v>3</v>
      </c>
      <c r="II1587" s="471">
        <v>4</v>
      </c>
      <c r="IJ1587" s="471">
        <v>5</v>
      </c>
      <c r="IK1587" s="471">
        <v>1</v>
      </c>
      <c r="IL1587" s="471">
        <v>2</v>
      </c>
      <c r="IM1587" s="471">
        <v>0</v>
      </c>
      <c r="IN1587" s="471">
        <v>1</v>
      </c>
      <c r="IO1587" s="471">
        <v>0</v>
      </c>
      <c r="IP1587" s="496">
        <v>16</v>
      </c>
      <c r="IQ1587" s="503">
        <v>0</v>
      </c>
      <c r="IR1587" s="471">
        <v>0</v>
      </c>
      <c r="IS1587" s="471">
        <v>0</v>
      </c>
      <c r="IT1587" s="471">
        <v>0</v>
      </c>
      <c r="IU1587" s="471">
        <v>0</v>
      </c>
      <c r="IV1587" s="471">
        <v>0</v>
      </c>
      <c r="IW1587" s="471">
        <v>0</v>
      </c>
      <c r="IX1587" s="471">
        <v>0</v>
      </c>
      <c r="IY1587" s="471">
        <v>0</v>
      </c>
      <c r="IZ1587" s="496">
        <v>0</v>
      </c>
      <c r="JA1587" s="471">
        <v>3</v>
      </c>
      <c r="JB1587" s="471">
        <v>4</v>
      </c>
      <c r="JC1587" s="471">
        <v>5</v>
      </c>
      <c r="JD1587" s="471">
        <v>1</v>
      </c>
      <c r="JE1587" s="471">
        <v>2</v>
      </c>
      <c r="JF1587" s="471">
        <v>0</v>
      </c>
      <c r="JG1587" s="471">
        <v>1</v>
      </c>
      <c r="JH1587" s="471">
        <v>0</v>
      </c>
      <c r="JI1587" s="471">
        <v>16</v>
      </c>
      <c r="JJ1587" s="503">
        <v>0</v>
      </c>
      <c r="JK1587" s="471">
        <v>52</v>
      </c>
      <c r="JL1587" s="471">
        <v>23</v>
      </c>
      <c r="JM1587" s="471">
        <v>50</v>
      </c>
      <c r="JN1587" s="471">
        <v>53</v>
      </c>
      <c r="JO1587" s="471">
        <v>52</v>
      </c>
      <c r="JP1587" s="471">
        <v>36</v>
      </c>
      <c r="JQ1587" s="471">
        <v>54</v>
      </c>
      <c r="JR1587" s="471">
        <v>30</v>
      </c>
      <c r="JS1587" s="496">
        <v>350</v>
      </c>
      <c r="JT1587" s="503">
        <v>10</v>
      </c>
      <c r="JU1587" s="471">
        <v>0</v>
      </c>
      <c r="JV1587" s="471">
        <v>0</v>
      </c>
      <c r="JW1587" s="471">
        <v>0</v>
      </c>
      <c r="JX1587" s="471">
        <v>0</v>
      </c>
      <c r="JY1587" s="471">
        <v>0</v>
      </c>
      <c r="JZ1587" s="471">
        <v>0</v>
      </c>
      <c r="KA1587" s="471">
        <v>0</v>
      </c>
      <c r="KB1587" s="471">
        <v>0</v>
      </c>
      <c r="KC1587" s="496">
        <v>0</v>
      </c>
      <c r="KD1587" s="503">
        <v>50</v>
      </c>
      <c r="KE1587" s="471">
        <v>0</v>
      </c>
      <c r="KF1587" s="471">
        <v>1</v>
      </c>
      <c r="KG1587" s="471">
        <v>1</v>
      </c>
      <c r="KH1587" s="471">
        <v>2</v>
      </c>
      <c r="KI1587" s="471">
        <v>0</v>
      </c>
      <c r="KJ1587" s="471">
        <v>1</v>
      </c>
      <c r="KK1587" s="471">
        <v>1</v>
      </c>
      <c r="KL1587" s="471">
        <v>0</v>
      </c>
      <c r="KM1587" s="496">
        <v>6</v>
      </c>
      <c r="KN1587" s="503">
        <v>0</v>
      </c>
      <c r="KO1587" s="471">
        <v>0</v>
      </c>
      <c r="KP1587" s="471">
        <v>0</v>
      </c>
      <c r="KQ1587" s="471">
        <v>0</v>
      </c>
      <c r="KR1587" s="471">
        <v>0</v>
      </c>
      <c r="KS1587" s="471">
        <v>0</v>
      </c>
      <c r="KT1587" s="471">
        <v>0</v>
      </c>
      <c r="KU1587" s="471">
        <v>0</v>
      </c>
      <c r="KV1587" s="471">
        <v>0</v>
      </c>
      <c r="KW1587" s="496">
        <v>0</v>
      </c>
      <c r="KX1587" s="471">
        <v>52</v>
      </c>
      <c r="KY1587" s="471">
        <v>24</v>
      </c>
      <c r="KZ1587" s="471">
        <v>51</v>
      </c>
      <c r="LA1587" s="471">
        <v>55</v>
      </c>
      <c r="LB1587" s="471">
        <v>52</v>
      </c>
      <c r="LC1587" s="471">
        <v>37</v>
      </c>
      <c r="LD1587" s="471">
        <v>55</v>
      </c>
      <c r="LE1587" s="471">
        <v>30</v>
      </c>
      <c r="LF1587" s="496">
        <v>356</v>
      </c>
      <c r="LG1587" s="262"/>
      <c r="LH1587" s="262"/>
      <c r="LI1587" s="262"/>
      <c r="LJ1587" s="262"/>
      <c r="LK1587" s="262"/>
      <c r="LL1587" s="262"/>
      <c r="LM1587" s="262"/>
      <c r="LN1587" s="262"/>
      <c r="LO1587" s="262"/>
      <c r="LP1587" s="262"/>
      <c r="LQ1587" s="262"/>
      <c r="LR1587" s="262"/>
      <c r="LS1587" s="262"/>
      <c r="LT1587" s="262"/>
      <c r="LU1587" s="262"/>
      <c r="LV1587" s="262"/>
      <c r="LW1587" s="262"/>
      <c r="LX1587" s="262"/>
      <c r="LY1587" s="262"/>
      <c r="LZ1587" s="262"/>
      <c r="MA1587" s="262"/>
      <c r="MB1587" s="262"/>
      <c r="MC1587" s="262"/>
      <c r="MD1587" s="262"/>
      <c r="ME1587" s="262"/>
      <c r="MF1587" s="262"/>
      <c r="MG1587" s="262"/>
      <c r="MH1587" s="262"/>
      <c r="MI1587" s="262"/>
      <c r="MJ1587" s="262"/>
      <c r="MK1587" s="262"/>
      <c r="ML1587" s="262"/>
      <c r="MM1587" s="262"/>
      <c r="MN1587" s="262"/>
      <c r="MO1587" s="262"/>
      <c r="MP1587" s="262"/>
      <c r="MQ1587" s="262"/>
      <c r="MR1587" s="262"/>
      <c r="MS1587" s="262"/>
      <c r="MT1587" s="262"/>
      <c r="MU1587" s="262"/>
    </row>
    <row r="1588" spans="1:359" x14ac:dyDescent="0.2">
      <c r="A1588" s="241" t="s">
        <v>576</v>
      </c>
      <c r="B1588" s="476" t="s">
        <v>1138</v>
      </c>
      <c r="C1588" s="326" t="s">
        <v>782</v>
      </c>
      <c r="D1588" s="283" t="s">
        <v>577</v>
      </c>
      <c r="E1588" s="503">
        <v>0</v>
      </c>
      <c r="F1588" s="471">
        <v>107</v>
      </c>
      <c r="G1588" s="471">
        <v>135</v>
      </c>
      <c r="H1588" s="471">
        <v>143</v>
      </c>
      <c r="I1588" s="471">
        <v>87</v>
      </c>
      <c r="J1588" s="471">
        <v>54</v>
      </c>
      <c r="K1588" s="471">
        <v>38</v>
      </c>
      <c r="L1588" s="471">
        <v>32</v>
      </c>
      <c r="M1588" s="471">
        <v>7</v>
      </c>
      <c r="N1588" s="496">
        <v>603</v>
      </c>
      <c r="O1588" s="503">
        <v>10</v>
      </c>
      <c r="P1588" s="471">
        <v>0</v>
      </c>
      <c r="Q1588" s="471">
        <v>0</v>
      </c>
      <c r="R1588" s="471">
        <v>0</v>
      </c>
      <c r="S1588" s="471">
        <v>0</v>
      </c>
      <c r="T1588" s="471">
        <v>0</v>
      </c>
      <c r="U1588" s="471">
        <v>0</v>
      </c>
      <c r="V1588" s="471">
        <v>0</v>
      </c>
      <c r="W1588" s="471">
        <v>0</v>
      </c>
      <c r="X1588" s="496">
        <v>0</v>
      </c>
      <c r="Y1588" s="503">
        <v>25</v>
      </c>
      <c r="Z1588" s="471">
        <v>0</v>
      </c>
      <c r="AA1588" s="471">
        <v>0</v>
      </c>
      <c r="AB1588" s="471">
        <v>0</v>
      </c>
      <c r="AC1588" s="471">
        <v>0</v>
      </c>
      <c r="AD1588" s="471">
        <v>0</v>
      </c>
      <c r="AE1588" s="471">
        <v>0</v>
      </c>
      <c r="AF1588" s="471">
        <v>0</v>
      </c>
      <c r="AG1588" s="471">
        <v>0</v>
      </c>
      <c r="AH1588" s="496">
        <v>0</v>
      </c>
      <c r="AI1588" s="503">
        <v>50</v>
      </c>
      <c r="AJ1588" s="471">
        <v>6</v>
      </c>
      <c r="AK1588" s="471">
        <v>11</v>
      </c>
      <c r="AL1588" s="471">
        <v>13</v>
      </c>
      <c r="AM1588" s="471">
        <v>23</v>
      </c>
      <c r="AN1588" s="471">
        <v>13</v>
      </c>
      <c r="AO1588" s="471">
        <v>13</v>
      </c>
      <c r="AP1588" s="471">
        <v>9</v>
      </c>
      <c r="AQ1588" s="471">
        <v>2</v>
      </c>
      <c r="AR1588" s="496">
        <v>90</v>
      </c>
      <c r="AS1588" s="503">
        <v>100</v>
      </c>
      <c r="AT1588" s="471">
        <v>10</v>
      </c>
      <c r="AU1588" s="471">
        <v>17</v>
      </c>
      <c r="AV1588" s="471">
        <v>23</v>
      </c>
      <c r="AW1588" s="471">
        <v>11</v>
      </c>
      <c r="AX1588" s="471">
        <v>7</v>
      </c>
      <c r="AY1588" s="471">
        <v>7</v>
      </c>
      <c r="AZ1588" s="471">
        <v>2</v>
      </c>
      <c r="BA1588" s="471">
        <v>0</v>
      </c>
      <c r="BB1588" s="496">
        <v>77</v>
      </c>
      <c r="BC1588" s="503">
        <v>0</v>
      </c>
      <c r="BD1588" s="471">
        <v>0</v>
      </c>
      <c r="BE1588" s="471">
        <v>0</v>
      </c>
      <c r="BF1588" s="471">
        <v>0</v>
      </c>
      <c r="BG1588" s="471">
        <v>0</v>
      </c>
      <c r="BH1588" s="471">
        <v>0</v>
      </c>
      <c r="BI1588" s="471">
        <v>0</v>
      </c>
      <c r="BJ1588" s="471">
        <v>0</v>
      </c>
      <c r="BK1588" s="471">
        <v>0</v>
      </c>
      <c r="BL1588" s="496">
        <v>0</v>
      </c>
      <c r="BM1588" s="471">
        <v>16</v>
      </c>
      <c r="BN1588" s="471">
        <v>28</v>
      </c>
      <c r="BO1588" s="471">
        <v>36</v>
      </c>
      <c r="BP1588" s="471">
        <v>34</v>
      </c>
      <c r="BQ1588" s="471">
        <v>20</v>
      </c>
      <c r="BR1588" s="471">
        <v>20</v>
      </c>
      <c r="BS1588" s="471">
        <v>11</v>
      </c>
      <c r="BT1588" s="471">
        <v>2</v>
      </c>
      <c r="BU1588" s="496">
        <v>167</v>
      </c>
      <c r="BV1588" s="471">
        <v>123</v>
      </c>
      <c r="BW1588" s="471">
        <v>163</v>
      </c>
      <c r="BX1588" s="471">
        <v>179</v>
      </c>
      <c r="BY1588" s="471">
        <v>121</v>
      </c>
      <c r="BZ1588" s="471">
        <v>74</v>
      </c>
      <c r="CA1588" s="471">
        <v>58</v>
      </c>
      <c r="CB1588" s="471">
        <v>43</v>
      </c>
      <c r="CC1588" s="471">
        <v>9</v>
      </c>
      <c r="CD1588" s="496">
        <v>770</v>
      </c>
      <c r="CE1588" s="503">
        <v>10</v>
      </c>
      <c r="CF1588" s="471">
        <v>0</v>
      </c>
      <c r="CG1588" s="471">
        <v>0</v>
      </c>
      <c r="CH1588" s="471">
        <v>0</v>
      </c>
      <c r="CI1588" s="471">
        <v>0</v>
      </c>
      <c r="CJ1588" s="471">
        <v>0</v>
      </c>
      <c r="CK1588" s="471">
        <v>0</v>
      </c>
      <c r="CL1588" s="471">
        <v>0</v>
      </c>
      <c r="CM1588" s="471">
        <v>0</v>
      </c>
      <c r="CN1588" s="496">
        <v>0</v>
      </c>
      <c r="CO1588" s="503">
        <v>25</v>
      </c>
      <c r="CP1588" s="471">
        <v>0</v>
      </c>
      <c r="CQ1588" s="471">
        <v>0</v>
      </c>
      <c r="CR1588" s="471">
        <v>0</v>
      </c>
      <c r="CS1588" s="471">
        <v>0</v>
      </c>
      <c r="CT1588" s="471">
        <v>0</v>
      </c>
      <c r="CU1588" s="471">
        <v>0</v>
      </c>
      <c r="CV1588" s="471">
        <v>0</v>
      </c>
      <c r="CW1588" s="471">
        <v>0</v>
      </c>
      <c r="CX1588" s="496">
        <v>0</v>
      </c>
      <c r="CY1588" s="503">
        <v>50</v>
      </c>
      <c r="CZ1588" s="471">
        <v>58</v>
      </c>
      <c r="DA1588" s="471">
        <v>25</v>
      </c>
      <c r="DB1588" s="471">
        <v>24</v>
      </c>
      <c r="DC1588" s="471">
        <v>21</v>
      </c>
      <c r="DD1588" s="471">
        <v>13</v>
      </c>
      <c r="DE1588" s="471">
        <v>12</v>
      </c>
      <c r="DF1588" s="471">
        <v>5</v>
      </c>
      <c r="DG1588" s="471">
        <v>3</v>
      </c>
      <c r="DH1588" s="496">
        <v>161</v>
      </c>
      <c r="DI1588" s="503">
        <v>100</v>
      </c>
      <c r="DJ1588" s="471">
        <v>0</v>
      </c>
      <c r="DK1588" s="471">
        <v>0</v>
      </c>
      <c r="DL1588" s="471">
        <v>0</v>
      </c>
      <c r="DM1588" s="471">
        <v>0</v>
      </c>
      <c r="DN1588" s="471">
        <v>0</v>
      </c>
      <c r="DO1588" s="471">
        <v>0</v>
      </c>
      <c r="DP1588" s="471">
        <v>0</v>
      </c>
      <c r="DQ1588" s="471">
        <v>0</v>
      </c>
      <c r="DR1588" s="496">
        <v>0</v>
      </c>
      <c r="DS1588" s="503">
        <v>0</v>
      </c>
      <c r="DT1588" s="471">
        <v>0</v>
      </c>
      <c r="DU1588" s="471">
        <v>0</v>
      </c>
      <c r="DV1588" s="471">
        <v>0</v>
      </c>
      <c r="DW1588" s="471">
        <v>0</v>
      </c>
      <c r="DX1588" s="471">
        <v>0</v>
      </c>
      <c r="DY1588" s="471">
        <v>0</v>
      </c>
      <c r="DZ1588" s="471">
        <v>0</v>
      </c>
      <c r="EA1588" s="471">
        <v>0</v>
      </c>
      <c r="EB1588" s="496">
        <v>0</v>
      </c>
      <c r="EC1588" s="471">
        <v>58</v>
      </c>
      <c r="ED1588" s="471">
        <v>25</v>
      </c>
      <c r="EE1588" s="471">
        <v>24</v>
      </c>
      <c r="EF1588" s="471">
        <v>21</v>
      </c>
      <c r="EG1588" s="471">
        <v>13</v>
      </c>
      <c r="EH1588" s="471">
        <v>12</v>
      </c>
      <c r="EI1588" s="471">
        <v>5</v>
      </c>
      <c r="EJ1588" s="471">
        <v>3</v>
      </c>
      <c r="EK1588" s="496">
        <v>161</v>
      </c>
      <c r="EL1588" s="518">
        <v>50</v>
      </c>
      <c r="EM1588" s="471">
        <v>9</v>
      </c>
      <c r="EN1588" s="471">
        <v>3</v>
      </c>
      <c r="EO1588" s="471">
        <v>5</v>
      </c>
      <c r="EP1588" s="471">
        <v>8</v>
      </c>
      <c r="EQ1588" s="471">
        <v>1</v>
      </c>
      <c r="ER1588" s="471">
        <v>1</v>
      </c>
      <c r="ES1588" s="471">
        <v>1</v>
      </c>
      <c r="ET1588" s="471">
        <v>0</v>
      </c>
      <c r="EU1588" s="496">
        <v>28</v>
      </c>
      <c r="EV1588" s="503">
        <v>100</v>
      </c>
      <c r="EW1588" s="471">
        <v>0</v>
      </c>
      <c r="EX1588" s="471">
        <v>0</v>
      </c>
      <c r="EY1588" s="471">
        <v>0</v>
      </c>
      <c r="EZ1588" s="471">
        <v>0</v>
      </c>
      <c r="FA1588" s="471">
        <v>0</v>
      </c>
      <c r="FB1588" s="471">
        <v>0</v>
      </c>
      <c r="FC1588" s="471">
        <v>0</v>
      </c>
      <c r="FD1588" s="471">
        <v>0</v>
      </c>
      <c r="FE1588" s="496">
        <v>0</v>
      </c>
      <c r="FF1588" s="503">
        <v>150</v>
      </c>
      <c r="FG1588" s="471">
        <v>0</v>
      </c>
      <c r="FH1588" s="471">
        <v>0</v>
      </c>
      <c r="FI1588" s="471">
        <v>0</v>
      </c>
      <c r="FJ1588" s="471">
        <v>0</v>
      </c>
      <c r="FK1588" s="471">
        <v>0</v>
      </c>
      <c r="FL1588" s="471">
        <v>0</v>
      </c>
      <c r="FM1588" s="471">
        <v>0</v>
      </c>
      <c r="FN1588" s="471">
        <v>0</v>
      </c>
      <c r="FO1588" s="496">
        <v>0</v>
      </c>
      <c r="FP1588" s="503">
        <v>200</v>
      </c>
      <c r="FQ1588" s="471">
        <v>0</v>
      </c>
      <c r="FR1588" s="471">
        <v>0</v>
      </c>
      <c r="FS1588" s="471">
        <v>0</v>
      </c>
      <c r="FT1588" s="471">
        <v>0</v>
      </c>
      <c r="FU1588" s="471">
        <v>0</v>
      </c>
      <c r="FV1588" s="471">
        <v>0</v>
      </c>
      <c r="FW1588" s="471">
        <v>0</v>
      </c>
      <c r="FX1588" s="471">
        <v>0</v>
      </c>
      <c r="FY1588" s="496">
        <v>0</v>
      </c>
      <c r="FZ1588" s="503">
        <v>0</v>
      </c>
      <c r="GA1588" s="471">
        <v>0</v>
      </c>
      <c r="GB1588" s="471">
        <v>0</v>
      </c>
      <c r="GC1588" s="471">
        <v>0</v>
      </c>
      <c r="GD1588" s="471">
        <v>0</v>
      </c>
      <c r="GE1588" s="471">
        <v>0</v>
      </c>
      <c r="GF1588" s="471">
        <v>0</v>
      </c>
      <c r="GG1588" s="471">
        <v>0</v>
      </c>
      <c r="GH1588" s="471">
        <v>0</v>
      </c>
      <c r="GI1588" s="496">
        <v>0</v>
      </c>
      <c r="GJ1588" s="471">
        <v>9</v>
      </c>
      <c r="GK1588" s="471">
        <v>3</v>
      </c>
      <c r="GL1588" s="471">
        <v>5</v>
      </c>
      <c r="GM1588" s="471">
        <v>8</v>
      </c>
      <c r="GN1588" s="471">
        <v>1</v>
      </c>
      <c r="GO1588" s="471">
        <v>1</v>
      </c>
      <c r="GP1588" s="471">
        <v>1</v>
      </c>
      <c r="GQ1588" s="471">
        <v>0</v>
      </c>
      <c r="GR1588" s="496">
        <v>28</v>
      </c>
      <c r="GS1588" s="503">
        <v>100</v>
      </c>
      <c r="GT1588" s="471">
        <v>0</v>
      </c>
      <c r="GU1588" s="471">
        <v>0</v>
      </c>
      <c r="GV1588" s="471">
        <v>0</v>
      </c>
      <c r="GW1588" s="471">
        <v>0</v>
      </c>
      <c r="GX1588" s="471">
        <v>0</v>
      </c>
      <c r="GY1588" s="471">
        <v>0</v>
      </c>
      <c r="GZ1588" s="471">
        <v>0</v>
      </c>
      <c r="HA1588" s="471">
        <v>0</v>
      </c>
      <c r="HB1588" s="496">
        <v>0</v>
      </c>
      <c r="HC1588" s="503">
        <v>150</v>
      </c>
      <c r="HD1588" s="471">
        <v>0</v>
      </c>
      <c r="HE1588" s="471">
        <v>0</v>
      </c>
      <c r="HF1588" s="471">
        <v>0</v>
      </c>
      <c r="HG1588" s="471">
        <v>0</v>
      </c>
      <c r="HH1588" s="471">
        <v>0</v>
      </c>
      <c r="HI1588" s="471">
        <v>0</v>
      </c>
      <c r="HJ1588" s="471">
        <v>0</v>
      </c>
      <c r="HK1588" s="471">
        <v>0</v>
      </c>
      <c r="HL1588" s="496">
        <v>0</v>
      </c>
      <c r="HM1588" s="503">
        <v>200</v>
      </c>
      <c r="HN1588" s="471">
        <v>0</v>
      </c>
      <c r="HO1588" s="471">
        <v>0</v>
      </c>
      <c r="HP1588" s="471">
        <v>0</v>
      </c>
      <c r="HQ1588" s="471">
        <v>0</v>
      </c>
      <c r="HR1588" s="471">
        <v>0</v>
      </c>
      <c r="HS1588" s="471">
        <v>0</v>
      </c>
      <c r="HT1588" s="471">
        <v>0</v>
      </c>
      <c r="HU1588" s="471">
        <v>0</v>
      </c>
      <c r="HV1588" s="496">
        <v>0</v>
      </c>
      <c r="HW1588" s="503">
        <v>250</v>
      </c>
      <c r="HX1588" s="471">
        <v>0</v>
      </c>
      <c r="HY1588" s="471">
        <v>0</v>
      </c>
      <c r="HZ1588" s="471">
        <v>0</v>
      </c>
      <c r="IA1588" s="471">
        <v>0</v>
      </c>
      <c r="IB1588" s="471">
        <v>0</v>
      </c>
      <c r="IC1588" s="471">
        <v>0</v>
      </c>
      <c r="ID1588" s="471">
        <v>0</v>
      </c>
      <c r="IE1588" s="471">
        <v>0</v>
      </c>
      <c r="IF1588" s="496">
        <v>0</v>
      </c>
      <c r="IG1588" s="503">
        <v>300</v>
      </c>
      <c r="IH1588" s="471">
        <v>0</v>
      </c>
      <c r="II1588" s="471">
        <v>0</v>
      </c>
      <c r="IJ1588" s="471">
        <v>0</v>
      </c>
      <c r="IK1588" s="471">
        <v>0</v>
      </c>
      <c r="IL1588" s="471">
        <v>0</v>
      </c>
      <c r="IM1588" s="471">
        <v>0</v>
      </c>
      <c r="IN1588" s="471">
        <v>0</v>
      </c>
      <c r="IO1588" s="471">
        <v>0</v>
      </c>
      <c r="IP1588" s="496">
        <v>0</v>
      </c>
      <c r="IQ1588" s="503">
        <v>50</v>
      </c>
      <c r="IR1588" s="471">
        <v>3</v>
      </c>
      <c r="IS1588" s="471">
        <v>4</v>
      </c>
      <c r="IT1588" s="471">
        <v>5</v>
      </c>
      <c r="IU1588" s="471">
        <v>5</v>
      </c>
      <c r="IV1588" s="471">
        <v>2</v>
      </c>
      <c r="IW1588" s="471">
        <v>0</v>
      </c>
      <c r="IX1588" s="471">
        <v>2</v>
      </c>
      <c r="IY1588" s="471">
        <v>0</v>
      </c>
      <c r="IZ1588" s="496">
        <v>21</v>
      </c>
      <c r="JA1588" s="471">
        <v>3</v>
      </c>
      <c r="JB1588" s="471">
        <v>4</v>
      </c>
      <c r="JC1588" s="471">
        <v>5</v>
      </c>
      <c r="JD1588" s="471">
        <v>5</v>
      </c>
      <c r="JE1588" s="471">
        <v>2</v>
      </c>
      <c r="JF1588" s="471">
        <v>0</v>
      </c>
      <c r="JG1588" s="471">
        <v>2</v>
      </c>
      <c r="JH1588" s="471">
        <v>0</v>
      </c>
      <c r="JI1588" s="471">
        <v>21</v>
      </c>
      <c r="JJ1588" s="503">
        <v>0</v>
      </c>
      <c r="JK1588" s="471">
        <v>72</v>
      </c>
      <c r="JL1588" s="471">
        <v>65</v>
      </c>
      <c r="JM1588" s="471">
        <v>90</v>
      </c>
      <c r="JN1588" s="471">
        <v>142</v>
      </c>
      <c r="JO1588" s="471">
        <v>78</v>
      </c>
      <c r="JP1588" s="471">
        <v>84</v>
      </c>
      <c r="JQ1588" s="471">
        <v>85</v>
      </c>
      <c r="JR1588" s="471">
        <v>27</v>
      </c>
      <c r="JS1588" s="496">
        <v>643</v>
      </c>
      <c r="JT1588" s="503">
        <v>10</v>
      </c>
      <c r="JU1588" s="471">
        <v>0</v>
      </c>
      <c r="JV1588" s="471">
        <v>0</v>
      </c>
      <c r="JW1588" s="471">
        <v>0</v>
      </c>
      <c r="JX1588" s="471">
        <v>0</v>
      </c>
      <c r="JY1588" s="471">
        <v>0</v>
      </c>
      <c r="JZ1588" s="471">
        <v>0</v>
      </c>
      <c r="KA1588" s="471">
        <v>0</v>
      </c>
      <c r="KB1588" s="471">
        <v>0</v>
      </c>
      <c r="KC1588" s="496">
        <v>0</v>
      </c>
      <c r="KD1588" s="503">
        <v>50</v>
      </c>
      <c r="KE1588" s="471">
        <v>56</v>
      </c>
      <c r="KF1588" s="471">
        <v>1</v>
      </c>
      <c r="KG1588" s="471">
        <v>1</v>
      </c>
      <c r="KH1588" s="471">
        <v>1</v>
      </c>
      <c r="KI1588" s="471">
        <v>4</v>
      </c>
      <c r="KJ1588" s="471">
        <v>0</v>
      </c>
      <c r="KK1588" s="471">
        <v>1</v>
      </c>
      <c r="KL1588" s="471">
        <v>0</v>
      </c>
      <c r="KM1588" s="496">
        <v>64</v>
      </c>
      <c r="KN1588" s="503">
        <v>0</v>
      </c>
      <c r="KO1588" s="471">
        <v>0</v>
      </c>
      <c r="KP1588" s="471">
        <v>0</v>
      </c>
      <c r="KQ1588" s="471">
        <v>0</v>
      </c>
      <c r="KR1588" s="471">
        <v>0</v>
      </c>
      <c r="KS1588" s="471">
        <v>0</v>
      </c>
      <c r="KT1588" s="471">
        <v>0</v>
      </c>
      <c r="KU1588" s="471">
        <v>0</v>
      </c>
      <c r="KV1588" s="471">
        <v>0</v>
      </c>
      <c r="KW1588" s="496">
        <v>0</v>
      </c>
      <c r="KX1588" s="471">
        <v>128</v>
      </c>
      <c r="KY1588" s="471">
        <v>66</v>
      </c>
      <c r="KZ1588" s="471">
        <v>91</v>
      </c>
      <c r="LA1588" s="471">
        <v>143</v>
      </c>
      <c r="LB1588" s="471">
        <v>82</v>
      </c>
      <c r="LC1588" s="471">
        <v>84</v>
      </c>
      <c r="LD1588" s="471">
        <v>86</v>
      </c>
      <c r="LE1588" s="471">
        <v>27</v>
      </c>
      <c r="LF1588" s="496">
        <v>707</v>
      </c>
      <c r="LG1588" s="262"/>
      <c r="LH1588" s="262"/>
      <c r="LI1588" s="262"/>
      <c r="LJ1588" s="262"/>
      <c r="LK1588" s="262"/>
      <c r="LL1588" s="262"/>
      <c r="LM1588" s="262"/>
      <c r="LN1588" s="262"/>
      <c r="LO1588" s="262"/>
      <c r="LP1588" s="262"/>
      <c r="LQ1588" s="262"/>
      <c r="LR1588" s="262"/>
      <c r="LS1588" s="262"/>
      <c r="LT1588" s="262"/>
      <c r="LU1588" s="262"/>
      <c r="LV1588" s="262"/>
      <c r="LW1588" s="262"/>
      <c r="LX1588" s="262"/>
      <c r="LY1588" s="262"/>
      <c r="LZ1588" s="262"/>
      <c r="MA1588" s="262"/>
      <c r="MB1588" s="262"/>
      <c r="MC1588" s="262"/>
      <c r="MD1588" s="262"/>
      <c r="ME1588" s="262"/>
      <c r="MF1588" s="262"/>
      <c r="MG1588" s="262"/>
      <c r="MH1588" s="262"/>
      <c r="MI1588" s="262"/>
      <c r="MJ1588" s="262"/>
      <c r="MK1588" s="262"/>
      <c r="ML1588" s="262"/>
      <c r="MM1588" s="262"/>
      <c r="MN1588" s="262"/>
      <c r="MO1588" s="262"/>
      <c r="MP1588" s="262"/>
      <c r="MQ1588" s="262"/>
      <c r="MR1588" s="262"/>
      <c r="MS1588" s="262"/>
      <c r="MT1588" s="262"/>
      <c r="MU1588" s="262"/>
    </row>
    <row r="1589" spans="1:359" x14ac:dyDescent="0.2">
      <c r="A1589" s="241" t="s">
        <v>578</v>
      </c>
      <c r="B1589" s="476" t="s">
        <v>1139</v>
      </c>
      <c r="C1589" s="326" t="s">
        <v>626</v>
      </c>
      <c r="D1589" s="283" t="s">
        <v>579</v>
      </c>
      <c r="E1589" s="503">
        <v>0</v>
      </c>
      <c r="F1589" s="471">
        <v>280</v>
      </c>
      <c r="G1589" s="471">
        <v>84</v>
      </c>
      <c r="H1589" s="471">
        <v>144</v>
      </c>
      <c r="I1589" s="471">
        <v>83</v>
      </c>
      <c r="J1589" s="471">
        <v>37</v>
      </c>
      <c r="K1589" s="471">
        <v>26</v>
      </c>
      <c r="L1589" s="471">
        <v>30</v>
      </c>
      <c r="M1589" s="471">
        <v>6</v>
      </c>
      <c r="N1589" s="496">
        <v>690</v>
      </c>
      <c r="O1589" s="503">
        <v>10</v>
      </c>
      <c r="P1589" s="471">
        <v>0</v>
      </c>
      <c r="Q1589" s="471">
        <v>0</v>
      </c>
      <c r="R1589" s="471">
        <v>0</v>
      </c>
      <c r="S1589" s="471">
        <v>0</v>
      </c>
      <c r="T1589" s="471">
        <v>0</v>
      </c>
      <c r="U1589" s="471">
        <v>0</v>
      </c>
      <c r="V1589" s="471">
        <v>0</v>
      </c>
      <c r="W1589" s="471">
        <v>0</v>
      </c>
      <c r="X1589" s="496">
        <v>0</v>
      </c>
      <c r="Y1589" s="503">
        <v>25</v>
      </c>
      <c r="Z1589" s="471">
        <v>0</v>
      </c>
      <c r="AA1589" s="471">
        <v>0</v>
      </c>
      <c r="AB1589" s="471">
        <v>0</v>
      </c>
      <c r="AC1589" s="471">
        <v>0</v>
      </c>
      <c r="AD1589" s="471">
        <v>0</v>
      </c>
      <c r="AE1589" s="471">
        <v>0</v>
      </c>
      <c r="AF1589" s="471">
        <v>0</v>
      </c>
      <c r="AG1589" s="471">
        <v>0</v>
      </c>
      <c r="AH1589" s="496">
        <v>0</v>
      </c>
      <c r="AI1589" s="503">
        <v>50</v>
      </c>
      <c r="AJ1589" s="471">
        <v>0</v>
      </c>
      <c r="AK1589" s="471">
        <v>0</v>
      </c>
      <c r="AL1589" s="471">
        <v>0</v>
      </c>
      <c r="AM1589" s="471">
        <v>0</v>
      </c>
      <c r="AN1589" s="471">
        <v>0</v>
      </c>
      <c r="AO1589" s="471">
        <v>0</v>
      </c>
      <c r="AP1589" s="471">
        <v>0</v>
      </c>
      <c r="AQ1589" s="471">
        <v>0</v>
      </c>
      <c r="AR1589" s="496">
        <v>0</v>
      </c>
      <c r="AS1589" s="503">
        <v>100</v>
      </c>
      <c r="AT1589" s="471">
        <v>5</v>
      </c>
      <c r="AU1589" s="471">
        <v>10</v>
      </c>
      <c r="AV1589" s="471">
        <v>27</v>
      </c>
      <c r="AW1589" s="471">
        <v>6</v>
      </c>
      <c r="AX1589" s="471">
        <v>4</v>
      </c>
      <c r="AY1589" s="471">
        <v>3</v>
      </c>
      <c r="AZ1589" s="471">
        <v>2</v>
      </c>
      <c r="BA1589" s="471">
        <v>0</v>
      </c>
      <c r="BB1589" s="496">
        <v>57</v>
      </c>
      <c r="BC1589" s="503">
        <v>0</v>
      </c>
      <c r="BD1589" s="471">
        <v>0</v>
      </c>
      <c r="BE1589" s="471">
        <v>0</v>
      </c>
      <c r="BF1589" s="471">
        <v>0</v>
      </c>
      <c r="BG1589" s="471">
        <v>0</v>
      </c>
      <c r="BH1589" s="471">
        <v>0</v>
      </c>
      <c r="BI1589" s="471">
        <v>0</v>
      </c>
      <c r="BJ1589" s="471">
        <v>0</v>
      </c>
      <c r="BK1589" s="471">
        <v>0</v>
      </c>
      <c r="BL1589" s="496">
        <v>0</v>
      </c>
      <c r="BM1589" s="471">
        <v>5</v>
      </c>
      <c r="BN1589" s="471">
        <v>10</v>
      </c>
      <c r="BO1589" s="471">
        <v>27</v>
      </c>
      <c r="BP1589" s="471">
        <v>6</v>
      </c>
      <c r="BQ1589" s="471">
        <v>4</v>
      </c>
      <c r="BR1589" s="471">
        <v>3</v>
      </c>
      <c r="BS1589" s="471">
        <v>2</v>
      </c>
      <c r="BT1589" s="471">
        <v>0</v>
      </c>
      <c r="BU1589" s="496">
        <v>57</v>
      </c>
      <c r="BV1589" s="471">
        <v>285</v>
      </c>
      <c r="BW1589" s="471">
        <v>94</v>
      </c>
      <c r="BX1589" s="471">
        <v>171</v>
      </c>
      <c r="BY1589" s="471">
        <v>89</v>
      </c>
      <c r="BZ1589" s="471">
        <v>41</v>
      </c>
      <c r="CA1589" s="471">
        <v>29</v>
      </c>
      <c r="CB1589" s="471">
        <v>32</v>
      </c>
      <c r="CC1589" s="471">
        <v>6</v>
      </c>
      <c r="CD1589" s="496">
        <v>747</v>
      </c>
      <c r="CE1589" s="503">
        <v>10</v>
      </c>
      <c r="CF1589" s="471">
        <v>0</v>
      </c>
      <c r="CG1589" s="471">
        <v>0</v>
      </c>
      <c r="CH1589" s="471">
        <v>0</v>
      </c>
      <c r="CI1589" s="471">
        <v>0</v>
      </c>
      <c r="CJ1589" s="471">
        <v>0</v>
      </c>
      <c r="CK1589" s="471">
        <v>0</v>
      </c>
      <c r="CL1589" s="471">
        <v>0</v>
      </c>
      <c r="CM1589" s="471">
        <v>0</v>
      </c>
      <c r="CN1589" s="496">
        <v>0</v>
      </c>
      <c r="CO1589" s="503">
        <v>25</v>
      </c>
      <c r="CP1589" s="471">
        <v>0</v>
      </c>
      <c r="CQ1589" s="471">
        <v>0</v>
      </c>
      <c r="CR1589" s="471">
        <v>0</v>
      </c>
      <c r="CS1589" s="471">
        <v>0</v>
      </c>
      <c r="CT1589" s="471">
        <v>0</v>
      </c>
      <c r="CU1589" s="471">
        <v>0</v>
      </c>
      <c r="CV1589" s="471">
        <v>0</v>
      </c>
      <c r="CW1589" s="471">
        <v>0</v>
      </c>
      <c r="CX1589" s="496">
        <v>0</v>
      </c>
      <c r="CY1589" s="503">
        <v>50</v>
      </c>
      <c r="CZ1589" s="471">
        <v>0</v>
      </c>
      <c r="DA1589" s="471">
        <v>0</v>
      </c>
      <c r="DB1589" s="471">
        <v>0</v>
      </c>
      <c r="DC1589" s="471">
        <v>0</v>
      </c>
      <c r="DD1589" s="471">
        <v>0</v>
      </c>
      <c r="DE1589" s="471">
        <v>0</v>
      </c>
      <c r="DF1589" s="471">
        <v>0</v>
      </c>
      <c r="DG1589" s="471">
        <v>0</v>
      </c>
      <c r="DH1589" s="496">
        <v>0</v>
      </c>
      <c r="DI1589" s="503">
        <v>100</v>
      </c>
      <c r="DJ1589" s="471">
        <v>15</v>
      </c>
      <c r="DK1589" s="471">
        <v>13</v>
      </c>
      <c r="DL1589" s="471">
        <v>17</v>
      </c>
      <c r="DM1589" s="471">
        <v>5</v>
      </c>
      <c r="DN1589" s="471">
        <v>5</v>
      </c>
      <c r="DO1589" s="471">
        <v>5</v>
      </c>
      <c r="DP1589" s="471">
        <v>3</v>
      </c>
      <c r="DQ1589" s="471">
        <v>0</v>
      </c>
      <c r="DR1589" s="496">
        <v>63</v>
      </c>
      <c r="DS1589" s="503">
        <v>0</v>
      </c>
      <c r="DT1589" s="471">
        <v>0</v>
      </c>
      <c r="DU1589" s="471">
        <v>0</v>
      </c>
      <c r="DV1589" s="471">
        <v>0</v>
      </c>
      <c r="DW1589" s="471">
        <v>0</v>
      </c>
      <c r="DX1589" s="471">
        <v>0</v>
      </c>
      <c r="DY1589" s="471">
        <v>0</v>
      </c>
      <c r="DZ1589" s="471">
        <v>0</v>
      </c>
      <c r="EA1589" s="471">
        <v>0</v>
      </c>
      <c r="EB1589" s="496">
        <v>0</v>
      </c>
      <c r="EC1589" s="471">
        <v>15</v>
      </c>
      <c r="ED1589" s="471">
        <v>13</v>
      </c>
      <c r="EE1589" s="471">
        <v>17</v>
      </c>
      <c r="EF1589" s="471">
        <v>5</v>
      </c>
      <c r="EG1589" s="471">
        <v>5</v>
      </c>
      <c r="EH1589" s="471">
        <v>5</v>
      </c>
      <c r="EI1589" s="471">
        <v>3</v>
      </c>
      <c r="EJ1589" s="471">
        <v>0</v>
      </c>
      <c r="EK1589" s="496">
        <v>63</v>
      </c>
      <c r="EL1589" s="518">
        <v>50</v>
      </c>
      <c r="EM1589" s="471">
        <v>0</v>
      </c>
      <c r="EN1589" s="471">
        <v>0</v>
      </c>
      <c r="EO1589" s="471">
        <v>0</v>
      </c>
      <c r="EP1589" s="471">
        <v>0</v>
      </c>
      <c r="EQ1589" s="471">
        <v>0</v>
      </c>
      <c r="ER1589" s="471">
        <v>0</v>
      </c>
      <c r="ES1589" s="471">
        <v>0</v>
      </c>
      <c r="ET1589" s="471">
        <v>0</v>
      </c>
      <c r="EU1589" s="496">
        <v>0</v>
      </c>
      <c r="EV1589" s="503">
        <v>100</v>
      </c>
      <c r="EW1589" s="471">
        <v>0</v>
      </c>
      <c r="EX1589" s="471">
        <v>0</v>
      </c>
      <c r="EY1589" s="471">
        <v>0</v>
      </c>
      <c r="EZ1589" s="471">
        <v>0</v>
      </c>
      <c r="FA1589" s="471">
        <v>0</v>
      </c>
      <c r="FB1589" s="471">
        <v>0</v>
      </c>
      <c r="FC1589" s="471">
        <v>0</v>
      </c>
      <c r="FD1589" s="471">
        <v>0</v>
      </c>
      <c r="FE1589" s="496">
        <v>0</v>
      </c>
      <c r="FF1589" s="503">
        <v>150</v>
      </c>
      <c r="FG1589" s="471">
        <v>0</v>
      </c>
      <c r="FH1589" s="471">
        <v>0</v>
      </c>
      <c r="FI1589" s="471">
        <v>0</v>
      </c>
      <c r="FJ1589" s="471">
        <v>0</v>
      </c>
      <c r="FK1589" s="471">
        <v>0</v>
      </c>
      <c r="FL1589" s="471">
        <v>0</v>
      </c>
      <c r="FM1589" s="471">
        <v>0</v>
      </c>
      <c r="FN1589" s="471">
        <v>0</v>
      </c>
      <c r="FO1589" s="496">
        <v>0</v>
      </c>
      <c r="FP1589" s="503">
        <v>200</v>
      </c>
      <c r="FQ1589" s="471">
        <v>1</v>
      </c>
      <c r="FR1589" s="471">
        <v>2</v>
      </c>
      <c r="FS1589" s="471">
        <v>7</v>
      </c>
      <c r="FT1589" s="471">
        <v>0</v>
      </c>
      <c r="FU1589" s="471">
        <v>3</v>
      </c>
      <c r="FV1589" s="471">
        <v>1</v>
      </c>
      <c r="FW1589" s="471">
        <v>0</v>
      </c>
      <c r="FX1589" s="471">
        <v>0</v>
      </c>
      <c r="FY1589" s="496">
        <v>14</v>
      </c>
      <c r="FZ1589" s="503">
        <v>0</v>
      </c>
      <c r="GA1589" s="471">
        <v>0</v>
      </c>
      <c r="GB1589" s="471">
        <v>0</v>
      </c>
      <c r="GC1589" s="471">
        <v>0</v>
      </c>
      <c r="GD1589" s="471">
        <v>0</v>
      </c>
      <c r="GE1589" s="471">
        <v>0</v>
      </c>
      <c r="GF1589" s="471">
        <v>0</v>
      </c>
      <c r="GG1589" s="471">
        <v>0</v>
      </c>
      <c r="GH1589" s="471">
        <v>0</v>
      </c>
      <c r="GI1589" s="496">
        <v>0</v>
      </c>
      <c r="GJ1589" s="471">
        <v>1</v>
      </c>
      <c r="GK1589" s="471">
        <v>2</v>
      </c>
      <c r="GL1589" s="471">
        <v>7</v>
      </c>
      <c r="GM1589" s="471">
        <v>0</v>
      </c>
      <c r="GN1589" s="471">
        <v>3</v>
      </c>
      <c r="GO1589" s="471">
        <v>1</v>
      </c>
      <c r="GP1589" s="471">
        <v>0</v>
      </c>
      <c r="GQ1589" s="471">
        <v>0</v>
      </c>
      <c r="GR1589" s="496">
        <v>14</v>
      </c>
      <c r="GS1589" s="503">
        <v>100</v>
      </c>
      <c r="GT1589" s="471">
        <v>0</v>
      </c>
      <c r="GU1589" s="471">
        <v>0</v>
      </c>
      <c r="GV1589" s="471">
        <v>0</v>
      </c>
      <c r="GW1589" s="471">
        <v>0</v>
      </c>
      <c r="GX1589" s="471">
        <v>0</v>
      </c>
      <c r="GY1589" s="471">
        <v>0</v>
      </c>
      <c r="GZ1589" s="471">
        <v>0</v>
      </c>
      <c r="HA1589" s="471">
        <v>0</v>
      </c>
      <c r="HB1589" s="496">
        <v>0</v>
      </c>
      <c r="HC1589" s="503">
        <v>150</v>
      </c>
      <c r="HD1589" s="471">
        <v>0</v>
      </c>
      <c r="HE1589" s="471">
        <v>0</v>
      </c>
      <c r="HF1589" s="471">
        <v>0</v>
      </c>
      <c r="HG1589" s="471">
        <v>0</v>
      </c>
      <c r="HH1589" s="471">
        <v>0</v>
      </c>
      <c r="HI1589" s="471">
        <v>0</v>
      </c>
      <c r="HJ1589" s="471">
        <v>0</v>
      </c>
      <c r="HK1589" s="471">
        <v>0</v>
      </c>
      <c r="HL1589" s="496">
        <v>0</v>
      </c>
      <c r="HM1589" s="503">
        <v>200</v>
      </c>
      <c r="HN1589" s="471">
        <v>0</v>
      </c>
      <c r="HO1589" s="471">
        <v>0</v>
      </c>
      <c r="HP1589" s="471">
        <v>0</v>
      </c>
      <c r="HQ1589" s="471">
        <v>0</v>
      </c>
      <c r="HR1589" s="471">
        <v>0</v>
      </c>
      <c r="HS1589" s="471">
        <v>0</v>
      </c>
      <c r="HT1589" s="471">
        <v>0</v>
      </c>
      <c r="HU1589" s="471">
        <v>0</v>
      </c>
      <c r="HV1589" s="496">
        <v>0</v>
      </c>
      <c r="HW1589" s="503">
        <v>250</v>
      </c>
      <c r="HX1589" s="471">
        <v>0</v>
      </c>
      <c r="HY1589" s="471">
        <v>0</v>
      </c>
      <c r="HZ1589" s="471">
        <v>0</v>
      </c>
      <c r="IA1589" s="471">
        <v>0</v>
      </c>
      <c r="IB1589" s="471">
        <v>0</v>
      </c>
      <c r="IC1589" s="471">
        <v>0</v>
      </c>
      <c r="ID1589" s="471">
        <v>0</v>
      </c>
      <c r="IE1589" s="471">
        <v>0</v>
      </c>
      <c r="IF1589" s="496">
        <v>0</v>
      </c>
      <c r="IG1589" s="503">
        <v>300</v>
      </c>
      <c r="IH1589" s="471">
        <v>0</v>
      </c>
      <c r="II1589" s="471">
        <v>1</v>
      </c>
      <c r="IJ1589" s="471">
        <v>2</v>
      </c>
      <c r="IK1589" s="471">
        <v>2</v>
      </c>
      <c r="IL1589" s="471">
        <v>1</v>
      </c>
      <c r="IM1589" s="471">
        <v>0</v>
      </c>
      <c r="IN1589" s="471">
        <v>0</v>
      </c>
      <c r="IO1589" s="471">
        <v>0</v>
      </c>
      <c r="IP1589" s="496">
        <v>6</v>
      </c>
      <c r="IQ1589" s="503">
        <v>0</v>
      </c>
      <c r="IR1589" s="471">
        <v>0</v>
      </c>
      <c r="IS1589" s="471">
        <v>0</v>
      </c>
      <c r="IT1589" s="471">
        <v>0</v>
      </c>
      <c r="IU1589" s="471">
        <v>0</v>
      </c>
      <c r="IV1589" s="471">
        <v>0</v>
      </c>
      <c r="IW1589" s="471">
        <v>0</v>
      </c>
      <c r="IX1589" s="471">
        <v>0</v>
      </c>
      <c r="IY1589" s="471">
        <v>0</v>
      </c>
      <c r="IZ1589" s="496">
        <v>0</v>
      </c>
      <c r="JA1589" s="471">
        <v>0</v>
      </c>
      <c r="JB1589" s="471">
        <v>1</v>
      </c>
      <c r="JC1589" s="471">
        <v>2</v>
      </c>
      <c r="JD1589" s="471">
        <v>2</v>
      </c>
      <c r="JE1589" s="471">
        <v>1</v>
      </c>
      <c r="JF1589" s="471">
        <v>0</v>
      </c>
      <c r="JG1589" s="471">
        <v>0</v>
      </c>
      <c r="JH1589" s="471">
        <v>0</v>
      </c>
      <c r="JI1589" s="471">
        <v>6</v>
      </c>
      <c r="JJ1589" s="503">
        <v>0</v>
      </c>
      <c r="JK1589" s="471">
        <v>20</v>
      </c>
      <c r="JL1589" s="471">
        <v>86</v>
      </c>
      <c r="JM1589" s="471">
        <v>203</v>
      </c>
      <c r="JN1589" s="471">
        <v>85</v>
      </c>
      <c r="JO1589" s="471">
        <v>83</v>
      </c>
      <c r="JP1589" s="471">
        <v>21</v>
      </c>
      <c r="JQ1589" s="471">
        <v>19</v>
      </c>
      <c r="JR1589" s="471">
        <v>9</v>
      </c>
      <c r="JS1589" s="496">
        <v>526</v>
      </c>
      <c r="JT1589" s="503">
        <v>10</v>
      </c>
      <c r="JU1589" s="471">
        <v>0</v>
      </c>
      <c r="JV1589" s="471">
        <v>0</v>
      </c>
      <c r="JW1589" s="471">
        <v>0</v>
      </c>
      <c r="JX1589" s="471">
        <v>0</v>
      </c>
      <c r="JY1589" s="471">
        <v>0</v>
      </c>
      <c r="JZ1589" s="471">
        <v>0</v>
      </c>
      <c r="KA1589" s="471">
        <v>0</v>
      </c>
      <c r="KB1589" s="471">
        <v>0</v>
      </c>
      <c r="KC1589" s="496">
        <v>0</v>
      </c>
      <c r="KD1589" s="503">
        <v>50</v>
      </c>
      <c r="KE1589" s="471">
        <v>1</v>
      </c>
      <c r="KF1589" s="471">
        <v>2</v>
      </c>
      <c r="KG1589" s="471">
        <v>0</v>
      </c>
      <c r="KH1589" s="471">
        <v>0</v>
      </c>
      <c r="KI1589" s="471">
        <v>0</v>
      </c>
      <c r="KJ1589" s="471">
        <v>1</v>
      </c>
      <c r="KK1589" s="471">
        <v>0</v>
      </c>
      <c r="KL1589" s="471">
        <v>0</v>
      </c>
      <c r="KM1589" s="496">
        <v>4</v>
      </c>
      <c r="KN1589" s="503">
        <v>0</v>
      </c>
      <c r="KO1589" s="471">
        <v>0</v>
      </c>
      <c r="KP1589" s="471">
        <v>0</v>
      </c>
      <c r="KQ1589" s="471">
        <v>0</v>
      </c>
      <c r="KR1589" s="471">
        <v>0</v>
      </c>
      <c r="KS1589" s="471">
        <v>0</v>
      </c>
      <c r="KT1589" s="471">
        <v>0</v>
      </c>
      <c r="KU1589" s="471">
        <v>0</v>
      </c>
      <c r="KV1589" s="471">
        <v>0</v>
      </c>
      <c r="KW1589" s="496">
        <v>0</v>
      </c>
      <c r="KX1589" s="471">
        <v>21</v>
      </c>
      <c r="KY1589" s="471">
        <v>88</v>
      </c>
      <c r="KZ1589" s="471">
        <v>203</v>
      </c>
      <c r="LA1589" s="471">
        <v>85</v>
      </c>
      <c r="LB1589" s="471">
        <v>83</v>
      </c>
      <c r="LC1589" s="471">
        <v>22</v>
      </c>
      <c r="LD1589" s="471">
        <v>19</v>
      </c>
      <c r="LE1589" s="471">
        <v>9</v>
      </c>
      <c r="LF1589" s="496">
        <v>530</v>
      </c>
      <c r="LG1589" s="262"/>
      <c r="LH1589" s="262"/>
      <c r="LI1589" s="262"/>
      <c r="LJ1589" s="262"/>
      <c r="LK1589" s="262"/>
      <c r="LL1589" s="262"/>
      <c r="LM1589" s="262"/>
      <c r="LN1589" s="262"/>
      <c r="LO1589" s="262"/>
      <c r="LP1589" s="262"/>
      <c r="LQ1589" s="262"/>
      <c r="LR1589" s="262"/>
      <c r="LS1589" s="262"/>
      <c r="LT1589" s="262"/>
      <c r="LU1589" s="262"/>
      <c r="LV1589" s="262"/>
      <c r="LW1589" s="262"/>
      <c r="LX1589" s="262"/>
      <c r="LY1589" s="262"/>
      <c r="LZ1589" s="262"/>
      <c r="MA1589" s="262"/>
      <c r="MB1589" s="262"/>
      <c r="MC1589" s="262"/>
      <c r="MD1589" s="262"/>
      <c r="ME1589" s="262"/>
      <c r="MF1589" s="262"/>
      <c r="MG1589" s="262"/>
      <c r="MH1589" s="262"/>
      <c r="MI1589" s="262"/>
      <c r="MJ1589" s="262"/>
      <c r="MK1589" s="262"/>
      <c r="ML1589" s="262"/>
      <c r="MM1589" s="262"/>
      <c r="MN1589" s="262"/>
      <c r="MO1589" s="262"/>
      <c r="MP1589" s="262"/>
      <c r="MQ1589" s="262"/>
      <c r="MR1589" s="262"/>
      <c r="MS1589" s="262"/>
      <c r="MT1589" s="262"/>
      <c r="MU1589" s="262"/>
    </row>
    <row r="1590" spans="1:359" x14ac:dyDescent="0.2">
      <c r="A1590" s="241" t="s">
        <v>580</v>
      </c>
      <c r="B1590" s="476" t="s">
        <v>1140</v>
      </c>
      <c r="C1590" s="326" t="s">
        <v>782</v>
      </c>
      <c r="D1590" s="283" t="s">
        <v>1141</v>
      </c>
      <c r="E1590" s="503">
        <v>0</v>
      </c>
      <c r="F1590" s="471">
        <v>78</v>
      </c>
      <c r="G1590" s="471">
        <v>187</v>
      </c>
      <c r="H1590" s="471">
        <v>341</v>
      </c>
      <c r="I1590" s="471">
        <v>160</v>
      </c>
      <c r="J1590" s="471">
        <v>105</v>
      </c>
      <c r="K1590" s="471">
        <v>47</v>
      </c>
      <c r="L1590" s="471">
        <v>36</v>
      </c>
      <c r="M1590" s="471">
        <v>11</v>
      </c>
      <c r="N1590" s="496">
        <v>965</v>
      </c>
      <c r="O1590" s="503">
        <v>10</v>
      </c>
      <c r="P1590" s="471">
        <v>0</v>
      </c>
      <c r="Q1590" s="471">
        <v>0</v>
      </c>
      <c r="R1590" s="471">
        <v>0</v>
      </c>
      <c r="S1590" s="471">
        <v>0</v>
      </c>
      <c r="T1590" s="471">
        <v>0</v>
      </c>
      <c r="U1590" s="471">
        <v>0</v>
      </c>
      <c r="V1590" s="471">
        <v>0</v>
      </c>
      <c r="W1590" s="471">
        <v>0</v>
      </c>
      <c r="X1590" s="496">
        <v>0</v>
      </c>
      <c r="Y1590" s="503">
        <v>25</v>
      </c>
      <c r="Z1590" s="471">
        <v>0</v>
      </c>
      <c r="AA1590" s="471">
        <v>0</v>
      </c>
      <c r="AB1590" s="471">
        <v>0</v>
      </c>
      <c r="AC1590" s="471">
        <v>0</v>
      </c>
      <c r="AD1590" s="471">
        <v>0</v>
      </c>
      <c r="AE1590" s="471">
        <v>0</v>
      </c>
      <c r="AF1590" s="471">
        <v>0</v>
      </c>
      <c r="AG1590" s="471">
        <v>0</v>
      </c>
      <c r="AH1590" s="496">
        <v>0</v>
      </c>
      <c r="AI1590" s="503">
        <v>50</v>
      </c>
      <c r="AJ1590" s="471">
        <v>0</v>
      </c>
      <c r="AK1590" s="471">
        <v>0</v>
      </c>
      <c r="AL1590" s="471">
        <v>0</v>
      </c>
      <c r="AM1590" s="471">
        <v>0</v>
      </c>
      <c r="AN1590" s="471">
        <v>0</v>
      </c>
      <c r="AO1590" s="471">
        <v>0</v>
      </c>
      <c r="AP1590" s="471">
        <v>0</v>
      </c>
      <c r="AQ1590" s="471">
        <v>0</v>
      </c>
      <c r="AR1590" s="496">
        <v>0</v>
      </c>
      <c r="AS1590" s="503">
        <v>100</v>
      </c>
      <c r="AT1590" s="471">
        <v>0</v>
      </c>
      <c r="AU1590" s="471">
        <v>0</v>
      </c>
      <c r="AV1590" s="471">
        <v>0</v>
      </c>
      <c r="AW1590" s="471">
        <v>0</v>
      </c>
      <c r="AX1590" s="471">
        <v>0</v>
      </c>
      <c r="AY1590" s="471">
        <v>0</v>
      </c>
      <c r="AZ1590" s="471">
        <v>0</v>
      </c>
      <c r="BA1590" s="471">
        <v>0</v>
      </c>
      <c r="BB1590" s="496">
        <v>0</v>
      </c>
      <c r="BC1590" s="503">
        <v>0</v>
      </c>
      <c r="BD1590" s="471">
        <v>0</v>
      </c>
      <c r="BE1590" s="471">
        <v>0</v>
      </c>
      <c r="BF1590" s="471">
        <v>0</v>
      </c>
      <c r="BG1590" s="471">
        <v>0</v>
      </c>
      <c r="BH1590" s="471">
        <v>0</v>
      </c>
      <c r="BI1590" s="471">
        <v>0</v>
      </c>
      <c r="BJ1590" s="471">
        <v>0</v>
      </c>
      <c r="BK1590" s="471">
        <v>0</v>
      </c>
      <c r="BL1590" s="496">
        <v>0</v>
      </c>
      <c r="BM1590" s="471">
        <v>0</v>
      </c>
      <c r="BN1590" s="471">
        <v>0</v>
      </c>
      <c r="BO1590" s="471">
        <v>0</v>
      </c>
      <c r="BP1590" s="471">
        <v>0</v>
      </c>
      <c r="BQ1590" s="471">
        <v>0</v>
      </c>
      <c r="BR1590" s="471">
        <v>0</v>
      </c>
      <c r="BS1590" s="471">
        <v>0</v>
      </c>
      <c r="BT1590" s="471">
        <v>0</v>
      </c>
      <c r="BU1590" s="496">
        <v>0</v>
      </c>
      <c r="BV1590" s="471">
        <v>78</v>
      </c>
      <c r="BW1590" s="471">
        <v>187</v>
      </c>
      <c r="BX1590" s="471">
        <v>341</v>
      </c>
      <c r="BY1590" s="471">
        <v>160</v>
      </c>
      <c r="BZ1590" s="471">
        <v>105</v>
      </c>
      <c r="CA1590" s="471">
        <v>47</v>
      </c>
      <c r="CB1590" s="471">
        <v>36</v>
      </c>
      <c r="CC1590" s="471">
        <v>11</v>
      </c>
      <c r="CD1590" s="496">
        <v>965</v>
      </c>
      <c r="CE1590" s="503">
        <v>10</v>
      </c>
      <c r="CF1590" s="471">
        <v>0</v>
      </c>
      <c r="CG1590" s="471">
        <v>0</v>
      </c>
      <c r="CH1590" s="471">
        <v>0</v>
      </c>
      <c r="CI1590" s="471">
        <v>0</v>
      </c>
      <c r="CJ1590" s="471">
        <v>0</v>
      </c>
      <c r="CK1590" s="471">
        <v>0</v>
      </c>
      <c r="CL1590" s="471">
        <v>0</v>
      </c>
      <c r="CM1590" s="471">
        <v>0</v>
      </c>
      <c r="CN1590" s="496">
        <v>0</v>
      </c>
      <c r="CO1590" s="503">
        <v>25</v>
      </c>
      <c r="CP1590" s="471">
        <v>0</v>
      </c>
      <c r="CQ1590" s="471">
        <v>0</v>
      </c>
      <c r="CR1590" s="471">
        <v>0</v>
      </c>
      <c r="CS1590" s="471">
        <v>0</v>
      </c>
      <c r="CT1590" s="471">
        <v>0</v>
      </c>
      <c r="CU1590" s="471">
        <v>0</v>
      </c>
      <c r="CV1590" s="471">
        <v>0</v>
      </c>
      <c r="CW1590" s="471">
        <v>0</v>
      </c>
      <c r="CX1590" s="496">
        <v>0</v>
      </c>
      <c r="CY1590" s="503">
        <v>50</v>
      </c>
      <c r="CZ1590" s="471">
        <v>0</v>
      </c>
      <c r="DA1590" s="471">
        <v>0</v>
      </c>
      <c r="DB1590" s="471">
        <v>1</v>
      </c>
      <c r="DC1590" s="471">
        <v>0</v>
      </c>
      <c r="DD1590" s="471">
        <v>0</v>
      </c>
      <c r="DE1590" s="471">
        <v>0</v>
      </c>
      <c r="DF1590" s="471">
        <v>0</v>
      </c>
      <c r="DG1590" s="471">
        <v>0</v>
      </c>
      <c r="DH1590" s="496">
        <v>1</v>
      </c>
      <c r="DI1590" s="503">
        <v>100</v>
      </c>
      <c r="DJ1590" s="471">
        <v>8</v>
      </c>
      <c r="DK1590" s="471">
        <v>20</v>
      </c>
      <c r="DL1590" s="471">
        <v>15</v>
      </c>
      <c r="DM1590" s="471">
        <v>19</v>
      </c>
      <c r="DN1590" s="471">
        <v>7</v>
      </c>
      <c r="DO1590" s="471">
        <v>5</v>
      </c>
      <c r="DP1590" s="471">
        <v>3</v>
      </c>
      <c r="DQ1590" s="471">
        <v>0</v>
      </c>
      <c r="DR1590" s="496">
        <v>77</v>
      </c>
      <c r="DS1590" s="503">
        <v>0</v>
      </c>
      <c r="DT1590" s="471">
        <v>0</v>
      </c>
      <c r="DU1590" s="471">
        <v>0</v>
      </c>
      <c r="DV1590" s="471">
        <v>0</v>
      </c>
      <c r="DW1590" s="471">
        <v>0</v>
      </c>
      <c r="DX1590" s="471">
        <v>0</v>
      </c>
      <c r="DY1590" s="471">
        <v>0</v>
      </c>
      <c r="DZ1590" s="471">
        <v>0</v>
      </c>
      <c r="EA1590" s="471">
        <v>0</v>
      </c>
      <c r="EB1590" s="496">
        <v>0</v>
      </c>
      <c r="EC1590" s="471">
        <v>8</v>
      </c>
      <c r="ED1590" s="471">
        <v>20</v>
      </c>
      <c r="EE1590" s="471">
        <v>16</v>
      </c>
      <c r="EF1590" s="471">
        <v>19</v>
      </c>
      <c r="EG1590" s="471">
        <v>7</v>
      </c>
      <c r="EH1590" s="471">
        <v>5</v>
      </c>
      <c r="EI1590" s="471">
        <v>3</v>
      </c>
      <c r="EJ1590" s="471">
        <v>0</v>
      </c>
      <c r="EK1590" s="496">
        <v>78</v>
      </c>
      <c r="EL1590" s="518">
        <v>50</v>
      </c>
      <c r="EM1590" s="471">
        <v>0</v>
      </c>
      <c r="EN1590" s="471">
        <v>0</v>
      </c>
      <c r="EO1590" s="471">
        <v>0</v>
      </c>
      <c r="EP1590" s="471">
        <v>0</v>
      </c>
      <c r="EQ1590" s="471">
        <v>0</v>
      </c>
      <c r="ER1590" s="471">
        <v>0</v>
      </c>
      <c r="ES1590" s="471">
        <v>0</v>
      </c>
      <c r="ET1590" s="471">
        <v>0</v>
      </c>
      <c r="EU1590" s="496">
        <v>0</v>
      </c>
      <c r="EV1590" s="503">
        <v>100</v>
      </c>
      <c r="EW1590" s="471">
        <v>0</v>
      </c>
      <c r="EX1590" s="471">
        <v>0</v>
      </c>
      <c r="EY1590" s="471">
        <v>0</v>
      </c>
      <c r="EZ1590" s="471">
        <v>0</v>
      </c>
      <c r="FA1590" s="471">
        <v>0</v>
      </c>
      <c r="FB1590" s="471">
        <v>0</v>
      </c>
      <c r="FC1590" s="471">
        <v>0</v>
      </c>
      <c r="FD1590" s="471">
        <v>0</v>
      </c>
      <c r="FE1590" s="496">
        <v>0</v>
      </c>
      <c r="FF1590" s="503">
        <v>150</v>
      </c>
      <c r="FG1590" s="471">
        <v>0</v>
      </c>
      <c r="FH1590" s="471">
        <v>0</v>
      </c>
      <c r="FI1590" s="471">
        <v>0</v>
      </c>
      <c r="FJ1590" s="471">
        <v>0</v>
      </c>
      <c r="FK1590" s="471">
        <v>0</v>
      </c>
      <c r="FL1590" s="471">
        <v>0</v>
      </c>
      <c r="FM1590" s="471">
        <v>0</v>
      </c>
      <c r="FN1590" s="471">
        <v>0</v>
      </c>
      <c r="FO1590" s="496">
        <v>0</v>
      </c>
      <c r="FP1590" s="503">
        <v>200</v>
      </c>
      <c r="FQ1590" s="471">
        <v>2</v>
      </c>
      <c r="FR1590" s="471">
        <v>6</v>
      </c>
      <c r="FS1590" s="471">
        <v>8</v>
      </c>
      <c r="FT1590" s="471">
        <v>2</v>
      </c>
      <c r="FU1590" s="471">
        <v>0</v>
      </c>
      <c r="FV1590" s="471">
        <v>1</v>
      </c>
      <c r="FW1590" s="471">
        <v>0</v>
      </c>
      <c r="FX1590" s="471">
        <v>0</v>
      </c>
      <c r="FY1590" s="496">
        <v>19</v>
      </c>
      <c r="FZ1590" s="503">
        <v>0</v>
      </c>
      <c r="GA1590" s="471">
        <v>0</v>
      </c>
      <c r="GB1590" s="471">
        <v>0</v>
      </c>
      <c r="GC1590" s="471">
        <v>0</v>
      </c>
      <c r="GD1590" s="471">
        <v>0</v>
      </c>
      <c r="GE1590" s="471">
        <v>0</v>
      </c>
      <c r="GF1590" s="471">
        <v>0</v>
      </c>
      <c r="GG1590" s="471">
        <v>0</v>
      </c>
      <c r="GH1590" s="471">
        <v>0</v>
      </c>
      <c r="GI1590" s="496">
        <v>0</v>
      </c>
      <c r="GJ1590" s="471">
        <v>2</v>
      </c>
      <c r="GK1590" s="471">
        <v>6</v>
      </c>
      <c r="GL1590" s="471">
        <v>8</v>
      </c>
      <c r="GM1590" s="471">
        <v>2</v>
      </c>
      <c r="GN1590" s="471">
        <v>0</v>
      </c>
      <c r="GO1590" s="471">
        <v>1</v>
      </c>
      <c r="GP1590" s="471">
        <v>0</v>
      </c>
      <c r="GQ1590" s="471">
        <v>0</v>
      </c>
      <c r="GR1590" s="496">
        <v>19</v>
      </c>
      <c r="GS1590" s="503">
        <v>100</v>
      </c>
      <c r="GT1590" s="471">
        <v>0</v>
      </c>
      <c r="GU1590" s="471">
        <v>0</v>
      </c>
      <c r="GV1590" s="471">
        <v>0</v>
      </c>
      <c r="GW1590" s="471">
        <v>0</v>
      </c>
      <c r="GX1590" s="471">
        <v>0</v>
      </c>
      <c r="GY1590" s="471">
        <v>0</v>
      </c>
      <c r="GZ1590" s="471">
        <v>0</v>
      </c>
      <c r="HA1590" s="471">
        <v>0</v>
      </c>
      <c r="HB1590" s="496">
        <v>0</v>
      </c>
      <c r="HC1590" s="503">
        <v>150</v>
      </c>
      <c r="HD1590" s="471">
        <v>0</v>
      </c>
      <c r="HE1590" s="471">
        <v>0</v>
      </c>
      <c r="HF1590" s="471">
        <v>0</v>
      </c>
      <c r="HG1590" s="471">
        <v>0</v>
      </c>
      <c r="HH1590" s="471">
        <v>0</v>
      </c>
      <c r="HI1590" s="471">
        <v>0</v>
      </c>
      <c r="HJ1590" s="471">
        <v>0</v>
      </c>
      <c r="HK1590" s="471">
        <v>0</v>
      </c>
      <c r="HL1590" s="496">
        <v>0</v>
      </c>
      <c r="HM1590" s="503">
        <v>200</v>
      </c>
      <c r="HN1590" s="471">
        <v>0</v>
      </c>
      <c r="HO1590" s="471">
        <v>0</v>
      </c>
      <c r="HP1590" s="471">
        <v>0</v>
      </c>
      <c r="HQ1590" s="471">
        <v>0</v>
      </c>
      <c r="HR1590" s="471">
        <v>0</v>
      </c>
      <c r="HS1590" s="471">
        <v>0</v>
      </c>
      <c r="HT1590" s="471">
        <v>0</v>
      </c>
      <c r="HU1590" s="471">
        <v>0</v>
      </c>
      <c r="HV1590" s="496">
        <v>0</v>
      </c>
      <c r="HW1590" s="503">
        <v>250</v>
      </c>
      <c r="HX1590" s="471">
        <v>0</v>
      </c>
      <c r="HY1590" s="471">
        <v>0</v>
      </c>
      <c r="HZ1590" s="471">
        <v>0</v>
      </c>
      <c r="IA1590" s="471">
        <v>0</v>
      </c>
      <c r="IB1590" s="471">
        <v>0</v>
      </c>
      <c r="IC1590" s="471">
        <v>0</v>
      </c>
      <c r="ID1590" s="471">
        <v>0</v>
      </c>
      <c r="IE1590" s="471">
        <v>0</v>
      </c>
      <c r="IF1590" s="496">
        <v>0</v>
      </c>
      <c r="IG1590" s="503">
        <v>300</v>
      </c>
      <c r="IH1590" s="471">
        <v>1</v>
      </c>
      <c r="II1590" s="471">
        <v>5</v>
      </c>
      <c r="IJ1590" s="471">
        <v>5</v>
      </c>
      <c r="IK1590" s="471">
        <v>2</v>
      </c>
      <c r="IL1590" s="471">
        <v>1</v>
      </c>
      <c r="IM1590" s="471">
        <v>0</v>
      </c>
      <c r="IN1590" s="471">
        <v>0</v>
      </c>
      <c r="IO1590" s="471">
        <v>1</v>
      </c>
      <c r="IP1590" s="496">
        <v>15</v>
      </c>
      <c r="IQ1590" s="503">
        <v>50</v>
      </c>
      <c r="IR1590" s="471">
        <v>0</v>
      </c>
      <c r="IS1590" s="471">
        <v>0</v>
      </c>
      <c r="IT1590" s="471">
        <v>1</v>
      </c>
      <c r="IU1590" s="471">
        <v>1</v>
      </c>
      <c r="IV1590" s="471">
        <v>0</v>
      </c>
      <c r="IW1590" s="471">
        <v>0</v>
      </c>
      <c r="IX1590" s="471">
        <v>0</v>
      </c>
      <c r="IY1590" s="471">
        <v>0</v>
      </c>
      <c r="IZ1590" s="496">
        <v>2</v>
      </c>
      <c r="JA1590" s="471">
        <v>1</v>
      </c>
      <c r="JB1590" s="471">
        <v>5</v>
      </c>
      <c r="JC1590" s="471">
        <v>6</v>
      </c>
      <c r="JD1590" s="471">
        <v>3</v>
      </c>
      <c r="JE1590" s="471">
        <v>1</v>
      </c>
      <c r="JF1590" s="471">
        <v>0</v>
      </c>
      <c r="JG1590" s="471">
        <v>0</v>
      </c>
      <c r="JH1590" s="471">
        <v>1</v>
      </c>
      <c r="JI1590" s="471">
        <v>17</v>
      </c>
      <c r="JJ1590" s="503">
        <v>0</v>
      </c>
      <c r="JK1590" s="471">
        <v>20</v>
      </c>
      <c r="JL1590" s="471">
        <v>20</v>
      </c>
      <c r="JM1590" s="471">
        <v>41</v>
      </c>
      <c r="JN1590" s="471">
        <v>39</v>
      </c>
      <c r="JO1590" s="471">
        <v>39</v>
      </c>
      <c r="JP1590" s="471">
        <v>28</v>
      </c>
      <c r="JQ1590" s="471">
        <v>38</v>
      </c>
      <c r="JR1590" s="471">
        <v>22</v>
      </c>
      <c r="JS1590" s="496">
        <v>247</v>
      </c>
      <c r="JT1590" s="503">
        <v>10</v>
      </c>
      <c r="JU1590" s="471">
        <v>0</v>
      </c>
      <c r="JV1590" s="471">
        <v>0</v>
      </c>
      <c r="JW1590" s="471">
        <v>0</v>
      </c>
      <c r="JX1590" s="471">
        <v>0</v>
      </c>
      <c r="JY1590" s="471">
        <v>0</v>
      </c>
      <c r="JZ1590" s="471">
        <v>0</v>
      </c>
      <c r="KA1590" s="471">
        <v>0</v>
      </c>
      <c r="KB1590" s="471">
        <v>0</v>
      </c>
      <c r="KC1590" s="496">
        <v>0</v>
      </c>
      <c r="KD1590" s="503">
        <v>50</v>
      </c>
      <c r="KE1590" s="471">
        <v>0</v>
      </c>
      <c r="KF1590" s="471">
        <v>0</v>
      </c>
      <c r="KG1590" s="471">
        <v>0</v>
      </c>
      <c r="KH1590" s="471">
        <v>0</v>
      </c>
      <c r="KI1590" s="471">
        <v>0</v>
      </c>
      <c r="KJ1590" s="471">
        <v>0</v>
      </c>
      <c r="KK1590" s="471">
        <v>0</v>
      </c>
      <c r="KL1590" s="471">
        <v>0</v>
      </c>
      <c r="KM1590" s="496">
        <v>0</v>
      </c>
      <c r="KN1590" s="503">
        <v>0</v>
      </c>
      <c r="KO1590" s="471">
        <v>0</v>
      </c>
      <c r="KP1590" s="471">
        <v>0</v>
      </c>
      <c r="KQ1590" s="471">
        <v>0</v>
      </c>
      <c r="KR1590" s="471">
        <v>0</v>
      </c>
      <c r="KS1590" s="471">
        <v>0</v>
      </c>
      <c r="KT1590" s="471">
        <v>0</v>
      </c>
      <c r="KU1590" s="471">
        <v>0</v>
      </c>
      <c r="KV1590" s="471">
        <v>0</v>
      </c>
      <c r="KW1590" s="496">
        <v>0</v>
      </c>
      <c r="KX1590" s="471">
        <v>20</v>
      </c>
      <c r="KY1590" s="471">
        <v>20</v>
      </c>
      <c r="KZ1590" s="471">
        <v>41</v>
      </c>
      <c r="LA1590" s="471">
        <v>39</v>
      </c>
      <c r="LB1590" s="471">
        <v>39</v>
      </c>
      <c r="LC1590" s="471">
        <v>28</v>
      </c>
      <c r="LD1590" s="471">
        <v>38</v>
      </c>
      <c r="LE1590" s="471">
        <v>22</v>
      </c>
      <c r="LF1590" s="496">
        <v>247</v>
      </c>
      <c r="LG1590" s="262"/>
      <c r="LH1590" s="262"/>
      <c r="LI1590" s="262"/>
      <c r="LJ1590" s="262"/>
      <c r="LK1590" s="262"/>
      <c r="LL1590" s="262"/>
      <c r="LM1590" s="262"/>
      <c r="LN1590" s="262"/>
      <c r="LO1590" s="262"/>
      <c r="LP1590" s="262"/>
      <c r="LQ1590" s="262"/>
      <c r="LR1590" s="262"/>
      <c r="LS1590" s="262"/>
      <c r="LT1590" s="262"/>
      <c r="LU1590" s="262"/>
      <c r="LV1590" s="262"/>
      <c r="LW1590" s="262"/>
      <c r="LX1590" s="262"/>
      <c r="LY1590" s="262"/>
      <c r="LZ1590" s="262"/>
      <c r="MA1590" s="262"/>
      <c r="MB1590" s="262"/>
      <c r="MC1590" s="262"/>
      <c r="MD1590" s="262"/>
      <c r="ME1590" s="262"/>
      <c r="MF1590" s="262"/>
      <c r="MG1590" s="262"/>
      <c r="MH1590" s="262"/>
      <c r="MI1590" s="262"/>
      <c r="MJ1590" s="262"/>
      <c r="MK1590" s="262"/>
      <c r="ML1590" s="262"/>
      <c r="MM1590" s="262"/>
      <c r="MN1590" s="262"/>
      <c r="MO1590" s="262"/>
      <c r="MP1590" s="262"/>
      <c r="MQ1590" s="262"/>
      <c r="MR1590" s="262"/>
      <c r="MS1590" s="262"/>
      <c r="MT1590" s="262"/>
      <c r="MU1590" s="262"/>
    </row>
    <row r="1591" spans="1:359" x14ac:dyDescent="0.2">
      <c r="A1591" s="241" t="s">
        <v>581</v>
      </c>
      <c r="B1591" s="476" t="s">
        <v>1142</v>
      </c>
      <c r="C1591" s="326" t="s">
        <v>801</v>
      </c>
      <c r="D1591" s="283" t="s">
        <v>582</v>
      </c>
      <c r="E1591" s="503">
        <v>0</v>
      </c>
      <c r="F1591" s="471">
        <v>38</v>
      </c>
      <c r="G1591" s="471">
        <v>38</v>
      </c>
      <c r="H1591" s="471">
        <v>26</v>
      </c>
      <c r="I1591" s="471">
        <v>23</v>
      </c>
      <c r="J1591" s="471">
        <v>12</v>
      </c>
      <c r="K1591" s="471">
        <v>6</v>
      </c>
      <c r="L1591" s="471">
        <v>2</v>
      </c>
      <c r="M1591" s="471">
        <v>0</v>
      </c>
      <c r="N1591" s="496">
        <v>145</v>
      </c>
      <c r="O1591" s="503">
        <v>10</v>
      </c>
      <c r="P1591" s="471">
        <v>0</v>
      </c>
      <c r="Q1591" s="471">
        <v>0</v>
      </c>
      <c r="R1591" s="471">
        <v>0</v>
      </c>
      <c r="S1591" s="471">
        <v>0</v>
      </c>
      <c r="T1591" s="471">
        <v>0</v>
      </c>
      <c r="U1591" s="471">
        <v>0</v>
      </c>
      <c r="V1591" s="471">
        <v>0</v>
      </c>
      <c r="W1591" s="471">
        <v>0</v>
      </c>
      <c r="X1591" s="496">
        <v>0</v>
      </c>
      <c r="Y1591" s="503">
        <v>25</v>
      </c>
      <c r="Z1591" s="471">
        <v>0</v>
      </c>
      <c r="AA1591" s="471">
        <v>0</v>
      </c>
      <c r="AB1591" s="471">
        <v>0</v>
      </c>
      <c r="AC1591" s="471">
        <v>0</v>
      </c>
      <c r="AD1591" s="471">
        <v>0</v>
      </c>
      <c r="AE1591" s="471">
        <v>0</v>
      </c>
      <c r="AF1591" s="471">
        <v>0</v>
      </c>
      <c r="AG1591" s="471">
        <v>0</v>
      </c>
      <c r="AH1591" s="496">
        <v>0</v>
      </c>
      <c r="AI1591" s="503">
        <v>50</v>
      </c>
      <c r="AJ1591" s="471">
        <v>8</v>
      </c>
      <c r="AK1591" s="471">
        <v>6</v>
      </c>
      <c r="AL1591" s="471">
        <v>5</v>
      </c>
      <c r="AM1591" s="471">
        <v>3</v>
      </c>
      <c r="AN1591" s="471">
        <v>3</v>
      </c>
      <c r="AO1591" s="471">
        <v>1</v>
      </c>
      <c r="AP1591" s="471">
        <v>1</v>
      </c>
      <c r="AQ1591" s="471">
        <v>0</v>
      </c>
      <c r="AR1591" s="496">
        <v>27</v>
      </c>
      <c r="AS1591" s="503">
        <v>100</v>
      </c>
      <c r="AT1591" s="471">
        <v>7</v>
      </c>
      <c r="AU1591" s="471">
        <v>14</v>
      </c>
      <c r="AV1591" s="471">
        <v>8</v>
      </c>
      <c r="AW1591" s="471">
        <v>3</v>
      </c>
      <c r="AX1591" s="471">
        <v>2</v>
      </c>
      <c r="AY1591" s="471">
        <v>0</v>
      </c>
      <c r="AZ1591" s="471">
        <v>2</v>
      </c>
      <c r="BA1591" s="471">
        <v>0</v>
      </c>
      <c r="BB1591" s="496">
        <v>36</v>
      </c>
      <c r="BC1591" s="503">
        <v>0</v>
      </c>
      <c r="BD1591" s="471">
        <v>0</v>
      </c>
      <c r="BE1591" s="471">
        <v>0</v>
      </c>
      <c r="BF1591" s="471">
        <v>0</v>
      </c>
      <c r="BG1591" s="471">
        <v>0</v>
      </c>
      <c r="BH1591" s="471">
        <v>0</v>
      </c>
      <c r="BI1591" s="471">
        <v>0</v>
      </c>
      <c r="BJ1591" s="471">
        <v>0</v>
      </c>
      <c r="BK1591" s="471">
        <v>0</v>
      </c>
      <c r="BL1591" s="496">
        <v>0</v>
      </c>
      <c r="BM1591" s="471">
        <v>15</v>
      </c>
      <c r="BN1591" s="471">
        <v>20</v>
      </c>
      <c r="BO1591" s="471">
        <v>13</v>
      </c>
      <c r="BP1591" s="471">
        <v>6</v>
      </c>
      <c r="BQ1591" s="471">
        <v>5</v>
      </c>
      <c r="BR1591" s="471">
        <v>1</v>
      </c>
      <c r="BS1591" s="471">
        <v>3</v>
      </c>
      <c r="BT1591" s="471">
        <v>0</v>
      </c>
      <c r="BU1591" s="496">
        <v>63</v>
      </c>
      <c r="BV1591" s="471">
        <v>53</v>
      </c>
      <c r="BW1591" s="471">
        <v>58</v>
      </c>
      <c r="BX1591" s="471">
        <v>39</v>
      </c>
      <c r="BY1591" s="471">
        <v>29</v>
      </c>
      <c r="BZ1591" s="471">
        <v>17</v>
      </c>
      <c r="CA1591" s="471">
        <v>7</v>
      </c>
      <c r="CB1591" s="471">
        <v>5</v>
      </c>
      <c r="CC1591" s="471">
        <v>0</v>
      </c>
      <c r="CD1591" s="496">
        <v>208</v>
      </c>
      <c r="CE1591" s="503">
        <v>10</v>
      </c>
      <c r="CF1591" s="471">
        <v>0</v>
      </c>
      <c r="CG1591" s="471">
        <v>0</v>
      </c>
      <c r="CH1591" s="471">
        <v>0</v>
      </c>
      <c r="CI1591" s="471">
        <v>0</v>
      </c>
      <c r="CJ1591" s="471">
        <v>0</v>
      </c>
      <c r="CK1591" s="471">
        <v>0</v>
      </c>
      <c r="CL1591" s="471">
        <v>0</v>
      </c>
      <c r="CM1591" s="471">
        <v>0</v>
      </c>
      <c r="CN1591" s="496">
        <v>0</v>
      </c>
      <c r="CO1591" s="503">
        <v>25</v>
      </c>
      <c r="CP1591" s="471">
        <v>0</v>
      </c>
      <c r="CQ1591" s="471">
        <v>0</v>
      </c>
      <c r="CR1591" s="471">
        <v>0</v>
      </c>
      <c r="CS1591" s="471">
        <v>0</v>
      </c>
      <c r="CT1591" s="471">
        <v>0</v>
      </c>
      <c r="CU1591" s="471">
        <v>0</v>
      </c>
      <c r="CV1591" s="471">
        <v>0</v>
      </c>
      <c r="CW1591" s="471">
        <v>0</v>
      </c>
      <c r="CX1591" s="496">
        <v>0</v>
      </c>
      <c r="CY1591" s="503">
        <v>50</v>
      </c>
      <c r="CZ1591" s="471">
        <v>0</v>
      </c>
      <c r="DA1591" s="471">
        <v>0</v>
      </c>
      <c r="DB1591" s="471">
        <v>0</v>
      </c>
      <c r="DC1591" s="471">
        <v>0</v>
      </c>
      <c r="DD1591" s="471">
        <v>0</v>
      </c>
      <c r="DE1591" s="471">
        <v>0</v>
      </c>
      <c r="DF1591" s="471">
        <v>0</v>
      </c>
      <c r="DG1591" s="471">
        <v>0</v>
      </c>
      <c r="DH1591" s="496">
        <v>0</v>
      </c>
      <c r="DI1591" s="503">
        <v>100</v>
      </c>
      <c r="DJ1591" s="471">
        <v>16</v>
      </c>
      <c r="DK1591" s="471">
        <v>6</v>
      </c>
      <c r="DL1591" s="471">
        <v>3</v>
      </c>
      <c r="DM1591" s="471">
        <v>2</v>
      </c>
      <c r="DN1591" s="471">
        <v>2</v>
      </c>
      <c r="DO1591" s="471">
        <v>0</v>
      </c>
      <c r="DP1591" s="471">
        <v>2</v>
      </c>
      <c r="DQ1591" s="471">
        <v>0</v>
      </c>
      <c r="DR1591" s="496">
        <v>31</v>
      </c>
      <c r="DS1591" s="503">
        <v>0</v>
      </c>
      <c r="DT1591" s="471">
        <v>0</v>
      </c>
      <c r="DU1591" s="471">
        <v>0</v>
      </c>
      <c r="DV1591" s="471">
        <v>0</v>
      </c>
      <c r="DW1591" s="471">
        <v>0</v>
      </c>
      <c r="DX1591" s="471">
        <v>0</v>
      </c>
      <c r="DY1591" s="471">
        <v>0</v>
      </c>
      <c r="DZ1591" s="471">
        <v>0</v>
      </c>
      <c r="EA1591" s="471">
        <v>0</v>
      </c>
      <c r="EB1591" s="496">
        <v>0</v>
      </c>
      <c r="EC1591" s="471">
        <v>16</v>
      </c>
      <c r="ED1591" s="471">
        <v>6</v>
      </c>
      <c r="EE1591" s="471">
        <v>3</v>
      </c>
      <c r="EF1591" s="471">
        <v>2</v>
      </c>
      <c r="EG1591" s="471">
        <v>2</v>
      </c>
      <c r="EH1591" s="471">
        <v>0</v>
      </c>
      <c r="EI1591" s="471">
        <v>2</v>
      </c>
      <c r="EJ1591" s="471">
        <v>0</v>
      </c>
      <c r="EK1591" s="496">
        <v>31</v>
      </c>
      <c r="EL1591" s="518">
        <v>50</v>
      </c>
      <c r="EM1591" s="471">
        <v>0</v>
      </c>
      <c r="EN1591" s="471">
        <v>0</v>
      </c>
      <c r="EO1591" s="471">
        <v>0</v>
      </c>
      <c r="EP1591" s="471">
        <v>0</v>
      </c>
      <c r="EQ1591" s="471">
        <v>0</v>
      </c>
      <c r="ER1591" s="471">
        <v>0</v>
      </c>
      <c r="ES1591" s="471">
        <v>0</v>
      </c>
      <c r="ET1591" s="471">
        <v>0</v>
      </c>
      <c r="EU1591" s="496">
        <v>0</v>
      </c>
      <c r="EV1591" s="503">
        <v>100</v>
      </c>
      <c r="EW1591" s="471">
        <v>0</v>
      </c>
      <c r="EX1591" s="471">
        <v>0</v>
      </c>
      <c r="EY1591" s="471">
        <v>0</v>
      </c>
      <c r="EZ1591" s="471">
        <v>0</v>
      </c>
      <c r="FA1591" s="471">
        <v>0</v>
      </c>
      <c r="FB1591" s="471">
        <v>0</v>
      </c>
      <c r="FC1591" s="471">
        <v>0</v>
      </c>
      <c r="FD1591" s="471">
        <v>0</v>
      </c>
      <c r="FE1591" s="496">
        <v>0</v>
      </c>
      <c r="FF1591" s="503">
        <v>150</v>
      </c>
      <c r="FG1591" s="471">
        <v>0</v>
      </c>
      <c r="FH1591" s="471">
        <v>0</v>
      </c>
      <c r="FI1591" s="471">
        <v>0</v>
      </c>
      <c r="FJ1591" s="471">
        <v>0</v>
      </c>
      <c r="FK1591" s="471">
        <v>0</v>
      </c>
      <c r="FL1591" s="471">
        <v>0</v>
      </c>
      <c r="FM1591" s="471">
        <v>0</v>
      </c>
      <c r="FN1591" s="471">
        <v>0</v>
      </c>
      <c r="FO1591" s="496">
        <v>0</v>
      </c>
      <c r="FP1591" s="503">
        <v>200</v>
      </c>
      <c r="FQ1591" s="471">
        <v>0</v>
      </c>
      <c r="FR1591" s="471">
        <v>0</v>
      </c>
      <c r="FS1591" s="471">
        <v>0</v>
      </c>
      <c r="FT1591" s="471">
        <v>1</v>
      </c>
      <c r="FU1591" s="471">
        <v>0</v>
      </c>
      <c r="FV1591" s="471">
        <v>0</v>
      </c>
      <c r="FW1591" s="471">
        <v>0</v>
      </c>
      <c r="FX1591" s="471">
        <v>0</v>
      </c>
      <c r="FY1591" s="496">
        <v>1</v>
      </c>
      <c r="FZ1591" s="503">
        <v>0</v>
      </c>
      <c r="GA1591" s="471">
        <v>0</v>
      </c>
      <c r="GB1591" s="471">
        <v>0</v>
      </c>
      <c r="GC1591" s="471">
        <v>0</v>
      </c>
      <c r="GD1591" s="471">
        <v>0</v>
      </c>
      <c r="GE1591" s="471">
        <v>0</v>
      </c>
      <c r="GF1591" s="471">
        <v>0</v>
      </c>
      <c r="GG1591" s="471">
        <v>0</v>
      </c>
      <c r="GH1591" s="471">
        <v>0</v>
      </c>
      <c r="GI1591" s="496">
        <v>0</v>
      </c>
      <c r="GJ1591" s="471">
        <v>0</v>
      </c>
      <c r="GK1591" s="471">
        <v>0</v>
      </c>
      <c r="GL1591" s="471">
        <v>0</v>
      </c>
      <c r="GM1591" s="471">
        <v>1</v>
      </c>
      <c r="GN1591" s="471">
        <v>0</v>
      </c>
      <c r="GO1591" s="471">
        <v>0</v>
      </c>
      <c r="GP1591" s="471">
        <v>0</v>
      </c>
      <c r="GQ1591" s="471">
        <v>0</v>
      </c>
      <c r="GR1591" s="496">
        <v>1</v>
      </c>
      <c r="GS1591" s="503">
        <v>100</v>
      </c>
      <c r="GT1591" s="471">
        <v>0</v>
      </c>
      <c r="GU1591" s="471">
        <v>0</v>
      </c>
      <c r="GV1591" s="471">
        <v>0</v>
      </c>
      <c r="GW1591" s="471">
        <v>0</v>
      </c>
      <c r="GX1591" s="471">
        <v>0</v>
      </c>
      <c r="GY1591" s="471">
        <v>0</v>
      </c>
      <c r="GZ1591" s="471">
        <v>0</v>
      </c>
      <c r="HA1591" s="471">
        <v>0</v>
      </c>
      <c r="HB1591" s="496">
        <v>0</v>
      </c>
      <c r="HC1591" s="503">
        <v>150</v>
      </c>
      <c r="HD1591" s="471">
        <v>0</v>
      </c>
      <c r="HE1591" s="471">
        <v>0</v>
      </c>
      <c r="HF1591" s="471">
        <v>0</v>
      </c>
      <c r="HG1591" s="471">
        <v>0</v>
      </c>
      <c r="HH1591" s="471">
        <v>0</v>
      </c>
      <c r="HI1591" s="471">
        <v>0</v>
      </c>
      <c r="HJ1591" s="471">
        <v>0</v>
      </c>
      <c r="HK1591" s="471">
        <v>0</v>
      </c>
      <c r="HL1591" s="496">
        <v>0</v>
      </c>
      <c r="HM1591" s="503">
        <v>200</v>
      </c>
      <c r="HN1591" s="471">
        <v>0</v>
      </c>
      <c r="HO1591" s="471">
        <v>0</v>
      </c>
      <c r="HP1591" s="471">
        <v>0</v>
      </c>
      <c r="HQ1591" s="471">
        <v>0</v>
      </c>
      <c r="HR1591" s="471">
        <v>0</v>
      </c>
      <c r="HS1591" s="471">
        <v>0</v>
      </c>
      <c r="HT1591" s="471">
        <v>0</v>
      </c>
      <c r="HU1591" s="471">
        <v>0</v>
      </c>
      <c r="HV1591" s="496">
        <v>0</v>
      </c>
      <c r="HW1591" s="503">
        <v>250</v>
      </c>
      <c r="HX1591" s="471">
        <v>0</v>
      </c>
      <c r="HY1591" s="471">
        <v>0</v>
      </c>
      <c r="HZ1591" s="471">
        <v>0</v>
      </c>
      <c r="IA1591" s="471">
        <v>0</v>
      </c>
      <c r="IB1591" s="471">
        <v>0</v>
      </c>
      <c r="IC1591" s="471">
        <v>0</v>
      </c>
      <c r="ID1591" s="471">
        <v>0</v>
      </c>
      <c r="IE1591" s="471">
        <v>0</v>
      </c>
      <c r="IF1591" s="496">
        <v>0</v>
      </c>
      <c r="IG1591" s="503">
        <v>300</v>
      </c>
      <c r="IH1591" s="471">
        <v>1</v>
      </c>
      <c r="II1591" s="471">
        <v>0</v>
      </c>
      <c r="IJ1591" s="471">
        <v>0</v>
      </c>
      <c r="IK1591" s="471">
        <v>0</v>
      </c>
      <c r="IL1591" s="471">
        <v>0</v>
      </c>
      <c r="IM1591" s="471">
        <v>0</v>
      </c>
      <c r="IN1591" s="471">
        <v>0</v>
      </c>
      <c r="IO1591" s="471">
        <v>0</v>
      </c>
      <c r="IP1591" s="496">
        <v>1</v>
      </c>
      <c r="IQ1591" s="503">
        <v>0</v>
      </c>
      <c r="IR1591" s="471">
        <v>0</v>
      </c>
      <c r="IS1591" s="471">
        <v>0</v>
      </c>
      <c r="IT1591" s="471">
        <v>0</v>
      </c>
      <c r="IU1591" s="471">
        <v>0</v>
      </c>
      <c r="IV1591" s="471">
        <v>0</v>
      </c>
      <c r="IW1591" s="471">
        <v>0</v>
      </c>
      <c r="IX1591" s="471">
        <v>0</v>
      </c>
      <c r="IY1591" s="471">
        <v>0</v>
      </c>
      <c r="IZ1591" s="496">
        <v>0</v>
      </c>
      <c r="JA1591" s="471">
        <v>1</v>
      </c>
      <c r="JB1591" s="471">
        <v>0</v>
      </c>
      <c r="JC1591" s="471">
        <v>0</v>
      </c>
      <c r="JD1591" s="471">
        <v>0</v>
      </c>
      <c r="JE1591" s="471">
        <v>0</v>
      </c>
      <c r="JF1591" s="471">
        <v>0</v>
      </c>
      <c r="JG1591" s="471">
        <v>0</v>
      </c>
      <c r="JH1591" s="471">
        <v>0</v>
      </c>
      <c r="JI1591" s="471">
        <v>1</v>
      </c>
      <c r="JJ1591" s="503">
        <v>0</v>
      </c>
      <c r="JK1591" s="471">
        <v>75</v>
      </c>
      <c r="JL1591" s="471">
        <v>112</v>
      </c>
      <c r="JM1591" s="471">
        <v>114</v>
      </c>
      <c r="JN1591" s="471">
        <v>79</v>
      </c>
      <c r="JO1591" s="471">
        <v>68</v>
      </c>
      <c r="JP1591" s="471">
        <v>49</v>
      </c>
      <c r="JQ1591" s="471">
        <v>26</v>
      </c>
      <c r="JR1591" s="471">
        <v>2</v>
      </c>
      <c r="JS1591" s="496">
        <v>525</v>
      </c>
      <c r="JT1591" s="503">
        <v>10</v>
      </c>
      <c r="JU1591" s="471">
        <v>0</v>
      </c>
      <c r="JV1591" s="471">
        <v>0</v>
      </c>
      <c r="JW1591" s="471">
        <v>0</v>
      </c>
      <c r="JX1591" s="471">
        <v>0</v>
      </c>
      <c r="JY1591" s="471">
        <v>0</v>
      </c>
      <c r="JZ1591" s="471">
        <v>0</v>
      </c>
      <c r="KA1591" s="471">
        <v>0</v>
      </c>
      <c r="KB1591" s="471">
        <v>0</v>
      </c>
      <c r="KC1591" s="496">
        <v>0</v>
      </c>
      <c r="KD1591" s="503">
        <v>50</v>
      </c>
      <c r="KE1591" s="471">
        <v>4</v>
      </c>
      <c r="KF1591" s="471">
        <v>2</v>
      </c>
      <c r="KG1591" s="471">
        <v>2</v>
      </c>
      <c r="KH1591" s="471">
        <v>1</v>
      </c>
      <c r="KI1591" s="471">
        <v>3</v>
      </c>
      <c r="KJ1591" s="471">
        <v>1</v>
      </c>
      <c r="KK1591" s="471">
        <v>0</v>
      </c>
      <c r="KL1591" s="471">
        <v>0</v>
      </c>
      <c r="KM1591" s="496">
        <v>13</v>
      </c>
      <c r="KN1591" s="503">
        <v>0</v>
      </c>
      <c r="KO1591" s="471">
        <v>0</v>
      </c>
      <c r="KP1591" s="471">
        <v>0</v>
      </c>
      <c r="KQ1591" s="471">
        <v>0</v>
      </c>
      <c r="KR1591" s="471">
        <v>0</v>
      </c>
      <c r="KS1591" s="471">
        <v>0</v>
      </c>
      <c r="KT1591" s="471">
        <v>0</v>
      </c>
      <c r="KU1591" s="471">
        <v>0</v>
      </c>
      <c r="KV1591" s="471">
        <v>0</v>
      </c>
      <c r="KW1591" s="496">
        <v>0</v>
      </c>
      <c r="KX1591" s="471">
        <v>79</v>
      </c>
      <c r="KY1591" s="471">
        <v>114</v>
      </c>
      <c r="KZ1591" s="471">
        <v>116</v>
      </c>
      <c r="LA1591" s="471">
        <v>80</v>
      </c>
      <c r="LB1591" s="471">
        <v>71</v>
      </c>
      <c r="LC1591" s="471">
        <v>50</v>
      </c>
      <c r="LD1591" s="471">
        <v>26</v>
      </c>
      <c r="LE1591" s="471">
        <v>2</v>
      </c>
      <c r="LF1591" s="496">
        <v>538</v>
      </c>
      <c r="LG1591" s="262"/>
      <c r="LH1591" s="262"/>
      <c r="LI1591" s="262"/>
      <c r="LJ1591" s="262"/>
      <c r="LK1591" s="262"/>
      <c r="LL1591" s="262"/>
      <c r="LM1591" s="262"/>
      <c r="LN1591" s="262"/>
      <c r="LO1591" s="262"/>
      <c r="LP1591" s="262"/>
      <c r="LQ1591" s="262"/>
      <c r="LR1591" s="262"/>
      <c r="LS1591" s="262"/>
      <c r="LT1591" s="262"/>
      <c r="LU1591" s="262"/>
      <c r="LV1591" s="262"/>
      <c r="LW1591" s="262"/>
      <c r="LX1591" s="262"/>
      <c r="LY1591" s="262"/>
      <c r="LZ1591" s="262"/>
      <c r="MA1591" s="262"/>
      <c r="MB1591" s="262"/>
      <c r="MC1591" s="262"/>
      <c r="MD1591" s="262"/>
      <c r="ME1591" s="262"/>
      <c r="MF1591" s="262"/>
      <c r="MG1591" s="262"/>
      <c r="MH1591" s="262"/>
      <c r="MI1591" s="262"/>
      <c r="MJ1591" s="262"/>
      <c r="MK1591" s="262"/>
      <c r="ML1591" s="262"/>
      <c r="MM1591" s="262"/>
      <c r="MN1591" s="262"/>
      <c r="MO1591" s="262"/>
      <c r="MP1591" s="262"/>
      <c r="MQ1591" s="262"/>
      <c r="MR1591" s="262"/>
      <c r="MS1591" s="262"/>
      <c r="MT1591" s="262"/>
      <c r="MU1591" s="262"/>
    </row>
    <row r="1592" spans="1:359" x14ac:dyDescent="0.2">
      <c r="A1592" s="241" t="s">
        <v>583</v>
      </c>
      <c r="B1592" s="476" t="s">
        <v>1143</v>
      </c>
      <c r="C1592" s="326" t="s">
        <v>784</v>
      </c>
      <c r="D1592" s="283" t="s">
        <v>584</v>
      </c>
      <c r="E1592" s="503">
        <v>0</v>
      </c>
      <c r="F1592" s="471">
        <v>174</v>
      </c>
      <c r="G1592" s="471">
        <v>114</v>
      </c>
      <c r="H1592" s="471">
        <v>91</v>
      </c>
      <c r="I1592" s="471">
        <v>47</v>
      </c>
      <c r="J1592" s="471">
        <v>24</v>
      </c>
      <c r="K1592" s="471">
        <v>18</v>
      </c>
      <c r="L1592" s="471">
        <v>11</v>
      </c>
      <c r="M1592" s="471">
        <v>3</v>
      </c>
      <c r="N1592" s="496">
        <v>482</v>
      </c>
      <c r="O1592" s="503">
        <v>10</v>
      </c>
      <c r="P1592" s="471">
        <v>0</v>
      </c>
      <c r="Q1592" s="471">
        <v>0</v>
      </c>
      <c r="R1592" s="471">
        <v>0</v>
      </c>
      <c r="S1592" s="471">
        <v>0</v>
      </c>
      <c r="T1592" s="471">
        <v>0</v>
      </c>
      <c r="U1592" s="471">
        <v>0</v>
      </c>
      <c r="V1592" s="471">
        <v>0</v>
      </c>
      <c r="W1592" s="471">
        <v>0</v>
      </c>
      <c r="X1592" s="496">
        <v>0</v>
      </c>
      <c r="Y1592" s="503">
        <v>25</v>
      </c>
      <c r="Z1592" s="471">
        <v>0</v>
      </c>
      <c r="AA1592" s="471">
        <v>0</v>
      </c>
      <c r="AB1592" s="471">
        <v>0</v>
      </c>
      <c r="AC1592" s="471">
        <v>0</v>
      </c>
      <c r="AD1592" s="471">
        <v>0</v>
      </c>
      <c r="AE1592" s="471">
        <v>0</v>
      </c>
      <c r="AF1592" s="471">
        <v>0</v>
      </c>
      <c r="AG1592" s="471">
        <v>0</v>
      </c>
      <c r="AH1592" s="496">
        <v>0</v>
      </c>
      <c r="AI1592" s="503">
        <v>50</v>
      </c>
      <c r="AJ1592" s="471">
        <v>115</v>
      </c>
      <c r="AK1592" s="471">
        <v>70</v>
      </c>
      <c r="AL1592" s="471">
        <v>49</v>
      </c>
      <c r="AM1592" s="471">
        <v>19</v>
      </c>
      <c r="AN1592" s="471">
        <v>19</v>
      </c>
      <c r="AO1592" s="471">
        <v>6</v>
      </c>
      <c r="AP1592" s="471">
        <v>4</v>
      </c>
      <c r="AQ1592" s="471">
        <v>0</v>
      </c>
      <c r="AR1592" s="496">
        <v>282</v>
      </c>
      <c r="AS1592" s="503">
        <v>100</v>
      </c>
      <c r="AT1592" s="471">
        <v>0</v>
      </c>
      <c r="AU1592" s="471">
        <v>0</v>
      </c>
      <c r="AV1592" s="471">
        <v>0</v>
      </c>
      <c r="AW1592" s="471">
        <v>0</v>
      </c>
      <c r="AX1592" s="471">
        <v>0</v>
      </c>
      <c r="AY1592" s="471">
        <v>0</v>
      </c>
      <c r="AZ1592" s="471">
        <v>0</v>
      </c>
      <c r="BA1592" s="471">
        <v>0</v>
      </c>
      <c r="BB1592" s="496">
        <v>0</v>
      </c>
      <c r="BC1592" s="503">
        <v>0</v>
      </c>
      <c r="BD1592" s="471">
        <v>0</v>
      </c>
      <c r="BE1592" s="471">
        <v>0</v>
      </c>
      <c r="BF1592" s="471">
        <v>0</v>
      </c>
      <c r="BG1592" s="471">
        <v>0</v>
      </c>
      <c r="BH1592" s="471">
        <v>0</v>
      </c>
      <c r="BI1592" s="471">
        <v>0</v>
      </c>
      <c r="BJ1592" s="471">
        <v>0</v>
      </c>
      <c r="BK1592" s="471">
        <v>0</v>
      </c>
      <c r="BL1592" s="496">
        <v>0</v>
      </c>
      <c r="BM1592" s="471">
        <v>115</v>
      </c>
      <c r="BN1592" s="471">
        <v>70</v>
      </c>
      <c r="BO1592" s="471">
        <v>49</v>
      </c>
      <c r="BP1592" s="471">
        <v>19</v>
      </c>
      <c r="BQ1592" s="471">
        <v>19</v>
      </c>
      <c r="BR1592" s="471">
        <v>6</v>
      </c>
      <c r="BS1592" s="471">
        <v>4</v>
      </c>
      <c r="BT1592" s="471">
        <v>0</v>
      </c>
      <c r="BU1592" s="496">
        <v>282</v>
      </c>
      <c r="BV1592" s="471">
        <v>289</v>
      </c>
      <c r="BW1592" s="471">
        <v>184</v>
      </c>
      <c r="BX1592" s="471">
        <v>140</v>
      </c>
      <c r="BY1592" s="471">
        <v>66</v>
      </c>
      <c r="BZ1592" s="471">
        <v>43</v>
      </c>
      <c r="CA1592" s="471">
        <v>24</v>
      </c>
      <c r="CB1592" s="471">
        <v>15</v>
      </c>
      <c r="CC1592" s="471">
        <v>3</v>
      </c>
      <c r="CD1592" s="496">
        <v>764</v>
      </c>
      <c r="CE1592" s="503">
        <v>10</v>
      </c>
      <c r="CF1592" s="471">
        <v>0</v>
      </c>
      <c r="CG1592" s="471">
        <v>0</v>
      </c>
      <c r="CH1592" s="471">
        <v>0</v>
      </c>
      <c r="CI1592" s="471">
        <v>0</v>
      </c>
      <c r="CJ1592" s="471">
        <v>0</v>
      </c>
      <c r="CK1592" s="471">
        <v>0</v>
      </c>
      <c r="CL1592" s="471">
        <v>0</v>
      </c>
      <c r="CM1592" s="471">
        <v>0</v>
      </c>
      <c r="CN1592" s="496">
        <v>0</v>
      </c>
      <c r="CO1592" s="503">
        <v>25</v>
      </c>
      <c r="CP1592" s="471">
        <v>0</v>
      </c>
      <c r="CQ1592" s="471">
        <v>0</v>
      </c>
      <c r="CR1592" s="471">
        <v>0</v>
      </c>
      <c r="CS1592" s="471">
        <v>0</v>
      </c>
      <c r="CT1592" s="471">
        <v>0</v>
      </c>
      <c r="CU1592" s="471">
        <v>0</v>
      </c>
      <c r="CV1592" s="471">
        <v>0</v>
      </c>
      <c r="CW1592" s="471">
        <v>0</v>
      </c>
      <c r="CX1592" s="496">
        <v>0</v>
      </c>
      <c r="CY1592" s="503">
        <v>50</v>
      </c>
      <c r="CZ1592" s="471">
        <v>0</v>
      </c>
      <c r="DA1592" s="471">
        <v>0</v>
      </c>
      <c r="DB1592" s="471">
        <v>0</v>
      </c>
      <c r="DC1592" s="471">
        <v>0</v>
      </c>
      <c r="DD1592" s="471">
        <v>0</v>
      </c>
      <c r="DE1592" s="471">
        <v>0</v>
      </c>
      <c r="DF1592" s="471">
        <v>0</v>
      </c>
      <c r="DG1592" s="471">
        <v>0</v>
      </c>
      <c r="DH1592" s="496">
        <v>0</v>
      </c>
      <c r="DI1592" s="503">
        <v>100</v>
      </c>
      <c r="DJ1592" s="471">
        <v>43</v>
      </c>
      <c r="DK1592" s="471">
        <v>25</v>
      </c>
      <c r="DL1592" s="471">
        <v>20</v>
      </c>
      <c r="DM1592" s="471">
        <v>23</v>
      </c>
      <c r="DN1592" s="471">
        <v>12</v>
      </c>
      <c r="DO1592" s="471">
        <v>2</v>
      </c>
      <c r="DP1592" s="471">
        <v>8</v>
      </c>
      <c r="DQ1592" s="471">
        <v>0</v>
      </c>
      <c r="DR1592" s="496">
        <v>133</v>
      </c>
      <c r="DS1592" s="503">
        <v>0</v>
      </c>
      <c r="DT1592" s="471">
        <v>0</v>
      </c>
      <c r="DU1592" s="471">
        <v>0</v>
      </c>
      <c r="DV1592" s="471">
        <v>0</v>
      </c>
      <c r="DW1592" s="471">
        <v>0</v>
      </c>
      <c r="DX1592" s="471">
        <v>0</v>
      </c>
      <c r="DY1592" s="471">
        <v>0</v>
      </c>
      <c r="DZ1592" s="471">
        <v>0</v>
      </c>
      <c r="EA1592" s="471">
        <v>0</v>
      </c>
      <c r="EB1592" s="496">
        <v>0</v>
      </c>
      <c r="EC1592" s="471">
        <v>43</v>
      </c>
      <c r="ED1592" s="471">
        <v>25</v>
      </c>
      <c r="EE1592" s="471">
        <v>20</v>
      </c>
      <c r="EF1592" s="471">
        <v>23</v>
      </c>
      <c r="EG1592" s="471">
        <v>12</v>
      </c>
      <c r="EH1592" s="471">
        <v>2</v>
      </c>
      <c r="EI1592" s="471">
        <v>8</v>
      </c>
      <c r="EJ1592" s="471">
        <v>0</v>
      </c>
      <c r="EK1592" s="496">
        <v>133</v>
      </c>
      <c r="EL1592" s="518">
        <v>50</v>
      </c>
      <c r="EM1592" s="471">
        <v>0</v>
      </c>
      <c r="EN1592" s="471">
        <v>0</v>
      </c>
      <c r="EO1592" s="471">
        <v>0</v>
      </c>
      <c r="EP1592" s="471">
        <v>0</v>
      </c>
      <c r="EQ1592" s="471">
        <v>0</v>
      </c>
      <c r="ER1592" s="471">
        <v>0</v>
      </c>
      <c r="ES1592" s="471">
        <v>0</v>
      </c>
      <c r="ET1592" s="471">
        <v>0</v>
      </c>
      <c r="EU1592" s="496">
        <v>0</v>
      </c>
      <c r="EV1592" s="503">
        <v>100</v>
      </c>
      <c r="EW1592" s="471">
        <v>0</v>
      </c>
      <c r="EX1592" s="471">
        <v>0</v>
      </c>
      <c r="EY1592" s="471">
        <v>0</v>
      </c>
      <c r="EZ1592" s="471">
        <v>0</v>
      </c>
      <c r="FA1592" s="471">
        <v>0</v>
      </c>
      <c r="FB1592" s="471">
        <v>0</v>
      </c>
      <c r="FC1592" s="471">
        <v>0</v>
      </c>
      <c r="FD1592" s="471">
        <v>0</v>
      </c>
      <c r="FE1592" s="496">
        <v>0</v>
      </c>
      <c r="FF1592" s="503">
        <v>150</v>
      </c>
      <c r="FG1592" s="471">
        <v>0</v>
      </c>
      <c r="FH1592" s="471">
        <v>0</v>
      </c>
      <c r="FI1592" s="471">
        <v>0</v>
      </c>
      <c r="FJ1592" s="471">
        <v>0</v>
      </c>
      <c r="FK1592" s="471">
        <v>0</v>
      </c>
      <c r="FL1592" s="471">
        <v>0</v>
      </c>
      <c r="FM1592" s="471">
        <v>0</v>
      </c>
      <c r="FN1592" s="471">
        <v>0</v>
      </c>
      <c r="FO1592" s="496">
        <v>0</v>
      </c>
      <c r="FP1592" s="503">
        <v>200</v>
      </c>
      <c r="FQ1592" s="471">
        <v>23</v>
      </c>
      <c r="FR1592" s="471">
        <v>12</v>
      </c>
      <c r="FS1592" s="471">
        <v>7</v>
      </c>
      <c r="FT1592" s="471">
        <v>7</v>
      </c>
      <c r="FU1592" s="471">
        <v>2</v>
      </c>
      <c r="FV1592" s="471">
        <v>0</v>
      </c>
      <c r="FW1592" s="471">
        <v>1</v>
      </c>
      <c r="FX1592" s="471">
        <v>0</v>
      </c>
      <c r="FY1592" s="496">
        <v>52</v>
      </c>
      <c r="FZ1592" s="503">
        <v>0</v>
      </c>
      <c r="GA1592" s="471">
        <v>0</v>
      </c>
      <c r="GB1592" s="471">
        <v>0</v>
      </c>
      <c r="GC1592" s="471">
        <v>0</v>
      </c>
      <c r="GD1592" s="471">
        <v>0</v>
      </c>
      <c r="GE1592" s="471">
        <v>0</v>
      </c>
      <c r="GF1592" s="471">
        <v>0</v>
      </c>
      <c r="GG1592" s="471">
        <v>0</v>
      </c>
      <c r="GH1592" s="471">
        <v>0</v>
      </c>
      <c r="GI1592" s="496">
        <v>0</v>
      </c>
      <c r="GJ1592" s="471">
        <v>23</v>
      </c>
      <c r="GK1592" s="471">
        <v>12</v>
      </c>
      <c r="GL1592" s="471">
        <v>7</v>
      </c>
      <c r="GM1592" s="471">
        <v>7</v>
      </c>
      <c r="GN1592" s="471">
        <v>2</v>
      </c>
      <c r="GO1592" s="471">
        <v>0</v>
      </c>
      <c r="GP1592" s="471">
        <v>1</v>
      </c>
      <c r="GQ1592" s="471">
        <v>0</v>
      </c>
      <c r="GR1592" s="496">
        <v>52</v>
      </c>
      <c r="GS1592" s="503">
        <v>100</v>
      </c>
      <c r="GT1592" s="471">
        <v>0</v>
      </c>
      <c r="GU1592" s="471">
        <v>0</v>
      </c>
      <c r="GV1592" s="471">
        <v>0</v>
      </c>
      <c r="GW1592" s="471">
        <v>0</v>
      </c>
      <c r="GX1592" s="471">
        <v>0</v>
      </c>
      <c r="GY1592" s="471">
        <v>0</v>
      </c>
      <c r="GZ1592" s="471">
        <v>0</v>
      </c>
      <c r="HA1592" s="471">
        <v>0</v>
      </c>
      <c r="HB1592" s="496">
        <v>0</v>
      </c>
      <c r="HC1592" s="503">
        <v>150</v>
      </c>
      <c r="HD1592" s="471">
        <v>0</v>
      </c>
      <c r="HE1592" s="471">
        <v>0</v>
      </c>
      <c r="HF1592" s="471">
        <v>0</v>
      </c>
      <c r="HG1592" s="471">
        <v>0</v>
      </c>
      <c r="HH1592" s="471">
        <v>0</v>
      </c>
      <c r="HI1592" s="471">
        <v>0</v>
      </c>
      <c r="HJ1592" s="471">
        <v>0</v>
      </c>
      <c r="HK1592" s="471">
        <v>0</v>
      </c>
      <c r="HL1592" s="496">
        <v>0</v>
      </c>
      <c r="HM1592" s="503">
        <v>200</v>
      </c>
      <c r="HN1592" s="471">
        <v>0</v>
      </c>
      <c r="HO1592" s="471">
        <v>0</v>
      </c>
      <c r="HP1592" s="471">
        <v>0</v>
      </c>
      <c r="HQ1592" s="471">
        <v>0</v>
      </c>
      <c r="HR1592" s="471">
        <v>0</v>
      </c>
      <c r="HS1592" s="471">
        <v>0</v>
      </c>
      <c r="HT1592" s="471">
        <v>0</v>
      </c>
      <c r="HU1592" s="471">
        <v>0</v>
      </c>
      <c r="HV1592" s="496">
        <v>0</v>
      </c>
      <c r="HW1592" s="503">
        <v>250</v>
      </c>
      <c r="HX1592" s="471">
        <v>0</v>
      </c>
      <c r="HY1592" s="471">
        <v>0</v>
      </c>
      <c r="HZ1592" s="471">
        <v>0</v>
      </c>
      <c r="IA1592" s="471">
        <v>0</v>
      </c>
      <c r="IB1592" s="471">
        <v>0</v>
      </c>
      <c r="IC1592" s="471">
        <v>0</v>
      </c>
      <c r="ID1592" s="471">
        <v>0</v>
      </c>
      <c r="IE1592" s="471">
        <v>0</v>
      </c>
      <c r="IF1592" s="496">
        <v>0</v>
      </c>
      <c r="IG1592" s="503">
        <v>300</v>
      </c>
      <c r="IH1592" s="471">
        <v>17</v>
      </c>
      <c r="II1592" s="471">
        <v>7</v>
      </c>
      <c r="IJ1592" s="471">
        <v>6</v>
      </c>
      <c r="IK1592" s="471">
        <v>4</v>
      </c>
      <c r="IL1592" s="471">
        <v>2</v>
      </c>
      <c r="IM1592" s="471">
        <v>2</v>
      </c>
      <c r="IN1592" s="471">
        <v>1</v>
      </c>
      <c r="IO1592" s="471">
        <v>0</v>
      </c>
      <c r="IP1592" s="496">
        <v>39</v>
      </c>
      <c r="IQ1592" s="503">
        <v>0</v>
      </c>
      <c r="IR1592" s="471">
        <v>0</v>
      </c>
      <c r="IS1592" s="471">
        <v>0</v>
      </c>
      <c r="IT1592" s="471">
        <v>0</v>
      </c>
      <c r="IU1592" s="471">
        <v>0</v>
      </c>
      <c r="IV1592" s="471">
        <v>0</v>
      </c>
      <c r="IW1592" s="471">
        <v>0</v>
      </c>
      <c r="IX1592" s="471">
        <v>0</v>
      </c>
      <c r="IY1592" s="471">
        <v>0</v>
      </c>
      <c r="IZ1592" s="496">
        <v>0</v>
      </c>
      <c r="JA1592" s="471">
        <v>17</v>
      </c>
      <c r="JB1592" s="471">
        <v>7</v>
      </c>
      <c r="JC1592" s="471">
        <v>6</v>
      </c>
      <c r="JD1592" s="471">
        <v>4</v>
      </c>
      <c r="JE1592" s="471">
        <v>2</v>
      </c>
      <c r="JF1592" s="471">
        <v>2</v>
      </c>
      <c r="JG1592" s="471">
        <v>1</v>
      </c>
      <c r="JH1592" s="471">
        <v>0</v>
      </c>
      <c r="JI1592" s="471">
        <v>39</v>
      </c>
      <c r="JJ1592" s="503">
        <v>0</v>
      </c>
      <c r="JK1592" s="471">
        <v>23</v>
      </c>
      <c r="JL1592" s="471">
        <v>26</v>
      </c>
      <c r="JM1592" s="471">
        <v>33</v>
      </c>
      <c r="JN1592" s="471">
        <v>19</v>
      </c>
      <c r="JO1592" s="471">
        <v>21</v>
      </c>
      <c r="JP1592" s="471">
        <v>9</v>
      </c>
      <c r="JQ1592" s="471">
        <v>5</v>
      </c>
      <c r="JR1592" s="471">
        <v>1</v>
      </c>
      <c r="JS1592" s="496">
        <v>137</v>
      </c>
      <c r="JT1592" s="503">
        <v>10</v>
      </c>
      <c r="JU1592" s="471">
        <v>0</v>
      </c>
      <c r="JV1592" s="471">
        <v>0</v>
      </c>
      <c r="JW1592" s="471">
        <v>0</v>
      </c>
      <c r="JX1592" s="471">
        <v>0</v>
      </c>
      <c r="JY1592" s="471">
        <v>0</v>
      </c>
      <c r="JZ1592" s="471">
        <v>0</v>
      </c>
      <c r="KA1592" s="471">
        <v>0</v>
      </c>
      <c r="KB1592" s="471">
        <v>0</v>
      </c>
      <c r="KC1592" s="496">
        <v>0</v>
      </c>
      <c r="KD1592" s="503">
        <v>50</v>
      </c>
      <c r="KE1592" s="471">
        <v>0</v>
      </c>
      <c r="KF1592" s="471">
        <v>0</v>
      </c>
      <c r="KG1592" s="471">
        <v>0</v>
      </c>
      <c r="KH1592" s="471">
        <v>0</v>
      </c>
      <c r="KI1592" s="471">
        <v>0</v>
      </c>
      <c r="KJ1592" s="471">
        <v>0</v>
      </c>
      <c r="KK1592" s="471">
        <v>0</v>
      </c>
      <c r="KL1592" s="471">
        <v>0</v>
      </c>
      <c r="KM1592" s="496">
        <v>0</v>
      </c>
      <c r="KN1592" s="503">
        <v>0</v>
      </c>
      <c r="KO1592" s="471">
        <v>0</v>
      </c>
      <c r="KP1592" s="471">
        <v>0</v>
      </c>
      <c r="KQ1592" s="471">
        <v>0</v>
      </c>
      <c r="KR1592" s="471">
        <v>0</v>
      </c>
      <c r="KS1592" s="471">
        <v>0</v>
      </c>
      <c r="KT1592" s="471">
        <v>0</v>
      </c>
      <c r="KU1592" s="471">
        <v>0</v>
      </c>
      <c r="KV1592" s="471">
        <v>0</v>
      </c>
      <c r="KW1592" s="496">
        <v>0</v>
      </c>
      <c r="KX1592" s="471">
        <v>23</v>
      </c>
      <c r="KY1592" s="471">
        <v>26</v>
      </c>
      <c r="KZ1592" s="471">
        <v>33</v>
      </c>
      <c r="LA1592" s="471">
        <v>19</v>
      </c>
      <c r="LB1592" s="471">
        <v>21</v>
      </c>
      <c r="LC1592" s="471">
        <v>9</v>
      </c>
      <c r="LD1592" s="471">
        <v>5</v>
      </c>
      <c r="LE1592" s="471">
        <v>1</v>
      </c>
      <c r="LF1592" s="496">
        <v>137</v>
      </c>
      <c r="LG1592" s="262"/>
      <c r="LH1592" s="262"/>
      <c r="LI1592" s="262"/>
      <c r="LJ1592" s="262"/>
      <c r="LK1592" s="262"/>
      <c r="LL1592" s="262"/>
      <c r="LM1592" s="262"/>
      <c r="LN1592" s="262"/>
      <c r="LO1592" s="262"/>
      <c r="LP1592" s="262"/>
      <c r="LQ1592" s="262"/>
      <c r="LR1592" s="262"/>
      <c r="LS1592" s="262"/>
      <c r="LT1592" s="262"/>
      <c r="LU1592" s="262"/>
      <c r="LV1592" s="262"/>
      <c r="LW1592" s="262"/>
      <c r="LX1592" s="262"/>
      <c r="LY1592" s="262"/>
      <c r="LZ1592" s="262"/>
      <c r="MA1592" s="262"/>
      <c r="MB1592" s="262"/>
      <c r="MC1592" s="262"/>
      <c r="MD1592" s="262"/>
      <c r="ME1592" s="262"/>
      <c r="MF1592" s="262"/>
      <c r="MG1592" s="262"/>
      <c r="MH1592" s="262"/>
      <c r="MI1592" s="262"/>
      <c r="MJ1592" s="262"/>
      <c r="MK1592" s="262"/>
      <c r="ML1592" s="262"/>
      <c r="MM1592" s="262"/>
      <c r="MN1592" s="262"/>
      <c r="MO1592" s="262"/>
      <c r="MP1592" s="262"/>
      <c r="MQ1592" s="262"/>
      <c r="MR1592" s="262"/>
      <c r="MS1592" s="262"/>
      <c r="MT1592" s="262"/>
      <c r="MU1592" s="262"/>
    </row>
    <row r="1593" spans="1:359" x14ac:dyDescent="0.2">
      <c r="A1593" s="241" t="s">
        <v>585</v>
      </c>
      <c r="B1593" s="476" t="s">
        <v>1144</v>
      </c>
      <c r="C1593" s="326" t="s">
        <v>786</v>
      </c>
      <c r="D1593" s="283" t="s">
        <v>586</v>
      </c>
      <c r="E1593" s="503">
        <v>0</v>
      </c>
      <c r="F1593" s="471">
        <v>270</v>
      </c>
      <c r="G1593" s="471">
        <v>99</v>
      </c>
      <c r="H1593" s="471">
        <v>81</v>
      </c>
      <c r="I1593" s="471">
        <v>44</v>
      </c>
      <c r="J1593" s="471">
        <v>28</v>
      </c>
      <c r="K1593" s="471">
        <v>18</v>
      </c>
      <c r="L1593" s="471">
        <v>8</v>
      </c>
      <c r="M1593" s="471">
        <v>2</v>
      </c>
      <c r="N1593" s="496">
        <v>550</v>
      </c>
      <c r="O1593" s="503">
        <v>10</v>
      </c>
      <c r="P1593" s="471">
        <v>0</v>
      </c>
      <c r="Q1593" s="471">
        <v>0</v>
      </c>
      <c r="R1593" s="471">
        <v>0</v>
      </c>
      <c r="S1593" s="471">
        <v>0</v>
      </c>
      <c r="T1593" s="471">
        <v>0</v>
      </c>
      <c r="U1593" s="471">
        <v>0</v>
      </c>
      <c r="V1593" s="471">
        <v>0</v>
      </c>
      <c r="W1593" s="471">
        <v>0</v>
      </c>
      <c r="X1593" s="496">
        <v>0</v>
      </c>
      <c r="Y1593" s="503">
        <v>25</v>
      </c>
      <c r="Z1593" s="471">
        <v>1</v>
      </c>
      <c r="AA1593" s="471">
        <v>1</v>
      </c>
      <c r="AB1593" s="471">
        <v>4</v>
      </c>
      <c r="AC1593" s="471">
        <v>0</v>
      </c>
      <c r="AD1593" s="471">
        <v>1</v>
      </c>
      <c r="AE1593" s="471">
        <v>1</v>
      </c>
      <c r="AF1593" s="471">
        <v>0</v>
      </c>
      <c r="AG1593" s="471">
        <v>0</v>
      </c>
      <c r="AH1593" s="496">
        <v>8</v>
      </c>
      <c r="AI1593" s="503">
        <v>50</v>
      </c>
      <c r="AJ1593" s="471">
        <v>0</v>
      </c>
      <c r="AK1593" s="471">
        <v>0</v>
      </c>
      <c r="AL1593" s="471">
        <v>0</v>
      </c>
      <c r="AM1593" s="471">
        <v>0</v>
      </c>
      <c r="AN1593" s="471">
        <v>0</v>
      </c>
      <c r="AO1593" s="471">
        <v>0</v>
      </c>
      <c r="AP1593" s="471">
        <v>0</v>
      </c>
      <c r="AQ1593" s="471">
        <v>0</v>
      </c>
      <c r="AR1593" s="496">
        <v>0</v>
      </c>
      <c r="AS1593" s="503">
        <v>100</v>
      </c>
      <c r="AT1593" s="471">
        <v>93</v>
      </c>
      <c r="AU1593" s="471">
        <v>28</v>
      </c>
      <c r="AV1593" s="471">
        <v>18</v>
      </c>
      <c r="AW1593" s="471">
        <v>9</v>
      </c>
      <c r="AX1593" s="471">
        <v>6</v>
      </c>
      <c r="AY1593" s="471">
        <v>1</v>
      </c>
      <c r="AZ1593" s="471">
        <v>0</v>
      </c>
      <c r="BA1593" s="471">
        <v>1</v>
      </c>
      <c r="BB1593" s="496">
        <v>156</v>
      </c>
      <c r="BC1593" s="503">
        <v>0</v>
      </c>
      <c r="BD1593" s="471">
        <v>0</v>
      </c>
      <c r="BE1593" s="471">
        <v>0</v>
      </c>
      <c r="BF1593" s="471">
        <v>0</v>
      </c>
      <c r="BG1593" s="471">
        <v>0</v>
      </c>
      <c r="BH1593" s="471">
        <v>0</v>
      </c>
      <c r="BI1593" s="471">
        <v>0</v>
      </c>
      <c r="BJ1593" s="471">
        <v>0</v>
      </c>
      <c r="BK1593" s="471">
        <v>0</v>
      </c>
      <c r="BL1593" s="496">
        <v>0</v>
      </c>
      <c r="BM1593" s="471">
        <v>94</v>
      </c>
      <c r="BN1593" s="471">
        <v>29</v>
      </c>
      <c r="BO1593" s="471">
        <v>22</v>
      </c>
      <c r="BP1593" s="471">
        <v>9</v>
      </c>
      <c r="BQ1593" s="471">
        <v>7</v>
      </c>
      <c r="BR1593" s="471">
        <v>2</v>
      </c>
      <c r="BS1593" s="471">
        <v>0</v>
      </c>
      <c r="BT1593" s="471">
        <v>1</v>
      </c>
      <c r="BU1593" s="496">
        <v>164</v>
      </c>
      <c r="BV1593" s="471">
        <v>364</v>
      </c>
      <c r="BW1593" s="471">
        <v>128</v>
      </c>
      <c r="BX1593" s="471">
        <v>103</v>
      </c>
      <c r="BY1593" s="471">
        <v>53</v>
      </c>
      <c r="BZ1593" s="471">
        <v>35</v>
      </c>
      <c r="CA1593" s="471">
        <v>20</v>
      </c>
      <c r="CB1593" s="471">
        <v>8</v>
      </c>
      <c r="CC1593" s="471">
        <v>3</v>
      </c>
      <c r="CD1593" s="496">
        <v>714</v>
      </c>
      <c r="CE1593" s="503">
        <v>10</v>
      </c>
      <c r="CF1593" s="471">
        <v>0</v>
      </c>
      <c r="CG1593" s="471">
        <v>0</v>
      </c>
      <c r="CH1593" s="471">
        <v>0</v>
      </c>
      <c r="CI1593" s="471">
        <v>0</v>
      </c>
      <c r="CJ1593" s="471">
        <v>0</v>
      </c>
      <c r="CK1593" s="471">
        <v>0</v>
      </c>
      <c r="CL1593" s="471">
        <v>0</v>
      </c>
      <c r="CM1593" s="471">
        <v>0</v>
      </c>
      <c r="CN1593" s="496">
        <v>0</v>
      </c>
      <c r="CO1593" s="503">
        <v>25</v>
      </c>
      <c r="CP1593" s="471">
        <v>0</v>
      </c>
      <c r="CQ1593" s="471">
        <v>0</v>
      </c>
      <c r="CR1593" s="471">
        <v>0</v>
      </c>
      <c r="CS1593" s="471">
        <v>0</v>
      </c>
      <c r="CT1593" s="471">
        <v>0</v>
      </c>
      <c r="CU1593" s="471">
        <v>0</v>
      </c>
      <c r="CV1593" s="471">
        <v>0</v>
      </c>
      <c r="CW1593" s="471">
        <v>0</v>
      </c>
      <c r="CX1593" s="496">
        <v>0</v>
      </c>
      <c r="CY1593" s="503">
        <v>50</v>
      </c>
      <c r="CZ1593" s="471">
        <v>0</v>
      </c>
      <c r="DA1593" s="471">
        <v>0</v>
      </c>
      <c r="DB1593" s="471">
        <v>0</v>
      </c>
      <c r="DC1593" s="471">
        <v>0</v>
      </c>
      <c r="DD1593" s="471">
        <v>0</v>
      </c>
      <c r="DE1593" s="471">
        <v>0</v>
      </c>
      <c r="DF1593" s="471">
        <v>0</v>
      </c>
      <c r="DG1593" s="471">
        <v>0</v>
      </c>
      <c r="DH1593" s="496">
        <v>0</v>
      </c>
      <c r="DI1593" s="503">
        <v>100</v>
      </c>
      <c r="DJ1593" s="471">
        <v>51</v>
      </c>
      <c r="DK1593" s="471">
        <v>11</v>
      </c>
      <c r="DL1593" s="471">
        <v>13</v>
      </c>
      <c r="DM1593" s="471">
        <v>6</v>
      </c>
      <c r="DN1593" s="471">
        <v>3</v>
      </c>
      <c r="DO1593" s="471">
        <v>1</v>
      </c>
      <c r="DP1593" s="471">
        <v>1</v>
      </c>
      <c r="DQ1593" s="471">
        <v>1</v>
      </c>
      <c r="DR1593" s="496">
        <v>87</v>
      </c>
      <c r="DS1593" s="503">
        <v>0</v>
      </c>
      <c r="DT1593" s="471">
        <v>0</v>
      </c>
      <c r="DU1593" s="471">
        <v>0</v>
      </c>
      <c r="DV1593" s="471">
        <v>0</v>
      </c>
      <c r="DW1593" s="471">
        <v>0</v>
      </c>
      <c r="DX1593" s="471">
        <v>0</v>
      </c>
      <c r="DY1593" s="471">
        <v>0</v>
      </c>
      <c r="DZ1593" s="471">
        <v>0</v>
      </c>
      <c r="EA1593" s="471">
        <v>0</v>
      </c>
      <c r="EB1593" s="496">
        <v>0</v>
      </c>
      <c r="EC1593" s="471">
        <v>51</v>
      </c>
      <c r="ED1593" s="471">
        <v>11</v>
      </c>
      <c r="EE1593" s="471">
        <v>13</v>
      </c>
      <c r="EF1593" s="471">
        <v>6</v>
      </c>
      <c r="EG1593" s="471">
        <v>3</v>
      </c>
      <c r="EH1593" s="471">
        <v>1</v>
      </c>
      <c r="EI1593" s="471">
        <v>1</v>
      </c>
      <c r="EJ1593" s="471">
        <v>1</v>
      </c>
      <c r="EK1593" s="496">
        <v>87</v>
      </c>
      <c r="EL1593" s="518">
        <v>50</v>
      </c>
      <c r="EM1593" s="471">
        <v>0</v>
      </c>
      <c r="EN1593" s="471">
        <v>0</v>
      </c>
      <c r="EO1593" s="471">
        <v>0</v>
      </c>
      <c r="EP1593" s="471">
        <v>0</v>
      </c>
      <c r="EQ1593" s="471">
        <v>0</v>
      </c>
      <c r="ER1593" s="471">
        <v>0</v>
      </c>
      <c r="ES1593" s="471">
        <v>0</v>
      </c>
      <c r="ET1593" s="471">
        <v>0</v>
      </c>
      <c r="EU1593" s="496">
        <v>0</v>
      </c>
      <c r="EV1593" s="503">
        <v>100</v>
      </c>
      <c r="EW1593" s="471">
        <v>37</v>
      </c>
      <c r="EX1593" s="471">
        <v>1</v>
      </c>
      <c r="EY1593" s="471">
        <v>3</v>
      </c>
      <c r="EZ1593" s="471">
        <v>2</v>
      </c>
      <c r="FA1593" s="471">
        <v>2</v>
      </c>
      <c r="FB1593" s="471">
        <v>0</v>
      </c>
      <c r="FC1593" s="471">
        <v>1</v>
      </c>
      <c r="FD1593" s="471">
        <v>2</v>
      </c>
      <c r="FE1593" s="496">
        <v>48</v>
      </c>
      <c r="FF1593" s="503">
        <v>150</v>
      </c>
      <c r="FG1593" s="471">
        <v>0</v>
      </c>
      <c r="FH1593" s="471">
        <v>0</v>
      </c>
      <c r="FI1593" s="471">
        <v>0</v>
      </c>
      <c r="FJ1593" s="471">
        <v>0</v>
      </c>
      <c r="FK1593" s="471">
        <v>0</v>
      </c>
      <c r="FL1593" s="471">
        <v>0</v>
      </c>
      <c r="FM1593" s="471">
        <v>0</v>
      </c>
      <c r="FN1593" s="471">
        <v>0</v>
      </c>
      <c r="FO1593" s="496">
        <v>0</v>
      </c>
      <c r="FP1593" s="503">
        <v>200</v>
      </c>
      <c r="FQ1593" s="471">
        <v>0</v>
      </c>
      <c r="FR1593" s="471">
        <v>0</v>
      </c>
      <c r="FS1593" s="471">
        <v>0</v>
      </c>
      <c r="FT1593" s="471">
        <v>0</v>
      </c>
      <c r="FU1593" s="471">
        <v>0</v>
      </c>
      <c r="FV1593" s="471">
        <v>0</v>
      </c>
      <c r="FW1593" s="471">
        <v>0</v>
      </c>
      <c r="FX1593" s="471">
        <v>0</v>
      </c>
      <c r="FY1593" s="496">
        <v>0</v>
      </c>
      <c r="FZ1593" s="503">
        <v>0</v>
      </c>
      <c r="GA1593" s="471">
        <v>0</v>
      </c>
      <c r="GB1593" s="471">
        <v>0</v>
      </c>
      <c r="GC1593" s="471">
        <v>0</v>
      </c>
      <c r="GD1593" s="471">
        <v>0</v>
      </c>
      <c r="GE1593" s="471">
        <v>0</v>
      </c>
      <c r="GF1593" s="471">
        <v>0</v>
      </c>
      <c r="GG1593" s="471">
        <v>0</v>
      </c>
      <c r="GH1593" s="471">
        <v>0</v>
      </c>
      <c r="GI1593" s="496">
        <v>0</v>
      </c>
      <c r="GJ1593" s="471">
        <v>37</v>
      </c>
      <c r="GK1593" s="471">
        <v>1</v>
      </c>
      <c r="GL1593" s="471">
        <v>3</v>
      </c>
      <c r="GM1593" s="471">
        <v>2</v>
      </c>
      <c r="GN1593" s="471">
        <v>2</v>
      </c>
      <c r="GO1593" s="471">
        <v>0</v>
      </c>
      <c r="GP1593" s="471">
        <v>1</v>
      </c>
      <c r="GQ1593" s="471">
        <v>2</v>
      </c>
      <c r="GR1593" s="496">
        <v>48</v>
      </c>
      <c r="GS1593" s="503">
        <v>100</v>
      </c>
      <c r="GT1593" s="471">
        <v>34</v>
      </c>
      <c r="GU1593" s="471">
        <v>10</v>
      </c>
      <c r="GV1593" s="471">
        <v>7</v>
      </c>
      <c r="GW1593" s="471">
        <v>2</v>
      </c>
      <c r="GX1593" s="471">
        <v>2</v>
      </c>
      <c r="GY1593" s="471">
        <v>0</v>
      </c>
      <c r="GZ1593" s="471">
        <v>0</v>
      </c>
      <c r="HA1593" s="471">
        <v>0</v>
      </c>
      <c r="HB1593" s="496">
        <v>55</v>
      </c>
      <c r="HC1593" s="503">
        <v>150</v>
      </c>
      <c r="HD1593" s="471">
        <v>0</v>
      </c>
      <c r="HE1593" s="471">
        <v>0</v>
      </c>
      <c r="HF1593" s="471">
        <v>0</v>
      </c>
      <c r="HG1593" s="471">
        <v>0</v>
      </c>
      <c r="HH1593" s="471">
        <v>0</v>
      </c>
      <c r="HI1593" s="471">
        <v>0</v>
      </c>
      <c r="HJ1593" s="471">
        <v>0</v>
      </c>
      <c r="HK1593" s="471">
        <v>0</v>
      </c>
      <c r="HL1593" s="496">
        <v>0</v>
      </c>
      <c r="HM1593" s="503">
        <v>200</v>
      </c>
      <c r="HN1593" s="471">
        <v>0</v>
      </c>
      <c r="HO1593" s="471">
        <v>0</v>
      </c>
      <c r="HP1593" s="471">
        <v>0</v>
      </c>
      <c r="HQ1593" s="471">
        <v>0</v>
      </c>
      <c r="HR1593" s="471">
        <v>0</v>
      </c>
      <c r="HS1593" s="471">
        <v>0</v>
      </c>
      <c r="HT1593" s="471">
        <v>0</v>
      </c>
      <c r="HU1593" s="471">
        <v>0</v>
      </c>
      <c r="HV1593" s="496">
        <v>0</v>
      </c>
      <c r="HW1593" s="503">
        <v>250</v>
      </c>
      <c r="HX1593" s="471">
        <v>0</v>
      </c>
      <c r="HY1593" s="471">
        <v>0</v>
      </c>
      <c r="HZ1593" s="471">
        <v>0</v>
      </c>
      <c r="IA1593" s="471">
        <v>0</v>
      </c>
      <c r="IB1593" s="471">
        <v>0</v>
      </c>
      <c r="IC1593" s="471">
        <v>0</v>
      </c>
      <c r="ID1593" s="471">
        <v>0</v>
      </c>
      <c r="IE1593" s="471">
        <v>0</v>
      </c>
      <c r="IF1593" s="496">
        <v>0</v>
      </c>
      <c r="IG1593" s="503">
        <v>300</v>
      </c>
      <c r="IH1593" s="471">
        <v>0</v>
      </c>
      <c r="II1593" s="471">
        <v>0</v>
      </c>
      <c r="IJ1593" s="471">
        <v>0</v>
      </c>
      <c r="IK1593" s="471">
        <v>0</v>
      </c>
      <c r="IL1593" s="471">
        <v>0</v>
      </c>
      <c r="IM1593" s="471">
        <v>0</v>
      </c>
      <c r="IN1593" s="471">
        <v>0</v>
      </c>
      <c r="IO1593" s="471">
        <v>0</v>
      </c>
      <c r="IP1593" s="496">
        <v>0</v>
      </c>
      <c r="IQ1593" s="503">
        <v>0</v>
      </c>
      <c r="IR1593" s="471">
        <v>0</v>
      </c>
      <c r="IS1593" s="471">
        <v>0</v>
      </c>
      <c r="IT1593" s="471">
        <v>0</v>
      </c>
      <c r="IU1593" s="471">
        <v>0</v>
      </c>
      <c r="IV1593" s="471">
        <v>0</v>
      </c>
      <c r="IW1593" s="471">
        <v>0</v>
      </c>
      <c r="IX1593" s="471">
        <v>0</v>
      </c>
      <c r="IY1593" s="471">
        <v>0</v>
      </c>
      <c r="IZ1593" s="496">
        <v>0</v>
      </c>
      <c r="JA1593" s="471">
        <v>34</v>
      </c>
      <c r="JB1593" s="471">
        <v>10</v>
      </c>
      <c r="JC1593" s="471">
        <v>7</v>
      </c>
      <c r="JD1593" s="471">
        <v>2</v>
      </c>
      <c r="JE1593" s="471">
        <v>2</v>
      </c>
      <c r="JF1593" s="471">
        <v>0</v>
      </c>
      <c r="JG1593" s="471">
        <v>0</v>
      </c>
      <c r="JH1593" s="471">
        <v>0</v>
      </c>
      <c r="JI1593" s="471">
        <v>55</v>
      </c>
      <c r="JJ1593" s="503">
        <v>0</v>
      </c>
      <c r="JK1593" s="471">
        <v>0</v>
      </c>
      <c r="JL1593" s="471">
        <v>0</v>
      </c>
      <c r="JM1593" s="471">
        <v>0</v>
      </c>
      <c r="JN1593" s="471">
        <v>0</v>
      </c>
      <c r="JO1593" s="471">
        <v>0</v>
      </c>
      <c r="JP1593" s="471">
        <v>0</v>
      </c>
      <c r="JQ1593" s="471">
        <v>0</v>
      </c>
      <c r="JR1593" s="471">
        <v>0</v>
      </c>
      <c r="JS1593" s="496">
        <v>0</v>
      </c>
      <c r="JT1593" s="503">
        <v>10</v>
      </c>
      <c r="JU1593" s="471">
        <v>85</v>
      </c>
      <c r="JV1593" s="471">
        <v>43</v>
      </c>
      <c r="JW1593" s="471">
        <v>31</v>
      </c>
      <c r="JX1593" s="471">
        <v>24</v>
      </c>
      <c r="JY1593" s="471">
        <v>6</v>
      </c>
      <c r="JZ1593" s="471">
        <v>10</v>
      </c>
      <c r="KA1593" s="471">
        <v>1</v>
      </c>
      <c r="KB1593" s="471">
        <v>2</v>
      </c>
      <c r="KC1593" s="496">
        <v>202</v>
      </c>
      <c r="KD1593" s="503">
        <v>50</v>
      </c>
      <c r="KE1593" s="471">
        <v>0</v>
      </c>
      <c r="KF1593" s="471">
        <v>0</v>
      </c>
      <c r="KG1593" s="471">
        <v>0</v>
      </c>
      <c r="KH1593" s="471">
        <v>0</v>
      </c>
      <c r="KI1593" s="471">
        <v>0</v>
      </c>
      <c r="KJ1593" s="471">
        <v>0</v>
      </c>
      <c r="KK1593" s="471">
        <v>0</v>
      </c>
      <c r="KL1593" s="471">
        <v>0</v>
      </c>
      <c r="KM1593" s="496">
        <v>0</v>
      </c>
      <c r="KN1593" s="503">
        <v>0</v>
      </c>
      <c r="KO1593" s="471">
        <v>0</v>
      </c>
      <c r="KP1593" s="471">
        <v>0</v>
      </c>
      <c r="KQ1593" s="471">
        <v>0</v>
      </c>
      <c r="KR1593" s="471">
        <v>0</v>
      </c>
      <c r="KS1593" s="471">
        <v>0</v>
      </c>
      <c r="KT1593" s="471">
        <v>0</v>
      </c>
      <c r="KU1593" s="471">
        <v>0</v>
      </c>
      <c r="KV1593" s="471">
        <v>0</v>
      </c>
      <c r="KW1593" s="496">
        <v>0</v>
      </c>
      <c r="KX1593" s="471">
        <v>85</v>
      </c>
      <c r="KY1593" s="471">
        <v>43</v>
      </c>
      <c r="KZ1593" s="471">
        <v>31</v>
      </c>
      <c r="LA1593" s="471">
        <v>24</v>
      </c>
      <c r="LB1593" s="471">
        <v>6</v>
      </c>
      <c r="LC1593" s="471">
        <v>10</v>
      </c>
      <c r="LD1593" s="471">
        <v>1</v>
      </c>
      <c r="LE1593" s="471">
        <v>2</v>
      </c>
      <c r="LF1593" s="496">
        <v>202</v>
      </c>
      <c r="LG1593" s="262"/>
      <c r="LH1593" s="262"/>
      <c r="LI1593" s="262"/>
      <c r="LJ1593" s="262"/>
      <c r="LK1593" s="262"/>
      <c r="LL1593" s="262"/>
      <c r="LM1593" s="262"/>
      <c r="LN1593" s="262"/>
      <c r="LO1593" s="262"/>
      <c r="LP1593" s="262"/>
      <c r="LQ1593" s="262"/>
      <c r="LR1593" s="262"/>
      <c r="LS1593" s="262"/>
      <c r="LT1593" s="262"/>
      <c r="LU1593" s="262"/>
      <c r="LV1593" s="262"/>
      <c r="LW1593" s="262"/>
      <c r="LX1593" s="262"/>
      <c r="LY1593" s="262"/>
      <c r="LZ1593" s="262"/>
      <c r="MA1593" s="262"/>
      <c r="MB1593" s="262"/>
      <c r="MC1593" s="262"/>
      <c r="MD1593" s="262"/>
      <c r="ME1593" s="262"/>
      <c r="MF1593" s="262"/>
      <c r="MG1593" s="262"/>
      <c r="MH1593" s="262"/>
      <c r="MI1593" s="262"/>
      <c r="MJ1593" s="262"/>
      <c r="MK1593" s="262"/>
      <c r="ML1593" s="262"/>
      <c r="MM1593" s="262"/>
      <c r="MN1593" s="262"/>
      <c r="MO1593" s="262"/>
      <c r="MP1593" s="262"/>
      <c r="MQ1593" s="262"/>
      <c r="MR1593" s="262"/>
      <c r="MS1593" s="262"/>
      <c r="MT1593" s="262"/>
      <c r="MU1593" s="262"/>
    </row>
    <row r="1594" spans="1:359" x14ac:dyDescent="0.2">
      <c r="A1594" s="241" t="s">
        <v>587</v>
      </c>
      <c r="B1594" s="476" t="s">
        <v>1145</v>
      </c>
      <c r="C1594" s="326" t="s">
        <v>786</v>
      </c>
      <c r="D1594" s="283" t="s">
        <v>588</v>
      </c>
      <c r="E1594" s="503">
        <v>0</v>
      </c>
      <c r="F1594" s="471">
        <v>742</v>
      </c>
      <c r="G1594" s="471">
        <v>591</v>
      </c>
      <c r="H1594" s="471">
        <v>551</v>
      </c>
      <c r="I1594" s="471">
        <v>204</v>
      </c>
      <c r="J1594" s="471">
        <v>105</v>
      </c>
      <c r="K1594" s="471">
        <v>51</v>
      </c>
      <c r="L1594" s="471">
        <v>31</v>
      </c>
      <c r="M1594" s="471">
        <v>4</v>
      </c>
      <c r="N1594" s="496">
        <v>2279</v>
      </c>
      <c r="O1594" s="503">
        <v>10</v>
      </c>
      <c r="P1594" s="471">
        <v>0</v>
      </c>
      <c r="Q1594" s="471">
        <v>0</v>
      </c>
      <c r="R1594" s="471">
        <v>0</v>
      </c>
      <c r="S1594" s="471">
        <v>0</v>
      </c>
      <c r="T1594" s="471">
        <v>0</v>
      </c>
      <c r="U1594" s="471">
        <v>0</v>
      </c>
      <c r="V1594" s="471">
        <v>0</v>
      </c>
      <c r="W1594" s="471">
        <v>0</v>
      </c>
      <c r="X1594" s="496">
        <v>0</v>
      </c>
      <c r="Y1594" s="503">
        <v>25</v>
      </c>
      <c r="Z1594" s="471">
        <v>0</v>
      </c>
      <c r="AA1594" s="471">
        <v>0</v>
      </c>
      <c r="AB1594" s="471">
        <v>0</v>
      </c>
      <c r="AC1594" s="471">
        <v>0</v>
      </c>
      <c r="AD1594" s="471">
        <v>0</v>
      </c>
      <c r="AE1594" s="471">
        <v>0</v>
      </c>
      <c r="AF1594" s="471">
        <v>0</v>
      </c>
      <c r="AG1594" s="471">
        <v>0</v>
      </c>
      <c r="AH1594" s="496">
        <v>0</v>
      </c>
      <c r="AI1594" s="503">
        <v>50</v>
      </c>
      <c r="AJ1594" s="471">
        <v>0</v>
      </c>
      <c r="AK1594" s="471">
        <v>0</v>
      </c>
      <c r="AL1594" s="471">
        <v>0</v>
      </c>
      <c r="AM1594" s="471">
        <v>0</v>
      </c>
      <c r="AN1594" s="471">
        <v>0</v>
      </c>
      <c r="AO1594" s="471">
        <v>0</v>
      </c>
      <c r="AP1594" s="471">
        <v>0</v>
      </c>
      <c r="AQ1594" s="471">
        <v>0</v>
      </c>
      <c r="AR1594" s="496">
        <v>0</v>
      </c>
      <c r="AS1594" s="503">
        <v>100</v>
      </c>
      <c r="AT1594" s="471">
        <v>0</v>
      </c>
      <c r="AU1594" s="471">
        <v>0</v>
      </c>
      <c r="AV1594" s="471">
        <v>0</v>
      </c>
      <c r="AW1594" s="471">
        <v>0</v>
      </c>
      <c r="AX1594" s="471">
        <v>0</v>
      </c>
      <c r="AY1594" s="471">
        <v>0</v>
      </c>
      <c r="AZ1594" s="471">
        <v>0</v>
      </c>
      <c r="BA1594" s="471">
        <v>0</v>
      </c>
      <c r="BB1594" s="496">
        <v>0</v>
      </c>
      <c r="BC1594" s="503">
        <v>0</v>
      </c>
      <c r="BD1594" s="471">
        <v>0</v>
      </c>
      <c r="BE1594" s="471">
        <v>0</v>
      </c>
      <c r="BF1594" s="471">
        <v>0</v>
      </c>
      <c r="BG1594" s="471">
        <v>0</v>
      </c>
      <c r="BH1594" s="471">
        <v>0</v>
      </c>
      <c r="BI1594" s="471">
        <v>0</v>
      </c>
      <c r="BJ1594" s="471">
        <v>0</v>
      </c>
      <c r="BK1594" s="471">
        <v>0</v>
      </c>
      <c r="BL1594" s="496">
        <v>0</v>
      </c>
      <c r="BM1594" s="471">
        <v>0</v>
      </c>
      <c r="BN1594" s="471">
        <v>0</v>
      </c>
      <c r="BO1594" s="471">
        <v>0</v>
      </c>
      <c r="BP1594" s="471">
        <v>0</v>
      </c>
      <c r="BQ1594" s="471">
        <v>0</v>
      </c>
      <c r="BR1594" s="471">
        <v>0</v>
      </c>
      <c r="BS1594" s="471">
        <v>0</v>
      </c>
      <c r="BT1594" s="471">
        <v>0</v>
      </c>
      <c r="BU1594" s="496">
        <v>0</v>
      </c>
      <c r="BV1594" s="471">
        <v>742</v>
      </c>
      <c r="BW1594" s="471">
        <v>591</v>
      </c>
      <c r="BX1594" s="471">
        <v>551</v>
      </c>
      <c r="BY1594" s="471">
        <v>204</v>
      </c>
      <c r="BZ1594" s="471">
        <v>105</v>
      </c>
      <c r="CA1594" s="471">
        <v>51</v>
      </c>
      <c r="CB1594" s="471">
        <v>31</v>
      </c>
      <c r="CC1594" s="471">
        <v>4</v>
      </c>
      <c r="CD1594" s="496">
        <v>2279</v>
      </c>
      <c r="CE1594" s="503">
        <v>10</v>
      </c>
      <c r="CF1594" s="471">
        <v>0</v>
      </c>
      <c r="CG1594" s="471">
        <v>0</v>
      </c>
      <c r="CH1594" s="471">
        <v>0</v>
      </c>
      <c r="CI1594" s="471">
        <v>0</v>
      </c>
      <c r="CJ1594" s="471">
        <v>0</v>
      </c>
      <c r="CK1594" s="471">
        <v>0</v>
      </c>
      <c r="CL1594" s="471">
        <v>0</v>
      </c>
      <c r="CM1594" s="471">
        <v>0</v>
      </c>
      <c r="CN1594" s="496">
        <v>0</v>
      </c>
      <c r="CO1594" s="503">
        <v>25</v>
      </c>
      <c r="CP1594" s="471">
        <v>0</v>
      </c>
      <c r="CQ1594" s="471">
        <v>0</v>
      </c>
      <c r="CR1594" s="471">
        <v>0</v>
      </c>
      <c r="CS1594" s="471">
        <v>0</v>
      </c>
      <c r="CT1594" s="471">
        <v>0</v>
      </c>
      <c r="CU1594" s="471">
        <v>0</v>
      </c>
      <c r="CV1594" s="471">
        <v>0</v>
      </c>
      <c r="CW1594" s="471">
        <v>0</v>
      </c>
      <c r="CX1594" s="496">
        <v>0</v>
      </c>
      <c r="CY1594" s="503">
        <v>50</v>
      </c>
      <c r="CZ1594" s="471">
        <v>0</v>
      </c>
      <c r="DA1594" s="471">
        <v>0</v>
      </c>
      <c r="DB1594" s="471">
        <v>0</v>
      </c>
      <c r="DC1594" s="471">
        <v>0</v>
      </c>
      <c r="DD1594" s="471">
        <v>0</v>
      </c>
      <c r="DE1594" s="471">
        <v>0</v>
      </c>
      <c r="DF1594" s="471">
        <v>0</v>
      </c>
      <c r="DG1594" s="471">
        <v>0</v>
      </c>
      <c r="DH1594" s="496">
        <v>0</v>
      </c>
      <c r="DI1594" s="503">
        <v>100</v>
      </c>
      <c r="DJ1594" s="471">
        <v>118</v>
      </c>
      <c r="DK1594" s="471">
        <v>40</v>
      </c>
      <c r="DL1594" s="471">
        <v>27</v>
      </c>
      <c r="DM1594" s="471">
        <v>28</v>
      </c>
      <c r="DN1594" s="471">
        <v>9</v>
      </c>
      <c r="DO1594" s="471">
        <v>12</v>
      </c>
      <c r="DP1594" s="471">
        <v>7</v>
      </c>
      <c r="DQ1594" s="471">
        <v>1</v>
      </c>
      <c r="DR1594" s="496">
        <v>242</v>
      </c>
      <c r="DS1594" s="503">
        <v>0</v>
      </c>
      <c r="DT1594" s="471">
        <v>0</v>
      </c>
      <c r="DU1594" s="471">
        <v>0</v>
      </c>
      <c r="DV1594" s="471">
        <v>0</v>
      </c>
      <c r="DW1594" s="471">
        <v>0</v>
      </c>
      <c r="DX1594" s="471">
        <v>0</v>
      </c>
      <c r="DY1594" s="471">
        <v>0</v>
      </c>
      <c r="DZ1594" s="471">
        <v>0</v>
      </c>
      <c r="EA1594" s="471">
        <v>0</v>
      </c>
      <c r="EB1594" s="496">
        <v>0</v>
      </c>
      <c r="EC1594" s="471">
        <v>118</v>
      </c>
      <c r="ED1594" s="471">
        <v>40</v>
      </c>
      <c r="EE1594" s="471">
        <v>27</v>
      </c>
      <c r="EF1594" s="471">
        <v>28</v>
      </c>
      <c r="EG1594" s="471">
        <v>9</v>
      </c>
      <c r="EH1594" s="471">
        <v>12</v>
      </c>
      <c r="EI1594" s="471">
        <v>7</v>
      </c>
      <c r="EJ1594" s="471">
        <v>1</v>
      </c>
      <c r="EK1594" s="496">
        <v>242</v>
      </c>
      <c r="EL1594" s="518">
        <v>50</v>
      </c>
      <c r="EM1594" s="471">
        <v>0</v>
      </c>
      <c r="EN1594" s="471">
        <v>0</v>
      </c>
      <c r="EO1594" s="471">
        <v>0</v>
      </c>
      <c r="EP1594" s="471">
        <v>0</v>
      </c>
      <c r="EQ1594" s="471">
        <v>0</v>
      </c>
      <c r="ER1594" s="471">
        <v>0</v>
      </c>
      <c r="ES1594" s="471">
        <v>0</v>
      </c>
      <c r="ET1594" s="471">
        <v>0</v>
      </c>
      <c r="EU1594" s="496">
        <v>0</v>
      </c>
      <c r="EV1594" s="503">
        <v>100</v>
      </c>
      <c r="EW1594" s="471">
        <v>2</v>
      </c>
      <c r="EX1594" s="471">
        <v>2</v>
      </c>
      <c r="EY1594" s="471">
        <v>0</v>
      </c>
      <c r="EZ1594" s="471">
        <v>3</v>
      </c>
      <c r="FA1594" s="471">
        <v>0</v>
      </c>
      <c r="FB1594" s="471">
        <v>0</v>
      </c>
      <c r="FC1594" s="471">
        <v>1</v>
      </c>
      <c r="FD1594" s="471">
        <v>0</v>
      </c>
      <c r="FE1594" s="496">
        <v>8</v>
      </c>
      <c r="FF1594" s="503">
        <v>150</v>
      </c>
      <c r="FG1594" s="471">
        <v>0</v>
      </c>
      <c r="FH1594" s="471">
        <v>0</v>
      </c>
      <c r="FI1594" s="471">
        <v>0</v>
      </c>
      <c r="FJ1594" s="471">
        <v>0</v>
      </c>
      <c r="FK1594" s="471">
        <v>0</v>
      </c>
      <c r="FL1594" s="471">
        <v>0</v>
      </c>
      <c r="FM1594" s="471">
        <v>0</v>
      </c>
      <c r="FN1594" s="471">
        <v>0</v>
      </c>
      <c r="FO1594" s="496">
        <v>0</v>
      </c>
      <c r="FP1594" s="503">
        <v>200</v>
      </c>
      <c r="FQ1594" s="471">
        <v>9</v>
      </c>
      <c r="FR1594" s="471">
        <v>4</v>
      </c>
      <c r="FS1594" s="471">
        <v>6</v>
      </c>
      <c r="FT1594" s="471">
        <v>5</v>
      </c>
      <c r="FU1594" s="471">
        <v>4</v>
      </c>
      <c r="FV1594" s="471">
        <v>1</v>
      </c>
      <c r="FW1594" s="471">
        <v>0</v>
      </c>
      <c r="FX1594" s="471">
        <v>1</v>
      </c>
      <c r="FY1594" s="496">
        <v>30</v>
      </c>
      <c r="FZ1594" s="503">
        <v>0</v>
      </c>
      <c r="GA1594" s="471">
        <v>0</v>
      </c>
      <c r="GB1594" s="471">
        <v>0</v>
      </c>
      <c r="GC1594" s="471">
        <v>0</v>
      </c>
      <c r="GD1594" s="471">
        <v>0</v>
      </c>
      <c r="GE1594" s="471">
        <v>0</v>
      </c>
      <c r="GF1594" s="471">
        <v>0</v>
      </c>
      <c r="GG1594" s="471">
        <v>0</v>
      </c>
      <c r="GH1594" s="471">
        <v>0</v>
      </c>
      <c r="GI1594" s="496">
        <v>0</v>
      </c>
      <c r="GJ1594" s="471">
        <v>11</v>
      </c>
      <c r="GK1594" s="471">
        <v>6</v>
      </c>
      <c r="GL1594" s="471">
        <v>6</v>
      </c>
      <c r="GM1594" s="471">
        <v>8</v>
      </c>
      <c r="GN1594" s="471">
        <v>4</v>
      </c>
      <c r="GO1594" s="471">
        <v>1</v>
      </c>
      <c r="GP1594" s="471">
        <v>1</v>
      </c>
      <c r="GQ1594" s="471">
        <v>1</v>
      </c>
      <c r="GR1594" s="496">
        <v>38</v>
      </c>
      <c r="GS1594" s="503">
        <v>100</v>
      </c>
      <c r="GT1594" s="471">
        <v>4</v>
      </c>
      <c r="GU1594" s="471">
        <v>3</v>
      </c>
      <c r="GV1594" s="471">
        <v>4</v>
      </c>
      <c r="GW1594" s="471">
        <v>3</v>
      </c>
      <c r="GX1594" s="471">
        <v>1</v>
      </c>
      <c r="GY1594" s="471">
        <v>1</v>
      </c>
      <c r="GZ1594" s="471">
        <v>2</v>
      </c>
      <c r="HA1594" s="471">
        <v>1</v>
      </c>
      <c r="HB1594" s="496">
        <v>19</v>
      </c>
      <c r="HC1594" s="503">
        <v>150</v>
      </c>
      <c r="HD1594" s="471">
        <v>0</v>
      </c>
      <c r="HE1594" s="471">
        <v>0</v>
      </c>
      <c r="HF1594" s="471">
        <v>0</v>
      </c>
      <c r="HG1594" s="471">
        <v>0</v>
      </c>
      <c r="HH1594" s="471">
        <v>0</v>
      </c>
      <c r="HI1594" s="471">
        <v>0</v>
      </c>
      <c r="HJ1594" s="471">
        <v>0</v>
      </c>
      <c r="HK1594" s="471">
        <v>0</v>
      </c>
      <c r="HL1594" s="496">
        <v>0</v>
      </c>
      <c r="HM1594" s="503">
        <v>200</v>
      </c>
      <c r="HN1594" s="471">
        <v>13</v>
      </c>
      <c r="HO1594" s="471">
        <v>7</v>
      </c>
      <c r="HP1594" s="471">
        <v>8</v>
      </c>
      <c r="HQ1594" s="471">
        <v>1</v>
      </c>
      <c r="HR1594" s="471">
        <v>0</v>
      </c>
      <c r="HS1594" s="471">
        <v>0</v>
      </c>
      <c r="HT1594" s="471">
        <v>0</v>
      </c>
      <c r="HU1594" s="471">
        <v>0</v>
      </c>
      <c r="HV1594" s="496">
        <v>29</v>
      </c>
      <c r="HW1594" s="503">
        <v>250</v>
      </c>
      <c r="HX1594" s="471">
        <v>0</v>
      </c>
      <c r="HY1594" s="471">
        <v>0</v>
      </c>
      <c r="HZ1594" s="471">
        <v>0</v>
      </c>
      <c r="IA1594" s="471">
        <v>0</v>
      </c>
      <c r="IB1594" s="471">
        <v>0</v>
      </c>
      <c r="IC1594" s="471">
        <v>0</v>
      </c>
      <c r="ID1594" s="471">
        <v>0</v>
      </c>
      <c r="IE1594" s="471">
        <v>0</v>
      </c>
      <c r="IF1594" s="496">
        <v>0</v>
      </c>
      <c r="IG1594" s="503">
        <v>300</v>
      </c>
      <c r="IH1594" s="471">
        <v>0</v>
      </c>
      <c r="II1594" s="471">
        <v>0</v>
      </c>
      <c r="IJ1594" s="471">
        <v>0</v>
      </c>
      <c r="IK1594" s="471">
        <v>0</v>
      </c>
      <c r="IL1594" s="471">
        <v>0</v>
      </c>
      <c r="IM1594" s="471">
        <v>0</v>
      </c>
      <c r="IN1594" s="471">
        <v>0</v>
      </c>
      <c r="IO1594" s="471">
        <v>0</v>
      </c>
      <c r="IP1594" s="496">
        <v>0</v>
      </c>
      <c r="IQ1594" s="503">
        <v>0</v>
      </c>
      <c r="IR1594" s="471">
        <v>0</v>
      </c>
      <c r="IS1594" s="471">
        <v>0</v>
      </c>
      <c r="IT1594" s="471">
        <v>0</v>
      </c>
      <c r="IU1594" s="471">
        <v>0</v>
      </c>
      <c r="IV1594" s="471">
        <v>0</v>
      </c>
      <c r="IW1594" s="471">
        <v>0</v>
      </c>
      <c r="IX1594" s="471">
        <v>0</v>
      </c>
      <c r="IY1594" s="471">
        <v>0</v>
      </c>
      <c r="IZ1594" s="496">
        <v>0</v>
      </c>
      <c r="JA1594" s="471">
        <v>17</v>
      </c>
      <c r="JB1594" s="471">
        <v>10</v>
      </c>
      <c r="JC1594" s="471">
        <v>12</v>
      </c>
      <c r="JD1594" s="471">
        <v>4</v>
      </c>
      <c r="JE1594" s="471">
        <v>1</v>
      </c>
      <c r="JF1594" s="471">
        <v>1</v>
      </c>
      <c r="JG1594" s="471">
        <v>2</v>
      </c>
      <c r="JH1594" s="471">
        <v>1</v>
      </c>
      <c r="JI1594" s="471">
        <v>48</v>
      </c>
      <c r="JJ1594" s="503">
        <v>0</v>
      </c>
      <c r="JK1594" s="471">
        <v>114</v>
      </c>
      <c r="JL1594" s="471">
        <v>84</v>
      </c>
      <c r="JM1594" s="471">
        <v>118</v>
      </c>
      <c r="JN1594" s="471">
        <v>79</v>
      </c>
      <c r="JO1594" s="471">
        <v>48</v>
      </c>
      <c r="JP1594" s="471">
        <v>26</v>
      </c>
      <c r="JQ1594" s="471">
        <v>28</v>
      </c>
      <c r="JR1594" s="471">
        <v>15</v>
      </c>
      <c r="JS1594" s="496">
        <v>512</v>
      </c>
      <c r="JT1594" s="503">
        <v>10</v>
      </c>
      <c r="JU1594" s="471">
        <v>0</v>
      </c>
      <c r="JV1594" s="471">
        <v>0</v>
      </c>
      <c r="JW1594" s="471">
        <v>0</v>
      </c>
      <c r="JX1594" s="471">
        <v>0</v>
      </c>
      <c r="JY1594" s="471">
        <v>0</v>
      </c>
      <c r="JZ1594" s="471">
        <v>0</v>
      </c>
      <c r="KA1594" s="471">
        <v>0</v>
      </c>
      <c r="KB1594" s="471">
        <v>0</v>
      </c>
      <c r="KC1594" s="496">
        <v>0</v>
      </c>
      <c r="KD1594" s="503">
        <v>50</v>
      </c>
      <c r="KE1594" s="471">
        <v>0</v>
      </c>
      <c r="KF1594" s="471">
        <v>1</v>
      </c>
      <c r="KG1594" s="471">
        <v>1</v>
      </c>
      <c r="KH1594" s="471">
        <v>0</v>
      </c>
      <c r="KI1594" s="471">
        <v>0</v>
      </c>
      <c r="KJ1594" s="471">
        <v>0</v>
      </c>
      <c r="KK1594" s="471">
        <v>0</v>
      </c>
      <c r="KL1594" s="471">
        <v>0</v>
      </c>
      <c r="KM1594" s="496">
        <v>2</v>
      </c>
      <c r="KN1594" s="503">
        <v>0</v>
      </c>
      <c r="KO1594" s="471">
        <v>0</v>
      </c>
      <c r="KP1594" s="471">
        <v>0</v>
      </c>
      <c r="KQ1594" s="471">
        <v>0</v>
      </c>
      <c r="KR1594" s="471">
        <v>0</v>
      </c>
      <c r="KS1594" s="471">
        <v>0</v>
      </c>
      <c r="KT1594" s="471">
        <v>0</v>
      </c>
      <c r="KU1594" s="471">
        <v>0</v>
      </c>
      <c r="KV1594" s="471">
        <v>0</v>
      </c>
      <c r="KW1594" s="496">
        <v>0</v>
      </c>
      <c r="KX1594" s="471">
        <v>114</v>
      </c>
      <c r="KY1594" s="471">
        <v>85</v>
      </c>
      <c r="KZ1594" s="471">
        <v>119</v>
      </c>
      <c r="LA1594" s="471">
        <v>79</v>
      </c>
      <c r="LB1594" s="471">
        <v>48</v>
      </c>
      <c r="LC1594" s="471">
        <v>26</v>
      </c>
      <c r="LD1594" s="471">
        <v>28</v>
      </c>
      <c r="LE1594" s="471">
        <v>15</v>
      </c>
      <c r="LF1594" s="496">
        <v>514</v>
      </c>
      <c r="LG1594" s="262"/>
      <c r="LH1594" s="262"/>
      <c r="LI1594" s="262"/>
      <c r="LJ1594" s="262"/>
      <c r="LK1594" s="262"/>
      <c r="LL1594" s="262"/>
      <c r="LM1594" s="262"/>
      <c r="LN1594" s="262"/>
      <c r="LO1594" s="262"/>
      <c r="LP1594" s="262"/>
      <c r="LQ1594" s="262"/>
      <c r="LR1594" s="262"/>
      <c r="LS1594" s="262"/>
      <c r="LT1594" s="262"/>
      <c r="LU1594" s="262"/>
      <c r="LV1594" s="262"/>
      <c r="LW1594" s="262"/>
      <c r="LX1594" s="262"/>
      <c r="LY1594" s="262"/>
      <c r="LZ1594" s="262"/>
      <c r="MA1594" s="262"/>
      <c r="MB1594" s="262"/>
      <c r="MC1594" s="262"/>
      <c r="MD1594" s="262"/>
      <c r="ME1594" s="262"/>
      <c r="MF1594" s="262"/>
      <c r="MG1594" s="262"/>
      <c r="MH1594" s="262"/>
      <c r="MI1594" s="262"/>
      <c r="MJ1594" s="262"/>
      <c r="MK1594" s="262"/>
      <c r="ML1594" s="262"/>
      <c r="MM1594" s="262"/>
      <c r="MN1594" s="262"/>
      <c r="MO1594" s="262"/>
      <c r="MP1594" s="262"/>
      <c r="MQ1594" s="262"/>
      <c r="MR1594" s="262"/>
      <c r="MS1594" s="262"/>
      <c r="MT1594" s="262"/>
      <c r="MU1594" s="262"/>
    </row>
    <row r="1595" spans="1:359" x14ac:dyDescent="0.2">
      <c r="A1595" s="241" t="s">
        <v>589</v>
      </c>
      <c r="B1595" s="476" t="s">
        <v>1146</v>
      </c>
      <c r="C1595" s="326" t="s">
        <v>782</v>
      </c>
      <c r="D1595" s="283" t="s">
        <v>590</v>
      </c>
      <c r="E1595" s="503">
        <v>0</v>
      </c>
      <c r="F1595" s="471">
        <v>50</v>
      </c>
      <c r="G1595" s="471">
        <v>94</v>
      </c>
      <c r="H1595" s="471">
        <v>149</v>
      </c>
      <c r="I1595" s="471">
        <v>114</v>
      </c>
      <c r="J1595" s="471">
        <v>51</v>
      </c>
      <c r="K1595" s="471">
        <v>54</v>
      </c>
      <c r="L1595" s="471">
        <v>24</v>
      </c>
      <c r="M1595" s="471">
        <v>5</v>
      </c>
      <c r="N1595" s="496">
        <v>541</v>
      </c>
      <c r="O1595" s="503">
        <v>10</v>
      </c>
      <c r="P1595" s="471">
        <v>0</v>
      </c>
      <c r="Q1595" s="471">
        <v>0</v>
      </c>
      <c r="R1595" s="471">
        <v>0</v>
      </c>
      <c r="S1595" s="471">
        <v>0</v>
      </c>
      <c r="T1595" s="471">
        <v>0</v>
      </c>
      <c r="U1595" s="471">
        <v>0</v>
      </c>
      <c r="V1595" s="471">
        <v>0</v>
      </c>
      <c r="W1595" s="471">
        <v>0</v>
      </c>
      <c r="X1595" s="496">
        <v>0</v>
      </c>
      <c r="Y1595" s="503">
        <v>25</v>
      </c>
      <c r="Z1595" s="471">
        <v>26</v>
      </c>
      <c r="AA1595" s="471">
        <v>69</v>
      </c>
      <c r="AB1595" s="471">
        <v>148</v>
      </c>
      <c r="AC1595" s="471">
        <v>73</v>
      </c>
      <c r="AD1595" s="471">
        <v>42</v>
      </c>
      <c r="AE1595" s="471">
        <v>11</v>
      </c>
      <c r="AF1595" s="471">
        <v>20</v>
      </c>
      <c r="AG1595" s="471">
        <v>3</v>
      </c>
      <c r="AH1595" s="496">
        <v>392</v>
      </c>
      <c r="AI1595" s="503">
        <v>50</v>
      </c>
      <c r="AJ1595" s="471">
        <v>0</v>
      </c>
      <c r="AK1595" s="471">
        <v>0</v>
      </c>
      <c r="AL1595" s="471">
        <v>0</v>
      </c>
      <c r="AM1595" s="471">
        <v>0</v>
      </c>
      <c r="AN1595" s="471">
        <v>0</v>
      </c>
      <c r="AO1595" s="471">
        <v>0</v>
      </c>
      <c r="AP1595" s="471">
        <v>0</v>
      </c>
      <c r="AQ1595" s="471">
        <v>0</v>
      </c>
      <c r="AR1595" s="496">
        <v>0</v>
      </c>
      <c r="AS1595" s="503">
        <v>100</v>
      </c>
      <c r="AT1595" s="471">
        <v>0</v>
      </c>
      <c r="AU1595" s="471">
        <v>0</v>
      </c>
      <c r="AV1595" s="471">
        <v>0</v>
      </c>
      <c r="AW1595" s="471">
        <v>0</v>
      </c>
      <c r="AX1595" s="471">
        <v>0</v>
      </c>
      <c r="AY1595" s="471">
        <v>0</v>
      </c>
      <c r="AZ1595" s="471">
        <v>0</v>
      </c>
      <c r="BA1595" s="471">
        <v>0</v>
      </c>
      <c r="BB1595" s="496">
        <v>0</v>
      </c>
      <c r="BC1595" s="503">
        <v>0</v>
      </c>
      <c r="BD1595" s="471">
        <v>0</v>
      </c>
      <c r="BE1595" s="471">
        <v>0</v>
      </c>
      <c r="BF1595" s="471">
        <v>0</v>
      </c>
      <c r="BG1595" s="471">
        <v>0</v>
      </c>
      <c r="BH1595" s="471">
        <v>0</v>
      </c>
      <c r="BI1595" s="471">
        <v>0</v>
      </c>
      <c r="BJ1595" s="471">
        <v>0</v>
      </c>
      <c r="BK1595" s="471">
        <v>0</v>
      </c>
      <c r="BL1595" s="496">
        <v>0</v>
      </c>
      <c r="BM1595" s="471">
        <v>26</v>
      </c>
      <c r="BN1595" s="471">
        <v>69</v>
      </c>
      <c r="BO1595" s="471">
        <v>148</v>
      </c>
      <c r="BP1595" s="471">
        <v>73</v>
      </c>
      <c r="BQ1595" s="471">
        <v>42</v>
      </c>
      <c r="BR1595" s="471">
        <v>11</v>
      </c>
      <c r="BS1595" s="471">
        <v>20</v>
      </c>
      <c r="BT1595" s="471">
        <v>3</v>
      </c>
      <c r="BU1595" s="496">
        <v>392</v>
      </c>
      <c r="BV1595" s="471">
        <v>76</v>
      </c>
      <c r="BW1595" s="471">
        <v>163</v>
      </c>
      <c r="BX1595" s="471">
        <v>297</v>
      </c>
      <c r="BY1595" s="471">
        <v>187</v>
      </c>
      <c r="BZ1595" s="471">
        <v>93</v>
      </c>
      <c r="CA1595" s="471">
        <v>65</v>
      </c>
      <c r="CB1595" s="471">
        <v>44</v>
      </c>
      <c r="CC1595" s="471">
        <v>8</v>
      </c>
      <c r="CD1595" s="496">
        <v>933</v>
      </c>
      <c r="CE1595" s="503">
        <v>10</v>
      </c>
      <c r="CF1595" s="471">
        <v>0</v>
      </c>
      <c r="CG1595" s="471">
        <v>0</v>
      </c>
      <c r="CH1595" s="471">
        <v>0</v>
      </c>
      <c r="CI1595" s="471">
        <v>0</v>
      </c>
      <c r="CJ1595" s="471">
        <v>0</v>
      </c>
      <c r="CK1595" s="471">
        <v>0</v>
      </c>
      <c r="CL1595" s="471">
        <v>0</v>
      </c>
      <c r="CM1595" s="471">
        <v>0</v>
      </c>
      <c r="CN1595" s="496">
        <v>0</v>
      </c>
      <c r="CO1595" s="503">
        <v>25</v>
      </c>
      <c r="CP1595" s="471">
        <v>0</v>
      </c>
      <c r="CQ1595" s="471">
        <v>0</v>
      </c>
      <c r="CR1595" s="471">
        <v>0</v>
      </c>
      <c r="CS1595" s="471">
        <v>0</v>
      </c>
      <c r="CT1595" s="471">
        <v>0</v>
      </c>
      <c r="CU1595" s="471">
        <v>0</v>
      </c>
      <c r="CV1595" s="471">
        <v>0</v>
      </c>
      <c r="CW1595" s="471">
        <v>0</v>
      </c>
      <c r="CX1595" s="496">
        <v>0</v>
      </c>
      <c r="CY1595" s="503">
        <v>50</v>
      </c>
      <c r="CZ1595" s="471">
        <v>0</v>
      </c>
      <c r="DA1595" s="471">
        <v>0</v>
      </c>
      <c r="DB1595" s="471">
        <v>0</v>
      </c>
      <c r="DC1595" s="471">
        <v>0</v>
      </c>
      <c r="DD1595" s="471">
        <v>0</v>
      </c>
      <c r="DE1595" s="471">
        <v>0</v>
      </c>
      <c r="DF1595" s="471">
        <v>0</v>
      </c>
      <c r="DG1595" s="471">
        <v>0</v>
      </c>
      <c r="DH1595" s="496">
        <v>0</v>
      </c>
      <c r="DI1595" s="503">
        <v>100</v>
      </c>
      <c r="DJ1595" s="471">
        <v>5</v>
      </c>
      <c r="DK1595" s="471">
        <v>4</v>
      </c>
      <c r="DL1595" s="471">
        <v>6</v>
      </c>
      <c r="DM1595" s="471">
        <v>6</v>
      </c>
      <c r="DN1595" s="471">
        <v>5</v>
      </c>
      <c r="DO1595" s="471">
        <v>2</v>
      </c>
      <c r="DP1595" s="471">
        <v>3</v>
      </c>
      <c r="DQ1595" s="471">
        <v>1</v>
      </c>
      <c r="DR1595" s="496">
        <v>32</v>
      </c>
      <c r="DS1595" s="503">
        <v>0</v>
      </c>
      <c r="DT1595" s="471">
        <v>0</v>
      </c>
      <c r="DU1595" s="471">
        <v>0</v>
      </c>
      <c r="DV1595" s="471">
        <v>0</v>
      </c>
      <c r="DW1595" s="471">
        <v>0</v>
      </c>
      <c r="DX1595" s="471">
        <v>0</v>
      </c>
      <c r="DY1595" s="471">
        <v>0</v>
      </c>
      <c r="DZ1595" s="471">
        <v>0</v>
      </c>
      <c r="EA1595" s="471">
        <v>0</v>
      </c>
      <c r="EB1595" s="496">
        <v>0</v>
      </c>
      <c r="EC1595" s="471">
        <v>5</v>
      </c>
      <c r="ED1595" s="471">
        <v>4</v>
      </c>
      <c r="EE1595" s="471">
        <v>6</v>
      </c>
      <c r="EF1595" s="471">
        <v>6</v>
      </c>
      <c r="EG1595" s="471">
        <v>5</v>
      </c>
      <c r="EH1595" s="471">
        <v>2</v>
      </c>
      <c r="EI1595" s="471">
        <v>3</v>
      </c>
      <c r="EJ1595" s="471">
        <v>1</v>
      </c>
      <c r="EK1595" s="496">
        <v>32</v>
      </c>
      <c r="EL1595" s="518">
        <v>50</v>
      </c>
      <c r="EM1595" s="471">
        <v>0</v>
      </c>
      <c r="EN1595" s="471">
        <v>0</v>
      </c>
      <c r="EO1595" s="471">
        <v>0</v>
      </c>
      <c r="EP1595" s="471">
        <v>0</v>
      </c>
      <c r="EQ1595" s="471">
        <v>0</v>
      </c>
      <c r="ER1595" s="471">
        <v>0</v>
      </c>
      <c r="ES1595" s="471">
        <v>0</v>
      </c>
      <c r="ET1595" s="471">
        <v>0</v>
      </c>
      <c r="EU1595" s="496">
        <v>0</v>
      </c>
      <c r="EV1595" s="503">
        <v>100</v>
      </c>
      <c r="EW1595" s="471">
        <v>0</v>
      </c>
      <c r="EX1595" s="471">
        <v>0</v>
      </c>
      <c r="EY1595" s="471">
        <v>0</v>
      </c>
      <c r="EZ1595" s="471">
        <v>0</v>
      </c>
      <c r="FA1595" s="471">
        <v>0</v>
      </c>
      <c r="FB1595" s="471">
        <v>0</v>
      </c>
      <c r="FC1595" s="471">
        <v>0</v>
      </c>
      <c r="FD1595" s="471">
        <v>0</v>
      </c>
      <c r="FE1595" s="496">
        <v>0</v>
      </c>
      <c r="FF1595" s="503">
        <v>150</v>
      </c>
      <c r="FG1595" s="471">
        <v>0</v>
      </c>
      <c r="FH1595" s="471">
        <v>0</v>
      </c>
      <c r="FI1595" s="471">
        <v>0</v>
      </c>
      <c r="FJ1595" s="471">
        <v>0</v>
      </c>
      <c r="FK1595" s="471">
        <v>0</v>
      </c>
      <c r="FL1595" s="471">
        <v>0</v>
      </c>
      <c r="FM1595" s="471">
        <v>0</v>
      </c>
      <c r="FN1595" s="471">
        <v>0</v>
      </c>
      <c r="FO1595" s="496">
        <v>0</v>
      </c>
      <c r="FP1595" s="503">
        <v>200</v>
      </c>
      <c r="FQ1595" s="471">
        <v>2</v>
      </c>
      <c r="FR1595" s="471">
        <v>0</v>
      </c>
      <c r="FS1595" s="471">
        <v>2</v>
      </c>
      <c r="FT1595" s="471">
        <v>1</v>
      </c>
      <c r="FU1595" s="471">
        <v>0</v>
      </c>
      <c r="FV1595" s="471">
        <v>0</v>
      </c>
      <c r="FW1595" s="471">
        <v>0</v>
      </c>
      <c r="FX1595" s="471">
        <v>0</v>
      </c>
      <c r="FY1595" s="496">
        <v>5</v>
      </c>
      <c r="FZ1595" s="503">
        <v>0</v>
      </c>
      <c r="GA1595" s="471">
        <v>0</v>
      </c>
      <c r="GB1595" s="471">
        <v>0</v>
      </c>
      <c r="GC1595" s="471">
        <v>0</v>
      </c>
      <c r="GD1595" s="471">
        <v>0</v>
      </c>
      <c r="GE1595" s="471">
        <v>0</v>
      </c>
      <c r="GF1595" s="471">
        <v>0</v>
      </c>
      <c r="GG1595" s="471">
        <v>0</v>
      </c>
      <c r="GH1595" s="471">
        <v>0</v>
      </c>
      <c r="GI1595" s="496">
        <v>0</v>
      </c>
      <c r="GJ1595" s="471">
        <v>2</v>
      </c>
      <c r="GK1595" s="471">
        <v>0</v>
      </c>
      <c r="GL1595" s="471">
        <v>2</v>
      </c>
      <c r="GM1595" s="471">
        <v>1</v>
      </c>
      <c r="GN1595" s="471">
        <v>0</v>
      </c>
      <c r="GO1595" s="471">
        <v>0</v>
      </c>
      <c r="GP1595" s="471">
        <v>0</v>
      </c>
      <c r="GQ1595" s="471">
        <v>0</v>
      </c>
      <c r="GR1595" s="496">
        <v>5</v>
      </c>
      <c r="GS1595" s="503">
        <v>100</v>
      </c>
      <c r="GT1595" s="471">
        <v>0</v>
      </c>
      <c r="GU1595" s="471">
        <v>0</v>
      </c>
      <c r="GV1595" s="471">
        <v>0</v>
      </c>
      <c r="GW1595" s="471">
        <v>0</v>
      </c>
      <c r="GX1595" s="471">
        <v>0</v>
      </c>
      <c r="GY1595" s="471">
        <v>0</v>
      </c>
      <c r="GZ1595" s="471">
        <v>0</v>
      </c>
      <c r="HA1595" s="471">
        <v>0</v>
      </c>
      <c r="HB1595" s="496">
        <v>0</v>
      </c>
      <c r="HC1595" s="503">
        <v>150</v>
      </c>
      <c r="HD1595" s="471">
        <v>0</v>
      </c>
      <c r="HE1595" s="471">
        <v>0</v>
      </c>
      <c r="HF1595" s="471">
        <v>0</v>
      </c>
      <c r="HG1595" s="471">
        <v>0</v>
      </c>
      <c r="HH1595" s="471">
        <v>0</v>
      </c>
      <c r="HI1595" s="471">
        <v>0</v>
      </c>
      <c r="HJ1595" s="471">
        <v>0</v>
      </c>
      <c r="HK1595" s="471">
        <v>0</v>
      </c>
      <c r="HL1595" s="496">
        <v>0</v>
      </c>
      <c r="HM1595" s="503">
        <v>200</v>
      </c>
      <c r="HN1595" s="471">
        <v>0</v>
      </c>
      <c r="HO1595" s="471">
        <v>0</v>
      </c>
      <c r="HP1595" s="471">
        <v>0</v>
      </c>
      <c r="HQ1595" s="471">
        <v>0</v>
      </c>
      <c r="HR1595" s="471">
        <v>0</v>
      </c>
      <c r="HS1595" s="471">
        <v>0</v>
      </c>
      <c r="HT1595" s="471">
        <v>0</v>
      </c>
      <c r="HU1595" s="471">
        <v>0</v>
      </c>
      <c r="HV1595" s="496">
        <v>0</v>
      </c>
      <c r="HW1595" s="503">
        <v>250</v>
      </c>
      <c r="HX1595" s="471">
        <v>0</v>
      </c>
      <c r="HY1595" s="471">
        <v>0</v>
      </c>
      <c r="HZ1595" s="471">
        <v>0</v>
      </c>
      <c r="IA1595" s="471">
        <v>0</v>
      </c>
      <c r="IB1595" s="471">
        <v>0</v>
      </c>
      <c r="IC1595" s="471">
        <v>0</v>
      </c>
      <c r="ID1595" s="471">
        <v>0</v>
      </c>
      <c r="IE1595" s="471">
        <v>0</v>
      </c>
      <c r="IF1595" s="496">
        <v>0</v>
      </c>
      <c r="IG1595" s="503">
        <v>300</v>
      </c>
      <c r="IH1595" s="471">
        <v>0</v>
      </c>
      <c r="II1595" s="471">
        <v>0</v>
      </c>
      <c r="IJ1595" s="471">
        <v>0</v>
      </c>
      <c r="IK1595" s="471">
        <v>1</v>
      </c>
      <c r="IL1595" s="471">
        <v>0</v>
      </c>
      <c r="IM1595" s="471">
        <v>1</v>
      </c>
      <c r="IN1595" s="471">
        <v>0</v>
      </c>
      <c r="IO1595" s="471">
        <v>0</v>
      </c>
      <c r="IP1595" s="496">
        <v>2</v>
      </c>
      <c r="IQ1595" s="503">
        <v>0</v>
      </c>
      <c r="IR1595" s="471">
        <v>0</v>
      </c>
      <c r="IS1595" s="471">
        <v>0</v>
      </c>
      <c r="IT1595" s="471">
        <v>0</v>
      </c>
      <c r="IU1595" s="471">
        <v>0</v>
      </c>
      <c r="IV1595" s="471">
        <v>0</v>
      </c>
      <c r="IW1595" s="471">
        <v>0</v>
      </c>
      <c r="IX1595" s="471">
        <v>0</v>
      </c>
      <c r="IY1595" s="471">
        <v>0</v>
      </c>
      <c r="IZ1595" s="496">
        <v>0</v>
      </c>
      <c r="JA1595" s="471">
        <v>0</v>
      </c>
      <c r="JB1595" s="471">
        <v>0</v>
      </c>
      <c r="JC1595" s="471">
        <v>0</v>
      </c>
      <c r="JD1595" s="471">
        <v>1</v>
      </c>
      <c r="JE1595" s="471">
        <v>0</v>
      </c>
      <c r="JF1595" s="471">
        <v>1</v>
      </c>
      <c r="JG1595" s="471">
        <v>0</v>
      </c>
      <c r="JH1595" s="471">
        <v>0</v>
      </c>
      <c r="JI1595" s="471">
        <v>2</v>
      </c>
      <c r="JJ1595" s="503">
        <v>0</v>
      </c>
      <c r="JK1595" s="471">
        <v>89</v>
      </c>
      <c r="JL1595" s="471">
        <v>64</v>
      </c>
      <c r="JM1595" s="471">
        <v>163</v>
      </c>
      <c r="JN1595" s="471">
        <v>190</v>
      </c>
      <c r="JO1595" s="471">
        <v>164</v>
      </c>
      <c r="JP1595" s="471">
        <v>117</v>
      </c>
      <c r="JQ1595" s="471">
        <v>143</v>
      </c>
      <c r="JR1595" s="471">
        <v>55</v>
      </c>
      <c r="JS1595" s="496">
        <v>985</v>
      </c>
      <c r="JT1595" s="503">
        <v>10</v>
      </c>
      <c r="JU1595" s="471">
        <v>0</v>
      </c>
      <c r="JV1595" s="471">
        <v>0</v>
      </c>
      <c r="JW1595" s="471">
        <v>0</v>
      </c>
      <c r="JX1595" s="471">
        <v>0</v>
      </c>
      <c r="JY1595" s="471">
        <v>0</v>
      </c>
      <c r="JZ1595" s="471">
        <v>0</v>
      </c>
      <c r="KA1595" s="471">
        <v>0</v>
      </c>
      <c r="KB1595" s="471">
        <v>0</v>
      </c>
      <c r="KC1595" s="496">
        <v>0</v>
      </c>
      <c r="KD1595" s="503">
        <v>50</v>
      </c>
      <c r="KE1595" s="471">
        <v>1</v>
      </c>
      <c r="KF1595" s="471">
        <v>0</v>
      </c>
      <c r="KG1595" s="471">
        <v>0</v>
      </c>
      <c r="KH1595" s="471">
        <v>0</v>
      </c>
      <c r="KI1595" s="471">
        <v>0</v>
      </c>
      <c r="KJ1595" s="471">
        <v>0</v>
      </c>
      <c r="KK1595" s="471">
        <v>0</v>
      </c>
      <c r="KL1595" s="471">
        <v>0</v>
      </c>
      <c r="KM1595" s="496">
        <v>1</v>
      </c>
      <c r="KN1595" s="503">
        <v>0</v>
      </c>
      <c r="KO1595" s="471">
        <v>0</v>
      </c>
      <c r="KP1595" s="471">
        <v>0</v>
      </c>
      <c r="KQ1595" s="471">
        <v>0</v>
      </c>
      <c r="KR1595" s="471">
        <v>0</v>
      </c>
      <c r="KS1595" s="471">
        <v>0</v>
      </c>
      <c r="KT1595" s="471">
        <v>0</v>
      </c>
      <c r="KU1595" s="471">
        <v>0</v>
      </c>
      <c r="KV1595" s="471">
        <v>0</v>
      </c>
      <c r="KW1595" s="496">
        <v>0</v>
      </c>
      <c r="KX1595" s="471">
        <v>90</v>
      </c>
      <c r="KY1595" s="471">
        <v>64</v>
      </c>
      <c r="KZ1595" s="471">
        <v>163</v>
      </c>
      <c r="LA1595" s="471">
        <v>190</v>
      </c>
      <c r="LB1595" s="471">
        <v>164</v>
      </c>
      <c r="LC1595" s="471">
        <v>117</v>
      </c>
      <c r="LD1595" s="471">
        <v>143</v>
      </c>
      <c r="LE1595" s="471">
        <v>55</v>
      </c>
      <c r="LF1595" s="496">
        <v>986</v>
      </c>
      <c r="LG1595" s="262"/>
      <c r="LH1595" s="262"/>
      <c r="LI1595" s="262"/>
      <c r="LJ1595" s="262"/>
      <c r="LK1595" s="262"/>
      <c r="LL1595" s="262"/>
      <c r="LM1595" s="262"/>
      <c r="LN1595" s="262"/>
      <c r="LO1595" s="262"/>
      <c r="LP1595" s="262"/>
      <c r="LQ1595" s="262"/>
      <c r="LR1595" s="262"/>
      <c r="LS1595" s="262"/>
      <c r="LT1595" s="262"/>
      <c r="LU1595" s="262"/>
      <c r="LV1595" s="262"/>
      <c r="LW1595" s="262"/>
      <c r="LX1595" s="262"/>
      <c r="LY1595" s="262"/>
      <c r="LZ1595" s="262"/>
      <c r="MA1595" s="262"/>
      <c r="MB1595" s="262"/>
      <c r="MC1595" s="262"/>
      <c r="MD1595" s="262"/>
      <c r="ME1595" s="262"/>
      <c r="MF1595" s="262"/>
      <c r="MG1595" s="262"/>
      <c r="MH1595" s="262"/>
      <c r="MI1595" s="262"/>
      <c r="MJ1595" s="262"/>
      <c r="MK1595" s="262"/>
      <c r="ML1595" s="262"/>
      <c r="MM1595" s="262"/>
      <c r="MN1595" s="262"/>
      <c r="MO1595" s="262"/>
      <c r="MP1595" s="262"/>
      <c r="MQ1595" s="262"/>
      <c r="MR1595" s="262"/>
      <c r="MS1595" s="262"/>
      <c r="MT1595" s="262"/>
      <c r="MU1595" s="262"/>
    </row>
    <row r="1596" spans="1:359" x14ac:dyDescent="0.2">
      <c r="A1596" s="241" t="s">
        <v>591</v>
      </c>
      <c r="B1596" s="476" t="s">
        <v>1147</v>
      </c>
      <c r="C1596" s="326" t="s">
        <v>801</v>
      </c>
      <c r="D1596" s="283" t="s">
        <v>592</v>
      </c>
      <c r="E1596" s="503">
        <v>0</v>
      </c>
      <c r="F1596" s="471">
        <v>261</v>
      </c>
      <c r="G1596" s="471">
        <v>355</v>
      </c>
      <c r="H1596" s="471">
        <v>189</v>
      </c>
      <c r="I1596" s="471">
        <v>129</v>
      </c>
      <c r="J1596" s="471">
        <v>69</v>
      </c>
      <c r="K1596" s="471">
        <v>31</v>
      </c>
      <c r="L1596" s="471">
        <v>18</v>
      </c>
      <c r="M1596" s="471">
        <v>2</v>
      </c>
      <c r="N1596" s="496">
        <v>1054</v>
      </c>
      <c r="O1596" s="503">
        <v>10</v>
      </c>
      <c r="P1596" s="471">
        <v>5</v>
      </c>
      <c r="Q1596" s="471">
        <v>6</v>
      </c>
      <c r="R1596" s="471">
        <v>5</v>
      </c>
      <c r="S1596" s="471">
        <v>1</v>
      </c>
      <c r="T1596" s="471">
        <v>2</v>
      </c>
      <c r="U1596" s="471">
        <v>0</v>
      </c>
      <c r="V1596" s="471">
        <v>0</v>
      </c>
      <c r="W1596" s="471">
        <v>1</v>
      </c>
      <c r="X1596" s="496">
        <v>20</v>
      </c>
      <c r="Y1596" s="503">
        <v>25</v>
      </c>
      <c r="Z1596" s="471">
        <v>0</v>
      </c>
      <c r="AA1596" s="471">
        <v>0</v>
      </c>
      <c r="AB1596" s="471">
        <v>0</v>
      </c>
      <c r="AC1596" s="471">
        <v>0</v>
      </c>
      <c r="AD1596" s="471">
        <v>0</v>
      </c>
      <c r="AE1596" s="471">
        <v>0</v>
      </c>
      <c r="AF1596" s="471">
        <v>0</v>
      </c>
      <c r="AG1596" s="471">
        <v>0</v>
      </c>
      <c r="AH1596" s="496">
        <v>0</v>
      </c>
      <c r="AI1596" s="503">
        <v>50</v>
      </c>
      <c r="AJ1596" s="471">
        <v>0</v>
      </c>
      <c r="AK1596" s="471">
        <v>0</v>
      </c>
      <c r="AL1596" s="471">
        <v>0</v>
      </c>
      <c r="AM1596" s="471">
        <v>0</v>
      </c>
      <c r="AN1596" s="471">
        <v>0</v>
      </c>
      <c r="AO1596" s="471">
        <v>0</v>
      </c>
      <c r="AP1596" s="471">
        <v>0</v>
      </c>
      <c r="AQ1596" s="471">
        <v>0</v>
      </c>
      <c r="AR1596" s="496">
        <v>0</v>
      </c>
      <c r="AS1596" s="503">
        <v>100</v>
      </c>
      <c r="AT1596" s="471">
        <v>6</v>
      </c>
      <c r="AU1596" s="471">
        <v>11</v>
      </c>
      <c r="AV1596" s="471">
        <v>11</v>
      </c>
      <c r="AW1596" s="471">
        <v>2</v>
      </c>
      <c r="AX1596" s="471">
        <v>2</v>
      </c>
      <c r="AY1596" s="471">
        <v>0</v>
      </c>
      <c r="AZ1596" s="471">
        <v>0</v>
      </c>
      <c r="BA1596" s="471">
        <v>1</v>
      </c>
      <c r="BB1596" s="496">
        <v>33</v>
      </c>
      <c r="BC1596" s="503">
        <v>0</v>
      </c>
      <c r="BD1596" s="471">
        <v>0</v>
      </c>
      <c r="BE1596" s="471">
        <v>0</v>
      </c>
      <c r="BF1596" s="471">
        <v>0</v>
      </c>
      <c r="BG1596" s="471">
        <v>0</v>
      </c>
      <c r="BH1596" s="471">
        <v>0</v>
      </c>
      <c r="BI1596" s="471">
        <v>0</v>
      </c>
      <c r="BJ1596" s="471">
        <v>0</v>
      </c>
      <c r="BK1596" s="471">
        <v>0</v>
      </c>
      <c r="BL1596" s="496">
        <v>0</v>
      </c>
      <c r="BM1596" s="471">
        <v>11</v>
      </c>
      <c r="BN1596" s="471">
        <v>17</v>
      </c>
      <c r="BO1596" s="471">
        <v>16</v>
      </c>
      <c r="BP1596" s="471">
        <v>3</v>
      </c>
      <c r="BQ1596" s="471">
        <v>4</v>
      </c>
      <c r="BR1596" s="471">
        <v>0</v>
      </c>
      <c r="BS1596" s="471">
        <v>0</v>
      </c>
      <c r="BT1596" s="471">
        <v>2</v>
      </c>
      <c r="BU1596" s="496">
        <v>53</v>
      </c>
      <c r="BV1596" s="471">
        <v>272</v>
      </c>
      <c r="BW1596" s="471">
        <v>372</v>
      </c>
      <c r="BX1596" s="471">
        <v>205</v>
      </c>
      <c r="BY1596" s="471">
        <v>132</v>
      </c>
      <c r="BZ1596" s="471">
        <v>73</v>
      </c>
      <c r="CA1596" s="471">
        <v>31</v>
      </c>
      <c r="CB1596" s="471">
        <v>18</v>
      </c>
      <c r="CC1596" s="471">
        <v>4</v>
      </c>
      <c r="CD1596" s="496">
        <v>1107</v>
      </c>
      <c r="CE1596" s="503">
        <v>10</v>
      </c>
      <c r="CF1596" s="471">
        <v>0</v>
      </c>
      <c r="CG1596" s="471">
        <v>0</v>
      </c>
      <c r="CH1596" s="471">
        <v>0</v>
      </c>
      <c r="CI1596" s="471">
        <v>0</v>
      </c>
      <c r="CJ1596" s="471">
        <v>0</v>
      </c>
      <c r="CK1596" s="471">
        <v>0</v>
      </c>
      <c r="CL1596" s="471">
        <v>0</v>
      </c>
      <c r="CM1596" s="471">
        <v>0</v>
      </c>
      <c r="CN1596" s="496">
        <v>0</v>
      </c>
      <c r="CO1596" s="503">
        <v>25</v>
      </c>
      <c r="CP1596" s="471">
        <v>0</v>
      </c>
      <c r="CQ1596" s="471">
        <v>0</v>
      </c>
      <c r="CR1596" s="471">
        <v>0</v>
      </c>
      <c r="CS1596" s="471">
        <v>0</v>
      </c>
      <c r="CT1596" s="471">
        <v>0</v>
      </c>
      <c r="CU1596" s="471">
        <v>0</v>
      </c>
      <c r="CV1596" s="471">
        <v>0</v>
      </c>
      <c r="CW1596" s="471">
        <v>0</v>
      </c>
      <c r="CX1596" s="496">
        <v>0</v>
      </c>
      <c r="CY1596" s="503">
        <v>50</v>
      </c>
      <c r="CZ1596" s="471">
        <v>0</v>
      </c>
      <c r="DA1596" s="471">
        <v>0</v>
      </c>
      <c r="DB1596" s="471">
        <v>0</v>
      </c>
      <c r="DC1596" s="471">
        <v>0</v>
      </c>
      <c r="DD1596" s="471">
        <v>0</v>
      </c>
      <c r="DE1596" s="471">
        <v>0</v>
      </c>
      <c r="DF1596" s="471">
        <v>0</v>
      </c>
      <c r="DG1596" s="471">
        <v>0</v>
      </c>
      <c r="DH1596" s="496">
        <v>0</v>
      </c>
      <c r="DI1596" s="503">
        <v>100</v>
      </c>
      <c r="DJ1596" s="471">
        <v>25</v>
      </c>
      <c r="DK1596" s="471">
        <v>39</v>
      </c>
      <c r="DL1596" s="471">
        <v>16</v>
      </c>
      <c r="DM1596" s="471">
        <v>15</v>
      </c>
      <c r="DN1596" s="471">
        <v>12</v>
      </c>
      <c r="DO1596" s="471">
        <v>2</v>
      </c>
      <c r="DP1596" s="471">
        <v>4</v>
      </c>
      <c r="DQ1596" s="471">
        <v>2</v>
      </c>
      <c r="DR1596" s="496">
        <v>115</v>
      </c>
      <c r="DS1596" s="503">
        <v>0</v>
      </c>
      <c r="DT1596" s="471">
        <v>0</v>
      </c>
      <c r="DU1596" s="471">
        <v>0</v>
      </c>
      <c r="DV1596" s="471">
        <v>0</v>
      </c>
      <c r="DW1596" s="471">
        <v>0</v>
      </c>
      <c r="DX1596" s="471">
        <v>0</v>
      </c>
      <c r="DY1596" s="471">
        <v>0</v>
      </c>
      <c r="DZ1596" s="471">
        <v>0</v>
      </c>
      <c r="EA1596" s="471">
        <v>0</v>
      </c>
      <c r="EB1596" s="496">
        <v>0</v>
      </c>
      <c r="EC1596" s="471">
        <v>25</v>
      </c>
      <c r="ED1596" s="471">
        <v>39</v>
      </c>
      <c r="EE1596" s="471">
        <v>16</v>
      </c>
      <c r="EF1596" s="471">
        <v>15</v>
      </c>
      <c r="EG1596" s="471">
        <v>12</v>
      </c>
      <c r="EH1596" s="471">
        <v>2</v>
      </c>
      <c r="EI1596" s="471">
        <v>4</v>
      </c>
      <c r="EJ1596" s="471">
        <v>2</v>
      </c>
      <c r="EK1596" s="496">
        <v>115</v>
      </c>
      <c r="EL1596" s="518">
        <v>50</v>
      </c>
      <c r="EM1596" s="471">
        <v>0</v>
      </c>
      <c r="EN1596" s="471">
        <v>0</v>
      </c>
      <c r="EO1596" s="471">
        <v>0</v>
      </c>
      <c r="EP1596" s="471">
        <v>0</v>
      </c>
      <c r="EQ1596" s="471">
        <v>0</v>
      </c>
      <c r="ER1596" s="471">
        <v>0</v>
      </c>
      <c r="ES1596" s="471">
        <v>0</v>
      </c>
      <c r="ET1596" s="471">
        <v>0</v>
      </c>
      <c r="EU1596" s="496">
        <v>0</v>
      </c>
      <c r="EV1596" s="503">
        <v>100</v>
      </c>
      <c r="EW1596" s="471">
        <v>0</v>
      </c>
      <c r="EX1596" s="471">
        <v>0</v>
      </c>
      <c r="EY1596" s="471">
        <v>1</v>
      </c>
      <c r="EZ1596" s="471">
        <v>1</v>
      </c>
      <c r="FA1596" s="471">
        <v>0</v>
      </c>
      <c r="FB1596" s="471">
        <v>0</v>
      </c>
      <c r="FC1596" s="471">
        <v>0</v>
      </c>
      <c r="FD1596" s="471">
        <v>0</v>
      </c>
      <c r="FE1596" s="496">
        <v>2</v>
      </c>
      <c r="FF1596" s="503">
        <v>150</v>
      </c>
      <c r="FG1596" s="471">
        <v>0</v>
      </c>
      <c r="FH1596" s="471">
        <v>0</v>
      </c>
      <c r="FI1596" s="471">
        <v>0</v>
      </c>
      <c r="FJ1596" s="471">
        <v>0</v>
      </c>
      <c r="FK1596" s="471">
        <v>0</v>
      </c>
      <c r="FL1596" s="471">
        <v>0</v>
      </c>
      <c r="FM1596" s="471">
        <v>0</v>
      </c>
      <c r="FN1596" s="471">
        <v>0</v>
      </c>
      <c r="FO1596" s="496">
        <v>0</v>
      </c>
      <c r="FP1596" s="503">
        <v>200</v>
      </c>
      <c r="FQ1596" s="471">
        <v>12</v>
      </c>
      <c r="FR1596" s="471">
        <v>16</v>
      </c>
      <c r="FS1596" s="471">
        <v>6</v>
      </c>
      <c r="FT1596" s="471">
        <v>2</v>
      </c>
      <c r="FU1596" s="471">
        <v>4</v>
      </c>
      <c r="FV1596" s="471">
        <v>0</v>
      </c>
      <c r="FW1596" s="471">
        <v>3</v>
      </c>
      <c r="FX1596" s="471">
        <v>2</v>
      </c>
      <c r="FY1596" s="496">
        <v>45</v>
      </c>
      <c r="FZ1596" s="503">
        <v>0</v>
      </c>
      <c r="GA1596" s="471">
        <v>0</v>
      </c>
      <c r="GB1596" s="471">
        <v>0</v>
      </c>
      <c r="GC1596" s="471">
        <v>0</v>
      </c>
      <c r="GD1596" s="471">
        <v>0</v>
      </c>
      <c r="GE1596" s="471">
        <v>0</v>
      </c>
      <c r="GF1596" s="471">
        <v>0</v>
      </c>
      <c r="GG1596" s="471">
        <v>0</v>
      </c>
      <c r="GH1596" s="471">
        <v>0</v>
      </c>
      <c r="GI1596" s="496">
        <v>0</v>
      </c>
      <c r="GJ1596" s="471">
        <v>12</v>
      </c>
      <c r="GK1596" s="471">
        <v>16</v>
      </c>
      <c r="GL1596" s="471">
        <v>7</v>
      </c>
      <c r="GM1596" s="471">
        <v>3</v>
      </c>
      <c r="GN1596" s="471">
        <v>4</v>
      </c>
      <c r="GO1596" s="471">
        <v>0</v>
      </c>
      <c r="GP1596" s="471">
        <v>3</v>
      </c>
      <c r="GQ1596" s="471">
        <v>2</v>
      </c>
      <c r="GR1596" s="496">
        <v>47</v>
      </c>
      <c r="GS1596" s="503">
        <v>100</v>
      </c>
      <c r="GT1596" s="471">
        <v>0</v>
      </c>
      <c r="GU1596" s="471">
        <v>0</v>
      </c>
      <c r="GV1596" s="471">
        <v>0</v>
      </c>
      <c r="GW1596" s="471">
        <v>0</v>
      </c>
      <c r="GX1596" s="471">
        <v>0</v>
      </c>
      <c r="GY1596" s="471">
        <v>0</v>
      </c>
      <c r="GZ1596" s="471">
        <v>0</v>
      </c>
      <c r="HA1596" s="471">
        <v>0</v>
      </c>
      <c r="HB1596" s="496">
        <v>0</v>
      </c>
      <c r="HC1596" s="503">
        <v>150</v>
      </c>
      <c r="HD1596" s="471">
        <v>0</v>
      </c>
      <c r="HE1596" s="471">
        <v>0</v>
      </c>
      <c r="HF1596" s="471">
        <v>0</v>
      </c>
      <c r="HG1596" s="471">
        <v>0</v>
      </c>
      <c r="HH1596" s="471">
        <v>0</v>
      </c>
      <c r="HI1596" s="471">
        <v>0</v>
      </c>
      <c r="HJ1596" s="471">
        <v>0</v>
      </c>
      <c r="HK1596" s="471">
        <v>0</v>
      </c>
      <c r="HL1596" s="496">
        <v>0</v>
      </c>
      <c r="HM1596" s="503">
        <v>200</v>
      </c>
      <c r="HN1596" s="471">
        <v>1</v>
      </c>
      <c r="HO1596" s="471">
        <v>0</v>
      </c>
      <c r="HP1596" s="471">
        <v>0</v>
      </c>
      <c r="HQ1596" s="471">
        <v>0</v>
      </c>
      <c r="HR1596" s="471">
        <v>0</v>
      </c>
      <c r="HS1596" s="471">
        <v>0</v>
      </c>
      <c r="HT1596" s="471">
        <v>0</v>
      </c>
      <c r="HU1596" s="471">
        <v>0</v>
      </c>
      <c r="HV1596" s="496">
        <v>1</v>
      </c>
      <c r="HW1596" s="503">
        <v>250</v>
      </c>
      <c r="HX1596" s="471">
        <v>0</v>
      </c>
      <c r="HY1596" s="471">
        <v>0</v>
      </c>
      <c r="HZ1596" s="471">
        <v>0</v>
      </c>
      <c r="IA1596" s="471">
        <v>0</v>
      </c>
      <c r="IB1596" s="471">
        <v>0</v>
      </c>
      <c r="IC1596" s="471">
        <v>0</v>
      </c>
      <c r="ID1596" s="471">
        <v>0</v>
      </c>
      <c r="IE1596" s="471">
        <v>0</v>
      </c>
      <c r="IF1596" s="496">
        <v>0</v>
      </c>
      <c r="IG1596" s="503">
        <v>300</v>
      </c>
      <c r="IH1596" s="471">
        <v>12</v>
      </c>
      <c r="II1596" s="471">
        <v>8</v>
      </c>
      <c r="IJ1596" s="471">
        <v>6</v>
      </c>
      <c r="IK1596" s="471">
        <v>0</v>
      </c>
      <c r="IL1596" s="471">
        <v>2</v>
      </c>
      <c r="IM1596" s="471">
        <v>0</v>
      </c>
      <c r="IN1596" s="471">
        <v>1</v>
      </c>
      <c r="IO1596" s="471">
        <v>1</v>
      </c>
      <c r="IP1596" s="496">
        <v>30</v>
      </c>
      <c r="IQ1596" s="503">
        <v>0</v>
      </c>
      <c r="IR1596" s="471">
        <v>0</v>
      </c>
      <c r="IS1596" s="471">
        <v>0</v>
      </c>
      <c r="IT1596" s="471">
        <v>0</v>
      </c>
      <c r="IU1596" s="471">
        <v>0</v>
      </c>
      <c r="IV1596" s="471">
        <v>0</v>
      </c>
      <c r="IW1596" s="471">
        <v>0</v>
      </c>
      <c r="IX1596" s="471">
        <v>0</v>
      </c>
      <c r="IY1596" s="471">
        <v>0</v>
      </c>
      <c r="IZ1596" s="496">
        <v>0</v>
      </c>
      <c r="JA1596" s="471">
        <v>13</v>
      </c>
      <c r="JB1596" s="471">
        <v>8</v>
      </c>
      <c r="JC1596" s="471">
        <v>6</v>
      </c>
      <c r="JD1596" s="471">
        <v>0</v>
      </c>
      <c r="JE1596" s="471">
        <v>2</v>
      </c>
      <c r="JF1596" s="471">
        <v>0</v>
      </c>
      <c r="JG1596" s="471">
        <v>1</v>
      </c>
      <c r="JH1596" s="471">
        <v>1</v>
      </c>
      <c r="JI1596" s="471">
        <v>31</v>
      </c>
      <c r="JJ1596" s="503">
        <v>0</v>
      </c>
      <c r="JK1596" s="471">
        <v>73</v>
      </c>
      <c r="JL1596" s="471">
        <v>145</v>
      </c>
      <c r="JM1596" s="471">
        <v>82</v>
      </c>
      <c r="JN1596" s="471">
        <v>62</v>
      </c>
      <c r="JO1596" s="471">
        <v>57</v>
      </c>
      <c r="JP1596" s="471">
        <v>25</v>
      </c>
      <c r="JQ1596" s="471">
        <v>27</v>
      </c>
      <c r="JR1596" s="471">
        <v>5</v>
      </c>
      <c r="JS1596" s="496">
        <v>476</v>
      </c>
      <c r="JT1596" s="503">
        <v>10</v>
      </c>
      <c r="JU1596" s="471">
        <v>0</v>
      </c>
      <c r="JV1596" s="471">
        <v>0</v>
      </c>
      <c r="JW1596" s="471">
        <v>0</v>
      </c>
      <c r="JX1596" s="471">
        <v>0</v>
      </c>
      <c r="JY1596" s="471">
        <v>0</v>
      </c>
      <c r="JZ1596" s="471">
        <v>0</v>
      </c>
      <c r="KA1596" s="471">
        <v>0</v>
      </c>
      <c r="KB1596" s="471">
        <v>0</v>
      </c>
      <c r="KC1596" s="496">
        <v>0</v>
      </c>
      <c r="KD1596" s="503">
        <v>50</v>
      </c>
      <c r="KE1596" s="471">
        <v>11</v>
      </c>
      <c r="KF1596" s="471">
        <v>0</v>
      </c>
      <c r="KG1596" s="471">
        <v>1</v>
      </c>
      <c r="KH1596" s="471">
        <v>0</v>
      </c>
      <c r="KI1596" s="471">
        <v>1</v>
      </c>
      <c r="KJ1596" s="471">
        <v>0</v>
      </c>
      <c r="KK1596" s="471">
        <v>0</v>
      </c>
      <c r="KL1596" s="471">
        <v>0</v>
      </c>
      <c r="KM1596" s="496">
        <v>13</v>
      </c>
      <c r="KN1596" s="503">
        <v>0</v>
      </c>
      <c r="KO1596" s="471">
        <v>0</v>
      </c>
      <c r="KP1596" s="471">
        <v>0</v>
      </c>
      <c r="KQ1596" s="471">
        <v>0</v>
      </c>
      <c r="KR1596" s="471">
        <v>0</v>
      </c>
      <c r="KS1596" s="471">
        <v>0</v>
      </c>
      <c r="KT1596" s="471">
        <v>0</v>
      </c>
      <c r="KU1596" s="471">
        <v>0</v>
      </c>
      <c r="KV1596" s="471">
        <v>0</v>
      </c>
      <c r="KW1596" s="496">
        <v>0</v>
      </c>
      <c r="KX1596" s="471">
        <v>84</v>
      </c>
      <c r="KY1596" s="471">
        <v>145</v>
      </c>
      <c r="KZ1596" s="471">
        <v>83</v>
      </c>
      <c r="LA1596" s="471">
        <v>62</v>
      </c>
      <c r="LB1596" s="471">
        <v>58</v>
      </c>
      <c r="LC1596" s="471">
        <v>25</v>
      </c>
      <c r="LD1596" s="471">
        <v>27</v>
      </c>
      <c r="LE1596" s="471">
        <v>5</v>
      </c>
      <c r="LF1596" s="496">
        <v>489</v>
      </c>
      <c r="LG1596" s="262"/>
      <c r="LH1596" s="262"/>
      <c r="LI1596" s="262"/>
      <c r="LJ1596" s="262"/>
      <c r="LK1596" s="262"/>
      <c r="LL1596" s="262"/>
      <c r="LM1596" s="262"/>
      <c r="LN1596" s="262"/>
      <c r="LO1596" s="262"/>
      <c r="LP1596" s="262"/>
      <c r="LQ1596" s="262"/>
      <c r="LR1596" s="262"/>
      <c r="LS1596" s="262"/>
      <c r="LT1596" s="262"/>
      <c r="LU1596" s="262"/>
      <c r="LV1596" s="262"/>
      <c r="LW1596" s="262"/>
      <c r="LX1596" s="262"/>
      <c r="LY1596" s="262"/>
      <c r="LZ1596" s="262"/>
      <c r="MA1596" s="262"/>
      <c r="MB1596" s="262"/>
      <c r="MC1596" s="262"/>
      <c r="MD1596" s="262"/>
      <c r="ME1596" s="262"/>
      <c r="MF1596" s="262"/>
      <c r="MG1596" s="262"/>
      <c r="MH1596" s="262"/>
      <c r="MI1596" s="262"/>
      <c r="MJ1596" s="262"/>
      <c r="MK1596" s="262"/>
      <c r="ML1596" s="262"/>
      <c r="MM1596" s="262"/>
      <c r="MN1596" s="262"/>
      <c r="MO1596" s="262"/>
      <c r="MP1596" s="262"/>
      <c r="MQ1596" s="262"/>
      <c r="MR1596" s="262"/>
      <c r="MS1596" s="262"/>
      <c r="MT1596" s="262"/>
      <c r="MU1596" s="262"/>
    </row>
    <row r="1597" spans="1:359" x14ac:dyDescent="0.2">
      <c r="A1597" s="241" t="s">
        <v>593</v>
      </c>
      <c r="B1597" s="476" t="s">
        <v>1148</v>
      </c>
      <c r="C1597" s="326" t="s">
        <v>640</v>
      </c>
      <c r="D1597" s="283" t="s">
        <v>594</v>
      </c>
      <c r="E1597" s="503">
        <v>0</v>
      </c>
      <c r="F1597" s="471">
        <v>28</v>
      </c>
      <c r="G1597" s="471">
        <v>96</v>
      </c>
      <c r="H1597" s="471">
        <v>199</v>
      </c>
      <c r="I1597" s="471">
        <v>332</v>
      </c>
      <c r="J1597" s="471">
        <v>379</v>
      </c>
      <c r="K1597" s="471">
        <v>274</v>
      </c>
      <c r="L1597" s="471">
        <v>329</v>
      </c>
      <c r="M1597" s="471">
        <v>195</v>
      </c>
      <c r="N1597" s="496">
        <v>1832</v>
      </c>
      <c r="O1597" s="503">
        <v>10</v>
      </c>
      <c r="P1597" s="471">
        <v>0</v>
      </c>
      <c r="Q1597" s="471">
        <v>0</v>
      </c>
      <c r="R1597" s="471">
        <v>0</v>
      </c>
      <c r="S1597" s="471">
        <v>0</v>
      </c>
      <c r="T1597" s="471">
        <v>0</v>
      </c>
      <c r="U1597" s="471">
        <v>0</v>
      </c>
      <c r="V1597" s="471">
        <v>0</v>
      </c>
      <c r="W1597" s="471">
        <v>0</v>
      </c>
      <c r="X1597" s="496">
        <v>0</v>
      </c>
      <c r="Y1597" s="503">
        <v>25</v>
      </c>
      <c r="Z1597" s="471">
        <v>0</v>
      </c>
      <c r="AA1597" s="471">
        <v>0</v>
      </c>
      <c r="AB1597" s="471">
        <v>0</v>
      </c>
      <c r="AC1597" s="471">
        <v>0</v>
      </c>
      <c r="AD1597" s="471">
        <v>0</v>
      </c>
      <c r="AE1597" s="471">
        <v>0</v>
      </c>
      <c r="AF1597" s="471">
        <v>0</v>
      </c>
      <c r="AG1597" s="471">
        <v>0</v>
      </c>
      <c r="AH1597" s="496">
        <v>0</v>
      </c>
      <c r="AI1597" s="503">
        <v>50</v>
      </c>
      <c r="AJ1597" s="471">
        <v>0</v>
      </c>
      <c r="AK1597" s="471">
        <v>0</v>
      </c>
      <c r="AL1597" s="471">
        <v>0</v>
      </c>
      <c r="AM1597" s="471">
        <v>0</v>
      </c>
      <c r="AN1597" s="471">
        <v>0</v>
      </c>
      <c r="AO1597" s="471">
        <v>0</v>
      </c>
      <c r="AP1597" s="471">
        <v>0</v>
      </c>
      <c r="AQ1597" s="471">
        <v>0</v>
      </c>
      <c r="AR1597" s="496">
        <v>0</v>
      </c>
      <c r="AS1597" s="503">
        <v>100</v>
      </c>
      <c r="AT1597" s="471">
        <v>0</v>
      </c>
      <c r="AU1597" s="471">
        <v>0</v>
      </c>
      <c r="AV1597" s="471">
        <v>0</v>
      </c>
      <c r="AW1597" s="471">
        <v>0</v>
      </c>
      <c r="AX1597" s="471">
        <v>0</v>
      </c>
      <c r="AY1597" s="471">
        <v>0</v>
      </c>
      <c r="AZ1597" s="471">
        <v>0</v>
      </c>
      <c r="BA1597" s="471">
        <v>0</v>
      </c>
      <c r="BB1597" s="496">
        <v>0</v>
      </c>
      <c r="BC1597" s="503">
        <v>0</v>
      </c>
      <c r="BD1597" s="471">
        <v>0</v>
      </c>
      <c r="BE1597" s="471">
        <v>0</v>
      </c>
      <c r="BF1597" s="471">
        <v>0</v>
      </c>
      <c r="BG1597" s="471">
        <v>0</v>
      </c>
      <c r="BH1597" s="471">
        <v>0</v>
      </c>
      <c r="BI1597" s="471">
        <v>0</v>
      </c>
      <c r="BJ1597" s="471">
        <v>0</v>
      </c>
      <c r="BK1597" s="471">
        <v>0</v>
      </c>
      <c r="BL1597" s="496">
        <v>0</v>
      </c>
      <c r="BM1597" s="471">
        <v>0</v>
      </c>
      <c r="BN1597" s="471">
        <v>0</v>
      </c>
      <c r="BO1597" s="471">
        <v>0</v>
      </c>
      <c r="BP1597" s="471">
        <v>0</v>
      </c>
      <c r="BQ1597" s="471">
        <v>0</v>
      </c>
      <c r="BR1597" s="471">
        <v>0</v>
      </c>
      <c r="BS1597" s="471">
        <v>0</v>
      </c>
      <c r="BT1597" s="471">
        <v>0</v>
      </c>
      <c r="BU1597" s="496">
        <v>0</v>
      </c>
      <c r="BV1597" s="471">
        <v>28</v>
      </c>
      <c r="BW1597" s="471">
        <v>96</v>
      </c>
      <c r="BX1597" s="471">
        <v>199</v>
      </c>
      <c r="BY1597" s="471">
        <v>332</v>
      </c>
      <c r="BZ1597" s="471">
        <v>379</v>
      </c>
      <c r="CA1597" s="471">
        <v>274</v>
      </c>
      <c r="CB1597" s="471">
        <v>329</v>
      </c>
      <c r="CC1597" s="471">
        <v>195</v>
      </c>
      <c r="CD1597" s="496">
        <v>1832</v>
      </c>
      <c r="CE1597" s="503">
        <v>10</v>
      </c>
      <c r="CF1597" s="471">
        <v>0</v>
      </c>
      <c r="CG1597" s="471">
        <v>0</v>
      </c>
      <c r="CH1597" s="471">
        <v>0</v>
      </c>
      <c r="CI1597" s="471">
        <v>0</v>
      </c>
      <c r="CJ1597" s="471">
        <v>0</v>
      </c>
      <c r="CK1597" s="471">
        <v>0</v>
      </c>
      <c r="CL1597" s="471">
        <v>0</v>
      </c>
      <c r="CM1597" s="471">
        <v>0</v>
      </c>
      <c r="CN1597" s="496">
        <v>0</v>
      </c>
      <c r="CO1597" s="503">
        <v>25</v>
      </c>
      <c r="CP1597" s="471">
        <v>0</v>
      </c>
      <c r="CQ1597" s="471">
        <v>0</v>
      </c>
      <c r="CR1597" s="471">
        <v>0</v>
      </c>
      <c r="CS1597" s="471">
        <v>0</v>
      </c>
      <c r="CT1597" s="471">
        <v>0</v>
      </c>
      <c r="CU1597" s="471">
        <v>0</v>
      </c>
      <c r="CV1597" s="471">
        <v>0</v>
      </c>
      <c r="CW1597" s="471">
        <v>0</v>
      </c>
      <c r="CX1597" s="496">
        <v>0</v>
      </c>
      <c r="CY1597" s="503">
        <v>50</v>
      </c>
      <c r="CZ1597" s="471">
        <v>0</v>
      </c>
      <c r="DA1597" s="471">
        <v>0</v>
      </c>
      <c r="DB1597" s="471">
        <v>0</v>
      </c>
      <c r="DC1597" s="471">
        <v>0</v>
      </c>
      <c r="DD1597" s="471">
        <v>0</v>
      </c>
      <c r="DE1597" s="471">
        <v>0</v>
      </c>
      <c r="DF1597" s="471">
        <v>0</v>
      </c>
      <c r="DG1597" s="471">
        <v>0</v>
      </c>
      <c r="DH1597" s="496">
        <v>0</v>
      </c>
      <c r="DI1597" s="503">
        <v>100</v>
      </c>
      <c r="DJ1597" s="471">
        <v>1</v>
      </c>
      <c r="DK1597" s="471">
        <v>8</v>
      </c>
      <c r="DL1597" s="471">
        <v>19</v>
      </c>
      <c r="DM1597" s="471">
        <v>15</v>
      </c>
      <c r="DN1597" s="471">
        <v>10</v>
      </c>
      <c r="DO1597" s="471">
        <v>19</v>
      </c>
      <c r="DP1597" s="471">
        <v>13</v>
      </c>
      <c r="DQ1597" s="471">
        <v>49</v>
      </c>
      <c r="DR1597" s="496">
        <v>134</v>
      </c>
      <c r="DS1597" s="503">
        <v>0</v>
      </c>
      <c r="DT1597" s="471">
        <v>0</v>
      </c>
      <c r="DU1597" s="471">
        <v>0</v>
      </c>
      <c r="DV1597" s="471">
        <v>0</v>
      </c>
      <c r="DW1597" s="471">
        <v>0</v>
      </c>
      <c r="DX1597" s="471">
        <v>0</v>
      </c>
      <c r="DY1597" s="471">
        <v>0</v>
      </c>
      <c r="DZ1597" s="471">
        <v>0</v>
      </c>
      <c r="EA1597" s="471">
        <v>0</v>
      </c>
      <c r="EB1597" s="496">
        <v>0</v>
      </c>
      <c r="EC1597" s="471">
        <v>1</v>
      </c>
      <c r="ED1597" s="471">
        <v>8</v>
      </c>
      <c r="EE1597" s="471">
        <v>19</v>
      </c>
      <c r="EF1597" s="471">
        <v>15</v>
      </c>
      <c r="EG1597" s="471">
        <v>10</v>
      </c>
      <c r="EH1597" s="471">
        <v>19</v>
      </c>
      <c r="EI1597" s="471">
        <v>13</v>
      </c>
      <c r="EJ1597" s="471">
        <v>49</v>
      </c>
      <c r="EK1597" s="496">
        <v>134</v>
      </c>
      <c r="EL1597" s="518">
        <v>50</v>
      </c>
      <c r="EM1597" s="471">
        <v>0</v>
      </c>
      <c r="EN1597" s="471">
        <v>0</v>
      </c>
      <c r="EO1597" s="471">
        <v>0</v>
      </c>
      <c r="EP1597" s="471">
        <v>0</v>
      </c>
      <c r="EQ1597" s="471">
        <v>0</v>
      </c>
      <c r="ER1597" s="471">
        <v>0</v>
      </c>
      <c r="ES1597" s="471">
        <v>0</v>
      </c>
      <c r="ET1597" s="471">
        <v>0</v>
      </c>
      <c r="EU1597" s="496">
        <v>0</v>
      </c>
      <c r="EV1597" s="503">
        <v>100</v>
      </c>
      <c r="EW1597" s="471">
        <v>0</v>
      </c>
      <c r="EX1597" s="471">
        <v>0</v>
      </c>
      <c r="EY1597" s="471">
        <v>0</v>
      </c>
      <c r="EZ1597" s="471">
        <v>0</v>
      </c>
      <c r="FA1597" s="471">
        <v>0</v>
      </c>
      <c r="FB1597" s="471">
        <v>0</v>
      </c>
      <c r="FC1597" s="471">
        <v>0</v>
      </c>
      <c r="FD1597" s="471">
        <v>0</v>
      </c>
      <c r="FE1597" s="496">
        <v>0</v>
      </c>
      <c r="FF1597" s="503">
        <v>150</v>
      </c>
      <c r="FG1597" s="471">
        <v>0</v>
      </c>
      <c r="FH1597" s="471">
        <v>0</v>
      </c>
      <c r="FI1597" s="471">
        <v>0</v>
      </c>
      <c r="FJ1597" s="471">
        <v>0</v>
      </c>
      <c r="FK1597" s="471">
        <v>0</v>
      </c>
      <c r="FL1597" s="471">
        <v>0</v>
      </c>
      <c r="FM1597" s="471">
        <v>0</v>
      </c>
      <c r="FN1597" s="471">
        <v>0</v>
      </c>
      <c r="FO1597" s="496">
        <v>0</v>
      </c>
      <c r="FP1597" s="503">
        <v>200</v>
      </c>
      <c r="FQ1597" s="471">
        <v>0</v>
      </c>
      <c r="FR1597" s="471">
        <v>0</v>
      </c>
      <c r="FS1597" s="471">
        <v>3</v>
      </c>
      <c r="FT1597" s="471">
        <v>13</v>
      </c>
      <c r="FU1597" s="471">
        <v>5</v>
      </c>
      <c r="FV1597" s="471">
        <v>1</v>
      </c>
      <c r="FW1597" s="471">
        <v>8</v>
      </c>
      <c r="FX1597" s="471">
        <v>27</v>
      </c>
      <c r="FY1597" s="496">
        <v>57</v>
      </c>
      <c r="FZ1597" s="503">
        <v>0</v>
      </c>
      <c r="GA1597" s="471">
        <v>0</v>
      </c>
      <c r="GB1597" s="471">
        <v>0</v>
      </c>
      <c r="GC1597" s="471">
        <v>0</v>
      </c>
      <c r="GD1597" s="471">
        <v>0</v>
      </c>
      <c r="GE1597" s="471">
        <v>0</v>
      </c>
      <c r="GF1597" s="471">
        <v>0</v>
      </c>
      <c r="GG1597" s="471">
        <v>0</v>
      </c>
      <c r="GH1597" s="471">
        <v>0</v>
      </c>
      <c r="GI1597" s="496">
        <v>0</v>
      </c>
      <c r="GJ1597" s="471">
        <v>0</v>
      </c>
      <c r="GK1597" s="471">
        <v>0</v>
      </c>
      <c r="GL1597" s="471">
        <v>3</v>
      </c>
      <c r="GM1597" s="471">
        <v>13</v>
      </c>
      <c r="GN1597" s="471">
        <v>5</v>
      </c>
      <c r="GO1597" s="471">
        <v>1</v>
      </c>
      <c r="GP1597" s="471">
        <v>8</v>
      </c>
      <c r="GQ1597" s="471">
        <v>27</v>
      </c>
      <c r="GR1597" s="496">
        <v>57</v>
      </c>
      <c r="GS1597" s="503">
        <v>100</v>
      </c>
      <c r="GT1597" s="471">
        <v>0</v>
      </c>
      <c r="GU1597" s="471">
        <v>0</v>
      </c>
      <c r="GV1597" s="471">
        <v>0</v>
      </c>
      <c r="GW1597" s="471">
        <v>0</v>
      </c>
      <c r="GX1597" s="471">
        <v>0</v>
      </c>
      <c r="GY1597" s="471">
        <v>0</v>
      </c>
      <c r="GZ1597" s="471">
        <v>0</v>
      </c>
      <c r="HA1597" s="471">
        <v>0</v>
      </c>
      <c r="HB1597" s="496">
        <v>0</v>
      </c>
      <c r="HC1597" s="503">
        <v>150</v>
      </c>
      <c r="HD1597" s="471">
        <v>0</v>
      </c>
      <c r="HE1597" s="471">
        <v>0</v>
      </c>
      <c r="HF1597" s="471">
        <v>0</v>
      </c>
      <c r="HG1597" s="471">
        <v>0</v>
      </c>
      <c r="HH1597" s="471">
        <v>0</v>
      </c>
      <c r="HI1597" s="471">
        <v>0</v>
      </c>
      <c r="HJ1597" s="471">
        <v>0</v>
      </c>
      <c r="HK1597" s="471">
        <v>0</v>
      </c>
      <c r="HL1597" s="496">
        <v>0</v>
      </c>
      <c r="HM1597" s="503">
        <v>200</v>
      </c>
      <c r="HN1597" s="471">
        <v>0</v>
      </c>
      <c r="HO1597" s="471">
        <v>0</v>
      </c>
      <c r="HP1597" s="471">
        <v>0</v>
      </c>
      <c r="HQ1597" s="471">
        <v>0</v>
      </c>
      <c r="HR1597" s="471">
        <v>0</v>
      </c>
      <c r="HS1597" s="471">
        <v>0</v>
      </c>
      <c r="HT1597" s="471">
        <v>0</v>
      </c>
      <c r="HU1597" s="471">
        <v>0</v>
      </c>
      <c r="HV1597" s="496">
        <v>0</v>
      </c>
      <c r="HW1597" s="503">
        <v>250</v>
      </c>
      <c r="HX1597" s="471">
        <v>0</v>
      </c>
      <c r="HY1597" s="471">
        <v>0</v>
      </c>
      <c r="HZ1597" s="471">
        <v>0</v>
      </c>
      <c r="IA1597" s="471">
        <v>0</v>
      </c>
      <c r="IB1597" s="471">
        <v>0</v>
      </c>
      <c r="IC1597" s="471">
        <v>0</v>
      </c>
      <c r="ID1597" s="471">
        <v>0</v>
      </c>
      <c r="IE1597" s="471">
        <v>0</v>
      </c>
      <c r="IF1597" s="496">
        <v>0</v>
      </c>
      <c r="IG1597" s="503">
        <v>300</v>
      </c>
      <c r="IH1597" s="471">
        <v>1</v>
      </c>
      <c r="II1597" s="471">
        <v>0</v>
      </c>
      <c r="IJ1597" s="471">
        <v>1</v>
      </c>
      <c r="IK1597" s="471">
        <v>2</v>
      </c>
      <c r="IL1597" s="471">
        <v>1</v>
      </c>
      <c r="IM1597" s="471">
        <v>1</v>
      </c>
      <c r="IN1597" s="471">
        <v>3</v>
      </c>
      <c r="IO1597" s="471">
        <v>4</v>
      </c>
      <c r="IP1597" s="496">
        <v>13</v>
      </c>
      <c r="IQ1597" s="503">
        <v>0</v>
      </c>
      <c r="IR1597" s="471">
        <v>0</v>
      </c>
      <c r="IS1597" s="471">
        <v>0</v>
      </c>
      <c r="IT1597" s="471">
        <v>0</v>
      </c>
      <c r="IU1597" s="471">
        <v>0</v>
      </c>
      <c r="IV1597" s="471">
        <v>0</v>
      </c>
      <c r="IW1597" s="471">
        <v>0</v>
      </c>
      <c r="IX1597" s="471">
        <v>0</v>
      </c>
      <c r="IY1597" s="471">
        <v>0</v>
      </c>
      <c r="IZ1597" s="496">
        <v>0</v>
      </c>
      <c r="JA1597" s="471">
        <v>1</v>
      </c>
      <c r="JB1597" s="471">
        <v>0</v>
      </c>
      <c r="JC1597" s="471">
        <v>1</v>
      </c>
      <c r="JD1597" s="471">
        <v>2</v>
      </c>
      <c r="JE1597" s="471">
        <v>1</v>
      </c>
      <c r="JF1597" s="471">
        <v>1</v>
      </c>
      <c r="JG1597" s="471">
        <v>3</v>
      </c>
      <c r="JH1597" s="471">
        <v>4</v>
      </c>
      <c r="JI1597" s="471">
        <v>13</v>
      </c>
      <c r="JJ1597" s="503">
        <v>0</v>
      </c>
      <c r="JK1597" s="471">
        <v>24</v>
      </c>
      <c r="JL1597" s="471">
        <v>43</v>
      </c>
      <c r="JM1597" s="471">
        <v>128</v>
      </c>
      <c r="JN1597" s="471">
        <v>265</v>
      </c>
      <c r="JO1597" s="471">
        <v>359</v>
      </c>
      <c r="JP1597" s="471">
        <v>416</v>
      </c>
      <c r="JQ1597" s="471">
        <v>893</v>
      </c>
      <c r="JR1597" s="471">
        <v>827</v>
      </c>
      <c r="JS1597" s="496">
        <v>2955</v>
      </c>
      <c r="JT1597" s="503">
        <v>10</v>
      </c>
      <c r="JU1597" s="471">
        <v>0</v>
      </c>
      <c r="JV1597" s="471">
        <v>0</v>
      </c>
      <c r="JW1597" s="471">
        <v>0</v>
      </c>
      <c r="JX1597" s="471">
        <v>0</v>
      </c>
      <c r="JY1597" s="471">
        <v>0</v>
      </c>
      <c r="JZ1597" s="471">
        <v>0</v>
      </c>
      <c r="KA1597" s="471">
        <v>0</v>
      </c>
      <c r="KB1597" s="471">
        <v>0</v>
      </c>
      <c r="KC1597" s="496">
        <v>0</v>
      </c>
      <c r="KD1597" s="503">
        <v>50</v>
      </c>
      <c r="KE1597" s="471">
        <v>0</v>
      </c>
      <c r="KF1597" s="471">
        <v>0</v>
      </c>
      <c r="KG1597" s="471">
        <v>3</v>
      </c>
      <c r="KH1597" s="471">
        <v>1</v>
      </c>
      <c r="KI1597" s="471">
        <v>7</v>
      </c>
      <c r="KJ1597" s="471">
        <v>1</v>
      </c>
      <c r="KK1597" s="471">
        <v>2</v>
      </c>
      <c r="KL1597" s="471">
        <v>2</v>
      </c>
      <c r="KM1597" s="496">
        <v>16</v>
      </c>
      <c r="KN1597" s="503">
        <v>0</v>
      </c>
      <c r="KO1597" s="471">
        <v>0</v>
      </c>
      <c r="KP1597" s="471">
        <v>0</v>
      </c>
      <c r="KQ1597" s="471">
        <v>0</v>
      </c>
      <c r="KR1597" s="471">
        <v>0</v>
      </c>
      <c r="KS1597" s="471">
        <v>0</v>
      </c>
      <c r="KT1597" s="471">
        <v>0</v>
      </c>
      <c r="KU1597" s="471">
        <v>0</v>
      </c>
      <c r="KV1597" s="471">
        <v>0</v>
      </c>
      <c r="KW1597" s="496">
        <v>0</v>
      </c>
      <c r="KX1597" s="471">
        <v>24</v>
      </c>
      <c r="KY1597" s="471">
        <v>43</v>
      </c>
      <c r="KZ1597" s="471">
        <v>131</v>
      </c>
      <c r="LA1597" s="471">
        <v>266</v>
      </c>
      <c r="LB1597" s="471">
        <v>366</v>
      </c>
      <c r="LC1597" s="471">
        <v>417</v>
      </c>
      <c r="LD1597" s="471">
        <v>895</v>
      </c>
      <c r="LE1597" s="471">
        <v>829</v>
      </c>
      <c r="LF1597" s="496">
        <v>2971</v>
      </c>
      <c r="LG1597" s="262"/>
      <c r="LH1597" s="262"/>
      <c r="LI1597" s="262"/>
      <c r="LJ1597" s="262"/>
      <c r="LK1597" s="262"/>
      <c r="LL1597" s="262"/>
      <c r="LM1597" s="262"/>
      <c r="LN1597" s="262"/>
      <c r="LO1597" s="262"/>
      <c r="LP1597" s="262"/>
      <c r="LQ1597" s="262"/>
      <c r="LR1597" s="262"/>
      <c r="LS1597" s="262"/>
      <c r="LT1597" s="262"/>
      <c r="LU1597" s="262"/>
      <c r="LV1597" s="262"/>
      <c r="LW1597" s="262"/>
      <c r="LX1597" s="262"/>
      <c r="LY1597" s="262"/>
      <c r="LZ1597" s="262"/>
      <c r="MA1597" s="262"/>
      <c r="MB1597" s="262"/>
      <c r="MC1597" s="262"/>
      <c r="MD1597" s="262"/>
      <c r="ME1597" s="262"/>
      <c r="MF1597" s="262"/>
      <c r="MG1597" s="262"/>
      <c r="MH1597" s="262"/>
      <c r="MI1597" s="262"/>
      <c r="MJ1597" s="262"/>
      <c r="MK1597" s="262"/>
      <c r="ML1597" s="262"/>
      <c r="MM1597" s="262"/>
      <c r="MN1597" s="262"/>
      <c r="MO1597" s="262"/>
      <c r="MP1597" s="262"/>
      <c r="MQ1597" s="262"/>
      <c r="MR1597" s="262"/>
      <c r="MS1597" s="262"/>
      <c r="MT1597" s="262"/>
      <c r="MU1597" s="262"/>
    </row>
    <row r="1598" spans="1:359" x14ac:dyDescent="0.2">
      <c r="A1598" s="242" t="s">
        <v>595</v>
      </c>
      <c r="B1598" s="476" t="s">
        <v>1149</v>
      </c>
      <c r="C1598" s="327" t="s">
        <v>784</v>
      </c>
      <c r="D1598" s="283" t="s">
        <v>596</v>
      </c>
      <c r="E1598" s="503">
        <v>0</v>
      </c>
      <c r="F1598" s="471">
        <v>569</v>
      </c>
      <c r="G1598" s="471">
        <v>186</v>
      </c>
      <c r="H1598" s="471">
        <v>92</v>
      </c>
      <c r="I1598" s="471">
        <v>50</v>
      </c>
      <c r="J1598" s="471">
        <v>15</v>
      </c>
      <c r="K1598" s="471">
        <v>6</v>
      </c>
      <c r="L1598" s="471">
        <v>5</v>
      </c>
      <c r="M1598" s="471">
        <v>1</v>
      </c>
      <c r="N1598" s="496">
        <v>924</v>
      </c>
      <c r="O1598" s="503">
        <v>10</v>
      </c>
      <c r="P1598" s="471">
        <v>0</v>
      </c>
      <c r="Q1598" s="471">
        <v>0</v>
      </c>
      <c r="R1598" s="471">
        <v>0</v>
      </c>
      <c r="S1598" s="471">
        <v>0</v>
      </c>
      <c r="T1598" s="471">
        <v>0</v>
      </c>
      <c r="U1598" s="471">
        <v>0</v>
      </c>
      <c r="V1598" s="471">
        <v>0</v>
      </c>
      <c r="W1598" s="471">
        <v>0</v>
      </c>
      <c r="X1598" s="496">
        <v>0</v>
      </c>
      <c r="Y1598" s="503">
        <v>25</v>
      </c>
      <c r="Z1598" s="471">
        <v>782</v>
      </c>
      <c r="AA1598" s="471">
        <v>248</v>
      </c>
      <c r="AB1598" s="471">
        <v>108</v>
      </c>
      <c r="AC1598" s="471">
        <v>25</v>
      </c>
      <c r="AD1598" s="471">
        <v>14</v>
      </c>
      <c r="AE1598" s="471">
        <v>7</v>
      </c>
      <c r="AF1598" s="471">
        <v>2</v>
      </c>
      <c r="AG1598" s="471">
        <v>0</v>
      </c>
      <c r="AH1598" s="496">
        <v>1186</v>
      </c>
      <c r="AI1598" s="503">
        <v>50</v>
      </c>
      <c r="AJ1598" s="471">
        <v>4</v>
      </c>
      <c r="AK1598" s="471">
        <v>0</v>
      </c>
      <c r="AL1598" s="471">
        <v>1</v>
      </c>
      <c r="AM1598" s="471">
        <v>1</v>
      </c>
      <c r="AN1598" s="471">
        <v>0</v>
      </c>
      <c r="AO1598" s="471">
        <v>0</v>
      </c>
      <c r="AP1598" s="471">
        <v>0</v>
      </c>
      <c r="AQ1598" s="471">
        <v>0</v>
      </c>
      <c r="AR1598" s="496">
        <v>6</v>
      </c>
      <c r="AS1598" s="503">
        <v>100</v>
      </c>
      <c r="AT1598" s="471">
        <v>237</v>
      </c>
      <c r="AU1598" s="471">
        <v>65</v>
      </c>
      <c r="AV1598" s="471">
        <v>16</v>
      </c>
      <c r="AW1598" s="471">
        <v>9</v>
      </c>
      <c r="AX1598" s="471">
        <v>4</v>
      </c>
      <c r="AY1598" s="471">
        <v>1</v>
      </c>
      <c r="AZ1598" s="471">
        <v>0</v>
      </c>
      <c r="BA1598" s="471">
        <v>0</v>
      </c>
      <c r="BB1598" s="496">
        <v>332</v>
      </c>
      <c r="BC1598" s="503">
        <v>75</v>
      </c>
      <c r="BD1598" s="471">
        <v>108</v>
      </c>
      <c r="BE1598" s="471">
        <v>57</v>
      </c>
      <c r="BF1598" s="471">
        <v>46</v>
      </c>
      <c r="BG1598" s="471">
        <v>17</v>
      </c>
      <c r="BH1598" s="471">
        <v>6</v>
      </c>
      <c r="BI1598" s="471">
        <v>2</v>
      </c>
      <c r="BJ1598" s="471">
        <v>2</v>
      </c>
      <c r="BK1598" s="471">
        <v>0</v>
      </c>
      <c r="BL1598" s="496">
        <v>238</v>
      </c>
      <c r="BM1598" s="471">
        <v>1131</v>
      </c>
      <c r="BN1598" s="471">
        <v>370</v>
      </c>
      <c r="BO1598" s="471">
        <v>171</v>
      </c>
      <c r="BP1598" s="471">
        <v>52</v>
      </c>
      <c r="BQ1598" s="471">
        <v>24</v>
      </c>
      <c r="BR1598" s="471">
        <v>10</v>
      </c>
      <c r="BS1598" s="471">
        <v>4</v>
      </c>
      <c r="BT1598" s="471">
        <v>0</v>
      </c>
      <c r="BU1598" s="496">
        <v>1762</v>
      </c>
      <c r="BV1598" s="471">
        <v>1700</v>
      </c>
      <c r="BW1598" s="471">
        <v>556</v>
      </c>
      <c r="BX1598" s="471">
        <v>263</v>
      </c>
      <c r="BY1598" s="471">
        <v>102</v>
      </c>
      <c r="BZ1598" s="471">
        <v>39</v>
      </c>
      <c r="CA1598" s="471">
        <v>16</v>
      </c>
      <c r="CB1598" s="471">
        <v>9</v>
      </c>
      <c r="CC1598" s="471">
        <v>1</v>
      </c>
      <c r="CD1598" s="496">
        <v>2686</v>
      </c>
      <c r="CE1598" s="503">
        <v>10</v>
      </c>
      <c r="CF1598" s="471">
        <v>0</v>
      </c>
      <c r="CG1598" s="471">
        <v>0</v>
      </c>
      <c r="CH1598" s="471">
        <v>0</v>
      </c>
      <c r="CI1598" s="471">
        <v>0</v>
      </c>
      <c r="CJ1598" s="471">
        <v>0</v>
      </c>
      <c r="CK1598" s="471">
        <v>0</v>
      </c>
      <c r="CL1598" s="471">
        <v>0</v>
      </c>
      <c r="CM1598" s="471">
        <v>0</v>
      </c>
      <c r="CN1598" s="496">
        <v>0</v>
      </c>
      <c r="CO1598" s="503">
        <v>25</v>
      </c>
      <c r="CP1598" s="471">
        <v>0</v>
      </c>
      <c r="CQ1598" s="471">
        <v>0</v>
      </c>
      <c r="CR1598" s="471">
        <v>0</v>
      </c>
      <c r="CS1598" s="471">
        <v>0</v>
      </c>
      <c r="CT1598" s="471">
        <v>0</v>
      </c>
      <c r="CU1598" s="471">
        <v>0</v>
      </c>
      <c r="CV1598" s="471">
        <v>0</v>
      </c>
      <c r="CW1598" s="471">
        <v>0</v>
      </c>
      <c r="CX1598" s="496">
        <v>0</v>
      </c>
      <c r="CY1598" s="503">
        <v>50</v>
      </c>
      <c r="CZ1598" s="471">
        <v>450</v>
      </c>
      <c r="DA1598" s="471">
        <v>69</v>
      </c>
      <c r="DB1598" s="471">
        <v>55</v>
      </c>
      <c r="DC1598" s="471">
        <v>13</v>
      </c>
      <c r="DD1598" s="471">
        <v>6</v>
      </c>
      <c r="DE1598" s="471">
        <v>4</v>
      </c>
      <c r="DF1598" s="471">
        <v>2</v>
      </c>
      <c r="DG1598" s="471">
        <v>0</v>
      </c>
      <c r="DH1598" s="496">
        <v>599</v>
      </c>
      <c r="DI1598" s="503">
        <v>100</v>
      </c>
      <c r="DJ1598" s="471">
        <v>0</v>
      </c>
      <c r="DK1598" s="471">
        <v>0</v>
      </c>
      <c r="DL1598" s="471">
        <v>0</v>
      </c>
      <c r="DM1598" s="471">
        <v>0</v>
      </c>
      <c r="DN1598" s="471">
        <v>0</v>
      </c>
      <c r="DO1598" s="471">
        <v>0</v>
      </c>
      <c r="DP1598" s="471">
        <v>0</v>
      </c>
      <c r="DQ1598" s="471">
        <v>0</v>
      </c>
      <c r="DR1598" s="496">
        <v>0</v>
      </c>
      <c r="DS1598" s="503">
        <v>0</v>
      </c>
      <c r="DT1598" s="471">
        <v>0</v>
      </c>
      <c r="DU1598" s="471">
        <v>0</v>
      </c>
      <c r="DV1598" s="471">
        <v>0</v>
      </c>
      <c r="DW1598" s="471">
        <v>0</v>
      </c>
      <c r="DX1598" s="471">
        <v>0</v>
      </c>
      <c r="DY1598" s="471">
        <v>0</v>
      </c>
      <c r="DZ1598" s="471">
        <v>0</v>
      </c>
      <c r="EA1598" s="471">
        <v>0</v>
      </c>
      <c r="EB1598" s="496">
        <v>0</v>
      </c>
      <c r="EC1598" s="471">
        <v>450</v>
      </c>
      <c r="ED1598" s="471">
        <v>69</v>
      </c>
      <c r="EE1598" s="471">
        <v>55</v>
      </c>
      <c r="EF1598" s="471">
        <v>13</v>
      </c>
      <c r="EG1598" s="471">
        <v>6</v>
      </c>
      <c r="EH1598" s="471">
        <v>4</v>
      </c>
      <c r="EI1598" s="471">
        <v>2</v>
      </c>
      <c r="EJ1598" s="471">
        <v>0</v>
      </c>
      <c r="EK1598" s="496">
        <v>599</v>
      </c>
      <c r="EL1598" s="518">
        <v>50</v>
      </c>
      <c r="EM1598" s="471">
        <v>0</v>
      </c>
      <c r="EN1598" s="471">
        <v>0</v>
      </c>
      <c r="EO1598" s="471">
        <v>0</v>
      </c>
      <c r="EP1598" s="471">
        <v>0</v>
      </c>
      <c r="EQ1598" s="471">
        <v>0</v>
      </c>
      <c r="ER1598" s="471">
        <v>0</v>
      </c>
      <c r="ES1598" s="471">
        <v>0</v>
      </c>
      <c r="ET1598" s="471">
        <v>0</v>
      </c>
      <c r="EU1598" s="496">
        <v>0</v>
      </c>
      <c r="EV1598" s="503">
        <v>100</v>
      </c>
      <c r="EW1598" s="471">
        <v>0</v>
      </c>
      <c r="EX1598" s="471">
        <v>0</v>
      </c>
      <c r="EY1598" s="471">
        <v>0</v>
      </c>
      <c r="EZ1598" s="471">
        <v>0</v>
      </c>
      <c r="FA1598" s="471">
        <v>0</v>
      </c>
      <c r="FB1598" s="471">
        <v>0</v>
      </c>
      <c r="FC1598" s="471">
        <v>0</v>
      </c>
      <c r="FD1598" s="471">
        <v>0</v>
      </c>
      <c r="FE1598" s="496">
        <v>0</v>
      </c>
      <c r="FF1598" s="503">
        <v>150</v>
      </c>
      <c r="FG1598" s="471">
        <v>0</v>
      </c>
      <c r="FH1598" s="471">
        <v>0</v>
      </c>
      <c r="FI1598" s="471">
        <v>0</v>
      </c>
      <c r="FJ1598" s="471">
        <v>0</v>
      </c>
      <c r="FK1598" s="471">
        <v>0</v>
      </c>
      <c r="FL1598" s="471">
        <v>0</v>
      </c>
      <c r="FM1598" s="471">
        <v>0</v>
      </c>
      <c r="FN1598" s="471">
        <v>0</v>
      </c>
      <c r="FO1598" s="496">
        <v>0</v>
      </c>
      <c r="FP1598" s="503">
        <v>200</v>
      </c>
      <c r="FQ1598" s="471">
        <v>0</v>
      </c>
      <c r="FR1598" s="471">
        <v>0</v>
      </c>
      <c r="FS1598" s="471">
        <v>0</v>
      </c>
      <c r="FT1598" s="471">
        <v>0</v>
      </c>
      <c r="FU1598" s="471">
        <v>0</v>
      </c>
      <c r="FV1598" s="471">
        <v>0</v>
      </c>
      <c r="FW1598" s="471">
        <v>0</v>
      </c>
      <c r="FX1598" s="471">
        <v>0</v>
      </c>
      <c r="FY1598" s="496">
        <v>0</v>
      </c>
      <c r="FZ1598" s="503">
        <v>0</v>
      </c>
      <c r="GA1598" s="471">
        <v>0</v>
      </c>
      <c r="GB1598" s="471">
        <v>0</v>
      </c>
      <c r="GC1598" s="471">
        <v>0</v>
      </c>
      <c r="GD1598" s="471">
        <v>0</v>
      </c>
      <c r="GE1598" s="471">
        <v>0</v>
      </c>
      <c r="GF1598" s="471">
        <v>0</v>
      </c>
      <c r="GG1598" s="471">
        <v>0</v>
      </c>
      <c r="GH1598" s="471">
        <v>0</v>
      </c>
      <c r="GI1598" s="496">
        <v>0</v>
      </c>
      <c r="GJ1598" s="471">
        <v>0</v>
      </c>
      <c r="GK1598" s="471">
        <v>0</v>
      </c>
      <c r="GL1598" s="471">
        <v>0</v>
      </c>
      <c r="GM1598" s="471">
        <v>0</v>
      </c>
      <c r="GN1598" s="471">
        <v>0</v>
      </c>
      <c r="GO1598" s="471">
        <v>0</v>
      </c>
      <c r="GP1598" s="471">
        <v>0</v>
      </c>
      <c r="GQ1598" s="471">
        <v>0</v>
      </c>
      <c r="GR1598" s="496">
        <v>0</v>
      </c>
      <c r="GS1598" s="503">
        <v>100</v>
      </c>
      <c r="GT1598" s="471">
        <v>0</v>
      </c>
      <c r="GU1598" s="471">
        <v>0</v>
      </c>
      <c r="GV1598" s="471">
        <v>0</v>
      </c>
      <c r="GW1598" s="471">
        <v>0</v>
      </c>
      <c r="GX1598" s="471">
        <v>0</v>
      </c>
      <c r="GY1598" s="471">
        <v>0</v>
      </c>
      <c r="GZ1598" s="471">
        <v>0</v>
      </c>
      <c r="HA1598" s="471">
        <v>0</v>
      </c>
      <c r="HB1598" s="496">
        <v>0</v>
      </c>
      <c r="HC1598" s="503">
        <v>150</v>
      </c>
      <c r="HD1598" s="471">
        <v>0</v>
      </c>
      <c r="HE1598" s="471">
        <v>0</v>
      </c>
      <c r="HF1598" s="471">
        <v>0</v>
      </c>
      <c r="HG1598" s="471">
        <v>0</v>
      </c>
      <c r="HH1598" s="471">
        <v>0</v>
      </c>
      <c r="HI1598" s="471">
        <v>0</v>
      </c>
      <c r="HJ1598" s="471">
        <v>0</v>
      </c>
      <c r="HK1598" s="471">
        <v>0</v>
      </c>
      <c r="HL1598" s="496">
        <v>0</v>
      </c>
      <c r="HM1598" s="503">
        <v>200</v>
      </c>
      <c r="HN1598" s="471">
        <v>0</v>
      </c>
      <c r="HO1598" s="471">
        <v>0</v>
      </c>
      <c r="HP1598" s="471">
        <v>0</v>
      </c>
      <c r="HQ1598" s="471">
        <v>0</v>
      </c>
      <c r="HR1598" s="471">
        <v>0</v>
      </c>
      <c r="HS1598" s="471">
        <v>0</v>
      </c>
      <c r="HT1598" s="471">
        <v>0</v>
      </c>
      <c r="HU1598" s="471">
        <v>0</v>
      </c>
      <c r="HV1598" s="496">
        <v>0</v>
      </c>
      <c r="HW1598" s="503">
        <v>250</v>
      </c>
      <c r="HX1598" s="471">
        <v>0</v>
      </c>
      <c r="HY1598" s="471">
        <v>0</v>
      </c>
      <c r="HZ1598" s="471">
        <v>0</v>
      </c>
      <c r="IA1598" s="471">
        <v>0</v>
      </c>
      <c r="IB1598" s="471">
        <v>0</v>
      </c>
      <c r="IC1598" s="471">
        <v>0</v>
      </c>
      <c r="ID1598" s="471">
        <v>0</v>
      </c>
      <c r="IE1598" s="471">
        <v>0</v>
      </c>
      <c r="IF1598" s="496">
        <v>0</v>
      </c>
      <c r="IG1598" s="503">
        <v>300</v>
      </c>
      <c r="IH1598" s="471">
        <v>0</v>
      </c>
      <c r="II1598" s="471">
        <v>0</v>
      </c>
      <c r="IJ1598" s="471">
        <v>0</v>
      </c>
      <c r="IK1598" s="471">
        <v>0</v>
      </c>
      <c r="IL1598" s="471">
        <v>0</v>
      </c>
      <c r="IM1598" s="471">
        <v>0</v>
      </c>
      <c r="IN1598" s="471">
        <v>0</v>
      </c>
      <c r="IO1598" s="471">
        <v>0</v>
      </c>
      <c r="IP1598" s="496">
        <v>0</v>
      </c>
      <c r="IQ1598" s="503">
        <v>0</v>
      </c>
      <c r="IR1598" s="471">
        <v>0</v>
      </c>
      <c r="IS1598" s="471">
        <v>0</v>
      </c>
      <c r="IT1598" s="471">
        <v>0</v>
      </c>
      <c r="IU1598" s="471">
        <v>0</v>
      </c>
      <c r="IV1598" s="471">
        <v>0</v>
      </c>
      <c r="IW1598" s="471">
        <v>0</v>
      </c>
      <c r="IX1598" s="471">
        <v>0</v>
      </c>
      <c r="IY1598" s="471">
        <v>0</v>
      </c>
      <c r="IZ1598" s="496">
        <v>0</v>
      </c>
      <c r="JA1598" s="471">
        <v>0</v>
      </c>
      <c r="JB1598" s="471">
        <v>0</v>
      </c>
      <c r="JC1598" s="471">
        <v>0</v>
      </c>
      <c r="JD1598" s="471">
        <v>0</v>
      </c>
      <c r="JE1598" s="471">
        <v>0</v>
      </c>
      <c r="JF1598" s="471">
        <v>0</v>
      </c>
      <c r="JG1598" s="471">
        <v>0</v>
      </c>
      <c r="JH1598" s="471">
        <v>0</v>
      </c>
      <c r="JI1598" s="471">
        <v>0</v>
      </c>
      <c r="JJ1598" s="503">
        <v>0</v>
      </c>
      <c r="JK1598" s="471">
        <v>198</v>
      </c>
      <c r="JL1598" s="471">
        <v>112</v>
      </c>
      <c r="JM1598" s="471">
        <v>93</v>
      </c>
      <c r="JN1598" s="471">
        <v>30</v>
      </c>
      <c r="JO1598" s="471">
        <v>23</v>
      </c>
      <c r="JP1598" s="471">
        <v>7</v>
      </c>
      <c r="JQ1598" s="471">
        <v>3</v>
      </c>
      <c r="JR1598" s="471">
        <v>1</v>
      </c>
      <c r="JS1598" s="496">
        <v>467</v>
      </c>
      <c r="JT1598" s="503">
        <v>10</v>
      </c>
      <c r="JU1598" s="471">
        <v>0</v>
      </c>
      <c r="JV1598" s="471">
        <v>0</v>
      </c>
      <c r="JW1598" s="471">
        <v>0</v>
      </c>
      <c r="JX1598" s="471">
        <v>0</v>
      </c>
      <c r="JY1598" s="471">
        <v>0</v>
      </c>
      <c r="JZ1598" s="471">
        <v>0</v>
      </c>
      <c r="KA1598" s="471">
        <v>0</v>
      </c>
      <c r="KB1598" s="471">
        <v>0</v>
      </c>
      <c r="KC1598" s="496">
        <v>0</v>
      </c>
      <c r="KD1598" s="503">
        <v>50</v>
      </c>
      <c r="KE1598" s="471">
        <v>0</v>
      </c>
      <c r="KF1598" s="471">
        <v>0</v>
      </c>
      <c r="KG1598" s="471">
        <v>0</v>
      </c>
      <c r="KH1598" s="471">
        <v>0</v>
      </c>
      <c r="KI1598" s="471">
        <v>0</v>
      </c>
      <c r="KJ1598" s="471">
        <v>0</v>
      </c>
      <c r="KK1598" s="471">
        <v>0</v>
      </c>
      <c r="KL1598" s="471">
        <v>0</v>
      </c>
      <c r="KM1598" s="496">
        <v>0</v>
      </c>
      <c r="KN1598" s="503">
        <v>0</v>
      </c>
      <c r="KO1598" s="471">
        <v>0</v>
      </c>
      <c r="KP1598" s="471">
        <v>0</v>
      </c>
      <c r="KQ1598" s="471">
        <v>0</v>
      </c>
      <c r="KR1598" s="471">
        <v>0</v>
      </c>
      <c r="KS1598" s="471">
        <v>0</v>
      </c>
      <c r="KT1598" s="471">
        <v>0</v>
      </c>
      <c r="KU1598" s="471">
        <v>0</v>
      </c>
      <c r="KV1598" s="471">
        <v>0</v>
      </c>
      <c r="KW1598" s="496">
        <v>0</v>
      </c>
      <c r="KX1598" s="471">
        <v>198</v>
      </c>
      <c r="KY1598" s="471">
        <v>112</v>
      </c>
      <c r="KZ1598" s="471">
        <v>93</v>
      </c>
      <c r="LA1598" s="471">
        <v>30</v>
      </c>
      <c r="LB1598" s="471">
        <v>23</v>
      </c>
      <c r="LC1598" s="471">
        <v>7</v>
      </c>
      <c r="LD1598" s="471">
        <v>3</v>
      </c>
      <c r="LE1598" s="471">
        <v>1</v>
      </c>
      <c r="LF1598" s="496">
        <v>467</v>
      </c>
      <c r="LG1598" s="262"/>
      <c r="LH1598" s="262"/>
      <c r="LI1598" s="262"/>
      <c r="LJ1598" s="262"/>
      <c r="LK1598" s="262"/>
      <c r="LL1598" s="262"/>
      <c r="LM1598" s="262"/>
      <c r="LN1598" s="262"/>
      <c r="LO1598" s="262"/>
      <c r="LP1598" s="262"/>
      <c r="LQ1598" s="262"/>
      <c r="LR1598" s="262"/>
      <c r="LS1598" s="262"/>
      <c r="LT1598" s="262"/>
      <c r="LU1598" s="262"/>
      <c r="LV1598" s="262"/>
      <c r="LW1598" s="262"/>
      <c r="LX1598" s="262"/>
      <c r="LY1598" s="262"/>
      <c r="LZ1598" s="262"/>
      <c r="MA1598" s="262"/>
      <c r="MB1598" s="262"/>
      <c r="MC1598" s="262"/>
      <c r="MD1598" s="262"/>
      <c r="ME1598" s="262"/>
      <c r="MF1598" s="262"/>
      <c r="MG1598" s="262"/>
      <c r="MH1598" s="262"/>
      <c r="MI1598" s="262"/>
      <c r="MJ1598" s="262"/>
      <c r="MK1598" s="262"/>
      <c r="ML1598" s="262"/>
      <c r="MM1598" s="262"/>
      <c r="MN1598" s="262"/>
      <c r="MO1598" s="262"/>
      <c r="MP1598" s="262"/>
      <c r="MQ1598" s="262"/>
      <c r="MR1598" s="262"/>
      <c r="MS1598" s="262"/>
      <c r="MT1598" s="262"/>
      <c r="MU1598" s="262"/>
    </row>
    <row r="1599" spans="1:359" x14ac:dyDescent="0.2">
      <c r="A1599" s="241" t="s">
        <v>597</v>
      </c>
      <c r="B1599" s="476" t="s">
        <v>1150</v>
      </c>
      <c r="C1599" s="326" t="s">
        <v>801</v>
      </c>
      <c r="D1599" s="283" t="s">
        <v>1151</v>
      </c>
      <c r="E1599" s="503">
        <v>0</v>
      </c>
      <c r="F1599" s="471">
        <v>657</v>
      </c>
      <c r="G1599" s="471">
        <v>647</v>
      </c>
      <c r="H1599" s="471">
        <v>787</v>
      </c>
      <c r="I1599" s="471">
        <v>512</v>
      </c>
      <c r="J1599" s="471">
        <v>367</v>
      </c>
      <c r="K1599" s="471">
        <v>169</v>
      </c>
      <c r="L1599" s="471">
        <v>104</v>
      </c>
      <c r="M1599" s="471">
        <v>16</v>
      </c>
      <c r="N1599" s="496">
        <v>3259</v>
      </c>
      <c r="O1599" s="503">
        <v>10</v>
      </c>
      <c r="P1599" s="471">
        <v>0</v>
      </c>
      <c r="Q1599" s="471">
        <v>0</v>
      </c>
      <c r="R1599" s="471">
        <v>0</v>
      </c>
      <c r="S1599" s="471">
        <v>0</v>
      </c>
      <c r="T1599" s="471">
        <v>0</v>
      </c>
      <c r="U1599" s="471">
        <v>0</v>
      </c>
      <c r="V1599" s="471">
        <v>0</v>
      </c>
      <c r="W1599" s="471">
        <v>0</v>
      </c>
      <c r="X1599" s="496">
        <v>0</v>
      </c>
      <c r="Y1599" s="503">
        <v>25</v>
      </c>
      <c r="Z1599" s="471">
        <v>0</v>
      </c>
      <c r="AA1599" s="471">
        <v>0</v>
      </c>
      <c r="AB1599" s="471">
        <v>0</v>
      </c>
      <c r="AC1599" s="471">
        <v>0</v>
      </c>
      <c r="AD1599" s="471">
        <v>0</v>
      </c>
      <c r="AE1599" s="471">
        <v>0</v>
      </c>
      <c r="AF1599" s="471">
        <v>0</v>
      </c>
      <c r="AG1599" s="471">
        <v>0</v>
      </c>
      <c r="AH1599" s="496">
        <v>0</v>
      </c>
      <c r="AI1599" s="503">
        <v>50</v>
      </c>
      <c r="AJ1599" s="471">
        <v>43</v>
      </c>
      <c r="AK1599" s="471">
        <v>0</v>
      </c>
      <c r="AL1599" s="471">
        <v>0</v>
      </c>
      <c r="AM1599" s="471">
        <v>0</v>
      </c>
      <c r="AN1599" s="471">
        <v>0</v>
      </c>
      <c r="AO1599" s="471">
        <v>0</v>
      </c>
      <c r="AP1599" s="471">
        <v>0</v>
      </c>
      <c r="AQ1599" s="471">
        <v>0</v>
      </c>
      <c r="AR1599" s="496">
        <v>43</v>
      </c>
      <c r="AS1599" s="503">
        <v>100</v>
      </c>
      <c r="AT1599" s="471">
        <v>0</v>
      </c>
      <c r="AU1599" s="471">
        <v>0</v>
      </c>
      <c r="AV1599" s="471">
        <v>0</v>
      </c>
      <c r="AW1599" s="471">
        <v>0</v>
      </c>
      <c r="AX1599" s="471">
        <v>0</v>
      </c>
      <c r="AY1599" s="471">
        <v>0</v>
      </c>
      <c r="AZ1599" s="471">
        <v>0</v>
      </c>
      <c r="BA1599" s="471">
        <v>0</v>
      </c>
      <c r="BB1599" s="496">
        <v>0</v>
      </c>
      <c r="BC1599" s="503">
        <v>0</v>
      </c>
      <c r="BD1599" s="471">
        <v>0</v>
      </c>
      <c r="BE1599" s="471">
        <v>0</v>
      </c>
      <c r="BF1599" s="471">
        <v>0</v>
      </c>
      <c r="BG1599" s="471">
        <v>0</v>
      </c>
      <c r="BH1599" s="471">
        <v>0</v>
      </c>
      <c r="BI1599" s="471">
        <v>0</v>
      </c>
      <c r="BJ1599" s="471">
        <v>0</v>
      </c>
      <c r="BK1599" s="471">
        <v>0</v>
      </c>
      <c r="BL1599" s="496">
        <v>0</v>
      </c>
      <c r="BM1599" s="471">
        <v>43</v>
      </c>
      <c r="BN1599" s="471">
        <v>0</v>
      </c>
      <c r="BO1599" s="471">
        <v>0</v>
      </c>
      <c r="BP1599" s="471">
        <v>0</v>
      </c>
      <c r="BQ1599" s="471">
        <v>0</v>
      </c>
      <c r="BR1599" s="471">
        <v>0</v>
      </c>
      <c r="BS1599" s="471">
        <v>0</v>
      </c>
      <c r="BT1599" s="471">
        <v>0</v>
      </c>
      <c r="BU1599" s="496">
        <v>43</v>
      </c>
      <c r="BV1599" s="471">
        <v>700</v>
      </c>
      <c r="BW1599" s="471">
        <v>647</v>
      </c>
      <c r="BX1599" s="471">
        <v>787</v>
      </c>
      <c r="BY1599" s="471">
        <v>512</v>
      </c>
      <c r="BZ1599" s="471">
        <v>367</v>
      </c>
      <c r="CA1599" s="471">
        <v>169</v>
      </c>
      <c r="CB1599" s="471">
        <v>104</v>
      </c>
      <c r="CC1599" s="471">
        <v>16</v>
      </c>
      <c r="CD1599" s="496">
        <v>3302</v>
      </c>
      <c r="CE1599" s="503">
        <v>10</v>
      </c>
      <c r="CF1599" s="471">
        <v>0</v>
      </c>
      <c r="CG1599" s="471">
        <v>0</v>
      </c>
      <c r="CH1599" s="471">
        <v>0</v>
      </c>
      <c r="CI1599" s="471">
        <v>0</v>
      </c>
      <c r="CJ1599" s="471">
        <v>0</v>
      </c>
      <c r="CK1599" s="471">
        <v>0</v>
      </c>
      <c r="CL1599" s="471">
        <v>0</v>
      </c>
      <c r="CM1599" s="471">
        <v>0</v>
      </c>
      <c r="CN1599" s="496">
        <v>0</v>
      </c>
      <c r="CO1599" s="503">
        <v>25</v>
      </c>
      <c r="CP1599" s="471">
        <v>0</v>
      </c>
      <c r="CQ1599" s="471">
        <v>0</v>
      </c>
      <c r="CR1599" s="471">
        <v>0</v>
      </c>
      <c r="CS1599" s="471">
        <v>0</v>
      </c>
      <c r="CT1599" s="471">
        <v>0</v>
      </c>
      <c r="CU1599" s="471">
        <v>0</v>
      </c>
      <c r="CV1599" s="471">
        <v>0</v>
      </c>
      <c r="CW1599" s="471">
        <v>0</v>
      </c>
      <c r="CX1599" s="496">
        <v>0</v>
      </c>
      <c r="CY1599" s="503">
        <v>50</v>
      </c>
      <c r="CZ1599" s="471">
        <v>59</v>
      </c>
      <c r="DA1599" s="471">
        <v>82</v>
      </c>
      <c r="DB1599" s="471">
        <v>54</v>
      </c>
      <c r="DC1599" s="471">
        <v>54</v>
      </c>
      <c r="DD1599" s="471">
        <v>31</v>
      </c>
      <c r="DE1599" s="471">
        <v>9</v>
      </c>
      <c r="DF1599" s="471">
        <v>9</v>
      </c>
      <c r="DG1599" s="471">
        <v>6</v>
      </c>
      <c r="DH1599" s="496">
        <v>304</v>
      </c>
      <c r="DI1599" s="503">
        <v>100</v>
      </c>
      <c r="DJ1599" s="471">
        <v>0</v>
      </c>
      <c r="DK1599" s="471">
        <v>0</v>
      </c>
      <c r="DL1599" s="471">
        <v>0</v>
      </c>
      <c r="DM1599" s="471">
        <v>0</v>
      </c>
      <c r="DN1599" s="471">
        <v>0</v>
      </c>
      <c r="DO1599" s="471">
        <v>0</v>
      </c>
      <c r="DP1599" s="471">
        <v>0</v>
      </c>
      <c r="DQ1599" s="471">
        <v>0</v>
      </c>
      <c r="DR1599" s="496">
        <v>0</v>
      </c>
      <c r="DS1599" s="503">
        <v>0</v>
      </c>
      <c r="DT1599" s="471">
        <v>0</v>
      </c>
      <c r="DU1599" s="471">
        <v>0</v>
      </c>
      <c r="DV1599" s="471">
        <v>0</v>
      </c>
      <c r="DW1599" s="471">
        <v>0</v>
      </c>
      <c r="DX1599" s="471">
        <v>0</v>
      </c>
      <c r="DY1599" s="471">
        <v>0</v>
      </c>
      <c r="DZ1599" s="471">
        <v>0</v>
      </c>
      <c r="EA1599" s="471">
        <v>0</v>
      </c>
      <c r="EB1599" s="496">
        <v>0</v>
      </c>
      <c r="EC1599" s="471">
        <v>59</v>
      </c>
      <c r="ED1599" s="471">
        <v>82</v>
      </c>
      <c r="EE1599" s="471">
        <v>54</v>
      </c>
      <c r="EF1599" s="471">
        <v>54</v>
      </c>
      <c r="EG1599" s="471">
        <v>31</v>
      </c>
      <c r="EH1599" s="471">
        <v>9</v>
      </c>
      <c r="EI1599" s="471">
        <v>9</v>
      </c>
      <c r="EJ1599" s="471">
        <v>6</v>
      </c>
      <c r="EK1599" s="496">
        <v>304</v>
      </c>
      <c r="EL1599" s="518">
        <v>50</v>
      </c>
      <c r="EM1599" s="471">
        <v>24</v>
      </c>
      <c r="EN1599" s="471">
        <v>29</v>
      </c>
      <c r="EO1599" s="471">
        <v>25</v>
      </c>
      <c r="EP1599" s="471">
        <v>19</v>
      </c>
      <c r="EQ1599" s="471">
        <v>9</v>
      </c>
      <c r="ER1599" s="471">
        <v>3</v>
      </c>
      <c r="ES1599" s="471">
        <v>3</v>
      </c>
      <c r="ET1599" s="471">
        <v>0</v>
      </c>
      <c r="EU1599" s="496">
        <v>112</v>
      </c>
      <c r="EV1599" s="503">
        <v>100</v>
      </c>
      <c r="EW1599" s="471">
        <v>0</v>
      </c>
      <c r="EX1599" s="471">
        <v>0</v>
      </c>
      <c r="EY1599" s="471">
        <v>0</v>
      </c>
      <c r="EZ1599" s="471">
        <v>0</v>
      </c>
      <c r="FA1599" s="471">
        <v>0</v>
      </c>
      <c r="FB1599" s="471">
        <v>0</v>
      </c>
      <c r="FC1599" s="471">
        <v>0</v>
      </c>
      <c r="FD1599" s="471">
        <v>0</v>
      </c>
      <c r="FE1599" s="496">
        <v>0</v>
      </c>
      <c r="FF1599" s="503">
        <v>150</v>
      </c>
      <c r="FG1599" s="471">
        <v>0</v>
      </c>
      <c r="FH1599" s="471">
        <v>0</v>
      </c>
      <c r="FI1599" s="471">
        <v>0</v>
      </c>
      <c r="FJ1599" s="471">
        <v>0</v>
      </c>
      <c r="FK1599" s="471">
        <v>0</v>
      </c>
      <c r="FL1599" s="471">
        <v>0</v>
      </c>
      <c r="FM1599" s="471">
        <v>0</v>
      </c>
      <c r="FN1599" s="471">
        <v>0</v>
      </c>
      <c r="FO1599" s="496">
        <v>0</v>
      </c>
      <c r="FP1599" s="503">
        <v>200</v>
      </c>
      <c r="FQ1599" s="471">
        <v>0</v>
      </c>
      <c r="FR1599" s="471">
        <v>0</v>
      </c>
      <c r="FS1599" s="471">
        <v>0</v>
      </c>
      <c r="FT1599" s="471">
        <v>0</v>
      </c>
      <c r="FU1599" s="471">
        <v>0</v>
      </c>
      <c r="FV1599" s="471">
        <v>0</v>
      </c>
      <c r="FW1599" s="471">
        <v>0</v>
      </c>
      <c r="FX1599" s="471">
        <v>0</v>
      </c>
      <c r="FY1599" s="496">
        <v>0</v>
      </c>
      <c r="FZ1599" s="503">
        <v>0</v>
      </c>
      <c r="GA1599" s="471">
        <v>0</v>
      </c>
      <c r="GB1599" s="471">
        <v>0</v>
      </c>
      <c r="GC1599" s="471">
        <v>0</v>
      </c>
      <c r="GD1599" s="471">
        <v>0</v>
      </c>
      <c r="GE1599" s="471">
        <v>0</v>
      </c>
      <c r="GF1599" s="471">
        <v>0</v>
      </c>
      <c r="GG1599" s="471">
        <v>0</v>
      </c>
      <c r="GH1599" s="471">
        <v>0</v>
      </c>
      <c r="GI1599" s="496">
        <v>0</v>
      </c>
      <c r="GJ1599" s="471">
        <v>24</v>
      </c>
      <c r="GK1599" s="471">
        <v>29</v>
      </c>
      <c r="GL1599" s="471">
        <v>25</v>
      </c>
      <c r="GM1599" s="471">
        <v>19</v>
      </c>
      <c r="GN1599" s="471">
        <v>9</v>
      </c>
      <c r="GO1599" s="471">
        <v>3</v>
      </c>
      <c r="GP1599" s="471">
        <v>3</v>
      </c>
      <c r="GQ1599" s="471">
        <v>0</v>
      </c>
      <c r="GR1599" s="496">
        <v>112</v>
      </c>
      <c r="GS1599" s="503">
        <v>100</v>
      </c>
      <c r="GT1599" s="471">
        <v>0</v>
      </c>
      <c r="GU1599" s="471">
        <v>0</v>
      </c>
      <c r="GV1599" s="471">
        <v>0</v>
      </c>
      <c r="GW1599" s="471">
        <v>0</v>
      </c>
      <c r="GX1599" s="471">
        <v>0</v>
      </c>
      <c r="GY1599" s="471">
        <v>0</v>
      </c>
      <c r="GZ1599" s="471">
        <v>0</v>
      </c>
      <c r="HA1599" s="471">
        <v>0</v>
      </c>
      <c r="HB1599" s="496">
        <v>0</v>
      </c>
      <c r="HC1599" s="503">
        <v>150</v>
      </c>
      <c r="HD1599" s="471">
        <v>0</v>
      </c>
      <c r="HE1599" s="471">
        <v>0</v>
      </c>
      <c r="HF1599" s="471">
        <v>0</v>
      </c>
      <c r="HG1599" s="471">
        <v>0</v>
      </c>
      <c r="HH1599" s="471">
        <v>0</v>
      </c>
      <c r="HI1599" s="471">
        <v>0</v>
      </c>
      <c r="HJ1599" s="471">
        <v>0</v>
      </c>
      <c r="HK1599" s="471">
        <v>0</v>
      </c>
      <c r="HL1599" s="496">
        <v>0</v>
      </c>
      <c r="HM1599" s="503">
        <v>200</v>
      </c>
      <c r="HN1599" s="471">
        <v>0</v>
      </c>
      <c r="HO1599" s="471">
        <v>0</v>
      </c>
      <c r="HP1599" s="471">
        <v>0</v>
      </c>
      <c r="HQ1599" s="471">
        <v>0</v>
      </c>
      <c r="HR1599" s="471">
        <v>0</v>
      </c>
      <c r="HS1599" s="471">
        <v>0</v>
      </c>
      <c r="HT1599" s="471">
        <v>0</v>
      </c>
      <c r="HU1599" s="471">
        <v>0</v>
      </c>
      <c r="HV1599" s="496">
        <v>0</v>
      </c>
      <c r="HW1599" s="503">
        <v>250</v>
      </c>
      <c r="HX1599" s="471">
        <v>0</v>
      </c>
      <c r="HY1599" s="471">
        <v>0</v>
      </c>
      <c r="HZ1599" s="471">
        <v>0</v>
      </c>
      <c r="IA1599" s="471">
        <v>0</v>
      </c>
      <c r="IB1599" s="471">
        <v>0</v>
      </c>
      <c r="IC1599" s="471">
        <v>0</v>
      </c>
      <c r="ID1599" s="471">
        <v>0</v>
      </c>
      <c r="IE1599" s="471">
        <v>0</v>
      </c>
      <c r="IF1599" s="496">
        <v>0</v>
      </c>
      <c r="IG1599" s="503">
        <v>300</v>
      </c>
      <c r="IH1599" s="471">
        <v>0</v>
      </c>
      <c r="II1599" s="471">
        <v>0</v>
      </c>
      <c r="IJ1599" s="471">
        <v>0</v>
      </c>
      <c r="IK1599" s="471">
        <v>0</v>
      </c>
      <c r="IL1599" s="471">
        <v>0</v>
      </c>
      <c r="IM1599" s="471">
        <v>0</v>
      </c>
      <c r="IN1599" s="471">
        <v>0</v>
      </c>
      <c r="IO1599" s="471">
        <v>0</v>
      </c>
      <c r="IP1599" s="496">
        <v>0</v>
      </c>
      <c r="IQ1599" s="503">
        <v>0</v>
      </c>
      <c r="IR1599" s="471">
        <v>0</v>
      </c>
      <c r="IS1599" s="471">
        <v>0</v>
      </c>
      <c r="IT1599" s="471">
        <v>0</v>
      </c>
      <c r="IU1599" s="471">
        <v>0</v>
      </c>
      <c r="IV1599" s="471">
        <v>0</v>
      </c>
      <c r="IW1599" s="471">
        <v>0</v>
      </c>
      <c r="IX1599" s="471">
        <v>0</v>
      </c>
      <c r="IY1599" s="471">
        <v>0</v>
      </c>
      <c r="IZ1599" s="496">
        <v>0</v>
      </c>
      <c r="JA1599" s="471">
        <v>0</v>
      </c>
      <c r="JB1599" s="471">
        <v>0</v>
      </c>
      <c r="JC1599" s="471">
        <v>0</v>
      </c>
      <c r="JD1599" s="471">
        <v>0</v>
      </c>
      <c r="JE1599" s="471">
        <v>0</v>
      </c>
      <c r="JF1599" s="471">
        <v>0</v>
      </c>
      <c r="JG1599" s="471">
        <v>0</v>
      </c>
      <c r="JH1599" s="471">
        <v>0</v>
      </c>
      <c r="JI1599" s="471">
        <v>0</v>
      </c>
      <c r="JJ1599" s="503">
        <v>0</v>
      </c>
      <c r="JK1599" s="471">
        <v>147</v>
      </c>
      <c r="JL1599" s="471">
        <v>157</v>
      </c>
      <c r="JM1599" s="471">
        <v>223</v>
      </c>
      <c r="JN1599" s="471">
        <v>182</v>
      </c>
      <c r="JO1599" s="471">
        <v>210</v>
      </c>
      <c r="JP1599" s="471">
        <v>167</v>
      </c>
      <c r="JQ1599" s="471">
        <v>230</v>
      </c>
      <c r="JR1599" s="471">
        <v>94</v>
      </c>
      <c r="JS1599" s="496">
        <v>1410</v>
      </c>
      <c r="JT1599" s="503">
        <v>10</v>
      </c>
      <c r="JU1599" s="471">
        <v>0</v>
      </c>
      <c r="JV1599" s="471">
        <v>0</v>
      </c>
      <c r="JW1599" s="471">
        <v>0</v>
      </c>
      <c r="JX1599" s="471">
        <v>0</v>
      </c>
      <c r="JY1599" s="471">
        <v>0</v>
      </c>
      <c r="JZ1599" s="471">
        <v>0</v>
      </c>
      <c r="KA1599" s="471">
        <v>0</v>
      </c>
      <c r="KB1599" s="471">
        <v>0</v>
      </c>
      <c r="KC1599" s="496">
        <v>0</v>
      </c>
      <c r="KD1599" s="503">
        <v>50</v>
      </c>
      <c r="KE1599" s="471">
        <v>6</v>
      </c>
      <c r="KF1599" s="471">
        <v>12</v>
      </c>
      <c r="KG1599" s="471">
        <v>10</v>
      </c>
      <c r="KH1599" s="471">
        <v>8</v>
      </c>
      <c r="KI1599" s="471">
        <v>9</v>
      </c>
      <c r="KJ1599" s="471">
        <v>3</v>
      </c>
      <c r="KK1599" s="471">
        <v>3</v>
      </c>
      <c r="KL1599" s="471">
        <v>0</v>
      </c>
      <c r="KM1599" s="496">
        <v>51</v>
      </c>
      <c r="KN1599" s="503">
        <v>0</v>
      </c>
      <c r="KO1599" s="471">
        <v>0</v>
      </c>
      <c r="KP1599" s="471">
        <v>0</v>
      </c>
      <c r="KQ1599" s="471">
        <v>0</v>
      </c>
      <c r="KR1599" s="471">
        <v>0</v>
      </c>
      <c r="KS1599" s="471">
        <v>0</v>
      </c>
      <c r="KT1599" s="471">
        <v>0</v>
      </c>
      <c r="KU1599" s="471">
        <v>0</v>
      </c>
      <c r="KV1599" s="471">
        <v>0</v>
      </c>
      <c r="KW1599" s="496">
        <v>0</v>
      </c>
      <c r="KX1599" s="471">
        <v>153</v>
      </c>
      <c r="KY1599" s="471">
        <v>169</v>
      </c>
      <c r="KZ1599" s="471">
        <v>233</v>
      </c>
      <c r="LA1599" s="471">
        <v>190</v>
      </c>
      <c r="LB1599" s="471">
        <v>219</v>
      </c>
      <c r="LC1599" s="471">
        <v>170</v>
      </c>
      <c r="LD1599" s="471">
        <v>233</v>
      </c>
      <c r="LE1599" s="471">
        <v>94</v>
      </c>
      <c r="LF1599" s="496">
        <v>1461</v>
      </c>
      <c r="LG1599" s="262"/>
      <c r="LH1599" s="262"/>
      <c r="LI1599" s="262"/>
      <c r="LJ1599" s="262"/>
      <c r="LK1599" s="262"/>
      <c r="LL1599" s="262"/>
      <c r="LM1599" s="262"/>
      <c r="LN1599" s="262"/>
      <c r="LO1599" s="262"/>
      <c r="LP1599" s="262"/>
      <c r="LQ1599" s="262"/>
      <c r="LR1599" s="262"/>
      <c r="LS1599" s="262"/>
      <c r="LT1599" s="262"/>
      <c r="LU1599" s="262"/>
      <c r="LV1599" s="262"/>
      <c r="LW1599" s="262"/>
      <c r="LX1599" s="262"/>
      <c r="LY1599" s="262"/>
      <c r="LZ1599" s="262"/>
      <c r="MA1599" s="262"/>
      <c r="MB1599" s="262"/>
      <c r="MC1599" s="262"/>
      <c r="MD1599" s="262"/>
      <c r="ME1599" s="262"/>
      <c r="MF1599" s="262"/>
      <c r="MG1599" s="262"/>
      <c r="MH1599" s="262"/>
      <c r="MI1599" s="262"/>
      <c r="MJ1599" s="262"/>
      <c r="MK1599" s="262"/>
      <c r="ML1599" s="262"/>
      <c r="MM1599" s="262"/>
      <c r="MN1599" s="262"/>
      <c r="MO1599" s="262"/>
      <c r="MP1599" s="262"/>
      <c r="MQ1599" s="262"/>
      <c r="MR1599" s="262"/>
      <c r="MS1599" s="262"/>
      <c r="MT1599" s="262"/>
      <c r="MU1599" s="262"/>
    </row>
    <row r="1600" spans="1:359" x14ac:dyDescent="0.2">
      <c r="A1600" s="241" t="s">
        <v>598</v>
      </c>
      <c r="B1600" s="476" t="s">
        <v>1152</v>
      </c>
      <c r="C1600" s="326" t="s">
        <v>782</v>
      </c>
      <c r="D1600" s="283" t="s">
        <v>599</v>
      </c>
      <c r="E1600" s="503">
        <v>0</v>
      </c>
      <c r="F1600" s="471">
        <v>80</v>
      </c>
      <c r="G1600" s="471">
        <v>180</v>
      </c>
      <c r="H1600" s="471">
        <v>211</v>
      </c>
      <c r="I1600" s="471">
        <v>174</v>
      </c>
      <c r="J1600" s="471">
        <v>96</v>
      </c>
      <c r="K1600" s="471">
        <v>48</v>
      </c>
      <c r="L1600" s="471">
        <v>39</v>
      </c>
      <c r="M1600" s="471">
        <v>8</v>
      </c>
      <c r="N1600" s="496">
        <v>836</v>
      </c>
      <c r="O1600" s="503">
        <v>10</v>
      </c>
      <c r="P1600" s="471">
        <v>0</v>
      </c>
      <c r="Q1600" s="471">
        <v>0</v>
      </c>
      <c r="R1600" s="471">
        <v>0</v>
      </c>
      <c r="S1600" s="471">
        <v>0</v>
      </c>
      <c r="T1600" s="471">
        <v>0</v>
      </c>
      <c r="U1600" s="471">
        <v>0</v>
      </c>
      <c r="V1600" s="471">
        <v>0</v>
      </c>
      <c r="W1600" s="471">
        <v>0</v>
      </c>
      <c r="X1600" s="496">
        <v>0</v>
      </c>
      <c r="Y1600" s="503">
        <v>25</v>
      </c>
      <c r="Z1600" s="471">
        <v>0</v>
      </c>
      <c r="AA1600" s="471">
        <v>0</v>
      </c>
      <c r="AB1600" s="471">
        <v>0</v>
      </c>
      <c r="AC1600" s="471">
        <v>0</v>
      </c>
      <c r="AD1600" s="471">
        <v>0</v>
      </c>
      <c r="AE1600" s="471">
        <v>0</v>
      </c>
      <c r="AF1600" s="471">
        <v>0</v>
      </c>
      <c r="AG1600" s="471">
        <v>0</v>
      </c>
      <c r="AH1600" s="496">
        <v>0</v>
      </c>
      <c r="AI1600" s="503">
        <v>50</v>
      </c>
      <c r="AJ1600" s="471">
        <v>0</v>
      </c>
      <c r="AK1600" s="471">
        <v>0</v>
      </c>
      <c r="AL1600" s="471">
        <v>0</v>
      </c>
      <c r="AM1600" s="471">
        <v>0</v>
      </c>
      <c r="AN1600" s="471">
        <v>0</v>
      </c>
      <c r="AO1600" s="471">
        <v>0</v>
      </c>
      <c r="AP1600" s="471">
        <v>0</v>
      </c>
      <c r="AQ1600" s="471">
        <v>0</v>
      </c>
      <c r="AR1600" s="496">
        <v>0</v>
      </c>
      <c r="AS1600" s="503">
        <v>100</v>
      </c>
      <c r="AT1600" s="471">
        <v>6</v>
      </c>
      <c r="AU1600" s="471">
        <v>1</v>
      </c>
      <c r="AV1600" s="471">
        <v>9</v>
      </c>
      <c r="AW1600" s="471">
        <v>14</v>
      </c>
      <c r="AX1600" s="471">
        <v>13</v>
      </c>
      <c r="AY1600" s="471">
        <v>15</v>
      </c>
      <c r="AZ1600" s="471">
        <v>15</v>
      </c>
      <c r="BA1600" s="471">
        <v>4</v>
      </c>
      <c r="BB1600" s="496">
        <v>77</v>
      </c>
      <c r="BC1600" s="503">
        <v>0</v>
      </c>
      <c r="BD1600" s="471">
        <v>0</v>
      </c>
      <c r="BE1600" s="471">
        <v>0</v>
      </c>
      <c r="BF1600" s="471">
        <v>0</v>
      </c>
      <c r="BG1600" s="471">
        <v>0</v>
      </c>
      <c r="BH1600" s="471">
        <v>0</v>
      </c>
      <c r="BI1600" s="471">
        <v>0</v>
      </c>
      <c r="BJ1600" s="471">
        <v>0</v>
      </c>
      <c r="BK1600" s="471">
        <v>0</v>
      </c>
      <c r="BL1600" s="496">
        <v>0</v>
      </c>
      <c r="BM1600" s="471">
        <v>6</v>
      </c>
      <c r="BN1600" s="471">
        <v>1</v>
      </c>
      <c r="BO1600" s="471">
        <v>9</v>
      </c>
      <c r="BP1600" s="471">
        <v>14</v>
      </c>
      <c r="BQ1600" s="471">
        <v>13</v>
      </c>
      <c r="BR1600" s="471">
        <v>15</v>
      </c>
      <c r="BS1600" s="471">
        <v>15</v>
      </c>
      <c r="BT1600" s="471">
        <v>4</v>
      </c>
      <c r="BU1600" s="496">
        <v>77</v>
      </c>
      <c r="BV1600" s="471">
        <v>86</v>
      </c>
      <c r="BW1600" s="471">
        <v>181</v>
      </c>
      <c r="BX1600" s="471">
        <v>220</v>
      </c>
      <c r="BY1600" s="471">
        <v>188</v>
      </c>
      <c r="BZ1600" s="471">
        <v>109</v>
      </c>
      <c r="CA1600" s="471">
        <v>63</v>
      </c>
      <c r="CB1600" s="471">
        <v>54</v>
      </c>
      <c r="CC1600" s="471">
        <v>12</v>
      </c>
      <c r="CD1600" s="496">
        <v>913</v>
      </c>
      <c r="CE1600" s="503">
        <v>10</v>
      </c>
      <c r="CF1600" s="471">
        <v>0</v>
      </c>
      <c r="CG1600" s="471">
        <v>0</v>
      </c>
      <c r="CH1600" s="471">
        <v>0</v>
      </c>
      <c r="CI1600" s="471">
        <v>0</v>
      </c>
      <c r="CJ1600" s="471">
        <v>0</v>
      </c>
      <c r="CK1600" s="471">
        <v>0</v>
      </c>
      <c r="CL1600" s="471">
        <v>0</v>
      </c>
      <c r="CM1600" s="471">
        <v>0</v>
      </c>
      <c r="CN1600" s="496">
        <v>0</v>
      </c>
      <c r="CO1600" s="503">
        <v>25</v>
      </c>
      <c r="CP1600" s="471">
        <v>0</v>
      </c>
      <c r="CQ1600" s="471">
        <v>0</v>
      </c>
      <c r="CR1600" s="471">
        <v>0</v>
      </c>
      <c r="CS1600" s="471">
        <v>0</v>
      </c>
      <c r="CT1600" s="471">
        <v>0</v>
      </c>
      <c r="CU1600" s="471">
        <v>0</v>
      </c>
      <c r="CV1600" s="471">
        <v>0</v>
      </c>
      <c r="CW1600" s="471">
        <v>0</v>
      </c>
      <c r="CX1600" s="496">
        <v>0</v>
      </c>
      <c r="CY1600" s="503">
        <v>50</v>
      </c>
      <c r="CZ1600" s="471">
        <v>0</v>
      </c>
      <c r="DA1600" s="471">
        <v>0</v>
      </c>
      <c r="DB1600" s="471">
        <v>0</v>
      </c>
      <c r="DC1600" s="471">
        <v>0</v>
      </c>
      <c r="DD1600" s="471">
        <v>0</v>
      </c>
      <c r="DE1600" s="471">
        <v>0</v>
      </c>
      <c r="DF1600" s="471">
        <v>0</v>
      </c>
      <c r="DG1600" s="471">
        <v>0</v>
      </c>
      <c r="DH1600" s="496">
        <v>0</v>
      </c>
      <c r="DI1600" s="503">
        <v>100</v>
      </c>
      <c r="DJ1600" s="471">
        <v>8</v>
      </c>
      <c r="DK1600" s="471">
        <v>9</v>
      </c>
      <c r="DL1600" s="471">
        <v>8</v>
      </c>
      <c r="DM1600" s="471">
        <v>11</v>
      </c>
      <c r="DN1600" s="471">
        <v>11</v>
      </c>
      <c r="DO1600" s="471">
        <v>4</v>
      </c>
      <c r="DP1600" s="471">
        <v>6</v>
      </c>
      <c r="DQ1600" s="471">
        <v>2</v>
      </c>
      <c r="DR1600" s="496">
        <v>59</v>
      </c>
      <c r="DS1600" s="503">
        <v>0</v>
      </c>
      <c r="DT1600" s="471">
        <v>0</v>
      </c>
      <c r="DU1600" s="471">
        <v>0</v>
      </c>
      <c r="DV1600" s="471">
        <v>0</v>
      </c>
      <c r="DW1600" s="471">
        <v>0</v>
      </c>
      <c r="DX1600" s="471">
        <v>0</v>
      </c>
      <c r="DY1600" s="471">
        <v>0</v>
      </c>
      <c r="DZ1600" s="471">
        <v>0</v>
      </c>
      <c r="EA1600" s="471">
        <v>0</v>
      </c>
      <c r="EB1600" s="496">
        <v>0</v>
      </c>
      <c r="EC1600" s="471">
        <v>8</v>
      </c>
      <c r="ED1600" s="471">
        <v>9</v>
      </c>
      <c r="EE1600" s="471">
        <v>8</v>
      </c>
      <c r="EF1600" s="471">
        <v>11</v>
      </c>
      <c r="EG1600" s="471">
        <v>11</v>
      </c>
      <c r="EH1600" s="471">
        <v>4</v>
      </c>
      <c r="EI1600" s="471">
        <v>6</v>
      </c>
      <c r="EJ1600" s="471">
        <v>2</v>
      </c>
      <c r="EK1600" s="496">
        <v>59</v>
      </c>
      <c r="EL1600" s="518">
        <v>50</v>
      </c>
      <c r="EM1600" s="471">
        <v>0</v>
      </c>
      <c r="EN1600" s="471">
        <v>0</v>
      </c>
      <c r="EO1600" s="471">
        <v>0</v>
      </c>
      <c r="EP1600" s="471">
        <v>0</v>
      </c>
      <c r="EQ1600" s="471">
        <v>0</v>
      </c>
      <c r="ER1600" s="471">
        <v>0</v>
      </c>
      <c r="ES1600" s="471">
        <v>0</v>
      </c>
      <c r="ET1600" s="471">
        <v>0</v>
      </c>
      <c r="EU1600" s="496">
        <v>0</v>
      </c>
      <c r="EV1600" s="503">
        <v>100</v>
      </c>
      <c r="EW1600" s="471">
        <v>0</v>
      </c>
      <c r="EX1600" s="471">
        <v>0</v>
      </c>
      <c r="EY1600" s="471">
        <v>0</v>
      </c>
      <c r="EZ1600" s="471">
        <v>0</v>
      </c>
      <c r="FA1600" s="471">
        <v>0</v>
      </c>
      <c r="FB1600" s="471">
        <v>0</v>
      </c>
      <c r="FC1600" s="471">
        <v>0</v>
      </c>
      <c r="FD1600" s="471">
        <v>0</v>
      </c>
      <c r="FE1600" s="496">
        <v>0</v>
      </c>
      <c r="FF1600" s="503">
        <v>150</v>
      </c>
      <c r="FG1600" s="471">
        <v>0</v>
      </c>
      <c r="FH1600" s="471">
        <v>0</v>
      </c>
      <c r="FI1600" s="471">
        <v>0</v>
      </c>
      <c r="FJ1600" s="471">
        <v>0</v>
      </c>
      <c r="FK1600" s="471">
        <v>0</v>
      </c>
      <c r="FL1600" s="471">
        <v>0</v>
      </c>
      <c r="FM1600" s="471">
        <v>0</v>
      </c>
      <c r="FN1600" s="471">
        <v>0</v>
      </c>
      <c r="FO1600" s="496">
        <v>0</v>
      </c>
      <c r="FP1600" s="503">
        <v>200</v>
      </c>
      <c r="FQ1600" s="471">
        <v>1</v>
      </c>
      <c r="FR1600" s="471">
        <v>2</v>
      </c>
      <c r="FS1600" s="471">
        <v>2</v>
      </c>
      <c r="FT1600" s="471">
        <v>3</v>
      </c>
      <c r="FU1600" s="471">
        <v>2</v>
      </c>
      <c r="FV1600" s="471">
        <v>1</v>
      </c>
      <c r="FW1600" s="471">
        <v>0</v>
      </c>
      <c r="FX1600" s="471">
        <v>0</v>
      </c>
      <c r="FY1600" s="496">
        <v>11</v>
      </c>
      <c r="FZ1600" s="503">
        <v>0</v>
      </c>
      <c r="GA1600" s="471">
        <v>0</v>
      </c>
      <c r="GB1600" s="471">
        <v>0</v>
      </c>
      <c r="GC1600" s="471">
        <v>0</v>
      </c>
      <c r="GD1600" s="471">
        <v>0</v>
      </c>
      <c r="GE1600" s="471">
        <v>0</v>
      </c>
      <c r="GF1600" s="471">
        <v>0</v>
      </c>
      <c r="GG1600" s="471">
        <v>0</v>
      </c>
      <c r="GH1600" s="471">
        <v>0</v>
      </c>
      <c r="GI1600" s="496">
        <v>0</v>
      </c>
      <c r="GJ1600" s="471">
        <v>1</v>
      </c>
      <c r="GK1600" s="471">
        <v>2</v>
      </c>
      <c r="GL1600" s="471">
        <v>2</v>
      </c>
      <c r="GM1600" s="471">
        <v>3</v>
      </c>
      <c r="GN1600" s="471">
        <v>2</v>
      </c>
      <c r="GO1600" s="471">
        <v>1</v>
      </c>
      <c r="GP1600" s="471">
        <v>0</v>
      </c>
      <c r="GQ1600" s="471">
        <v>0</v>
      </c>
      <c r="GR1600" s="496">
        <v>11</v>
      </c>
      <c r="GS1600" s="503">
        <v>100</v>
      </c>
      <c r="GT1600" s="471">
        <v>0</v>
      </c>
      <c r="GU1600" s="471">
        <v>0</v>
      </c>
      <c r="GV1600" s="471">
        <v>0</v>
      </c>
      <c r="GW1600" s="471">
        <v>0</v>
      </c>
      <c r="GX1600" s="471">
        <v>0</v>
      </c>
      <c r="GY1600" s="471">
        <v>0</v>
      </c>
      <c r="GZ1600" s="471">
        <v>0</v>
      </c>
      <c r="HA1600" s="471">
        <v>0</v>
      </c>
      <c r="HB1600" s="496">
        <v>0</v>
      </c>
      <c r="HC1600" s="503">
        <v>150</v>
      </c>
      <c r="HD1600" s="471">
        <v>0</v>
      </c>
      <c r="HE1600" s="471">
        <v>0</v>
      </c>
      <c r="HF1600" s="471">
        <v>0</v>
      </c>
      <c r="HG1600" s="471">
        <v>0</v>
      </c>
      <c r="HH1600" s="471">
        <v>0</v>
      </c>
      <c r="HI1600" s="471">
        <v>0</v>
      </c>
      <c r="HJ1600" s="471">
        <v>0</v>
      </c>
      <c r="HK1600" s="471">
        <v>0</v>
      </c>
      <c r="HL1600" s="496">
        <v>0</v>
      </c>
      <c r="HM1600" s="503">
        <v>200</v>
      </c>
      <c r="HN1600" s="471">
        <v>0</v>
      </c>
      <c r="HO1600" s="471">
        <v>0</v>
      </c>
      <c r="HP1600" s="471">
        <v>0</v>
      </c>
      <c r="HQ1600" s="471">
        <v>0</v>
      </c>
      <c r="HR1600" s="471">
        <v>0</v>
      </c>
      <c r="HS1600" s="471">
        <v>0</v>
      </c>
      <c r="HT1600" s="471">
        <v>0</v>
      </c>
      <c r="HU1600" s="471">
        <v>0</v>
      </c>
      <c r="HV1600" s="496">
        <v>0</v>
      </c>
      <c r="HW1600" s="503">
        <v>250</v>
      </c>
      <c r="HX1600" s="471">
        <v>0</v>
      </c>
      <c r="HY1600" s="471">
        <v>0</v>
      </c>
      <c r="HZ1600" s="471">
        <v>0</v>
      </c>
      <c r="IA1600" s="471">
        <v>0</v>
      </c>
      <c r="IB1600" s="471">
        <v>0</v>
      </c>
      <c r="IC1600" s="471">
        <v>0</v>
      </c>
      <c r="ID1600" s="471">
        <v>0</v>
      </c>
      <c r="IE1600" s="471">
        <v>0</v>
      </c>
      <c r="IF1600" s="496">
        <v>0</v>
      </c>
      <c r="IG1600" s="503">
        <v>300</v>
      </c>
      <c r="IH1600" s="471">
        <v>0</v>
      </c>
      <c r="II1600" s="471">
        <v>2</v>
      </c>
      <c r="IJ1600" s="471">
        <v>1</v>
      </c>
      <c r="IK1600" s="471">
        <v>2</v>
      </c>
      <c r="IL1600" s="471">
        <v>1</v>
      </c>
      <c r="IM1600" s="471">
        <v>2</v>
      </c>
      <c r="IN1600" s="471">
        <v>0</v>
      </c>
      <c r="IO1600" s="471">
        <v>1</v>
      </c>
      <c r="IP1600" s="496">
        <v>9</v>
      </c>
      <c r="IQ1600" s="503">
        <v>0</v>
      </c>
      <c r="IR1600" s="471">
        <v>0</v>
      </c>
      <c r="IS1600" s="471">
        <v>0</v>
      </c>
      <c r="IT1600" s="471">
        <v>0</v>
      </c>
      <c r="IU1600" s="471">
        <v>0</v>
      </c>
      <c r="IV1600" s="471">
        <v>0</v>
      </c>
      <c r="IW1600" s="471">
        <v>0</v>
      </c>
      <c r="IX1600" s="471">
        <v>0</v>
      </c>
      <c r="IY1600" s="471">
        <v>0</v>
      </c>
      <c r="IZ1600" s="496">
        <v>0</v>
      </c>
      <c r="JA1600" s="471">
        <v>0</v>
      </c>
      <c r="JB1600" s="471">
        <v>2</v>
      </c>
      <c r="JC1600" s="471">
        <v>1</v>
      </c>
      <c r="JD1600" s="471">
        <v>2</v>
      </c>
      <c r="JE1600" s="471">
        <v>1</v>
      </c>
      <c r="JF1600" s="471">
        <v>2</v>
      </c>
      <c r="JG1600" s="471">
        <v>0</v>
      </c>
      <c r="JH1600" s="471">
        <v>1</v>
      </c>
      <c r="JI1600" s="471">
        <v>9</v>
      </c>
      <c r="JJ1600" s="503">
        <v>0</v>
      </c>
      <c r="JK1600" s="471">
        <v>63</v>
      </c>
      <c r="JL1600" s="471">
        <v>30</v>
      </c>
      <c r="JM1600" s="471">
        <v>86</v>
      </c>
      <c r="JN1600" s="471">
        <v>88</v>
      </c>
      <c r="JO1600" s="471">
        <v>56</v>
      </c>
      <c r="JP1600" s="471">
        <v>42</v>
      </c>
      <c r="JQ1600" s="471">
        <v>45</v>
      </c>
      <c r="JR1600" s="471">
        <v>19</v>
      </c>
      <c r="JS1600" s="496">
        <v>429</v>
      </c>
      <c r="JT1600" s="503">
        <v>10</v>
      </c>
      <c r="JU1600" s="471">
        <v>0</v>
      </c>
      <c r="JV1600" s="471">
        <v>0</v>
      </c>
      <c r="JW1600" s="471">
        <v>0</v>
      </c>
      <c r="JX1600" s="471">
        <v>0</v>
      </c>
      <c r="JY1600" s="471">
        <v>0</v>
      </c>
      <c r="JZ1600" s="471">
        <v>0</v>
      </c>
      <c r="KA1600" s="471">
        <v>0</v>
      </c>
      <c r="KB1600" s="471">
        <v>0</v>
      </c>
      <c r="KC1600" s="496">
        <v>0</v>
      </c>
      <c r="KD1600" s="503">
        <v>50</v>
      </c>
      <c r="KE1600" s="471">
        <v>0</v>
      </c>
      <c r="KF1600" s="471">
        <v>0</v>
      </c>
      <c r="KG1600" s="471">
        <v>0</v>
      </c>
      <c r="KH1600" s="471">
        <v>0</v>
      </c>
      <c r="KI1600" s="471">
        <v>0</v>
      </c>
      <c r="KJ1600" s="471">
        <v>0</v>
      </c>
      <c r="KK1600" s="471">
        <v>0</v>
      </c>
      <c r="KL1600" s="471">
        <v>0</v>
      </c>
      <c r="KM1600" s="496">
        <v>0</v>
      </c>
      <c r="KN1600" s="503">
        <v>0</v>
      </c>
      <c r="KO1600" s="471">
        <v>0</v>
      </c>
      <c r="KP1600" s="471">
        <v>0</v>
      </c>
      <c r="KQ1600" s="471">
        <v>0</v>
      </c>
      <c r="KR1600" s="471">
        <v>0</v>
      </c>
      <c r="KS1600" s="471">
        <v>0</v>
      </c>
      <c r="KT1600" s="471">
        <v>0</v>
      </c>
      <c r="KU1600" s="471">
        <v>0</v>
      </c>
      <c r="KV1600" s="471">
        <v>0</v>
      </c>
      <c r="KW1600" s="496">
        <v>0</v>
      </c>
      <c r="KX1600" s="471">
        <v>63</v>
      </c>
      <c r="KY1600" s="471">
        <v>30</v>
      </c>
      <c r="KZ1600" s="471">
        <v>86</v>
      </c>
      <c r="LA1600" s="471">
        <v>88</v>
      </c>
      <c r="LB1600" s="471">
        <v>56</v>
      </c>
      <c r="LC1600" s="471">
        <v>42</v>
      </c>
      <c r="LD1600" s="471">
        <v>45</v>
      </c>
      <c r="LE1600" s="471">
        <v>19</v>
      </c>
      <c r="LF1600" s="496">
        <v>429</v>
      </c>
      <c r="LG1600" s="262"/>
      <c r="LH1600" s="262"/>
      <c r="LI1600" s="262"/>
      <c r="LJ1600" s="262"/>
      <c r="LK1600" s="262"/>
      <c r="LL1600" s="262"/>
      <c r="LM1600" s="262"/>
      <c r="LN1600" s="262"/>
      <c r="LO1600" s="262"/>
      <c r="LP1600" s="262"/>
      <c r="LQ1600" s="262"/>
      <c r="LR1600" s="262"/>
      <c r="LS1600" s="262"/>
      <c r="LT1600" s="262"/>
      <c r="LU1600" s="262"/>
      <c r="LV1600" s="262"/>
      <c r="LW1600" s="262"/>
      <c r="LX1600" s="262"/>
      <c r="LY1600" s="262"/>
      <c r="LZ1600" s="262"/>
      <c r="MA1600" s="262"/>
      <c r="MB1600" s="262"/>
      <c r="MC1600" s="262"/>
      <c r="MD1600" s="262"/>
      <c r="ME1600" s="262"/>
      <c r="MF1600" s="262"/>
      <c r="MG1600" s="262"/>
      <c r="MH1600" s="262"/>
      <c r="MI1600" s="262"/>
      <c r="MJ1600" s="262"/>
      <c r="MK1600" s="262"/>
      <c r="ML1600" s="262"/>
      <c r="MM1600" s="262"/>
      <c r="MN1600" s="262"/>
      <c r="MO1600" s="262"/>
      <c r="MP1600" s="262"/>
      <c r="MQ1600" s="262"/>
      <c r="MR1600" s="262"/>
      <c r="MS1600" s="262"/>
      <c r="MT1600" s="262"/>
      <c r="MU1600" s="262"/>
    </row>
    <row r="1601" spans="1:359" x14ac:dyDescent="0.2">
      <c r="A1601" s="241" t="s">
        <v>600</v>
      </c>
      <c r="B1601" s="476" t="s">
        <v>1153</v>
      </c>
      <c r="C1601" s="326" t="s">
        <v>782</v>
      </c>
      <c r="D1601" s="283" t="s">
        <v>1154</v>
      </c>
      <c r="E1601" s="503">
        <v>0</v>
      </c>
      <c r="F1601" s="471">
        <v>35</v>
      </c>
      <c r="G1601" s="471">
        <v>89</v>
      </c>
      <c r="H1601" s="471">
        <v>261</v>
      </c>
      <c r="I1601" s="471">
        <v>226</v>
      </c>
      <c r="J1601" s="471">
        <v>112</v>
      </c>
      <c r="K1601" s="471">
        <v>65</v>
      </c>
      <c r="L1601" s="471">
        <v>56</v>
      </c>
      <c r="M1601" s="471">
        <v>16</v>
      </c>
      <c r="N1601" s="496">
        <v>860</v>
      </c>
      <c r="O1601" s="503">
        <v>10</v>
      </c>
      <c r="P1601" s="471">
        <v>0</v>
      </c>
      <c r="Q1601" s="471">
        <v>0</v>
      </c>
      <c r="R1601" s="471">
        <v>0</v>
      </c>
      <c r="S1601" s="471">
        <v>0</v>
      </c>
      <c r="T1601" s="471">
        <v>0</v>
      </c>
      <c r="U1601" s="471">
        <v>0</v>
      </c>
      <c r="V1601" s="471">
        <v>0</v>
      </c>
      <c r="W1601" s="471">
        <v>0</v>
      </c>
      <c r="X1601" s="496">
        <v>0</v>
      </c>
      <c r="Y1601" s="503">
        <v>25</v>
      </c>
      <c r="Z1601" s="471">
        <v>0</v>
      </c>
      <c r="AA1601" s="471">
        <v>0</v>
      </c>
      <c r="AB1601" s="471">
        <v>0</v>
      </c>
      <c r="AC1601" s="471">
        <v>0</v>
      </c>
      <c r="AD1601" s="471">
        <v>0</v>
      </c>
      <c r="AE1601" s="471">
        <v>0</v>
      </c>
      <c r="AF1601" s="471">
        <v>0</v>
      </c>
      <c r="AG1601" s="471">
        <v>0</v>
      </c>
      <c r="AH1601" s="496">
        <v>0</v>
      </c>
      <c r="AI1601" s="503">
        <v>50</v>
      </c>
      <c r="AJ1601" s="471">
        <v>0</v>
      </c>
      <c r="AK1601" s="471">
        <v>0</v>
      </c>
      <c r="AL1601" s="471">
        <v>0</v>
      </c>
      <c r="AM1601" s="471">
        <v>0</v>
      </c>
      <c r="AN1601" s="471">
        <v>0</v>
      </c>
      <c r="AO1601" s="471">
        <v>0</v>
      </c>
      <c r="AP1601" s="471">
        <v>0</v>
      </c>
      <c r="AQ1601" s="471">
        <v>0</v>
      </c>
      <c r="AR1601" s="496">
        <v>0</v>
      </c>
      <c r="AS1601" s="503">
        <v>100</v>
      </c>
      <c r="AT1601" s="471">
        <v>0</v>
      </c>
      <c r="AU1601" s="471">
        <v>0</v>
      </c>
      <c r="AV1601" s="471">
        <v>0</v>
      </c>
      <c r="AW1601" s="471">
        <v>0</v>
      </c>
      <c r="AX1601" s="471">
        <v>0</v>
      </c>
      <c r="AY1601" s="471">
        <v>0</v>
      </c>
      <c r="AZ1601" s="471">
        <v>0</v>
      </c>
      <c r="BA1601" s="471">
        <v>0</v>
      </c>
      <c r="BB1601" s="496">
        <v>0</v>
      </c>
      <c r="BC1601" s="503">
        <v>0</v>
      </c>
      <c r="BD1601" s="471">
        <v>0</v>
      </c>
      <c r="BE1601" s="471">
        <v>0</v>
      </c>
      <c r="BF1601" s="471">
        <v>0</v>
      </c>
      <c r="BG1601" s="471">
        <v>0</v>
      </c>
      <c r="BH1601" s="471">
        <v>0</v>
      </c>
      <c r="BI1601" s="471">
        <v>0</v>
      </c>
      <c r="BJ1601" s="471">
        <v>0</v>
      </c>
      <c r="BK1601" s="471">
        <v>0</v>
      </c>
      <c r="BL1601" s="496">
        <v>0</v>
      </c>
      <c r="BM1601" s="471">
        <v>0</v>
      </c>
      <c r="BN1601" s="471">
        <v>0</v>
      </c>
      <c r="BO1601" s="471">
        <v>0</v>
      </c>
      <c r="BP1601" s="471">
        <v>0</v>
      </c>
      <c r="BQ1601" s="471">
        <v>0</v>
      </c>
      <c r="BR1601" s="471">
        <v>0</v>
      </c>
      <c r="BS1601" s="471">
        <v>0</v>
      </c>
      <c r="BT1601" s="471">
        <v>0</v>
      </c>
      <c r="BU1601" s="496">
        <v>0</v>
      </c>
      <c r="BV1601" s="471">
        <v>35</v>
      </c>
      <c r="BW1601" s="471">
        <v>89</v>
      </c>
      <c r="BX1601" s="471">
        <v>261</v>
      </c>
      <c r="BY1601" s="471">
        <v>226</v>
      </c>
      <c r="BZ1601" s="471">
        <v>112</v>
      </c>
      <c r="CA1601" s="471">
        <v>65</v>
      </c>
      <c r="CB1601" s="471">
        <v>56</v>
      </c>
      <c r="CC1601" s="471">
        <v>16</v>
      </c>
      <c r="CD1601" s="496">
        <v>860</v>
      </c>
      <c r="CE1601" s="503">
        <v>10</v>
      </c>
      <c r="CF1601" s="471">
        <v>0</v>
      </c>
      <c r="CG1601" s="471">
        <v>0</v>
      </c>
      <c r="CH1601" s="471">
        <v>0</v>
      </c>
      <c r="CI1601" s="471">
        <v>0</v>
      </c>
      <c r="CJ1601" s="471">
        <v>0</v>
      </c>
      <c r="CK1601" s="471">
        <v>0</v>
      </c>
      <c r="CL1601" s="471">
        <v>0</v>
      </c>
      <c r="CM1601" s="471">
        <v>0</v>
      </c>
      <c r="CN1601" s="496">
        <v>0</v>
      </c>
      <c r="CO1601" s="503">
        <v>25</v>
      </c>
      <c r="CP1601" s="471">
        <v>0</v>
      </c>
      <c r="CQ1601" s="471">
        <v>0</v>
      </c>
      <c r="CR1601" s="471">
        <v>0</v>
      </c>
      <c r="CS1601" s="471">
        <v>0</v>
      </c>
      <c r="CT1601" s="471">
        <v>0</v>
      </c>
      <c r="CU1601" s="471">
        <v>0</v>
      </c>
      <c r="CV1601" s="471">
        <v>0</v>
      </c>
      <c r="CW1601" s="471">
        <v>0</v>
      </c>
      <c r="CX1601" s="496">
        <v>0</v>
      </c>
      <c r="CY1601" s="503">
        <v>50</v>
      </c>
      <c r="CZ1601" s="471">
        <v>0</v>
      </c>
      <c r="DA1601" s="471">
        <v>0</v>
      </c>
      <c r="DB1601" s="471">
        <v>0</v>
      </c>
      <c r="DC1601" s="471">
        <v>0</v>
      </c>
      <c r="DD1601" s="471">
        <v>0</v>
      </c>
      <c r="DE1601" s="471">
        <v>0</v>
      </c>
      <c r="DF1601" s="471">
        <v>0</v>
      </c>
      <c r="DG1601" s="471">
        <v>0</v>
      </c>
      <c r="DH1601" s="496">
        <v>0</v>
      </c>
      <c r="DI1601" s="503">
        <v>100</v>
      </c>
      <c r="DJ1601" s="471">
        <v>8</v>
      </c>
      <c r="DK1601" s="471">
        <v>16</v>
      </c>
      <c r="DL1601" s="471">
        <v>22</v>
      </c>
      <c r="DM1601" s="471">
        <v>25</v>
      </c>
      <c r="DN1601" s="471">
        <v>31</v>
      </c>
      <c r="DO1601" s="471">
        <v>12</v>
      </c>
      <c r="DP1601" s="471">
        <v>9</v>
      </c>
      <c r="DQ1601" s="471">
        <v>3</v>
      </c>
      <c r="DR1601" s="496">
        <v>126</v>
      </c>
      <c r="DS1601" s="503">
        <v>0</v>
      </c>
      <c r="DT1601" s="471">
        <v>0</v>
      </c>
      <c r="DU1601" s="471">
        <v>0</v>
      </c>
      <c r="DV1601" s="471">
        <v>0</v>
      </c>
      <c r="DW1601" s="471">
        <v>0</v>
      </c>
      <c r="DX1601" s="471">
        <v>0</v>
      </c>
      <c r="DY1601" s="471">
        <v>0</v>
      </c>
      <c r="DZ1601" s="471">
        <v>0</v>
      </c>
      <c r="EA1601" s="471">
        <v>0</v>
      </c>
      <c r="EB1601" s="496">
        <v>0</v>
      </c>
      <c r="EC1601" s="471">
        <v>8</v>
      </c>
      <c r="ED1601" s="471">
        <v>16</v>
      </c>
      <c r="EE1601" s="471">
        <v>22</v>
      </c>
      <c r="EF1601" s="471">
        <v>25</v>
      </c>
      <c r="EG1601" s="471">
        <v>31</v>
      </c>
      <c r="EH1601" s="471">
        <v>12</v>
      </c>
      <c r="EI1601" s="471">
        <v>9</v>
      </c>
      <c r="EJ1601" s="471">
        <v>3</v>
      </c>
      <c r="EK1601" s="496">
        <v>126</v>
      </c>
      <c r="EL1601" s="518">
        <v>50</v>
      </c>
      <c r="EM1601" s="471">
        <v>0</v>
      </c>
      <c r="EN1601" s="471">
        <v>0</v>
      </c>
      <c r="EO1601" s="471">
        <v>0</v>
      </c>
      <c r="EP1601" s="471">
        <v>0</v>
      </c>
      <c r="EQ1601" s="471">
        <v>0</v>
      </c>
      <c r="ER1601" s="471">
        <v>0</v>
      </c>
      <c r="ES1601" s="471">
        <v>0</v>
      </c>
      <c r="ET1601" s="471">
        <v>0</v>
      </c>
      <c r="EU1601" s="496">
        <v>0</v>
      </c>
      <c r="EV1601" s="503">
        <v>100</v>
      </c>
      <c r="EW1601" s="471">
        <v>0</v>
      </c>
      <c r="EX1601" s="471">
        <v>0</v>
      </c>
      <c r="EY1601" s="471">
        <v>0</v>
      </c>
      <c r="EZ1601" s="471">
        <v>0</v>
      </c>
      <c r="FA1601" s="471">
        <v>2</v>
      </c>
      <c r="FB1601" s="471">
        <v>0</v>
      </c>
      <c r="FC1601" s="471">
        <v>0</v>
      </c>
      <c r="FD1601" s="471">
        <v>0</v>
      </c>
      <c r="FE1601" s="496">
        <v>2</v>
      </c>
      <c r="FF1601" s="503">
        <v>150</v>
      </c>
      <c r="FG1601" s="471">
        <v>0</v>
      </c>
      <c r="FH1601" s="471">
        <v>0</v>
      </c>
      <c r="FI1601" s="471">
        <v>0</v>
      </c>
      <c r="FJ1601" s="471">
        <v>0</v>
      </c>
      <c r="FK1601" s="471">
        <v>0</v>
      </c>
      <c r="FL1601" s="471">
        <v>0</v>
      </c>
      <c r="FM1601" s="471">
        <v>0</v>
      </c>
      <c r="FN1601" s="471">
        <v>0</v>
      </c>
      <c r="FO1601" s="496">
        <v>0</v>
      </c>
      <c r="FP1601" s="503">
        <v>200</v>
      </c>
      <c r="FQ1601" s="471">
        <v>6</v>
      </c>
      <c r="FR1601" s="471">
        <v>5</v>
      </c>
      <c r="FS1601" s="471">
        <v>5</v>
      </c>
      <c r="FT1601" s="471">
        <v>5</v>
      </c>
      <c r="FU1601" s="471">
        <v>7</v>
      </c>
      <c r="FV1601" s="471">
        <v>2</v>
      </c>
      <c r="FW1601" s="471">
        <v>7</v>
      </c>
      <c r="FX1601" s="471">
        <v>4</v>
      </c>
      <c r="FY1601" s="496">
        <v>41</v>
      </c>
      <c r="FZ1601" s="503">
        <v>0</v>
      </c>
      <c r="GA1601" s="471">
        <v>0</v>
      </c>
      <c r="GB1601" s="471">
        <v>0</v>
      </c>
      <c r="GC1601" s="471">
        <v>0</v>
      </c>
      <c r="GD1601" s="471">
        <v>0</v>
      </c>
      <c r="GE1601" s="471">
        <v>0</v>
      </c>
      <c r="GF1601" s="471">
        <v>0</v>
      </c>
      <c r="GG1601" s="471">
        <v>0</v>
      </c>
      <c r="GH1601" s="471">
        <v>0</v>
      </c>
      <c r="GI1601" s="496">
        <v>0</v>
      </c>
      <c r="GJ1601" s="471">
        <v>6</v>
      </c>
      <c r="GK1601" s="471">
        <v>5</v>
      </c>
      <c r="GL1601" s="471">
        <v>5</v>
      </c>
      <c r="GM1601" s="471">
        <v>5</v>
      </c>
      <c r="GN1601" s="471">
        <v>9</v>
      </c>
      <c r="GO1601" s="471">
        <v>2</v>
      </c>
      <c r="GP1601" s="471">
        <v>7</v>
      </c>
      <c r="GQ1601" s="471">
        <v>4</v>
      </c>
      <c r="GR1601" s="496">
        <v>43</v>
      </c>
      <c r="GS1601" s="503">
        <v>100</v>
      </c>
      <c r="GT1601" s="471">
        <v>1</v>
      </c>
      <c r="GU1601" s="471">
        <v>1</v>
      </c>
      <c r="GV1601" s="471">
        <v>0</v>
      </c>
      <c r="GW1601" s="471">
        <v>0</v>
      </c>
      <c r="GX1601" s="471">
        <v>0</v>
      </c>
      <c r="GY1601" s="471">
        <v>0</v>
      </c>
      <c r="GZ1601" s="471">
        <v>0</v>
      </c>
      <c r="HA1601" s="471">
        <v>0</v>
      </c>
      <c r="HB1601" s="496">
        <v>2</v>
      </c>
      <c r="HC1601" s="503">
        <v>150</v>
      </c>
      <c r="HD1601" s="471">
        <v>0</v>
      </c>
      <c r="HE1601" s="471">
        <v>0</v>
      </c>
      <c r="HF1601" s="471">
        <v>0</v>
      </c>
      <c r="HG1601" s="471">
        <v>0</v>
      </c>
      <c r="HH1601" s="471">
        <v>0</v>
      </c>
      <c r="HI1601" s="471">
        <v>0</v>
      </c>
      <c r="HJ1601" s="471">
        <v>0</v>
      </c>
      <c r="HK1601" s="471">
        <v>0</v>
      </c>
      <c r="HL1601" s="496">
        <v>0</v>
      </c>
      <c r="HM1601" s="503">
        <v>200</v>
      </c>
      <c r="HN1601" s="471">
        <v>0</v>
      </c>
      <c r="HO1601" s="471">
        <v>0</v>
      </c>
      <c r="HP1601" s="471">
        <v>0</v>
      </c>
      <c r="HQ1601" s="471">
        <v>0</v>
      </c>
      <c r="HR1601" s="471">
        <v>0</v>
      </c>
      <c r="HS1601" s="471">
        <v>0</v>
      </c>
      <c r="HT1601" s="471">
        <v>0</v>
      </c>
      <c r="HU1601" s="471">
        <v>0</v>
      </c>
      <c r="HV1601" s="496">
        <v>0</v>
      </c>
      <c r="HW1601" s="503">
        <v>250</v>
      </c>
      <c r="HX1601" s="471">
        <v>0</v>
      </c>
      <c r="HY1601" s="471">
        <v>0</v>
      </c>
      <c r="HZ1601" s="471">
        <v>0</v>
      </c>
      <c r="IA1601" s="471">
        <v>0</v>
      </c>
      <c r="IB1601" s="471">
        <v>0</v>
      </c>
      <c r="IC1601" s="471">
        <v>0</v>
      </c>
      <c r="ID1601" s="471">
        <v>0</v>
      </c>
      <c r="IE1601" s="471">
        <v>0</v>
      </c>
      <c r="IF1601" s="496">
        <v>0</v>
      </c>
      <c r="IG1601" s="503">
        <v>300</v>
      </c>
      <c r="IH1601" s="471">
        <v>3</v>
      </c>
      <c r="II1601" s="471">
        <v>2</v>
      </c>
      <c r="IJ1601" s="471">
        <v>4</v>
      </c>
      <c r="IK1601" s="471">
        <v>5</v>
      </c>
      <c r="IL1601" s="471">
        <v>6</v>
      </c>
      <c r="IM1601" s="471">
        <v>4</v>
      </c>
      <c r="IN1601" s="471">
        <v>3</v>
      </c>
      <c r="IO1601" s="471">
        <v>1</v>
      </c>
      <c r="IP1601" s="496">
        <v>28</v>
      </c>
      <c r="IQ1601" s="503">
        <v>0</v>
      </c>
      <c r="IR1601" s="471">
        <v>0</v>
      </c>
      <c r="IS1601" s="471">
        <v>0</v>
      </c>
      <c r="IT1601" s="471">
        <v>0</v>
      </c>
      <c r="IU1601" s="471">
        <v>0</v>
      </c>
      <c r="IV1601" s="471">
        <v>0</v>
      </c>
      <c r="IW1601" s="471">
        <v>0</v>
      </c>
      <c r="IX1601" s="471">
        <v>0</v>
      </c>
      <c r="IY1601" s="471">
        <v>0</v>
      </c>
      <c r="IZ1601" s="496">
        <v>0</v>
      </c>
      <c r="JA1601" s="471">
        <v>4</v>
      </c>
      <c r="JB1601" s="471">
        <v>3</v>
      </c>
      <c r="JC1601" s="471">
        <v>4</v>
      </c>
      <c r="JD1601" s="471">
        <v>5</v>
      </c>
      <c r="JE1601" s="471">
        <v>6</v>
      </c>
      <c r="JF1601" s="471">
        <v>4</v>
      </c>
      <c r="JG1601" s="471">
        <v>3</v>
      </c>
      <c r="JH1601" s="471">
        <v>1</v>
      </c>
      <c r="JI1601" s="471">
        <v>30</v>
      </c>
      <c r="JJ1601" s="503">
        <v>0</v>
      </c>
      <c r="JK1601" s="471">
        <v>90</v>
      </c>
      <c r="JL1601" s="471">
        <v>61</v>
      </c>
      <c r="JM1601" s="471">
        <v>100</v>
      </c>
      <c r="JN1601" s="471">
        <v>169</v>
      </c>
      <c r="JO1601" s="471">
        <v>138</v>
      </c>
      <c r="JP1601" s="471">
        <v>77</v>
      </c>
      <c r="JQ1601" s="471">
        <v>100</v>
      </c>
      <c r="JR1601" s="471">
        <v>57</v>
      </c>
      <c r="JS1601" s="496">
        <v>792</v>
      </c>
      <c r="JT1601" s="503">
        <v>10</v>
      </c>
      <c r="JU1601" s="471">
        <v>0</v>
      </c>
      <c r="JV1601" s="471">
        <v>0</v>
      </c>
      <c r="JW1601" s="471">
        <v>0</v>
      </c>
      <c r="JX1601" s="471">
        <v>0</v>
      </c>
      <c r="JY1601" s="471">
        <v>0</v>
      </c>
      <c r="JZ1601" s="471">
        <v>0</v>
      </c>
      <c r="KA1601" s="471">
        <v>0</v>
      </c>
      <c r="KB1601" s="471">
        <v>0</v>
      </c>
      <c r="KC1601" s="496">
        <v>0</v>
      </c>
      <c r="KD1601" s="503">
        <v>50</v>
      </c>
      <c r="KE1601" s="471">
        <v>8</v>
      </c>
      <c r="KF1601" s="471">
        <v>1</v>
      </c>
      <c r="KG1601" s="471">
        <v>1</v>
      </c>
      <c r="KH1601" s="471">
        <v>0</v>
      </c>
      <c r="KI1601" s="471">
        <v>0</v>
      </c>
      <c r="KJ1601" s="471">
        <v>0</v>
      </c>
      <c r="KK1601" s="471">
        <v>0</v>
      </c>
      <c r="KL1601" s="471">
        <v>0</v>
      </c>
      <c r="KM1601" s="496">
        <v>10</v>
      </c>
      <c r="KN1601" s="503">
        <v>0</v>
      </c>
      <c r="KO1601" s="471">
        <v>0</v>
      </c>
      <c r="KP1601" s="471">
        <v>0</v>
      </c>
      <c r="KQ1601" s="471">
        <v>0</v>
      </c>
      <c r="KR1601" s="471">
        <v>0</v>
      </c>
      <c r="KS1601" s="471">
        <v>0</v>
      </c>
      <c r="KT1601" s="471">
        <v>0</v>
      </c>
      <c r="KU1601" s="471">
        <v>0</v>
      </c>
      <c r="KV1601" s="471">
        <v>0</v>
      </c>
      <c r="KW1601" s="496">
        <v>0</v>
      </c>
      <c r="KX1601" s="471">
        <v>98</v>
      </c>
      <c r="KY1601" s="471">
        <v>62</v>
      </c>
      <c r="KZ1601" s="471">
        <v>101</v>
      </c>
      <c r="LA1601" s="471">
        <v>169</v>
      </c>
      <c r="LB1601" s="471">
        <v>138</v>
      </c>
      <c r="LC1601" s="471">
        <v>77</v>
      </c>
      <c r="LD1601" s="471">
        <v>100</v>
      </c>
      <c r="LE1601" s="471">
        <v>57</v>
      </c>
      <c r="LF1601" s="496">
        <v>802</v>
      </c>
      <c r="LG1601" s="262"/>
      <c r="LH1601" s="262"/>
      <c r="LI1601" s="262"/>
      <c r="LJ1601" s="262"/>
      <c r="LK1601" s="262"/>
      <c r="LL1601" s="262"/>
      <c r="LM1601" s="262"/>
      <c r="LN1601" s="262"/>
      <c r="LO1601" s="262"/>
      <c r="LP1601" s="262"/>
      <c r="LQ1601" s="262"/>
      <c r="LR1601" s="262"/>
      <c r="LS1601" s="262"/>
      <c r="LT1601" s="262"/>
      <c r="LU1601" s="262"/>
      <c r="LV1601" s="262"/>
      <c r="LW1601" s="262"/>
      <c r="LX1601" s="262"/>
      <c r="LY1601" s="262"/>
      <c r="LZ1601" s="262"/>
      <c r="MA1601" s="262"/>
      <c r="MB1601" s="262"/>
      <c r="MC1601" s="262"/>
      <c r="MD1601" s="262"/>
      <c r="ME1601" s="262"/>
      <c r="MF1601" s="262"/>
      <c r="MG1601" s="262"/>
      <c r="MH1601" s="262"/>
      <c r="MI1601" s="262"/>
      <c r="MJ1601" s="262"/>
      <c r="MK1601" s="262"/>
      <c r="ML1601" s="262"/>
      <c r="MM1601" s="262"/>
      <c r="MN1601" s="262"/>
      <c r="MO1601" s="262"/>
      <c r="MP1601" s="262"/>
      <c r="MQ1601" s="262"/>
      <c r="MR1601" s="262"/>
      <c r="MS1601" s="262"/>
      <c r="MT1601" s="262"/>
      <c r="MU1601" s="262"/>
    </row>
    <row r="1602" spans="1:359" x14ac:dyDescent="0.2">
      <c r="A1602" s="241" t="s">
        <v>601</v>
      </c>
      <c r="B1602" s="476" t="s">
        <v>1155</v>
      </c>
      <c r="C1602" s="326" t="s">
        <v>784</v>
      </c>
      <c r="D1602" s="283" t="s">
        <v>602</v>
      </c>
      <c r="E1602" s="503">
        <v>0</v>
      </c>
      <c r="F1602" s="471">
        <v>1485</v>
      </c>
      <c r="G1602" s="471">
        <v>368</v>
      </c>
      <c r="H1602" s="471">
        <v>231</v>
      </c>
      <c r="I1602" s="471">
        <v>96</v>
      </c>
      <c r="J1602" s="471">
        <v>48</v>
      </c>
      <c r="K1602" s="471">
        <v>22</v>
      </c>
      <c r="L1602" s="471">
        <v>29</v>
      </c>
      <c r="M1602" s="471">
        <v>1</v>
      </c>
      <c r="N1602" s="496">
        <v>2280</v>
      </c>
      <c r="O1602" s="503">
        <v>10</v>
      </c>
      <c r="P1602" s="471">
        <v>0</v>
      </c>
      <c r="Q1602" s="471">
        <v>0</v>
      </c>
      <c r="R1602" s="471">
        <v>0</v>
      </c>
      <c r="S1602" s="471">
        <v>0</v>
      </c>
      <c r="T1602" s="471">
        <v>0</v>
      </c>
      <c r="U1602" s="471">
        <v>0</v>
      </c>
      <c r="V1602" s="471">
        <v>0</v>
      </c>
      <c r="W1602" s="471">
        <v>0</v>
      </c>
      <c r="X1602" s="496">
        <v>0</v>
      </c>
      <c r="Y1602" s="503">
        <v>25</v>
      </c>
      <c r="Z1602" s="471">
        <v>0</v>
      </c>
      <c r="AA1602" s="471">
        <v>0</v>
      </c>
      <c r="AB1602" s="471">
        <v>0</v>
      </c>
      <c r="AC1602" s="471">
        <v>0</v>
      </c>
      <c r="AD1602" s="471">
        <v>0</v>
      </c>
      <c r="AE1602" s="471">
        <v>0</v>
      </c>
      <c r="AF1602" s="471">
        <v>0</v>
      </c>
      <c r="AG1602" s="471">
        <v>0</v>
      </c>
      <c r="AH1602" s="496">
        <v>0</v>
      </c>
      <c r="AI1602" s="503">
        <v>50</v>
      </c>
      <c r="AJ1602" s="471">
        <v>0</v>
      </c>
      <c r="AK1602" s="471">
        <v>0</v>
      </c>
      <c r="AL1602" s="471">
        <v>0</v>
      </c>
      <c r="AM1602" s="471">
        <v>0</v>
      </c>
      <c r="AN1602" s="471">
        <v>0</v>
      </c>
      <c r="AO1602" s="471">
        <v>0</v>
      </c>
      <c r="AP1602" s="471">
        <v>0</v>
      </c>
      <c r="AQ1602" s="471">
        <v>0</v>
      </c>
      <c r="AR1602" s="496">
        <v>0</v>
      </c>
      <c r="AS1602" s="503">
        <v>100</v>
      </c>
      <c r="AT1602" s="471">
        <v>0</v>
      </c>
      <c r="AU1602" s="471">
        <v>0</v>
      </c>
      <c r="AV1602" s="471">
        <v>0</v>
      </c>
      <c r="AW1602" s="471">
        <v>0</v>
      </c>
      <c r="AX1602" s="471">
        <v>0</v>
      </c>
      <c r="AY1602" s="471">
        <v>0</v>
      </c>
      <c r="AZ1602" s="471">
        <v>0</v>
      </c>
      <c r="BA1602" s="471">
        <v>0</v>
      </c>
      <c r="BB1602" s="496">
        <v>0</v>
      </c>
      <c r="BC1602" s="503">
        <v>0</v>
      </c>
      <c r="BD1602" s="471">
        <v>0</v>
      </c>
      <c r="BE1602" s="471">
        <v>0</v>
      </c>
      <c r="BF1602" s="471">
        <v>0</v>
      </c>
      <c r="BG1602" s="471">
        <v>0</v>
      </c>
      <c r="BH1602" s="471">
        <v>0</v>
      </c>
      <c r="BI1602" s="471">
        <v>0</v>
      </c>
      <c r="BJ1602" s="471">
        <v>0</v>
      </c>
      <c r="BK1602" s="471">
        <v>0</v>
      </c>
      <c r="BL1602" s="496">
        <v>0</v>
      </c>
      <c r="BM1602" s="471">
        <v>0</v>
      </c>
      <c r="BN1602" s="471">
        <v>0</v>
      </c>
      <c r="BO1602" s="471">
        <v>0</v>
      </c>
      <c r="BP1602" s="471">
        <v>0</v>
      </c>
      <c r="BQ1602" s="471">
        <v>0</v>
      </c>
      <c r="BR1602" s="471">
        <v>0</v>
      </c>
      <c r="BS1602" s="471">
        <v>0</v>
      </c>
      <c r="BT1602" s="471">
        <v>0</v>
      </c>
      <c r="BU1602" s="496">
        <v>0</v>
      </c>
      <c r="BV1602" s="471">
        <v>1485</v>
      </c>
      <c r="BW1602" s="471">
        <v>368</v>
      </c>
      <c r="BX1602" s="471">
        <v>231</v>
      </c>
      <c r="BY1602" s="471">
        <v>96</v>
      </c>
      <c r="BZ1602" s="471">
        <v>48</v>
      </c>
      <c r="CA1602" s="471">
        <v>22</v>
      </c>
      <c r="CB1602" s="471">
        <v>29</v>
      </c>
      <c r="CC1602" s="471">
        <v>1</v>
      </c>
      <c r="CD1602" s="496">
        <v>2280</v>
      </c>
      <c r="CE1602" s="503">
        <v>10</v>
      </c>
      <c r="CF1602" s="471">
        <v>0</v>
      </c>
      <c r="CG1602" s="471">
        <v>0</v>
      </c>
      <c r="CH1602" s="471">
        <v>0</v>
      </c>
      <c r="CI1602" s="471">
        <v>0</v>
      </c>
      <c r="CJ1602" s="471">
        <v>0</v>
      </c>
      <c r="CK1602" s="471">
        <v>0</v>
      </c>
      <c r="CL1602" s="471">
        <v>0</v>
      </c>
      <c r="CM1602" s="471">
        <v>0</v>
      </c>
      <c r="CN1602" s="496">
        <v>0</v>
      </c>
      <c r="CO1602" s="503">
        <v>25</v>
      </c>
      <c r="CP1602" s="471">
        <v>0</v>
      </c>
      <c r="CQ1602" s="471">
        <v>0</v>
      </c>
      <c r="CR1602" s="471">
        <v>0</v>
      </c>
      <c r="CS1602" s="471">
        <v>0</v>
      </c>
      <c r="CT1602" s="471">
        <v>0</v>
      </c>
      <c r="CU1602" s="471">
        <v>0</v>
      </c>
      <c r="CV1602" s="471">
        <v>0</v>
      </c>
      <c r="CW1602" s="471">
        <v>0</v>
      </c>
      <c r="CX1602" s="496">
        <v>0</v>
      </c>
      <c r="CY1602" s="503">
        <v>50</v>
      </c>
      <c r="CZ1602" s="471">
        <v>0</v>
      </c>
      <c r="DA1602" s="471">
        <v>0</v>
      </c>
      <c r="DB1602" s="471">
        <v>0</v>
      </c>
      <c r="DC1602" s="471">
        <v>0</v>
      </c>
      <c r="DD1602" s="471">
        <v>0</v>
      </c>
      <c r="DE1602" s="471">
        <v>0</v>
      </c>
      <c r="DF1602" s="471">
        <v>0</v>
      </c>
      <c r="DG1602" s="471">
        <v>0</v>
      </c>
      <c r="DH1602" s="496">
        <v>0</v>
      </c>
      <c r="DI1602" s="503">
        <v>100</v>
      </c>
      <c r="DJ1602" s="471">
        <v>314</v>
      </c>
      <c r="DK1602" s="471">
        <v>60</v>
      </c>
      <c r="DL1602" s="471">
        <v>31</v>
      </c>
      <c r="DM1602" s="471">
        <v>12</v>
      </c>
      <c r="DN1602" s="471">
        <v>7</v>
      </c>
      <c r="DO1602" s="471">
        <v>7</v>
      </c>
      <c r="DP1602" s="471">
        <v>5</v>
      </c>
      <c r="DQ1602" s="471">
        <v>2</v>
      </c>
      <c r="DR1602" s="496">
        <v>438</v>
      </c>
      <c r="DS1602" s="503">
        <v>0</v>
      </c>
      <c r="DT1602" s="471">
        <v>0</v>
      </c>
      <c r="DU1602" s="471">
        <v>0</v>
      </c>
      <c r="DV1602" s="471">
        <v>0</v>
      </c>
      <c r="DW1602" s="471">
        <v>0</v>
      </c>
      <c r="DX1602" s="471">
        <v>0</v>
      </c>
      <c r="DY1602" s="471">
        <v>0</v>
      </c>
      <c r="DZ1602" s="471">
        <v>0</v>
      </c>
      <c r="EA1602" s="471">
        <v>0</v>
      </c>
      <c r="EB1602" s="496">
        <v>0</v>
      </c>
      <c r="EC1602" s="471">
        <v>314</v>
      </c>
      <c r="ED1602" s="471">
        <v>60</v>
      </c>
      <c r="EE1602" s="471">
        <v>31</v>
      </c>
      <c r="EF1602" s="471">
        <v>12</v>
      </c>
      <c r="EG1602" s="471">
        <v>7</v>
      </c>
      <c r="EH1602" s="471">
        <v>7</v>
      </c>
      <c r="EI1602" s="471">
        <v>5</v>
      </c>
      <c r="EJ1602" s="471">
        <v>2</v>
      </c>
      <c r="EK1602" s="496">
        <v>438</v>
      </c>
      <c r="EL1602" s="518">
        <v>50</v>
      </c>
      <c r="EM1602" s="471">
        <v>0</v>
      </c>
      <c r="EN1602" s="471">
        <v>0</v>
      </c>
      <c r="EO1602" s="471">
        <v>0</v>
      </c>
      <c r="EP1602" s="471">
        <v>0</v>
      </c>
      <c r="EQ1602" s="471">
        <v>0</v>
      </c>
      <c r="ER1602" s="471">
        <v>0</v>
      </c>
      <c r="ES1602" s="471">
        <v>0</v>
      </c>
      <c r="ET1602" s="471">
        <v>0</v>
      </c>
      <c r="EU1602" s="496">
        <v>0</v>
      </c>
      <c r="EV1602" s="503">
        <v>100</v>
      </c>
      <c r="EW1602" s="471">
        <v>2</v>
      </c>
      <c r="EX1602" s="471">
        <v>1</v>
      </c>
      <c r="EY1602" s="471">
        <v>1</v>
      </c>
      <c r="EZ1602" s="471">
        <v>0</v>
      </c>
      <c r="FA1602" s="471">
        <v>1</v>
      </c>
      <c r="FB1602" s="471">
        <v>0</v>
      </c>
      <c r="FC1602" s="471">
        <v>0</v>
      </c>
      <c r="FD1602" s="471">
        <v>0</v>
      </c>
      <c r="FE1602" s="496">
        <v>5</v>
      </c>
      <c r="FF1602" s="503">
        <v>150</v>
      </c>
      <c r="FG1602" s="471">
        <v>0</v>
      </c>
      <c r="FH1602" s="471">
        <v>0</v>
      </c>
      <c r="FI1602" s="471">
        <v>0</v>
      </c>
      <c r="FJ1602" s="471">
        <v>0</v>
      </c>
      <c r="FK1602" s="471">
        <v>0</v>
      </c>
      <c r="FL1602" s="471">
        <v>0</v>
      </c>
      <c r="FM1602" s="471">
        <v>0</v>
      </c>
      <c r="FN1602" s="471">
        <v>0</v>
      </c>
      <c r="FO1602" s="496">
        <v>0</v>
      </c>
      <c r="FP1602" s="503">
        <v>200</v>
      </c>
      <c r="FQ1602" s="471">
        <v>120</v>
      </c>
      <c r="FR1602" s="471">
        <v>15</v>
      </c>
      <c r="FS1602" s="471">
        <v>5</v>
      </c>
      <c r="FT1602" s="471">
        <v>4</v>
      </c>
      <c r="FU1602" s="471">
        <v>0</v>
      </c>
      <c r="FV1602" s="471">
        <v>5</v>
      </c>
      <c r="FW1602" s="471">
        <v>0</v>
      </c>
      <c r="FX1602" s="471">
        <v>1</v>
      </c>
      <c r="FY1602" s="496">
        <v>150</v>
      </c>
      <c r="FZ1602" s="503">
        <v>0</v>
      </c>
      <c r="GA1602" s="471">
        <v>0</v>
      </c>
      <c r="GB1602" s="471">
        <v>0</v>
      </c>
      <c r="GC1602" s="471">
        <v>0</v>
      </c>
      <c r="GD1602" s="471">
        <v>0</v>
      </c>
      <c r="GE1602" s="471">
        <v>0</v>
      </c>
      <c r="GF1602" s="471">
        <v>0</v>
      </c>
      <c r="GG1602" s="471">
        <v>0</v>
      </c>
      <c r="GH1602" s="471">
        <v>0</v>
      </c>
      <c r="GI1602" s="496">
        <v>0</v>
      </c>
      <c r="GJ1602" s="471">
        <v>122</v>
      </c>
      <c r="GK1602" s="471">
        <v>16</v>
      </c>
      <c r="GL1602" s="471">
        <v>6</v>
      </c>
      <c r="GM1602" s="471">
        <v>4</v>
      </c>
      <c r="GN1602" s="471">
        <v>1</v>
      </c>
      <c r="GO1602" s="471">
        <v>5</v>
      </c>
      <c r="GP1602" s="471">
        <v>0</v>
      </c>
      <c r="GQ1602" s="471">
        <v>1</v>
      </c>
      <c r="GR1602" s="496">
        <v>155</v>
      </c>
      <c r="GS1602" s="503">
        <v>100</v>
      </c>
      <c r="GT1602" s="471">
        <v>0</v>
      </c>
      <c r="GU1602" s="471">
        <v>0</v>
      </c>
      <c r="GV1602" s="471">
        <v>1</v>
      </c>
      <c r="GW1602" s="471">
        <v>1</v>
      </c>
      <c r="GX1602" s="471">
        <v>0</v>
      </c>
      <c r="GY1602" s="471">
        <v>0</v>
      </c>
      <c r="GZ1602" s="471">
        <v>0</v>
      </c>
      <c r="HA1602" s="471">
        <v>0</v>
      </c>
      <c r="HB1602" s="496">
        <v>2</v>
      </c>
      <c r="HC1602" s="503">
        <v>150</v>
      </c>
      <c r="HD1602" s="471">
        <v>0</v>
      </c>
      <c r="HE1602" s="471">
        <v>0</v>
      </c>
      <c r="HF1602" s="471">
        <v>0</v>
      </c>
      <c r="HG1602" s="471">
        <v>0</v>
      </c>
      <c r="HH1602" s="471">
        <v>0</v>
      </c>
      <c r="HI1602" s="471">
        <v>0</v>
      </c>
      <c r="HJ1602" s="471">
        <v>0</v>
      </c>
      <c r="HK1602" s="471">
        <v>0</v>
      </c>
      <c r="HL1602" s="496">
        <v>0</v>
      </c>
      <c r="HM1602" s="503">
        <v>200</v>
      </c>
      <c r="HN1602" s="471">
        <v>1</v>
      </c>
      <c r="HO1602" s="471">
        <v>0</v>
      </c>
      <c r="HP1602" s="471">
        <v>0</v>
      </c>
      <c r="HQ1602" s="471">
        <v>0</v>
      </c>
      <c r="HR1602" s="471">
        <v>0</v>
      </c>
      <c r="HS1602" s="471">
        <v>0</v>
      </c>
      <c r="HT1602" s="471">
        <v>0</v>
      </c>
      <c r="HU1602" s="471">
        <v>0</v>
      </c>
      <c r="HV1602" s="496">
        <v>1</v>
      </c>
      <c r="HW1602" s="503">
        <v>250</v>
      </c>
      <c r="HX1602" s="471">
        <v>0</v>
      </c>
      <c r="HY1602" s="471">
        <v>0</v>
      </c>
      <c r="HZ1602" s="471">
        <v>0</v>
      </c>
      <c r="IA1602" s="471">
        <v>0</v>
      </c>
      <c r="IB1602" s="471">
        <v>0</v>
      </c>
      <c r="IC1602" s="471">
        <v>0</v>
      </c>
      <c r="ID1602" s="471">
        <v>0</v>
      </c>
      <c r="IE1602" s="471">
        <v>0</v>
      </c>
      <c r="IF1602" s="496">
        <v>0</v>
      </c>
      <c r="IG1602" s="503">
        <v>300</v>
      </c>
      <c r="IH1602" s="471">
        <v>55</v>
      </c>
      <c r="II1602" s="471">
        <v>12</v>
      </c>
      <c r="IJ1602" s="471">
        <v>8</v>
      </c>
      <c r="IK1602" s="471">
        <v>1</v>
      </c>
      <c r="IL1602" s="471">
        <v>0</v>
      </c>
      <c r="IM1602" s="471">
        <v>0</v>
      </c>
      <c r="IN1602" s="471">
        <v>1</v>
      </c>
      <c r="IO1602" s="471">
        <v>0</v>
      </c>
      <c r="IP1602" s="496">
        <v>77</v>
      </c>
      <c r="IQ1602" s="503">
        <v>0</v>
      </c>
      <c r="IR1602" s="471">
        <v>0</v>
      </c>
      <c r="IS1602" s="471">
        <v>0</v>
      </c>
      <c r="IT1602" s="471">
        <v>0</v>
      </c>
      <c r="IU1602" s="471">
        <v>0</v>
      </c>
      <c r="IV1602" s="471">
        <v>0</v>
      </c>
      <c r="IW1602" s="471">
        <v>0</v>
      </c>
      <c r="IX1602" s="471">
        <v>0</v>
      </c>
      <c r="IY1602" s="471">
        <v>0</v>
      </c>
      <c r="IZ1602" s="496">
        <v>0</v>
      </c>
      <c r="JA1602" s="471">
        <v>56</v>
      </c>
      <c r="JB1602" s="471">
        <v>12</v>
      </c>
      <c r="JC1602" s="471">
        <v>9</v>
      </c>
      <c r="JD1602" s="471">
        <v>2</v>
      </c>
      <c r="JE1602" s="471">
        <v>0</v>
      </c>
      <c r="JF1602" s="471">
        <v>0</v>
      </c>
      <c r="JG1602" s="471">
        <v>1</v>
      </c>
      <c r="JH1602" s="471">
        <v>0</v>
      </c>
      <c r="JI1602" s="471">
        <v>80</v>
      </c>
      <c r="JJ1602" s="503">
        <v>0</v>
      </c>
      <c r="JK1602" s="471">
        <v>197</v>
      </c>
      <c r="JL1602" s="471">
        <v>141</v>
      </c>
      <c r="JM1602" s="471">
        <v>121</v>
      </c>
      <c r="JN1602" s="471">
        <v>65</v>
      </c>
      <c r="JO1602" s="471">
        <v>35</v>
      </c>
      <c r="JP1602" s="471">
        <v>23</v>
      </c>
      <c r="JQ1602" s="471">
        <v>17</v>
      </c>
      <c r="JR1602" s="471">
        <v>2</v>
      </c>
      <c r="JS1602" s="496">
        <v>601</v>
      </c>
      <c r="JT1602" s="503">
        <v>10</v>
      </c>
      <c r="JU1602" s="471">
        <v>0</v>
      </c>
      <c r="JV1602" s="471">
        <v>0</v>
      </c>
      <c r="JW1602" s="471">
        <v>0</v>
      </c>
      <c r="JX1602" s="471">
        <v>0</v>
      </c>
      <c r="JY1602" s="471">
        <v>0</v>
      </c>
      <c r="JZ1602" s="471">
        <v>0</v>
      </c>
      <c r="KA1602" s="471">
        <v>0</v>
      </c>
      <c r="KB1602" s="471">
        <v>0</v>
      </c>
      <c r="KC1602" s="496">
        <v>0</v>
      </c>
      <c r="KD1602" s="503">
        <v>50</v>
      </c>
      <c r="KE1602" s="471">
        <v>4</v>
      </c>
      <c r="KF1602" s="471">
        <v>0</v>
      </c>
      <c r="KG1602" s="471">
        <v>0</v>
      </c>
      <c r="KH1602" s="471">
        <v>0</v>
      </c>
      <c r="KI1602" s="471">
        <v>0</v>
      </c>
      <c r="KJ1602" s="471">
        <v>0</v>
      </c>
      <c r="KK1602" s="471">
        <v>0</v>
      </c>
      <c r="KL1602" s="471">
        <v>0</v>
      </c>
      <c r="KM1602" s="496">
        <v>4</v>
      </c>
      <c r="KN1602" s="503">
        <v>0</v>
      </c>
      <c r="KO1602" s="471">
        <v>0</v>
      </c>
      <c r="KP1602" s="471">
        <v>0</v>
      </c>
      <c r="KQ1602" s="471">
        <v>0</v>
      </c>
      <c r="KR1602" s="471">
        <v>0</v>
      </c>
      <c r="KS1602" s="471">
        <v>0</v>
      </c>
      <c r="KT1602" s="471">
        <v>0</v>
      </c>
      <c r="KU1602" s="471">
        <v>0</v>
      </c>
      <c r="KV1602" s="471">
        <v>0</v>
      </c>
      <c r="KW1602" s="496">
        <v>0</v>
      </c>
      <c r="KX1602" s="471">
        <v>201</v>
      </c>
      <c r="KY1602" s="471">
        <v>141</v>
      </c>
      <c r="KZ1602" s="471">
        <v>121</v>
      </c>
      <c r="LA1602" s="471">
        <v>65</v>
      </c>
      <c r="LB1602" s="471">
        <v>35</v>
      </c>
      <c r="LC1602" s="471">
        <v>23</v>
      </c>
      <c r="LD1602" s="471">
        <v>17</v>
      </c>
      <c r="LE1602" s="471">
        <v>2</v>
      </c>
      <c r="LF1602" s="496">
        <v>605</v>
      </c>
      <c r="LG1602" s="262"/>
      <c r="LH1602" s="262"/>
      <c r="LI1602" s="262"/>
      <c r="LJ1602" s="262"/>
      <c r="LK1602" s="262"/>
      <c r="LL1602" s="262"/>
      <c r="LM1602" s="262"/>
      <c r="LN1602" s="262"/>
      <c r="LO1602" s="262"/>
      <c r="LP1602" s="262"/>
      <c r="LQ1602" s="262"/>
      <c r="LR1602" s="262"/>
      <c r="LS1602" s="262"/>
      <c r="LT1602" s="262"/>
      <c r="LU1602" s="262"/>
      <c r="LV1602" s="262"/>
      <c r="LW1602" s="262"/>
      <c r="LX1602" s="262"/>
      <c r="LY1602" s="262"/>
      <c r="LZ1602" s="262"/>
      <c r="MA1602" s="262"/>
      <c r="MB1602" s="262"/>
      <c r="MC1602" s="262"/>
      <c r="MD1602" s="262"/>
      <c r="ME1602" s="262"/>
      <c r="MF1602" s="262"/>
      <c r="MG1602" s="262"/>
      <c r="MH1602" s="262"/>
      <c r="MI1602" s="262"/>
      <c r="MJ1602" s="262"/>
      <c r="MK1602" s="262"/>
      <c r="ML1602" s="262"/>
      <c r="MM1602" s="262"/>
      <c r="MN1602" s="262"/>
      <c r="MO1602" s="262"/>
      <c r="MP1602" s="262"/>
      <c r="MQ1602" s="262"/>
      <c r="MR1602" s="262"/>
      <c r="MS1602" s="262"/>
      <c r="MT1602" s="262"/>
      <c r="MU1602" s="262"/>
    </row>
    <row r="1603" spans="1:359" x14ac:dyDescent="0.2">
      <c r="A1603" s="241" t="s">
        <v>603</v>
      </c>
      <c r="B1603" s="476" t="s">
        <v>1156</v>
      </c>
      <c r="C1603" s="326" t="s">
        <v>782</v>
      </c>
      <c r="D1603" s="283" t="s">
        <v>604</v>
      </c>
      <c r="E1603" s="503">
        <v>0</v>
      </c>
      <c r="F1603" s="471">
        <v>5</v>
      </c>
      <c r="G1603" s="471">
        <v>79</v>
      </c>
      <c r="H1603" s="471">
        <v>220</v>
      </c>
      <c r="I1603" s="471">
        <v>160</v>
      </c>
      <c r="J1603" s="471">
        <v>50</v>
      </c>
      <c r="K1603" s="471">
        <v>29</v>
      </c>
      <c r="L1603" s="471">
        <v>43</v>
      </c>
      <c r="M1603" s="471">
        <v>4</v>
      </c>
      <c r="N1603" s="496">
        <v>590</v>
      </c>
      <c r="O1603" s="503">
        <v>10</v>
      </c>
      <c r="P1603" s="471">
        <v>0</v>
      </c>
      <c r="Q1603" s="471">
        <v>0</v>
      </c>
      <c r="R1603" s="471">
        <v>0</v>
      </c>
      <c r="S1603" s="471">
        <v>0</v>
      </c>
      <c r="T1603" s="471">
        <v>0</v>
      </c>
      <c r="U1603" s="471">
        <v>0</v>
      </c>
      <c r="V1603" s="471">
        <v>0</v>
      </c>
      <c r="W1603" s="471">
        <v>0</v>
      </c>
      <c r="X1603" s="496">
        <v>0</v>
      </c>
      <c r="Y1603" s="503">
        <v>25</v>
      </c>
      <c r="Z1603" s="471">
        <v>0</v>
      </c>
      <c r="AA1603" s="471">
        <v>0</v>
      </c>
      <c r="AB1603" s="471">
        <v>0</v>
      </c>
      <c r="AC1603" s="471">
        <v>0</v>
      </c>
      <c r="AD1603" s="471">
        <v>0</v>
      </c>
      <c r="AE1603" s="471">
        <v>0</v>
      </c>
      <c r="AF1603" s="471">
        <v>0</v>
      </c>
      <c r="AG1603" s="471">
        <v>0</v>
      </c>
      <c r="AH1603" s="496">
        <v>0</v>
      </c>
      <c r="AI1603" s="503">
        <v>50</v>
      </c>
      <c r="AJ1603" s="471">
        <v>0</v>
      </c>
      <c r="AK1603" s="471">
        <v>0</v>
      </c>
      <c r="AL1603" s="471">
        <v>0</v>
      </c>
      <c r="AM1603" s="471">
        <v>0</v>
      </c>
      <c r="AN1603" s="471">
        <v>0</v>
      </c>
      <c r="AO1603" s="471">
        <v>0</v>
      </c>
      <c r="AP1603" s="471">
        <v>0</v>
      </c>
      <c r="AQ1603" s="471">
        <v>0</v>
      </c>
      <c r="AR1603" s="496">
        <v>0</v>
      </c>
      <c r="AS1603" s="503">
        <v>100</v>
      </c>
      <c r="AT1603" s="471">
        <v>0</v>
      </c>
      <c r="AU1603" s="471">
        <v>12</v>
      </c>
      <c r="AV1603" s="471">
        <v>29</v>
      </c>
      <c r="AW1603" s="471">
        <v>17</v>
      </c>
      <c r="AX1603" s="471">
        <v>2</v>
      </c>
      <c r="AY1603" s="471">
        <v>1</v>
      </c>
      <c r="AZ1603" s="471">
        <v>2</v>
      </c>
      <c r="BA1603" s="471">
        <v>0</v>
      </c>
      <c r="BB1603" s="496">
        <v>63</v>
      </c>
      <c r="BC1603" s="503">
        <v>0</v>
      </c>
      <c r="BD1603" s="471">
        <v>0</v>
      </c>
      <c r="BE1603" s="471">
        <v>0</v>
      </c>
      <c r="BF1603" s="471">
        <v>0</v>
      </c>
      <c r="BG1603" s="471">
        <v>0</v>
      </c>
      <c r="BH1603" s="471">
        <v>0</v>
      </c>
      <c r="BI1603" s="471">
        <v>0</v>
      </c>
      <c r="BJ1603" s="471">
        <v>0</v>
      </c>
      <c r="BK1603" s="471">
        <v>0</v>
      </c>
      <c r="BL1603" s="496">
        <v>0</v>
      </c>
      <c r="BM1603" s="471">
        <v>0</v>
      </c>
      <c r="BN1603" s="471">
        <v>12</v>
      </c>
      <c r="BO1603" s="471">
        <v>29</v>
      </c>
      <c r="BP1603" s="471">
        <v>17</v>
      </c>
      <c r="BQ1603" s="471">
        <v>2</v>
      </c>
      <c r="BR1603" s="471">
        <v>1</v>
      </c>
      <c r="BS1603" s="471">
        <v>2</v>
      </c>
      <c r="BT1603" s="471">
        <v>0</v>
      </c>
      <c r="BU1603" s="496">
        <v>63</v>
      </c>
      <c r="BV1603" s="471">
        <v>5</v>
      </c>
      <c r="BW1603" s="471">
        <v>91</v>
      </c>
      <c r="BX1603" s="471">
        <v>249</v>
      </c>
      <c r="BY1603" s="471">
        <v>177</v>
      </c>
      <c r="BZ1603" s="471">
        <v>52</v>
      </c>
      <c r="CA1603" s="471">
        <v>30</v>
      </c>
      <c r="CB1603" s="471">
        <v>45</v>
      </c>
      <c r="CC1603" s="471">
        <v>4</v>
      </c>
      <c r="CD1603" s="496">
        <v>653</v>
      </c>
      <c r="CE1603" s="503">
        <v>10</v>
      </c>
      <c r="CF1603" s="471">
        <v>0</v>
      </c>
      <c r="CG1603" s="471">
        <v>0</v>
      </c>
      <c r="CH1603" s="471">
        <v>0</v>
      </c>
      <c r="CI1603" s="471">
        <v>0</v>
      </c>
      <c r="CJ1603" s="471">
        <v>0</v>
      </c>
      <c r="CK1603" s="471">
        <v>0</v>
      </c>
      <c r="CL1603" s="471">
        <v>0</v>
      </c>
      <c r="CM1603" s="471">
        <v>0</v>
      </c>
      <c r="CN1603" s="496">
        <v>0</v>
      </c>
      <c r="CO1603" s="503">
        <v>25</v>
      </c>
      <c r="CP1603" s="471">
        <v>0</v>
      </c>
      <c r="CQ1603" s="471">
        <v>0</v>
      </c>
      <c r="CR1603" s="471">
        <v>0</v>
      </c>
      <c r="CS1603" s="471">
        <v>0</v>
      </c>
      <c r="CT1603" s="471">
        <v>0</v>
      </c>
      <c r="CU1603" s="471">
        <v>0</v>
      </c>
      <c r="CV1603" s="471">
        <v>0</v>
      </c>
      <c r="CW1603" s="471">
        <v>0</v>
      </c>
      <c r="CX1603" s="496">
        <v>0</v>
      </c>
      <c r="CY1603" s="503">
        <v>50</v>
      </c>
      <c r="CZ1603" s="471">
        <v>0</v>
      </c>
      <c r="DA1603" s="471">
        <v>0</v>
      </c>
      <c r="DB1603" s="471">
        <v>0</v>
      </c>
      <c r="DC1603" s="471">
        <v>0</v>
      </c>
      <c r="DD1603" s="471">
        <v>0</v>
      </c>
      <c r="DE1603" s="471">
        <v>0</v>
      </c>
      <c r="DF1603" s="471">
        <v>0</v>
      </c>
      <c r="DG1603" s="471">
        <v>0</v>
      </c>
      <c r="DH1603" s="496">
        <v>0</v>
      </c>
      <c r="DI1603" s="503">
        <v>100</v>
      </c>
      <c r="DJ1603" s="471">
        <v>1</v>
      </c>
      <c r="DK1603" s="471">
        <v>8</v>
      </c>
      <c r="DL1603" s="471">
        <v>24</v>
      </c>
      <c r="DM1603" s="471">
        <v>16</v>
      </c>
      <c r="DN1603" s="471">
        <v>5</v>
      </c>
      <c r="DO1603" s="471">
        <v>2</v>
      </c>
      <c r="DP1603" s="471">
        <v>2</v>
      </c>
      <c r="DQ1603" s="471">
        <v>1</v>
      </c>
      <c r="DR1603" s="496">
        <v>59</v>
      </c>
      <c r="DS1603" s="503">
        <v>0</v>
      </c>
      <c r="DT1603" s="471">
        <v>0</v>
      </c>
      <c r="DU1603" s="471">
        <v>0</v>
      </c>
      <c r="DV1603" s="471">
        <v>0</v>
      </c>
      <c r="DW1603" s="471">
        <v>0</v>
      </c>
      <c r="DX1603" s="471">
        <v>0</v>
      </c>
      <c r="DY1603" s="471">
        <v>0</v>
      </c>
      <c r="DZ1603" s="471">
        <v>0</v>
      </c>
      <c r="EA1603" s="471">
        <v>0</v>
      </c>
      <c r="EB1603" s="496">
        <v>0</v>
      </c>
      <c r="EC1603" s="471">
        <v>1</v>
      </c>
      <c r="ED1603" s="471">
        <v>8</v>
      </c>
      <c r="EE1603" s="471">
        <v>24</v>
      </c>
      <c r="EF1603" s="471">
        <v>16</v>
      </c>
      <c r="EG1603" s="471">
        <v>5</v>
      </c>
      <c r="EH1603" s="471">
        <v>2</v>
      </c>
      <c r="EI1603" s="471">
        <v>2</v>
      </c>
      <c r="EJ1603" s="471">
        <v>1</v>
      </c>
      <c r="EK1603" s="496">
        <v>59</v>
      </c>
      <c r="EL1603" s="518">
        <v>50</v>
      </c>
      <c r="EM1603" s="471">
        <v>0</v>
      </c>
      <c r="EN1603" s="471">
        <v>0</v>
      </c>
      <c r="EO1603" s="471">
        <v>0</v>
      </c>
      <c r="EP1603" s="471">
        <v>0</v>
      </c>
      <c r="EQ1603" s="471">
        <v>0</v>
      </c>
      <c r="ER1603" s="471">
        <v>0</v>
      </c>
      <c r="ES1603" s="471">
        <v>0</v>
      </c>
      <c r="ET1603" s="471">
        <v>0</v>
      </c>
      <c r="EU1603" s="496">
        <v>0</v>
      </c>
      <c r="EV1603" s="503">
        <v>100</v>
      </c>
      <c r="EW1603" s="471">
        <v>0</v>
      </c>
      <c r="EX1603" s="471">
        <v>0</v>
      </c>
      <c r="EY1603" s="471">
        <v>0</v>
      </c>
      <c r="EZ1603" s="471">
        <v>0</v>
      </c>
      <c r="FA1603" s="471">
        <v>0</v>
      </c>
      <c r="FB1603" s="471">
        <v>0</v>
      </c>
      <c r="FC1603" s="471">
        <v>0</v>
      </c>
      <c r="FD1603" s="471">
        <v>0</v>
      </c>
      <c r="FE1603" s="496">
        <v>0</v>
      </c>
      <c r="FF1603" s="503">
        <v>150</v>
      </c>
      <c r="FG1603" s="471">
        <v>0</v>
      </c>
      <c r="FH1603" s="471">
        <v>0</v>
      </c>
      <c r="FI1603" s="471">
        <v>0</v>
      </c>
      <c r="FJ1603" s="471">
        <v>0</v>
      </c>
      <c r="FK1603" s="471">
        <v>0</v>
      </c>
      <c r="FL1603" s="471">
        <v>0</v>
      </c>
      <c r="FM1603" s="471">
        <v>0</v>
      </c>
      <c r="FN1603" s="471">
        <v>0</v>
      </c>
      <c r="FO1603" s="496">
        <v>0</v>
      </c>
      <c r="FP1603" s="503">
        <v>200</v>
      </c>
      <c r="FQ1603" s="471">
        <v>0</v>
      </c>
      <c r="FR1603" s="471">
        <v>2</v>
      </c>
      <c r="FS1603" s="471">
        <v>2</v>
      </c>
      <c r="FT1603" s="471">
        <v>2</v>
      </c>
      <c r="FU1603" s="471">
        <v>1</v>
      </c>
      <c r="FV1603" s="471">
        <v>1</v>
      </c>
      <c r="FW1603" s="471">
        <v>4</v>
      </c>
      <c r="FX1603" s="471">
        <v>0</v>
      </c>
      <c r="FY1603" s="496">
        <v>12</v>
      </c>
      <c r="FZ1603" s="503">
        <v>0</v>
      </c>
      <c r="GA1603" s="471">
        <v>0</v>
      </c>
      <c r="GB1603" s="471">
        <v>0</v>
      </c>
      <c r="GC1603" s="471">
        <v>0</v>
      </c>
      <c r="GD1603" s="471">
        <v>0</v>
      </c>
      <c r="GE1603" s="471">
        <v>0</v>
      </c>
      <c r="GF1603" s="471">
        <v>0</v>
      </c>
      <c r="GG1603" s="471">
        <v>0</v>
      </c>
      <c r="GH1603" s="471">
        <v>0</v>
      </c>
      <c r="GI1603" s="496">
        <v>0</v>
      </c>
      <c r="GJ1603" s="471">
        <v>0</v>
      </c>
      <c r="GK1603" s="471">
        <v>2</v>
      </c>
      <c r="GL1603" s="471">
        <v>2</v>
      </c>
      <c r="GM1603" s="471">
        <v>2</v>
      </c>
      <c r="GN1603" s="471">
        <v>1</v>
      </c>
      <c r="GO1603" s="471">
        <v>1</v>
      </c>
      <c r="GP1603" s="471">
        <v>4</v>
      </c>
      <c r="GQ1603" s="471">
        <v>0</v>
      </c>
      <c r="GR1603" s="496">
        <v>12</v>
      </c>
      <c r="GS1603" s="503">
        <v>100</v>
      </c>
      <c r="GT1603" s="471">
        <v>0</v>
      </c>
      <c r="GU1603" s="471">
        <v>0</v>
      </c>
      <c r="GV1603" s="471">
        <v>0</v>
      </c>
      <c r="GW1603" s="471">
        <v>0</v>
      </c>
      <c r="GX1603" s="471">
        <v>0</v>
      </c>
      <c r="GY1603" s="471">
        <v>0</v>
      </c>
      <c r="GZ1603" s="471">
        <v>0</v>
      </c>
      <c r="HA1603" s="471">
        <v>0</v>
      </c>
      <c r="HB1603" s="496">
        <v>0</v>
      </c>
      <c r="HC1603" s="503">
        <v>150</v>
      </c>
      <c r="HD1603" s="471">
        <v>0</v>
      </c>
      <c r="HE1603" s="471">
        <v>0</v>
      </c>
      <c r="HF1603" s="471">
        <v>0</v>
      </c>
      <c r="HG1603" s="471">
        <v>0</v>
      </c>
      <c r="HH1603" s="471">
        <v>0</v>
      </c>
      <c r="HI1603" s="471">
        <v>0</v>
      </c>
      <c r="HJ1603" s="471">
        <v>0</v>
      </c>
      <c r="HK1603" s="471">
        <v>0</v>
      </c>
      <c r="HL1603" s="496">
        <v>0</v>
      </c>
      <c r="HM1603" s="503">
        <v>200</v>
      </c>
      <c r="HN1603" s="471">
        <v>0</v>
      </c>
      <c r="HO1603" s="471">
        <v>0</v>
      </c>
      <c r="HP1603" s="471">
        <v>0</v>
      </c>
      <c r="HQ1603" s="471">
        <v>0</v>
      </c>
      <c r="HR1603" s="471">
        <v>0</v>
      </c>
      <c r="HS1603" s="471">
        <v>0</v>
      </c>
      <c r="HT1603" s="471">
        <v>0</v>
      </c>
      <c r="HU1603" s="471">
        <v>0</v>
      </c>
      <c r="HV1603" s="496">
        <v>0</v>
      </c>
      <c r="HW1603" s="503">
        <v>250</v>
      </c>
      <c r="HX1603" s="471">
        <v>0</v>
      </c>
      <c r="HY1603" s="471">
        <v>0</v>
      </c>
      <c r="HZ1603" s="471">
        <v>0</v>
      </c>
      <c r="IA1603" s="471">
        <v>0</v>
      </c>
      <c r="IB1603" s="471">
        <v>0</v>
      </c>
      <c r="IC1603" s="471">
        <v>0</v>
      </c>
      <c r="ID1603" s="471">
        <v>0</v>
      </c>
      <c r="IE1603" s="471">
        <v>0</v>
      </c>
      <c r="IF1603" s="496">
        <v>0</v>
      </c>
      <c r="IG1603" s="503">
        <v>300</v>
      </c>
      <c r="IH1603" s="471">
        <v>0</v>
      </c>
      <c r="II1603" s="471">
        <v>1</v>
      </c>
      <c r="IJ1603" s="471">
        <v>4</v>
      </c>
      <c r="IK1603" s="471">
        <v>0</v>
      </c>
      <c r="IL1603" s="471">
        <v>0</v>
      </c>
      <c r="IM1603" s="471">
        <v>0</v>
      </c>
      <c r="IN1603" s="471">
        <v>0</v>
      </c>
      <c r="IO1603" s="471">
        <v>0</v>
      </c>
      <c r="IP1603" s="496">
        <v>5</v>
      </c>
      <c r="IQ1603" s="503">
        <v>0</v>
      </c>
      <c r="IR1603" s="471">
        <v>0</v>
      </c>
      <c r="IS1603" s="471">
        <v>0</v>
      </c>
      <c r="IT1603" s="471">
        <v>0</v>
      </c>
      <c r="IU1603" s="471">
        <v>0</v>
      </c>
      <c r="IV1603" s="471">
        <v>0</v>
      </c>
      <c r="IW1603" s="471">
        <v>0</v>
      </c>
      <c r="IX1603" s="471">
        <v>0</v>
      </c>
      <c r="IY1603" s="471">
        <v>0</v>
      </c>
      <c r="IZ1603" s="496">
        <v>0</v>
      </c>
      <c r="JA1603" s="471">
        <v>0</v>
      </c>
      <c r="JB1603" s="471">
        <v>1</v>
      </c>
      <c r="JC1603" s="471">
        <v>4</v>
      </c>
      <c r="JD1603" s="471">
        <v>0</v>
      </c>
      <c r="JE1603" s="471">
        <v>0</v>
      </c>
      <c r="JF1603" s="471">
        <v>0</v>
      </c>
      <c r="JG1603" s="471">
        <v>0</v>
      </c>
      <c r="JH1603" s="471">
        <v>0</v>
      </c>
      <c r="JI1603" s="471">
        <v>5</v>
      </c>
      <c r="JJ1603" s="503">
        <v>0</v>
      </c>
      <c r="JK1603" s="471">
        <v>5</v>
      </c>
      <c r="JL1603" s="471">
        <v>29</v>
      </c>
      <c r="JM1603" s="471">
        <v>79</v>
      </c>
      <c r="JN1603" s="471">
        <v>64</v>
      </c>
      <c r="JO1603" s="471">
        <v>20</v>
      </c>
      <c r="JP1603" s="471">
        <v>11</v>
      </c>
      <c r="JQ1603" s="471">
        <v>10</v>
      </c>
      <c r="JR1603" s="471">
        <v>6</v>
      </c>
      <c r="JS1603" s="496">
        <v>224</v>
      </c>
      <c r="JT1603" s="503">
        <v>10</v>
      </c>
      <c r="JU1603" s="471">
        <v>0</v>
      </c>
      <c r="JV1603" s="471">
        <v>0</v>
      </c>
      <c r="JW1603" s="471">
        <v>0</v>
      </c>
      <c r="JX1603" s="471">
        <v>0</v>
      </c>
      <c r="JY1603" s="471">
        <v>0</v>
      </c>
      <c r="JZ1603" s="471">
        <v>0</v>
      </c>
      <c r="KA1603" s="471">
        <v>0</v>
      </c>
      <c r="KB1603" s="471">
        <v>0</v>
      </c>
      <c r="KC1603" s="496">
        <v>0</v>
      </c>
      <c r="KD1603" s="503">
        <v>50</v>
      </c>
      <c r="KE1603" s="471">
        <v>0</v>
      </c>
      <c r="KF1603" s="471">
        <v>0</v>
      </c>
      <c r="KG1603" s="471">
        <v>0</v>
      </c>
      <c r="KH1603" s="471">
        <v>0</v>
      </c>
      <c r="KI1603" s="471">
        <v>0</v>
      </c>
      <c r="KJ1603" s="471">
        <v>0</v>
      </c>
      <c r="KK1603" s="471">
        <v>0</v>
      </c>
      <c r="KL1603" s="471">
        <v>0</v>
      </c>
      <c r="KM1603" s="496">
        <v>0</v>
      </c>
      <c r="KN1603" s="503">
        <v>0</v>
      </c>
      <c r="KO1603" s="471">
        <v>0</v>
      </c>
      <c r="KP1603" s="471">
        <v>0</v>
      </c>
      <c r="KQ1603" s="471">
        <v>0</v>
      </c>
      <c r="KR1603" s="471">
        <v>0</v>
      </c>
      <c r="KS1603" s="471">
        <v>0</v>
      </c>
      <c r="KT1603" s="471">
        <v>0</v>
      </c>
      <c r="KU1603" s="471">
        <v>0</v>
      </c>
      <c r="KV1603" s="471">
        <v>0</v>
      </c>
      <c r="KW1603" s="496">
        <v>0</v>
      </c>
      <c r="KX1603" s="471">
        <v>5</v>
      </c>
      <c r="KY1603" s="471">
        <v>29</v>
      </c>
      <c r="KZ1603" s="471">
        <v>79</v>
      </c>
      <c r="LA1603" s="471">
        <v>64</v>
      </c>
      <c r="LB1603" s="471">
        <v>20</v>
      </c>
      <c r="LC1603" s="471">
        <v>11</v>
      </c>
      <c r="LD1603" s="471">
        <v>10</v>
      </c>
      <c r="LE1603" s="471">
        <v>6</v>
      </c>
      <c r="LF1603" s="496">
        <v>224</v>
      </c>
      <c r="LG1603" s="262"/>
      <c r="LH1603" s="262"/>
      <c r="LI1603" s="262"/>
      <c r="LJ1603" s="262"/>
      <c r="LK1603" s="262"/>
      <c r="LL1603" s="262"/>
      <c r="LM1603" s="262"/>
      <c r="LN1603" s="262"/>
      <c r="LO1603" s="262"/>
      <c r="LP1603" s="262"/>
      <c r="LQ1603" s="262"/>
      <c r="LR1603" s="262"/>
      <c r="LS1603" s="262"/>
      <c r="LT1603" s="262"/>
      <c r="LU1603" s="262"/>
      <c r="LV1603" s="262"/>
      <c r="LW1603" s="262"/>
      <c r="LX1603" s="262"/>
      <c r="LY1603" s="262"/>
      <c r="LZ1603" s="262"/>
      <c r="MA1603" s="262"/>
      <c r="MB1603" s="262"/>
      <c r="MC1603" s="262"/>
      <c r="MD1603" s="262"/>
      <c r="ME1603" s="262"/>
      <c r="MF1603" s="262"/>
      <c r="MG1603" s="262"/>
      <c r="MH1603" s="262"/>
      <c r="MI1603" s="262"/>
      <c r="MJ1603" s="262"/>
      <c r="MK1603" s="262"/>
      <c r="ML1603" s="262"/>
      <c r="MM1603" s="262"/>
      <c r="MN1603" s="262"/>
      <c r="MO1603" s="262"/>
      <c r="MP1603" s="262"/>
      <c r="MQ1603" s="262"/>
      <c r="MR1603" s="262"/>
      <c r="MS1603" s="262"/>
      <c r="MT1603" s="262"/>
      <c r="MU1603" s="262"/>
    </row>
    <row r="1604" spans="1:359" x14ac:dyDescent="0.2">
      <c r="A1604" s="241" t="s">
        <v>605</v>
      </c>
      <c r="B1604" s="476" t="s">
        <v>1157</v>
      </c>
      <c r="C1604" s="326" t="s">
        <v>782</v>
      </c>
      <c r="D1604" s="283" t="s">
        <v>1158</v>
      </c>
      <c r="E1604" s="503">
        <v>0</v>
      </c>
      <c r="F1604" s="471">
        <v>62</v>
      </c>
      <c r="G1604" s="471">
        <v>201</v>
      </c>
      <c r="H1604" s="471">
        <v>303</v>
      </c>
      <c r="I1604" s="471">
        <v>202</v>
      </c>
      <c r="J1604" s="471">
        <v>110</v>
      </c>
      <c r="K1604" s="471">
        <v>65</v>
      </c>
      <c r="L1604" s="471">
        <v>37</v>
      </c>
      <c r="M1604" s="471">
        <v>8</v>
      </c>
      <c r="N1604" s="496">
        <v>988</v>
      </c>
      <c r="O1604" s="503">
        <v>10</v>
      </c>
      <c r="P1604" s="471">
        <v>0</v>
      </c>
      <c r="Q1604" s="471">
        <v>0</v>
      </c>
      <c r="R1604" s="471">
        <v>0</v>
      </c>
      <c r="S1604" s="471">
        <v>0</v>
      </c>
      <c r="T1604" s="471">
        <v>0</v>
      </c>
      <c r="U1604" s="471">
        <v>0</v>
      </c>
      <c r="V1604" s="471">
        <v>0</v>
      </c>
      <c r="W1604" s="471">
        <v>0</v>
      </c>
      <c r="X1604" s="496">
        <v>0</v>
      </c>
      <c r="Y1604" s="503">
        <v>25</v>
      </c>
      <c r="Z1604" s="471">
        <v>0</v>
      </c>
      <c r="AA1604" s="471">
        <v>0</v>
      </c>
      <c r="AB1604" s="471">
        <v>0</v>
      </c>
      <c r="AC1604" s="471">
        <v>0</v>
      </c>
      <c r="AD1604" s="471">
        <v>0</v>
      </c>
      <c r="AE1604" s="471">
        <v>0</v>
      </c>
      <c r="AF1604" s="471">
        <v>0</v>
      </c>
      <c r="AG1604" s="471">
        <v>0</v>
      </c>
      <c r="AH1604" s="496">
        <v>0</v>
      </c>
      <c r="AI1604" s="503">
        <v>50</v>
      </c>
      <c r="AJ1604" s="471">
        <v>0</v>
      </c>
      <c r="AK1604" s="471">
        <v>0</v>
      </c>
      <c r="AL1604" s="471">
        <v>0</v>
      </c>
      <c r="AM1604" s="471">
        <v>0</v>
      </c>
      <c r="AN1604" s="471">
        <v>0</v>
      </c>
      <c r="AO1604" s="471">
        <v>0</v>
      </c>
      <c r="AP1604" s="471">
        <v>0</v>
      </c>
      <c r="AQ1604" s="471">
        <v>0</v>
      </c>
      <c r="AR1604" s="496">
        <v>0</v>
      </c>
      <c r="AS1604" s="503">
        <v>100</v>
      </c>
      <c r="AT1604" s="471">
        <v>0</v>
      </c>
      <c r="AU1604" s="471">
        <v>0</v>
      </c>
      <c r="AV1604" s="471">
        <v>0</v>
      </c>
      <c r="AW1604" s="471">
        <v>0</v>
      </c>
      <c r="AX1604" s="471">
        <v>0</v>
      </c>
      <c r="AY1604" s="471">
        <v>0</v>
      </c>
      <c r="AZ1604" s="471">
        <v>0</v>
      </c>
      <c r="BA1604" s="471">
        <v>0</v>
      </c>
      <c r="BB1604" s="496">
        <v>0</v>
      </c>
      <c r="BC1604" s="503">
        <v>0</v>
      </c>
      <c r="BD1604" s="471">
        <v>0</v>
      </c>
      <c r="BE1604" s="471">
        <v>0</v>
      </c>
      <c r="BF1604" s="471">
        <v>0</v>
      </c>
      <c r="BG1604" s="471">
        <v>0</v>
      </c>
      <c r="BH1604" s="471">
        <v>0</v>
      </c>
      <c r="BI1604" s="471">
        <v>0</v>
      </c>
      <c r="BJ1604" s="471">
        <v>0</v>
      </c>
      <c r="BK1604" s="471">
        <v>0</v>
      </c>
      <c r="BL1604" s="496">
        <v>0</v>
      </c>
      <c r="BM1604" s="471">
        <v>0</v>
      </c>
      <c r="BN1604" s="471">
        <v>0</v>
      </c>
      <c r="BO1604" s="471">
        <v>0</v>
      </c>
      <c r="BP1604" s="471">
        <v>0</v>
      </c>
      <c r="BQ1604" s="471">
        <v>0</v>
      </c>
      <c r="BR1604" s="471">
        <v>0</v>
      </c>
      <c r="BS1604" s="471">
        <v>0</v>
      </c>
      <c r="BT1604" s="471">
        <v>0</v>
      </c>
      <c r="BU1604" s="496">
        <v>0</v>
      </c>
      <c r="BV1604" s="471">
        <v>62</v>
      </c>
      <c r="BW1604" s="471">
        <v>201</v>
      </c>
      <c r="BX1604" s="471">
        <v>303</v>
      </c>
      <c r="BY1604" s="471">
        <v>202</v>
      </c>
      <c r="BZ1604" s="471">
        <v>110</v>
      </c>
      <c r="CA1604" s="471">
        <v>65</v>
      </c>
      <c r="CB1604" s="471">
        <v>37</v>
      </c>
      <c r="CC1604" s="471">
        <v>8</v>
      </c>
      <c r="CD1604" s="496">
        <v>988</v>
      </c>
      <c r="CE1604" s="503">
        <v>10</v>
      </c>
      <c r="CF1604" s="471">
        <v>0</v>
      </c>
      <c r="CG1604" s="471">
        <v>0</v>
      </c>
      <c r="CH1604" s="471">
        <v>0</v>
      </c>
      <c r="CI1604" s="471">
        <v>0</v>
      </c>
      <c r="CJ1604" s="471">
        <v>0</v>
      </c>
      <c r="CK1604" s="471">
        <v>0</v>
      </c>
      <c r="CL1604" s="471">
        <v>0</v>
      </c>
      <c r="CM1604" s="471">
        <v>0</v>
      </c>
      <c r="CN1604" s="496">
        <v>0</v>
      </c>
      <c r="CO1604" s="503">
        <v>25</v>
      </c>
      <c r="CP1604" s="471">
        <v>0</v>
      </c>
      <c r="CQ1604" s="471">
        <v>0</v>
      </c>
      <c r="CR1604" s="471">
        <v>0</v>
      </c>
      <c r="CS1604" s="471">
        <v>0</v>
      </c>
      <c r="CT1604" s="471">
        <v>0</v>
      </c>
      <c r="CU1604" s="471">
        <v>0</v>
      </c>
      <c r="CV1604" s="471">
        <v>0</v>
      </c>
      <c r="CW1604" s="471">
        <v>0</v>
      </c>
      <c r="CX1604" s="496">
        <v>0</v>
      </c>
      <c r="CY1604" s="503">
        <v>50</v>
      </c>
      <c r="CZ1604" s="471">
        <v>0</v>
      </c>
      <c r="DA1604" s="471">
        <v>0</v>
      </c>
      <c r="DB1604" s="471">
        <v>0</v>
      </c>
      <c r="DC1604" s="471">
        <v>0</v>
      </c>
      <c r="DD1604" s="471">
        <v>0</v>
      </c>
      <c r="DE1604" s="471">
        <v>0</v>
      </c>
      <c r="DF1604" s="471">
        <v>0</v>
      </c>
      <c r="DG1604" s="471">
        <v>0</v>
      </c>
      <c r="DH1604" s="496">
        <v>0</v>
      </c>
      <c r="DI1604" s="503">
        <v>100</v>
      </c>
      <c r="DJ1604" s="471">
        <v>8</v>
      </c>
      <c r="DK1604" s="471">
        <v>23</v>
      </c>
      <c r="DL1604" s="471">
        <v>13</v>
      </c>
      <c r="DM1604" s="471">
        <v>8</v>
      </c>
      <c r="DN1604" s="471">
        <v>5</v>
      </c>
      <c r="DO1604" s="471">
        <v>4</v>
      </c>
      <c r="DP1604" s="471">
        <v>2</v>
      </c>
      <c r="DQ1604" s="471">
        <v>2</v>
      </c>
      <c r="DR1604" s="496">
        <v>65</v>
      </c>
      <c r="DS1604" s="503">
        <v>0</v>
      </c>
      <c r="DT1604" s="471">
        <v>0</v>
      </c>
      <c r="DU1604" s="471">
        <v>0</v>
      </c>
      <c r="DV1604" s="471">
        <v>0</v>
      </c>
      <c r="DW1604" s="471">
        <v>0</v>
      </c>
      <c r="DX1604" s="471">
        <v>0</v>
      </c>
      <c r="DY1604" s="471">
        <v>0</v>
      </c>
      <c r="DZ1604" s="471">
        <v>0</v>
      </c>
      <c r="EA1604" s="471">
        <v>0</v>
      </c>
      <c r="EB1604" s="496">
        <v>0</v>
      </c>
      <c r="EC1604" s="471">
        <v>8</v>
      </c>
      <c r="ED1604" s="471">
        <v>23</v>
      </c>
      <c r="EE1604" s="471">
        <v>13</v>
      </c>
      <c r="EF1604" s="471">
        <v>8</v>
      </c>
      <c r="EG1604" s="471">
        <v>5</v>
      </c>
      <c r="EH1604" s="471">
        <v>4</v>
      </c>
      <c r="EI1604" s="471">
        <v>2</v>
      </c>
      <c r="EJ1604" s="471">
        <v>2</v>
      </c>
      <c r="EK1604" s="496">
        <v>65</v>
      </c>
      <c r="EL1604" s="518">
        <v>50</v>
      </c>
      <c r="EM1604" s="471">
        <v>0</v>
      </c>
      <c r="EN1604" s="471">
        <v>0</v>
      </c>
      <c r="EO1604" s="471">
        <v>0</v>
      </c>
      <c r="EP1604" s="471">
        <v>0</v>
      </c>
      <c r="EQ1604" s="471">
        <v>0</v>
      </c>
      <c r="ER1604" s="471">
        <v>0</v>
      </c>
      <c r="ES1604" s="471">
        <v>0</v>
      </c>
      <c r="ET1604" s="471">
        <v>0</v>
      </c>
      <c r="EU1604" s="496">
        <v>0</v>
      </c>
      <c r="EV1604" s="503">
        <v>100</v>
      </c>
      <c r="EW1604" s="471">
        <v>0</v>
      </c>
      <c r="EX1604" s="471">
        <v>1</v>
      </c>
      <c r="EY1604" s="471">
        <v>10</v>
      </c>
      <c r="EZ1604" s="471">
        <v>6</v>
      </c>
      <c r="FA1604" s="471">
        <v>1</v>
      </c>
      <c r="FB1604" s="471">
        <v>0</v>
      </c>
      <c r="FC1604" s="471">
        <v>1</v>
      </c>
      <c r="FD1604" s="471">
        <v>0</v>
      </c>
      <c r="FE1604" s="496">
        <v>19</v>
      </c>
      <c r="FF1604" s="503">
        <v>150</v>
      </c>
      <c r="FG1604" s="471">
        <v>0</v>
      </c>
      <c r="FH1604" s="471">
        <v>0</v>
      </c>
      <c r="FI1604" s="471">
        <v>0</v>
      </c>
      <c r="FJ1604" s="471">
        <v>0</v>
      </c>
      <c r="FK1604" s="471">
        <v>0</v>
      </c>
      <c r="FL1604" s="471">
        <v>0</v>
      </c>
      <c r="FM1604" s="471">
        <v>0</v>
      </c>
      <c r="FN1604" s="471">
        <v>0</v>
      </c>
      <c r="FO1604" s="496">
        <v>0</v>
      </c>
      <c r="FP1604" s="503">
        <v>200</v>
      </c>
      <c r="FQ1604" s="471">
        <v>0</v>
      </c>
      <c r="FR1604" s="471">
        <v>0</v>
      </c>
      <c r="FS1604" s="471">
        <v>0</v>
      </c>
      <c r="FT1604" s="471">
        <v>0</v>
      </c>
      <c r="FU1604" s="471">
        <v>0</v>
      </c>
      <c r="FV1604" s="471">
        <v>0</v>
      </c>
      <c r="FW1604" s="471">
        <v>0</v>
      </c>
      <c r="FX1604" s="471">
        <v>0</v>
      </c>
      <c r="FY1604" s="496">
        <v>0</v>
      </c>
      <c r="FZ1604" s="503">
        <v>0</v>
      </c>
      <c r="GA1604" s="471">
        <v>0</v>
      </c>
      <c r="GB1604" s="471">
        <v>0</v>
      </c>
      <c r="GC1604" s="471">
        <v>0</v>
      </c>
      <c r="GD1604" s="471">
        <v>0</v>
      </c>
      <c r="GE1604" s="471">
        <v>0</v>
      </c>
      <c r="GF1604" s="471">
        <v>0</v>
      </c>
      <c r="GG1604" s="471">
        <v>0</v>
      </c>
      <c r="GH1604" s="471">
        <v>0</v>
      </c>
      <c r="GI1604" s="496">
        <v>0</v>
      </c>
      <c r="GJ1604" s="471">
        <v>0</v>
      </c>
      <c r="GK1604" s="471">
        <v>1</v>
      </c>
      <c r="GL1604" s="471">
        <v>10</v>
      </c>
      <c r="GM1604" s="471">
        <v>6</v>
      </c>
      <c r="GN1604" s="471">
        <v>1</v>
      </c>
      <c r="GO1604" s="471">
        <v>0</v>
      </c>
      <c r="GP1604" s="471">
        <v>1</v>
      </c>
      <c r="GQ1604" s="471">
        <v>0</v>
      </c>
      <c r="GR1604" s="496">
        <v>19</v>
      </c>
      <c r="GS1604" s="503">
        <v>100</v>
      </c>
      <c r="GT1604" s="471">
        <v>0</v>
      </c>
      <c r="GU1604" s="471">
        <v>0</v>
      </c>
      <c r="GV1604" s="471">
        <v>3</v>
      </c>
      <c r="GW1604" s="471">
        <v>3</v>
      </c>
      <c r="GX1604" s="471">
        <v>2</v>
      </c>
      <c r="GY1604" s="471">
        <v>0</v>
      </c>
      <c r="GZ1604" s="471">
        <v>0</v>
      </c>
      <c r="HA1604" s="471">
        <v>0</v>
      </c>
      <c r="HB1604" s="496">
        <v>8</v>
      </c>
      <c r="HC1604" s="503">
        <v>150</v>
      </c>
      <c r="HD1604" s="471">
        <v>0</v>
      </c>
      <c r="HE1604" s="471">
        <v>0</v>
      </c>
      <c r="HF1604" s="471">
        <v>0</v>
      </c>
      <c r="HG1604" s="471">
        <v>0</v>
      </c>
      <c r="HH1604" s="471">
        <v>0</v>
      </c>
      <c r="HI1604" s="471">
        <v>0</v>
      </c>
      <c r="HJ1604" s="471">
        <v>0</v>
      </c>
      <c r="HK1604" s="471">
        <v>0</v>
      </c>
      <c r="HL1604" s="496">
        <v>0</v>
      </c>
      <c r="HM1604" s="503">
        <v>200</v>
      </c>
      <c r="HN1604" s="471">
        <v>0</v>
      </c>
      <c r="HO1604" s="471">
        <v>0</v>
      </c>
      <c r="HP1604" s="471">
        <v>0</v>
      </c>
      <c r="HQ1604" s="471">
        <v>0</v>
      </c>
      <c r="HR1604" s="471">
        <v>0</v>
      </c>
      <c r="HS1604" s="471">
        <v>0</v>
      </c>
      <c r="HT1604" s="471">
        <v>0</v>
      </c>
      <c r="HU1604" s="471">
        <v>0</v>
      </c>
      <c r="HV1604" s="496">
        <v>0</v>
      </c>
      <c r="HW1604" s="503">
        <v>250</v>
      </c>
      <c r="HX1604" s="471">
        <v>0</v>
      </c>
      <c r="HY1604" s="471">
        <v>0</v>
      </c>
      <c r="HZ1604" s="471">
        <v>0</v>
      </c>
      <c r="IA1604" s="471">
        <v>0</v>
      </c>
      <c r="IB1604" s="471">
        <v>0</v>
      </c>
      <c r="IC1604" s="471">
        <v>0</v>
      </c>
      <c r="ID1604" s="471">
        <v>0</v>
      </c>
      <c r="IE1604" s="471">
        <v>0</v>
      </c>
      <c r="IF1604" s="496">
        <v>0</v>
      </c>
      <c r="IG1604" s="503">
        <v>300</v>
      </c>
      <c r="IH1604" s="471">
        <v>0</v>
      </c>
      <c r="II1604" s="471">
        <v>0</v>
      </c>
      <c r="IJ1604" s="471">
        <v>0</v>
      </c>
      <c r="IK1604" s="471">
        <v>0</v>
      </c>
      <c r="IL1604" s="471">
        <v>0</v>
      </c>
      <c r="IM1604" s="471">
        <v>0</v>
      </c>
      <c r="IN1604" s="471">
        <v>0</v>
      </c>
      <c r="IO1604" s="471">
        <v>0</v>
      </c>
      <c r="IP1604" s="496">
        <v>0</v>
      </c>
      <c r="IQ1604" s="503">
        <v>0</v>
      </c>
      <c r="IR1604" s="471">
        <v>0</v>
      </c>
      <c r="IS1604" s="471">
        <v>0</v>
      </c>
      <c r="IT1604" s="471">
        <v>0</v>
      </c>
      <c r="IU1604" s="471">
        <v>0</v>
      </c>
      <c r="IV1604" s="471">
        <v>0</v>
      </c>
      <c r="IW1604" s="471">
        <v>0</v>
      </c>
      <c r="IX1604" s="471">
        <v>0</v>
      </c>
      <c r="IY1604" s="471">
        <v>0</v>
      </c>
      <c r="IZ1604" s="496">
        <v>0</v>
      </c>
      <c r="JA1604" s="471">
        <v>0</v>
      </c>
      <c r="JB1604" s="471">
        <v>0</v>
      </c>
      <c r="JC1604" s="471">
        <v>3</v>
      </c>
      <c r="JD1604" s="471">
        <v>3</v>
      </c>
      <c r="JE1604" s="471">
        <v>2</v>
      </c>
      <c r="JF1604" s="471">
        <v>0</v>
      </c>
      <c r="JG1604" s="471">
        <v>0</v>
      </c>
      <c r="JH1604" s="471">
        <v>0</v>
      </c>
      <c r="JI1604" s="471">
        <v>8</v>
      </c>
      <c r="JJ1604" s="503">
        <v>0</v>
      </c>
      <c r="JK1604" s="471">
        <v>39</v>
      </c>
      <c r="JL1604" s="471">
        <v>36</v>
      </c>
      <c r="JM1604" s="471">
        <v>59</v>
      </c>
      <c r="JN1604" s="471">
        <v>87</v>
      </c>
      <c r="JO1604" s="471">
        <v>53</v>
      </c>
      <c r="JP1604" s="471">
        <v>40</v>
      </c>
      <c r="JQ1604" s="471">
        <v>41</v>
      </c>
      <c r="JR1604" s="471">
        <v>11</v>
      </c>
      <c r="JS1604" s="496">
        <v>366</v>
      </c>
      <c r="JT1604" s="503">
        <v>10</v>
      </c>
      <c r="JU1604" s="471">
        <v>0</v>
      </c>
      <c r="JV1604" s="471">
        <v>0</v>
      </c>
      <c r="JW1604" s="471">
        <v>0</v>
      </c>
      <c r="JX1604" s="471">
        <v>0</v>
      </c>
      <c r="JY1604" s="471">
        <v>0</v>
      </c>
      <c r="JZ1604" s="471">
        <v>0</v>
      </c>
      <c r="KA1604" s="471">
        <v>0</v>
      </c>
      <c r="KB1604" s="471">
        <v>0</v>
      </c>
      <c r="KC1604" s="496">
        <v>0</v>
      </c>
      <c r="KD1604" s="503">
        <v>50</v>
      </c>
      <c r="KE1604" s="471">
        <v>0</v>
      </c>
      <c r="KF1604" s="471">
        <v>0</v>
      </c>
      <c r="KG1604" s="471">
        <v>0</v>
      </c>
      <c r="KH1604" s="471">
        <v>0</v>
      </c>
      <c r="KI1604" s="471">
        <v>0</v>
      </c>
      <c r="KJ1604" s="471">
        <v>0</v>
      </c>
      <c r="KK1604" s="471">
        <v>0</v>
      </c>
      <c r="KL1604" s="471">
        <v>0</v>
      </c>
      <c r="KM1604" s="496">
        <v>0</v>
      </c>
      <c r="KN1604" s="503">
        <v>0</v>
      </c>
      <c r="KO1604" s="471">
        <v>0</v>
      </c>
      <c r="KP1604" s="471">
        <v>0</v>
      </c>
      <c r="KQ1604" s="471">
        <v>0</v>
      </c>
      <c r="KR1604" s="471">
        <v>0</v>
      </c>
      <c r="KS1604" s="471">
        <v>0</v>
      </c>
      <c r="KT1604" s="471">
        <v>0</v>
      </c>
      <c r="KU1604" s="471">
        <v>0</v>
      </c>
      <c r="KV1604" s="471">
        <v>0</v>
      </c>
      <c r="KW1604" s="496">
        <v>0</v>
      </c>
      <c r="KX1604" s="471">
        <v>39</v>
      </c>
      <c r="KY1604" s="471">
        <v>36</v>
      </c>
      <c r="KZ1604" s="471">
        <v>59</v>
      </c>
      <c r="LA1604" s="471">
        <v>87</v>
      </c>
      <c r="LB1604" s="471">
        <v>53</v>
      </c>
      <c r="LC1604" s="471">
        <v>40</v>
      </c>
      <c r="LD1604" s="471">
        <v>41</v>
      </c>
      <c r="LE1604" s="471">
        <v>11</v>
      </c>
      <c r="LF1604" s="496">
        <v>366</v>
      </c>
      <c r="LG1604" s="262"/>
      <c r="LH1604" s="262"/>
      <c r="LI1604" s="262"/>
      <c r="LJ1604" s="262"/>
      <c r="LK1604" s="262"/>
      <c r="LL1604" s="262"/>
      <c r="LM1604" s="262"/>
      <c r="LN1604" s="262"/>
      <c r="LO1604" s="262"/>
      <c r="LP1604" s="262"/>
      <c r="LQ1604" s="262"/>
      <c r="LR1604" s="262"/>
      <c r="LS1604" s="262"/>
      <c r="LT1604" s="262"/>
      <c r="LU1604" s="262"/>
      <c r="LV1604" s="262"/>
      <c r="LW1604" s="262"/>
      <c r="LX1604" s="262"/>
      <c r="LY1604" s="262"/>
      <c r="LZ1604" s="262"/>
      <c r="MA1604" s="262"/>
      <c r="MB1604" s="262"/>
      <c r="MC1604" s="262"/>
      <c r="MD1604" s="262"/>
      <c r="ME1604" s="262"/>
      <c r="MF1604" s="262"/>
      <c r="MG1604" s="262"/>
      <c r="MH1604" s="262"/>
      <c r="MI1604" s="262"/>
      <c r="MJ1604" s="262"/>
      <c r="MK1604" s="262"/>
      <c r="ML1604" s="262"/>
      <c r="MM1604" s="262"/>
      <c r="MN1604" s="262"/>
      <c r="MO1604" s="262"/>
      <c r="MP1604" s="262"/>
      <c r="MQ1604" s="262"/>
      <c r="MR1604" s="262"/>
      <c r="MS1604" s="262"/>
      <c r="MT1604" s="262"/>
      <c r="MU1604" s="262"/>
    </row>
    <row r="1605" spans="1:359" x14ac:dyDescent="0.2">
      <c r="A1605" s="241" t="s">
        <v>606</v>
      </c>
      <c r="B1605" s="476" t="s">
        <v>1159</v>
      </c>
      <c r="C1605" s="326" t="s">
        <v>807</v>
      </c>
      <c r="D1605" s="283" t="s">
        <v>607</v>
      </c>
      <c r="E1605" s="503">
        <v>0</v>
      </c>
      <c r="F1605" s="471">
        <v>1218</v>
      </c>
      <c r="G1605" s="471">
        <v>416</v>
      </c>
      <c r="H1605" s="471">
        <v>219</v>
      </c>
      <c r="I1605" s="471">
        <v>118</v>
      </c>
      <c r="J1605" s="471">
        <v>48</v>
      </c>
      <c r="K1605" s="471">
        <v>24</v>
      </c>
      <c r="L1605" s="471">
        <v>14</v>
      </c>
      <c r="M1605" s="471">
        <v>2</v>
      </c>
      <c r="N1605" s="496">
        <v>2059</v>
      </c>
      <c r="O1605" s="503">
        <v>10</v>
      </c>
      <c r="P1605" s="471">
        <v>0</v>
      </c>
      <c r="Q1605" s="471">
        <v>0</v>
      </c>
      <c r="R1605" s="471">
        <v>0</v>
      </c>
      <c r="S1605" s="471">
        <v>0</v>
      </c>
      <c r="T1605" s="471">
        <v>0</v>
      </c>
      <c r="U1605" s="471">
        <v>0</v>
      </c>
      <c r="V1605" s="471">
        <v>0</v>
      </c>
      <c r="W1605" s="471">
        <v>0</v>
      </c>
      <c r="X1605" s="496">
        <v>0</v>
      </c>
      <c r="Y1605" s="503">
        <v>25</v>
      </c>
      <c r="Z1605" s="471">
        <v>0</v>
      </c>
      <c r="AA1605" s="471">
        <v>0</v>
      </c>
      <c r="AB1605" s="471">
        <v>0</v>
      </c>
      <c r="AC1605" s="471">
        <v>0</v>
      </c>
      <c r="AD1605" s="471">
        <v>0</v>
      </c>
      <c r="AE1605" s="471">
        <v>0</v>
      </c>
      <c r="AF1605" s="471">
        <v>0</v>
      </c>
      <c r="AG1605" s="471">
        <v>0</v>
      </c>
      <c r="AH1605" s="496">
        <v>0</v>
      </c>
      <c r="AI1605" s="503">
        <v>50</v>
      </c>
      <c r="AJ1605" s="471">
        <v>0</v>
      </c>
      <c r="AK1605" s="471">
        <v>0</v>
      </c>
      <c r="AL1605" s="471">
        <v>0</v>
      </c>
      <c r="AM1605" s="471">
        <v>0</v>
      </c>
      <c r="AN1605" s="471">
        <v>0</v>
      </c>
      <c r="AO1605" s="471">
        <v>0</v>
      </c>
      <c r="AP1605" s="471">
        <v>0</v>
      </c>
      <c r="AQ1605" s="471">
        <v>0</v>
      </c>
      <c r="AR1605" s="496">
        <v>0</v>
      </c>
      <c r="AS1605" s="503">
        <v>100</v>
      </c>
      <c r="AT1605" s="471">
        <v>0</v>
      </c>
      <c r="AU1605" s="471">
        <v>0</v>
      </c>
      <c r="AV1605" s="471">
        <v>0</v>
      </c>
      <c r="AW1605" s="471">
        <v>0</v>
      </c>
      <c r="AX1605" s="471">
        <v>0</v>
      </c>
      <c r="AY1605" s="471">
        <v>0</v>
      </c>
      <c r="AZ1605" s="471">
        <v>0</v>
      </c>
      <c r="BA1605" s="471">
        <v>0</v>
      </c>
      <c r="BB1605" s="496">
        <v>0</v>
      </c>
      <c r="BC1605" s="503">
        <v>0</v>
      </c>
      <c r="BD1605" s="471">
        <v>0</v>
      </c>
      <c r="BE1605" s="471">
        <v>0</v>
      </c>
      <c r="BF1605" s="471">
        <v>0</v>
      </c>
      <c r="BG1605" s="471">
        <v>0</v>
      </c>
      <c r="BH1605" s="471">
        <v>0</v>
      </c>
      <c r="BI1605" s="471">
        <v>0</v>
      </c>
      <c r="BJ1605" s="471">
        <v>0</v>
      </c>
      <c r="BK1605" s="471">
        <v>0</v>
      </c>
      <c r="BL1605" s="496">
        <v>0</v>
      </c>
      <c r="BM1605" s="471">
        <v>0</v>
      </c>
      <c r="BN1605" s="471">
        <v>0</v>
      </c>
      <c r="BO1605" s="471">
        <v>0</v>
      </c>
      <c r="BP1605" s="471">
        <v>0</v>
      </c>
      <c r="BQ1605" s="471">
        <v>0</v>
      </c>
      <c r="BR1605" s="471">
        <v>0</v>
      </c>
      <c r="BS1605" s="471">
        <v>0</v>
      </c>
      <c r="BT1605" s="471">
        <v>0</v>
      </c>
      <c r="BU1605" s="496">
        <v>0</v>
      </c>
      <c r="BV1605" s="471">
        <v>1218</v>
      </c>
      <c r="BW1605" s="471">
        <v>416</v>
      </c>
      <c r="BX1605" s="471">
        <v>219</v>
      </c>
      <c r="BY1605" s="471">
        <v>118</v>
      </c>
      <c r="BZ1605" s="471">
        <v>48</v>
      </c>
      <c r="CA1605" s="471">
        <v>24</v>
      </c>
      <c r="CB1605" s="471">
        <v>14</v>
      </c>
      <c r="CC1605" s="471">
        <v>2</v>
      </c>
      <c r="CD1605" s="496">
        <v>2059</v>
      </c>
      <c r="CE1605" s="503">
        <v>10</v>
      </c>
      <c r="CF1605" s="471">
        <v>0</v>
      </c>
      <c r="CG1605" s="471">
        <v>0</v>
      </c>
      <c r="CH1605" s="471">
        <v>0</v>
      </c>
      <c r="CI1605" s="471">
        <v>0</v>
      </c>
      <c r="CJ1605" s="471">
        <v>0</v>
      </c>
      <c r="CK1605" s="471">
        <v>0</v>
      </c>
      <c r="CL1605" s="471">
        <v>0</v>
      </c>
      <c r="CM1605" s="471">
        <v>0</v>
      </c>
      <c r="CN1605" s="496">
        <v>0</v>
      </c>
      <c r="CO1605" s="503">
        <v>25</v>
      </c>
      <c r="CP1605" s="471">
        <v>0</v>
      </c>
      <c r="CQ1605" s="471">
        <v>0</v>
      </c>
      <c r="CR1605" s="471">
        <v>0</v>
      </c>
      <c r="CS1605" s="471">
        <v>0</v>
      </c>
      <c r="CT1605" s="471">
        <v>0</v>
      </c>
      <c r="CU1605" s="471">
        <v>0</v>
      </c>
      <c r="CV1605" s="471">
        <v>0</v>
      </c>
      <c r="CW1605" s="471">
        <v>0</v>
      </c>
      <c r="CX1605" s="496">
        <v>0</v>
      </c>
      <c r="CY1605" s="503">
        <v>50</v>
      </c>
      <c r="CZ1605" s="471">
        <v>0</v>
      </c>
      <c r="DA1605" s="471">
        <v>0</v>
      </c>
      <c r="DB1605" s="471">
        <v>0</v>
      </c>
      <c r="DC1605" s="471">
        <v>0</v>
      </c>
      <c r="DD1605" s="471">
        <v>0</v>
      </c>
      <c r="DE1605" s="471">
        <v>0</v>
      </c>
      <c r="DF1605" s="471">
        <v>0</v>
      </c>
      <c r="DG1605" s="471">
        <v>0</v>
      </c>
      <c r="DH1605" s="496">
        <v>0</v>
      </c>
      <c r="DI1605" s="503">
        <v>100</v>
      </c>
      <c r="DJ1605" s="471">
        <v>160</v>
      </c>
      <c r="DK1605" s="471">
        <v>54</v>
      </c>
      <c r="DL1605" s="471">
        <v>38</v>
      </c>
      <c r="DM1605" s="471">
        <v>27</v>
      </c>
      <c r="DN1605" s="471">
        <v>9</v>
      </c>
      <c r="DO1605" s="471">
        <v>4</v>
      </c>
      <c r="DP1605" s="471">
        <v>4</v>
      </c>
      <c r="DQ1605" s="471">
        <v>4</v>
      </c>
      <c r="DR1605" s="496">
        <v>300</v>
      </c>
      <c r="DS1605" s="503">
        <v>0</v>
      </c>
      <c r="DT1605" s="471">
        <v>0</v>
      </c>
      <c r="DU1605" s="471">
        <v>0</v>
      </c>
      <c r="DV1605" s="471">
        <v>0</v>
      </c>
      <c r="DW1605" s="471">
        <v>0</v>
      </c>
      <c r="DX1605" s="471">
        <v>0</v>
      </c>
      <c r="DY1605" s="471">
        <v>0</v>
      </c>
      <c r="DZ1605" s="471">
        <v>0</v>
      </c>
      <c r="EA1605" s="471">
        <v>0</v>
      </c>
      <c r="EB1605" s="496">
        <v>0</v>
      </c>
      <c r="EC1605" s="471">
        <v>160</v>
      </c>
      <c r="ED1605" s="471">
        <v>54</v>
      </c>
      <c r="EE1605" s="471">
        <v>38</v>
      </c>
      <c r="EF1605" s="471">
        <v>27</v>
      </c>
      <c r="EG1605" s="471">
        <v>9</v>
      </c>
      <c r="EH1605" s="471">
        <v>4</v>
      </c>
      <c r="EI1605" s="471">
        <v>4</v>
      </c>
      <c r="EJ1605" s="471">
        <v>4</v>
      </c>
      <c r="EK1605" s="496">
        <v>300</v>
      </c>
      <c r="EL1605" s="518">
        <v>50</v>
      </c>
      <c r="EM1605" s="471">
        <v>0</v>
      </c>
      <c r="EN1605" s="471">
        <v>0</v>
      </c>
      <c r="EO1605" s="471">
        <v>0</v>
      </c>
      <c r="EP1605" s="471">
        <v>0</v>
      </c>
      <c r="EQ1605" s="471">
        <v>0</v>
      </c>
      <c r="ER1605" s="471">
        <v>0</v>
      </c>
      <c r="ES1605" s="471">
        <v>0</v>
      </c>
      <c r="ET1605" s="471">
        <v>0</v>
      </c>
      <c r="EU1605" s="496">
        <v>0</v>
      </c>
      <c r="EV1605" s="503">
        <v>100</v>
      </c>
      <c r="EW1605" s="471">
        <v>0</v>
      </c>
      <c r="EX1605" s="471">
        <v>0</v>
      </c>
      <c r="EY1605" s="471">
        <v>0</v>
      </c>
      <c r="EZ1605" s="471">
        <v>0</v>
      </c>
      <c r="FA1605" s="471">
        <v>0</v>
      </c>
      <c r="FB1605" s="471">
        <v>0</v>
      </c>
      <c r="FC1605" s="471">
        <v>0</v>
      </c>
      <c r="FD1605" s="471">
        <v>0</v>
      </c>
      <c r="FE1605" s="496">
        <v>0</v>
      </c>
      <c r="FF1605" s="503">
        <v>150</v>
      </c>
      <c r="FG1605" s="471">
        <v>0</v>
      </c>
      <c r="FH1605" s="471">
        <v>0</v>
      </c>
      <c r="FI1605" s="471">
        <v>0</v>
      </c>
      <c r="FJ1605" s="471">
        <v>0</v>
      </c>
      <c r="FK1605" s="471">
        <v>0</v>
      </c>
      <c r="FL1605" s="471">
        <v>0</v>
      </c>
      <c r="FM1605" s="471">
        <v>0</v>
      </c>
      <c r="FN1605" s="471">
        <v>0</v>
      </c>
      <c r="FO1605" s="496">
        <v>0</v>
      </c>
      <c r="FP1605" s="503">
        <v>200</v>
      </c>
      <c r="FQ1605" s="471">
        <v>66</v>
      </c>
      <c r="FR1605" s="471">
        <v>21</v>
      </c>
      <c r="FS1605" s="471">
        <v>10</v>
      </c>
      <c r="FT1605" s="471">
        <v>3</v>
      </c>
      <c r="FU1605" s="471">
        <v>0</v>
      </c>
      <c r="FV1605" s="471">
        <v>0</v>
      </c>
      <c r="FW1605" s="471">
        <v>1</v>
      </c>
      <c r="FX1605" s="471">
        <v>0</v>
      </c>
      <c r="FY1605" s="496">
        <v>101</v>
      </c>
      <c r="FZ1605" s="503">
        <v>0</v>
      </c>
      <c r="GA1605" s="471">
        <v>0</v>
      </c>
      <c r="GB1605" s="471">
        <v>0</v>
      </c>
      <c r="GC1605" s="471">
        <v>0</v>
      </c>
      <c r="GD1605" s="471">
        <v>0</v>
      </c>
      <c r="GE1605" s="471">
        <v>0</v>
      </c>
      <c r="GF1605" s="471">
        <v>0</v>
      </c>
      <c r="GG1605" s="471">
        <v>0</v>
      </c>
      <c r="GH1605" s="471">
        <v>0</v>
      </c>
      <c r="GI1605" s="496">
        <v>0</v>
      </c>
      <c r="GJ1605" s="471">
        <v>66</v>
      </c>
      <c r="GK1605" s="471">
        <v>21</v>
      </c>
      <c r="GL1605" s="471">
        <v>10</v>
      </c>
      <c r="GM1605" s="471">
        <v>3</v>
      </c>
      <c r="GN1605" s="471">
        <v>0</v>
      </c>
      <c r="GO1605" s="471">
        <v>0</v>
      </c>
      <c r="GP1605" s="471">
        <v>1</v>
      </c>
      <c r="GQ1605" s="471">
        <v>0</v>
      </c>
      <c r="GR1605" s="496">
        <v>101</v>
      </c>
      <c r="GS1605" s="503">
        <v>100</v>
      </c>
      <c r="GT1605" s="471">
        <v>0</v>
      </c>
      <c r="GU1605" s="471">
        <v>0</v>
      </c>
      <c r="GV1605" s="471">
        <v>0</v>
      </c>
      <c r="GW1605" s="471">
        <v>0</v>
      </c>
      <c r="GX1605" s="471">
        <v>0</v>
      </c>
      <c r="GY1605" s="471">
        <v>0</v>
      </c>
      <c r="GZ1605" s="471">
        <v>0</v>
      </c>
      <c r="HA1605" s="471">
        <v>0</v>
      </c>
      <c r="HB1605" s="496">
        <v>0</v>
      </c>
      <c r="HC1605" s="503">
        <v>150</v>
      </c>
      <c r="HD1605" s="471">
        <v>0</v>
      </c>
      <c r="HE1605" s="471">
        <v>0</v>
      </c>
      <c r="HF1605" s="471">
        <v>0</v>
      </c>
      <c r="HG1605" s="471">
        <v>0</v>
      </c>
      <c r="HH1605" s="471">
        <v>0</v>
      </c>
      <c r="HI1605" s="471">
        <v>0</v>
      </c>
      <c r="HJ1605" s="471">
        <v>0</v>
      </c>
      <c r="HK1605" s="471">
        <v>0</v>
      </c>
      <c r="HL1605" s="496">
        <v>0</v>
      </c>
      <c r="HM1605" s="503">
        <v>200</v>
      </c>
      <c r="HN1605" s="471">
        <v>0</v>
      </c>
      <c r="HO1605" s="471">
        <v>0</v>
      </c>
      <c r="HP1605" s="471">
        <v>0</v>
      </c>
      <c r="HQ1605" s="471">
        <v>0</v>
      </c>
      <c r="HR1605" s="471">
        <v>0</v>
      </c>
      <c r="HS1605" s="471">
        <v>0</v>
      </c>
      <c r="HT1605" s="471">
        <v>0</v>
      </c>
      <c r="HU1605" s="471">
        <v>0</v>
      </c>
      <c r="HV1605" s="496">
        <v>0</v>
      </c>
      <c r="HW1605" s="503">
        <v>250</v>
      </c>
      <c r="HX1605" s="471">
        <v>0</v>
      </c>
      <c r="HY1605" s="471">
        <v>0</v>
      </c>
      <c r="HZ1605" s="471">
        <v>0</v>
      </c>
      <c r="IA1605" s="471">
        <v>0</v>
      </c>
      <c r="IB1605" s="471">
        <v>0</v>
      </c>
      <c r="IC1605" s="471">
        <v>0</v>
      </c>
      <c r="ID1605" s="471">
        <v>0</v>
      </c>
      <c r="IE1605" s="471">
        <v>0</v>
      </c>
      <c r="IF1605" s="496">
        <v>0</v>
      </c>
      <c r="IG1605" s="503">
        <v>300</v>
      </c>
      <c r="IH1605" s="471">
        <v>21</v>
      </c>
      <c r="II1605" s="471">
        <v>6</v>
      </c>
      <c r="IJ1605" s="471">
        <v>4</v>
      </c>
      <c r="IK1605" s="471">
        <v>2</v>
      </c>
      <c r="IL1605" s="471">
        <v>2</v>
      </c>
      <c r="IM1605" s="471">
        <v>0</v>
      </c>
      <c r="IN1605" s="471">
        <v>0</v>
      </c>
      <c r="IO1605" s="471">
        <v>0</v>
      </c>
      <c r="IP1605" s="496">
        <v>35</v>
      </c>
      <c r="IQ1605" s="503">
        <v>0</v>
      </c>
      <c r="IR1605" s="471">
        <v>0</v>
      </c>
      <c r="IS1605" s="471">
        <v>0</v>
      </c>
      <c r="IT1605" s="471">
        <v>0</v>
      </c>
      <c r="IU1605" s="471">
        <v>0</v>
      </c>
      <c r="IV1605" s="471">
        <v>0</v>
      </c>
      <c r="IW1605" s="471">
        <v>0</v>
      </c>
      <c r="IX1605" s="471">
        <v>0</v>
      </c>
      <c r="IY1605" s="471">
        <v>0</v>
      </c>
      <c r="IZ1605" s="496">
        <v>0</v>
      </c>
      <c r="JA1605" s="471">
        <v>21</v>
      </c>
      <c r="JB1605" s="471">
        <v>6</v>
      </c>
      <c r="JC1605" s="471">
        <v>4</v>
      </c>
      <c r="JD1605" s="471">
        <v>2</v>
      </c>
      <c r="JE1605" s="471">
        <v>2</v>
      </c>
      <c r="JF1605" s="471">
        <v>0</v>
      </c>
      <c r="JG1605" s="471">
        <v>0</v>
      </c>
      <c r="JH1605" s="471">
        <v>0</v>
      </c>
      <c r="JI1605" s="471">
        <v>35</v>
      </c>
      <c r="JJ1605" s="503">
        <v>0</v>
      </c>
      <c r="JK1605" s="471">
        <v>199</v>
      </c>
      <c r="JL1605" s="471">
        <v>68</v>
      </c>
      <c r="JM1605" s="471">
        <v>61</v>
      </c>
      <c r="JN1605" s="471">
        <v>19</v>
      </c>
      <c r="JO1605" s="471">
        <v>11</v>
      </c>
      <c r="JP1605" s="471">
        <v>7</v>
      </c>
      <c r="JQ1605" s="471">
        <v>0</v>
      </c>
      <c r="JR1605" s="471">
        <v>1</v>
      </c>
      <c r="JS1605" s="496">
        <v>366</v>
      </c>
      <c r="JT1605" s="503">
        <v>10</v>
      </c>
      <c r="JU1605" s="471">
        <v>0</v>
      </c>
      <c r="JV1605" s="471">
        <v>0</v>
      </c>
      <c r="JW1605" s="471">
        <v>0</v>
      </c>
      <c r="JX1605" s="471">
        <v>0</v>
      </c>
      <c r="JY1605" s="471">
        <v>0</v>
      </c>
      <c r="JZ1605" s="471">
        <v>0</v>
      </c>
      <c r="KA1605" s="471">
        <v>0</v>
      </c>
      <c r="KB1605" s="471">
        <v>0</v>
      </c>
      <c r="KC1605" s="496">
        <v>0</v>
      </c>
      <c r="KD1605" s="503">
        <v>50</v>
      </c>
      <c r="KE1605" s="471">
        <v>0</v>
      </c>
      <c r="KF1605" s="471">
        <v>0</v>
      </c>
      <c r="KG1605" s="471">
        <v>0</v>
      </c>
      <c r="KH1605" s="471">
        <v>1</v>
      </c>
      <c r="KI1605" s="471">
        <v>0</v>
      </c>
      <c r="KJ1605" s="471">
        <v>0</v>
      </c>
      <c r="KK1605" s="471">
        <v>0</v>
      </c>
      <c r="KL1605" s="471">
        <v>0</v>
      </c>
      <c r="KM1605" s="496">
        <v>1</v>
      </c>
      <c r="KN1605" s="503">
        <v>0</v>
      </c>
      <c r="KO1605" s="471">
        <v>0</v>
      </c>
      <c r="KP1605" s="471">
        <v>0</v>
      </c>
      <c r="KQ1605" s="471">
        <v>0</v>
      </c>
      <c r="KR1605" s="471">
        <v>0</v>
      </c>
      <c r="KS1605" s="471">
        <v>0</v>
      </c>
      <c r="KT1605" s="471">
        <v>0</v>
      </c>
      <c r="KU1605" s="471">
        <v>0</v>
      </c>
      <c r="KV1605" s="471">
        <v>0</v>
      </c>
      <c r="KW1605" s="496">
        <v>0</v>
      </c>
      <c r="KX1605" s="471">
        <v>199</v>
      </c>
      <c r="KY1605" s="471">
        <v>68</v>
      </c>
      <c r="KZ1605" s="471">
        <v>61</v>
      </c>
      <c r="LA1605" s="471">
        <v>20</v>
      </c>
      <c r="LB1605" s="471">
        <v>11</v>
      </c>
      <c r="LC1605" s="471">
        <v>7</v>
      </c>
      <c r="LD1605" s="471">
        <v>0</v>
      </c>
      <c r="LE1605" s="471">
        <v>1</v>
      </c>
      <c r="LF1605" s="496">
        <v>367</v>
      </c>
      <c r="LG1605" s="262"/>
      <c r="LH1605" s="262"/>
      <c r="LI1605" s="262"/>
      <c r="LJ1605" s="262"/>
      <c r="LK1605" s="262"/>
      <c r="LL1605" s="262"/>
      <c r="LM1605" s="262"/>
      <c r="LN1605" s="262"/>
      <c r="LO1605" s="262"/>
      <c r="LP1605" s="262"/>
      <c r="LQ1605" s="262"/>
      <c r="LR1605" s="262"/>
      <c r="LS1605" s="262"/>
      <c r="LT1605" s="262"/>
      <c r="LU1605" s="262"/>
      <c r="LV1605" s="262"/>
      <c r="LW1605" s="262"/>
      <c r="LX1605" s="262"/>
      <c r="LY1605" s="262"/>
      <c r="LZ1605" s="262"/>
      <c r="MA1605" s="262"/>
      <c r="MB1605" s="262"/>
      <c r="MC1605" s="262"/>
      <c r="MD1605" s="262"/>
      <c r="ME1605" s="262"/>
      <c r="MF1605" s="262"/>
      <c r="MG1605" s="262"/>
      <c r="MH1605" s="262"/>
      <c r="MI1605" s="262"/>
      <c r="MJ1605" s="262"/>
      <c r="MK1605" s="262"/>
      <c r="ML1605" s="262"/>
      <c r="MM1605" s="262"/>
      <c r="MN1605" s="262"/>
      <c r="MO1605" s="262"/>
      <c r="MP1605" s="262"/>
      <c r="MQ1605" s="262"/>
      <c r="MR1605" s="262"/>
      <c r="MS1605" s="262"/>
      <c r="MT1605" s="262"/>
      <c r="MU1605" s="262"/>
    </row>
    <row r="1606" spans="1:359" x14ac:dyDescent="0.2">
      <c r="A1606" s="241" t="s">
        <v>608</v>
      </c>
      <c r="B1606" s="476" t="s">
        <v>1160</v>
      </c>
      <c r="C1606" s="326" t="s">
        <v>807</v>
      </c>
      <c r="D1606" s="283" t="s">
        <v>609</v>
      </c>
      <c r="E1606" s="503">
        <v>0</v>
      </c>
      <c r="F1606" s="471">
        <v>195</v>
      </c>
      <c r="G1606" s="471">
        <v>215</v>
      </c>
      <c r="H1606" s="471">
        <v>105</v>
      </c>
      <c r="I1606" s="471">
        <v>43</v>
      </c>
      <c r="J1606" s="471">
        <v>18</v>
      </c>
      <c r="K1606" s="471">
        <v>10</v>
      </c>
      <c r="L1606" s="471">
        <v>1</v>
      </c>
      <c r="M1606" s="471">
        <v>0</v>
      </c>
      <c r="N1606" s="496">
        <v>587</v>
      </c>
      <c r="O1606" s="503">
        <v>10</v>
      </c>
      <c r="P1606" s="471">
        <v>0</v>
      </c>
      <c r="Q1606" s="471">
        <v>0</v>
      </c>
      <c r="R1606" s="471">
        <v>0</v>
      </c>
      <c r="S1606" s="471">
        <v>0</v>
      </c>
      <c r="T1606" s="471">
        <v>0</v>
      </c>
      <c r="U1606" s="471">
        <v>0</v>
      </c>
      <c r="V1606" s="471">
        <v>0</v>
      </c>
      <c r="W1606" s="471">
        <v>0</v>
      </c>
      <c r="X1606" s="496">
        <v>0</v>
      </c>
      <c r="Y1606" s="503">
        <v>25</v>
      </c>
      <c r="Z1606" s="471">
        <v>0</v>
      </c>
      <c r="AA1606" s="471">
        <v>0</v>
      </c>
      <c r="AB1606" s="471">
        <v>0</v>
      </c>
      <c r="AC1606" s="471">
        <v>0</v>
      </c>
      <c r="AD1606" s="471">
        <v>0</v>
      </c>
      <c r="AE1606" s="471">
        <v>0</v>
      </c>
      <c r="AF1606" s="471">
        <v>0</v>
      </c>
      <c r="AG1606" s="471">
        <v>0</v>
      </c>
      <c r="AH1606" s="496">
        <v>0</v>
      </c>
      <c r="AI1606" s="503">
        <v>50</v>
      </c>
      <c r="AJ1606" s="471">
        <v>33</v>
      </c>
      <c r="AK1606" s="471">
        <v>42</v>
      </c>
      <c r="AL1606" s="471">
        <v>27</v>
      </c>
      <c r="AM1606" s="471">
        <v>3</v>
      </c>
      <c r="AN1606" s="471">
        <v>1</v>
      </c>
      <c r="AO1606" s="471">
        <v>2</v>
      </c>
      <c r="AP1606" s="471">
        <v>0</v>
      </c>
      <c r="AQ1606" s="471">
        <v>0</v>
      </c>
      <c r="AR1606" s="496">
        <v>108</v>
      </c>
      <c r="AS1606" s="503">
        <v>100</v>
      </c>
      <c r="AT1606" s="471">
        <v>17</v>
      </c>
      <c r="AU1606" s="471">
        <v>12</v>
      </c>
      <c r="AV1606" s="471">
        <v>9</v>
      </c>
      <c r="AW1606" s="471">
        <v>7</v>
      </c>
      <c r="AX1606" s="471">
        <v>4</v>
      </c>
      <c r="AY1606" s="471">
        <v>4</v>
      </c>
      <c r="AZ1606" s="471">
        <v>0</v>
      </c>
      <c r="BA1606" s="471">
        <v>0</v>
      </c>
      <c r="BB1606" s="496">
        <v>53</v>
      </c>
      <c r="BC1606" s="503">
        <v>0</v>
      </c>
      <c r="BD1606" s="471">
        <v>0</v>
      </c>
      <c r="BE1606" s="471">
        <v>0</v>
      </c>
      <c r="BF1606" s="471">
        <v>0</v>
      </c>
      <c r="BG1606" s="471">
        <v>0</v>
      </c>
      <c r="BH1606" s="471">
        <v>0</v>
      </c>
      <c r="BI1606" s="471">
        <v>0</v>
      </c>
      <c r="BJ1606" s="471">
        <v>0</v>
      </c>
      <c r="BK1606" s="471">
        <v>0</v>
      </c>
      <c r="BL1606" s="496">
        <v>0</v>
      </c>
      <c r="BM1606" s="471">
        <v>50</v>
      </c>
      <c r="BN1606" s="471">
        <v>54</v>
      </c>
      <c r="BO1606" s="471">
        <v>36</v>
      </c>
      <c r="BP1606" s="471">
        <v>10</v>
      </c>
      <c r="BQ1606" s="471">
        <v>5</v>
      </c>
      <c r="BR1606" s="471">
        <v>6</v>
      </c>
      <c r="BS1606" s="471">
        <v>0</v>
      </c>
      <c r="BT1606" s="471">
        <v>0</v>
      </c>
      <c r="BU1606" s="496">
        <v>161</v>
      </c>
      <c r="BV1606" s="471">
        <v>245</v>
      </c>
      <c r="BW1606" s="471">
        <v>269</v>
      </c>
      <c r="BX1606" s="471">
        <v>141</v>
      </c>
      <c r="BY1606" s="471">
        <v>53</v>
      </c>
      <c r="BZ1606" s="471">
        <v>23</v>
      </c>
      <c r="CA1606" s="471">
        <v>16</v>
      </c>
      <c r="CB1606" s="471">
        <v>1</v>
      </c>
      <c r="CC1606" s="471">
        <v>0</v>
      </c>
      <c r="CD1606" s="496">
        <v>748</v>
      </c>
      <c r="CE1606" s="503">
        <v>10</v>
      </c>
      <c r="CF1606" s="471">
        <v>0</v>
      </c>
      <c r="CG1606" s="471">
        <v>0</v>
      </c>
      <c r="CH1606" s="471">
        <v>0</v>
      </c>
      <c r="CI1606" s="471">
        <v>0</v>
      </c>
      <c r="CJ1606" s="471">
        <v>0</v>
      </c>
      <c r="CK1606" s="471">
        <v>0</v>
      </c>
      <c r="CL1606" s="471">
        <v>0</v>
      </c>
      <c r="CM1606" s="471">
        <v>0</v>
      </c>
      <c r="CN1606" s="496">
        <v>0</v>
      </c>
      <c r="CO1606" s="503">
        <v>25</v>
      </c>
      <c r="CP1606" s="471">
        <v>0</v>
      </c>
      <c r="CQ1606" s="471">
        <v>0</v>
      </c>
      <c r="CR1606" s="471">
        <v>0</v>
      </c>
      <c r="CS1606" s="471">
        <v>0</v>
      </c>
      <c r="CT1606" s="471">
        <v>0</v>
      </c>
      <c r="CU1606" s="471">
        <v>0</v>
      </c>
      <c r="CV1606" s="471">
        <v>0</v>
      </c>
      <c r="CW1606" s="471">
        <v>0</v>
      </c>
      <c r="CX1606" s="496">
        <v>0</v>
      </c>
      <c r="CY1606" s="503">
        <v>50</v>
      </c>
      <c r="CZ1606" s="471">
        <v>0</v>
      </c>
      <c r="DA1606" s="471">
        <v>0</v>
      </c>
      <c r="DB1606" s="471">
        <v>0</v>
      </c>
      <c r="DC1606" s="471">
        <v>0</v>
      </c>
      <c r="DD1606" s="471">
        <v>0</v>
      </c>
      <c r="DE1606" s="471">
        <v>0</v>
      </c>
      <c r="DF1606" s="471">
        <v>0</v>
      </c>
      <c r="DG1606" s="471">
        <v>0</v>
      </c>
      <c r="DH1606" s="496">
        <v>0</v>
      </c>
      <c r="DI1606" s="503">
        <v>100</v>
      </c>
      <c r="DJ1606" s="471">
        <v>21</v>
      </c>
      <c r="DK1606" s="471">
        <v>24</v>
      </c>
      <c r="DL1606" s="471">
        <v>7</v>
      </c>
      <c r="DM1606" s="471">
        <v>6</v>
      </c>
      <c r="DN1606" s="471">
        <v>3</v>
      </c>
      <c r="DO1606" s="471">
        <v>1</v>
      </c>
      <c r="DP1606" s="471">
        <v>2</v>
      </c>
      <c r="DQ1606" s="471">
        <v>0</v>
      </c>
      <c r="DR1606" s="496">
        <v>64</v>
      </c>
      <c r="DS1606" s="503">
        <v>0</v>
      </c>
      <c r="DT1606" s="471">
        <v>0</v>
      </c>
      <c r="DU1606" s="471">
        <v>0</v>
      </c>
      <c r="DV1606" s="471">
        <v>0</v>
      </c>
      <c r="DW1606" s="471">
        <v>0</v>
      </c>
      <c r="DX1606" s="471">
        <v>0</v>
      </c>
      <c r="DY1606" s="471">
        <v>0</v>
      </c>
      <c r="DZ1606" s="471">
        <v>0</v>
      </c>
      <c r="EA1606" s="471">
        <v>0</v>
      </c>
      <c r="EB1606" s="496">
        <v>0</v>
      </c>
      <c r="EC1606" s="471">
        <v>21</v>
      </c>
      <c r="ED1606" s="471">
        <v>24</v>
      </c>
      <c r="EE1606" s="471">
        <v>7</v>
      </c>
      <c r="EF1606" s="471">
        <v>6</v>
      </c>
      <c r="EG1606" s="471">
        <v>3</v>
      </c>
      <c r="EH1606" s="471">
        <v>1</v>
      </c>
      <c r="EI1606" s="471">
        <v>2</v>
      </c>
      <c r="EJ1606" s="471">
        <v>0</v>
      </c>
      <c r="EK1606" s="496">
        <v>64</v>
      </c>
      <c r="EL1606" s="518">
        <v>50</v>
      </c>
      <c r="EM1606" s="471">
        <v>0</v>
      </c>
      <c r="EN1606" s="471">
        <v>0</v>
      </c>
      <c r="EO1606" s="471">
        <v>0</v>
      </c>
      <c r="EP1606" s="471">
        <v>0</v>
      </c>
      <c r="EQ1606" s="471">
        <v>0</v>
      </c>
      <c r="ER1606" s="471">
        <v>0</v>
      </c>
      <c r="ES1606" s="471">
        <v>0</v>
      </c>
      <c r="ET1606" s="471">
        <v>0</v>
      </c>
      <c r="EU1606" s="496">
        <v>0</v>
      </c>
      <c r="EV1606" s="503">
        <v>100</v>
      </c>
      <c r="EW1606" s="471">
        <v>0</v>
      </c>
      <c r="EX1606" s="471">
        <v>0</v>
      </c>
      <c r="EY1606" s="471">
        <v>1</v>
      </c>
      <c r="EZ1606" s="471">
        <v>1</v>
      </c>
      <c r="FA1606" s="471">
        <v>0</v>
      </c>
      <c r="FB1606" s="471">
        <v>0</v>
      </c>
      <c r="FC1606" s="471">
        <v>0</v>
      </c>
      <c r="FD1606" s="471">
        <v>0</v>
      </c>
      <c r="FE1606" s="496">
        <v>2</v>
      </c>
      <c r="FF1606" s="503">
        <v>150</v>
      </c>
      <c r="FG1606" s="471">
        <v>0</v>
      </c>
      <c r="FH1606" s="471">
        <v>0</v>
      </c>
      <c r="FI1606" s="471">
        <v>0</v>
      </c>
      <c r="FJ1606" s="471">
        <v>0</v>
      </c>
      <c r="FK1606" s="471">
        <v>0</v>
      </c>
      <c r="FL1606" s="471">
        <v>0</v>
      </c>
      <c r="FM1606" s="471">
        <v>0</v>
      </c>
      <c r="FN1606" s="471">
        <v>0</v>
      </c>
      <c r="FO1606" s="496">
        <v>0</v>
      </c>
      <c r="FP1606" s="503">
        <v>200</v>
      </c>
      <c r="FQ1606" s="471">
        <v>6</v>
      </c>
      <c r="FR1606" s="471">
        <v>7</v>
      </c>
      <c r="FS1606" s="471">
        <v>4</v>
      </c>
      <c r="FT1606" s="471">
        <v>0</v>
      </c>
      <c r="FU1606" s="471">
        <v>1</v>
      </c>
      <c r="FV1606" s="471">
        <v>0</v>
      </c>
      <c r="FW1606" s="471">
        <v>0</v>
      </c>
      <c r="FX1606" s="471">
        <v>0</v>
      </c>
      <c r="FY1606" s="496">
        <v>18</v>
      </c>
      <c r="FZ1606" s="503">
        <v>0</v>
      </c>
      <c r="GA1606" s="471">
        <v>0</v>
      </c>
      <c r="GB1606" s="471">
        <v>0</v>
      </c>
      <c r="GC1606" s="471">
        <v>0</v>
      </c>
      <c r="GD1606" s="471">
        <v>0</v>
      </c>
      <c r="GE1606" s="471">
        <v>0</v>
      </c>
      <c r="GF1606" s="471">
        <v>0</v>
      </c>
      <c r="GG1606" s="471">
        <v>0</v>
      </c>
      <c r="GH1606" s="471">
        <v>0</v>
      </c>
      <c r="GI1606" s="496">
        <v>0</v>
      </c>
      <c r="GJ1606" s="471">
        <v>6</v>
      </c>
      <c r="GK1606" s="471">
        <v>7</v>
      </c>
      <c r="GL1606" s="471">
        <v>5</v>
      </c>
      <c r="GM1606" s="471">
        <v>1</v>
      </c>
      <c r="GN1606" s="471">
        <v>1</v>
      </c>
      <c r="GO1606" s="471">
        <v>0</v>
      </c>
      <c r="GP1606" s="471">
        <v>0</v>
      </c>
      <c r="GQ1606" s="471">
        <v>0</v>
      </c>
      <c r="GR1606" s="496">
        <v>20</v>
      </c>
      <c r="GS1606" s="503">
        <v>100</v>
      </c>
      <c r="GT1606" s="471">
        <v>0</v>
      </c>
      <c r="GU1606" s="471">
        <v>0</v>
      </c>
      <c r="GV1606" s="471">
        <v>0</v>
      </c>
      <c r="GW1606" s="471">
        <v>0</v>
      </c>
      <c r="GX1606" s="471">
        <v>0</v>
      </c>
      <c r="GY1606" s="471">
        <v>0</v>
      </c>
      <c r="GZ1606" s="471">
        <v>0</v>
      </c>
      <c r="HA1606" s="471">
        <v>0</v>
      </c>
      <c r="HB1606" s="496">
        <v>0</v>
      </c>
      <c r="HC1606" s="503">
        <v>150</v>
      </c>
      <c r="HD1606" s="471">
        <v>0</v>
      </c>
      <c r="HE1606" s="471">
        <v>0</v>
      </c>
      <c r="HF1606" s="471">
        <v>0</v>
      </c>
      <c r="HG1606" s="471">
        <v>0</v>
      </c>
      <c r="HH1606" s="471">
        <v>0</v>
      </c>
      <c r="HI1606" s="471">
        <v>0</v>
      </c>
      <c r="HJ1606" s="471">
        <v>0</v>
      </c>
      <c r="HK1606" s="471">
        <v>0</v>
      </c>
      <c r="HL1606" s="496">
        <v>0</v>
      </c>
      <c r="HM1606" s="503">
        <v>200</v>
      </c>
      <c r="HN1606" s="471">
        <v>0</v>
      </c>
      <c r="HO1606" s="471">
        <v>0</v>
      </c>
      <c r="HP1606" s="471">
        <v>0</v>
      </c>
      <c r="HQ1606" s="471">
        <v>0</v>
      </c>
      <c r="HR1606" s="471">
        <v>0</v>
      </c>
      <c r="HS1606" s="471">
        <v>0</v>
      </c>
      <c r="HT1606" s="471">
        <v>0</v>
      </c>
      <c r="HU1606" s="471">
        <v>0</v>
      </c>
      <c r="HV1606" s="496">
        <v>0</v>
      </c>
      <c r="HW1606" s="503">
        <v>250</v>
      </c>
      <c r="HX1606" s="471">
        <v>0</v>
      </c>
      <c r="HY1606" s="471">
        <v>0</v>
      </c>
      <c r="HZ1606" s="471">
        <v>0</v>
      </c>
      <c r="IA1606" s="471">
        <v>0</v>
      </c>
      <c r="IB1606" s="471">
        <v>0</v>
      </c>
      <c r="IC1606" s="471">
        <v>0</v>
      </c>
      <c r="ID1606" s="471">
        <v>0</v>
      </c>
      <c r="IE1606" s="471">
        <v>0</v>
      </c>
      <c r="IF1606" s="496">
        <v>0</v>
      </c>
      <c r="IG1606" s="503">
        <v>300</v>
      </c>
      <c r="IH1606" s="471">
        <v>6</v>
      </c>
      <c r="II1606" s="471">
        <v>5</v>
      </c>
      <c r="IJ1606" s="471">
        <v>3</v>
      </c>
      <c r="IK1606" s="471">
        <v>0</v>
      </c>
      <c r="IL1606" s="471">
        <v>0</v>
      </c>
      <c r="IM1606" s="471">
        <v>0</v>
      </c>
      <c r="IN1606" s="471">
        <v>0</v>
      </c>
      <c r="IO1606" s="471">
        <v>0</v>
      </c>
      <c r="IP1606" s="496">
        <v>14</v>
      </c>
      <c r="IQ1606" s="503">
        <v>0</v>
      </c>
      <c r="IR1606" s="471">
        <v>0</v>
      </c>
      <c r="IS1606" s="471">
        <v>0</v>
      </c>
      <c r="IT1606" s="471">
        <v>0</v>
      </c>
      <c r="IU1606" s="471">
        <v>0</v>
      </c>
      <c r="IV1606" s="471">
        <v>0</v>
      </c>
      <c r="IW1606" s="471">
        <v>0</v>
      </c>
      <c r="IX1606" s="471">
        <v>0</v>
      </c>
      <c r="IY1606" s="471">
        <v>0</v>
      </c>
      <c r="IZ1606" s="496">
        <v>0</v>
      </c>
      <c r="JA1606" s="471">
        <v>6</v>
      </c>
      <c r="JB1606" s="471">
        <v>5</v>
      </c>
      <c r="JC1606" s="471">
        <v>3</v>
      </c>
      <c r="JD1606" s="471">
        <v>0</v>
      </c>
      <c r="JE1606" s="471">
        <v>0</v>
      </c>
      <c r="JF1606" s="471">
        <v>0</v>
      </c>
      <c r="JG1606" s="471">
        <v>0</v>
      </c>
      <c r="JH1606" s="471">
        <v>0</v>
      </c>
      <c r="JI1606" s="471">
        <v>14</v>
      </c>
      <c r="JJ1606" s="503">
        <v>0</v>
      </c>
      <c r="JK1606" s="471">
        <v>75</v>
      </c>
      <c r="JL1606" s="471">
        <v>94</v>
      </c>
      <c r="JM1606" s="471">
        <v>68</v>
      </c>
      <c r="JN1606" s="471">
        <v>35</v>
      </c>
      <c r="JO1606" s="471">
        <v>12</v>
      </c>
      <c r="JP1606" s="471">
        <v>4</v>
      </c>
      <c r="JQ1606" s="471">
        <v>3</v>
      </c>
      <c r="JR1606" s="471">
        <v>0</v>
      </c>
      <c r="JS1606" s="496">
        <v>291</v>
      </c>
      <c r="JT1606" s="503">
        <v>10</v>
      </c>
      <c r="JU1606" s="471">
        <v>0</v>
      </c>
      <c r="JV1606" s="471">
        <v>0</v>
      </c>
      <c r="JW1606" s="471">
        <v>0</v>
      </c>
      <c r="JX1606" s="471">
        <v>0</v>
      </c>
      <c r="JY1606" s="471">
        <v>0</v>
      </c>
      <c r="JZ1606" s="471">
        <v>0</v>
      </c>
      <c r="KA1606" s="471">
        <v>0</v>
      </c>
      <c r="KB1606" s="471">
        <v>0</v>
      </c>
      <c r="KC1606" s="496">
        <v>0</v>
      </c>
      <c r="KD1606" s="503">
        <v>50</v>
      </c>
      <c r="KE1606" s="471">
        <v>1</v>
      </c>
      <c r="KF1606" s="471">
        <v>1</v>
      </c>
      <c r="KG1606" s="471">
        <v>0</v>
      </c>
      <c r="KH1606" s="471">
        <v>1</v>
      </c>
      <c r="KI1606" s="471">
        <v>1</v>
      </c>
      <c r="KJ1606" s="471">
        <v>0</v>
      </c>
      <c r="KK1606" s="471">
        <v>0</v>
      </c>
      <c r="KL1606" s="471">
        <v>0</v>
      </c>
      <c r="KM1606" s="496">
        <v>4</v>
      </c>
      <c r="KN1606" s="503">
        <v>0</v>
      </c>
      <c r="KO1606" s="471">
        <v>0</v>
      </c>
      <c r="KP1606" s="471">
        <v>0</v>
      </c>
      <c r="KQ1606" s="471">
        <v>0</v>
      </c>
      <c r="KR1606" s="471">
        <v>0</v>
      </c>
      <c r="KS1606" s="471">
        <v>0</v>
      </c>
      <c r="KT1606" s="471">
        <v>0</v>
      </c>
      <c r="KU1606" s="471">
        <v>0</v>
      </c>
      <c r="KV1606" s="471">
        <v>0</v>
      </c>
      <c r="KW1606" s="496">
        <v>0</v>
      </c>
      <c r="KX1606" s="471">
        <v>76</v>
      </c>
      <c r="KY1606" s="471">
        <v>95</v>
      </c>
      <c r="KZ1606" s="471">
        <v>68</v>
      </c>
      <c r="LA1606" s="471">
        <v>36</v>
      </c>
      <c r="LB1606" s="471">
        <v>13</v>
      </c>
      <c r="LC1606" s="471">
        <v>4</v>
      </c>
      <c r="LD1606" s="471">
        <v>3</v>
      </c>
      <c r="LE1606" s="471">
        <v>0</v>
      </c>
      <c r="LF1606" s="496">
        <v>295</v>
      </c>
      <c r="LG1606" s="262"/>
      <c r="LH1606" s="262"/>
      <c r="LI1606" s="262"/>
      <c r="LJ1606" s="262"/>
      <c r="LK1606" s="262"/>
      <c r="LL1606" s="262"/>
      <c r="LM1606" s="262"/>
      <c r="LN1606" s="262"/>
      <c r="LO1606" s="262"/>
      <c r="LP1606" s="262"/>
      <c r="LQ1606" s="262"/>
      <c r="LR1606" s="262"/>
      <c r="LS1606" s="262"/>
      <c r="LT1606" s="262"/>
      <c r="LU1606" s="262"/>
      <c r="LV1606" s="262"/>
      <c r="LW1606" s="262"/>
      <c r="LX1606" s="262"/>
      <c r="LY1606" s="262"/>
      <c r="LZ1606" s="262"/>
      <c r="MA1606" s="262"/>
      <c r="MB1606" s="262"/>
      <c r="MC1606" s="262"/>
      <c r="MD1606" s="262"/>
      <c r="ME1606" s="262"/>
      <c r="MF1606" s="262"/>
      <c r="MG1606" s="262"/>
      <c r="MH1606" s="262"/>
      <c r="MI1606" s="262"/>
      <c r="MJ1606" s="262"/>
      <c r="MK1606" s="262"/>
      <c r="ML1606" s="262"/>
      <c r="MM1606" s="262"/>
      <c r="MN1606" s="262"/>
      <c r="MO1606" s="262"/>
      <c r="MP1606" s="262"/>
      <c r="MQ1606" s="262"/>
      <c r="MR1606" s="262"/>
      <c r="MS1606" s="262"/>
      <c r="MT1606" s="262"/>
      <c r="MU1606" s="262"/>
    </row>
    <row r="1607" spans="1:359" x14ac:dyDescent="0.2">
      <c r="A1607" s="241" t="s">
        <v>610</v>
      </c>
      <c r="B1607" s="476" t="s">
        <v>1161</v>
      </c>
      <c r="C1607" s="326" t="s">
        <v>782</v>
      </c>
      <c r="D1607" s="283" t="s">
        <v>611</v>
      </c>
      <c r="E1607" s="503">
        <v>0</v>
      </c>
      <c r="F1607" s="471">
        <v>225</v>
      </c>
      <c r="G1607" s="471">
        <v>201</v>
      </c>
      <c r="H1607" s="471">
        <v>123</v>
      </c>
      <c r="I1607" s="471">
        <v>68</v>
      </c>
      <c r="J1607" s="471">
        <v>27</v>
      </c>
      <c r="K1607" s="471">
        <v>17</v>
      </c>
      <c r="L1607" s="471">
        <v>8</v>
      </c>
      <c r="M1607" s="471">
        <v>1</v>
      </c>
      <c r="N1607" s="496">
        <v>670</v>
      </c>
      <c r="O1607" s="503">
        <v>10</v>
      </c>
      <c r="P1607" s="471">
        <v>0</v>
      </c>
      <c r="Q1607" s="471">
        <v>0</v>
      </c>
      <c r="R1607" s="471">
        <v>0</v>
      </c>
      <c r="S1607" s="471">
        <v>0</v>
      </c>
      <c r="T1607" s="471">
        <v>0</v>
      </c>
      <c r="U1607" s="471">
        <v>0</v>
      </c>
      <c r="V1607" s="471">
        <v>0</v>
      </c>
      <c r="W1607" s="471">
        <v>0</v>
      </c>
      <c r="X1607" s="496">
        <v>0</v>
      </c>
      <c r="Y1607" s="503">
        <v>25</v>
      </c>
      <c r="Z1607" s="471">
        <v>0</v>
      </c>
      <c r="AA1607" s="471">
        <v>0</v>
      </c>
      <c r="AB1607" s="471">
        <v>0</v>
      </c>
      <c r="AC1607" s="471">
        <v>0</v>
      </c>
      <c r="AD1607" s="471">
        <v>0</v>
      </c>
      <c r="AE1607" s="471">
        <v>0</v>
      </c>
      <c r="AF1607" s="471">
        <v>0</v>
      </c>
      <c r="AG1607" s="471">
        <v>0</v>
      </c>
      <c r="AH1607" s="496">
        <v>0</v>
      </c>
      <c r="AI1607" s="503">
        <v>50</v>
      </c>
      <c r="AJ1607" s="471">
        <v>0</v>
      </c>
      <c r="AK1607" s="471">
        <v>0</v>
      </c>
      <c r="AL1607" s="471">
        <v>0</v>
      </c>
      <c r="AM1607" s="471">
        <v>0</v>
      </c>
      <c r="AN1607" s="471">
        <v>0</v>
      </c>
      <c r="AO1607" s="471">
        <v>0</v>
      </c>
      <c r="AP1607" s="471">
        <v>0</v>
      </c>
      <c r="AQ1607" s="471">
        <v>0</v>
      </c>
      <c r="AR1607" s="496">
        <v>0</v>
      </c>
      <c r="AS1607" s="503">
        <v>100</v>
      </c>
      <c r="AT1607" s="471">
        <v>16</v>
      </c>
      <c r="AU1607" s="471">
        <v>13</v>
      </c>
      <c r="AV1607" s="471">
        <v>9</v>
      </c>
      <c r="AW1607" s="471">
        <v>5</v>
      </c>
      <c r="AX1607" s="471">
        <v>2</v>
      </c>
      <c r="AY1607" s="471">
        <v>0</v>
      </c>
      <c r="AZ1607" s="471">
        <v>0</v>
      </c>
      <c r="BA1607" s="471">
        <v>0</v>
      </c>
      <c r="BB1607" s="496">
        <v>45</v>
      </c>
      <c r="BC1607" s="503">
        <v>0</v>
      </c>
      <c r="BD1607" s="471">
        <v>0</v>
      </c>
      <c r="BE1607" s="471">
        <v>0</v>
      </c>
      <c r="BF1607" s="471">
        <v>0</v>
      </c>
      <c r="BG1607" s="471">
        <v>0</v>
      </c>
      <c r="BH1607" s="471">
        <v>0</v>
      </c>
      <c r="BI1607" s="471">
        <v>0</v>
      </c>
      <c r="BJ1607" s="471">
        <v>0</v>
      </c>
      <c r="BK1607" s="471">
        <v>0</v>
      </c>
      <c r="BL1607" s="496">
        <v>0</v>
      </c>
      <c r="BM1607" s="471">
        <v>16</v>
      </c>
      <c r="BN1607" s="471">
        <v>13</v>
      </c>
      <c r="BO1607" s="471">
        <v>9</v>
      </c>
      <c r="BP1607" s="471">
        <v>5</v>
      </c>
      <c r="BQ1607" s="471">
        <v>2</v>
      </c>
      <c r="BR1607" s="471">
        <v>0</v>
      </c>
      <c r="BS1607" s="471">
        <v>0</v>
      </c>
      <c r="BT1607" s="471">
        <v>0</v>
      </c>
      <c r="BU1607" s="496">
        <v>45</v>
      </c>
      <c r="BV1607" s="471">
        <v>241</v>
      </c>
      <c r="BW1607" s="471">
        <v>214</v>
      </c>
      <c r="BX1607" s="471">
        <v>132</v>
      </c>
      <c r="BY1607" s="471">
        <v>73</v>
      </c>
      <c r="BZ1607" s="471">
        <v>29</v>
      </c>
      <c r="CA1607" s="471">
        <v>17</v>
      </c>
      <c r="CB1607" s="471">
        <v>8</v>
      </c>
      <c r="CC1607" s="471">
        <v>1</v>
      </c>
      <c r="CD1607" s="496">
        <v>715</v>
      </c>
      <c r="CE1607" s="503">
        <v>10</v>
      </c>
      <c r="CF1607" s="471">
        <v>0</v>
      </c>
      <c r="CG1607" s="471">
        <v>0</v>
      </c>
      <c r="CH1607" s="471">
        <v>0</v>
      </c>
      <c r="CI1607" s="471">
        <v>0</v>
      </c>
      <c r="CJ1607" s="471">
        <v>0</v>
      </c>
      <c r="CK1607" s="471">
        <v>0</v>
      </c>
      <c r="CL1607" s="471">
        <v>0</v>
      </c>
      <c r="CM1607" s="471">
        <v>0</v>
      </c>
      <c r="CN1607" s="496">
        <v>0</v>
      </c>
      <c r="CO1607" s="503">
        <v>25</v>
      </c>
      <c r="CP1607" s="471">
        <v>0</v>
      </c>
      <c r="CQ1607" s="471">
        <v>0</v>
      </c>
      <c r="CR1607" s="471">
        <v>0</v>
      </c>
      <c r="CS1607" s="471">
        <v>0</v>
      </c>
      <c r="CT1607" s="471">
        <v>0</v>
      </c>
      <c r="CU1607" s="471">
        <v>0</v>
      </c>
      <c r="CV1607" s="471">
        <v>0</v>
      </c>
      <c r="CW1607" s="471">
        <v>0</v>
      </c>
      <c r="CX1607" s="496">
        <v>0</v>
      </c>
      <c r="CY1607" s="503">
        <v>50</v>
      </c>
      <c r="CZ1607" s="471">
        <v>0</v>
      </c>
      <c r="DA1607" s="471">
        <v>0</v>
      </c>
      <c r="DB1607" s="471">
        <v>0</v>
      </c>
      <c r="DC1607" s="471">
        <v>0</v>
      </c>
      <c r="DD1607" s="471">
        <v>0</v>
      </c>
      <c r="DE1607" s="471">
        <v>0</v>
      </c>
      <c r="DF1607" s="471">
        <v>0</v>
      </c>
      <c r="DG1607" s="471">
        <v>0</v>
      </c>
      <c r="DH1607" s="496">
        <v>0</v>
      </c>
      <c r="DI1607" s="503">
        <v>100</v>
      </c>
      <c r="DJ1607" s="471">
        <v>15</v>
      </c>
      <c r="DK1607" s="471">
        <v>9</v>
      </c>
      <c r="DL1607" s="471">
        <v>7</v>
      </c>
      <c r="DM1607" s="471">
        <v>2</v>
      </c>
      <c r="DN1607" s="471">
        <v>1</v>
      </c>
      <c r="DO1607" s="471">
        <v>2</v>
      </c>
      <c r="DP1607" s="471">
        <v>1</v>
      </c>
      <c r="DQ1607" s="471">
        <v>0</v>
      </c>
      <c r="DR1607" s="496">
        <v>37</v>
      </c>
      <c r="DS1607" s="503">
        <v>0</v>
      </c>
      <c r="DT1607" s="471">
        <v>0</v>
      </c>
      <c r="DU1607" s="471">
        <v>0</v>
      </c>
      <c r="DV1607" s="471">
        <v>0</v>
      </c>
      <c r="DW1607" s="471">
        <v>0</v>
      </c>
      <c r="DX1607" s="471">
        <v>0</v>
      </c>
      <c r="DY1607" s="471">
        <v>0</v>
      </c>
      <c r="DZ1607" s="471">
        <v>0</v>
      </c>
      <c r="EA1607" s="471">
        <v>0</v>
      </c>
      <c r="EB1607" s="496">
        <v>0</v>
      </c>
      <c r="EC1607" s="471">
        <v>15</v>
      </c>
      <c r="ED1607" s="471">
        <v>9</v>
      </c>
      <c r="EE1607" s="471">
        <v>7</v>
      </c>
      <c r="EF1607" s="471">
        <v>2</v>
      </c>
      <c r="EG1607" s="471">
        <v>1</v>
      </c>
      <c r="EH1607" s="471">
        <v>2</v>
      </c>
      <c r="EI1607" s="471">
        <v>1</v>
      </c>
      <c r="EJ1607" s="471">
        <v>0</v>
      </c>
      <c r="EK1607" s="496">
        <v>37</v>
      </c>
      <c r="EL1607" s="518">
        <v>50</v>
      </c>
      <c r="EM1607" s="471">
        <v>0</v>
      </c>
      <c r="EN1607" s="471">
        <v>0</v>
      </c>
      <c r="EO1607" s="471">
        <v>0</v>
      </c>
      <c r="EP1607" s="471">
        <v>0</v>
      </c>
      <c r="EQ1607" s="471">
        <v>0</v>
      </c>
      <c r="ER1607" s="471">
        <v>0</v>
      </c>
      <c r="ES1607" s="471">
        <v>0</v>
      </c>
      <c r="ET1607" s="471">
        <v>0</v>
      </c>
      <c r="EU1607" s="496">
        <v>0</v>
      </c>
      <c r="EV1607" s="503">
        <v>100</v>
      </c>
      <c r="EW1607" s="471">
        <v>0</v>
      </c>
      <c r="EX1607" s="471">
        <v>7</v>
      </c>
      <c r="EY1607" s="471">
        <v>1</v>
      </c>
      <c r="EZ1607" s="471">
        <v>1</v>
      </c>
      <c r="FA1607" s="471">
        <v>0</v>
      </c>
      <c r="FB1607" s="471">
        <v>0</v>
      </c>
      <c r="FC1607" s="471">
        <v>0</v>
      </c>
      <c r="FD1607" s="471">
        <v>0</v>
      </c>
      <c r="FE1607" s="496">
        <v>9</v>
      </c>
      <c r="FF1607" s="503">
        <v>150</v>
      </c>
      <c r="FG1607" s="471">
        <v>0</v>
      </c>
      <c r="FH1607" s="471">
        <v>0</v>
      </c>
      <c r="FI1607" s="471">
        <v>0</v>
      </c>
      <c r="FJ1607" s="471">
        <v>0</v>
      </c>
      <c r="FK1607" s="471">
        <v>0</v>
      </c>
      <c r="FL1607" s="471">
        <v>0</v>
      </c>
      <c r="FM1607" s="471">
        <v>0</v>
      </c>
      <c r="FN1607" s="471">
        <v>0</v>
      </c>
      <c r="FO1607" s="496">
        <v>0</v>
      </c>
      <c r="FP1607" s="503">
        <v>200</v>
      </c>
      <c r="FQ1607" s="471">
        <v>0</v>
      </c>
      <c r="FR1607" s="471">
        <v>0</v>
      </c>
      <c r="FS1607" s="471">
        <v>0</v>
      </c>
      <c r="FT1607" s="471">
        <v>0</v>
      </c>
      <c r="FU1607" s="471">
        <v>1</v>
      </c>
      <c r="FV1607" s="471">
        <v>0</v>
      </c>
      <c r="FW1607" s="471">
        <v>0</v>
      </c>
      <c r="FX1607" s="471">
        <v>0</v>
      </c>
      <c r="FY1607" s="496">
        <v>1</v>
      </c>
      <c r="FZ1607" s="503">
        <v>0</v>
      </c>
      <c r="GA1607" s="471">
        <v>0</v>
      </c>
      <c r="GB1607" s="471">
        <v>0</v>
      </c>
      <c r="GC1607" s="471">
        <v>0</v>
      </c>
      <c r="GD1607" s="471">
        <v>0</v>
      </c>
      <c r="GE1607" s="471">
        <v>0</v>
      </c>
      <c r="GF1607" s="471">
        <v>0</v>
      </c>
      <c r="GG1607" s="471">
        <v>0</v>
      </c>
      <c r="GH1607" s="471">
        <v>0</v>
      </c>
      <c r="GI1607" s="496">
        <v>0</v>
      </c>
      <c r="GJ1607" s="471">
        <v>0</v>
      </c>
      <c r="GK1607" s="471">
        <v>7</v>
      </c>
      <c r="GL1607" s="471">
        <v>1</v>
      </c>
      <c r="GM1607" s="471">
        <v>1</v>
      </c>
      <c r="GN1607" s="471">
        <v>1</v>
      </c>
      <c r="GO1607" s="471">
        <v>0</v>
      </c>
      <c r="GP1607" s="471">
        <v>0</v>
      </c>
      <c r="GQ1607" s="471">
        <v>0</v>
      </c>
      <c r="GR1607" s="496">
        <v>10</v>
      </c>
      <c r="GS1607" s="503">
        <v>100</v>
      </c>
      <c r="GT1607" s="471">
        <v>0</v>
      </c>
      <c r="GU1607" s="471">
        <v>0</v>
      </c>
      <c r="GV1607" s="471">
        <v>0</v>
      </c>
      <c r="GW1607" s="471">
        <v>0</v>
      </c>
      <c r="GX1607" s="471">
        <v>0</v>
      </c>
      <c r="GY1607" s="471">
        <v>0</v>
      </c>
      <c r="GZ1607" s="471">
        <v>0</v>
      </c>
      <c r="HA1607" s="471">
        <v>0</v>
      </c>
      <c r="HB1607" s="496">
        <v>0</v>
      </c>
      <c r="HC1607" s="503">
        <v>150</v>
      </c>
      <c r="HD1607" s="471">
        <v>0</v>
      </c>
      <c r="HE1607" s="471">
        <v>0</v>
      </c>
      <c r="HF1607" s="471">
        <v>0</v>
      </c>
      <c r="HG1607" s="471">
        <v>0</v>
      </c>
      <c r="HH1607" s="471">
        <v>0</v>
      </c>
      <c r="HI1607" s="471">
        <v>0</v>
      </c>
      <c r="HJ1607" s="471">
        <v>0</v>
      </c>
      <c r="HK1607" s="471">
        <v>0</v>
      </c>
      <c r="HL1607" s="496">
        <v>0</v>
      </c>
      <c r="HM1607" s="503">
        <v>200</v>
      </c>
      <c r="HN1607" s="471">
        <v>0</v>
      </c>
      <c r="HO1607" s="471">
        <v>0</v>
      </c>
      <c r="HP1607" s="471">
        <v>0</v>
      </c>
      <c r="HQ1607" s="471">
        <v>0</v>
      </c>
      <c r="HR1607" s="471">
        <v>0</v>
      </c>
      <c r="HS1607" s="471">
        <v>0</v>
      </c>
      <c r="HT1607" s="471">
        <v>0</v>
      </c>
      <c r="HU1607" s="471">
        <v>0</v>
      </c>
      <c r="HV1607" s="496">
        <v>0</v>
      </c>
      <c r="HW1607" s="503">
        <v>250</v>
      </c>
      <c r="HX1607" s="471">
        <v>0</v>
      </c>
      <c r="HY1607" s="471">
        <v>0</v>
      </c>
      <c r="HZ1607" s="471">
        <v>0</v>
      </c>
      <c r="IA1607" s="471">
        <v>0</v>
      </c>
      <c r="IB1607" s="471">
        <v>0</v>
      </c>
      <c r="IC1607" s="471">
        <v>0</v>
      </c>
      <c r="ID1607" s="471">
        <v>0</v>
      </c>
      <c r="IE1607" s="471">
        <v>0</v>
      </c>
      <c r="IF1607" s="496">
        <v>0</v>
      </c>
      <c r="IG1607" s="503">
        <v>300</v>
      </c>
      <c r="IH1607" s="471">
        <v>0</v>
      </c>
      <c r="II1607" s="471">
        <v>0</v>
      </c>
      <c r="IJ1607" s="471">
        <v>0</v>
      </c>
      <c r="IK1607" s="471">
        <v>0</v>
      </c>
      <c r="IL1607" s="471">
        <v>0</v>
      </c>
      <c r="IM1607" s="471">
        <v>0</v>
      </c>
      <c r="IN1607" s="471">
        <v>0</v>
      </c>
      <c r="IO1607" s="471">
        <v>0</v>
      </c>
      <c r="IP1607" s="496">
        <v>0</v>
      </c>
      <c r="IQ1607" s="503">
        <v>0</v>
      </c>
      <c r="IR1607" s="471">
        <v>0</v>
      </c>
      <c r="IS1607" s="471">
        <v>0</v>
      </c>
      <c r="IT1607" s="471">
        <v>0</v>
      </c>
      <c r="IU1607" s="471">
        <v>0</v>
      </c>
      <c r="IV1607" s="471">
        <v>0</v>
      </c>
      <c r="IW1607" s="471">
        <v>0</v>
      </c>
      <c r="IX1607" s="471">
        <v>0</v>
      </c>
      <c r="IY1607" s="471">
        <v>0</v>
      </c>
      <c r="IZ1607" s="496">
        <v>0</v>
      </c>
      <c r="JA1607" s="471">
        <v>0</v>
      </c>
      <c r="JB1607" s="471">
        <v>0</v>
      </c>
      <c r="JC1607" s="471">
        <v>0</v>
      </c>
      <c r="JD1607" s="471">
        <v>0</v>
      </c>
      <c r="JE1607" s="471">
        <v>0</v>
      </c>
      <c r="JF1607" s="471">
        <v>0</v>
      </c>
      <c r="JG1607" s="471">
        <v>0</v>
      </c>
      <c r="JH1607" s="471">
        <v>0</v>
      </c>
      <c r="JI1607" s="471">
        <v>0</v>
      </c>
      <c r="JJ1607" s="503">
        <v>0</v>
      </c>
      <c r="JK1607" s="471">
        <v>67</v>
      </c>
      <c r="JL1607" s="471">
        <v>100</v>
      </c>
      <c r="JM1607" s="471">
        <v>109</v>
      </c>
      <c r="JN1607" s="471">
        <v>87</v>
      </c>
      <c r="JO1607" s="471">
        <v>58</v>
      </c>
      <c r="JP1607" s="471">
        <v>23</v>
      </c>
      <c r="JQ1607" s="471">
        <v>9</v>
      </c>
      <c r="JR1607" s="471">
        <v>2</v>
      </c>
      <c r="JS1607" s="496">
        <v>455</v>
      </c>
      <c r="JT1607" s="503">
        <v>10</v>
      </c>
      <c r="JU1607" s="471">
        <v>0</v>
      </c>
      <c r="JV1607" s="471">
        <v>0</v>
      </c>
      <c r="JW1607" s="471">
        <v>0</v>
      </c>
      <c r="JX1607" s="471">
        <v>0</v>
      </c>
      <c r="JY1607" s="471">
        <v>0</v>
      </c>
      <c r="JZ1607" s="471">
        <v>0</v>
      </c>
      <c r="KA1607" s="471">
        <v>0</v>
      </c>
      <c r="KB1607" s="471">
        <v>0</v>
      </c>
      <c r="KC1607" s="496">
        <v>0</v>
      </c>
      <c r="KD1607" s="503">
        <v>50</v>
      </c>
      <c r="KE1607" s="471">
        <v>0</v>
      </c>
      <c r="KF1607" s="471">
        <v>0</v>
      </c>
      <c r="KG1607" s="471">
        <v>0</v>
      </c>
      <c r="KH1607" s="471">
        <v>0</v>
      </c>
      <c r="KI1607" s="471">
        <v>0</v>
      </c>
      <c r="KJ1607" s="471">
        <v>0</v>
      </c>
      <c r="KK1607" s="471">
        <v>0</v>
      </c>
      <c r="KL1607" s="471">
        <v>0</v>
      </c>
      <c r="KM1607" s="496">
        <v>0</v>
      </c>
      <c r="KN1607" s="503">
        <v>0</v>
      </c>
      <c r="KO1607" s="471">
        <v>0</v>
      </c>
      <c r="KP1607" s="471">
        <v>0</v>
      </c>
      <c r="KQ1607" s="471">
        <v>0</v>
      </c>
      <c r="KR1607" s="471">
        <v>0</v>
      </c>
      <c r="KS1607" s="471">
        <v>0</v>
      </c>
      <c r="KT1607" s="471">
        <v>0</v>
      </c>
      <c r="KU1607" s="471">
        <v>0</v>
      </c>
      <c r="KV1607" s="471">
        <v>0</v>
      </c>
      <c r="KW1607" s="496">
        <v>0</v>
      </c>
      <c r="KX1607" s="471">
        <v>67</v>
      </c>
      <c r="KY1607" s="471">
        <v>100</v>
      </c>
      <c r="KZ1607" s="471">
        <v>109</v>
      </c>
      <c r="LA1607" s="471">
        <v>87</v>
      </c>
      <c r="LB1607" s="471">
        <v>58</v>
      </c>
      <c r="LC1607" s="471">
        <v>23</v>
      </c>
      <c r="LD1607" s="471">
        <v>9</v>
      </c>
      <c r="LE1607" s="471">
        <v>2</v>
      </c>
      <c r="LF1607" s="496">
        <v>455</v>
      </c>
      <c r="LG1607" s="262"/>
      <c r="LH1607" s="262"/>
      <c r="LI1607" s="262"/>
      <c r="LJ1607" s="262"/>
      <c r="LK1607" s="262"/>
      <c r="LL1607" s="262"/>
      <c r="LM1607" s="262"/>
      <c r="LN1607" s="262"/>
      <c r="LO1607" s="262"/>
      <c r="LP1607" s="262"/>
      <c r="LQ1607" s="262"/>
      <c r="LR1607" s="262"/>
      <c r="LS1607" s="262"/>
      <c r="LT1607" s="262"/>
      <c r="LU1607" s="262"/>
      <c r="LV1607" s="262"/>
      <c r="LW1607" s="262"/>
      <c r="LX1607" s="262"/>
      <c r="LY1607" s="262"/>
      <c r="LZ1607" s="262"/>
      <c r="MA1607" s="262"/>
      <c r="MB1607" s="262"/>
      <c r="MC1607" s="262"/>
      <c r="MD1607" s="262"/>
      <c r="ME1607" s="262"/>
      <c r="MF1607" s="262"/>
      <c r="MG1607" s="262"/>
      <c r="MH1607" s="262"/>
      <c r="MI1607" s="262"/>
      <c r="MJ1607" s="262"/>
      <c r="MK1607" s="262"/>
      <c r="ML1607" s="262"/>
      <c r="MM1607" s="262"/>
      <c r="MN1607" s="262"/>
      <c r="MO1607" s="262"/>
      <c r="MP1607" s="262"/>
      <c r="MQ1607" s="262"/>
      <c r="MR1607" s="262"/>
      <c r="MS1607" s="262"/>
      <c r="MT1607" s="262"/>
      <c r="MU1607" s="262"/>
    </row>
    <row r="1608" spans="1:359" x14ac:dyDescent="0.2">
      <c r="A1608" s="241" t="s">
        <v>612</v>
      </c>
      <c r="B1608" s="476" t="s">
        <v>1162</v>
      </c>
      <c r="C1608" s="326" t="s">
        <v>807</v>
      </c>
      <c r="D1608" s="283" t="s">
        <v>613</v>
      </c>
      <c r="E1608" s="503">
        <v>0</v>
      </c>
      <c r="F1608" s="471">
        <v>154</v>
      </c>
      <c r="G1608" s="471">
        <v>133</v>
      </c>
      <c r="H1608" s="471">
        <v>133</v>
      </c>
      <c r="I1608" s="471">
        <v>66</v>
      </c>
      <c r="J1608" s="471">
        <v>63</v>
      </c>
      <c r="K1608" s="471">
        <v>24</v>
      </c>
      <c r="L1608" s="471">
        <v>34</v>
      </c>
      <c r="M1608" s="471">
        <v>2</v>
      </c>
      <c r="N1608" s="496">
        <v>609</v>
      </c>
      <c r="O1608" s="503">
        <v>10</v>
      </c>
      <c r="P1608" s="471">
        <v>0</v>
      </c>
      <c r="Q1608" s="471">
        <v>0</v>
      </c>
      <c r="R1608" s="471">
        <v>0</v>
      </c>
      <c r="S1608" s="471">
        <v>0</v>
      </c>
      <c r="T1608" s="471">
        <v>0</v>
      </c>
      <c r="U1608" s="471">
        <v>0</v>
      </c>
      <c r="V1608" s="471">
        <v>0</v>
      </c>
      <c r="W1608" s="471">
        <v>0</v>
      </c>
      <c r="X1608" s="496">
        <v>0</v>
      </c>
      <c r="Y1608" s="503">
        <v>25</v>
      </c>
      <c r="Z1608" s="471">
        <v>0</v>
      </c>
      <c r="AA1608" s="471">
        <v>0</v>
      </c>
      <c r="AB1608" s="471">
        <v>0</v>
      </c>
      <c r="AC1608" s="471">
        <v>0</v>
      </c>
      <c r="AD1608" s="471">
        <v>0</v>
      </c>
      <c r="AE1608" s="471">
        <v>0</v>
      </c>
      <c r="AF1608" s="471">
        <v>0</v>
      </c>
      <c r="AG1608" s="471">
        <v>0</v>
      </c>
      <c r="AH1608" s="496">
        <v>0</v>
      </c>
      <c r="AI1608" s="503">
        <v>50</v>
      </c>
      <c r="AJ1608" s="471">
        <v>0</v>
      </c>
      <c r="AK1608" s="471">
        <v>0</v>
      </c>
      <c r="AL1608" s="471">
        <v>0</v>
      </c>
      <c r="AM1608" s="471">
        <v>0</v>
      </c>
      <c r="AN1608" s="471">
        <v>0</v>
      </c>
      <c r="AO1608" s="471">
        <v>0</v>
      </c>
      <c r="AP1608" s="471">
        <v>0</v>
      </c>
      <c r="AQ1608" s="471">
        <v>0</v>
      </c>
      <c r="AR1608" s="496">
        <v>0</v>
      </c>
      <c r="AS1608" s="503">
        <v>100</v>
      </c>
      <c r="AT1608" s="471">
        <v>5</v>
      </c>
      <c r="AU1608" s="471">
        <v>11</v>
      </c>
      <c r="AV1608" s="471">
        <v>9</v>
      </c>
      <c r="AW1608" s="471">
        <v>13</v>
      </c>
      <c r="AX1608" s="471">
        <v>10</v>
      </c>
      <c r="AY1608" s="471">
        <v>6</v>
      </c>
      <c r="AZ1608" s="471">
        <v>7</v>
      </c>
      <c r="BA1608" s="471">
        <v>0</v>
      </c>
      <c r="BB1608" s="496">
        <v>61</v>
      </c>
      <c r="BC1608" s="503">
        <v>0</v>
      </c>
      <c r="BD1608" s="471">
        <v>0</v>
      </c>
      <c r="BE1608" s="471">
        <v>0</v>
      </c>
      <c r="BF1608" s="471">
        <v>0</v>
      </c>
      <c r="BG1608" s="471">
        <v>0</v>
      </c>
      <c r="BH1608" s="471">
        <v>0</v>
      </c>
      <c r="BI1608" s="471">
        <v>0</v>
      </c>
      <c r="BJ1608" s="471">
        <v>0</v>
      </c>
      <c r="BK1608" s="471">
        <v>0</v>
      </c>
      <c r="BL1608" s="496">
        <v>0</v>
      </c>
      <c r="BM1608" s="471">
        <v>5</v>
      </c>
      <c r="BN1608" s="471">
        <v>11</v>
      </c>
      <c r="BO1608" s="471">
        <v>9</v>
      </c>
      <c r="BP1608" s="471">
        <v>13</v>
      </c>
      <c r="BQ1608" s="471">
        <v>10</v>
      </c>
      <c r="BR1608" s="471">
        <v>6</v>
      </c>
      <c r="BS1608" s="471">
        <v>7</v>
      </c>
      <c r="BT1608" s="471">
        <v>0</v>
      </c>
      <c r="BU1608" s="496">
        <v>61</v>
      </c>
      <c r="BV1608" s="471">
        <v>159</v>
      </c>
      <c r="BW1608" s="471">
        <v>144</v>
      </c>
      <c r="BX1608" s="471">
        <v>142</v>
      </c>
      <c r="BY1608" s="471">
        <v>79</v>
      </c>
      <c r="BZ1608" s="471">
        <v>73</v>
      </c>
      <c r="CA1608" s="471">
        <v>30</v>
      </c>
      <c r="CB1608" s="471">
        <v>41</v>
      </c>
      <c r="CC1608" s="471">
        <v>2</v>
      </c>
      <c r="CD1608" s="496">
        <v>670</v>
      </c>
      <c r="CE1608" s="503">
        <v>10</v>
      </c>
      <c r="CF1608" s="471">
        <v>0</v>
      </c>
      <c r="CG1608" s="471">
        <v>0</v>
      </c>
      <c r="CH1608" s="471">
        <v>0</v>
      </c>
      <c r="CI1608" s="471">
        <v>0</v>
      </c>
      <c r="CJ1608" s="471">
        <v>0</v>
      </c>
      <c r="CK1608" s="471">
        <v>0</v>
      </c>
      <c r="CL1608" s="471">
        <v>0</v>
      </c>
      <c r="CM1608" s="471">
        <v>0</v>
      </c>
      <c r="CN1608" s="496">
        <v>0</v>
      </c>
      <c r="CO1608" s="503">
        <v>25</v>
      </c>
      <c r="CP1608" s="471">
        <v>0</v>
      </c>
      <c r="CQ1608" s="471">
        <v>0</v>
      </c>
      <c r="CR1608" s="471">
        <v>0</v>
      </c>
      <c r="CS1608" s="471">
        <v>0</v>
      </c>
      <c r="CT1608" s="471">
        <v>0</v>
      </c>
      <c r="CU1608" s="471">
        <v>0</v>
      </c>
      <c r="CV1608" s="471">
        <v>0</v>
      </c>
      <c r="CW1608" s="471">
        <v>0</v>
      </c>
      <c r="CX1608" s="496">
        <v>0</v>
      </c>
      <c r="CY1608" s="503">
        <v>50</v>
      </c>
      <c r="CZ1608" s="471">
        <v>0</v>
      </c>
      <c r="DA1608" s="471">
        <v>0</v>
      </c>
      <c r="DB1608" s="471">
        <v>0</v>
      </c>
      <c r="DC1608" s="471">
        <v>0</v>
      </c>
      <c r="DD1608" s="471">
        <v>0</v>
      </c>
      <c r="DE1608" s="471">
        <v>0</v>
      </c>
      <c r="DF1608" s="471">
        <v>0</v>
      </c>
      <c r="DG1608" s="471">
        <v>0</v>
      </c>
      <c r="DH1608" s="496">
        <v>0</v>
      </c>
      <c r="DI1608" s="503">
        <v>100</v>
      </c>
      <c r="DJ1608" s="471">
        <v>26</v>
      </c>
      <c r="DK1608" s="471">
        <v>11</v>
      </c>
      <c r="DL1608" s="471">
        <v>12</v>
      </c>
      <c r="DM1608" s="471">
        <v>12</v>
      </c>
      <c r="DN1608" s="471">
        <v>46</v>
      </c>
      <c r="DO1608" s="471">
        <v>20</v>
      </c>
      <c r="DP1608" s="471">
        <v>5</v>
      </c>
      <c r="DQ1608" s="471">
        <v>0</v>
      </c>
      <c r="DR1608" s="496">
        <v>132</v>
      </c>
      <c r="DS1608" s="503">
        <v>0</v>
      </c>
      <c r="DT1608" s="471">
        <v>0</v>
      </c>
      <c r="DU1608" s="471">
        <v>0</v>
      </c>
      <c r="DV1608" s="471">
        <v>0</v>
      </c>
      <c r="DW1608" s="471">
        <v>0</v>
      </c>
      <c r="DX1608" s="471">
        <v>0</v>
      </c>
      <c r="DY1608" s="471">
        <v>0</v>
      </c>
      <c r="DZ1608" s="471">
        <v>0</v>
      </c>
      <c r="EA1608" s="471">
        <v>0</v>
      </c>
      <c r="EB1608" s="496">
        <v>0</v>
      </c>
      <c r="EC1608" s="471">
        <v>26</v>
      </c>
      <c r="ED1608" s="471">
        <v>11</v>
      </c>
      <c r="EE1608" s="471">
        <v>12</v>
      </c>
      <c r="EF1608" s="471">
        <v>12</v>
      </c>
      <c r="EG1608" s="471">
        <v>46</v>
      </c>
      <c r="EH1608" s="471">
        <v>20</v>
      </c>
      <c r="EI1608" s="471">
        <v>5</v>
      </c>
      <c r="EJ1608" s="471">
        <v>0</v>
      </c>
      <c r="EK1608" s="496">
        <v>132</v>
      </c>
      <c r="EL1608" s="518">
        <v>50</v>
      </c>
      <c r="EM1608" s="471">
        <v>0</v>
      </c>
      <c r="EN1608" s="471">
        <v>0</v>
      </c>
      <c r="EO1608" s="471">
        <v>0</v>
      </c>
      <c r="EP1608" s="471">
        <v>0</v>
      </c>
      <c r="EQ1608" s="471">
        <v>0</v>
      </c>
      <c r="ER1608" s="471">
        <v>0</v>
      </c>
      <c r="ES1608" s="471">
        <v>0</v>
      </c>
      <c r="ET1608" s="471">
        <v>0</v>
      </c>
      <c r="EU1608" s="496">
        <v>0</v>
      </c>
      <c r="EV1608" s="503">
        <v>100</v>
      </c>
      <c r="EW1608" s="471">
        <v>8</v>
      </c>
      <c r="EX1608" s="471">
        <v>10</v>
      </c>
      <c r="EY1608" s="471">
        <v>2</v>
      </c>
      <c r="EZ1608" s="471">
        <v>4</v>
      </c>
      <c r="FA1608" s="471">
        <v>2</v>
      </c>
      <c r="FB1608" s="471">
        <v>2</v>
      </c>
      <c r="FC1608" s="471">
        <v>1</v>
      </c>
      <c r="FD1608" s="471">
        <v>0</v>
      </c>
      <c r="FE1608" s="496">
        <v>29</v>
      </c>
      <c r="FF1608" s="503">
        <v>150</v>
      </c>
      <c r="FG1608" s="471">
        <v>0</v>
      </c>
      <c r="FH1608" s="471">
        <v>0</v>
      </c>
      <c r="FI1608" s="471">
        <v>0</v>
      </c>
      <c r="FJ1608" s="471">
        <v>0</v>
      </c>
      <c r="FK1608" s="471">
        <v>0</v>
      </c>
      <c r="FL1608" s="471">
        <v>0</v>
      </c>
      <c r="FM1608" s="471">
        <v>0</v>
      </c>
      <c r="FN1608" s="471">
        <v>0</v>
      </c>
      <c r="FO1608" s="496">
        <v>0</v>
      </c>
      <c r="FP1608" s="503">
        <v>200</v>
      </c>
      <c r="FQ1608" s="471">
        <v>0</v>
      </c>
      <c r="FR1608" s="471">
        <v>0</v>
      </c>
      <c r="FS1608" s="471">
        <v>0</v>
      </c>
      <c r="FT1608" s="471">
        <v>0</v>
      </c>
      <c r="FU1608" s="471">
        <v>0</v>
      </c>
      <c r="FV1608" s="471">
        <v>0</v>
      </c>
      <c r="FW1608" s="471">
        <v>0</v>
      </c>
      <c r="FX1608" s="471">
        <v>0</v>
      </c>
      <c r="FY1608" s="496">
        <v>0</v>
      </c>
      <c r="FZ1608" s="503">
        <v>0</v>
      </c>
      <c r="GA1608" s="471">
        <v>0</v>
      </c>
      <c r="GB1608" s="471">
        <v>0</v>
      </c>
      <c r="GC1608" s="471">
        <v>0</v>
      </c>
      <c r="GD1608" s="471">
        <v>0</v>
      </c>
      <c r="GE1608" s="471">
        <v>0</v>
      </c>
      <c r="GF1608" s="471">
        <v>0</v>
      </c>
      <c r="GG1608" s="471">
        <v>0</v>
      </c>
      <c r="GH1608" s="471">
        <v>0</v>
      </c>
      <c r="GI1608" s="496">
        <v>0</v>
      </c>
      <c r="GJ1608" s="471">
        <v>8</v>
      </c>
      <c r="GK1608" s="471">
        <v>10</v>
      </c>
      <c r="GL1608" s="471">
        <v>2</v>
      </c>
      <c r="GM1608" s="471">
        <v>4</v>
      </c>
      <c r="GN1608" s="471">
        <v>2</v>
      </c>
      <c r="GO1608" s="471">
        <v>2</v>
      </c>
      <c r="GP1608" s="471">
        <v>1</v>
      </c>
      <c r="GQ1608" s="471">
        <v>0</v>
      </c>
      <c r="GR1608" s="496">
        <v>29</v>
      </c>
      <c r="GS1608" s="503">
        <v>100</v>
      </c>
      <c r="GT1608" s="471">
        <v>10</v>
      </c>
      <c r="GU1608" s="471">
        <v>5</v>
      </c>
      <c r="GV1608" s="471">
        <v>2</v>
      </c>
      <c r="GW1608" s="471">
        <v>2</v>
      </c>
      <c r="GX1608" s="471">
        <v>1</v>
      </c>
      <c r="GY1608" s="471">
        <v>1</v>
      </c>
      <c r="GZ1608" s="471">
        <v>2</v>
      </c>
      <c r="HA1608" s="471">
        <v>0</v>
      </c>
      <c r="HB1608" s="496">
        <v>23</v>
      </c>
      <c r="HC1608" s="503">
        <v>150</v>
      </c>
      <c r="HD1608" s="471">
        <v>0</v>
      </c>
      <c r="HE1608" s="471">
        <v>0</v>
      </c>
      <c r="HF1608" s="471">
        <v>0</v>
      </c>
      <c r="HG1608" s="471">
        <v>0</v>
      </c>
      <c r="HH1608" s="471">
        <v>0</v>
      </c>
      <c r="HI1608" s="471">
        <v>0</v>
      </c>
      <c r="HJ1608" s="471">
        <v>0</v>
      </c>
      <c r="HK1608" s="471">
        <v>0</v>
      </c>
      <c r="HL1608" s="496">
        <v>0</v>
      </c>
      <c r="HM1608" s="503">
        <v>200</v>
      </c>
      <c r="HN1608" s="471">
        <v>0</v>
      </c>
      <c r="HO1608" s="471">
        <v>0</v>
      </c>
      <c r="HP1608" s="471">
        <v>0</v>
      </c>
      <c r="HQ1608" s="471">
        <v>0</v>
      </c>
      <c r="HR1608" s="471">
        <v>0</v>
      </c>
      <c r="HS1608" s="471">
        <v>0</v>
      </c>
      <c r="HT1608" s="471">
        <v>0</v>
      </c>
      <c r="HU1608" s="471">
        <v>0</v>
      </c>
      <c r="HV1608" s="496">
        <v>0</v>
      </c>
      <c r="HW1608" s="503">
        <v>250</v>
      </c>
      <c r="HX1608" s="471">
        <v>0</v>
      </c>
      <c r="HY1608" s="471">
        <v>0</v>
      </c>
      <c r="HZ1608" s="471">
        <v>0</v>
      </c>
      <c r="IA1608" s="471">
        <v>0</v>
      </c>
      <c r="IB1608" s="471">
        <v>0</v>
      </c>
      <c r="IC1608" s="471">
        <v>0</v>
      </c>
      <c r="ID1608" s="471">
        <v>0</v>
      </c>
      <c r="IE1608" s="471">
        <v>0</v>
      </c>
      <c r="IF1608" s="496">
        <v>0</v>
      </c>
      <c r="IG1608" s="503">
        <v>300</v>
      </c>
      <c r="IH1608" s="471">
        <v>0</v>
      </c>
      <c r="II1608" s="471">
        <v>0</v>
      </c>
      <c r="IJ1608" s="471">
        <v>0</v>
      </c>
      <c r="IK1608" s="471">
        <v>0</v>
      </c>
      <c r="IL1608" s="471">
        <v>0</v>
      </c>
      <c r="IM1608" s="471">
        <v>0</v>
      </c>
      <c r="IN1608" s="471">
        <v>0</v>
      </c>
      <c r="IO1608" s="471">
        <v>0</v>
      </c>
      <c r="IP1608" s="496">
        <v>0</v>
      </c>
      <c r="IQ1608" s="503">
        <v>0</v>
      </c>
      <c r="IR1608" s="471">
        <v>0</v>
      </c>
      <c r="IS1608" s="471">
        <v>0</v>
      </c>
      <c r="IT1608" s="471">
        <v>0</v>
      </c>
      <c r="IU1608" s="471">
        <v>0</v>
      </c>
      <c r="IV1608" s="471">
        <v>0</v>
      </c>
      <c r="IW1608" s="471">
        <v>0</v>
      </c>
      <c r="IX1608" s="471">
        <v>0</v>
      </c>
      <c r="IY1608" s="471">
        <v>0</v>
      </c>
      <c r="IZ1608" s="496">
        <v>0</v>
      </c>
      <c r="JA1608" s="471">
        <v>10</v>
      </c>
      <c r="JB1608" s="471">
        <v>5</v>
      </c>
      <c r="JC1608" s="471">
        <v>2</v>
      </c>
      <c r="JD1608" s="471">
        <v>2</v>
      </c>
      <c r="JE1608" s="471">
        <v>1</v>
      </c>
      <c r="JF1608" s="471">
        <v>1</v>
      </c>
      <c r="JG1608" s="471">
        <v>2</v>
      </c>
      <c r="JH1608" s="471">
        <v>0</v>
      </c>
      <c r="JI1608" s="471">
        <v>23</v>
      </c>
      <c r="JJ1608" s="503">
        <v>0</v>
      </c>
      <c r="JK1608" s="471">
        <v>99</v>
      </c>
      <c r="JL1608" s="471">
        <v>58</v>
      </c>
      <c r="JM1608" s="471">
        <v>98</v>
      </c>
      <c r="JN1608" s="471">
        <v>76</v>
      </c>
      <c r="JO1608" s="471">
        <v>52</v>
      </c>
      <c r="JP1608" s="471">
        <v>37</v>
      </c>
      <c r="JQ1608" s="471">
        <v>50</v>
      </c>
      <c r="JR1608" s="471">
        <v>7</v>
      </c>
      <c r="JS1608" s="496">
        <v>477</v>
      </c>
      <c r="JT1608" s="503">
        <v>10</v>
      </c>
      <c r="JU1608" s="471">
        <v>0</v>
      </c>
      <c r="JV1608" s="471">
        <v>0</v>
      </c>
      <c r="JW1608" s="471">
        <v>0</v>
      </c>
      <c r="JX1608" s="471">
        <v>0</v>
      </c>
      <c r="JY1608" s="471">
        <v>0</v>
      </c>
      <c r="JZ1608" s="471">
        <v>0</v>
      </c>
      <c r="KA1608" s="471">
        <v>0</v>
      </c>
      <c r="KB1608" s="471">
        <v>0</v>
      </c>
      <c r="KC1608" s="496">
        <v>0</v>
      </c>
      <c r="KD1608" s="503">
        <v>50</v>
      </c>
      <c r="KE1608" s="471">
        <v>2</v>
      </c>
      <c r="KF1608" s="471">
        <v>1</v>
      </c>
      <c r="KG1608" s="471">
        <v>0</v>
      </c>
      <c r="KH1608" s="471">
        <v>2</v>
      </c>
      <c r="KI1608" s="471">
        <v>1</v>
      </c>
      <c r="KJ1608" s="471">
        <v>1</v>
      </c>
      <c r="KK1608" s="471">
        <v>2</v>
      </c>
      <c r="KL1608" s="471">
        <v>0</v>
      </c>
      <c r="KM1608" s="496">
        <v>9</v>
      </c>
      <c r="KN1608" s="503">
        <v>0</v>
      </c>
      <c r="KO1608" s="471">
        <v>0</v>
      </c>
      <c r="KP1608" s="471">
        <v>0</v>
      </c>
      <c r="KQ1608" s="471">
        <v>0</v>
      </c>
      <c r="KR1608" s="471">
        <v>0</v>
      </c>
      <c r="KS1608" s="471">
        <v>0</v>
      </c>
      <c r="KT1608" s="471">
        <v>0</v>
      </c>
      <c r="KU1608" s="471">
        <v>0</v>
      </c>
      <c r="KV1608" s="471">
        <v>0</v>
      </c>
      <c r="KW1608" s="496">
        <v>0</v>
      </c>
      <c r="KX1608" s="471">
        <v>101</v>
      </c>
      <c r="KY1608" s="471">
        <v>59</v>
      </c>
      <c r="KZ1608" s="471">
        <v>98</v>
      </c>
      <c r="LA1608" s="471">
        <v>78</v>
      </c>
      <c r="LB1608" s="471">
        <v>53</v>
      </c>
      <c r="LC1608" s="471">
        <v>38</v>
      </c>
      <c r="LD1608" s="471">
        <v>52</v>
      </c>
      <c r="LE1608" s="471">
        <v>7</v>
      </c>
      <c r="LF1608" s="496">
        <v>486</v>
      </c>
      <c r="LG1608" s="262"/>
      <c r="LH1608" s="262"/>
      <c r="LI1608" s="262"/>
      <c r="LJ1608" s="262"/>
      <c r="LK1608" s="262"/>
      <c r="LL1608" s="262"/>
      <c r="LM1608" s="262"/>
      <c r="LN1608" s="262"/>
      <c r="LO1608" s="262"/>
      <c r="LP1608" s="262"/>
      <c r="LQ1608" s="262"/>
      <c r="LR1608" s="262"/>
      <c r="LS1608" s="262"/>
      <c r="LT1608" s="262"/>
      <c r="LU1608" s="262"/>
      <c r="LV1608" s="262"/>
      <c r="LW1608" s="262"/>
      <c r="LX1608" s="262"/>
      <c r="LY1608" s="262"/>
      <c r="LZ1608" s="262"/>
      <c r="MA1608" s="262"/>
      <c r="MB1608" s="262"/>
      <c r="MC1608" s="262"/>
      <c r="MD1608" s="262"/>
      <c r="ME1608" s="262"/>
      <c r="MF1608" s="262"/>
      <c r="MG1608" s="262"/>
      <c r="MH1608" s="262"/>
      <c r="MI1608" s="262"/>
      <c r="MJ1608" s="262"/>
      <c r="MK1608" s="262"/>
      <c r="ML1608" s="262"/>
      <c r="MM1608" s="262"/>
      <c r="MN1608" s="262"/>
      <c r="MO1608" s="262"/>
      <c r="MP1608" s="262"/>
      <c r="MQ1608" s="262"/>
      <c r="MR1608" s="262"/>
      <c r="MS1608" s="262"/>
      <c r="MT1608" s="262"/>
      <c r="MU1608" s="262"/>
    </row>
    <row r="1609" spans="1:359" x14ac:dyDescent="0.2">
      <c r="A1609" s="241" t="s">
        <v>614</v>
      </c>
      <c r="B1609" s="476" t="s">
        <v>1163</v>
      </c>
      <c r="C1609" s="326" t="s">
        <v>784</v>
      </c>
      <c r="D1609" s="283" t="s">
        <v>615</v>
      </c>
      <c r="E1609" s="503">
        <v>0</v>
      </c>
      <c r="F1609" s="471">
        <v>23</v>
      </c>
      <c r="G1609" s="471">
        <v>13</v>
      </c>
      <c r="H1609" s="471">
        <v>20</v>
      </c>
      <c r="I1609" s="471">
        <v>13</v>
      </c>
      <c r="J1609" s="471">
        <v>9</v>
      </c>
      <c r="K1609" s="471">
        <v>3</v>
      </c>
      <c r="L1609" s="471">
        <v>1</v>
      </c>
      <c r="M1609" s="471">
        <v>0</v>
      </c>
      <c r="N1609" s="496">
        <v>82</v>
      </c>
      <c r="O1609" s="503">
        <v>10</v>
      </c>
      <c r="P1609" s="471">
        <v>0</v>
      </c>
      <c r="Q1609" s="471">
        <v>0</v>
      </c>
      <c r="R1609" s="471">
        <v>0</v>
      </c>
      <c r="S1609" s="471">
        <v>0</v>
      </c>
      <c r="T1609" s="471">
        <v>0</v>
      </c>
      <c r="U1609" s="471">
        <v>0</v>
      </c>
      <c r="V1609" s="471">
        <v>0</v>
      </c>
      <c r="W1609" s="471">
        <v>0</v>
      </c>
      <c r="X1609" s="496">
        <v>0</v>
      </c>
      <c r="Y1609" s="503">
        <v>25</v>
      </c>
      <c r="Z1609" s="471">
        <v>14</v>
      </c>
      <c r="AA1609" s="471">
        <v>8</v>
      </c>
      <c r="AB1609" s="471">
        <v>4</v>
      </c>
      <c r="AC1609" s="471">
        <v>6</v>
      </c>
      <c r="AD1609" s="471">
        <v>4</v>
      </c>
      <c r="AE1609" s="471">
        <v>1</v>
      </c>
      <c r="AF1609" s="471">
        <v>1</v>
      </c>
      <c r="AG1609" s="471">
        <v>0</v>
      </c>
      <c r="AH1609" s="496">
        <v>38</v>
      </c>
      <c r="AI1609" s="503">
        <v>50</v>
      </c>
      <c r="AJ1609" s="471">
        <v>6</v>
      </c>
      <c r="AK1609" s="471">
        <v>0</v>
      </c>
      <c r="AL1609" s="471">
        <v>0</v>
      </c>
      <c r="AM1609" s="471">
        <v>0</v>
      </c>
      <c r="AN1609" s="471">
        <v>0</v>
      </c>
      <c r="AO1609" s="471">
        <v>0</v>
      </c>
      <c r="AP1609" s="471">
        <v>0</v>
      </c>
      <c r="AQ1609" s="471">
        <v>0</v>
      </c>
      <c r="AR1609" s="496">
        <v>6</v>
      </c>
      <c r="AS1609" s="503">
        <v>100</v>
      </c>
      <c r="AT1609" s="471">
        <v>21</v>
      </c>
      <c r="AU1609" s="471">
        <v>19</v>
      </c>
      <c r="AV1609" s="471">
        <v>13</v>
      </c>
      <c r="AW1609" s="471">
        <v>8</v>
      </c>
      <c r="AX1609" s="471">
        <v>5</v>
      </c>
      <c r="AY1609" s="471">
        <v>1</v>
      </c>
      <c r="AZ1609" s="471">
        <v>0</v>
      </c>
      <c r="BA1609" s="471">
        <v>0</v>
      </c>
      <c r="BB1609" s="496">
        <v>67</v>
      </c>
      <c r="BC1609" s="503">
        <v>0</v>
      </c>
      <c r="BD1609" s="471">
        <v>0</v>
      </c>
      <c r="BE1609" s="471">
        <v>0</v>
      </c>
      <c r="BF1609" s="471">
        <v>0</v>
      </c>
      <c r="BG1609" s="471">
        <v>0</v>
      </c>
      <c r="BH1609" s="471">
        <v>0</v>
      </c>
      <c r="BI1609" s="471">
        <v>0</v>
      </c>
      <c r="BJ1609" s="471">
        <v>0</v>
      </c>
      <c r="BK1609" s="471">
        <v>0</v>
      </c>
      <c r="BL1609" s="496">
        <v>0</v>
      </c>
      <c r="BM1609" s="471">
        <v>41</v>
      </c>
      <c r="BN1609" s="471">
        <v>27</v>
      </c>
      <c r="BO1609" s="471">
        <v>17</v>
      </c>
      <c r="BP1609" s="471">
        <v>14</v>
      </c>
      <c r="BQ1609" s="471">
        <v>9</v>
      </c>
      <c r="BR1609" s="471">
        <v>2</v>
      </c>
      <c r="BS1609" s="471">
        <v>1</v>
      </c>
      <c r="BT1609" s="471">
        <v>0</v>
      </c>
      <c r="BU1609" s="496">
        <v>111</v>
      </c>
      <c r="BV1609" s="471">
        <v>64</v>
      </c>
      <c r="BW1609" s="471">
        <v>40</v>
      </c>
      <c r="BX1609" s="471">
        <v>37</v>
      </c>
      <c r="BY1609" s="471">
        <v>27</v>
      </c>
      <c r="BZ1609" s="471">
        <v>18</v>
      </c>
      <c r="CA1609" s="471">
        <v>5</v>
      </c>
      <c r="CB1609" s="471">
        <v>2</v>
      </c>
      <c r="CC1609" s="471">
        <v>0</v>
      </c>
      <c r="CD1609" s="496">
        <v>193</v>
      </c>
      <c r="CE1609" s="503">
        <v>10</v>
      </c>
      <c r="CF1609" s="471">
        <v>0</v>
      </c>
      <c r="CG1609" s="471">
        <v>0</v>
      </c>
      <c r="CH1609" s="471">
        <v>0</v>
      </c>
      <c r="CI1609" s="471">
        <v>0</v>
      </c>
      <c r="CJ1609" s="471">
        <v>0</v>
      </c>
      <c r="CK1609" s="471">
        <v>0</v>
      </c>
      <c r="CL1609" s="471">
        <v>0</v>
      </c>
      <c r="CM1609" s="471">
        <v>0</v>
      </c>
      <c r="CN1609" s="496">
        <v>0</v>
      </c>
      <c r="CO1609" s="503">
        <v>25</v>
      </c>
      <c r="CP1609" s="471">
        <v>0</v>
      </c>
      <c r="CQ1609" s="471">
        <v>0</v>
      </c>
      <c r="CR1609" s="471">
        <v>0</v>
      </c>
      <c r="CS1609" s="471">
        <v>0</v>
      </c>
      <c r="CT1609" s="471">
        <v>0</v>
      </c>
      <c r="CU1609" s="471">
        <v>0</v>
      </c>
      <c r="CV1609" s="471">
        <v>0</v>
      </c>
      <c r="CW1609" s="471">
        <v>0</v>
      </c>
      <c r="CX1609" s="496">
        <v>0</v>
      </c>
      <c r="CY1609" s="503">
        <v>50</v>
      </c>
      <c r="CZ1609" s="471">
        <v>0</v>
      </c>
      <c r="DA1609" s="471">
        <v>0</v>
      </c>
      <c r="DB1609" s="471">
        <v>0</v>
      </c>
      <c r="DC1609" s="471">
        <v>0</v>
      </c>
      <c r="DD1609" s="471">
        <v>0</v>
      </c>
      <c r="DE1609" s="471">
        <v>0</v>
      </c>
      <c r="DF1609" s="471">
        <v>0</v>
      </c>
      <c r="DG1609" s="471">
        <v>0</v>
      </c>
      <c r="DH1609" s="496">
        <v>0</v>
      </c>
      <c r="DI1609" s="503">
        <v>100</v>
      </c>
      <c r="DJ1609" s="471">
        <v>0</v>
      </c>
      <c r="DK1609" s="471">
        <v>0</v>
      </c>
      <c r="DL1609" s="471">
        <v>0</v>
      </c>
      <c r="DM1609" s="471">
        <v>0</v>
      </c>
      <c r="DN1609" s="471">
        <v>0</v>
      </c>
      <c r="DO1609" s="471">
        <v>0</v>
      </c>
      <c r="DP1609" s="471">
        <v>0</v>
      </c>
      <c r="DQ1609" s="471">
        <v>0</v>
      </c>
      <c r="DR1609" s="496">
        <v>0</v>
      </c>
      <c r="DS1609" s="503">
        <v>0</v>
      </c>
      <c r="DT1609" s="471">
        <v>0</v>
      </c>
      <c r="DU1609" s="471">
        <v>0</v>
      </c>
      <c r="DV1609" s="471">
        <v>0</v>
      </c>
      <c r="DW1609" s="471">
        <v>0</v>
      </c>
      <c r="DX1609" s="471">
        <v>0</v>
      </c>
      <c r="DY1609" s="471">
        <v>0</v>
      </c>
      <c r="DZ1609" s="471">
        <v>0</v>
      </c>
      <c r="EA1609" s="471">
        <v>0</v>
      </c>
      <c r="EB1609" s="496">
        <v>0</v>
      </c>
      <c r="EC1609" s="471">
        <v>0</v>
      </c>
      <c r="ED1609" s="471">
        <v>0</v>
      </c>
      <c r="EE1609" s="471">
        <v>0</v>
      </c>
      <c r="EF1609" s="471">
        <v>0</v>
      </c>
      <c r="EG1609" s="471">
        <v>0</v>
      </c>
      <c r="EH1609" s="471">
        <v>0</v>
      </c>
      <c r="EI1609" s="471">
        <v>0</v>
      </c>
      <c r="EJ1609" s="471">
        <v>0</v>
      </c>
      <c r="EK1609" s="496">
        <v>0</v>
      </c>
      <c r="EL1609" s="518">
        <v>50</v>
      </c>
      <c r="EM1609" s="471">
        <v>0</v>
      </c>
      <c r="EN1609" s="471">
        <v>0</v>
      </c>
      <c r="EO1609" s="471">
        <v>0</v>
      </c>
      <c r="EP1609" s="471">
        <v>0</v>
      </c>
      <c r="EQ1609" s="471">
        <v>0</v>
      </c>
      <c r="ER1609" s="471">
        <v>0</v>
      </c>
      <c r="ES1609" s="471">
        <v>0</v>
      </c>
      <c r="ET1609" s="471">
        <v>0</v>
      </c>
      <c r="EU1609" s="496">
        <v>0</v>
      </c>
      <c r="EV1609" s="503">
        <v>100</v>
      </c>
      <c r="EW1609" s="471">
        <v>0</v>
      </c>
      <c r="EX1609" s="471">
        <v>0</v>
      </c>
      <c r="EY1609" s="471">
        <v>0</v>
      </c>
      <c r="EZ1609" s="471">
        <v>0</v>
      </c>
      <c r="FA1609" s="471">
        <v>0</v>
      </c>
      <c r="FB1609" s="471">
        <v>0</v>
      </c>
      <c r="FC1609" s="471">
        <v>0</v>
      </c>
      <c r="FD1609" s="471">
        <v>0</v>
      </c>
      <c r="FE1609" s="496">
        <v>0</v>
      </c>
      <c r="FF1609" s="503">
        <v>150</v>
      </c>
      <c r="FG1609" s="471">
        <v>0</v>
      </c>
      <c r="FH1609" s="471">
        <v>0</v>
      </c>
      <c r="FI1609" s="471">
        <v>0</v>
      </c>
      <c r="FJ1609" s="471">
        <v>0</v>
      </c>
      <c r="FK1609" s="471">
        <v>0</v>
      </c>
      <c r="FL1609" s="471">
        <v>0</v>
      </c>
      <c r="FM1609" s="471">
        <v>0</v>
      </c>
      <c r="FN1609" s="471">
        <v>0</v>
      </c>
      <c r="FO1609" s="496">
        <v>0</v>
      </c>
      <c r="FP1609" s="503">
        <v>200</v>
      </c>
      <c r="FQ1609" s="471">
        <v>0</v>
      </c>
      <c r="FR1609" s="471">
        <v>0</v>
      </c>
      <c r="FS1609" s="471">
        <v>0</v>
      </c>
      <c r="FT1609" s="471">
        <v>0</v>
      </c>
      <c r="FU1609" s="471">
        <v>0</v>
      </c>
      <c r="FV1609" s="471">
        <v>0</v>
      </c>
      <c r="FW1609" s="471">
        <v>0</v>
      </c>
      <c r="FX1609" s="471">
        <v>0</v>
      </c>
      <c r="FY1609" s="496">
        <v>0</v>
      </c>
      <c r="FZ1609" s="503">
        <v>0</v>
      </c>
      <c r="GA1609" s="471">
        <v>0</v>
      </c>
      <c r="GB1609" s="471">
        <v>0</v>
      </c>
      <c r="GC1609" s="471">
        <v>0</v>
      </c>
      <c r="GD1609" s="471">
        <v>0</v>
      </c>
      <c r="GE1609" s="471">
        <v>0</v>
      </c>
      <c r="GF1609" s="471">
        <v>0</v>
      </c>
      <c r="GG1609" s="471">
        <v>0</v>
      </c>
      <c r="GH1609" s="471">
        <v>0</v>
      </c>
      <c r="GI1609" s="496">
        <v>0</v>
      </c>
      <c r="GJ1609" s="471">
        <v>0</v>
      </c>
      <c r="GK1609" s="471">
        <v>0</v>
      </c>
      <c r="GL1609" s="471">
        <v>0</v>
      </c>
      <c r="GM1609" s="471">
        <v>0</v>
      </c>
      <c r="GN1609" s="471">
        <v>0</v>
      </c>
      <c r="GO1609" s="471">
        <v>0</v>
      </c>
      <c r="GP1609" s="471">
        <v>0</v>
      </c>
      <c r="GQ1609" s="471">
        <v>0</v>
      </c>
      <c r="GR1609" s="496">
        <v>0</v>
      </c>
      <c r="GS1609" s="503">
        <v>100</v>
      </c>
      <c r="GT1609" s="471">
        <v>0</v>
      </c>
      <c r="GU1609" s="471">
        <v>0</v>
      </c>
      <c r="GV1609" s="471">
        <v>0</v>
      </c>
      <c r="GW1609" s="471">
        <v>0</v>
      </c>
      <c r="GX1609" s="471">
        <v>0</v>
      </c>
      <c r="GY1609" s="471">
        <v>0</v>
      </c>
      <c r="GZ1609" s="471">
        <v>0</v>
      </c>
      <c r="HA1609" s="471">
        <v>0</v>
      </c>
      <c r="HB1609" s="496">
        <v>0</v>
      </c>
      <c r="HC1609" s="503">
        <v>150</v>
      </c>
      <c r="HD1609" s="471">
        <v>0</v>
      </c>
      <c r="HE1609" s="471">
        <v>0</v>
      </c>
      <c r="HF1609" s="471">
        <v>0</v>
      </c>
      <c r="HG1609" s="471">
        <v>0</v>
      </c>
      <c r="HH1609" s="471">
        <v>0</v>
      </c>
      <c r="HI1609" s="471">
        <v>0</v>
      </c>
      <c r="HJ1609" s="471">
        <v>0</v>
      </c>
      <c r="HK1609" s="471">
        <v>0</v>
      </c>
      <c r="HL1609" s="496">
        <v>0</v>
      </c>
      <c r="HM1609" s="503">
        <v>200</v>
      </c>
      <c r="HN1609" s="471">
        <v>0</v>
      </c>
      <c r="HO1609" s="471">
        <v>0</v>
      </c>
      <c r="HP1609" s="471">
        <v>0</v>
      </c>
      <c r="HQ1609" s="471">
        <v>0</v>
      </c>
      <c r="HR1609" s="471">
        <v>0</v>
      </c>
      <c r="HS1609" s="471">
        <v>0</v>
      </c>
      <c r="HT1609" s="471">
        <v>0</v>
      </c>
      <c r="HU1609" s="471">
        <v>0</v>
      </c>
      <c r="HV1609" s="496">
        <v>0</v>
      </c>
      <c r="HW1609" s="503">
        <v>250</v>
      </c>
      <c r="HX1609" s="471">
        <v>0</v>
      </c>
      <c r="HY1609" s="471">
        <v>0</v>
      </c>
      <c r="HZ1609" s="471">
        <v>0</v>
      </c>
      <c r="IA1609" s="471">
        <v>0</v>
      </c>
      <c r="IB1609" s="471">
        <v>0</v>
      </c>
      <c r="IC1609" s="471">
        <v>0</v>
      </c>
      <c r="ID1609" s="471">
        <v>0</v>
      </c>
      <c r="IE1609" s="471">
        <v>0</v>
      </c>
      <c r="IF1609" s="496">
        <v>0</v>
      </c>
      <c r="IG1609" s="503">
        <v>300</v>
      </c>
      <c r="IH1609" s="471">
        <v>0</v>
      </c>
      <c r="II1609" s="471">
        <v>0</v>
      </c>
      <c r="IJ1609" s="471">
        <v>0</v>
      </c>
      <c r="IK1609" s="471">
        <v>0</v>
      </c>
      <c r="IL1609" s="471">
        <v>0</v>
      </c>
      <c r="IM1609" s="471">
        <v>0</v>
      </c>
      <c r="IN1609" s="471">
        <v>0</v>
      </c>
      <c r="IO1609" s="471">
        <v>0</v>
      </c>
      <c r="IP1609" s="496">
        <v>0</v>
      </c>
      <c r="IQ1609" s="503">
        <v>0</v>
      </c>
      <c r="IR1609" s="471">
        <v>0</v>
      </c>
      <c r="IS1609" s="471">
        <v>0</v>
      </c>
      <c r="IT1609" s="471">
        <v>0</v>
      </c>
      <c r="IU1609" s="471">
        <v>0</v>
      </c>
      <c r="IV1609" s="471">
        <v>0</v>
      </c>
      <c r="IW1609" s="471">
        <v>0</v>
      </c>
      <c r="IX1609" s="471">
        <v>0</v>
      </c>
      <c r="IY1609" s="471">
        <v>0</v>
      </c>
      <c r="IZ1609" s="496">
        <v>0</v>
      </c>
      <c r="JA1609" s="471">
        <v>0</v>
      </c>
      <c r="JB1609" s="471">
        <v>0</v>
      </c>
      <c r="JC1609" s="471">
        <v>0</v>
      </c>
      <c r="JD1609" s="471">
        <v>0</v>
      </c>
      <c r="JE1609" s="471">
        <v>0</v>
      </c>
      <c r="JF1609" s="471">
        <v>0</v>
      </c>
      <c r="JG1609" s="471">
        <v>0</v>
      </c>
      <c r="JH1609" s="471">
        <v>0</v>
      </c>
      <c r="JI1609" s="471">
        <v>0</v>
      </c>
      <c r="JJ1609" s="503">
        <v>0</v>
      </c>
      <c r="JK1609" s="471">
        <v>21</v>
      </c>
      <c r="JL1609" s="471">
        <v>32</v>
      </c>
      <c r="JM1609" s="471">
        <v>44</v>
      </c>
      <c r="JN1609" s="471">
        <v>20</v>
      </c>
      <c r="JO1609" s="471">
        <v>11</v>
      </c>
      <c r="JP1609" s="471">
        <v>7</v>
      </c>
      <c r="JQ1609" s="471">
        <v>0</v>
      </c>
      <c r="JR1609" s="471">
        <v>2</v>
      </c>
      <c r="JS1609" s="496">
        <v>137</v>
      </c>
      <c r="JT1609" s="503">
        <v>10</v>
      </c>
      <c r="JU1609" s="471">
        <v>0</v>
      </c>
      <c r="JV1609" s="471">
        <v>0</v>
      </c>
      <c r="JW1609" s="471">
        <v>0</v>
      </c>
      <c r="JX1609" s="471">
        <v>0</v>
      </c>
      <c r="JY1609" s="471">
        <v>0</v>
      </c>
      <c r="JZ1609" s="471">
        <v>0</v>
      </c>
      <c r="KA1609" s="471">
        <v>0</v>
      </c>
      <c r="KB1609" s="471">
        <v>0</v>
      </c>
      <c r="KC1609" s="496">
        <v>0</v>
      </c>
      <c r="KD1609" s="503">
        <v>50</v>
      </c>
      <c r="KE1609" s="471">
        <v>0</v>
      </c>
      <c r="KF1609" s="471">
        <v>0</v>
      </c>
      <c r="KG1609" s="471">
        <v>0</v>
      </c>
      <c r="KH1609" s="471">
        <v>0</v>
      </c>
      <c r="KI1609" s="471">
        <v>0</v>
      </c>
      <c r="KJ1609" s="471">
        <v>0</v>
      </c>
      <c r="KK1609" s="471">
        <v>0</v>
      </c>
      <c r="KL1609" s="471">
        <v>0</v>
      </c>
      <c r="KM1609" s="496">
        <v>0</v>
      </c>
      <c r="KN1609" s="503">
        <v>0</v>
      </c>
      <c r="KO1609" s="471">
        <v>0</v>
      </c>
      <c r="KP1609" s="471">
        <v>0</v>
      </c>
      <c r="KQ1609" s="471">
        <v>0</v>
      </c>
      <c r="KR1609" s="471">
        <v>0</v>
      </c>
      <c r="KS1609" s="471">
        <v>0</v>
      </c>
      <c r="KT1609" s="471">
        <v>0</v>
      </c>
      <c r="KU1609" s="471">
        <v>0</v>
      </c>
      <c r="KV1609" s="471">
        <v>0</v>
      </c>
      <c r="KW1609" s="496">
        <v>0</v>
      </c>
      <c r="KX1609" s="471">
        <v>21</v>
      </c>
      <c r="KY1609" s="471">
        <v>32</v>
      </c>
      <c r="KZ1609" s="471">
        <v>44</v>
      </c>
      <c r="LA1609" s="471">
        <v>20</v>
      </c>
      <c r="LB1609" s="471">
        <v>11</v>
      </c>
      <c r="LC1609" s="471">
        <v>7</v>
      </c>
      <c r="LD1609" s="471">
        <v>0</v>
      </c>
      <c r="LE1609" s="471">
        <v>2</v>
      </c>
      <c r="LF1609" s="496">
        <v>137</v>
      </c>
      <c r="LG1609" s="262"/>
      <c r="LH1609" s="262"/>
      <c r="LI1609" s="262"/>
      <c r="LJ1609" s="262"/>
      <c r="LK1609" s="262"/>
      <c r="LL1609" s="262"/>
      <c r="LM1609" s="262"/>
      <c r="LN1609" s="262"/>
      <c r="LO1609" s="262"/>
      <c r="LP1609" s="262"/>
      <c r="LQ1609" s="262"/>
      <c r="LR1609" s="262"/>
      <c r="LS1609" s="262"/>
      <c r="LT1609" s="262"/>
      <c r="LU1609" s="262"/>
      <c r="LV1609" s="262"/>
      <c r="LW1609" s="262"/>
      <c r="LX1609" s="262"/>
      <c r="LY1609" s="262"/>
      <c r="LZ1609" s="262"/>
      <c r="MA1609" s="262"/>
      <c r="MB1609" s="262"/>
      <c r="MC1609" s="262"/>
      <c r="MD1609" s="262"/>
      <c r="ME1609" s="262"/>
      <c r="MF1609" s="262"/>
      <c r="MG1609" s="262"/>
      <c r="MH1609" s="262"/>
      <c r="MI1609" s="262"/>
      <c r="MJ1609" s="262"/>
      <c r="MK1609" s="262"/>
      <c r="ML1609" s="262"/>
      <c r="MM1609" s="262"/>
      <c r="MN1609" s="262"/>
      <c r="MO1609" s="262"/>
      <c r="MP1609" s="262"/>
      <c r="MQ1609" s="262"/>
      <c r="MR1609" s="262"/>
      <c r="MS1609" s="262"/>
      <c r="MT1609" s="262"/>
      <c r="MU1609" s="262"/>
    </row>
    <row r="1610" spans="1:359" x14ac:dyDescent="0.2">
      <c r="A1610" s="241" t="s">
        <v>616</v>
      </c>
      <c r="B1610" s="476" t="s">
        <v>1164</v>
      </c>
      <c r="C1610" s="326" t="s">
        <v>807</v>
      </c>
      <c r="D1610" s="283" t="s">
        <v>617</v>
      </c>
      <c r="E1610" s="503">
        <v>0</v>
      </c>
      <c r="F1610" s="471">
        <v>232</v>
      </c>
      <c r="G1610" s="471">
        <v>108</v>
      </c>
      <c r="H1610" s="471">
        <v>83</v>
      </c>
      <c r="I1610" s="471">
        <v>48</v>
      </c>
      <c r="J1610" s="471">
        <v>26</v>
      </c>
      <c r="K1610" s="471">
        <v>10</v>
      </c>
      <c r="L1610" s="471">
        <v>6</v>
      </c>
      <c r="M1610" s="471">
        <v>2</v>
      </c>
      <c r="N1610" s="496">
        <v>515</v>
      </c>
      <c r="O1610" s="503">
        <v>10</v>
      </c>
      <c r="P1610" s="471">
        <v>0</v>
      </c>
      <c r="Q1610" s="471">
        <v>0</v>
      </c>
      <c r="R1610" s="471">
        <v>0</v>
      </c>
      <c r="S1610" s="471">
        <v>0</v>
      </c>
      <c r="T1610" s="471">
        <v>0</v>
      </c>
      <c r="U1610" s="471">
        <v>0</v>
      </c>
      <c r="V1610" s="471">
        <v>0</v>
      </c>
      <c r="W1610" s="471">
        <v>0</v>
      </c>
      <c r="X1610" s="496">
        <v>0</v>
      </c>
      <c r="Y1610" s="503">
        <v>25</v>
      </c>
      <c r="Z1610" s="471">
        <v>0</v>
      </c>
      <c r="AA1610" s="471">
        <v>0</v>
      </c>
      <c r="AB1610" s="471">
        <v>0</v>
      </c>
      <c r="AC1610" s="471">
        <v>0</v>
      </c>
      <c r="AD1610" s="471">
        <v>0</v>
      </c>
      <c r="AE1610" s="471">
        <v>0</v>
      </c>
      <c r="AF1610" s="471">
        <v>0</v>
      </c>
      <c r="AG1610" s="471">
        <v>0</v>
      </c>
      <c r="AH1610" s="496">
        <v>0</v>
      </c>
      <c r="AI1610" s="503">
        <v>50</v>
      </c>
      <c r="AJ1610" s="471">
        <v>17</v>
      </c>
      <c r="AK1610" s="471">
        <v>16</v>
      </c>
      <c r="AL1610" s="471">
        <v>17</v>
      </c>
      <c r="AM1610" s="471">
        <v>7</v>
      </c>
      <c r="AN1610" s="471">
        <v>6</v>
      </c>
      <c r="AO1610" s="471">
        <v>4</v>
      </c>
      <c r="AP1610" s="471">
        <v>1</v>
      </c>
      <c r="AQ1610" s="471">
        <v>2</v>
      </c>
      <c r="AR1610" s="496">
        <v>70</v>
      </c>
      <c r="AS1610" s="503">
        <v>100</v>
      </c>
      <c r="AT1610" s="471">
        <v>34</v>
      </c>
      <c r="AU1610" s="471">
        <v>14</v>
      </c>
      <c r="AV1610" s="471">
        <v>14</v>
      </c>
      <c r="AW1610" s="471">
        <v>8</v>
      </c>
      <c r="AX1610" s="471">
        <v>3</v>
      </c>
      <c r="AY1610" s="471">
        <v>1</v>
      </c>
      <c r="AZ1610" s="471">
        <v>1</v>
      </c>
      <c r="BA1610" s="471">
        <v>0</v>
      </c>
      <c r="BB1610" s="496">
        <v>75</v>
      </c>
      <c r="BC1610" s="503">
        <v>0</v>
      </c>
      <c r="BD1610" s="471">
        <v>0</v>
      </c>
      <c r="BE1610" s="471">
        <v>0</v>
      </c>
      <c r="BF1610" s="471">
        <v>0</v>
      </c>
      <c r="BG1610" s="471">
        <v>0</v>
      </c>
      <c r="BH1610" s="471">
        <v>0</v>
      </c>
      <c r="BI1610" s="471">
        <v>0</v>
      </c>
      <c r="BJ1610" s="471">
        <v>0</v>
      </c>
      <c r="BK1610" s="471">
        <v>0</v>
      </c>
      <c r="BL1610" s="496">
        <v>0</v>
      </c>
      <c r="BM1610" s="471">
        <v>51</v>
      </c>
      <c r="BN1610" s="471">
        <v>30</v>
      </c>
      <c r="BO1610" s="471">
        <v>31</v>
      </c>
      <c r="BP1610" s="471">
        <v>15</v>
      </c>
      <c r="BQ1610" s="471">
        <v>9</v>
      </c>
      <c r="BR1610" s="471">
        <v>5</v>
      </c>
      <c r="BS1610" s="471">
        <v>2</v>
      </c>
      <c r="BT1610" s="471">
        <v>2</v>
      </c>
      <c r="BU1610" s="496">
        <v>145</v>
      </c>
      <c r="BV1610" s="471">
        <v>283</v>
      </c>
      <c r="BW1610" s="471">
        <v>138</v>
      </c>
      <c r="BX1610" s="471">
        <v>114</v>
      </c>
      <c r="BY1610" s="471">
        <v>63</v>
      </c>
      <c r="BZ1610" s="471">
        <v>35</v>
      </c>
      <c r="CA1610" s="471">
        <v>15</v>
      </c>
      <c r="CB1610" s="471">
        <v>8</v>
      </c>
      <c r="CC1610" s="471">
        <v>4</v>
      </c>
      <c r="CD1610" s="496">
        <v>660</v>
      </c>
      <c r="CE1610" s="503">
        <v>10</v>
      </c>
      <c r="CF1610" s="471">
        <v>0</v>
      </c>
      <c r="CG1610" s="471">
        <v>0</v>
      </c>
      <c r="CH1610" s="471">
        <v>0</v>
      </c>
      <c r="CI1610" s="471">
        <v>0</v>
      </c>
      <c r="CJ1610" s="471">
        <v>0</v>
      </c>
      <c r="CK1610" s="471">
        <v>0</v>
      </c>
      <c r="CL1610" s="471">
        <v>0</v>
      </c>
      <c r="CM1610" s="471">
        <v>0</v>
      </c>
      <c r="CN1610" s="496">
        <v>0</v>
      </c>
      <c r="CO1610" s="503">
        <v>25</v>
      </c>
      <c r="CP1610" s="471">
        <v>0</v>
      </c>
      <c r="CQ1610" s="471">
        <v>0</v>
      </c>
      <c r="CR1610" s="471">
        <v>0</v>
      </c>
      <c r="CS1610" s="471">
        <v>0</v>
      </c>
      <c r="CT1610" s="471">
        <v>0</v>
      </c>
      <c r="CU1610" s="471">
        <v>0</v>
      </c>
      <c r="CV1610" s="471">
        <v>0</v>
      </c>
      <c r="CW1610" s="471">
        <v>0</v>
      </c>
      <c r="CX1610" s="496">
        <v>0</v>
      </c>
      <c r="CY1610" s="503">
        <v>50</v>
      </c>
      <c r="CZ1610" s="471">
        <v>0</v>
      </c>
      <c r="DA1610" s="471">
        <v>0</v>
      </c>
      <c r="DB1610" s="471">
        <v>0</v>
      </c>
      <c r="DC1610" s="471">
        <v>0</v>
      </c>
      <c r="DD1610" s="471">
        <v>0</v>
      </c>
      <c r="DE1610" s="471">
        <v>0</v>
      </c>
      <c r="DF1610" s="471">
        <v>0</v>
      </c>
      <c r="DG1610" s="471">
        <v>0</v>
      </c>
      <c r="DH1610" s="496">
        <v>0</v>
      </c>
      <c r="DI1610" s="503">
        <v>100</v>
      </c>
      <c r="DJ1610" s="471">
        <v>31</v>
      </c>
      <c r="DK1610" s="471">
        <v>10</v>
      </c>
      <c r="DL1610" s="471">
        <v>6</v>
      </c>
      <c r="DM1610" s="471">
        <v>4</v>
      </c>
      <c r="DN1610" s="471">
        <v>4</v>
      </c>
      <c r="DO1610" s="471">
        <v>2</v>
      </c>
      <c r="DP1610" s="471">
        <v>0</v>
      </c>
      <c r="DQ1610" s="471">
        <v>1</v>
      </c>
      <c r="DR1610" s="496">
        <v>58</v>
      </c>
      <c r="DS1610" s="503">
        <v>0</v>
      </c>
      <c r="DT1610" s="471">
        <v>0</v>
      </c>
      <c r="DU1610" s="471">
        <v>0</v>
      </c>
      <c r="DV1610" s="471">
        <v>0</v>
      </c>
      <c r="DW1610" s="471">
        <v>0</v>
      </c>
      <c r="DX1610" s="471">
        <v>0</v>
      </c>
      <c r="DY1610" s="471">
        <v>0</v>
      </c>
      <c r="DZ1610" s="471">
        <v>0</v>
      </c>
      <c r="EA1610" s="471">
        <v>0</v>
      </c>
      <c r="EB1610" s="496">
        <v>0</v>
      </c>
      <c r="EC1610" s="471">
        <v>31</v>
      </c>
      <c r="ED1610" s="471">
        <v>10</v>
      </c>
      <c r="EE1610" s="471">
        <v>6</v>
      </c>
      <c r="EF1610" s="471">
        <v>4</v>
      </c>
      <c r="EG1610" s="471">
        <v>4</v>
      </c>
      <c r="EH1610" s="471">
        <v>2</v>
      </c>
      <c r="EI1610" s="471">
        <v>0</v>
      </c>
      <c r="EJ1610" s="471">
        <v>1</v>
      </c>
      <c r="EK1610" s="496">
        <v>58</v>
      </c>
      <c r="EL1610" s="518">
        <v>50</v>
      </c>
      <c r="EM1610" s="471">
        <v>0</v>
      </c>
      <c r="EN1610" s="471">
        <v>0</v>
      </c>
      <c r="EO1610" s="471">
        <v>0</v>
      </c>
      <c r="EP1610" s="471">
        <v>0</v>
      </c>
      <c r="EQ1610" s="471">
        <v>0</v>
      </c>
      <c r="ER1610" s="471">
        <v>0</v>
      </c>
      <c r="ES1610" s="471">
        <v>0</v>
      </c>
      <c r="ET1610" s="471">
        <v>0</v>
      </c>
      <c r="EU1610" s="496">
        <v>0</v>
      </c>
      <c r="EV1610" s="503">
        <v>100</v>
      </c>
      <c r="EW1610" s="471">
        <v>0</v>
      </c>
      <c r="EX1610" s="471">
        <v>0</v>
      </c>
      <c r="EY1610" s="471">
        <v>0</v>
      </c>
      <c r="EZ1610" s="471">
        <v>0</v>
      </c>
      <c r="FA1610" s="471">
        <v>0</v>
      </c>
      <c r="FB1610" s="471">
        <v>0</v>
      </c>
      <c r="FC1610" s="471">
        <v>0</v>
      </c>
      <c r="FD1610" s="471">
        <v>0</v>
      </c>
      <c r="FE1610" s="496">
        <v>0</v>
      </c>
      <c r="FF1610" s="503">
        <v>150</v>
      </c>
      <c r="FG1610" s="471">
        <v>0</v>
      </c>
      <c r="FH1610" s="471">
        <v>0</v>
      </c>
      <c r="FI1610" s="471">
        <v>0</v>
      </c>
      <c r="FJ1610" s="471">
        <v>0</v>
      </c>
      <c r="FK1610" s="471">
        <v>0</v>
      </c>
      <c r="FL1610" s="471">
        <v>0</v>
      </c>
      <c r="FM1610" s="471">
        <v>0</v>
      </c>
      <c r="FN1610" s="471">
        <v>0</v>
      </c>
      <c r="FO1610" s="496">
        <v>0</v>
      </c>
      <c r="FP1610" s="503">
        <v>200</v>
      </c>
      <c r="FQ1610" s="471">
        <v>3</v>
      </c>
      <c r="FR1610" s="471">
        <v>2</v>
      </c>
      <c r="FS1610" s="471">
        <v>2</v>
      </c>
      <c r="FT1610" s="471">
        <v>1</v>
      </c>
      <c r="FU1610" s="471">
        <v>1</v>
      </c>
      <c r="FV1610" s="471">
        <v>0</v>
      </c>
      <c r="FW1610" s="471">
        <v>1</v>
      </c>
      <c r="FX1610" s="471">
        <v>0</v>
      </c>
      <c r="FY1610" s="496">
        <v>10</v>
      </c>
      <c r="FZ1610" s="503">
        <v>0</v>
      </c>
      <c r="GA1610" s="471">
        <v>0</v>
      </c>
      <c r="GB1610" s="471">
        <v>0</v>
      </c>
      <c r="GC1610" s="471">
        <v>0</v>
      </c>
      <c r="GD1610" s="471">
        <v>0</v>
      </c>
      <c r="GE1610" s="471">
        <v>0</v>
      </c>
      <c r="GF1610" s="471">
        <v>0</v>
      </c>
      <c r="GG1610" s="471">
        <v>0</v>
      </c>
      <c r="GH1610" s="471">
        <v>0</v>
      </c>
      <c r="GI1610" s="496">
        <v>0</v>
      </c>
      <c r="GJ1610" s="471">
        <v>3</v>
      </c>
      <c r="GK1610" s="471">
        <v>2</v>
      </c>
      <c r="GL1610" s="471">
        <v>2</v>
      </c>
      <c r="GM1610" s="471">
        <v>1</v>
      </c>
      <c r="GN1610" s="471">
        <v>1</v>
      </c>
      <c r="GO1610" s="471">
        <v>0</v>
      </c>
      <c r="GP1610" s="471">
        <v>1</v>
      </c>
      <c r="GQ1610" s="471">
        <v>0</v>
      </c>
      <c r="GR1610" s="496">
        <v>10</v>
      </c>
      <c r="GS1610" s="503">
        <v>100</v>
      </c>
      <c r="GT1610" s="471">
        <v>0</v>
      </c>
      <c r="GU1610" s="471">
        <v>0</v>
      </c>
      <c r="GV1610" s="471">
        <v>0</v>
      </c>
      <c r="GW1610" s="471">
        <v>0</v>
      </c>
      <c r="GX1610" s="471">
        <v>0</v>
      </c>
      <c r="GY1610" s="471">
        <v>0</v>
      </c>
      <c r="GZ1610" s="471">
        <v>0</v>
      </c>
      <c r="HA1610" s="471">
        <v>0</v>
      </c>
      <c r="HB1610" s="496">
        <v>0</v>
      </c>
      <c r="HC1610" s="503">
        <v>150</v>
      </c>
      <c r="HD1610" s="471">
        <v>0</v>
      </c>
      <c r="HE1610" s="471">
        <v>0</v>
      </c>
      <c r="HF1610" s="471">
        <v>0</v>
      </c>
      <c r="HG1610" s="471">
        <v>0</v>
      </c>
      <c r="HH1610" s="471">
        <v>0</v>
      </c>
      <c r="HI1610" s="471">
        <v>0</v>
      </c>
      <c r="HJ1610" s="471">
        <v>0</v>
      </c>
      <c r="HK1610" s="471">
        <v>0</v>
      </c>
      <c r="HL1610" s="496">
        <v>0</v>
      </c>
      <c r="HM1610" s="503">
        <v>200</v>
      </c>
      <c r="HN1610" s="471">
        <v>0</v>
      </c>
      <c r="HO1610" s="471">
        <v>0</v>
      </c>
      <c r="HP1610" s="471">
        <v>0</v>
      </c>
      <c r="HQ1610" s="471">
        <v>0</v>
      </c>
      <c r="HR1610" s="471">
        <v>0</v>
      </c>
      <c r="HS1610" s="471">
        <v>0</v>
      </c>
      <c r="HT1610" s="471">
        <v>0</v>
      </c>
      <c r="HU1610" s="471">
        <v>0</v>
      </c>
      <c r="HV1610" s="496">
        <v>0</v>
      </c>
      <c r="HW1610" s="503">
        <v>250</v>
      </c>
      <c r="HX1610" s="471">
        <v>0</v>
      </c>
      <c r="HY1610" s="471">
        <v>0</v>
      </c>
      <c r="HZ1610" s="471">
        <v>0</v>
      </c>
      <c r="IA1610" s="471">
        <v>0</v>
      </c>
      <c r="IB1610" s="471">
        <v>0</v>
      </c>
      <c r="IC1610" s="471">
        <v>0</v>
      </c>
      <c r="ID1610" s="471">
        <v>0</v>
      </c>
      <c r="IE1610" s="471">
        <v>0</v>
      </c>
      <c r="IF1610" s="496">
        <v>0</v>
      </c>
      <c r="IG1610" s="503">
        <v>300</v>
      </c>
      <c r="IH1610" s="471">
        <v>4</v>
      </c>
      <c r="II1610" s="471">
        <v>1</v>
      </c>
      <c r="IJ1610" s="471">
        <v>1</v>
      </c>
      <c r="IK1610" s="471">
        <v>0</v>
      </c>
      <c r="IL1610" s="471">
        <v>3</v>
      </c>
      <c r="IM1610" s="471">
        <v>1</v>
      </c>
      <c r="IN1610" s="471">
        <v>0</v>
      </c>
      <c r="IO1610" s="471">
        <v>0</v>
      </c>
      <c r="IP1610" s="496">
        <v>10</v>
      </c>
      <c r="IQ1610" s="503">
        <v>0</v>
      </c>
      <c r="IR1610" s="471">
        <v>0</v>
      </c>
      <c r="IS1610" s="471">
        <v>0</v>
      </c>
      <c r="IT1610" s="471">
        <v>0</v>
      </c>
      <c r="IU1610" s="471">
        <v>0</v>
      </c>
      <c r="IV1610" s="471">
        <v>0</v>
      </c>
      <c r="IW1610" s="471">
        <v>0</v>
      </c>
      <c r="IX1610" s="471">
        <v>0</v>
      </c>
      <c r="IY1610" s="471">
        <v>0</v>
      </c>
      <c r="IZ1610" s="496">
        <v>0</v>
      </c>
      <c r="JA1610" s="471">
        <v>4</v>
      </c>
      <c r="JB1610" s="471">
        <v>1</v>
      </c>
      <c r="JC1610" s="471">
        <v>1</v>
      </c>
      <c r="JD1610" s="471">
        <v>0</v>
      </c>
      <c r="JE1610" s="471">
        <v>3</v>
      </c>
      <c r="JF1610" s="471">
        <v>1</v>
      </c>
      <c r="JG1610" s="471">
        <v>0</v>
      </c>
      <c r="JH1610" s="471">
        <v>0</v>
      </c>
      <c r="JI1610" s="471">
        <v>10</v>
      </c>
      <c r="JJ1610" s="503">
        <v>0</v>
      </c>
      <c r="JK1610" s="471">
        <v>154</v>
      </c>
      <c r="JL1610" s="471">
        <v>48</v>
      </c>
      <c r="JM1610" s="471">
        <v>72</v>
      </c>
      <c r="JN1610" s="471">
        <v>54</v>
      </c>
      <c r="JO1610" s="471">
        <v>22</v>
      </c>
      <c r="JP1610" s="471">
        <v>15</v>
      </c>
      <c r="JQ1610" s="471">
        <v>14</v>
      </c>
      <c r="JR1610" s="471">
        <v>3</v>
      </c>
      <c r="JS1610" s="496">
        <v>382</v>
      </c>
      <c r="JT1610" s="503">
        <v>10</v>
      </c>
      <c r="JU1610" s="471">
        <v>0</v>
      </c>
      <c r="JV1610" s="471">
        <v>0</v>
      </c>
      <c r="JW1610" s="471">
        <v>0</v>
      </c>
      <c r="JX1610" s="471">
        <v>0</v>
      </c>
      <c r="JY1610" s="471">
        <v>0</v>
      </c>
      <c r="JZ1610" s="471">
        <v>0</v>
      </c>
      <c r="KA1610" s="471">
        <v>0</v>
      </c>
      <c r="KB1610" s="471">
        <v>0</v>
      </c>
      <c r="KC1610" s="496">
        <v>0</v>
      </c>
      <c r="KD1610" s="503">
        <v>50</v>
      </c>
      <c r="KE1610" s="471">
        <v>1</v>
      </c>
      <c r="KF1610" s="471">
        <v>0</v>
      </c>
      <c r="KG1610" s="471">
        <v>0</v>
      </c>
      <c r="KH1610" s="471">
        <v>0</v>
      </c>
      <c r="KI1610" s="471">
        <v>0</v>
      </c>
      <c r="KJ1610" s="471">
        <v>0</v>
      </c>
      <c r="KK1610" s="471">
        <v>1</v>
      </c>
      <c r="KL1610" s="471">
        <v>0</v>
      </c>
      <c r="KM1610" s="496">
        <v>2</v>
      </c>
      <c r="KN1610" s="503">
        <v>0</v>
      </c>
      <c r="KO1610" s="471">
        <v>0</v>
      </c>
      <c r="KP1610" s="471">
        <v>0</v>
      </c>
      <c r="KQ1610" s="471">
        <v>0</v>
      </c>
      <c r="KR1610" s="471">
        <v>0</v>
      </c>
      <c r="KS1610" s="471">
        <v>0</v>
      </c>
      <c r="KT1610" s="471">
        <v>0</v>
      </c>
      <c r="KU1610" s="471">
        <v>0</v>
      </c>
      <c r="KV1610" s="471">
        <v>0</v>
      </c>
      <c r="KW1610" s="496">
        <v>0</v>
      </c>
      <c r="KX1610" s="471">
        <v>155</v>
      </c>
      <c r="KY1610" s="471">
        <v>48</v>
      </c>
      <c r="KZ1610" s="471">
        <v>72</v>
      </c>
      <c r="LA1610" s="471">
        <v>54</v>
      </c>
      <c r="LB1610" s="471">
        <v>22</v>
      </c>
      <c r="LC1610" s="471">
        <v>15</v>
      </c>
      <c r="LD1610" s="471">
        <v>15</v>
      </c>
      <c r="LE1610" s="471">
        <v>3</v>
      </c>
      <c r="LF1610" s="496">
        <v>384</v>
      </c>
      <c r="LG1610" s="262"/>
      <c r="LH1610" s="262"/>
      <c r="LI1610" s="262"/>
      <c r="LJ1610" s="262"/>
      <c r="LK1610" s="262"/>
      <c r="LL1610" s="262"/>
      <c r="LM1610" s="262"/>
      <c r="LN1610" s="262"/>
      <c r="LO1610" s="262"/>
      <c r="LP1610" s="262"/>
      <c r="LQ1610" s="262"/>
      <c r="LR1610" s="262"/>
      <c r="LS1610" s="262"/>
      <c r="LT1610" s="262"/>
      <c r="LU1610" s="262"/>
      <c r="LV1610" s="262"/>
      <c r="LW1610" s="262"/>
      <c r="LX1610" s="262"/>
      <c r="LY1610" s="262"/>
      <c r="LZ1610" s="262"/>
      <c r="MA1610" s="262"/>
      <c r="MB1610" s="262"/>
      <c r="MC1610" s="262"/>
      <c r="MD1610" s="262"/>
      <c r="ME1610" s="262"/>
      <c r="MF1610" s="262"/>
      <c r="MG1610" s="262"/>
      <c r="MH1610" s="262"/>
      <c r="MI1610" s="262"/>
      <c r="MJ1610" s="262"/>
      <c r="MK1610" s="262"/>
      <c r="ML1610" s="262"/>
      <c r="MM1610" s="262"/>
      <c r="MN1610" s="262"/>
      <c r="MO1610" s="262"/>
      <c r="MP1610" s="262"/>
      <c r="MQ1610" s="262"/>
      <c r="MR1610" s="262"/>
      <c r="MS1610" s="262"/>
      <c r="MT1610" s="262"/>
      <c r="MU1610" s="262"/>
    </row>
    <row r="1611" spans="1:359" ht="13.5" thickBot="1" x14ac:dyDescent="0.25">
      <c r="A1611" s="241" t="s">
        <v>618</v>
      </c>
      <c r="B1611" s="476" t="s">
        <v>1165</v>
      </c>
      <c r="C1611" s="326" t="s">
        <v>794</v>
      </c>
      <c r="D1611" s="283" t="s">
        <v>1166</v>
      </c>
      <c r="E1611" s="504">
        <v>0</v>
      </c>
      <c r="F1611" s="478">
        <v>399</v>
      </c>
      <c r="G1611" s="478">
        <v>524</v>
      </c>
      <c r="H1611" s="478">
        <v>354</v>
      </c>
      <c r="I1611" s="478">
        <v>152</v>
      </c>
      <c r="J1611" s="478">
        <v>93</v>
      </c>
      <c r="K1611" s="478">
        <v>33</v>
      </c>
      <c r="L1611" s="478">
        <v>13</v>
      </c>
      <c r="M1611" s="478">
        <v>0</v>
      </c>
      <c r="N1611" s="498">
        <v>1568</v>
      </c>
      <c r="O1611" s="504">
        <v>10</v>
      </c>
      <c r="P1611" s="478">
        <v>0</v>
      </c>
      <c r="Q1611" s="478">
        <v>0</v>
      </c>
      <c r="R1611" s="478">
        <v>0</v>
      </c>
      <c r="S1611" s="478">
        <v>0</v>
      </c>
      <c r="T1611" s="478">
        <v>0</v>
      </c>
      <c r="U1611" s="478">
        <v>0</v>
      </c>
      <c r="V1611" s="478">
        <v>0</v>
      </c>
      <c r="W1611" s="478">
        <v>0</v>
      </c>
      <c r="X1611" s="498">
        <v>0</v>
      </c>
      <c r="Y1611" s="504">
        <v>25</v>
      </c>
      <c r="Z1611" s="478">
        <v>0</v>
      </c>
      <c r="AA1611" s="478">
        <v>0</v>
      </c>
      <c r="AB1611" s="478">
        <v>0</v>
      </c>
      <c r="AC1611" s="478">
        <v>0</v>
      </c>
      <c r="AD1611" s="478">
        <v>0</v>
      </c>
      <c r="AE1611" s="478">
        <v>0</v>
      </c>
      <c r="AF1611" s="478">
        <v>0</v>
      </c>
      <c r="AG1611" s="478">
        <v>0</v>
      </c>
      <c r="AH1611" s="498">
        <v>0</v>
      </c>
      <c r="AI1611" s="504">
        <v>50</v>
      </c>
      <c r="AJ1611" s="478">
        <v>7</v>
      </c>
      <c r="AK1611" s="478">
        <v>6</v>
      </c>
      <c r="AL1611" s="478">
        <v>7</v>
      </c>
      <c r="AM1611" s="478">
        <v>3</v>
      </c>
      <c r="AN1611" s="478">
        <v>1</v>
      </c>
      <c r="AO1611" s="478">
        <v>1</v>
      </c>
      <c r="AP1611" s="478">
        <v>2</v>
      </c>
      <c r="AQ1611" s="478">
        <v>0</v>
      </c>
      <c r="AR1611" s="498">
        <v>27</v>
      </c>
      <c r="AS1611" s="504">
        <v>100</v>
      </c>
      <c r="AT1611" s="478">
        <v>0</v>
      </c>
      <c r="AU1611" s="478">
        <v>0</v>
      </c>
      <c r="AV1611" s="478">
        <v>0</v>
      </c>
      <c r="AW1611" s="478">
        <v>0</v>
      </c>
      <c r="AX1611" s="478">
        <v>0</v>
      </c>
      <c r="AY1611" s="478">
        <v>0</v>
      </c>
      <c r="AZ1611" s="478">
        <v>0</v>
      </c>
      <c r="BA1611" s="478">
        <v>0</v>
      </c>
      <c r="BB1611" s="498">
        <v>0</v>
      </c>
      <c r="BC1611" s="504">
        <v>0</v>
      </c>
      <c r="BD1611" s="478">
        <v>0</v>
      </c>
      <c r="BE1611" s="478">
        <v>0</v>
      </c>
      <c r="BF1611" s="478">
        <v>0</v>
      </c>
      <c r="BG1611" s="478">
        <v>0</v>
      </c>
      <c r="BH1611" s="478">
        <v>0</v>
      </c>
      <c r="BI1611" s="478">
        <v>0</v>
      </c>
      <c r="BJ1611" s="478">
        <v>0</v>
      </c>
      <c r="BK1611" s="478">
        <v>0</v>
      </c>
      <c r="BL1611" s="498">
        <v>0</v>
      </c>
      <c r="BM1611" s="478">
        <v>7</v>
      </c>
      <c r="BN1611" s="478">
        <v>6</v>
      </c>
      <c r="BO1611" s="478">
        <v>7</v>
      </c>
      <c r="BP1611" s="478">
        <v>3</v>
      </c>
      <c r="BQ1611" s="478">
        <v>1</v>
      </c>
      <c r="BR1611" s="478">
        <v>1</v>
      </c>
      <c r="BS1611" s="478">
        <v>2</v>
      </c>
      <c r="BT1611" s="478">
        <v>0</v>
      </c>
      <c r="BU1611" s="498">
        <v>27</v>
      </c>
      <c r="BV1611" s="478">
        <v>406</v>
      </c>
      <c r="BW1611" s="478">
        <v>530</v>
      </c>
      <c r="BX1611" s="478">
        <v>361</v>
      </c>
      <c r="BY1611" s="478">
        <v>155</v>
      </c>
      <c r="BZ1611" s="478">
        <v>94</v>
      </c>
      <c r="CA1611" s="478">
        <v>34</v>
      </c>
      <c r="CB1611" s="478">
        <v>15</v>
      </c>
      <c r="CC1611" s="478">
        <v>0</v>
      </c>
      <c r="CD1611" s="498">
        <v>1595</v>
      </c>
      <c r="CE1611" s="504">
        <v>10</v>
      </c>
      <c r="CF1611" s="478">
        <v>0</v>
      </c>
      <c r="CG1611" s="478">
        <v>0</v>
      </c>
      <c r="CH1611" s="478">
        <v>0</v>
      </c>
      <c r="CI1611" s="478">
        <v>0</v>
      </c>
      <c r="CJ1611" s="478">
        <v>0</v>
      </c>
      <c r="CK1611" s="478">
        <v>0</v>
      </c>
      <c r="CL1611" s="478">
        <v>0</v>
      </c>
      <c r="CM1611" s="478">
        <v>0</v>
      </c>
      <c r="CN1611" s="498">
        <v>0</v>
      </c>
      <c r="CO1611" s="504">
        <v>25</v>
      </c>
      <c r="CP1611" s="478">
        <v>0</v>
      </c>
      <c r="CQ1611" s="478">
        <v>0</v>
      </c>
      <c r="CR1611" s="478">
        <v>0</v>
      </c>
      <c r="CS1611" s="478">
        <v>0</v>
      </c>
      <c r="CT1611" s="478">
        <v>0</v>
      </c>
      <c r="CU1611" s="478">
        <v>0</v>
      </c>
      <c r="CV1611" s="478">
        <v>0</v>
      </c>
      <c r="CW1611" s="478">
        <v>0</v>
      </c>
      <c r="CX1611" s="498">
        <v>0</v>
      </c>
      <c r="CY1611" s="504">
        <v>50</v>
      </c>
      <c r="CZ1611" s="478">
        <v>0</v>
      </c>
      <c r="DA1611" s="478">
        <v>0</v>
      </c>
      <c r="DB1611" s="478">
        <v>0</v>
      </c>
      <c r="DC1611" s="478">
        <v>0</v>
      </c>
      <c r="DD1611" s="478">
        <v>0</v>
      </c>
      <c r="DE1611" s="478">
        <v>0</v>
      </c>
      <c r="DF1611" s="478">
        <v>0</v>
      </c>
      <c r="DG1611" s="478">
        <v>0</v>
      </c>
      <c r="DH1611" s="498">
        <v>0</v>
      </c>
      <c r="DI1611" s="504">
        <v>100</v>
      </c>
      <c r="DJ1611" s="478">
        <v>31</v>
      </c>
      <c r="DK1611" s="478">
        <v>41</v>
      </c>
      <c r="DL1611" s="478">
        <v>26</v>
      </c>
      <c r="DM1611" s="478">
        <v>21</v>
      </c>
      <c r="DN1611" s="478">
        <v>8</v>
      </c>
      <c r="DO1611" s="478">
        <v>4</v>
      </c>
      <c r="DP1611" s="478">
        <v>4</v>
      </c>
      <c r="DQ1611" s="478">
        <v>1</v>
      </c>
      <c r="DR1611" s="498">
        <v>136</v>
      </c>
      <c r="DS1611" s="504">
        <v>0</v>
      </c>
      <c r="DT1611" s="478">
        <v>0</v>
      </c>
      <c r="DU1611" s="478">
        <v>0</v>
      </c>
      <c r="DV1611" s="478">
        <v>0</v>
      </c>
      <c r="DW1611" s="478">
        <v>0</v>
      </c>
      <c r="DX1611" s="478">
        <v>0</v>
      </c>
      <c r="DY1611" s="478">
        <v>0</v>
      </c>
      <c r="DZ1611" s="478">
        <v>0</v>
      </c>
      <c r="EA1611" s="478">
        <v>0</v>
      </c>
      <c r="EB1611" s="498">
        <v>0</v>
      </c>
      <c r="EC1611" s="478">
        <v>31</v>
      </c>
      <c r="ED1611" s="478">
        <v>41</v>
      </c>
      <c r="EE1611" s="478">
        <v>26</v>
      </c>
      <c r="EF1611" s="478">
        <v>21</v>
      </c>
      <c r="EG1611" s="478">
        <v>8</v>
      </c>
      <c r="EH1611" s="478">
        <v>4</v>
      </c>
      <c r="EI1611" s="478">
        <v>4</v>
      </c>
      <c r="EJ1611" s="478">
        <v>1</v>
      </c>
      <c r="EK1611" s="498">
        <v>136</v>
      </c>
      <c r="EL1611" s="519">
        <v>50</v>
      </c>
      <c r="EM1611" s="478">
        <v>0</v>
      </c>
      <c r="EN1611" s="478">
        <v>0</v>
      </c>
      <c r="EO1611" s="478">
        <v>0</v>
      </c>
      <c r="EP1611" s="478">
        <v>0</v>
      </c>
      <c r="EQ1611" s="478">
        <v>0</v>
      </c>
      <c r="ER1611" s="478">
        <v>0</v>
      </c>
      <c r="ES1611" s="478">
        <v>0</v>
      </c>
      <c r="ET1611" s="478">
        <v>0</v>
      </c>
      <c r="EU1611" s="498">
        <v>0</v>
      </c>
      <c r="EV1611" s="504">
        <v>100</v>
      </c>
      <c r="EW1611" s="478">
        <v>0</v>
      </c>
      <c r="EX1611" s="478">
        <v>0</v>
      </c>
      <c r="EY1611" s="478">
        <v>0</v>
      </c>
      <c r="EZ1611" s="478">
        <v>0</v>
      </c>
      <c r="FA1611" s="478">
        <v>0</v>
      </c>
      <c r="FB1611" s="478">
        <v>0</v>
      </c>
      <c r="FC1611" s="478">
        <v>0</v>
      </c>
      <c r="FD1611" s="478">
        <v>0</v>
      </c>
      <c r="FE1611" s="498">
        <v>0</v>
      </c>
      <c r="FF1611" s="504">
        <v>150</v>
      </c>
      <c r="FG1611" s="478">
        <v>0</v>
      </c>
      <c r="FH1611" s="478">
        <v>0</v>
      </c>
      <c r="FI1611" s="478">
        <v>0</v>
      </c>
      <c r="FJ1611" s="478">
        <v>0</v>
      </c>
      <c r="FK1611" s="478">
        <v>0</v>
      </c>
      <c r="FL1611" s="478">
        <v>0</v>
      </c>
      <c r="FM1611" s="478">
        <v>0</v>
      </c>
      <c r="FN1611" s="478">
        <v>0</v>
      </c>
      <c r="FO1611" s="498">
        <v>0</v>
      </c>
      <c r="FP1611" s="504">
        <v>200</v>
      </c>
      <c r="FQ1611" s="478">
        <v>7</v>
      </c>
      <c r="FR1611" s="478">
        <v>16</v>
      </c>
      <c r="FS1611" s="478">
        <v>3</v>
      </c>
      <c r="FT1611" s="478">
        <v>6</v>
      </c>
      <c r="FU1611" s="478">
        <v>1</v>
      </c>
      <c r="FV1611" s="478">
        <v>1</v>
      </c>
      <c r="FW1611" s="478">
        <v>1</v>
      </c>
      <c r="FX1611" s="478">
        <v>1</v>
      </c>
      <c r="FY1611" s="498">
        <v>36</v>
      </c>
      <c r="FZ1611" s="504">
        <v>0</v>
      </c>
      <c r="GA1611" s="478">
        <v>0</v>
      </c>
      <c r="GB1611" s="478">
        <v>0</v>
      </c>
      <c r="GC1611" s="478">
        <v>0</v>
      </c>
      <c r="GD1611" s="478">
        <v>0</v>
      </c>
      <c r="GE1611" s="478">
        <v>0</v>
      </c>
      <c r="GF1611" s="478">
        <v>0</v>
      </c>
      <c r="GG1611" s="478">
        <v>0</v>
      </c>
      <c r="GH1611" s="478">
        <v>0</v>
      </c>
      <c r="GI1611" s="498">
        <v>0</v>
      </c>
      <c r="GJ1611" s="478">
        <v>7</v>
      </c>
      <c r="GK1611" s="478">
        <v>16</v>
      </c>
      <c r="GL1611" s="478">
        <v>3</v>
      </c>
      <c r="GM1611" s="478">
        <v>6</v>
      </c>
      <c r="GN1611" s="478">
        <v>1</v>
      </c>
      <c r="GO1611" s="478">
        <v>1</v>
      </c>
      <c r="GP1611" s="478">
        <v>1</v>
      </c>
      <c r="GQ1611" s="478">
        <v>1</v>
      </c>
      <c r="GR1611" s="498">
        <v>36</v>
      </c>
      <c r="GS1611" s="504">
        <v>100</v>
      </c>
      <c r="GT1611" s="478">
        <v>0</v>
      </c>
      <c r="GU1611" s="478">
        <v>0</v>
      </c>
      <c r="GV1611" s="478">
        <v>0</v>
      </c>
      <c r="GW1611" s="478">
        <v>0</v>
      </c>
      <c r="GX1611" s="478">
        <v>0</v>
      </c>
      <c r="GY1611" s="478">
        <v>0</v>
      </c>
      <c r="GZ1611" s="478">
        <v>0</v>
      </c>
      <c r="HA1611" s="478">
        <v>0</v>
      </c>
      <c r="HB1611" s="498">
        <v>0</v>
      </c>
      <c r="HC1611" s="504">
        <v>150</v>
      </c>
      <c r="HD1611" s="478">
        <v>0</v>
      </c>
      <c r="HE1611" s="478">
        <v>0</v>
      </c>
      <c r="HF1611" s="478">
        <v>0</v>
      </c>
      <c r="HG1611" s="478">
        <v>0</v>
      </c>
      <c r="HH1611" s="478">
        <v>0</v>
      </c>
      <c r="HI1611" s="478">
        <v>0</v>
      </c>
      <c r="HJ1611" s="478">
        <v>0</v>
      </c>
      <c r="HK1611" s="478">
        <v>0</v>
      </c>
      <c r="HL1611" s="498">
        <v>0</v>
      </c>
      <c r="HM1611" s="504">
        <v>200</v>
      </c>
      <c r="HN1611" s="478">
        <v>0</v>
      </c>
      <c r="HO1611" s="478">
        <v>0</v>
      </c>
      <c r="HP1611" s="478">
        <v>0</v>
      </c>
      <c r="HQ1611" s="478">
        <v>0</v>
      </c>
      <c r="HR1611" s="478">
        <v>0</v>
      </c>
      <c r="HS1611" s="478">
        <v>0</v>
      </c>
      <c r="HT1611" s="478">
        <v>0</v>
      </c>
      <c r="HU1611" s="478">
        <v>0</v>
      </c>
      <c r="HV1611" s="498">
        <v>0</v>
      </c>
      <c r="HW1611" s="504">
        <v>250</v>
      </c>
      <c r="HX1611" s="478">
        <v>0</v>
      </c>
      <c r="HY1611" s="478">
        <v>0</v>
      </c>
      <c r="HZ1611" s="478">
        <v>0</v>
      </c>
      <c r="IA1611" s="478">
        <v>0</v>
      </c>
      <c r="IB1611" s="478">
        <v>0</v>
      </c>
      <c r="IC1611" s="478">
        <v>0</v>
      </c>
      <c r="ID1611" s="478">
        <v>0</v>
      </c>
      <c r="IE1611" s="478">
        <v>0</v>
      </c>
      <c r="IF1611" s="498">
        <v>0</v>
      </c>
      <c r="IG1611" s="504">
        <v>300</v>
      </c>
      <c r="IH1611" s="478">
        <v>0</v>
      </c>
      <c r="II1611" s="478">
        <v>0</v>
      </c>
      <c r="IJ1611" s="478">
        <v>0</v>
      </c>
      <c r="IK1611" s="478">
        <v>0</v>
      </c>
      <c r="IL1611" s="478">
        <v>0</v>
      </c>
      <c r="IM1611" s="478">
        <v>0</v>
      </c>
      <c r="IN1611" s="478">
        <v>0</v>
      </c>
      <c r="IO1611" s="478">
        <v>0</v>
      </c>
      <c r="IP1611" s="498">
        <v>0</v>
      </c>
      <c r="IQ1611" s="504">
        <v>0</v>
      </c>
      <c r="IR1611" s="478">
        <v>0</v>
      </c>
      <c r="IS1611" s="478">
        <v>0</v>
      </c>
      <c r="IT1611" s="478">
        <v>0</v>
      </c>
      <c r="IU1611" s="478">
        <v>0</v>
      </c>
      <c r="IV1611" s="478">
        <v>0</v>
      </c>
      <c r="IW1611" s="478">
        <v>0</v>
      </c>
      <c r="IX1611" s="478">
        <v>0</v>
      </c>
      <c r="IY1611" s="478">
        <v>0</v>
      </c>
      <c r="IZ1611" s="498">
        <v>0</v>
      </c>
      <c r="JA1611" s="478">
        <v>0</v>
      </c>
      <c r="JB1611" s="478">
        <v>0</v>
      </c>
      <c r="JC1611" s="478">
        <v>0</v>
      </c>
      <c r="JD1611" s="478">
        <v>0</v>
      </c>
      <c r="JE1611" s="478">
        <v>0</v>
      </c>
      <c r="JF1611" s="478">
        <v>0</v>
      </c>
      <c r="JG1611" s="478">
        <v>0</v>
      </c>
      <c r="JH1611" s="478">
        <v>0</v>
      </c>
      <c r="JI1611" s="478">
        <v>0</v>
      </c>
      <c r="JJ1611" s="504">
        <v>0</v>
      </c>
      <c r="JK1611" s="478">
        <v>38</v>
      </c>
      <c r="JL1611" s="478">
        <v>93</v>
      </c>
      <c r="JM1611" s="478">
        <v>110</v>
      </c>
      <c r="JN1611" s="478">
        <v>95</v>
      </c>
      <c r="JO1611" s="478">
        <v>48</v>
      </c>
      <c r="JP1611" s="478">
        <v>26</v>
      </c>
      <c r="JQ1611" s="478">
        <v>13</v>
      </c>
      <c r="JR1611" s="478">
        <v>0</v>
      </c>
      <c r="JS1611" s="498">
        <v>423</v>
      </c>
      <c r="JT1611" s="504">
        <v>10</v>
      </c>
      <c r="JU1611" s="478">
        <v>0</v>
      </c>
      <c r="JV1611" s="478">
        <v>0</v>
      </c>
      <c r="JW1611" s="478">
        <v>0</v>
      </c>
      <c r="JX1611" s="478">
        <v>0</v>
      </c>
      <c r="JY1611" s="478">
        <v>0</v>
      </c>
      <c r="JZ1611" s="478">
        <v>0</v>
      </c>
      <c r="KA1611" s="478">
        <v>0</v>
      </c>
      <c r="KB1611" s="478">
        <v>0</v>
      </c>
      <c r="KC1611" s="498">
        <v>0</v>
      </c>
      <c r="KD1611" s="504">
        <v>50</v>
      </c>
      <c r="KE1611" s="478">
        <v>0</v>
      </c>
      <c r="KF1611" s="478">
        <v>1</v>
      </c>
      <c r="KG1611" s="478">
        <v>1</v>
      </c>
      <c r="KH1611" s="478">
        <v>3</v>
      </c>
      <c r="KI1611" s="478">
        <v>1</v>
      </c>
      <c r="KJ1611" s="478">
        <v>0</v>
      </c>
      <c r="KK1611" s="478">
        <v>0</v>
      </c>
      <c r="KL1611" s="478">
        <v>0</v>
      </c>
      <c r="KM1611" s="498">
        <v>6</v>
      </c>
      <c r="KN1611" s="504">
        <v>0</v>
      </c>
      <c r="KO1611" s="478">
        <v>0</v>
      </c>
      <c r="KP1611" s="478">
        <v>0</v>
      </c>
      <c r="KQ1611" s="478">
        <v>0</v>
      </c>
      <c r="KR1611" s="478">
        <v>0</v>
      </c>
      <c r="KS1611" s="478">
        <v>0</v>
      </c>
      <c r="KT1611" s="478">
        <v>0</v>
      </c>
      <c r="KU1611" s="478">
        <v>0</v>
      </c>
      <c r="KV1611" s="478">
        <v>0</v>
      </c>
      <c r="KW1611" s="498">
        <v>0</v>
      </c>
      <c r="KX1611" s="478">
        <v>38</v>
      </c>
      <c r="KY1611" s="478">
        <v>94</v>
      </c>
      <c r="KZ1611" s="478">
        <v>111</v>
      </c>
      <c r="LA1611" s="478">
        <v>98</v>
      </c>
      <c r="LB1611" s="478">
        <v>49</v>
      </c>
      <c r="LC1611" s="478">
        <v>26</v>
      </c>
      <c r="LD1611" s="478">
        <v>13</v>
      </c>
      <c r="LE1611" s="478">
        <v>0</v>
      </c>
      <c r="LF1611" s="498">
        <v>429</v>
      </c>
      <c r="LG1611" s="135"/>
      <c r="LH1611" s="135"/>
      <c r="LI1611" s="135"/>
      <c r="LJ1611" s="135"/>
      <c r="LK1611" s="135"/>
      <c r="LL1611" s="135"/>
      <c r="LM1611" s="135"/>
      <c r="LN1611" s="135"/>
      <c r="LO1611" s="135"/>
      <c r="LP1611" s="135"/>
      <c r="LQ1611" s="135"/>
      <c r="LR1611" s="110"/>
      <c r="LS1611" s="110"/>
      <c r="LT1611" s="110"/>
      <c r="LU1611" s="110"/>
      <c r="LV1611" s="110"/>
      <c r="LW1611" s="110"/>
      <c r="LX1611" s="110"/>
      <c r="LY1611" s="110"/>
      <c r="LZ1611" s="110"/>
      <c r="MA1611" s="110"/>
      <c r="MB1611" s="110"/>
      <c r="MC1611" s="110"/>
      <c r="MD1611" s="110"/>
      <c r="ME1611" s="110"/>
      <c r="MF1611" s="110"/>
      <c r="MG1611" s="110"/>
      <c r="MH1611" s="110"/>
      <c r="MI1611" s="110"/>
      <c r="MJ1611" s="110"/>
      <c r="MK1611" s="110"/>
      <c r="ML1611" s="110"/>
      <c r="MM1611" s="110"/>
      <c r="MN1611" s="110"/>
      <c r="MO1611" s="110"/>
      <c r="MP1611" s="110"/>
      <c r="MQ1611" s="110"/>
      <c r="MR1611" s="110"/>
      <c r="MS1611" s="110"/>
      <c r="MT1611" s="110"/>
      <c r="MU1611" s="110"/>
    </row>
    <row r="1612" spans="1:359" x14ac:dyDescent="0.2">
      <c r="A1612" s="406"/>
      <c r="B1612" s="407"/>
      <c r="C1612" s="408"/>
      <c r="D1612" s="420"/>
      <c r="E1612" s="454"/>
      <c r="F1612" s="274"/>
      <c r="G1612" s="176"/>
      <c r="H1612" s="176"/>
      <c r="I1612" s="176"/>
      <c r="J1612" s="176"/>
      <c r="K1612" s="176"/>
      <c r="L1612" s="176"/>
      <c r="M1612" s="176"/>
      <c r="N1612" s="176"/>
      <c r="O1612" s="506"/>
      <c r="P1612" s="176"/>
      <c r="Q1612" s="176"/>
      <c r="R1612" s="176"/>
      <c r="S1612" s="176"/>
      <c r="T1612" s="176"/>
      <c r="U1612" s="176"/>
      <c r="V1612" s="176"/>
      <c r="W1612" s="176"/>
      <c r="X1612" s="176"/>
      <c r="Y1612" s="511"/>
      <c r="Z1612" s="176"/>
      <c r="AA1612" s="176"/>
      <c r="AB1612" s="176"/>
      <c r="AC1612" s="176"/>
      <c r="AD1612" s="176"/>
      <c r="AE1612" s="176"/>
      <c r="AF1612" s="176"/>
      <c r="AG1612" s="176"/>
      <c r="AH1612" s="176"/>
      <c r="AI1612" s="511"/>
      <c r="AJ1612" s="176"/>
      <c r="AK1612" s="176"/>
      <c r="AL1612" s="176"/>
      <c r="AM1612" s="176"/>
      <c r="AN1612" s="176"/>
      <c r="AO1612" s="176"/>
      <c r="AP1612" s="176"/>
      <c r="AQ1612" s="176"/>
      <c r="AR1612" s="176"/>
      <c r="AS1612" s="511"/>
      <c r="AT1612" s="176"/>
      <c r="AU1612" s="176"/>
      <c r="AV1612" s="176"/>
      <c r="AW1612" s="176"/>
      <c r="AX1612" s="176"/>
      <c r="AY1612" s="176"/>
      <c r="AZ1612" s="176"/>
      <c r="BA1612" s="176"/>
      <c r="BB1612" s="176"/>
      <c r="BC1612" s="454"/>
      <c r="BD1612" s="176"/>
      <c r="BE1612" s="176"/>
      <c r="BF1612" s="176"/>
      <c r="BG1612" s="176"/>
      <c r="BH1612" s="176"/>
      <c r="BI1612" s="176"/>
      <c r="BJ1612" s="176"/>
      <c r="BK1612" s="176"/>
      <c r="BL1612" s="176"/>
      <c r="BM1612" s="176"/>
      <c r="BN1612" s="176"/>
      <c r="BO1612" s="176"/>
      <c r="BP1612" s="176"/>
      <c r="BQ1612" s="176"/>
      <c r="BR1612" s="176"/>
      <c r="BS1612" s="176"/>
      <c r="BT1612" s="176"/>
      <c r="BU1612" s="176"/>
      <c r="BV1612" s="176"/>
      <c r="BW1612" s="176"/>
      <c r="BX1612" s="176"/>
      <c r="BY1612" s="176"/>
      <c r="BZ1612" s="176"/>
      <c r="CA1612" s="176"/>
      <c r="CB1612" s="176"/>
      <c r="CC1612" s="176"/>
      <c r="CD1612" s="176"/>
      <c r="CE1612" s="511"/>
      <c r="CF1612" s="176"/>
      <c r="CG1612" s="176"/>
      <c r="CH1612" s="176"/>
      <c r="CI1612" s="176"/>
      <c r="CJ1612" s="176"/>
      <c r="CK1612" s="176"/>
      <c r="CL1612" s="176"/>
      <c r="CM1612" s="176"/>
      <c r="CN1612" s="176"/>
      <c r="CO1612" s="511"/>
      <c r="CP1612" s="176"/>
      <c r="CQ1612" s="176"/>
      <c r="CR1612" s="176"/>
      <c r="CS1612" s="176"/>
      <c r="CT1612" s="176"/>
      <c r="CU1612" s="176"/>
      <c r="CV1612" s="176"/>
      <c r="CW1612" s="176"/>
      <c r="CX1612" s="514"/>
      <c r="CY1612" s="511"/>
      <c r="CZ1612" s="176"/>
      <c r="DA1612" s="176"/>
      <c r="DB1612" s="176"/>
      <c r="DC1612" s="176"/>
      <c r="DD1612" s="176"/>
      <c r="DE1612" s="176"/>
      <c r="DF1612" s="176"/>
      <c r="DG1612" s="176"/>
      <c r="DH1612" s="176"/>
      <c r="DI1612" s="511"/>
      <c r="DJ1612" s="176"/>
      <c r="DK1612" s="176"/>
      <c r="DL1612" s="176"/>
      <c r="DM1612" s="176"/>
      <c r="DN1612" s="176"/>
      <c r="DO1612" s="176"/>
      <c r="DP1612" s="176"/>
      <c r="DQ1612" s="176"/>
      <c r="DR1612" s="176"/>
      <c r="DS1612" s="454"/>
      <c r="DT1612" s="176"/>
      <c r="DU1612" s="176"/>
      <c r="DV1612" s="176"/>
      <c r="DW1612" s="176"/>
      <c r="DX1612" s="176"/>
      <c r="DY1612" s="176"/>
      <c r="DZ1612" s="176"/>
      <c r="EA1612" s="176"/>
      <c r="EB1612" s="176"/>
      <c r="EC1612" s="176"/>
      <c r="ED1612" s="176"/>
      <c r="EE1612" s="176"/>
      <c r="EF1612" s="176"/>
      <c r="EG1612" s="176"/>
      <c r="EH1612" s="176"/>
      <c r="EI1612" s="176"/>
      <c r="EJ1612" s="176"/>
      <c r="EK1612" s="176"/>
      <c r="EL1612" s="401"/>
      <c r="EM1612" s="176"/>
      <c r="EN1612" s="176"/>
      <c r="EO1612" s="176"/>
      <c r="EP1612" s="176"/>
      <c r="EQ1612" s="176"/>
      <c r="ER1612" s="176"/>
      <c r="ES1612" s="176"/>
      <c r="ET1612" s="176"/>
      <c r="EU1612" s="176"/>
      <c r="EV1612" s="511"/>
      <c r="EW1612" s="176"/>
      <c r="EX1612" s="176"/>
      <c r="EY1612" s="176"/>
      <c r="EZ1612" s="176"/>
      <c r="FA1612" s="176"/>
      <c r="FB1612" s="176"/>
      <c r="FC1612" s="176"/>
      <c r="FD1612" s="176"/>
      <c r="FE1612" s="176"/>
      <c r="FF1612" s="511"/>
      <c r="FG1612" s="441"/>
      <c r="FH1612" s="441"/>
      <c r="FI1612" s="441"/>
      <c r="FJ1612" s="441"/>
      <c r="FK1612" s="441"/>
      <c r="FL1612" s="441"/>
      <c r="FM1612" s="441"/>
      <c r="FN1612" s="441"/>
      <c r="FO1612" s="441"/>
      <c r="FP1612" s="511"/>
      <c r="FQ1612" s="441"/>
      <c r="FR1612" s="441"/>
      <c r="FS1612" s="441"/>
      <c r="FT1612" s="441"/>
      <c r="FU1612" s="441"/>
      <c r="FV1612" s="441"/>
      <c r="FW1612" s="441"/>
      <c r="FX1612" s="441"/>
      <c r="FY1612" s="441"/>
      <c r="FZ1612" s="456"/>
      <c r="GA1612" s="441"/>
      <c r="GB1612" s="441"/>
      <c r="GC1612" s="441"/>
      <c r="GD1612" s="441"/>
      <c r="GE1612" s="441"/>
      <c r="GF1612" s="441"/>
      <c r="GG1612" s="441"/>
      <c r="GH1612" s="441"/>
      <c r="GI1612" s="441"/>
      <c r="GJ1612" s="441"/>
      <c r="GK1612" s="441"/>
      <c r="GL1612" s="441"/>
      <c r="GM1612" s="441"/>
      <c r="GN1612" s="441"/>
      <c r="GO1612" s="441"/>
      <c r="GP1612" s="441"/>
      <c r="GQ1612" s="441"/>
      <c r="GR1612" s="441"/>
      <c r="GS1612" s="511"/>
      <c r="GT1612" s="441"/>
      <c r="GU1612" s="441"/>
      <c r="GV1612" s="441"/>
      <c r="GW1612" s="441"/>
      <c r="GX1612" s="441"/>
      <c r="GY1612" s="441"/>
      <c r="GZ1612" s="441"/>
      <c r="HA1612" s="441"/>
      <c r="HB1612" s="441"/>
      <c r="HC1612" s="511"/>
      <c r="HD1612" s="441"/>
      <c r="HE1612" s="441"/>
      <c r="HF1612" s="441"/>
      <c r="HG1612" s="441"/>
      <c r="HH1612" s="441"/>
      <c r="HI1612" s="441"/>
      <c r="HJ1612" s="176"/>
      <c r="HK1612" s="176"/>
      <c r="HL1612" s="176"/>
      <c r="HM1612" s="512"/>
      <c r="HN1612" s="176"/>
      <c r="HO1612" s="176"/>
      <c r="HP1612" s="176"/>
      <c r="HQ1612" s="176"/>
      <c r="HR1612" s="176"/>
      <c r="HS1612" s="441"/>
      <c r="HT1612" s="176"/>
      <c r="HU1612" s="176"/>
      <c r="HV1612" s="176"/>
      <c r="HW1612" s="512"/>
      <c r="HX1612" s="176"/>
      <c r="HY1612" s="176"/>
      <c r="HZ1612" s="176"/>
      <c r="IA1612" s="176"/>
      <c r="IB1612" s="176"/>
      <c r="IC1612" s="441"/>
      <c r="ID1612" s="176"/>
      <c r="IE1612" s="176"/>
      <c r="IF1612" s="176"/>
      <c r="IG1612" s="512"/>
      <c r="IH1612" s="176"/>
      <c r="II1612" s="176"/>
      <c r="IJ1612" s="176"/>
      <c r="IK1612" s="176"/>
      <c r="IL1612" s="441"/>
      <c r="IM1612" s="441"/>
      <c r="IN1612" s="176"/>
      <c r="IO1612" s="176"/>
      <c r="IP1612" s="176"/>
      <c r="IQ1612" s="454"/>
      <c r="IR1612" s="176"/>
      <c r="IS1612" s="176"/>
      <c r="IT1612" s="176"/>
      <c r="IU1612" s="176"/>
      <c r="IV1612" s="176"/>
      <c r="IW1612" s="176"/>
      <c r="IX1612" s="176"/>
      <c r="IY1612" s="176"/>
      <c r="IZ1612" s="176"/>
      <c r="JA1612" s="176"/>
      <c r="JB1612" s="176"/>
      <c r="JC1612" s="176"/>
      <c r="JD1612" s="176"/>
      <c r="JE1612" s="176"/>
      <c r="JF1612" s="441"/>
      <c r="JG1612" s="176"/>
      <c r="JH1612" s="176"/>
      <c r="JI1612" s="356"/>
      <c r="JJ1612" s="511"/>
      <c r="JK1612" s="176"/>
      <c r="JL1612" s="176"/>
      <c r="JM1612" s="176"/>
      <c r="JN1612" s="176"/>
      <c r="JO1612" s="176"/>
      <c r="JP1612" s="176"/>
      <c r="JQ1612" s="176"/>
      <c r="JR1612" s="176"/>
      <c r="JS1612" s="176"/>
      <c r="JT1612" s="511"/>
      <c r="JU1612" s="176"/>
      <c r="JV1612" s="176"/>
      <c r="JW1612" s="176"/>
      <c r="JX1612" s="176"/>
      <c r="JY1612" s="176"/>
      <c r="JZ1612" s="176"/>
      <c r="KA1612" s="176"/>
      <c r="KB1612" s="176"/>
      <c r="KC1612" s="176"/>
      <c r="KD1612" s="511"/>
      <c r="KE1612" s="176"/>
      <c r="KF1612" s="176"/>
      <c r="KG1612" s="176"/>
      <c r="KH1612" s="176"/>
      <c r="KI1612" s="176"/>
      <c r="KJ1612" s="176"/>
      <c r="KK1612" s="176"/>
      <c r="KL1612" s="176"/>
      <c r="KM1612" s="441"/>
      <c r="KN1612" s="454"/>
      <c r="KO1612" s="176"/>
      <c r="KP1612" s="176"/>
      <c r="KQ1612" s="176"/>
      <c r="KR1612" s="176"/>
      <c r="KS1612" s="176"/>
      <c r="KT1612" s="176"/>
      <c r="KU1612" s="176"/>
      <c r="KV1612" s="176"/>
      <c r="KW1612" s="441"/>
      <c r="KX1612" s="176"/>
      <c r="KY1612" s="176"/>
      <c r="KZ1612" s="176"/>
      <c r="LA1612" s="176"/>
      <c r="LB1612" s="176"/>
      <c r="LC1612" s="176"/>
      <c r="LD1612" s="176"/>
      <c r="LE1612" s="176"/>
      <c r="LF1612" s="176"/>
      <c r="LG1612" s="135"/>
      <c r="LH1612" s="135"/>
      <c r="LI1612" s="135"/>
      <c r="LJ1612" s="135"/>
      <c r="LK1612" s="135"/>
      <c r="LL1612" s="135"/>
      <c r="LM1612" s="135"/>
      <c r="LN1612" s="135"/>
      <c r="LO1612" s="135"/>
      <c r="LP1612" s="135"/>
      <c r="LQ1612" s="135"/>
      <c r="LR1612" s="110"/>
      <c r="LS1612" s="110"/>
      <c r="LT1612" s="110"/>
      <c r="LU1612" s="110"/>
      <c r="LV1612" s="110"/>
      <c r="LW1612" s="110"/>
      <c r="LX1612" s="110"/>
      <c r="LY1612" s="110"/>
      <c r="LZ1612" s="110"/>
      <c r="MA1612" s="110"/>
      <c r="MB1612" s="110"/>
      <c r="MC1612" s="110"/>
      <c r="MD1612" s="110"/>
      <c r="ME1612" s="110"/>
      <c r="MF1612" s="110"/>
      <c r="MG1612" s="110"/>
      <c r="MH1612" s="110"/>
      <c r="MI1612" s="110"/>
      <c r="MJ1612" s="110"/>
      <c r="MK1612" s="110"/>
      <c r="ML1612" s="110"/>
      <c r="MM1612" s="110"/>
      <c r="MN1612" s="110"/>
      <c r="MO1612" s="110"/>
      <c r="MP1612" s="110"/>
      <c r="MQ1612" s="110"/>
      <c r="MR1612" s="110"/>
      <c r="MS1612" s="110"/>
      <c r="MT1612" s="110"/>
      <c r="MU1612" s="110"/>
    </row>
    <row r="1613" spans="1:359" x14ac:dyDescent="0.2">
      <c r="A1613" s="292"/>
      <c r="B1613" s="241"/>
      <c r="D1613" s="250"/>
      <c r="E1613" s="454"/>
      <c r="F1613" s="274"/>
      <c r="G1613" s="176"/>
      <c r="H1613" s="176"/>
      <c r="I1613" s="176"/>
      <c r="J1613" s="176"/>
      <c r="K1613" s="176"/>
      <c r="L1613" s="176"/>
      <c r="M1613" s="176"/>
      <c r="N1613" s="176"/>
      <c r="O1613" s="507"/>
      <c r="P1613" s="176"/>
      <c r="Q1613" s="176"/>
      <c r="R1613" s="176"/>
      <c r="S1613" s="176"/>
      <c r="T1613" s="176"/>
      <c r="U1613" s="176"/>
      <c r="V1613" s="176"/>
      <c r="W1613" s="176"/>
      <c r="X1613" s="176"/>
      <c r="Y1613" s="512"/>
      <c r="Z1613" s="176"/>
      <c r="AA1613" s="176"/>
      <c r="AB1613" s="176"/>
      <c r="AC1613" s="176"/>
      <c r="AD1613" s="176"/>
      <c r="AE1613" s="176"/>
      <c r="AF1613" s="176"/>
      <c r="AG1613" s="176"/>
      <c r="AH1613" s="176"/>
      <c r="AI1613" s="512"/>
      <c r="AJ1613" s="176"/>
      <c r="AK1613" s="176"/>
      <c r="AL1613" s="176"/>
      <c r="AM1613" s="176"/>
      <c r="AN1613" s="176"/>
      <c r="AO1613" s="176"/>
      <c r="AP1613" s="176"/>
      <c r="AQ1613" s="176"/>
      <c r="AR1613" s="176"/>
      <c r="AS1613" s="512"/>
      <c r="AT1613" s="176"/>
      <c r="AU1613" s="176"/>
      <c r="AV1613" s="176"/>
      <c r="AW1613" s="176"/>
      <c r="AX1613" s="176"/>
      <c r="AY1613" s="176"/>
      <c r="AZ1613" s="176"/>
      <c r="BA1613" s="176"/>
      <c r="BB1613" s="176"/>
      <c r="BC1613" s="454"/>
      <c r="BD1613" s="176"/>
      <c r="BE1613" s="176"/>
      <c r="BF1613" s="176"/>
      <c r="BG1613" s="176"/>
      <c r="BH1613" s="176"/>
      <c r="BI1613" s="176"/>
      <c r="BJ1613" s="176"/>
      <c r="BK1613" s="176"/>
      <c r="BL1613" s="176"/>
      <c r="BM1613" s="176"/>
      <c r="BN1613" s="176"/>
      <c r="BO1613" s="176"/>
      <c r="BP1613" s="176"/>
      <c r="BQ1613" s="176"/>
      <c r="BR1613" s="176"/>
      <c r="BS1613" s="176"/>
      <c r="BT1613" s="176"/>
      <c r="BU1613" s="176"/>
      <c r="BV1613" s="176"/>
      <c r="BW1613" s="176"/>
      <c r="BX1613" s="176"/>
      <c r="BY1613" s="176"/>
      <c r="BZ1613" s="176"/>
      <c r="CA1613" s="176"/>
      <c r="CB1613" s="176"/>
      <c r="CC1613" s="176"/>
      <c r="CD1613" s="176"/>
      <c r="CE1613" s="512"/>
      <c r="CF1613" s="176"/>
      <c r="CG1613" s="176"/>
      <c r="CH1613" s="176"/>
      <c r="CI1613" s="176"/>
      <c r="CJ1613" s="176"/>
      <c r="CK1613" s="176"/>
      <c r="CL1613" s="176"/>
      <c r="CM1613" s="176"/>
      <c r="CN1613" s="176"/>
      <c r="CO1613" s="512"/>
      <c r="CP1613" s="176"/>
      <c r="CQ1613" s="176"/>
      <c r="CR1613" s="176"/>
      <c r="CS1613" s="176"/>
      <c r="CT1613" s="176"/>
      <c r="CU1613" s="176"/>
      <c r="CV1613" s="176"/>
      <c r="CW1613" s="176"/>
      <c r="CX1613" s="514"/>
      <c r="CY1613" s="512"/>
      <c r="CZ1613" s="176"/>
      <c r="DA1613" s="176"/>
      <c r="DB1613" s="176"/>
      <c r="DC1613" s="176"/>
      <c r="DD1613" s="176"/>
      <c r="DE1613" s="176"/>
      <c r="DF1613" s="176"/>
      <c r="DG1613" s="176"/>
      <c r="DH1613" s="176"/>
      <c r="DI1613" s="512"/>
      <c r="DJ1613" s="176"/>
      <c r="DK1613" s="176"/>
      <c r="DL1613" s="176"/>
      <c r="DM1613" s="176"/>
      <c r="DN1613" s="176"/>
      <c r="DO1613" s="176"/>
      <c r="DP1613" s="176"/>
      <c r="DQ1613" s="176"/>
      <c r="DR1613" s="176"/>
      <c r="DS1613" s="454"/>
      <c r="DT1613" s="176"/>
      <c r="DU1613" s="176"/>
      <c r="DV1613" s="176"/>
      <c r="DW1613" s="176"/>
      <c r="DX1613" s="176"/>
      <c r="DY1613" s="176"/>
      <c r="DZ1613" s="176"/>
      <c r="EA1613" s="176"/>
      <c r="EB1613" s="176"/>
      <c r="EC1613" s="176"/>
      <c r="ED1613" s="176"/>
      <c r="EE1613" s="176"/>
      <c r="EF1613" s="176"/>
      <c r="EG1613" s="176"/>
      <c r="EH1613" s="176"/>
      <c r="EI1613" s="176"/>
      <c r="EJ1613" s="176"/>
      <c r="EK1613" s="176"/>
      <c r="EL1613" s="169"/>
      <c r="EM1613" s="176"/>
      <c r="EN1613" s="176"/>
      <c r="EO1613" s="176"/>
      <c r="EP1613" s="176"/>
      <c r="EQ1613" s="176"/>
      <c r="ER1613" s="176"/>
      <c r="ES1613" s="176"/>
      <c r="ET1613" s="176"/>
      <c r="EU1613" s="176"/>
      <c r="EV1613" s="512"/>
      <c r="EW1613" s="176"/>
      <c r="EX1613" s="176"/>
      <c r="EY1613" s="176"/>
      <c r="EZ1613" s="176"/>
      <c r="FA1613" s="176"/>
      <c r="FB1613" s="176"/>
      <c r="FC1613" s="176"/>
      <c r="FD1613" s="176"/>
      <c r="FE1613" s="176"/>
      <c r="FF1613" s="512"/>
      <c r="FG1613" s="176"/>
      <c r="FH1613" s="176"/>
      <c r="FI1613" s="176"/>
      <c r="FJ1613" s="176"/>
      <c r="FK1613" s="176"/>
      <c r="FL1613" s="176"/>
      <c r="FM1613" s="176"/>
      <c r="FN1613" s="176"/>
      <c r="FO1613" s="176"/>
      <c r="FP1613" s="512"/>
      <c r="FQ1613" s="176"/>
      <c r="FR1613" s="176"/>
      <c r="FS1613" s="176"/>
      <c r="FT1613" s="176"/>
      <c r="FU1613" s="176"/>
      <c r="FV1613" s="176"/>
      <c r="FW1613" s="176"/>
      <c r="FX1613" s="176"/>
      <c r="FY1613" s="176"/>
      <c r="FZ1613" s="454"/>
      <c r="GA1613" s="176"/>
      <c r="GB1613" s="176"/>
      <c r="GC1613" s="176"/>
      <c r="GD1613" s="176"/>
      <c r="GE1613" s="176"/>
      <c r="GF1613" s="176"/>
      <c r="GG1613" s="176"/>
      <c r="GH1613" s="176"/>
      <c r="GI1613" s="176"/>
      <c r="GJ1613" s="176"/>
      <c r="GK1613" s="176"/>
      <c r="GL1613" s="176"/>
      <c r="GM1613" s="176"/>
      <c r="GN1613" s="176"/>
      <c r="GO1613" s="176"/>
      <c r="GP1613" s="176"/>
      <c r="GQ1613" s="176"/>
      <c r="GR1613" s="176"/>
      <c r="GS1613" s="512"/>
      <c r="GT1613" s="176"/>
      <c r="GU1613" s="176"/>
      <c r="GV1613" s="176"/>
      <c r="GW1613" s="176"/>
      <c r="GX1613" s="176"/>
      <c r="GY1613" s="176"/>
      <c r="GZ1613" s="176"/>
      <c r="HA1613" s="176"/>
      <c r="HB1613" s="176"/>
      <c r="HC1613" s="512"/>
      <c r="HD1613" s="176"/>
      <c r="HE1613" s="176"/>
      <c r="HF1613" s="176"/>
      <c r="HG1613" s="176"/>
      <c r="HH1613" s="176"/>
      <c r="HI1613" s="176"/>
      <c r="HJ1613" s="176"/>
      <c r="HK1613" s="176"/>
      <c r="HL1613" s="176"/>
      <c r="HM1613" s="512"/>
      <c r="HN1613" s="176"/>
      <c r="HO1613" s="176"/>
      <c r="HP1613" s="176"/>
      <c r="HQ1613" s="176"/>
      <c r="HR1613" s="176"/>
      <c r="HS1613" s="176"/>
      <c r="HT1613" s="176"/>
      <c r="HU1613" s="176"/>
      <c r="HV1613" s="176"/>
      <c r="HW1613" s="512"/>
      <c r="HX1613" s="176"/>
      <c r="HY1613" s="176"/>
      <c r="HZ1613" s="176"/>
      <c r="IA1613" s="176"/>
      <c r="IB1613" s="176"/>
      <c r="IC1613" s="176"/>
      <c r="ID1613" s="176"/>
      <c r="IE1613" s="176"/>
      <c r="IF1613" s="176"/>
      <c r="IG1613" s="512"/>
      <c r="IH1613" s="176"/>
      <c r="II1613" s="176"/>
      <c r="IJ1613" s="176"/>
      <c r="IK1613" s="176"/>
      <c r="IL1613" s="176"/>
      <c r="IM1613" s="176"/>
      <c r="IN1613" s="176"/>
      <c r="IO1613" s="176"/>
      <c r="IP1613" s="176"/>
      <c r="IQ1613" s="454"/>
      <c r="IR1613" s="176"/>
      <c r="IS1613" s="176"/>
      <c r="IT1613" s="176"/>
      <c r="IU1613" s="176"/>
      <c r="IV1613" s="176"/>
      <c r="IW1613" s="176"/>
      <c r="IX1613" s="176"/>
      <c r="IY1613" s="176"/>
      <c r="IZ1613" s="176"/>
      <c r="JA1613" s="176"/>
      <c r="JB1613" s="176"/>
      <c r="JC1613" s="176"/>
      <c r="JD1613" s="176"/>
      <c r="JE1613" s="176"/>
      <c r="JF1613" s="176"/>
      <c r="JG1613" s="176"/>
      <c r="JH1613" s="176"/>
      <c r="JI1613" s="356"/>
      <c r="JJ1613" s="512"/>
      <c r="JK1613" s="176"/>
      <c r="JL1613" s="176"/>
      <c r="JM1613" s="176"/>
      <c r="JN1613" s="176"/>
      <c r="JO1613" s="176"/>
      <c r="JP1613" s="176"/>
      <c r="JQ1613" s="176"/>
      <c r="JR1613" s="176"/>
      <c r="JS1613" s="176"/>
      <c r="JT1613" s="512"/>
      <c r="JU1613" s="176"/>
      <c r="JV1613" s="176"/>
      <c r="JW1613" s="176"/>
      <c r="JX1613" s="176"/>
      <c r="JY1613" s="176"/>
      <c r="JZ1613" s="176"/>
      <c r="KA1613" s="176"/>
      <c r="KB1613" s="176"/>
      <c r="KC1613" s="176"/>
      <c r="KD1613" s="512"/>
      <c r="KE1613" s="176"/>
      <c r="KF1613" s="176"/>
      <c r="KG1613" s="176"/>
      <c r="KH1613" s="176"/>
      <c r="KI1613" s="176"/>
      <c r="KJ1613" s="176"/>
      <c r="KK1613" s="176"/>
      <c r="KL1613" s="176"/>
      <c r="KM1613" s="176"/>
      <c r="KN1613" s="454"/>
      <c r="KO1613" s="176"/>
      <c r="KP1613" s="176"/>
      <c r="KQ1613" s="176"/>
      <c r="KR1613" s="176"/>
      <c r="KS1613" s="176"/>
      <c r="KT1613" s="176"/>
      <c r="KU1613" s="176"/>
      <c r="KV1613" s="176"/>
      <c r="KW1613" s="176"/>
      <c r="KX1613" s="176"/>
      <c r="KY1613" s="176"/>
      <c r="KZ1613" s="176"/>
      <c r="LA1613" s="176"/>
      <c r="LB1613" s="176"/>
      <c r="LC1613" s="176"/>
      <c r="LD1613" s="176"/>
      <c r="LE1613" s="176"/>
      <c r="LF1613" s="176"/>
      <c r="LG1613" s="135"/>
      <c r="LH1613" s="135"/>
      <c r="LI1613" s="135"/>
      <c r="LJ1613" s="135"/>
      <c r="LK1613" s="135"/>
      <c r="LL1613" s="135"/>
      <c r="LM1613" s="135"/>
      <c r="LN1613" s="135"/>
      <c r="LO1613" s="135"/>
      <c r="LP1613" s="135"/>
      <c r="LQ1613" s="135"/>
      <c r="LR1613" s="110"/>
      <c r="LS1613" s="110"/>
      <c r="LT1613" s="110"/>
      <c r="LU1613" s="110"/>
      <c r="LV1613" s="110"/>
      <c r="LW1613" s="110"/>
      <c r="LX1613" s="110"/>
      <c r="LY1613" s="110"/>
      <c r="LZ1613" s="110"/>
      <c r="MA1613" s="110"/>
      <c r="MB1613" s="110"/>
      <c r="MC1613" s="110"/>
      <c r="MD1613" s="110"/>
      <c r="ME1613" s="110"/>
      <c r="MF1613" s="110"/>
      <c r="MG1613" s="110"/>
      <c r="MH1613" s="110"/>
      <c r="MI1613" s="110"/>
      <c r="MJ1613" s="110"/>
      <c r="MK1613" s="110"/>
      <c r="ML1613" s="110"/>
      <c r="MM1613" s="110"/>
      <c r="MN1613" s="110"/>
      <c r="MO1613" s="110"/>
      <c r="MP1613" s="110"/>
      <c r="MQ1613" s="110"/>
      <c r="MR1613" s="110"/>
      <c r="MS1613" s="110"/>
      <c r="MT1613" s="110"/>
      <c r="MU1613" s="110"/>
    </row>
    <row r="1614" spans="1:359" x14ac:dyDescent="0.2">
      <c r="A1614" s="292"/>
      <c r="B1614" s="241"/>
      <c r="D1614" s="250"/>
      <c r="E1614" s="454"/>
      <c r="F1614" s="274"/>
      <c r="G1614" s="176"/>
      <c r="H1614" s="176"/>
      <c r="I1614" s="176"/>
      <c r="J1614" s="176"/>
      <c r="K1614" s="176"/>
      <c r="L1614" s="176"/>
      <c r="M1614" s="176"/>
      <c r="N1614" s="176"/>
      <c r="O1614" s="507"/>
      <c r="P1614" s="176"/>
      <c r="Q1614" s="176"/>
      <c r="R1614" s="176"/>
      <c r="S1614" s="176"/>
      <c r="T1614" s="176"/>
      <c r="U1614" s="176"/>
      <c r="V1614" s="176"/>
      <c r="W1614" s="176"/>
      <c r="X1614" s="176"/>
      <c r="Y1614" s="512"/>
      <c r="Z1614" s="176"/>
      <c r="AA1614" s="176"/>
      <c r="AB1614" s="176"/>
      <c r="AC1614" s="176"/>
      <c r="AD1614" s="176"/>
      <c r="AE1614" s="176"/>
      <c r="AF1614" s="176"/>
      <c r="AG1614" s="176"/>
      <c r="AH1614" s="176"/>
      <c r="AI1614" s="512"/>
      <c r="AJ1614" s="176"/>
      <c r="AK1614" s="176"/>
      <c r="AL1614" s="176"/>
      <c r="AM1614" s="176"/>
      <c r="AN1614" s="176"/>
      <c r="AO1614" s="176"/>
      <c r="AP1614" s="176"/>
      <c r="AQ1614" s="176"/>
      <c r="AR1614" s="176"/>
      <c r="AS1614" s="512"/>
      <c r="AT1614" s="176"/>
      <c r="AU1614" s="176"/>
      <c r="AV1614" s="176"/>
      <c r="AW1614" s="176"/>
      <c r="AX1614" s="176"/>
      <c r="AY1614" s="176"/>
      <c r="AZ1614" s="176"/>
      <c r="BA1614" s="176"/>
      <c r="BB1614" s="176"/>
      <c r="BC1614" s="454"/>
      <c r="BD1614" s="176"/>
      <c r="BE1614" s="176"/>
      <c r="BF1614" s="176"/>
      <c r="BG1614" s="176"/>
      <c r="BH1614" s="176"/>
      <c r="BI1614" s="176"/>
      <c r="BJ1614" s="176"/>
      <c r="BK1614" s="176"/>
      <c r="BL1614" s="176"/>
      <c r="BM1614" s="176"/>
      <c r="BN1614" s="176"/>
      <c r="BO1614" s="176"/>
      <c r="BP1614" s="176"/>
      <c r="BQ1614" s="176"/>
      <c r="BR1614" s="176"/>
      <c r="BS1614" s="176"/>
      <c r="BT1614" s="176"/>
      <c r="BU1614" s="176"/>
      <c r="BV1614" s="176"/>
      <c r="BW1614" s="176"/>
      <c r="BX1614" s="176"/>
      <c r="BY1614" s="176"/>
      <c r="BZ1614" s="176"/>
      <c r="CA1614" s="176"/>
      <c r="CB1614" s="176"/>
      <c r="CC1614" s="176"/>
      <c r="CD1614" s="176"/>
      <c r="CE1614" s="512"/>
      <c r="CF1614" s="176"/>
      <c r="CG1614" s="176"/>
      <c r="CH1614" s="176"/>
      <c r="CI1614" s="176"/>
      <c r="CJ1614" s="176"/>
      <c r="CK1614" s="176"/>
      <c r="CL1614" s="176"/>
      <c r="CM1614" s="176"/>
      <c r="CN1614" s="176"/>
      <c r="CO1614" s="512"/>
      <c r="CP1614" s="176"/>
      <c r="CQ1614" s="176"/>
      <c r="CR1614" s="176"/>
      <c r="CS1614" s="176"/>
      <c r="CT1614" s="176"/>
      <c r="CU1614" s="176"/>
      <c r="CV1614" s="176"/>
      <c r="CW1614" s="176"/>
      <c r="CX1614" s="514"/>
      <c r="CY1614" s="512"/>
      <c r="CZ1614" s="176"/>
      <c r="DA1614" s="176"/>
      <c r="DB1614" s="176"/>
      <c r="DC1614" s="176"/>
      <c r="DD1614" s="176"/>
      <c r="DE1614" s="176"/>
      <c r="DF1614" s="176"/>
      <c r="DG1614" s="176"/>
      <c r="DH1614" s="176"/>
      <c r="DI1614" s="512"/>
      <c r="DJ1614" s="176"/>
      <c r="DK1614" s="176"/>
      <c r="DL1614" s="176"/>
      <c r="DM1614" s="176"/>
      <c r="DN1614" s="176"/>
      <c r="DO1614" s="176"/>
      <c r="DP1614" s="176"/>
      <c r="DQ1614" s="176"/>
      <c r="DR1614" s="176"/>
      <c r="DS1614" s="454"/>
      <c r="DT1614" s="176"/>
      <c r="DU1614" s="176"/>
      <c r="DV1614" s="176"/>
      <c r="DW1614" s="176"/>
      <c r="DX1614" s="176"/>
      <c r="DY1614" s="176"/>
      <c r="DZ1614" s="176"/>
      <c r="EA1614" s="176"/>
      <c r="EB1614" s="176"/>
      <c r="EC1614" s="176"/>
      <c r="ED1614" s="176"/>
      <c r="EE1614" s="176"/>
      <c r="EF1614" s="176"/>
      <c r="EG1614" s="176"/>
      <c r="EH1614" s="176"/>
      <c r="EI1614" s="176"/>
      <c r="EJ1614" s="176"/>
      <c r="EK1614" s="176"/>
      <c r="EL1614" s="169"/>
      <c r="EM1614" s="176"/>
      <c r="EN1614" s="176"/>
      <c r="EO1614" s="176"/>
      <c r="EP1614" s="176"/>
      <c r="EQ1614" s="176"/>
      <c r="ER1614" s="176"/>
      <c r="ES1614" s="176"/>
      <c r="ET1614" s="176"/>
      <c r="EU1614" s="176"/>
      <c r="EV1614" s="512"/>
      <c r="EW1614" s="176"/>
      <c r="EX1614" s="176"/>
      <c r="EY1614" s="176"/>
      <c r="EZ1614" s="176"/>
      <c r="FA1614" s="176"/>
      <c r="FB1614" s="176"/>
      <c r="FC1614" s="176"/>
      <c r="FD1614" s="176"/>
      <c r="FE1614" s="176"/>
      <c r="FF1614" s="512"/>
      <c r="FG1614" s="176"/>
      <c r="FH1614" s="176"/>
      <c r="FI1614" s="176"/>
      <c r="FJ1614" s="176"/>
      <c r="FK1614" s="176"/>
      <c r="FL1614" s="176"/>
      <c r="FM1614" s="176"/>
      <c r="FN1614" s="176"/>
      <c r="FO1614" s="176"/>
      <c r="FP1614" s="512"/>
      <c r="FQ1614" s="176"/>
      <c r="FR1614" s="176"/>
      <c r="FS1614" s="176"/>
      <c r="FT1614" s="176"/>
      <c r="FU1614" s="176"/>
      <c r="FV1614" s="176"/>
      <c r="FW1614" s="176"/>
      <c r="FX1614" s="176"/>
      <c r="FY1614" s="176"/>
      <c r="FZ1614" s="454"/>
      <c r="GA1614" s="176"/>
      <c r="GB1614" s="176"/>
      <c r="GC1614" s="176"/>
      <c r="GD1614" s="176"/>
      <c r="GE1614" s="176"/>
      <c r="GF1614" s="176"/>
      <c r="GG1614" s="176"/>
      <c r="GH1614" s="176"/>
      <c r="GI1614" s="176"/>
      <c r="GJ1614" s="176"/>
      <c r="GK1614" s="176"/>
      <c r="GL1614" s="176"/>
      <c r="GM1614" s="176"/>
      <c r="GN1614" s="176"/>
      <c r="GO1614" s="176"/>
      <c r="GP1614" s="176"/>
      <c r="GQ1614" s="176"/>
      <c r="GR1614" s="176"/>
      <c r="GS1614" s="512"/>
      <c r="GT1614" s="176"/>
      <c r="GU1614" s="176"/>
      <c r="GV1614" s="176"/>
      <c r="GW1614" s="176"/>
      <c r="GX1614" s="176"/>
      <c r="GY1614" s="176"/>
      <c r="GZ1614" s="176"/>
      <c r="HA1614" s="176"/>
      <c r="HB1614" s="176"/>
      <c r="HC1614" s="512"/>
      <c r="HD1614" s="176"/>
      <c r="HE1614" s="176"/>
      <c r="HF1614" s="176"/>
      <c r="HG1614" s="176"/>
      <c r="HH1614" s="176"/>
      <c r="HI1614" s="176"/>
      <c r="HJ1614" s="176"/>
      <c r="HK1614" s="176"/>
      <c r="HL1614" s="176"/>
      <c r="HM1614" s="512"/>
      <c r="HN1614" s="176"/>
      <c r="HO1614" s="176"/>
      <c r="HP1614" s="176"/>
      <c r="HQ1614" s="176"/>
      <c r="HR1614" s="176"/>
      <c r="HS1614" s="176"/>
      <c r="HT1614" s="176"/>
      <c r="HU1614" s="176"/>
      <c r="HV1614" s="176"/>
      <c r="HW1614" s="512"/>
      <c r="HX1614" s="176"/>
      <c r="HY1614" s="176"/>
      <c r="HZ1614" s="176"/>
      <c r="IA1614" s="176"/>
      <c r="IB1614" s="176"/>
      <c r="IC1614" s="176"/>
      <c r="ID1614" s="176"/>
      <c r="IE1614" s="176"/>
      <c r="IF1614" s="176"/>
      <c r="IG1614" s="512"/>
      <c r="IH1614" s="176"/>
      <c r="II1614" s="176"/>
      <c r="IJ1614" s="176"/>
      <c r="IK1614" s="176"/>
      <c r="IL1614" s="176"/>
      <c r="IM1614" s="176"/>
      <c r="IN1614" s="176"/>
      <c r="IO1614" s="176"/>
      <c r="IP1614" s="176"/>
      <c r="IQ1614" s="454"/>
      <c r="IR1614" s="176"/>
      <c r="IS1614" s="176"/>
      <c r="IT1614" s="176"/>
      <c r="IU1614" s="176"/>
      <c r="IV1614" s="176"/>
      <c r="IW1614" s="176"/>
      <c r="IX1614" s="176"/>
      <c r="IY1614" s="176"/>
      <c r="IZ1614" s="176"/>
      <c r="JA1614" s="176"/>
      <c r="JB1614" s="176"/>
      <c r="JC1614" s="176"/>
      <c r="JD1614" s="176"/>
      <c r="JE1614" s="176"/>
      <c r="JF1614" s="176"/>
      <c r="JG1614" s="176"/>
      <c r="JH1614" s="176"/>
      <c r="JI1614" s="356"/>
      <c r="JJ1614" s="512"/>
      <c r="JK1614" s="176"/>
      <c r="JL1614" s="176"/>
      <c r="JM1614" s="176"/>
      <c r="JN1614" s="176"/>
      <c r="JO1614" s="176"/>
      <c r="JP1614" s="176"/>
      <c r="JQ1614" s="176"/>
      <c r="JR1614" s="176"/>
      <c r="JS1614" s="176"/>
      <c r="JT1614" s="512"/>
      <c r="JU1614" s="176"/>
      <c r="JV1614" s="176"/>
      <c r="JW1614" s="176"/>
      <c r="JX1614" s="176"/>
      <c r="JY1614" s="176"/>
      <c r="JZ1614" s="176"/>
      <c r="KA1614" s="176"/>
      <c r="KB1614" s="176"/>
      <c r="KC1614" s="176"/>
      <c r="KD1614" s="512"/>
      <c r="KE1614" s="176"/>
      <c r="KF1614" s="176"/>
      <c r="KG1614" s="176"/>
      <c r="KH1614" s="176"/>
      <c r="KI1614" s="176"/>
      <c r="KJ1614" s="176"/>
      <c r="KK1614" s="176"/>
      <c r="KL1614" s="176"/>
      <c r="KM1614" s="176"/>
      <c r="KN1614" s="454"/>
      <c r="KO1614" s="176"/>
      <c r="KP1614" s="176"/>
      <c r="KQ1614" s="176"/>
      <c r="KR1614" s="176"/>
      <c r="KS1614" s="176"/>
      <c r="KT1614" s="176"/>
      <c r="KU1614" s="176"/>
      <c r="KV1614" s="176"/>
      <c r="KW1614" s="176"/>
      <c r="KX1614" s="176"/>
      <c r="KY1614" s="176"/>
      <c r="KZ1614" s="176"/>
      <c r="LA1614" s="176"/>
      <c r="LB1614" s="176"/>
      <c r="LC1614" s="176"/>
      <c r="LD1614" s="176"/>
      <c r="LE1614" s="176"/>
      <c r="LF1614" s="176"/>
      <c r="LG1614" s="135"/>
      <c r="LH1614" s="135"/>
      <c r="LI1614" s="135"/>
      <c r="LJ1614" s="135"/>
      <c r="LK1614" s="135"/>
      <c r="LL1614" s="135"/>
      <c r="LM1614" s="135"/>
      <c r="LN1614" s="135"/>
      <c r="LO1614" s="135"/>
      <c r="LP1614" s="135"/>
      <c r="LQ1614" s="135"/>
      <c r="LR1614" s="110"/>
      <c r="LS1614" s="110"/>
      <c r="LT1614" s="110"/>
      <c r="LU1614" s="110"/>
      <c r="LV1614" s="110"/>
      <c r="LW1614" s="110"/>
      <c r="LX1614" s="110"/>
      <c r="LY1614" s="110"/>
      <c r="LZ1614" s="110"/>
      <c r="MA1614" s="110"/>
      <c r="MB1614" s="110"/>
      <c r="MC1614" s="110"/>
      <c r="MD1614" s="110"/>
      <c r="ME1614" s="110"/>
      <c r="MF1614" s="110"/>
      <c r="MG1614" s="110"/>
      <c r="MH1614" s="110"/>
      <c r="MI1614" s="110"/>
      <c r="MJ1614" s="110"/>
      <c r="MK1614" s="110"/>
      <c r="ML1614" s="110"/>
      <c r="MM1614" s="110"/>
      <c r="MN1614" s="110"/>
      <c r="MO1614" s="110"/>
      <c r="MP1614" s="110"/>
      <c r="MQ1614" s="110"/>
      <c r="MR1614" s="110"/>
      <c r="MS1614" s="110"/>
      <c r="MT1614" s="110"/>
      <c r="MU1614" s="110"/>
    </row>
    <row r="1615" spans="1:359" ht="13.5" thickBot="1" x14ac:dyDescent="0.25">
      <c r="A1615" s="292"/>
      <c r="B1615" s="241"/>
      <c r="D1615" s="250"/>
      <c r="E1615" s="455"/>
      <c r="F1615" s="439"/>
      <c r="G1615" s="255"/>
      <c r="H1615" s="255"/>
      <c r="I1615" s="255"/>
      <c r="J1615" s="255"/>
      <c r="K1615" s="255"/>
      <c r="L1615" s="255"/>
      <c r="M1615" s="255"/>
      <c r="N1615" s="255"/>
      <c r="O1615" s="508"/>
      <c r="P1615" s="255"/>
      <c r="Q1615" s="255"/>
      <c r="R1615" s="255"/>
      <c r="S1615" s="255"/>
      <c r="T1615" s="255"/>
      <c r="U1615" s="255"/>
      <c r="V1615" s="255"/>
      <c r="W1615" s="255"/>
      <c r="X1615" s="255"/>
      <c r="Y1615" s="513"/>
      <c r="Z1615" s="255"/>
      <c r="AA1615" s="255"/>
      <c r="AB1615" s="255"/>
      <c r="AC1615" s="255"/>
      <c r="AD1615" s="255"/>
      <c r="AE1615" s="255"/>
      <c r="AF1615" s="255"/>
      <c r="AG1615" s="255"/>
      <c r="AH1615" s="255"/>
      <c r="AI1615" s="513"/>
      <c r="AJ1615" s="255"/>
      <c r="AK1615" s="255"/>
      <c r="AL1615" s="255"/>
      <c r="AM1615" s="255"/>
      <c r="AN1615" s="255"/>
      <c r="AO1615" s="255"/>
      <c r="AP1615" s="255"/>
      <c r="AQ1615" s="255"/>
      <c r="AR1615" s="255"/>
      <c r="AS1615" s="513"/>
      <c r="AT1615" s="255"/>
      <c r="AU1615" s="255"/>
      <c r="AV1615" s="255"/>
      <c r="AW1615" s="255"/>
      <c r="AX1615" s="255"/>
      <c r="AY1615" s="255"/>
      <c r="AZ1615" s="255"/>
      <c r="BA1615" s="255"/>
      <c r="BB1615" s="255"/>
      <c r="BC1615" s="455"/>
      <c r="BD1615" s="255"/>
      <c r="BE1615" s="255"/>
      <c r="BF1615" s="255"/>
      <c r="BG1615" s="255"/>
      <c r="BH1615" s="255"/>
      <c r="BI1615" s="255"/>
      <c r="BJ1615" s="255"/>
      <c r="BK1615" s="255"/>
      <c r="BL1615" s="255"/>
      <c r="BM1615" s="255"/>
      <c r="BN1615" s="255"/>
      <c r="BO1615" s="255"/>
      <c r="BP1615" s="255"/>
      <c r="BQ1615" s="255"/>
      <c r="BR1615" s="255"/>
      <c r="BS1615" s="255"/>
      <c r="BT1615" s="255"/>
      <c r="BU1615" s="255"/>
      <c r="BV1615" s="255"/>
      <c r="BW1615" s="255"/>
      <c r="BX1615" s="255"/>
      <c r="BY1615" s="255"/>
      <c r="BZ1615" s="255"/>
      <c r="CA1615" s="255"/>
      <c r="CB1615" s="255"/>
      <c r="CC1615" s="255"/>
      <c r="CD1615" s="255"/>
      <c r="CE1615" s="513"/>
      <c r="CF1615" s="255"/>
      <c r="CG1615" s="255"/>
      <c r="CH1615" s="255"/>
      <c r="CI1615" s="255"/>
      <c r="CJ1615" s="255"/>
      <c r="CK1615" s="255"/>
      <c r="CL1615" s="255"/>
      <c r="CM1615" s="255"/>
      <c r="CN1615" s="255"/>
      <c r="CO1615" s="513"/>
      <c r="CP1615" s="255"/>
      <c r="CQ1615" s="255"/>
      <c r="CR1615" s="255"/>
      <c r="CS1615" s="255"/>
      <c r="CT1615" s="255"/>
      <c r="CU1615" s="255"/>
      <c r="CV1615" s="255"/>
      <c r="CW1615" s="255"/>
      <c r="CX1615" s="515"/>
      <c r="CY1615" s="513"/>
      <c r="CZ1615" s="255"/>
      <c r="DA1615" s="255"/>
      <c r="DB1615" s="255"/>
      <c r="DC1615" s="255"/>
      <c r="DD1615" s="255"/>
      <c r="DE1615" s="255"/>
      <c r="DF1615" s="255"/>
      <c r="DG1615" s="255"/>
      <c r="DH1615" s="255"/>
      <c r="DI1615" s="513"/>
      <c r="DJ1615" s="255"/>
      <c r="DK1615" s="255"/>
      <c r="DL1615" s="255"/>
      <c r="DM1615" s="255"/>
      <c r="DN1615" s="255"/>
      <c r="DO1615" s="255"/>
      <c r="DP1615" s="255"/>
      <c r="DQ1615" s="255"/>
      <c r="DR1615" s="255"/>
      <c r="DS1615" s="455"/>
      <c r="DT1615" s="255"/>
      <c r="DU1615" s="255"/>
      <c r="DV1615" s="255"/>
      <c r="DW1615" s="255"/>
      <c r="DX1615" s="255"/>
      <c r="DY1615" s="255"/>
      <c r="DZ1615" s="255"/>
      <c r="EA1615" s="255"/>
      <c r="EB1615" s="255"/>
      <c r="EC1615" s="255"/>
      <c r="ED1615" s="255"/>
      <c r="EE1615" s="255"/>
      <c r="EF1615" s="255"/>
      <c r="EG1615" s="255"/>
      <c r="EH1615" s="255"/>
      <c r="EI1615" s="255"/>
      <c r="EJ1615" s="255"/>
      <c r="EK1615" s="255"/>
      <c r="EL1615" s="240"/>
      <c r="EM1615" s="255"/>
      <c r="EN1615" s="255"/>
      <c r="EO1615" s="255"/>
      <c r="EP1615" s="255"/>
      <c r="EQ1615" s="255"/>
      <c r="ER1615" s="255"/>
      <c r="ES1615" s="255"/>
      <c r="ET1615" s="255"/>
      <c r="EU1615" s="255"/>
      <c r="EV1615" s="513"/>
      <c r="EW1615" s="255"/>
      <c r="EX1615" s="255"/>
      <c r="EY1615" s="255"/>
      <c r="EZ1615" s="255"/>
      <c r="FA1615" s="255"/>
      <c r="FB1615" s="255"/>
      <c r="FC1615" s="255"/>
      <c r="FD1615" s="255"/>
      <c r="FE1615" s="255"/>
      <c r="FF1615" s="513"/>
      <c r="FG1615" s="255"/>
      <c r="FH1615" s="255"/>
      <c r="FI1615" s="255"/>
      <c r="FJ1615" s="255"/>
      <c r="FK1615" s="255"/>
      <c r="FL1615" s="255"/>
      <c r="FM1615" s="255"/>
      <c r="FN1615" s="255"/>
      <c r="FO1615" s="255"/>
      <c r="FP1615" s="513"/>
      <c r="FQ1615" s="255"/>
      <c r="FR1615" s="255"/>
      <c r="FS1615" s="255"/>
      <c r="FT1615" s="255"/>
      <c r="FU1615" s="255"/>
      <c r="FV1615" s="255"/>
      <c r="FW1615" s="255"/>
      <c r="FX1615" s="255"/>
      <c r="FY1615" s="255"/>
      <c r="FZ1615" s="455"/>
      <c r="GA1615" s="255"/>
      <c r="GB1615" s="255"/>
      <c r="GC1615" s="255"/>
      <c r="GD1615" s="255"/>
      <c r="GE1615" s="255"/>
      <c r="GF1615" s="255"/>
      <c r="GG1615" s="255"/>
      <c r="GH1615" s="255"/>
      <c r="GI1615" s="255"/>
      <c r="GJ1615" s="255"/>
      <c r="GK1615" s="255"/>
      <c r="GL1615" s="255"/>
      <c r="GM1615" s="255"/>
      <c r="GN1615" s="255"/>
      <c r="GO1615" s="255"/>
      <c r="GP1615" s="255"/>
      <c r="GQ1615" s="255"/>
      <c r="GR1615" s="255"/>
      <c r="GS1615" s="513"/>
      <c r="GT1615" s="255"/>
      <c r="GU1615" s="255"/>
      <c r="GV1615" s="255"/>
      <c r="GW1615" s="255"/>
      <c r="GX1615" s="255"/>
      <c r="GY1615" s="255"/>
      <c r="GZ1615" s="255"/>
      <c r="HA1615" s="255"/>
      <c r="HB1615" s="255"/>
      <c r="HC1615" s="513"/>
      <c r="HD1615" s="255"/>
      <c r="HE1615" s="255"/>
      <c r="HF1615" s="255"/>
      <c r="HG1615" s="255"/>
      <c r="HH1615" s="255"/>
      <c r="HI1615" s="255"/>
      <c r="HJ1615" s="255"/>
      <c r="HK1615" s="255"/>
      <c r="HL1615" s="255"/>
      <c r="HM1615" s="513"/>
      <c r="HN1615" s="255"/>
      <c r="HO1615" s="255"/>
      <c r="HP1615" s="255"/>
      <c r="HQ1615" s="255"/>
      <c r="HR1615" s="255"/>
      <c r="HS1615" s="255"/>
      <c r="HT1615" s="255"/>
      <c r="HU1615" s="255"/>
      <c r="HV1615" s="255"/>
      <c r="HW1615" s="513"/>
      <c r="HX1615" s="255"/>
      <c r="HY1615" s="255"/>
      <c r="HZ1615" s="255"/>
      <c r="IA1615" s="255"/>
      <c r="IB1615" s="255"/>
      <c r="IC1615" s="255"/>
      <c r="ID1615" s="255"/>
      <c r="IE1615" s="255"/>
      <c r="IF1615" s="255"/>
      <c r="IG1615" s="513"/>
      <c r="IH1615" s="255"/>
      <c r="II1615" s="255"/>
      <c r="IJ1615" s="255"/>
      <c r="IK1615" s="255"/>
      <c r="IL1615" s="255"/>
      <c r="IM1615" s="255"/>
      <c r="IN1615" s="255"/>
      <c r="IO1615" s="255"/>
      <c r="IP1615" s="255"/>
      <c r="IQ1615" s="455"/>
      <c r="IR1615" s="255"/>
      <c r="IS1615" s="255"/>
      <c r="IT1615" s="255"/>
      <c r="IU1615" s="255"/>
      <c r="IV1615" s="255"/>
      <c r="IW1615" s="255"/>
      <c r="IX1615" s="255"/>
      <c r="IY1615" s="255"/>
      <c r="IZ1615" s="255"/>
      <c r="JA1615" s="255"/>
      <c r="JB1615" s="255"/>
      <c r="JC1615" s="255"/>
      <c r="JD1615" s="255"/>
      <c r="JE1615" s="255"/>
      <c r="JF1615" s="255"/>
      <c r="JG1615" s="255"/>
      <c r="JH1615" s="255"/>
      <c r="JI1615" s="442"/>
      <c r="JJ1615" s="513"/>
      <c r="JK1615" s="255"/>
      <c r="JL1615" s="255"/>
      <c r="JM1615" s="255"/>
      <c r="JN1615" s="255"/>
      <c r="JO1615" s="255"/>
      <c r="JP1615" s="255"/>
      <c r="JQ1615" s="255"/>
      <c r="JR1615" s="255"/>
      <c r="JS1615" s="255"/>
      <c r="JT1615" s="513"/>
      <c r="JU1615" s="255"/>
      <c r="JV1615" s="255"/>
      <c r="JW1615" s="255"/>
      <c r="JX1615" s="255"/>
      <c r="JY1615" s="255"/>
      <c r="JZ1615" s="255"/>
      <c r="KA1615" s="255"/>
      <c r="KB1615" s="255"/>
      <c r="KC1615" s="255"/>
      <c r="KD1615" s="513"/>
      <c r="KE1615" s="255"/>
      <c r="KF1615" s="255"/>
      <c r="KG1615" s="255"/>
      <c r="KH1615" s="255"/>
      <c r="KI1615" s="255"/>
      <c r="KJ1615" s="255"/>
      <c r="KK1615" s="255"/>
      <c r="KL1615" s="255"/>
      <c r="KM1615" s="255"/>
      <c r="KN1615" s="455"/>
      <c r="KO1615" s="255"/>
      <c r="KP1615" s="255"/>
      <c r="KQ1615" s="255"/>
      <c r="KR1615" s="255"/>
      <c r="KS1615" s="255"/>
      <c r="KT1615" s="255"/>
      <c r="KU1615" s="255"/>
      <c r="KV1615" s="255"/>
      <c r="KW1615" s="255"/>
      <c r="KX1615" s="255"/>
      <c r="KY1615" s="255"/>
      <c r="KZ1615" s="255"/>
      <c r="LA1615" s="255"/>
      <c r="LB1615" s="255"/>
      <c r="LC1615" s="255"/>
      <c r="LD1615" s="255"/>
      <c r="LE1615" s="255"/>
      <c r="LF1615" s="255"/>
      <c r="LG1615" s="333"/>
      <c r="LH1615" s="333"/>
      <c r="LI1615" s="333"/>
      <c r="LJ1615" s="333"/>
      <c r="LK1615" s="333"/>
      <c r="LL1615" s="333"/>
      <c r="LM1615" s="333"/>
      <c r="LN1615" s="333"/>
      <c r="LO1615" s="333"/>
      <c r="LP1615" s="333"/>
      <c r="LQ1615" s="333"/>
      <c r="LR1615" s="333"/>
      <c r="LS1615" s="333"/>
      <c r="LT1615" s="333"/>
      <c r="LU1615" s="333"/>
      <c r="LV1615" s="333"/>
      <c r="LW1615" s="333"/>
      <c r="LX1615" s="333"/>
      <c r="LY1615" s="333"/>
      <c r="LZ1615" s="333"/>
      <c r="MA1615" s="333"/>
      <c r="MB1615" s="333"/>
      <c r="MC1615" s="333"/>
      <c r="MD1615" s="333"/>
      <c r="ME1615" s="333"/>
      <c r="MF1615" s="333"/>
      <c r="MG1615" s="333"/>
      <c r="MH1615" s="333"/>
      <c r="MI1615" s="333"/>
      <c r="MJ1615" s="333"/>
      <c r="MK1615" s="333"/>
      <c r="ML1615" s="333"/>
      <c r="MM1615" s="333"/>
      <c r="MN1615" s="333"/>
      <c r="MO1615" s="333"/>
      <c r="MP1615" s="333"/>
      <c r="MQ1615" s="333"/>
      <c r="MR1615" s="333"/>
      <c r="MS1615" s="333"/>
      <c r="MT1615" s="333"/>
      <c r="MU1615" s="333"/>
    </row>
    <row r="1616" spans="1:359" s="349" customFormat="1" ht="13.5" thickBot="1" x14ac:dyDescent="0.25">
      <c r="A1616" s="522" t="s">
        <v>1167</v>
      </c>
      <c r="B1616" s="523"/>
      <c r="C1616" s="524"/>
      <c r="D1616" s="525" t="s">
        <v>22</v>
      </c>
      <c r="E1616" s="505">
        <v>0</v>
      </c>
      <c r="F1616" s="516">
        <v>125517</v>
      </c>
      <c r="G1616" s="516">
        <v>70731</v>
      </c>
      <c r="H1616" s="516">
        <v>64846</v>
      </c>
      <c r="I1616" s="516">
        <v>40155</v>
      </c>
      <c r="J1616" s="516">
        <v>21910</v>
      </c>
      <c r="K1616" s="516">
        <v>11265</v>
      </c>
      <c r="L1616" s="516">
        <v>8254</v>
      </c>
      <c r="M1616" s="516">
        <v>1971</v>
      </c>
      <c r="N1616" s="516">
        <v>344649</v>
      </c>
      <c r="O1616" s="509">
        <v>10</v>
      </c>
      <c r="P1616" s="516">
        <v>370</v>
      </c>
      <c r="Q1616" s="516">
        <v>181</v>
      </c>
      <c r="R1616" s="516">
        <v>138</v>
      </c>
      <c r="S1616" s="516">
        <v>70</v>
      </c>
      <c r="T1616" s="516">
        <v>39</v>
      </c>
      <c r="U1616" s="516">
        <v>21</v>
      </c>
      <c r="V1616" s="516">
        <v>22</v>
      </c>
      <c r="W1616" s="516">
        <v>4</v>
      </c>
      <c r="X1616" s="516">
        <v>845</v>
      </c>
      <c r="Y1616" s="509">
        <v>25</v>
      </c>
      <c r="Z1616" s="516">
        <v>6391</v>
      </c>
      <c r="AA1616" s="516">
        <v>2876</v>
      </c>
      <c r="AB1616" s="516">
        <v>1989</v>
      </c>
      <c r="AC1616" s="516">
        <v>1044</v>
      </c>
      <c r="AD1616" s="516">
        <v>555</v>
      </c>
      <c r="AE1616" s="516">
        <v>302</v>
      </c>
      <c r="AF1616" s="516">
        <v>203</v>
      </c>
      <c r="AG1616" s="516">
        <v>47</v>
      </c>
      <c r="AH1616" s="516">
        <v>13407</v>
      </c>
      <c r="AI1616" s="509">
        <v>50</v>
      </c>
      <c r="AJ1616" s="516">
        <v>3219</v>
      </c>
      <c r="AK1616" s="516">
        <v>1968</v>
      </c>
      <c r="AL1616" s="516">
        <v>1781</v>
      </c>
      <c r="AM1616" s="516">
        <v>1131</v>
      </c>
      <c r="AN1616" s="516">
        <v>754</v>
      </c>
      <c r="AO1616" s="516">
        <v>478</v>
      </c>
      <c r="AP1616" s="516">
        <v>396</v>
      </c>
      <c r="AQ1616" s="516">
        <v>63</v>
      </c>
      <c r="AR1616" s="516">
        <v>9790</v>
      </c>
      <c r="AS1616" s="509">
        <v>100</v>
      </c>
      <c r="AT1616" s="516">
        <v>8557</v>
      </c>
      <c r="AU1616" s="516">
        <v>6283</v>
      </c>
      <c r="AV1616" s="516">
        <v>5051</v>
      </c>
      <c r="AW1616" s="516">
        <v>2812</v>
      </c>
      <c r="AX1616" s="516">
        <v>1603</v>
      </c>
      <c r="AY1616" s="516">
        <v>789</v>
      </c>
      <c r="AZ1616" s="516">
        <v>574</v>
      </c>
      <c r="BA1616" s="516">
        <v>92</v>
      </c>
      <c r="BB1616" s="516">
        <v>25761</v>
      </c>
      <c r="BC1616" s="509" t="s">
        <v>1278</v>
      </c>
      <c r="BD1616" s="516">
        <v>786</v>
      </c>
      <c r="BE1616" s="516">
        <v>433</v>
      </c>
      <c r="BF1616" s="516">
        <v>344</v>
      </c>
      <c r="BG1616" s="516">
        <v>197</v>
      </c>
      <c r="BH1616" s="516">
        <v>122</v>
      </c>
      <c r="BI1616" s="516">
        <v>58</v>
      </c>
      <c r="BJ1616" s="516">
        <v>41</v>
      </c>
      <c r="BK1616" s="516">
        <v>7</v>
      </c>
      <c r="BL1616" s="516">
        <v>1988</v>
      </c>
      <c r="BM1616" s="516">
        <v>19323</v>
      </c>
      <c r="BN1616" s="516">
        <v>11741</v>
      </c>
      <c r="BO1616" s="516">
        <v>9303</v>
      </c>
      <c r="BP1616" s="516">
        <v>5254</v>
      </c>
      <c r="BQ1616" s="516">
        <v>3073</v>
      </c>
      <c r="BR1616" s="516">
        <v>1648</v>
      </c>
      <c r="BS1616" s="516">
        <v>1236</v>
      </c>
      <c r="BT1616" s="516">
        <v>213</v>
      </c>
      <c r="BU1616" s="516">
        <v>51791</v>
      </c>
      <c r="BV1616" s="516">
        <v>144840</v>
      </c>
      <c r="BW1616" s="516">
        <v>82472</v>
      </c>
      <c r="BX1616" s="516">
        <v>74149</v>
      </c>
      <c r="BY1616" s="516">
        <v>45409</v>
      </c>
      <c r="BZ1616" s="516">
        <v>24983</v>
      </c>
      <c r="CA1616" s="516">
        <v>12913</v>
      </c>
      <c r="CB1616" s="516">
        <v>9490</v>
      </c>
      <c r="CC1616" s="516">
        <v>2184</v>
      </c>
      <c r="CD1616" s="516">
        <v>396440</v>
      </c>
      <c r="CE1616" s="510">
        <v>10</v>
      </c>
      <c r="CF1616" s="516">
        <v>0</v>
      </c>
      <c r="CG1616" s="516">
        <v>1</v>
      </c>
      <c r="CH1616" s="516">
        <v>1</v>
      </c>
      <c r="CI1616" s="516">
        <v>1</v>
      </c>
      <c r="CJ1616" s="516">
        <v>2</v>
      </c>
      <c r="CK1616" s="516">
        <v>2</v>
      </c>
      <c r="CL1616" s="516">
        <v>1</v>
      </c>
      <c r="CM1616" s="516">
        <v>0</v>
      </c>
      <c r="CN1616" s="516">
        <v>8</v>
      </c>
      <c r="CO1616" s="509">
        <v>25</v>
      </c>
      <c r="CP1616" s="516">
        <v>0</v>
      </c>
      <c r="CQ1616" s="516">
        <v>0</v>
      </c>
      <c r="CR1616" s="516">
        <v>0</v>
      </c>
      <c r="CS1616" s="516">
        <v>0</v>
      </c>
      <c r="CT1616" s="516">
        <v>0</v>
      </c>
      <c r="CU1616" s="516">
        <v>0</v>
      </c>
      <c r="CV1616" s="516">
        <v>0</v>
      </c>
      <c r="CW1616" s="516">
        <v>0</v>
      </c>
      <c r="CX1616" s="516">
        <v>0</v>
      </c>
      <c r="CY1616" s="509">
        <v>50</v>
      </c>
      <c r="CZ1616" s="516">
        <v>2301</v>
      </c>
      <c r="DA1616" s="516">
        <v>857</v>
      </c>
      <c r="DB1616" s="516">
        <v>768</v>
      </c>
      <c r="DC1616" s="516">
        <v>534</v>
      </c>
      <c r="DD1616" s="516">
        <v>299</v>
      </c>
      <c r="DE1616" s="516">
        <v>137</v>
      </c>
      <c r="DF1616" s="516">
        <v>106</v>
      </c>
      <c r="DG1616" s="516">
        <v>46</v>
      </c>
      <c r="DH1616" s="516">
        <v>5048</v>
      </c>
      <c r="DI1616" s="509">
        <v>100</v>
      </c>
      <c r="DJ1616" s="516">
        <v>20508</v>
      </c>
      <c r="DK1616" s="516">
        <v>8121</v>
      </c>
      <c r="DL1616" s="516">
        <v>6668</v>
      </c>
      <c r="DM1616" s="516">
        <v>4380</v>
      </c>
      <c r="DN1616" s="516">
        <v>2557</v>
      </c>
      <c r="DO1616" s="516">
        <v>1430</v>
      </c>
      <c r="DP1616" s="516">
        <v>1174</v>
      </c>
      <c r="DQ1616" s="516">
        <v>555</v>
      </c>
      <c r="DR1616" s="516">
        <v>45393</v>
      </c>
      <c r="DS1616" s="509" t="s">
        <v>1278</v>
      </c>
      <c r="DT1616" s="516">
        <v>0</v>
      </c>
      <c r="DU1616" s="516">
        <v>0</v>
      </c>
      <c r="DV1616" s="516">
        <v>0</v>
      </c>
      <c r="DW1616" s="516">
        <v>0</v>
      </c>
      <c r="DX1616" s="516">
        <v>0</v>
      </c>
      <c r="DY1616" s="516">
        <v>0</v>
      </c>
      <c r="DZ1616" s="516">
        <v>0</v>
      </c>
      <c r="EA1616" s="516">
        <v>0</v>
      </c>
      <c r="EB1616" s="516">
        <v>0</v>
      </c>
      <c r="EC1616" s="516">
        <v>22809</v>
      </c>
      <c r="ED1616" s="516">
        <v>8979</v>
      </c>
      <c r="EE1616" s="516">
        <v>7437</v>
      </c>
      <c r="EF1616" s="516">
        <v>4915</v>
      </c>
      <c r="EG1616" s="516">
        <v>2858</v>
      </c>
      <c r="EH1616" s="516">
        <v>1569</v>
      </c>
      <c r="EI1616" s="516">
        <v>1281</v>
      </c>
      <c r="EJ1616" s="516">
        <v>601</v>
      </c>
      <c r="EK1616" s="516">
        <v>50449</v>
      </c>
      <c r="EL1616" s="520">
        <v>50</v>
      </c>
      <c r="EM1616" s="516">
        <v>326</v>
      </c>
      <c r="EN1616" s="516">
        <v>186</v>
      </c>
      <c r="EO1616" s="516">
        <v>188</v>
      </c>
      <c r="EP1616" s="516">
        <v>130</v>
      </c>
      <c r="EQ1616" s="516">
        <v>72</v>
      </c>
      <c r="ER1616" s="516">
        <v>33</v>
      </c>
      <c r="ES1616" s="516">
        <v>35</v>
      </c>
      <c r="ET1616" s="516">
        <v>6</v>
      </c>
      <c r="EU1616" s="516">
        <v>976</v>
      </c>
      <c r="EV1616" s="509">
        <v>100</v>
      </c>
      <c r="EW1616" s="516">
        <v>498</v>
      </c>
      <c r="EX1616" s="516">
        <v>165</v>
      </c>
      <c r="EY1616" s="516">
        <v>152</v>
      </c>
      <c r="EZ1616" s="516">
        <v>124</v>
      </c>
      <c r="FA1616" s="516">
        <v>63</v>
      </c>
      <c r="FB1616" s="516">
        <v>23</v>
      </c>
      <c r="FC1616" s="516">
        <v>30</v>
      </c>
      <c r="FD1616" s="516">
        <v>18</v>
      </c>
      <c r="FE1616" s="516">
        <v>1073</v>
      </c>
      <c r="FF1616" s="509">
        <v>150</v>
      </c>
      <c r="FG1616" s="516">
        <v>29</v>
      </c>
      <c r="FH1616" s="516">
        <v>15</v>
      </c>
      <c r="FI1616" s="516">
        <v>18</v>
      </c>
      <c r="FJ1616" s="516">
        <v>16</v>
      </c>
      <c r="FK1616" s="516">
        <v>8</v>
      </c>
      <c r="FL1616" s="516">
        <v>5</v>
      </c>
      <c r="FM1616" s="516">
        <v>3</v>
      </c>
      <c r="FN1616" s="516">
        <v>1</v>
      </c>
      <c r="FO1616" s="516">
        <v>95</v>
      </c>
      <c r="FP1616" s="509">
        <v>200</v>
      </c>
      <c r="FQ1616" s="516">
        <v>5864</v>
      </c>
      <c r="FR1616" s="516">
        <v>2187</v>
      </c>
      <c r="FS1616" s="516">
        <v>1384</v>
      </c>
      <c r="FT1616" s="516">
        <v>921</v>
      </c>
      <c r="FU1616" s="516">
        <v>480</v>
      </c>
      <c r="FV1616" s="516">
        <v>277</v>
      </c>
      <c r="FW1616" s="516">
        <v>262</v>
      </c>
      <c r="FX1616" s="516">
        <v>211</v>
      </c>
      <c r="FY1616" s="516">
        <v>11586</v>
      </c>
      <c r="FZ1616" s="509" t="s">
        <v>1278</v>
      </c>
      <c r="GA1616" s="516">
        <v>0</v>
      </c>
      <c r="GB1616" s="516">
        <v>0</v>
      </c>
      <c r="GC1616" s="516">
        <v>0</v>
      </c>
      <c r="GD1616" s="516">
        <v>0</v>
      </c>
      <c r="GE1616" s="516">
        <v>0</v>
      </c>
      <c r="GF1616" s="516">
        <v>0</v>
      </c>
      <c r="GG1616" s="516">
        <v>0</v>
      </c>
      <c r="GH1616" s="516">
        <v>0</v>
      </c>
      <c r="GI1616" s="516">
        <v>0</v>
      </c>
      <c r="GJ1616" s="516">
        <v>6717</v>
      </c>
      <c r="GK1616" s="516">
        <v>2553</v>
      </c>
      <c r="GL1616" s="516">
        <v>1742</v>
      </c>
      <c r="GM1616" s="516">
        <v>1191</v>
      </c>
      <c r="GN1616" s="516">
        <v>623</v>
      </c>
      <c r="GO1616" s="516">
        <v>338</v>
      </c>
      <c r="GP1616" s="516">
        <v>330</v>
      </c>
      <c r="GQ1616" s="516">
        <v>236</v>
      </c>
      <c r="GR1616" s="516">
        <v>13730</v>
      </c>
      <c r="GS1616" s="509">
        <v>100</v>
      </c>
      <c r="GT1616" s="516">
        <v>318</v>
      </c>
      <c r="GU1616" s="516">
        <v>158</v>
      </c>
      <c r="GV1616" s="516">
        <v>115</v>
      </c>
      <c r="GW1616" s="516">
        <v>79</v>
      </c>
      <c r="GX1616" s="516">
        <v>47</v>
      </c>
      <c r="GY1616" s="516">
        <v>29</v>
      </c>
      <c r="GZ1616" s="516">
        <v>25</v>
      </c>
      <c r="HA1616" s="516">
        <v>6</v>
      </c>
      <c r="HB1616" s="516">
        <v>777</v>
      </c>
      <c r="HC1616" s="509">
        <v>150</v>
      </c>
      <c r="HD1616" s="516">
        <v>3</v>
      </c>
      <c r="HE1616" s="516">
        <v>6</v>
      </c>
      <c r="HF1616" s="516">
        <v>6</v>
      </c>
      <c r="HG1616" s="516">
        <v>5</v>
      </c>
      <c r="HH1616" s="516">
        <v>2</v>
      </c>
      <c r="HI1616" s="516">
        <v>3</v>
      </c>
      <c r="HJ1616" s="516">
        <v>3</v>
      </c>
      <c r="HK1616" s="516">
        <v>0</v>
      </c>
      <c r="HL1616" s="516">
        <v>28</v>
      </c>
      <c r="HM1616" s="509">
        <v>200</v>
      </c>
      <c r="HN1616" s="516">
        <v>146</v>
      </c>
      <c r="HO1616" s="516">
        <v>92</v>
      </c>
      <c r="HP1616" s="516">
        <v>79</v>
      </c>
      <c r="HQ1616" s="516">
        <v>51</v>
      </c>
      <c r="HR1616" s="516">
        <v>25</v>
      </c>
      <c r="HS1616" s="516">
        <v>12</v>
      </c>
      <c r="HT1616" s="516">
        <v>7</v>
      </c>
      <c r="HU1616" s="516">
        <v>3</v>
      </c>
      <c r="HV1616" s="516">
        <v>415</v>
      </c>
      <c r="HW1616" s="509">
        <v>250</v>
      </c>
      <c r="HX1616" s="516">
        <v>0</v>
      </c>
      <c r="HY1616" s="516">
        <v>0</v>
      </c>
      <c r="HZ1616" s="516">
        <v>0</v>
      </c>
      <c r="IA1616" s="516">
        <v>0</v>
      </c>
      <c r="IB1616" s="516">
        <v>0</v>
      </c>
      <c r="IC1616" s="516">
        <v>0</v>
      </c>
      <c r="ID1616" s="516">
        <v>0</v>
      </c>
      <c r="IE1616" s="516">
        <v>0</v>
      </c>
      <c r="IF1616" s="516">
        <v>0</v>
      </c>
      <c r="IG1616" s="509">
        <v>300</v>
      </c>
      <c r="IH1616" s="516">
        <v>2888</v>
      </c>
      <c r="II1616" s="516">
        <v>1231</v>
      </c>
      <c r="IJ1616" s="516">
        <v>770</v>
      </c>
      <c r="IK1616" s="516">
        <v>455</v>
      </c>
      <c r="IL1616" s="516">
        <v>257</v>
      </c>
      <c r="IM1616" s="516">
        <v>128</v>
      </c>
      <c r="IN1616" s="516">
        <v>113</v>
      </c>
      <c r="IO1616" s="516">
        <v>59</v>
      </c>
      <c r="IP1616" s="516">
        <v>5901</v>
      </c>
      <c r="IQ1616" s="509" t="s">
        <v>1278</v>
      </c>
      <c r="IR1616" s="516">
        <v>171</v>
      </c>
      <c r="IS1616" s="516">
        <v>62</v>
      </c>
      <c r="IT1616" s="516">
        <v>36</v>
      </c>
      <c r="IU1616" s="516">
        <v>34</v>
      </c>
      <c r="IV1616" s="516">
        <v>15</v>
      </c>
      <c r="IW1616" s="516">
        <v>6</v>
      </c>
      <c r="IX1616" s="516">
        <v>5</v>
      </c>
      <c r="IY1616" s="516">
        <v>1</v>
      </c>
      <c r="IZ1616" s="516">
        <v>330</v>
      </c>
      <c r="JA1616" s="516">
        <v>3526</v>
      </c>
      <c r="JB1616" s="516">
        <v>1549</v>
      </c>
      <c r="JC1616" s="516">
        <v>1006</v>
      </c>
      <c r="JD1616" s="516">
        <v>624</v>
      </c>
      <c r="JE1616" s="516">
        <v>346</v>
      </c>
      <c r="JF1616" s="516">
        <v>178</v>
      </c>
      <c r="JG1616" s="516">
        <v>153</v>
      </c>
      <c r="JH1616" s="516">
        <v>69</v>
      </c>
      <c r="JI1616" s="516">
        <v>7451</v>
      </c>
      <c r="JJ1616" s="509">
        <v>0</v>
      </c>
      <c r="JK1616" s="516">
        <v>54605</v>
      </c>
      <c r="JL1616" s="516">
        <v>41587</v>
      </c>
      <c r="JM1616" s="516">
        <v>46460</v>
      </c>
      <c r="JN1616" s="516">
        <v>37931</v>
      </c>
      <c r="JO1616" s="516">
        <v>26175</v>
      </c>
      <c r="JP1616" s="516">
        <v>15922</v>
      </c>
      <c r="JQ1616" s="516">
        <v>15026</v>
      </c>
      <c r="JR1616" s="516">
        <v>5428</v>
      </c>
      <c r="JS1616" s="516">
        <v>243134</v>
      </c>
      <c r="JT1616" s="509">
        <v>10</v>
      </c>
      <c r="JU1616" s="516">
        <v>2557</v>
      </c>
      <c r="JV1616" s="516">
        <v>553</v>
      </c>
      <c r="JW1616" s="516">
        <v>639</v>
      </c>
      <c r="JX1616" s="516">
        <v>461</v>
      </c>
      <c r="JY1616" s="516">
        <v>331</v>
      </c>
      <c r="JZ1616" s="516">
        <v>230</v>
      </c>
      <c r="KA1616" s="516">
        <v>218</v>
      </c>
      <c r="KB1616" s="516">
        <v>99</v>
      </c>
      <c r="KC1616" s="516">
        <v>5088</v>
      </c>
      <c r="KD1616" s="509">
        <v>50</v>
      </c>
      <c r="KE1616" s="516">
        <v>1459</v>
      </c>
      <c r="KF1616" s="516">
        <v>265</v>
      </c>
      <c r="KG1616" s="516">
        <v>300</v>
      </c>
      <c r="KH1616" s="516">
        <v>193</v>
      </c>
      <c r="KI1616" s="516">
        <v>122</v>
      </c>
      <c r="KJ1616" s="516">
        <v>66</v>
      </c>
      <c r="KK1616" s="516">
        <v>43</v>
      </c>
      <c r="KL1616" s="516">
        <v>6</v>
      </c>
      <c r="KM1616" s="516">
        <v>2454</v>
      </c>
      <c r="KN1616" s="509" t="s">
        <v>1278</v>
      </c>
      <c r="KO1616" s="516">
        <v>898</v>
      </c>
      <c r="KP1616" s="516">
        <v>414</v>
      </c>
      <c r="KQ1616" s="516">
        <v>471</v>
      </c>
      <c r="KR1616" s="516">
        <v>388</v>
      </c>
      <c r="KS1616" s="516">
        <v>223</v>
      </c>
      <c r="KT1616" s="516">
        <v>134</v>
      </c>
      <c r="KU1616" s="516">
        <v>127</v>
      </c>
      <c r="KV1616" s="516">
        <v>26</v>
      </c>
      <c r="KW1616" s="516">
        <v>2681</v>
      </c>
      <c r="KX1616" s="516">
        <v>59519</v>
      </c>
      <c r="KY1616" s="516">
        <v>42819</v>
      </c>
      <c r="KZ1616" s="516">
        <v>47870</v>
      </c>
      <c r="LA1616" s="516">
        <v>38973</v>
      </c>
      <c r="LB1616" s="516">
        <v>26851</v>
      </c>
      <c r="LC1616" s="516">
        <v>16352</v>
      </c>
      <c r="LD1616" s="516">
        <v>15414</v>
      </c>
      <c r="LE1616" s="516">
        <v>5559</v>
      </c>
      <c r="LF1616" s="516">
        <v>253357</v>
      </c>
    </row>
    <row r="1617" spans="1:328" x14ac:dyDescent="0.2">
      <c r="B1617" s="241"/>
      <c r="D1617" s="243"/>
      <c r="E1617" s="135"/>
      <c r="F1617" s="135"/>
      <c r="G1617" s="135"/>
      <c r="H1617" s="110"/>
      <c r="I1617" s="110"/>
      <c r="J1617" s="110"/>
      <c r="K1617" s="110"/>
      <c r="L1617" s="110"/>
      <c r="M1617" s="110"/>
      <c r="N1617" s="110"/>
      <c r="O1617" s="110"/>
      <c r="P1617" s="110"/>
      <c r="Q1617" s="110"/>
      <c r="R1617" s="110"/>
      <c r="S1617" s="110"/>
      <c r="T1617" s="110"/>
      <c r="U1617" s="110"/>
      <c r="V1617" s="110"/>
      <c r="W1617" s="110"/>
      <c r="X1617" s="110"/>
      <c r="Y1617" s="110"/>
      <c r="Z1617" s="110"/>
      <c r="AA1617" s="110"/>
      <c r="AB1617" s="110"/>
      <c r="AC1617" s="110"/>
      <c r="AD1617" s="110"/>
      <c r="AE1617" s="110"/>
      <c r="AF1617" s="110"/>
      <c r="AG1617" s="110"/>
      <c r="AH1617" s="110"/>
      <c r="AI1617" s="110"/>
      <c r="AJ1617" s="110"/>
      <c r="AK1617" s="110"/>
      <c r="AL1617" s="110"/>
      <c r="AM1617" s="110"/>
      <c r="AN1617" s="110"/>
      <c r="AO1617" s="110"/>
      <c r="AP1617" s="110"/>
      <c r="AQ1617" s="110"/>
      <c r="AR1617" s="110"/>
      <c r="AS1617" s="110"/>
      <c r="AT1617" s="110"/>
      <c r="AU1617" s="110"/>
      <c r="AV1617" s="110"/>
      <c r="AW1617" s="110"/>
      <c r="AX1617" s="110"/>
      <c r="AY1617" s="110"/>
      <c r="AZ1617" s="110"/>
      <c r="BA1617" s="110"/>
      <c r="BB1617" s="110"/>
      <c r="BC1617" s="110"/>
      <c r="BD1617" s="110"/>
      <c r="BE1617" s="110"/>
      <c r="BF1617" s="110"/>
      <c r="BG1617" s="110"/>
      <c r="BH1617" s="110"/>
      <c r="BI1617" s="110"/>
      <c r="BJ1617" s="110"/>
      <c r="BK1617" s="110"/>
      <c r="BL1617" s="110"/>
      <c r="BM1617" s="110"/>
      <c r="BN1617" s="110"/>
      <c r="BO1617" s="110"/>
      <c r="BP1617" s="110"/>
      <c r="BQ1617" s="110"/>
      <c r="BR1617" s="110"/>
      <c r="BS1617" s="110"/>
      <c r="BT1617" s="110"/>
      <c r="BU1617" s="110"/>
      <c r="BV1617" s="110"/>
      <c r="BW1617" s="110"/>
      <c r="BX1617" s="110"/>
      <c r="BY1617" s="110"/>
      <c r="BZ1617" s="110"/>
      <c r="CA1617" s="110"/>
      <c r="CB1617" s="110"/>
      <c r="CC1617" s="110"/>
      <c r="CD1617" s="110"/>
      <c r="CE1617" s="110"/>
      <c r="CF1617" s="110"/>
      <c r="CG1617" s="110"/>
      <c r="CH1617" s="110"/>
      <c r="CI1617" s="110"/>
      <c r="CJ1617" s="110"/>
      <c r="CK1617" s="110"/>
      <c r="CL1617" s="110"/>
      <c r="CM1617" s="110"/>
      <c r="CN1617" s="110"/>
      <c r="CO1617" s="110"/>
      <c r="CP1617" s="110"/>
      <c r="CQ1617" s="110"/>
      <c r="CR1617" s="110"/>
      <c r="CS1617" s="110"/>
      <c r="CT1617" s="110"/>
      <c r="CU1617" s="110"/>
      <c r="CV1617" s="110"/>
      <c r="CW1617" s="110"/>
      <c r="CX1617" s="110"/>
      <c r="CY1617" s="110"/>
      <c r="CZ1617" s="110"/>
      <c r="DA1617" s="110"/>
      <c r="DB1617" s="110"/>
      <c r="DC1617" s="110"/>
      <c r="DD1617" s="110"/>
      <c r="DE1617" s="110"/>
      <c r="DF1617" s="110"/>
      <c r="DG1617" s="110"/>
      <c r="DH1617" s="110"/>
      <c r="DI1617" s="110"/>
      <c r="DJ1617" s="110"/>
      <c r="DK1617" s="110"/>
      <c r="DL1617" s="110"/>
      <c r="DM1617" s="110"/>
      <c r="DN1617" s="110"/>
      <c r="DO1617" s="110"/>
      <c r="DP1617" s="110"/>
      <c r="DQ1617" s="110"/>
      <c r="DR1617" s="110"/>
      <c r="DS1617" s="110"/>
      <c r="DT1617" s="110"/>
      <c r="DU1617" s="110"/>
      <c r="DV1617" s="110"/>
      <c r="DW1617" s="110"/>
      <c r="DX1617" s="110"/>
      <c r="DY1617" s="110"/>
      <c r="DZ1617" s="110"/>
      <c r="EA1617" s="110"/>
      <c r="EB1617" s="110"/>
      <c r="EC1617" s="110"/>
      <c r="ED1617" s="110"/>
      <c r="EE1617" s="110"/>
      <c r="EF1617" s="110"/>
      <c r="EG1617" s="110"/>
      <c r="EH1617" s="110"/>
      <c r="EI1617" s="110"/>
      <c r="EJ1617" s="110"/>
      <c r="EK1617" s="110"/>
      <c r="EL1617" s="110"/>
      <c r="EM1617" s="110"/>
      <c r="EN1617" s="110"/>
      <c r="EO1617" s="110"/>
      <c r="EP1617" s="110"/>
      <c r="EQ1617" s="110"/>
      <c r="ER1617" s="110"/>
      <c r="ES1617" s="110"/>
      <c r="ET1617" s="110"/>
      <c r="EU1617" s="110"/>
      <c r="EV1617" s="110"/>
      <c r="EW1617" s="110"/>
      <c r="EX1617" s="110"/>
      <c r="EY1617" s="110"/>
      <c r="EZ1617" s="110"/>
      <c r="FA1617" s="110"/>
      <c r="FB1617" s="110"/>
      <c r="FC1617" s="110"/>
      <c r="FD1617" s="110"/>
      <c r="FE1617" s="110"/>
      <c r="FF1617" s="110"/>
      <c r="FG1617" s="110"/>
      <c r="FH1617" s="110"/>
      <c r="FI1617" s="110"/>
      <c r="FJ1617" s="110"/>
      <c r="FK1617" s="110"/>
      <c r="FL1617" s="242"/>
      <c r="FM1617" s="242"/>
      <c r="FN1617" s="242"/>
      <c r="FO1617" s="242"/>
      <c r="FP1617" s="242"/>
      <c r="FQ1617" s="242"/>
      <c r="FR1617" s="242"/>
    </row>
    <row r="1618" spans="1:328" s="468" customFormat="1" x14ac:dyDescent="0.2">
      <c r="A1618" s="466"/>
      <c r="B1618" s="467"/>
      <c r="D1618" s="249"/>
      <c r="E1618" s="469"/>
      <c r="F1618" s="469"/>
      <c r="G1618" s="469"/>
      <c r="H1618" s="469"/>
      <c r="I1618" s="469"/>
      <c r="J1618" s="469"/>
      <c r="K1618" s="469"/>
      <c r="L1618" s="469"/>
      <c r="M1618" s="469"/>
      <c r="N1618" s="469"/>
      <c r="O1618" s="135"/>
      <c r="P1618" s="469"/>
      <c r="Q1618" s="469"/>
      <c r="R1618" s="469"/>
      <c r="S1618" s="469"/>
      <c r="T1618" s="469"/>
      <c r="U1618" s="469"/>
      <c r="V1618" s="469"/>
      <c r="W1618" s="469"/>
      <c r="X1618" s="469"/>
      <c r="Y1618" s="469"/>
      <c r="Z1618" s="469"/>
      <c r="AA1618" s="469"/>
      <c r="AB1618" s="469"/>
      <c r="AC1618" s="469"/>
      <c r="AD1618" s="469"/>
      <c r="AE1618" s="469"/>
      <c r="AF1618" s="469"/>
      <c r="AG1618" s="469"/>
      <c r="AH1618" s="469"/>
      <c r="AI1618" s="469"/>
      <c r="AJ1618" s="469"/>
      <c r="AK1618" s="469"/>
      <c r="AL1618" s="469"/>
      <c r="AM1618" s="469"/>
      <c r="AN1618" s="469"/>
      <c r="AO1618" s="469"/>
      <c r="AP1618" s="469"/>
      <c r="AQ1618" s="469"/>
      <c r="AR1618" s="469"/>
      <c r="AS1618" s="469"/>
      <c r="AT1618" s="469"/>
      <c r="AU1618" s="469"/>
      <c r="AV1618" s="469"/>
      <c r="AW1618" s="469"/>
      <c r="AX1618" s="469"/>
      <c r="AY1618" s="469"/>
      <c r="AZ1618" s="469"/>
      <c r="BA1618" s="469"/>
      <c r="BB1618" s="469"/>
      <c r="BC1618" s="469"/>
      <c r="BD1618" s="469"/>
      <c r="BE1618" s="469"/>
      <c r="BF1618" s="469"/>
      <c r="BG1618" s="469"/>
      <c r="BH1618" s="469"/>
      <c r="BI1618" s="469"/>
      <c r="BJ1618" s="469"/>
      <c r="BK1618" s="469"/>
      <c r="BL1618" s="469"/>
      <c r="BM1618" s="469"/>
      <c r="BN1618" s="469"/>
      <c r="BO1618" s="469"/>
      <c r="BP1618" s="469"/>
      <c r="BQ1618" s="469"/>
      <c r="BR1618" s="469"/>
      <c r="BS1618" s="469"/>
      <c r="BT1618" s="469"/>
      <c r="BU1618" s="469"/>
      <c r="BV1618" s="469"/>
      <c r="BW1618" s="469"/>
      <c r="BX1618" s="469"/>
      <c r="BY1618" s="469"/>
      <c r="BZ1618" s="469"/>
      <c r="CA1618" s="469"/>
      <c r="CB1618" s="469"/>
      <c r="CC1618" s="469"/>
      <c r="CD1618" s="469"/>
      <c r="CE1618" s="469"/>
      <c r="CF1618" s="469"/>
      <c r="CG1618" s="469"/>
      <c r="CH1618" s="469"/>
      <c r="CI1618" s="469"/>
      <c r="CJ1618" s="469"/>
      <c r="CK1618" s="469"/>
      <c r="CL1618" s="469"/>
      <c r="CM1618" s="469"/>
      <c r="CN1618" s="469"/>
      <c r="CO1618" s="469"/>
      <c r="CP1618" s="469"/>
      <c r="CQ1618" s="469"/>
      <c r="CR1618" s="469"/>
      <c r="CS1618" s="469"/>
      <c r="CT1618" s="469"/>
      <c r="CU1618" s="469"/>
      <c r="CV1618" s="469"/>
      <c r="CW1618" s="469"/>
      <c r="CX1618" s="469"/>
      <c r="CY1618" s="469"/>
      <c r="CZ1618" s="469"/>
      <c r="DA1618" s="469"/>
      <c r="DB1618" s="469"/>
      <c r="DC1618" s="469"/>
      <c r="DD1618" s="469"/>
      <c r="DE1618" s="469"/>
      <c r="DF1618" s="469"/>
      <c r="DG1618" s="469"/>
      <c r="DH1618" s="469"/>
      <c r="DI1618" s="469"/>
      <c r="DJ1618" s="469"/>
      <c r="DK1618" s="469"/>
      <c r="DL1618" s="469"/>
      <c r="DM1618" s="469"/>
      <c r="DN1618" s="469"/>
      <c r="DO1618" s="469"/>
      <c r="DP1618" s="469"/>
      <c r="DQ1618" s="469"/>
      <c r="DR1618" s="469"/>
      <c r="DS1618" s="469"/>
      <c r="DT1618" s="469"/>
      <c r="DU1618" s="469"/>
      <c r="DV1618" s="469"/>
      <c r="DW1618" s="469"/>
      <c r="DX1618" s="469"/>
      <c r="DY1618" s="469"/>
      <c r="DZ1618" s="469"/>
      <c r="EA1618" s="469"/>
      <c r="EB1618" s="469"/>
      <c r="EC1618" s="469"/>
      <c r="ED1618" s="469"/>
      <c r="EE1618" s="469"/>
      <c r="EF1618" s="469"/>
      <c r="EG1618" s="469"/>
      <c r="EH1618" s="469"/>
      <c r="EI1618" s="469"/>
      <c r="EJ1618" s="469"/>
      <c r="EK1618" s="469"/>
      <c r="EL1618" s="469"/>
      <c r="EM1618" s="469"/>
      <c r="EN1618" s="469"/>
      <c r="EO1618" s="469"/>
      <c r="EP1618" s="469"/>
      <c r="EQ1618" s="469"/>
      <c r="ER1618" s="469"/>
      <c r="ES1618" s="469"/>
      <c r="ET1618" s="469"/>
      <c r="EU1618" s="469"/>
      <c r="EV1618" s="469"/>
      <c r="EW1618" s="469"/>
      <c r="EX1618" s="469"/>
      <c r="EY1618" s="469"/>
      <c r="EZ1618" s="469"/>
      <c r="FA1618" s="469"/>
      <c r="FB1618" s="469"/>
      <c r="FC1618" s="469"/>
      <c r="FD1618" s="469"/>
      <c r="FE1618" s="469"/>
      <c r="FF1618" s="469"/>
      <c r="FG1618" s="469"/>
      <c r="FH1618" s="469"/>
      <c r="FI1618" s="469"/>
      <c r="FJ1618" s="469"/>
      <c r="FK1618" s="469"/>
      <c r="FL1618" s="469"/>
      <c r="FM1618" s="469"/>
      <c r="FN1618" s="469"/>
      <c r="FO1618" s="469"/>
      <c r="FP1618" s="469"/>
      <c r="FQ1618" s="469"/>
      <c r="FR1618" s="469"/>
      <c r="FS1618" s="469"/>
      <c r="FT1618" s="469"/>
      <c r="FU1618" s="469"/>
      <c r="FV1618" s="469"/>
      <c r="FW1618" s="469"/>
      <c r="FX1618" s="469"/>
      <c r="FY1618" s="469"/>
      <c r="FZ1618" s="469"/>
      <c r="GA1618" s="469"/>
      <c r="GB1618" s="469"/>
      <c r="GC1618" s="469"/>
      <c r="GD1618" s="469"/>
      <c r="GE1618" s="469"/>
      <c r="GF1618" s="469"/>
      <c r="GG1618" s="469"/>
      <c r="GH1618" s="469"/>
      <c r="GI1618" s="469"/>
      <c r="GJ1618" s="469"/>
      <c r="GK1618" s="469"/>
      <c r="GL1618" s="469"/>
      <c r="GM1618" s="469"/>
      <c r="GN1618" s="469"/>
      <c r="GO1618" s="469"/>
      <c r="GP1618" s="469"/>
      <c r="GQ1618" s="469"/>
      <c r="GR1618" s="469"/>
      <c r="GS1618" s="469"/>
      <c r="GT1618" s="469"/>
      <c r="GU1618" s="469"/>
      <c r="GV1618" s="469"/>
      <c r="GW1618" s="469"/>
      <c r="GX1618" s="469"/>
      <c r="GY1618" s="469"/>
      <c r="GZ1618" s="469"/>
      <c r="HA1618" s="469"/>
      <c r="HB1618" s="469"/>
      <c r="HC1618" s="469"/>
      <c r="HD1618" s="469"/>
      <c r="HE1618" s="469"/>
      <c r="HF1618" s="469"/>
      <c r="HG1618" s="469"/>
      <c r="HH1618" s="469"/>
      <c r="HI1618" s="469"/>
      <c r="HJ1618" s="469"/>
      <c r="HK1618" s="469"/>
      <c r="HL1618" s="469"/>
      <c r="HM1618" s="469"/>
      <c r="HN1618" s="469"/>
      <c r="HO1618" s="469"/>
      <c r="HP1618" s="469"/>
      <c r="HQ1618" s="469"/>
      <c r="HR1618" s="469"/>
      <c r="HS1618" s="469"/>
      <c r="HT1618" s="469"/>
      <c r="HU1618" s="469"/>
      <c r="HV1618" s="469"/>
      <c r="HW1618" s="469"/>
      <c r="HX1618" s="469"/>
      <c r="HY1618" s="469"/>
      <c r="HZ1618" s="469"/>
      <c r="IA1618" s="469"/>
      <c r="IB1618" s="469"/>
      <c r="IC1618" s="469"/>
      <c r="ID1618" s="469"/>
      <c r="IE1618" s="469"/>
      <c r="IF1618" s="469"/>
      <c r="IG1618" s="469"/>
      <c r="IH1618" s="469"/>
      <c r="II1618" s="469"/>
      <c r="IJ1618" s="469"/>
      <c r="IK1618" s="469"/>
      <c r="IL1618" s="469"/>
      <c r="IM1618" s="469"/>
      <c r="IN1618" s="469"/>
      <c r="IO1618" s="469"/>
      <c r="IP1618" s="469"/>
      <c r="IQ1618" s="469"/>
      <c r="IR1618" s="469"/>
      <c r="IS1618" s="469"/>
      <c r="IT1618" s="469"/>
      <c r="IU1618" s="469"/>
      <c r="IV1618" s="469"/>
      <c r="IW1618" s="469"/>
      <c r="IX1618" s="469"/>
      <c r="IY1618" s="469"/>
      <c r="IZ1618" s="469"/>
      <c r="JA1618" s="469"/>
      <c r="JB1618" s="469"/>
      <c r="JC1618" s="469"/>
      <c r="JD1618" s="469"/>
      <c r="JE1618" s="469"/>
      <c r="JF1618" s="469"/>
      <c r="JG1618" s="469"/>
      <c r="JH1618" s="469"/>
      <c r="JI1618" s="469"/>
      <c r="JJ1618" s="469"/>
      <c r="JK1618" s="469"/>
      <c r="JL1618" s="469"/>
      <c r="JM1618" s="469"/>
      <c r="JN1618" s="469"/>
      <c r="JO1618" s="469"/>
      <c r="JP1618" s="469"/>
      <c r="JQ1618" s="469"/>
      <c r="JR1618" s="469"/>
      <c r="JS1618" s="469"/>
      <c r="JT1618" s="469"/>
      <c r="JU1618" s="469"/>
      <c r="JV1618" s="469"/>
      <c r="JW1618" s="469"/>
      <c r="JX1618" s="469"/>
      <c r="JY1618" s="469"/>
      <c r="JZ1618" s="469"/>
      <c r="KA1618" s="469"/>
      <c r="KB1618" s="469"/>
      <c r="KC1618" s="469"/>
      <c r="KD1618" s="469"/>
      <c r="KE1618" s="469"/>
      <c r="KF1618" s="469"/>
      <c r="KG1618" s="469"/>
      <c r="KH1618" s="469"/>
      <c r="KI1618" s="469"/>
      <c r="KJ1618" s="469"/>
      <c r="KK1618" s="469"/>
      <c r="KL1618" s="469"/>
      <c r="KM1618" s="469"/>
      <c r="KN1618" s="469"/>
      <c r="KO1618" s="469"/>
      <c r="KP1618" s="469"/>
      <c r="KQ1618" s="469"/>
      <c r="KR1618" s="469"/>
      <c r="KS1618" s="469"/>
      <c r="KT1618" s="469"/>
      <c r="KU1618" s="469"/>
      <c r="KV1618" s="469"/>
      <c r="KW1618" s="469"/>
      <c r="KX1618" s="469"/>
      <c r="KY1618" s="469"/>
      <c r="KZ1618" s="469"/>
      <c r="LA1618" s="469"/>
      <c r="LB1618" s="469"/>
      <c r="LC1618" s="469"/>
      <c r="LD1618" s="469"/>
      <c r="LE1618" s="469"/>
      <c r="LF1618" s="469"/>
      <c r="LG1618" s="469"/>
      <c r="LH1618" s="469"/>
      <c r="LI1618" s="469"/>
      <c r="LJ1618" s="469"/>
      <c r="LK1618" s="469"/>
      <c r="LL1618" s="469"/>
      <c r="LM1618" s="469"/>
      <c r="LN1618" s="469"/>
      <c r="LO1618" s="469"/>
      <c r="LP1618" s="469"/>
    </row>
    <row r="1619" spans="1:328" s="468" customFormat="1" x14ac:dyDescent="0.2">
      <c r="A1619" s="242" t="s">
        <v>1346</v>
      </c>
      <c r="B1619" s="467"/>
      <c r="D1619" s="467"/>
      <c r="E1619" s="135"/>
      <c r="F1619" s="137"/>
      <c r="G1619" s="137"/>
      <c r="H1619" s="137"/>
      <c r="I1619" s="137"/>
      <c r="J1619" s="137"/>
      <c r="K1619" s="137"/>
      <c r="L1619" s="137"/>
      <c r="M1619" s="137"/>
      <c r="N1619" s="137"/>
      <c r="O1619" s="137"/>
      <c r="P1619" s="137"/>
      <c r="Q1619" s="137"/>
      <c r="R1619" s="137"/>
      <c r="S1619" s="137"/>
      <c r="T1619" s="137"/>
      <c r="U1619" s="137"/>
      <c r="V1619" s="137"/>
      <c r="W1619" s="137"/>
      <c r="X1619" s="137"/>
      <c r="Y1619" s="135"/>
      <c r="Z1619" s="135"/>
      <c r="AA1619" s="135"/>
      <c r="AB1619" s="135"/>
      <c r="AC1619" s="135"/>
      <c r="AD1619" s="135"/>
      <c r="AE1619" s="135"/>
      <c r="AF1619" s="135"/>
      <c r="AG1619" s="135"/>
      <c r="AH1619" s="135"/>
      <c r="AI1619" s="135"/>
      <c r="AJ1619" s="135"/>
      <c r="AK1619" s="135"/>
      <c r="AL1619" s="135"/>
      <c r="AM1619" s="135"/>
      <c r="AN1619" s="135"/>
      <c r="AO1619" s="135"/>
      <c r="AP1619" s="135"/>
      <c r="AQ1619" s="135"/>
      <c r="AR1619" s="135"/>
      <c r="AS1619" s="135"/>
      <c r="AT1619" s="135"/>
      <c r="AU1619" s="135"/>
      <c r="AV1619" s="135"/>
      <c r="AW1619" s="135"/>
      <c r="AX1619" s="135"/>
      <c r="AY1619" s="135"/>
      <c r="AZ1619" s="135"/>
      <c r="BA1619" s="135"/>
      <c r="BB1619" s="135"/>
      <c r="BC1619" s="135"/>
      <c r="BD1619" s="135"/>
      <c r="BE1619" s="135"/>
      <c r="BF1619" s="135"/>
      <c r="BG1619" s="135"/>
      <c r="BH1619" s="135"/>
      <c r="BI1619" s="135"/>
      <c r="BJ1619" s="135"/>
      <c r="BK1619" s="135"/>
      <c r="BL1619" s="135"/>
      <c r="BM1619" s="135"/>
      <c r="BN1619" s="135"/>
      <c r="BO1619" s="135"/>
      <c r="BP1619" s="135"/>
      <c r="BQ1619" s="135"/>
      <c r="BR1619" s="135"/>
      <c r="BS1619" s="135"/>
      <c r="BT1619" s="135"/>
      <c r="BU1619" s="135"/>
      <c r="BV1619" s="135"/>
      <c r="BW1619" s="135"/>
      <c r="BX1619" s="135"/>
      <c r="BY1619" s="135"/>
      <c r="BZ1619" s="135"/>
      <c r="CA1619" s="135"/>
      <c r="CB1619" s="135"/>
      <c r="CC1619" s="135"/>
      <c r="CD1619" s="135"/>
      <c r="CE1619" s="135"/>
      <c r="CF1619" s="135"/>
      <c r="CG1619" s="135"/>
      <c r="CH1619" s="135"/>
      <c r="CI1619" s="135"/>
      <c r="CJ1619" s="135"/>
      <c r="CK1619" s="135"/>
      <c r="CL1619" s="135"/>
      <c r="CM1619" s="135"/>
      <c r="CN1619" s="135"/>
      <c r="CO1619" s="135"/>
      <c r="CP1619" s="135"/>
      <c r="CQ1619" s="135"/>
      <c r="CR1619" s="135"/>
      <c r="CS1619" s="135"/>
      <c r="CT1619" s="135"/>
      <c r="CU1619" s="135"/>
      <c r="CV1619" s="135"/>
      <c r="CW1619" s="135"/>
      <c r="CX1619" s="135"/>
      <c r="CY1619" s="135"/>
      <c r="CZ1619" s="135"/>
      <c r="DA1619" s="135"/>
      <c r="DB1619" s="135"/>
      <c r="DC1619" s="135"/>
      <c r="DD1619" s="135"/>
      <c r="DE1619" s="135"/>
      <c r="DF1619" s="135"/>
      <c r="DG1619" s="135"/>
      <c r="DH1619" s="135"/>
      <c r="DI1619" s="135"/>
      <c r="DJ1619" s="135"/>
      <c r="DK1619" s="135"/>
      <c r="DL1619" s="135"/>
      <c r="DM1619" s="135"/>
      <c r="DN1619" s="135"/>
      <c r="DO1619" s="135"/>
      <c r="DP1619" s="135"/>
      <c r="DQ1619" s="135"/>
      <c r="DR1619" s="135"/>
      <c r="DS1619" s="135"/>
      <c r="DT1619" s="135"/>
      <c r="DU1619" s="135"/>
      <c r="DV1619" s="135"/>
      <c r="DW1619" s="135"/>
      <c r="DX1619" s="135"/>
      <c r="DY1619" s="135"/>
      <c r="DZ1619" s="135"/>
      <c r="EA1619" s="135"/>
      <c r="EB1619" s="135"/>
      <c r="EC1619" s="135"/>
      <c r="ED1619" s="135"/>
      <c r="EE1619" s="135"/>
      <c r="EF1619" s="135"/>
      <c r="EG1619" s="135"/>
      <c r="EH1619" s="135"/>
      <c r="EI1619" s="135"/>
      <c r="EJ1619" s="135"/>
      <c r="EK1619" s="135"/>
      <c r="EL1619" s="135"/>
      <c r="EM1619" s="135"/>
      <c r="EN1619" s="135"/>
      <c r="EO1619" s="135"/>
      <c r="EP1619" s="135"/>
      <c r="EQ1619" s="135"/>
      <c r="ER1619" s="135"/>
      <c r="ES1619" s="135"/>
      <c r="ET1619" s="135"/>
      <c r="EU1619" s="135"/>
      <c r="EV1619" s="135"/>
      <c r="EW1619" s="135"/>
      <c r="EX1619" s="135"/>
      <c r="EY1619" s="135"/>
      <c r="EZ1619" s="135"/>
      <c r="FA1619" s="135"/>
      <c r="FB1619" s="135"/>
      <c r="FC1619" s="135"/>
      <c r="FD1619" s="135"/>
      <c r="FE1619" s="135"/>
      <c r="FF1619" s="135"/>
      <c r="FG1619" s="135"/>
      <c r="FH1619" s="135"/>
      <c r="FI1619" s="135"/>
      <c r="FJ1619" s="135"/>
      <c r="FK1619" s="135"/>
      <c r="FL1619" s="467"/>
      <c r="FM1619" s="467"/>
      <c r="FN1619" s="467"/>
      <c r="FO1619" s="467"/>
      <c r="FP1619" s="467"/>
      <c r="FQ1619" s="467"/>
      <c r="FR1619" s="467"/>
    </row>
    <row r="1620" spans="1:328" x14ac:dyDescent="0.2">
      <c r="A1620" s="242" t="s">
        <v>1337</v>
      </c>
      <c r="B1620" s="452"/>
      <c r="D1620" s="332"/>
      <c r="E1620" s="333"/>
      <c r="F1620" s="333"/>
      <c r="G1620" s="333"/>
      <c r="H1620" s="69"/>
      <c r="I1620" s="69"/>
      <c r="J1620" s="69"/>
      <c r="K1620" s="69"/>
      <c r="L1620" s="69"/>
      <c r="M1620" s="69"/>
      <c r="N1620" s="69"/>
      <c r="O1620" s="69"/>
      <c r="P1620" s="69"/>
      <c r="Q1620" s="69"/>
      <c r="R1620" s="69"/>
      <c r="S1620" s="69"/>
      <c r="T1620" s="69"/>
      <c r="U1620" s="69"/>
      <c r="V1620" s="69"/>
      <c r="W1620" s="69"/>
      <c r="X1620" s="69"/>
      <c r="Y1620" s="110"/>
      <c r="Z1620" s="110"/>
      <c r="AA1620" s="110"/>
      <c r="AB1620" s="110"/>
      <c r="AC1620" s="110"/>
      <c r="AD1620" s="110"/>
      <c r="AE1620" s="110"/>
      <c r="AF1620" s="110"/>
      <c r="AG1620" s="110"/>
      <c r="AH1620" s="110"/>
      <c r="AI1620" s="110"/>
      <c r="AJ1620" s="110"/>
      <c r="AK1620" s="110"/>
      <c r="AL1620" s="110"/>
      <c r="AM1620" s="110"/>
      <c r="AN1620" s="110"/>
      <c r="AO1620" s="110"/>
      <c r="AP1620" s="110"/>
      <c r="AQ1620" s="110"/>
      <c r="AR1620" s="110"/>
      <c r="AS1620" s="110"/>
      <c r="AT1620" s="110"/>
      <c r="AU1620" s="110"/>
      <c r="AV1620" s="110"/>
      <c r="AW1620" s="110"/>
      <c r="AX1620" s="110"/>
      <c r="AY1620" s="110"/>
      <c r="AZ1620" s="110"/>
      <c r="BA1620" s="110"/>
      <c r="BB1620" s="110"/>
      <c r="BC1620" s="110"/>
      <c r="BD1620" s="110"/>
      <c r="BE1620" s="110"/>
      <c r="BF1620" s="110"/>
      <c r="BG1620" s="110"/>
      <c r="BH1620" s="110"/>
      <c r="BI1620" s="110"/>
      <c r="BJ1620" s="110"/>
      <c r="BK1620" s="110"/>
      <c r="BL1620" s="110"/>
      <c r="BM1620" s="110"/>
      <c r="BN1620" s="110"/>
      <c r="BO1620" s="110"/>
      <c r="BP1620" s="110"/>
      <c r="BQ1620" s="110"/>
      <c r="BR1620" s="110"/>
      <c r="BS1620" s="110"/>
      <c r="BT1620" s="110"/>
      <c r="BU1620" s="110"/>
      <c r="BV1620" s="110"/>
      <c r="BW1620" s="110"/>
      <c r="BX1620" s="110"/>
      <c r="BY1620" s="110"/>
      <c r="BZ1620" s="110"/>
      <c r="CA1620" s="110"/>
      <c r="CB1620" s="110"/>
      <c r="CC1620" s="110"/>
      <c r="CD1620" s="110"/>
      <c r="CE1620" s="110"/>
      <c r="CF1620" s="110"/>
      <c r="CG1620" s="110"/>
      <c r="CH1620" s="110"/>
      <c r="CI1620" s="110"/>
      <c r="CJ1620" s="110"/>
      <c r="CK1620" s="110"/>
      <c r="CL1620" s="110"/>
      <c r="CM1620" s="110"/>
      <c r="CN1620" s="110"/>
      <c r="CO1620" s="110"/>
      <c r="CP1620" s="110"/>
      <c r="CQ1620" s="110"/>
      <c r="CR1620" s="110"/>
      <c r="CS1620" s="110"/>
      <c r="CT1620" s="110"/>
      <c r="CU1620" s="110"/>
      <c r="CV1620" s="110"/>
      <c r="CW1620" s="110"/>
      <c r="CX1620" s="110"/>
      <c r="CY1620" s="110"/>
      <c r="CZ1620" s="110"/>
      <c r="DA1620" s="110"/>
      <c r="DB1620" s="110"/>
      <c r="DC1620" s="110"/>
      <c r="DD1620" s="110"/>
      <c r="DE1620" s="110"/>
      <c r="DF1620" s="110"/>
      <c r="DG1620" s="110"/>
      <c r="DH1620" s="110"/>
      <c r="DI1620" s="110"/>
      <c r="DJ1620" s="110"/>
      <c r="DK1620" s="110"/>
      <c r="DL1620" s="110"/>
      <c r="DM1620" s="110"/>
      <c r="DN1620" s="110"/>
      <c r="DO1620" s="110"/>
      <c r="DP1620" s="110"/>
      <c r="DQ1620" s="110"/>
      <c r="DR1620" s="110"/>
      <c r="DS1620" s="110"/>
      <c r="DT1620" s="110"/>
      <c r="DU1620" s="110"/>
      <c r="DV1620" s="110"/>
      <c r="DW1620" s="110"/>
      <c r="DX1620" s="110"/>
      <c r="DY1620" s="110"/>
      <c r="DZ1620" s="110"/>
      <c r="EA1620" s="110"/>
      <c r="EB1620" s="110"/>
      <c r="EC1620" s="110"/>
      <c r="ED1620" s="110"/>
      <c r="EE1620" s="110"/>
      <c r="EF1620" s="110"/>
      <c r="EG1620" s="110"/>
      <c r="EH1620" s="110"/>
      <c r="EI1620" s="110"/>
      <c r="EJ1620" s="110"/>
      <c r="EK1620" s="110"/>
      <c r="EL1620" s="110"/>
      <c r="EM1620" s="110"/>
      <c r="EN1620" s="110"/>
      <c r="EO1620" s="110"/>
      <c r="EP1620" s="110"/>
      <c r="EQ1620" s="110"/>
      <c r="ER1620" s="110"/>
      <c r="ES1620" s="110"/>
      <c r="ET1620" s="110"/>
      <c r="EU1620" s="110"/>
      <c r="EV1620" s="110"/>
      <c r="EW1620" s="110"/>
      <c r="EX1620" s="110"/>
      <c r="EY1620" s="110"/>
      <c r="EZ1620" s="110"/>
      <c r="FA1620" s="110"/>
      <c r="FB1620" s="110"/>
      <c r="FC1620" s="110"/>
      <c r="FD1620" s="110"/>
      <c r="FE1620" s="110"/>
      <c r="FF1620" s="110"/>
      <c r="FG1620" s="110"/>
      <c r="FH1620" s="110"/>
      <c r="FI1620" s="110"/>
      <c r="FJ1620" s="110"/>
      <c r="FK1620" s="110"/>
      <c r="FL1620" s="242"/>
      <c r="FM1620" s="242"/>
      <c r="FN1620" s="242"/>
      <c r="FO1620" s="242"/>
      <c r="FP1620" s="242"/>
      <c r="FQ1620" s="242"/>
      <c r="FR1620" s="242"/>
    </row>
    <row r="1621" spans="1:328" x14ac:dyDescent="0.2">
      <c r="B1621" s="787"/>
      <c r="C1621" s="788"/>
      <c r="D1621" s="788"/>
      <c r="E1621" s="788"/>
      <c r="F1621" s="788"/>
      <c r="G1621" s="788"/>
      <c r="H1621" s="69"/>
      <c r="I1621" s="69"/>
      <c r="J1621" s="69"/>
      <c r="K1621" s="69"/>
      <c r="L1621" s="69"/>
      <c r="M1621" s="69"/>
      <c r="N1621" s="69"/>
      <c r="O1621" s="69"/>
      <c r="P1621" s="69"/>
      <c r="Q1621" s="69"/>
      <c r="R1621" s="69"/>
      <c r="S1621" s="69"/>
      <c r="T1621" s="69"/>
      <c r="U1621" s="69"/>
      <c r="V1621" s="69"/>
      <c r="W1621" s="69"/>
      <c r="X1621" s="69"/>
      <c r="Y1621" s="110"/>
      <c r="Z1621" s="110"/>
      <c r="AA1621" s="110"/>
      <c r="AB1621" s="110"/>
      <c r="AC1621" s="110"/>
      <c r="AD1621" s="110"/>
      <c r="AE1621" s="110"/>
      <c r="AF1621" s="110"/>
      <c r="AG1621" s="110"/>
      <c r="AH1621" s="110"/>
      <c r="AI1621" s="110"/>
      <c r="AJ1621" s="110"/>
      <c r="AK1621" s="110"/>
      <c r="AL1621" s="110"/>
      <c r="AM1621" s="110"/>
      <c r="AN1621" s="110"/>
      <c r="AO1621" s="110"/>
      <c r="AP1621" s="110"/>
      <c r="AQ1621" s="110"/>
      <c r="AR1621" s="110"/>
      <c r="AS1621" s="110"/>
      <c r="AT1621" s="110"/>
      <c r="AU1621" s="110"/>
      <c r="AV1621" s="110"/>
      <c r="AW1621" s="110"/>
      <c r="AX1621" s="110"/>
      <c r="AY1621" s="110"/>
      <c r="AZ1621" s="110"/>
      <c r="BA1621" s="110"/>
      <c r="BB1621" s="110"/>
      <c r="BC1621" s="110"/>
      <c r="BD1621" s="110"/>
      <c r="BE1621" s="110"/>
      <c r="BF1621" s="110"/>
      <c r="BG1621" s="110"/>
      <c r="BH1621" s="110"/>
      <c r="BI1621" s="110"/>
      <c r="BJ1621" s="110"/>
      <c r="BK1621" s="110"/>
      <c r="BL1621" s="110"/>
      <c r="BM1621" s="110"/>
      <c r="BN1621" s="110"/>
      <c r="BO1621" s="110"/>
      <c r="BP1621" s="110"/>
      <c r="BQ1621" s="110"/>
      <c r="BR1621" s="110"/>
      <c r="BS1621" s="110"/>
      <c r="BT1621" s="110"/>
      <c r="BU1621" s="110"/>
      <c r="BV1621" s="110"/>
      <c r="BW1621" s="110"/>
      <c r="BX1621" s="110"/>
      <c r="BY1621" s="110"/>
      <c r="BZ1621" s="110"/>
      <c r="CA1621" s="110"/>
      <c r="CB1621" s="110"/>
      <c r="CC1621" s="110"/>
      <c r="CD1621" s="110"/>
      <c r="CE1621" s="110"/>
      <c r="CF1621" s="110"/>
      <c r="CG1621" s="110"/>
      <c r="CH1621" s="110"/>
      <c r="CI1621" s="110"/>
      <c r="CJ1621" s="110"/>
      <c r="CK1621" s="110"/>
      <c r="CL1621" s="110"/>
      <c r="CM1621" s="110"/>
      <c r="CN1621" s="110"/>
      <c r="CO1621" s="110"/>
      <c r="CP1621" s="110"/>
      <c r="CQ1621" s="110"/>
      <c r="CR1621" s="110"/>
      <c r="CS1621" s="110"/>
      <c r="CT1621" s="110"/>
      <c r="CU1621" s="110"/>
      <c r="CV1621" s="110"/>
      <c r="CW1621" s="110"/>
      <c r="CX1621" s="110"/>
      <c r="CY1621" s="110"/>
      <c r="CZ1621" s="110"/>
      <c r="DA1621" s="110"/>
      <c r="DB1621" s="110"/>
      <c r="DC1621" s="110"/>
      <c r="DD1621" s="110"/>
      <c r="DE1621" s="110"/>
      <c r="DF1621" s="110"/>
      <c r="DG1621" s="110"/>
      <c r="DH1621" s="110"/>
      <c r="DI1621" s="110"/>
      <c r="DJ1621" s="110"/>
      <c r="DK1621" s="110"/>
      <c r="DL1621" s="110"/>
      <c r="DM1621" s="110"/>
      <c r="DN1621" s="110"/>
      <c r="DO1621" s="110"/>
      <c r="DP1621" s="110"/>
      <c r="DQ1621" s="110"/>
      <c r="DR1621" s="110"/>
      <c r="DS1621" s="110"/>
      <c r="DT1621" s="110"/>
      <c r="DU1621" s="110"/>
      <c r="DV1621" s="110"/>
      <c r="DW1621" s="110"/>
      <c r="DX1621" s="110"/>
      <c r="DY1621" s="110"/>
      <c r="DZ1621" s="110"/>
      <c r="EA1621" s="110"/>
      <c r="EB1621" s="110"/>
      <c r="EC1621" s="110"/>
      <c r="ED1621" s="110"/>
      <c r="EE1621" s="110"/>
      <c r="EF1621" s="110"/>
      <c r="EG1621" s="110"/>
      <c r="EH1621" s="110"/>
      <c r="EI1621" s="110"/>
      <c r="EJ1621" s="110"/>
      <c r="EK1621" s="110"/>
      <c r="EL1621" s="110"/>
      <c r="EM1621" s="110"/>
      <c r="EN1621" s="110"/>
      <c r="EO1621" s="110"/>
      <c r="EP1621" s="110"/>
      <c r="EQ1621" s="110"/>
      <c r="ER1621" s="110"/>
      <c r="ES1621" s="110"/>
      <c r="ET1621" s="110"/>
      <c r="EU1621" s="110"/>
      <c r="EV1621" s="110"/>
      <c r="EW1621" s="110"/>
      <c r="EX1621" s="110"/>
      <c r="EY1621" s="110"/>
      <c r="EZ1621" s="110"/>
      <c r="FA1621" s="110"/>
      <c r="FB1621" s="110"/>
      <c r="FC1621" s="110"/>
      <c r="FD1621" s="110"/>
      <c r="FE1621" s="110"/>
      <c r="FF1621" s="110"/>
      <c r="FG1621" s="110"/>
      <c r="FH1621" s="110"/>
      <c r="FI1621" s="110"/>
      <c r="FJ1621" s="110"/>
      <c r="FK1621" s="110"/>
      <c r="FL1621" s="242"/>
      <c r="FM1621" s="242"/>
      <c r="FN1621" s="242"/>
      <c r="FO1621" s="242"/>
      <c r="FP1621" s="242"/>
      <c r="FQ1621" s="242"/>
      <c r="FR1621" s="242"/>
    </row>
  </sheetData>
  <mergeCells count="602">
    <mergeCell ref="B1621:G1621"/>
    <mergeCell ref="JA1301:JA1302"/>
    <mergeCell ref="IR1301:IR1302"/>
    <mergeCell ref="IS1301:IS1302"/>
    <mergeCell ref="IT1301:IT1302"/>
    <mergeCell ref="IU1301:IU1302"/>
    <mergeCell ref="IV1301:IV1302"/>
    <mergeCell ref="IM1301:IM1302"/>
    <mergeCell ref="IN1301:IN1302"/>
    <mergeCell ref="IO1301:IO1302"/>
    <mergeCell ref="IP1301:IP1302"/>
    <mergeCell ref="IQ1301:IQ1302"/>
    <mergeCell ref="IH1301:IH1302"/>
    <mergeCell ref="II1301:II1302"/>
    <mergeCell ref="IJ1301:IJ1302"/>
    <mergeCell ref="IK1301:IK1302"/>
    <mergeCell ref="IW1301:IW1302"/>
    <mergeCell ref="IX1301:IX1302"/>
    <mergeCell ref="IY1301:IY1302"/>
    <mergeCell ref="IZ1301:IZ1302"/>
    <mergeCell ref="FZ1301:FZ1302"/>
    <mergeCell ref="GA1301:GA1302"/>
    <mergeCell ref="GB1301:GB1302"/>
    <mergeCell ref="GC1301:GC1302"/>
    <mergeCell ref="GH2:GQ2"/>
    <mergeCell ref="GR2:HA2"/>
    <mergeCell ref="HB2:HK2"/>
    <mergeCell ref="HL2:HU2"/>
    <mergeCell ref="HV2:IE2"/>
    <mergeCell ref="JG1301:JG1302"/>
    <mergeCell ref="HS1301:HS1302"/>
    <mergeCell ref="HT1301:HT1302"/>
    <mergeCell ref="HU1301:HU1302"/>
    <mergeCell ref="HV1301:HV1302"/>
    <mergeCell ref="HW1301:HW1302"/>
    <mergeCell ref="HN1301:HN1302"/>
    <mergeCell ref="HO1301:HO1302"/>
    <mergeCell ref="HP1301:HP1302"/>
    <mergeCell ref="HQ1301:HQ1302"/>
    <mergeCell ref="HR1301:HR1302"/>
    <mergeCell ref="HF1301:HF1302"/>
    <mergeCell ref="HG1301:HG1302"/>
    <mergeCell ref="HH1301:HH1302"/>
    <mergeCell ref="GS1301:GS1302"/>
    <mergeCell ref="FZ1298:GI1300"/>
    <mergeCell ref="JB1301:JB1302"/>
    <mergeCell ref="JC1301:JC1302"/>
    <mergeCell ref="JD1301:JD1302"/>
    <mergeCell ref="FU1301:FU1302"/>
    <mergeCell ref="FV1301:FV1302"/>
    <mergeCell ref="FW1301:FW1302"/>
    <mergeCell ref="FX1301:FX1302"/>
    <mergeCell ref="FY1301:FY1302"/>
    <mergeCell ref="GJ1301:GJ1302"/>
    <mergeCell ref="GK1301:GK1302"/>
    <mergeCell ref="GL1301:GL1302"/>
    <mergeCell ref="GM1301:GM1302"/>
    <mergeCell ref="GI1301:GI1302"/>
    <mergeCell ref="GD1301:GD1302"/>
    <mergeCell ref="GE1301:GE1302"/>
    <mergeCell ref="GF1301:GF1302"/>
    <mergeCell ref="GG1301:GG1302"/>
    <mergeCell ref="GH1301:GH1302"/>
    <mergeCell ref="FP1301:FP1302"/>
    <mergeCell ref="FQ1301:FQ1302"/>
    <mergeCell ref="FR1301:FR1302"/>
    <mergeCell ref="FS1301:FS1302"/>
    <mergeCell ref="FT1301:FT1302"/>
    <mergeCell ref="FK1301:FK1302"/>
    <mergeCell ref="FL1301:FL1302"/>
    <mergeCell ref="FM1301:FM1302"/>
    <mergeCell ref="FN1301:FN1302"/>
    <mergeCell ref="FO1301:FO1302"/>
    <mergeCell ref="FF1301:FF1302"/>
    <mergeCell ref="FG1301:FG1302"/>
    <mergeCell ref="FH1301:FH1302"/>
    <mergeCell ref="FI1301:FI1302"/>
    <mergeCell ref="FJ1301:FJ1302"/>
    <mergeCell ref="FA1301:FA1302"/>
    <mergeCell ref="FB1301:FB1302"/>
    <mergeCell ref="FC1301:FC1302"/>
    <mergeCell ref="FD1301:FD1302"/>
    <mergeCell ref="FE1301:FE1302"/>
    <mergeCell ref="EV1301:EV1302"/>
    <mergeCell ref="EW1301:EW1302"/>
    <mergeCell ref="EX1301:EX1302"/>
    <mergeCell ref="EY1301:EY1302"/>
    <mergeCell ref="EZ1301:EZ1302"/>
    <mergeCell ref="EQ1301:EQ1302"/>
    <mergeCell ref="ER1301:ER1302"/>
    <mergeCell ref="ES1301:ES1302"/>
    <mergeCell ref="ET1301:ET1302"/>
    <mergeCell ref="EU1301:EU1302"/>
    <mergeCell ref="EL1301:EL1302"/>
    <mergeCell ref="EM1301:EM1302"/>
    <mergeCell ref="EN1301:EN1302"/>
    <mergeCell ref="EO1301:EO1302"/>
    <mergeCell ref="EP1301:EP1302"/>
    <mergeCell ref="DX1301:DX1302"/>
    <mergeCell ref="DY1301:DY1302"/>
    <mergeCell ref="DZ1301:DZ1302"/>
    <mergeCell ref="EA1301:EA1302"/>
    <mergeCell ref="EB1301:EB1302"/>
    <mergeCell ref="EH1301:EH1302"/>
    <mergeCell ref="EI1301:EI1302"/>
    <mergeCell ref="EJ1301:EJ1302"/>
    <mergeCell ref="EK1301:EK1302"/>
    <mergeCell ref="EC1301:EC1302"/>
    <mergeCell ref="ED1301:ED1302"/>
    <mergeCell ref="EE1301:EE1302"/>
    <mergeCell ref="EF1301:EF1302"/>
    <mergeCell ref="EG1301:EG1302"/>
    <mergeCell ref="DS1301:DS1302"/>
    <mergeCell ref="DT1301:DT1302"/>
    <mergeCell ref="DU1301:DU1302"/>
    <mergeCell ref="DV1301:DV1302"/>
    <mergeCell ref="DW1301:DW1302"/>
    <mergeCell ref="DN1301:DN1302"/>
    <mergeCell ref="DO1301:DO1302"/>
    <mergeCell ref="DP1301:DP1302"/>
    <mergeCell ref="DQ1301:DQ1302"/>
    <mergeCell ref="DR1301:DR1302"/>
    <mergeCell ref="DI1301:DI1302"/>
    <mergeCell ref="DJ1301:DJ1302"/>
    <mergeCell ref="DK1301:DK1302"/>
    <mergeCell ref="DL1301:DL1302"/>
    <mergeCell ref="DM1301:DM1302"/>
    <mergeCell ref="DD1301:DD1302"/>
    <mergeCell ref="DE1301:DE1302"/>
    <mergeCell ref="DF1301:DF1302"/>
    <mergeCell ref="DG1301:DG1302"/>
    <mergeCell ref="DH1301:DH1302"/>
    <mergeCell ref="CY1301:CY1302"/>
    <mergeCell ref="CZ1301:CZ1302"/>
    <mergeCell ref="DA1301:DA1302"/>
    <mergeCell ref="DB1301:DB1302"/>
    <mergeCell ref="DC1301:DC1302"/>
    <mergeCell ref="CT1301:CT1302"/>
    <mergeCell ref="CU1301:CU1302"/>
    <mergeCell ref="CV1301:CV1302"/>
    <mergeCell ref="CW1301:CW1302"/>
    <mergeCell ref="CX1301:CX1302"/>
    <mergeCell ref="CO1301:CO1302"/>
    <mergeCell ref="CP1301:CP1302"/>
    <mergeCell ref="CQ1301:CQ1302"/>
    <mergeCell ref="CR1301:CR1302"/>
    <mergeCell ref="CS1301:CS1302"/>
    <mergeCell ref="CJ1301:CJ1302"/>
    <mergeCell ref="CK1301:CK1302"/>
    <mergeCell ref="CL1301:CL1302"/>
    <mergeCell ref="CM1301:CM1302"/>
    <mergeCell ref="CN1301:CN1302"/>
    <mergeCell ref="CE1301:CE1302"/>
    <mergeCell ref="CF1301:CF1302"/>
    <mergeCell ref="CG1301:CG1302"/>
    <mergeCell ref="CH1301:CH1302"/>
    <mergeCell ref="CI1301:CI1302"/>
    <mergeCell ref="BZ1301:BZ1302"/>
    <mergeCell ref="CA1301:CA1302"/>
    <mergeCell ref="CB1301:CB1302"/>
    <mergeCell ref="CC1301:CC1302"/>
    <mergeCell ref="CD1301:CD1302"/>
    <mergeCell ref="BU1301:BU1302"/>
    <mergeCell ref="BV1301:BV1302"/>
    <mergeCell ref="BW1301:BW1302"/>
    <mergeCell ref="BX1301:BX1302"/>
    <mergeCell ref="BY1301:BY1302"/>
    <mergeCell ref="BP1301:BP1302"/>
    <mergeCell ref="BQ1301:BQ1302"/>
    <mergeCell ref="BR1301:BR1302"/>
    <mergeCell ref="BS1301:BS1302"/>
    <mergeCell ref="BT1301:BT1302"/>
    <mergeCell ref="BK1301:BK1302"/>
    <mergeCell ref="BL1301:BL1302"/>
    <mergeCell ref="BM1301:BM1302"/>
    <mergeCell ref="BN1301:BN1302"/>
    <mergeCell ref="BO1301:BO1302"/>
    <mergeCell ref="BF1301:BF1302"/>
    <mergeCell ref="BG1301:BG1302"/>
    <mergeCell ref="BH1301:BH1302"/>
    <mergeCell ref="BI1301:BI1302"/>
    <mergeCell ref="BJ1301:BJ1302"/>
    <mergeCell ref="BA1301:BA1302"/>
    <mergeCell ref="BB1301:BB1302"/>
    <mergeCell ref="BC1301:BC1302"/>
    <mergeCell ref="BD1301:BD1302"/>
    <mergeCell ref="BE1301:BE1302"/>
    <mergeCell ref="AV1301:AV1302"/>
    <mergeCell ref="AW1301:AW1302"/>
    <mergeCell ref="AX1301:AX1302"/>
    <mergeCell ref="AY1301:AY1302"/>
    <mergeCell ref="AZ1301:AZ1302"/>
    <mergeCell ref="AQ1301:AQ1302"/>
    <mergeCell ref="AR1301:AR1302"/>
    <mergeCell ref="AS1301:AS1302"/>
    <mergeCell ref="AT1301:AT1302"/>
    <mergeCell ref="AU1301:AU1302"/>
    <mergeCell ref="AL1301:AL1302"/>
    <mergeCell ref="AM1301:AM1302"/>
    <mergeCell ref="AN1301:AN1302"/>
    <mergeCell ref="AO1301:AO1302"/>
    <mergeCell ref="AP1301:AP1302"/>
    <mergeCell ref="AH1301:AH1302"/>
    <mergeCell ref="AI1301:AI1302"/>
    <mergeCell ref="AJ1301:AJ1302"/>
    <mergeCell ref="AK1301:AK1302"/>
    <mergeCell ref="AB1301:AB1302"/>
    <mergeCell ref="AC1301:AC1302"/>
    <mergeCell ref="AD1301:AD1302"/>
    <mergeCell ref="AE1301:AE1302"/>
    <mergeCell ref="AF1301:AF1302"/>
    <mergeCell ref="Y1301:Y1302"/>
    <mergeCell ref="Z1301:Z1302"/>
    <mergeCell ref="AA1301:AA1302"/>
    <mergeCell ref="R1301:R1302"/>
    <mergeCell ref="S1301:S1302"/>
    <mergeCell ref="T1301:T1302"/>
    <mergeCell ref="U1301:U1302"/>
    <mergeCell ref="V1301:V1302"/>
    <mergeCell ref="AG1301:AG1302"/>
    <mergeCell ref="W976:W977"/>
    <mergeCell ref="X976:X977"/>
    <mergeCell ref="D1298:D1302"/>
    <mergeCell ref="E1301:E1302"/>
    <mergeCell ref="F1301:F1302"/>
    <mergeCell ref="G1301:G1302"/>
    <mergeCell ref="H1301:H1302"/>
    <mergeCell ref="I1301:I1302"/>
    <mergeCell ref="J1301:J1302"/>
    <mergeCell ref="K1301:K1302"/>
    <mergeCell ref="L1301:L1302"/>
    <mergeCell ref="M1301:M1302"/>
    <mergeCell ref="N1301:N1302"/>
    <mergeCell ref="O1301:O1302"/>
    <mergeCell ref="P1301:P1302"/>
    <mergeCell ref="Q1301:Q1302"/>
    <mergeCell ref="R976:R977"/>
    <mergeCell ref="S976:S977"/>
    <mergeCell ref="T976:T977"/>
    <mergeCell ref="U976:U977"/>
    <mergeCell ref="V976:V977"/>
    <mergeCell ref="W1301:W1302"/>
    <mergeCell ref="X1301:X1302"/>
    <mergeCell ref="BT652:BT653"/>
    <mergeCell ref="BU652:BU653"/>
    <mergeCell ref="D974:D977"/>
    <mergeCell ref="E976:E977"/>
    <mergeCell ref="F976:F977"/>
    <mergeCell ref="G976:G977"/>
    <mergeCell ref="H976:H977"/>
    <mergeCell ref="I976:I977"/>
    <mergeCell ref="J976:J977"/>
    <mergeCell ref="K976:K977"/>
    <mergeCell ref="L976:L977"/>
    <mergeCell ref="M976:M977"/>
    <mergeCell ref="N976:N977"/>
    <mergeCell ref="O976:O977"/>
    <mergeCell ref="P976:P977"/>
    <mergeCell ref="Q976:Q977"/>
    <mergeCell ref="BO652:BO653"/>
    <mergeCell ref="BP652:BP653"/>
    <mergeCell ref="BQ652:BQ653"/>
    <mergeCell ref="BR652:BR653"/>
    <mergeCell ref="BS652:BS653"/>
    <mergeCell ref="BJ652:BJ653"/>
    <mergeCell ref="BK652:BK653"/>
    <mergeCell ref="BL652:BL653"/>
    <mergeCell ref="BM652:BM653"/>
    <mergeCell ref="BN652:BN653"/>
    <mergeCell ref="BE652:BE653"/>
    <mergeCell ref="BF652:BF653"/>
    <mergeCell ref="BG652:BG653"/>
    <mergeCell ref="BH652:BH653"/>
    <mergeCell ref="BI652:BI653"/>
    <mergeCell ref="AZ652:AZ653"/>
    <mergeCell ref="BA652:BA653"/>
    <mergeCell ref="BB652:BB653"/>
    <mergeCell ref="BC652:BC653"/>
    <mergeCell ref="BD652:BD653"/>
    <mergeCell ref="AU652:AU653"/>
    <mergeCell ref="AV652:AV653"/>
    <mergeCell ref="AW652:AW653"/>
    <mergeCell ref="AX652:AX653"/>
    <mergeCell ref="AY652:AY653"/>
    <mergeCell ref="AP652:AP653"/>
    <mergeCell ref="AQ652:AQ653"/>
    <mergeCell ref="AR652:AR653"/>
    <mergeCell ref="AS652:AS653"/>
    <mergeCell ref="AT652:AT653"/>
    <mergeCell ref="AK652:AK653"/>
    <mergeCell ref="AL652:AL653"/>
    <mergeCell ref="AM652:AM653"/>
    <mergeCell ref="AN652:AN653"/>
    <mergeCell ref="AO652:AO653"/>
    <mergeCell ref="AF652:AF653"/>
    <mergeCell ref="AG652:AG653"/>
    <mergeCell ref="AH652:AH653"/>
    <mergeCell ref="AI652:AI653"/>
    <mergeCell ref="AJ652:AJ653"/>
    <mergeCell ref="AA652:AA653"/>
    <mergeCell ref="AB652:AB653"/>
    <mergeCell ref="AC652:AC653"/>
    <mergeCell ref="AD652:AD653"/>
    <mergeCell ref="AE652:AE653"/>
    <mergeCell ref="V652:V653"/>
    <mergeCell ref="W652:W653"/>
    <mergeCell ref="X652:X653"/>
    <mergeCell ref="Y652:Y653"/>
    <mergeCell ref="Z652:Z653"/>
    <mergeCell ref="D328:D329"/>
    <mergeCell ref="D650:D653"/>
    <mergeCell ref="E652:E653"/>
    <mergeCell ref="F652:F653"/>
    <mergeCell ref="G652:G653"/>
    <mergeCell ref="CB328:CB329"/>
    <mergeCell ref="CC328:CC329"/>
    <mergeCell ref="CD328:CD329"/>
    <mergeCell ref="CE328:CE329"/>
    <mergeCell ref="BM328:BM329"/>
    <mergeCell ref="BN328:BN329"/>
    <mergeCell ref="BO328:BO329"/>
    <mergeCell ref="BP328:BP329"/>
    <mergeCell ref="BQ328:BQ329"/>
    <mergeCell ref="BH328:BH329"/>
    <mergeCell ref="BI328:BI329"/>
    <mergeCell ref="BJ328:BJ329"/>
    <mergeCell ref="BK328:BK329"/>
    <mergeCell ref="BL328:BL329"/>
    <mergeCell ref="BC328:BC329"/>
    <mergeCell ref="BD328:BD329"/>
    <mergeCell ref="BE328:BE329"/>
    <mergeCell ref="BF328:BF329"/>
    <mergeCell ref="BG328:BG329"/>
    <mergeCell ref="CF328:CF329"/>
    <mergeCell ref="BW328:BW329"/>
    <mergeCell ref="BX328:BX329"/>
    <mergeCell ref="BY328:BY329"/>
    <mergeCell ref="BZ328:BZ329"/>
    <mergeCell ref="CA328:CA329"/>
    <mergeCell ref="BR328:BR329"/>
    <mergeCell ref="BS328:BS329"/>
    <mergeCell ref="BT328:BT329"/>
    <mergeCell ref="BU328:BU329"/>
    <mergeCell ref="BV328:BV329"/>
    <mergeCell ref="P328:P329"/>
    <mergeCell ref="AI1298:AR1300"/>
    <mergeCell ref="AS1298:BB1300"/>
    <mergeCell ref="AC328:AC329"/>
    <mergeCell ref="AD328:AD329"/>
    <mergeCell ref="AE328:AE329"/>
    <mergeCell ref="AF328:AF329"/>
    <mergeCell ref="AG328:AG329"/>
    <mergeCell ref="X328:X329"/>
    <mergeCell ref="Y328:Y329"/>
    <mergeCell ref="Z328:Z329"/>
    <mergeCell ref="AA328:AA329"/>
    <mergeCell ref="AB328:AB329"/>
    <mergeCell ref="AN328:AN329"/>
    <mergeCell ref="AO328:AO329"/>
    <mergeCell ref="AP328:AP329"/>
    <mergeCell ref="AQ328:AQ329"/>
    <mergeCell ref="AR328:AR329"/>
    <mergeCell ref="AH328:AH329"/>
    <mergeCell ref="AI328:AI329"/>
    <mergeCell ref="AJ328:AJ329"/>
    <mergeCell ref="AK328:AK329"/>
    <mergeCell ref="AL328:AL329"/>
    <mergeCell ref="P652:P653"/>
    <mergeCell ref="CO1298:CX1300"/>
    <mergeCell ref="CY1298:DH1300"/>
    <mergeCell ref="DI1298:DR1300"/>
    <mergeCell ref="KL2:KU2"/>
    <mergeCell ref="FG2:FO2"/>
    <mergeCell ref="KB2:KK2"/>
    <mergeCell ref="FY2:GG2"/>
    <mergeCell ref="EO2:EW2"/>
    <mergeCell ref="EX2:FF2"/>
    <mergeCell ref="FP2:FX2"/>
    <mergeCell ref="CV2:DD2"/>
    <mergeCell ref="DE2:DM2"/>
    <mergeCell ref="DN2:DV2"/>
    <mergeCell ref="DW2:EE2"/>
    <mergeCell ref="EF2:EN2"/>
    <mergeCell ref="DS1298:EB1300"/>
    <mergeCell ref="EC1298:EK1300"/>
    <mergeCell ref="EL1298:EU1300"/>
    <mergeCell ref="EV1298:FE1300"/>
    <mergeCell ref="FF1298:FO1300"/>
    <mergeCell ref="FP1298:FY1300"/>
    <mergeCell ref="IH2:IQ2"/>
    <mergeCell ref="IR2:JA2"/>
    <mergeCell ref="JB2:JK2"/>
    <mergeCell ref="AX2:BG2"/>
    <mergeCell ref="AF2:AN2"/>
    <mergeCell ref="AO2:AW2"/>
    <mergeCell ref="CL2:CU2"/>
    <mergeCell ref="BH2:BQ2"/>
    <mergeCell ref="BR2:CA2"/>
    <mergeCell ref="CB2:CK2"/>
    <mergeCell ref="E2:M2"/>
    <mergeCell ref="N2:V2"/>
    <mergeCell ref="A1:B2"/>
    <mergeCell ref="A325:B327"/>
    <mergeCell ref="E326:AB327"/>
    <mergeCell ref="W2:AE2"/>
    <mergeCell ref="AC326:AD327"/>
    <mergeCell ref="AE326:AM327"/>
    <mergeCell ref="Q328:Q329"/>
    <mergeCell ref="R328:R329"/>
    <mergeCell ref="S328:S329"/>
    <mergeCell ref="T328:T329"/>
    <mergeCell ref="U328:U329"/>
    <mergeCell ref="V328:V329"/>
    <mergeCell ref="W328:W329"/>
    <mergeCell ref="E328:E329"/>
    <mergeCell ref="F328:F329"/>
    <mergeCell ref="G328:G329"/>
    <mergeCell ref="H328:H329"/>
    <mergeCell ref="I328:I329"/>
    <mergeCell ref="J328:J329"/>
    <mergeCell ref="K328:K329"/>
    <mergeCell ref="L328:L329"/>
    <mergeCell ref="M328:M329"/>
    <mergeCell ref="N328:N329"/>
    <mergeCell ref="O328:O329"/>
    <mergeCell ref="A1298:C1300"/>
    <mergeCell ref="E650:N651"/>
    <mergeCell ref="O650:X651"/>
    <mergeCell ref="Y650:AH651"/>
    <mergeCell ref="A649:B651"/>
    <mergeCell ref="A973:C975"/>
    <mergeCell ref="E974:N975"/>
    <mergeCell ref="O974:X975"/>
    <mergeCell ref="E1298:N1300"/>
    <mergeCell ref="O1298:X1300"/>
    <mergeCell ref="Y1298:AH1300"/>
    <mergeCell ref="H652:H653"/>
    <mergeCell ref="I652:I653"/>
    <mergeCell ref="J652:J653"/>
    <mergeCell ref="K652:K653"/>
    <mergeCell ref="Q652:Q653"/>
    <mergeCell ref="R652:R653"/>
    <mergeCell ref="S652:S653"/>
    <mergeCell ref="T652:T653"/>
    <mergeCell ref="U652:U653"/>
    <mergeCell ref="L652:L653"/>
    <mergeCell ref="M652:M653"/>
    <mergeCell ref="N652:N653"/>
    <mergeCell ref="O652:O653"/>
    <mergeCell ref="BO326:BW327"/>
    <mergeCell ref="BX326:CF327"/>
    <mergeCell ref="BM1298:BU1300"/>
    <mergeCell ref="BV1298:CD1300"/>
    <mergeCell ref="BL650:BU651"/>
    <mergeCell ref="AN326:AV327"/>
    <mergeCell ref="AR650:BA651"/>
    <mergeCell ref="BB650:BK651"/>
    <mergeCell ref="AW326:BE327"/>
    <mergeCell ref="BF326:BN327"/>
    <mergeCell ref="AI650:AQ651"/>
    <mergeCell ref="BC1298:BL1300"/>
    <mergeCell ref="CE1298:CN1300"/>
    <mergeCell ref="AM328:AM329"/>
    <mergeCell ref="AX328:AX329"/>
    <mergeCell ref="AY328:AY329"/>
    <mergeCell ref="AZ328:AZ329"/>
    <mergeCell ref="BA328:BA329"/>
    <mergeCell ref="BB328:BB329"/>
    <mergeCell ref="AS328:AS329"/>
    <mergeCell ref="AT328:AT329"/>
    <mergeCell ref="AU328:AU329"/>
    <mergeCell ref="AV328:AV329"/>
    <mergeCell ref="AW328:AW329"/>
    <mergeCell ref="JL2:JU2"/>
    <mergeCell ref="GW1301:GW1302"/>
    <mergeCell ref="GX1301:GX1302"/>
    <mergeCell ref="GY1301:GY1302"/>
    <mergeCell ref="GZ1301:GZ1302"/>
    <mergeCell ref="HA1301:HA1302"/>
    <mergeCell ref="HB1301:HB1302"/>
    <mergeCell ref="HC1301:HC1302"/>
    <mergeCell ref="HD1301:HD1302"/>
    <mergeCell ref="HE1301:HE1302"/>
    <mergeCell ref="HI1301:HI1302"/>
    <mergeCell ref="HJ1301:HJ1302"/>
    <mergeCell ref="HK1301:HK1302"/>
    <mergeCell ref="HL1301:HL1302"/>
    <mergeCell ref="HM1301:HM1302"/>
    <mergeCell ref="IL1301:IL1302"/>
    <mergeCell ref="IC1301:IC1302"/>
    <mergeCell ref="ID1301:ID1302"/>
    <mergeCell ref="IE1301:IE1302"/>
    <mergeCell ref="IF1301:IF1302"/>
    <mergeCell ref="IG1301:IG1302"/>
    <mergeCell ref="JK1301:JK1302"/>
    <mergeCell ref="JL1301:JL1302"/>
    <mergeCell ref="JM1301:JM1302"/>
    <mergeCell ref="KT1301:KT1302"/>
    <mergeCell ref="LS1300:LS1301"/>
    <mergeCell ref="LT1300:LT1301"/>
    <mergeCell ref="LU1300:LU1301"/>
    <mergeCell ref="LV1300:LV1301"/>
    <mergeCell ref="LW1300:LW1301"/>
    <mergeCell ref="LX1300:LX1301"/>
    <mergeCell ref="MI1300:MI1301"/>
    <mergeCell ref="MJ1300:MJ1301"/>
    <mergeCell ref="JI1301:JI1302"/>
    <mergeCell ref="JJ1301:JJ1302"/>
    <mergeCell ref="JE1301:JE1302"/>
    <mergeCell ref="JF1301:JF1302"/>
    <mergeCell ref="HX1301:HX1302"/>
    <mergeCell ref="HY1301:HY1302"/>
    <mergeCell ref="HZ1301:HZ1302"/>
    <mergeCell ref="IA1301:IA1302"/>
    <mergeCell ref="KO1301:KO1302"/>
    <mergeCell ref="GJ1298:GR1300"/>
    <mergeCell ref="JY1301:JY1302"/>
    <mergeCell ref="JZ1301:JZ1302"/>
    <mergeCell ref="KA1301:KA1302"/>
    <mergeCell ref="KB1301:KB1302"/>
    <mergeCell ref="KC1301:KC1302"/>
    <mergeCell ref="KD1301:KD1302"/>
    <mergeCell ref="KE1301:KE1302"/>
    <mergeCell ref="KF1301:KF1302"/>
    <mergeCell ref="IB1301:IB1302"/>
    <mergeCell ref="JO1301:JO1302"/>
    <mergeCell ref="JP1301:JP1302"/>
    <mergeCell ref="JQ1301:JQ1302"/>
    <mergeCell ref="JR1301:JR1302"/>
    <mergeCell ref="JS1301:JS1302"/>
    <mergeCell ref="GN1301:GN1302"/>
    <mergeCell ref="GO1301:GO1302"/>
    <mergeCell ref="GP1301:GP1302"/>
    <mergeCell ref="GQ1301:GQ1302"/>
    <mergeCell ref="GR1301:GR1302"/>
    <mergeCell ref="GT1301:GT1302"/>
    <mergeCell ref="GU1301:GU1302"/>
    <mergeCell ref="GV1301:GV1302"/>
    <mergeCell ref="JH1301:JH1302"/>
    <mergeCell ref="MP1300:MP1301"/>
    <mergeCell ref="LY1300:LY1301"/>
    <mergeCell ref="LZ1300:LZ1301"/>
    <mergeCell ref="MA1300:MA1301"/>
    <mergeCell ref="MB1300:MB1301"/>
    <mergeCell ref="MC1300:MC1301"/>
    <mergeCell ref="MD1300:MD1301"/>
    <mergeCell ref="ME1300:ME1301"/>
    <mergeCell ref="MF1300:MF1301"/>
    <mergeCell ref="MG1300:MG1301"/>
    <mergeCell ref="ML1300:ML1301"/>
    <mergeCell ref="MM1300:MM1301"/>
    <mergeCell ref="MN1300:MN1301"/>
    <mergeCell ref="MO1300:MO1301"/>
    <mergeCell ref="MK1300:MK1301"/>
    <mergeCell ref="MQ1300:MQ1301"/>
    <mergeCell ref="MR1300:MR1301"/>
    <mergeCell ref="MS1300:MS1301"/>
    <mergeCell ref="MT1300:MT1301"/>
    <mergeCell ref="MU1300:MU1301"/>
    <mergeCell ref="GS1298:HB1300"/>
    <mergeCell ref="HC1298:HL1300"/>
    <mergeCell ref="HM1298:HV1300"/>
    <mergeCell ref="HW1298:IF1300"/>
    <mergeCell ref="IG1298:IP1300"/>
    <mergeCell ref="IQ1298:IZ1300"/>
    <mergeCell ref="JA1298:JI1300"/>
    <mergeCell ref="JJ1298:JS1300"/>
    <mergeCell ref="JT1298:KC1300"/>
    <mergeCell ref="JT1301:JT1302"/>
    <mergeCell ref="JU1301:JU1302"/>
    <mergeCell ref="JV1301:JV1302"/>
    <mergeCell ref="JW1301:JW1302"/>
    <mergeCell ref="JX1301:JX1302"/>
    <mergeCell ref="KD1298:KM1300"/>
    <mergeCell ref="KI1301:KI1302"/>
    <mergeCell ref="KJ1301:KJ1302"/>
    <mergeCell ref="JN1301:JN1302"/>
    <mergeCell ref="MH1300:MH1301"/>
    <mergeCell ref="KU1301:KU1302"/>
    <mergeCell ref="KV1301:KV1302"/>
    <mergeCell ref="KG1301:KG1302"/>
    <mergeCell ref="KH1301:KH1302"/>
    <mergeCell ref="KX1298:LF1300"/>
    <mergeCell ref="KX1301:KX1302"/>
    <mergeCell ref="KY1301:KY1302"/>
    <mergeCell ref="KZ1301:KZ1302"/>
    <mergeCell ref="LA1301:LA1302"/>
    <mergeCell ref="LB1301:LB1302"/>
    <mergeCell ref="LC1301:LC1302"/>
    <mergeCell ref="LD1301:LD1302"/>
    <mergeCell ref="LE1301:LE1302"/>
    <mergeCell ref="LF1301:LF1302"/>
    <mergeCell ref="KN1298:KW1300"/>
    <mergeCell ref="KN1301:KN1302"/>
    <mergeCell ref="KW1301:KW1302"/>
    <mergeCell ref="KK1301:KK1302"/>
    <mergeCell ref="KL1301:KL1302"/>
    <mergeCell ref="KM1301:KM1302"/>
    <mergeCell ref="KP1301:KP1302"/>
    <mergeCell ref="KQ1301:KQ1302"/>
    <mergeCell ref="KR1301:KR1302"/>
    <mergeCell ref="KS1301:KS1302"/>
  </mergeCells>
  <phoneticPr fontId="27" type="noConversion"/>
  <conditionalFormatting sqref="E321:JW321">
    <cfRule type="cellIs" dxfId="5" priority="7" operator="equal">
      <formula>"false"</formula>
    </cfRule>
  </conditionalFormatting>
  <conditionalFormatting sqref="E645:CF645">
    <cfRule type="cellIs" dxfId="4" priority="6" operator="equal">
      <formula>"false"</formula>
    </cfRule>
  </conditionalFormatting>
  <conditionalFormatting sqref="E969:BU969">
    <cfRule type="cellIs" dxfId="3" priority="5" operator="equal">
      <formula>"false"</formula>
    </cfRule>
  </conditionalFormatting>
  <conditionalFormatting sqref="E1293:X1293">
    <cfRule type="cellIs" dxfId="2" priority="4" operator="equal">
      <formula>"false"</formula>
    </cfRule>
  </conditionalFormatting>
  <conditionalFormatting sqref="E1618:N1618">
    <cfRule type="cellIs" dxfId="1" priority="3" operator="equal">
      <formula>"false"</formula>
    </cfRule>
  </conditionalFormatting>
  <conditionalFormatting sqref="P1618:LP1618">
    <cfRule type="cellIs" dxfId="0" priority="2" operator="equal">
      <formula>"false"</formula>
    </cfRule>
  </conditionalFormatting>
  <pageMargins left="0.75" right="0.75" top="1" bottom="1" header="0.5" footer="0.5"/>
  <pageSetup paperSize="9" orientation="portrait" r:id="rId1"/>
  <headerFooter alignWithMargins="0"/>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dimension ref="A1:D316"/>
  <sheetViews>
    <sheetView workbookViewId="0">
      <selection activeCell="C15" sqref="C15"/>
    </sheetView>
  </sheetViews>
  <sheetFormatPr defaultRowHeight="12.75" x14ac:dyDescent="0.2"/>
  <cols>
    <col min="1" max="1" width="31.42578125" bestFit="1" customWidth="1"/>
  </cols>
  <sheetData>
    <row r="1" spans="1:4" x14ac:dyDescent="0.2">
      <c r="A1" s="276" t="s">
        <v>22</v>
      </c>
      <c r="B1" s="116" t="s">
        <v>1167</v>
      </c>
      <c r="D1" t="s">
        <v>1339</v>
      </c>
    </row>
    <row r="2" spans="1:4" x14ac:dyDescent="0.2">
      <c r="A2" s="278"/>
    </row>
    <row r="3" spans="1:4" x14ac:dyDescent="0.2">
      <c r="A3" s="277" t="s">
        <v>71</v>
      </c>
      <c r="B3" s="241" t="s">
        <v>70</v>
      </c>
    </row>
    <row r="4" spans="1:4" x14ac:dyDescent="0.2">
      <c r="A4" s="277" t="s">
        <v>73</v>
      </c>
      <c r="B4" s="241" t="s">
        <v>72</v>
      </c>
    </row>
    <row r="5" spans="1:4" x14ac:dyDescent="0.2">
      <c r="A5" s="277" t="s">
        <v>75</v>
      </c>
      <c r="B5" s="241" t="s">
        <v>74</v>
      </c>
    </row>
    <row r="6" spans="1:4" x14ac:dyDescent="0.2">
      <c r="A6" s="277" t="s">
        <v>77</v>
      </c>
      <c r="B6" s="241" t="s">
        <v>76</v>
      </c>
    </row>
    <row r="7" spans="1:4" x14ac:dyDescent="0.2">
      <c r="A7" s="277" t="s">
        <v>79</v>
      </c>
      <c r="B7" s="241" t="s">
        <v>78</v>
      </c>
    </row>
    <row r="8" spans="1:4" x14ac:dyDescent="0.2">
      <c r="A8" s="277" t="s">
        <v>81</v>
      </c>
      <c r="B8" s="241" t="s">
        <v>80</v>
      </c>
    </row>
    <row r="9" spans="1:4" x14ac:dyDescent="0.2">
      <c r="A9" s="277" t="s">
        <v>83</v>
      </c>
      <c r="B9" s="241" t="s">
        <v>82</v>
      </c>
    </row>
    <row r="10" spans="1:4" x14ac:dyDescent="0.2">
      <c r="A10" s="277" t="s">
        <v>85</v>
      </c>
      <c r="B10" s="241" t="s">
        <v>84</v>
      </c>
    </row>
    <row r="11" spans="1:4" x14ac:dyDescent="0.2">
      <c r="A11" s="277" t="s">
        <v>87</v>
      </c>
      <c r="B11" s="241" t="s">
        <v>86</v>
      </c>
    </row>
    <row r="12" spans="1:4" x14ac:dyDescent="0.2">
      <c r="A12" s="277" t="s">
        <v>89</v>
      </c>
      <c r="B12" s="241" t="s">
        <v>88</v>
      </c>
    </row>
    <row r="13" spans="1:4" x14ac:dyDescent="0.2">
      <c r="A13" s="277" t="s">
        <v>91</v>
      </c>
      <c r="B13" s="241" t="s">
        <v>90</v>
      </c>
    </row>
    <row r="14" spans="1:4" x14ac:dyDescent="0.2">
      <c r="A14" s="277" t="s">
        <v>93</v>
      </c>
      <c r="B14" s="241" t="s">
        <v>92</v>
      </c>
    </row>
    <row r="15" spans="1:4" x14ac:dyDescent="0.2">
      <c r="A15" s="277" t="s">
        <v>798</v>
      </c>
      <c r="B15" s="241" t="s">
        <v>94</v>
      </c>
    </row>
    <row r="16" spans="1:4" x14ac:dyDescent="0.2">
      <c r="A16" s="277" t="s">
        <v>96</v>
      </c>
      <c r="B16" s="241" t="s">
        <v>95</v>
      </c>
    </row>
    <row r="17" spans="1:2" x14ac:dyDescent="0.2">
      <c r="A17" s="277" t="s">
        <v>802</v>
      </c>
      <c r="B17" s="241" t="s">
        <v>97</v>
      </c>
    </row>
    <row r="18" spans="1:2" x14ac:dyDescent="0.2">
      <c r="A18" s="277" t="s">
        <v>804</v>
      </c>
      <c r="B18" s="241" t="s">
        <v>98</v>
      </c>
    </row>
    <row r="19" spans="1:2" x14ac:dyDescent="0.2">
      <c r="A19" s="277" t="s">
        <v>100</v>
      </c>
      <c r="B19" s="241" t="s">
        <v>99</v>
      </c>
    </row>
    <row r="20" spans="1:2" x14ac:dyDescent="0.2">
      <c r="A20" s="277" t="s">
        <v>102</v>
      </c>
      <c r="B20" s="241" t="s">
        <v>101</v>
      </c>
    </row>
    <row r="21" spans="1:2" x14ac:dyDescent="0.2">
      <c r="A21" s="277" t="s">
        <v>104</v>
      </c>
      <c r="B21" s="241" t="s">
        <v>103</v>
      </c>
    </row>
    <row r="22" spans="1:2" x14ac:dyDescent="0.2">
      <c r="A22" s="277" t="s">
        <v>810</v>
      </c>
      <c r="B22" s="241" t="s">
        <v>105</v>
      </c>
    </row>
    <row r="23" spans="1:2" x14ac:dyDescent="0.2">
      <c r="A23" s="277" t="s">
        <v>812</v>
      </c>
      <c r="B23" s="241" t="s">
        <v>106</v>
      </c>
    </row>
    <row r="24" spans="1:2" x14ac:dyDescent="0.2">
      <c r="A24" s="277" t="s">
        <v>108</v>
      </c>
      <c r="B24" s="241" t="s">
        <v>107</v>
      </c>
    </row>
    <row r="25" spans="1:2" x14ac:dyDescent="0.2">
      <c r="A25" s="277" t="s">
        <v>110</v>
      </c>
      <c r="B25" s="241" t="s">
        <v>109</v>
      </c>
    </row>
    <row r="26" spans="1:2" x14ac:dyDescent="0.2">
      <c r="A26" s="277" t="s">
        <v>112</v>
      </c>
      <c r="B26" s="241" t="s">
        <v>111</v>
      </c>
    </row>
    <row r="27" spans="1:2" x14ac:dyDescent="0.2">
      <c r="A27" s="277" t="s">
        <v>817</v>
      </c>
      <c r="B27" s="241" t="s">
        <v>113</v>
      </c>
    </row>
    <row r="28" spans="1:2" x14ac:dyDescent="0.2">
      <c r="A28" s="277" t="s">
        <v>819</v>
      </c>
      <c r="B28" s="241" t="s">
        <v>114</v>
      </c>
    </row>
    <row r="29" spans="1:2" x14ac:dyDescent="0.2">
      <c r="A29" s="277" t="s">
        <v>116</v>
      </c>
      <c r="B29" s="241" t="s">
        <v>115</v>
      </c>
    </row>
    <row r="30" spans="1:2" x14ac:dyDescent="0.2">
      <c r="A30" s="277" t="s">
        <v>118</v>
      </c>
      <c r="B30" s="241" t="s">
        <v>117</v>
      </c>
    </row>
    <row r="31" spans="1:2" x14ac:dyDescent="0.2">
      <c r="A31" s="277" t="s">
        <v>120</v>
      </c>
      <c r="B31" s="241" t="s">
        <v>119</v>
      </c>
    </row>
    <row r="32" spans="1:2" x14ac:dyDescent="0.2">
      <c r="A32" s="277" t="s">
        <v>122</v>
      </c>
      <c r="B32" s="241" t="s">
        <v>121</v>
      </c>
    </row>
    <row r="33" spans="1:2" x14ac:dyDescent="0.2">
      <c r="A33" s="277" t="s">
        <v>124</v>
      </c>
      <c r="B33" s="241" t="s">
        <v>123</v>
      </c>
    </row>
    <row r="34" spans="1:2" x14ac:dyDescent="0.2">
      <c r="A34" s="277" t="s">
        <v>826</v>
      </c>
      <c r="B34" s="241" t="s">
        <v>125</v>
      </c>
    </row>
    <row r="35" spans="1:2" x14ac:dyDescent="0.2">
      <c r="A35" s="277" t="s">
        <v>828</v>
      </c>
      <c r="B35" s="241" t="s">
        <v>126</v>
      </c>
    </row>
    <row r="36" spans="1:2" x14ac:dyDescent="0.2">
      <c r="A36" s="277" t="s">
        <v>128</v>
      </c>
      <c r="B36" s="241" t="s">
        <v>127</v>
      </c>
    </row>
    <row r="37" spans="1:2" x14ac:dyDescent="0.2">
      <c r="A37" s="277" t="s">
        <v>130</v>
      </c>
      <c r="B37" s="241" t="s">
        <v>129</v>
      </c>
    </row>
    <row r="38" spans="1:2" x14ac:dyDescent="0.2">
      <c r="A38" s="277" t="s">
        <v>132</v>
      </c>
      <c r="B38" s="241" t="s">
        <v>131</v>
      </c>
    </row>
    <row r="39" spans="1:2" x14ac:dyDescent="0.2">
      <c r="A39" s="277" t="s">
        <v>134</v>
      </c>
      <c r="B39" s="241" t="s">
        <v>133</v>
      </c>
    </row>
    <row r="40" spans="1:2" x14ac:dyDescent="0.2">
      <c r="A40" s="277" t="s">
        <v>136</v>
      </c>
      <c r="B40" s="241" t="s">
        <v>135</v>
      </c>
    </row>
    <row r="41" spans="1:2" x14ac:dyDescent="0.2">
      <c r="A41" s="277" t="s">
        <v>835</v>
      </c>
      <c r="B41" s="241" t="s">
        <v>137</v>
      </c>
    </row>
    <row r="42" spans="1:2" x14ac:dyDescent="0.2">
      <c r="A42" s="277" t="s">
        <v>139</v>
      </c>
      <c r="B42" s="241" t="s">
        <v>138</v>
      </c>
    </row>
    <row r="43" spans="1:2" x14ac:dyDescent="0.2">
      <c r="A43" s="277" t="s">
        <v>141</v>
      </c>
      <c r="B43" s="241" t="s">
        <v>140</v>
      </c>
    </row>
    <row r="44" spans="1:2" x14ac:dyDescent="0.2">
      <c r="A44" s="277" t="s">
        <v>143</v>
      </c>
      <c r="B44" s="241" t="s">
        <v>142</v>
      </c>
    </row>
    <row r="45" spans="1:2" x14ac:dyDescent="0.2">
      <c r="A45" s="277" t="s">
        <v>145</v>
      </c>
      <c r="B45" s="241" t="s">
        <v>144</v>
      </c>
    </row>
    <row r="46" spans="1:2" x14ac:dyDescent="0.2">
      <c r="A46" s="277" t="s">
        <v>147</v>
      </c>
      <c r="B46" s="241" t="s">
        <v>146</v>
      </c>
    </row>
    <row r="47" spans="1:2" x14ac:dyDescent="0.2">
      <c r="A47" s="277" t="s">
        <v>149</v>
      </c>
      <c r="B47" s="241" t="s">
        <v>148</v>
      </c>
    </row>
    <row r="48" spans="1:2" x14ac:dyDescent="0.2">
      <c r="A48" s="277" t="s">
        <v>151</v>
      </c>
      <c r="B48" s="241" t="s">
        <v>150</v>
      </c>
    </row>
    <row r="49" spans="1:2" x14ac:dyDescent="0.2">
      <c r="A49" s="277" t="s">
        <v>153</v>
      </c>
      <c r="B49" s="241" t="s">
        <v>152</v>
      </c>
    </row>
    <row r="50" spans="1:2" x14ac:dyDescent="0.2">
      <c r="A50" s="277" t="s">
        <v>155</v>
      </c>
      <c r="B50" s="241" t="s">
        <v>154</v>
      </c>
    </row>
    <row r="51" spans="1:2" x14ac:dyDescent="0.2">
      <c r="A51" s="277" t="s">
        <v>846</v>
      </c>
      <c r="B51" s="241" t="s">
        <v>156</v>
      </c>
    </row>
    <row r="52" spans="1:2" x14ac:dyDescent="0.2">
      <c r="A52" s="277" t="s">
        <v>158</v>
      </c>
      <c r="B52" s="241" t="s">
        <v>157</v>
      </c>
    </row>
    <row r="53" spans="1:2" x14ac:dyDescent="0.2">
      <c r="A53" s="277" t="s">
        <v>160</v>
      </c>
      <c r="B53" s="241" t="s">
        <v>159</v>
      </c>
    </row>
    <row r="54" spans="1:2" x14ac:dyDescent="0.2">
      <c r="A54" s="277" t="s">
        <v>162</v>
      </c>
      <c r="B54" s="241" t="s">
        <v>161</v>
      </c>
    </row>
    <row r="55" spans="1:2" x14ac:dyDescent="0.2">
      <c r="A55" s="277" t="s">
        <v>164</v>
      </c>
      <c r="B55" s="241" t="s">
        <v>163</v>
      </c>
    </row>
    <row r="56" spans="1:2" x14ac:dyDescent="0.2">
      <c r="A56" s="277" t="s">
        <v>852</v>
      </c>
      <c r="B56" s="241" t="s">
        <v>165</v>
      </c>
    </row>
    <row r="57" spans="1:2" x14ac:dyDescent="0.2">
      <c r="A57" s="277" t="s">
        <v>854</v>
      </c>
      <c r="B57" s="241" t="s">
        <v>166</v>
      </c>
    </row>
    <row r="58" spans="1:2" x14ac:dyDescent="0.2">
      <c r="A58" s="277" t="s">
        <v>168</v>
      </c>
      <c r="B58" s="241" t="s">
        <v>167</v>
      </c>
    </row>
    <row r="59" spans="1:2" x14ac:dyDescent="0.2">
      <c r="A59" s="277" t="s">
        <v>170</v>
      </c>
      <c r="B59" s="241" t="s">
        <v>169</v>
      </c>
    </row>
    <row r="60" spans="1:2" x14ac:dyDescent="0.2">
      <c r="A60" s="277" t="s">
        <v>172</v>
      </c>
      <c r="B60" s="241" t="s">
        <v>171</v>
      </c>
    </row>
    <row r="61" spans="1:2" x14ac:dyDescent="0.2">
      <c r="A61" s="277" t="s">
        <v>174</v>
      </c>
      <c r="B61" s="241" t="s">
        <v>173</v>
      </c>
    </row>
    <row r="62" spans="1:2" x14ac:dyDescent="0.2">
      <c r="A62" s="277" t="s">
        <v>176</v>
      </c>
      <c r="B62" s="241" t="s">
        <v>175</v>
      </c>
    </row>
    <row r="63" spans="1:2" x14ac:dyDescent="0.2">
      <c r="A63" s="277" t="s">
        <v>178</v>
      </c>
      <c r="B63" s="241" t="s">
        <v>177</v>
      </c>
    </row>
    <row r="64" spans="1:2" x14ac:dyDescent="0.2">
      <c r="A64" s="277" t="s">
        <v>862</v>
      </c>
      <c r="B64" s="241" t="s">
        <v>179</v>
      </c>
    </row>
    <row r="65" spans="1:2" x14ac:dyDescent="0.2">
      <c r="A65" s="277" t="s">
        <v>181</v>
      </c>
      <c r="B65" s="241" t="s">
        <v>180</v>
      </c>
    </row>
    <row r="66" spans="1:2" x14ac:dyDescent="0.2">
      <c r="A66" s="277" t="s">
        <v>183</v>
      </c>
      <c r="B66" s="241" t="s">
        <v>182</v>
      </c>
    </row>
    <row r="67" spans="1:2" x14ac:dyDescent="0.2">
      <c r="A67" s="277" t="s">
        <v>185</v>
      </c>
      <c r="B67" s="241" t="s">
        <v>184</v>
      </c>
    </row>
    <row r="68" spans="1:2" x14ac:dyDescent="0.2">
      <c r="A68" s="277" t="s">
        <v>187</v>
      </c>
      <c r="B68" s="241" t="s">
        <v>186</v>
      </c>
    </row>
    <row r="69" spans="1:2" x14ac:dyDescent="0.2">
      <c r="A69" s="277" t="s">
        <v>189</v>
      </c>
      <c r="B69" s="241" t="s">
        <v>188</v>
      </c>
    </row>
    <row r="70" spans="1:2" x14ac:dyDescent="0.2">
      <c r="A70" s="277" t="s">
        <v>191</v>
      </c>
      <c r="B70" s="241" t="s">
        <v>190</v>
      </c>
    </row>
    <row r="71" spans="1:2" x14ac:dyDescent="0.2">
      <c r="A71" s="277" t="s">
        <v>871</v>
      </c>
      <c r="B71" s="241" t="s">
        <v>192</v>
      </c>
    </row>
    <row r="72" spans="1:2" x14ac:dyDescent="0.2">
      <c r="A72" s="277" t="s">
        <v>194</v>
      </c>
      <c r="B72" s="241" t="s">
        <v>193</v>
      </c>
    </row>
    <row r="73" spans="1:2" x14ac:dyDescent="0.2">
      <c r="A73" s="277" t="s">
        <v>874</v>
      </c>
      <c r="B73" s="241" t="s">
        <v>195</v>
      </c>
    </row>
    <row r="74" spans="1:2" x14ac:dyDescent="0.2">
      <c r="A74" s="277" t="s">
        <v>197</v>
      </c>
      <c r="B74" s="241" t="s">
        <v>196</v>
      </c>
    </row>
    <row r="75" spans="1:2" x14ac:dyDescent="0.2">
      <c r="A75" s="277" t="s">
        <v>199</v>
      </c>
      <c r="B75" s="241" t="s">
        <v>198</v>
      </c>
    </row>
    <row r="76" spans="1:2" x14ac:dyDescent="0.2">
      <c r="A76" s="277" t="s">
        <v>878</v>
      </c>
      <c r="B76" s="241" t="s">
        <v>200</v>
      </c>
    </row>
    <row r="77" spans="1:2" x14ac:dyDescent="0.2">
      <c r="A77" s="277" t="s">
        <v>202</v>
      </c>
      <c r="B77" s="241" t="s">
        <v>201</v>
      </c>
    </row>
    <row r="78" spans="1:2" x14ac:dyDescent="0.2">
      <c r="A78" s="277" t="s">
        <v>204</v>
      </c>
      <c r="B78" s="241" t="s">
        <v>203</v>
      </c>
    </row>
    <row r="79" spans="1:2" x14ac:dyDescent="0.2">
      <c r="A79" s="277" t="s">
        <v>882</v>
      </c>
      <c r="B79" s="241" t="s">
        <v>205</v>
      </c>
    </row>
    <row r="80" spans="1:2" x14ac:dyDescent="0.2">
      <c r="A80" s="277" t="s">
        <v>207</v>
      </c>
      <c r="B80" s="241" t="s">
        <v>206</v>
      </c>
    </row>
    <row r="81" spans="1:2" x14ac:dyDescent="0.2">
      <c r="A81" s="277" t="s">
        <v>209</v>
      </c>
      <c r="B81" s="241" t="s">
        <v>208</v>
      </c>
    </row>
    <row r="82" spans="1:2" x14ac:dyDescent="0.2">
      <c r="A82" s="277" t="s">
        <v>211</v>
      </c>
      <c r="B82" s="241" t="s">
        <v>210</v>
      </c>
    </row>
    <row r="83" spans="1:2" x14ac:dyDescent="0.2">
      <c r="A83" s="277" t="s">
        <v>213</v>
      </c>
      <c r="B83" s="241" t="s">
        <v>212</v>
      </c>
    </row>
    <row r="84" spans="1:2" x14ac:dyDescent="0.2">
      <c r="A84" s="277" t="s">
        <v>215</v>
      </c>
      <c r="B84" s="241" t="s">
        <v>214</v>
      </c>
    </row>
    <row r="85" spans="1:2" x14ac:dyDescent="0.2">
      <c r="A85" s="277" t="s">
        <v>217</v>
      </c>
      <c r="B85" s="241" t="s">
        <v>216</v>
      </c>
    </row>
    <row r="86" spans="1:2" x14ac:dyDescent="0.2">
      <c r="A86" s="277" t="s">
        <v>1279</v>
      </c>
      <c r="B86" s="241" t="s">
        <v>218</v>
      </c>
    </row>
    <row r="87" spans="1:2" x14ac:dyDescent="0.2">
      <c r="A87" s="277" t="s">
        <v>220</v>
      </c>
      <c r="B87" s="241" t="s">
        <v>219</v>
      </c>
    </row>
    <row r="88" spans="1:2" x14ac:dyDescent="0.2">
      <c r="A88" s="277" t="s">
        <v>222</v>
      </c>
      <c r="B88" s="241" t="s">
        <v>221</v>
      </c>
    </row>
    <row r="89" spans="1:2" x14ac:dyDescent="0.2">
      <c r="A89" s="277" t="s">
        <v>224</v>
      </c>
      <c r="B89" s="241" t="s">
        <v>223</v>
      </c>
    </row>
    <row r="90" spans="1:2" x14ac:dyDescent="0.2">
      <c r="A90" s="277" t="s">
        <v>226</v>
      </c>
      <c r="B90" s="241" t="s">
        <v>225</v>
      </c>
    </row>
    <row r="91" spans="1:2" x14ac:dyDescent="0.2">
      <c r="A91" s="277" t="s">
        <v>228</v>
      </c>
      <c r="B91" s="241" t="s">
        <v>227</v>
      </c>
    </row>
    <row r="92" spans="1:2" x14ac:dyDescent="0.2">
      <c r="A92" s="277" t="s">
        <v>230</v>
      </c>
      <c r="B92" s="241" t="s">
        <v>229</v>
      </c>
    </row>
    <row r="93" spans="1:2" x14ac:dyDescent="0.2">
      <c r="A93" s="277" t="s">
        <v>232</v>
      </c>
      <c r="B93" s="241" t="s">
        <v>231</v>
      </c>
    </row>
    <row r="94" spans="1:2" x14ac:dyDescent="0.2">
      <c r="A94" s="277" t="s">
        <v>234</v>
      </c>
      <c r="B94" s="241" t="s">
        <v>233</v>
      </c>
    </row>
    <row r="95" spans="1:2" x14ac:dyDescent="0.2">
      <c r="A95" s="277" t="s">
        <v>901</v>
      </c>
      <c r="B95" s="241" t="s">
        <v>235</v>
      </c>
    </row>
    <row r="96" spans="1:2" x14ac:dyDescent="0.2">
      <c r="A96" s="277" t="s">
        <v>237</v>
      </c>
      <c r="B96" s="241" t="s">
        <v>236</v>
      </c>
    </row>
    <row r="97" spans="1:2" x14ac:dyDescent="0.2">
      <c r="A97" s="277" t="s">
        <v>239</v>
      </c>
      <c r="B97" s="241" t="s">
        <v>238</v>
      </c>
    </row>
    <row r="98" spans="1:2" x14ac:dyDescent="0.2">
      <c r="A98" s="277" t="s">
        <v>241</v>
      </c>
      <c r="B98" s="241" t="s">
        <v>240</v>
      </c>
    </row>
    <row r="99" spans="1:2" x14ac:dyDescent="0.2">
      <c r="A99" s="277" t="s">
        <v>243</v>
      </c>
      <c r="B99" s="241" t="s">
        <v>242</v>
      </c>
    </row>
    <row r="100" spans="1:2" x14ac:dyDescent="0.2">
      <c r="A100" s="277" t="s">
        <v>1280</v>
      </c>
      <c r="B100" s="241" t="s">
        <v>244</v>
      </c>
    </row>
    <row r="101" spans="1:2" x14ac:dyDescent="0.2">
      <c r="A101" s="277" t="s">
        <v>246</v>
      </c>
      <c r="B101" s="241" t="s">
        <v>245</v>
      </c>
    </row>
    <row r="102" spans="1:2" x14ac:dyDescent="0.2">
      <c r="A102" s="277" t="s">
        <v>248</v>
      </c>
      <c r="B102" s="241" t="s">
        <v>247</v>
      </c>
    </row>
    <row r="103" spans="1:2" x14ac:dyDescent="0.2">
      <c r="A103" s="277" t="s">
        <v>250</v>
      </c>
      <c r="B103" s="241" t="s">
        <v>249</v>
      </c>
    </row>
    <row r="104" spans="1:2" x14ac:dyDescent="0.2">
      <c r="A104" s="277" t="s">
        <v>252</v>
      </c>
      <c r="B104" s="241" t="s">
        <v>251</v>
      </c>
    </row>
    <row r="105" spans="1:2" x14ac:dyDescent="0.2">
      <c r="A105" s="277" t="s">
        <v>254</v>
      </c>
      <c r="B105" s="241" t="s">
        <v>253</v>
      </c>
    </row>
    <row r="106" spans="1:2" x14ac:dyDescent="0.2">
      <c r="A106" s="277" t="s">
        <v>256</v>
      </c>
      <c r="B106" s="241" t="s">
        <v>255</v>
      </c>
    </row>
    <row r="107" spans="1:2" x14ac:dyDescent="0.2">
      <c r="A107" s="277" t="s">
        <v>258</v>
      </c>
      <c r="B107" s="241" t="s">
        <v>257</v>
      </c>
    </row>
    <row r="108" spans="1:2" x14ac:dyDescent="0.2">
      <c r="A108" s="277" t="s">
        <v>260</v>
      </c>
      <c r="B108" s="241" t="s">
        <v>259</v>
      </c>
    </row>
    <row r="109" spans="1:2" x14ac:dyDescent="0.2">
      <c r="A109" s="277" t="s">
        <v>262</v>
      </c>
      <c r="B109" s="241" t="s">
        <v>261</v>
      </c>
    </row>
    <row r="110" spans="1:2" x14ac:dyDescent="0.2">
      <c r="A110" s="277" t="s">
        <v>264</v>
      </c>
      <c r="B110" s="241" t="s">
        <v>263</v>
      </c>
    </row>
    <row r="111" spans="1:2" x14ac:dyDescent="0.2">
      <c r="A111" s="277" t="s">
        <v>266</v>
      </c>
      <c r="B111" s="241" t="s">
        <v>265</v>
      </c>
    </row>
    <row r="112" spans="1:2" x14ac:dyDescent="0.2">
      <c r="A112" s="277" t="s">
        <v>920</v>
      </c>
      <c r="B112" s="241" t="s">
        <v>267</v>
      </c>
    </row>
    <row r="113" spans="1:2" x14ac:dyDescent="0.2">
      <c r="A113" s="277" t="s">
        <v>269</v>
      </c>
      <c r="B113" s="241" t="s">
        <v>268</v>
      </c>
    </row>
    <row r="114" spans="1:2" x14ac:dyDescent="0.2">
      <c r="A114" s="277" t="s">
        <v>271</v>
      </c>
      <c r="B114" s="241" t="s">
        <v>270</v>
      </c>
    </row>
    <row r="115" spans="1:2" x14ac:dyDescent="0.2">
      <c r="A115" s="277" t="s">
        <v>273</v>
      </c>
      <c r="B115" s="241" t="s">
        <v>272</v>
      </c>
    </row>
    <row r="116" spans="1:2" x14ac:dyDescent="0.2">
      <c r="A116" s="277" t="s">
        <v>275</v>
      </c>
      <c r="B116" s="241" t="s">
        <v>274</v>
      </c>
    </row>
    <row r="117" spans="1:2" x14ac:dyDescent="0.2">
      <c r="A117" s="277" t="s">
        <v>277</v>
      </c>
      <c r="B117" s="241" t="s">
        <v>276</v>
      </c>
    </row>
    <row r="118" spans="1:2" x14ac:dyDescent="0.2">
      <c r="A118" s="277" t="s">
        <v>279</v>
      </c>
      <c r="B118" s="241" t="s">
        <v>278</v>
      </c>
    </row>
    <row r="119" spans="1:2" x14ac:dyDescent="0.2">
      <c r="A119" s="277" t="s">
        <v>281</v>
      </c>
      <c r="B119" s="241" t="s">
        <v>280</v>
      </c>
    </row>
    <row r="120" spans="1:2" x14ac:dyDescent="0.2">
      <c r="A120" s="277" t="s">
        <v>283</v>
      </c>
      <c r="B120" s="241" t="s">
        <v>282</v>
      </c>
    </row>
    <row r="121" spans="1:2" x14ac:dyDescent="0.2">
      <c r="A121" s="277" t="s">
        <v>930</v>
      </c>
      <c r="B121" s="241" t="s">
        <v>284</v>
      </c>
    </row>
    <row r="122" spans="1:2" x14ac:dyDescent="0.2">
      <c r="A122" s="277" t="s">
        <v>286</v>
      </c>
      <c r="B122" s="241" t="s">
        <v>285</v>
      </c>
    </row>
    <row r="123" spans="1:2" x14ac:dyDescent="0.2">
      <c r="A123" s="277" t="s">
        <v>934</v>
      </c>
      <c r="B123" s="241" t="s">
        <v>932</v>
      </c>
    </row>
    <row r="124" spans="1:2" x14ac:dyDescent="0.2">
      <c r="A124" s="277" t="s">
        <v>288</v>
      </c>
      <c r="B124" s="241" t="s">
        <v>287</v>
      </c>
    </row>
    <row r="125" spans="1:2" x14ac:dyDescent="0.2">
      <c r="A125" s="277" t="s">
        <v>937</v>
      </c>
      <c r="B125" s="241" t="s">
        <v>289</v>
      </c>
    </row>
    <row r="126" spans="1:2" x14ac:dyDescent="0.2">
      <c r="A126" s="277" t="s">
        <v>291</v>
      </c>
      <c r="B126" s="241" t="s">
        <v>290</v>
      </c>
    </row>
    <row r="127" spans="1:2" x14ac:dyDescent="0.2">
      <c r="A127" s="277" t="s">
        <v>293</v>
      </c>
      <c r="B127" s="241" t="s">
        <v>292</v>
      </c>
    </row>
    <row r="128" spans="1:2" x14ac:dyDescent="0.2">
      <c r="A128" s="277" t="s">
        <v>295</v>
      </c>
      <c r="B128" s="241" t="s">
        <v>294</v>
      </c>
    </row>
    <row r="129" spans="1:2" x14ac:dyDescent="0.2">
      <c r="A129" s="277" t="s">
        <v>297</v>
      </c>
      <c r="B129" s="241" t="s">
        <v>296</v>
      </c>
    </row>
    <row r="130" spans="1:2" x14ac:dyDescent="0.2">
      <c r="A130" s="277" t="s">
        <v>299</v>
      </c>
      <c r="B130" s="241" t="s">
        <v>298</v>
      </c>
    </row>
    <row r="131" spans="1:2" x14ac:dyDescent="0.2">
      <c r="A131" s="277" t="s">
        <v>301</v>
      </c>
      <c r="B131" s="241" t="s">
        <v>300</v>
      </c>
    </row>
    <row r="132" spans="1:2" x14ac:dyDescent="0.2">
      <c r="A132" s="277" t="s">
        <v>303</v>
      </c>
      <c r="B132" s="241" t="s">
        <v>302</v>
      </c>
    </row>
    <row r="133" spans="1:2" x14ac:dyDescent="0.2">
      <c r="A133" s="277" t="s">
        <v>305</v>
      </c>
      <c r="B133" s="241" t="s">
        <v>304</v>
      </c>
    </row>
    <row r="134" spans="1:2" x14ac:dyDescent="0.2">
      <c r="A134" s="277" t="s">
        <v>307</v>
      </c>
      <c r="B134" s="241" t="s">
        <v>306</v>
      </c>
    </row>
    <row r="135" spans="1:2" x14ac:dyDescent="0.2">
      <c r="A135" s="277" t="s">
        <v>948</v>
      </c>
      <c r="B135" s="241" t="s">
        <v>308</v>
      </c>
    </row>
    <row r="136" spans="1:2" x14ac:dyDescent="0.2">
      <c r="A136" s="277" t="s">
        <v>310</v>
      </c>
      <c r="B136" s="241" t="s">
        <v>309</v>
      </c>
    </row>
    <row r="137" spans="1:2" x14ac:dyDescent="0.2">
      <c r="A137" s="277" t="s">
        <v>312</v>
      </c>
      <c r="B137" s="241" t="s">
        <v>311</v>
      </c>
    </row>
    <row r="138" spans="1:2" x14ac:dyDescent="0.2">
      <c r="A138" s="277" t="s">
        <v>314</v>
      </c>
      <c r="B138" s="241" t="s">
        <v>313</v>
      </c>
    </row>
    <row r="139" spans="1:2" x14ac:dyDescent="0.2">
      <c r="A139" s="277" t="s">
        <v>953</v>
      </c>
      <c r="B139" s="241" t="s">
        <v>315</v>
      </c>
    </row>
    <row r="140" spans="1:2" x14ac:dyDescent="0.2">
      <c r="A140" s="277" t="s">
        <v>955</v>
      </c>
      <c r="B140" s="241" t="s">
        <v>316</v>
      </c>
    </row>
    <row r="141" spans="1:2" x14ac:dyDescent="0.2">
      <c r="A141" s="277" t="s">
        <v>318</v>
      </c>
      <c r="B141" s="241" t="s">
        <v>317</v>
      </c>
    </row>
    <row r="142" spans="1:2" x14ac:dyDescent="0.2">
      <c r="A142" s="277" t="s">
        <v>320</v>
      </c>
      <c r="B142" s="241" t="s">
        <v>319</v>
      </c>
    </row>
    <row r="143" spans="1:2" x14ac:dyDescent="0.2">
      <c r="A143" s="277" t="s">
        <v>322</v>
      </c>
      <c r="B143" s="241" t="s">
        <v>321</v>
      </c>
    </row>
    <row r="144" spans="1:2" x14ac:dyDescent="0.2">
      <c r="A144" s="277" t="s">
        <v>324</v>
      </c>
      <c r="B144" s="241" t="s">
        <v>323</v>
      </c>
    </row>
    <row r="145" spans="1:2" x14ac:dyDescent="0.2">
      <c r="A145" s="277" t="s">
        <v>326</v>
      </c>
      <c r="B145" s="241" t="s">
        <v>325</v>
      </c>
    </row>
    <row r="146" spans="1:2" x14ac:dyDescent="0.2">
      <c r="A146" s="277" t="s">
        <v>328</v>
      </c>
      <c r="B146" s="241" t="s">
        <v>327</v>
      </c>
    </row>
    <row r="147" spans="1:2" x14ac:dyDescent="0.2">
      <c r="A147" s="277" t="s">
        <v>963</v>
      </c>
      <c r="B147" s="241" t="s">
        <v>329</v>
      </c>
    </row>
    <row r="148" spans="1:2" x14ac:dyDescent="0.2">
      <c r="A148" s="277" t="s">
        <v>331</v>
      </c>
      <c r="B148" s="241" t="s">
        <v>330</v>
      </c>
    </row>
    <row r="149" spans="1:2" x14ac:dyDescent="0.2">
      <c r="A149" s="277" t="s">
        <v>333</v>
      </c>
      <c r="B149" s="241" t="s">
        <v>332</v>
      </c>
    </row>
    <row r="150" spans="1:2" x14ac:dyDescent="0.2">
      <c r="A150" s="277" t="s">
        <v>335</v>
      </c>
      <c r="B150" s="241" t="s">
        <v>334</v>
      </c>
    </row>
    <row r="151" spans="1:2" x14ac:dyDescent="0.2">
      <c r="A151" s="277" t="s">
        <v>337</v>
      </c>
      <c r="B151" s="241" t="s">
        <v>336</v>
      </c>
    </row>
    <row r="152" spans="1:2" x14ac:dyDescent="0.2">
      <c r="A152" s="277" t="s">
        <v>339</v>
      </c>
      <c r="B152" s="241" t="s">
        <v>338</v>
      </c>
    </row>
    <row r="153" spans="1:2" x14ac:dyDescent="0.2">
      <c r="A153" s="277" t="s">
        <v>970</v>
      </c>
      <c r="B153" s="241" t="s">
        <v>340</v>
      </c>
    </row>
    <row r="154" spans="1:2" x14ac:dyDescent="0.2">
      <c r="A154" s="277" t="s">
        <v>342</v>
      </c>
      <c r="B154" s="241" t="s">
        <v>341</v>
      </c>
    </row>
    <row r="155" spans="1:2" x14ac:dyDescent="0.2">
      <c r="A155" s="277" t="s">
        <v>344</v>
      </c>
      <c r="B155" s="241" t="s">
        <v>343</v>
      </c>
    </row>
    <row r="156" spans="1:2" x14ac:dyDescent="0.2">
      <c r="A156" s="277" t="s">
        <v>346</v>
      </c>
      <c r="B156" s="241" t="s">
        <v>345</v>
      </c>
    </row>
    <row r="157" spans="1:2" x14ac:dyDescent="0.2">
      <c r="A157" s="277" t="s">
        <v>348</v>
      </c>
      <c r="B157" s="241" t="s">
        <v>347</v>
      </c>
    </row>
    <row r="158" spans="1:2" x14ac:dyDescent="0.2">
      <c r="A158" s="277" t="s">
        <v>350</v>
      </c>
      <c r="B158" s="241" t="s">
        <v>349</v>
      </c>
    </row>
    <row r="159" spans="1:2" x14ac:dyDescent="0.2">
      <c r="A159" s="277" t="s">
        <v>977</v>
      </c>
      <c r="B159" s="241" t="s">
        <v>351</v>
      </c>
    </row>
    <row r="160" spans="1:2" x14ac:dyDescent="0.2">
      <c r="A160" s="277" t="s">
        <v>353</v>
      </c>
      <c r="B160" s="241" t="s">
        <v>352</v>
      </c>
    </row>
    <row r="161" spans="1:2" x14ac:dyDescent="0.2">
      <c r="A161" s="277" t="s">
        <v>355</v>
      </c>
      <c r="B161" s="241" t="s">
        <v>354</v>
      </c>
    </row>
    <row r="162" spans="1:2" x14ac:dyDescent="0.2">
      <c r="A162" s="277" t="s">
        <v>357</v>
      </c>
      <c r="B162" s="241" t="s">
        <v>356</v>
      </c>
    </row>
    <row r="163" spans="1:2" x14ac:dyDescent="0.2">
      <c r="A163" s="277" t="s">
        <v>359</v>
      </c>
      <c r="B163" s="241" t="s">
        <v>358</v>
      </c>
    </row>
    <row r="164" spans="1:2" x14ac:dyDescent="0.2">
      <c r="A164" s="277" t="s">
        <v>361</v>
      </c>
      <c r="B164" s="241" t="s">
        <v>360</v>
      </c>
    </row>
    <row r="165" spans="1:2" x14ac:dyDescent="0.2">
      <c r="A165" s="277" t="s">
        <v>363</v>
      </c>
      <c r="B165" s="241" t="s">
        <v>362</v>
      </c>
    </row>
    <row r="166" spans="1:2" x14ac:dyDescent="0.2">
      <c r="A166" s="277" t="s">
        <v>985</v>
      </c>
      <c r="B166" s="241" t="s">
        <v>364</v>
      </c>
    </row>
    <row r="167" spans="1:2" x14ac:dyDescent="0.2">
      <c r="A167" s="277" t="s">
        <v>988</v>
      </c>
      <c r="B167" s="241" t="s">
        <v>986</v>
      </c>
    </row>
    <row r="168" spans="1:2" x14ac:dyDescent="0.2">
      <c r="A168" s="277" t="s">
        <v>366</v>
      </c>
      <c r="B168" s="241" t="s">
        <v>365</v>
      </c>
    </row>
    <row r="169" spans="1:2" x14ac:dyDescent="0.2">
      <c r="A169" s="277" t="s">
        <v>368</v>
      </c>
      <c r="B169" s="241" t="s">
        <v>367</v>
      </c>
    </row>
    <row r="170" spans="1:2" x14ac:dyDescent="0.2">
      <c r="A170" s="277" t="s">
        <v>370</v>
      </c>
      <c r="B170" s="241" t="s">
        <v>369</v>
      </c>
    </row>
    <row r="171" spans="1:2" x14ac:dyDescent="0.2">
      <c r="A171" s="277" t="s">
        <v>372</v>
      </c>
      <c r="B171" s="241" t="s">
        <v>371</v>
      </c>
    </row>
    <row r="172" spans="1:2" x14ac:dyDescent="0.2">
      <c r="A172" s="277" t="s">
        <v>374</v>
      </c>
      <c r="B172" s="241" t="s">
        <v>373</v>
      </c>
    </row>
    <row r="173" spans="1:2" x14ac:dyDescent="0.2">
      <c r="A173" s="277" t="s">
        <v>376</v>
      </c>
      <c r="B173" s="241" t="s">
        <v>375</v>
      </c>
    </row>
    <row r="174" spans="1:2" x14ac:dyDescent="0.2">
      <c r="A174" s="277" t="s">
        <v>378</v>
      </c>
      <c r="B174" s="241" t="s">
        <v>377</v>
      </c>
    </row>
    <row r="175" spans="1:2" x14ac:dyDescent="0.2">
      <c r="A175" s="277" t="s">
        <v>380</v>
      </c>
      <c r="B175" s="241" t="s">
        <v>379</v>
      </c>
    </row>
    <row r="176" spans="1:2" x14ac:dyDescent="0.2">
      <c r="A176" s="277" t="s">
        <v>998</v>
      </c>
      <c r="B176" s="241" t="s">
        <v>381</v>
      </c>
    </row>
    <row r="177" spans="1:2" x14ac:dyDescent="0.2">
      <c r="A177" s="277" t="s">
        <v>383</v>
      </c>
      <c r="B177" s="241" t="s">
        <v>382</v>
      </c>
    </row>
    <row r="178" spans="1:2" x14ac:dyDescent="0.2">
      <c r="A178" s="277" t="s">
        <v>385</v>
      </c>
      <c r="B178" s="241" t="s">
        <v>384</v>
      </c>
    </row>
    <row r="179" spans="1:2" x14ac:dyDescent="0.2">
      <c r="A179" s="277" t="s">
        <v>1002</v>
      </c>
      <c r="B179" s="241" t="s">
        <v>386</v>
      </c>
    </row>
    <row r="180" spans="1:2" x14ac:dyDescent="0.2">
      <c r="A180" s="277" t="s">
        <v>388</v>
      </c>
      <c r="B180" s="241" t="s">
        <v>387</v>
      </c>
    </row>
    <row r="181" spans="1:2" x14ac:dyDescent="0.2">
      <c r="A181" s="277" t="s">
        <v>1340</v>
      </c>
      <c r="B181" s="241" t="s">
        <v>389</v>
      </c>
    </row>
    <row r="182" spans="1:2" x14ac:dyDescent="0.2">
      <c r="A182" s="277" t="s">
        <v>1006</v>
      </c>
      <c r="B182" s="241" t="s">
        <v>391</v>
      </c>
    </row>
    <row r="183" spans="1:2" x14ac:dyDescent="0.2">
      <c r="A183" s="277" t="s">
        <v>393</v>
      </c>
      <c r="B183" s="241" t="s">
        <v>392</v>
      </c>
    </row>
    <row r="184" spans="1:2" x14ac:dyDescent="0.2">
      <c r="A184" s="277" t="s">
        <v>395</v>
      </c>
      <c r="B184" s="241" t="s">
        <v>394</v>
      </c>
    </row>
    <row r="185" spans="1:2" x14ac:dyDescent="0.2">
      <c r="A185" s="277" t="s">
        <v>397</v>
      </c>
      <c r="B185" s="241" t="s">
        <v>396</v>
      </c>
    </row>
    <row r="186" spans="1:2" x14ac:dyDescent="0.2">
      <c r="A186" s="277" t="s">
        <v>1011</v>
      </c>
      <c r="B186" s="241" t="s">
        <v>398</v>
      </c>
    </row>
    <row r="187" spans="1:2" x14ac:dyDescent="0.2">
      <c r="A187" s="277" t="s">
        <v>400</v>
      </c>
      <c r="B187" s="241" t="s">
        <v>399</v>
      </c>
    </row>
    <row r="188" spans="1:2" x14ac:dyDescent="0.2">
      <c r="A188" s="277" t="s">
        <v>1014</v>
      </c>
      <c r="B188" s="241" t="s">
        <v>401</v>
      </c>
    </row>
    <row r="189" spans="1:2" x14ac:dyDescent="0.2">
      <c r="A189" s="277" t="s">
        <v>403</v>
      </c>
      <c r="B189" s="241" t="s">
        <v>402</v>
      </c>
    </row>
    <row r="190" spans="1:2" x14ac:dyDescent="0.2">
      <c r="A190" s="277" t="s">
        <v>405</v>
      </c>
      <c r="B190" s="241" t="s">
        <v>404</v>
      </c>
    </row>
    <row r="191" spans="1:2" x14ac:dyDescent="0.2">
      <c r="A191" s="277" t="s">
        <v>407</v>
      </c>
      <c r="B191" s="241" t="s">
        <v>406</v>
      </c>
    </row>
    <row r="192" spans="1:2" x14ac:dyDescent="0.2">
      <c r="A192" s="277" t="s">
        <v>409</v>
      </c>
      <c r="B192" s="241" t="s">
        <v>408</v>
      </c>
    </row>
    <row r="193" spans="1:2" x14ac:dyDescent="0.2">
      <c r="A193" s="277" t="s">
        <v>411</v>
      </c>
      <c r="B193" s="241" t="s">
        <v>410</v>
      </c>
    </row>
    <row r="194" spans="1:2" x14ac:dyDescent="0.2">
      <c r="A194" s="277" t="s">
        <v>1021</v>
      </c>
      <c r="B194" s="241" t="s">
        <v>412</v>
      </c>
    </row>
    <row r="195" spans="1:2" x14ac:dyDescent="0.2">
      <c r="A195" s="277" t="s">
        <v>1023</v>
      </c>
      <c r="B195" s="241" t="s">
        <v>413</v>
      </c>
    </row>
    <row r="196" spans="1:2" x14ac:dyDescent="0.2">
      <c r="A196" s="277" t="s">
        <v>1025</v>
      </c>
      <c r="B196" s="241" t="s">
        <v>414</v>
      </c>
    </row>
    <row r="197" spans="1:2" x14ac:dyDescent="0.2">
      <c r="A197" s="277" t="s">
        <v>416</v>
      </c>
      <c r="B197" s="241" t="s">
        <v>415</v>
      </c>
    </row>
    <row r="198" spans="1:2" x14ac:dyDescent="0.2">
      <c r="A198" s="277" t="s">
        <v>1028</v>
      </c>
      <c r="B198" s="241" t="s">
        <v>417</v>
      </c>
    </row>
    <row r="199" spans="1:2" x14ac:dyDescent="0.2">
      <c r="A199" s="277" t="s">
        <v>419</v>
      </c>
      <c r="B199" s="241" t="s">
        <v>418</v>
      </c>
    </row>
    <row r="200" spans="1:2" x14ac:dyDescent="0.2">
      <c r="A200" s="277" t="s">
        <v>1031</v>
      </c>
      <c r="B200" s="241" t="s">
        <v>420</v>
      </c>
    </row>
    <row r="201" spans="1:2" x14ac:dyDescent="0.2">
      <c r="A201" s="277" t="s">
        <v>422</v>
      </c>
      <c r="B201" s="241" t="s">
        <v>421</v>
      </c>
    </row>
    <row r="202" spans="1:2" x14ac:dyDescent="0.2">
      <c r="A202" s="277" t="s">
        <v>424</v>
      </c>
      <c r="B202" s="241" t="s">
        <v>423</v>
      </c>
    </row>
    <row r="203" spans="1:2" x14ac:dyDescent="0.2">
      <c r="A203" s="277" t="s">
        <v>426</v>
      </c>
      <c r="B203" s="241" t="s">
        <v>425</v>
      </c>
    </row>
    <row r="204" spans="1:2" x14ac:dyDescent="0.2">
      <c r="A204" s="277" t="s">
        <v>428</v>
      </c>
      <c r="B204" s="241" t="s">
        <v>427</v>
      </c>
    </row>
    <row r="205" spans="1:2" x14ac:dyDescent="0.2">
      <c r="A205" s="277" t="s">
        <v>430</v>
      </c>
      <c r="B205" s="241" t="s">
        <v>429</v>
      </c>
    </row>
    <row r="206" spans="1:2" x14ac:dyDescent="0.2">
      <c r="A206" s="277" t="s">
        <v>432</v>
      </c>
      <c r="B206" s="241" t="s">
        <v>431</v>
      </c>
    </row>
    <row r="207" spans="1:2" x14ac:dyDescent="0.2">
      <c r="A207" s="277" t="s">
        <v>434</v>
      </c>
      <c r="B207" s="241" t="s">
        <v>433</v>
      </c>
    </row>
    <row r="208" spans="1:2" x14ac:dyDescent="0.2">
      <c r="A208" s="277" t="s">
        <v>436</v>
      </c>
      <c r="B208" s="241" t="s">
        <v>435</v>
      </c>
    </row>
    <row r="209" spans="1:2" x14ac:dyDescent="0.2">
      <c r="A209" s="277" t="s">
        <v>438</v>
      </c>
      <c r="B209" s="241" t="s">
        <v>437</v>
      </c>
    </row>
    <row r="210" spans="1:2" x14ac:dyDescent="0.2">
      <c r="A210" s="277" t="s">
        <v>440</v>
      </c>
      <c r="B210" s="241" t="s">
        <v>439</v>
      </c>
    </row>
    <row r="211" spans="1:2" x14ac:dyDescent="0.2">
      <c r="A211" s="277" t="s">
        <v>442</v>
      </c>
      <c r="B211" s="241" t="s">
        <v>441</v>
      </c>
    </row>
    <row r="212" spans="1:2" x14ac:dyDescent="0.2">
      <c r="A212" s="277" t="s">
        <v>444</v>
      </c>
      <c r="B212" s="241" t="s">
        <v>443</v>
      </c>
    </row>
    <row r="213" spans="1:2" x14ac:dyDescent="0.2">
      <c r="A213" s="277" t="s">
        <v>446</v>
      </c>
      <c r="B213" s="241" t="s">
        <v>445</v>
      </c>
    </row>
    <row r="214" spans="1:2" x14ac:dyDescent="0.2">
      <c r="A214" s="277" t="s">
        <v>448</v>
      </c>
      <c r="B214" s="241" t="s">
        <v>447</v>
      </c>
    </row>
    <row r="215" spans="1:2" x14ac:dyDescent="0.2">
      <c r="A215" s="277" t="s">
        <v>1047</v>
      </c>
      <c r="B215" s="241" t="s">
        <v>449</v>
      </c>
    </row>
    <row r="216" spans="1:2" x14ac:dyDescent="0.2">
      <c r="A216" s="277" t="s">
        <v>451</v>
      </c>
      <c r="B216" s="241" t="s">
        <v>450</v>
      </c>
    </row>
    <row r="217" spans="1:2" x14ac:dyDescent="0.2">
      <c r="A217" s="277" t="s">
        <v>453</v>
      </c>
      <c r="B217" s="241" t="s">
        <v>452</v>
      </c>
    </row>
    <row r="218" spans="1:2" x14ac:dyDescent="0.2">
      <c r="A218" s="277" t="s">
        <v>455</v>
      </c>
      <c r="B218" s="241" t="s">
        <v>454</v>
      </c>
    </row>
    <row r="219" spans="1:2" x14ac:dyDescent="0.2">
      <c r="A219" s="277" t="s">
        <v>457</v>
      </c>
      <c r="B219" s="241" t="s">
        <v>456</v>
      </c>
    </row>
    <row r="220" spans="1:2" x14ac:dyDescent="0.2">
      <c r="A220" s="277" t="s">
        <v>459</v>
      </c>
      <c r="B220" s="241" t="s">
        <v>458</v>
      </c>
    </row>
    <row r="221" spans="1:2" x14ac:dyDescent="0.2">
      <c r="A221" s="277" t="s">
        <v>461</v>
      </c>
      <c r="B221" s="241" t="s">
        <v>460</v>
      </c>
    </row>
    <row r="222" spans="1:2" x14ac:dyDescent="0.2">
      <c r="A222" s="277" t="s">
        <v>463</v>
      </c>
      <c r="B222" s="241" t="s">
        <v>462</v>
      </c>
    </row>
    <row r="223" spans="1:2" x14ac:dyDescent="0.2">
      <c r="A223" s="277" t="s">
        <v>465</v>
      </c>
      <c r="B223" s="241" t="s">
        <v>464</v>
      </c>
    </row>
    <row r="224" spans="1:2" x14ac:dyDescent="0.2">
      <c r="A224" s="277" t="s">
        <v>467</v>
      </c>
      <c r="B224" s="241" t="s">
        <v>466</v>
      </c>
    </row>
    <row r="225" spans="1:2" x14ac:dyDescent="0.2">
      <c r="A225" s="277" t="s">
        <v>1058</v>
      </c>
      <c r="B225" s="241" t="s">
        <v>468</v>
      </c>
    </row>
    <row r="226" spans="1:2" x14ac:dyDescent="0.2">
      <c r="A226" s="277" t="s">
        <v>1060</v>
      </c>
      <c r="B226" s="241" t="s">
        <v>469</v>
      </c>
    </row>
    <row r="227" spans="1:2" x14ac:dyDescent="0.2">
      <c r="A227" s="277" t="s">
        <v>471</v>
      </c>
      <c r="B227" s="241" t="s">
        <v>470</v>
      </c>
    </row>
    <row r="228" spans="1:2" x14ac:dyDescent="0.2">
      <c r="A228" s="277" t="s">
        <v>1063</v>
      </c>
      <c r="B228" s="241" t="s">
        <v>472</v>
      </c>
    </row>
    <row r="229" spans="1:2" x14ac:dyDescent="0.2">
      <c r="A229" s="277" t="s">
        <v>474</v>
      </c>
      <c r="B229" s="241" t="s">
        <v>473</v>
      </c>
    </row>
    <row r="230" spans="1:2" x14ac:dyDescent="0.2">
      <c r="A230" s="277" t="s">
        <v>476</v>
      </c>
      <c r="B230" s="241" t="s">
        <v>475</v>
      </c>
    </row>
    <row r="231" spans="1:2" x14ac:dyDescent="0.2">
      <c r="A231" s="277" t="s">
        <v>1067</v>
      </c>
      <c r="B231" s="241" t="s">
        <v>477</v>
      </c>
    </row>
    <row r="232" spans="1:2" x14ac:dyDescent="0.2">
      <c r="A232" s="277" t="s">
        <v>479</v>
      </c>
      <c r="B232" s="241" t="s">
        <v>478</v>
      </c>
    </row>
    <row r="233" spans="1:2" x14ac:dyDescent="0.2">
      <c r="A233" s="277" t="s">
        <v>481</v>
      </c>
      <c r="B233" s="241" t="s">
        <v>480</v>
      </c>
    </row>
    <row r="234" spans="1:2" x14ac:dyDescent="0.2">
      <c r="A234" s="277" t="s">
        <v>483</v>
      </c>
      <c r="B234" s="241" t="s">
        <v>482</v>
      </c>
    </row>
    <row r="235" spans="1:2" x14ac:dyDescent="0.2">
      <c r="A235" s="277" t="s">
        <v>485</v>
      </c>
      <c r="B235" s="241" t="s">
        <v>484</v>
      </c>
    </row>
    <row r="236" spans="1:2" x14ac:dyDescent="0.2">
      <c r="A236" s="277" t="s">
        <v>487</v>
      </c>
      <c r="B236" s="241" t="s">
        <v>486</v>
      </c>
    </row>
    <row r="237" spans="1:2" x14ac:dyDescent="0.2">
      <c r="A237" s="277" t="s">
        <v>489</v>
      </c>
      <c r="B237" s="241" t="s">
        <v>488</v>
      </c>
    </row>
    <row r="238" spans="1:2" x14ac:dyDescent="0.2">
      <c r="A238" s="277" t="s">
        <v>491</v>
      </c>
      <c r="B238" s="241" t="s">
        <v>490</v>
      </c>
    </row>
    <row r="239" spans="1:2" x14ac:dyDescent="0.2">
      <c r="A239" s="277" t="s">
        <v>493</v>
      </c>
      <c r="B239" s="241" t="s">
        <v>492</v>
      </c>
    </row>
    <row r="240" spans="1:2" x14ac:dyDescent="0.2">
      <c r="A240" s="277" t="s">
        <v>495</v>
      </c>
      <c r="B240" s="241" t="s">
        <v>494</v>
      </c>
    </row>
    <row r="241" spans="1:2" x14ac:dyDescent="0.2">
      <c r="A241" s="277" t="s">
        <v>497</v>
      </c>
      <c r="B241" s="241" t="s">
        <v>496</v>
      </c>
    </row>
    <row r="242" spans="1:2" x14ac:dyDescent="0.2">
      <c r="A242" s="277" t="s">
        <v>1079</v>
      </c>
      <c r="B242" s="241" t="s">
        <v>498</v>
      </c>
    </row>
    <row r="243" spans="1:2" x14ac:dyDescent="0.2">
      <c r="A243" s="277" t="s">
        <v>1082</v>
      </c>
      <c r="B243" s="241" t="s">
        <v>1080</v>
      </c>
    </row>
    <row r="244" spans="1:2" x14ac:dyDescent="0.2">
      <c r="A244" s="277" t="s">
        <v>500</v>
      </c>
      <c r="B244" s="241" t="s">
        <v>499</v>
      </c>
    </row>
    <row r="245" spans="1:2" x14ac:dyDescent="0.2">
      <c r="A245" s="277" t="s">
        <v>502</v>
      </c>
      <c r="B245" s="241" t="s">
        <v>501</v>
      </c>
    </row>
    <row r="246" spans="1:2" x14ac:dyDescent="0.2">
      <c r="A246" s="277" t="s">
        <v>504</v>
      </c>
      <c r="B246" s="241" t="s">
        <v>503</v>
      </c>
    </row>
    <row r="247" spans="1:2" x14ac:dyDescent="0.2">
      <c r="A247" s="277" t="s">
        <v>506</v>
      </c>
      <c r="B247" s="241" t="s">
        <v>505</v>
      </c>
    </row>
    <row r="248" spans="1:2" x14ac:dyDescent="0.2">
      <c r="A248" s="277" t="s">
        <v>508</v>
      </c>
      <c r="B248" s="241" t="s">
        <v>507</v>
      </c>
    </row>
    <row r="249" spans="1:2" x14ac:dyDescent="0.2">
      <c r="A249" s="277" t="s">
        <v>510</v>
      </c>
      <c r="B249" s="241" t="s">
        <v>509</v>
      </c>
    </row>
    <row r="250" spans="1:2" x14ac:dyDescent="0.2">
      <c r="A250" s="277" t="s">
        <v>512</v>
      </c>
      <c r="B250" s="241" t="s">
        <v>511</v>
      </c>
    </row>
    <row r="251" spans="1:2" x14ac:dyDescent="0.2">
      <c r="A251" s="277" t="s">
        <v>514</v>
      </c>
      <c r="B251" s="241" t="s">
        <v>513</v>
      </c>
    </row>
    <row r="252" spans="1:2" x14ac:dyDescent="0.2">
      <c r="A252" s="277" t="s">
        <v>1092</v>
      </c>
      <c r="B252" s="241" t="s">
        <v>515</v>
      </c>
    </row>
    <row r="253" spans="1:2" x14ac:dyDescent="0.2">
      <c r="A253" s="277" t="s">
        <v>1094</v>
      </c>
      <c r="B253" s="241" t="s">
        <v>516</v>
      </c>
    </row>
    <row r="254" spans="1:2" x14ac:dyDescent="0.2">
      <c r="A254" s="277" t="s">
        <v>518</v>
      </c>
      <c r="B254" s="241" t="s">
        <v>517</v>
      </c>
    </row>
    <row r="255" spans="1:2" x14ac:dyDescent="0.2">
      <c r="A255" s="277" t="s">
        <v>520</v>
      </c>
      <c r="B255" s="241" t="s">
        <v>519</v>
      </c>
    </row>
    <row r="256" spans="1:2" x14ac:dyDescent="0.2">
      <c r="A256" s="277" t="s">
        <v>522</v>
      </c>
      <c r="B256" s="241" t="s">
        <v>521</v>
      </c>
    </row>
    <row r="257" spans="1:2" x14ac:dyDescent="0.2">
      <c r="A257" s="277" t="s">
        <v>524</v>
      </c>
      <c r="B257" s="241" t="s">
        <v>523</v>
      </c>
    </row>
    <row r="258" spans="1:2" x14ac:dyDescent="0.2">
      <c r="A258" s="277" t="s">
        <v>526</v>
      </c>
      <c r="B258" s="241" t="s">
        <v>525</v>
      </c>
    </row>
    <row r="259" spans="1:2" x14ac:dyDescent="0.2">
      <c r="A259" s="277" t="s">
        <v>528</v>
      </c>
      <c r="B259" s="241" t="s">
        <v>527</v>
      </c>
    </row>
    <row r="260" spans="1:2" x14ac:dyDescent="0.2">
      <c r="A260" s="277" t="s">
        <v>1102</v>
      </c>
      <c r="B260" s="241" t="s">
        <v>529</v>
      </c>
    </row>
    <row r="261" spans="1:2" x14ac:dyDescent="0.2">
      <c r="A261" s="277" t="s">
        <v>531</v>
      </c>
      <c r="B261" s="241" t="s">
        <v>530</v>
      </c>
    </row>
    <row r="262" spans="1:2" x14ac:dyDescent="0.2">
      <c r="A262" s="277" t="s">
        <v>533</v>
      </c>
      <c r="B262" s="241" t="s">
        <v>532</v>
      </c>
    </row>
    <row r="263" spans="1:2" x14ac:dyDescent="0.2">
      <c r="A263" s="277" t="s">
        <v>535</v>
      </c>
      <c r="B263" s="241" t="s">
        <v>534</v>
      </c>
    </row>
    <row r="264" spans="1:2" x14ac:dyDescent="0.2">
      <c r="A264" s="277" t="s">
        <v>537</v>
      </c>
      <c r="B264" s="241" t="s">
        <v>536</v>
      </c>
    </row>
    <row r="265" spans="1:2" x14ac:dyDescent="0.2">
      <c r="A265" s="277" t="s">
        <v>1108</v>
      </c>
      <c r="B265" s="241" t="s">
        <v>538</v>
      </c>
    </row>
    <row r="266" spans="1:2" x14ac:dyDescent="0.2">
      <c r="A266" s="277" t="s">
        <v>540</v>
      </c>
      <c r="B266" s="241" t="s">
        <v>539</v>
      </c>
    </row>
    <row r="267" spans="1:2" x14ac:dyDescent="0.2">
      <c r="A267" s="277" t="s">
        <v>542</v>
      </c>
      <c r="B267" s="241" t="s">
        <v>541</v>
      </c>
    </row>
    <row r="268" spans="1:2" x14ac:dyDescent="0.2">
      <c r="A268" s="277" t="s">
        <v>544</v>
      </c>
      <c r="B268" s="241" t="s">
        <v>543</v>
      </c>
    </row>
    <row r="269" spans="1:2" x14ac:dyDescent="0.2">
      <c r="A269" s="277" t="s">
        <v>546</v>
      </c>
      <c r="B269" s="241" t="s">
        <v>545</v>
      </c>
    </row>
    <row r="270" spans="1:2" x14ac:dyDescent="0.2">
      <c r="A270" s="277" t="s">
        <v>1115</v>
      </c>
      <c r="B270" s="241" t="s">
        <v>1113</v>
      </c>
    </row>
    <row r="271" spans="1:2" x14ac:dyDescent="0.2">
      <c r="A271" s="277" t="s">
        <v>1117</v>
      </c>
      <c r="B271" s="241" t="s">
        <v>547</v>
      </c>
    </row>
    <row r="272" spans="1:2" x14ac:dyDescent="0.2">
      <c r="A272" s="277" t="s">
        <v>549</v>
      </c>
      <c r="B272" s="241" t="s">
        <v>548</v>
      </c>
    </row>
    <row r="273" spans="1:2" x14ac:dyDescent="0.2">
      <c r="A273" s="277" t="s">
        <v>1120</v>
      </c>
      <c r="B273" s="241" t="s">
        <v>550</v>
      </c>
    </row>
    <row r="274" spans="1:2" x14ac:dyDescent="0.2">
      <c r="A274" s="277" t="s">
        <v>552</v>
      </c>
      <c r="B274" s="241" t="s">
        <v>551</v>
      </c>
    </row>
    <row r="275" spans="1:2" x14ac:dyDescent="0.2">
      <c r="A275" s="277" t="s">
        <v>554</v>
      </c>
      <c r="B275" s="241" t="s">
        <v>553</v>
      </c>
    </row>
    <row r="276" spans="1:2" x14ac:dyDescent="0.2">
      <c r="A276" s="277" t="s">
        <v>556</v>
      </c>
      <c r="B276" s="241" t="s">
        <v>555</v>
      </c>
    </row>
    <row r="277" spans="1:2" x14ac:dyDescent="0.2">
      <c r="A277" s="277" t="s">
        <v>558</v>
      </c>
      <c r="B277" s="241" t="s">
        <v>557</v>
      </c>
    </row>
    <row r="278" spans="1:2" x14ac:dyDescent="0.2">
      <c r="A278" s="277" t="s">
        <v>560</v>
      </c>
      <c r="B278" s="241" t="s">
        <v>559</v>
      </c>
    </row>
    <row r="279" spans="1:2" x14ac:dyDescent="0.2">
      <c r="A279" s="277" t="s">
        <v>562</v>
      </c>
      <c r="B279" s="241" t="s">
        <v>561</v>
      </c>
    </row>
    <row r="280" spans="1:2" x14ac:dyDescent="0.2">
      <c r="A280" s="277" t="s">
        <v>564</v>
      </c>
      <c r="B280" s="241" t="s">
        <v>563</v>
      </c>
    </row>
    <row r="281" spans="1:2" x14ac:dyDescent="0.2">
      <c r="A281" s="277" t="s">
        <v>566</v>
      </c>
      <c r="B281" s="241" t="s">
        <v>565</v>
      </c>
    </row>
    <row r="282" spans="1:2" x14ac:dyDescent="0.2">
      <c r="A282" s="277" t="s">
        <v>568</v>
      </c>
      <c r="B282" s="241" t="s">
        <v>567</v>
      </c>
    </row>
    <row r="283" spans="1:2" x14ac:dyDescent="0.2">
      <c r="A283" s="277" t="s">
        <v>570</v>
      </c>
      <c r="B283" s="241" t="s">
        <v>569</v>
      </c>
    </row>
    <row r="284" spans="1:2" x14ac:dyDescent="0.2">
      <c r="A284" s="277" t="s">
        <v>1132</v>
      </c>
      <c r="B284" s="241" t="s">
        <v>571</v>
      </c>
    </row>
    <row r="285" spans="1:2" x14ac:dyDescent="0.2">
      <c r="A285" s="277" t="s">
        <v>573</v>
      </c>
      <c r="B285" s="241" t="s">
        <v>572</v>
      </c>
    </row>
    <row r="286" spans="1:2" x14ac:dyDescent="0.2">
      <c r="A286" s="277" t="s">
        <v>1136</v>
      </c>
      <c r="B286" s="241" t="s">
        <v>1134</v>
      </c>
    </row>
    <row r="287" spans="1:2" x14ac:dyDescent="0.2">
      <c r="A287" s="277" t="s">
        <v>575</v>
      </c>
      <c r="B287" s="241" t="s">
        <v>574</v>
      </c>
    </row>
    <row r="288" spans="1:2" x14ac:dyDescent="0.2">
      <c r="A288" s="277" t="s">
        <v>577</v>
      </c>
      <c r="B288" s="241" t="s">
        <v>576</v>
      </c>
    </row>
    <row r="289" spans="1:2" x14ac:dyDescent="0.2">
      <c r="A289" s="277" t="s">
        <v>579</v>
      </c>
      <c r="B289" s="241" t="s">
        <v>578</v>
      </c>
    </row>
    <row r="290" spans="1:2" x14ac:dyDescent="0.2">
      <c r="A290" s="277" t="s">
        <v>1141</v>
      </c>
      <c r="B290" s="241" t="s">
        <v>580</v>
      </c>
    </row>
    <row r="291" spans="1:2" x14ac:dyDescent="0.2">
      <c r="A291" s="277" t="s">
        <v>582</v>
      </c>
      <c r="B291" s="241" t="s">
        <v>581</v>
      </c>
    </row>
    <row r="292" spans="1:2" x14ac:dyDescent="0.2">
      <c r="A292" s="277" t="s">
        <v>584</v>
      </c>
      <c r="B292" s="241" t="s">
        <v>583</v>
      </c>
    </row>
    <row r="293" spans="1:2" x14ac:dyDescent="0.2">
      <c r="A293" s="277" t="s">
        <v>586</v>
      </c>
      <c r="B293" s="241" t="s">
        <v>585</v>
      </c>
    </row>
    <row r="294" spans="1:2" x14ac:dyDescent="0.2">
      <c r="A294" s="277" t="s">
        <v>1341</v>
      </c>
      <c r="B294" s="241" t="s">
        <v>587</v>
      </c>
    </row>
    <row r="295" spans="1:2" x14ac:dyDescent="0.2">
      <c r="A295" s="277" t="s">
        <v>590</v>
      </c>
      <c r="B295" s="241" t="s">
        <v>589</v>
      </c>
    </row>
    <row r="296" spans="1:2" x14ac:dyDescent="0.2">
      <c r="A296" s="277" t="s">
        <v>592</v>
      </c>
      <c r="B296" s="241" t="s">
        <v>591</v>
      </c>
    </row>
    <row r="297" spans="1:2" x14ac:dyDescent="0.2">
      <c r="A297" s="277" t="s">
        <v>594</v>
      </c>
      <c r="B297" s="241" t="s">
        <v>593</v>
      </c>
    </row>
    <row r="298" spans="1:2" x14ac:dyDescent="0.2">
      <c r="A298" s="277" t="s">
        <v>596</v>
      </c>
      <c r="B298" s="241" t="s">
        <v>595</v>
      </c>
    </row>
    <row r="299" spans="1:2" x14ac:dyDescent="0.2">
      <c r="A299" s="277" t="s">
        <v>1151</v>
      </c>
      <c r="B299" s="241" t="s">
        <v>597</v>
      </c>
    </row>
    <row r="300" spans="1:2" x14ac:dyDescent="0.2">
      <c r="A300" s="277" t="s">
        <v>599</v>
      </c>
      <c r="B300" s="241" t="s">
        <v>598</v>
      </c>
    </row>
    <row r="301" spans="1:2" x14ac:dyDescent="0.2">
      <c r="A301" s="277" t="s">
        <v>1154</v>
      </c>
      <c r="B301" s="241" t="s">
        <v>600</v>
      </c>
    </row>
    <row r="302" spans="1:2" x14ac:dyDescent="0.2">
      <c r="A302" s="277" t="s">
        <v>602</v>
      </c>
      <c r="B302" s="241" t="s">
        <v>601</v>
      </c>
    </row>
    <row r="303" spans="1:2" x14ac:dyDescent="0.2">
      <c r="A303" s="277" t="s">
        <v>604</v>
      </c>
      <c r="B303" s="242" t="s">
        <v>603</v>
      </c>
    </row>
    <row r="304" spans="1:2" x14ac:dyDescent="0.2">
      <c r="A304" s="277" t="s">
        <v>1158</v>
      </c>
      <c r="B304" s="241" t="s">
        <v>605</v>
      </c>
    </row>
    <row r="305" spans="1:2" x14ac:dyDescent="0.2">
      <c r="A305" s="277" t="s">
        <v>607</v>
      </c>
      <c r="B305" s="241" t="s">
        <v>606</v>
      </c>
    </row>
    <row r="306" spans="1:2" x14ac:dyDescent="0.2">
      <c r="A306" s="277" t="s">
        <v>609</v>
      </c>
      <c r="B306" s="241" t="s">
        <v>608</v>
      </c>
    </row>
    <row r="307" spans="1:2" x14ac:dyDescent="0.2">
      <c r="A307" s="277" t="s">
        <v>611</v>
      </c>
      <c r="B307" s="241" t="s">
        <v>610</v>
      </c>
    </row>
    <row r="308" spans="1:2" x14ac:dyDescent="0.2">
      <c r="A308" s="277" t="s">
        <v>613</v>
      </c>
      <c r="B308" s="241" t="s">
        <v>612</v>
      </c>
    </row>
    <row r="309" spans="1:2" x14ac:dyDescent="0.2">
      <c r="A309" s="277" t="s">
        <v>615</v>
      </c>
      <c r="B309" s="241" t="s">
        <v>614</v>
      </c>
    </row>
    <row r="310" spans="1:2" x14ac:dyDescent="0.2">
      <c r="A310" s="277" t="s">
        <v>617</v>
      </c>
      <c r="B310" s="241" t="s">
        <v>616</v>
      </c>
    </row>
    <row r="311" spans="1:2" x14ac:dyDescent="0.2">
      <c r="A311" s="277" t="s">
        <v>1166</v>
      </c>
      <c r="B311" s="241" t="s">
        <v>618</v>
      </c>
    </row>
    <row r="312" spans="1:2" x14ac:dyDescent="0.2">
      <c r="A312" s="277"/>
      <c r="B312" s="241"/>
    </row>
    <row r="313" spans="1:2" x14ac:dyDescent="0.2">
      <c r="A313" s="277"/>
      <c r="B313" s="241"/>
    </row>
    <row r="314" spans="1:2" x14ac:dyDescent="0.2">
      <c r="A314" s="277"/>
      <c r="B314" s="241"/>
    </row>
    <row r="315" spans="1:2" x14ac:dyDescent="0.2">
      <c r="A315" s="277"/>
      <c r="B315" s="241"/>
    </row>
    <row r="316" spans="1:2" x14ac:dyDescent="0.2">
      <c r="A316" s="277"/>
      <c r="B316" s="241"/>
    </row>
  </sheetData>
  <phoneticPr fontId="16" type="noConversion"/>
  <pageMargins left="0.75" right="0.75" top="1" bottom="1" header="0.5" footer="0.5"/>
  <pageSetup paperSize="9"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ECCB7E1F660E4D499F35AD51896216AD" ma:contentTypeVersion="11" ma:contentTypeDescription="Create a new document." ma:contentTypeScope="" ma:versionID="56944908efdba5418c57186046811768">
  <xsd:schema xmlns:xsd="http://www.w3.org/2001/XMLSchema" xmlns:xs="http://www.w3.org/2001/XMLSchema" xmlns:p="http://schemas.microsoft.com/office/2006/metadata/properties" xmlns:ns2="3fa4860e-4e84-4984-b511-cb934d7752ca" xmlns:ns3="63fd57c9-5291-4ee5-b3d3-37b4b570c278" targetNamespace="http://schemas.microsoft.com/office/2006/metadata/properties" ma:root="true" ma:fieldsID="d08e852e257ebda342037e02f6043766" ns2:_="" ns3:_="">
    <xsd:import namespace="3fa4860e-4e84-4984-b511-cb934d7752ca"/>
    <xsd:import namespace="63fd57c9-5291-4ee5-b3d3-37b4b570c27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a4860e-4e84-4984-b511-cb934d7752c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fd57c9-5291-4ee5-b3d3-37b4b570c27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72A5C0C-DA81-4C43-B0B4-E9655A39BD11}">
  <ds:schemaRefs>
    <ds:schemaRef ds:uri="http://www.w3.org/2001/XMLSchema"/>
    <ds:schemaRef ds:uri="http://www.boldonjames.com/2008/01/sie/internal/label"/>
  </ds:schemaRefs>
</ds:datastoreItem>
</file>

<file path=customXml/itemProps2.xml><?xml version="1.0" encoding="utf-8"?>
<ds:datastoreItem xmlns:ds="http://schemas.openxmlformats.org/officeDocument/2006/customXml" ds:itemID="{62627FD2-8DA4-459E-BCC1-0CA1836875DE}">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3fa4860e-4e84-4984-b511-cb934d7752ca"/>
    <ds:schemaRef ds:uri="http://purl.org/dc/elements/1.1/"/>
    <ds:schemaRef ds:uri="http://schemas.microsoft.com/office/2006/metadata/properties"/>
    <ds:schemaRef ds:uri="63fd57c9-5291-4ee5-b3d3-37b4b570c278"/>
    <ds:schemaRef ds:uri="http://www.w3.org/XML/1998/namespace"/>
    <ds:schemaRef ds:uri="http://purl.org/dc/dcmitype/"/>
  </ds:schemaRefs>
</ds:datastoreItem>
</file>

<file path=customXml/itemProps3.xml><?xml version="1.0" encoding="utf-8"?>
<ds:datastoreItem xmlns:ds="http://schemas.openxmlformats.org/officeDocument/2006/customXml" ds:itemID="{9CE19894-B473-469E-B74D-4B5AAE498D35}">
  <ds:schemaRefs>
    <ds:schemaRef ds:uri="http://schemas.microsoft.com/sharepoint/v3/contenttype/forms"/>
  </ds:schemaRefs>
</ds:datastoreItem>
</file>

<file path=customXml/itemProps4.xml><?xml version="1.0" encoding="utf-8"?>
<ds:datastoreItem xmlns:ds="http://schemas.openxmlformats.org/officeDocument/2006/customXml" ds:itemID="{C1764F40-189E-4C9E-ACBB-5CEE3DBDDDA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fa4860e-4e84-4984-b511-cb934d7752ca"/>
    <ds:schemaRef ds:uri="63fd57c9-5291-4ee5-b3d3-37b4b570c27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8</vt:i4>
      </vt:variant>
      <vt:variant>
        <vt:lpstr>Named Ranges</vt:lpstr>
      </vt:variant>
      <vt:variant>
        <vt:i4>16</vt:i4>
      </vt:variant>
    </vt:vector>
  </HeadingPairs>
  <TitlesOfParts>
    <vt:vector size="24" baseType="lpstr">
      <vt:lpstr>Metadata</vt:lpstr>
      <vt:lpstr>CTB Form</vt:lpstr>
      <vt:lpstr>CTB Supplementary Form</vt:lpstr>
      <vt:lpstr>CT Support</vt:lpstr>
      <vt:lpstr>Family Annexe</vt:lpstr>
      <vt:lpstr>Flex Empty</vt:lpstr>
      <vt:lpstr>Data</vt:lpstr>
      <vt:lpstr>LA list</vt:lpstr>
      <vt:lpstr>ALLCTB</vt:lpstr>
      <vt:lpstr>ALLCTBS</vt:lpstr>
      <vt:lpstr>AllCTS</vt:lpstr>
      <vt:lpstr>AllFA</vt:lpstr>
      <vt:lpstr>AllFE</vt:lpstr>
      <vt:lpstr>'CTB Form'!detruse</vt:lpstr>
      <vt:lpstr>'LA list'!LA</vt:lpstr>
      <vt:lpstr>LA</vt:lpstr>
      <vt:lpstr>LTE</vt:lpstr>
      <vt:lpstr>POWERS</vt:lpstr>
      <vt:lpstr>'CT Support'!Print_Area</vt:lpstr>
      <vt:lpstr>'CTB Form'!Print_Area</vt:lpstr>
      <vt:lpstr>'CTB Supplementary Form'!Print_Area</vt:lpstr>
      <vt:lpstr>'Family Annexe'!Print_Area</vt:lpstr>
      <vt:lpstr>'Flex Empty'!Print_Area</vt:lpstr>
      <vt:lpstr>'CTB Form'!Print_Titles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Spreadsheet of CTB scheme</dc:title>
  <dc:subject/>
  <dc:creator>LGF</dc:creator>
  <cp:keywords/>
  <dc:description/>
  <cp:lastModifiedBy>Joanna Coleman</cp:lastModifiedBy>
  <cp:revision/>
  <dcterms:created xsi:type="dcterms:W3CDTF">2000-02-14T13:52:12Z</dcterms:created>
  <dcterms:modified xsi:type="dcterms:W3CDTF">2022-03-08T11:58:10Z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13dc5df0-203b-4871-8108-4370ce820379</vt:lpwstr>
  </property>
  <property fmtid="{D5CDD505-2E9C-101B-9397-08002B2CF9AE}" pid="3" name="bjSaver">
    <vt:lpwstr>XePHT1A/4MVOnNF8mnysHX9hPqgb2QQL</vt:lpwstr>
  </property>
  <property fmtid="{D5CDD505-2E9C-101B-9397-08002B2CF9AE}" pid="4" name="bjDocumentSecurityLabel">
    <vt:lpwstr>No Marking</vt:lpwstr>
  </property>
  <property fmtid="{D5CDD505-2E9C-101B-9397-08002B2CF9AE}" pid="5" name="ContentTypeId">
    <vt:lpwstr>0x010100ECCB7E1F660E4D499F35AD51896216AD</vt:lpwstr>
  </property>
</Properties>
</file>